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-105" yWindow="-105" windowWidth="23250" windowHeight="12450" tabRatio="766" activeTab="3"/>
  </bookViews>
  <sheets>
    <sheet name="Membership Details" sheetId="1" r:id="rId1"/>
    <sheet name="Land_Details" sheetId="2" r:id="rId2"/>
    <sheet name="Personal Loan" sheetId="10" r:id="rId3"/>
    <sheet name="Cash Credit Loan" sheetId="11" r:id="rId4"/>
    <sheet name="Mortigage Loan" sheetId="12" r:id="rId5"/>
    <sheet name="MT &amp; LT loan" sheetId="13" r:id="rId6"/>
    <sheet name="Vehicle Loan" sheetId="14" r:id="rId7"/>
    <sheet name="FD Loan" sheetId="16" r:id="rId8"/>
    <sheet name="KCC Loan (sr)" sheetId="18" r:id="rId9"/>
    <sheet name="KCC Loan(BR)" sheetId="3" r:id="rId10"/>
    <sheet name="Saving Deposits" sheetId="4" r:id="rId11"/>
    <sheet name="Fixed Deposite" sheetId="15" r:id="rId12"/>
    <sheet name="Recurring Deposit" sheetId="5" r:id="rId13"/>
    <sheet name="Collateral Details" sheetId="6" r:id="rId14"/>
    <sheet name="Transaction Details" sheetId="7" r:id="rId15"/>
    <sheet name="Pigmy Deposits" sheetId="9" r:id="rId16"/>
    <sheet name="Agent Details" sheetId="8" r:id="rId17"/>
    <sheet name="Sheet1" sheetId="17" r:id="rId18"/>
  </sheets>
  <definedNames>
    <definedName name="_xlnm._FilterDatabase" localSheetId="3" hidden="1">'Cash Credit Loan'!$J$1:$J$400</definedName>
    <definedName name="_xlnm._FilterDatabase" localSheetId="7" hidden="1">'FD Loan'!$K$1:$K$226</definedName>
    <definedName name="_xlnm._FilterDatabase" localSheetId="11" hidden="1">'Fixed Deposite'!$H$1:$H$3476</definedName>
    <definedName name="_xlnm._FilterDatabase" localSheetId="8" hidden="1">'KCC Loan (sr)'!$K$1:$K$1066</definedName>
    <definedName name="_xlnm._FilterDatabase" localSheetId="9" hidden="1">'KCC Loan(BR)'!$K$1:$K$1769</definedName>
    <definedName name="_xlnm._FilterDatabase" localSheetId="0" hidden="1">'Membership Details'!$C$1:$C$3494</definedName>
    <definedName name="_xlnm._FilterDatabase" localSheetId="2" hidden="1">'Personal Loan'!$J$1:$J$245</definedName>
    <definedName name="_xlnm._FilterDatabase" localSheetId="10" hidden="1">'Saving Deposits'!$F$1:$F$3332</definedName>
    <definedName name="_xlnm._FilterDatabase" localSheetId="14" hidden="1">'Transaction Details'!$A$1:$O$170</definedName>
  </definedNames>
  <calcPr calcId="124519"/>
</workbook>
</file>

<file path=xl/calcChain.xml><?xml version="1.0" encoding="utf-8"?>
<calcChain xmlns="http://schemas.openxmlformats.org/spreadsheetml/2006/main">
  <c r="L3494" i="1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G3" i="15"/>
  <c r="H3" s="1"/>
  <c r="G4"/>
  <c r="H4" s="1"/>
  <c r="G5"/>
  <c r="H5" s="1"/>
  <c r="G6"/>
  <c r="H6" s="1"/>
  <c r="G7"/>
  <c r="H7" s="1"/>
  <c r="G8"/>
  <c r="H8" s="1"/>
  <c r="G9"/>
  <c r="H9" s="1"/>
  <c r="G10"/>
  <c r="H10" s="1"/>
  <c r="G11"/>
  <c r="H11" s="1"/>
  <c r="G12"/>
  <c r="H12" s="1"/>
  <c r="G13"/>
  <c r="H13" s="1"/>
  <c r="G14"/>
  <c r="H14" s="1"/>
  <c r="G15"/>
  <c r="H15" s="1"/>
  <c r="G16"/>
  <c r="H16" s="1"/>
  <c r="G17"/>
  <c r="H17" s="1"/>
  <c r="G18"/>
  <c r="H18" s="1"/>
  <c r="G19"/>
  <c r="H19" s="1"/>
  <c r="G20"/>
  <c r="H20" s="1"/>
  <c r="G21"/>
  <c r="H21" s="1"/>
  <c r="G22"/>
  <c r="H22" s="1"/>
  <c r="G23"/>
  <c r="H23" s="1"/>
  <c r="G24"/>
  <c r="H24" s="1"/>
  <c r="G25"/>
  <c r="H25" s="1"/>
  <c r="G26"/>
  <c r="H26" s="1"/>
  <c r="G27"/>
  <c r="H27" s="1"/>
  <c r="G28"/>
  <c r="H28" s="1"/>
  <c r="G29"/>
  <c r="H29" s="1"/>
  <c r="G30"/>
  <c r="H30" s="1"/>
  <c r="G31"/>
  <c r="H31" s="1"/>
  <c r="G32"/>
  <c r="H32" s="1"/>
  <c r="G33"/>
  <c r="H33" s="1"/>
  <c r="G34"/>
  <c r="H34" s="1"/>
  <c r="G35"/>
  <c r="H35" s="1"/>
  <c r="G36"/>
  <c r="H36" s="1"/>
  <c r="G37"/>
  <c r="H37" s="1"/>
  <c r="G38"/>
  <c r="H38" s="1"/>
  <c r="G39"/>
  <c r="H39" s="1"/>
  <c r="G40"/>
  <c r="H40" s="1"/>
  <c r="G41"/>
  <c r="H41" s="1"/>
  <c r="G42"/>
  <c r="H42" s="1"/>
  <c r="G43"/>
  <c r="H43" s="1"/>
  <c r="G44"/>
  <c r="H44" s="1"/>
  <c r="G45"/>
  <c r="H45" s="1"/>
  <c r="G46"/>
  <c r="H46" s="1"/>
  <c r="G47"/>
  <c r="H47" s="1"/>
  <c r="G48"/>
  <c r="H48" s="1"/>
  <c r="G49"/>
  <c r="H49" s="1"/>
  <c r="G50"/>
  <c r="H50" s="1"/>
  <c r="G51"/>
  <c r="H51" s="1"/>
  <c r="G52"/>
  <c r="H52" s="1"/>
  <c r="G53"/>
  <c r="H53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8"/>
  <c r="H68" s="1"/>
  <c r="G69"/>
  <c r="H69" s="1"/>
  <c r="G70"/>
  <c r="H70" s="1"/>
  <c r="G71"/>
  <c r="H71" s="1"/>
  <c r="G72"/>
  <c r="H72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1"/>
  <c r="H81" s="1"/>
  <c r="G82"/>
  <c r="H82" s="1"/>
  <c r="G83"/>
  <c r="H83" s="1"/>
  <c r="G84"/>
  <c r="H84" s="1"/>
  <c r="G85"/>
  <c r="H85" s="1"/>
  <c r="G86"/>
  <c r="H86" s="1"/>
  <c r="G87"/>
  <c r="H87" s="1"/>
  <c r="G88"/>
  <c r="H88" s="1"/>
  <c r="G89"/>
  <c r="H89" s="1"/>
  <c r="G90"/>
  <c r="H90" s="1"/>
  <c r="G91"/>
  <c r="H91" s="1"/>
  <c r="G92"/>
  <c r="H92" s="1"/>
  <c r="G93"/>
  <c r="H93" s="1"/>
  <c r="G94"/>
  <c r="H94" s="1"/>
  <c r="G95"/>
  <c r="H95" s="1"/>
  <c r="G96"/>
  <c r="H96" s="1"/>
  <c r="G97"/>
  <c r="H97" s="1"/>
  <c r="G98"/>
  <c r="H98" s="1"/>
  <c r="G99"/>
  <c r="H99" s="1"/>
  <c r="G100"/>
  <c r="H100" s="1"/>
  <c r="G101"/>
  <c r="H101" s="1"/>
  <c r="G102"/>
  <c r="H102" s="1"/>
  <c r="G103"/>
  <c r="H103" s="1"/>
  <c r="G104"/>
  <c r="H104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3"/>
  <c r="H113" s="1"/>
  <c r="G114"/>
  <c r="H114" s="1"/>
  <c r="G115"/>
  <c r="H115" s="1"/>
  <c r="G116"/>
  <c r="H116" s="1"/>
  <c r="G117"/>
  <c r="H117" s="1"/>
  <c r="G118"/>
  <c r="H118" s="1"/>
  <c r="G119"/>
  <c r="H119" s="1"/>
  <c r="G120"/>
  <c r="H120" s="1"/>
  <c r="G121"/>
  <c r="H121" s="1"/>
  <c r="G122"/>
  <c r="H122" s="1"/>
  <c r="G123"/>
  <c r="H123" s="1"/>
  <c r="G124"/>
  <c r="H124" s="1"/>
  <c r="G125"/>
  <c r="H125" s="1"/>
  <c r="G126"/>
  <c r="H126" s="1"/>
  <c r="G127"/>
  <c r="H127" s="1"/>
  <c r="G128"/>
  <c r="H128" s="1"/>
  <c r="G129"/>
  <c r="H129" s="1"/>
  <c r="G130"/>
  <c r="H130" s="1"/>
  <c r="G131"/>
  <c r="H131" s="1"/>
  <c r="G132"/>
  <c r="H132" s="1"/>
  <c r="G133"/>
  <c r="H133" s="1"/>
  <c r="G134"/>
  <c r="H134" s="1"/>
  <c r="G135"/>
  <c r="H135" s="1"/>
  <c r="G136"/>
  <c r="H136" s="1"/>
  <c r="G137"/>
  <c r="H137" s="1"/>
  <c r="G138"/>
  <c r="H138" s="1"/>
  <c r="G139"/>
  <c r="H139" s="1"/>
  <c r="G140"/>
  <c r="H140" s="1"/>
  <c r="G141"/>
  <c r="H141" s="1"/>
  <c r="G142"/>
  <c r="H142" s="1"/>
  <c r="G143"/>
  <c r="H143" s="1"/>
  <c r="G144"/>
  <c r="H144" s="1"/>
  <c r="G145"/>
  <c r="H145" s="1"/>
  <c r="G146"/>
  <c r="H146" s="1"/>
  <c r="G147"/>
  <c r="H147" s="1"/>
  <c r="G148"/>
  <c r="H148" s="1"/>
  <c r="G149"/>
  <c r="H149" s="1"/>
  <c r="G150"/>
  <c r="H150" s="1"/>
  <c r="G151"/>
  <c r="H151" s="1"/>
  <c r="G152"/>
  <c r="H152" s="1"/>
  <c r="G153"/>
  <c r="H153" s="1"/>
  <c r="G154"/>
  <c r="H154" s="1"/>
  <c r="G155"/>
  <c r="H155" s="1"/>
  <c r="G156"/>
  <c r="H156" s="1"/>
  <c r="G157"/>
  <c r="H157" s="1"/>
  <c r="G158"/>
  <c r="H158" s="1"/>
  <c r="G159"/>
  <c r="H159" s="1"/>
  <c r="G160"/>
  <c r="H160" s="1"/>
  <c r="G161"/>
  <c r="H161" s="1"/>
  <c r="G162"/>
  <c r="H162" s="1"/>
  <c r="G163"/>
  <c r="H163" s="1"/>
  <c r="G164"/>
  <c r="H164" s="1"/>
  <c r="G165"/>
  <c r="H165" s="1"/>
  <c r="G166"/>
  <c r="H166" s="1"/>
  <c r="G167"/>
  <c r="H167" s="1"/>
  <c r="G168"/>
  <c r="H168" s="1"/>
  <c r="G169"/>
  <c r="H169" s="1"/>
  <c r="G170"/>
  <c r="H170" s="1"/>
  <c r="G171"/>
  <c r="H171" s="1"/>
  <c r="G172"/>
  <c r="H172" s="1"/>
  <c r="G173"/>
  <c r="H173" s="1"/>
  <c r="G174"/>
  <c r="H174" s="1"/>
  <c r="G175"/>
  <c r="H175" s="1"/>
  <c r="G176"/>
  <c r="H176" s="1"/>
  <c r="G177"/>
  <c r="H177" s="1"/>
  <c r="G178"/>
  <c r="H178" s="1"/>
  <c r="G179"/>
  <c r="H179" s="1"/>
  <c r="G180"/>
  <c r="H180" s="1"/>
  <c r="G181"/>
  <c r="H181" s="1"/>
  <c r="G182"/>
  <c r="H182" s="1"/>
  <c r="G183"/>
  <c r="H183" s="1"/>
  <c r="G184"/>
  <c r="H184" s="1"/>
  <c r="G185"/>
  <c r="H185" s="1"/>
  <c r="G186"/>
  <c r="H186" s="1"/>
  <c r="G187"/>
  <c r="H187" s="1"/>
  <c r="G188"/>
  <c r="H188" s="1"/>
  <c r="G189"/>
  <c r="H189" s="1"/>
  <c r="G190"/>
  <c r="H190" s="1"/>
  <c r="G191"/>
  <c r="H191" s="1"/>
  <c r="G192"/>
  <c r="H192" s="1"/>
  <c r="G193"/>
  <c r="H193" s="1"/>
  <c r="G194"/>
  <c r="H194" s="1"/>
  <c r="G195"/>
  <c r="H195" s="1"/>
  <c r="G196"/>
  <c r="H196" s="1"/>
  <c r="G197"/>
  <c r="H197" s="1"/>
  <c r="G198"/>
  <c r="H198" s="1"/>
  <c r="G199"/>
  <c r="H199" s="1"/>
  <c r="G200"/>
  <c r="H200" s="1"/>
  <c r="G201"/>
  <c r="H201" s="1"/>
  <c r="G202"/>
  <c r="H202" s="1"/>
  <c r="G203"/>
  <c r="H203" s="1"/>
  <c r="G204"/>
  <c r="H204" s="1"/>
  <c r="G205"/>
  <c r="H205" s="1"/>
  <c r="G206"/>
  <c r="H206" s="1"/>
  <c r="G207"/>
  <c r="H207" s="1"/>
  <c r="G208"/>
  <c r="H208" s="1"/>
  <c r="G209"/>
  <c r="H209" s="1"/>
  <c r="G210"/>
  <c r="H210" s="1"/>
  <c r="G211"/>
  <c r="H211" s="1"/>
  <c r="G212"/>
  <c r="H212" s="1"/>
  <c r="G213"/>
  <c r="H213" s="1"/>
  <c r="G214"/>
  <c r="H214" s="1"/>
  <c r="G215"/>
  <c r="H215" s="1"/>
  <c r="G216"/>
  <c r="H216" s="1"/>
  <c r="G217"/>
  <c r="H217" s="1"/>
  <c r="G218"/>
  <c r="H218" s="1"/>
  <c r="G219"/>
  <c r="H219" s="1"/>
  <c r="G220"/>
  <c r="H220" s="1"/>
  <c r="G221"/>
  <c r="H221" s="1"/>
  <c r="G222"/>
  <c r="H222" s="1"/>
  <c r="G223"/>
  <c r="H223" s="1"/>
  <c r="G224"/>
  <c r="H224" s="1"/>
  <c r="G225"/>
  <c r="H225" s="1"/>
  <c r="G226"/>
  <c r="H226" s="1"/>
  <c r="G227"/>
  <c r="H227" s="1"/>
  <c r="G228"/>
  <c r="H228" s="1"/>
  <c r="G229"/>
  <c r="H229" s="1"/>
  <c r="G230"/>
  <c r="H230" s="1"/>
  <c r="G231"/>
  <c r="H231" s="1"/>
  <c r="G232"/>
  <c r="H232" s="1"/>
  <c r="G233"/>
  <c r="H233" s="1"/>
  <c r="G234"/>
  <c r="H234" s="1"/>
  <c r="G235"/>
  <c r="H235" s="1"/>
  <c r="G236"/>
  <c r="H236" s="1"/>
  <c r="G237"/>
  <c r="H237" s="1"/>
  <c r="G238"/>
  <c r="H238" s="1"/>
  <c r="G239"/>
  <c r="H239" s="1"/>
  <c r="G240"/>
  <c r="H240" s="1"/>
  <c r="G241"/>
  <c r="H241" s="1"/>
  <c r="G242"/>
  <c r="H242" s="1"/>
  <c r="G243"/>
  <c r="H243" s="1"/>
  <c r="G244"/>
  <c r="H244" s="1"/>
  <c r="G245"/>
  <c r="H245" s="1"/>
  <c r="G246"/>
  <c r="H246" s="1"/>
  <c r="G247"/>
  <c r="H247" s="1"/>
  <c r="G248"/>
  <c r="H248" s="1"/>
  <c r="G249"/>
  <c r="H249" s="1"/>
  <c r="G250"/>
  <c r="H250" s="1"/>
  <c r="G251"/>
  <c r="H251" s="1"/>
  <c r="G252"/>
  <c r="H252" s="1"/>
  <c r="G253"/>
  <c r="H253" s="1"/>
  <c r="G254"/>
  <c r="H254" s="1"/>
  <c r="G255"/>
  <c r="H255" s="1"/>
  <c r="G256"/>
  <c r="H256" s="1"/>
  <c r="G257"/>
  <c r="H257" s="1"/>
  <c r="G258"/>
  <c r="H258" s="1"/>
  <c r="G259"/>
  <c r="H259" s="1"/>
  <c r="G260"/>
  <c r="H260" s="1"/>
  <c r="G261"/>
  <c r="H261" s="1"/>
  <c r="G262"/>
  <c r="H262" s="1"/>
  <c r="G2"/>
  <c r="H2" s="1"/>
  <c r="E3325" i="4"/>
  <c r="F3325" s="1"/>
  <c r="E3326"/>
  <c r="F3326" s="1"/>
  <c r="E3327"/>
  <c r="F3327" s="1"/>
  <c r="E3328"/>
  <c r="F3328" s="1"/>
  <c r="E3329"/>
  <c r="F3329" s="1"/>
  <c r="E3330"/>
  <c r="F3330" s="1"/>
  <c r="E3331"/>
  <c r="F3331" s="1"/>
  <c r="E3332"/>
  <c r="F3332" s="1"/>
  <c r="E2169"/>
  <c r="F2169" s="1"/>
  <c r="E2170"/>
  <c r="F2170" s="1"/>
  <c r="E2171"/>
  <c r="F2171" s="1"/>
  <c r="E2172"/>
  <c r="F2172" s="1"/>
  <c r="E2173"/>
  <c r="F2173" s="1"/>
  <c r="E2174"/>
  <c r="F2174" s="1"/>
  <c r="E2175"/>
  <c r="F2175" s="1"/>
  <c r="E2176"/>
  <c r="F2176" s="1"/>
  <c r="E2177"/>
  <c r="F2177" s="1"/>
  <c r="E2178"/>
  <c r="F2178" s="1"/>
  <c r="E2179"/>
  <c r="F2179" s="1"/>
  <c r="E2180"/>
  <c r="F2180" s="1"/>
  <c r="E2181"/>
  <c r="F2181" s="1"/>
  <c r="E2182"/>
  <c r="F2182" s="1"/>
  <c r="E2183"/>
  <c r="F2183" s="1"/>
  <c r="E2184"/>
  <c r="F2184" s="1"/>
  <c r="E2185"/>
  <c r="F2185" s="1"/>
  <c r="E2186"/>
  <c r="F2186" s="1"/>
  <c r="E2187"/>
  <c r="F2187" s="1"/>
  <c r="E2188"/>
  <c r="F2188" s="1"/>
  <c r="E2189"/>
  <c r="F2189" s="1"/>
  <c r="E2190"/>
  <c r="F2190" s="1"/>
  <c r="E2191"/>
  <c r="F2191" s="1"/>
  <c r="E2192"/>
  <c r="F2192" s="1"/>
  <c r="E2193"/>
  <c r="F2193" s="1"/>
  <c r="E2194"/>
  <c r="F2194" s="1"/>
  <c r="E2195"/>
  <c r="F2195" s="1"/>
  <c r="E2196"/>
  <c r="F2196" s="1"/>
  <c r="E2197"/>
  <c r="F2197" s="1"/>
  <c r="E2198"/>
  <c r="F2198" s="1"/>
  <c r="E2199"/>
  <c r="F2199" s="1"/>
  <c r="E2200"/>
  <c r="F2200" s="1"/>
  <c r="E2201"/>
  <c r="F2201" s="1"/>
  <c r="E2202"/>
  <c r="F2202" s="1"/>
  <c r="E2203"/>
  <c r="F2203" s="1"/>
  <c r="E2204"/>
  <c r="F2204" s="1"/>
  <c r="E2205"/>
  <c r="F2205" s="1"/>
  <c r="E2206"/>
  <c r="F2206" s="1"/>
  <c r="E2207"/>
  <c r="F2207" s="1"/>
  <c r="E2208"/>
  <c r="F2208" s="1"/>
  <c r="E2209"/>
  <c r="F2209" s="1"/>
  <c r="E2210"/>
  <c r="F2210" s="1"/>
  <c r="E2211"/>
  <c r="F2211" s="1"/>
  <c r="E2212"/>
  <c r="F2212" s="1"/>
  <c r="E2213"/>
  <c r="F2213" s="1"/>
  <c r="E2214"/>
  <c r="F2214" s="1"/>
  <c r="E2215"/>
  <c r="F2215" s="1"/>
  <c r="E2216"/>
  <c r="F2216" s="1"/>
  <c r="E2217"/>
  <c r="F2217" s="1"/>
  <c r="E2218"/>
  <c r="F2218" s="1"/>
  <c r="E2219"/>
  <c r="F2219" s="1"/>
  <c r="E2220"/>
  <c r="F2220" s="1"/>
  <c r="E2221"/>
  <c r="F2221" s="1"/>
  <c r="E2222"/>
  <c r="F2222" s="1"/>
  <c r="E2223"/>
  <c r="F2223" s="1"/>
  <c r="E2224"/>
  <c r="F2224" s="1"/>
  <c r="E2225"/>
  <c r="F2225" s="1"/>
  <c r="E2226"/>
  <c r="F2226" s="1"/>
  <c r="E2227"/>
  <c r="F2227" s="1"/>
  <c r="E2228"/>
  <c r="F2228" s="1"/>
  <c r="E2229"/>
  <c r="F2229" s="1"/>
  <c r="E2230"/>
  <c r="F2230" s="1"/>
  <c r="E2231"/>
  <c r="F2231" s="1"/>
  <c r="E2232"/>
  <c r="F2232" s="1"/>
  <c r="E2233"/>
  <c r="F2233" s="1"/>
  <c r="E2234"/>
  <c r="F2234" s="1"/>
  <c r="E2235"/>
  <c r="F2235" s="1"/>
  <c r="E2236"/>
  <c r="F2236" s="1"/>
  <c r="E2237"/>
  <c r="F2237" s="1"/>
  <c r="E2238"/>
  <c r="F2238" s="1"/>
  <c r="E2239"/>
  <c r="F2239" s="1"/>
  <c r="E2240"/>
  <c r="F2240" s="1"/>
  <c r="E2241"/>
  <c r="F2241" s="1"/>
  <c r="E2242"/>
  <c r="F2242" s="1"/>
  <c r="E2243"/>
  <c r="F2243" s="1"/>
  <c r="E2244"/>
  <c r="F2244" s="1"/>
  <c r="E2245"/>
  <c r="F2245" s="1"/>
  <c r="E2246"/>
  <c r="F2246" s="1"/>
  <c r="E2247"/>
  <c r="F2247" s="1"/>
  <c r="E2248"/>
  <c r="F2248" s="1"/>
  <c r="E2249"/>
  <c r="F2249" s="1"/>
  <c r="E2250"/>
  <c r="F2250" s="1"/>
  <c r="E2251"/>
  <c r="F2251" s="1"/>
  <c r="E2252"/>
  <c r="F2252" s="1"/>
  <c r="E2253"/>
  <c r="F2253" s="1"/>
  <c r="E2254"/>
  <c r="F2254" s="1"/>
  <c r="E2255"/>
  <c r="F2255" s="1"/>
  <c r="E2256"/>
  <c r="F2256" s="1"/>
  <c r="E2257"/>
  <c r="F2257" s="1"/>
  <c r="E2258"/>
  <c r="F2258" s="1"/>
  <c r="E2259"/>
  <c r="F2259" s="1"/>
  <c r="E2260"/>
  <c r="F2260" s="1"/>
  <c r="E2261"/>
  <c r="F2261" s="1"/>
  <c r="E2262"/>
  <c r="F2262" s="1"/>
  <c r="E2263"/>
  <c r="F2263" s="1"/>
  <c r="E2264"/>
  <c r="F2264" s="1"/>
  <c r="E2265"/>
  <c r="F2265" s="1"/>
  <c r="E2266"/>
  <c r="F2266" s="1"/>
  <c r="E2267"/>
  <c r="F2267" s="1"/>
  <c r="E2268"/>
  <c r="F2268" s="1"/>
  <c r="E2269"/>
  <c r="F2269" s="1"/>
  <c r="E2270"/>
  <c r="F2270" s="1"/>
  <c r="E2271"/>
  <c r="F2271" s="1"/>
  <c r="E2272"/>
  <c r="F2272" s="1"/>
  <c r="E2273"/>
  <c r="F2273" s="1"/>
  <c r="E2274"/>
  <c r="F2274" s="1"/>
  <c r="E2275"/>
  <c r="F2275" s="1"/>
  <c r="E2276"/>
  <c r="F2276" s="1"/>
  <c r="E2277"/>
  <c r="F2277" s="1"/>
  <c r="E2278"/>
  <c r="F2278" s="1"/>
  <c r="E2279"/>
  <c r="F2279" s="1"/>
  <c r="E2280"/>
  <c r="F2280" s="1"/>
  <c r="E2281"/>
  <c r="F2281" s="1"/>
  <c r="E2282"/>
  <c r="F2282" s="1"/>
  <c r="E2283"/>
  <c r="F2283" s="1"/>
  <c r="E2284"/>
  <c r="F2284" s="1"/>
  <c r="E2285"/>
  <c r="F2285" s="1"/>
  <c r="E2286"/>
  <c r="F2286" s="1"/>
  <c r="E2287"/>
  <c r="F2287" s="1"/>
  <c r="E2288"/>
  <c r="F2288" s="1"/>
  <c r="E2289"/>
  <c r="F2289" s="1"/>
  <c r="E2290"/>
  <c r="F2290" s="1"/>
  <c r="E2291"/>
  <c r="F2291" s="1"/>
  <c r="E2292"/>
  <c r="F2292" s="1"/>
  <c r="E2293"/>
  <c r="F2293" s="1"/>
  <c r="E2294"/>
  <c r="F2294" s="1"/>
  <c r="E2295"/>
  <c r="F2295" s="1"/>
  <c r="E2296"/>
  <c r="F2296" s="1"/>
  <c r="E2297"/>
  <c r="F2297" s="1"/>
  <c r="E2298"/>
  <c r="F2298" s="1"/>
  <c r="E2299"/>
  <c r="F2299" s="1"/>
  <c r="E2300"/>
  <c r="F2300" s="1"/>
  <c r="E2301"/>
  <c r="F2301" s="1"/>
  <c r="E2302"/>
  <c r="F2302" s="1"/>
  <c r="E2303"/>
  <c r="F2303" s="1"/>
  <c r="E2304"/>
  <c r="F2304" s="1"/>
  <c r="E2305"/>
  <c r="F2305" s="1"/>
  <c r="E2306"/>
  <c r="F2306" s="1"/>
  <c r="E2307"/>
  <c r="F2307" s="1"/>
  <c r="E2308"/>
  <c r="F2308" s="1"/>
  <c r="E2309"/>
  <c r="F2309" s="1"/>
  <c r="E2310"/>
  <c r="F2310" s="1"/>
  <c r="E2311"/>
  <c r="F2311" s="1"/>
  <c r="E2312"/>
  <c r="F2312" s="1"/>
  <c r="E2313"/>
  <c r="F2313" s="1"/>
  <c r="E2314"/>
  <c r="F2314" s="1"/>
  <c r="E2315"/>
  <c r="F2315" s="1"/>
  <c r="E2316"/>
  <c r="F2316" s="1"/>
  <c r="E2317"/>
  <c r="F2317" s="1"/>
  <c r="E2318"/>
  <c r="F2318" s="1"/>
  <c r="E2319"/>
  <c r="F2319" s="1"/>
  <c r="E2320"/>
  <c r="F2320" s="1"/>
  <c r="E2321"/>
  <c r="F2321" s="1"/>
  <c r="E2322"/>
  <c r="F2322" s="1"/>
  <c r="E2323"/>
  <c r="F2323" s="1"/>
  <c r="E2324"/>
  <c r="F2324" s="1"/>
  <c r="E2325"/>
  <c r="F2325" s="1"/>
  <c r="E2326"/>
  <c r="F2326" s="1"/>
  <c r="E2327"/>
  <c r="F2327" s="1"/>
  <c r="E2328"/>
  <c r="F2328" s="1"/>
  <c r="E2329"/>
  <c r="F2329" s="1"/>
  <c r="E2330"/>
  <c r="F2330" s="1"/>
  <c r="E2331"/>
  <c r="F2331" s="1"/>
  <c r="E2332"/>
  <c r="F2332" s="1"/>
  <c r="E2333"/>
  <c r="F2333" s="1"/>
  <c r="E2334"/>
  <c r="F2334" s="1"/>
  <c r="E2335"/>
  <c r="F2335" s="1"/>
  <c r="E2336"/>
  <c r="F2336" s="1"/>
  <c r="E2337"/>
  <c r="F2337" s="1"/>
  <c r="E2338"/>
  <c r="F2338" s="1"/>
  <c r="E2339"/>
  <c r="F2339" s="1"/>
  <c r="E2340"/>
  <c r="F2340" s="1"/>
  <c r="E2341"/>
  <c r="F2341" s="1"/>
  <c r="E2342"/>
  <c r="F2342" s="1"/>
  <c r="E2343"/>
  <c r="F2343" s="1"/>
  <c r="E2344"/>
  <c r="F2344" s="1"/>
  <c r="E2345"/>
  <c r="F2345" s="1"/>
  <c r="E2346"/>
  <c r="F2346" s="1"/>
  <c r="E2347"/>
  <c r="F2347" s="1"/>
  <c r="E2348"/>
  <c r="F2348" s="1"/>
  <c r="E2349"/>
  <c r="F2349" s="1"/>
  <c r="E2350"/>
  <c r="F2350" s="1"/>
  <c r="E2351"/>
  <c r="F2351" s="1"/>
  <c r="E2352"/>
  <c r="F2352" s="1"/>
  <c r="E2353"/>
  <c r="F2353" s="1"/>
  <c r="E2354"/>
  <c r="F2354" s="1"/>
  <c r="E2355"/>
  <c r="F2355" s="1"/>
  <c r="E2356"/>
  <c r="F2356" s="1"/>
  <c r="E2357"/>
  <c r="F2357" s="1"/>
  <c r="E2358"/>
  <c r="F2358" s="1"/>
  <c r="E2359"/>
  <c r="F2359" s="1"/>
  <c r="E2360"/>
  <c r="F2360" s="1"/>
  <c r="E2361"/>
  <c r="F2361" s="1"/>
  <c r="E2362"/>
  <c r="F2362" s="1"/>
  <c r="E2363"/>
  <c r="F2363" s="1"/>
  <c r="E2364"/>
  <c r="F2364" s="1"/>
  <c r="E2365"/>
  <c r="F2365" s="1"/>
  <c r="E2366"/>
  <c r="F2366" s="1"/>
  <c r="E2367"/>
  <c r="F2367" s="1"/>
  <c r="E2368"/>
  <c r="F2368" s="1"/>
  <c r="E2369"/>
  <c r="F2369" s="1"/>
  <c r="E2370"/>
  <c r="F2370" s="1"/>
  <c r="E2371"/>
  <c r="F2371" s="1"/>
  <c r="E2372"/>
  <c r="F2372" s="1"/>
  <c r="E2373"/>
  <c r="F2373" s="1"/>
  <c r="E2374"/>
  <c r="F2374" s="1"/>
  <c r="E2375"/>
  <c r="F2375" s="1"/>
  <c r="E2376"/>
  <c r="F2376" s="1"/>
  <c r="E2377"/>
  <c r="F2377" s="1"/>
  <c r="E2378"/>
  <c r="F2378" s="1"/>
  <c r="E2379"/>
  <c r="F2379" s="1"/>
  <c r="E2380"/>
  <c r="F2380" s="1"/>
  <c r="E2381"/>
  <c r="F2381" s="1"/>
  <c r="E2382"/>
  <c r="F2382" s="1"/>
  <c r="E2383"/>
  <c r="F2383" s="1"/>
  <c r="E2384"/>
  <c r="F2384" s="1"/>
  <c r="E2385"/>
  <c r="F2385" s="1"/>
  <c r="E2386"/>
  <c r="F2386" s="1"/>
  <c r="E2387"/>
  <c r="F2387" s="1"/>
  <c r="E2388"/>
  <c r="F2388" s="1"/>
  <c r="E2389"/>
  <c r="F2389" s="1"/>
  <c r="E2390"/>
  <c r="F2390" s="1"/>
  <c r="E2391"/>
  <c r="F2391" s="1"/>
  <c r="E2392"/>
  <c r="F2392" s="1"/>
  <c r="E2393"/>
  <c r="F2393" s="1"/>
  <c r="E2394"/>
  <c r="F2394" s="1"/>
  <c r="E2395"/>
  <c r="F2395" s="1"/>
  <c r="E2396"/>
  <c r="F2396" s="1"/>
  <c r="E2397"/>
  <c r="F2397" s="1"/>
  <c r="E2398"/>
  <c r="F2398" s="1"/>
  <c r="E2399"/>
  <c r="F2399" s="1"/>
  <c r="E2400"/>
  <c r="F2400" s="1"/>
  <c r="E2401"/>
  <c r="F2401" s="1"/>
  <c r="E2402"/>
  <c r="F2402" s="1"/>
  <c r="E2403"/>
  <c r="F2403" s="1"/>
  <c r="E2404"/>
  <c r="F2404" s="1"/>
  <c r="E2405"/>
  <c r="F2405" s="1"/>
  <c r="E2406"/>
  <c r="F2406" s="1"/>
  <c r="E2407"/>
  <c r="F2407" s="1"/>
  <c r="E2408"/>
  <c r="F2408" s="1"/>
  <c r="E2409"/>
  <c r="F2409" s="1"/>
  <c r="E2410"/>
  <c r="F2410" s="1"/>
  <c r="E2411"/>
  <c r="F2411" s="1"/>
  <c r="E2412"/>
  <c r="F2412" s="1"/>
  <c r="E2413"/>
  <c r="F2413" s="1"/>
  <c r="E2414"/>
  <c r="F2414" s="1"/>
  <c r="E2415"/>
  <c r="F2415" s="1"/>
  <c r="E2416"/>
  <c r="F2416" s="1"/>
  <c r="E2417"/>
  <c r="F2417" s="1"/>
  <c r="E2418"/>
  <c r="F2418" s="1"/>
  <c r="E2419"/>
  <c r="F2419" s="1"/>
  <c r="E2420"/>
  <c r="F2420" s="1"/>
  <c r="E2421"/>
  <c r="F2421" s="1"/>
  <c r="E2422"/>
  <c r="F2422" s="1"/>
  <c r="E2423"/>
  <c r="F2423" s="1"/>
  <c r="E2424"/>
  <c r="F2424" s="1"/>
  <c r="E2425"/>
  <c r="F2425" s="1"/>
  <c r="E2426"/>
  <c r="F2426" s="1"/>
  <c r="E2427"/>
  <c r="F2427" s="1"/>
  <c r="E2428"/>
  <c r="F2428" s="1"/>
  <c r="E2429"/>
  <c r="F2429" s="1"/>
  <c r="E2430"/>
  <c r="F2430" s="1"/>
  <c r="E2431"/>
  <c r="F2431" s="1"/>
  <c r="E2432"/>
  <c r="F2432" s="1"/>
  <c r="E2433"/>
  <c r="F2433" s="1"/>
  <c r="E2434"/>
  <c r="F2434" s="1"/>
  <c r="E2435"/>
  <c r="F2435" s="1"/>
  <c r="E2436"/>
  <c r="F2436" s="1"/>
  <c r="E2437"/>
  <c r="F2437" s="1"/>
  <c r="E2438"/>
  <c r="F2438" s="1"/>
  <c r="E2439"/>
  <c r="F2439" s="1"/>
  <c r="E2440"/>
  <c r="F2440" s="1"/>
  <c r="E2441"/>
  <c r="F2441" s="1"/>
  <c r="E2442"/>
  <c r="F2442" s="1"/>
  <c r="E2443"/>
  <c r="F2443" s="1"/>
  <c r="E2444"/>
  <c r="F2444" s="1"/>
  <c r="E2445"/>
  <c r="F2445" s="1"/>
  <c r="E2446"/>
  <c r="F2446" s="1"/>
  <c r="E2447"/>
  <c r="F2447" s="1"/>
  <c r="E2448"/>
  <c r="F2448" s="1"/>
  <c r="E2449"/>
  <c r="F2449" s="1"/>
  <c r="E2450"/>
  <c r="F2450" s="1"/>
  <c r="E2451"/>
  <c r="F2451" s="1"/>
  <c r="E2452"/>
  <c r="F2452" s="1"/>
  <c r="E2453"/>
  <c r="F2453" s="1"/>
  <c r="E2454"/>
  <c r="F2454" s="1"/>
  <c r="E2455"/>
  <c r="F2455" s="1"/>
  <c r="E2456"/>
  <c r="F2456" s="1"/>
  <c r="E2457"/>
  <c r="F2457" s="1"/>
  <c r="E2458"/>
  <c r="F2458" s="1"/>
  <c r="E2459"/>
  <c r="F2459" s="1"/>
  <c r="E2460"/>
  <c r="F2460" s="1"/>
  <c r="E2461"/>
  <c r="F2461" s="1"/>
  <c r="E2462"/>
  <c r="F2462" s="1"/>
  <c r="E2463"/>
  <c r="F2463" s="1"/>
  <c r="E2464"/>
  <c r="F2464" s="1"/>
  <c r="E2465"/>
  <c r="F2465" s="1"/>
  <c r="E2466"/>
  <c r="F2466" s="1"/>
  <c r="E2467"/>
  <c r="F2467" s="1"/>
  <c r="E2468"/>
  <c r="F2468" s="1"/>
  <c r="E2469"/>
  <c r="F2469" s="1"/>
  <c r="E2470"/>
  <c r="F2470" s="1"/>
  <c r="E2471"/>
  <c r="F2471" s="1"/>
  <c r="E2472"/>
  <c r="F2472" s="1"/>
  <c r="E2473"/>
  <c r="F2473" s="1"/>
  <c r="E2474"/>
  <c r="F2474" s="1"/>
  <c r="E2475"/>
  <c r="F2475" s="1"/>
  <c r="E2476"/>
  <c r="F2476" s="1"/>
  <c r="E2477"/>
  <c r="F2477" s="1"/>
  <c r="E2478"/>
  <c r="F2478" s="1"/>
  <c r="E2479"/>
  <c r="F2479" s="1"/>
  <c r="E2480"/>
  <c r="F2480" s="1"/>
  <c r="E2481"/>
  <c r="F2481" s="1"/>
  <c r="E2482"/>
  <c r="F2482" s="1"/>
  <c r="E2483"/>
  <c r="F2483" s="1"/>
  <c r="E2484"/>
  <c r="F2484" s="1"/>
  <c r="E2485"/>
  <c r="F2485" s="1"/>
  <c r="E2486"/>
  <c r="F2486" s="1"/>
  <c r="E2487"/>
  <c r="F2487" s="1"/>
  <c r="E2488"/>
  <c r="F2488" s="1"/>
  <c r="E2489"/>
  <c r="F2489" s="1"/>
  <c r="E2490"/>
  <c r="F2490" s="1"/>
  <c r="E2491"/>
  <c r="F2491" s="1"/>
  <c r="E2492"/>
  <c r="F2492" s="1"/>
  <c r="E2493"/>
  <c r="F2493" s="1"/>
  <c r="E2494"/>
  <c r="F2494" s="1"/>
  <c r="E2495"/>
  <c r="F2495" s="1"/>
  <c r="E2496"/>
  <c r="F2496" s="1"/>
  <c r="E2497"/>
  <c r="F2497" s="1"/>
  <c r="E2498"/>
  <c r="F2498" s="1"/>
  <c r="E2499"/>
  <c r="F2499" s="1"/>
  <c r="E2500"/>
  <c r="F2500" s="1"/>
  <c r="E2501"/>
  <c r="F2501" s="1"/>
  <c r="E2502"/>
  <c r="F2502" s="1"/>
  <c r="E2503"/>
  <c r="F2503" s="1"/>
  <c r="E2504"/>
  <c r="F2504" s="1"/>
  <c r="E2505"/>
  <c r="F2505" s="1"/>
  <c r="E2506"/>
  <c r="F2506" s="1"/>
  <c r="E2507"/>
  <c r="F2507" s="1"/>
  <c r="E2508"/>
  <c r="F2508" s="1"/>
  <c r="E2509"/>
  <c r="F2509" s="1"/>
  <c r="E2510"/>
  <c r="F2510" s="1"/>
  <c r="E2511"/>
  <c r="F2511" s="1"/>
  <c r="E2512"/>
  <c r="F2512" s="1"/>
  <c r="E2513"/>
  <c r="F2513" s="1"/>
  <c r="E2514"/>
  <c r="F2514" s="1"/>
  <c r="E2515"/>
  <c r="F2515" s="1"/>
  <c r="E2516"/>
  <c r="F2516" s="1"/>
  <c r="E2517"/>
  <c r="F2517" s="1"/>
  <c r="E2518"/>
  <c r="F2518" s="1"/>
  <c r="E2519"/>
  <c r="F2519" s="1"/>
  <c r="E2520"/>
  <c r="F2520" s="1"/>
  <c r="E2521"/>
  <c r="F2521" s="1"/>
  <c r="E2522"/>
  <c r="F2522" s="1"/>
  <c r="E2523"/>
  <c r="F2523" s="1"/>
  <c r="E2524"/>
  <c r="F2524" s="1"/>
  <c r="E2525"/>
  <c r="F2525" s="1"/>
  <c r="E2526"/>
  <c r="F2526" s="1"/>
  <c r="E2527"/>
  <c r="F2527" s="1"/>
  <c r="E2528"/>
  <c r="F2528" s="1"/>
  <c r="E2529"/>
  <c r="F2529" s="1"/>
  <c r="E2530"/>
  <c r="F2530" s="1"/>
  <c r="E2531"/>
  <c r="F2531" s="1"/>
  <c r="E2532"/>
  <c r="F2532" s="1"/>
  <c r="E2533"/>
  <c r="F2533" s="1"/>
  <c r="E2534"/>
  <c r="F2534" s="1"/>
  <c r="E2535"/>
  <c r="F2535" s="1"/>
  <c r="E2536"/>
  <c r="F2536" s="1"/>
  <c r="E2537"/>
  <c r="F2537" s="1"/>
  <c r="E2538"/>
  <c r="F2538" s="1"/>
  <c r="E2539"/>
  <c r="F2539" s="1"/>
  <c r="E2540"/>
  <c r="F2540" s="1"/>
  <c r="E2541"/>
  <c r="F2541" s="1"/>
  <c r="E2542"/>
  <c r="F2542" s="1"/>
  <c r="E2543"/>
  <c r="F2543" s="1"/>
  <c r="E2544"/>
  <c r="F2544" s="1"/>
  <c r="E2545"/>
  <c r="F2545" s="1"/>
  <c r="E2546"/>
  <c r="F2546" s="1"/>
  <c r="E2547"/>
  <c r="F2547" s="1"/>
  <c r="E2548"/>
  <c r="F2548" s="1"/>
  <c r="E2549"/>
  <c r="F2549" s="1"/>
  <c r="E2550"/>
  <c r="F2550" s="1"/>
  <c r="E2551"/>
  <c r="F2551" s="1"/>
  <c r="E2552"/>
  <c r="F2552" s="1"/>
  <c r="E2553"/>
  <c r="F2553" s="1"/>
  <c r="E2554"/>
  <c r="F2554" s="1"/>
  <c r="E2555"/>
  <c r="F2555" s="1"/>
  <c r="E2556"/>
  <c r="F2556" s="1"/>
  <c r="E2557"/>
  <c r="F2557" s="1"/>
  <c r="E2558"/>
  <c r="F2558" s="1"/>
  <c r="E2559"/>
  <c r="F2559" s="1"/>
  <c r="E2560"/>
  <c r="F2560" s="1"/>
  <c r="E2561"/>
  <c r="F2561" s="1"/>
  <c r="E2562"/>
  <c r="F2562" s="1"/>
  <c r="E2563"/>
  <c r="F2563" s="1"/>
  <c r="E2564"/>
  <c r="F2564" s="1"/>
  <c r="E2565"/>
  <c r="F2565" s="1"/>
  <c r="E2566"/>
  <c r="F2566" s="1"/>
  <c r="E2567"/>
  <c r="F2567" s="1"/>
  <c r="E2568"/>
  <c r="F2568" s="1"/>
  <c r="E2569"/>
  <c r="F2569" s="1"/>
  <c r="E2570"/>
  <c r="F2570" s="1"/>
  <c r="E2571"/>
  <c r="F2571" s="1"/>
  <c r="E2572"/>
  <c r="F2572" s="1"/>
  <c r="E2573"/>
  <c r="F2573" s="1"/>
  <c r="E2574"/>
  <c r="F2574" s="1"/>
  <c r="E2575"/>
  <c r="F2575" s="1"/>
  <c r="E2576"/>
  <c r="F2576" s="1"/>
  <c r="E2577"/>
  <c r="F2577" s="1"/>
  <c r="E2578"/>
  <c r="F2578" s="1"/>
  <c r="E2579"/>
  <c r="F2579" s="1"/>
  <c r="E2580"/>
  <c r="F2580" s="1"/>
  <c r="E2581"/>
  <c r="F2581" s="1"/>
  <c r="E2582"/>
  <c r="F2582" s="1"/>
  <c r="E2583"/>
  <c r="F2583" s="1"/>
  <c r="E2584"/>
  <c r="F2584" s="1"/>
  <c r="E2585"/>
  <c r="F2585" s="1"/>
  <c r="E2586"/>
  <c r="F2586" s="1"/>
  <c r="E2587"/>
  <c r="F2587" s="1"/>
  <c r="E2588"/>
  <c r="F2588" s="1"/>
  <c r="E2589"/>
  <c r="F2589" s="1"/>
  <c r="E2590"/>
  <c r="F2590" s="1"/>
  <c r="E2591"/>
  <c r="F2591" s="1"/>
  <c r="E2592"/>
  <c r="F2592" s="1"/>
  <c r="E2593"/>
  <c r="F2593" s="1"/>
  <c r="E2594"/>
  <c r="F2594" s="1"/>
  <c r="E2595"/>
  <c r="F2595" s="1"/>
  <c r="E2596"/>
  <c r="F2596" s="1"/>
  <c r="E2597"/>
  <c r="F2597" s="1"/>
  <c r="E2598"/>
  <c r="F2598" s="1"/>
  <c r="E2599"/>
  <c r="F2599" s="1"/>
  <c r="E2600"/>
  <c r="F2600" s="1"/>
  <c r="E2601"/>
  <c r="F2601" s="1"/>
  <c r="E2602"/>
  <c r="F2602" s="1"/>
  <c r="E2603"/>
  <c r="F2603" s="1"/>
  <c r="E2604"/>
  <c r="F2604" s="1"/>
  <c r="E2605"/>
  <c r="F2605" s="1"/>
  <c r="E2606"/>
  <c r="F2606" s="1"/>
  <c r="E2607"/>
  <c r="F2607" s="1"/>
  <c r="E2608"/>
  <c r="F2608" s="1"/>
  <c r="E2609"/>
  <c r="F2609" s="1"/>
  <c r="E2610"/>
  <c r="F2610" s="1"/>
  <c r="E2611"/>
  <c r="F2611" s="1"/>
  <c r="E2612"/>
  <c r="F2612" s="1"/>
  <c r="E2613"/>
  <c r="F2613" s="1"/>
  <c r="E2614"/>
  <c r="F2614" s="1"/>
  <c r="E2615"/>
  <c r="F2615" s="1"/>
  <c r="E2616"/>
  <c r="F2616" s="1"/>
  <c r="E2617"/>
  <c r="F2617" s="1"/>
  <c r="E2618"/>
  <c r="F2618" s="1"/>
  <c r="E2619"/>
  <c r="F2619" s="1"/>
  <c r="E2620"/>
  <c r="F2620" s="1"/>
  <c r="E2621"/>
  <c r="F2621" s="1"/>
  <c r="E2622"/>
  <c r="F2622" s="1"/>
  <c r="E2623"/>
  <c r="F2623" s="1"/>
  <c r="E2624"/>
  <c r="F2624" s="1"/>
  <c r="E2625"/>
  <c r="F2625" s="1"/>
  <c r="E2626"/>
  <c r="F2626" s="1"/>
  <c r="E2627"/>
  <c r="F2627" s="1"/>
  <c r="E2628"/>
  <c r="F2628" s="1"/>
  <c r="E2629"/>
  <c r="F2629" s="1"/>
  <c r="E2630"/>
  <c r="F2630" s="1"/>
  <c r="E2631"/>
  <c r="F2631" s="1"/>
  <c r="E2632"/>
  <c r="F2632" s="1"/>
  <c r="E2633"/>
  <c r="F2633" s="1"/>
  <c r="E2634"/>
  <c r="F2634" s="1"/>
  <c r="E2635"/>
  <c r="F2635" s="1"/>
  <c r="E2636"/>
  <c r="F2636" s="1"/>
  <c r="E2637"/>
  <c r="F2637" s="1"/>
  <c r="E2638"/>
  <c r="F2638" s="1"/>
  <c r="E2639"/>
  <c r="F2639" s="1"/>
  <c r="E2640"/>
  <c r="F2640" s="1"/>
  <c r="E2641"/>
  <c r="F2641" s="1"/>
  <c r="E2642"/>
  <c r="F2642" s="1"/>
  <c r="E2643"/>
  <c r="F2643" s="1"/>
  <c r="E2644"/>
  <c r="F2644" s="1"/>
  <c r="E2645"/>
  <c r="F2645" s="1"/>
  <c r="E2646"/>
  <c r="F2646" s="1"/>
  <c r="E2647"/>
  <c r="F2647" s="1"/>
  <c r="E2648"/>
  <c r="F2648" s="1"/>
  <c r="E2649"/>
  <c r="F2649" s="1"/>
  <c r="E2650"/>
  <c r="F2650" s="1"/>
  <c r="E2651"/>
  <c r="F2651" s="1"/>
  <c r="E2652"/>
  <c r="F2652" s="1"/>
  <c r="E2653"/>
  <c r="F2653" s="1"/>
  <c r="E2654"/>
  <c r="F2654" s="1"/>
  <c r="E2655"/>
  <c r="F2655" s="1"/>
  <c r="E2656"/>
  <c r="F2656" s="1"/>
  <c r="E2657"/>
  <c r="F2657" s="1"/>
  <c r="E2658"/>
  <c r="F2658" s="1"/>
  <c r="E2659"/>
  <c r="F2659" s="1"/>
  <c r="E2660"/>
  <c r="F2660" s="1"/>
  <c r="E2661"/>
  <c r="F2661" s="1"/>
  <c r="E2662"/>
  <c r="F2662" s="1"/>
  <c r="E2663"/>
  <c r="F2663" s="1"/>
  <c r="E2664"/>
  <c r="F2664" s="1"/>
  <c r="E2665"/>
  <c r="F2665" s="1"/>
  <c r="E2666"/>
  <c r="F2666" s="1"/>
  <c r="E2667"/>
  <c r="F2667" s="1"/>
  <c r="E2668"/>
  <c r="F2668" s="1"/>
  <c r="E2669"/>
  <c r="F2669" s="1"/>
  <c r="E2670"/>
  <c r="F2670" s="1"/>
  <c r="E2671"/>
  <c r="F2671" s="1"/>
  <c r="E2672"/>
  <c r="F2672" s="1"/>
  <c r="E2673"/>
  <c r="F2673" s="1"/>
  <c r="E2674"/>
  <c r="F2674" s="1"/>
  <c r="E2675"/>
  <c r="F2675" s="1"/>
  <c r="E2676"/>
  <c r="F2676" s="1"/>
  <c r="E2677"/>
  <c r="F2677" s="1"/>
  <c r="E2678"/>
  <c r="F2678" s="1"/>
  <c r="E2679"/>
  <c r="F2679" s="1"/>
  <c r="E2680"/>
  <c r="F2680" s="1"/>
  <c r="E2681"/>
  <c r="F2681" s="1"/>
  <c r="E2682"/>
  <c r="F2682" s="1"/>
  <c r="E2683"/>
  <c r="F2683" s="1"/>
  <c r="E2684"/>
  <c r="F2684" s="1"/>
  <c r="E2685"/>
  <c r="F2685" s="1"/>
  <c r="E2686"/>
  <c r="F2686" s="1"/>
  <c r="E2687"/>
  <c r="F2687" s="1"/>
  <c r="E2688"/>
  <c r="F2688" s="1"/>
  <c r="E2689"/>
  <c r="F2689" s="1"/>
  <c r="E2690"/>
  <c r="F2690" s="1"/>
  <c r="E2691"/>
  <c r="F2691" s="1"/>
  <c r="E2692"/>
  <c r="F2692" s="1"/>
  <c r="E2693"/>
  <c r="F2693" s="1"/>
  <c r="E2694"/>
  <c r="F2694" s="1"/>
  <c r="E2695"/>
  <c r="F2695" s="1"/>
  <c r="E2696"/>
  <c r="F2696" s="1"/>
  <c r="E2697"/>
  <c r="F2697" s="1"/>
  <c r="E2698"/>
  <c r="F2698" s="1"/>
  <c r="E2699"/>
  <c r="F2699" s="1"/>
  <c r="E2700"/>
  <c r="F2700" s="1"/>
  <c r="E2701"/>
  <c r="F2701" s="1"/>
  <c r="E2702"/>
  <c r="F2702" s="1"/>
  <c r="E2703"/>
  <c r="F2703" s="1"/>
  <c r="E2704"/>
  <c r="F2704" s="1"/>
  <c r="E2705"/>
  <c r="F2705" s="1"/>
  <c r="E2706"/>
  <c r="F2706" s="1"/>
  <c r="E2707"/>
  <c r="F2707" s="1"/>
  <c r="E2708"/>
  <c r="F2708" s="1"/>
  <c r="E2709"/>
  <c r="F2709" s="1"/>
  <c r="E2710"/>
  <c r="F2710" s="1"/>
  <c r="E2711"/>
  <c r="F2711" s="1"/>
  <c r="E2712"/>
  <c r="F2712" s="1"/>
  <c r="E2713"/>
  <c r="F2713" s="1"/>
  <c r="E2714"/>
  <c r="F2714" s="1"/>
  <c r="E2715"/>
  <c r="F2715" s="1"/>
  <c r="E2716"/>
  <c r="F2716" s="1"/>
  <c r="E2717"/>
  <c r="F2717" s="1"/>
  <c r="E2718"/>
  <c r="F2718" s="1"/>
  <c r="E2719"/>
  <c r="F2719" s="1"/>
  <c r="E2720"/>
  <c r="F2720" s="1"/>
  <c r="E2721"/>
  <c r="F2721" s="1"/>
  <c r="E2722"/>
  <c r="F2722" s="1"/>
  <c r="E2723"/>
  <c r="F2723" s="1"/>
  <c r="E2724"/>
  <c r="F2724" s="1"/>
  <c r="E2725"/>
  <c r="F2725" s="1"/>
  <c r="E2726"/>
  <c r="F2726" s="1"/>
  <c r="E2727"/>
  <c r="F2727" s="1"/>
  <c r="E2728"/>
  <c r="F2728" s="1"/>
  <c r="E2729"/>
  <c r="F2729" s="1"/>
  <c r="E2730"/>
  <c r="F2730" s="1"/>
  <c r="E2731"/>
  <c r="F2731" s="1"/>
  <c r="E2732"/>
  <c r="F2732" s="1"/>
  <c r="E2733"/>
  <c r="F2733" s="1"/>
  <c r="E2734"/>
  <c r="F2734" s="1"/>
  <c r="E2735"/>
  <c r="F2735" s="1"/>
  <c r="E2736"/>
  <c r="F2736" s="1"/>
  <c r="E2737"/>
  <c r="F2737" s="1"/>
  <c r="E2738"/>
  <c r="F2738" s="1"/>
  <c r="E2739"/>
  <c r="F2739" s="1"/>
  <c r="E2740"/>
  <c r="F2740" s="1"/>
  <c r="E2741"/>
  <c r="F2741" s="1"/>
  <c r="E2742"/>
  <c r="F2742" s="1"/>
  <c r="E2743"/>
  <c r="F2743" s="1"/>
  <c r="E2744"/>
  <c r="F2744" s="1"/>
  <c r="E2745"/>
  <c r="F2745" s="1"/>
  <c r="E2746"/>
  <c r="F2746" s="1"/>
  <c r="E2747"/>
  <c r="F2747" s="1"/>
  <c r="E2748"/>
  <c r="F2748" s="1"/>
  <c r="E2749"/>
  <c r="F2749" s="1"/>
  <c r="E2750"/>
  <c r="F2750" s="1"/>
  <c r="E2751"/>
  <c r="F2751" s="1"/>
  <c r="E2752"/>
  <c r="F2752" s="1"/>
  <c r="E2753"/>
  <c r="F2753" s="1"/>
  <c r="E2754"/>
  <c r="F2754" s="1"/>
  <c r="E2755"/>
  <c r="F2755" s="1"/>
  <c r="E2756"/>
  <c r="F2756" s="1"/>
  <c r="E2757"/>
  <c r="F2757" s="1"/>
  <c r="E2758"/>
  <c r="F2758" s="1"/>
  <c r="E2759"/>
  <c r="F2759" s="1"/>
  <c r="E2760"/>
  <c r="F2760" s="1"/>
  <c r="E2761"/>
  <c r="F2761" s="1"/>
  <c r="E2762"/>
  <c r="F2762" s="1"/>
  <c r="E2763"/>
  <c r="F2763" s="1"/>
  <c r="E2764"/>
  <c r="F2764" s="1"/>
  <c r="E2765"/>
  <c r="F2765" s="1"/>
  <c r="E2766"/>
  <c r="F2766" s="1"/>
  <c r="E2767"/>
  <c r="F2767" s="1"/>
  <c r="E2768"/>
  <c r="F2768" s="1"/>
  <c r="E2769"/>
  <c r="F2769" s="1"/>
  <c r="E2770"/>
  <c r="F2770" s="1"/>
  <c r="E2771"/>
  <c r="F2771" s="1"/>
  <c r="E2772"/>
  <c r="F2772" s="1"/>
  <c r="E2773"/>
  <c r="F2773" s="1"/>
  <c r="E2774"/>
  <c r="F2774" s="1"/>
  <c r="E2775"/>
  <c r="F2775" s="1"/>
  <c r="E2776"/>
  <c r="F2776" s="1"/>
  <c r="E2777"/>
  <c r="F2777" s="1"/>
  <c r="E2778"/>
  <c r="F2778" s="1"/>
  <c r="E2779"/>
  <c r="F2779" s="1"/>
  <c r="E2780"/>
  <c r="F2780" s="1"/>
  <c r="E2781"/>
  <c r="F2781" s="1"/>
  <c r="E2782"/>
  <c r="F2782" s="1"/>
  <c r="E2783"/>
  <c r="F2783" s="1"/>
  <c r="E2784"/>
  <c r="F2784" s="1"/>
  <c r="E2785"/>
  <c r="F2785" s="1"/>
  <c r="E2786"/>
  <c r="F2786" s="1"/>
  <c r="E2787"/>
  <c r="F2787" s="1"/>
  <c r="E2788"/>
  <c r="F2788" s="1"/>
  <c r="E2789"/>
  <c r="F2789" s="1"/>
  <c r="E2790"/>
  <c r="F2790" s="1"/>
  <c r="E2791"/>
  <c r="F2791" s="1"/>
  <c r="E2792"/>
  <c r="F2792" s="1"/>
  <c r="E2793"/>
  <c r="F2793" s="1"/>
  <c r="E2794"/>
  <c r="F2794" s="1"/>
  <c r="E2795"/>
  <c r="F2795" s="1"/>
  <c r="E2796"/>
  <c r="F2796" s="1"/>
  <c r="E2797"/>
  <c r="F2797" s="1"/>
  <c r="E2798"/>
  <c r="F2798" s="1"/>
  <c r="E2799"/>
  <c r="F2799" s="1"/>
  <c r="E2800"/>
  <c r="F2800" s="1"/>
  <c r="E2801"/>
  <c r="F2801" s="1"/>
  <c r="E2802"/>
  <c r="F2802" s="1"/>
  <c r="E2803"/>
  <c r="F2803" s="1"/>
  <c r="E2804"/>
  <c r="F2804" s="1"/>
  <c r="E2805"/>
  <c r="F2805" s="1"/>
  <c r="E2806"/>
  <c r="F2806" s="1"/>
  <c r="E2807"/>
  <c r="F2807" s="1"/>
  <c r="E2808"/>
  <c r="F2808" s="1"/>
  <c r="E2809"/>
  <c r="F2809" s="1"/>
  <c r="E2810"/>
  <c r="F2810" s="1"/>
  <c r="E2811"/>
  <c r="F2811" s="1"/>
  <c r="E2812"/>
  <c r="F2812" s="1"/>
  <c r="E2813"/>
  <c r="F2813" s="1"/>
  <c r="E2814"/>
  <c r="F2814" s="1"/>
  <c r="E2815"/>
  <c r="F2815" s="1"/>
  <c r="E2816"/>
  <c r="F2816" s="1"/>
  <c r="E2817"/>
  <c r="F2817" s="1"/>
  <c r="E2818"/>
  <c r="F2818" s="1"/>
  <c r="E2819"/>
  <c r="F2819" s="1"/>
  <c r="E2820"/>
  <c r="F2820" s="1"/>
  <c r="E2821"/>
  <c r="F2821" s="1"/>
  <c r="E2822"/>
  <c r="F2822" s="1"/>
  <c r="E2823"/>
  <c r="F2823" s="1"/>
  <c r="E2824"/>
  <c r="F2824" s="1"/>
  <c r="E2825"/>
  <c r="F2825" s="1"/>
  <c r="E2826"/>
  <c r="F2826" s="1"/>
  <c r="E2827"/>
  <c r="F2827" s="1"/>
  <c r="E2828"/>
  <c r="F2828" s="1"/>
  <c r="E2829"/>
  <c r="F2829" s="1"/>
  <c r="E2830"/>
  <c r="F2830" s="1"/>
  <c r="E2831"/>
  <c r="F2831" s="1"/>
  <c r="E2832"/>
  <c r="F2832" s="1"/>
  <c r="E2833"/>
  <c r="F2833" s="1"/>
  <c r="E2834"/>
  <c r="F2834" s="1"/>
  <c r="E2835"/>
  <c r="F2835" s="1"/>
  <c r="E2836"/>
  <c r="F2836" s="1"/>
  <c r="E2837"/>
  <c r="F2837" s="1"/>
  <c r="E2838"/>
  <c r="F2838" s="1"/>
  <c r="E2839"/>
  <c r="F2839" s="1"/>
  <c r="E2840"/>
  <c r="F2840" s="1"/>
  <c r="E2841"/>
  <c r="F2841" s="1"/>
  <c r="E2842"/>
  <c r="F2842" s="1"/>
  <c r="E2843"/>
  <c r="F2843" s="1"/>
  <c r="E2844"/>
  <c r="F2844" s="1"/>
  <c r="E2845"/>
  <c r="F2845" s="1"/>
  <c r="E2846"/>
  <c r="F2846" s="1"/>
  <c r="E2847"/>
  <c r="F2847" s="1"/>
  <c r="E2848"/>
  <c r="F2848" s="1"/>
  <c r="E2849"/>
  <c r="F2849" s="1"/>
  <c r="E2850"/>
  <c r="F2850" s="1"/>
  <c r="E2851"/>
  <c r="F2851" s="1"/>
  <c r="E2852"/>
  <c r="F2852" s="1"/>
  <c r="E2853"/>
  <c r="F2853" s="1"/>
  <c r="E2854"/>
  <c r="F2854" s="1"/>
  <c r="E2855"/>
  <c r="F2855" s="1"/>
  <c r="E2856"/>
  <c r="F2856" s="1"/>
  <c r="E2857"/>
  <c r="F2857" s="1"/>
  <c r="E2858"/>
  <c r="F2858" s="1"/>
  <c r="E2859"/>
  <c r="F2859" s="1"/>
  <c r="E2860"/>
  <c r="F2860" s="1"/>
  <c r="E2861"/>
  <c r="F2861" s="1"/>
  <c r="E2862"/>
  <c r="F2862" s="1"/>
  <c r="E2863"/>
  <c r="F2863" s="1"/>
  <c r="E2864"/>
  <c r="F2864" s="1"/>
  <c r="E2865"/>
  <c r="F2865" s="1"/>
  <c r="E2866"/>
  <c r="F2866" s="1"/>
  <c r="E2867"/>
  <c r="F2867" s="1"/>
  <c r="E2868"/>
  <c r="F2868" s="1"/>
  <c r="E2869"/>
  <c r="F2869" s="1"/>
  <c r="E2870"/>
  <c r="F2870" s="1"/>
  <c r="E2871"/>
  <c r="F2871" s="1"/>
  <c r="E2872"/>
  <c r="F2872" s="1"/>
  <c r="E2873"/>
  <c r="F2873" s="1"/>
  <c r="E2874"/>
  <c r="F2874" s="1"/>
  <c r="E2875"/>
  <c r="F2875" s="1"/>
  <c r="E2876"/>
  <c r="F2876" s="1"/>
  <c r="E2877"/>
  <c r="F2877" s="1"/>
  <c r="E2878"/>
  <c r="F2878" s="1"/>
  <c r="E2879"/>
  <c r="F2879" s="1"/>
  <c r="E2880"/>
  <c r="F2880" s="1"/>
  <c r="E2881"/>
  <c r="F2881" s="1"/>
  <c r="E2882"/>
  <c r="F2882" s="1"/>
  <c r="E2883"/>
  <c r="F2883" s="1"/>
  <c r="E2884"/>
  <c r="F2884" s="1"/>
  <c r="E2885"/>
  <c r="F2885" s="1"/>
  <c r="E2886"/>
  <c r="F2886" s="1"/>
  <c r="E2887"/>
  <c r="F2887" s="1"/>
  <c r="E2888"/>
  <c r="F2888" s="1"/>
  <c r="E2889"/>
  <c r="F2889" s="1"/>
  <c r="E2890"/>
  <c r="F2890" s="1"/>
  <c r="E2891"/>
  <c r="F2891" s="1"/>
  <c r="E2892"/>
  <c r="F2892" s="1"/>
  <c r="E2893"/>
  <c r="F2893" s="1"/>
  <c r="E2894"/>
  <c r="F2894" s="1"/>
  <c r="E2895"/>
  <c r="F2895" s="1"/>
  <c r="E2896"/>
  <c r="F2896" s="1"/>
  <c r="E2897"/>
  <c r="F2897" s="1"/>
  <c r="E2898"/>
  <c r="F2898" s="1"/>
  <c r="E2899"/>
  <c r="F2899" s="1"/>
  <c r="E2900"/>
  <c r="F2900" s="1"/>
  <c r="E2901"/>
  <c r="F2901" s="1"/>
  <c r="E2902"/>
  <c r="F2902" s="1"/>
  <c r="E2903"/>
  <c r="F2903" s="1"/>
  <c r="E2904"/>
  <c r="F2904" s="1"/>
  <c r="E2905"/>
  <c r="F2905" s="1"/>
  <c r="E2906"/>
  <c r="F2906" s="1"/>
  <c r="E2907"/>
  <c r="F2907" s="1"/>
  <c r="E2908"/>
  <c r="F2908" s="1"/>
  <c r="E2909"/>
  <c r="F2909" s="1"/>
  <c r="E2910"/>
  <c r="F2910" s="1"/>
  <c r="E2911"/>
  <c r="F2911" s="1"/>
  <c r="E2912"/>
  <c r="F2912" s="1"/>
  <c r="E2913"/>
  <c r="F2913" s="1"/>
  <c r="E2914"/>
  <c r="F2914" s="1"/>
  <c r="E2915"/>
  <c r="F2915" s="1"/>
  <c r="E2916"/>
  <c r="F2916" s="1"/>
  <c r="E2917"/>
  <c r="F2917" s="1"/>
  <c r="E2918"/>
  <c r="F2918" s="1"/>
  <c r="E2919"/>
  <c r="F2919" s="1"/>
  <c r="E2920"/>
  <c r="F2920" s="1"/>
  <c r="E2921"/>
  <c r="F2921" s="1"/>
  <c r="E2922"/>
  <c r="F2922" s="1"/>
  <c r="E2923"/>
  <c r="F2923" s="1"/>
  <c r="E2924"/>
  <c r="F2924" s="1"/>
  <c r="E2925"/>
  <c r="F2925" s="1"/>
  <c r="E2926"/>
  <c r="F2926" s="1"/>
  <c r="E2927"/>
  <c r="F2927" s="1"/>
  <c r="E2928"/>
  <c r="F2928" s="1"/>
  <c r="E2929"/>
  <c r="F2929" s="1"/>
  <c r="E2930"/>
  <c r="F2930" s="1"/>
  <c r="E2931"/>
  <c r="F2931" s="1"/>
  <c r="E2932"/>
  <c r="F2932" s="1"/>
  <c r="E2933"/>
  <c r="F2933" s="1"/>
  <c r="E2934"/>
  <c r="F2934" s="1"/>
  <c r="E2935"/>
  <c r="F2935" s="1"/>
  <c r="E2936"/>
  <c r="F2936" s="1"/>
  <c r="E2937"/>
  <c r="F2937" s="1"/>
  <c r="E2938"/>
  <c r="F2938" s="1"/>
  <c r="E2939"/>
  <c r="F2939" s="1"/>
  <c r="E2940"/>
  <c r="F2940" s="1"/>
  <c r="E2941"/>
  <c r="F2941" s="1"/>
  <c r="E2942"/>
  <c r="F2942" s="1"/>
  <c r="E2943"/>
  <c r="F2943" s="1"/>
  <c r="E2944"/>
  <c r="F2944" s="1"/>
  <c r="E2945"/>
  <c r="F2945" s="1"/>
  <c r="E2946"/>
  <c r="F2946" s="1"/>
  <c r="E2947"/>
  <c r="F2947" s="1"/>
  <c r="E2948"/>
  <c r="F2948" s="1"/>
  <c r="E2949"/>
  <c r="F2949" s="1"/>
  <c r="E2950"/>
  <c r="F2950" s="1"/>
  <c r="E2951"/>
  <c r="F2951" s="1"/>
  <c r="E2952"/>
  <c r="F2952" s="1"/>
  <c r="E2953"/>
  <c r="F2953" s="1"/>
  <c r="E2954"/>
  <c r="F2954" s="1"/>
  <c r="E2955"/>
  <c r="F2955" s="1"/>
  <c r="E2956"/>
  <c r="F2956" s="1"/>
  <c r="E2957"/>
  <c r="F2957" s="1"/>
  <c r="E2958"/>
  <c r="F2958" s="1"/>
  <c r="E2959"/>
  <c r="F2959" s="1"/>
  <c r="E2960"/>
  <c r="F2960" s="1"/>
  <c r="E2961"/>
  <c r="F2961" s="1"/>
  <c r="E2962"/>
  <c r="F2962" s="1"/>
  <c r="E2963"/>
  <c r="F2963" s="1"/>
  <c r="E2964"/>
  <c r="F2964" s="1"/>
  <c r="E2965"/>
  <c r="F2965" s="1"/>
  <c r="E2966"/>
  <c r="F2966" s="1"/>
  <c r="E2967"/>
  <c r="F2967" s="1"/>
  <c r="E2968"/>
  <c r="F2968" s="1"/>
  <c r="E2969"/>
  <c r="F2969" s="1"/>
  <c r="E2970"/>
  <c r="F2970" s="1"/>
  <c r="E2971"/>
  <c r="F2971" s="1"/>
  <c r="E2972"/>
  <c r="F2972" s="1"/>
  <c r="E2973"/>
  <c r="F2973" s="1"/>
  <c r="E2974"/>
  <c r="F2974" s="1"/>
  <c r="E2975"/>
  <c r="F2975" s="1"/>
  <c r="E2976"/>
  <c r="F2976" s="1"/>
  <c r="E2977"/>
  <c r="F2977" s="1"/>
  <c r="E2978"/>
  <c r="F2978" s="1"/>
  <c r="E2979"/>
  <c r="F2979" s="1"/>
  <c r="E2980"/>
  <c r="F2980" s="1"/>
  <c r="E2981"/>
  <c r="F2981" s="1"/>
  <c r="E2982"/>
  <c r="F2982" s="1"/>
  <c r="E2983"/>
  <c r="F2983" s="1"/>
  <c r="E2984"/>
  <c r="F2984" s="1"/>
  <c r="E2985"/>
  <c r="F2985" s="1"/>
  <c r="E2986"/>
  <c r="F2986" s="1"/>
  <c r="E2987"/>
  <c r="F2987" s="1"/>
  <c r="E2988"/>
  <c r="F2988" s="1"/>
  <c r="E2989"/>
  <c r="F2989" s="1"/>
  <c r="E2990"/>
  <c r="F2990" s="1"/>
  <c r="E2991"/>
  <c r="F2991" s="1"/>
  <c r="E2992"/>
  <c r="F2992" s="1"/>
  <c r="E2993"/>
  <c r="F2993" s="1"/>
  <c r="E2994"/>
  <c r="F2994" s="1"/>
  <c r="E2995"/>
  <c r="F2995" s="1"/>
  <c r="E2996"/>
  <c r="F2996" s="1"/>
  <c r="E2997"/>
  <c r="F2997" s="1"/>
  <c r="E2998"/>
  <c r="F2998" s="1"/>
  <c r="E2999"/>
  <c r="F2999" s="1"/>
  <c r="E3000"/>
  <c r="F3000" s="1"/>
  <c r="E3001"/>
  <c r="F3001" s="1"/>
  <c r="E3002"/>
  <c r="F3002" s="1"/>
  <c r="E3003"/>
  <c r="F3003" s="1"/>
  <c r="E3004"/>
  <c r="F3004" s="1"/>
  <c r="E3005"/>
  <c r="F3005" s="1"/>
  <c r="E3006"/>
  <c r="F3006" s="1"/>
  <c r="E3007"/>
  <c r="F3007" s="1"/>
  <c r="E3008"/>
  <c r="F3008" s="1"/>
  <c r="E3009"/>
  <c r="F3009" s="1"/>
  <c r="E3010"/>
  <c r="F3010" s="1"/>
  <c r="E3011"/>
  <c r="F3011" s="1"/>
  <c r="E3012"/>
  <c r="F3012" s="1"/>
  <c r="E3013"/>
  <c r="F3013" s="1"/>
  <c r="E3014"/>
  <c r="F3014" s="1"/>
  <c r="E3015"/>
  <c r="F3015" s="1"/>
  <c r="E3016"/>
  <c r="F3016" s="1"/>
  <c r="E3017"/>
  <c r="F3017" s="1"/>
  <c r="E3018"/>
  <c r="F3018" s="1"/>
  <c r="E3019"/>
  <c r="F3019" s="1"/>
  <c r="E3020"/>
  <c r="F3020" s="1"/>
  <c r="E3021"/>
  <c r="F3021" s="1"/>
  <c r="E3022"/>
  <c r="F3022" s="1"/>
  <c r="E3023"/>
  <c r="F3023" s="1"/>
  <c r="E3024"/>
  <c r="F3024" s="1"/>
  <c r="E3025"/>
  <c r="F3025" s="1"/>
  <c r="E3026"/>
  <c r="F3026" s="1"/>
  <c r="E3027"/>
  <c r="F3027" s="1"/>
  <c r="E3028"/>
  <c r="F3028" s="1"/>
  <c r="E3029"/>
  <c r="F3029" s="1"/>
  <c r="E3030"/>
  <c r="F3030" s="1"/>
  <c r="E3031"/>
  <c r="F3031" s="1"/>
  <c r="E3032"/>
  <c r="F3032" s="1"/>
  <c r="E3033"/>
  <c r="F3033" s="1"/>
  <c r="E3034"/>
  <c r="F3034" s="1"/>
  <c r="E3035"/>
  <c r="F3035" s="1"/>
  <c r="E3036"/>
  <c r="F3036" s="1"/>
  <c r="E3037"/>
  <c r="F3037" s="1"/>
  <c r="E3038"/>
  <c r="F3038" s="1"/>
  <c r="E3039"/>
  <c r="F3039" s="1"/>
  <c r="E3040"/>
  <c r="F3040" s="1"/>
  <c r="E3041"/>
  <c r="F3041" s="1"/>
  <c r="E3042"/>
  <c r="F3042" s="1"/>
  <c r="E3043"/>
  <c r="F3043" s="1"/>
  <c r="E3044"/>
  <c r="F3044" s="1"/>
  <c r="E3045"/>
  <c r="F3045" s="1"/>
  <c r="E3046"/>
  <c r="F3046" s="1"/>
  <c r="E3047"/>
  <c r="F3047" s="1"/>
  <c r="E3048"/>
  <c r="F3048" s="1"/>
  <c r="E3049"/>
  <c r="F3049" s="1"/>
  <c r="E3050"/>
  <c r="F3050" s="1"/>
  <c r="E3051"/>
  <c r="F3051" s="1"/>
  <c r="E3052"/>
  <c r="F3052" s="1"/>
  <c r="E3053"/>
  <c r="F3053" s="1"/>
  <c r="E3054"/>
  <c r="F3054" s="1"/>
  <c r="E3055"/>
  <c r="F3055" s="1"/>
  <c r="E3056"/>
  <c r="F3056" s="1"/>
  <c r="E3057"/>
  <c r="F3057" s="1"/>
  <c r="E3058"/>
  <c r="F3058" s="1"/>
  <c r="E3059"/>
  <c r="F3059" s="1"/>
  <c r="E3060"/>
  <c r="F3060" s="1"/>
  <c r="E3061"/>
  <c r="F3061" s="1"/>
  <c r="E3062"/>
  <c r="F3062" s="1"/>
  <c r="E3063"/>
  <c r="F3063" s="1"/>
  <c r="E3064"/>
  <c r="F3064" s="1"/>
  <c r="E3065"/>
  <c r="F3065" s="1"/>
  <c r="E3066"/>
  <c r="F3066" s="1"/>
  <c r="E3067"/>
  <c r="F3067" s="1"/>
  <c r="E3068"/>
  <c r="F3068" s="1"/>
  <c r="E3069"/>
  <c r="F3069" s="1"/>
  <c r="E3070"/>
  <c r="F3070" s="1"/>
  <c r="E3071"/>
  <c r="F3071" s="1"/>
  <c r="E3072"/>
  <c r="F3072" s="1"/>
  <c r="E3073"/>
  <c r="F3073" s="1"/>
  <c r="E3074"/>
  <c r="F3074" s="1"/>
  <c r="E3075"/>
  <c r="F3075" s="1"/>
  <c r="E3076"/>
  <c r="F3076" s="1"/>
  <c r="E3077"/>
  <c r="F3077" s="1"/>
  <c r="E3078"/>
  <c r="F3078" s="1"/>
  <c r="E3079"/>
  <c r="F3079" s="1"/>
  <c r="E3080"/>
  <c r="F3080" s="1"/>
  <c r="E3081"/>
  <c r="F3081" s="1"/>
  <c r="E3082"/>
  <c r="F3082" s="1"/>
  <c r="E3083"/>
  <c r="F3083" s="1"/>
  <c r="E3084"/>
  <c r="F3084" s="1"/>
  <c r="E3085"/>
  <c r="F3085" s="1"/>
  <c r="E3086"/>
  <c r="F3086" s="1"/>
  <c r="E3087"/>
  <c r="F3087" s="1"/>
  <c r="E3088"/>
  <c r="F3088" s="1"/>
  <c r="E3089"/>
  <c r="F3089" s="1"/>
  <c r="E3090"/>
  <c r="F3090" s="1"/>
  <c r="E3091"/>
  <c r="F3091" s="1"/>
  <c r="E3092"/>
  <c r="F3092" s="1"/>
  <c r="E3093"/>
  <c r="F3093" s="1"/>
  <c r="E3094"/>
  <c r="F3094" s="1"/>
  <c r="E3095"/>
  <c r="F3095" s="1"/>
  <c r="E3096"/>
  <c r="F3096" s="1"/>
  <c r="E3097"/>
  <c r="F3097" s="1"/>
  <c r="E3098"/>
  <c r="F3098" s="1"/>
  <c r="E3099"/>
  <c r="F3099" s="1"/>
  <c r="E3100"/>
  <c r="F3100" s="1"/>
  <c r="E3101"/>
  <c r="F3101" s="1"/>
  <c r="E3102"/>
  <c r="F3102" s="1"/>
  <c r="E3103"/>
  <c r="F3103" s="1"/>
  <c r="E3104"/>
  <c r="F3104" s="1"/>
  <c r="E3105"/>
  <c r="F3105" s="1"/>
  <c r="E3106"/>
  <c r="F3106" s="1"/>
  <c r="E3107"/>
  <c r="F3107" s="1"/>
  <c r="E3108"/>
  <c r="F3108" s="1"/>
  <c r="E3109"/>
  <c r="F3109" s="1"/>
  <c r="E3110"/>
  <c r="F3110" s="1"/>
  <c r="E3111"/>
  <c r="F3111" s="1"/>
  <c r="E3112"/>
  <c r="F3112" s="1"/>
  <c r="E3113"/>
  <c r="F3113" s="1"/>
  <c r="E3114"/>
  <c r="F3114" s="1"/>
  <c r="E3115"/>
  <c r="F3115" s="1"/>
  <c r="E3116"/>
  <c r="F3116" s="1"/>
  <c r="E3117"/>
  <c r="F3117" s="1"/>
  <c r="E3118"/>
  <c r="F3118" s="1"/>
  <c r="E3119"/>
  <c r="F3119" s="1"/>
  <c r="E3120"/>
  <c r="F3120" s="1"/>
  <c r="E3121"/>
  <c r="F3121" s="1"/>
  <c r="E3122"/>
  <c r="F3122" s="1"/>
  <c r="E3123"/>
  <c r="F3123" s="1"/>
  <c r="E3124"/>
  <c r="F3124" s="1"/>
  <c r="E3125"/>
  <c r="F3125" s="1"/>
  <c r="E3126"/>
  <c r="F3126" s="1"/>
  <c r="E3127"/>
  <c r="F3127" s="1"/>
  <c r="E3128"/>
  <c r="F3128" s="1"/>
  <c r="E3129"/>
  <c r="F3129" s="1"/>
  <c r="E3130"/>
  <c r="F3130" s="1"/>
  <c r="E3131"/>
  <c r="F3131" s="1"/>
  <c r="E3132"/>
  <c r="F3132" s="1"/>
  <c r="E3133"/>
  <c r="F3133" s="1"/>
  <c r="E3134"/>
  <c r="F3134" s="1"/>
  <c r="E3135"/>
  <c r="F3135" s="1"/>
  <c r="E3136"/>
  <c r="F3136" s="1"/>
  <c r="E3137"/>
  <c r="F3137" s="1"/>
  <c r="E3138"/>
  <c r="F3138" s="1"/>
  <c r="E3139"/>
  <c r="F3139" s="1"/>
  <c r="E3140"/>
  <c r="F3140" s="1"/>
  <c r="E3141"/>
  <c r="F3141" s="1"/>
  <c r="E3142"/>
  <c r="F3142" s="1"/>
  <c r="E3143"/>
  <c r="F3143" s="1"/>
  <c r="E3144"/>
  <c r="F3144" s="1"/>
  <c r="E3145"/>
  <c r="F3145" s="1"/>
  <c r="E3146"/>
  <c r="F3146" s="1"/>
  <c r="E3147"/>
  <c r="F3147" s="1"/>
  <c r="E3148"/>
  <c r="F3148" s="1"/>
  <c r="E3149"/>
  <c r="F3149" s="1"/>
  <c r="E3150"/>
  <c r="F3150" s="1"/>
  <c r="E3151"/>
  <c r="F3151" s="1"/>
  <c r="E3152"/>
  <c r="F3152" s="1"/>
  <c r="E3153"/>
  <c r="F3153" s="1"/>
  <c r="E3154"/>
  <c r="F3154" s="1"/>
  <c r="E3155"/>
  <c r="F3155" s="1"/>
  <c r="E3156"/>
  <c r="F3156" s="1"/>
  <c r="E3157"/>
  <c r="F3157" s="1"/>
  <c r="E3158"/>
  <c r="F3158" s="1"/>
  <c r="E3159"/>
  <c r="F3159" s="1"/>
  <c r="E3160"/>
  <c r="F3160" s="1"/>
  <c r="E3161"/>
  <c r="F3161" s="1"/>
  <c r="E3162"/>
  <c r="F3162" s="1"/>
  <c r="E3163"/>
  <c r="F3163" s="1"/>
  <c r="E3164"/>
  <c r="F3164" s="1"/>
  <c r="E3165"/>
  <c r="F3165" s="1"/>
  <c r="E3166"/>
  <c r="F3166" s="1"/>
  <c r="E3167"/>
  <c r="F3167" s="1"/>
  <c r="E3168"/>
  <c r="F3168" s="1"/>
  <c r="E3169"/>
  <c r="F3169" s="1"/>
  <c r="E3170"/>
  <c r="F3170" s="1"/>
  <c r="E3171"/>
  <c r="F3171" s="1"/>
  <c r="E3172"/>
  <c r="F3172" s="1"/>
  <c r="E3173"/>
  <c r="F3173" s="1"/>
  <c r="E3174"/>
  <c r="F3174" s="1"/>
  <c r="E3175"/>
  <c r="F3175" s="1"/>
  <c r="E3176"/>
  <c r="F3176" s="1"/>
  <c r="E3177"/>
  <c r="F3177" s="1"/>
  <c r="E3178"/>
  <c r="F3178" s="1"/>
  <c r="E3179"/>
  <c r="F3179" s="1"/>
  <c r="E3180"/>
  <c r="F3180" s="1"/>
  <c r="E3181"/>
  <c r="F3181" s="1"/>
  <c r="E3182"/>
  <c r="F3182" s="1"/>
  <c r="E3183"/>
  <c r="F3183" s="1"/>
  <c r="E3184"/>
  <c r="F3184" s="1"/>
  <c r="E3185"/>
  <c r="F3185" s="1"/>
  <c r="E3186"/>
  <c r="F3186" s="1"/>
  <c r="E3187"/>
  <c r="F3187" s="1"/>
  <c r="E3188"/>
  <c r="F3188" s="1"/>
  <c r="E3189"/>
  <c r="F3189" s="1"/>
  <c r="E3190"/>
  <c r="F3190" s="1"/>
  <c r="E3191"/>
  <c r="F3191" s="1"/>
  <c r="E3192"/>
  <c r="F3192" s="1"/>
  <c r="E3193"/>
  <c r="F3193" s="1"/>
  <c r="E3194"/>
  <c r="F3194" s="1"/>
  <c r="E3195"/>
  <c r="F3195" s="1"/>
  <c r="E3196"/>
  <c r="F3196" s="1"/>
  <c r="E3197"/>
  <c r="F3197" s="1"/>
  <c r="E3198"/>
  <c r="F3198" s="1"/>
  <c r="E3199"/>
  <c r="F3199" s="1"/>
  <c r="E3200"/>
  <c r="F3200" s="1"/>
  <c r="E3201"/>
  <c r="F3201" s="1"/>
  <c r="E3202"/>
  <c r="F3202" s="1"/>
  <c r="E3203"/>
  <c r="F3203" s="1"/>
  <c r="E3204"/>
  <c r="F3204" s="1"/>
  <c r="E3205"/>
  <c r="F3205" s="1"/>
  <c r="E3206"/>
  <c r="F3206" s="1"/>
  <c r="E3207"/>
  <c r="F3207" s="1"/>
  <c r="E3208"/>
  <c r="F3208" s="1"/>
  <c r="E3209"/>
  <c r="F3209" s="1"/>
  <c r="E3210"/>
  <c r="F3210" s="1"/>
  <c r="E3211"/>
  <c r="F3211" s="1"/>
  <c r="E3212"/>
  <c r="F3212" s="1"/>
  <c r="E3213"/>
  <c r="F3213" s="1"/>
  <c r="E3214"/>
  <c r="F3214" s="1"/>
  <c r="E3215"/>
  <c r="F3215" s="1"/>
  <c r="E3216"/>
  <c r="F3216" s="1"/>
  <c r="E3217"/>
  <c r="F3217" s="1"/>
  <c r="E3218"/>
  <c r="F3218" s="1"/>
  <c r="E3219"/>
  <c r="F3219" s="1"/>
  <c r="E3220"/>
  <c r="F3220" s="1"/>
  <c r="E3221"/>
  <c r="F3221" s="1"/>
  <c r="E3222"/>
  <c r="F3222" s="1"/>
  <c r="E3223"/>
  <c r="F3223" s="1"/>
  <c r="E3224"/>
  <c r="F3224" s="1"/>
  <c r="E3225"/>
  <c r="F3225" s="1"/>
  <c r="E3226"/>
  <c r="F3226" s="1"/>
  <c r="E3227"/>
  <c r="F3227" s="1"/>
  <c r="E3228"/>
  <c r="F3228" s="1"/>
  <c r="E3229"/>
  <c r="F3229" s="1"/>
  <c r="E3230"/>
  <c r="F3230" s="1"/>
  <c r="E3231"/>
  <c r="F3231" s="1"/>
  <c r="E3232"/>
  <c r="F3232" s="1"/>
  <c r="E3233"/>
  <c r="F3233" s="1"/>
  <c r="E3234"/>
  <c r="F3234" s="1"/>
  <c r="E3235"/>
  <c r="F3235" s="1"/>
  <c r="E3236"/>
  <c r="F3236" s="1"/>
  <c r="E3237"/>
  <c r="F3237" s="1"/>
  <c r="E3238"/>
  <c r="F3238" s="1"/>
  <c r="E3239"/>
  <c r="F3239" s="1"/>
  <c r="E3240"/>
  <c r="F3240" s="1"/>
  <c r="E3241"/>
  <c r="F3241" s="1"/>
  <c r="E3242"/>
  <c r="F3242" s="1"/>
  <c r="E3243"/>
  <c r="F3243" s="1"/>
  <c r="E3244"/>
  <c r="F3244" s="1"/>
  <c r="E3245"/>
  <c r="F3245" s="1"/>
  <c r="E3246"/>
  <c r="F3246" s="1"/>
  <c r="E3247"/>
  <c r="F3247" s="1"/>
  <c r="E3248"/>
  <c r="F3248" s="1"/>
  <c r="E3249"/>
  <c r="F3249" s="1"/>
  <c r="E3250"/>
  <c r="F3250" s="1"/>
  <c r="E3251"/>
  <c r="F3251" s="1"/>
  <c r="E3252"/>
  <c r="F3252" s="1"/>
  <c r="E3253"/>
  <c r="F3253" s="1"/>
  <c r="E3254"/>
  <c r="F3254" s="1"/>
  <c r="E3255"/>
  <c r="F3255" s="1"/>
  <c r="E3256"/>
  <c r="F3256" s="1"/>
  <c r="E3257"/>
  <c r="F3257" s="1"/>
  <c r="E3258"/>
  <c r="F3258" s="1"/>
  <c r="E3259"/>
  <c r="F3259" s="1"/>
  <c r="E3260"/>
  <c r="F3260" s="1"/>
  <c r="E3261"/>
  <c r="F3261" s="1"/>
  <c r="E3262"/>
  <c r="F3262" s="1"/>
  <c r="E3263"/>
  <c r="F3263" s="1"/>
  <c r="E3264"/>
  <c r="F3264" s="1"/>
  <c r="E3265"/>
  <c r="F3265" s="1"/>
  <c r="E3266"/>
  <c r="F3266" s="1"/>
  <c r="E3267"/>
  <c r="F3267" s="1"/>
  <c r="E3268"/>
  <c r="F3268" s="1"/>
  <c r="E3269"/>
  <c r="F3269" s="1"/>
  <c r="E3270"/>
  <c r="F3270" s="1"/>
  <c r="E3271"/>
  <c r="F3271" s="1"/>
  <c r="E3272"/>
  <c r="F3272" s="1"/>
  <c r="E3273"/>
  <c r="F3273" s="1"/>
  <c r="E3274"/>
  <c r="F3274" s="1"/>
  <c r="E3275"/>
  <c r="F3275" s="1"/>
  <c r="E3276"/>
  <c r="F3276" s="1"/>
  <c r="E3277"/>
  <c r="F3277" s="1"/>
  <c r="E3278"/>
  <c r="F3278" s="1"/>
  <c r="E3279"/>
  <c r="F3279" s="1"/>
  <c r="E3280"/>
  <c r="F3280" s="1"/>
  <c r="E3281"/>
  <c r="F3281" s="1"/>
  <c r="E3282"/>
  <c r="F3282" s="1"/>
  <c r="E3283"/>
  <c r="F3283" s="1"/>
  <c r="E3284"/>
  <c r="F3284" s="1"/>
  <c r="E3285"/>
  <c r="F3285" s="1"/>
  <c r="E3286"/>
  <c r="F3286" s="1"/>
  <c r="E3287"/>
  <c r="F3287" s="1"/>
  <c r="E3288"/>
  <c r="F3288" s="1"/>
  <c r="E3289"/>
  <c r="F3289" s="1"/>
  <c r="E3290"/>
  <c r="F3290" s="1"/>
  <c r="E3291"/>
  <c r="F3291" s="1"/>
  <c r="E3292"/>
  <c r="F3292" s="1"/>
  <c r="E3293"/>
  <c r="F3293" s="1"/>
  <c r="E3294"/>
  <c r="F3294" s="1"/>
  <c r="E3295"/>
  <c r="F3295" s="1"/>
  <c r="E3296"/>
  <c r="F3296" s="1"/>
  <c r="E3297"/>
  <c r="F3297" s="1"/>
  <c r="E3298"/>
  <c r="F3298" s="1"/>
  <c r="E3299"/>
  <c r="F3299" s="1"/>
  <c r="E3300"/>
  <c r="F3300" s="1"/>
  <c r="E3301"/>
  <c r="F3301" s="1"/>
  <c r="E3302"/>
  <c r="F3302" s="1"/>
  <c r="E3303"/>
  <c r="F3303" s="1"/>
  <c r="E3304"/>
  <c r="F3304" s="1"/>
  <c r="E3305"/>
  <c r="F3305" s="1"/>
  <c r="E3306"/>
  <c r="F3306" s="1"/>
  <c r="E3307"/>
  <c r="F3307" s="1"/>
  <c r="E3308"/>
  <c r="F3308" s="1"/>
  <c r="E3309"/>
  <c r="F3309" s="1"/>
  <c r="E3310"/>
  <c r="F3310" s="1"/>
  <c r="E3311"/>
  <c r="F3311" s="1"/>
  <c r="E3312"/>
  <c r="F3312" s="1"/>
  <c r="E3313"/>
  <c r="F3313" s="1"/>
  <c r="E3314"/>
  <c r="F3314" s="1"/>
  <c r="E3315"/>
  <c r="F3315" s="1"/>
  <c r="E3316"/>
  <c r="F3316" s="1"/>
  <c r="E3317"/>
  <c r="F3317" s="1"/>
  <c r="E3318"/>
  <c r="F3318" s="1"/>
  <c r="E3319"/>
  <c r="F3319" s="1"/>
  <c r="E3320"/>
  <c r="F3320" s="1"/>
  <c r="E3321"/>
  <c r="F3321" s="1"/>
  <c r="E3322"/>
  <c r="F3322" s="1"/>
  <c r="E3323"/>
  <c r="F3323" s="1"/>
  <c r="E3324"/>
  <c r="F3324" s="1"/>
  <c r="E3"/>
  <c r="F3" s="1"/>
  <c r="E4"/>
  <c r="F4" s="1"/>
  <c r="E5"/>
  <c r="F5" s="1"/>
  <c r="E6"/>
  <c r="F6" s="1"/>
  <c r="E7"/>
  <c r="F7" s="1"/>
  <c r="E8"/>
  <c r="F8" s="1"/>
  <c r="E9"/>
  <c r="F9" s="1"/>
  <c r="E10"/>
  <c r="F10" s="1"/>
  <c r="E11"/>
  <c r="F11" s="1"/>
  <c r="E12"/>
  <c r="F12" s="1"/>
  <c r="E13"/>
  <c r="F13" s="1"/>
  <c r="E14"/>
  <c r="F14" s="1"/>
  <c r="E15"/>
  <c r="F15" s="1"/>
  <c r="E16"/>
  <c r="F16" s="1"/>
  <c r="E17"/>
  <c r="F17" s="1"/>
  <c r="E18"/>
  <c r="F18" s="1"/>
  <c r="E19"/>
  <c r="F19" s="1"/>
  <c r="E20"/>
  <c r="F20" s="1"/>
  <c r="E21"/>
  <c r="F21" s="1"/>
  <c r="E22"/>
  <c r="F22" s="1"/>
  <c r="E23"/>
  <c r="F23" s="1"/>
  <c r="E24"/>
  <c r="F24" s="1"/>
  <c r="E25"/>
  <c r="F25" s="1"/>
  <c r="E26"/>
  <c r="F26" s="1"/>
  <c r="E27"/>
  <c r="F27" s="1"/>
  <c r="E28"/>
  <c r="F28" s="1"/>
  <c r="E29"/>
  <c r="F29" s="1"/>
  <c r="E30"/>
  <c r="F30" s="1"/>
  <c r="E31"/>
  <c r="F31" s="1"/>
  <c r="E32"/>
  <c r="F32" s="1"/>
  <c r="E33"/>
  <c r="F33" s="1"/>
  <c r="E34"/>
  <c r="F34" s="1"/>
  <c r="E35"/>
  <c r="F35" s="1"/>
  <c r="E36"/>
  <c r="F36" s="1"/>
  <c r="E37"/>
  <c r="F37" s="1"/>
  <c r="E38"/>
  <c r="F38" s="1"/>
  <c r="E39"/>
  <c r="F39" s="1"/>
  <c r="E40"/>
  <c r="F40" s="1"/>
  <c r="E41"/>
  <c r="F41" s="1"/>
  <c r="E42"/>
  <c r="F42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4"/>
  <c r="F54" s="1"/>
  <c r="E55"/>
  <c r="F55" s="1"/>
  <c r="E56"/>
  <c r="F56" s="1"/>
  <c r="E57"/>
  <c r="F57" s="1"/>
  <c r="E58"/>
  <c r="F58" s="1"/>
  <c r="E59"/>
  <c r="F59" s="1"/>
  <c r="E60"/>
  <c r="F60" s="1"/>
  <c r="E61"/>
  <c r="F61" s="1"/>
  <c r="E62"/>
  <c r="F62" s="1"/>
  <c r="E63"/>
  <c r="F63" s="1"/>
  <c r="E64"/>
  <c r="F64" s="1"/>
  <c r="E65"/>
  <c r="F65" s="1"/>
  <c r="E66"/>
  <c r="F66" s="1"/>
  <c r="E67"/>
  <c r="F67" s="1"/>
  <c r="E68"/>
  <c r="F68" s="1"/>
  <c r="E69"/>
  <c r="F69" s="1"/>
  <c r="E70"/>
  <c r="F70" s="1"/>
  <c r="E71"/>
  <c r="F71" s="1"/>
  <c r="E72"/>
  <c r="F72" s="1"/>
  <c r="E73"/>
  <c r="F73" s="1"/>
  <c r="E74"/>
  <c r="F74" s="1"/>
  <c r="E75"/>
  <c r="F75" s="1"/>
  <c r="E76"/>
  <c r="F76" s="1"/>
  <c r="E77"/>
  <c r="F77" s="1"/>
  <c r="E78"/>
  <c r="F78" s="1"/>
  <c r="E79"/>
  <c r="F79" s="1"/>
  <c r="E80"/>
  <c r="F80" s="1"/>
  <c r="E81"/>
  <c r="F81" s="1"/>
  <c r="E82"/>
  <c r="F82" s="1"/>
  <c r="E83"/>
  <c r="F83" s="1"/>
  <c r="E84"/>
  <c r="F84" s="1"/>
  <c r="E85"/>
  <c r="F85" s="1"/>
  <c r="E86"/>
  <c r="F86" s="1"/>
  <c r="E87"/>
  <c r="F87" s="1"/>
  <c r="E88"/>
  <c r="F88" s="1"/>
  <c r="E89"/>
  <c r="F89" s="1"/>
  <c r="E90"/>
  <c r="F90" s="1"/>
  <c r="E91"/>
  <c r="F91" s="1"/>
  <c r="E92"/>
  <c r="F92" s="1"/>
  <c r="E93"/>
  <c r="F93" s="1"/>
  <c r="E94"/>
  <c r="F94" s="1"/>
  <c r="E95"/>
  <c r="F95" s="1"/>
  <c r="E96"/>
  <c r="F96" s="1"/>
  <c r="E97"/>
  <c r="F97" s="1"/>
  <c r="E98"/>
  <c r="F98" s="1"/>
  <c r="E99"/>
  <c r="F99" s="1"/>
  <c r="E100"/>
  <c r="F100" s="1"/>
  <c r="E101"/>
  <c r="F101" s="1"/>
  <c r="E102"/>
  <c r="F102" s="1"/>
  <c r="E103"/>
  <c r="F103" s="1"/>
  <c r="E104"/>
  <c r="F104" s="1"/>
  <c r="E105"/>
  <c r="F105" s="1"/>
  <c r="E106"/>
  <c r="F106" s="1"/>
  <c r="E107"/>
  <c r="F107" s="1"/>
  <c r="E108"/>
  <c r="F108" s="1"/>
  <c r="E109"/>
  <c r="F109" s="1"/>
  <c r="E110"/>
  <c r="F110" s="1"/>
  <c r="E111"/>
  <c r="F111" s="1"/>
  <c r="E112"/>
  <c r="F112" s="1"/>
  <c r="E113"/>
  <c r="F113" s="1"/>
  <c r="E114"/>
  <c r="F114" s="1"/>
  <c r="E115"/>
  <c r="F115" s="1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F123" s="1"/>
  <c r="E124"/>
  <c r="F124" s="1"/>
  <c r="E125"/>
  <c r="F125" s="1"/>
  <c r="E126"/>
  <c r="F126" s="1"/>
  <c r="E127"/>
  <c r="F127" s="1"/>
  <c r="E128"/>
  <c r="F128" s="1"/>
  <c r="E129"/>
  <c r="F129" s="1"/>
  <c r="E130"/>
  <c r="F130" s="1"/>
  <c r="E131"/>
  <c r="F131" s="1"/>
  <c r="E132"/>
  <c r="F132" s="1"/>
  <c r="E133"/>
  <c r="F133" s="1"/>
  <c r="E134"/>
  <c r="F134" s="1"/>
  <c r="E135"/>
  <c r="F135" s="1"/>
  <c r="E136"/>
  <c r="F136" s="1"/>
  <c r="E137"/>
  <c r="F137" s="1"/>
  <c r="E138"/>
  <c r="F138" s="1"/>
  <c r="E139"/>
  <c r="F139" s="1"/>
  <c r="E140"/>
  <c r="F140" s="1"/>
  <c r="E141"/>
  <c r="F141" s="1"/>
  <c r="E142"/>
  <c r="F142" s="1"/>
  <c r="E143"/>
  <c r="F143" s="1"/>
  <c r="E144"/>
  <c r="F144" s="1"/>
  <c r="E145"/>
  <c r="F145" s="1"/>
  <c r="E146"/>
  <c r="F146" s="1"/>
  <c r="E147"/>
  <c r="F147" s="1"/>
  <c r="E148"/>
  <c r="F148" s="1"/>
  <c r="E149"/>
  <c r="F149" s="1"/>
  <c r="E150"/>
  <c r="F150" s="1"/>
  <c r="E151"/>
  <c r="F151" s="1"/>
  <c r="E152"/>
  <c r="F152" s="1"/>
  <c r="E153"/>
  <c r="F153" s="1"/>
  <c r="E154"/>
  <c r="F154" s="1"/>
  <c r="E155"/>
  <c r="F155" s="1"/>
  <c r="E156"/>
  <c r="F156" s="1"/>
  <c r="E157"/>
  <c r="F157" s="1"/>
  <c r="E158"/>
  <c r="F158" s="1"/>
  <c r="E159"/>
  <c r="F159" s="1"/>
  <c r="E160"/>
  <c r="F160" s="1"/>
  <c r="E161"/>
  <c r="F161" s="1"/>
  <c r="E162"/>
  <c r="F162" s="1"/>
  <c r="E163"/>
  <c r="F163" s="1"/>
  <c r="E164"/>
  <c r="F164" s="1"/>
  <c r="E165"/>
  <c r="F165" s="1"/>
  <c r="E166"/>
  <c r="F166" s="1"/>
  <c r="E167"/>
  <c r="F167" s="1"/>
  <c r="E168"/>
  <c r="F168" s="1"/>
  <c r="E169"/>
  <c r="F169" s="1"/>
  <c r="E170"/>
  <c r="F170" s="1"/>
  <c r="E171"/>
  <c r="F171" s="1"/>
  <c r="E172"/>
  <c r="F172" s="1"/>
  <c r="E173"/>
  <c r="F173" s="1"/>
  <c r="E174"/>
  <c r="F174" s="1"/>
  <c r="E175"/>
  <c r="F175" s="1"/>
  <c r="E176"/>
  <c r="F176" s="1"/>
  <c r="E177"/>
  <c r="F177" s="1"/>
  <c r="E178"/>
  <c r="F178" s="1"/>
  <c r="E179"/>
  <c r="F179" s="1"/>
  <c r="E180"/>
  <c r="F180" s="1"/>
  <c r="E181"/>
  <c r="F181" s="1"/>
  <c r="E182"/>
  <c r="F182" s="1"/>
  <c r="E183"/>
  <c r="F183" s="1"/>
  <c r="E184"/>
  <c r="F184" s="1"/>
  <c r="E185"/>
  <c r="F185" s="1"/>
  <c r="E186"/>
  <c r="F186" s="1"/>
  <c r="E187"/>
  <c r="F187" s="1"/>
  <c r="E188"/>
  <c r="F188" s="1"/>
  <c r="E189"/>
  <c r="F189" s="1"/>
  <c r="E190"/>
  <c r="F190" s="1"/>
  <c r="E191"/>
  <c r="F191" s="1"/>
  <c r="E192"/>
  <c r="F192" s="1"/>
  <c r="E193"/>
  <c r="F193" s="1"/>
  <c r="E194"/>
  <c r="F194" s="1"/>
  <c r="E195"/>
  <c r="F195" s="1"/>
  <c r="E196"/>
  <c r="F196" s="1"/>
  <c r="E197"/>
  <c r="F197" s="1"/>
  <c r="E198"/>
  <c r="F198" s="1"/>
  <c r="E199"/>
  <c r="F199" s="1"/>
  <c r="E200"/>
  <c r="F200" s="1"/>
  <c r="E201"/>
  <c r="F201" s="1"/>
  <c r="E202"/>
  <c r="F202" s="1"/>
  <c r="E203"/>
  <c r="F203" s="1"/>
  <c r="E204"/>
  <c r="F204" s="1"/>
  <c r="E205"/>
  <c r="F205" s="1"/>
  <c r="E206"/>
  <c r="F206" s="1"/>
  <c r="E207"/>
  <c r="F207" s="1"/>
  <c r="E208"/>
  <c r="F208" s="1"/>
  <c r="E209"/>
  <c r="F209" s="1"/>
  <c r="E210"/>
  <c r="F210" s="1"/>
  <c r="E211"/>
  <c r="F211" s="1"/>
  <c r="E212"/>
  <c r="F212" s="1"/>
  <c r="E213"/>
  <c r="F213" s="1"/>
  <c r="E214"/>
  <c r="F214" s="1"/>
  <c r="E215"/>
  <c r="F215" s="1"/>
  <c r="E216"/>
  <c r="F216" s="1"/>
  <c r="E217"/>
  <c r="F217" s="1"/>
  <c r="E218"/>
  <c r="F218" s="1"/>
  <c r="E219"/>
  <c r="F219" s="1"/>
  <c r="E220"/>
  <c r="F220" s="1"/>
  <c r="E221"/>
  <c r="F221" s="1"/>
  <c r="E222"/>
  <c r="F222" s="1"/>
  <c r="E223"/>
  <c r="F223" s="1"/>
  <c r="E224"/>
  <c r="F224" s="1"/>
  <c r="E225"/>
  <c r="F225" s="1"/>
  <c r="E226"/>
  <c r="F226" s="1"/>
  <c r="E227"/>
  <c r="F227" s="1"/>
  <c r="E228"/>
  <c r="F228" s="1"/>
  <c r="E229"/>
  <c r="F229" s="1"/>
  <c r="E230"/>
  <c r="F230" s="1"/>
  <c r="E231"/>
  <c r="F231" s="1"/>
  <c r="E232"/>
  <c r="F232" s="1"/>
  <c r="E233"/>
  <c r="F233" s="1"/>
  <c r="E234"/>
  <c r="F234" s="1"/>
  <c r="E235"/>
  <c r="F235" s="1"/>
  <c r="E236"/>
  <c r="F236" s="1"/>
  <c r="E237"/>
  <c r="F237" s="1"/>
  <c r="E238"/>
  <c r="F238" s="1"/>
  <c r="E239"/>
  <c r="F239" s="1"/>
  <c r="E240"/>
  <c r="F240" s="1"/>
  <c r="E241"/>
  <c r="F241" s="1"/>
  <c r="E242"/>
  <c r="F242" s="1"/>
  <c r="E243"/>
  <c r="F243" s="1"/>
  <c r="E244"/>
  <c r="F244" s="1"/>
  <c r="E245"/>
  <c r="F245" s="1"/>
  <c r="E246"/>
  <c r="F246" s="1"/>
  <c r="E247"/>
  <c r="F247" s="1"/>
  <c r="E248"/>
  <c r="F248" s="1"/>
  <c r="E249"/>
  <c r="F249" s="1"/>
  <c r="E250"/>
  <c r="F250" s="1"/>
  <c r="E251"/>
  <c r="F251" s="1"/>
  <c r="E252"/>
  <c r="F252" s="1"/>
  <c r="E253"/>
  <c r="F253" s="1"/>
  <c r="E254"/>
  <c r="F254" s="1"/>
  <c r="E255"/>
  <c r="F255" s="1"/>
  <c r="E256"/>
  <c r="F256" s="1"/>
  <c r="E257"/>
  <c r="F257" s="1"/>
  <c r="E258"/>
  <c r="F258" s="1"/>
  <c r="E259"/>
  <c r="F259" s="1"/>
  <c r="E260"/>
  <c r="F260" s="1"/>
  <c r="E261"/>
  <c r="F261" s="1"/>
  <c r="E262"/>
  <c r="F262" s="1"/>
  <c r="E263"/>
  <c r="F263" s="1"/>
  <c r="E264"/>
  <c r="F264" s="1"/>
  <c r="E265"/>
  <c r="F265" s="1"/>
  <c r="E266"/>
  <c r="F266" s="1"/>
  <c r="E267"/>
  <c r="F267" s="1"/>
  <c r="E268"/>
  <c r="F268" s="1"/>
  <c r="E269"/>
  <c r="F269" s="1"/>
  <c r="E270"/>
  <c r="F270" s="1"/>
  <c r="E271"/>
  <c r="F271" s="1"/>
  <c r="E272"/>
  <c r="F272" s="1"/>
  <c r="E273"/>
  <c r="F273" s="1"/>
  <c r="E274"/>
  <c r="F274" s="1"/>
  <c r="E275"/>
  <c r="F275" s="1"/>
  <c r="E276"/>
  <c r="F276" s="1"/>
  <c r="E277"/>
  <c r="F277" s="1"/>
  <c r="E278"/>
  <c r="F278" s="1"/>
  <c r="E279"/>
  <c r="F279" s="1"/>
  <c r="E280"/>
  <c r="F280" s="1"/>
  <c r="E281"/>
  <c r="F281" s="1"/>
  <c r="E282"/>
  <c r="F282" s="1"/>
  <c r="E283"/>
  <c r="F283" s="1"/>
  <c r="E284"/>
  <c r="F284" s="1"/>
  <c r="E285"/>
  <c r="F285" s="1"/>
  <c r="E286"/>
  <c r="F286" s="1"/>
  <c r="E287"/>
  <c r="F287" s="1"/>
  <c r="E288"/>
  <c r="F288" s="1"/>
  <c r="E289"/>
  <c r="F289" s="1"/>
  <c r="E290"/>
  <c r="F290" s="1"/>
  <c r="E291"/>
  <c r="F291" s="1"/>
  <c r="E292"/>
  <c r="F292" s="1"/>
  <c r="E293"/>
  <c r="F293" s="1"/>
  <c r="E294"/>
  <c r="F294" s="1"/>
  <c r="E295"/>
  <c r="F295" s="1"/>
  <c r="E296"/>
  <c r="F296" s="1"/>
  <c r="E297"/>
  <c r="F297" s="1"/>
  <c r="E298"/>
  <c r="F298" s="1"/>
  <c r="E299"/>
  <c r="F299" s="1"/>
  <c r="E300"/>
  <c r="F300" s="1"/>
  <c r="E301"/>
  <c r="F301" s="1"/>
  <c r="E302"/>
  <c r="F302" s="1"/>
  <c r="E303"/>
  <c r="F303" s="1"/>
  <c r="E304"/>
  <c r="F304" s="1"/>
  <c r="E305"/>
  <c r="F305" s="1"/>
  <c r="E306"/>
  <c r="F306" s="1"/>
  <c r="E307"/>
  <c r="F307" s="1"/>
  <c r="E308"/>
  <c r="F308" s="1"/>
  <c r="E309"/>
  <c r="F309" s="1"/>
  <c r="E310"/>
  <c r="F310" s="1"/>
  <c r="E311"/>
  <c r="F311" s="1"/>
  <c r="E312"/>
  <c r="F312" s="1"/>
  <c r="E313"/>
  <c r="F313" s="1"/>
  <c r="E314"/>
  <c r="F314" s="1"/>
  <c r="E315"/>
  <c r="F315" s="1"/>
  <c r="E316"/>
  <c r="F316" s="1"/>
  <c r="E317"/>
  <c r="F317" s="1"/>
  <c r="E318"/>
  <c r="F318" s="1"/>
  <c r="E319"/>
  <c r="F319" s="1"/>
  <c r="E320"/>
  <c r="F320" s="1"/>
  <c r="E321"/>
  <c r="F321" s="1"/>
  <c r="E322"/>
  <c r="F322" s="1"/>
  <c r="E323"/>
  <c r="F323" s="1"/>
  <c r="E324"/>
  <c r="F324" s="1"/>
  <c r="E325"/>
  <c r="F325" s="1"/>
  <c r="E326"/>
  <c r="F326" s="1"/>
  <c r="E327"/>
  <c r="F327" s="1"/>
  <c r="E328"/>
  <c r="F328" s="1"/>
  <c r="E329"/>
  <c r="F329" s="1"/>
  <c r="E330"/>
  <c r="F330" s="1"/>
  <c r="E331"/>
  <c r="F331" s="1"/>
  <c r="E332"/>
  <c r="F332" s="1"/>
  <c r="E333"/>
  <c r="F333" s="1"/>
  <c r="E334"/>
  <c r="F334" s="1"/>
  <c r="E335"/>
  <c r="F335" s="1"/>
  <c r="E336"/>
  <c r="F336" s="1"/>
  <c r="E337"/>
  <c r="F337" s="1"/>
  <c r="E338"/>
  <c r="F338" s="1"/>
  <c r="E339"/>
  <c r="F339" s="1"/>
  <c r="E340"/>
  <c r="F340" s="1"/>
  <c r="E341"/>
  <c r="F341" s="1"/>
  <c r="E342"/>
  <c r="F342" s="1"/>
  <c r="E343"/>
  <c r="F343" s="1"/>
  <c r="E344"/>
  <c r="F344" s="1"/>
  <c r="E345"/>
  <c r="F345" s="1"/>
  <c r="E346"/>
  <c r="F346" s="1"/>
  <c r="E347"/>
  <c r="F347" s="1"/>
  <c r="E348"/>
  <c r="F348" s="1"/>
  <c r="E349"/>
  <c r="F349" s="1"/>
  <c r="E350"/>
  <c r="F350" s="1"/>
  <c r="E351"/>
  <c r="F351" s="1"/>
  <c r="E352"/>
  <c r="F352" s="1"/>
  <c r="E353"/>
  <c r="F353" s="1"/>
  <c r="E354"/>
  <c r="F354" s="1"/>
  <c r="E355"/>
  <c r="F355" s="1"/>
  <c r="E356"/>
  <c r="F356" s="1"/>
  <c r="E357"/>
  <c r="F357" s="1"/>
  <c r="E358"/>
  <c r="F358" s="1"/>
  <c r="E359"/>
  <c r="F359" s="1"/>
  <c r="E360"/>
  <c r="F360" s="1"/>
  <c r="E361"/>
  <c r="F361" s="1"/>
  <c r="E362"/>
  <c r="F362" s="1"/>
  <c r="E363"/>
  <c r="F363" s="1"/>
  <c r="E364"/>
  <c r="F364" s="1"/>
  <c r="E365"/>
  <c r="F365" s="1"/>
  <c r="E366"/>
  <c r="F366" s="1"/>
  <c r="E367"/>
  <c r="F367" s="1"/>
  <c r="E368"/>
  <c r="F368" s="1"/>
  <c r="E369"/>
  <c r="F369" s="1"/>
  <c r="E370"/>
  <c r="F370" s="1"/>
  <c r="E371"/>
  <c r="F371" s="1"/>
  <c r="E372"/>
  <c r="F372" s="1"/>
  <c r="E373"/>
  <c r="F373" s="1"/>
  <c r="E374"/>
  <c r="F374" s="1"/>
  <c r="E375"/>
  <c r="F375" s="1"/>
  <c r="E376"/>
  <c r="F376" s="1"/>
  <c r="E377"/>
  <c r="F377" s="1"/>
  <c r="E378"/>
  <c r="F378" s="1"/>
  <c r="E379"/>
  <c r="F379" s="1"/>
  <c r="E380"/>
  <c r="F380" s="1"/>
  <c r="E381"/>
  <c r="F381" s="1"/>
  <c r="E382"/>
  <c r="F382" s="1"/>
  <c r="E383"/>
  <c r="F383" s="1"/>
  <c r="E384"/>
  <c r="F384" s="1"/>
  <c r="E385"/>
  <c r="F385" s="1"/>
  <c r="E386"/>
  <c r="F386" s="1"/>
  <c r="E387"/>
  <c r="F387" s="1"/>
  <c r="E388"/>
  <c r="F388" s="1"/>
  <c r="E389"/>
  <c r="F389" s="1"/>
  <c r="E390"/>
  <c r="F390" s="1"/>
  <c r="E391"/>
  <c r="F391" s="1"/>
  <c r="E392"/>
  <c r="F392" s="1"/>
  <c r="E393"/>
  <c r="F393" s="1"/>
  <c r="E394"/>
  <c r="F394" s="1"/>
  <c r="E395"/>
  <c r="F395" s="1"/>
  <c r="E396"/>
  <c r="F396" s="1"/>
  <c r="E397"/>
  <c r="F397" s="1"/>
  <c r="E398"/>
  <c r="F398" s="1"/>
  <c r="E399"/>
  <c r="F399" s="1"/>
  <c r="E400"/>
  <c r="F400" s="1"/>
  <c r="E401"/>
  <c r="F401" s="1"/>
  <c r="E402"/>
  <c r="F402" s="1"/>
  <c r="E403"/>
  <c r="F403" s="1"/>
  <c r="E404"/>
  <c r="F404" s="1"/>
  <c r="E405"/>
  <c r="F405" s="1"/>
  <c r="E406"/>
  <c r="F406" s="1"/>
  <c r="E407"/>
  <c r="F407" s="1"/>
  <c r="E408"/>
  <c r="F408" s="1"/>
  <c r="E409"/>
  <c r="F409" s="1"/>
  <c r="E410"/>
  <c r="F410" s="1"/>
  <c r="E411"/>
  <c r="F411" s="1"/>
  <c r="E412"/>
  <c r="F412" s="1"/>
  <c r="E413"/>
  <c r="F413" s="1"/>
  <c r="E414"/>
  <c r="F414" s="1"/>
  <c r="E415"/>
  <c r="F415" s="1"/>
  <c r="E416"/>
  <c r="F416" s="1"/>
  <c r="E417"/>
  <c r="F417" s="1"/>
  <c r="E418"/>
  <c r="F418" s="1"/>
  <c r="E419"/>
  <c r="F419" s="1"/>
  <c r="E420"/>
  <c r="F420" s="1"/>
  <c r="E421"/>
  <c r="F421" s="1"/>
  <c r="E422"/>
  <c r="F422" s="1"/>
  <c r="E423"/>
  <c r="F423" s="1"/>
  <c r="E424"/>
  <c r="F424" s="1"/>
  <c r="E425"/>
  <c r="F425" s="1"/>
  <c r="E426"/>
  <c r="F426" s="1"/>
  <c r="E427"/>
  <c r="F427" s="1"/>
  <c r="E428"/>
  <c r="F428" s="1"/>
  <c r="E429"/>
  <c r="F429" s="1"/>
  <c r="E430"/>
  <c r="F430" s="1"/>
  <c r="E431"/>
  <c r="F431" s="1"/>
  <c r="E432"/>
  <c r="F432" s="1"/>
  <c r="E433"/>
  <c r="F433" s="1"/>
  <c r="E434"/>
  <c r="F434" s="1"/>
  <c r="E435"/>
  <c r="F435" s="1"/>
  <c r="E436"/>
  <c r="F436" s="1"/>
  <c r="E437"/>
  <c r="F437" s="1"/>
  <c r="E438"/>
  <c r="F438" s="1"/>
  <c r="E439"/>
  <c r="F439" s="1"/>
  <c r="E440"/>
  <c r="F440" s="1"/>
  <c r="E441"/>
  <c r="F441" s="1"/>
  <c r="E442"/>
  <c r="F442" s="1"/>
  <c r="E443"/>
  <c r="F443" s="1"/>
  <c r="E444"/>
  <c r="F444" s="1"/>
  <c r="E445"/>
  <c r="F445" s="1"/>
  <c r="E446"/>
  <c r="F446" s="1"/>
  <c r="E447"/>
  <c r="F447" s="1"/>
  <c r="E448"/>
  <c r="F448" s="1"/>
  <c r="E449"/>
  <c r="F449" s="1"/>
  <c r="E450"/>
  <c r="F450" s="1"/>
  <c r="E451"/>
  <c r="F451" s="1"/>
  <c r="E452"/>
  <c r="F452" s="1"/>
  <c r="E453"/>
  <c r="F453" s="1"/>
  <c r="E454"/>
  <c r="F454" s="1"/>
  <c r="E455"/>
  <c r="F455" s="1"/>
  <c r="E456"/>
  <c r="F456" s="1"/>
  <c r="E457"/>
  <c r="F457" s="1"/>
  <c r="E458"/>
  <c r="F458" s="1"/>
  <c r="E459"/>
  <c r="F459" s="1"/>
  <c r="E460"/>
  <c r="F460" s="1"/>
  <c r="E461"/>
  <c r="F461" s="1"/>
  <c r="E462"/>
  <c r="F462" s="1"/>
  <c r="E463"/>
  <c r="F463" s="1"/>
  <c r="E464"/>
  <c r="F464" s="1"/>
  <c r="E465"/>
  <c r="F465" s="1"/>
  <c r="E466"/>
  <c r="F466" s="1"/>
  <c r="E467"/>
  <c r="F467" s="1"/>
  <c r="E468"/>
  <c r="F468" s="1"/>
  <c r="E469"/>
  <c r="F469" s="1"/>
  <c r="E470"/>
  <c r="F470" s="1"/>
  <c r="E471"/>
  <c r="F471" s="1"/>
  <c r="E472"/>
  <c r="F472" s="1"/>
  <c r="E473"/>
  <c r="F473" s="1"/>
  <c r="E474"/>
  <c r="F474" s="1"/>
  <c r="E475"/>
  <c r="F475" s="1"/>
  <c r="E476"/>
  <c r="F476" s="1"/>
  <c r="E477"/>
  <c r="F477" s="1"/>
  <c r="E478"/>
  <c r="F478" s="1"/>
  <c r="E479"/>
  <c r="F479" s="1"/>
  <c r="E480"/>
  <c r="F480" s="1"/>
  <c r="E481"/>
  <c r="F481" s="1"/>
  <c r="E482"/>
  <c r="F482" s="1"/>
  <c r="E483"/>
  <c r="F483" s="1"/>
  <c r="E484"/>
  <c r="F484" s="1"/>
  <c r="E485"/>
  <c r="F485" s="1"/>
  <c r="E486"/>
  <c r="F486" s="1"/>
  <c r="E487"/>
  <c r="F487" s="1"/>
  <c r="E488"/>
  <c r="F488" s="1"/>
  <c r="E489"/>
  <c r="F489" s="1"/>
  <c r="E490"/>
  <c r="F490" s="1"/>
  <c r="E491"/>
  <c r="F491" s="1"/>
  <c r="E492"/>
  <c r="F492" s="1"/>
  <c r="E493"/>
  <c r="F493" s="1"/>
  <c r="E494"/>
  <c r="F494" s="1"/>
  <c r="E495"/>
  <c r="F495" s="1"/>
  <c r="E496"/>
  <c r="F496" s="1"/>
  <c r="E497"/>
  <c r="F497" s="1"/>
  <c r="E498"/>
  <c r="F498" s="1"/>
  <c r="E499"/>
  <c r="F499" s="1"/>
  <c r="E500"/>
  <c r="F500" s="1"/>
  <c r="E501"/>
  <c r="F501" s="1"/>
  <c r="E502"/>
  <c r="F502" s="1"/>
  <c r="E503"/>
  <c r="F503" s="1"/>
  <c r="E504"/>
  <c r="F504" s="1"/>
  <c r="E505"/>
  <c r="F505" s="1"/>
  <c r="E506"/>
  <c r="F506" s="1"/>
  <c r="E507"/>
  <c r="F507" s="1"/>
  <c r="E508"/>
  <c r="F508" s="1"/>
  <c r="E509"/>
  <c r="F509" s="1"/>
  <c r="E510"/>
  <c r="F510" s="1"/>
  <c r="E511"/>
  <c r="F511" s="1"/>
  <c r="E512"/>
  <c r="F512" s="1"/>
  <c r="E513"/>
  <c r="F513" s="1"/>
  <c r="E514"/>
  <c r="F514" s="1"/>
  <c r="E515"/>
  <c r="F515" s="1"/>
  <c r="E516"/>
  <c r="F516" s="1"/>
  <c r="E517"/>
  <c r="F517" s="1"/>
  <c r="E518"/>
  <c r="F518" s="1"/>
  <c r="E519"/>
  <c r="F519" s="1"/>
  <c r="E520"/>
  <c r="F520" s="1"/>
  <c r="E521"/>
  <c r="F521" s="1"/>
  <c r="E522"/>
  <c r="F522" s="1"/>
  <c r="E523"/>
  <c r="F523" s="1"/>
  <c r="E524"/>
  <c r="F524" s="1"/>
  <c r="E525"/>
  <c r="F525" s="1"/>
  <c r="E526"/>
  <c r="F526" s="1"/>
  <c r="E527"/>
  <c r="F527" s="1"/>
  <c r="E528"/>
  <c r="F528" s="1"/>
  <c r="E529"/>
  <c r="F529" s="1"/>
  <c r="E530"/>
  <c r="F530" s="1"/>
  <c r="E531"/>
  <c r="F531" s="1"/>
  <c r="E532"/>
  <c r="F532" s="1"/>
  <c r="E533"/>
  <c r="F533" s="1"/>
  <c r="E534"/>
  <c r="F534" s="1"/>
  <c r="E535"/>
  <c r="F535" s="1"/>
  <c r="E536"/>
  <c r="F536" s="1"/>
  <c r="E537"/>
  <c r="F537" s="1"/>
  <c r="E538"/>
  <c r="F538" s="1"/>
  <c r="E539"/>
  <c r="F539" s="1"/>
  <c r="E540"/>
  <c r="F540" s="1"/>
  <c r="E541"/>
  <c r="F541" s="1"/>
  <c r="E542"/>
  <c r="F542" s="1"/>
  <c r="E543"/>
  <c r="F543" s="1"/>
  <c r="E544"/>
  <c r="F544" s="1"/>
  <c r="E545"/>
  <c r="F545" s="1"/>
  <c r="E546"/>
  <c r="F546" s="1"/>
  <c r="E547"/>
  <c r="F547" s="1"/>
  <c r="E548"/>
  <c r="F548" s="1"/>
  <c r="E549"/>
  <c r="F549" s="1"/>
  <c r="E550"/>
  <c r="F550" s="1"/>
  <c r="E551"/>
  <c r="F551" s="1"/>
  <c r="E552"/>
  <c r="F552" s="1"/>
  <c r="E553"/>
  <c r="F553" s="1"/>
  <c r="E554"/>
  <c r="F554" s="1"/>
  <c r="E555"/>
  <c r="F555" s="1"/>
  <c r="E556"/>
  <c r="F556" s="1"/>
  <c r="E557"/>
  <c r="F557" s="1"/>
  <c r="E558"/>
  <c r="F558" s="1"/>
  <c r="E559"/>
  <c r="F559" s="1"/>
  <c r="E560"/>
  <c r="F560" s="1"/>
  <c r="E561"/>
  <c r="F561" s="1"/>
  <c r="E562"/>
  <c r="F562" s="1"/>
  <c r="E563"/>
  <c r="F563" s="1"/>
  <c r="E564"/>
  <c r="F564" s="1"/>
  <c r="E565"/>
  <c r="F565" s="1"/>
  <c r="E566"/>
  <c r="F566" s="1"/>
  <c r="E567"/>
  <c r="F567" s="1"/>
  <c r="E568"/>
  <c r="F568" s="1"/>
  <c r="E569"/>
  <c r="F569" s="1"/>
  <c r="E570"/>
  <c r="F570" s="1"/>
  <c r="E571"/>
  <c r="F571" s="1"/>
  <c r="E572"/>
  <c r="F572" s="1"/>
  <c r="E573"/>
  <c r="F573" s="1"/>
  <c r="E574"/>
  <c r="F574" s="1"/>
  <c r="E575"/>
  <c r="F575" s="1"/>
  <c r="E576"/>
  <c r="F576" s="1"/>
  <c r="E577"/>
  <c r="F577" s="1"/>
  <c r="E578"/>
  <c r="F578" s="1"/>
  <c r="E579"/>
  <c r="F579" s="1"/>
  <c r="E580"/>
  <c r="F580" s="1"/>
  <c r="E581"/>
  <c r="F581" s="1"/>
  <c r="E582"/>
  <c r="F582" s="1"/>
  <c r="E583"/>
  <c r="F583" s="1"/>
  <c r="E584"/>
  <c r="F584" s="1"/>
  <c r="E585"/>
  <c r="F585" s="1"/>
  <c r="E586"/>
  <c r="F586" s="1"/>
  <c r="E587"/>
  <c r="F587" s="1"/>
  <c r="E588"/>
  <c r="F588" s="1"/>
  <c r="E589"/>
  <c r="F589" s="1"/>
  <c r="E590"/>
  <c r="F590" s="1"/>
  <c r="E591"/>
  <c r="F591" s="1"/>
  <c r="E592"/>
  <c r="F592" s="1"/>
  <c r="E593"/>
  <c r="F593" s="1"/>
  <c r="E594"/>
  <c r="F594" s="1"/>
  <c r="E595"/>
  <c r="F595" s="1"/>
  <c r="E596"/>
  <c r="F596" s="1"/>
  <c r="E597"/>
  <c r="F597" s="1"/>
  <c r="E598"/>
  <c r="F598" s="1"/>
  <c r="E599"/>
  <c r="F599" s="1"/>
  <c r="E600"/>
  <c r="F600" s="1"/>
  <c r="E601"/>
  <c r="F601" s="1"/>
  <c r="E602"/>
  <c r="F602" s="1"/>
  <c r="E603"/>
  <c r="F603" s="1"/>
  <c r="E604"/>
  <c r="F604" s="1"/>
  <c r="E605"/>
  <c r="F605" s="1"/>
  <c r="E606"/>
  <c r="F606" s="1"/>
  <c r="E607"/>
  <c r="F607" s="1"/>
  <c r="E608"/>
  <c r="F608" s="1"/>
  <c r="E609"/>
  <c r="F609" s="1"/>
  <c r="E610"/>
  <c r="F610" s="1"/>
  <c r="E611"/>
  <c r="F611" s="1"/>
  <c r="E612"/>
  <c r="F612" s="1"/>
  <c r="E613"/>
  <c r="F613" s="1"/>
  <c r="E614"/>
  <c r="F614" s="1"/>
  <c r="E615"/>
  <c r="F615" s="1"/>
  <c r="E616"/>
  <c r="F616" s="1"/>
  <c r="E617"/>
  <c r="F617" s="1"/>
  <c r="E618"/>
  <c r="F618" s="1"/>
  <c r="E619"/>
  <c r="F619" s="1"/>
  <c r="E620"/>
  <c r="F620" s="1"/>
  <c r="E621"/>
  <c r="F621" s="1"/>
  <c r="E622"/>
  <c r="F622" s="1"/>
  <c r="E623"/>
  <c r="F623" s="1"/>
  <c r="E624"/>
  <c r="F624" s="1"/>
  <c r="E625"/>
  <c r="F625" s="1"/>
  <c r="E626"/>
  <c r="F626" s="1"/>
  <c r="E627"/>
  <c r="F627" s="1"/>
  <c r="E628"/>
  <c r="F628" s="1"/>
  <c r="E629"/>
  <c r="F629" s="1"/>
  <c r="E630"/>
  <c r="F630" s="1"/>
  <c r="E631"/>
  <c r="F631" s="1"/>
  <c r="E632"/>
  <c r="F632" s="1"/>
  <c r="E633"/>
  <c r="F633" s="1"/>
  <c r="E634"/>
  <c r="F634" s="1"/>
  <c r="E635"/>
  <c r="F635" s="1"/>
  <c r="E636"/>
  <c r="F636" s="1"/>
  <c r="E637"/>
  <c r="F637" s="1"/>
  <c r="E638"/>
  <c r="F638" s="1"/>
  <c r="E639"/>
  <c r="F639" s="1"/>
  <c r="E640"/>
  <c r="F640" s="1"/>
  <c r="E641"/>
  <c r="F641" s="1"/>
  <c r="E642"/>
  <c r="F642" s="1"/>
  <c r="E643"/>
  <c r="F643" s="1"/>
  <c r="E644"/>
  <c r="F644" s="1"/>
  <c r="E645"/>
  <c r="F645" s="1"/>
  <c r="E646"/>
  <c r="F646" s="1"/>
  <c r="E647"/>
  <c r="F647" s="1"/>
  <c r="E648"/>
  <c r="F648" s="1"/>
  <c r="E649"/>
  <c r="F649" s="1"/>
  <c r="E650"/>
  <c r="F650" s="1"/>
  <c r="E651"/>
  <c r="F651" s="1"/>
  <c r="E652"/>
  <c r="F652" s="1"/>
  <c r="E653"/>
  <c r="F653" s="1"/>
  <c r="E654"/>
  <c r="F654" s="1"/>
  <c r="E655"/>
  <c r="F655" s="1"/>
  <c r="E656"/>
  <c r="F656" s="1"/>
  <c r="E657"/>
  <c r="F657" s="1"/>
  <c r="E658"/>
  <c r="F658" s="1"/>
  <c r="E659"/>
  <c r="F659" s="1"/>
  <c r="E660"/>
  <c r="F660" s="1"/>
  <c r="E661"/>
  <c r="F661" s="1"/>
  <c r="E662"/>
  <c r="F662" s="1"/>
  <c r="E663"/>
  <c r="F663" s="1"/>
  <c r="E664"/>
  <c r="F664" s="1"/>
  <c r="E665"/>
  <c r="F665" s="1"/>
  <c r="E666"/>
  <c r="F666" s="1"/>
  <c r="E667"/>
  <c r="F667" s="1"/>
  <c r="E668"/>
  <c r="F668" s="1"/>
  <c r="E669"/>
  <c r="F669" s="1"/>
  <c r="E670"/>
  <c r="F670" s="1"/>
  <c r="E671"/>
  <c r="F671" s="1"/>
  <c r="E672"/>
  <c r="F672" s="1"/>
  <c r="E673"/>
  <c r="F673" s="1"/>
  <c r="E674"/>
  <c r="F674" s="1"/>
  <c r="E675"/>
  <c r="F675" s="1"/>
  <c r="E676"/>
  <c r="F676" s="1"/>
  <c r="E677"/>
  <c r="F677" s="1"/>
  <c r="E678"/>
  <c r="F678" s="1"/>
  <c r="E679"/>
  <c r="F679" s="1"/>
  <c r="E680"/>
  <c r="F680" s="1"/>
  <c r="E681"/>
  <c r="F681" s="1"/>
  <c r="E682"/>
  <c r="F682" s="1"/>
  <c r="E683"/>
  <c r="F683" s="1"/>
  <c r="E684"/>
  <c r="F684" s="1"/>
  <c r="E685"/>
  <c r="F685" s="1"/>
  <c r="E686"/>
  <c r="F686" s="1"/>
  <c r="E687"/>
  <c r="F687" s="1"/>
  <c r="E688"/>
  <c r="F688" s="1"/>
  <c r="E689"/>
  <c r="F689" s="1"/>
  <c r="E690"/>
  <c r="F690" s="1"/>
  <c r="E691"/>
  <c r="F691" s="1"/>
  <c r="E692"/>
  <c r="F692" s="1"/>
  <c r="E693"/>
  <c r="F693" s="1"/>
  <c r="E694"/>
  <c r="F694" s="1"/>
  <c r="E695"/>
  <c r="F695" s="1"/>
  <c r="E696"/>
  <c r="F696" s="1"/>
  <c r="E697"/>
  <c r="F697" s="1"/>
  <c r="E698"/>
  <c r="F698" s="1"/>
  <c r="E699"/>
  <c r="F699" s="1"/>
  <c r="E700"/>
  <c r="F700" s="1"/>
  <c r="E701"/>
  <c r="F701" s="1"/>
  <c r="E702"/>
  <c r="F702" s="1"/>
  <c r="E703"/>
  <c r="F703" s="1"/>
  <c r="E704"/>
  <c r="F704" s="1"/>
  <c r="E705"/>
  <c r="F705" s="1"/>
  <c r="E706"/>
  <c r="F706" s="1"/>
  <c r="E707"/>
  <c r="F707" s="1"/>
  <c r="E708"/>
  <c r="F708" s="1"/>
  <c r="E709"/>
  <c r="F709" s="1"/>
  <c r="E710"/>
  <c r="F710" s="1"/>
  <c r="E711"/>
  <c r="F711" s="1"/>
  <c r="E712"/>
  <c r="F712" s="1"/>
  <c r="E713"/>
  <c r="F713" s="1"/>
  <c r="E714"/>
  <c r="F714" s="1"/>
  <c r="E715"/>
  <c r="F715" s="1"/>
  <c r="E716"/>
  <c r="F716" s="1"/>
  <c r="E717"/>
  <c r="F717" s="1"/>
  <c r="E718"/>
  <c r="F718" s="1"/>
  <c r="E719"/>
  <c r="F719" s="1"/>
  <c r="E720"/>
  <c r="F720" s="1"/>
  <c r="E721"/>
  <c r="F721" s="1"/>
  <c r="E722"/>
  <c r="F722" s="1"/>
  <c r="E723"/>
  <c r="F723" s="1"/>
  <c r="E724"/>
  <c r="F724" s="1"/>
  <c r="E725"/>
  <c r="F725" s="1"/>
  <c r="E726"/>
  <c r="F726" s="1"/>
  <c r="E727"/>
  <c r="F727" s="1"/>
  <c r="E728"/>
  <c r="F728" s="1"/>
  <c r="E729"/>
  <c r="F729" s="1"/>
  <c r="E730"/>
  <c r="F730" s="1"/>
  <c r="E731"/>
  <c r="F731" s="1"/>
  <c r="E732"/>
  <c r="F732" s="1"/>
  <c r="E733"/>
  <c r="F733" s="1"/>
  <c r="E734"/>
  <c r="F734" s="1"/>
  <c r="E735"/>
  <c r="F735" s="1"/>
  <c r="E736"/>
  <c r="F736" s="1"/>
  <c r="E737"/>
  <c r="F737" s="1"/>
  <c r="E738"/>
  <c r="F738" s="1"/>
  <c r="E739"/>
  <c r="F739" s="1"/>
  <c r="E740"/>
  <c r="F740" s="1"/>
  <c r="E741"/>
  <c r="F741" s="1"/>
  <c r="E742"/>
  <c r="F742" s="1"/>
  <c r="E743"/>
  <c r="F743" s="1"/>
  <c r="E744"/>
  <c r="F744" s="1"/>
  <c r="E745"/>
  <c r="F745" s="1"/>
  <c r="E746"/>
  <c r="F746" s="1"/>
  <c r="E747"/>
  <c r="F747" s="1"/>
  <c r="E748"/>
  <c r="F748" s="1"/>
  <c r="E749"/>
  <c r="F749" s="1"/>
  <c r="E750"/>
  <c r="F750" s="1"/>
  <c r="E751"/>
  <c r="F751" s="1"/>
  <c r="E752"/>
  <c r="F752" s="1"/>
  <c r="E753"/>
  <c r="F753" s="1"/>
  <c r="E754"/>
  <c r="F754" s="1"/>
  <c r="E755"/>
  <c r="F755" s="1"/>
  <c r="E756"/>
  <c r="F756" s="1"/>
  <c r="E757"/>
  <c r="F757" s="1"/>
  <c r="E758"/>
  <c r="F758" s="1"/>
  <c r="E759"/>
  <c r="F759" s="1"/>
  <c r="E760"/>
  <c r="F760" s="1"/>
  <c r="E761"/>
  <c r="F761" s="1"/>
  <c r="E762"/>
  <c r="F762" s="1"/>
  <c r="E763"/>
  <c r="F763" s="1"/>
  <c r="E764"/>
  <c r="F764" s="1"/>
  <c r="E765"/>
  <c r="F765" s="1"/>
  <c r="E766"/>
  <c r="F766" s="1"/>
  <c r="E767"/>
  <c r="F767" s="1"/>
  <c r="E768"/>
  <c r="F768" s="1"/>
  <c r="E769"/>
  <c r="F769" s="1"/>
  <c r="E770"/>
  <c r="F770" s="1"/>
  <c r="E771"/>
  <c r="F771" s="1"/>
  <c r="E772"/>
  <c r="F772" s="1"/>
  <c r="E773"/>
  <c r="F773" s="1"/>
  <c r="E774"/>
  <c r="F774" s="1"/>
  <c r="E775"/>
  <c r="F775" s="1"/>
  <c r="E776"/>
  <c r="F776" s="1"/>
  <c r="E777"/>
  <c r="F777" s="1"/>
  <c r="E778"/>
  <c r="F778" s="1"/>
  <c r="E779"/>
  <c r="F779" s="1"/>
  <c r="E780"/>
  <c r="F780" s="1"/>
  <c r="E781"/>
  <c r="F781" s="1"/>
  <c r="E782"/>
  <c r="F782" s="1"/>
  <c r="E783"/>
  <c r="F783" s="1"/>
  <c r="E784"/>
  <c r="F784" s="1"/>
  <c r="E785"/>
  <c r="F785" s="1"/>
  <c r="E786"/>
  <c r="F786" s="1"/>
  <c r="E787"/>
  <c r="F787" s="1"/>
  <c r="E788"/>
  <c r="F788" s="1"/>
  <c r="E789"/>
  <c r="F789" s="1"/>
  <c r="E790"/>
  <c r="F790" s="1"/>
  <c r="E791"/>
  <c r="F791" s="1"/>
  <c r="E792"/>
  <c r="F792" s="1"/>
  <c r="E793"/>
  <c r="F793" s="1"/>
  <c r="E794"/>
  <c r="F794" s="1"/>
  <c r="E795"/>
  <c r="F795" s="1"/>
  <c r="E796"/>
  <c r="F796" s="1"/>
  <c r="E797"/>
  <c r="F797" s="1"/>
  <c r="E798"/>
  <c r="F798" s="1"/>
  <c r="E799"/>
  <c r="F799" s="1"/>
  <c r="E800"/>
  <c r="F800" s="1"/>
  <c r="E801"/>
  <c r="F801" s="1"/>
  <c r="E802"/>
  <c r="F802" s="1"/>
  <c r="E803"/>
  <c r="F803" s="1"/>
  <c r="E804"/>
  <c r="F804" s="1"/>
  <c r="E805"/>
  <c r="F805" s="1"/>
  <c r="E806"/>
  <c r="F806" s="1"/>
  <c r="E807"/>
  <c r="F807" s="1"/>
  <c r="E808"/>
  <c r="F808" s="1"/>
  <c r="E809"/>
  <c r="F809" s="1"/>
  <c r="E810"/>
  <c r="F810" s="1"/>
  <c r="E811"/>
  <c r="F811" s="1"/>
  <c r="E812"/>
  <c r="F812" s="1"/>
  <c r="E813"/>
  <c r="F813" s="1"/>
  <c r="E814"/>
  <c r="F814" s="1"/>
  <c r="E815"/>
  <c r="F815" s="1"/>
  <c r="E816"/>
  <c r="F816" s="1"/>
  <c r="E817"/>
  <c r="F817" s="1"/>
  <c r="E818"/>
  <c r="F818" s="1"/>
  <c r="E819"/>
  <c r="F819" s="1"/>
  <c r="E820"/>
  <c r="F820" s="1"/>
  <c r="E821"/>
  <c r="F821" s="1"/>
  <c r="E822"/>
  <c r="F822" s="1"/>
  <c r="E823"/>
  <c r="F823" s="1"/>
  <c r="E824"/>
  <c r="F824" s="1"/>
  <c r="E825"/>
  <c r="F825" s="1"/>
  <c r="E826"/>
  <c r="F826" s="1"/>
  <c r="E827"/>
  <c r="F827" s="1"/>
  <c r="E828"/>
  <c r="F828" s="1"/>
  <c r="E829"/>
  <c r="F829" s="1"/>
  <c r="E830"/>
  <c r="F830" s="1"/>
  <c r="E831"/>
  <c r="F831" s="1"/>
  <c r="E832"/>
  <c r="F832" s="1"/>
  <c r="E833"/>
  <c r="F833" s="1"/>
  <c r="E834"/>
  <c r="F834" s="1"/>
  <c r="E835"/>
  <c r="F835" s="1"/>
  <c r="E836"/>
  <c r="F836" s="1"/>
  <c r="E837"/>
  <c r="F837" s="1"/>
  <c r="E838"/>
  <c r="F838" s="1"/>
  <c r="E839"/>
  <c r="F839" s="1"/>
  <c r="E840"/>
  <c r="F840" s="1"/>
  <c r="E841"/>
  <c r="F841" s="1"/>
  <c r="E842"/>
  <c r="F842" s="1"/>
  <c r="E843"/>
  <c r="F843" s="1"/>
  <c r="E844"/>
  <c r="F844" s="1"/>
  <c r="E845"/>
  <c r="F845" s="1"/>
  <c r="E846"/>
  <c r="F846" s="1"/>
  <c r="E847"/>
  <c r="F847" s="1"/>
  <c r="E848"/>
  <c r="F848" s="1"/>
  <c r="E849"/>
  <c r="F849" s="1"/>
  <c r="E850"/>
  <c r="F850" s="1"/>
  <c r="E851"/>
  <c r="F851" s="1"/>
  <c r="E852"/>
  <c r="F852" s="1"/>
  <c r="E853"/>
  <c r="F853" s="1"/>
  <c r="E854"/>
  <c r="F854" s="1"/>
  <c r="E855"/>
  <c r="F855" s="1"/>
  <c r="E856"/>
  <c r="F856" s="1"/>
  <c r="E857"/>
  <c r="F857" s="1"/>
  <c r="E858"/>
  <c r="F858" s="1"/>
  <c r="E859"/>
  <c r="F859" s="1"/>
  <c r="E860"/>
  <c r="F860" s="1"/>
  <c r="E861"/>
  <c r="F861" s="1"/>
  <c r="E862"/>
  <c r="F862" s="1"/>
  <c r="E863"/>
  <c r="F863" s="1"/>
  <c r="E864"/>
  <c r="F864" s="1"/>
  <c r="E865"/>
  <c r="F865" s="1"/>
  <c r="E866"/>
  <c r="F866" s="1"/>
  <c r="E867"/>
  <c r="F867" s="1"/>
  <c r="E868"/>
  <c r="F868" s="1"/>
  <c r="E869"/>
  <c r="F869" s="1"/>
  <c r="E870"/>
  <c r="F870" s="1"/>
  <c r="E871"/>
  <c r="F871" s="1"/>
  <c r="E872"/>
  <c r="F872" s="1"/>
  <c r="E873"/>
  <c r="F873" s="1"/>
  <c r="E874"/>
  <c r="F874" s="1"/>
  <c r="E875"/>
  <c r="F875" s="1"/>
  <c r="E876"/>
  <c r="F876" s="1"/>
  <c r="E877"/>
  <c r="F877" s="1"/>
  <c r="E878"/>
  <c r="F878" s="1"/>
  <c r="E879"/>
  <c r="F879" s="1"/>
  <c r="E880"/>
  <c r="F880" s="1"/>
  <c r="E881"/>
  <c r="F881" s="1"/>
  <c r="E882"/>
  <c r="F882" s="1"/>
  <c r="E883"/>
  <c r="F883" s="1"/>
  <c r="E884"/>
  <c r="F884" s="1"/>
  <c r="E885"/>
  <c r="F885" s="1"/>
  <c r="E886"/>
  <c r="F886" s="1"/>
  <c r="E887"/>
  <c r="F887" s="1"/>
  <c r="E888"/>
  <c r="F888" s="1"/>
  <c r="E889"/>
  <c r="F889" s="1"/>
  <c r="E890"/>
  <c r="F890" s="1"/>
  <c r="E891"/>
  <c r="F891" s="1"/>
  <c r="E892"/>
  <c r="F892" s="1"/>
  <c r="E893"/>
  <c r="F893" s="1"/>
  <c r="E894"/>
  <c r="F894" s="1"/>
  <c r="E895"/>
  <c r="F895" s="1"/>
  <c r="E896"/>
  <c r="F896" s="1"/>
  <c r="E897"/>
  <c r="F897" s="1"/>
  <c r="E898"/>
  <c r="F898" s="1"/>
  <c r="E899"/>
  <c r="F899" s="1"/>
  <c r="E900"/>
  <c r="F900" s="1"/>
  <c r="E901"/>
  <c r="F901" s="1"/>
  <c r="E902"/>
  <c r="F902" s="1"/>
  <c r="E903"/>
  <c r="F903" s="1"/>
  <c r="E904"/>
  <c r="F904" s="1"/>
  <c r="E905"/>
  <c r="F905" s="1"/>
  <c r="E906"/>
  <c r="F906" s="1"/>
  <c r="E907"/>
  <c r="F907" s="1"/>
  <c r="E908"/>
  <c r="F908" s="1"/>
  <c r="E909"/>
  <c r="F909" s="1"/>
  <c r="E910"/>
  <c r="F910" s="1"/>
  <c r="E911"/>
  <c r="F911" s="1"/>
  <c r="E912"/>
  <c r="F912" s="1"/>
  <c r="E913"/>
  <c r="F913" s="1"/>
  <c r="E914"/>
  <c r="F914" s="1"/>
  <c r="E915"/>
  <c r="F915" s="1"/>
  <c r="E916"/>
  <c r="F916" s="1"/>
  <c r="E917"/>
  <c r="F917" s="1"/>
  <c r="E918"/>
  <c r="F918" s="1"/>
  <c r="E919"/>
  <c r="F919" s="1"/>
  <c r="E920"/>
  <c r="F920" s="1"/>
  <c r="E921"/>
  <c r="F921" s="1"/>
  <c r="E922"/>
  <c r="F922" s="1"/>
  <c r="E923"/>
  <c r="F923" s="1"/>
  <c r="E924"/>
  <c r="F924" s="1"/>
  <c r="E925"/>
  <c r="F925" s="1"/>
  <c r="E926"/>
  <c r="F926" s="1"/>
  <c r="E927"/>
  <c r="F927" s="1"/>
  <c r="E928"/>
  <c r="F928" s="1"/>
  <c r="E929"/>
  <c r="F929" s="1"/>
  <c r="E930"/>
  <c r="F930" s="1"/>
  <c r="E931"/>
  <c r="F931" s="1"/>
  <c r="E932"/>
  <c r="F932" s="1"/>
  <c r="E933"/>
  <c r="F933" s="1"/>
  <c r="E934"/>
  <c r="F934" s="1"/>
  <c r="E935"/>
  <c r="F935" s="1"/>
  <c r="E936"/>
  <c r="F936" s="1"/>
  <c r="E937"/>
  <c r="F937" s="1"/>
  <c r="E938"/>
  <c r="F938" s="1"/>
  <c r="E939"/>
  <c r="F939" s="1"/>
  <c r="E940"/>
  <c r="F940" s="1"/>
  <c r="E941"/>
  <c r="F941" s="1"/>
  <c r="E942"/>
  <c r="F942" s="1"/>
  <c r="E943"/>
  <c r="F943" s="1"/>
  <c r="E944"/>
  <c r="F944" s="1"/>
  <c r="E945"/>
  <c r="F945" s="1"/>
  <c r="E946"/>
  <c r="F946" s="1"/>
  <c r="E947"/>
  <c r="F947" s="1"/>
  <c r="E948"/>
  <c r="F948" s="1"/>
  <c r="E949"/>
  <c r="F949" s="1"/>
  <c r="E950"/>
  <c r="F950" s="1"/>
  <c r="E951"/>
  <c r="F951" s="1"/>
  <c r="E952"/>
  <c r="F952" s="1"/>
  <c r="E953"/>
  <c r="F953" s="1"/>
  <c r="E954"/>
  <c r="F954" s="1"/>
  <c r="E955"/>
  <c r="F955" s="1"/>
  <c r="E956"/>
  <c r="F956" s="1"/>
  <c r="E957"/>
  <c r="F957" s="1"/>
  <c r="E958"/>
  <c r="F958" s="1"/>
  <c r="E959"/>
  <c r="F959" s="1"/>
  <c r="E960"/>
  <c r="F960" s="1"/>
  <c r="E961"/>
  <c r="F961" s="1"/>
  <c r="E962"/>
  <c r="F962" s="1"/>
  <c r="E963"/>
  <c r="F963" s="1"/>
  <c r="E964"/>
  <c r="F964" s="1"/>
  <c r="E965"/>
  <c r="F965" s="1"/>
  <c r="E966"/>
  <c r="F966" s="1"/>
  <c r="E967"/>
  <c r="F967" s="1"/>
  <c r="E968"/>
  <c r="F968" s="1"/>
  <c r="E969"/>
  <c r="F969" s="1"/>
  <c r="E970"/>
  <c r="F970" s="1"/>
  <c r="E971"/>
  <c r="F971" s="1"/>
  <c r="E972"/>
  <c r="F972" s="1"/>
  <c r="E973"/>
  <c r="F973" s="1"/>
  <c r="E974"/>
  <c r="F974" s="1"/>
  <c r="E975"/>
  <c r="F975" s="1"/>
  <c r="E976"/>
  <c r="F976" s="1"/>
  <c r="E977"/>
  <c r="F977" s="1"/>
  <c r="E978"/>
  <c r="F978" s="1"/>
  <c r="E979"/>
  <c r="F979" s="1"/>
  <c r="E980"/>
  <c r="F980" s="1"/>
  <c r="E981"/>
  <c r="F981" s="1"/>
  <c r="E982"/>
  <c r="F982" s="1"/>
  <c r="E983"/>
  <c r="F983" s="1"/>
  <c r="E984"/>
  <c r="F984" s="1"/>
  <c r="E985"/>
  <c r="F985" s="1"/>
  <c r="E986"/>
  <c r="F986" s="1"/>
  <c r="E987"/>
  <c r="F987" s="1"/>
  <c r="E988"/>
  <c r="F988" s="1"/>
  <c r="E989"/>
  <c r="F989" s="1"/>
  <c r="E990"/>
  <c r="F990" s="1"/>
  <c r="E991"/>
  <c r="F991" s="1"/>
  <c r="E992"/>
  <c r="F992" s="1"/>
  <c r="E993"/>
  <c r="F993" s="1"/>
  <c r="E994"/>
  <c r="F994" s="1"/>
  <c r="E995"/>
  <c r="F995" s="1"/>
  <c r="E996"/>
  <c r="F996" s="1"/>
  <c r="E997"/>
  <c r="F997" s="1"/>
  <c r="E998"/>
  <c r="F998" s="1"/>
  <c r="E999"/>
  <c r="F999" s="1"/>
  <c r="E1000"/>
  <c r="F1000" s="1"/>
  <c r="E1001"/>
  <c r="F1001" s="1"/>
  <c r="E1002"/>
  <c r="F1002" s="1"/>
  <c r="E1003"/>
  <c r="F1003" s="1"/>
  <c r="E1004"/>
  <c r="F1004" s="1"/>
  <c r="E1005"/>
  <c r="F1005" s="1"/>
  <c r="E1006"/>
  <c r="F1006" s="1"/>
  <c r="E1007"/>
  <c r="F1007" s="1"/>
  <c r="E1008"/>
  <c r="F1008" s="1"/>
  <c r="E1009"/>
  <c r="F1009" s="1"/>
  <c r="E1010"/>
  <c r="F1010" s="1"/>
  <c r="E1011"/>
  <c r="F1011" s="1"/>
  <c r="E1012"/>
  <c r="F1012" s="1"/>
  <c r="E1013"/>
  <c r="F1013" s="1"/>
  <c r="E1014"/>
  <c r="F1014" s="1"/>
  <c r="E1015"/>
  <c r="F1015" s="1"/>
  <c r="E1016"/>
  <c r="F1016" s="1"/>
  <c r="E1017"/>
  <c r="F1017" s="1"/>
  <c r="E1018"/>
  <c r="F1018" s="1"/>
  <c r="E1019"/>
  <c r="F1019" s="1"/>
  <c r="E1020"/>
  <c r="F1020" s="1"/>
  <c r="E1021"/>
  <c r="F1021" s="1"/>
  <c r="E1022"/>
  <c r="F1022" s="1"/>
  <c r="E1023"/>
  <c r="F1023" s="1"/>
  <c r="E1024"/>
  <c r="F1024" s="1"/>
  <c r="E1025"/>
  <c r="F1025" s="1"/>
  <c r="E1026"/>
  <c r="F1026" s="1"/>
  <c r="E1027"/>
  <c r="F1027" s="1"/>
  <c r="E1028"/>
  <c r="F1028" s="1"/>
  <c r="E1029"/>
  <c r="F1029" s="1"/>
  <c r="E1030"/>
  <c r="F1030" s="1"/>
  <c r="E1031"/>
  <c r="F1031" s="1"/>
  <c r="E1032"/>
  <c r="F1032" s="1"/>
  <c r="E1033"/>
  <c r="F1033" s="1"/>
  <c r="E1034"/>
  <c r="F1034" s="1"/>
  <c r="E1035"/>
  <c r="F1035" s="1"/>
  <c r="E1036"/>
  <c r="F1036" s="1"/>
  <c r="E1037"/>
  <c r="F1037" s="1"/>
  <c r="E1038"/>
  <c r="F1038" s="1"/>
  <c r="E1039"/>
  <c r="F1039" s="1"/>
  <c r="E1040"/>
  <c r="F1040" s="1"/>
  <c r="E1041"/>
  <c r="F1041" s="1"/>
  <c r="E1042"/>
  <c r="F1042" s="1"/>
  <c r="E1043"/>
  <c r="F1043" s="1"/>
  <c r="E1044"/>
  <c r="F1044" s="1"/>
  <c r="E1045"/>
  <c r="F1045" s="1"/>
  <c r="E1046"/>
  <c r="F1046" s="1"/>
  <c r="E1047"/>
  <c r="F1047" s="1"/>
  <c r="E1048"/>
  <c r="F1048" s="1"/>
  <c r="E1049"/>
  <c r="F1049" s="1"/>
  <c r="E1050"/>
  <c r="F1050" s="1"/>
  <c r="E1051"/>
  <c r="F1051" s="1"/>
  <c r="E1052"/>
  <c r="F1052" s="1"/>
  <c r="E1053"/>
  <c r="F1053" s="1"/>
  <c r="E1054"/>
  <c r="F1054" s="1"/>
  <c r="E1055"/>
  <c r="F1055" s="1"/>
  <c r="E1056"/>
  <c r="F1056" s="1"/>
  <c r="E1057"/>
  <c r="F1057" s="1"/>
  <c r="E1058"/>
  <c r="F1058" s="1"/>
  <c r="E1059"/>
  <c r="F1059" s="1"/>
  <c r="E1060"/>
  <c r="F1060" s="1"/>
  <c r="E1061"/>
  <c r="F1061" s="1"/>
  <c r="E1062"/>
  <c r="F1062" s="1"/>
  <c r="E1063"/>
  <c r="F1063" s="1"/>
  <c r="E1064"/>
  <c r="F1064" s="1"/>
  <c r="E1065"/>
  <c r="F1065" s="1"/>
  <c r="E1066"/>
  <c r="F1066" s="1"/>
  <c r="E1067"/>
  <c r="F1067" s="1"/>
  <c r="E1068"/>
  <c r="F1068" s="1"/>
  <c r="E1069"/>
  <c r="F1069" s="1"/>
  <c r="E1070"/>
  <c r="F1070" s="1"/>
  <c r="E1071"/>
  <c r="F1071" s="1"/>
  <c r="E1072"/>
  <c r="F1072" s="1"/>
  <c r="E1073"/>
  <c r="F1073" s="1"/>
  <c r="E1074"/>
  <c r="F1074" s="1"/>
  <c r="E1075"/>
  <c r="F1075" s="1"/>
  <c r="E1076"/>
  <c r="F1076" s="1"/>
  <c r="E1077"/>
  <c r="F1077" s="1"/>
  <c r="E1078"/>
  <c r="F1078" s="1"/>
  <c r="E1079"/>
  <c r="F1079" s="1"/>
  <c r="E1080"/>
  <c r="F1080" s="1"/>
  <c r="E1081"/>
  <c r="F1081" s="1"/>
  <c r="E1082"/>
  <c r="F1082" s="1"/>
  <c r="E1083"/>
  <c r="F1083" s="1"/>
  <c r="E1084"/>
  <c r="F1084" s="1"/>
  <c r="E1085"/>
  <c r="F1085" s="1"/>
  <c r="E1086"/>
  <c r="F1086" s="1"/>
  <c r="E1087"/>
  <c r="F1087" s="1"/>
  <c r="E1088"/>
  <c r="F1088" s="1"/>
  <c r="E1089"/>
  <c r="F1089" s="1"/>
  <c r="E1090"/>
  <c r="F1090" s="1"/>
  <c r="E1091"/>
  <c r="F1091" s="1"/>
  <c r="E1092"/>
  <c r="F1092" s="1"/>
  <c r="E1093"/>
  <c r="F1093" s="1"/>
  <c r="E1094"/>
  <c r="F1094" s="1"/>
  <c r="E1095"/>
  <c r="F1095" s="1"/>
  <c r="E1096"/>
  <c r="F1096" s="1"/>
  <c r="E1097"/>
  <c r="F1097" s="1"/>
  <c r="E1098"/>
  <c r="F1098" s="1"/>
  <c r="E1099"/>
  <c r="F1099" s="1"/>
  <c r="E1100"/>
  <c r="F1100" s="1"/>
  <c r="E1101"/>
  <c r="F1101" s="1"/>
  <c r="E1102"/>
  <c r="F1102" s="1"/>
  <c r="E1103"/>
  <c r="F1103" s="1"/>
  <c r="E1104"/>
  <c r="F1104" s="1"/>
  <c r="E1105"/>
  <c r="F1105" s="1"/>
  <c r="E1106"/>
  <c r="F1106" s="1"/>
  <c r="E1107"/>
  <c r="F1107" s="1"/>
  <c r="E1108"/>
  <c r="F1108" s="1"/>
  <c r="E1109"/>
  <c r="F1109" s="1"/>
  <c r="E1110"/>
  <c r="F1110" s="1"/>
  <c r="E1111"/>
  <c r="F1111" s="1"/>
  <c r="E1112"/>
  <c r="F1112" s="1"/>
  <c r="E1113"/>
  <c r="F1113" s="1"/>
  <c r="E1114"/>
  <c r="F1114" s="1"/>
  <c r="E1115"/>
  <c r="F1115" s="1"/>
  <c r="E1116"/>
  <c r="F1116" s="1"/>
  <c r="E1117"/>
  <c r="F1117" s="1"/>
  <c r="E1118"/>
  <c r="F1118" s="1"/>
  <c r="E1119"/>
  <c r="F1119" s="1"/>
  <c r="E1120"/>
  <c r="F1120" s="1"/>
  <c r="E1121"/>
  <c r="F1121" s="1"/>
  <c r="E1122"/>
  <c r="F1122" s="1"/>
  <c r="E1123"/>
  <c r="F1123" s="1"/>
  <c r="E1124"/>
  <c r="F1124" s="1"/>
  <c r="E1125"/>
  <c r="F1125" s="1"/>
  <c r="E1126"/>
  <c r="F1126" s="1"/>
  <c r="E1127"/>
  <c r="F1127" s="1"/>
  <c r="E1128"/>
  <c r="F1128" s="1"/>
  <c r="E1129"/>
  <c r="F1129" s="1"/>
  <c r="E1130"/>
  <c r="F1130" s="1"/>
  <c r="E1131"/>
  <c r="F1131" s="1"/>
  <c r="E1132"/>
  <c r="F1132" s="1"/>
  <c r="E1133"/>
  <c r="F1133" s="1"/>
  <c r="E1134"/>
  <c r="F1134" s="1"/>
  <c r="E1135"/>
  <c r="F1135" s="1"/>
  <c r="E1136"/>
  <c r="F1136" s="1"/>
  <c r="E1137"/>
  <c r="F1137" s="1"/>
  <c r="E1138"/>
  <c r="F1138" s="1"/>
  <c r="E1139"/>
  <c r="F1139" s="1"/>
  <c r="E1140"/>
  <c r="F1140" s="1"/>
  <c r="E1141"/>
  <c r="F1141" s="1"/>
  <c r="E1142"/>
  <c r="F1142" s="1"/>
  <c r="E1143"/>
  <c r="F1143" s="1"/>
  <c r="E1144"/>
  <c r="F1144" s="1"/>
  <c r="E1145"/>
  <c r="F1145" s="1"/>
  <c r="E1146"/>
  <c r="F1146" s="1"/>
  <c r="E1147"/>
  <c r="F1147" s="1"/>
  <c r="E1148"/>
  <c r="F1148" s="1"/>
  <c r="E1149"/>
  <c r="F1149" s="1"/>
  <c r="E1150"/>
  <c r="F1150" s="1"/>
  <c r="E1151"/>
  <c r="F1151" s="1"/>
  <c r="E1152"/>
  <c r="F1152" s="1"/>
  <c r="E1153"/>
  <c r="F1153" s="1"/>
  <c r="E1154"/>
  <c r="F1154" s="1"/>
  <c r="E1155"/>
  <c r="F1155" s="1"/>
  <c r="E1156"/>
  <c r="F1156" s="1"/>
  <c r="E1157"/>
  <c r="F1157" s="1"/>
  <c r="E1158"/>
  <c r="F1158" s="1"/>
  <c r="E1159"/>
  <c r="F1159" s="1"/>
  <c r="E1160"/>
  <c r="F1160" s="1"/>
  <c r="E1161"/>
  <c r="F1161" s="1"/>
  <c r="E1162"/>
  <c r="F1162" s="1"/>
  <c r="E1163"/>
  <c r="F1163" s="1"/>
  <c r="E1164"/>
  <c r="F1164" s="1"/>
  <c r="E1165"/>
  <c r="F1165" s="1"/>
  <c r="E1166"/>
  <c r="F1166" s="1"/>
  <c r="E1167"/>
  <c r="F1167" s="1"/>
  <c r="E1168"/>
  <c r="F1168" s="1"/>
  <c r="E1169"/>
  <c r="F1169" s="1"/>
  <c r="E1170"/>
  <c r="F1170" s="1"/>
  <c r="E1171"/>
  <c r="F1171" s="1"/>
  <c r="E1172"/>
  <c r="F1172" s="1"/>
  <c r="E1173"/>
  <c r="F1173" s="1"/>
  <c r="E1174"/>
  <c r="F1174" s="1"/>
  <c r="E1175"/>
  <c r="F1175" s="1"/>
  <c r="E1176"/>
  <c r="F1176" s="1"/>
  <c r="E1177"/>
  <c r="F1177" s="1"/>
  <c r="E1178"/>
  <c r="F1178" s="1"/>
  <c r="E1179"/>
  <c r="F1179" s="1"/>
  <c r="E1180"/>
  <c r="F1180" s="1"/>
  <c r="E1181"/>
  <c r="F1181" s="1"/>
  <c r="E1182"/>
  <c r="F1182" s="1"/>
  <c r="E1183"/>
  <c r="F1183" s="1"/>
  <c r="E1184"/>
  <c r="F1184" s="1"/>
  <c r="E1185"/>
  <c r="F1185" s="1"/>
  <c r="E1186"/>
  <c r="F1186" s="1"/>
  <c r="E1187"/>
  <c r="F1187" s="1"/>
  <c r="E1188"/>
  <c r="F1188" s="1"/>
  <c r="E1189"/>
  <c r="F1189" s="1"/>
  <c r="E1190"/>
  <c r="F1190" s="1"/>
  <c r="E1191"/>
  <c r="F1191" s="1"/>
  <c r="E1192"/>
  <c r="F1192" s="1"/>
  <c r="E1193"/>
  <c r="F1193" s="1"/>
  <c r="E1194"/>
  <c r="F1194" s="1"/>
  <c r="E1195"/>
  <c r="F1195" s="1"/>
  <c r="E1196"/>
  <c r="F1196" s="1"/>
  <c r="E1197"/>
  <c r="F1197" s="1"/>
  <c r="E1198"/>
  <c r="F1198" s="1"/>
  <c r="E1199"/>
  <c r="F1199" s="1"/>
  <c r="E1200"/>
  <c r="F1200" s="1"/>
  <c r="E1201"/>
  <c r="F1201" s="1"/>
  <c r="E1202"/>
  <c r="F1202" s="1"/>
  <c r="E1203"/>
  <c r="F1203" s="1"/>
  <c r="E1204"/>
  <c r="F1204" s="1"/>
  <c r="E1205"/>
  <c r="F1205" s="1"/>
  <c r="E1206"/>
  <c r="F1206" s="1"/>
  <c r="E1207"/>
  <c r="F1207" s="1"/>
  <c r="E1208"/>
  <c r="F1208" s="1"/>
  <c r="E1209"/>
  <c r="F1209" s="1"/>
  <c r="E1210"/>
  <c r="F1210" s="1"/>
  <c r="E1211"/>
  <c r="F1211" s="1"/>
  <c r="E1212"/>
  <c r="F1212" s="1"/>
  <c r="E1213"/>
  <c r="F1213" s="1"/>
  <c r="E1214"/>
  <c r="F1214" s="1"/>
  <c r="E1215"/>
  <c r="F1215" s="1"/>
  <c r="E1216"/>
  <c r="F1216" s="1"/>
  <c r="E1217"/>
  <c r="F1217" s="1"/>
  <c r="E1218"/>
  <c r="F1218" s="1"/>
  <c r="E1219"/>
  <c r="F1219" s="1"/>
  <c r="E1220"/>
  <c r="F1220" s="1"/>
  <c r="E1221"/>
  <c r="F1221" s="1"/>
  <c r="E1222"/>
  <c r="F1222" s="1"/>
  <c r="E1223"/>
  <c r="F1223" s="1"/>
  <c r="E1224"/>
  <c r="F1224" s="1"/>
  <c r="E1225"/>
  <c r="F1225" s="1"/>
  <c r="E1226"/>
  <c r="F1226" s="1"/>
  <c r="E1227"/>
  <c r="F1227" s="1"/>
  <c r="E1228"/>
  <c r="F1228" s="1"/>
  <c r="E1229"/>
  <c r="F1229" s="1"/>
  <c r="E1230"/>
  <c r="F1230" s="1"/>
  <c r="E1231"/>
  <c r="F1231" s="1"/>
  <c r="E1232"/>
  <c r="F1232" s="1"/>
  <c r="E1233"/>
  <c r="F1233" s="1"/>
  <c r="E1234"/>
  <c r="F1234" s="1"/>
  <c r="E1235"/>
  <c r="F1235" s="1"/>
  <c r="E1236"/>
  <c r="F1236" s="1"/>
  <c r="E1237"/>
  <c r="F1237" s="1"/>
  <c r="E1238"/>
  <c r="F1238" s="1"/>
  <c r="E1239"/>
  <c r="F1239" s="1"/>
  <c r="E1240"/>
  <c r="F1240" s="1"/>
  <c r="E1241"/>
  <c r="F1241" s="1"/>
  <c r="E1242"/>
  <c r="F1242" s="1"/>
  <c r="E1243"/>
  <c r="F1243" s="1"/>
  <c r="E1244"/>
  <c r="F1244" s="1"/>
  <c r="E1245"/>
  <c r="F1245" s="1"/>
  <c r="E1246"/>
  <c r="F1246" s="1"/>
  <c r="E1247"/>
  <c r="F1247" s="1"/>
  <c r="E1248"/>
  <c r="F1248" s="1"/>
  <c r="E1249"/>
  <c r="F1249" s="1"/>
  <c r="E1250"/>
  <c r="F1250" s="1"/>
  <c r="E1251"/>
  <c r="F1251" s="1"/>
  <c r="E1252"/>
  <c r="F1252" s="1"/>
  <c r="E1253"/>
  <c r="F1253" s="1"/>
  <c r="E1254"/>
  <c r="F1254" s="1"/>
  <c r="E1255"/>
  <c r="F1255" s="1"/>
  <c r="E1256"/>
  <c r="F1256" s="1"/>
  <c r="E1257"/>
  <c r="F1257" s="1"/>
  <c r="E1258"/>
  <c r="F1258" s="1"/>
  <c r="E1259"/>
  <c r="F1259" s="1"/>
  <c r="E1260"/>
  <c r="F1260" s="1"/>
  <c r="E1261"/>
  <c r="F1261" s="1"/>
  <c r="E1262"/>
  <c r="F1262" s="1"/>
  <c r="E1263"/>
  <c r="F1263" s="1"/>
  <c r="E1264"/>
  <c r="F1264" s="1"/>
  <c r="E1265"/>
  <c r="F1265" s="1"/>
  <c r="E1266"/>
  <c r="F1266" s="1"/>
  <c r="E1267"/>
  <c r="F1267" s="1"/>
  <c r="E1268"/>
  <c r="F1268" s="1"/>
  <c r="E1269"/>
  <c r="F1269" s="1"/>
  <c r="E1270"/>
  <c r="F1270" s="1"/>
  <c r="E1271"/>
  <c r="F1271" s="1"/>
  <c r="E1272"/>
  <c r="F1272" s="1"/>
  <c r="E1273"/>
  <c r="F1273" s="1"/>
  <c r="E1274"/>
  <c r="F1274" s="1"/>
  <c r="E1275"/>
  <c r="F1275" s="1"/>
  <c r="E1276"/>
  <c r="F1276" s="1"/>
  <c r="E1277"/>
  <c r="F1277" s="1"/>
  <c r="E1278"/>
  <c r="F1278" s="1"/>
  <c r="E1279"/>
  <c r="F1279" s="1"/>
  <c r="E1280"/>
  <c r="F1280" s="1"/>
  <c r="E1281"/>
  <c r="F1281" s="1"/>
  <c r="E1282"/>
  <c r="F1282" s="1"/>
  <c r="E1283"/>
  <c r="F1283" s="1"/>
  <c r="E1284"/>
  <c r="F1284" s="1"/>
  <c r="E1285"/>
  <c r="F1285" s="1"/>
  <c r="E1286"/>
  <c r="F1286" s="1"/>
  <c r="E1287"/>
  <c r="F1287" s="1"/>
  <c r="E1288"/>
  <c r="F1288" s="1"/>
  <c r="E1289"/>
  <c r="F1289" s="1"/>
  <c r="E1290"/>
  <c r="F1290" s="1"/>
  <c r="E1291"/>
  <c r="F1291" s="1"/>
  <c r="E1292"/>
  <c r="F1292" s="1"/>
  <c r="E1293"/>
  <c r="F1293" s="1"/>
  <c r="E1294"/>
  <c r="F1294" s="1"/>
  <c r="E1295"/>
  <c r="F1295" s="1"/>
  <c r="E1296"/>
  <c r="F1296" s="1"/>
  <c r="E1297"/>
  <c r="F1297" s="1"/>
  <c r="E1298"/>
  <c r="F1298" s="1"/>
  <c r="E1299"/>
  <c r="F1299" s="1"/>
  <c r="E1300"/>
  <c r="F1300" s="1"/>
  <c r="E1301"/>
  <c r="F1301" s="1"/>
  <c r="E1302"/>
  <c r="F1302" s="1"/>
  <c r="E1303"/>
  <c r="F1303" s="1"/>
  <c r="E1304"/>
  <c r="F1304" s="1"/>
  <c r="E1305"/>
  <c r="F1305" s="1"/>
  <c r="E1306"/>
  <c r="F1306" s="1"/>
  <c r="E1307"/>
  <c r="F1307" s="1"/>
  <c r="E1308"/>
  <c r="F1308" s="1"/>
  <c r="E1309"/>
  <c r="F1309" s="1"/>
  <c r="E1310"/>
  <c r="F1310" s="1"/>
  <c r="E1311"/>
  <c r="F1311" s="1"/>
  <c r="E1312"/>
  <c r="F1312" s="1"/>
  <c r="E1313"/>
  <c r="F1313" s="1"/>
  <c r="E1314"/>
  <c r="F1314" s="1"/>
  <c r="E1315"/>
  <c r="F1315" s="1"/>
  <c r="E1316"/>
  <c r="F1316" s="1"/>
  <c r="E1317"/>
  <c r="F1317" s="1"/>
  <c r="E1318"/>
  <c r="F1318" s="1"/>
  <c r="E1319"/>
  <c r="F1319" s="1"/>
  <c r="E1320"/>
  <c r="F1320" s="1"/>
  <c r="E1321"/>
  <c r="F1321" s="1"/>
  <c r="E1322"/>
  <c r="F1322" s="1"/>
  <c r="E1323"/>
  <c r="F1323" s="1"/>
  <c r="E1324"/>
  <c r="F1324" s="1"/>
  <c r="E1325"/>
  <c r="F1325" s="1"/>
  <c r="E1326"/>
  <c r="F1326" s="1"/>
  <c r="E1327"/>
  <c r="F1327" s="1"/>
  <c r="E1328"/>
  <c r="F1328" s="1"/>
  <c r="E1329"/>
  <c r="F1329" s="1"/>
  <c r="E1330"/>
  <c r="F1330" s="1"/>
  <c r="E1331"/>
  <c r="F1331" s="1"/>
  <c r="E1332"/>
  <c r="F1332" s="1"/>
  <c r="E1333"/>
  <c r="F1333" s="1"/>
  <c r="E1334"/>
  <c r="F1334" s="1"/>
  <c r="E1335"/>
  <c r="F1335" s="1"/>
  <c r="E1336"/>
  <c r="F1336" s="1"/>
  <c r="E1337"/>
  <c r="F1337" s="1"/>
  <c r="E1338"/>
  <c r="F1338" s="1"/>
  <c r="E1339"/>
  <c r="F1339" s="1"/>
  <c r="E1340"/>
  <c r="F1340" s="1"/>
  <c r="E1341"/>
  <c r="F1341" s="1"/>
  <c r="E1342"/>
  <c r="F1342" s="1"/>
  <c r="E1343"/>
  <c r="F1343" s="1"/>
  <c r="E1344"/>
  <c r="F1344" s="1"/>
  <c r="E1345"/>
  <c r="F1345" s="1"/>
  <c r="E1346"/>
  <c r="F1346" s="1"/>
  <c r="E1347"/>
  <c r="F1347" s="1"/>
  <c r="E1348"/>
  <c r="F1348" s="1"/>
  <c r="E1349"/>
  <c r="F1349" s="1"/>
  <c r="E1350"/>
  <c r="F1350" s="1"/>
  <c r="E1351"/>
  <c r="F1351" s="1"/>
  <c r="E1352"/>
  <c r="F1352" s="1"/>
  <c r="E1353"/>
  <c r="F1353" s="1"/>
  <c r="E1354"/>
  <c r="F1354" s="1"/>
  <c r="E1355"/>
  <c r="F1355" s="1"/>
  <c r="E1356"/>
  <c r="F1356" s="1"/>
  <c r="E1357"/>
  <c r="F1357" s="1"/>
  <c r="E1358"/>
  <c r="F1358" s="1"/>
  <c r="E1359"/>
  <c r="F1359" s="1"/>
  <c r="E1360"/>
  <c r="F1360" s="1"/>
  <c r="E1361"/>
  <c r="F1361" s="1"/>
  <c r="E1362"/>
  <c r="F1362" s="1"/>
  <c r="E1363"/>
  <c r="F1363" s="1"/>
  <c r="E1364"/>
  <c r="F1364" s="1"/>
  <c r="E1365"/>
  <c r="F1365" s="1"/>
  <c r="E1366"/>
  <c r="F1366" s="1"/>
  <c r="E1367"/>
  <c r="F1367" s="1"/>
  <c r="E1368"/>
  <c r="F1368" s="1"/>
  <c r="E1369"/>
  <c r="F1369" s="1"/>
  <c r="E1370"/>
  <c r="F1370" s="1"/>
  <c r="E1371"/>
  <c r="F1371" s="1"/>
  <c r="E1372"/>
  <c r="F1372" s="1"/>
  <c r="E1373"/>
  <c r="F1373" s="1"/>
  <c r="E1374"/>
  <c r="F1374" s="1"/>
  <c r="E1375"/>
  <c r="F1375" s="1"/>
  <c r="E1376"/>
  <c r="F1376" s="1"/>
  <c r="E1377"/>
  <c r="F1377" s="1"/>
  <c r="E1378"/>
  <c r="F1378" s="1"/>
  <c r="E1379"/>
  <c r="F1379" s="1"/>
  <c r="E1380"/>
  <c r="F1380" s="1"/>
  <c r="E1381"/>
  <c r="F1381" s="1"/>
  <c r="E1382"/>
  <c r="F1382" s="1"/>
  <c r="E1383"/>
  <c r="F1383" s="1"/>
  <c r="E1384"/>
  <c r="F1384" s="1"/>
  <c r="E1385"/>
  <c r="F1385" s="1"/>
  <c r="E1386"/>
  <c r="F1386" s="1"/>
  <c r="E1387"/>
  <c r="F1387" s="1"/>
  <c r="E1388"/>
  <c r="F1388" s="1"/>
  <c r="E1389"/>
  <c r="F1389" s="1"/>
  <c r="E1390"/>
  <c r="F1390" s="1"/>
  <c r="E1391"/>
  <c r="F1391" s="1"/>
  <c r="E1392"/>
  <c r="F1392" s="1"/>
  <c r="E1393"/>
  <c r="F1393" s="1"/>
  <c r="E1394"/>
  <c r="F1394" s="1"/>
  <c r="E1395"/>
  <c r="F1395" s="1"/>
  <c r="E1396"/>
  <c r="F1396" s="1"/>
  <c r="E1397"/>
  <c r="F1397" s="1"/>
  <c r="E1398"/>
  <c r="F1398" s="1"/>
  <c r="E1399"/>
  <c r="F1399" s="1"/>
  <c r="E1400"/>
  <c r="F1400" s="1"/>
  <c r="E1401"/>
  <c r="F1401" s="1"/>
  <c r="E1402"/>
  <c r="F1402" s="1"/>
  <c r="E1403"/>
  <c r="F1403" s="1"/>
  <c r="E1404"/>
  <c r="F1404" s="1"/>
  <c r="E1405"/>
  <c r="F1405" s="1"/>
  <c r="E1406"/>
  <c r="F1406" s="1"/>
  <c r="E1407"/>
  <c r="F1407" s="1"/>
  <c r="E1408"/>
  <c r="F1408" s="1"/>
  <c r="E1409"/>
  <c r="F1409" s="1"/>
  <c r="E1410"/>
  <c r="F1410" s="1"/>
  <c r="E1411"/>
  <c r="F1411" s="1"/>
  <c r="E1412"/>
  <c r="F1412" s="1"/>
  <c r="E1413"/>
  <c r="F1413" s="1"/>
  <c r="E1414"/>
  <c r="F1414" s="1"/>
  <c r="E1415"/>
  <c r="F1415" s="1"/>
  <c r="E1416"/>
  <c r="F1416" s="1"/>
  <c r="E1417"/>
  <c r="F1417" s="1"/>
  <c r="E1418"/>
  <c r="F1418" s="1"/>
  <c r="E1419"/>
  <c r="F1419" s="1"/>
  <c r="E1420"/>
  <c r="F1420" s="1"/>
  <c r="E1421"/>
  <c r="F1421" s="1"/>
  <c r="E1422"/>
  <c r="F1422" s="1"/>
  <c r="E1423"/>
  <c r="F1423" s="1"/>
  <c r="E1424"/>
  <c r="F1424" s="1"/>
  <c r="E1425"/>
  <c r="F1425" s="1"/>
  <c r="E1426"/>
  <c r="F1426" s="1"/>
  <c r="E1427"/>
  <c r="F1427" s="1"/>
  <c r="E1428"/>
  <c r="F1428" s="1"/>
  <c r="E1429"/>
  <c r="F1429" s="1"/>
  <c r="E1430"/>
  <c r="F1430" s="1"/>
  <c r="E1431"/>
  <c r="F1431" s="1"/>
  <c r="E1432"/>
  <c r="F1432" s="1"/>
  <c r="E1433"/>
  <c r="F1433" s="1"/>
  <c r="E1434"/>
  <c r="F1434" s="1"/>
  <c r="E1435"/>
  <c r="F1435" s="1"/>
  <c r="E1436"/>
  <c r="F1436" s="1"/>
  <c r="E1437"/>
  <c r="F1437" s="1"/>
  <c r="E1438"/>
  <c r="F1438" s="1"/>
  <c r="E1439"/>
  <c r="F1439" s="1"/>
  <c r="E1440"/>
  <c r="F1440" s="1"/>
  <c r="E1441"/>
  <c r="F1441" s="1"/>
  <c r="E1442"/>
  <c r="F1442" s="1"/>
  <c r="E1443"/>
  <c r="F1443" s="1"/>
  <c r="E1444"/>
  <c r="F1444" s="1"/>
  <c r="E1445"/>
  <c r="F1445" s="1"/>
  <c r="E1446"/>
  <c r="F1446" s="1"/>
  <c r="E1447"/>
  <c r="F1447" s="1"/>
  <c r="E1448"/>
  <c r="F1448" s="1"/>
  <c r="E1449"/>
  <c r="F1449" s="1"/>
  <c r="E1450"/>
  <c r="F1450" s="1"/>
  <c r="E1451"/>
  <c r="F1451" s="1"/>
  <c r="E1452"/>
  <c r="F1452" s="1"/>
  <c r="E1453"/>
  <c r="F1453" s="1"/>
  <c r="E1454"/>
  <c r="F1454" s="1"/>
  <c r="E1455"/>
  <c r="F1455" s="1"/>
  <c r="E1456"/>
  <c r="F1456" s="1"/>
  <c r="E1457"/>
  <c r="F1457" s="1"/>
  <c r="E1458"/>
  <c r="F1458" s="1"/>
  <c r="E1459"/>
  <c r="F1459" s="1"/>
  <c r="E1460"/>
  <c r="F1460" s="1"/>
  <c r="E1461"/>
  <c r="F1461" s="1"/>
  <c r="E1462"/>
  <c r="F1462" s="1"/>
  <c r="E1463"/>
  <c r="F1463" s="1"/>
  <c r="E1464"/>
  <c r="F1464" s="1"/>
  <c r="E1465"/>
  <c r="F1465" s="1"/>
  <c r="E1466"/>
  <c r="F1466" s="1"/>
  <c r="E1467"/>
  <c r="F1467" s="1"/>
  <c r="E1468"/>
  <c r="F1468" s="1"/>
  <c r="E1469"/>
  <c r="F1469" s="1"/>
  <c r="E1470"/>
  <c r="F1470" s="1"/>
  <c r="E1471"/>
  <c r="F1471" s="1"/>
  <c r="E1472"/>
  <c r="F1472" s="1"/>
  <c r="E1473"/>
  <c r="F1473" s="1"/>
  <c r="E1474"/>
  <c r="F1474" s="1"/>
  <c r="E1475"/>
  <c r="F1475" s="1"/>
  <c r="E1476"/>
  <c r="F1476" s="1"/>
  <c r="E1477"/>
  <c r="F1477" s="1"/>
  <c r="E1478"/>
  <c r="F1478" s="1"/>
  <c r="E1479"/>
  <c r="F1479" s="1"/>
  <c r="E1480"/>
  <c r="F1480" s="1"/>
  <c r="E1481"/>
  <c r="F1481" s="1"/>
  <c r="E1482"/>
  <c r="F1482" s="1"/>
  <c r="E1483"/>
  <c r="F1483" s="1"/>
  <c r="E1484"/>
  <c r="F1484" s="1"/>
  <c r="E1485"/>
  <c r="F1485" s="1"/>
  <c r="E1486"/>
  <c r="F1486" s="1"/>
  <c r="E1487"/>
  <c r="F1487" s="1"/>
  <c r="E1488"/>
  <c r="F1488" s="1"/>
  <c r="E1489"/>
  <c r="F1489" s="1"/>
  <c r="E1490"/>
  <c r="F1490" s="1"/>
  <c r="E1491"/>
  <c r="F1491" s="1"/>
  <c r="E1492"/>
  <c r="F1492" s="1"/>
  <c r="E1493"/>
  <c r="F1493" s="1"/>
  <c r="E1494"/>
  <c r="F1494" s="1"/>
  <c r="E1495"/>
  <c r="F1495" s="1"/>
  <c r="E1496"/>
  <c r="F1496" s="1"/>
  <c r="E1497"/>
  <c r="F1497" s="1"/>
  <c r="E1498"/>
  <c r="F1498" s="1"/>
  <c r="E1499"/>
  <c r="F1499" s="1"/>
  <c r="E1500"/>
  <c r="F1500" s="1"/>
  <c r="E1501"/>
  <c r="F1501" s="1"/>
  <c r="E1502"/>
  <c r="F1502" s="1"/>
  <c r="E1503"/>
  <c r="F1503" s="1"/>
  <c r="E1504"/>
  <c r="F1504" s="1"/>
  <c r="E1505"/>
  <c r="F1505" s="1"/>
  <c r="E1506"/>
  <c r="F1506" s="1"/>
  <c r="E1507"/>
  <c r="F1507" s="1"/>
  <c r="E1508"/>
  <c r="F1508" s="1"/>
  <c r="E1509"/>
  <c r="F1509" s="1"/>
  <c r="E1510"/>
  <c r="F1510" s="1"/>
  <c r="E1511"/>
  <c r="F1511" s="1"/>
  <c r="E1512"/>
  <c r="F1512" s="1"/>
  <c r="E1513"/>
  <c r="F1513" s="1"/>
  <c r="E1514"/>
  <c r="F1514" s="1"/>
  <c r="E1515"/>
  <c r="F1515" s="1"/>
  <c r="E1516"/>
  <c r="F1516" s="1"/>
  <c r="E1517"/>
  <c r="F1517" s="1"/>
  <c r="E1518"/>
  <c r="F1518" s="1"/>
  <c r="E1519"/>
  <c r="F1519" s="1"/>
  <c r="E1520"/>
  <c r="F1520" s="1"/>
  <c r="E1521"/>
  <c r="F1521" s="1"/>
  <c r="E1522"/>
  <c r="F1522" s="1"/>
  <c r="E1523"/>
  <c r="F1523" s="1"/>
  <c r="E1524"/>
  <c r="F1524" s="1"/>
  <c r="E1525"/>
  <c r="F1525" s="1"/>
  <c r="E1526"/>
  <c r="F1526" s="1"/>
  <c r="E1527"/>
  <c r="F1527" s="1"/>
  <c r="E1528"/>
  <c r="F1528" s="1"/>
  <c r="E1529"/>
  <c r="F1529" s="1"/>
  <c r="E1530"/>
  <c r="F1530" s="1"/>
  <c r="E1531"/>
  <c r="F1531" s="1"/>
  <c r="E1532"/>
  <c r="F1532" s="1"/>
  <c r="E1533"/>
  <c r="F1533" s="1"/>
  <c r="E1534"/>
  <c r="F1534" s="1"/>
  <c r="E1535"/>
  <c r="F1535" s="1"/>
  <c r="E1536"/>
  <c r="F1536" s="1"/>
  <c r="E1537"/>
  <c r="F1537" s="1"/>
  <c r="E1538"/>
  <c r="F1538" s="1"/>
  <c r="E1539"/>
  <c r="F1539" s="1"/>
  <c r="E1540"/>
  <c r="F1540" s="1"/>
  <c r="E1541"/>
  <c r="F1541" s="1"/>
  <c r="E1542"/>
  <c r="F1542" s="1"/>
  <c r="E1543"/>
  <c r="F1543" s="1"/>
  <c r="E1544"/>
  <c r="F1544" s="1"/>
  <c r="E1545"/>
  <c r="F1545" s="1"/>
  <c r="E1546"/>
  <c r="F1546" s="1"/>
  <c r="E1547"/>
  <c r="F1547" s="1"/>
  <c r="E1548"/>
  <c r="F1548" s="1"/>
  <c r="E1549"/>
  <c r="F1549" s="1"/>
  <c r="E1550"/>
  <c r="F1550" s="1"/>
  <c r="E1551"/>
  <c r="F1551" s="1"/>
  <c r="E1552"/>
  <c r="F1552" s="1"/>
  <c r="E1553"/>
  <c r="F1553" s="1"/>
  <c r="E1554"/>
  <c r="F1554" s="1"/>
  <c r="E1555"/>
  <c r="F1555" s="1"/>
  <c r="E1556"/>
  <c r="F1556" s="1"/>
  <c r="E1557"/>
  <c r="F1557" s="1"/>
  <c r="E1558"/>
  <c r="F1558" s="1"/>
  <c r="E1559"/>
  <c r="F1559" s="1"/>
  <c r="E1560"/>
  <c r="F1560" s="1"/>
  <c r="E1561"/>
  <c r="F1561" s="1"/>
  <c r="E1562"/>
  <c r="F1562" s="1"/>
  <c r="E1563"/>
  <c r="F1563" s="1"/>
  <c r="E1564"/>
  <c r="F1564" s="1"/>
  <c r="E1565"/>
  <c r="F1565" s="1"/>
  <c r="E1566"/>
  <c r="F1566" s="1"/>
  <c r="E1567"/>
  <c r="F1567" s="1"/>
  <c r="E1568"/>
  <c r="F1568" s="1"/>
  <c r="E1569"/>
  <c r="F1569" s="1"/>
  <c r="E1570"/>
  <c r="F1570" s="1"/>
  <c r="E1571"/>
  <c r="F1571" s="1"/>
  <c r="E1572"/>
  <c r="F1572" s="1"/>
  <c r="E1573"/>
  <c r="F1573" s="1"/>
  <c r="E1574"/>
  <c r="F1574" s="1"/>
  <c r="E1575"/>
  <c r="F1575" s="1"/>
  <c r="E1576"/>
  <c r="F1576" s="1"/>
  <c r="E1577"/>
  <c r="F1577" s="1"/>
  <c r="E1578"/>
  <c r="F1578" s="1"/>
  <c r="E1579"/>
  <c r="F1579" s="1"/>
  <c r="E1580"/>
  <c r="F1580" s="1"/>
  <c r="E1581"/>
  <c r="F1581" s="1"/>
  <c r="E1582"/>
  <c r="F1582" s="1"/>
  <c r="E1583"/>
  <c r="F1583" s="1"/>
  <c r="E1584"/>
  <c r="F1584" s="1"/>
  <c r="E1585"/>
  <c r="F1585" s="1"/>
  <c r="E1586"/>
  <c r="F1586" s="1"/>
  <c r="E1587"/>
  <c r="F1587" s="1"/>
  <c r="E1588"/>
  <c r="F1588" s="1"/>
  <c r="E1589"/>
  <c r="F1589" s="1"/>
  <c r="E1590"/>
  <c r="F1590" s="1"/>
  <c r="E1591"/>
  <c r="F1591" s="1"/>
  <c r="E1592"/>
  <c r="F1592" s="1"/>
  <c r="E1593"/>
  <c r="F1593" s="1"/>
  <c r="E1594"/>
  <c r="F1594" s="1"/>
  <c r="E1595"/>
  <c r="F1595" s="1"/>
  <c r="E1596"/>
  <c r="F1596" s="1"/>
  <c r="E1597"/>
  <c r="F1597" s="1"/>
  <c r="E1598"/>
  <c r="F1598" s="1"/>
  <c r="E1599"/>
  <c r="F1599" s="1"/>
  <c r="E1600"/>
  <c r="F1600" s="1"/>
  <c r="E1601"/>
  <c r="F1601" s="1"/>
  <c r="E1602"/>
  <c r="F1602" s="1"/>
  <c r="E1603"/>
  <c r="F1603" s="1"/>
  <c r="E1604"/>
  <c r="F1604" s="1"/>
  <c r="E1605"/>
  <c r="F1605" s="1"/>
  <c r="E1606"/>
  <c r="F1606" s="1"/>
  <c r="E1607"/>
  <c r="F1607" s="1"/>
  <c r="E1608"/>
  <c r="F1608" s="1"/>
  <c r="E1609"/>
  <c r="F1609" s="1"/>
  <c r="E1610"/>
  <c r="F1610" s="1"/>
  <c r="E1611"/>
  <c r="F1611" s="1"/>
  <c r="E1612"/>
  <c r="F1612" s="1"/>
  <c r="E1613"/>
  <c r="F1613" s="1"/>
  <c r="E1614"/>
  <c r="F1614" s="1"/>
  <c r="E1615"/>
  <c r="F1615" s="1"/>
  <c r="E1616"/>
  <c r="F1616" s="1"/>
  <c r="E1617"/>
  <c r="F1617" s="1"/>
  <c r="E1618"/>
  <c r="F1618" s="1"/>
  <c r="E1619"/>
  <c r="F1619" s="1"/>
  <c r="E1620"/>
  <c r="F1620" s="1"/>
  <c r="E1621"/>
  <c r="F1621" s="1"/>
  <c r="E1622"/>
  <c r="F1622" s="1"/>
  <c r="E1623"/>
  <c r="F1623" s="1"/>
  <c r="E1624"/>
  <c r="F1624" s="1"/>
  <c r="E1625"/>
  <c r="F1625" s="1"/>
  <c r="E1626"/>
  <c r="F1626" s="1"/>
  <c r="E1627"/>
  <c r="F1627" s="1"/>
  <c r="E1628"/>
  <c r="F1628" s="1"/>
  <c r="E1629"/>
  <c r="F1629" s="1"/>
  <c r="E1630"/>
  <c r="F1630" s="1"/>
  <c r="E1631"/>
  <c r="F1631" s="1"/>
  <c r="E1632"/>
  <c r="F1632" s="1"/>
  <c r="E1633"/>
  <c r="F1633" s="1"/>
  <c r="E1634"/>
  <c r="F1634" s="1"/>
  <c r="E1635"/>
  <c r="F1635" s="1"/>
  <c r="E1636"/>
  <c r="F1636" s="1"/>
  <c r="E1637"/>
  <c r="F1637" s="1"/>
  <c r="E1638"/>
  <c r="F1638" s="1"/>
  <c r="E1639"/>
  <c r="F1639" s="1"/>
  <c r="E1640"/>
  <c r="F1640" s="1"/>
  <c r="E1641"/>
  <c r="F1641" s="1"/>
  <c r="E1642"/>
  <c r="F1642" s="1"/>
  <c r="E1643"/>
  <c r="F1643" s="1"/>
  <c r="E1644"/>
  <c r="F1644" s="1"/>
  <c r="E1645"/>
  <c r="F1645" s="1"/>
  <c r="E1646"/>
  <c r="F1646" s="1"/>
  <c r="E1647"/>
  <c r="F1647" s="1"/>
  <c r="E1648"/>
  <c r="F1648" s="1"/>
  <c r="E1649"/>
  <c r="F1649" s="1"/>
  <c r="E1650"/>
  <c r="F1650" s="1"/>
  <c r="E1651"/>
  <c r="F1651" s="1"/>
  <c r="E1652"/>
  <c r="F1652" s="1"/>
  <c r="E1653"/>
  <c r="F1653" s="1"/>
  <c r="E1654"/>
  <c r="F1654" s="1"/>
  <c r="E1655"/>
  <c r="F1655" s="1"/>
  <c r="E1656"/>
  <c r="F1656" s="1"/>
  <c r="E1657"/>
  <c r="F1657" s="1"/>
  <c r="E1658"/>
  <c r="F1658" s="1"/>
  <c r="E1659"/>
  <c r="F1659" s="1"/>
  <c r="E1660"/>
  <c r="F1660" s="1"/>
  <c r="E1661"/>
  <c r="F1661" s="1"/>
  <c r="E1662"/>
  <c r="F1662" s="1"/>
  <c r="E1663"/>
  <c r="F1663" s="1"/>
  <c r="E1664"/>
  <c r="F1664" s="1"/>
  <c r="E1665"/>
  <c r="F1665" s="1"/>
  <c r="E1666"/>
  <c r="F1666" s="1"/>
  <c r="E1667"/>
  <c r="F1667" s="1"/>
  <c r="E1668"/>
  <c r="F1668" s="1"/>
  <c r="E1669"/>
  <c r="F1669" s="1"/>
  <c r="E1670"/>
  <c r="F1670" s="1"/>
  <c r="E1671"/>
  <c r="F1671" s="1"/>
  <c r="E1672"/>
  <c r="F1672" s="1"/>
  <c r="E1673"/>
  <c r="F1673" s="1"/>
  <c r="E1674"/>
  <c r="F1674" s="1"/>
  <c r="E1675"/>
  <c r="F1675" s="1"/>
  <c r="E1676"/>
  <c r="F1676" s="1"/>
  <c r="E1677"/>
  <c r="F1677" s="1"/>
  <c r="E1678"/>
  <c r="F1678" s="1"/>
  <c r="E1679"/>
  <c r="F1679" s="1"/>
  <c r="E1680"/>
  <c r="F1680" s="1"/>
  <c r="E1681"/>
  <c r="F1681" s="1"/>
  <c r="E1682"/>
  <c r="F1682" s="1"/>
  <c r="E1683"/>
  <c r="F1683" s="1"/>
  <c r="E1684"/>
  <c r="F1684" s="1"/>
  <c r="E1685"/>
  <c r="F1685" s="1"/>
  <c r="E1686"/>
  <c r="F1686" s="1"/>
  <c r="E1687"/>
  <c r="F1687" s="1"/>
  <c r="E1688"/>
  <c r="F1688" s="1"/>
  <c r="E1689"/>
  <c r="F1689" s="1"/>
  <c r="E1690"/>
  <c r="F1690" s="1"/>
  <c r="E1691"/>
  <c r="F1691" s="1"/>
  <c r="E1692"/>
  <c r="F1692" s="1"/>
  <c r="E1693"/>
  <c r="F1693" s="1"/>
  <c r="E1694"/>
  <c r="F1694" s="1"/>
  <c r="E1695"/>
  <c r="F1695" s="1"/>
  <c r="E1696"/>
  <c r="F1696" s="1"/>
  <c r="E1697"/>
  <c r="F1697" s="1"/>
  <c r="E1698"/>
  <c r="F1698" s="1"/>
  <c r="E1699"/>
  <c r="F1699" s="1"/>
  <c r="E1700"/>
  <c r="F1700" s="1"/>
  <c r="E1701"/>
  <c r="F1701" s="1"/>
  <c r="E1702"/>
  <c r="F1702" s="1"/>
  <c r="E1703"/>
  <c r="F1703" s="1"/>
  <c r="E1704"/>
  <c r="F1704" s="1"/>
  <c r="E1705"/>
  <c r="F1705" s="1"/>
  <c r="E1706"/>
  <c r="F1706" s="1"/>
  <c r="E1707"/>
  <c r="F1707" s="1"/>
  <c r="E1708"/>
  <c r="F1708" s="1"/>
  <c r="E1709"/>
  <c r="F1709" s="1"/>
  <c r="E1710"/>
  <c r="F1710" s="1"/>
  <c r="E1711"/>
  <c r="F1711" s="1"/>
  <c r="E1712"/>
  <c r="F1712" s="1"/>
  <c r="E1713"/>
  <c r="F1713" s="1"/>
  <c r="E1714"/>
  <c r="F1714" s="1"/>
  <c r="E1715"/>
  <c r="F1715" s="1"/>
  <c r="E1716"/>
  <c r="F1716" s="1"/>
  <c r="E1717"/>
  <c r="F1717" s="1"/>
  <c r="E1718"/>
  <c r="F1718" s="1"/>
  <c r="E1719"/>
  <c r="F1719" s="1"/>
  <c r="E1720"/>
  <c r="F1720" s="1"/>
  <c r="E1721"/>
  <c r="F1721" s="1"/>
  <c r="E1722"/>
  <c r="F1722" s="1"/>
  <c r="E1723"/>
  <c r="F1723" s="1"/>
  <c r="E1724"/>
  <c r="F1724" s="1"/>
  <c r="E1725"/>
  <c r="F1725" s="1"/>
  <c r="E1726"/>
  <c r="F1726" s="1"/>
  <c r="E1727"/>
  <c r="F1727" s="1"/>
  <c r="E1728"/>
  <c r="F1728" s="1"/>
  <c r="E1729"/>
  <c r="F1729" s="1"/>
  <c r="E1730"/>
  <c r="F1730" s="1"/>
  <c r="E1731"/>
  <c r="F1731" s="1"/>
  <c r="E1732"/>
  <c r="F1732" s="1"/>
  <c r="E1733"/>
  <c r="F1733" s="1"/>
  <c r="E1734"/>
  <c r="F1734" s="1"/>
  <c r="E1735"/>
  <c r="F1735" s="1"/>
  <c r="E1736"/>
  <c r="F1736" s="1"/>
  <c r="E1737"/>
  <c r="F1737" s="1"/>
  <c r="E1738"/>
  <c r="F1738" s="1"/>
  <c r="E1739"/>
  <c r="F1739" s="1"/>
  <c r="E1740"/>
  <c r="F1740" s="1"/>
  <c r="E1741"/>
  <c r="F1741" s="1"/>
  <c r="E1742"/>
  <c r="F1742" s="1"/>
  <c r="E1743"/>
  <c r="F1743" s="1"/>
  <c r="E1744"/>
  <c r="F1744" s="1"/>
  <c r="E1745"/>
  <c r="F1745" s="1"/>
  <c r="E1746"/>
  <c r="F1746" s="1"/>
  <c r="E1747"/>
  <c r="F1747" s="1"/>
  <c r="E1748"/>
  <c r="F1748" s="1"/>
  <c r="E1749"/>
  <c r="F1749" s="1"/>
  <c r="E1750"/>
  <c r="F1750" s="1"/>
  <c r="E1751"/>
  <c r="F1751" s="1"/>
  <c r="E1752"/>
  <c r="F1752" s="1"/>
  <c r="E1753"/>
  <c r="F1753" s="1"/>
  <c r="E1754"/>
  <c r="F1754" s="1"/>
  <c r="E1755"/>
  <c r="F1755" s="1"/>
  <c r="E1756"/>
  <c r="F1756" s="1"/>
  <c r="E1757"/>
  <c r="F1757" s="1"/>
  <c r="E1758"/>
  <c r="F1758" s="1"/>
  <c r="E1759"/>
  <c r="F1759" s="1"/>
  <c r="E1760"/>
  <c r="F1760" s="1"/>
  <c r="E1761"/>
  <c r="F1761" s="1"/>
  <c r="E1762"/>
  <c r="F1762" s="1"/>
  <c r="E1763"/>
  <c r="F1763" s="1"/>
  <c r="E1764"/>
  <c r="F1764" s="1"/>
  <c r="E1765"/>
  <c r="F1765" s="1"/>
  <c r="E1766"/>
  <c r="F1766" s="1"/>
  <c r="E1767"/>
  <c r="F1767" s="1"/>
  <c r="E1768"/>
  <c r="F1768" s="1"/>
  <c r="E1769"/>
  <c r="F1769" s="1"/>
  <c r="E1770"/>
  <c r="F1770" s="1"/>
  <c r="E1771"/>
  <c r="F1771" s="1"/>
  <c r="E1772"/>
  <c r="F1772" s="1"/>
  <c r="E1773"/>
  <c r="F1773" s="1"/>
  <c r="E1774"/>
  <c r="F1774" s="1"/>
  <c r="E1775"/>
  <c r="F1775" s="1"/>
  <c r="E1776"/>
  <c r="F1776" s="1"/>
  <c r="E1777"/>
  <c r="F1777" s="1"/>
  <c r="E1778"/>
  <c r="F1778" s="1"/>
  <c r="E1779"/>
  <c r="F1779" s="1"/>
  <c r="E1780"/>
  <c r="F1780" s="1"/>
  <c r="E1781"/>
  <c r="F1781" s="1"/>
  <c r="E1782"/>
  <c r="F1782" s="1"/>
  <c r="E1783"/>
  <c r="F1783" s="1"/>
  <c r="E1784"/>
  <c r="F1784" s="1"/>
  <c r="E1785"/>
  <c r="F1785" s="1"/>
  <c r="E1786"/>
  <c r="F1786" s="1"/>
  <c r="E1787"/>
  <c r="F1787" s="1"/>
  <c r="E1788"/>
  <c r="F1788" s="1"/>
  <c r="E1789"/>
  <c r="F1789" s="1"/>
  <c r="E1790"/>
  <c r="F1790" s="1"/>
  <c r="E1791"/>
  <c r="F1791" s="1"/>
  <c r="E1792"/>
  <c r="F1792" s="1"/>
  <c r="E1793"/>
  <c r="F1793" s="1"/>
  <c r="E1794"/>
  <c r="F1794" s="1"/>
  <c r="E1795"/>
  <c r="F1795" s="1"/>
  <c r="E1796"/>
  <c r="F1796" s="1"/>
  <c r="E1797"/>
  <c r="F1797" s="1"/>
  <c r="E1798"/>
  <c r="F1798" s="1"/>
  <c r="E1799"/>
  <c r="F1799" s="1"/>
  <c r="E1800"/>
  <c r="F1800" s="1"/>
  <c r="E1801"/>
  <c r="F1801" s="1"/>
  <c r="E1802"/>
  <c r="F1802" s="1"/>
  <c r="E1803"/>
  <c r="F1803" s="1"/>
  <c r="E1804"/>
  <c r="F1804" s="1"/>
  <c r="E1805"/>
  <c r="F1805" s="1"/>
  <c r="E1806"/>
  <c r="F1806" s="1"/>
  <c r="E1807"/>
  <c r="F1807" s="1"/>
  <c r="E1808"/>
  <c r="F1808" s="1"/>
  <c r="E1809"/>
  <c r="F1809" s="1"/>
  <c r="E1810"/>
  <c r="F1810" s="1"/>
  <c r="E1811"/>
  <c r="F1811" s="1"/>
  <c r="E1812"/>
  <c r="F1812" s="1"/>
  <c r="E1813"/>
  <c r="F1813" s="1"/>
  <c r="E1814"/>
  <c r="F1814" s="1"/>
  <c r="E1815"/>
  <c r="F1815" s="1"/>
  <c r="E1816"/>
  <c r="F1816" s="1"/>
  <c r="E1817"/>
  <c r="F1817" s="1"/>
  <c r="E1818"/>
  <c r="F1818" s="1"/>
  <c r="E1819"/>
  <c r="F1819" s="1"/>
  <c r="E1820"/>
  <c r="F1820" s="1"/>
  <c r="E1821"/>
  <c r="F1821" s="1"/>
  <c r="E1822"/>
  <c r="F1822" s="1"/>
  <c r="E1823"/>
  <c r="F1823" s="1"/>
  <c r="E1824"/>
  <c r="F1824" s="1"/>
  <c r="E1825"/>
  <c r="F1825" s="1"/>
  <c r="E1826"/>
  <c r="F1826" s="1"/>
  <c r="E1827"/>
  <c r="F1827" s="1"/>
  <c r="E1828"/>
  <c r="F1828" s="1"/>
  <c r="E1829"/>
  <c r="F1829" s="1"/>
  <c r="E1830"/>
  <c r="F1830" s="1"/>
  <c r="E1831"/>
  <c r="F1831" s="1"/>
  <c r="E1832"/>
  <c r="F1832" s="1"/>
  <c r="E1833"/>
  <c r="F1833" s="1"/>
  <c r="E1834"/>
  <c r="F1834" s="1"/>
  <c r="E1835"/>
  <c r="F1835" s="1"/>
  <c r="E1836"/>
  <c r="F1836" s="1"/>
  <c r="E1837"/>
  <c r="F1837" s="1"/>
  <c r="E1838"/>
  <c r="F1838" s="1"/>
  <c r="E1839"/>
  <c r="F1839" s="1"/>
  <c r="E1840"/>
  <c r="F1840" s="1"/>
  <c r="E1841"/>
  <c r="F1841" s="1"/>
  <c r="E1842"/>
  <c r="F1842" s="1"/>
  <c r="E1843"/>
  <c r="F1843" s="1"/>
  <c r="E1844"/>
  <c r="F1844" s="1"/>
  <c r="E1845"/>
  <c r="F1845" s="1"/>
  <c r="E1846"/>
  <c r="F1846" s="1"/>
  <c r="E1847"/>
  <c r="F1847" s="1"/>
  <c r="E1848"/>
  <c r="F1848" s="1"/>
  <c r="E1849"/>
  <c r="F1849" s="1"/>
  <c r="E1850"/>
  <c r="F1850" s="1"/>
  <c r="E1851"/>
  <c r="F1851" s="1"/>
  <c r="E1852"/>
  <c r="F1852" s="1"/>
  <c r="E1853"/>
  <c r="F1853" s="1"/>
  <c r="E1854"/>
  <c r="F1854" s="1"/>
  <c r="E1855"/>
  <c r="F1855" s="1"/>
  <c r="E1856"/>
  <c r="F1856" s="1"/>
  <c r="E1857"/>
  <c r="F1857" s="1"/>
  <c r="E1858"/>
  <c r="F1858" s="1"/>
  <c r="E1859"/>
  <c r="F1859" s="1"/>
  <c r="E1860"/>
  <c r="F1860" s="1"/>
  <c r="E1861"/>
  <c r="F1861" s="1"/>
  <c r="E1862"/>
  <c r="F1862" s="1"/>
  <c r="E1863"/>
  <c r="F1863" s="1"/>
  <c r="E1864"/>
  <c r="F1864" s="1"/>
  <c r="E1865"/>
  <c r="F1865" s="1"/>
  <c r="E1866"/>
  <c r="F1866" s="1"/>
  <c r="E1867"/>
  <c r="F1867" s="1"/>
  <c r="E1868"/>
  <c r="F1868" s="1"/>
  <c r="E1869"/>
  <c r="F1869" s="1"/>
  <c r="E1870"/>
  <c r="F1870" s="1"/>
  <c r="E1871"/>
  <c r="F1871" s="1"/>
  <c r="E1872"/>
  <c r="F1872" s="1"/>
  <c r="E1873"/>
  <c r="F1873" s="1"/>
  <c r="E1874"/>
  <c r="F1874" s="1"/>
  <c r="E1875"/>
  <c r="F1875" s="1"/>
  <c r="E1876"/>
  <c r="F1876" s="1"/>
  <c r="E1877"/>
  <c r="F1877" s="1"/>
  <c r="E1878"/>
  <c r="F1878" s="1"/>
  <c r="E1879"/>
  <c r="F1879" s="1"/>
  <c r="E1880"/>
  <c r="F1880" s="1"/>
  <c r="E1881"/>
  <c r="F1881" s="1"/>
  <c r="E1882"/>
  <c r="F1882" s="1"/>
  <c r="E1883"/>
  <c r="F1883" s="1"/>
  <c r="E1884"/>
  <c r="F1884" s="1"/>
  <c r="E1885"/>
  <c r="F1885" s="1"/>
  <c r="E1886"/>
  <c r="F1886" s="1"/>
  <c r="E1887"/>
  <c r="F1887" s="1"/>
  <c r="E1888"/>
  <c r="F1888" s="1"/>
  <c r="E1889"/>
  <c r="F1889" s="1"/>
  <c r="E1890"/>
  <c r="F1890" s="1"/>
  <c r="E1891"/>
  <c r="F1891" s="1"/>
  <c r="E1892"/>
  <c r="F1892" s="1"/>
  <c r="E1893"/>
  <c r="F1893" s="1"/>
  <c r="E1894"/>
  <c r="F1894" s="1"/>
  <c r="E1895"/>
  <c r="F1895" s="1"/>
  <c r="E1896"/>
  <c r="F1896" s="1"/>
  <c r="E1897"/>
  <c r="F1897" s="1"/>
  <c r="E1898"/>
  <c r="F1898" s="1"/>
  <c r="E1899"/>
  <c r="F1899" s="1"/>
  <c r="E1900"/>
  <c r="F1900" s="1"/>
  <c r="E1901"/>
  <c r="F1901" s="1"/>
  <c r="E1902"/>
  <c r="F1902" s="1"/>
  <c r="E1903"/>
  <c r="F1903" s="1"/>
  <c r="E1904"/>
  <c r="F1904" s="1"/>
  <c r="E1905"/>
  <c r="F1905" s="1"/>
  <c r="E1906"/>
  <c r="F1906" s="1"/>
  <c r="E1907"/>
  <c r="F1907" s="1"/>
  <c r="E1908"/>
  <c r="F1908" s="1"/>
  <c r="E1909"/>
  <c r="F1909" s="1"/>
  <c r="E1910"/>
  <c r="F1910" s="1"/>
  <c r="E1911"/>
  <c r="F1911" s="1"/>
  <c r="E1912"/>
  <c r="F1912" s="1"/>
  <c r="E1913"/>
  <c r="F1913" s="1"/>
  <c r="E1914"/>
  <c r="F1914" s="1"/>
  <c r="E1915"/>
  <c r="F1915" s="1"/>
  <c r="E1916"/>
  <c r="F1916" s="1"/>
  <c r="E1917"/>
  <c r="F1917" s="1"/>
  <c r="E1918"/>
  <c r="F1918" s="1"/>
  <c r="E1919"/>
  <c r="F1919" s="1"/>
  <c r="E1920"/>
  <c r="F1920" s="1"/>
  <c r="E1921"/>
  <c r="F1921" s="1"/>
  <c r="E1922"/>
  <c r="F1922" s="1"/>
  <c r="E1923"/>
  <c r="F1923" s="1"/>
  <c r="E1924"/>
  <c r="F1924" s="1"/>
  <c r="E1925"/>
  <c r="F1925" s="1"/>
  <c r="E1926"/>
  <c r="F1926" s="1"/>
  <c r="E1927"/>
  <c r="F1927" s="1"/>
  <c r="E1928"/>
  <c r="F1928" s="1"/>
  <c r="E1929"/>
  <c r="F1929" s="1"/>
  <c r="E1930"/>
  <c r="F1930" s="1"/>
  <c r="E1931"/>
  <c r="F1931" s="1"/>
  <c r="E1932"/>
  <c r="F1932" s="1"/>
  <c r="E1933"/>
  <c r="F1933" s="1"/>
  <c r="E1934"/>
  <c r="F1934" s="1"/>
  <c r="E1935"/>
  <c r="F1935" s="1"/>
  <c r="E1936"/>
  <c r="F1936" s="1"/>
  <c r="E1937"/>
  <c r="F1937" s="1"/>
  <c r="E1938"/>
  <c r="F1938" s="1"/>
  <c r="E1939"/>
  <c r="F1939" s="1"/>
  <c r="E1940"/>
  <c r="F1940" s="1"/>
  <c r="E1941"/>
  <c r="F1941" s="1"/>
  <c r="E1942"/>
  <c r="F1942" s="1"/>
  <c r="E1943"/>
  <c r="F1943" s="1"/>
  <c r="E1944"/>
  <c r="F1944" s="1"/>
  <c r="E1945"/>
  <c r="F1945" s="1"/>
  <c r="E1946"/>
  <c r="F1946" s="1"/>
  <c r="E1947"/>
  <c r="F1947" s="1"/>
  <c r="E1948"/>
  <c r="F1948" s="1"/>
  <c r="E1949"/>
  <c r="F1949" s="1"/>
  <c r="E1950"/>
  <c r="F1950" s="1"/>
  <c r="E1951"/>
  <c r="F1951" s="1"/>
  <c r="E1952"/>
  <c r="F1952" s="1"/>
  <c r="E1953"/>
  <c r="F1953" s="1"/>
  <c r="E1954"/>
  <c r="F1954" s="1"/>
  <c r="E1955"/>
  <c r="F1955" s="1"/>
  <c r="E1956"/>
  <c r="F1956" s="1"/>
  <c r="E1957"/>
  <c r="F1957" s="1"/>
  <c r="E1958"/>
  <c r="F1958" s="1"/>
  <c r="E1959"/>
  <c r="F1959" s="1"/>
  <c r="E1960"/>
  <c r="F1960" s="1"/>
  <c r="E1961"/>
  <c r="F1961" s="1"/>
  <c r="E1962"/>
  <c r="F1962" s="1"/>
  <c r="E1963"/>
  <c r="F1963" s="1"/>
  <c r="E1964"/>
  <c r="F1964" s="1"/>
  <c r="E1965"/>
  <c r="F1965" s="1"/>
  <c r="E1966"/>
  <c r="F1966" s="1"/>
  <c r="E1967"/>
  <c r="F1967" s="1"/>
  <c r="E1968"/>
  <c r="F1968" s="1"/>
  <c r="E1969"/>
  <c r="F1969" s="1"/>
  <c r="E1970"/>
  <c r="F1970" s="1"/>
  <c r="E1971"/>
  <c r="F1971" s="1"/>
  <c r="E1972"/>
  <c r="F1972" s="1"/>
  <c r="E1973"/>
  <c r="F1973" s="1"/>
  <c r="E1974"/>
  <c r="F1974" s="1"/>
  <c r="E1975"/>
  <c r="F1975" s="1"/>
  <c r="E1976"/>
  <c r="F1976" s="1"/>
  <c r="E1977"/>
  <c r="F1977" s="1"/>
  <c r="E1978"/>
  <c r="F1978" s="1"/>
  <c r="E1979"/>
  <c r="F1979" s="1"/>
  <c r="E1980"/>
  <c r="F1980" s="1"/>
  <c r="E1981"/>
  <c r="F1981" s="1"/>
  <c r="E1982"/>
  <c r="F1982" s="1"/>
  <c r="E1983"/>
  <c r="F1983" s="1"/>
  <c r="E1984"/>
  <c r="F1984" s="1"/>
  <c r="E1985"/>
  <c r="F1985" s="1"/>
  <c r="E1986"/>
  <c r="F1986" s="1"/>
  <c r="E1987"/>
  <c r="F1987" s="1"/>
  <c r="E1988"/>
  <c r="F1988" s="1"/>
  <c r="E1989"/>
  <c r="F1989" s="1"/>
  <c r="E1990"/>
  <c r="F1990" s="1"/>
  <c r="E1991"/>
  <c r="F1991" s="1"/>
  <c r="E1992"/>
  <c r="F1992" s="1"/>
  <c r="E1993"/>
  <c r="F1993" s="1"/>
  <c r="E1994"/>
  <c r="F1994" s="1"/>
  <c r="E1995"/>
  <c r="F1995" s="1"/>
  <c r="E1996"/>
  <c r="F1996" s="1"/>
  <c r="E1997"/>
  <c r="F1997" s="1"/>
  <c r="E1998"/>
  <c r="F1998" s="1"/>
  <c r="E1999"/>
  <c r="F1999" s="1"/>
  <c r="E2000"/>
  <c r="F2000" s="1"/>
  <c r="E2001"/>
  <c r="F2001" s="1"/>
  <c r="E2002"/>
  <c r="F2002" s="1"/>
  <c r="E2003"/>
  <c r="F2003" s="1"/>
  <c r="E2004"/>
  <c r="F2004" s="1"/>
  <c r="E2005"/>
  <c r="F2005" s="1"/>
  <c r="E2006"/>
  <c r="F2006" s="1"/>
  <c r="E2007"/>
  <c r="F2007" s="1"/>
  <c r="E2008"/>
  <c r="F2008" s="1"/>
  <c r="E2009"/>
  <c r="F2009" s="1"/>
  <c r="E2010"/>
  <c r="F2010" s="1"/>
  <c r="E2011"/>
  <c r="F2011" s="1"/>
  <c r="E2012"/>
  <c r="F2012" s="1"/>
  <c r="E2013"/>
  <c r="F2013" s="1"/>
  <c r="E2014"/>
  <c r="F2014" s="1"/>
  <c r="E2015"/>
  <c r="F2015" s="1"/>
  <c r="E2016"/>
  <c r="F2016" s="1"/>
  <c r="E2017"/>
  <c r="F2017" s="1"/>
  <c r="E2018"/>
  <c r="F2018" s="1"/>
  <c r="E2019"/>
  <c r="F2019" s="1"/>
  <c r="E2020"/>
  <c r="F2020" s="1"/>
  <c r="E2021"/>
  <c r="F2021" s="1"/>
  <c r="E2022"/>
  <c r="F2022" s="1"/>
  <c r="E2023"/>
  <c r="F2023" s="1"/>
  <c r="E2024"/>
  <c r="F2024" s="1"/>
  <c r="E2025"/>
  <c r="F2025" s="1"/>
  <c r="E2026"/>
  <c r="F2026" s="1"/>
  <c r="E2027"/>
  <c r="F2027" s="1"/>
  <c r="E2028"/>
  <c r="F2028" s="1"/>
  <c r="E2029"/>
  <c r="F2029" s="1"/>
  <c r="E2030"/>
  <c r="F2030" s="1"/>
  <c r="E2031"/>
  <c r="F2031" s="1"/>
  <c r="E2032"/>
  <c r="F2032" s="1"/>
  <c r="E2033"/>
  <c r="F2033" s="1"/>
  <c r="E2034"/>
  <c r="F2034" s="1"/>
  <c r="E2035"/>
  <c r="F2035" s="1"/>
  <c r="E2036"/>
  <c r="F2036" s="1"/>
  <c r="E2037"/>
  <c r="F2037" s="1"/>
  <c r="E2038"/>
  <c r="F2038" s="1"/>
  <c r="E2039"/>
  <c r="F2039" s="1"/>
  <c r="E2040"/>
  <c r="F2040" s="1"/>
  <c r="E2041"/>
  <c r="F2041" s="1"/>
  <c r="E2042"/>
  <c r="F2042" s="1"/>
  <c r="E2043"/>
  <c r="F2043" s="1"/>
  <c r="E2044"/>
  <c r="F2044" s="1"/>
  <c r="E2045"/>
  <c r="F2045" s="1"/>
  <c r="E2046"/>
  <c r="F2046" s="1"/>
  <c r="E2047"/>
  <c r="F2047" s="1"/>
  <c r="E2048"/>
  <c r="F2048" s="1"/>
  <c r="E2049"/>
  <c r="F2049" s="1"/>
  <c r="E2050"/>
  <c r="F2050" s="1"/>
  <c r="E2051"/>
  <c r="F2051" s="1"/>
  <c r="E2052"/>
  <c r="F2052" s="1"/>
  <c r="E2053"/>
  <c r="F2053" s="1"/>
  <c r="E2054"/>
  <c r="F2054" s="1"/>
  <c r="E2055"/>
  <c r="F2055" s="1"/>
  <c r="E2056"/>
  <c r="F2056" s="1"/>
  <c r="E2057"/>
  <c r="F2057" s="1"/>
  <c r="E2058"/>
  <c r="F2058" s="1"/>
  <c r="E2059"/>
  <c r="F2059" s="1"/>
  <c r="E2060"/>
  <c r="F2060" s="1"/>
  <c r="E2061"/>
  <c r="F2061" s="1"/>
  <c r="E2062"/>
  <c r="F2062" s="1"/>
  <c r="E2063"/>
  <c r="F2063" s="1"/>
  <c r="E2064"/>
  <c r="F2064" s="1"/>
  <c r="E2065"/>
  <c r="F2065" s="1"/>
  <c r="E2066"/>
  <c r="F2066" s="1"/>
  <c r="E2067"/>
  <c r="F2067" s="1"/>
  <c r="E2068"/>
  <c r="F2068" s="1"/>
  <c r="E2069"/>
  <c r="F2069" s="1"/>
  <c r="E2070"/>
  <c r="F2070" s="1"/>
  <c r="E2071"/>
  <c r="F2071" s="1"/>
  <c r="E2072"/>
  <c r="F2072" s="1"/>
  <c r="E2073"/>
  <c r="F2073" s="1"/>
  <c r="E2074"/>
  <c r="F2074" s="1"/>
  <c r="E2075"/>
  <c r="F2075" s="1"/>
  <c r="E2076"/>
  <c r="F2076" s="1"/>
  <c r="E2077"/>
  <c r="F2077" s="1"/>
  <c r="E2078"/>
  <c r="F2078" s="1"/>
  <c r="E2079"/>
  <c r="F2079" s="1"/>
  <c r="E2080"/>
  <c r="F2080" s="1"/>
  <c r="E2081"/>
  <c r="F2081" s="1"/>
  <c r="E2082"/>
  <c r="F2082" s="1"/>
  <c r="E2083"/>
  <c r="F2083" s="1"/>
  <c r="E2084"/>
  <c r="F2084" s="1"/>
  <c r="E2085"/>
  <c r="F2085" s="1"/>
  <c r="E2086"/>
  <c r="F2086" s="1"/>
  <c r="E2087"/>
  <c r="F2087" s="1"/>
  <c r="E2088"/>
  <c r="F2088" s="1"/>
  <c r="E2089"/>
  <c r="F2089" s="1"/>
  <c r="E2090"/>
  <c r="F2090" s="1"/>
  <c r="E2091"/>
  <c r="F2091" s="1"/>
  <c r="E2092"/>
  <c r="F2092" s="1"/>
  <c r="E2093"/>
  <c r="F2093" s="1"/>
  <c r="E2094"/>
  <c r="F2094" s="1"/>
  <c r="E2095"/>
  <c r="F2095" s="1"/>
  <c r="E2096"/>
  <c r="F2096" s="1"/>
  <c r="E2097"/>
  <c r="F2097" s="1"/>
  <c r="E2098"/>
  <c r="F2098" s="1"/>
  <c r="E2099"/>
  <c r="F2099" s="1"/>
  <c r="E2100"/>
  <c r="F2100" s="1"/>
  <c r="E2101"/>
  <c r="F2101" s="1"/>
  <c r="E2102"/>
  <c r="F2102" s="1"/>
  <c r="E2103"/>
  <c r="F2103" s="1"/>
  <c r="E2104"/>
  <c r="F2104" s="1"/>
  <c r="E2105"/>
  <c r="F2105" s="1"/>
  <c r="E2106"/>
  <c r="F2106" s="1"/>
  <c r="E2107"/>
  <c r="F2107" s="1"/>
  <c r="E2108"/>
  <c r="F2108" s="1"/>
  <c r="E2109"/>
  <c r="F2109" s="1"/>
  <c r="E2110"/>
  <c r="F2110" s="1"/>
  <c r="E2111"/>
  <c r="F2111" s="1"/>
  <c r="E2112"/>
  <c r="F2112" s="1"/>
  <c r="E2113"/>
  <c r="F2113" s="1"/>
  <c r="E2114"/>
  <c r="F2114" s="1"/>
  <c r="E2115"/>
  <c r="F2115" s="1"/>
  <c r="E2116"/>
  <c r="F2116" s="1"/>
  <c r="E2117"/>
  <c r="F2117" s="1"/>
  <c r="E2118"/>
  <c r="F2118" s="1"/>
  <c r="E2119"/>
  <c r="F2119" s="1"/>
  <c r="E2120"/>
  <c r="F2120" s="1"/>
  <c r="E2121"/>
  <c r="F2121" s="1"/>
  <c r="E2122"/>
  <c r="F2122" s="1"/>
  <c r="E2123"/>
  <c r="F2123" s="1"/>
  <c r="E2124"/>
  <c r="F2124" s="1"/>
  <c r="E2125"/>
  <c r="F2125" s="1"/>
  <c r="E2126"/>
  <c r="F2126" s="1"/>
  <c r="E2127"/>
  <c r="F2127" s="1"/>
  <c r="E2128"/>
  <c r="F2128" s="1"/>
  <c r="E2129"/>
  <c r="F2129" s="1"/>
  <c r="E2130"/>
  <c r="F2130" s="1"/>
  <c r="E2131"/>
  <c r="F2131" s="1"/>
  <c r="E2132"/>
  <c r="F2132" s="1"/>
  <c r="E2133"/>
  <c r="F2133" s="1"/>
  <c r="E2134"/>
  <c r="F2134" s="1"/>
  <c r="E2135"/>
  <c r="F2135" s="1"/>
  <c r="E2136"/>
  <c r="F2136" s="1"/>
  <c r="E2137"/>
  <c r="F2137" s="1"/>
  <c r="E2138"/>
  <c r="F2138" s="1"/>
  <c r="E2139"/>
  <c r="F2139" s="1"/>
  <c r="E2140"/>
  <c r="F2140" s="1"/>
  <c r="E2141"/>
  <c r="F2141" s="1"/>
  <c r="E2142"/>
  <c r="F2142" s="1"/>
  <c r="E2143"/>
  <c r="F2143" s="1"/>
  <c r="E2144"/>
  <c r="F2144" s="1"/>
  <c r="E2145"/>
  <c r="F2145" s="1"/>
  <c r="E2146"/>
  <c r="F2146" s="1"/>
  <c r="E2147"/>
  <c r="F2147" s="1"/>
  <c r="E2148"/>
  <c r="F2148" s="1"/>
  <c r="E2149"/>
  <c r="F2149" s="1"/>
  <c r="E2150"/>
  <c r="F2150" s="1"/>
  <c r="E2151"/>
  <c r="F2151" s="1"/>
  <c r="E2152"/>
  <c r="F2152" s="1"/>
  <c r="E2153"/>
  <c r="F2153" s="1"/>
  <c r="E2154"/>
  <c r="F2154" s="1"/>
  <c r="E2155"/>
  <c r="F2155" s="1"/>
  <c r="E2156"/>
  <c r="F2156" s="1"/>
  <c r="E2157"/>
  <c r="F2157" s="1"/>
  <c r="E2158"/>
  <c r="F2158" s="1"/>
  <c r="E2159"/>
  <c r="F2159" s="1"/>
  <c r="E2160"/>
  <c r="F2160" s="1"/>
  <c r="E2161"/>
  <c r="F2161" s="1"/>
  <c r="E2162"/>
  <c r="F2162" s="1"/>
  <c r="E2163"/>
  <c r="F2163" s="1"/>
  <c r="E2164"/>
  <c r="F2164" s="1"/>
  <c r="E2165"/>
  <c r="F2165" s="1"/>
  <c r="E2166"/>
  <c r="F2166" s="1"/>
  <c r="E2167"/>
  <c r="F2167" s="1"/>
  <c r="E2168"/>
  <c r="F2168" s="1"/>
  <c r="E2"/>
  <c r="F2" s="1"/>
  <c r="J415" i="3"/>
  <c r="K415" s="1"/>
  <c r="J416"/>
  <c r="K416" s="1"/>
  <c r="J417"/>
  <c r="K417" s="1"/>
  <c r="J418"/>
  <c r="K418" s="1"/>
  <c r="J419"/>
  <c r="K419" s="1"/>
  <c r="J3"/>
  <c r="K3" s="1"/>
  <c r="J4"/>
  <c r="K4" s="1"/>
  <c r="J5"/>
  <c r="K5" s="1"/>
  <c r="J6"/>
  <c r="K6" s="1"/>
  <c r="J7"/>
  <c r="K7" s="1"/>
  <c r="J8"/>
  <c r="K8" s="1"/>
  <c r="J9"/>
  <c r="K9" s="1"/>
  <c r="J10"/>
  <c r="K10" s="1"/>
  <c r="J11"/>
  <c r="K11" s="1"/>
  <c r="J12"/>
  <c r="K12" s="1"/>
  <c r="J13"/>
  <c r="K13" s="1"/>
  <c r="J14"/>
  <c r="K14" s="1"/>
  <c r="J15"/>
  <c r="K15" s="1"/>
  <c r="J16"/>
  <c r="K16" s="1"/>
  <c r="J17"/>
  <c r="K17" s="1"/>
  <c r="J18"/>
  <c r="K18" s="1"/>
  <c r="J19"/>
  <c r="K19" s="1"/>
  <c r="J20"/>
  <c r="K20" s="1"/>
  <c r="J21"/>
  <c r="K21" s="1"/>
  <c r="J22"/>
  <c r="K22" s="1"/>
  <c r="J23"/>
  <c r="K23" s="1"/>
  <c r="J24"/>
  <c r="K24" s="1"/>
  <c r="J25"/>
  <c r="K25" s="1"/>
  <c r="J26"/>
  <c r="K26" s="1"/>
  <c r="J27"/>
  <c r="K27" s="1"/>
  <c r="J28"/>
  <c r="K28" s="1"/>
  <c r="J29"/>
  <c r="K29" s="1"/>
  <c r="J30"/>
  <c r="K30" s="1"/>
  <c r="J31"/>
  <c r="K31" s="1"/>
  <c r="J32"/>
  <c r="K32" s="1"/>
  <c r="J33"/>
  <c r="K33" s="1"/>
  <c r="J34"/>
  <c r="K34" s="1"/>
  <c r="J35"/>
  <c r="K35" s="1"/>
  <c r="J36"/>
  <c r="K36" s="1"/>
  <c r="J37"/>
  <c r="K37" s="1"/>
  <c r="J38"/>
  <c r="K38" s="1"/>
  <c r="J39"/>
  <c r="K39" s="1"/>
  <c r="J40"/>
  <c r="K40" s="1"/>
  <c r="J41"/>
  <c r="K41" s="1"/>
  <c r="J42"/>
  <c r="K42" s="1"/>
  <c r="J43"/>
  <c r="K43" s="1"/>
  <c r="J44"/>
  <c r="K44" s="1"/>
  <c r="J45"/>
  <c r="K45" s="1"/>
  <c r="J46"/>
  <c r="K46" s="1"/>
  <c r="J47"/>
  <c r="K47" s="1"/>
  <c r="J48"/>
  <c r="K48" s="1"/>
  <c r="J49"/>
  <c r="K49" s="1"/>
  <c r="J50"/>
  <c r="K50" s="1"/>
  <c r="J51"/>
  <c r="K51" s="1"/>
  <c r="J52"/>
  <c r="K52" s="1"/>
  <c r="J53"/>
  <c r="K53" s="1"/>
  <c r="J54"/>
  <c r="K54" s="1"/>
  <c r="J55"/>
  <c r="K55" s="1"/>
  <c r="J56"/>
  <c r="K56" s="1"/>
  <c r="J57"/>
  <c r="K57" s="1"/>
  <c r="J58"/>
  <c r="K58" s="1"/>
  <c r="J59"/>
  <c r="K59" s="1"/>
  <c r="J60"/>
  <c r="K60" s="1"/>
  <c r="J61"/>
  <c r="K61" s="1"/>
  <c r="J62"/>
  <c r="K62" s="1"/>
  <c r="J63"/>
  <c r="K63" s="1"/>
  <c r="J64"/>
  <c r="K64" s="1"/>
  <c r="J65"/>
  <c r="K65" s="1"/>
  <c r="J66"/>
  <c r="K66" s="1"/>
  <c r="J67"/>
  <c r="K67" s="1"/>
  <c r="J68"/>
  <c r="K68" s="1"/>
  <c r="J69"/>
  <c r="K69" s="1"/>
  <c r="J70"/>
  <c r="K70" s="1"/>
  <c r="J71"/>
  <c r="K71" s="1"/>
  <c r="J72"/>
  <c r="K72" s="1"/>
  <c r="J73"/>
  <c r="K73" s="1"/>
  <c r="J74"/>
  <c r="K74" s="1"/>
  <c r="J75"/>
  <c r="K75" s="1"/>
  <c r="J76"/>
  <c r="K76" s="1"/>
  <c r="J77"/>
  <c r="K77" s="1"/>
  <c r="J78"/>
  <c r="K78" s="1"/>
  <c r="J79"/>
  <c r="K79" s="1"/>
  <c r="J80"/>
  <c r="K80" s="1"/>
  <c r="J81"/>
  <c r="K81" s="1"/>
  <c r="J82"/>
  <c r="K82" s="1"/>
  <c r="J83"/>
  <c r="K83" s="1"/>
  <c r="J84"/>
  <c r="K84" s="1"/>
  <c r="J85"/>
  <c r="K85" s="1"/>
  <c r="J86"/>
  <c r="K86" s="1"/>
  <c r="J87"/>
  <c r="K87" s="1"/>
  <c r="J88"/>
  <c r="K88" s="1"/>
  <c r="J89"/>
  <c r="K89" s="1"/>
  <c r="J90"/>
  <c r="K90" s="1"/>
  <c r="J91"/>
  <c r="K91" s="1"/>
  <c r="J92"/>
  <c r="K92" s="1"/>
  <c r="J93"/>
  <c r="K93" s="1"/>
  <c r="J94"/>
  <c r="K94" s="1"/>
  <c r="J95"/>
  <c r="K95" s="1"/>
  <c r="J96"/>
  <c r="K96" s="1"/>
  <c r="J97"/>
  <c r="K97" s="1"/>
  <c r="J98"/>
  <c r="K98" s="1"/>
  <c r="J99"/>
  <c r="K99" s="1"/>
  <c r="J100"/>
  <c r="K100" s="1"/>
  <c r="J101"/>
  <c r="K101" s="1"/>
  <c r="J102"/>
  <c r="K102" s="1"/>
  <c r="J103"/>
  <c r="K103" s="1"/>
  <c r="J104"/>
  <c r="K104" s="1"/>
  <c r="J105"/>
  <c r="K105" s="1"/>
  <c r="J106"/>
  <c r="K106" s="1"/>
  <c r="J107"/>
  <c r="K107" s="1"/>
  <c r="J108"/>
  <c r="K108" s="1"/>
  <c r="J109"/>
  <c r="K109" s="1"/>
  <c r="J110"/>
  <c r="K110" s="1"/>
  <c r="J111"/>
  <c r="K111" s="1"/>
  <c r="J112"/>
  <c r="K112" s="1"/>
  <c r="J113"/>
  <c r="K113" s="1"/>
  <c r="J114"/>
  <c r="K114" s="1"/>
  <c r="J115"/>
  <c r="K115" s="1"/>
  <c r="J116"/>
  <c r="K116" s="1"/>
  <c r="J117"/>
  <c r="K117" s="1"/>
  <c r="J118"/>
  <c r="K118" s="1"/>
  <c r="J119"/>
  <c r="K119" s="1"/>
  <c r="J120"/>
  <c r="K120" s="1"/>
  <c r="J121"/>
  <c r="K121" s="1"/>
  <c r="J122"/>
  <c r="K122" s="1"/>
  <c r="J123"/>
  <c r="K123" s="1"/>
  <c r="J124"/>
  <c r="K124" s="1"/>
  <c r="J125"/>
  <c r="K125" s="1"/>
  <c r="J126"/>
  <c r="K126" s="1"/>
  <c r="J127"/>
  <c r="K127" s="1"/>
  <c r="J128"/>
  <c r="K128" s="1"/>
  <c r="J129"/>
  <c r="K129" s="1"/>
  <c r="J130"/>
  <c r="K130" s="1"/>
  <c r="J131"/>
  <c r="K131" s="1"/>
  <c r="J132"/>
  <c r="K132" s="1"/>
  <c r="J133"/>
  <c r="K133" s="1"/>
  <c r="J134"/>
  <c r="K134" s="1"/>
  <c r="J135"/>
  <c r="K135" s="1"/>
  <c r="J136"/>
  <c r="K136" s="1"/>
  <c r="J137"/>
  <c r="K137" s="1"/>
  <c r="J138"/>
  <c r="K138" s="1"/>
  <c r="J139"/>
  <c r="K139" s="1"/>
  <c r="J140"/>
  <c r="K140" s="1"/>
  <c r="J141"/>
  <c r="K141" s="1"/>
  <c r="J142"/>
  <c r="K142" s="1"/>
  <c r="J143"/>
  <c r="K143" s="1"/>
  <c r="J144"/>
  <c r="K144" s="1"/>
  <c r="J145"/>
  <c r="K145" s="1"/>
  <c r="J146"/>
  <c r="K146" s="1"/>
  <c r="J147"/>
  <c r="K147" s="1"/>
  <c r="J148"/>
  <c r="K148" s="1"/>
  <c r="J149"/>
  <c r="K149" s="1"/>
  <c r="J150"/>
  <c r="K150" s="1"/>
  <c r="J151"/>
  <c r="K151" s="1"/>
  <c r="J152"/>
  <c r="K152" s="1"/>
  <c r="J153"/>
  <c r="K153" s="1"/>
  <c r="J154"/>
  <c r="K154" s="1"/>
  <c r="J155"/>
  <c r="K155" s="1"/>
  <c r="J156"/>
  <c r="K156" s="1"/>
  <c r="J157"/>
  <c r="K157" s="1"/>
  <c r="J158"/>
  <c r="K158" s="1"/>
  <c r="J159"/>
  <c r="K159" s="1"/>
  <c r="J160"/>
  <c r="K160" s="1"/>
  <c r="J161"/>
  <c r="K161" s="1"/>
  <c r="J162"/>
  <c r="K162" s="1"/>
  <c r="J163"/>
  <c r="K163" s="1"/>
  <c r="J164"/>
  <c r="K164" s="1"/>
  <c r="J165"/>
  <c r="K165" s="1"/>
  <c r="J166"/>
  <c r="K166" s="1"/>
  <c r="J167"/>
  <c r="K167" s="1"/>
  <c r="J168"/>
  <c r="K168" s="1"/>
  <c r="J169"/>
  <c r="K169" s="1"/>
  <c r="J170"/>
  <c r="K170" s="1"/>
  <c r="J171"/>
  <c r="K171" s="1"/>
  <c r="J172"/>
  <c r="K172" s="1"/>
  <c r="J173"/>
  <c r="K173" s="1"/>
  <c r="J174"/>
  <c r="K174" s="1"/>
  <c r="J175"/>
  <c r="K175" s="1"/>
  <c r="J176"/>
  <c r="K176" s="1"/>
  <c r="J177"/>
  <c r="K177" s="1"/>
  <c r="J178"/>
  <c r="K178" s="1"/>
  <c r="J179"/>
  <c r="K179" s="1"/>
  <c r="J180"/>
  <c r="K180" s="1"/>
  <c r="J181"/>
  <c r="K181" s="1"/>
  <c r="J182"/>
  <c r="K182" s="1"/>
  <c r="J183"/>
  <c r="K183" s="1"/>
  <c r="J184"/>
  <c r="K184" s="1"/>
  <c r="J185"/>
  <c r="K185" s="1"/>
  <c r="J186"/>
  <c r="K186" s="1"/>
  <c r="J187"/>
  <c r="K187" s="1"/>
  <c r="J188"/>
  <c r="K188" s="1"/>
  <c r="J189"/>
  <c r="K189" s="1"/>
  <c r="J190"/>
  <c r="K190" s="1"/>
  <c r="J191"/>
  <c r="K191" s="1"/>
  <c r="J192"/>
  <c r="K192" s="1"/>
  <c r="J193"/>
  <c r="K193" s="1"/>
  <c r="J194"/>
  <c r="K194" s="1"/>
  <c r="J195"/>
  <c r="K195" s="1"/>
  <c r="J196"/>
  <c r="K196" s="1"/>
  <c r="J197"/>
  <c r="K197" s="1"/>
  <c r="J198"/>
  <c r="K198" s="1"/>
  <c r="J199"/>
  <c r="K199" s="1"/>
  <c r="J200"/>
  <c r="K200" s="1"/>
  <c r="J201"/>
  <c r="K201" s="1"/>
  <c r="J202"/>
  <c r="K202" s="1"/>
  <c r="J203"/>
  <c r="K203" s="1"/>
  <c r="J204"/>
  <c r="K204" s="1"/>
  <c r="J205"/>
  <c r="K205" s="1"/>
  <c r="J206"/>
  <c r="K206" s="1"/>
  <c r="J207"/>
  <c r="K207" s="1"/>
  <c r="J208"/>
  <c r="K208" s="1"/>
  <c r="J209"/>
  <c r="K209" s="1"/>
  <c r="J210"/>
  <c r="K210" s="1"/>
  <c r="J211"/>
  <c r="K211" s="1"/>
  <c r="J212"/>
  <c r="K212" s="1"/>
  <c r="J213"/>
  <c r="K213" s="1"/>
  <c r="J214"/>
  <c r="K214" s="1"/>
  <c r="J215"/>
  <c r="K215" s="1"/>
  <c r="J216"/>
  <c r="K216" s="1"/>
  <c r="J217"/>
  <c r="K217" s="1"/>
  <c r="J218"/>
  <c r="K218" s="1"/>
  <c r="J219"/>
  <c r="K219" s="1"/>
  <c r="J220"/>
  <c r="K220" s="1"/>
  <c r="J221"/>
  <c r="K221" s="1"/>
  <c r="J222"/>
  <c r="K222" s="1"/>
  <c r="J223"/>
  <c r="K223" s="1"/>
  <c r="J224"/>
  <c r="K224" s="1"/>
  <c r="J225"/>
  <c r="K225" s="1"/>
  <c r="J226"/>
  <c r="K226" s="1"/>
  <c r="J227"/>
  <c r="K227" s="1"/>
  <c r="J228"/>
  <c r="K228" s="1"/>
  <c r="J229"/>
  <c r="K229" s="1"/>
  <c r="J230"/>
  <c r="K230" s="1"/>
  <c r="J231"/>
  <c r="K231" s="1"/>
  <c r="J232"/>
  <c r="K232" s="1"/>
  <c r="J233"/>
  <c r="K233" s="1"/>
  <c r="J234"/>
  <c r="K234" s="1"/>
  <c r="J235"/>
  <c r="K235" s="1"/>
  <c r="J236"/>
  <c r="K236" s="1"/>
  <c r="J237"/>
  <c r="K237" s="1"/>
  <c r="J238"/>
  <c r="K238" s="1"/>
  <c r="J239"/>
  <c r="K239" s="1"/>
  <c r="J240"/>
  <c r="K240" s="1"/>
  <c r="J241"/>
  <c r="K241" s="1"/>
  <c r="J242"/>
  <c r="K242" s="1"/>
  <c r="J243"/>
  <c r="K243" s="1"/>
  <c r="J244"/>
  <c r="K244" s="1"/>
  <c r="J245"/>
  <c r="K245" s="1"/>
  <c r="J246"/>
  <c r="K246" s="1"/>
  <c r="J247"/>
  <c r="K247" s="1"/>
  <c r="J248"/>
  <c r="K248" s="1"/>
  <c r="J249"/>
  <c r="K249" s="1"/>
  <c r="J250"/>
  <c r="K250" s="1"/>
  <c r="J251"/>
  <c r="K251" s="1"/>
  <c r="J252"/>
  <c r="K252" s="1"/>
  <c r="J253"/>
  <c r="K253" s="1"/>
  <c r="J254"/>
  <c r="K254" s="1"/>
  <c r="J255"/>
  <c r="K255" s="1"/>
  <c r="J256"/>
  <c r="K256" s="1"/>
  <c r="J257"/>
  <c r="K257" s="1"/>
  <c r="J258"/>
  <c r="K258" s="1"/>
  <c r="J259"/>
  <c r="K259" s="1"/>
  <c r="J260"/>
  <c r="K260" s="1"/>
  <c r="J261"/>
  <c r="K261" s="1"/>
  <c r="J262"/>
  <c r="K262" s="1"/>
  <c r="J263"/>
  <c r="K263" s="1"/>
  <c r="J264"/>
  <c r="K264" s="1"/>
  <c r="J265"/>
  <c r="K265" s="1"/>
  <c r="J266"/>
  <c r="K266" s="1"/>
  <c r="J267"/>
  <c r="K267" s="1"/>
  <c r="J268"/>
  <c r="K268" s="1"/>
  <c r="J269"/>
  <c r="K269" s="1"/>
  <c r="J270"/>
  <c r="K270" s="1"/>
  <c r="J271"/>
  <c r="K271" s="1"/>
  <c r="J272"/>
  <c r="K272" s="1"/>
  <c r="J273"/>
  <c r="K273" s="1"/>
  <c r="J274"/>
  <c r="K274" s="1"/>
  <c r="J275"/>
  <c r="K275" s="1"/>
  <c r="J276"/>
  <c r="K276" s="1"/>
  <c r="J277"/>
  <c r="K277" s="1"/>
  <c r="J278"/>
  <c r="K278" s="1"/>
  <c r="J279"/>
  <c r="K279" s="1"/>
  <c r="J280"/>
  <c r="K280" s="1"/>
  <c r="J281"/>
  <c r="K281" s="1"/>
  <c r="J282"/>
  <c r="K282" s="1"/>
  <c r="J283"/>
  <c r="K283" s="1"/>
  <c r="J284"/>
  <c r="K284" s="1"/>
  <c r="J285"/>
  <c r="K285" s="1"/>
  <c r="J286"/>
  <c r="K286" s="1"/>
  <c r="J287"/>
  <c r="K287" s="1"/>
  <c r="J288"/>
  <c r="K288" s="1"/>
  <c r="J289"/>
  <c r="K289" s="1"/>
  <c r="J290"/>
  <c r="K290" s="1"/>
  <c r="J291"/>
  <c r="K291" s="1"/>
  <c r="J292"/>
  <c r="K292" s="1"/>
  <c r="J293"/>
  <c r="K293" s="1"/>
  <c r="J294"/>
  <c r="K294" s="1"/>
  <c r="J295"/>
  <c r="K295" s="1"/>
  <c r="J296"/>
  <c r="K296" s="1"/>
  <c r="J297"/>
  <c r="K297" s="1"/>
  <c r="J298"/>
  <c r="K298" s="1"/>
  <c r="J299"/>
  <c r="K299" s="1"/>
  <c r="J300"/>
  <c r="K300" s="1"/>
  <c r="J301"/>
  <c r="K301" s="1"/>
  <c r="J302"/>
  <c r="K302" s="1"/>
  <c r="J303"/>
  <c r="K303" s="1"/>
  <c r="J304"/>
  <c r="K304" s="1"/>
  <c r="J305"/>
  <c r="K305" s="1"/>
  <c r="J306"/>
  <c r="K306" s="1"/>
  <c r="J307"/>
  <c r="K307" s="1"/>
  <c r="J308"/>
  <c r="K308" s="1"/>
  <c r="J309"/>
  <c r="K309" s="1"/>
  <c r="J310"/>
  <c r="K310" s="1"/>
  <c r="J311"/>
  <c r="K311" s="1"/>
  <c r="J312"/>
  <c r="K312" s="1"/>
  <c r="J313"/>
  <c r="K313" s="1"/>
  <c r="J314"/>
  <c r="K314" s="1"/>
  <c r="J315"/>
  <c r="K315" s="1"/>
  <c r="J316"/>
  <c r="K316" s="1"/>
  <c r="J317"/>
  <c r="K317" s="1"/>
  <c r="J318"/>
  <c r="K318" s="1"/>
  <c r="J319"/>
  <c r="K319" s="1"/>
  <c r="J320"/>
  <c r="K320" s="1"/>
  <c r="J321"/>
  <c r="K321" s="1"/>
  <c r="J322"/>
  <c r="K322" s="1"/>
  <c r="J323"/>
  <c r="K323" s="1"/>
  <c r="J324"/>
  <c r="K324" s="1"/>
  <c r="J325"/>
  <c r="K325" s="1"/>
  <c r="J326"/>
  <c r="K326" s="1"/>
  <c r="J327"/>
  <c r="K327" s="1"/>
  <c r="J328"/>
  <c r="K328" s="1"/>
  <c r="J329"/>
  <c r="K329" s="1"/>
  <c r="J330"/>
  <c r="K330" s="1"/>
  <c r="J331"/>
  <c r="K331" s="1"/>
  <c r="J332"/>
  <c r="K332" s="1"/>
  <c r="J333"/>
  <c r="K333" s="1"/>
  <c r="J334"/>
  <c r="K334" s="1"/>
  <c r="J335"/>
  <c r="K335" s="1"/>
  <c r="J336"/>
  <c r="K336" s="1"/>
  <c r="J337"/>
  <c r="K337" s="1"/>
  <c r="J338"/>
  <c r="K338" s="1"/>
  <c r="J339"/>
  <c r="K339" s="1"/>
  <c r="J340"/>
  <c r="K340" s="1"/>
  <c r="J341"/>
  <c r="K341" s="1"/>
  <c r="J342"/>
  <c r="K342" s="1"/>
  <c r="J343"/>
  <c r="K343" s="1"/>
  <c r="J344"/>
  <c r="K344" s="1"/>
  <c r="J345"/>
  <c r="K345" s="1"/>
  <c r="J346"/>
  <c r="K346" s="1"/>
  <c r="J347"/>
  <c r="K347" s="1"/>
  <c r="J348"/>
  <c r="K348" s="1"/>
  <c r="J349"/>
  <c r="K349" s="1"/>
  <c r="J350"/>
  <c r="K350" s="1"/>
  <c r="J351"/>
  <c r="K351" s="1"/>
  <c r="J352"/>
  <c r="K352" s="1"/>
  <c r="J353"/>
  <c r="K353" s="1"/>
  <c r="J354"/>
  <c r="K354" s="1"/>
  <c r="J355"/>
  <c r="K355" s="1"/>
  <c r="J356"/>
  <c r="K356" s="1"/>
  <c r="J357"/>
  <c r="K357" s="1"/>
  <c r="J358"/>
  <c r="K358" s="1"/>
  <c r="J359"/>
  <c r="K359" s="1"/>
  <c r="J360"/>
  <c r="K360" s="1"/>
  <c r="J361"/>
  <c r="K361" s="1"/>
  <c r="J362"/>
  <c r="K362" s="1"/>
  <c r="J363"/>
  <c r="K363" s="1"/>
  <c r="J364"/>
  <c r="K364" s="1"/>
  <c r="J365"/>
  <c r="K365" s="1"/>
  <c r="J366"/>
  <c r="K366" s="1"/>
  <c r="J367"/>
  <c r="K367" s="1"/>
  <c r="J368"/>
  <c r="K368" s="1"/>
  <c r="J369"/>
  <c r="K369" s="1"/>
  <c r="J370"/>
  <c r="K370" s="1"/>
  <c r="J371"/>
  <c r="K371" s="1"/>
  <c r="J372"/>
  <c r="K372" s="1"/>
  <c r="J373"/>
  <c r="K373" s="1"/>
  <c r="J374"/>
  <c r="K374" s="1"/>
  <c r="J375"/>
  <c r="K375" s="1"/>
  <c r="J376"/>
  <c r="K376" s="1"/>
  <c r="J377"/>
  <c r="K377" s="1"/>
  <c r="J378"/>
  <c r="K378" s="1"/>
  <c r="J379"/>
  <c r="K379" s="1"/>
  <c r="J380"/>
  <c r="K380" s="1"/>
  <c r="J381"/>
  <c r="K381" s="1"/>
  <c r="J382"/>
  <c r="K382" s="1"/>
  <c r="J383"/>
  <c r="K383" s="1"/>
  <c r="J384"/>
  <c r="K384" s="1"/>
  <c r="J385"/>
  <c r="K385" s="1"/>
  <c r="J386"/>
  <c r="K386" s="1"/>
  <c r="J387"/>
  <c r="K387" s="1"/>
  <c r="J388"/>
  <c r="K388" s="1"/>
  <c r="J389"/>
  <c r="K389" s="1"/>
  <c r="J390"/>
  <c r="K390" s="1"/>
  <c r="J391"/>
  <c r="K391" s="1"/>
  <c r="J392"/>
  <c r="K392" s="1"/>
  <c r="J393"/>
  <c r="K393" s="1"/>
  <c r="J394"/>
  <c r="K394" s="1"/>
  <c r="J395"/>
  <c r="K395" s="1"/>
  <c r="J396"/>
  <c r="K396" s="1"/>
  <c r="J397"/>
  <c r="K397" s="1"/>
  <c r="J398"/>
  <c r="K398" s="1"/>
  <c r="J399"/>
  <c r="K399" s="1"/>
  <c r="J400"/>
  <c r="K400" s="1"/>
  <c r="J401"/>
  <c r="K401" s="1"/>
  <c r="J402"/>
  <c r="K402" s="1"/>
  <c r="J403"/>
  <c r="K403" s="1"/>
  <c r="J404"/>
  <c r="K404" s="1"/>
  <c r="J405"/>
  <c r="K405" s="1"/>
  <c r="J406"/>
  <c r="K406" s="1"/>
  <c r="J407"/>
  <c r="K407" s="1"/>
  <c r="J408"/>
  <c r="K408" s="1"/>
  <c r="J409"/>
  <c r="K409" s="1"/>
  <c r="J410"/>
  <c r="K410" s="1"/>
  <c r="J411"/>
  <c r="K411" s="1"/>
  <c r="J412"/>
  <c r="K412" s="1"/>
  <c r="J413"/>
  <c r="K413" s="1"/>
  <c r="J414"/>
  <c r="K414" s="1"/>
  <c r="J2"/>
  <c r="K2" s="1"/>
  <c r="J1062" i="18"/>
  <c r="K1062" s="1"/>
  <c r="J1063"/>
  <c r="K1063" s="1"/>
  <c r="J1064"/>
  <c r="K1064" s="1"/>
  <c r="J1065"/>
  <c r="K1065" s="1"/>
  <c r="J1066"/>
  <c r="K1066" s="1"/>
  <c r="J3"/>
  <c r="K3" s="1"/>
  <c r="J4"/>
  <c r="K4" s="1"/>
  <c r="J5"/>
  <c r="K5" s="1"/>
  <c r="J6"/>
  <c r="K6" s="1"/>
  <c r="J7"/>
  <c r="K7" s="1"/>
  <c r="J8"/>
  <c r="K8" s="1"/>
  <c r="J9"/>
  <c r="K9" s="1"/>
  <c r="J10"/>
  <c r="K10" s="1"/>
  <c r="J11"/>
  <c r="K11" s="1"/>
  <c r="J12"/>
  <c r="K12" s="1"/>
  <c r="J13"/>
  <c r="K13" s="1"/>
  <c r="J14"/>
  <c r="K14" s="1"/>
  <c r="J15"/>
  <c r="K15" s="1"/>
  <c r="J16"/>
  <c r="K16" s="1"/>
  <c r="J17"/>
  <c r="K17" s="1"/>
  <c r="J18"/>
  <c r="K18" s="1"/>
  <c r="J19"/>
  <c r="K19" s="1"/>
  <c r="J20"/>
  <c r="K20" s="1"/>
  <c r="J21"/>
  <c r="K21" s="1"/>
  <c r="J22"/>
  <c r="K22" s="1"/>
  <c r="J23"/>
  <c r="K23" s="1"/>
  <c r="J24"/>
  <c r="K24" s="1"/>
  <c r="J25"/>
  <c r="K25" s="1"/>
  <c r="J26"/>
  <c r="K26" s="1"/>
  <c r="J27"/>
  <c r="K27" s="1"/>
  <c r="J28"/>
  <c r="K28" s="1"/>
  <c r="J29"/>
  <c r="K29" s="1"/>
  <c r="J30"/>
  <c r="K30" s="1"/>
  <c r="J31"/>
  <c r="K31" s="1"/>
  <c r="J32"/>
  <c r="K32" s="1"/>
  <c r="J33"/>
  <c r="K33" s="1"/>
  <c r="J34"/>
  <c r="K34" s="1"/>
  <c r="J35"/>
  <c r="K35" s="1"/>
  <c r="J36"/>
  <c r="K36" s="1"/>
  <c r="J37"/>
  <c r="K37" s="1"/>
  <c r="J38"/>
  <c r="K38" s="1"/>
  <c r="J39"/>
  <c r="K39" s="1"/>
  <c r="J40"/>
  <c r="K40" s="1"/>
  <c r="J41"/>
  <c r="K41" s="1"/>
  <c r="J42"/>
  <c r="K42" s="1"/>
  <c r="J43"/>
  <c r="K43" s="1"/>
  <c r="J44"/>
  <c r="K44" s="1"/>
  <c r="J45"/>
  <c r="K45" s="1"/>
  <c r="J46"/>
  <c r="K46" s="1"/>
  <c r="J47"/>
  <c r="K47" s="1"/>
  <c r="J48"/>
  <c r="K48" s="1"/>
  <c r="J49"/>
  <c r="K49" s="1"/>
  <c r="J50"/>
  <c r="K50" s="1"/>
  <c r="J51"/>
  <c r="K51" s="1"/>
  <c r="J52"/>
  <c r="K52" s="1"/>
  <c r="J53"/>
  <c r="K53" s="1"/>
  <c r="J54"/>
  <c r="K54" s="1"/>
  <c r="J55"/>
  <c r="K55" s="1"/>
  <c r="J56"/>
  <c r="K56" s="1"/>
  <c r="J57"/>
  <c r="K57" s="1"/>
  <c r="J58"/>
  <c r="K58" s="1"/>
  <c r="J59"/>
  <c r="K59" s="1"/>
  <c r="J60"/>
  <c r="K60" s="1"/>
  <c r="J61"/>
  <c r="K61" s="1"/>
  <c r="J62"/>
  <c r="K62" s="1"/>
  <c r="J63"/>
  <c r="K63" s="1"/>
  <c r="J64"/>
  <c r="K64" s="1"/>
  <c r="J65"/>
  <c r="K65" s="1"/>
  <c r="J66"/>
  <c r="K66" s="1"/>
  <c r="J67"/>
  <c r="K67" s="1"/>
  <c r="J68"/>
  <c r="K68" s="1"/>
  <c r="J69"/>
  <c r="K69" s="1"/>
  <c r="J70"/>
  <c r="K70" s="1"/>
  <c r="J71"/>
  <c r="K71" s="1"/>
  <c r="J72"/>
  <c r="K72" s="1"/>
  <c r="J73"/>
  <c r="K73" s="1"/>
  <c r="J74"/>
  <c r="K74" s="1"/>
  <c r="J75"/>
  <c r="K75" s="1"/>
  <c r="J76"/>
  <c r="K76" s="1"/>
  <c r="J77"/>
  <c r="K77" s="1"/>
  <c r="J78"/>
  <c r="K78" s="1"/>
  <c r="J79"/>
  <c r="K79" s="1"/>
  <c r="J80"/>
  <c r="K80" s="1"/>
  <c r="J81"/>
  <c r="K81" s="1"/>
  <c r="J82"/>
  <c r="K82" s="1"/>
  <c r="J83"/>
  <c r="K83" s="1"/>
  <c r="J84"/>
  <c r="K84" s="1"/>
  <c r="J85"/>
  <c r="K85" s="1"/>
  <c r="J86"/>
  <c r="K86" s="1"/>
  <c r="J87"/>
  <c r="K87" s="1"/>
  <c r="J88"/>
  <c r="K88" s="1"/>
  <c r="J89"/>
  <c r="K89" s="1"/>
  <c r="J90"/>
  <c r="K90" s="1"/>
  <c r="J91"/>
  <c r="K91" s="1"/>
  <c r="J92"/>
  <c r="K92" s="1"/>
  <c r="J93"/>
  <c r="K93" s="1"/>
  <c r="J94"/>
  <c r="K94" s="1"/>
  <c r="J95"/>
  <c r="K95" s="1"/>
  <c r="J96"/>
  <c r="K96" s="1"/>
  <c r="J97"/>
  <c r="K97" s="1"/>
  <c r="J98"/>
  <c r="K98" s="1"/>
  <c r="J99"/>
  <c r="K99" s="1"/>
  <c r="J100"/>
  <c r="K100" s="1"/>
  <c r="J101"/>
  <c r="K101" s="1"/>
  <c r="J102"/>
  <c r="K102" s="1"/>
  <c r="J103"/>
  <c r="K103" s="1"/>
  <c r="J104"/>
  <c r="K104" s="1"/>
  <c r="J105"/>
  <c r="K105" s="1"/>
  <c r="J106"/>
  <c r="K106" s="1"/>
  <c r="J107"/>
  <c r="K107" s="1"/>
  <c r="J108"/>
  <c r="K108" s="1"/>
  <c r="J109"/>
  <c r="K109" s="1"/>
  <c r="J110"/>
  <c r="K110" s="1"/>
  <c r="J111"/>
  <c r="K111" s="1"/>
  <c r="J112"/>
  <c r="K112" s="1"/>
  <c r="J113"/>
  <c r="K113" s="1"/>
  <c r="J114"/>
  <c r="K114" s="1"/>
  <c r="J115"/>
  <c r="K115" s="1"/>
  <c r="J116"/>
  <c r="K116" s="1"/>
  <c r="J117"/>
  <c r="K117" s="1"/>
  <c r="J118"/>
  <c r="K118" s="1"/>
  <c r="J119"/>
  <c r="K119" s="1"/>
  <c r="J120"/>
  <c r="K120" s="1"/>
  <c r="J121"/>
  <c r="K121" s="1"/>
  <c r="J122"/>
  <c r="K122" s="1"/>
  <c r="J123"/>
  <c r="K123" s="1"/>
  <c r="J124"/>
  <c r="K124" s="1"/>
  <c r="J125"/>
  <c r="K125" s="1"/>
  <c r="J126"/>
  <c r="K126" s="1"/>
  <c r="J127"/>
  <c r="K127" s="1"/>
  <c r="J128"/>
  <c r="K128" s="1"/>
  <c r="J129"/>
  <c r="K129" s="1"/>
  <c r="J130"/>
  <c r="K130" s="1"/>
  <c r="J131"/>
  <c r="K131" s="1"/>
  <c r="J132"/>
  <c r="K132" s="1"/>
  <c r="J133"/>
  <c r="K133" s="1"/>
  <c r="J134"/>
  <c r="K134" s="1"/>
  <c r="J135"/>
  <c r="K135" s="1"/>
  <c r="J136"/>
  <c r="K136" s="1"/>
  <c r="J137"/>
  <c r="K137" s="1"/>
  <c r="J138"/>
  <c r="K138" s="1"/>
  <c r="J139"/>
  <c r="K139" s="1"/>
  <c r="J140"/>
  <c r="K140" s="1"/>
  <c r="J141"/>
  <c r="K141" s="1"/>
  <c r="J142"/>
  <c r="K142" s="1"/>
  <c r="J143"/>
  <c r="K143" s="1"/>
  <c r="J144"/>
  <c r="K144" s="1"/>
  <c r="J145"/>
  <c r="K145" s="1"/>
  <c r="J146"/>
  <c r="K146" s="1"/>
  <c r="J147"/>
  <c r="K147" s="1"/>
  <c r="J148"/>
  <c r="K148" s="1"/>
  <c r="J149"/>
  <c r="K149" s="1"/>
  <c r="J150"/>
  <c r="K150" s="1"/>
  <c r="J151"/>
  <c r="K151" s="1"/>
  <c r="J152"/>
  <c r="K152" s="1"/>
  <c r="J153"/>
  <c r="K153" s="1"/>
  <c r="J154"/>
  <c r="K154" s="1"/>
  <c r="J155"/>
  <c r="K155" s="1"/>
  <c r="J156"/>
  <c r="K156" s="1"/>
  <c r="J157"/>
  <c r="K157" s="1"/>
  <c r="J158"/>
  <c r="K158" s="1"/>
  <c r="J159"/>
  <c r="K159" s="1"/>
  <c r="J160"/>
  <c r="K160" s="1"/>
  <c r="J161"/>
  <c r="K161" s="1"/>
  <c r="J162"/>
  <c r="K162" s="1"/>
  <c r="J163"/>
  <c r="K163" s="1"/>
  <c r="J164"/>
  <c r="K164" s="1"/>
  <c r="J165"/>
  <c r="K165" s="1"/>
  <c r="J166"/>
  <c r="K166" s="1"/>
  <c r="J167"/>
  <c r="K167" s="1"/>
  <c r="J168"/>
  <c r="K168" s="1"/>
  <c r="J169"/>
  <c r="K169" s="1"/>
  <c r="J170"/>
  <c r="K170" s="1"/>
  <c r="J171"/>
  <c r="K171" s="1"/>
  <c r="J172"/>
  <c r="K172" s="1"/>
  <c r="J173"/>
  <c r="K173" s="1"/>
  <c r="J174"/>
  <c r="K174" s="1"/>
  <c r="J175"/>
  <c r="K175" s="1"/>
  <c r="J176"/>
  <c r="K176" s="1"/>
  <c r="J177"/>
  <c r="K177" s="1"/>
  <c r="J178"/>
  <c r="K178" s="1"/>
  <c r="J179"/>
  <c r="K179" s="1"/>
  <c r="J180"/>
  <c r="K180" s="1"/>
  <c r="J181"/>
  <c r="K181" s="1"/>
  <c r="J182"/>
  <c r="K182" s="1"/>
  <c r="J183"/>
  <c r="K183" s="1"/>
  <c r="J184"/>
  <c r="K184" s="1"/>
  <c r="J185"/>
  <c r="K185" s="1"/>
  <c r="J186"/>
  <c r="K186" s="1"/>
  <c r="J187"/>
  <c r="K187" s="1"/>
  <c r="J188"/>
  <c r="K188" s="1"/>
  <c r="J189"/>
  <c r="K189" s="1"/>
  <c r="J190"/>
  <c r="K190" s="1"/>
  <c r="J191"/>
  <c r="K191" s="1"/>
  <c r="J192"/>
  <c r="K192" s="1"/>
  <c r="J193"/>
  <c r="K193" s="1"/>
  <c r="J194"/>
  <c r="K194" s="1"/>
  <c r="J195"/>
  <c r="K195" s="1"/>
  <c r="J196"/>
  <c r="K196" s="1"/>
  <c r="J197"/>
  <c r="K197" s="1"/>
  <c r="J198"/>
  <c r="K198" s="1"/>
  <c r="J199"/>
  <c r="K199" s="1"/>
  <c r="J200"/>
  <c r="K200" s="1"/>
  <c r="J201"/>
  <c r="K201" s="1"/>
  <c r="J202"/>
  <c r="K202" s="1"/>
  <c r="J203"/>
  <c r="K203" s="1"/>
  <c r="J204"/>
  <c r="K204" s="1"/>
  <c r="J205"/>
  <c r="K205" s="1"/>
  <c r="J206"/>
  <c r="K206" s="1"/>
  <c r="J207"/>
  <c r="K207" s="1"/>
  <c r="J208"/>
  <c r="K208" s="1"/>
  <c r="J209"/>
  <c r="K209" s="1"/>
  <c r="J210"/>
  <c r="K210" s="1"/>
  <c r="J211"/>
  <c r="K211" s="1"/>
  <c r="J212"/>
  <c r="K212" s="1"/>
  <c r="J213"/>
  <c r="K213" s="1"/>
  <c r="J214"/>
  <c r="K214" s="1"/>
  <c r="J215"/>
  <c r="K215" s="1"/>
  <c r="J216"/>
  <c r="K216" s="1"/>
  <c r="J217"/>
  <c r="K217" s="1"/>
  <c r="J218"/>
  <c r="K218" s="1"/>
  <c r="J219"/>
  <c r="K219" s="1"/>
  <c r="J220"/>
  <c r="K220" s="1"/>
  <c r="J221"/>
  <c r="K221" s="1"/>
  <c r="J222"/>
  <c r="K222" s="1"/>
  <c r="J223"/>
  <c r="K223" s="1"/>
  <c r="J224"/>
  <c r="K224" s="1"/>
  <c r="J225"/>
  <c r="K225" s="1"/>
  <c r="J226"/>
  <c r="K226" s="1"/>
  <c r="J227"/>
  <c r="K227" s="1"/>
  <c r="J228"/>
  <c r="K228" s="1"/>
  <c r="J229"/>
  <c r="K229" s="1"/>
  <c r="J230"/>
  <c r="K230" s="1"/>
  <c r="J231"/>
  <c r="K231" s="1"/>
  <c r="J232"/>
  <c r="K232" s="1"/>
  <c r="J233"/>
  <c r="K233" s="1"/>
  <c r="J234"/>
  <c r="K234" s="1"/>
  <c r="J235"/>
  <c r="K235" s="1"/>
  <c r="J236"/>
  <c r="K236" s="1"/>
  <c r="J237"/>
  <c r="K237" s="1"/>
  <c r="J238"/>
  <c r="K238" s="1"/>
  <c r="J239"/>
  <c r="K239" s="1"/>
  <c r="J240"/>
  <c r="K240" s="1"/>
  <c r="J241"/>
  <c r="K241" s="1"/>
  <c r="J242"/>
  <c r="K242" s="1"/>
  <c r="J243"/>
  <c r="K243" s="1"/>
  <c r="J244"/>
  <c r="K244" s="1"/>
  <c r="J245"/>
  <c r="K245" s="1"/>
  <c r="J246"/>
  <c r="K246" s="1"/>
  <c r="J247"/>
  <c r="K247" s="1"/>
  <c r="J248"/>
  <c r="K248" s="1"/>
  <c r="J249"/>
  <c r="K249" s="1"/>
  <c r="J250"/>
  <c r="K250" s="1"/>
  <c r="J251"/>
  <c r="K251" s="1"/>
  <c r="J252"/>
  <c r="K252" s="1"/>
  <c r="J253"/>
  <c r="K253" s="1"/>
  <c r="J254"/>
  <c r="K254" s="1"/>
  <c r="J255"/>
  <c r="K255" s="1"/>
  <c r="J256"/>
  <c r="K256" s="1"/>
  <c r="J257"/>
  <c r="K257" s="1"/>
  <c r="J258"/>
  <c r="K258" s="1"/>
  <c r="J259"/>
  <c r="K259" s="1"/>
  <c r="J260"/>
  <c r="K260" s="1"/>
  <c r="J261"/>
  <c r="K261" s="1"/>
  <c r="J262"/>
  <c r="K262" s="1"/>
  <c r="J263"/>
  <c r="K263" s="1"/>
  <c r="J264"/>
  <c r="K264" s="1"/>
  <c r="J265"/>
  <c r="K265" s="1"/>
  <c r="J266"/>
  <c r="K266" s="1"/>
  <c r="J267"/>
  <c r="K267" s="1"/>
  <c r="J268"/>
  <c r="K268" s="1"/>
  <c r="J269"/>
  <c r="K269" s="1"/>
  <c r="J270"/>
  <c r="K270" s="1"/>
  <c r="J271"/>
  <c r="K271" s="1"/>
  <c r="J272"/>
  <c r="K272" s="1"/>
  <c r="J273"/>
  <c r="K273" s="1"/>
  <c r="J274"/>
  <c r="K274" s="1"/>
  <c r="J275"/>
  <c r="K275" s="1"/>
  <c r="J276"/>
  <c r="K276" s="1"/>
  <c r="J277"/>
  <c r="K277" s="1"/>
  <c r="J278"/>
  <c r="K278" s="1"/>
  <c r="J279"/>
  <c r="K279" s="1"/>
  <c r="J280"/>
  <c r="K280" s="1"/>
  <c r="J281"/>
  <c r="K281" s="1"/>
  <c r="J282"/>
  <c r="K282" s="1"/>
  <c r="J283"/>
  <c r="K283" s="1"/>
  <c r="J284"/>
  <c r="K284" s="1"/>
  <c r="J285"/>
  <c r="K285" s="1"/>
  <c r="J286"/>
  <c r="K286" s="1"/>
  <c r="J287"/>
  <c r="K287" s="1"/>
  <c r="J288"/>
  <c r="K288" s="1"/>
  <c r="J289"/>
  <c r="K289" s="1"/>
  <c r="J290"/>
  <c r="K290" s="1"/>
  <c r="J291"/>
  <c r="K291" s="1"/>
  <c r="J292"/>
  <c r="K292" s="1"/>
  <c r="J293"/>
  <c r="K293" s="1"/>
  <c r="J294"/>
  <c r="K294" s="1"/>
  <c r="J295"/>
  <c r="K295" s="1"/>
  <c r="J296"/>
  <c r="K296" s="1"/>
  <c r="J297"/>
  <c r="K297" s="1"/>
  <c r="J298"/>
  <c r="K298" s="1"/>
  <c r="J299"/>
  <c r="K299" s="1"/>
  <c r="J300"/>
  <c r="K300" s="1"/>
  <c r="J301"/>
  <c r="K301" s="1"/>
  <c r="J302"/>
  <c r="K302" s="1"/>
  <c r="J303"/>
  <c r="K303" s="1"/>
  <c r="J304"/>
  <c r="K304" s="1"/>
  <c r="J305"/>
  <c r="K305" s="1"/>
  <c r="J306"/>
  <c r="K306" s="1"/>
  <c r="J307"/>
  <c r="K307" s="1"/>
  <c r="J308"/>
  <c r="K308" s="1"/>
  <c r="J309"/>
  <c r="K309" s="1"/>
  <c r="J310"/>
  <c r="K310" s="1"/>
  <c r="J311"/>
  <c r="K311" s="1"/>
  <c r="J312"/>
  <c r="K312" s="1"/>
  <c r="J313"/>
  <c r="K313" s="1"/>
  <c r="J314"/>
  <c r="K314" s="1"/>
  <c r="J315"/>
  <c r="K315" s="1"/>
  <c r="J316"/>
  <c r="K316" s="1"/>
  <c r="J317"/>
  <c r="K317" s="1"/>
  <c r="J318"/>
  <c r="K318" s="1"/>
  <c r="J319"/>
  <c r="K319" s="1"/>
  <c r="J320"/>
  <c r="K320" s="1"/>
  <c r="J321"/>
  <c r="K321" s="1"/>
  <c r="J322"/>
  <c r="K322" s="1"/>
  <c r="J323"/>
  <c r="K323" s="1"/>
  <c r="J324"/>
  <c r="K324" s="1"/>
  <c r="J325"/>
  <c r="K325" s="1"/>
  <c r="J326"/>
  <c r="K326" s="1"/>
  <c r="J327"/>
  <c r="K327" s="1"/>
  <c r="J328"/>
  <c r="K328" s="1"/>
  <c r="J329"/>
  <c r="K329" s="1"/>
  <c r="J330"/>
  <c r="K330" s="1"/>
  <c r="J331"/>
  <c r="K331" s="1"/>
  <c r="J332"/>
  <c r="K332" s="1"/>
  <c r="J333"/>
  <c r="K333" s="1"/>
  <c r="J334"/>
  <c r="K334" s="1"/>
  <c r="J335"/>
  <c r="K335" s="1"/>
  <c r="J336"/>
  <c r="K336" s="1"/>
  <c r="J337"/>
  <c r="K337" s="1"/>
  <c r="J338"/>
  <c r="K338" s="1"/>
  <c r="J339"/>
  <c r="K339" s="1"/>
  <c r="J340"/>
  <c r="K340" s="1"/>
  <c r="J341"/>
  <c r="K341" s="1"/>
  <c r="J342"/>
  <c r="K342" s="1"/>
  <c r="J343"/>
  <c r="K343" s="1"/>
  <c r="J344"/>
  <c r="K344" s="1"/>
  <c r="J345"/>
  <c r="K345" s="1"/>
  <c r="J346"/>
  <c r="K346" s="1"/>
  <c r="J347"/>
  <c r="K347" s="1"/>
  <c r="J348"/>
  <c r="K348" s="1"/>
  <c r="J349"/>
  <c r="K349" s="1"/>
  <c r="J350"/>
  <c r="K350" s="1"/>
  <c r="J351"/>
  <c r="K351" s="1"/>
  <c r="J352"/>
  <c r="K352" s="1"/>
  <c r="J353"/>
  <c r="K353" s="1"/>
  <c r="J354"/>
  <c r="K354" s="1"/>
  <c r="J355"/>
  <c r="K355" s="1"/>
  <c r="J356"/>
  <c r="K356" s="1"/>
  <c r="J357"/>
  <c r="K357" s="1"/>
  <c r="J358"/>
  <c r="K358" s="1"/>
  <c r="J359"/>
  <c r="K359" s="1"/>
  <c r="J360"/>
  <c r="K360" s="1"/>
  <c r="J361"/>
  <c r="K361" s="1"/>
  <c r="J362"/>
  <c r="K362" s="1"/>
  <c r="J363"/>
  <c r="K363" s="1"/>
  <c r="J364"/>
  <c r="K364" s="1"/>
  <c r="J365"/>
  <c r="K365" s="1"/>
  <c r="J366"/>
  <c r="K366" s="1"/>
  <c r="J367"/>
  <c r="K367" s="1"/>
  <c r="J368"/>
  <c r="K368" s="1"/>
  <c r="J369"/>
  <c r="K369" s="1"/>
  <c r="J370"/>
  <c r="K370" s="1"/>
  <c r="J371"/>
  <c r="K371" s="1"/>
  <c r="J372"/>
  <c r="K372" s="1"/>
  <c r="J373"/>
  <c r="K373" s="1"/>
  <c r="J374"/>
  <c r="K374" s="1"/>
  <c r="J375"/>
  <c r="K375" s="1"/>
  <c r="J376"/>
  <c r="K376" s="1"/>
  <c r="J377"/>
  <c r="K377" s="1"/>
  <c r="J378"/>
  <c r="K378" s="1"/>
  <c r="J379"/>
  <c r="K379" s="1"/>
  <c r="J380"/>
  <c r="K380" s="1"/>
  <c r="J381"/>
  <c r="K381" s="1"/>
  <c r="J382"/>
  <c r="K382" s="1"/>
  <c r="J383"/>
  <c r="K383" s="1"/>
  <c r="J384"/>
  <c r="K384" s="1"/>
  <c r="J385"/>
  <c r="K385" s="1"/>
  <c r="J386"/>
  <c r="K386" s="1"/>
  <c r="J387"/>
  <c r="K387" s="1"/>
  <c r="J388"/>
  <c r="K388" s="1"/>
  <c r="J389"/>
  <c r="K389" s="1"/>
  <c r="J390"/>
  <c r="K390" s="1"/>
  <c r="J391"/>
  <c r="K391" s="1"/>
  <c r="J392"/>
  <c r="K392" s="1"/>
  <c r="J393"/>
  <c r="K393" s="1"/>
  <c r="J394"/>
  <c r="K394" s="1"/>
  <c r="J395"/>
  <c r="K395" s="1"/>
  <c r="J396"/>
  <c r="K396" s="1"/>
  <c r="J397"/>
  <c r="K397" s="1"/>
  <c r="J398"/>
  <c r="K398" s="1"/>
  <c r="J399"/>
  <c r="K399" s="1"/>
  <c r="J400"/>
  <c r="K400" s="1"/>
  <c r="J401"/>
  <c r="K401" s="1"/>
  <c r="J402"/>
  <c r="K402" s="1"/>
  <c r="J403"/>
  <c r="K403" s="1"/>
  <c r="J404"/>
  <c r="K404" s="1"/>
  <c r="J405"/>
  <c r="K405" s="1"/>
  <c r="J406"/>
  <c r="K406" s="1"/>
  <c r="J407"/>
  <c r="K407" s="1"/>
  <c r="J408"/>
  <c r="K408" s="1"/>
  <c r="J409"/>
  <c r="K409" s="1"/>
  <c r="J410"/>
  <c r="K410" s="1"/>
  <c r="J411"/>
  <c r="K411" s="1"/>
  <c r="J412"/>
  <c r="K412" s="1"/>
  <c r="J413"/>
  <c r="K413" s="1"/>
  <c r="J414"/>
  <c r="K414" s="1"/>
  <c r="J415"/>
  <c r="K415" s="1"/>
  <c r="J416"/>
  <c r="K416" s="1"/>
  <c r="J417"/>
  <c r="K417" s="1"/>
  <c r="J418"/>
  <c r="K418" s="1"/>
  <c r="J419"/>
  <c r="K419" s="1"/>
  <c r="J420"/>
  <c r="K420" s="1"/>
  <c r="J421"/>
  <c r="K421" s="1"/>
  <c r="J422"/>
  <c r="K422" s="1"/>
  <c r="J423"/>
  <c r="K423" s="1"/>
  <c r="J424"/>
  <c r="K424" s="1"/>
  <c r="J425"/>
  <c r="K425" s="1"/>
  <c r="J426"/>
  <c r="K426" s="1"/>
  <c r="J427"/>
  <c r="K427" s="1"/>
  <c r="J428"/>
  <c r="K428" s="1"/>
  <c r="J429"/>
  <c r="K429" s="1"/>
  <c r="J430"/>
  <c r="K430" s="1"/>
  <c r="J431"/>
  <c r="K431" s="1"/>
  <c r="J432"/>
  <c r="K432" s="1"/>
  <c r="J433"/>
  <c r="K433" s="1"/>
  <c r="J434"/>
  <c r="K434" s="1"/>
  <c r="J435"/>
  <c r="K435" s="1"/>
  <c r="J436"/>
  <c r="K436" s="1"/>
  <c r="J437"/>
  <c r="K437" s="1"/>
  <c r="J438"/>
  <c r="K438" s="1"/>
  <c r="J439"/>
  <c r="K439" s="1"/>
  <c r="J440"/>
  <c r="K440" s="1"/>
  <c r="J441"/>
  <c r="K441" s="1"/>
  <c r="J442"/>
  <c r="K442" s="1"/>
  <c r="J443"/>
  <c r="K443" s="1"/>
  <c r="J444"/>
  <c r="K444" s="1"/>
  <c r="J445"/>
  <c r="K445" s="1"/>
  <c r="J446"/>
  <c r="K446" s="1"/>
  <c r="J447"/>
  <c r="K447" s="1"/>
  <c r="J448"/>
  <c r="K448" s="1"/>
  <c r="J449"/>
  <c r="K449" s="1"/>
  <c r="J450"/>
  <c r="K450" s="1"/>
  <c r="J451"/>
  <c r="K451" s="1"/>
  <c r="J452"/>
  <c r="K452" s="1"/>
  <c r="J453"/>
  <c r="K453" s="1"/>
  <c r="J454"/>
  <c r="K454" s="1"/>
  <c r="J455"/>
  <c r="K455" s="1"/>
  <c r="J456"/>
  <c r="K456" s="1"/>
  <c r="J457"/>
  <c r="K457" s="1"/>
  <c r="J458"/>
  <c r="K458" s="1"/>
  <c r="J459"/>
  <c r="K459" s="1"/>
  <c r="J460"/>
  <c r="K460" s="1"/>
  <c r="J461"/>
  <c r="K461" s="1"/>
  <c r="J462"/>
  <c r="K462" s="1"/>
  <c r="J463"/>
  <c r="K463" s="1"/>
  <c r="J464"/>
  <c r="K464" s="1"/>
  <c r="J465"/>
  <c r="K465" s="1"/>
  <c r="J466"/>
  <c r="K466" s="1"/>
  <c r="J467"/>
  <c r="K467" s="1"/>
  <c r="J468"/>
  <c r="K468" s="1"/>
  <c r="J469"/>
  <c r="K469" s="1"/>
  <c r="J470"/>
  <c r="K470" s="1"/>
  <c r="J471"/>
  <c r="K471" s="1"/>
  <c r="J472"/>
  <c r="K472" s="1"/>
  <c r="J473"/>
  <c r="K473" s="1"/>
  <c r="J474"/>
  <c r="K474" s="1"/>
  <c r="J475"/>
  <c r="K475" s="1"/>
  <c r="J476"/>
  <c r="K476" s="1"/>
  <c r="J477"/>
  <c r="K477" s="1"/>
  <c r="J478"/>
  <c r="K478" s="1"/>
  <c r="J479"/>
  <c r="K479" s="1"/>
  <c r="J480"/>
  <c r="K480" s="1"/>
  <c r="J481"/>
  <c r="K481" s="1"/>
  <c r="J482"/>
  <c r="K482" s="1"/>
  <c r="J483"/>
  <c r="K483" s="1"/>
  <c r="J484"/>
  <c r="K484" s="1"/>
  <c r="J485"/>
  <c r="K485" s="1"/>
  <c r="J486"/>
  <c r="K486" s="1"/>
  <c r="J487"/>
  <c r="K487" s="1"/>
  <c r="J488"/>
  <c r="K488" s="1"/>
  <c r="J489"/>
  <c r="K489" s="1"/>
  <c r="J490"/>
  <c r="K490" s="1"/>
  <c r="J491"/>
  <c r="K491" s="1"/>
  <c r="J492"/>
  <c r="K492" s="1"/>
  <c r="J493"/>
  <c r="K493" s="1"/>
  <c r="J494"/>
  <c r="K494" s="1"/>
  <c r="J495"/>
  <c r="K495" s="1"/>
  <c r="J496"/>
  <c r="K496" s="1"/>
  <c r="J497"/>
  <c r="K497" s="1"/>
  <c r="J498"/>
  <c r="K498" s="1"/>
  <c r="J499"/>
  <c r="K499" s="1"/>
  <c r="J500"/>
  <c r="K500" s="1"/>
  <c r="J501"/>
  <c r="K501" s="1"/>
  <c r="J502"/>
  <c r="K502" s="1"/>
  <c r="J503"/>
  <c r="K503" s="1"/>
  <c r="J504"/>
  <c r="K504" s="1"/>
  <c r="J505"/>
  <c r="K505" s="1"/>
  <c r="J506"/>
  <c r="K506" s="1"/>
  <c r="J507"/>
  <c r="K507" s="1"/>
  <c r="J508"/>
  <c r="K508" s="1"/>
  <c r="J509"/>
  <c r="K509" s="1"/>
  <c r="J510"/>
  <c r="K510" s="1"/>
  <c r="J511"/>
  <c r="K511" s="1"/>
  <c r="J512"/>
  <c r="K512" s="1"/>
  <c r="J513"/>
  <c r="K513" s="1"/>
  <c r="J514"/>
  <c r="K514" s="1"/>
  <c r="J515"/>
  <c r="K515" s="1"/>
  <c r="J516"/>
  <c r="K516" s="1"/>
  <c r="J517"/>
  <c r="K517" s="1"/>
  <c r="J518"/>
  <c r="K518" s="1"/>
  <c r="J519"/>
  <c r="K519" s="1"/>
  <c r="J520"/>
  <c r="K520" s="1"/>
  <c r="J521"/>
  <c r="K521" s="1"/>
  <c r="J522"/>
  <c r="K522" s="1"/>
  <c r="J523"/>
  <c r="K523" s="1"/>
  <c r="J524"/>
  <c r="K524" s="1"/>
  <c r="J525"/>
  <c r="K525" s="1"/>
  <c r="J526"/>
  <c r="K526" s="1"/>
  <c r="J527"/>
  <c r="K527" s="1"/>
  <c r="J528"/>
  <c r="K528" s="1"/>
  <c r="J529"/>
  <c r="K529" s="1"/>
  <c r="J530"/>
  <c r="K530" s="1"/>
  <c r="J531"/>
  <c r="K531" s="1"/>
  <c r="J532"/>
  <c r="K532" s="1"/>
  <c r="J533"/>
  <c r="K533" s="1"/>
  <c r="J534"/>
  <c r="K534" s="1"/>
  <c r="J535"/>
  <c r="K535" s="1"/>
  <c r="J536"/>
  <c r="K536" s="1"/>
  <c r="J537"/>
  <c r="K537" s="1"/>
  <c r="J538"/>
  <c r="K538" s="1"/>
  <c r="J539"/>
  <c r="K539" s="1"/>
  <c r="J540"/>
  <c r="K540" s="1"/>
  <c r="J541"/>
  <c r="K541" s="1"/>
  <c r="J542"/>
  <c r="K542" s="1"/>
  <c r="J543"/>
  <c r="K543" s="1"/>
  <c r="J544"/>
  <c r="K544" s="1"/>
  <c r="J545"/>
  <c r="K545" s="1"/>
  <c r="J546"/>
  <c r="K546" s="1"/>
  <c r="J547"/>
  <c r="K547" s="1"/>
  <c r="J548"/>
  <c r="K548" s="1"/>
  <c r="J549"/>
  <c r="K549" s="1"/>
  <c r="J550"/>
  <c r="K550" s="1"/>
  <c r="J551"/>
  <c r="K551" s="1"/>
  <c r="J552"/>
  <c r="K552" s="1"/>
  <c r="J553"/>
  <c r="K553" s="1"/>
  <c r="J554"/>
  <c r="K554" s="1"/>
  <c r="J555"/>
  <c r="K555" s="1"/>
  <c r="J556"/>
  <c r="K556" s="1"/>
  <c r="J557"/>
  <c r="K557" s="1"/>
  <c r="J558"/>
  <c r="K558" s="1"/>
  <c r="J559"/>
  <c r="K559" s="1"/>
  <c r="J560"/>
  <c r="K560" s="1"/>
  <c r="J561"/>
  <c r="K561" s="1"/>
  <c r="J562"/>
  <c r="K562" s="1"/>
  <c r="J563"/>
  <c r="K563" s="1"/>
  <c r="J564"/>
  <c r="K564" s="1"/>
  <c r="J565"/>
  <c r="K565" s="1"/>
  <c r="J566"/>
  <c r="K566" s="1"/>
  <c r="J567"/>
  <c r="K567" s="1"/>
  <c r="J568"/>
  <c r="K568" s="1"/>
  <c r="J569"/>
  <c r="K569" s="1"/>
  <c r="J570"/>
  <c r="K570" s="1"/>
  <c r="J571"/>
  <c r="K571" s="1"/>
  <c r="J572"/>
  <c r="K572" s="1"/>
  <c r="J573"/>
  <c r="K573" s="1"/>
  <c r="J574"/>
  <c r="K574" s="1"/>
  <c r="J575"/>
  <c r="K575" s="1"/>
  <c r="J576"/>
  <c r="K576" s="1"/>
  <c r="J577"/>
  <c r="K577" s="1"/>
  <c r="J578"/>
  <c r="K578" s="1"/>
  <c r="J579"/>
  <c r="K579" s="1"/>
  <c r="J580"/>
  <c r="K580" s="1"/>
  <c r="J581"/>
  <c r="K581" s="1"/>
  <c r="J582"/>
  <c r="K582" s="1"/>
  <c r="J583"/>
  <c r="K583" s="1"/>
  <c r="J584"/>
  <c r="K584" s="1"/>
  <c r="J585"/>
  <c r="K585" s="1"/>
  <c r="J586"/>
  <c r="K586" s="1"/>
  <c r="J587"/>
  <c r="K587" s="1"/>
  <c r="J588"/>
  <c r="K588" s="1"/>
  <c r="J589"/>
  <c r="K589" s="1"/>
  <c r="J590"/>
  <c r="K590" s="1"/>
  <c r="J591"/>
  <c r="K591" s="1"/>
  <c r="J592"/>
  <c r="K592" s="1"/>
  <c r="J593"/>
  <c r="K593" s="1"/>
  <c r="J594"/>
  <c r="K594" s="1"/>
  <c r="J595"/>
  <c r="K595" s="1"/>
  <c r="J596"/>
  <c r="K596" s="1"/>
  <c r="J597"/>
  <c r="K597" s="1"/>
  <c r="J598"/>
  <c r="K598" s="1"/>
  <c r="J599"/>
  <c r="K599" s="1"/>
  <c r="J600"/>
  <c r="K600" s="1"/>
  <c r="J601"/>
  <c r="K601" s="1"/>
  <c r="J602"/>
  <c r="K602" s="1"/>
  <c r="J603"/>
  <c r="K603" s="1"/>
  <c r="J604"/>
  <c r="K604" s="1"/>
  <c r="J605"/>
  <c r="K605" s="1"/>
  <c r="J606"/>
  <c r="K606" s="1"/>
  <c r="J607"/>
  <c r="K607" s="1"/>
  <c r="J608"/>
  <c r="K608" s="1"/>
  <c r="J609"/>
  <c r="K609" s="1"/>
  <c r="J610"/>
  <c r="K610" s="1"/>
  <c r="J611"/>
  <c r="K611" s="1"/>
  <c r="J612"/>
  <c r="K612" s="1"/>
  <c r="J613"/>
  <c r="K613" s="1"/>
  <c r="J614"/>
  <c r="K614" s="1"/>
  <c r="J615"/>
  <c r="K615" s="1"/>
  <c r="J616"/>
  <c r="K616" s="1"/>
  <c r="J617"/>
  <c r="K617" s="1"/>
  <c r="J618"/>
  <c r="K618" s="1"/>
  <c r="J619"/>
  <c r="K619" s="1"/>
  <c r="J620"/>
  <c r="K620" s="1"/>
  <c r="J621"/>
  <c r="K621" s="1"/>
  <c r="J622"/>
  <c r="K622" s="1"/>
  <c r="J623"/>
  <c r="K623" s="1"/>
  <c r="J624"/>
  <c r="K624" s="1"/>
  <c r="J625"/>
  <c r="K625" s="1"/>
  <c r="J626"/>
  <c r="K626" s="1"/>
  <c r="J627"/>
  <c r="K627" s="1"/>
  <c r="J628"/>
  <c r="K628" s="1"/>
  <c r="J629"/>
  <c r="K629" s="1"/>
  <c r="J630"/>
  <c r="K630" s="1"/>
  <c r="J631"/>
  <c r="K631" s="1"/>
  <c r="J632"/>
  <c r="K632" s="1"/>
  <c r="J633"/>
  <c r="K633" s="1"/>
  <c r="J634"/>
  <c r="K634" s="1"/>
  <c r="J635"/>
  <c r="K635" s="1"/>
  <c r="J636"/>
  <c r="K636" s="1"/>
  <c r="J637"/>
  <c r="K637" s="1"/>
  <c r="J638"/>
  <c r="K638" s="1"/>
  <c r="J639"/>
  <c r="K639" s="1"/>
  <c r="J640"/>
  <c r="K640" s="1"/>
  <c r="J641"/>
  <c r="K641" s="1"/>
  <c r="J642"/>
  <c r="K642" s="1"/>
  <c r="J643"/>
  <c r="K643" s="1"/>
  <c r="J644"/>
  <c r="K644" s="1"/>
  <c r="J645"/>
  <c r="K645" s="1"/>
  <c r="J646"/>
  <c r="K646" s="1"/>
  <c r="J647"/>
  <c r="K647" s="1"/>
  <c r="J648"/>
  <c r="K648" s="1"/>
  <c r="J649"/>
  <c r="K649" s="1"/>
  <c r="J650"/>
  <c r="K650" s="1"/>
  <c r="J651"/>
  <c r="K651" s="1"/>
  <c r="J652"/>
  <c r="K652" s="1"/>
  <c r="J653"/>
  <c r="K653" s="1"/>
  <c r="J654"/>
  <c r="K654" s="1"/>
  <c r="J655"/>
  <c r="K655" s="1"/>
  <c r="J656"/>
  <c r="K656" s="1"/>
  <c r="J657"/>
  <c r="K657" s="1"/>
  <c r="J658"/>
  <c r="K658" s="1"/>
  <c r="J659"/>
  <c r="K659" s="1"/>
  <c r="J660"/>
  <c r="K660" s="1"/>
  <c r="J661"/>
  <c r="K661" s="1"/>
  <c r="J662"/>
  <c r="K662" s="1"/>
  <c r="J663"/>
  <c r="K663" s="1"/>
  <c r="J664"/>
  <c r="K664" s="1"/>
  <c r="J665"/>
  <c r="K665" s="1"/>
  <c r="J666"/>
  <c r="K666" s="1"/>
  <c r="J667"/>
  <c r="K667" s="1"/>
  <c r="J668"/>
  <c r="K668" s="1"/>
  <c r="J669"/>
  <c r="K669" s="1"/>
  <c r="J670"/>
  <c r="K670" s="1"/>
  <c r="J671"/>
  <c r="K671" s="1"/>
  <c r="J672"/>
  <c r="K672" s="1"/>
  <c r="J673"/>
  <c r="K673" s="1"/>
  <c r="J674"/>
  <c r="K674" s="1"/>
  <c r="J675"/>
  <c r="K675" s="1"/>
  <c r="J676"/>
  <c r="K676" s="1"/>
  <c r="J677"/>
  <c r="K677" s="1"/>
  <c r="J678"/>
  <c r="K678" s="1"/>
  <c r="J679"/>
  <c r="K679" s="1"/>
  <c r="J680"/>
  <c r="K680" s="1"/>
  <c r="J681"/>
  <c r="K681" s="1"/>
  <c r="J682"/>
  <c r="K682" s="1"/>
  <c r="J683"/>
  <c r="K683" s="1"/>
  <c r="J684"/>
  <c r="K684" s="1"/>
  <c r="J685"/>
  <c r="K685" s="1"/>
  <c r="J686"/>
  <c r="K686" s="1"/>
  <c r="J687"/>
  <c r="K687" s="1"/>
  <c r="J688"/>
  <c r="K688" s="1"/>
  <c r="J689"/>
  <c r="K689" s="1"/>
  <c r="J690"/>
  <c r="K690" s="1"/>
  <c r="J691"/>
  <c r="K691" s="1"/>
  <c r="J692"/>
  <c r="K692" s="1"/>
  <c r="J693"/>
  <c r="K693" s="1"/>
  <c r="J694"/>
  <c r="K694" s="1"/>
  <c r="J695"/>
  <c r="K695" s="1"/>
  <c r="J696"/>
  <c r="K696" s="1"/>
  <c r="J697"/>
  <c r="K697" s="1"/>
  <c r="J698"/>
  <c r="K698" s="1"/>
  <c r="J699"/>
  <c r="K699" s="1"/>
  <c r="J700"/>
  <c r="K700" s="1"/>
  <c r="J701"/>
  <c r="K701" s="1"/>
  <c r="J702"/>
  <c r="K702" s="1"/>
  <c r="J703"/>
  <c r="K703" s="1"/>
  <c r="J704"/>
  <c r="K704" s="1"/>
  <c r="J705"/>
  <c r="K705" s="1"/>
  <c r="J706"/>
  <c r="K706" s="1"/>
  <c r="J707"/>
  <c r="K707" s="1"/>
  <c r="J708"/>
  <c r="K708" s="1"/>
  <c r="J709"/>
  <c r="K709" s="1"/>
  <c r="J710"/>
  <c r="K710" s="1"/>
  <c r="J711"/>
  <c r="K711" s="1"/>
  <c r="J712"/>
  <c r="K712" s="1"/>
  <c r="J713"/>
  <c r="K713" s="1"/>
  <c r="J714"/>
  <c r="K714" s="1"/>
  <c r="J715"/>
  <c r="K715" s="1"/>
  <c r="J716"/>
  <c r="K716" s="1"/>
  <c r="J717"/>
  <c r="K717" s="1"/>
  <c r="J718"/>
  <c r="K718" s="1"/>
  <c r="J719"/>
  <c r="K719" s="1"/>
  <c r="J720"/>
  <c r="K720" s="1"/>
  <c r="J721"/>
  <c r="K721" s="1"/>
  <c r="J722"/>
  <c r="K722" s="1"/>
  <c r="J723"/>
  <c r="K723" s="1"/>
  <c r="J724"/>
  <c r="K724" s="1"/>
  <c r="J725"/>
  <c r="K725" s="1"/>
  <c r="J726"/>
  <c r="K726" s="1"/>
  <c r="J727"/>
  <c r="K727" s="1"/>
  <c r="J728"/>
  <c r="K728" s="1"/>
  <c r="J729"/>
  <c r="K729" s="1"/>
  <c r="J730"/>
  <c r="K730" s="1"/>
  <c r="J731"/>
  <c r="K731" s="1"/>
  <c r="J732"/>
  <c r="K732" s="1"/>
  <c r="J733"/>
  <c r="K733" s="1"/>
  <c r="J734"/>
  <c r="K734" s="1"/>
  <c r="J735"/>
  <c r="K735" s="1"/>
  <c r="J736"/>
  <c r="K736" s="1"/>
  <c r="J737"/>
  <c r="K737" s="1"/>
  <c r="J738"/>
  <c r="K738" s="1"/>
  <c r="J739"/>
  <c r="K739" s="1"/>
  <c r="J740"/>
  <c r="K740" s="1"/>
  <c r="J741"/>
  <c r="K741" s="1"/>
  <c r="J742"/>
  <c r="K742" s="1"/>
  <c r="J743"/>
  <c r="K743" s="1"/>
  <c r="J744"/>
  <c r="K744" s="1"/>
  <c r="J745"/>
  <c r="K745" s="1"/>
  <c r="J746"/>
  <c r="K746" s="1"/>
  <c r="J747"/>
  <c r="K747" s="1"/>
  <c r="J748"/>
  <c r="K748" s="1"/>
  <c r="J749"/>
  <c r="K749" s="1"/>
  <c r="J750"/>
  <c r="K750" s="1"/>
  <c r="J751"/>
  <c r="K751" s="1"/>
  <c r="J752"/>
  <c r="K752" s="1"/>
  <c r="J753"/>
  <c r="K753" s="1"/>
  <c r="J754"/>
  <c r="K754" s="1"/>
  <c r="J755"/>
  <c r="K755" s="1"/>
  <c r="J756"/>
  <c r="K756" s="1"/>
  <c r="J757"/>
  <c r="K757" s="1"/>
  <c r="J758"/>
  <c r="K758" s="1"/>
  <c r="J759"/>
  <c r="K759" s="1"/>
  <c r="J760"/>
  <c r="K760" s="1"/>
  <c r="J761"/>
  <c r="K761" s="1"/>
  <c r="J762"/>
  <c r="K762" s="1"/>
  <c r="J763"/>
  <c r="K763" s="1"/>
  <c r="J764"/>
  <c r="K764" s="1"/>
  <c r="J765"/>
  <c r="K765" s="1"/>
  <c r="J766"/>
  <c r="K766" s="1"/>
  <c r="J767"/>
  <c r="K767" s="1"/>
  <c r="J768"/>
  <c r="K768" s="1"/>
  <c r="J769"/>
  <c r="K769" s="1"/>
  <c r="J770"/>
  <c r="K770" s="1"/>
  <c r="J771"/>
  <c r="K771" s="1"/>
  <c r="J772"/>
  <c r="K772" s="1"/>
  <c r="J773"/>
  <c r="K773" s="1"/>
  <c r="J774"/>
  <c r="K774" s="1"/>
  <c r="J775"/>
  <c r="K775" s="1"/>
  <c r="J776"/>
  <c r="K776" s="1"/>
  <c r="J777"/>
  <c r="K777" s="1"/>
  <c r="J778"/>
  <c r="K778" s="1"/>
  <c r="J779"/>
  <c r="K779" s="1"/>
  <c r="J780"/>
  <c r="K780" s="1"/>
  <c r="J781"/>
  <c r="K781" s="1"/>
  <c r="J782"/>
  <c r="K782" s="1"/>
  <c r="J783"/>
  <c r="K783" s="1"/>
  <c r="J784"/>
  <c r="K784" s="1"/>
  <c r="J785"/>
  <c r="K785" s="1"/>
  <c r="J786"/>
  <c r="K786" s="1"/>
  <c r="J787"/>
  <c r="K787" s="1"/>
  <c r="J788"/>
  <c r="K788" s="1"/>
  <c r="J789"/>
  <c r="K789" s="1"/>
  <c r="J790"/>
  <c r="K790" s="1"/>
  <c r="J791"/>
  <c r="K791" s="1"/>
  <c r="J792"/>
  <c r="K792" s="1"/>
  <c r="J793"/>
  <c r="K793" s="1"/>
  <c r="J794"/>
  <c r="K794" s="1"/>
  <c r="J795"/>
  <c r="K795" s="1"/>
  <c r="J796"/>
  <c r="K796" s="1"/>
  <c r="J797"/>
  <c r="K797" s="1"/>
  <c r="J798"/>
  <c r="K798" s="1"/>
  <c r="J799"/>
  <c r="K799" s="1"/>
  <c r="J800"/>
  <c r="K800" s="1"/>
  <c r="J801"/>
  <c r="K801" s="1"/>
  <c r="J802"/>
  <c r="K802" s="1"/>
  <c r="J803"/>
  <c r="K803" s="1"/>
  <c r="J804"/>
  <c r="K804" s="1"/>
  <c r="J805"/>
  <c r="K805" s="1"/>
  <c r="J806"/>
  <c r="K806" s="1"/>
  <c r="J807"/>
  <c r="K807" s="1"/>
  <c r="J808"/>
  <c r="K808" s="1"/>
  <c r="J809"/>
  <c r="K809" s="1"/>
  <c r="J810"/>
  <c r="K810" s="1"/>
  <c r="J811"/>
  <c r="K811" s="1"/>
  <c r="J812"/>
  <c r="K812" s="1"/>
  <c r="J813"/>
  <c r="K813" s="1"/>
  <c r="J814"/>
  <c r="K814" s="1"/>
  <c r="J815"/>
  <c r="K815" s="1"/>
  <c r="J816"/>
  <c r="K816" s="1"/>
  <c r="J817"/>
  <c r="K817" s="1"/>
  <c r="J818"/>
  <c r="K818" s="1"/>
  <c r="J819"/>
  <c r="K819" s="1"/>
  <c r="J820"/>
  <c r="K820" s="1"/>
  <c r="J821"/>
  <c r="K821" s="1"/>
  <c r="J822"/>
  <c r="K822" s="1"/>
  <c r="J823"/>
  <c r="K823" s="1"/>
  <c r="J824"/>
  <c r="K824" s="1"/>
  <c r="J825"/>
  <c r="K825" s="1"/>
  <c r="J826"/>
  <c r="K826" s="1"/>
  <c r="J827"/>
  <c r="K827" s="1"/>
  <c r="J828"/>
  <c r="K828" s="1"/>
  <c r="J829"/>
  <c r="K829" s="1"/>
  <c r="J830"/>
  <c r="K830" s="1"/>
  <c r="J831"/>
  <c r="K831" s="1"/>
  <c r="J832"/>
  <c r="K832" s="1"/>
  <c r="J833"/>
  <c r="K833" s="1"/>
  <c r="J834"/>
  <c r="K834" s="1"/>
  <c r="J835"/>
  <c r="K835" s="1"/>
  <c r="J836"/>
  <c r="K836" s="1"/>
  <c r="J837"/>
  <c r="K837" s="1"/>
  <c r="J838"/>
  <c r="K838" s="1"/>
  <c r="J839"/>
  <c r="K839" s="1"/>
  <c r="J840"/>
  <c r="K840" s="1"/>
  <c r="J841"/>
  <c r="K841" s="1"/>
  <c r="J842"/>
  <c r="K842" s="1"/>
  <c r="J843"/>
  <c r="K843" s="1"/>
  <c r="J844"/>
  <c r="K844" s="1"/>
  <c r="J845"/>
  <c r="K845" s="1"/>
  <c r="J846"/>
  <c r="K846" s="1"/>
  <c r="J847"/>
  <c r="K847" s="1"/>
  <c r="J848"/>
  <c r="K848" s="1"/>
  <c r="J849"/>
  <c r="K849" s="1"/>
  <c r="J850"/>
  <c r="K850" s="1"/>
  <c r="J851"/>
  <c r="K851" s="1"/>
  <c r="J852"/>
  <c r="K852" s="1"/>
  <c r="J853"/>
  <c r="K853" s="1"/>
  <c r="J854"/>
  <c r="K854" s="1"/>
  <c r="J855"/>
  <c r="K855" s="1"/>
  <c r="J856"/>
  <c r="K856" s="1"/>
  <c r="J857"/>
  <c r="K857" s="1"/>
  <c r="J858"/>
  <c r="K858" s="1"/>
  <c r="J859"/>
  <c r="K859" s="1"/>
  <c r="J860"/>
  <c r="K860" s="1"/>
  <c r="J861"/>
  <c r="K861" s="1"/>
  <c r="J862"/>
  <c r="K862" s="1"/>
  <c r="J863"/>
  <c r="K863" s="1"/>
  <c r="J864"/>
  <c r="K864" s="1"/>
  <c r="J865"/>
  <c r="K865" s="1"/>
  <c r="J866"/>
  <c r="K866" s="1"/>
  <c r="J867"/>
  <c r="K867" s="1"/>
  <c r="J868"/>
  <c r="K868" s="1"/>
  <c r="J869"/>
  <c r="K869" s="1"/>
  <c r="J870"/>
  <c r="K870" s="1"/>
  <c r="J871"/>
  <c r="K871" s="1"/>
  <c r="J872"/>
  <c r="K872" s="1"/>
  <c r="J873"/>
  <c r="K873" s="1"/>
  <c r="J874"/>
  <c r="K874" s="1"/>
  <c r="J875"/>
  <c r="K875" s="1"/>
  <c r="J876"/>
  <c r="K876" s="1"/>
  <c r="J877"/>
  <c r="K877" s="1"/>
  <c r="J878"/>
  <c r="K878" s="1"/>
  <c r="J879"/>
  <c r="K879" s="1"/>
  <c r="J880"/>
  <c r="K880" s="1"/>
  <c r="J881"/>
  <c r="K881" s="1"/>
  <c r="J882"/>
  <c r="K882" s="1"/>
  <c r="J883"/>
  <c r="K883" s="1"/>
  <c r="J884"/>
  <c r="K884" s="1"/>
  <c r="J885"/>
  <c r="K885" s="1"/>
  <c r="J886"/>
  <c r="K886" s="1"/>
  <c r="J887"/>
  <c r="K887" s="1"/>
  <c r="J888"/>
  <c r="K888" s="1"/>
  <c r="J889"/>
  <c r="K889" s="1"/>
  <c r="J890"/>
  <c r="K890" s="1"/>
  <c r="J891"/>
  <c r="K891" s="1"/>
  <c r="J892"/>
  <c r="K892" s="1"/>
  <c r="J893"/>
  <c r="K893" s="1"/>
  <c r="J894"/>
  <c r="K894" s="1"/>
  <c r="J895"/>
  <c r="K895" s="1"/>
  <c r="J896"/>
  <c r="K896" s="1"/>
  <c r="J897"/>
  <c r="K897" s="1"/>
  <c r="J898"/>
  <c r="K898" s="1"/>
  <c r="J899"/>
  <c r="K899" s="1"/>
  <c r="J900"/>
  <c r="K900" s="1"/>
  <c r="J901"/>
  <c r="K901" s="1"/>
  <c r="J902"/>
  <c r="K902" s="1"/>
  <c r="J903"/>
  <c r="K903" s="1"/>
  <c r="J904"/>
  <c r="K904" s="1"/>
  <c r="J905"/>
  <c r="K905" s="1"/>
  <c r="J906"/>
  <c r="K906" s="1"/>
  <c r="J907"/>
  <c r="K907" s="1"/>
  <c r="J908"/>
  <c r="K908" s="1"/>
  <c r="J909"/>
  <c r="K909" s="1"/>
  <c r="J910"/>
  <c r="K910" s="1"/>
  <c r="J911"/>
  <c r="K911" s="1"/>
  <c r="J912"/>
  <c r="K912" s="1"/>
  <c r="J913"/>
  <c r="K913" s="1"/>
  <c r="J914"/>
  <c r="K914" s="1"/>
  <c r="J915"/>
  <c r="K915" s="1"/>
  <c r="J916"/>
  <c r="K916" s="1"/>
  <c r="J917"/>
  <c r="K917" s="1"/>
  <c r="J918"/>
  <c r="K918" s="1"/>
  <c r="J919"/>
  <c r="K919" s="1"/>
  <c r="J920"/>
  <c r="K920" s="1"/>
  <c r="J921"/>
  <c r="K921" s="1"/>
  <c r="J922"/>
  <c r="K922" s="1"/>
  <c r="J923"/>
  <c r="K923" s="1"/>
  <c r="J924"/>
  <c r="K924" s="1"/>
  <c r="J925"/>
  <c r="K925" s="1"/>
  <c r="J926"/>
  <c r="K926" s="1"/>
  <c r="J927"/>
  <c r="K927" s="1"/>
  <c r="J928"/>
  <c r="K928" s="1"/>
  <c r="J929"/>
  <c r="K929" s="1"/>
  <c r="J930"/>
  <c r="K930" s="1"/>
  <c r="J931"/>
  <c r="K931" s="1"/>
  <c r="J932"/>
  <c r="K932" s="1"/>
  <c r="J933"/>
  <c r="K933" s="1"/>
  <c r="J934"/>
  <c r="K934" s="1"/>
  <c r="J935"/>
  <c r="K935" s="1"/>
  <c r="J936"/>
  <c r="K936" s="1"/>
  <c r="J937"/>
  <c r="K937" s="1"/>
  <c r="J938"/>
  <c r="K938" s="1"/>
  <c r="J939"/>
  <c r="K939" s="1"/>
  <c r="J940"/>
  <c r="K940" s="1"/>
  <c r="J941"/>
  <c r="K941" s="1"/>
  <c r="J942"/>
  <c r="K942" s="1"/>
  <c r="J943"/>
  <c r="K943" s="1"/>
  <c r="J944"/>
  <c r="K944" s="1"/>
  <c r="J945"/>
  <c r="K945" s="1"/>
  <c r="J946"/>
  <c r="K946" s="1"/>
  <c r="J947"/>
  <c r="K947" s="1"/>
  <c r="J948"/>
  <c r="K948" s="1"/>
  <c r="J949"/>
  <c r="K949" s="1"/>
  <c r="J950"/>
  <c r="K950" s="1"/>
  <c r="J951"/>
  <c r="K951" s="1"/>
  <c r="J952"/>
  <c r="K952" s="1"/>
  <c r="J953"/>
  <c r="K953" s="1"/>
  <c r="J954"/>
  <c r="K954" s="1"/>
  <c r="J955"/>
  <c r="K955" s="1"/>
  <c r="J956"/>
  <c r="K956" s="1"/>
  <c r="J957"/>
  <c r="K957" s="1"/>
  <c r="J958"/>
  <c r="K958" s="1"/>
  <c r="J959"/>
  <c r="K959" s="1"/>
  <c r="J960"/>
  <c r="K960" s="1"/>
  <c r="J961"/>
  <c r="K961" s="1"/>
  <c r="J962"/>
  <c r="K962" s="1"/>
  <c r="J963"/>
  <c r="K963" s="1"/>
  <c r="J964"/>
  <c r="K964" s="1"/>
  <c r="J965"/>
  <c r="K965" s="1"/>
  <c r="J966"/>
  <c r="K966" s="1"/>
  <c r="J967"/>
  <c r="K967" s="1"/>
  <c r="J968"/>
  <c r="K968" s="1"/>
  <c r="J969"/>
  <c r="K969" s="1"/>
  <c r="J970"/>
  <c r="K970" s="1"/>
  <c r="J971"/>
  <c r="K971" s="1"/>
  <c r="J972"/>
  <c r="K972" s="1"/>
  <c r="J973"/>
  <c r="K973" s="1"/>
  <c r="J974"/>
  <c r="K974" s="1"/>
  <c r="J975"/>
  <c r="K975" s="1"/>
  <c r="J976"/>
  <c r="K976" s="1"/>
  <c r="J977"/>
  <c r="K977" s="1"/>
  <c r="J978"/>
  <c r="K978" s="1"/>
  <c r="J979"/>
  <c r="K979" s="1"/>
  <c r="J980"/>
  <c r="K980" s="1"/>
  <c r="J981"/>
  <c r="K981" s="1"/>
  <c r="J982"/>
  <c r="K982" s="1"/>
  <c r="J983"/>
  <c r="K983" s="1"/>
  <c r="J984"/>
  <c r="K984" s="1"/>
  <c r="J985"/>
  <c r="K985" s="1"/>
  <c r="J986"/>
  <c r="K986" s="1"/>
  <c r="J987"/>
  <c r="K987" s="1"/>
  <c r="J988"/>
  <c r="K988" s="1"/>
  <c r="J989"/>
  <c r="K989" s="1"/>
  <c r="J990"/>
  <c r="K990" s="1"/>
  <c r="J991"/>
  <c r="K991" s="1"/>
  <c r="J992"/>
  <c r="K992" s="1"/>
  <c r="J993"/>
  <c r="K993" s="1"/>
  <c r="J994"/>
  <c r="K994" s="1"/>
  <c r="J995"/>
  <c r="K995" s="1"/>
  <c r="J996"/>
  <c r="K996" s="1"/>
  <c r="J997"/>
  <c r="K997" s="1"/>
  <c r="J998"/>
  <c r="K998" s="1"/>
  <c r="J999"/>
  <c r="K999" s="1"/>
  <c r="J1000"/>
  <c r="K1000" s="1"/>
  <c r="J1001"/>
  <c r="K1001" s="1"/>
  <c r="J1002"/>
  <c r="K1002" s="1"/>
  <c r="J1003"/>
  <c r="K1003" s="1"/>
  <c r="J1004"/>
  <c r="K1004" s="1"/>
  <c r="J1005"/>
  <c r="K1005" s="1"/>
  <c r="J1006"/>
  <c r="K1006" s="1"/>
  <c r="J1007"/>
  <c r="K1007" s="1"/>
  <c r="J1008"/>
  <c r="K1008" s="1"/>
  <c r="J1009"/>
  <c r="K1009" s="1"/>
  <c r="J1010"/>
  <c r="K1010" s="1"/>
  <c r="J1011"/>
  <c r="K1011" s="1"/>
  <c r="J1012"/>
  <c r="K1012" s="1"/>
  <c r="J1013"/>
  <c r="K1013" s="1"/>
  <c r="J1014"/>
  <c r="K1014" s="1"/>
  <c r="J1015"/>
  <c r="K1015" s="1"/>
  <c r="J1016"/>
  <c r="K1016" s="1"/>
  <c r="J1017"/>
  <c r="K1017" s="1"/>
  <c r="J1018"/>
  <c r="K1018" s="1"/>
  <c r="J1019"/>
  <c r="K1019" s="1"/>
  <c r="J1020"/>
  <c r="K1020" s="1"/>
  <c r="J1021"/>
  <c r="K1021" s="1"/>
  <c r="J1022"/>
  <c r="K1022" s="1"/>
  <c r="J1023"/>
  <c r="K1023" s="1"/>
  <c r="J1024"/>
  <c r="K1024" s="1"/>
  <c r="J1025"/>
  <c r="K1025" s="1"/>
  <c r="J1026"/>
  <c r="K1026" s="1"/>
  <c r="J1027"/>
  <c r="K1027" s="1"/>
  <c r="J1028"/>
  <c r="K1028" s="1"/>
  <c r="J1029"/>
  <c r="K1029" s="1"/>
  <c r="J1030"/>
  <c r="K1030" s="1"/>
  <c r="J1031"/>
  <c r="K1031" s="1"/>
  <c r="J1032"/>
  <c r="K1032" s="1"/>
  <c r="J1033"/>
  <c r="K1033" s="1"/>
  <c r="J1034"/>
  <c r="K1034" s="1"/>
  <c r="J1035"/>
  <c r="K1035" s="1"/>
  <c r="J1036"/>
  <c r="K1036" s="1"/>
  <c r="J1037"/>
  <c r="K1037" s="1"/>
  <c r="J1038"/>
  <c r="K1038" s="1"/>
  <c r="J1039"/>
  <c r="K1039" s="1"/>
  <c r="J1040"/>
  <c r="K1040" s="1"/>
  <c r="J1041"/>
  <c r="K1041" s="1"/>
  <c r="J1042"/>
  <c r="K1042" s="1"/>
  <c r="J1043"/>
  <c r="K1043" s="1"/>
  <c r="J1044"/>
  <c r="K1044" s="1"/>
  <c r="J1045"/>
  <c r="K1045" s="1"/>
  <c r="J1046"/>
  <c r="K1046" s="1"/>
  <c r="J1047"/>
  <c r="K1047" s="1"/>
  <c r="J1048"/>
  <c r="K1048" s="1"/>
  <c r="J1049"/>
  <c r="K1049" s="1"/>
  <c r="J1050"/>
  <c r="K1050" s="1"/>
  <c r="J1051"/>
  <c r="K1051" s="1"/>
  <c r="J1052"/>
  <c r="K1052" s="1"/>
  <c r="J1053"/>
  <c r="K1053" s="1"/>
  <c r="J1054"/>
  <c r="K1054" s="1"/>
  <c r="J1055"/>
  <c r="K1055" s="1"/>
  <c r="J1056"/>
  <c r="K1056" s="1"/>
  <c r="J1057"/>
  <c r="K1057" s="1"/>
  <c r="J1058"/>
  <c r="K1058" s="1"/>
  <c r="J1059"/>
  <c r="K1059" s="1"/>
  <c r="J1060"/>
  <c r="K1060" s="1"/>
  <c r="J1061"/>
  <c r="K1061" s="1"/>
  <c r="J2"/>
  <c r="K2" s="1"/>
  <c r="J3" i="16"/>
  <c r="K3" s="1"/>
  <c r="J4"/>
  <c r="K4" s="1"/>
  <c r="J5"/>
  <c r="K5" s="1"/>
  <c r="J6"/>
  <c r="K6" s="1"/>
  <c r="J7"/>
  <c r="K7" s="1"/>
  <c r="J8"/>
  <c r="K8" s="1"/>
  <c r="J9"/>
  <c r="K9" s="1"/>
  <c r="J10"/>
  <c r="K10" s="1"/>
  <c r="J11"/>
  <c r="K11" s="1"/>
  <c r="J12"/>
  <c r="K12" s="1"/>
  <c r="J13"/>
  <c r="K13" s="1"/>
  <c r="J14"/>
  <c r="K14" s="1"/>
  <c r="J15"/>
  <c r="K15" s="1"/>
  <c r="J16"/>
  <c r="K16" s="1"/>
  <c r="J17"/>
  <c r="K17" s="1"/>
  <c r="J18"/>
  <c r="K18" s="1"/>
  <c r="J2"/>
  <c r="K2" s="1"/>
  <c r="J10" i="13"/>
  <c r="K10" s="1"/>
  <c r="J11"/>
  <c r="K11" s="1"/>
  <c r="J3"/>
  <c r="K3" s="1"/>
  <c r="J4"/>
  <c r="K4" s="1"/>
  <c r="J5"/>
  <c r="K5" s="1"/>
  <c r="J6"/>
  <c r="K6" s="1"/>
  <c r="J7"/>
  <c r="K7" s="1"/>
  <c r="J8"/>
  <c r="K8" s="1"/>
  <c r="J9"/>
  <c r="K9" s="1"/>
  <c r="J2"/>
  <c r="K2" s="1"/>
  <c r="I3" i="11"/>
  <c r="J3" s="1"/>
  <c r="I4"/>
  <c r="J4" s="1"/>
  <c r="I5"/>
  <c r="J5" s="1"/>
  <c r="I6"/>
  <c r="J6" s="1"/>
  <c r="I7"/>
  <c r="J7" s="1"/>
  <c r="I8"/>
  <c r="J8" s="1"/>
  <c r="I9"/>
  <c r="J9" s="1"/>
  <c r="I10"/>
  <c r="J10" s="1"/>
  <c r="I11"/>
  <c r="J11" s="1"/>
  <c r="I12"/>
  <c r="J12" s="1"/>
  <c r="I13"/>
  <c r="J13" s="1"/>
  <c r="I14"/>
  <c r="J14" s="1"/>
  <c r="I15"/>
  <c r="J15" s="1"/>
  <c r="I16"/>
  <c r="J16" s="1"/>
  <c r="I17"/>
  <c r="J17" s="1"/>
  <c r="I18"/>
  <c r="J18" s="1"/>
  <c r="I19"/>
  <c r="J19" s="1"/>
  <c r="I20"/>
  <c r="J20" s="1"/>
  <c r="I21"/>
  <c r="J21" s="1"/>
  <c r="I22"/>
  <c r="J22" s="1"/>
  <c r="I23"/>
  <c r="J23" s="1"/>
  <c r="I24"/>
  <c r="J24" s="1"/>
  <c r="I25"/>
  <c r="J25" s="1"/>
  <c r="I26"/>
  <c r="J26" s="1"/>
  <c r="I27"/>
  <c r="J27" s="1"/>
  <c r="I28"/>
  <c r="J28" s="1"/>
  <c r="I29"/>
  <c r="J29" s="1"/>
  <c r="I30"/>
  <c r="J30" s="1"/>
  <c r="I31"/>
  <c r="J31" s="1"/>
  <c r="I32"/>
  <c r="J32" s="1"/>
  <c r="I33"/>
  <c r="J33" s="1"/>
  <c r="I34"/>
  <c r="J34" s="1"/>
  <c r="I35"/>
  <c r="J35" s="1"/>
  <c r="I36"/>
  <c r="J36" s="1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58"/>
  <c r="J58" s="1"/>
  <c r="I59"/>
  <c r="J59" s="1"/>
  <c r="I60"/>
  <c r="J60" s="1"/>
  <c r="I61"/>
  <c r="J61" s="1"/>
  <c r="I62"/>
  <c r="J62" s="1"/>
  <c r="I63"/>
  <c r="J63" s="1"/>
  <c r="I64"/>
  <c r="J64" s="1"/>
  <c r="I65"/>
  <c r="J65" s="1"/>
  <c r="I66"/>
  <c r="J66" s="1"/>
  <c r="I67"/>
  <c r="J67" s="1"/>
  <c r="I68"/>
  <c r="J68" s="1"/>
  <c r="I69"/>
  <c r="J69" s="1"/>
  <c r="I70"/>
  <c r="J70" s="1"/>
  <c r="I71"/>
  <c r="J71" s="1"/>
  <c r="I72"/>
  <c r="J72" s="1"/>
  <c r="I73"/>
  <c r="J73" s="1"/>
  <c r="I74"/>
  <c r="J74" s="1"/>
  <c r="I75"/>
  <c r="J75" s="1"/>
  <c r="I76"/>
  <c r="J76" s="1"/>
  <c r="I77"/>
  <c r="J77" s="1"/>
  <c r="I78"/>
  <c r="J78" s="1"/>
  <c r="I79"/>
  <c r="J79" s="1"/>
  <c r="I80"/>
  <c r="J80" s="1"/>
  <c r="I81"/>
  <c r="J81" s="1"/>
  <c r="I82"/>
  <c r="J82" s="1"/>
  <c r="I83"/>
  <c r="J83" s="1"/>
  <c r="I84"/>
  <c r="J84" s="1"/>
  <c r="I85"/>
  <c r="J85" s="1"/>
  <c r="I86"/>
  <c r="J86" s="1"/>
  <c r="I87"/>
  <c r="J87" s="1"/>
  <c r="I88"/>
  <c r="J88" s="1"/>
  <c r="I89"/>
  <c r="J89" s="1"/>
  <c r="I90"/>
  <c r="J90" s="1"/>
  <c r="I91"/>
  <c r="J91" s="1"/>
  <c r="I92"/>
  <c r="J92" s="1"/>
  <c r="I93"/>
  <c r="J93" s="1"/>
  <c r="I94"/>
  <c r="J94" s="1"/>
  <c r="I95"/>
  <c r="J95" s="1"/>
  <c r="I96"/>
  <c r="J96" s="1"/>
  <c r="I97"/>
  <c r="J97" s="1"/>
  <c r="I98"/>
  <c r="J98" s="1"/>
  <c r="I99"/>
  <c r="J99" s="1"/>
  <c r="I100"/>
  <c r="J100" s="1"/>
  <c r="I101"/>
  <c r="J101" s="1"/>
  <c r="I102"/>
  <c r="J102" s="1"/>
  <c r="I103"/>
  <c r="J103" s="1"/>
  <c r="I104"/>
  <c r="J104" s="1"/>
  <c r="I105"/>
  <c r="J105" s="1"/>
  <c r="I106"/>
  <c r="J106" s="1"/>
  <c r="I107"/>
  <c r="J107" s="1"/>
  <c r="I108"/>
  <c r="J108" s="1"/>
  <c r="I109"/>
  <c r="J109" s="1"/>
  <c r="I110"/>
  <c r="J110" s="1"/>
  <c r="I111"/>
  <c r="J111" s="1"/>
  <c r="I112"/>
  <c r="J112" s="1"/>
  <c r="I113"/>
  <c r="J113" s="1"/>
  <c r="I114"/>
  <c r="J114" s="1"/>
  <c r="I115"/>
  <c r="J115" s="1"/>
  <c r="I116"/>
  <c r="J116" s="1"/>
  <c r="I117"/>
  <c r="J117" s="1"/>
  <c r="I118"/>
  <c r="J118" s="1"/>
  <c r="I119"/>
  <c r="J119" s="1"/>
  <c r="I120"/>
  <c r="J120" s="1"/>
  <c r="I121"/>
  <c r="J121" s="1"/>
  <c r="I122"/>
  <c r="J122" s="1"/>
  <c r="I123"/>
  <c r="J123" s="1"/>
  <c r="I124"/>
  <c r="J124" s="1"/>
  <c r="I125"/>
  <c r="J125" s="1"/>
  <c r="I126"/>
  <c r="J126" s="1"/>
  <c r="I127"/>
  <c r="J127" s="1"/>
  <c r="I128"/>
  <c r="J128" s="1"/>
  <c r="I129"/>
  <c r="J129" s="1"/>
  <c r="I130"/>
  <c r="J130" s="1"/>
  <c r="I131"/>
  <c r="J131" s="1"/>
  <c r="I132"/>
  <c r="J132" s="1"/>
  <c r="I133"/>
  <c r="J133" s="1"/>
  <c r="I134"/>
  <c r="J134" s="1"/>
  <c r="I135"/>
  <c r="J135" s="1"/>
  <c r="I136"/>
  <c r="J136" s="1"/>
  <c r="I137"/>
  <c r="J137" s="1"/>
  <c r="I138"/>
  <c r="J138" s="1"/>
  <c r="I139"/>
  <c r="J139" s="1"/>
  <c r="I140"/>
  <c r="J140" s="1"/>
  <c r="I141"/>
  <c r="J141" s="1"/>
  <c r="I142"/>
  <c r="J142" s="1"/>
  <c r="I143"/>
  <c r="J143" s="1"/>
  <c r="I144"/>
  <c r="J144" s="1"/>
  <c r="I145"/>
  <c r="J145" s="1"/>
  <c r="I146"/>
  <c r="J146" s="1"/>
  <c r="I147"/>
  <c r="J147" s="1"/>
  <c r="I148"/>
  <c r="J148" s="1"/>
  <c r="I149"/>
  <c r="J149" s="1"/>
  <c r="I150"/>
  <c r="J150" s="1"/>
  <c r="I151"/>
  <c r="J151" s="1"/>
  <c r="I152"/>
  <c r="J152" s="1"/>
  <c r="I153"/>
  <c r="J153" s="1"/>
  <c r="I154"/>
  <c r="J154" s="1"/>
  <c r="I155"/>
  <c r="J155" s="1"/>
  <c r="I156"/>
  <c r="J156" s="1"/>
  <c r="I157"/>
  <c r="J157" s="1"/>
  <c r="I158"/>
  <c r="J158" s="1"/>
  <c r="I159"/>
  <c r="J159" s="1"/>
  <c r="I160"/>
  <c r="J160" s="1"/>
  <c r="I161"/>
  <c r="J161" s="1"/>
  <c r="I162"/>
  <c r="J162" s="1"/>
  <c r="I163"/>
  <c r="J163" s="1"/>
  <c r="I164"/>
  <c r="J164" s="1"/>
  <c r="I165"/>
  <c r="J165" s="1"/>
  <c r="I166"/>
  <c r="J166" s="1"/>
  <c r="I167"/>
  <c r="J167" s="1"/>
  <c r="I168"/>
  <c r="J168" s="1"/>
  <c r="I169"/>
  <c r="J169" s="1"/>
  <c r="I170"/>
  <c r="J170" s="1"/>
  <c r="I171"/>
  <c r="J171" s="1"/>
  <c r="I172"/>
  <c r="J172" s="1"/>
  <c r="I173"/>
  <c r="J173" s="1"/>
  <c r="I174"/>
  <c r="J174" s="1"/>
  <c r="I175"/>
  <c r="J175" s="1"/>
  <c r="I176"/>
  <c r="J176" s="1"/>
  <c r="I177"/>
  <c r="J177" s="1"/>
  <c r="I178"/>
  <c r="J178" s="1"/>
  <c r="I179"/>
  <c r="J179" s="1"/>
  <c r="I180"/>
  <c r="J180" s="1"/>
  <c r="I181"/>
  <c r="J181" s="1"/>
  <c r="I182"/>
  <c r="J182" s="1"/>
  <c r="I183"/>
  <c r="J183" s="1"/>
  <c r="I184"/>
  <c r="J184" s="1"/>
  <c r="I185"/>
  <c r="J185" s="1"/>
  <c r="I186"/>
  <c r="J186" s="1"/>
  <c r="I187"/>
  <c r="J187" s="1"/>
  <c r="I188"/>
  <c r="J188" s="1"/>
  <c r="I189"/>
  <c r="J189" s="1"/>
  <c r="I190"/>
  <c r="J190" s="1"/>
  <c r="I191"/>
  <c r="J191" s="1"/>
  <c r="I192"/>
  <c r="J192" s="1"/>
  <c r="I193"/>
  <c r="J193" s="1"/>
  <c r="I194"/>
  <c r="J194" s="1"/>
  <c r="I195"/>
  <c r="J195" s="1"/>
  <c r="I196"/>
  <c r="J196" s="1"/>
  <c r="I197"/>
  <c r="J197" s="1"/>
  <c r="I198"/>
  <c r="J198" s="1"/>
  <c r="I199"/>
  <c r="J199" s="1"/>
  <c r="I200"/>
  <c r="J200" s="1"/>
  <c r="I201"/>
  <c r="J201" s="1"/>
  <c r="I202"/>
  <c r="J202" s="1"/>
  <c r="I203"/>
  <c r="J203" s="1"/>
  <c r="I204"/>
  <c r="J204" s="1"/>
  <c r="I205"/>
  <c r="J205" s="1"/>
  <c r="I206"/>
  <c r="J206" s="1"/>
  <c r="I207"/>
  <c r="J207" s="1"/>
  <c r="I208"/>
  <c r="J208" s="1"/>
  <c r="I209"/>
  <c r="J209" s="1"/>
  <c r="I210"/>
  <c r="J210" s="1"/>
  <c r="I211"/>
  <c r="J211" s="1"/>
  <c r="I212"/>
  <c r="J212" s="1"/>
  <c r="I213"/>
  <c r="J213" s="1"/>
  <c r="I214"/>
  <c r="J214" s="1"/>
  <c r="I215"/>
  <c r="J215" s="1"/>
  <c r="I216"/>
  <c r="J216" s="1"/>
  <c r="I217"/>
  <c r="J217" s="1"/>
  <c r="I218"/>
  <c r="J218" s="1"/>
  <c r="I219"/>
  <c r="J219" s="1"/>
  <c r="I220"/>
  <c r="J220" s="1"/>
  <c r="I221"/>
  <c r="J221" s="1"/>
  <c r="I222"/>
  <c r="J222" s="1"/>
  <c r="I223"/>
  <c r="J223" s="1"/>
  <c r="I224"/>
  <c r="J224" s="1"/>
  <c r="I225"/>
  <c r="J225" s="1"/>
  <c r="I226"/>
  <c r="J226" s="1"/>
  <c r="I227"/>
  <c r="J227" s="1"/>
  <c r="I228"/>
  <c r="J228" s="1"/>
  <c r="I229"/>
  <c r="J229" s="1"/>
  <c r="I230"/>
  <c r="J230" s="1"/>
  <c r="I231"/>
  <c r="J231" s="1"/>
  <c r="I232"/>
  <c r="J232" s="1"/>
  <c r="I233"/>
  <c r="J233" s="1"/>
  <c r="I234"/>
  <c r="J234" s="1"/>
  <c r="I235"/>
  <c r="J235" s="1"/>
  <c r="I236"/>
  <c r="J236" s="1"/>
  <c r="I237"/>
  <c r="J237" s="1"/>
  <c r="I238"/>
  <c r="J238" s="1"/>
  <c r="I239"/>
  <c r="J239" s="1"/>
  <c r="I240"/>
  <c r="J240" s="1"/>
  <c r="I241"/>
  <c r="J241" s="1"/>
  <c r="I242"/>
  <c r="J242" s="1"/>
  <c r="I243"/>
  <c r="J243" s="1"/>
  <c r="I244"/>
  <c r="J244" s="1"/>
  <c r="I245"/>
  <c r="J245" s="1"/>
  <c r="I246"/>
  <c r="J246" s="1"/>
  <c r="I247"/>
  <c r="J247" s="1"/>
  <c r="I248"/>
  <c r="J248" s="1"/>
  <c r="I249"/>
  <c r="J249" s="1"/>
  <c r="I250"/>
  <c r="J250" s="1"/>
  <c r="I251"/>
  <c r="J251" s="1"/>
  <c r="I252"/>
  <c r="J252" s="1"/>
  <c r="I253"/>
  <c r="J253" s="1"/>
  <c r="I254"/>
  <c r="J254" s="1"/>
  <c r="I255"/>
  <c r="J255" s="1"/>
  <c r="I256"/>
  <c r="J256" s="1"/>
  <c r="I257"/>
  <c r="J257" s="1"/>
  <c r="I258"/>
  <c r="J258" s="1"/>
  <c r="I259"/>
  <c r="J259" s="1"/>
  <c r="I260"/>
  <c r="J260" s="1"/>
  <c r="I261"/>
  <c r="J261" s="1"/>
  <c r="I262"/>
  <c r="J262" s="1"/>
  <c r="I263"/>
  <c r="J263" s="1"/>
  <c r="I264"/>
  <c r="J264" s="1"/>
  <c r="I265"/>
  <c r="J265" s="1"/>
  <c r="I266"/>
  <c r="J266" s="1"/>
  <c r="I267"/>
  <c r="J267" s="1"/>
  <c r="I268"/>
  <c r="J268" s="1"/>
  <c r="I269"/>
  <c r="J269" s="1"/>
  <c r="I270"/>
  <c r="J270" s="1"/>
  <c r="I271"/>
  <c r="J271" s="1"/>
  <c r="I272"/>
  <c r="J272" s="1"/>
  <c r="I273"/>
  <c r="J273" s="1"/>
  <c r="I274"/>
  <c r="J274" s="1"/>
  <c r="I275"/>
  <c r="J275" s="1"/>
  <c r="I276"/>
  <c r="J276" s="1"/>
  <c r="I277"/>
  <c r="J277" s="1"/>
  <c r="I278"/>
  <c r="J278" s="1"/>
  <c r="I279"/>
  <c r="J279" s="1"/>
  <c r="I280"/>
  <c r="J280" s="1"/>
  <c r="I281"/>
  <c r="J281" s="1"/>
  <c r="I282"/>
  <c r="J282" s="1"/>
  <c r="I283"/>
  <c r="J283" s="1"/>
  <c r="I284"/>
  <c r="J284" s="1"/>
  <c r="I285"/>
  <c r="J285" s="1"/>
  <c r="I286"/>
  <c r="J286" s="1"/>
  <c r="I287"/>
  <c r="J287" s="1"/>
  <c r="I288"/>
  <c r="J288" s="1"/>
  <c r="I289"/>
  <c r="J289" s="1"/>
  <c r="I290"/>
  <c r="J290" s="1"/>
  <c r="I291"/>
  <c r="J291" s="1"/>
  <c r="I292"/>
  <c r="J292" s="1"/>
  <c r="I293"/>
  <c r="J293" s="1"/>
  <c r="I294"/>
  <c r="J294" s="1"/>
  <c r="I295"/>
  <c r="J295" s="1"/>
  <c r="I296"/>
  <c r="J296" s="1"/>
  <c r="I297"/>
  <c r="J297" s="1"/>
  <c r="I298"/>
  <c r="J298" s="1"/>
  <c r="I299"/>
  <c r="J299" s="1"/>
  <c r="I300"/>
  <c r="J300" s="1"/>
  <c r="I301"/>
  <c r="J301" s="1"/>
  <c r="I302"/>
  <c r="J302" s="1"/>
  <c r="I303"/>
  <c r="J303" s="1"/>
  <c r="I304"/>
  <c r="J304" s="1"/>
  <c r="I305"/>
  <c r="J305" s="1"/>
  <c r="I306"/>
  <c r="J306" s="1"/>
  <c r="I307"/>
  <c r="J307" s="1"/>
  <c r="I308"/>
  <c r="J308" s="1"/>
  <c r="I309"/>
  <c r="J309" s="1"/>
  <c r="I310"/>
  <c r="J310" s="1"/>
  <c r="I311"/>
  <c r="J311" s="1"/>
  <c r="I312"/>
  <c r="J312" s="1"/>
  <c r="I313"/>
  <c r="J313" s="1"/>
  <c r="I314"/>
  <c r="J314" s="1"/>
  <c r="I315"/>
  <c r="J315" s="1"/>
  <c r="I316"/>
  <c r="J316" s="1"/>
  <c r="I317"/>
  <c r="J317" s="1"/>
  <c r="I318"/>
  <c r="J318" s="1"/>
  <c r="I319"/>
  <c r="J319" s="1"/>
  <c r="I320"/>
  <c r="J320" s="1"/>
  <c r="I321"/>
  <c r="J321" s="1"/>
  <c r="I322"/>
  <c r="J322" s="1"/>
  <c r="I323"/>
  <c r="J323" s="1"/>
  <c r="I324"/>
  <c r="J324" s="1"/>
  <c r="I325"/>
  <c r="J325" s="1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2"/>
  <c r="J2" s="1"/>
  <c r="I18" i="10"/>
  <c r="J18" s="1"/>
  <c r="I19"/>
  <c r="J19" s="1"/>
  <c r="I20"/>
  <c r="J20" s="1"/>
  <c r="I21"/>
  <c r="J21" s="1"/>
  <c r="I22"/>
  <c r="J22" s="1"/>
  <c r="I23"/>
  <c r="J23" s="1"/>
  <c r="I24"/>
  <c r="J24" s="1"/>
  <c r="I25"/>
  <c r="J25" s="1"/>
  <c r="I26"/>
  <c r="J26" s="1"/>
  <c r="I13"/>
  <c r="J13" s="1"/>
  <c r="I14"/>
  <c r="J14" s="1"/>
  <c r="I15"/>
  <c r="J15" s="1"/>
  <c r="I16"/>
  <c r="J16" s="1"/>
  <c r="I17"/>
  <c r="J17" s="1"/>
  <c r="I3"/>
  <c r="J3" s="1"/>
  <c r="I4"/>
  <c r="J4" s="1"/>
  <c r="I5"/>
  <c r="J5" s="1"/>
  <c r="I6"/>
  <c r="J6" s="1"/>
  <c r="I7"/>
  <c r="J7" s="1"/>
  <c r="I8"/>
  <c r="J8" s="1"/>
  <c r="I9"/>
  <c r="J9" s="1"/>
  <c r="I10"/>
  <c r="J10" s="1"/>
  <c r="I11"/>
  <c r="J11" s="1"/>
  <c r="I12"/>
  <c r="J12" s="1"/>
  <c r="I2"/>
  <c r="J2" s="1"/>
  <c r="I454" i="7" l="1"/>
  <c r="H454"/>
  <c r="I446"/>
  <c r="I447"/>
  <c r="I448"/>
  <c r="I449"/>
  <c r="I450"/>
  <c r="I451"/>
  <c r="I452"/>
  <c r="I445"/>
  <c r="H446"/>
  <c r="H447"/>
  <c r="H448"/>
  <c r="H449"/>
  <c r="H450"/>
  <c r="H451"/>
  <c r="H452"/>
  <c r="H4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5"/>
  <c r="I28"/>
  <c r="I29"/>
  <c r="I30"/>
  <c r="I31"/>
  <c r="I32"/>
  <c r="I33"/>
  <c r="I34"/>
  <c r="I35"/>
  <c r="I36"/>
  <c r="I37"/>
  <c r="I38"/>
  <c r="I39"/>
  <c r="I40"/>
  <c r="I41"/>
  <c r="I42"/>
  <c r="I43"/>
  <c r="I27"/>
  <c r="H28"/>
  <c r="H29"/>
  <c r="H30"/>
  <c r="H31"/>
  <c r="H32"/>
  <c r="H33"/>
  <c r="H34"/>
  <c r="H35"/>
  <c r="H36"/>
  <c r="H37"/>
  <c r="H38"/>
  <c r="H39"/>
  <c r="H40"/>
  <c r="H41"/>
  <c r="H42"/>
  <c r="H43"/>
  <c r="H27"/>
  <c r="I24"/>
  <c r="I25"/>
  <c r="I23"/>
  <c r="H24"/>
  <c r="H25"/>
  <c r="H23"/>
  <c r="I15"/>
  <c r="I16"/>
  <c r="I17"/>
  <c r="I18"/>
  <c r="I19"/>
  <c r="I20"/>
  <c r="I21"/>
  <c r="I14"/>
  <c r="H15"/>
  <c r="H16"/>
  <c r="H17"/>
  <c r="H18"/>
  <c r="H19"/>
  <c r="H20"/>
  <c r="H21"/>
  <c r="H14"/>
  <c r="I3"/>
  <c r="I4"/>
  <c r="I5"/>
  <c r="I6"/>
  <c r="I7"/>
  <c r="I8"/>
  <c r="I9"/>
  <c r="I10"/>
  <c r="I11"/>
  <c r="I12"/>
  <c r="I2"/>
  <c r="H3"/>
  <c r="H4"/>
  <c r="H5"/>
  <c r="H6"/>
  <c r="H7"/>
  <c r="H8"/>
  <c r="H9"/>
  <c r="H10"/>
  <c r="H11"/>
  <c r="H12"/>
  <c r="H2"/>
  <c r="AB3" i="16"/>
  <c r="AB4"/>
  <c r="AB5"/>
  <c r="AB6"/>
  <c r="AB7"/>
  <c r="AB8"/>
  <c r="AB9"/>
  <c r="AB10"/>
  <c r="AB11"/>
  <c r="AB12"/>
  <c r="AB13"/>
  <c r="AB14"/>
  <c r="AB15"/>
  <c r="AB16"/>
  <c r="AB17"/>
  <c r="AB18"/>
  <c r="AB2"/>
  <c r="AA3" i="11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2"/>
  <c r="AA14" i="10"/>
  <c r="L57" i="1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20"/>
  <c r="L2633"/>
  <c r="L2634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7"/>
  <c r="L2828"/>
  <c r="L2829"/>
  <c r="L2830"/>
  <c r="L2831"/>
  <c r="L2832"/>
  <c r="L2833"/>
  <c r="L2834"/>
  <c r="L2835"/>
  <c r="L2836"/>
  <c r="L2837"/>
  <c r="L2838"/>
  <c r="L2839"/>
  <c r="L2840"/>
  <c r="L2842"/>
  <c r="L2843"/>
  <c r="L2845"/>
  <c r="L2846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90"/>
  <c r="L2992"/>
  <c r="L2993"/>
  <c r="L2994"/>
  <c r="L2995"/>
  <c r="L2996"/>
  <c r="L2997"/>
  <c r="L2998"/>
  <c r="L2999"/>
  <c r="L3000"/>
  <c r="L3001"/>
  <c r="L3004"/>
  <c r="L3005"/>
  <c r="L3006"/>
  <c r="L3007"/>
  <c r="L3008"/>
  <c r="L3009"/>
  <c r="L3010"/>
  <c r="L3011"/>
  <c r="L3012"/>
  <c r="L3014"/>
  <c r="L3015"/>
  <c r="L3016"/>
  <c r="L3017"/>
  <c r="L3018"/>
  <c r="L3019"/>
  <c r="L3020"/>
  <c r="L3021"/>
  <c r="L3022"/>
  <c r="L3023"/>
  <c r="L3024"/>
  <c r="L3025"/>
  <c r="L3026"/>
  <c r="L3027"/>
  <c r="L3029"/>
  <c r="L3030"/>
  <c r="L3031"/>
  <c r="L3032"/>
  <c r="L3033"/>
  <c r="L3034"/>
  <c r="L3035"/>
  <c r="L3036"/>
  <c r="L3037"/>
  <c r="L3038"/>
  <c r="L3039"/>
  <c r="L3040"/>
  <c r="L3041"/>
  <c r="L3043"/>
  <c r="L3044"/>
  <c r="L3045"/>
  <c r="L3046"/>
  <c r="L3047"/>
  <c r="L3048"/>
  <c r="L3049"/>
  <c r="L3050"/>
  <c r="L3051"/>
  <c r="L3052"/>
  <c r="L3053"/>
  <c r="L3055"/>
  <c r="L3056"/>
  <c r="L3057"/>
  <c r="L3058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7"/>
  <c r="L3098"/>
  <c r="L3100"/>
  <c r="L3101"/>
  <c r="L3102"/>
  <c r="L3103"/>
  <c r="L3104"/>
  <c r="L3105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54"/>
  <c r="L55"/>
  <c r="L56"/>
  <c r="L53"/>
  <c r="L51"/>
  <c r="L52"/>
  <c r="L48"/>
  <c r="L49"/>
  <c r="L50"/>
  <c r="L43"/>
  <c r="L44"/>
  <c r="L45"/>
  <c r="L46"/>
  <c r="L47"/>
  <c r="L42"/>
  <c r="L41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2"/>
  <c r="O254" i="15"/>
  <c r="N254" s="1"/>
  <c r="O255"/>
  <c r="N255" s="1"/>
  <c r="O256"/>
  <c r="N256" s="1"/>
  <c r="O257"/>
  <c r="N257" s="1"/>
  <c r="O258"/>
  <c r="N258" s="1"/>
  <c r="O259"/>
  <c r="N259" s="1"/>
  <c r="O260"/>
  <c r="N260" s="1"/>
  <c r="O261"/>
  <c r="N261" s="1"/>
  <c r="O262"/>
  <c r="N262" s="1"/>
  <c r="O253"/>
  <c r="N253" s="1"/>
  <c r="M24" i="10"/>
  <c r="M25"/>
  <c r="M23"/>
  <c r="AA24"/>
  <c r="AA25"/>
  <c r="AA23"/>
  <c r="AA15"/>
  <c r="AA16"/>
  <c r="AA17"/>
  <c r="AA18"/>
  <c r="AA19"/>
  <c r="AA20"/>
  <c r="AA21"/>
  <c r="M15"/>
  <c r="M16"/>
  <c r="M17"/>
  <c r="M18"/>
  <c r="M19"/>
  <c r="M20"/>
  <c r="M21"/>
  <c r="M14"/>
  <c r="N417" i="3"/>
  <c r="N418"/>
  <c r="N419"/>
  <c r="N416"/>
  <c r="N1064" i="18"/>
  <c r="N1065"/>
  <c r="N1066"/>
  <c r="N1063"/>
  <c r="AB11" i="13"/>
  <c r="N11"/>
  <c r="AB3"/>
  <c r="AB4"/>
  <c r="AB5"/>
  <c r="AB6"/>
  <c r="AB7"/>
  <c r="AB8"/>
  <c r="AB9"/>
  <c r="AB2"/>
  <c r="AA3" i="10"/>
  <c r="AA4"/>
  <c r="AA5"/>
  <c r="AA6"/>
  <c r="AA7"/>
  <c r="AA8"/>
  <c r="AA9"/>
  <c r="AA10"/>
  <c r="AA11"/>
  <c r="AA12"/>
  <c r="AA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2"/>
  <c r="M5" i="10"/>
  <c r="M6"/>
  <c r="M7"/>
  <c r="M8"/>
  <c r="M9"/>
  <c r="M10"/>
  <c r="M11"/>
  <c r="M12"/>
  <c r="M4"/>
  <c r="M3"/>
  <c r="M85" i="11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11"/>
  <c r="M7"/>
  <c r="M8"/>
  <c r="M9"/>
  <c r="M10"/>
  <c r="M5"/>
  <c r="M6"/>
  <c r="M4"/>
  <c r="S3" i="2"/>
  <c r="N3" i="15" l="1"/>
  <c r="O3" s="1"/>
  <c r="R3" s="1"/>
  <c r="N4"/>
  <c r="O4" s="1"/>
  <c r="R4" s="1"/>
  <c r="N5"/>
  <c r="O5" s="1"/>
  <c r="R5" s="1"/>
  <c r="N6"/>
  <c r="O6" s="1"/>
  <c r="R6" s="1"/>
  <c r="N7"/>
  <c r="O7" s="1"/>
  <c r="R7" s="1"/>
  <c r="N8"/>
  <c r="O8" s="1"/>
  <c r="R8" s="1"/>
  <c r="N9"/>
  <c r="O9" s="1"/>
  <c r="R9" s="1"/>
  <c r="N10"/>
  <c r="O10" s="1"/>
  <c r="R10" s="1"/>
  <c r="N11"/>
  <c r="O11" s="1"/>
  <c r="R11" s="1"/>
  <c r="N12"/>
  <c r="O12" s="1"/>
  <c r="R12" s="1"/>
  <c r="N13"/>
  <c r="O13" s="1"/>
  <c r="R13" s="1"/>
  <c r="N14"/>
  <c r="O14" s="1"/>
  <c r="R14" s="1"/>
  <c r="N15"/>
  <c r="O15" s="1"/>
  <c r="R15" s="1"/>
  <c r="N16"/>
  <c r="O16" s="1"/>
  <c r="R16" s="1"/>
  <c r="N17"/>
  <c r="O17" s="1"/>
  <c r="R17" s="1"/>
  <c r="N18"/>
  <c r="O18" s="1"/>
  <c r="R18" s="1"/>
  <c r="N19"/>
  <c r="O19" s="1"/>
  <c r="R19" s="1"/>
  <c r="N20"/>
  <c r="O20" s="1"/>
  <c r="R20" s="1"/>
  <c r="N21"/>
  <c r="O21" s="1"/>
  <c r="R21" s="1"/>
  <c r="N22"/>
  <c r="O22" s="1"/>
  <c r="R22" s="1"/>
  <c r="N23"/>
  <c r="O23" s="1"/>
  <c r="R23" s="1"/>
  <c r="N24"/>
  <c r="O24" s="1"/>
  <c r="R24" s="1"/>
  <c r="N25"/>
  <c r="O25" s="1"/>
  <c r="R25" s="1"/>
  <c r="N26"/>
  <c r="O26" s="1"/>
  <c r="R26" s="1"/>
  <c r="N27"/>
  <c r="O27" s="1"/>
  <c r="R27" s="1"/>
  <c r="N28"/>
  <c r="O28" s="1"/>
  <c r="R28" s="1"/>
  <c r="N29"/>
  <c r="O29" s="1"/>
  <c r="R29" s="1"/>
  <c r="N30"/>
  <c r="O30" s="1"/>
  <c r="R30" s="1"/>
  <c r="N31"/>
  <c r="O31" s="1"/>
  <c r="R31" s="1"/>
  <c r="N32"/>
  <c r="O32" s="1"/>
  <c r="R32" s="1"/>
  <c r="N33"/>
  <c r="O33" s="1"/>
  <c r="R33" s="1"/>
  <c r="N34"/>
  <c r="O34" s="1"/>
  <c r="R34" s="1"/>
  <c r="N35"/>
  <c r="O35" s="1"/>
  <c r="R35" s="1"/>
  <c r="N36"/>
  <c r="O36" s="1"/>
  <c r="R36" s="1"/>
  <c r="N37"/>
  <c r="O37" s="1"/>
  <c r="R37" s="1"/>
  <c r="N38"/>
  <c r="O38" s="1"/>
  <c r="R38" s="1"/>
  <c r="N39"/>
  <c r="O39" s="1"/>
  <c r="R39" s="1"/>
  <c r="N40"/>
  <c r="O40" s="1"/>
  <c r="R40" s="1"/>
  <c r="N41"/>
  <c r="O41" s="1"/>
  <c r="R41" s="1"/>
  <c r="N42"/>
  <c r="O42" s="1"/>
  <c r="R42" s="1"/>
  <c r="N43"/>
  <c r="O43" s="1"/>
  <c r="R43" s="1"/>
  <c r="N44"/>
  <c r="O44" s="1"/>
  <c r="R44" s="1"/>
  <c r="N45"/>
  <c r="O45" s="1"/>
  <c r="R45" s="1"/>
  <c r="N46"/>
  <c r="O46" s="1"/>
  <c r="R46" s="1"/>
  <c r="N47"/>
  <c r="O47" s="1"/>
  <c r="R47" s="1"/>
  <c r="N48"/>
  <c r="O48" s="1"/>
  <c r="R48" s="1"/>
  <c r="N49"/>
  <c r="O49" s="1"/>
  <c r="R49" s="1"/>
  <c r="N50"/>
  <c r="O50" s="1"/>
  <c r="R50" s="1"/>
  <c r="N51"/>
  <c r="O51" s="1"/>
  <c r="R51" s="1"/>
  <c r="N52"/>
  <c r="O52" s="1"/>
  <c r="R52" s="1"/>
  <c r="N53"/>
  <c r="O53" s="1"/>
  <c r="R53" s="1"/>
  <c r="N54"/>
  <c r="O54" s="1"/>
  <c r="R54" s="1"/>
  <c r="N55"/>
  <c r="O55" s="1"/>
  <c r="R55" s="1"/>
  <c r="N56"/>
  <c r="O56" s="1"/>
  <c r="R56" s="1"/>
  <c r="N57"/>
  <c r="O57" s="1"/>
  <c r="R57" s="1"/>
  <c r="N58"/>
  <c r="O58" s="1"/>
  <c r="R58" s="1"/>
  <c r="N59"/>
  <c r="O59" s="1"/>
  <c r="R59" s="1"/>
  <c r="N60"/>
  <c r="O60" s="1"/>
  <c r="R60" s="1"/>
  <c r="N61"/>
  <c r="O61" s="1"/>
  <c r="R61" s="1"/>
  <c r="N62"/>
  <c r="O62" s="1"/>
  <c r="R62" s="1"/>
  <c r="N63"/>
  <c r="O63" s="1"/>
  <c r="R63" s="1"/>
  <c r="N64"/>
  <c r="O64" s="1"/>
  <c r="R64" s="1"/>
  <c r="N65"/>
  <c r="O65" s="1"/>
  <c r="R65" s="1"/>
  <c r="N66"/>
  <c r="O66" s="1"/>
  <c r="R66" s="1"/>
  <c r="N67"/>
  <c r="O67" s="1"/>
  <c r="R67" s="1"/>
  <c r="N68"/>
  <c r="O68" s="1"/>
  <c r="R68" s="1"/>
  <c r="N69"/>
  <c r="O69" s="1"/>
  <c r="R69" s="1"/>
  <c r="N70"/>
  <c r="O70" s="1"/>
  <c r="R70" s="1"/>
  <c r="N71"/>
  <c r="O71" s="1"/>
  <c r="R71" s="1"/>
  <c r="N72"/>
  <c r="O72" s="1"/>
  <c r="R72" s="1"/>
  <c r="N73"/>
  <c r="O73" s="1"/>
  <c r="R73" s="1"/>
  <c r="N74"/>
  <c r="O74" s="1"/>
  <c r="R74" s="1"/>
  <c r="N75"/>
  <c r="O75" s="1"/>
  <c r="R75" s="1"/>
  <c r="N76"/>
  <c r="O76" s="1"/>
  <c r="R76" s="1"/>
  <c r="N77"/>
  <c r="O77" s="1"/>
  <c r="R77" s="1"/>
  <c r="N78"/>
  <c r="O78" s="1"/>
  <c r="R78" s="1"/>
  <c r="N79"/>
  <c r="O79" s="1"/>
  <c r="R79" s="1"/>
  <c r="N80"/>
  <c r="O80" s="1"/>
  <c r="R80" s="1"/>
  <c r="N81"/>
  <c r="O81" s="1"/>
  <c r="R81" s="1"/>
  <c r="N82"/>
  <c r="O82" s="1"/>
  <c r="R82" s="1"/>
  <c r="N83"/>
  <c r="O83" s="1"/>
  <c r="R83" s="1"/>
  <c r="N84"/>
  <c r="O84" s="1"/>
  <c r="R84" s="1"/>
  <c r="N85"/>
  <c r="O85" s="1"/>
  <c r="R85" s="1"/>
  <c r="N86"/>
  <c r="O86" s="1"/>
  <c r="R86" s="1"/>
  <c r="N87"/>
  <c r="O87" s="1"/>
  <c r="R87" s="1"/>
  <c r="N88"/>
  <c r="O88" s="1"/>
  <c r="R88" s="1"/>
  <c r="N89"/>
  <c r="O89" s="1"/>
  <c r="R89" s="1"/>
  <c r="N90"/>
  <c r="O90" s="1"/>
  <c r="R90" s="1"/>
  <c r="N91"/>
  <c r="O91" s="1"/>
  <c r="R91" s="1"/>
  <c r="N92"/>
  <c r="O92" s="1"/>
  <c r="R92" s="1"/>
  <c r="N93"/>
  <c r="O93" s="1"/>
  <c r="R93" s="1"/>
  <c r="N94"/>
  <c r="O94" s="1"/>
  <c r="R94" s="1"/>
  <c r="N95"/>
  <c r="O95" s="1"/>
  <c r="R95" s="1"/>
  <c r="N96"/>
  <c r="O96" s="1"/>
  <c r="R96" s="1"/>
  <c r="N97"/>
  <c r="O97" s="1"/>
  <c r="R97" s="1"/>
  <c r="N98"/>
  <c r="O98" s="1"/>
  <c r="R98" s="1"/>
  <c r="N99"/>
  <c r="O99" s="1"/>
  <c r="R99" s="1"/>
  <c r="N100"/>
  <c r="O100" s="1"/>
  <c r="R100" s="1"/>
  <c r="N101"/>
  <c r="O101" s="1"/>
  <c r="R101" s="1"/>
  <c r="N102"/>
  <c r="O102" s="1"/>
  <c r="R102" s="1"/>
  <c r="N103"/>
  <c r="O103" s="1"/>
  <c r="R103" s="1"/>
  <c r="N104"/>
  <c r="O104" s="1"/>
  <c r="R104" s="1"/>
  <c r="N105"/>
  <c r="O105" s="1"/>
  <c r="R105" s="1"/>
  <c r="N106"/>
  <c r="O106" s="1"/>
  <c r="R106" s="1"/>
  <c r="N107"/>
  <c r="O107" s="1"/>
  <c r="R107" s="1"/>
  <c r="N108"/>
  <c r="O108" s="1"/>
  <c r="R108" s="1"/>
  <c r="N109"/>
  <c r="O109" s="1"/>
  <c r="R109" s="1"/>
  <c r="N110"/>
  <c r="O110" s="1"/>
  <c r="R110" s="1"/>
  <c r="N111"/>
  <c r="O111" s="1"/>
  <c r="R111" s="1"/>
  <c r="N112"/>
  <c r="O112" s="1"/>
  <c r="R112" s="1"/>
  <c r="N113"/>
  <c r="O113" s="1"/>
  <c r="R113" s="1"/>
  <c r="N114"/>
  <c r="O114" s="1"/>
  <c r="R114" s="1"/>
  <c r="N115"/>
  <c r="O115" s="1"/>
  <c r="R115" s="1"/>
  <c r="N116"/>
  <c r="O116" s="1"/>
  <c r="R116" s="1"/>
  <c r="N117"/>
  <c r="O117" s="1"/>
  <c r="R117" s="1"/>
  <c r="N118"/>
  <c r="O118" s="1"/>
  <c r="R118" s="1"/>
  <c r="N119"/>
  <c r="O119" s="1"/>
  <c r="R119" s="1"/>
  <c r="N120"/>
  <c r="O120" s="1"/>
  <c r="R120" s="1"/>
  <c r="N121"/>
  <c r="O121" s="1"/>
  <c r="R121" s="1"/>
  <c r="N122"/>
  <c r="O122" s="1"/>
  <c r="R122" s="1"/>
  <c r="N123"/>
  <c r="O123" s="1"/>
  <c r="R123" s="1"/>
  <c r="N124"/>
  <c r="O124" s="1"/>
  <c r="R124" s="1"/>
  <c r="N125"/>
  <c r="O125" s="1"/>
  <c r="R125" s="1"/>
  <c r="N126"/>
  <c r="O126" s="1"/>
  <c r="R126" s="1"/>
  <c r="N127"/>
  <c r="O127" s="1"/>
  <c r="R127" s="1"/>
  <c r="N128"/>
  <c r="O128" s="1"/>
  <c r="R128" s="1"/>
  <c r="N129"/>
  <c r="O129" s="1"/>
  <c r="R129" s="1"/>
  <c r="N130"/>
  <c r="O130" s="1"/>
  <c r="R130" s="1"/>
  <c r="N131"/>
  <c r="O131" s="1"/>
  <c r="R131" s="1"/>
  <c r="N132"/>
  <c r="O132" s="1"/>
  <c r="R132" s="1"/>
  <c r="N133"/>
  <c r="O133" s="1"/>
  <c r="R133" s="1"/>
  <c r="N134"/>
  <c r="O134" s="1"/>
  <c r="R134" s="1"/>
  <c r="N135"/>
  <c r="O135" s="1"/>
  <c r="R135" s="1"/>
  <c r="N136"/>
  <c r="O136" s="1"/>
  <c r="R136" s="1"/>
  <c r="N137"/>
  <c r="O137" s="1"/>
  <c r="R137" s="1"/>
  <c r="N138"/>
  <c r="O138" s="1"/>
  <c r="R138" s="1"/>
  <c r="N139"/>
  <c r="O139" s="1"/>
  <c r="R139" s="1"/>
  <c r="N140"/>
  <c r="O140" s="1"/>
  <c r="R140" s="1"/>
  <c r="N141"/>
  <c r="O141" s="1"/>
  <c r="R141" s="1"/>
  <c r="N142"/>
  <c r="O142" s="1"/>
  <c r="R142" s="1"/>
  <c r="N143"/>
  <c r="O143" s="1"/>
  <c r="R143" s="1"/>
  <c r="N144"/>
  <c r="O144" s="1"/>
  <c r="R144" s="1"/>
  <c r="N145"/>
  <c r="O145" s="1"/>
  <c r="R145" s="1"/>
  <c r="N146"/>
  <c r="O146" s="1"/>
  <c r="R146" s="1"/>
  <c r="N147"/>
  <c r="O147" s="1"/>
  <c r="R147" s="1"/>
  <c r="N148"/>
  <c r="O148" s="1"/>
  <c r="R148" s="1"/>
  <c r="N149"/>
  <c r="O149" s="1"/>
  <c r="R149" s="1"/>
  <c r="N150"/>
  <c r="O150" s="1"/>
  <c r="R150" s="1"/>
  <c r="N151"/>
  <c r="O151" s="1"/>
  <c r="R151" s="1"/>
  <c r="N152"/>
  <c r="O152" s="1"/>
  <c r="R152" s="1"/>
  <c r="N153"/>
  <c r="O153" s="1"/>
  <c r="R153" s="1"/>
  <c r="N154"/>
  <c r="O154" s="1"/>
  <c r="R154" s="1"/>
  <c r="N155"/>
  <c r="O155" s="1"/>
  <c r="R155" s="1"/>
  <c r="N156"/>
  <c r="O156" s="1"/>
  <c r="R156" s="1"/>
  <c r="N157"/>
  <c r="O157" s="1"/>
  <c r="R157" s="1"/>
  <c r="N158"/>
  <c r="O158" s="1"/>
  <c r="R158" s="1"/>
  <c r="N159"/>
  <c r="O159" s="1"/>
  <c r="R159" s="1"/>
  <c r="N160"/>
  <c r="O160" s="1"/>
  <c r="R160" s="1"/>
  <c r="N161"/>
  <c r="O161" s="1"/>
  <c r="R161" s="1"/>
  <c r="N162"/>
  <c r="O162" s="1"/>
  <c r="R162" s="1"/>
  <c r="N163"/>
  <c r="O163" s="1"/>
  <c r="R163" s="1"/>
  <c r="N164"/>
  <c r="O164" s="1"/>
  <c r="R164" s="1"/>
  <c r="N165"/>
  <c r="O165" s="1"/>
  <c r="R165" s="1"/>
  <c r="N166"/>
  <c r="O166" s="1"/>
  <c r="R166" s="1"/>
  <c r="N167"/>
  <c r="O167" s="1"/>
  <c r="R167" s="1"/>
  <c r="N168"/>
  <c r="O168" s="1"/>
  <c r="R168" s="1"/>
  <c r="N169"/>
  <c r="O169" s="1"/>
  <c r="R169" s="1"/>
  <c r="N170"/>
  <c r="O170" s="1"/>
  <c r="R170" s="1"/>
  <c r="N171"/>
  <c r="O171" s="1"/>
  <c r="R171" s="1"/>
  <c r="N172"/>
  <c r="O172" s="1"/>
  <c r="R172" s="1"/>
  <c r="N173"/>
  <c r="O173" s="1"/>
  <c r="R173" s="1"/>
  <c r="N174"/>
  <c r="O174" s="1"/>
  <c r="R174" s="1"/>
  <c r="N175"/>
  <c r="O175" s="1"/>
  <c r="R175" s="1"/>
  <c r="N176"/>
  <c r="O176" s="1"/>
  <c r="R176" s="1"/>
  <c r="N177"/>
  <c r="O177" s="1"/>
  <c r="R177" s="1"/>
  <c r="N178"/>
  <c r="O178" s="1"/>
  <c r="R178" s="1"/>
  <c r="N179"/>
  <c r="O179" s="1"/>
  <c r="R179" s="1"/>
  <c r="N180"/>
  <c r="O180" s="1"/>
  <c r="R180" s="1"/>
  <c r="N181"/>
  <c r="O181" s="1"/>
  <c r="R181" s="1"/>
  <c r="N182"/>
  <c r="O182" s="1"/>
  <c r="R182" s="1"/>
  <c r="N183"/>
  <c r="O183" s="1"/>
  <c r="R183" s="1"/>
  <c r="N184"/>
  <c r="O184" s="1"/>
  <c r="R184" s="1"/>
  <c r="N185"/>
  <c r="O185" s="1"/>
  <c r="R185" s="1"/>
  <c r="N186"/>
  <c r="O186" s="1"/>
  <c r="R186" s="1"/>
  <c r="N187"/>
  <c r="O187" s="1"/>
  <c r="R187" s="1"/>
  <c r="N188"/>
  <c r="O188" s="1"/>
  <c r="R188" s="1"/>
  <c r="N189"/>
  <c r="O189" s="1"/>
  <c r="R189" s="1"/>
  <c r="N190"/>
  <c r="O190" s="1"/>
  <c r="R190" s="1"/>
  <c r="N191"/>
  <c r="O191" s="1"/>
  <c r="R191" s="1"/>
  <c r="N192"/>
  <c r="O192" s="1"/>
  <c r="R192" s="1"/>
  <c r="N193"/>
  <c r="O193" s="1"/>
  <c r="R193" s="1"/>
  <c r="N194"/>
  <c r="O194" s="1"/>
  <c r="R194" s="1"/>
  <c r="N195"/>
  <c r="O195" s="1"/>
  <c r="R195" s="1"/>
  <c r="N196"/>
  <c r="O196" s="1"/>
  <c r="R196" s="1"/>
  <c r="N197"/>
  <c r="O197" s="1"/>
  <c r="R197" s="1"/>
  <c r="N198"/>
  <c r="O198" s="1"/>
  <c r="R198" s="1"/>
  <c r="N199"/>
  <c r="O199" s="1"/>
  <c r="R199" s="1"/>
  <c r="N200"/>
  <c r="O200" s="1"/>
  <c r="R200" s="1"/>
  <c r="N201"/>
  <c r="O201" s="1"/>
  <c r="R201" s="1"/>
  <c r="N202"/>
  <c r="O202" s="1"/>
  <c r="R202" s="1"/>
  <c r="N203"/>
  <c r="O203" s="1"/>
  <c r="R203" s="1"/>
  <c r="N204"/>
  <c r="O204" s="1"/>
  <c r="R204" s="1"/>
  <c r="N205"/>
  <c r="O205" s="1"/>
  <c r="R205" s="1"/>
  <c r="N206"/>
  <c r="O206" s="1"/>
  <c r="R206" s="1"/>
  <c r="N207"/>
  <c r="O207" s="1"/>
  <c r="R207" s="1"/>
  <c r="N208"/>
  <c r="O208" s="1"/>
  <c r="R208" s="1"/>
  <c r="N209"/>
  <c r="O209" s="1"/>
  <c r="R209" s="1"/>
  <c r="N210"/>
  <c r="O210" s="1"/>
  <c r="R210" s="1"/>
  <c r="N211"/>
  <c r="O211" s="1"/>
  <c r="R211" s="1"/>
  <c r="N212"/>
  <c r="O212" s="1"/>
  <c r="R212" s="1"/>
  <c r="N213"/>
  <c r="O213" s="1"/>
  <c r="R213" s="1"/>
  <c r="N214"/>
  <c r="O214" s="1"/>
  <c r="R214" s="1"/>
  <c r="N215"/>
  <c r="O215" s="1"/>
  <c r="R215" s="1"/>
  <c r="N216"/>
  <c r="O216" s="1"/>
  <c r="R216" s="1"/>
  <c r="N217"/>
  <c r="O217" s="1"/>
  <c r="R217" s="1"/>
  <c r="N218"/>
  <c r="O218" s="1"/>
  <c r="R218" s="1"/>
  <c r="N219"/>
  <c r="O219" s="1"/>
  <c r="R219" s="1"/>
  <c r="N220"/>
  <c r="O220" s="1"/>
  <c r="R220" s="1"/>
  <c r="N221"/>
  <c r="O221" s="1"/>
  <c r="R221" s="1"/>
  <c r="N222"/>
  <c r="O222" s="1"/>
  <c r="R222" s="1"/>
  <c r="N223"/>
  <c r="O223" s="1"/>
  <c r="R223" s="1"/>
  <c r="N224"/>
  <c r="O224" s="1"/>
  <c r="R224" s="1"/>
  <c r="N225"/>
  <c r="O225" s="1"/>
  <c r="R225" s="1"/>
  <c r="N226"/>
  <c r="O226" s="1"/>
  <c r="R226" s="1"/>
  <c r="N227"/>
  <c r="O227" s="1"/>
  <c r="R227" s="1"/>
  <c r="N228"/>
  <c r="O228" s="1"/>
  <c r="R228" s="1"/>
  <c r="N229"/>
  <c r="O229" s="1"/>
  <c r="R229" s="1"/>
  <c r="N230"/>
  <c r="O230" s="1"/>
  <c r="R230" s="1"/>
  <c r="N231"/>
  <c r="O231" s="1"/>
  <c r="R231" s="1"/>
  <c r="N232"/>
  <c r="O232" s="1"/>
  <c r="R232" s="1"/>
  <c r="N233"/>
  <c r="O233" s="1"/>
  <c r="R233" s="1"/>
  <c r="N234"/>
  <c r="O234" s="1"/>
  <c r="R234" s="1"/>
  <c r="N235"/>
  <c r="O235" s="1"/>
  <c r="R235" s="1"/>
  <c r="N236"/>
  <c r="O236" s="1"/>
  <c r="R236" s="1"/>
  <c r="N237"/>
  <c r="O237" s="1"/>
  <c r="R237" s="1"/>
  <c r="N238"/>
  <c r="O238" s="1"/>
  <c r="R238" s="1"/>
  <c r="N239"/>
  <c r="O239" s="1"/>
  <c r="R239" s="1"/>
  <c r="N240"/>
  <c r="O240" s="1"/>
  <c r="R240" s="1"/>
  <c r="N241"/>
  <c r="O241" s="1"/>
  <c r="R241" s="1"/>
  <c r="N242"/>
  <c r="O242" s="1"/>
  <c r="R242" s="1"/>
  <c r="N243"/>
  <c r="O243" s="1"/>
  <c r="R243" s="1"/>
  <c r="N244"/>
  <c r="O244" s="1"/>
  <c r="R244" s="1"/>
  <c r="N245"/>
  <c r="O245" s="1"/>
  <c r="N246"/>
  <c r="O246" s="1"/>
  <c r="N247"/>
  <c r="O247" s="1"/>
  <c r="N248"/>
  <c r="O248" s="1"/>
  <c r="N249"/>
  <c r="O249" s="1"/>
  <c r="N250"/>
  <c r="O250" s="1"/>
  <c r="N251"/>
  <c r="O251" s="1"/>
  <c r="N2"/>
  <c r="O2" s="1"/>
  <c r="R2" s="1"/>
</calcChain>
</file>

<file path=xl/sharedStrings.xml><?xml version="1.0" encoding="utf-8"?>
<sst xmlns="http://schemas.openxmlformats.org/spreadsheetml/2006/main" count="112834" uniqueCount="9565">
  <si>
    <t>CUSTOMER TYPE</t>
  </si>
  <si>
    <t>MEMBER TYPE</t>
  </si>
  <si>
    <t>ADMISSION NO.</t>
  </si>
  <si>
    <t>SURNAME</t>
  </si>
  <si>
    <t>GENDER</t>
  </si>
  <si>
    <t>SHARE BALANCE</t>
  </si>
  <si>
    <t>VILLAGE</t>
  </si>
  <si>
    <t>LEDGER FOLIO NO.</t>
  </si>
  <si>
    <t>ADMISSION DATE</t>
  </si>
  <si>
    <t>AGE AS ON ADMISSION DATE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</si>
  <si>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</si>
  <si>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</si>
  <si>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</si>
  <si>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</si>
  <si>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</si>
  <si>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</si>
  <si>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</si>
  <si>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</si>
  <si>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</si>
  <si>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</si>
  <si>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</si>
  <si>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</si>
  <si>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</si>
  <si>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</si>
  <si>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</si>
  <si>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</si>
  <si>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</si>
  <si>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</si>
  <si>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</si>
  <si>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</si>
  <si>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</si>
  <si>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</si>
  <si>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</si>
  <si>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</si>
  <si>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</si>
  <si>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</si>
  <si>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</si>
  <si>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</si>
  <si>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</si>
  <si>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</si>
  <si>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</si>
  <si>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</si>
  <si>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</si>
  <si>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</si>
  <si>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</si>
  <si>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</si>
  <si>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</si>
  <si>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</si>
  <si>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</si>
  <si>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</si>
  <si>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</si>
  <si>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</si>
  <si>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</si>
  <si>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</si>
  <si>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</si>
  <si>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</si>
  <si>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</si>
  <si>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</si>
  <si>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</si>
  <si>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</si>
  <si>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</si>
  <si>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</si>
  <si>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</si>
  <si>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</si>
  <si>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</si>
  <si>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</si>
  <si>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</si>
  <si>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</si>
  <si>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</si>
  <si>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</si>
  <si>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</si>
  <si>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</si>
  <si>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</si>
  <si>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</si>
  <si>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</si>
  <si>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</si>
  <si>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</si>
  <si>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</si>
  <si>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</si>
  <si>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</si>
  <si>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</si>
  <si>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</si>
  <si>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</si>
  <si>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</si>
  <si>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</si>
  <si>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</si>
  <si>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</si>
  <si>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</si>
  <si>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</si>
  <si>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</si>
  <si>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</si>
  <si>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</si>
  <si>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</si>
  <si>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</si>
  <si>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</si>
  <si>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</si>
  <si>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</si>
  <si>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</si>
  <si>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</si>
  <si>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</si>
  <si>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</si>
  <si>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</si>
  <si>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</si>
  <si>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</si>
  <si>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</si>
  <si>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</si>
  <si>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</si>
  <si>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</si>
  <si>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</si>
  <si>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</si>
  <si>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</si>
  <si>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</si>
  <si>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</si>
  <si>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</si>
  <si>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</si>
  <si>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</si>
  <si>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</si>
  <si>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</si>
  <si>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</si>
  <si>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</si>
  <si>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</si>
  <si>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</si>
  <si>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</si>
  <si>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</si>
  <si>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</si>
  <si>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</si>
  <si>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</si>
  <si>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</si>
  <si>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</si>
  <si>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</si>
  <si>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</si>
  <si>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</si>
  <si>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</si>
  <si>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</si>
  <si>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Member</t>
  </si>
  <si>
    <t>A Type</t>
  </si>
  <si>
    <t>MALE</t>
  </si>
  <si>
    <t/>
  </si>
  <si>
    <t>Not Available</t>
  </si>
  <si>
    <t>GENERAL</t>
  </si>
  <si>
    <t>HINDU</t>
  </si>
  <si>
    <t>BELAGAVI</t>
  </si>
  <si>
    <t>Karnataka</t>
  </si>
  <si>
    <t>Wet</t>
  </si>
  <si>
    <t>Owner</t>
  </si>
  <si>
    <t>Non Cummulative</t>
  </si>
  <si>
    <t>Single</t>
  </si>
  <si>
    <t>On Maturity</t>
  </si>
  <si>
    <t>Yearly</t>
  </si>
  <si>
    <t>FD BOND BASE LOAN</t>
  </si>
  <si>
    <t>Normal</t>
  </si>
  <si>
    <t>Closing Time</t>
  </si>
  <si>
    <t>FAMILIAL DISINCENTIVE</t>
  </si>
  <si>
    <t>AGRICULTURE</t>
  </si>
  <si>
    <t>MT &amp; LT loan</t>
  </si>
  <si>
    <t>MEMBER MT LOAN</t>
  </si>
  <si>
    <t>Other Loans</t>
  </si>
  <si>
    <t>MT LOAN</t>
  </si>
  <si>
    <t>SAVINGS BANK A/C</t>
  </si>
  <si>
    <t>CASH Credit loan</t>
  </si>
  <si>
    <t>Personal</t>
  </si>
  <si>
    <t>UMARANI</t>
  </si>
  <si>
    <t>HARUGERI</t>
  </si>
  <si>
    <t>CHANNAPPA</t>
  </si>
  <si>
    <t>BADIGER</t>
  </si>
  <si>
    <t>RAMU ANNAPPA BADIGER</t>
  </si>
  <si>
    <t>ANNAPPA</t>
  </si>
  <si>
    <t>KAGAWAD</t>
  </si>
  <si>
    <t>ABHA</t>
  </si>
  <si>
    <t>MUSALIM</t>
  </si>
  <si>
    <t>DATAWAD</t>
  </si>
  <si>
    <t>BHIMAPPA</t>
  </si>
  <si>
    <t>NAGANUR</t>
  </si>
  <si>
    <t>JINNAPPA DEVENDRA NAGANUR</t>
  </si>
  <si>
    <t>DEVENDRA</t>
  </si>
  <si>
    <t>UPPAR</t>
  </si>
  <si>
    <t>NARAYAN</t>
  </si>
  <si>
    <t>THABAGOUDA SATYAPPA UMARANI</t>
  </si>
  <si>
    <t>SATYAPPA</t>
  </si>
  <si>
    <t>SATYAPPA CHANNAPPA UMARANI</t>
  </si>
  <si>
    <t>SIRAJ ABA KAGAWAD</t>
  </si>
  <si>
    <t>NARASAPPA BHIMAPPA DATAWAD [TOP]</t>
  </si>
  <si>
    <t>SIDDAPPA NARAYANA UPPAR</t>
  </si>
  <si>
    <t>SIDDAPPA MALAKARI RABAKAVI</t>
  </si>
  <si>
    <t>SIDDAPPA KADAPPA GUDODAGI</t>
  </si>
  <si>
    <t>RUDRAPPA PARAPPA MUDASHI</t>
  </si>
  <si>
    <t>BABU CHANDRAM SADALAGI</t>
  </si>
  <si>
    <t>SHANKARGOUDA APPAGOUDA PATIL</t>
  </si>
  <si>
    <t>PARIS DHAREPPA BADNIKAI</t>
  </si>
  <si>
    <t>BHIMA GOVIND SAIDAPUR</t>
  </si>
  <si>
    <t>JAKKAPPA  NINGAPPA NAGANUR</t>
  </si>
  <si>
    <t>KRISHNA  SHIVARUDRA HOLER</t>
  </si>
  <si>
    <t>BASPRABHU PARAPPA KASHETTI</t>
  </si>
  <si>
    <t>IRAPPA TAVANAPPA KURANI</t>
  </si>
  <si>
    <t>NINGAPPA SIDDAPPA CHOUGALA</t>
  </si>
  <si>
    <t>VITTAL KENCHAPPA GASTI</t>
  </si>
  <si>
    <t>BABU  RAMAPPA  CHIMMAD</t>
  </si>
  <si>
    <t>SHRIMANT SHANKREPPA CHOUGALA</t>
  </si>
  <si>
    <t>NEMANNA  BHIMA NAGANUR ( YANNI)</t>
  </si>
  <si>
    <t>AVVANNA SHIVAGOUDA GUDODAGI</t>
  </si>
  <si>
    <t>BHUJAPPA DONKAPPA NAGANUR</t>
  </si>
  <si>
    <t>HANAMANT RAMAPPA NAGANUR</t>
  </si>
  <si>
    <t>BAGAVVA HALAPPA HIDAKAL</t>
  </si>
  <si>
    <t>DHAREPPA SHIVAPPA MUDASHI</t>
  </si>
  <si>
    <t>PANDU SHIDLING ODEYAR</t>
  </si>
  <si>
    <t>MARUTI  LAGAMA HADAKAR</t>
  </si>
  <si>
    <t>DHAREPPA CHANDRAM SADALAGI</t>
  </si>
  <si>
    <t>SIDRAM BHAGAVANTAPPA SADALAGI</t>
  </si>
  <si>
    <t>APPAJI BHAGAVANTAPPA SADALAGI</t>
  </si>
  <si>
    <t>MANIKCHAND BAYICHAND SHAHA</t>
  </si>
  <si>
    <t>MARUTI  SATYAVVA RADARATTI</t>
  </si>
  <si>
    <t>MALAGOUDA  BHIMAGOUDA  PATIL</t>
  </si>
  <si>
    <t>BHIMAPPA  SATAPPA HADAKAR</t>
  </si>
  <si>
    <t>BALAKRISHNA ADAPPA JAMBAGI</t>
  </si>
  <si>
    <t>LAXMAN PARAPPA TERADAL</t>
  </si>
  <si>
    <t>BASAGOUDA CHANABASU THAKKANNAVAR</t>
  </si>
  <si>
    <t>BHARAMU AVVANNA SAVADI</t>
  </si>
  <si>
    <t>BHIMAPPA RAMAPPA PADEDAR</t>
  </si>
  <si>
    <t>SHRIPAL YAMANAPPA NAGANUR</t>
  </si>
  <si>
    <t>BHUPAL BHIMAGOUDA ASKI</t>
  </si>
  <si>
    <t>SATYAPPA  RAMAPPA DARUR</t>
  </si>
  <si>
    <t>BHAGAVANT BHIMAPPA CHOUGALA</t>
  </si>
  <si>
    <t>BHARAMU SIDDAPPA BADNIKAI</t>
  </si>
  <si>
    <t>JAKKAPPA AVVANNA ALAGUR</t>
  </si>
  <si>
    <t>APPASAB BHIMAGOUDA  ASKI</t>
  </si>
  <si>
    <t>VIJAYKUMAR BALAPPA DARUR</t>
  </si>
  <si>
    <t>LAXMANGOUDA BHIMAGOUDA PATIL</t>
  </si>
  <si>
    <t>GOUDAPPA BHIMAGOUDA PATIL</t>
  </si>
  <si>
    <t>ANNASAB BHIMAGOUDA PATIL</t>
  </si>
  <si>
    <t>SHIVAPPA MALLAPPA BAGEWADI</t>
  </si>
  <si>
    <t>SHANKAR  SHIDLING ODEYAR</t>
  </si>
  <si>
    <t>BANAPPA BHIMAPPA SADALAGI</t>
  </si>
  <si>
    <t>BHIMAJI GANESH KULAKARNI</t>
  </si>
  <si>
    <t>NINGAPPA PARIS DATAWAD</t>
  </si>
  <si>
    <t>SIDDAPPA MAGEPPA THAKKANNAVAR</t>
  </si>
  <si>
    <t>UPENDRA  BAVURAO DESHAPANDE</t>
  </si>
  <si>
    <t>BHIMARAO ALLAPPA SHINDHE</t>
  </si>
  <si>
    <t>SUMAN  GOVIND KULAKARNI</t>
  </si>
  <si>
    <t>BHUJABALI CHANDRAM SADALAGI</t>
  </si>
  <si>
    <t>SATAPPA RAMAPPA RAMATEERTH</t>
  </si>
  <si>
    <t>MALLAPPA BASAPPA BASAGOUDANAVAR</t>
  </si>
  <si>
    <t>DATTU BASAPPA PATTAR</t>
  </si>
  <si>
    <t>DHANAPAL BANAPPA ASKI</t>
  </si>
  <si>
    <t>KALLAPPA  BABALLI NAGANUR</t>
  </si>
  <si>
    <t>BHUJABALI  JIVAPPA  NAGANUR</t>
  </si>
  <si>
    <t>VENKAT  PARIS  NAGANUR</t>
  </si>
  <si>
    <t>NEMANNA  CHANDRAM SADALAGI</t>
  </si>
  <si>
    <t>BHARAMAPPA  JINNAPPA  BELAGALI</t>
  </si>
  <si>
    <t>MAHADEV  MAHALING  PATTAR</t>
  </si>
  <si>
    <t>BABU  DEVAPPA  SHEDABAL</t>
  </si>
  <si>
    <t>BABU BHIMAPPA  ASANGI</t>
  </si>
  <si>
    <t>JINNAPPA  RAMAPPA  NAGANUR</t>
  </si>
  <si>
    <t>RAYAPPA  RAMAPPA NAGANUR</t>
  </si>
  <si>
    <t>BHIMAPPA  BABU  CHIMMAD</t>
  </si>
  <si>
    <t>MALLAPPA  YANKAPPA  HALINGALI</t>
  </si>
  <si>
    <t>SHRIMANT  MALLAPPA  KORIGERI</t>
  </si>
  <si>
    <t>SIDDAPPA  TIPPANNA  KORIGERI</t>
  </si>
  <si>
    <t>BHUPAL  SATYAPPA  ASKI</t>
  </si>
  <si>
    <t>RAMAPPA DEVAPPA ASANGI</t>
  </si>
  <si>
    <t>GIREPPA DEVAPPA ASANGI</t>
  </si>
  <si>
    <t>BHARAMAPPA  DEVAPPA  ASANGI</t>
  </si>
  <si>
    <t>SIDDAPPA  KALLAPPA  ASANGI</t>
  </si>
  <si>
    <t>HANAMANT NINGAPPA  SHEDABAL</t>
  </si>
  <si>
    <t>JINNAPPA  NINGAPPA  SHEDABAL</t>
  </si>
  <si>
    <t>RAYAPPA  GIREPPA  JAYAGOND</t>
  </si>
  <si>
    <t>SATAPPA  SHRIPAL  LIMBIKAI</t>
  </si>
  <si>
    <t>MALLAPPA  BHIMAPPA  SUBBANNAVAR</t>
  </si>
  <si>
    <t>DHANAPAL JINNAPPA  KURANI</t>
  </si>
  <si>
    <t>PARIS  JAYAPPA  NAGANUR</t>
  </si>
  <si>
    <t>NEMANNA  PRADHANI  NAGAYI</t>
  </si>
  <si>
    <t>TAVANAPPA  PRADHANI  NAGAYI</t>
  </si>
  <si>
    <t>BHIMAPPA  PRADHANI  NAGAYI</t>
  </si>
  <si>
    <t>AVVANNA  SATYAPPA  HALLUR</t>
  </si>
  <si>
    <t>ANNAPPA  BHIMAPPA  KARNAWADI</t>
  </si>
  <si>
    <t>ANNAPPA  BHIMAPPA  KURANI</t>
  </si>
  <si>
    <t>MARUTI BHIMAPPA  SUBBANNAVAR</t>
  </si>
  <si>
    <t>JINNAPPA  BHUPAL ASKI</t>
  </si>
  <si>
    <t>DHANAPAL AVVANNA  ALAGUR</t>
  </si>
  <si>
    <t>BANAPPA  BHUPAL  ASKI</t>
  </si>
  <si>
    <t>ANNAPPA  BHIMAGOUDA  ASKI</t>
  </si>
  <si>
    <t>JINNAPPA PARIS KARNAWAADI</t>
  </si>
  <si>
    <t>BHIMAPPA  SATAPPA  BADNIKAI</t>
  </si>
  <si>
    <t>TAVANAPPA  SATAPPA  BADNIKAI</t>
  </si>
  <si>
    <t>JAYASHRI  BHUJAPPA  BADNIKAI</t>
  </si>
  <si>
    <t>LAXMAN  RAMAPPA  CHINCHALI</t>
  </si>
  <si>
    <t>BHIMAPPA  KALLAPPA  BADNIKAI</t>
  </si>
  <si>
    <t>CHANDRAM  BABU  SADALAGI</t>
  </si>
  <si>
    <t>SULABAYI NEMANNA  HALINGALI</t>
  </si>
  <si>
    <t>NEMANNA  KENCHAPPA  SHIRAHATTI</t>
  </si>
  <si>
    <t>RAMAPPA  GANGAPPA  SADALAGI</t>
  </si>
  <si>
    <t>MARUTI  VITTAL  DALAWAI</t>
  </si>
  <si>
    <t>BHIMAPPA  MURIGEPPA  THAKKANNAVAR</t>
  </si>
  <si>
    <t>BASALING  GURALING  THAKKANNAVAR</t>
  </si>
  <si>
    <t>GURUAPAD  SHANKAR  THAKKANNAVAR</t>
  </si>
  <si>
    <t>SANGAPPA  GHULAPPA  THAKKANNAVAR</t>
  </si>
  <si>
    <t>DHAREPPA  PARIS  BADNIKAI</t>
  </si>
  <si>
    <t>SHRIMANT  PARIS  BADNIKAI</t>
  </si>
  <si>
    <t>ANNAPPA  SANKAPPA  SADALAGI</t>
  </si>
  <si>
    <t>RAMU  SANKAPPA  SADALAGI</t>
  </si>
  <si>
    <t>SADASHIV  RAMAPPA  TUNGAL</t>
  </si>
  <si>
    <t>DHAREPPA  GURUPAD  ATHANI</t>
  </si>
  <si>
    <t>RAJASAB  NIJAMSAB JAMADAR</t>
  </si>
  <si>
    <t>SHIVAMURTI  NINGAPPA  HOLER</t>
  </si>
  <si>
    <t>PARIS RAMAPPA NAGANUR</t>
  </si>
  <si>
    <t>ANIL  BABURAO  SHAHA</t>
  </si>
  <si>
    <t>SIDDAPPA  TAMMANNA  INCHALKARANJI</t>
  </si>
  <si>
    <t>GURUPAD  SHAMBU  CHINCHALI</t>
  </si>
  <si>
    <t>LAXMAN  MALLAPPA  SADALAGI</t>
  </si>
  <si>
    <t>RAYAVVA  NAGAPPA  CHINCHALI</t>
  </si>
  <si>
    <t>SANGAPPA  RAMAPPA  KASHETTI</t>
  </si>
  <si>
    <t>TIPPANNA SIDDAPPA  LALI</t>
  </si>
  <si>
    <t>SHANKAR  NINGAPPA  CHOUGALA</t>
  </si>
  <si>
    <t>LAXMAN BABANNA  MOKASHI</t>
  </si>
  <si>
    <t>CHANNAPPA  BABANNA  KHOT</t>
  </si>
  <si>
    <t>RAMAPPA  MAHALING  THAKKANNAVAR</t>
  </si>
  <si>
    <t>LAXMAN  MAHALING THAKKANNAVAR</t>
  </si>
  <si>
    <t>SHRISHAIL  MAHALING  THAKKANNAVAR</t>
  </si>
  <si>
    <t>HANAMANT RAMAGOUDA CHANNANNAVAR</t>
  </si>
  <si>
    <t>BANAPPA JINNAPPA  BELAGALI</t>
  </si>
  <si>
    <t>BASAPPA  FAKIRAPPA  KAMATAGI</t>
  </si>
  <si>
    <t>MALAKARI HANAMANT PATAYIT</t>
  </si>
  <si>
    <t>CHANDRAKANT RAMACHANDR KATTI</t>
  </si>
  <si>
    <t>KAREPPA   RAYAPPA  HUGAR</t>
  </si>
  <si>
    <t>MARUTI  CHANNAPPA  MADIWAL</t>
  </si>
  <si>
    <t>HUSENASAB  NABISAB  JAMADAR</t>
  </si>
  <si>
    <t>DUNDAPPA  KAREPPA  HADAKAR</t>
  </si>
  <si>
    <t>SHRISHAIL GURUPAD  ATHANI</t>
  </si>
  <si>
    <t>PRAKASH  DUNDAPPA  KASHETTI</t>
  </si>
  <si>
    <t>MALATI  DHAREPPA  ATHANI</t>
  </si>
  <si>
    <t>MURIGEPPA  BHIMAPPA  THAKKANNAVAR</t>
  </si>
  <si>
    <t>SADASHIV  CHANABASU  THAKKANNAVAR</t>
  </si>
  <si>
    <t>ANNAPPA PARAPPA THAKKANNAVAR [NAGAPPA]</t>
  </si>
  <si>
    <t>BHIMA  BABU  MORE</t>
  </si>
  <si>
    <t>KALAGOUDA  NARAHAR  PATIL</t>
  </si>
  <si>
    <t>RAVAJI  NARAHAR  PATIL</t>
  </si>
  <si>
    <t>SHANTA  ANNAPPA  SADALAGI</t>
  </si>
  <si>
    <t>JINNAPPA  BABU  ASANGI</t>
  </si>
  <si>
    <t>BHUJAPPA  SATYAPPA  ASANGI</t>
  </si>
  <si>
    <t>MAHAVEER  PARIS  ASANGI</t>
  </si>
  <si>
    <t>BHIMAPPA  BHARAMU  ASANGI</t>
  </si>
  <si>
    <t>VARDAMAN  SATYAPPA  ASANGI</t>
  </si>
  <si>
    <t>SANGAPPA  BHIMAPPA  THAKKANNAVAR</t>
  </si>
  <si>
    <t>APPASAB  TIPPANNA  KORIGERI</t>
  </si>
  <si>
    <t>HANAMANT  TIPPANNA  KORIGERI</t>
  </si>
  <si>
    <t>MAHAVEER  TIPPANNA  KORIGERI</t>
  </si>
  <si>
    <t>HANAMANT PARAPPA  THAKKANNAVAR</t>
  </si>
  <si>
    <t>ANNAPPA  PARAPPA  THAKKANNAVAR</t>
  </si>
  <si>
    <t>GOPAL  RAYAPPA  DHARMATTI</t>
  </si>
  <si>
    <t>AJIT  SIDDAPPA  NAGANUR</t>
  </si>
  <si>
    <t>VENKATESH  VEERUPAXI  DESHAPANDE</t>
  </si>
  <si>
    <t>SHIVAPPA  VITTAL  DALAVAYI</t>
  </si>
  <si>
    <t>NEMANNA  YAMANAPPA  ASKI</t>
  </si>
  <si>
    <t>SIDAGIRI  BASAPPA  SAVADI</t>
  </si>
  <si>
    <t>BHAGAVANT JINNAPPA  SAVADATTI</t>
  </si>
  <si>
    <t>NARASAPPA  JINNAPPA  SAVADATTI</t>
  </si>
  <si>
    <t>MARUTI  KAREPPA  HADAKAR</t>
  </si>
  <si>
    <t>SHRIMANT  AVVANNA  ASKI</t>
  </si>
  <si>
    <t>SIDDAPPA  BHIMAPPA  TAMADADDI [ HUGGI]</t>
  </si>
  <si>
    <t>VARDHAMAN  SHIDRAM SADALAGI</t>
  </si>
  <si>
    <t>DAYANAND  SHIDRAM  SADALAGI</t>
  </si>
  <si>
    <t>BHARATESH  SHIDRAM  SADALAGI</t>
  </si>
  <si>
    <t>SUSHILA  APPAJI  SADALAGI</t>
  </si>
  <si>
    <t>HOUSAKKA  SHIDRAM  SADALAGI</t>
  </si>
  <si>
    <t>SUVARNA  CHANDRAM  SADALAGI</t>
  </si>
  <si>
    <t>MARUTI  DHAREPPA  SAVADI</t>
  </si>
  <si>
    <t>PRAKASH  SIDDAPPA  BADANIKAI</t>
  </si>
  <si>
    <t>LALITA TAVANAPPA  BADNIKAI</t>
  </si>
  <si>
    <t>SHRIKANT  BABU  SADALAGI</t>
  </si>
  <si>
    <t>NEMINATH  PARIS  ASKI</t>
  </si>
  <si>
    <t>BHUJAPPA  BALAPPA  HALINGALI</t>
  </si>
  <si>
    <t>SHIVAPUTRA  GURUPAD  ATHANI</t>
  </si>
  <si>
    <t>CHANNAPPA  SIDAMALLA  KASHETTI</t>
  </si>
  <si>
    <t>HANAMANT KENCHAPPA  THAKKANNAVAR</t>
  </si>
  <si>
    <t>SIDDAPPA  KENCHAPPA  THAKKANNAVR</t>
  </si>
  <si>
    <t>RAYAPPA  BHUPAL  ASKI</t>
  </si>
  <si>
    <t>RAYAPPA  ANNAPPA  DATAWAD</t>
  </si>
  <si>
    <t>SHRIPAL  ANNAPPA  DATAWAD</t>
  </si>
  <si>
    <t>DHANAPAL ANNAPPA  DATAWAD</t>
  </si>
  <si>
    <t>SIDLING  GURUPAD  THAKKANNAVR</t>
  </si>
  <si>
    <t>PRADHANI  RAJAPPA  HADAKAR</t>
  </si>
  <si>
    <t>BASAPPA MALLAPPA THAKKANNAVAR</t>
  </si>
  <si>
    <t>BASAPPA  KHANAPPA  DARUR</t>
  </si>
  <si>
    <t>SIDDAPPA  ALLAPPA  ASKI</t>
  </si>
  <si>
    <t>DUNDAPPA  GURUPAD  SAVADI</t>
  </si>
  <si>
    <t>GANAPATI  HALAPPA  JALIHAL</t>
  </si>
  <si>
    <t>PANDU  RAMAPPA  BILAGI</t>
  </si>
  <si>
    <t>MAYAVVA  BHIMAPPA  PADEDAR</t>
  </si>
  <si>
    <t>CHANDRAM  VITTAL  DALAVAI</t>
  </si>
  <si>
    <t>SUNANDA  DEELIP HALLUR</t>
  </si>
  <si>
    <t>DEELIP  RAMA  HALLUR</t>
  </si>
  <si>
    <t>CHANDRAVVA  RAMA  HALLUR</t>
  </si>
  <si>
    <t>RAMAPPA  LAKKAPPA  HALLUR</t>
  </si>
  <si>
    <t>PADMAVVA  SHRIKANT  HALLUR</t>
  </si>
  <si>
    <t>SHANTINATH  PARIS  ASKI</t>
  </si>
  <si>
    <t>RAJKUMAR  DHULAPPA  SADALAGI</t>
  </si>
  <si>
    <t>NINGAPPA  BHIMAPPA  THAKKANNAVAR</t>
  </si>
  <si>
    <t>DHARMAPAL  SHIDRAMAPPA  SADALAGI</t>
  </si>
  <si>
    <t>VIMALA  BHARATESH  SADALAGI</t>
  </si>
  <si>
    <t>ANANTMATI  VARDHAMAN  SADALAGI</t>
  </si>
  <si>
    <t>RAMAPPA  BHAGAVANT  SHIRAHATTI</t>
  </si>
  <si>
    <t>AKKATAYI  NANAPPA  DATAWAD</t>
  </si>
  <si>
    <t>MAHAVEER  PARIS  BADNIKAI</t>
  </si>
  <si>
    <t>SHANTA  JINNAPPA  SADALAGI</t>
  </si>
  <si>
    <t>PADMAVVA  ANNAPPA  SHIRAHATTI</t>
  </si>
  <si>
    <t>BABU  PARIS  HALLUR</t>
  </si>
  <si>
    <t>MURIGEPPA  DHAREPPA  THAKKANNAVAR</t>
  </si>
  <si>
    <t>SHANKAR  RAMAPPA  DESAI</t>
  </si>
  <si>
    <t>GANGAPPA  JINNAPPA  SUBBANNAVAR</t>
  </si>
  <si>
    <t>SURESH  MALLAPPA  KUMBAR</t>
  </si>
  <si>
    <t>RAGHUNATH  LAXMAN  THAKKANNAVAR</t>
  </si>
  <si>
    <t>SATYAPPA  SHANKREPPA  BYADAGI</t>
  </si>
  <si>
    <t>SHRIMANT APPANNA SHIRAHATTI</t>
  </si>
  <si>
    <t>SATYAPPA  GURUPAD  SAVADI</t>
  </si>
  <si>
    <t>SANGAPPA  GURUPAD  SAVADI</t>
  </si>
  <si>
    <t>LAXMAN  TIPPANNA  VADAGOLE</t>
  </si>
  <si>
    <t>LAGAMANNA LAXMAN VADAGOLE</t>
  </si>
  <si>
    <t>BASAGOUDA PARAGOUDA PATIL</t>
  </si>
  <si>
    <t>RAMESH SHANKAR CHOUGALA</t>
  </si>
  <si>
    <t>SHANTA KALLAPPA MALLANNAVAR</t>
  </si>
  <si>
    <t>RAVINDRA  GURUPAD  ATHANI</t>
  </si>
  <si>
    <t>MADHUKAR KRISHNAJI SATTIGERI</t>
  </si>
  <si>
    <t>DONKAPPA  SATYAPPA  BANAJ</t>
  </si>
  <si>
    <t>SHIDRAM  YALLAPPA  LALI</t>
  </si>
  <si>
    <t>SHIVAPPA  PRADHANI  CHOUGALA</t>
  </si>
  <si>
    <t>SATYAPPA  RAYAPPA  BANTI</t>
  </si>
  <si>
    <t>YAMANAPPA KASHAPPA SANADI</t>
  </si>
  <si>
    <t>YALLAPPA LAXMAN SANADI</t>
  </si>
  <si>
    <t>HANAMANT LAXMAN SANADI</t>
  </si>
  <si>
    <t>ADIVEPPA MALLAPPA SANADI</t>
  </si>
  <si>
    <t>VITTAL  RAYAPPA  BANTI</t>
  </si>
  <si>
    <t>GOPAL KENCHAPPA  HADAKAR</t>
  </si>
  <si>
    <t>MAHADEV BABU JAMBAGI</t>
  </si>
  <si>
    <t>APPASAB  ALLAPPA ASKI</t>
  </si>
  <si>
    <t>MUTTAPPA BHIMAPPA MUDASHI</t>
  </si>
  <si>
    <t>SADASHIV ADIVEPPA DARUR</t>
  </si>
  <si>
    <t>GANGAPPA  ADIVEPPA  DARUR</t>
  </si>
  <si>
    <t>DEVAPPA  DHARMANNA  NAGANUR</t>
  </si>
  <si>
    <t>DEVAPPA  SIDDAPPA  KURANI</t>
  </si>
  <si>
    <t>SHINGADI  RAMAPPA  CHOUGALA</t>
  </si>
  <si>
    <t>KRISHNA LAGAMA HADAKAR</t>
  </si>
  <si>
    <t>BHIMA  LAGAMA  HADAKAR</t>
  </si>
  <si>
    <t>DHANAPAL DHAREPPA SAVADI</t>
  </si>
  <si>
    <t>SIDDAPPA BHIMAPPA TAMADADDI [KAMBALI]</t>
  </si>
  <si>
    <t>SIDDAPPA BASAGOUDA THAKKANNAVAR</t>
  </si>
  <si>
    <t>RAMAPPA SIDDAPPA THAKKANNAVAR</t>
  </si>
  <si>
    <t>VASANT KADAPPA GUDODAGI</t>
  </si>
  <si>
    <t>ADHINATH BHIMAPPA KAMATAGI</t>
  </si>
  <si>
    <t>RAMAPPA KRISHNAPPA KURI</t>
  </si>
  <si>
    <t>SIDDAPPA ANNAPPA CHOUGALA</t>
  </si>
  <si>
    <t>BASAPPA  SIDAMALLA  KASHETTI</t>
  </si>
  <si>
    <t>SHIVAGOND GURUPAD THAKKANNAVAR</t>
  </si>
  <si>
    <t>MAHADEV GURUPAD SAVADI</t>
  </si>
  <si>
    <t>ANNAPPA  RAMAPPA  HANAGANDI</t>
  </si>
  <si>
    <t>SHIVAPPA  MARUTI  JAMBAGI</t>
  </si>
  <si>
    <t>DUNDAPPA  KALLAPPA  HADAKAR</t>
  </si>
  <si>
    <t>YAMANAPPA  ANNAPPA  BANDAGAR</t>
  </si>
  <si>
    <t>MARUTI  ANNAPPA  BANDAGAR</t>
  </si>
  <si>
    <t>SATYAPPA  MALLAPPA  HALLUR</t>
  </si>
  <si>
    <t>BHUPAL  SHRIPAL  LIMBIKAI</t>
  </si>
  <si>
    <t>KUSUMAVVA  PARIS  BANGI</t>
  </si>
  <si>
    <t>PARIS  SHRIPAL  LIMBIKAI</t>
  </si>
  <si>
    <t>SIDDAPPA BANAPPA ASKI</t>
  </si>
  <si>
    <t>BAHUBALI NINGANAGOUDA PARAMAGOUD</t>
  </si>
  <si>
    <t>MALLAPPA JINNAPPA NAGANUR</t>
  </si>
  <si>
    <t>ANNAPPA JINNAPPA SAVADATTI</t>
  </si>
  <si>
    <t>SIDDAPPA  RAMAPPA  HADAKAR</t>
  </si>
  <si>
    <t>BASAPPA LAXMAN CHOUGALA</t>
  </si>
  <si>
    <t>KASTURI ANNAPPA NIVALAGI</t>
  </si>
  <si>
    <t>APPANNA SIDAGOUDA NAGANUR</t>
  </si>
  <si>
    <t>SHIVABASU GIRIMALLA THAKKANNAVAR</t>
  </si>
  <si>
    <t>THALEPPA SIDDAPPA SANADI</t>
  </si>
  <si>
    <t>IRAPPA  MALLAPPA  LUDABUDE</t>
  </si>
  <si>
    <t>GURUBASU MAGEPPA THAKKANNAVAR</t>
  </si>
  <si>
    <t>PARIS DONKAPPA NAGANUR</t>
  </si>
  <si>
    <t>DUNDAPPA PARIS SHEDABAL</t>
  </si>
  <si>
    <t>RAYAPPA  SIDAGOUDA  NAGANUR</t>
  </si>
  <si>
    <t>RAMAPPA  ISHWAR  GURAV</t>
  </si>
  <si>
    <t>SHANKAR  ISHWAR GURAV</t>
  </si>
  <si>
    <t>ANANT BAHUBALI KARNAWADI</t>
  </si>
  <si>
    <t>SIDDAPPA RAMAPPA SAVADI</t>
  </si>
  <si>
    <t>SIDDAPPA VENKAPPA NAGANUR</t>
  </si>
  <si>
    <t>ARJUN BHIMAPPA TALAWAR</t>
  </si>
  <si>
    <t>DHANAPAL RAMAPPA SAVADI</t>
  </si>
  <si>
    <t>SIDDAPPA  BALAPPA  HADAKAR</t>
  </si>
  <si>
    <t>LAXMAN  ALLAPPA  ASKI</t>
  </si>
  <si>
    <t>SIDDAVVA GIRAMALLAYYA MATHAPATI</t>
  </si>
  <si>
    <t>GIRAMALLAYYA TIPPAYYA MATHAPATI</t>
  </si>
  <si>
    <t>BASAYYA GANGAYYA BHANDARI</t>
  </si>
  <si>
    <t>JAYAPAL PAYAPPA ALAGUR</t>
  </si>
  <si>
    <t>ANNAPPA  DONKAPPA  NAGANUR</t>
  </si>
  <si>
    <t>BHIMAPPA  DONKAPPA  NAGANUR</t>
  </si>
  <si>
    <t>ASHOK SADASHIV SHAHARBIDARI</t>
  </si>
  <si>
    <t>SIDDAPPA  KRISHNAPPA  KURI</t>
  </si>
  <si>
    <t>CHIDANAND  DUNDAPPA  KASHETTI</t>
  </si>
  <si>
    <t>SONAVVA BASALING TUNGAL</t>
  </si>
  <si>
    <t>SHANKAR KRISHNAJI SATTIGERI</t>
  </si>
  <si>
    <t>SIDDAPPA SOMANNA KHOT</t>
  </si>
  <si>
    <t>SHRIKANT  MALLAPPA  CHOUGALA</t>
  </si>
  <si>
    <t>BAJIRAO MALLAPPA CHOUGALA</t>
  </si>
  <si>
    <t>PUNDALIK MALLAPPA CHOUGALA</t>
  </si>
  <si>
    <t>SHIVAJI MALLAPPA CHOUGALA</t>
  </si>
  <si>
    <t>MARUTI  SATYAPPA  BANAJ</t>
  </si>
  <si>
    <t>LAXMAN  SATYAPPA  GASTI</t>
  </si>
  <si>
    <t>SIDDAPPA  SATYAPPA  GASTI</t>
  </si>
  <si>
    <t>ALAGOUDA KAREPPA YARADATTI</t>
  </si>
  <si>
    <t>MAYAPPA LAKKAPPA TAMADADDI</t>
  </si>
  <si>
    <t>KAREPPA LAKKAPPA TAMADADDI</t>
  </si>
  <si>
    <t>BABU RAMAPPA  NAGAYI</t>
  </si>
  <si>
    <t>RAJSHEKHAR DHAREPPA SADALAGI</t>
  </si>
  <si>
    <t>ANANTKUMAR JINNAPPA SADALAGI</t>
  </si>
  <si>
    <t>RAJSHEKHAR BALAKRISHNA JAMBAGI</t>
  </si>
  <si>
    <t>SIDRAM KAREPPA YARADATTI</t>
  </si>
  <si>
    <t>SHANKAR HANAMANT CHOUGALA</t>
  </si>
  <si>
    <t>JAGADISH HANAMANT CHOUGALA</t>
  </si>
  <si>
    <t>MAHESH HANAMANT CHOUGALA</t>
  </si>
  <si>
    <t>CHANNAPPA SATYAPPA UMARANI</t>
  </si>
  <si>
    <t>KALAGOUDA SATYAPPA UMARANI</t>
  </si>
  <si>
    <t>RAMAPPA KADAPPA GUDODAGI</t>
  </si>
  <si>
    <t>YALLAPPA BASAPPA SAVADI</t>
  </si>
  <si>
    <t>MAHADEV KADAPPA GUDODAGI</t>
  </si>
  <si>
    <t>KALLAPPA SHIVAPPA  HADAKAR</t>
  </si>
  <si>
    <t>UMESH HANAMANT CHOUGALA</t>
  </si>
  <si>
    <t>SIDAGOUDA PARAGOUDA BPATIL</t>
  </si>
  <si>
    <t>REVAPPA HONNAPPA KHETRI</t>
  </si>
  <si>
    <t>TIPPANNA  SHRIPAL  LIMBIKAI</t>
  </si>
  <si>
    <t>BHARAMU  MELAPPA  KURANI</t>
  </si>
  <si>
    <t>HANAMANT PARIS NAGANUR</t>
  </si>
  <si>
    <t>SHIVARAI SIDDAPPA MELAPURE</t>
  </si>
  <si>
    <t>RAMAPPA  SIDDAPPA  MELAPURE</t>
  </si>
  <si>
    <t>GUNDAPPA  MALLAPPA  NAGAYI</t>
  </si>
  <si>
    <t>RAMAPPA MALLAPPA NAGAYI</t>
  </si>
  <si>
    <t>ANNAPPA MALLAPPA NAGAYI</t>
  </si>
  <si>
    <t>DINESH VENKATESHA KUDUVA</t>
  </si>
  <si>
    <t>SIDDAPPA KENCHAPPA PUJERI</t>
  </si>
  <si>
    <t>MALLAPPA DODDASIDDAPPA UPPAR</t>
  </si>
  <si>
    <t>RAMU SHRIKANT ASKI</t>
  </si>
  <si>
    <t>LAXMAN  TATYA JADAV</t>
  </si>
  <si>
    <t>KRISHNAPPA RAMAPPA PUJERI</t>
  </si>
  <si>
    <t>BALAPPA  HANAMANT DHARMATTI</t>
  </si>
  <si>
    <t>VASANT  NINGAPPA  CHOUGALA</t>
  </si>
  <si>
    <t>BASAPPA  APPANNA  KHAVATAKOPP</t>
  </si>
  <si>
    <t>LAXMAN  BASAGOUDA  MOKASHI</t>
  </si>
  <si>
    <t>GURUPAD  SIDDAPPA  KHAVATAKOPP</t>
  </si>
  <si>
    <t>SHANKAR  GIREPPA  BUDIHAL</t>
  </si>
  <si>
    <t>ABBAS APPALAL PENDAR</t>
  </si>
  <si>
    <t>DHANAPAL  NEMANNA  NAGANUR</t>
  </si>
  <si>
    <t>MAHAVEER NEMANNA NAGANUR</t>
  </si>
  <si>
    <t>CHANDRAVATI BHIMAGOUDA PATIL</t>
  </si>
  <si>
    <t>RAMAGOUDA SIDAGOUDA UMARANI</t>
  </si>
  <si>
    <t>MARUTI RAMAPPA PUJERI</t>
  </si>
  <si>
    <t>SIDDAPPA KHANAPPA ODEYAR</t>
  </si>
  <si>
    <t>SURESH SHRIKANT NAGANUR</t>
  </si>
  <si>
    <t>MAHADEV YALLAPPA ODEYAR</t>
  </si>
  <si>
    <t>SURESH HANAMANT NAGANUR</t>
  </si>
  <si>
    <t>CHANDRAKANT HANAMANT NAGANUR</t>
  </si>
  <si>
    <t>BHIMAPPA BHARAMAPPA KURI</t>
  </si>
  <si>
    <t>SOMARAI BHARAMAPPA KURI</t>
  </si>
  <si>
    <t>RAMAPPA  BHARAMAPPA  KURI</t>
  </si>
  <si>
    <t>SATYAPPA JINNAPPA KURANI</t>
  </si>
  <si>
    <t>PARAPPA KRISHNAPPA DHARMATTI</t>
  </si>
  <si>
    <t>SHANTA RAMKRIKSHNA YALASHETTI</t>
  </si>
  <si>
    <t>DROUPADI  MURIGEPPA  HOLER</t>
  </si>
  <si>
    <t>HANAMANT SIDDAPPA THAKKANNAVAR [MUDUK]</t>
  </si>
  <si>
    <t>KALLAPPA ISHWAR KASHETTI</t>
  </si>
  <si>
    <t>BALAPPA BASAGOUDA  MOKASHI</t>
  </si>
  <si>
    <t>MALAVVA SHANTINATH ASKI</t>
  </si>
  <si>
    <t>SHRIDHAR DHAREPPA SADALAGI</t>
  </si>
  <si>
    <t>SURESH NEMINATH SADALAGI</t>
  </si>
  <si>
    <t>BHARATESH NEMINATH SADALAGI</t>
  </si>
  <si>
    <t>SUVARNA NEMINATH SADALAGI</t>
  </si>
  <si>
    <t>AJIT BABU SADALAGI</t>
  </si>
  <si>
    <t>VIJAY TATU SADALAGI</t>
  </si>
  <si>
    <t>PRAKASH  SHAMBHU CHINCHALI</t>
  </si>
  <si>
    <t>MALLAPPA  NAMADEV  DARUR</t>
  </si>
  <si>
    <t>JYAMALA DAYANAND SADALAGI</t>
  </si>
  <si>
    <t>SANMATI DHARMAPAL SADALAGI</t>
  </si>
  <si>
    <t>KUSUMAVVA TAVANAPPA SHIRAHATTI</t>
  </si>
  <si>
    <t>PRAKASH JEEVANDAR SHIRAHATTI</t>
  </si>
  <si>
    <t>MAHAVEER BHAGAVANT SHIRAHATTI</t>
  </si>
  <si>
    <t>PURANDAR RAMAPPA  CHANAGOUDAR</t>
  </si>
  <si>
    <t>MEENAXI ASHOK HALINGALI</t>
  </si>
  <si>
    <t>ASHOK BHIMAPPA PADEDAR</t>
  </si>
  <si>
    <t>SHRISHAIL BHIMAPPA PADEDAR</t>
  </si>
  <si>
    <t>LAXMAN KAREPPA PADEDAR</t>
  </si>
  <si>
    <t>SHASHIKALA PUNDALIK NAGARALE</t>
  </si>
  <si>
    <t>SIDDAPPA PAYAPPA BADNIKAI</t>
  </si>
  <si>
    <t>PRAKASH RAMAPPA SADALAGI</t>
  </si>
  <si>
    <t>BHARATESH RAMAPPA SADALAGI</t>
  </si>
  <si>
    <t>REKHA BALAPPA KORIGERI</t>
  </si>
  <si>
    <t>SHAKUNTALA MAHAVEER KORIGERI</t>
  </si>
  <si>
    <t>LALITA RAJKUMAR SADALAGI</t>
  </si>
  <si>
    <t>RAVINDRA BHIMAPPA SADALAGI</t>
  </si>
  <si>
    <t>BALESH ANNAPPA SHIRAHATTI</t>
  </si>
  <si>
    <t>SHRIPAL SATYAPPA SHIRAHATTI</t>
  </si>
  <si>
    <t>ANIL SATYAPPA SHIRAHATTI</t>
  </si>
  <si>
    <t>MARUTI PARAGOUDA UMARANI</t>
  </si>
  <si>
    <t>VISHWANATH BASAGOUDA PATIL</t>
  </si>
  <si>
    <t>RAVINDRA BASAGOUDA PATIL</t>
  </si>
  <si>
    <t>RAJSHEKHAR BASAGOUDA PATIL</t>
  </si>
  <si>
    <t>GANGAPPA JINNAPPA NAGANUR</t>
  </si>
  <si>
    <t>NARASAPPA BHIMAPPA DATAWAD  GENU</t>
  </si>
  <si>
    <t>BABU MALAGOUDA UMARANI</t>
  </si>
  <si>
    <t>LAXMAN  SATYAPPA  BANAJ</t>
  </si>
  <si>
    <t>RAMAPPA YAMANAPPA LOKANNAVAR</t>
  </si>
  <si>
    <t>BHUPAL  NEMANNA  ALAGUR</t>
  </si>
  <si>
    <t>BHIMAPPA DHAREPPA BADNIKAI</t>
  </si>
  <si>
    <t>BHUJAPPA  DHAREPPA  BADNIKAI</t>
  </si>
  <si>
    <t>MALLAPPA DHAREPPA BADNIKAI</t>
  </si>
  <si>
    <t>VIJAYA MURIGEPPA KHOT</t>
  </si>
  <si>
    <t>JAYAPAL BAHUBALI KARNAWADI</t>
  </si>
  <si>
    <t>SATYAPPA BHIMAPPA TAMADADDI</t>
  </si>
  <si>
    <t>SHRIKANT  KHANAPPA  DARUR</t>
  </si>
  <si>
    <t>KADASIDDA IRAPPA PALABANVI</t>
  </si>
  <si>
    <t>MANOHAR  ADAPPA  MUDALAGI</t>
  </si>
  <si>
    <t>DHANAPAL BHIMAPPA NAGANUR</t>
  </si>
  <si>
    <t>SHANKAR PARIS SAVADI</t>
  </si>
  <si>
    <t>BHUJABALI PARIS SAVADI</t>
  </si>
  <si>
    <t>NEMANNA PARIS SAVADI</t>
  </si>
  <si>
    <t>ASHOK ISHWAR GURAV</t>
  </si>
  <si>
    <t>SHIVARAYI  RAMAPPA  KURI</t>
  </si>
  <si>
    <t>LAXMAN  SHIVARUDRA  KONE</t>
  </si>
  <si>
    <t>JAGADISH SIDRAM JAMBAGI</t>
  </si>
  <si>
    <t>RAMAPPA  BASAGOUDA  MOKASHI</t>
  </si>
  <si>
    <t>GANAPATI  LAXMAN  KASHETTI</t>
  </si>
  <si>
    <t>MURIGEPPA LAXMAN KASHETTI</t>
  </si>
  <si>
    <t>SHIVAPPA MAGEPPA THAKKANNAVAR</t>
  </si>
  <si>
    <t>VASANT BHIMAPPA KAMBAR</t>
  </si>
  <si>
    <t>ASHOK  DHARMANNA  ASKI</t>
  </si>
  <si>
    <t>AJIT  DHARMANNA  ASKI</t>
  </si>
  <si>
    <t>RAMAPPA  SIDDAPPA  HADAKAR</t>
  </si>
  <si>
    <t>SHRIDHAR  PANDIT  LOKAPUR</t>
  </si>
  <si>
    <t>ANNAPPA  LAXMAN  ASKI</t>
  </si>
  <si>
    <t>MAHAVEER LAXMAN ASKI</t>
  </si>
  <si>
    <t>ANNAPPA RAMAPPA NAGANUR</t>
  </si>
  <si>
    <t>RAJKUMAR SHRIPAL NAGANUR</t>
  </si>
  <si>
    <t>MAHAVEER SHRIPAL NAGANUR</t>
  </si>
  <si>
    <t>BHUJAPPA DHAREPPA SUBBANNAVAR</t>
  </si>
  <si>
    <t>CHANNAVEER DUNDAPPA  MUNGARAWADI</t>
  </si>
  <si>
    <t>MAHALING DUNDAPPA MUNGARAWADI</t>
  </si>
  <si>
    <t>RAJASAB  LALAKHAN JAMADAR</t>
  </si>
  <si>
    <t>MURIGEPPA RAYAGOND THAKKANNAVAR</t>
  </si>
  <si>
    <t>ANIL RAYAGOND THAKKANNAVAR</t>
  </si>
  <si>
    <t>PRAKASH RAYAPPA THAKKANNAVAR</t>
  </si>
  <si>
    <t>VEERABHADR ANNAPPA PATTAR</t>
  </si>
  <si>
    <t>VIJAY JOTIRAO BANTI</t>
  </si>
  <si>
    <t>AMAR VITTAL BANTI</t>
  </si>
  <si>
    <t>BHAGAVANT SATYAPPA BANTI</t>
  </si>
  <si>
    <t>CHANDRASHEKHAR VITTAL BANTI</t>
  </si>
  <si>
    <t>SATYAPPA KRISHNAPPA RABAKAVI</t>
  </si>
  <si>
    <t>DADU SHIRAJ JAMADAR</t>
  </si>
  <si>
    <t>TAMMANNA  KALLAPPA  KURI</t>
  </si>
  <si>
    <t>PADMANNA KALLAPPA KURI</t>
  </si>
  <si>
    <t>SADASHIV MALLAPPA UPPAR</t>
  </si>
  <si>
    <t>RAMESH MALLAPPA UPPAR</t>
  </si>
  <si>
    <t>SURESH MALLAPPA UPPAR</t>
  </si>
  <si>
    <t>SANGAPPA MALLAPPA SADALAGI</t>
  </si>
  <si>
    <t>HANAMANT MALLAPPA SADALAGI</t>
  </si>
  <si>
    <t>BABU APPAJI UMARANI</t>
  </si>
  <si>
    <t>AJIT BHIMAPPA  BADNIKAI</t>
  </si>
  <si>
    <t>SADASHIV MAHALINGAPPA THAKKANNAVAR</t>
  </si>
  <si>
    <t>MURIGEPPA MAHALING THAKKANNAVAR</t>
  </si>
  <si>
    <t>DUNDAPPA GURUPAD GOUDAPPAGOL/ KHANAPUR</t>
  </si>
  <si>
    <t>MALLAPPA  GURUPAD  KHANAPUR</t>
  </si>
  <si>
    <t>PANDU PUNDALIK RABAKAVI</t>
  </si>
  <si>
    <t>MAHADEV RAMA RABAKAVI</t>
  </si>
  <si>
    <t>BASAPPA  APPASAB  AVARADI</t>
  </si>
  <si>
    <t>NEMANNA  PARIS KARNWADI</t>
  </si>
  <si>
    <t>BHUJAPPA PRADHANI NAGAYI</t>
  </si>
  <si>
    <t>SIKANDAR LALASAB PENDAR</t>
  </si>
  <si>
    <t>SHALAKKA BHIMA NAGANUR</t>
  </si>
  <si>
    <t>KUMAR BHUJAPPA NAGANUR</t>
  </si>
  <si>
    <t>SIDDAPPA  ADIVEPPA  CHIKKUD</t>
  </si>
  <si>
    <t>NEMANNA  BALAPPA  KOTTALAGI</t>
  </si>
  <si>
    <t>RAJU BALAPPA KOTTALAGI</t>
  </si>
  <si>
    <t>BHARATESH BALAPPA KOTTALAGI</t>
  </si>
  <si>
    <t>MAHAVEER RAYAPPA KURANI</t>
  </si>
  <si>
    <t>SHRIMANT  RAYAPPA  KURANI</t>
  </si>
  <si>
    <t>SHRISHAIL  BHUPAL  DARUR</t>
  </si>
  <si>
    <t>PRADHANI RAMAPPA  DARUR</t>
  </si>
  <si>
    <t>SHRIKANT  RAYAPPA  DATAWAD</t>
  </si>
  <si>
    <t>SIDAGOUDA KALAGOUDA PATIL</t>
  </si>
  <si>
    <t>DEVAPPA PAYAPPA SHEDABAL</t>
  </si>
  <si>
    <t>RAYAPPA GHULAPPA BADNIKAI</t>
  </si>
  <si>
    <t>MELAPPA  GHULAPPA  BADNIKAI</t>
  </si>
  <si>
    <t>GANGAVVA  IRAPPA  BADIGER</t>
  </si>
  <si>
    <t>APPASAB  TAVANAPPA  HARAVI</t>
  </si>
  <si>
    <t>APPASAB KALLAPPA  HARAVI</t>
  </si>
  <si>
    <t>SHANTAPPA  TAVANAPPA  HARAVI</t>
  </si>
  <si>
    <t>BHAGAVANT  TAVANAPPA  HARAVI</t>
  </si>
  <si>
    <t>SADASHIV ALAGOUDA  MUDASHI</t>
  </si>
  <si>
    <t>BASAVARAJ ALAGOND MUDASHI</t>
  </si>
  <si>
    <t>SHRIKANT ALAGOND MUDASHI</t>
  </si>
  <si>
    <t>BASAPPA CHANNAPPA GUGAD</t>
  </si>
  <si>
    <t>BASAPPA  SHANKREPPA  KALATIPPI</t>
  </si>
  <si>
    <t>SIDDAPPA GURUPAD KHAVATAKOPPA</t>
  </si>
  <si>
    <t>MAHADEV GURUPAD KHAVATAKOPPA</t>
  </si>
  <si>
    <t>SANGAPPA  SHANKAR  CHOUGLA</t>
  </si>
  <si>
    <t>NAGAPPA  YAMANAPPA  JALIHAL</t>
  </si>
  <si>
    <t>HANAMANT YAMANAPPA  JALIHAL</t>
  </si>
  <si>
    <t>MALAKARI SIDDAPPA  KHANADAL</t>
  </si>
  <si>
    <t>KALLAPPA  DUNDAPPA  DUBADAL</t>
  </si>
  <si>
    <t>ANAND RAMACHANDR PATIL</t>
  </si>
  <si>
    <t>DATTATREY RAMACHANDRA PATIL</t>
  </si>
  <si>
    <t>BABU MAHADEV GASTI</t>
  </si>
  <si>
    <t>SHANKAR MAHADEV GASTI</t>
  </si>
  <si>
    <t>PRADHANI MAHADEV GASTI</t>
  </si>
  <si>
    <t>SADASHIV MAHADEV GASTI</t>
  </si>
  <si>
    <t>APPANNA MAHADEV GASTI</t>
  </si>
  <si>
    <t>RAMAPPA  MAHADEV GASTI</t>
  </si>
  <si>
    <t>SHRISHAIL SANGAPPA THAKKANNAVAR</t>
  </si>
  <si>
    <t>BASAVARAJ / RAMESH SANGAPPA THAKKANNAVAR</t>
  </si>
  <si>
    <t>RAJU DHAREPPA THAKKANNAVAR</t>
  </si>
  <si>
    <t>SHIVANAGOUDA PARAGOUDA PATIL</t>
  </si>
  <si>
    <t>APPASAB IMAMSAB NADAF</t>
  </si>
  <si>
    <t>ASHOK  MUDAKAPPA  JAMBAGI</t>
  </si>
  <si>
    <t>SHIVANAND  SHANKREPPA  KALATIPPI</t>
  </si>
  <si>
    <t>SHIVAPUTRA SHANKREPPA KALATIPPI</t>
  </si>
  <si>
    <t>BASAPPA MALLAPPA LUDABUDE</t>
  </si>
  <si>
    <t>RUDRAPPA MALLAPPA LUDABUDE</t>
  </si>
  <si>
    <t>RAYAPPA MALLAPPA LUDABUDE</t>
  </si>
  <si>
    <t>SHIVAPPA MALLAPPA LUDABUDE</t>
  </si>
  <si>
    <t>SHRISHAIL MALLAPPA THAKKANNAVAR</t>
  </si>
  <si>
    <t>SUKUMAR BALAPPA KOTTALAGI</t>
  </si>
  <si>
    <t>BHIMAPPA NEMANNA ASANGI</t>
  </si>
  <si>
    <t>BHIMAPPA DUNDAPPA DALAVAI</t>
  </si>
  <si>
    <t>SIDDAPPA DUNDAPPA DALAWAI</t>
  </si>
  <si>
    <t>VITTAL DUNDAPPA DALAWAI</t>
  </si>
  <si>
    <t>NAGAPPA DUNDAPPA DALAWAI</t>
  </si>
  <si>
    <t>SADASHIV DUNDAPPA  GASTI</t>
  </si>
  <si>
    <t>SHANKAR HANAMANT GASTI</t>
  </si>
  <si>
    <t>HANAMANT SHIVAPPA THAKKANNAVAR</t>
  </si>
  <si>
    <t>BHUJAPPA BHIMAPPA NAGANUR</t>
  </si>
  <si>
    <t>ANNAPPA BHIMAPPA NAGANUR</t>
  </si>
  <si>
    <t>SANJAY JINNAPPA SADALAGI</t>
  </si>
  <si>
    <t>GEETA SUKUMAR BADNIKAI</t>
  </si>
  <si>
    <t>MALLAPPA LAXMAN THAKKANNAVAR</t>
  </si>
  <si>
    <t>GEETA RAVASAB SADALAGI</t>
  </si>
  <si>
    <t>TRISHALA RAMAPPA SHIRAHATTI</t>
  </si>
  <si>
    <t>KANCHANA DHAREPPA ASKI</t>
  </si>
  <si>
    <t>MANJULA BHARATESH KOTTALAGI</t>
  </si>
  <si>
    <t>SHRIKANT MALLAPPA KARNAWADI</t>
  </si>
  <si>
    <t>LALITA SHRIKANT KARNAWADI</t>
  </si>
  <si>
    <t>RAJAMATI APPASAB KARNAWADI</t>
  </si>
  <si>
    <t>ANJANA SHRIKANT SADALAGI</t>
  </si>
  <si>
    <t>SAVITA ASHOK KORIGERI</t>
  </si>
  <si>
    <t>JAMBU DHANAPAL SADALAGI</t>
  </si>
  <si>
    <t>MANJUNATH DHANAPAL SADALAGI</t>
  </si>
  <si>
    <t>SURESH RAYAPPA JAYAGOND</t>
  </si>
  <si>
    <t>ASHOK ANNAPPA SADALAGI</t>
  </si>
  <si>
    <t>ASHOK PARAPPA THAKKANNAVAR</t>
  </si>
  <si>
    <t>MALLAPPA PARAPPA THAKKANNAVAR</t>
  </si>
  <si>
    <t>JAYAPAL NEMINATH SADALAGI</t>
  </si>
  <si>
    <t>SHRIDHAR SHRIKANT SHIRAHATTI</t>
  </si>
  <si>
    <t>SHEETAL SHRIKANT SHIRAHATTI</t>
  </si>
  <si>
    <t>MAHAVEER BABU RAMATEERTH</t>
  </si>
  <si>
    <t>DHAREPPA BHIMAPPA ASKI</t>
  </si>
  <si>
    <t>SHIVANNA TIPPANNA BIRADAR</t>
  </si>
  <si>
    <t>PARIS SIDDAPPA HALINGALI</t>
  </si>
  <si>
    <t>TANUJA PARIS HALINGALI</t>
  </si>
  <si>
    <t>MARUTI GIREPPA HALINGALI</t>
  </si>
  <si>
    <t>PADMAVATI SIDDAPPA HALINGALI</t>
  </si>
  <si>
    <t>SURESH SIDDAPPA BADNIKAI</t>
  </si>
  <si>
    <t>SUJATA PRAKASH BADNIKAI</t>
  </si>
  <si>
    <t>ASHWINI SURESH BADNIKAI</t>
  </si>
  <si>
    <t>SHOBHA RAYAPPA BADNIKAI</t>
  </si>
  <si>
    <t>SANMATI MELAPPA BADNIKAI</t>
  </si>
  <si>
    <t>SATYAVVA RAMAPPA BADNIKAI</t>
  </si>
  <si>
    <t>BANAPPA GHULAPPA BADNIKAI</t>
  </si>
  <si>
    <t>ANJANA BANAPPA BADNIKAI</t>
  </si>
  <si>
    <t>CHANDRASHEKHAR  NARASAPPA DATAWAD</t>
  </si>
  <si>
    <t>SUNANDA CHANDAPPA DATAWAD</t>
  </si>
  <si>
    <t>GENAPPA NARASAPPA DATAWAD</t>
  </si>
  <si>
    <t>KRISHNABAI NARASAPPA DATAWAD</t>
  </si>
  <si>
    <t>SHEETAL  BHUJAPPA  BADANIKAI</t>
  </si>
  <si>
    <t>SHIVANAND MARUTI MUDASHI</t>
  </si>
  <si>
    <t>RAVASAB BASALING MUDASHI</t>
  </si>
  <si>
    <t>PARASHURAM  PANDU  DHARMATTI</t>
  </si>
  <si>
    <t>MAIBOOBSAB IMAMSAB YALIGAR</t>
  </si>
  <si>
    <t>MALLAPPA NUROND THAKKANNAVAR</t>
  </si>
  <si>
    <t>HANAMANT NUROND THAKKANNAVAR</t>
  </si>
  <si>
    <t>SUDHAKAR  GIREPPA  BADNIKAI</t>
  </si>
  <si>
    <t>MALLAPPA SATYAPPA TAMADADDI</t>
  </si>
  <si>
    <t>BHUJAPPA SATYAPPA TAMADADDI</t>
  </si>
  <si>
    <t>BHIMAPPA SATYAPPA TAMADADDI</t>
  </si>
  <si>
    <t>SATYAPPA RAMAPPA KARNAWADI</t>
  </si>
  <si>
    <t>SANTOSH RAMAPPA KARNAWADI</t>
  </si>
  <si>
    <t>SANJAY RAMAPPA KARNAWADI</t>
  </si>
  <si>
    <t>BASAVARAJ SHAMBU TULASIGERI</t>
  </si>
  <si>
    <t>SHIVANAND SHAMBU TULASIGERI</t>
  </si>
  <si>
    <t>LAXMAN  NINGAPPA  MUTTUR</t>
  </si>
  <si>
    <t>VENKAT  NINGAPPA  MUTTUR</t>
  </si>
  <si>
    <t>BABU  NINGAPPA  MUTTUR</t>
  </si>
  <si>
    <t>TAVANAPPA ANNAPPA SHIRAHATTI</t>
  </si>
  <si>
    <t>KRISHNAPPA  BALAPPA  LALI</t>
  </si>
  <si>
    <t>MALAGOUDA BALAGOUDA UMARANI</t>
  </si>
  <si>
    <t>SHEKHAR RAMU ATHANI</t>
  </si>
  <si>
    <t>RAMU KALLAPPA ATHANI</t>
  </si>
  <si>
    <t>SHIVARUDRA MAHALING THAKKANNAVAR</t>
  </si>
  <si>
    <t>SIDDAPPA RAMAPPA RABAKAVI</t>
  </si>
  <si>
    <t>SHRISHAIL RAMAPPA RABAKAVI</t>
  </si>
  <si>
    <t>NAGAPPA RAMAPPA TUNGAL</t>
  </si>
  <si>
    <t>SIDDAPPA  MALLAPPA  KHADAKABANVI</t>
  </si>
  <si>
    <t>DUNDAPPA  LAKKAPPA DHARMATTI</t>
  </si>
  <si>
    <t>VISHWANATH MARUTI JOKANATTI</t>
  </si>
  <si>
    <t>MANOHAR SIDDAPPA SAVADATTI</t>
  </si>
  <si>
    <t>SHANKAR SIDDAPPA SAVADATTI</t>
  </si>
  <si>
    <t>THABAGOUDA BALAGOUDA UMARANI</t>
  </si>
  <si>
    <t>CHANDRASHEKAR SHAMBU TULASIGERI</t>
  </si>
  <si>
    <t>BASAPPA  SHIVARAI HADAKAR</t>
  </si>
  <si>
    <t>KRISHNAPPA  SHIVARAI HADAKAR</t>
  </si>
  <si>
    <t>BALESHI VIJAYKUMAR DARUR</t>
  </si>
  <si>
    <t>MARUTI  RAYAPPA  DHARMATTI</t>
  </si>
  <si>
    <t>SHRISHAIL SHANKAR  MUDASHI</t>
  </si>
  <si>
    <t>GIREPPA SIDDAPPA SAVADATTI</t>
  </si>
  <si>
    <t>VASANT SIDDAPPA SAVADATTI</t>
  </si>
  <si>
    <t>ISHWAR SIDDAPPA SAVADATTI</t>
  </si>
  <si>
    <t>BAHUBALI NANAPPA DATAWAD</t>
  </si>
  <si>
    <t>BHAGAVANT LAXMAN THAKKANNAVAR</t>
  </si>
  <si>
    <t>KASHAPPA RAMAPPA NAGANUR</t>
  </si>
  <si>
    <t>JAIPAL RAMAPPA NAGANUR</t>
  </si>
  <si>
    <t>SHRIPAL RAMAPPA NAGANUR</t>
  </si>
  <si>
    <t>SIDDAPPA BABU NAGANUR</t>
  </si>
  <si>
    <t>APPASAB BABU NAGANUR</t>
  </si>
  <si>
    <t>GURUBASU APPAJI THAKKANNAVAR</t>
  </si>
  <si>
    <t>SHRISHAIL APPAJI THAKKANNAVAR</t>
  </si>
  <si>
    <t>PARAMESHWAR SHANKREPPA RAKARADDI</t>
  </si>
  <si>
    <t>BRAHMADEV BHAGAVANT KARNAWADI</t>
  </si>
  <si>
    <t>BHIMAGOUDA BHAGAVANT KARNAWADI</t>
  </si>
  <si>
    <t>PADMARAJ BHAGAVANT KARNAWADI</t>
  </si>
  <si>
    <t>SOMANNA JINNAPPA  ALAGUR</t>
  </si>
  <si>
    <t>HANAMANT  BASAGOUDA  MOKASHI</t>
  </si>
  <si>
    <t>BHIMAPPA  BASAGOUDA  MOKASHI</t>
  </si>
  <si>
    <t>ALAGOUDA  BASAGOUDA  MOKASHI</t>
  </si>
  <si>
    <t>APPANNA BALAPPA ODEYAR</t>
  </si>
  <si>
    <t>KUMAR BALAPPA ODEYAR</t>
  </si>
  <si>
    <t>JAGADISH RAMU BPATIL</t>
  </si>
  <si>
    <t>SHANKAR JYOTEPPA UMARANI</t>
  </si>
  <si>
    <t>SHRISHAIL JYOTEPPA UMARANI</t>
  </si>
  <si>
    <t>SHRIMANT JYOTEPPA UMARANI</t>
  </si>
  <si>
    <t>SANTOSH JYOTEPPA UMARANI</t>
  </si>
  <si>
    <t>VITTAL  BALAPPA  LALI</t>
  </si>
  <si>
    <t>RAMAPPA  YAMANAPPA JALIHAL</t>
  </si>
  <si>
    <t>AJIT  BHARAMU  ASANGI</t>
  </si>
  <si>
    <t>MALLAPPA BHARAMU ASANGI</t>
  </si>
  <si>
    <t>GANGAPPA RAMALING SONAR</t>
  </si>
  <si>
    <t>HANAMANT RAMALING SONAR</t>
  </si>
  <si>
    <t>RAMAKRISHNA  VAMAN  KULAKARNI</t>
  </si>
  <si>
    <t>PARIS PARASAPPA KAMBLE</t>
  </si>
  <si>
    <t>BAGAPPA  BHARAMU  DONGE</t>
  </si>
  <si>
    <t>ARAHANT MARUTI SUBBANNAVAR</t>
  </si>
  <si>
    <t>MAHAVEER MARUTI SUBBANNAVAR</t>
  </si>
  <si>
    <t>SHIVAPPA RAMAPPA THAKKANNAVAR</t>
  </si>
  <si>
    <t>AKKATAYI ANNASAB PATIL</t>
  </si>
  <si>
    <t>KALLAPPA RAMAPPA PUJERI</t>
  </si>
  <si>
    <t>NAGAPPA  ADIVEPPA  MORAB</t>
  </si>
  <si>
    <t>SHIVAPPA MARUTI SANADI</t>
  </si>
  <si>
    <t>BHUPAL HANAMANT SANADI</t>
  </si>
  <si>
    <t>MARUTI SHIVARAI DARUR</t>
  </si>
  <si>
    <t>SHIVALING  MURIGEPPA  MUDASHI</t>
  </si>
  <si>
    <t>SADASHIV CHANNAPPA SANADI</t>
  </si>
  <si>
    <t>MAHADEV CHANNAPPA SANADI</t>
  </si>
  <si>
    <t>BASAPPA CHANNAPPA SANADI</t>
  </si>
  <si>
    <t>MALLAPPA GURUPAD THAKKANNAVAR [VAKIL]</t>
  </si>
  <si>
    <t>SHRISHAIL GURUPAD THAKKANNAVAR</t>
  </si>
  <si>
    <t>SHRISHAIL SIDDAPPA THAKKANNAVAR [MU]</t>
  </si>
  <si>
    <t>ANAND  KENCHAPPA  GASTI</t>
  </si>
  <si>
    <t>BAPUSAB IMAMSAB NADAF</t>
  </si>
  <si>
    <t>BHAGAVANT DEVAPPA JAMBAGI</t>
  </si>
  <si>
    <t>MALAPPA  SHIVARAI KURI</t>
  </si>
  <si>
    <t>JINNAPPA BHIMAPPA SADALAGI</t>
  </si>
  <si>
    <t>SHIDRAM KALAGOUDA PATIL</t>
  </si>
  <si>
    <t>JINNAPPA  PARIS  BADNIKAI</t>
  </si>
  <si>
    <t>KALAPPA VEERABADRA KAMBAR</t>
  </si>
  <si>
    <t>SHIVAGOUDA ALAGOUDA SADALAGI</t>
  </si>
  <si>
    <t>HALAPPA ITTAPPA HIDAKAL</t>
  </si>
  <si>
    <t>LAXMAN ALAGOUDA SADALAGI</t>
  </si>
  <si>
    <t>MAHADEV BHIMA KHOT</t>
  </si>
  <si>
    <t>RAJENDRA POPATLAL SHAHA</t>
  </si>
  <si>
    <t>DUNDAPPA GURAPPA SAVADI</t>
  </si>
  <si>
    <t>SIDAGOUDA  RACHAPPA  ASANGI</t>
  </si>
  <si>
    <t>RAMAPPA TAVANAPPA NAGANUR</t>
  </si>
  <si>
    <t>BASAGOUDA KALAGOUDA PATIL</t>
  </si>
  <si>
    <t>BHIMAGOUDA MUDAKAPPA UMARANI</t>
  </si>
  <si>
    <t>PARIS SIDDAPPA SAVADI</t>
  </si>
  <si>
    <t>SHIVAPUTRA MARUTI HADAKAR</t>
  </si>
  <si>
    <t>SATISH VEERUPAX DESHAPANDE</t>
  </si>
  <si>
    <t>MADHUKAR VEERUPAX DESHAPANDE</t>
  </si>
  <si>
    <t>SHARAD VEERUPAX DESHAPANDE</t>
  </si>
  <si>
    <t>INDIRABAI VEERUPAX DESHAPANDE</t>
  </si>
  <si>
    <t>RAMAPPA YAMANAPPA RABAKAVI</t>
  </si>
  <si>
    <t>SHIDARAI  ADIVEPPA  MORAB</t>
  </si>
  <si>
    <t>RAMAPPA HANAMANT NAGANUR</t>
  </si>
  <si>
    <t>BHAGAVANT BALAPPA  HALINGALI</t>
  </si>
  <si>
    <t>TUKARAM BHIMAPPA CHINCHALI</t>
  </si>
  <si>
    <t>BHUPAL RAMAPPA NAGANUR</t>
  </si>
  <si>
    <t>NEMANNA ANNAPPA NAGANUR</t>
  </si>
  <si>
    <t>JINNAPPA  BALAPPA  HALINGALI</t>
  </si>
  <si>
    <t>PARAGOUDA ADIVEPPA SADALAGI</t>
  </si>
  <si>
    <t>BHIMAPPA  MALLAPPA  HALLUR</t>
  </si>
  <si>
    <t>BHUPAL BHIMAPPA SUBBANNAVAR</t>
  </si>
  <si>
    <t>AVVANNA  RAYAPPA  KARNAWADI</t>
  </si>
  <si>
    <t>BALAPPA KAREPPA UPPAR</t>
  </si>
  <si>
    <t>KASHAPPA BHIMAPPA SUBBANNAVAR</t>
  </si>
  <si>
    <t>SHARANAPPA MALLAPPA TULASIGERI</t>
  </si>
  <si>
    <t>MALAKARI SIDDAPPA RABAKAVI</t>
  </si>
  <si>
    <t>BHUJAPPA RAMAPPA SHIRAHATTI</t>
  </si>
  <si>
    <t>SIDARAM ADAPPA JAMBAGI</t>
  </si>
  <si>
    <t>RAMU SHIVARAI JAMBAGI</t>
  </si>
  <si>
    <t>JYOTEPPA NINGOUDA UMARANI</t>
  </si>
  <si>
    <t>SIDDAPPA  BAHUBALI  KARNAWADI</t>
  </si>
  <si>
    <t>SIDDAPPA  MALLAPPA  HALLUR</t>
  </si>
  <si>
    <t>MAHADEV  SIDDAPPA  DALAWAI</t>
  </si>
  <si>
    <t>BHAGAVANT  SIDDAPPA  DALAWAI</t>
  </si>
  <si>
    <t>MARUTI BHIMAPPA NADONI</t>
  </si>
  <si>
    <t>VITTAL NAGAPPA MUGALIHAL</t>
  </si>
  <si>
    <t>KALLAPPA NINGAPPA SANADI</t>
  </si>
  <si>
    <t>SHIVAPPA  HANAMANT GASTI</t>
  </si>
  <si>
    <t>RAMU SIDDAPPA SANADI</t>
  </si>
  <si>
    <t>APPASAB PAYAPPA NAGANUR</t>
  </si>
  <si>
    <t>ARJUN  HANAMANT  GASTI</t>
  </si>
  <si>
    <t>RAMAPPA SHIVARAI BUDIHAL</t>
  </si>
  <si>
    <t>MEERASAB HUSENSAB KHANADAL</t>
  </si>
  <si>
    <t>SAIPANASAB HUSENSAB KHANADAL</t>
  </si>
  <si>
    <t>SIKANDAR HUSENASAB  KHANADAL</t>
  </si>
  <si>
    <t>TIPPANNA  YAMANAPPA  KHAVATAKOPP</t>
  </si>
  <si>
    <t>CHIDANAND  AVVANNA  GUDODAGI</t>
  </si>
  <si>
    <t>MALLAPPA BHIMAPPA THAKKANNAVAR</t>
  </si>
  <si>
    <t>SURESH CHANNABASU THAKKANNAVAR</t>
  </si>
  <si>
    <t>LAXMAN MALAKARI BUDIHAL / RABAKAVI</t>
  </si>
  <si>
    <t>ANIL NARASINHARAO DESHAPANDE</t>
  </si>
  <si>
    <t>SADASHIV LAKKAPPA TAMADADDI</t>
  </si>
  <si>
    <t>MALLAPPA PIRAPPA KASHETTI</t>
  </si>
  <si>
    <t>SHANKAR SANTRAM SANADI</t>
  </si>
  <si>
    <t>NAGALING DEVENDRA PATTAR</t>
  </si>
  <si>
    <t>SADASHIV HANAMANT DALAWAI</t>
  </si>
  <si>
    <t>YALLAPPA  KALLAPPA  HALABAR</t>
  </si>
  <si>
    <t>ARAHANT  BANAPPA  ASKI</t>
  </si>
  <si>
    <t>MARUTI  SIDDAPPA  BANDAGAR</t>
  </si>
  <si>
    <t>BASAPPA  BHIMAPPA  BANDAGAR</t>
  </si>
  <si>
    <t>NEMANNA  JINNAPPA  KURANI</t>
  </si>
  <si>
    <t>SUSHILA BASAGOUDA PATIL</t>
  </si>
  <si>
    <t>TIPPANNA BANAPPA ASKI</t>
  </si>
  <si>
    <t>SIDDAPPA  NINGAPPA  KURI</t>
  </si>
  <si>
    <t>MAYAPPA  NINGAPPA  KURI</t>
  </si>
  <si>
    <t>BASAPPA  NINGAPPA  KURI</t>
  </si>
  <si>
    <t>BHIMAPPA  TUKARAM  CHINCHALI</t>
  </si>
  <si>
    <t>JADAGISH LAKKAPPA TAMADADDI</t>
  </si>
  <si>
    <t>KALAGOUDA ANNAPPA NAGANUR</t>
  </si>
  <si>
    <t>CHIDANAND  YALLAPPA  LALI</t>
  </si>
  <si>
    <t>RAVASAB  MALAGOUDA  CHANNANAVAR</t>
  </si>
  <si>
    <t>VASUDEV  RANGO KULAKARNI</t>
  </si>
  <si>
    <t>VITTAL SADASHIV HIPPARAGI</t>
  </si>
  <si>
    <t>SADASHIV SATYAPPA KHAVATAKOPPA</t>
  </si>
  <si>
    <t>ASHOK APPANNA KHAVATAKOPPA</t>
  </si>
  <si>
    <t>NINGAPPA MARUTI JAMBAGI</t>
  </si>
  <si>
    <t>GOURAVVA MARUTI JAMBAGI</t>
  </si>
  <si>
    <t>SUDARSHAN GURURAJ KULAKARNI</t>
  </si>
  <si>
    <t>BHUJAPPA PAYAPPA SHEDABAL</t>
  </si>
  <si>
    <t>BALAGOUDA MALAGOUDA UMARANI</t>
  </si>
  <si>
    <t>MALLAPPA SHIVAPPA CHOUGALA</t>
  </si>
  <si>
    <t>LAKKAPPA  CHANDRAPPA  MADAMAKKALLI</t>
  </si>
  <si>
    <t>ASHOK MARUTI GASTI</t>
  </si>
  <si>
    <t>NINGOND PARIS NAGANUR</t>
  </si>
  <si>
    <t>GANAPATI SANGAPPA THAKKANNAVAR</t>
  </si>
  <si>
    <t>DUNDAPPA  MALLAPPA KHAVATAKOPP</t>
  </si>
  <si>
    <t>LAKKAPPA SIDRAM JALIHAL</t>
  </si>
  <si>
    <t>SHIVAPPA SHIDRAM JALIHAL</t>
  </si>
  <si>
    <t>BHIMAPPA SHIDRAM JALIHAL</t>
  </si>
  <si>
    <t>VITTAL SHIDRAM  JALIHAL</t>
  </si>
  <si>
    <t>RAMAPPA SHIDRAM JALIHAL</t>
  </si>
  <si>
    <t>LAXMAN  HALAPPA  JALIHAL</t>
  </si>
  <si>
    <t>BHUPAL NEMANNA NAGANUR</t>
  </si>
  <si>
    <t>MALAGOUDA ANNAPPA NAGANUR</t>
  </si>
  <si>
    <t>BALAPPA  RAYAPPA  MUDASHI</t>
  </si>
  <si>
    <t>SHANKAR SHIVAPPA THAKKANNAVAR</t>
  </si>
  <si>
    <t>BASAPPA RAMAPPA TUNGAL</t>
  </si>
  <si>
    <t>SIDDAPPA CHANNAPPA SARIKAR</t>
  </si>
  <si>
    <t>BASALING RAMAPPA TUNGAL</t>
  </si>
  <si>
    <t>MURAGEPPA BASAPPA THAKKANNAVAR</t>
  </si>
  <si>
    <t>GOURAVVA BHUPAL MADAR</t>
  </si>
  <si>
    <t>SHIVABAI YAMANAPPA AIHOLE</t>
  </si>
  <si>
    <t>RAJAMATI SHRIMANT BADNIKAI</t>
  </si>
  <si>
    <t>CHANDRAVVA CHANNAPPA AIHOLE</t>
  </si>
  <si>
    <t>ANNAPPA BHUPAL KUGE</t>
  </si>
  <si>
    <t>MALATAYI ANNAPPA KUGE</t>
  </si>
  <si>
    <t>MALATAYI LAXMAN UGARE</t>
  </si>
  <si>
    <t>RAJAMATI BHAGAVANT HALINGALI</t>
  </si>
  <si>
    <t>CHAMPAKKA MALLAPPA SHIRAHATTI</t>
  </si>
  <si>
    <t>SHANTA BHARAMA SAVADI</t>
  </si>
  <si>
    <t>DILEEP GIREPPA BADNIKAI</t>
  </si>
  <si>
    <t>SAROJANI MAHAVEER RAMATEERTH</t>
  </si>
  <si>
    <t>SAROJANI SUBHAS HANJE</t>
  </si>
  <si>
    <t>ANIL SUBHAS HANJE</t>
  </si>
  <si>
    <t>DHANAPAL BALAPPA HANJE</t>
  </si>
  <si>
    <t>SUSHILA DHANAPAL HANJE</t>
  </si>
  <si>
    <t>VIJAY DHANAPAL HANJE</t>
  </si>
  <si>
    <t>SANJAY DHANAPAL HANJE</t>
  </si>
  <si>
    <t>PRAMILA VIJAY HANJE</t>
  </si>
  <si>
    <t>MANJUSHA SANJAY HANJE</t>
  </si>
  <si>
    <t>JAYAPAL KALING KAVALAGI</t>
  </si>
  <si>
    <t>AKKATAI JAYAPAL KAVALAGI</t>
  </si>
  <si>
    <t>GANGAPPA BHIMAPPA NAGAYI</t>
  </si>
  <si>
    <t>RATNAVVA BHIMAPPA NAGAYI</t>
  </si>
  <si>
    <t>JAKKAPPA NEMANNA NAGAYI</t>
  </si>
  <si>
    <t>AKKAVVA TAVANAPPA NAGAYI</t>
  </si>
  <si>
    <t>CHAMPAVVA BHUJABALI NAGAYI</t>
  </si>
  <si>
    <t>LALITA HANAMANT SHEDABAL</t>
  </si>
  <si>
    <t>SHANTABAI JAYAKUMAR DURGANNAVAR</t>
  </si>
  <si>
    <t>ASHWINI VIJAY SADALAGI</t>
  </si>
  <si>
    <t>JAYAPAL NEMANNA SHIRAHATTI</t>
  </si>
  <si>
    <t>ARATI JAYAPAL SHIRAHATTI</t>
  </si>
  <si>
    <t>SURESH NEMANNA SHIRAHATTI</t>
  </si>
  <si>
    <t>BHARATI SURESH SHIRAHATTI</t>
  </si>
  <si>
    <t>BAHUBALI APPAJI SADALAGI</t>
  </si>
  <si>
    <t>ABHINANDAN APPAJI SADALAGI</t>
  </si>
  <si>
    <t>SUNITA BAHUBALI SADALAGI</t>
  </si>
  <si>
    <t>MANJULA AJIT SADALAGI</t>
  </si>
  <si>
    <t>AKKATAYI SURESH SADALAGI</t>
  </si>
  <si>
    <t>SHALA RAVI SADALAGI</t>
  </si>
  <si>
    <t>RAJENDRA BHIMAPPA SADALAGI</t>
  </si>
  <si>
    <t>SUNITA ANNAPPA SADALAGI</t>
  </si>
  <si>
    <t>VIMALA SHRIMANT SADALAGI</t>
  </si>
  <si>
    <t>RATNABAYI SHRIMANT SADALAGI</t>
  </si>
  <si>
    <t>MALLINATH BHUJAPPA SADALAGI</t>
  </si>
  <si>
    <t>GANGAPPA NEMINATH SHIRAHATTI</t>
  </si>
  <si>
    <t>BHARATESH MAHAVEER KORIGERI</t>
  </si>
  <si>
    <t>SHASHIKANT MAHAVEER KORIGERI</t>
  </si>
  <si>
    <t>SUNANDA HANAMANAT KORIGERI</t>
  </si>
  <si>
    <t>PUSHPA BHARATESH SADALAGI</t>
  </si>
  <si>
    <t>NARASAPPA NEMANNA ALAGUR</t>
  </si>
  <si>
    <t>CHANDRAKANT NEMANNA ALAGUR</t>
  </si>
  <si>
    <t>BAHUBALI NEMANNA ALAGUR</t>
  </si>
  <si>
    <t>SHARADA BHUPAL ALAGUR</t>
  </si>
  <si>
    <t>TARAMATI NARASAPPA ALAGUR</t>
  </si>
  <si>
    <t>ANJANA CHANDRAKANT ALAGUR</t>
  </si>
  <si>
    <t>SUNITA MALLINATH ASKI</t>
  </si>
  <si>
    <t>PRABHAVATI DHAREPPA BADNIKAI</t>
  </si>
  <si>
    <t>VILASAMATI MAHAVEER BADNIKAI</t>
  </si>
  <si>
    <t>SHAILA BHIMAPPA HALINGALI</t>
  </si>
  <si>
    <t>ASHOK GIREPPA HALINGALI</t>
  </si>
  <si>
    <t>MAHAVEER APPANNA RAMATEERTH</t>
  </si>
  <si>
    <t>AJIT NINGAPPA RAMATEERTH</t>
  </si>
  <si>
    <t>SHOBHA AJIT RAMATEERTH</t>
  </si>
  <si>
    <t>DEVAPPA PARIS HALLUR</t>
  </si>
  <si>
    <t>KALLAPPA JINNAPPA NAGANUR</t>
  </si>
  <si>
    <t>SHIVAPPA JINNAPPA NAGANUR</t>
  </si>
  <si>
    <t>SURESH  VITTAL  DALAWAI</t>
  </si>
  <si>
    <t>NEMANNA SIDDAPPA NAGANUR</t>
  </si>
  <si>
    <t>SHANKAR MALLAPPA THAKKANNAVAR</t>
  </si>
  <si>
    <t>MALAVVA BHUPAL SHIRAHATTI</t>
  </si>
  <si>
    <t>KALLAPPA DUNDAPPA MALLANNAVAR</t>
  </si>
  <si>
    <t>GOUDAPPA DUNDAPPA MALLANNAVAR</t>
  </si>
  <si>
    <t>GAJANAN CHANNAPPA SARIKAR</t>
  </si>
  <si>
    <t>SHOBHA GAJANAN SARIKAR</t>
  </si>
  <si>
    <t>BASAVARAJ ANNAPPA SHIRAGUPPI</t>
  </si>
  <si>
    <t>MALLIKARJUN GIRIMALLA SHEGUNASI</t>
  </si>
  <si>
    <t>BASAPPA  SHIVAPPA   GULEDAR</t>
  </si>
  <si>
    <t>JINNAPPA  BHARAMU  MUNNOLLI</t>
  </si>
  <si>
    <t>KAREPPA  VITTAL HADAKAR</t>
  </si>
  <si>
    <t>HALAPPA  KRISHNAPPA  KURI</t>
  </si>
  <si>
    <t>RAMAPPA KALLAPPA SURYAVANSHI</t>
  </si>
  <si>
    <t>LAXMAN KALLAPPA SURYAVANSHI</t>
  </si>
  <si>
    <t>SUSHILA ANNAPPA NAGANUR</t>
  </si>
  <si>
    <t>YASHAVANT SANNAPPA ARAKERI</t>
  </si>
  <si>
    <t>SAVITRI YASHAVANT ARAKERI</t>
  </si>
  <si>
    <t>MALLINATH PARIS ASKI</t>
  </si>
  <si>
    <t>VILASAMATI NEMINATH ASKI</t>
  </si>
  <si>
    <t>INDRAVVA JAKKAPPA NAGANUR</t>
  </si>
  <si>
    <t>VENKAT JAKKAPPA NAGANUR</t>
  </si>
  <si>
    <t>BHRATI MARUTI SAVADI</t>
  </si>
  <si>
    <t>DILEEP BANDU YALIGAR</t>
  </si>
  <si>
    <t>RATNAVVA JINNAPPA SHIRAHATTI</t>
  </si>
  <si>
    <t>SIDDAPPA JINNAPPA SHIRAHATTI</t>
  </si>
  <si>
    <t>SUSHILA  RAYAPPA JAYAGOND</t>
  </si>
  <si>
    <t>SUNDRAVVA GIREPPA BADNIKAI</t>
  </si>
  <si>
    <t>CHAMPAVVA DANYAKUMAR BADNIKAI</t>
  </si>
  <si>
    <t>SHANAKKA GIREPPA BADNIKAI</t>
  </si>
  <si>
    <t>SUNDRAVVA BHIMAPPA BADNIKAI</t>
  </si>
  <si>
    <t>MASIMA BANDU YALIGAR</t>
  </si>
  <si>
    <t>KALAVATI TATU SADALAGI</t>
  </si>
  <si>
    <t>MUTTAVVA NEMANNA SADALAGI</t>
  </si>
  <si>
    <t>LAXMIBAI BABU SADALAGI</t>
  </si>
  <si>
    <t>JAKKAVVA NEMANNA SHIRAHATTI</t>
  </si>
  <si>
    <t>CHAMPAVVA PARIS BADNIKAI</t>
  </si>
  <si>
    <t>SARASWATI RAMA SADALAGI</t>
  </si>
  <si>
    <t>TARAVVA DHULAPPA SADALAGI</t>
  </si>
  <si>
    <t>DHANAPAL APPANNA SHIRAHATTI</t>
  </si>
  <si>
    <t>RAJU  TUKARAM  CHINCHALI</t>
  </si>
  <si>
    <t>SHANKAR APPASAB PUJERI</t>
  </si>
  <si>
    <t>TAMMANNA PARASAPPA KAMBLE</t>
  </si>
  <si>
    <t>ASHOK PARASAPPA KAMBLE</t>
  </si>
  <si>
    <t>VASANT PARASAPPA KAMBLE</t>
  </si>
  <si>
    <t>BHIMAPPA PARASAPPA KAMBLE</t>
  </si>
  <si>
    <t>BOURAVVA BASAPPA THAKKANNAVAR</t>
  </si>
  <si>
    <t>BHAGAVVA SIDAMALLA KASHETTI</t>
  </si>
  <si>
    <t>MAHADEVI SANGAPPA MALLANNAVAR</t>
  </si>
  <si>
    <t>KAMALAVVA LAXMAN KASHETTI</t>
  </si>
  <si>
    <t>TANGEVVA HANAMANT MALLANNAVAR</t>
  </si>
  <si>
    <t>PARASAPPA BHIMAPPA MALLANNAVAR</t>
  </si>
  <si>
    <t>BHIMAPPA GIREPPA HALINGALI</t>
  </si>
  <si>
    <t>LALITA BHIMAPPA BADNIKAI</t>
  </si>
  <si>
    <t>SHANTAVVA SIDDAPPA KORIGERI</t>
  </si>
  <si>
    <t>HOUSABAI BHIMAPPA BADNIKAI</t>
  </si>
  <si>
    <t>SUNANDA BHARAMU BADNIKAI</t>
  </si>
  <si>
    <t>TARABAYI TAMMANNA KAMBLE</t>
  </si>
  <si>
    <t>BAHUBALI SURAPPA PARAMAGOND</t>
  </si>
  <si>
    <t>PRASANNA TAVANAPPA BADNIKAI</t>
  </si>
  <si>
    <t>DEEPA SHEETAL BADNIAKAI</t>
  </si>
  <si>
    <t>LAXMAN BALAPPA CHOUDAKI</t>
  </si>
  <si>
    <t>IRAVVA LAXMAN CHOUDAKI</t>
  </si>
  <si>
    <t>BHARATI MANING BELAGALI</t>
  </si>
  <si>
    <t>YAMANAPPA CHANDRAPPA AIHOLE</t>
  </si>
  <si>
    <t>SNEHA RAJSHEKHAR SADALAGI</t>
  </si>
  <si>
    <t>SANMATI RAJENDRA SADALAGI</t>
  </si>
  <si>
    <t>MAHAVEER SHRIMANT SADALAGI</t>
  </si>
  <si>
    <t>TRISHALA RAJENDRA SADALAGI</t>
  </si>
  <si>
    <t>SUNANDA SURESH SADALAGI</t>
  </si>
  <si>
    <t>GURUBAYI VEERUPAX NAVI</t>
  </si>
  <si>
    <t>BASAPPA KAREPPA GOTE</t>
  </si>
  <si>
    <t>PARVATI BASAPPA GOTE</t>
  </si>
  <si>
    <t>RUKMAVVA BASAPPA GOTE</t>
  </si>
  <si>
    <t>RAJENDRA SURESH PARAMAGOND</t>
  </si>
  <si>
    <t>BASAPPA MAHADEV DEVARAMANI</t>
  </si>
  <si>
    <t>JAYAVVA BASAPPA DEVARAMANI</t>
  </si>
  <si>
    <t>MAHADEV LAXMAN DEVARMANI</t>
  </si>
  <si>
    <t>SUSHILAVVA MAHADEV DEVARAMANI</t>
  </si>
  <si>
    <t>SHANAKKA BHUJAPPA SADALAGI</t>
  </si>
  <si>
    <t>SUNITA BHUJAPPA SADALAGI</t>
  </si>
  <si>
    <t>MAIBOOBSAB PATTESAB MULLA</t>
  </si>
  <si>
    <t>NYAMATALI MAIBOOBSAB MULLA</t>
  </si>
  <si>
    <t>SHANKAR KRISHNAPPA RATHOD</t>
  </si>
  <si>
    <t>MUTTAPPA MARUTI SARIKAR</t>
  </si>
  <si>
    <t>MANANDA MUTTAPPA SARIKAR</t>
  </si>
  <si>
    <t>KAMINI VASANT KAMBLE</t>
  </si>
  <si>
    <t>LAXMIBAI PARIS KAMBLE</t>
  </si>
  <si>
    <t>MANTRAVVA BHIMAPPA KAMBLE</t>
  </si>
  <si>
    <t>BALAVVA VITTAL SARIKAR</t>
  </si>
  <si>
    <t>SUREKHA MAHAVEER RAMATEERTH</t>
  </si>
  <si>
    <t>SHRIMANT SHIVABASU MUDASHI</t>
  </si>
  <si>
    <t>SURESH SHIVABASU MUDASHI</t>
  </si>
  <si>
    <t>SHANKAR MAYAPPA GADDI</t>
  </si>
  <si>
    <t>DHAREPPA MAHADEV BALUMANI</t>
  </si>
  <si>
    <t>CHIDANAND APPANNA KHAVATAKOPPA</t>
  </si>
  <si>
    <t>ASHOK SADASHIV KASHETTI</t>
  </si>
  <si>
    <t>SURESH SADASHIV KASHETTI</t>
  </si>
  <si>
    <t>PARSHWANATH TAMMANNA NAGANUR</t>
  </si>
  <si>
    <t>KUMAR  PAYAPPA  MUDALAGI</t>
  </si>
  <si>
    <t>PARAPPA  PAYAPPA MUDALAGI</t>
  </si>
  <si>
    <t>ASHOK PAYAPPA MUDALAGI</t>
  </si>
  <si>
    <t>NARAYAN BASAPPA HADAKAR</t>
  </si>
  <si>
    <t>LAXMAN BHIMAPPA DATAWAD</t>
  </si>
  <si>
    <t>RAMAPPA BHIMAPPA DATAWAD</t>
  </si>
  <si>
    <t>PARAPPA BHIMAPPA THAKKANNAVAR</t>
  </si>
  <si>
    <t>ANNAPPA BHIMAPPA THAKKANNAVAR</t>
  </si>
  <si>
    <t>APPASAB BHIMAPPA THAKKANNAVAR</t>
  </si>
  <si>
    <t>NANDESHWAR CHIDANAND PALABHANVI</t>
  </si>
  <si>
    <t>KUMAR ANNAPPA NAGANUR</t>
  </si>
  <si>
    <t>ANNAPPA  JIVAPPA NAGANUR</t>
  </si>
  <si>
    <t>RACHAPPA HANAMANT MUDASHI</t>
  </si>
  <si>
    <t>RAMAGONDA HANAMANT MUDASHI</t>
  </si>
  <si>
    <t>BHIMAPPA ANNAPPA NAGANUR</t>
  </si>
  <si>
    <t>ALAGOND CHANNAPPA THAKKANNAVAR</t>
  </si>
  <si>
    <t>SHIVARUDRAPPA  SHIVAGOUDA  CHANAGOUDAR</t>
  </si>
  <si>
    <t>SURESH SHIVAPPA CHANAGOUDAR</t>
  </si>
  <si>
    <t>PARASAPPA MALLAPPA SAVADI</t>
  </si>
  <si>
    <t>SIDDAPPA MALLAPPA SAVADI</t>
  </si>
  <si>
    <t>BHIMAPPA BANAPPA SADALAGI</t>
  </si>
  <si>
    <t>BAHUBALI BANAPPA SADALAGI</t>
  </si>
  <si>
    <t>BHARATESH BANAPPA SADALAGI</t>
  </si>
  <si>
    <t>MAHAVEER APPU HALLUR</t>
  </si>
  <si>
    <t>PRADEEPKUMAR BHAGAVANDAS SHAHA</t>
  </si>
  <si>
    <t>PRAPULKUMAR BHAGAVANDAS SHAHA</t>
  </si>
  <si>
    <t>SIDDAPPA SHIDLING THAKKANNAVAR</t>
  </si>
  <si>
    <t>DUNDAPPA  HANAMANT MUDASHI</t>
  </si>
  <si>
    <t>VIJAYKUMAR DHANAPAL BADNIKAI</t>
  </si>
  <si>
    <t>BHARATESH DHANAPAL BADNIKAI</t>
  </si>
  <si>
    <t>PANDU MARUTI DHARMATTI</t>
  </si>
  <si>
    <t>SHASHIDHAR PARAGOUDA KARLATTI</t>
  </si>
  <si>
    <t>ASHOK BHIMAPPA SHIRAHATTI</t>
  </si>
  <si>
    <t>SHRIMANT BHIMAPPA SHIRAHATTI</t>
  </si>
  <si>
    <t>MAHAVEER BHIMAPPA SHIRAHATTI</t>
  </si>
  <si>
    <t>YAKUB HUSEN JAMADAR</t>
  </si>
  <si>
    <t>HUSEN YAKUB JAMADAR</t>
  </si>
  <si>
    <t>KRISHNAPPA MALLAPPA DARUR</t>
  </si>
  <si>
    <t>DUNDAPPA MALAKARI RABAKAVI</t>
  </si>
  <si>
    <t>SURESH MALAKARI RABAKAVI</t>
  </si>
  <si>
    <t>BHIMAPPA MALAKARI RABAKAVI</t>
  </si>
  <si>
    <t>SHALAVVA SHIVAPPA KASHETTI</t>
  </si>
  <si>
    <t>SHRIDHAR BHIMAPPA BADNIKAI</t>
  </si>
  <si>
    <t>MALLAPPA SANGAPPA MUDASHI</t>
  </si>
  <si>
    <t>SHANKAR MALLAPPA KASHETTI</t>
  </si>
  <si>
    <t>LALASAB ALISAB PENDAR / JAMADAR</t>
  </si>
  <si>
    <t>MAHADEV SHIVAPPA CHOUGALA</t>
  </si>
  <si>
    <t>SHANTAVVA SHIVAPPA CHOUGALA</t>
  </si>
  <si>
    <t>SURESH RAMAPPA THAKKANNAVAR</t>
  </si>
  <si>
    <t>VASANT RAMAPPA THAKKANNAVAR</t>
  </si>
  <si>
    <t>HANAMANT RAMAPPA THAKKANNAVAR</t>
  </si>
  <si>
    <t>SHANTAVVA BASAPPA TUNGAL</t>
  </si>
  <si>
    <t>SHIVAGOND JINNAPPA RAMATEERTH</t>
  </si>
  <si>
    <t>CHANDRAKANT JINNAPPA RAMATEERTH</t>
  </si>
  <si>
    <t>NEMINATH JINNAPPA RAMATEERTH</t>
  </si>
  <si>
    <t>SIDDAPPA JINNAPPA RAMATEERTH</t>
  </si>
  <si>
    <t>MALLAPPA JINNAPPA RAMATEERTH</t>
  </si>
  <si>
    <t>DHAREPPA JINNAPPA RAMATEERTH</t>
  </si>
  <si>
    <t>MALLAPPA RANGAPPA UPPAR</t>
  </si>
  <si>
    <t>TIMMANNA BABU NAGANUR</t>
  </si>
  <si>
    <t>SIDDAPPA MALLAPPA HULAGABALI</t>
  </si>
  <si>
    <t>BALAPPA RAMAPPA SHIRAHATTI</t>
  </si>
  <si>
    <t>UMESH RAMAPPA BPATIL</t>
  </si>
  <si>
    <t>SHANKAR RAMU BPATIL</t>
  </si>
  <si>
    <t>RAMAPPA MARUTI DHARMATTI</t>
  </si>
  <si>
    <t>GOPAL MARUTI DHARMATTI</t>
  </si>
  <si>
    <t>SHIVAPPA RAMAPPA LALI</t>
  </si>
  <si>
    <t>SHRIKANT SHIVABASU MUDASHI</t>
  </si>
  <si>
    <t>NINGAPPA MALLAPPA MUDASHI</t>
  </si>
  <si>
    <t>ASHOK MALLAPPA MUDASHI</t>
  </si>
  <si>
    <t>AKBAR HAJIABDUL JAMADAR</t>
  </si>
  <si>
    <t>NARASAPPA BABU ALAGUR</t>
  </si>
  <si>
    <t>BASAPPA BABU ALAGUR</t>
  </si>
  <si>
    <t>LAXMAN ANNAPPA UGARE</t>
  </si>
  <si>
    <t>NEMINATH DEVAPPA HALLUR</t>
  </si>
  <si>
    <t>APPASAB DEVAPPA HALLUR</t>
  </si>
  <si>
    <t>LAXMAN SIDDAPPA JAMBAGI</t>
  </si>
  <si>
    <t>VARSHA LAXMAN JAMBAGI</t>
  </si>
  <si>
    <t>ARAHANT BHUJABALI KARNAWADI</t>
  </si>
  <si>
    <t>DUNDAPPA NAGAPPA SANADI</t>
  </si>
  <si>
    <t>BASAVVA NAGAPPA SANADI</t>
  </si>
  <si>
    <t>BASAPPA LAKKAPPA KURI</t>
  </si>
  <si>
    <t>TUKKAPPA LAKKAPPA KURI</t>
  </si>
  <si>
    <t>BHUJAPPA NEMANNA NAGANUR</t>
  </si>
  <si>
    <t>RAJKUMAR APPASAB SAVADATTI</t>
  </si>
  <si>
    <t>TAMMANNA BABU NAGANUR</t>
  </si>
  <si>
    <t>CHANNAPPA SHIVAPPA JAMAGOND</t>
  </si>
  <si>
    <t>BASAVARAJ SHANKAR MUDASHI</t>
  </si>
  <si>
    <t>JAYAPAL BHARAMU KURANI</t>
  </si>
  <si>
    <t>SUKUMAR BHARAMU KURANI</t>
  </si>
  <si>
    <t>DAYANAND BHARAMU KURANI</t>
  </si>
  <si>
    <t>ANNAPPA KRISHNAPPA KURI</t>
  </si>
  <si>
    <t>JYOTIGOUDA RAMAGOUDA UMARANI</t>
  </si>
  <si>
    <t>BALAGOUDA RAMAGOUDA UMARANI</t>
  </si>
  <si>
    <t>GANGAPPA RAMAGOUDA UMARANI</t>
  </si>
  <si>
    <t>HANAMANT NINGOUDA UMARANI</t>
  </si>
  <si>
    <t>SIDRAMESHWAR CHAYAPPA THAKKANNAVAR</t>
  </si>
  <si>
    <t>SADASHIV CHAYAPPA THAKKANNAVAR</t>
  </si>
  <si>
    <t>CHANDRAVVA SHRIKANT ASKI</t>
  </si>
  <si>
    <t>NAGAVVA PARASAPPA KAMBLE</t>
  </si>
  <si>
    <t>NEMANNA JINNAPPA NAGANUR</t>
  </si>
  <si>
    <t>VASUMATI BASAPPA DARUR</t>
  </si>
  <si>
    <t>AJIT BABURAO UPADHYE</t>
  </si>
  <si>
    <t>AJIT GANAPATI MORE</t>
  </si>
  <si>
    <t>DILEEP GANAPATI MORE</t>
  </si>
  <si>
    <t>SIDDAPPA YANKAPPA DALAVAI</t>
  </si>
  <si>
    <t>NINGAPPA LAKKAPPA GALAGALI</t>
  </si>
  <si>
    <t>NEMINATH BHUPAL SHIRAGANVAKAR</t>
  </si>
  <si>
    <t>SURESH BHUPAL SHIRAGANVAKAR</t>
  </si>
  <si>
    <t>RAJENDRA BHUPAL SHIRAGANVAKAR</t>
  </si>
  <si>
    <t>ASHOK BHUPAL SHIRAGANVAKAR</t>
  </si>
  <si>
    <t>CHANABASAPPA GANGAPPA SADALAGI</t>
  </si>
  <si>
    <t>MAHADEV PARAGOUDA UMARANI</t>
  </si>
  <si>
    <t>CHIDANAND PARAGOUDA UMARANI</t>
  </si>
  <si>
    <t>KALLAPPA PARIS KURANI</t>
  </si>
  <si>
    <t>MAHADEVI KRISHNA SHINGADI</t>
  </si>
  <si>
    <t>SADASHIV BHIMAPPA DHARMATTI</t>
  </si>
  <si>
    <t>RAMU BHIMA DHARMATTI</t>
  </si>
  <si>
    <t>NINGAPPA GANGAPPA SADALAGI</t>
  </si>
  <si>
    <t>RAVASAB YALLAPPA ODEYAR</t>
  </si>
  <si>
    <t>SIDDAPPA SHIVARAI HADAKAR</t>
  </si>
  <si>
    <t>BHAGAVANT GIREPPA BADNIKAI</t>
  </si>
  <si>
    <t>SATYAPPA RAMAPPA PUJERI</t>
  </si>
  <si>
    <t>MALLIKARJUN SHANMUKH PALABHANVI</t>
  </si>
  <si>
    <t>RAMACHANDRA ANNAJI KULAKARNI</t>
  </si>
  <si>
    <t>SUDINDRA ANNAJI KULAKARNI</t>
  </si>
  <si>
    <t>MAHADEV DUNDAPPA SHAHARABIDARE</t>
  </si>
  <si>
    <t>BASAVARAJ DUNDAPPA SHAHARBIDARI</t>
  </si>
  <si>
    <t>MAHADEV BASAPPA ITNAL</t>
  </si>
  <si>
    <t>MAHADEV MAHALING THAKKANNAVAR</t>
  </si>
  <si>
    <t>UDAY KRISHNAPPA RABAKAVI</t>
  </si>
  <si>
    <t>ARUN KRISHNAPPA RABAKAVI</t>
  </si>
  <si>
    <t>BASAPPA MURIGEPPA THAKKANNAVAR</t>
  </si>
  <si>
    <t>DHAREPPA MURIGEPPA THAKKANNAVAR</t>
  </si>
  <si>
    <t>BRAHMADEV BABU HALLUR</t>
  </si>
  <si>
    <t>MONAPPA LAXMAN PATTAR</t>
  </si>
  <si>
    <t>HANAMANT BABU DARUR</t>
  </si>
  <si>
    <t>GANGAPPA BABU DARUR</t>
  </si>
  <si>
    <t>GAIBI RAMAPPA KARIGAR</t>
  </si>
  <si>
    <t>VASANT RAMAPPA KARIGAR</t>
  </si>
  <si>
    <t>BASAVARAJ BHIMAGOUDA ASKI</t>
  </si>
  <si>
    <t>BAHUBALI BHIMAPPA NAGANUR</t>
  </si>
  <si>
    <t>ANIL BHIMAPPA NAGANUR</t>
  </si>
  <si>
    <t>ANNASAB BASAGOUDA ASANGI</t>
  </si>
  <si>
    <t>SURESH BHIMAPPA SADALAGI</t>
  </si>
  <si>
    <t>HANAMANT BHIMAGOUDA SADALAGI</t>
  </si>
  <si>
    <t>PADMAVVA RAMAPPA SHIRAHATTI</t>
  </si>
  <si>
    <t>GOURAVVA MALLAPPA KASHETTI</t>
  </si>
  <si>
    <t>VASTALA HANAMANT THAKKANNAVAR</t>
  </si>
  <si>
    <t>MALLAPPA BHUPAL DARUR</t>
  </si>
  <si>
    <t>KAREPPA BHARAMAPPA LALI</t>
  </si>
  <si>
    <t>MALLAPPA BHARAMAPPA LALI</t>
  </si>
  <si>
    <t>MARTAND BHARAMAPPA LALI</t>
  </si>
  <si>
    <t>VASANT BHARAMAPPA LALI</t>
  </si>
  <si>
    <t>ANNASAB SHRIPAL NAGANUR</t>
  </si>
  <si>
    <t>APPASAHEB SHRIPAL NAGANUR</t>
  </si>
  <si>
    <t>BHUPAL KADAPPA DUBADAL</t>
  </si>
  <si>
    <t>BHIMAPPA SHIVARAI HADAKAR</t>
  </si>
  <si>
    <t>KEMPANNA GURAPPA SADALAGI</t>
  </si>
  <si>
    <t>SUMITRA SHIVAPPA KALLOLLI</t>
  </si>
  <si>
    <t>JAGADISH SHIVAPPA KALLOLLI</t>
  </si>
  <si>
    <t>RAMESH SHIVAPPA KALLOLLI</t>
  </si>
  <si>
    <t>BASAPPA SIVAPPA KALLOLLI</t>
  </si>
  <si>
    <t>DANAVVA DUNDAPPA KHOT</t>
  </si>
  <si>
    <t>PARAGOUDA RAVASAB PATIL</t>
  </si>
  <si>
    <t>KAMALAVVA SIDDAPPA NAGANUR</t>
  </si>
  <si>
    <t>MAYAPPA KAREPPA PUJERI</t>
  </si>
  <si>
    <t>SHIVANAND GURUNATH KANCHAGAR</t>
  </si>
  <si>
    <t>SHIVAPUTRA GURUNATH KANCHAGAR</t>
  </si>
  <si>
    <t>HANAMANT SIDAGIRI SAVADI</t>
  </si>
  <si>
    <t>CHANDRAM SIDDAPPA CHOUGALA</t>
  </si>
  <si>
    <t>SHANKARANAND RAMAPPA SUBBANNAVAR</t>
  </si>
  <si>
    <t>BABU RAMAPPA SUBBANNAVAR</t>
  </si>
  <si>
    <t>DAYANAND RAMAPPA SUBBANNAVAR</t>
  </si>
  <si>
    <t>MALLAPPA ALAGOUDA MUDASHI</t>
  </si>
  <si>
    <t>BHIMAPPA RAMACHANDRA AVARADI</t>
  </si>
  <si>
    <t>BALAGOUDA MALAGOUDA CHANNANAVAR</t>
  </si>
  <si>
    <t>CHANDRAKANT BHAGAVANT ASANGI</t>
  </si>
  <si>
    <t>RAYAPPA RAMU DHARMATTI</t>
  </si>
  <si>
    <t>MUDAKAPPA PUNDALIK DHARMATTI</t>
  </si>
  <si>
    <t>KALLAPPA PUNDALIK DHARMATTI</t>
  </si>
  <si>
    <t>ANNAPPA PUNDALIK DHARMATTI</t>
  </si>
  <si>
    <t>BAHUBALI APPASAB ASKI</t>
  </si>
  <si>
    <t>MALLAPPA RAYAPPA TAMADADDI</t>
  </si>
  <si>
    <t>BALAPPA RAYAPPA TAMADADDI</t>
  </si>
  <si>
    <t>JNYANESHWAR SHANKAR DHARMATTI</t>
  </si>
  <si>
    <t>CHAMARAJ KUSHAL ODEYAR</t>
  </si>
  <si>
    <t>ARUN KUSHAL ODEYAR</t>
  </si>
  <si>
    <t>YUVARAJ KUSHAL ODEYAR</t>
  </si>
  <si>
    <t>PARAGOUDA GOUDAPPA BPATIL</t>
  </si>
  <si>
    <t>IRAGOUDA GOUDAPPA BPATIL</t>
  </si>
  <si>
    <t>BHIMAPPA PARAPPA DATAWAD</t>
  </si>
  <si>
    <t>NARASAPPA PARAPPA DATAWAD</t>
  </si>
  <si>
    <t>SIDRAM SATYAPPA KARLATTI</t>
  </si>
  <si>
    <t>CHIDANAND SATYAPPA KARLATTI</t>
  </si>
  <si>
    <t>SHANKAR SATYAPPA KARLATTI</t>
  </si>
  <si>
    <t>SHIVANAND MARUTI HADAKAR</t>
  </si>
  <si>
    <t>DUNDAVVA MARUTI JAMBAGI</t>
  </si>
  <si>
    <t>KAREPPA SHIVARAI HADAKAR</t>
  </si>
  <si>
    <t>ANNAPPA MALLAPPA KARNAWADI</t>
  </si>
  <si>
    <t>BAVAPPA BASAPPA THAKKANNAVAR</t>
  </si>
  <si>
    <t>MARUTI BHIMAPPA PADEDAR</t>
  </si>
  <si>
    <t>HAYATABI GOUS PENDAR</t>
  </si>
  <si>
    <t>RAJIYABI NOORUDDIN JAMADAR</t>
  </si>
  <si>
    <t>DHASHARATH LAKKAPPA DHARMNATTI</t>
  </si>
  <si>
    <t>SHIVAGOND DASHARATH DHARMATTI</t>
  </si>
  <si>
    <t>MARUTI BALAPPA SADALAGI</t>
  </si>
  <si>
    <t>APPANNA SIDARAI HAKKI</t>
  </si>
  <si>
    <t>HANAMANT SIDARAI HAKKI</t>
  </si>
  <si>
    <t>RAMU TUKARAM DALAWAI</t>
  </si>
  <si>
    <t>LAXMAN TUKARAM DALAWAI</t>
  </si>
  <si>
    <t>BHAGAVANT TUKARAM DALAWAI</t>
  </si>
  <si>
    <t>SHRIMANT TUKARAM DALAWAI</t>
  </si>
  <si>
    <t>CHIDANAND TUKARAM BANAJANAVAR</t>
  </si>
  <si>
    <t>RAJSHEKAR PARAGOUDA PATIL</t>
  </si>
  <si>
    <t>SANJU PARAGOUDA PATIL</t>
  </si>
  <si>
    <t>SHANKAR MARUTI JAMBAGI</t>
  </si>
  <si>
    <t>KADESH RAJU GUDODAGI</t>
  </si>
  <si>
    <t>SHANTINATH DHAREPPA SUBBANNAVAR</t>
  </si>
  <si>
    <t>SHRIMANT DHAREPPA SUBBANNAVAR</t>
  </si>
  <si>
    <t>LAXMAN SIDDAPPA GASTI</t>
  </si>
  <si>
    <t>BHIMAPPA SADASHIV GASTI</t>
  </si>
  <si>
    <t>BALAPPA KALLAPPA ALAGUR</t>
  </si>
  <si>
    <t>VIJAYKUMAR MARUTI BILAGI</t>
  </si>
  <si>
    <t>SANTOSH MARUTI BILAGI</t>
  </si>
  <si>
    <t>VASAPPA SATYAPPA JALIHAL</t>
  </si>
  <si>
    <t>PRAKASH RAYAPPA KURANI</t>
  </si>
  <si>
    <t>LALASAB MOULASAB PENDAR</t>
  </si>
  <si>
    <t>KAMALAVVA KRISHNAPPA RABAKAVI</t>
  </si>
  <si>
    <t>ARUN / KASHAPPA VENKAPPA  NAGANUR</t>
  </si>
  <si>
    <t>ISHWAR LAXMAN PATTAR</t>
  </si>
  <si>
    <t>BANAPPA TUKARAM BANAJNAVAR</t>
  </si>
  <si>
    <t>PRADHANI NAMADEV DARUR</t>
  </si>
  <si>
    <t>BHARATESH ADHINATH ASKI</t>
  </si>
  <si>
    <t>LAKKAPPA ADHINATH ASKI</t>
  </si>
  <si>
    <t>BHARAMU ADHINATH ASKI</t>
  </si>
  <si>
    <t>MALLAPPA PARIS TAMADADDI</t>
  </si>
  <si>
    <t>BHIMAPPA NYAMADEV DARUR</t>
  </si>
  <si>
    <t>DHAREPPA APPANNA THAKKANNAVAR</t>
  </si>
  <si>
    <t>SHIVANAND PARAGOUDA KASHETTI</t>
  </si>
  <si>
    <t>MALAGOUDA NINGOUDA UMARANI</t>
  </si>
  <si>
    <t>SHANKAR PARAGOUDA KASHETTI</t>
  </si>
  <si>
    <t>SURESH SATYAPPA ASANGI</t>
  </si>
  <si>
    <t>DHANAPAL SATYAPPA ASANGI</t>
  </si>
  <si>
    <t>SHANTINATH GIREPPA DATAWAD</t>
  </si>
  <si>
    <t>VARDHAMAN BHIMAPPA BADNIKAI</t>
  </si>
  <si>
    <t>SUNITA VARDAMAN BADNIKAI</t>
  </si>
  <si>
    <t>LALITA MURARI BANTI</t>
  </si>
  <si>
    <t>SAVITRI IRAPPA MELAPURE</t>
  </si>
  <si>
    <t>MARUTI ANNAPPA KARNAWADI</t>
  </si>
  <si>
    <t>ANNAPPA RAYAPPA KARNAWADI</t>
  </si>
  <si>
    <t>BHARATESH ARAHANT SHIRAHATTI</t>
  </si>
  <si>
    <t>GULABASAB BANDU YALIGAR</t>
  </si>
  <si>
    <t>SAIDUSAB BANDU YALIGAR</t>
  </si>
  <si>
    <t>MEERASAB BANDU YALIGAR</t>
  </si>
  <si>
    <t>PADMASHRI PRASHANT BADNIKAI</t>
  </si>
  <si>
    <t>PRASHANT TAVANAPPA BADNIKAI</t>
  </si>
  <si>
    <t>SATAVEER IRAGOND THAKKANNAVAR</t>
  </si>
  <si>
    <t>SIDDAPPA RAMAPPA THAKKANNAVAR</t>
  </si>
  <si>
    <t>GANAPATI RAMAPPA THAKKANNAVAR</t>
  </si>
  <si>
    <t>BASAPPA RAMAPPA THAKKANNAVAR</t>
  </si>
  <si>
    <t>HANAMANT PARASAPPA DHARMATTI</t>
  </si>
  <si>
    <t>APPASAB PAYAPPA HALLUR</t>
  </si>
  <si>
    <t>SHRIMANT PAYAPPA HALLUR</t>
  </si>
  <si>
    <t>MAHAVEER PARIS NAGANUR</t>
  </si>
  <si>
    <t>RAMESH HANAMANT KASHETTI</t>
  </si>
  <si>
    <t>CHIDANAND HANAMANT KASHETTI</t>
  </si>
  <si>
    <t>NINGAPPA SATYAPPA JALIHAL</t>
  </si>
  <si>
    <t>MALLIKARJUN SHIDLING UMARANI</t>
  </si>
  <si>
    <t>DHARMAPAL RAMU KURANI</t>
  </si>
  <si>
    <t>MALLINATH RAMAPPA KURANI</t>
  </si>
  <si>
    <t>ADIVEPPAGOUDA SHANKAR PATIL</t>
  </si>
  <si>
    <t>SIDAGOUDA SHANKAR PATIL</t>
  </si>
  <si>
    <t>BHAGAVVA RACHAPPA PATTAR</t>
  </si>
  <si>
    <t>VITTAL RACHAPPA PATTAR</t>
  </si>
  <si>
    <t>ANNASAB VENKAPPA NAGANUR</t>
  </si>
  <si>
    <t>SIDAGOUDA JINNAPPA NAGANUR</t>
  </si>
  <si>
    <t>TUKARAM KAREPPA CHINCHALI</t>
  </si>
  <si>
    <t>BHAJARANG LAXMAN JALIHAL</t>
  </si>
  <si>
    <t>RAJENDRA MALLAPPA HALINGALI</t>
  </si>
  <si>
    <t>VARUN ASHOK HALINGALI</t>
  </si>
  <si>
    <t>SACHIN SUKUMAR BADNIKAI</t>
  </si>
  <si>
    <t>VRUSHABH SUKUMAR BADNIKAI</t>
  </si>
  <si>
    <t>IRAPPA SIDAGOUDA SADALAGI</t>
  </si>
  <si>
    <t>PARIS JINNAPPA BANGI</t>
  </si>
  <si>
    <t>RAMU  KALLAPPA  KURI</t>
  </si>
  <si>
    <t>SATYAPPA SIDAGOUDA SADALAGI</t>
  </si>
  <si>
    <t>MAHAVEER SIDAGOUDA SADALAGI</t>
  </si>
  <si>
    <t>JAKKAPPA SIDDAPPA KURI</t>
  </si>
  <si>
    <t>PARIS BHIMAPPA ALAGUR  [ VADAKI]</t>
  </si>
  <si>
    <t>CHANDRAPPA DHANAPAL KURANI</t>
  </si>
  <si>
    <t>SURESH DHANAPAL KURANI</t>
  </si>
  <si>
    <t>SHANKAR SHIDLING ODEYAR</t>
  </si>
  <si>
    <t>YALLAPPA SHANKAR TALAWAR</t>
  </si>
  <si>
    <t>LAXMAN ALAGOND KASHETTI</t>
  </si>
  <si>
    <t>MALLINATH BHUPAL KURANI</t>
  </si>
  <si>
    <t>SHANTINATH BHUPAL KURANI</t>
  </si>
  <si>
    <t>SIDAMALLA  BALAPPA  LALI</t>
  </si>
  <si>
    <t>GURALING SATYAPPA MUDASHI</t>
  </si>
  <si>
    <t>ANNAPPA BASAPPA THAKKANNAVAR</t>
  </si>
  <si>
    <t>MALLAPPA IRAPPA DADDIMANI</t>
  </si>
  <si>
    <t>BASAVARAJ  SHIVALINGAPPA BAGEWADI</t>
  </si>
  <si>
    <t>SIDDAPPA VENKAPPA HALINGALI</t>
  </si>
  <si>
    <t>PAYAPPA VENKAPPA HALINGALI</t>
  </si>
  <si>
    <t>TANGEVVA RAMAPPA GUDODAGI</t>
  </si>
  <si>
    <t>LAKKAPPA SIDDAPPA DALAVAI</t>
  </si>
  <si>
    <t>CHIDANAND JINNAPPA HOLER</t>
  </si>
  <si>
    <t>BAJIRAO S KAMBLE</t>
  </si>
  <si>
    <t>NEMANNA DHANAPAL NAGANUR</t>
  </si>
  <si>
    <t>KANNESHI DONKAPPA NAGANUR</t>
  </si>
  <si>
    <t>IMAMSAB SHEKHASAB NADAF</t>
  </si>
  <si>
    <t>RAVINDRA SHRIMANDAR KUPPANATTI</t>
  </si>
  <si>
    <t>SANKANNA ANNAPPA SADALAGI</t>
  </si>
  <si>
    <t>KAMALAVVA RACHAPPA MUDASHI</t>
  </si>
  <si>
    <t>PARIS RAYAPPA NAGANUR</t>
  </si>
  <si>
    <t>INDUMATI ANNAPPA HUDDAR</t>
  </si>
  <si>
    <t>JAYASHRI BABAGOUDA PATIL</t>
  </si>
  <si>
    <t>JAGADISHWARI LAXMAN THAKKANNAVAR</t>
  </si>
  <si>
    <t>SUNITA SURESH MUGALI</t>
  </si>
  <si>
    <t>MOUNESH BHAGAVANT KAMBAR</t>
  </si>
  <si>
    <t>GANAPATI ADIVEPPA DARUR</t>
  </si>
  <si>
    <t>CHANNAPPA BASAPPA THAKKANNAVAR</t>
  </si>
  <si>
    <t>SANTOSH CHANDRAM SADALAGI</t>
  </si>
  <si>
    <t>KAVITA CHANDRAM SADALAGI</t>
  </si>
  <si>
    <t>SUNITA AJIT SADALAGI</t>
  </si>
  <si>
    <t>SANMATI SHRIDHAR SADALAGI</t>
  </si>
  <si>
    <t>SHOBHA MALLINATH SADALAGI</t>
  </si>
  <si>
    <t>SHANTINATH BHUJABALI SADALAGI</t>
  </si>
  <si>
    <t>BHARATI ANANTKUMAR SADALAGI</t>
  </si>
  <si>
    <t>RANJANA SANJAY SADALAGI</t>
  </si>
  <si>
    <t>GUNAVANTI JAYAPAL SADALAGI</t>
  </si>
  <si>
    <t>PRIYA PRAKASH SADALAGI</t>
  </si>
  <si>
    <t>BHARATESH PARIS HALLUR</t>
  </si>
  <si>
    <t>VARDAMAN PARIS HALLUR</t>
  </si>
  <si>
    <t>KUNDAN JAMBU SADALAGI</t>
  </si>
  <si>
    <t>BAHUBALI PARIS HALLUR</t>
  </si>
  <si>
    <t>VRASHABH PARIS HALLUR</t>
  </si>
  <si>
    <t>SHASHIKAL BHARATESH HALLUR</t>
  </si>
  <si>
    <t>JAYASHRI BAHUBALI HALLUR</t>
  </si>
  <si>
    <t>SUNANDA PARIS HALLUR</t>
  </si>
  <si>
    <t>SUJATA MAHAVEER HALLUR</t>
  </si>
  <si>
    <t>BHIRAPPA KAREPPA BEVANUR</t>
  </si>
  <si>
    <t>SHAILA BHIRAPPA BEVANUR</t>
  </si>
  <si>
    <t>SHALAVVA BHUPAL LIMBIKAI</t>
  </si>
  <si>
    <t>APPASAB BHUPAL LIMBIKAI</t>
  </si>
  <si>
    <t>SANGEETA APPASAB LIMBIKAI</t>
  </si>
  <si>
    <t>ANAND BHUPAL LIMBIKAI</t>
  </si>
  <si>
    <t>SANYAVVA NEMANNA SHIRAGANVAKAR</t>
  </si>
  <si>
    <t>MUTTAVVA SURESH SHIRAGANVAKAR</t>
  </si>
  <si>
    <t>ARATI RAJENDRA SHIRAGANVAKAR</t>
  </si>
  <si>
    <t>SUJATA ASHOK SHIRAGANVAKAR</t>
  </si>
  <si>
    <t>LATA RAJKUMAR SAVADATTI</t>
  </si>
  <si>
    <t>PRASHANT APPASAB SAVADATTI</t>
  </si>
  <si>
    <t>BHARATESH NINGAPPA DATAWAD</t>
  </si>
  <si>
    <t>SANMATI BHARATESH DATAWAD</t>
  </si>
  <si>
    <t>MUTTANNA NINGAPPA DATAWAD</t>
  </si>
  <si>
    <t>SHRIDEVI BAHUBALI DATAWAD</t>
  </si>
  <si>
    <t>VARDHAMAN NANAPPA DATAWAD</t>
  </si>
  <si>
    <t>SHRIMANT DHAREPPA SHRIGOND</t>
  </si>
  <si>
    <t>SUREKHA SHRIMANT SHRIGOND</t>
  </si>
  <si>
    <t>SHEETAL SHRIMANT SHRIGOND</t>
  </si>
  <si>
    <t>DHAREPPA SHRIMANT SHRIGOND</t>
  </si>
  <si>
    <t>BHARATESH SHRIMANT SHRIGOND</t>
  </si>
  <si>
    <t>MALLAPPA PARIS MAGADUM</t>
  </si>
  <si>
    <t>BHARAMA LAGAMA MAGADUM</t>
  </si>
  <si>
    <t>JAKKAVVA BHARAMU MAGADUM</t>
  </si>
  <si>
    <t>PADAMAVVA SATAPPA LIMBIKAI</t>
  </si>
  <si>
    <t>HOUSHAVVA PARIS LIMBIKAI</t>
  </si>
  <si>
    <t>SHRIDEVI SURESH LIMBIKAI</t>
  </si>
  <si>
    <t>SHRIPAL SATAPPA LIMBIKAI</t>
  </si>
  <si>
    <t>DHANAPAL SATAPPA LIMBIKAI</t>
  </si>
  <si>
    <t>DHARSHAN BHIMAPPA BADNIKAI</t>
  </si>
  <si>
    <t>SHWETA BAHUBALI PARAMAGOND</t>
  </si>
  <si>
    <t>SHRIPAL PARIS BANGI</t>
  </si>
  <si>
    <t>SAROJANI MARUTI PUJERI</t>
  </si>
  <si>
    <t>SATISH MARUTI PUJERI</t>
  </si>
  <si>
    <t>MALAKABAI KALLAPPA PUJERI</t>
  </si>
  <si>
    <t>SHREYANSHNATH VARDHAMAN SADALAGI</t>
  </si>
  <si>
    <t>PADMASHRI ABHINANDAN SADALAGI</t>
  </si>
  <si>
    <t>VASUPUJYA VARDHAMAN SADALAGI</t>
  </si>
  <si>
    <t>SHUBHACHANDRA DAYANAND SADALAGI</t>
  </si>
  <si>
    <t>BHUVANESHWARI BHARATESH SADALAGI</t>
  </si>
  <si>
    <t>SANMATI SURESH BADNIKAI</t>
  </si>
  <si>
    <t>SHALAKKA SHANTINATH BADNIKAI</t>
  </si>
  <si>
    <t>PRADYUMNA DHAREPPA BADNIKAI</t>
  </si>
  <si>
    <t>PRAMOD SHRIMANT BADNIKAI</t>
  </si>
  <si>
    <t>BHARATESH BHARAMU BADNIKAI</t>
  </si>
  <si>
    <t>VARDHAMAN BHARAMU BADNIKAI</t>
  </si>
  <si>
    <t>SHASHIKALA BHARATESH BADNIKAI</t>
  </si>
  <si>
    <t>VIDHYA VARDHAMAN BADNIKAI</t>
  </si>
  <si>
    <t>TRIVENI BHUJAPPA BADNIKAI</t>
  </si>
  <si>
    <t>SANGEETA BHUJAPPA BADNIKAI</t>
  </si>
  <si>
    <t>SAVITA BHUJAPPA BADNIKAI</t>
  </si>
  <si>
    <t>SANTOSH DEELIP HALLUR</t>
  </si>
  <si>
    <t>SHILPA SANTOSH HALLUR</t>
  </si>
  <si>
    <t>SHREYANSH DILEEP HALLUR</t>
  </si>
  <si>
    <t>SUMAN DILEEP HALLUR</t>
  </si>
  <si>
    <t>TRISHALA SHEKHAR KORIGERI</t>
  </si>
  <si>
    <t>SANMATI BHARATESH KORIGERI</t>
  </si>
  <si>
    <t>DAYANAND MAHAVEER KORIGERI</t>
  </si>
  <si>
    <t>ASHWINI MAHAVEER KORIGERI</t>
  </si>
  <si>
    <t>CHETAN APPASAB KORIGERI</t>
  </si>
  <si>
    <t>PAVAN APPASAB KORIGERI</t>
  </si>
  <si>
    <t>AKSHATA HANAMANT KORIGERI</t>
  </si>
  <si>
    <t>ROHINI HANAMANT KORIGERI</t>
  </si>
  <si>
    <t>SANMATI ASHOK HALINGALI</t>
  </si>
  <si>
    <t>MAHAVEER BHUJAPPA SHEDABAL</t>
  </si>
  <si>
    <t>MAHABAL BHUJABALI SHEDABAL</t>
  </si>
  <si>
    <t>VENKAT JINNAPPA HALINGALI</t>
  </si>
  <si>
    <t>NEMINATH JINNAPPA HALINGALI</t>
  </si>
  <si>
    <t>BHARATESH BHAGAVANT HALINGALI</t>
  </si>
  <si>
    <t>BALASAHEB BHUJAPPA HALINGALI</t>
  </si>
  <si>
    <t>BAHUBALI DHAREPPA ASKI</t>
  </si>
  <si>
    <t>SHEETAL DHAREPPA ASKI</t>
  </si>
  <si>
    <t>LALITA DHAREPPA ASKI</t>
  </si>
  <si>
    <t>SUVARNA BAHUBALI ASKI</t>
  </si>
  <si>
    <t>ROHINI MRUTYUNJAY DURGANNAVAR</t>
  </si>
  <si>
    <t>VANDANA NEMINATH ASKI</t>
  </si>
  <si>
    <t>SHEETAL SURESH JAYAGOND</t>
  </si>
  <si>
    <t>ANJANA SUDHAKAR BADNIKAI</t>
  </si>
  <si>
    <t>RAJASHRI BHAGAVANT BADNIKAI</t>
  </si>
  <si>
    <t>RAHUL PRAKASH BADNIKAI</t>
  </si>
  <si>
    <t>SHRIDEVI PARIS NAGANUR</t>
  </si>
  <si>
    <t>BHIMAGOUDA BABANNA MAGADUM</t>
  </si>
  <si>
    <t>ASHOK BABANNA MAGADUM</t>
  </si>
  <si>
    <t>AJIT BABANNA MAGADUM</t>
  </si>
  <si>
    <t>MANGAL ASHOK MAGADUM</t>
  </si>
  <si>
    <t>DHANANJAY DHAREPPA BADNIKAI</t>
  </si>
  <si>
    <t>CHANDRIKA SURESH SHIRAHATTI</t>
  </si>
  <si>
    <t>HANAMANT ANNAPPA SHIRAHATTI</t>
  </si>
  <si>
    <t>SAVITRI HANAMANT SHIRAHATII</t>
  </si>
  <si>
    <t>ADHINATH ANNAPPA SHIRAHATTI</t>
  </si>
  <si>
    <t>POOJA ADHINATH SHIRAHATTI</t>
  </si>
  <si>
    <t>GEETA SURESH SHIRAHATTI</t>
  </si>
  <si>
    <t>ASHA SURESH SHIRAHATTI</t>
  </si>
  <si>
    <t>KOMAL MAHAVEER NAGANUR</t>
  </si>
  <si>
    <t>DEVAKKI ANNAPPA NAGANUR</t>
  </si>
  <si>
    <t>VIPUL ANNAPPA NAGANUR</t>
  </si>
  <si>
    <t>SHEETAL ANNAPPA NAGANUR</t>
  </si>
  <si>
    <t>SUSHILA VIPUL NAGANUR</t>
  </si>
  <si>
    <t>RAJU NYAMADEV KELAGADE</t>
  </si>
  <si>
    <t>SATISH DUNDAPPA ASKI</t>
  </si>
  <si>
    <t>VASANTKUMAR  DUNDAPPA ASKI</t>
  </si>
  <si>
    <t>PRAVEEN PARAPPA PALABHANVI</t>
  </si>
  <si>
    <t>SADASHIV LAKKAPPA DHARMATTI</t>
  </si>
  <si>
    <t>GOURAVVA RAMAPPA KHOT</t>
  </si>
  <si>
    <t>DATTA RAGHUNATH SHAHARBIDARE</t>
  </si>
  <si>
    <t>KASHAPPA JEEVANDAR SHIRAHATTI</t>
  </si>
  <si>
    <t>SATYAPPA JINNAPPA SHIRAHATTI</t>
  </si>
  <si>
    <t>VIMALA SHIDLING THAKKANNAVAR</t>
  </si>
  <si>
    <t>RAMU SIDDAPPA ASANGI</t>
  </si>
  <si>
    <t>BHAGAVANT ADAPPA NAGANUR</t>
  </si>
  <si>
    <t>SURESH BHIMAPPA NAGANUR</t>
  </si>
  <si>
    <t>RAJU BHIMAPPA NAGANUR</t>
  </si>
  <si>
    <t>JINNAPPA/SHANKAR  MAHIPATI SUBBANNAVAR</t>
  </si>
  <si>
    <t>MAHADEV  VITTAL SAVADATTI</t>
  </si>
  <si>
    <t>CHANNABASU SHIVAGOUDA THAKKANNAVAR</t>
  </si>
  <si>
    <t>BHUPAL PARIS SHIRAHATTI</t>
  </si>
  <si>
    <t>SHRIKANT PARIS SHIRAHATTI</t>
  </si>
  <si>
    <t>TIPPANNA PARIS ALAGUR</t>
  </si>
  <si>
    <t>BHARAMAPPA JINNAPPA MAGADUMM</t>
  </si>
  <si>
    <t>AKKAVVA HONNAPPA TAMADADDI</t>
  </si>
  <si>
    <t>SHRISHAIL ISHWAR GURAV</t>
  </si>
  <si>
    <t>PARIS NEMANNA NAGANUR</t>
  </si>
  <si>
    <t>AJIT APPASAB HARAVI</t>
  </si>
  <si>
    <t>JINNAPPA NEMANNA NAGANUR</t>
  </si>
  <si>
    <t>VILASAMATI DHAREPPA CHOUGALA</t>
  </si>
  <si>
    <t>MANGAL SHANKAR PATTAR</t>
  </si>
  <si>
    <t>MALAGOND IRAGOND THAKKANNAVAR</t>
  </si>
  <si>
    <t>RAMAGOND IRAGOND THAKKANNAVAR</t>
  </si>
  <si>
    <t>YALLAPPA CHANNAPPA JAMAGOND</t>
  </si>
  <si>
    <t>DASHARATH SHIVARAYI BUDIHAL / RABAKAVI</t>
  </si>
  <si>
    <t>MURIGEPPA ALAGOND KASHETTI</t>
  </si>
  <si>
    <t>CHANDRAVVA PARAGOUDA KARLATTI</t>
  </si>
  <si>
    <t>BASAGOUDA LAXMANGOUDA PATIL</t>
  </si>
  <si>
    <t>MANOJ MANIKCHAND SHAHA</t>
  </si>
  <si>
    <t>MALLIKARJUN YALLAPPA ODEYAR</t>
  </si>
  <si>
    <t>NARAYAN LAXMAN PATTAR</t>
  </si>
  <si>
    <t>GURUNATH LAXMAN PATTAR</t>
  </si>
  <si>
    <t>DHANAPAL JAMBHU SADALAGI</t>
  </si>
  <si>
    <t>MALLAPPA LAKKAPPA MUDASHI</t>
  </si>
  <si>
    <t>RAMU BABU CHIMMAD</t>
  </si>
  <si>
    <t>LAXMAN ANNAPPA SHIRAHATTI</t>
  </si>
  <si>
    <t>RAMAPPA PIRAPPA GHANTI</t>
  </si>
  <si>
    <t>DEVAPPA BHAGAVANT ASANGI</t>
  </si>
  <si>
    <t>SHIVAPUTRA SHIDRAM THAKKANNAVAR</t>
  </si>
  <si>
    <t>LAGAMANNA SHANKAR TALAWAR</t>
  </si>
  <si>
    <t>ANAND SHANKAR TALAWAR</t>
  </si>
  <si>
    <t>BHIMAPPA SHANKAR TALAWAR</t>
  </si>
  <si>
    <t>SAKKAVVA LAXMAN JALIHAL</t>
  </si>
  <si>
    <t>SIDDAPPA SATYAPPA JALIHAL</t>
  </si>
  <si>
    <t>PRADHANI SATYAPPA CHOUGALA</t>
  </si>
  <si>
    <t>VISHWANATH PRAKASH KASHETTI</t>
  </si>
  <si>
    <t>SUKUMAR BHIMAPPA SAVADATTI</t>
  </si>
  <si>
    <t>KUMAR VITTAL SAVADATTI</t>
  </si>
  <si>
    <t>PRADHANI VITTAL SAVADATTI</t>
  </si>
  <si>
    <t>RAMAPPA ALAGOND SADALAGI</t>
  </si>
  <si>
    <t>MAGEPPA BASALING THAKKANNAVAR</t>
  </si>
  <si>
    <t>MURUGHENDRA BASALINGAPPA THAKKANNAVAR</t>
  </si>
  <si>
    <t>VEERABHADRA KALAPPA KAMBAR</t>
  </si>
  <si>
    <t>RAMESH SANGAPPA THAKKANNAVAR</t>
  </si>
  <si>
    <t>DHAREPPA SANGAPPA THAKKANNAVAR</t>
  </si>
  <si>
    <t>LAXMAN VITTAL DARUR</t>
  </si>
  <si>
    <t>KUMAR BHIMAPPA NAVI</t>
  </si>
  <si>
    <t>APPASAB BHIMAPPA NAVI</t>
  </si>
  <si>
    <t>SUKUMAR BHIMAPPA NAVI</t>
  </si>
  <si>
    <t>ASHOK GANAPATI DARUR</t>
  </si>
  <si>
    <t>MARKANDEYYA DUNDAPPA PATTAR</t>
  </si>
  <si>
    <t>NEMINATH PAYAPPA NAGANUR</t>
  </si>
  <si>
    <t>AJIT PAYAPPA NAGANUR</t>
  </si>
  <si>
    <t>VIJAY PAYAPPA NAGANUR</t>
  </si>
  <si>
    <t>AJIT PARIS DATAWAD</t>
  </si>
  <si>
    <t>SHRIMANT PARIS DATAWAD</t>
  </si>
  <si>
    <t>MAHAVEER PARIS DATAWAD</t>
  </si>
  <si>
    <t>BHARATESH NINGOUDA PARAMAGOUDAR</t>
  </si>
  <si>
    <t>SHANKAR BHIMAPPA KAMBAR</t>
  </si>
  <si>
    <t>SIDRAM SHIDLING KURI</t>
  </si>
  <si>
    <t>ANNAPPA TIPPANNA KARNAWADI</t>
  </si>
  <si>
    <t>SACHIN SHIDLING THAKKANNAVAR</t>
  </si>
  <si>
    <t>ARUN SHRISHAIL THAKKANNAVAR</t>
  </si>
  <si>
    <t>GANGAVVA SHRISHAIL THAKKANNAVAR</t>
  </si>
  <si>
    <t>KAMALAVVA HANAMANT THAKKANNAVAR</t>
  </si>
  <si>
    <t>RAMAPPA KALLAPPA BABAKAR</t>
  </si>
  <si>
    <t>PARVATI NINGAPPA YALASHETTI</t>
  </si>
  <si>
    <t>SUMITRA PRAKASH KASHETTI</t>
  </si>
  <si>
    <t>MANJUNATH PRAKASH KASHETTI</t>
  </si>
  <si>
    <t>BAHUBALI PARAPPA MUDALAGI</t>
  </si>
  <si>
    <t>RAJENDRA PARAPPA MUDALAGI</t>
  </si>
  <si>
    <t>SUNITA RAMESH PADEDAR</t>
  </si>
  <si>
    <t>KAREPPA KENCHAPPA PUJERI</t>
  </si>
  <si>
    <t>MARUTI LAXMAN PUJERI</t>
  </si>
  <si>
    <t>KAREPPA LAXMAN PUJERI</t>
  </si>
  <si>
    <t>SHANTAVVA SADASHIV PUJERI</t>
  </si>
  <si>
    <t>SUVARNA SIDDAPPA JOKANATTI</t>
  </si>
  <si>
    <t>PARIS NEMANNA HARAVI</t>
  </si>
  <si>
    <t>RAYAPPA NEMANNA HARAVI</t>
  </si>
  <si>
    <t>SHRISHAIL NINGAPPA VANGI</t>
  </si>
  <si>
    <t>LAXMAN SHIVARAI JAMBAGI</t>
  </si>
  <si>
    <t>MAHAVEER RAMAPPA KILLEDAR</t>
  </si>
  <si>
    <t>MANGAL MAHAVEER KILLEDAR</t>
  </si>
  <si>
    <t>BABU YAMANAPPA HOLER / SARIKAR</t>
  </si>
  <si>
    <t>SHAPINA BAPUSAB NADAF</t>
  </si>
  <si>
    <t>CHANDRASHEKAR PARAPPA INGALI</t>
  </si>
  <si>
    <t>SHIVAPUTRA SIDDAPPA PADEDAR</t>
  </si>
  <si>
    <t>HANAMANT SHIVAPPA ATHANI</t>
  </si>
  <si>
    <t>KALLAPPA BHIMAPPA SAVADI</t>
  </si>
  <si>
    <t>RAJASHRI DADA SAVADATTI</t>
  </si>
  <si>
    <t>MAHADEV RAMU THAKKANNAVAR</t>
  </si>
  <si>
    <t>DEEPAK RAMAPPA  THAKKANNAVAR</t>
  </si>
  <si>
    <t>RAMAPPA BABU BATAGI</t>
  </si>
  <si>
    <t>BASAPPA RAYAPPA KURI</t>
  </si>
  <si>
    <t>RAMU SATYAPPA GASTI</t>
  </si>
  <si>
    <t>RAJU SHANKAR NAIK</t>
  </si>
  <si>
    <t>SHIDLING KAREPPA JAMBAGI</t>
  </si>
  <si>
    <t>MAHADEVI SHIVAGOUDA PATIL</t>
  </si>
  <si>
    <t>SHIVARAI MUDAKAPPA RABAKAVI</t>
  </si>
  <si>
    <t>SHRIPAL RAMAPPA SUBBANNAVAR</t>
  </si>
  <si>
    <t>DHANAPAL RAMAPPA SUBBANNAVAR</t>
  </si>
  <si>
    <t>LAKKAPPA MUDAKAPPA RABAKAVI</t>
  </si>
  <si>
    <t>KAREPPA MUDAKAPPA RABAKAVI</t>
  </si>
  <si>
    <t>UMESH MURIGEPPA THAKKANNAVAR</t>
  </si>
  <si>
    <t>RAMESH MURIGEPPA THAKKANNAVAR</t>
  </si>
  <si>
    <t>SHIVANAND MUDAKAPPA DHARMATTI</t>
  </si>
  <si>
    <t>GOPAL BHIMAPPA DHARMATTI</t>
  </si>
  <si>
    <t>SUKUMAR RAMAPPA SHIRAHATTI</t>
  </si>
  <si>
    <t>RAJENDRA RAMAPPA SHIRAHATTI</t>
  </si>
  <si>
    <t>MAHADEV BHUJAPPA KURANI.</t>
  </si>
  <si>
    <t>SATISH RAYAPPA GURAV</t>
  </si>
  <si>
    <t>SANTOSH RAYAPPA GURAV</t>
  </si>
  <si>
    <t>SUNIL RAYAPPA GURAV</t>
  </si>
  <si>
    <t>SIDDAPPA APPASAB THAKKANNAVAR</t>
  </si>
  <si>
    <t>IRAPPA APPASAB THAKKANNAVAR</t>
  </si>
  <si>
    <t>BALAGOUDA RAVASAB PATIL</t>
  </si>
  <si>
    <t>ARJUN PUNDALIK DARUR</t>
  </si>
  <si>
    <t>SIDDAPPA PUNDALIK DARUR</t>
  </si>
  <si>
    <t>PRAKASH LAXMAN THAKKANNAVAR</t>
  </si>
  <si>
    <t>SURESH LAXMAN THAKKANNAVAR</t>
  </si>
  <si>
    <t>ANAND VITTAL DESAI</t>
  </si>
  <si>
    <t>SATYAPPA BHIMAPPA BADNIKAI</t>
  </si>
  <si>
    <t>DEVAPPA APPANNA SHIRAHATTI</t>
  </si>
  <si>
    <t>RAMU APPANNA SHIRAHATTI</t>
  </si>
  <si>
    <t>ASHOK APPANNA SHIRAHATTI</t>
  </si>
  <si>
    <t>BHIMAPPA APPANNA SHIRAHATTI</t>
  </si>
  <si>
    <t>ANILKUMAR RANGO KULAKARNI</t>
  </si>
  <si>
    <t>SHANTAVVA VASANT JOKANATTI</t>
  </si>
  <si>
    <t>VIJAY MUTTAPPA PUJARI</t>
  </si>
  <si>
    <t>PREMA MARUTI KAMBAR</t>
  </si>
  <si>
    <t>SUBHASHACHANDRA SHRISHAIL TULASIGERI</t>
  </si>
  <si>
    <t>MALLIKARJUN SHRISHAIL TULASIGERI</t>
  </si>
  <si>
    <t>RAMAJAN LALAKHAN JAMADAR</t>
  </si>
  <si>
    <t>SHEETAL ANNAPPA HARAVI</t>
  </si>
  <si>
    <t>SAVITA ANNAPPA DONGE</t>
  </si>
  <si>
    <t>DEEPA SHANTINATH SADALAGI</t>
  </si>
  <si>
    <t>JAYASHRI PRAKASH SHIRAHATTI</t>
  </si>
  <si>
    <t>SAGAR SHRIKANT SADALAGI</t>
  </si>
  <si>
    <t>RAJANI SHRIKANT SADALAGI</t>
  </si>
  <si>
    <t>RAHUL SURESH SADALAGI</t>
  </si>
  <si>
    <t>RASMI ASHOK SADALAGI</t>
  </si>
  <si>
    <t>VRUSHABH RAJKUMAR SADALAGI</t>
  </si>
  <si>
    <t>VANDAN PRASAN BADNIKAI</t>
  </si>
  <si>
    <t>PADMASHRI LAXMAN SHIRAHATTI</t>
  </si>
  <si>
    <t>BHARATESH LAXMAN SHIRAHATTI</t>
  </si>
  <si>
    <t>NAGAPPA LAXMAN SHIRAHATTI</t>
  </si>
  <si>
    <t>SHEETAL LAXMAN SHIRAHATTI</t>
  </si>
  <si>
    <t>SUMITRA TAVANAPPA SHIRAHATTI</t>
  </si>
  <si>
    <t>SHANTA BHARATESH SHIRAHATTI</t>
  </si>
  <si>
    <t>RAJASHRI SHRISHAIL PADEDAR</t>
  </si>
  <si>
    <t>SUJATA SHRIDHAR SHIRAHATTI</t>
  </si>
  <si>
    <t>ANJANA KASHAPPA SHIRAHATTI</t>
  </si>
  <si>
    <t>SACHIN SHRIKANT SADALAGI</t>
  </si>
  <si>
    <t>JEENASEN CHANDRAM SADALAGI</t>
  </si>
  <si>
    <t>PADMAVATI RAVINDRA SADALAGI</t>
  </si>
  <si>
    <t>POOJA AJIT SADALAGI</t>
  </si>
  <si>
    <t>RANI RAJKUMAR SADALAGI</t>
  </si>
  <si>
    <t>SRADDHA DHARSHAN BADNIKAI</t>
  </si>
  <si>
    <t>CHANDRAKAL ASHOK PADEDAR</t>
  </si>
  <si>
    <t>SHRIDEVI ANAND PADEDAR</t>
  </si>
  <si>
    <t>SHILPA MARUTI PADEDAR</t>
  </si>
  <si>
    <t>SHEETAL BHARAMU SAVADI</t>
  </si>
  <si>
    <t>SAVITA SHEETAL SAVADI</t>
  </si>
  <si>
    <t>SACHIN PUNDALIK NAGARALE</t>
  </si>
  <si>
    <t>VIJAY MALLAPPA SHIRAHATTI</t>
  </si>
  <si>
    <t>VINODA MANOHAR KAGE</t>
  </si>
  <si>
    <t>MAHADEVI YALLAPPA JAMAGOND</t>
  </si>
  <si>
    <t>PADMASHRI DHAREPPA SHRIGOND</t>
  </si>
  <si>
    <t>MUTTAPPA MALLAPPA JEEVAPPAGOL</t>
  </si>
  <si>
    <t>SACHIN MUTTAPPA JEEVAPPAGOL</t>
  </si>
  <si>
    <t>SURESH MALLAPPA JEEVAPPAGOL</t>
  </si>
  <si>
    <t>SAVITA SURESH JEEVAPPAGOL</t>
  </si>
  <si>
    <t>SANTOSH VENKAT NAGANUR</t>
  </si>
  <si>
    <t>SHANTINATH VENKAT NAGANUR</t>
  </si>
  <si>
    <t>SHWETA SANTOSH NAGANUR</t>
  </si>
  <si>
    <t>SHANTAVVA VENKAT NAGANUR</t>
  </si>
  <si>
    <t>CHANDRAKANT HANAMANT SHEDABAL</t>
  </si>
  <si>
    <t>RAVI HANAMANT SHEDABAL</t>
  </si>
  <si>
    <t>ASHWINI CHANDRAKANT SHEDABAL</t>
  </si>
  <si>
    <t>DEVAKKI JAYAPAL ALAGUR</t>
  </si>
  <si>
    <t>PRASHANT JAYAPAL ALAGUR</t>
  </si>
  <si>
    <t>GEETANJALI PRASHANT ALAGUR</t>
  </si>
  <si>
    <t>NARASAGOND JAYAPAL ALAGUR</t>
  </si>
  <si>
    <t>SUREKHA NARASGOND ALAGUR</t>
  </si>
  <si>
    <t>DHARMASHRI RAJENDRA HALINGALI</t>
  </si>
  <si>
    <t>BRAHMI VARUN HALINGALI</t>
  </si>
  <si>
    <t>SHILPA SANKANNA SADALAGI</t>
  </si>
  <si>
    <t>LAXMAN SHIVARAYAPPA HOSAMANI</t>
  </si>
  <si>
    <t>GANGAVVA LAXMAN MALI</t>
  </si>
  <si>
    <t>DASHARATH LAXMAN HOSAMANI</t>
  </si>
  <si>
    <t>SIDDAPPA ANNAPPA ALAGUR</t>
  </si>
  <si>
    <t>SHOBHA SIDDAPPA ALAGUR</t>
  </si>
  <si>
    <t>NARASAPPA SIDDAPPA ALAGUR</t>
  </si>
  <si>
    <t>PADMAJA DAYANAND SADALAGI</t>
  </si>
  <si>
    <t>HARSHA DAYANAND SADALAGI</t>
  </si>
  <si>
    <t>SANGEETA SHREYANSH SADALAGI</t>
  </si>
  <si>
    <t>VIJAYLAXMI BHARATESH SADALAGI</t>
  </si>
  <si>
    <t>YASHASWATI BHARATESH SADALAGI</t>
  </si>
  <si>
    <t>SARASWATI DHARMAPAL SADALAGI</t>
  </si>
  <si>
    <t>BHAGAVANT PARIS NAGANUR</t>
  </si>
  <si>
    <t>DODDAVVA BHAGAVANT NAGANUR</t>
  </si>
  <si>
    <t>DHARMANNA PARIS NAGANUR</t>
  </si>
  <si>
    <t>SUNANDA DHARMANNA NAGANUR</t>
  </si>
  <si>
    <t>MANGAL PARIS NAGANUR</t>
  </si>
  <si>
    <t>HANAMANT KALLAPPA SANADI</t>
  </si>
  <si>
    <t>NAGAPPA HANAMANT SANADI</t>
  </si>
  <si>
    <t>NINGAPPA YAMANAPPA DODAMANI</t>
  </si>
  <si>
    <t>YAMANAPPA NINGAPPA DODAMANI</t>
  </si>
  <si>
    <t>GOUDAPPA NINGAPPA DODAMANI</t>
  </si>
  <si>
    <t>SHANTAVVA PARASAPPA SAVADI</t>
  </si>
  <si>
    <t>GANGAVVA SIDDAPPA SAVADI</t>
  </si>
  <si>
    <t>SANGEETA KUMAR NAVI</t>
  </si>
  <si>
    <t>NIMBEVVA MALLAPPA SAVADI</t>
  </si>
  <si>
    <t>ADHINATH ANNAPPA ALAGUR</t>
  </si>
  <si>
    <t>MAHAVEER ANNAPPA ALAGUR</t>
  </si>
  <si>
    <t>NIRANJAN NEMINATH ASKI</t>
  </si>
  <si>
    <t>SHRIDHAR NEMINATH ASKI</t>
  </si>
  <si>
    <t>DARSHAN SHANTINATH ASKI</t>
  </si>
  <si>
    <t>SAGAR SHANTINATH ASKI</t>
  </si>
  <si>
    <t>NIMBEVVA SIDDAPPA SARIKAR</t>
  </si>
  <si>
    <t>VITTAL SIDDAPPA SARIKAR</t>
  </si>
  <si>
    <t>DHARMANNA SIDDAPPA SARIKAR</t>
  </si>
  <si>
    <t>VIJAYLAXMI DHARMANNA SARIKAR</t>
  </si>
  <si>
    <t>AMAR GAJANAN SARIKAR</t>
  </si>
  <si>
    <t>MEENAXI ANNAPPA LIMBIKAI</t>
  </si>
  <si>
    <t>HOUSAVVA DHANAPAL SADALAGI</t>
  </si>
  <si>
    <t>DARSHAN AJIT SADALAGI</t>
  </si>
  <si>
    <t>NAVEEN BAHUBALI SADALAGI</t>
  </si>
  <si>
    <t>AMIT  LAXMAN UGARE</t>
  </si>
  <si>
    <t>SHWETA TIMMANNA NAGANUR</t>
  </si>
  <si>
    <t>PRAVEEN SHRIMANT BADNIKAI</t>
  </si>
  <si>
    <t>BHARATESH SURESH SHIRAHATTI</t>
  </si>
  <si>
    <t>SAGAR BALASAB KORIGERI</t>
  </si>
  <si>
    <t>SHRIDHAR BALASAB KORIGERI</t>
  </si>
  <si>
    <t>SHANTINATH HANAMANT KORIGERI</t>
  </si>
  <si>
    <t>TIPPANNA HANAMANT KORIGERI</t>
  </si>
  <si>
    <t>LAXMI PRASHANT SAVADATTI</t>
  </si>
  <si>
    <t>SUSMITA BALAPPA SHIRAHATTI</t>
  </si>
  <si>
    <t>MANGAL KRISHNAPPA PUJERI</t>
  </si>
  <si>
    <t>SURESH KAREPPA PADEDAR</t>
  </si>
  <si>
    <t>SHASHIKANT KAREPPA PADEDAR</t>
  </si>
  <si>
    <t>RAVI KAREPPA PADEDAR</t>
  </si>
  <si>
    <t>SANTOSH SURESH SHAHA</t>
  </si>
  <si>
    <t>JINNAPPA BHUPAL ASKI  [KATTI]</t>
  </si>
  <si>
    <t>LOKESH MANOHAR KURANI</t>
  </si>
  <si>
    <t>SADASHIV SIDDAPPA HADAKAR</t>
  </si>
  <si>
    <t>SANGAPPA MALLAPPA LALI</t>
  </si>
  <si>
    <t>GIRIMALLA MALLAPPA LALI</t>
  </si>
  <si>
    <t>SHASHIKALA JAGADISH TAMADADDI</t>
  </si>
  <si>
    <t>BANGAREVVA JINNAPPA NAGANUR</t>
  </si>
  <si>
    <t>SADASHIV BALAPPA LALI</t>
  </si>
  <si>
    <t>SIDDAVVA SHIVABASU THAKKANNAVAR</t>
  </si>
  <si>
    <t>PARIS SATAPPA RAMATEERTH</t>
  </si>
  <si>
    <t>DHAREPPA SATAPPA RAMATEERTH</t>
  </si>
  <si>
    <t>RAMAPPA BASAPPA KASHETTI</t>
  </si>
  <si>
    <t>LAXMAN BASAPPA KASHETTI</t>
  </si>
  <si>
    <t>RAVINDRA SHIDLINGAPPA UMARANI</t>
  </si>
  <si>
    <t>MAHADEV SHIDLINGAPPA UMARANI</t>
  </si>
  <si>
    <t>CHANDRASHEKHAR SHIDLINGAPPA UMARANI</t>
  </si>
  <si>
    <t>KAMANNA SIDDAPPA TAMADADDI</t>
  </si>
  <si>
    <t>PRASHANT HANAMANT THAKKANNAVAR</t>
  </si>
  <si>
    <t>NINGAPPA RAMAPPA DHARMATTI</t>
  </si>
  <si>
    <t>DHAREPPA GANGAPPA SUBBANNAVAR</t>
  </si>
  <si>
    <t>JINADATTA GANGAPPA SUBBANNAVAR</t>
  </si>
  <si>
    <t>BHIMAPPA SIDRAM LALI</t>
  </si>
  <si>
    <t>MAHAVEER BABU BATAGI</t>
  </si>
  <si>
    <t>SHRIMANT PARASAPPA DHARMATTI</t>
  </si>
  <si>
    <t>SUJATA MALAGOND NAGANUR</t>
  </si>
  <si>
    <t>SARASWATI  BABU NAGANUR</t>
  </si>
  <si>
    <t>SHRINIVAS BABU NAGANUR</t>
  </si>
  <si>
    <t>GHULAPPA RAMAPPA LALI</t>
  </si>
  <si>
    <t>ADHINATH BHUJAPPA KURANI</t>
  </si>
  <si>
    <t>SUSHILA  MUTTAPPA PUJARI</t>
  </si>
  <si>
    <t>SANJAY MUTTAPPA GURAV</t>
  </si>
  <si>
    <t>SHRIDHAR MUTTAPPA GURAV</t>
  </si>
  <si>
    <t>VIMALABAI RANGO KULAKARNI</t>
  </si>
  <si>
    <t>ANANT RANGO KULAKARNI</t>
  </si>
  <si>
    <t>SUDINDRA RANGO KULAKARNI</t>
  </si>
  <si>
    <t>SURESH SATYAPPA JALIHAL</t>
  </si>
  <si>
    <t>BHAGYASHRI MURIGEPPA KASHETTI</t>
  </si>
  <si>
    <t>BASAVARAJ ALLAPPA BIRADI</t>
  </si>
  <si>
    <t>SHRIMANT BHIMAPPA NAGANUR</t>
  </si>
  <si>
    <t>ARATI HANAMANT NAGANUR</t>
  </si>
  <si>
    <t>AKKAVVA BALAPPA KURANI</t>
  </si>
  <si>
    <t>PADMAVATI BHIMAGOUDA ASKI</t>
  </si>
  <si>
    <t>SANJU BHIMAGOUDA ASKI</t>
  </si>
  <si>
    <t>VITTAL BHIMAPPA KURI</t>
  </si>
  <si>
    <t>BASAPPA HONNAPPA KURI</t>
  </si>
  <si>
    <t>VIDHYA YALLAPPA DHARMATTI</t>
  </si>
  <si>
    <t>BASAPRABHU BASAPPA THAKKANNAVAR</t>
  </si>
  <si>
    <t>SHANTINATH GIREPPA BADNIKAI</t>
  </si>
  <si>
    <t>SURENDR GIREPPA BADNIKAI</t>
  </si>
  <si>
    <t>PRAKASH JIVANDAR DARUR</t>
  </si>
  <si>
    <t>DHAREPPA ANNAPPA THAKKANNAVAR</t>
  </si>
  <si>
    <t>KALLAPPA ANNAPPA THAKKANNAVAR</t>
  </si>
  <si>
    <t>RAMAPPA LAXMAN MOKASHI/KHOT</t>
  </si>
  <si>
    <t>SHRIPAL NEMANNA KARNAWADI</t>
  </si>
  <si>
    <t>MAHABAL ANNAPPA HARAVI</t>
  </si>
  <si>
    <t>BAHUBALI BHARAMAPPA HARAVI</t>
  </si>
  <si>
    <t>BALASAB JINAGOUDA PATIL</t>
  </si>
  <si>
    <t>MAHAVEER NEMANNA ASANGI</t>
  </si>
  <si>
    <t>RAJENDRA NEMANNA ASANGI</t>
  </si>
  <si>
    <t>SIDDAPPA ALAGOND SADALAGI</t>
  </si>
  <si>
    <t>BHAJARANG SADASHIV POL</t>
  </si>
  <si>
    <t>RAMESH SADASHIV POL</t>
  </si>
  <si>
    <t>PRADHANI MALLAPPA DARUR</t>
  </si>
  <si>
    <t>SANJU MALLAPPA DARUR</t>
  </si>
  <si>
    <t>SHANTINATH BHUPAL ASKI</t>
  </si>
  <si>
    <t>SATYAPPA LAXMAN BILAGI</t>
  </si>
  <si>
    <t>BHEERAPPA KRISHNAPPA HADAKAR</t>
  </si>
  <si>
    <t>MALAPPA KRISHNAPPA HADAKAR</t>
  </si>
  <si>
    <t>SURESH SANKANNA BANDOJI</t>
  </si>
  <si>
    <t>BHARATESH SANKANNA BANDOJI</t>
  </si>
  <si>
    <t>MANJULA BAHUBALI BANDOJI</t>
  </si>
  <si>
    <t>CHANDRAVVA LAXMAN KAMBAR</t>
  </si>
  <si>
    <t>MARUTI SIDDAPPA JAMBAGI</t>
  </si>
  <si>
    <t>ASHA MARUTI JAMBAGI</t>
  </si>
  <si>
    <t>BHUPAL RAMAPPA POL</t>
  </si>
  <si>
    <t>CHANDRAVVA BHUPAL POL</t>
  </si>
  <si>
    <t>ASHOK RAYAPPA DHARMATTI</t>
  </si>
  <si>
    <t>PUNDALIK RAYAPPA DHARMATTI</t>
  </si>
  <si>
    <t>RANGAPPA BHIMAPPA DHARMATTI</t>
  </si>
  <si>
    <t>RAVASAB ANNAPPA UMADI</t>
  </si>
  <si>
    <t>SUBHASH TULAJARAM TELI</t>
  </si>
  <si>
    <t>BHIRAPPA RAMAPPA PUJERI</t>
  </si>
  <si>
    <t>MAYAPPA RAMAPPA PUJERI</t>
  </si>
  <si>
    <t>ANNAPPA @ ANIL  LAXMAN BILAGI</t>
  </si>
  <si>
    <t>AKKATAI BABU GOURAJ</t>
  </si>
  <si>
    <t>SHOBHA GIRISH DUBADAL</t>
  </si>
  <si>
    <t>JAYAPAL SATYAPPA SHIRAHATTI</t>
  </si>
  <si>
    <t>KANCHANA DHANAPAL SHIRAHATTI</t>
  </si>
  <si>
    <t>SHARADA BALAPPA PADEDAR</t>
  </si>
  <si>
    <t>CHANDRAVVA RAMU ALAGUR</t>
  </si>
  <si>
    <t>MEENAKSHI RAMACHANDRA PATIL</t>
  </si>
  <si>
    <t>RATNAVVA GIREPPA HALINGALI</t>
  </si>
  <si>
    <t>GIRISH SURESH DARUR</t>
  </si>
  <si>
    <t>MARUTI RAMAPPA THAKKANNAVAR</t>
  </si>
  <si>
    <t>MAHALING RAMAPPA THAKKANNAVAR</t>
  </si>
  <si>
    <t>TAMMANNA RAMAPPA THAKKANNAVAR</t>
  </si>
  <si>
    <t>BAHUSAHEB BALAPPA JAMBAGI</t>
  </si>
  <si>
    <t>LAXMAN BALAPPA JAMBAGI</t>
  </si>
  <si>
    <t>SHASHIKANT BALAPPA JAMBAGI</t>
  </si>
  <si>
    <t>PADMASHRI BHIMAPPA TAMADADDI</t>
  </si>
  <si>
    <t>HANAMANT VISHNU KANCHAGAR</t>
  </si>
  <si>
    <t>SADASHIV PANDU HADAKAR</t>
  </si>
  <si>
    <t>NAGARAJ PANDU HADAKAR</t>
  </si>
  <si>
    <t>SANTOSH HANAMANT THAKKANNAVAR</t>
  </si>
  <si>
    <t>RANGAPPA SHRIPAL JADAV</t>
  </si>
  <si>
    <t>BHIMAPPA SHRIPAL JADAV</t>
  </si>
  <si>
    <t>TUKARAM SHRIPAL JADAV</t>
  </si>
  <si>
    <t>MALLAPPA LAXMAN BIRADI</t>
  </si>
  <si>
    <t>ALLAPPA LAXMAN BIRADI</t>
  </si>
  <si>
    <t>SHIVALING MALLAPPA DADDI</t>
  </si>
  <si>
    <t>ANAND AJIT SATTIGERI</t>
  </si>
  <si>
    <t>BALAPPA BHIMAPPA PUJERI</t>
  </si>
  <si>
    <t>DATTU BHIMAPPA PUJERI</t>
  </si>
  <si>
    <t>RAMU BHIMAPPA PUJERI</t>
  </si>
  <si>
    <t>RAJU BHIMAPPA PUJERI</t>
  </si>
  <si>
    <t>ASHOK BHIMAPPA PUJERI</t>
  </si>
  <si>
    <t>SURESH BHIMAPPA PUJERI</t>
  </si>
  <si>
    <t>MALLAPPA BHIMAPPA PUJERI</t>
  </si>
  <si>
    <t>RAVI BHIMAPPA PUJERI</t>
  </si>
  <si>
    <t>ANNAPPA BHIMAPPA PUJERI</t>
  </si>
  <si>
    <t>RANJANA TIPPANNA HALLUR  [ RAJAVVA]</t>
  </si>
  <si>
    <t>REKHA TIPPANNA HALLUR</t>
  </si>
  <si>
    <t>GURUBASU  RUDRAPPA  MUDASHI</t>
  </si>
  <si>
    <t>SHRISHAIL RUDRAPPA MUDASHI</t>
  </si>
  <si>
    <t>NIKET ASHOK HALINGALI</t>
  </si>
  <si>
    <t>SATAPPA SIDDAPPA HALLUR</t>
  </si>
  <si>
    <t>DHANAPAL SIDDAPPA HALLUR</t>
  </si>
  <si>
    <t>MAHAVEER PARIS TAMADADDI</t>
  </si>
  <si>
    <t>RAJU PARIS TAMADADDI</t>
  </si>
  <si>
    <t>BHAGAVANT PARIS HIDAKAL</t>
  </si>
  <si>
    <t>MAHAVEER PARIS HIDAKAL</t>
  </si>
  <si>
    <t>SATYAPPA PARIS HIDAKAL</t>
  </si>
  <si>
    <t>JINNAPPA PARAPPA BANDOJI</t>
  </si>
  <si>
    <t>SHOBHA RAYAPPA GURAV</t>
  </si>
  <si>
    <t>SUNANDA BHAGAVANT HARAVI</t>
  </si>
  <si>
    <t>MALLAPPA BALAPPA GURAV</t>
  </si>
  <si>
    <t>APPASAB KADAPPA DUBADAL</t>
  </si>
  <si>
    <t>MRUTYUNJAY MURAGHENDRA HARUGERI</t>
  </si>
  <si>
    <t>GHULAPPA MURIGEPPA THAKKANNAVAR</t>
  </si>
  <si>
    <t>RAMU VITTAL DARUR</t>
  </si>
  <si>
    <t>KASHAVVA APPANNA THAKKANNAVAR</t>
  </si>
  <si>
    <t>SHOBHA BABU BALOL</t>
  </si>
  <si>
    <t>ASHOK LAXMAN KURI</t>
  </si>
  <si>
    <t>KUMAR BHIRAPPA BEVANUR</t>
  </si>
  <si>
    <t>PADMASHRI BAHUBALI SAVADATTI</t>
  </si>
  <si>
    <t>DHAREPPA PARIS BANGI</t>
  </si>
  <si>
    <t>PADMARAJ SUDHAKAR BADNIKAI</t>
  </si>
  <si>
    <t>NIKIL BHAGAVANT BADNIKAI</t>
  </si>
  <si>
    <t>PRAJVAL BHAGAVANT BADNIKAI</t>
  </si>
  <si>
    <t>MALLINATH NEMINATH KOKKALAKI</t>
  </si>
  <si>
    <t>SUNANDA MAHAVEER HALLUR</t>
  </si>
  <si>
    <t>NANDINI VARDHAMAN DATAWAD</t>
  </si>
  <si>
    <t>SHWETA BHIRAPPA BEVANUR</t>
  </si>
  <si>
    <t>PRATEEXA SUDHAKAR BADNIKAI</t>
  </si>
  <si>
    <t>DHULAPPA SIDDAPPA PUJERI</t>
  </si>
  <si>
    <t>SUNANDA GHULAPPA PUJERI</t>
  </si>
  <si>
    <t>RAVI SIDDAPPA PUJERI</t>
  </si>
  <si>
    <t>SHANAVVA BASAPPA GUDDI</t>
  </si>
  <si>
    <t>TAMMANNI BASAPPA GUDDI</t>
  </si>
  <si>
    <t>NILAVVA TAMMANNI GUDDI</t>
  </si>
  <si>
    <t>ASHOK BASAPPA GUDDI</t>
  </si>
  <si>
    <t>SUREKHA ASHOK GUDDI</t>
  </si>
  <si>
    <t>DANESH TAMMANNI GUDDI</t>
  </si>
  <si>
    <t>SUNITA TAMMANNI GUDDI</t>
  </si>
  <si>
    <t>SUJATA TAMMANNI GUDDI</t>
  </si>
  <si>
    <t>MARUTI MUTTAPPA SARIKAR</t>
  </si>
  <si>
    <t>PRASHANT MAHAVEER HALLUR</t>
  </si>
  <si>
    <t>RAMU MARUTI SINGADI</t>
  </si>
  <si>
    <t>POONAM SHREYANSH HALLUR</t>
  </si>
  <si>
    <t>POOJA VRUSHABH BADNIKAI</t>
  </si>
  <si>
    <t>SPOORTI RAJSHEKHAR SADALAGI</t>
  </si>
  <si>
    <t>PARIS HANAMANT NAGANUR</t>
  </si>
  <si>
    <t>AKSHATA PARIS NAGANUR</t>
  </si>
  <si>
    <t>SHALAVVA VENKATESH NAGANUR</t>
  </si>
  <si>
    <t>VENKATESH HANAMANT NAGANUR</t>
  </si>
  <si>
    <t>RAMYA MRUTYUNJAY DURGANNAVAR</t>
  </si>
  <si>
    <t>RAJANI MRUTYUNJAY DURGANNAVAR</t>
  </si>
  <si>
    <t>SUNITA SUKUMAR SHIRAHATTI</t>
  </si>
  <si>
    <t>ROOPA RAJENDRA SHIRAHATTI</t>
  </si>
  <si>
    <t>PRANAV RAJSHEKHAR SADALAGI</t>
  </si>
  <si>
    <t>SHRUSTI SHRIDHAR SADALAGI</t>
  </si>
  <si>
    <t>ROHAN RAJENDRA SADALAGI</t>
  </si>
  <si>
    <t>SAMMED SANJU SADALAGI</t>
  </si>
  <si>
    <t>JINENDR  ANANTKUMAR SADALAGI</t>
  </si>
  <si>
    <t>VISHAL VIJAY SADALAGI</t>
  </si>
  <si>
    <t>PALLAVI RAVASAB SADALAGI</t>
  </si>
  <si>
    <t>PAVAN RAVASAB SADALAGI</t>
  </si>
  <si>
    <t>BAHUBALI BHUJAPPA BADNIKAI</t>
  </si>
  <si>
    <t>NINGOND SATYAPPA TAMADADDI</t>
  </si>
  <si>
    <t>VENKATESH SATYAPPA TAMADADDI</t>
  </si>
  <si>
    <t>BAHUBALI BHAGAVANT NAGANUR</t>
  </si>
  <si>
    <t>SHUBHAM SANJAY HANJE</t>
  </si>
  <si>
    <t>VINAY SANJAY HANJE</t>
  </si>
  <si>
    <t>SHREYA SHEETAL BADNIKAI</t>
  </si>
  <si>
    <t>RAHUL RAMU SHINGADI</t>
  </si>
  <si>
    <t>POONAM VIJAY HANJE</t>
  </si>
  <si>
    <t>PRIYADHARSHINI VIJAY HANJE</t>
  </si>
  <si>
    <t>APPASAB SHRIKANT HALLUR</t>
  </si>
  <si>
    <t>LAKKAVVA SHRIKANT HALLUR</t>
  </si>
  <si>
    <t>VIMALA LAKKAPPA HALLUR</t>
  </si>
  <si>
    <t>SHRIKANT AVVANNA KARNAWADI</t>
  </si>
  <si>
    <t>GOURAVVA  SHRIKANT KARNAWADI</t>
  </si>
  <si>
    <t>AMIT BHAGAVANT HARAVI</t>
  </si>
  <si>
    <t>ASHOK APPASAB HARAVI</t>
  </si>
  <si>
    <t>VIJAY DADA SAVADATTI</t>
  </si>
  <si>
    <t>SHEETAL SHANTAPPA HARAVI</t>
  </si>
  <si>
    <t>MAHABAL PARIS HARAVI</t>
  </si>
  <si>
    <t>CHANDRAVVA PARIS HARAVI</t>
  </si>
  <si>
    <t>SAHANA /VARSHA  RAYAPPA HARAVI</t>
  </si>
  <si>
    <t>BHUJABALI BHARAMU HARAVI</t>
  </si>
  <si>
    <t>SHANTAVVA BHARAMU HARAVI</t>
  </si>
  <si>
    <t>CHANDRAVVA ANNAPPA HARAVI</t>
  </si>
  <si>
    <t>SUNIL ANNAPPA HARAVI</t>
  </si>
  <si>
    <t>SUDHIR ANNAPPA HARAVI</t>
  </si>
  <si>
    <t>SHOBHA KALLAPPA DUBADAL</t>
  </si>
  <si>
    <t>KUSUMAVVA BHUPAL DUBADAL</t>
  </si>
  <si>
    <t>CHETAN BHUPAL DUBADAL</t>
  </si>
  <si>
    <t>SHEETAL BHUPAL DUBADAL</t>
  </si>
  <si>
    <t>SUSHILAVVA APPASAB DUBADAL</t>
  </si>
  <si>
    <t>SIDDAPPA APPASAB DUBADAL</t>
  </si>
  <si>
    <t>ARUN APPASAB HARAVI</t>
  </si>
  <si>
    <t>MANGAL ARUN HARAVI</t>
  </si>
  <si>
    <t>VASUMATI AJIT HARAVI</t>
  </si>
  <si>
    <t>ASHWINI SHEETAL HARAVI</t>
  </si>
  <si>
    <t>JAYASHRI MAHABAL HARAVI</t>
  </si>
  <si>
    <t>SHANAKKA RAMU SAVADI</t>
  </si>
  <si>
    <t>SUMITRA RAMU SAVADI</t>
  </si>
  <si>
    <t>SAVITA BHARATESH SAVADI</t>
  </si>
  <si>
    <t>RAVI SANGAPPA SADALAGI</t>
  </si>
  <si>
    <t>JYOTI RAVI SADALAGI</t>
  </si>
  <si>
    <t>SANTOSH SANGAPPA SADALAGI</t>
  </si>
  <si>
    <t>LAXMIBAI SANGAPPA SADALAGI</t>
  </si>
  <si>
    <t>MAHESH HANAMANT SADALAGI</t>
  </si>
  <si>
    <t>RAJASHRI MAHESH SADALAGI</t>
  </si>
  <si>
    <t>NITIN APPASAB BOMMANNAVAR</t>
  </si>
  <si>
    <t>DEEPTI NITIN BOMMANNAVAR</t>
  </si>
  <si>
    <t>PRAKASH ADAPPA NAGANUR</t>
  </si>
  <si>
    <t>LAXMIBAYI MARUTI TAMADADDI</t>
  </si>
  <si>
    <t>BHIMARAI MAREPPA BADIGER</t>
  </si>
  <si>
    <t>CHANDRAVVA BHIMAPPA NAGANUR</t>
  </si>
  <si>
    <t>SHIDLING SHANKAR DALAWAI</t>
  </si>
  <si>
    <t>ARAHANT KALLAPPA NAGANUR</t>
  </si>
  <si>
    <t>SANJU KALLAPPA NAGANUR</t>
  </si>
  <si>
    <t>SUNANDA TAVANAPPA SHIRAHATTI</t>
  </si>
  <si>
    <t>KENCHAPPA BHIMAPPA DHARMATTI</t>
  </si>
  <si>
    <t>MALLAVVA MURIGEPPA CHANAGOUDA</t>
  </si>
  <si>
    <t>BASAPPA MURIGEPPA CHANAGOUDAR</t>
  </si>
  <si>
    <t>KAMALAVVA  HANAMANT SADALAGI</t>
  </si>
  <si>
    <t>PRAJWAL DADA SAVADATTI</t>
  </si>
  <si>
    <t>SUJATA HALAPPA KOLI</t>
  </si>
  <si>
    <t>HALAPPA CHIKKAPPA KOLI</t>
  </si>
  <si>
    <t>RAVINDRA LAXMAN CHOUDAKI</t>
  </si>
  <si>
    <t>PRIYA RAVINDRA CHOUDAKI</t>
  </si>
  <si>
    <t>SHIDARAI MARUTI SHINGADI</t>
  </si>
  <si>
    <t>GIRIMALLAPPA RAMAPPA KILLEDAR</t>
  </si>
  <si>
    <t>NEMANNA APPANNA HUKKERI</t>
  </si>
  <si>
    <t>PADMAVATI ANNAPPA DUBADAL</t>
  </si>
  <si>
    <t>SHAKUNTALA BANAPPA SADALAGI</t>
  </si>
  <si>
    <t>MALLAPPA BASAPPA THAKKANNAVAR</t>
  </si>
  <si>
    <t>RAYAPPA AVVANNA HALLUR</t>
  </si>
  <si>
    <t>ADHINATH AVVANNA HALLUR</t>
  </si>
  <si>
    <t>SATYAPPA AVVANNA HALLUR</t>
  </si>
  <si>
    <t>MUTTURAJ APPANNA KANAKIKODI</t>
  </si>
  <si>
    <t>IRAPPA GIREPPA MUDASHI</t>
  </si>
  <si>
    <t>BASAPPA GIREPPA MUDASHI</t>
  </si>
  <si>
    <t>PADMAVATI DHANAPAL CHOUGALE</t>
  </si>
  <si>
    <t>REKHA MAHAVEER NAIK</t>
  </si>
  <si>
    <t>TANGEVVA SIDAGOUDA UMARANI</t>
  </si>
  <si>
    <t>APPASAB SHIVARAM PATTAR</t>
  </si>
  <si>
    <t>GAJANAN SHIVARAM PATTAR</t>
  </si>
  <si>
    <t>RAMESH SHIVARAM PATTAR</t>
  </si>
  <si>
    <t>MANGAL MAHALING PATTAR</t>
  </si>
  <si>
    <t>SUSHILAVVA BHIMAPPA MELAPURE</t>
  </si>
  <si>
    <t>SIDDAPPA RAMU HALAKARNI</t>
  </si>
  <si>
    <t>MAHADEV BHIMAPPA VANAJOL</t>
  </si>
  <si>
    <t>PUNDALIK BHIMAPPA BADNIKAI</t>
  </si>
  <si>
    <t>ASHOK BHIMAPPA BADNIKAI</t>
  </si>
  <si>
    <t>SUKUMAR MAHAVEER SHIRAGANVAKAR</t>
  </si>
  <si>
    <t>MAHAVEER BHUPAL SHIRAGANVAKAR</t>
  </si>
  <si>
    <t>SARASWATI MAHAVEER SHIRAGANVAKAR</t>
  </si>
  <si>
    <t>SANTOSH MAHAVEER SHIRAGANVAKAR</t>
  </si>
  <si>
    <t>PRIYANKA DHANAPAL LIMBIKAI</t>
  </si>
  <si>
    <t>JAYASHRI SHRIPAL LIMBIKAI</t>
  </si>
  <si>
    <t>SUSHANT JAYAPAL SHIRAHATTI</t>
  </si>
  <si>
    <t>SAGAR JAYAPAL SHIRAHATTI</t>
  </si>
  <si>
    <t>PADMASHRI AMIT UGARE</t>
  </si>
  <si>
    <t>MAHAVEER DHANAPAL CHOUGALE</t>
  </si>
  <si>
    <t>PADMASHRI MAHAVEER CHOUGALE</t>
  </si>
  <si>
    <t>ANIL RAVASAB MAGADUM</t>
  </si>
  <si>
    <t>SUBANGI ANIL MAGADUM</t>
  </si>
  <si>
    <t>SWAPNIL RAVINDRA MAGADUM</t>
  </si>
  <si>
    <t>PREETAM SHUBHACHANDRA SADALAGI</t>
  </si>
  <si>
    <t>PALLAVI VASUPUJYA SADALAGI</t>
  </si>
  <si>
    <t>BALAVVA SIDRAM THAKKANNAVAR</t>
  </si>
  <si>
    <t>MURAGHENDRA SIDRAM THAKKANNAVAR</t>
  </si>
  <si>
    <t>IRAGOND SIDRAM THAKKANNAVAR</t>
  </si>
  <si>
    <t>RAVINDRA SIDRAM THAKKANNAVAR</t>
  </si>
  <si>
    <t>SADASHIV BABU THAKKANNAVAR</t>
  </si>
  <si>
    <t>BASAVARAJ MALLAPPA BADAGI</t>
  </si>
  <si>
    <t>MAHANTESH MALLAPPA BADAGI</t>
  </si>
  <si>
    <t>MURIGEVVA MALLAPPA BADAGI</t>
  </si>
  <si>
    <t>SHIVANAND MALLAPPA BADAGI</t>
  </si>
  <si>
    <t>GANGAVVA KAREPPA KURI</t>
  </si>
  <si>
    <t>SHANKAR LAXMAN KHOT</t>
  </si>
  <si>
    <t>BASAVARAJ SADASHIV THAKKANNAVAR</t>
  </si>
  <si>
    <t>AJIT SHRIPAL ASKI</t>
  </si>
  <si>
    <t>BHUJAPPA SHRIPAL ASKI</t>
  </si>
  <si>
    <t>SURESH SHRIPAL ASKI</t>
  </si>
  <si>
    <t>SHAMBULING KADASIDDA PALABHANVI</t>
  </si>
  <si>
    <t>SANGAMESH KADASIDDA PALABHANVI</t>
  </si>
  <si>
    <t>RAJESAB KUTUBUDDIN KHANADAL</t>
  </si>
  <si>
    <t>NAJEER KUTUBUDDIN KHANADAL</t>
  </si>
  <si>
    <t>SHISHUPAL SATYAPPA SHIRAHATTI</t>
  </si>
  <si>
    <t>RATNAVVA BHIMAPPA TAMADADDI</t>
  </si>
  <si>
    <t>BHARAMU BHIMAPPA TAMADADDI</t>
  </si>
  <si>
    <t>SHEETAL BHIMAPPA TAMADADDI</t>
  </si>
  <si>
    <t>SANTOSH BHIMAPPA TAMADADDI</t>
  </si>
  <si>
    <t>VINOD RAYAPPA CHOUGALA</t>
  </si>
  <si>
    <t>VARDHAMAN SIDDAPPA NAGANUR</t>
  </si>
  <si>
    <t>SUKUMAR SIDDAPPA NAGANUR</t>
  </si>
  <si>
    <t>SHEETAL RAMU ASKI</t>
  </si>
  <si>
    <t>SHRIKANT RAMU ASKI</t>
  </si>
  <si>
    <t>DARSHAN RAMU ASKI</t>
  </si>
  <si>
    <t>AMMAVVA RAMU ASKI</t>
  </si>
  <si>
    <t>YALLAPPA KAREPPA CHOUGALA</t>
  </si>
  <si>
    <t>NEMINATH RAYAPPA KORIGERI</t>
  </si>
  <si>
    <t>SHANTA RAYAPPA KORIGERI</t>
  </si>
  <si>
    <t>ADINATH RAYAPPA KORIGERI</t>
  </si>
  <si>
    <t>MAYAPPA KAREPPA CHOUGALA</t>
  </si>
  <si>
    <t>BASAGOND BHIMAPPA NAGANUR</t>
  </si>
  <si>
    <t>BHARATESH BHIMAPPA NAGANUR</t>
  </si>
  <si>
    <t>VARDHAMAN BHIMAPPA NAGANUR</t>
  </si>
  <si>
    <t>SUNDRAVVA BHUPAL BASAGOUDAR</t>
  </si>
  <si>
    <t>PADMASHRI APPASAB ASKI</t>
  </si>
  <si>
    <t>KAREPPA SHINGADI HADAKAR</t>
  </si>
  <si>
    <t>SHRIKANT SHINGADI HADAKAR</t>
  </si>
  <si>
    <t>DNYANADEV SHINGADI HADAKAR</t>
  </si>
  <si>
    <t>KENCHAPPA SHINGADI HADAKAR</t>
  </si>
  <si>
    <t>YALLAPPA SHIVARAI MELAPURE</t>
  </si>
  <si>
    <t>BASAVARAJ MAHADEVAPPA HULYAL</t>
  </si>
  <si>
    <t>RAMAPPA  CHINNAPPA ASANGI</t>
  </si>
  <si>
    <t>CHINNAPPA KALLAPPA ASANGI</t>
  </si>
  <si>
    <t>SIDDAPPA RAMAPPA LALI</t>
  </si>
  <si>
    <t>MUTTAPPA  SIDDAPPA THAKKANNAVAR</t>
  </si>
  <si>
    <t>DHAREPPA BASAPPA THAKKANNAVAR</t>
  </si>
  <si>
    <t>IRAPPA BASAPPA THAKKANNAVAR</t>
  </si>
  <si>
    <t>RAVI  SHRISHAIL THAKKANNAVAR</t>
  </si>
  <si>
    <t>RAJASAB BAPUSAB JAMADAR</t>
  </si>
  <si>
    <t>BABAR BAPUSAB JAMADAR</t>
  </si>
  <si>
    <t>GADEPPA ANNAPPA ASKI</t>
  </si>
  <si>
    <t>VARDHAMAN ANNAPPA ASKI</t>
  </si>
  <si>
    <t>GANGAVVA BHUJAPPA HALLUR</t>
  </si>
  <si>
    <t>SONAVVA RAMAPPA DHARMATTI</t>
  </si>
  <si>
    <t>GANGAVVA KALLAPPA DHARMATTI</t>
  </si>
  <si>
    <t>KALAPPA RAMAPPA BADIGER</t>
  </si>
  <si>
    <t>VENKAPPA BHUJAPPA NAGANUR</t>
  </si>
  <si>
    <t>ARABT  BHUJAPPA NAGANUR</t>
  </si>
  <si>
    <t>DHARANENDRA MAHAVEER DATAWAD</t>
  </si>
  <si>
    <t>BHARATESH BUJAPPA HUDDAR</t>
  </si>
  <si>
    <t>RAMAPPA SADASHIV SONAR</t>
  </si>
  <si>
    <t>BASAPPA SIDDAPPA PUJERI</t>
  </si>
  <si>
    <t>ISMAIL DAVALSAB YALIGAR</t>
  </si>
  <si>
    <t>GAJANAN ANNAPPA THAKKANNAVAR</t>
  </si>
  <si>
    <t>SHANKAR ANNAPPA THAKKANNAVAR</t>
  </si>
  <si>
    <t>ABDUL SHEKHASAB NADAF</t>
  </si>
  <si>
    <t>SAMEER SHEKHASAB NADAF</t>
  </si>
  <si>
    <t>SHRINATH BHIMAPPA KAMATAGI</t>
  </si>
  <si>
    <t>PAVANKUMAR BHIMAPPA KAMATAGI</t>
  </si>
  <si>
    <t>BAHUBALI BANAPPA ASKI</t>
  </si>
  <si>
    <t>APPASAB HIDAKAL</t>
  </si>
  <si>
    <t>SURESH GUNDURAO PATTAR</t>
  </si>
  <si>
    <t>RAJU GUNDURAO PATTAR</t>
  </si>
  <si>
    <t>SUNIL SATYAPPA SHIRAHATTI</t>
  </si>
  <si>
    <t>SHRIDHAR SATYAPPA SHIRAHATTI</t>
  </si>
  <si>
    <t>RAVI RAMAPPA GASTI</t>
  </si>
  <si>
    <t>POORTI  ABHAY  KULAKARNI</t>
  </si>
  <si>
    <t>ASAVARI CHANDRAKANT KATTI</t>
  </si>
  <si>
    <t>MAHADEV SHRIMANT DARUR</t>
  </si>
  <si>
    <t>SAHADEV SHRIMANT DARUR</t>
  </si>
  <si>
    <t>SURESH NINGAPPA SHEDABAL</t>
  </si>
  <si>
    <t>RAMESH PARAGOUDA  SADALAGI</t>
  </si>
  <si>
    <t>LAXMAN GANGAPPA DARUR</t>
  </si>
  <si>
    <t>SIDDAPPA KALLAPPA BANDAGAR</t>
  </si>
  <si>
    <t>VIJAYKUMAR BASAPPA THAKKANNAVAR</t>
  </si>
  <si>
    <t>MAHAVEER BHARMU NAGNUR</t>
  </si>
  <si>
    <t>ARIHANT BHARAMU NAGANUR</t>
  </si>
  <si>
    <t>GURURAJ GOVIND KULAKARNI</t>
  </si>
  <si>
    <t>SADASHIV SHIVAPPA CHOUGALA</t>
  </si>
  <si>
    <t>MAHESH CHANDRAKANT MUNGARAWADI</t>
  </si>
  <si>
    <t>SHANTA SHANKARANAND CHINCHALI</t>
  </si>
  <si>
    <t>MAHANTESH CHANDRAKANT MUNGARAWADI</t>
  </si>
  <si>
    <t>SHAMBULING SHANKARANAND CHINCHALI</t>
  </si>
  <si>
    <t>SHIDRAM MARUTI SHINGADI</t>
  </si>
  <si>
    <t>LAXMAN MARUTI SHINGADI</t>
  </si>
  <si>
    <t>BHARATESH BANAPPA ASKI</t>
  </si>
  <si>
    <t>SACHIN VASANT DHARMATTI</t>
  </si>
  <si>
    <t>MAYAPPA KALLAPPA RABAKAVI</t>
  </si>
  <si>
    <t>BASAPPA REVAPPA TELI</t>
  </si>
  <si>
    <t>MAHAVEER BABU KURANI</t>
  </si>
  <si>
    <t>ROOPA ANILKUMAR HANJE</t>
  </si>
  <si>
    <t>DHANAPAL SHRIKANT HALLUR</t>
  </si>
  <si>
    <t>SHANKAR REVAPPA KHETRI</t>
  </si>
  <si>
    <t>RAJSHEKHAR SHIVAPPA BAGEWADI</t>
  </si>
  <si>
    <t>NIRANJAN SHIVAPPA BAGEWADI</t>
  </si>
  <si>
    <t>SHRIDHAR SHIVAPPA BAGEWADI</t>
  </si>
  <si>
    <t>AJIT NAGAPPA JAMBAGI</t>
  </si>
  <si>
    <t>YALLAPPA PARASAPPA SANADI</t>
  </si>
  <si>
    <t>RATNAVVA BASAPPA ASKI</t>
  </si>
  <si>
    <t>TARUN BHAGAVANT HARAVI</t>
  </si>
  <si>
    <t>BHARATESH RAMAPPA SAVADI</t>
  </si>
  <si>
    <t>BHARATESH APPANNA ASKI</t>
  </si>
  <si>
    <t>BHARAMU BALAPPA KARNAWADI</t>
  </si>
  <si>
    <t>GANGAPPA BALAPPA KARNAWADI</t>
  </si>
  <si>
    <t>BHAGAVANT BABU KARNAWADI</t>
  </si>
  <si>
    <t>JAYAPAL PARIS NAGANUR</t>
  </si>
  <si>
    <t>BAHUBALI PARIS NAGANUR</t>
  </si>
  <si>
    <t>PARAPPA  GURUPAD KAROLI</t>
  </si>
  <si>
    <t>BASAVARAJ SHANKARANAND CHINCHALI</t>
  </si>
  <si>
    <t>PREMA IRANNA CHINCHALI</t>
  </si>
  <si>
    <t>SHEKHAR BASAPPA KALLOLLIKAR</t>
  </si>
  <si>
    <t>ABHISHEK CHANDRASHEKHAR DARUR</t>
  </si>
  <si>
    <t>RAMESH NEMANNA NAGAVI</t>
  </si>
  <si>
    <t>VIMALA BABAJI KESTI</t>
  </si>
  <si>
    <t>MUTTAPPA  BHUPAL GASTI</t>
  </si>
  <si>
    <t>BASAVARAJ BHUPAL GASTI</t>
  </si>
  <si>
    <t>SUNANDA SURESH NAGNUR</t>
  </si>
  <si>
    <t>RAMAPPA KAREPPA PADEDAR</t>
  </si>
  <si>
    <t>MAHAVEER SHRIKANT ASKI</t>
  </si>
  <si>
    <t>MAHAVEER BHUJAPPA ASKI</t>
  </si>
  <si>
    <t>KUMAR BHUPAL ASKI</t>
  </si>
  <si>
    <t>BALAPPA SHRIMANT SANADI / GASTI</t>
  </si>
  <si>
    <t>LAXMAN SIDDAPPA KHOT</t>
  </si>
  <si>
    <t>RAJESH PARIS SHEDABAL</t>
  </si>
  <si>
    <t>APPASAB BHAGAVANT BATAGI</t>
  </si>
  <si>
    <t>BHIMAPPA RAMAPPA BADNIKAI</t>
  </si>
  <si>
    <t>RAJAMATI SATYAPPA KARNAWADI</t>
  </si>
  <si>
    <t>KAVITA SHEETAL DATAWAD</t>
  </si>
  <si>
    <t>PRAVEEN SHEETAL DATAWAD</t>
  </si>
  <si>
    <t>MAHADEVI ANNAPPA LALI</t>
  </si>
  <si>
    <t>MAHANANDA BASAGOUDA PATIL</t>
  </si>
  <si>
    <t>BABASAB BASAGOUDA PATIL</t>
  </si>
  <si>
    <t>MALAGOUDA BASAGOUDA PATIL</t>
  </si>
  <si>
    <t>NIRANJAN APPASAB KAMATAGI</t>
  </si>
  <si>
    <t>HANAMANT SIDDAPPA UPPAR</t>
  </si>
  <si>
    <t>SHIVAPPA SIDDAPPA UPPAR</t>
  </si>
  <si>
    <t>SUSHILA BHUPAL KURANI</t>
  </si>
  <si>
    <t>SUNIL MAHAVEER NAGANUR</t>
  </si>
  <si>
    <t>DARSHAN  ASHOK  THAKKANNAVAR</t>
  </si>
  <si>
    <t>SAROJANI ASHOK THAKKANNAVAR</t>
  </si>
  <si>
    <t>MADHAVANAND KAREPPA LALI</t>
  </si>
  <si>
    <t>GOPAL MAHADEV RABAKAVI</t>
  </si>
  <si>
    <t>SUNIL SHRIMANT CHOUGALA</t>
  </si>
  <si>
    <t>SURAJ SHRIMANT CHOUGALA</t>
  </si>
  <si>
    <t>MAHAVEER MALLAPPA CHIKKUD</t>
  </si>
  <si>
    <t>ADIVEPPA MALLAPPA CHIKKUD</t>
  </si>
  <si>
    <t>MANJUNATH MALLAPPA CHIKKUD</t>
  </si>
  <si>
    <t>RAJEEV SHIVAGOUDA GUDODAGI</t>
  </si>
  <si>
    <t>SANJU SHIVAGOUDA GUDODAGI</t>
  </si>
  <si>
    <t>SHRIDHAR BASAPPA ASANGI</t>
  </si>
  <si>
    <t>SHRINATH BASAPPA ASANGI</t>
  </si>
  <si>
    <t>RAJASHRI BASAPPA ASANGI</t>
  </si>
  <si>
    <t>SUJATA RAGAVENDRA JOSHI</t>
  </si>
  <si>
    <t>PRANAV RAGAVENDRA JOSHI</t>
  </si>
  <si>
    <t>VADIRAJ RAGAVENDRA JOSHI</t>
  </si>
  <si>
    <t>SHANTAVVA SHRIKANT SAVADI</t>
  </si>
  <si>
    <t>MAHANTESH SHRIKANT SAVADI</t>
  </si>
  <si>
    <t>BHARATESH SHRIKANT SAVADI</t>
  </si>
  <si>
    <t>CHANDRAVVA BHIMAPPA NAGANUR ( JAYAPGOL )</t>
  </si>
  <si>
    <t>JAYASHRI PRAKASH KORIGERI</t>
  </si>
  <si>
    <t>BAHUBALI  PRAKASH KORIGERI</t>
  </si>
  <si>
    <t>KSHETRA PRAKASH KORIGERI</t>
  </si>
  <si>
    <t>SUVARNA ANNAPPA SINGADI</t>
  </si>
  <si>
    <t>ROHAN ANNAPPA SHINGADI</t>
  </si>
  <si>
    <t>ROHIT ANNAPPA SHINGADI</t>
  </si>
  <si>
    <t>AMIT SIDDAPPA KURANI</t>
  </si>
  <si>
    <t>BHUJAPPA NEMANNA ALAGUR</t>
  </si>
  <si>
    <t>MAHAVEER SATAPPA KARNAWADI</t>
  </si>
  <si>
    <t>PRADEEP SIDRAM RABAKAVI</t>
  </si>
  <si>
    <t>SHRISHAIL BHIMAPPA SAVADI</t>
  </si>
  <si>
    <t>SAPNIL RAVINDRA SADALAGI</t>
  </si>
  <si>
    <t>UMESH APPANNA KANAKIKODI</t>
  </si>
  <si>
    <t>GAJAPPA BABU GASTI</t>
  </si>
  <si>
    <t>NAGAPPA MALLAPPA MOKASHI</t>
  </si>
  <si>
    <t>CHIDANAND BASALING TUNGAL</t>
  </si>
  <si>
    <t>ANILKUMAR SAKHARAM CHAVAN</t>
  </si>
  <si>
    <t>LAGAMANNA SAKHARAM CHAVAN</t>
  </si>
  <si>
    <t>APPANNA BHIMAPPA ODEYAR</t>
  </si>
  <si>
    <t>SUKUMAR SHRIKANT SHIRAHATTI</t>
  </si>
  <si>
    <t>BASAVARAJ MALLAPPA MOKASHI</t>
  </si>
  <si>
    <t>MAHANTESH ASHOK UMARANI</t>
  </si>
  <si>
    <t>ARUNAKUMAR ASHOK UMARANI</t>
  </si>
  <si>
    <t>SUSHILA ASHOK UMARANI</t>
  </si>
  <si>
    <t>RAMAPPA DHAREPPA HANAGANDI</t>
  </si>
  <si>
    <t>SHIVAJI SADASHIV DARUR</t>
  </si>
  <si>
    <t>MAHAVEER SADASHIV DARUR</t>
  </si>
  <si>
    <t>ADIVEPPA SADASHIV DARUR</t>
  </si>
  <si>
    <t>RAVINDRA GURUPAD CHINCHALI</t>
  </si>
  <si>
    <t>SHRIMANT GURAPPA SADALAGI</t>
  </si>
  <si>
    <t>BALAVVA GURUPPA SADALAGI</t>
  </si>
  <si>
    <t>SHRISHAIL GURAPPA SADALAGI</t>
  </si>
  <si>
    <t>ARAJUN GURAPPA SADALAGI</t>
  </si>
  <si>
    <t>BHARAMAPPA RAMAPPA KARNAWADI</t>
  </si>
  <si>
    <t>RAJU RAMAPPA KARNAWADI</t>
  </si>
  <si>
    <t>NAVEEN APPASAB KORIGERI</t>
  </si>
  <si>
    <t>SANJAYA DEVAPPA SHIRAHATTI</t>
  </si>
  <si>
    <t>BASAPPA DEVAPPA SHIRAHATTI</t>
  </si>
  <si>
    <t>VARDHAMAN DEVAPPA SHIRAHATTI</t>
  </si>
  <si>
    <t>HANAMANT SIDDAPPA AJURE</t>
  </si>
  <si>
    <t>HOUSAVVA SHANKAR ASKI</t>
  </si>
  <si>
    <t>KAMALA NEMANNA ASKI</t>
  </si>
  <si>
    <t>SHIVANAND BHIMAGOUDA SADALAGI</t>
  </si>
  <si>
    <t>SURESH BHIMAGOND SADALAGI(GALI)</t>
  </si>
  <si>
    <t>SHASHIKUMAR ASHOK SHAHARABIDARE</t>
  </si>
  <si>
    <t>SHRISHAIL SIDDAPPA AJURE</t>
  </si>
  <si>
    <t>BHIMAPPA SIDDAPPA AJURE</t>
  </si>
  <si>
    <t>SHRIKRISHNA GURURAJ KULAKARNI</t>
  </si>
  <si>
    <t>SIDDAGOUD BABU UMARANI</t>
  </si>
  <si>
    <t>SHIVANAND BABU UMARANI</t>
  </si>
  <si>
    <t>SATAGOUDA  BABUGOUDA  UMARANI</t>
  </si>
  <si>
    <t>VASANT TATUBA DESAI</t>
  </si>
  <si>
    <t>LAKKAPPA SHRIKANT HALLUR</t>
  </si>
  <si>
    <t>PARIS SIDDAPPA SHIRAHATTI</t>
  </si>
  <si>
    <t>RAVI SIDDAPPA SHIRAHATTI</t>
  </si>
  <si>
    <t>NEEVEDITA BAHUBALI SADALAGI</t>
  </si>
  <si>
    <t>SHEETAL SURESH LIMBIKAI</t>
  </si>
  <si>
    <t>SHANTAVVA BABU SADALAGI</t>
  </si>
  <si>
    <t>CHANDRAKANT ANNAPPA NAGANUR</t>
  </si>
  <si>
    <t>SHEKHAR RAMAPPA BANAJ</t>
  </si>
  <si>
    <t>AJIT AVVANNA KARNAWADI</t>
  </si>
  <si>
    <t>MAHADEV GOPAL HADAKAR</t>
  </si>
  <si>
    <t>SHANTASAGAR BHIMAPPA  SHIRAHATTI</t>
  </si>
  <si>
    <t>ADHINATH BABU TEGGINAMANI</t>
  </si>
  <si>
    <t>PADMASHRI BHUJAPPA TEGGINAMANI</t>
  </si>
  <si>
    <t>AASHUTOSH DIGAMBAR KATTI</t>
  </si>
  <si>
    <t>HRISHIKESH DIGAMBAR KATTI</t>
  </si>
  <si>
    <t>YASHODHARA DIGAMBAR KATTI</t>
  </si>
  <si>
    <t>SIDDAPPA NYAMADEV CHINCHALI</t>
  </si>
  <si>
    <t>VINODKUMAR NINGAPPA MUDASHI</t>
  </si>
  <si>
    <t>SHAKUNTALA NINGAPPA MUDASHI</t>
  </si>
  <si>
    <t>SAVITA SHANMUKH UMARANI</t>
  </si>
  <si>
    <t>NEMINATH BHIMAPPA NAGANUR</t>
  </si>
  <si>
    <t>BHIMAGOUDA BABU TEGGINAMANI</t>
  </si>
  <si>
    <t>SANTOSH MADHURAY NAGANUR</t>
  </si>
  <si>
    <t>PARIS MAHAVEER NAGANUR</t>
  </si>
  <si>
    <t>SIDDAPPA RAMAPPA KARNAWADI</t>
  </si>
  <si>
    <t>ARINJAY PARSHWANATH  NAGANUR</t>
  </si>
  <si>
    <t>CHANDRAKANT BHAGAVANT BATAGI</t>
  </si>
  <si>
    <t>KUMAR BHAGAVANT BATAGI</t>
  </si>
  <si>
    <t>DRAKSHAYANI LAXMAN PATTAR</t>
  </si>
  <si>
    <t>BHIMARAY SIDDAPPA NAGANUR</t>
  </si>
  <si>
    <t>SAJU SIDDAPPA NAGANUR</t>
  </si>
  <si>
    <t>KRISHNA BABU DARUR</t>
  </si>
  <si>
    <t>LAXMI HANAMANT MORE</t>
  </si>
  <si>
    <t>SATYAVVA DHANAPAL SADALAGI</t>
  </si>
  <si>
    <t>KUMAR DHANAPAL SADALAGI(K)</t>
  </si>
  <si>
    <t>GUNDURAO BHUPAL DATAWAD</t>
  </si>
  <si>
    <t>GANGADHAR GANAPATI RANADEVI</t>
  </si>
  <si>
    <t>KALAVATI GANAPATI RANADEVI</t>
  </si>
  <si>
    <t>NEELESH GANAPATI RANADEVI</t>
  </si>
  <si>
    <t>MURALIDAR KALLAPPA BANAJANAVAR</t>
  </si>
  <si>
    <t>PARASHURAM KALLAPPA BANAJANAVAR</t>
  </si>
  <si>
    <t>VITTAL KALLAPPA BANAJANAVAR</t>
  </si>
  <si>
    <t>ALLABHAKSH GULAB YALIGAR</t>
  </si>
  <si>
    <t>BALAPPA NINGAPPA BELAGALI</t>
  </si>
  <si>
    <t>PUNDALIK RAMAPPA SAIDAPUR</t>
  </si>
  <si>
    <t>PRADHANI RAMAPPA SAIDAPUR</t>
  </si>
  <si>
    <t>KUMAR ALAGOND THAKKANNAVAR</t>
  </si>
  <si>
    <t>SHANKAR MALAKAPPA SADALAGI</t>
  </si>
  <si>
    <t>MAHADEV KALLAPPA HUNACHAL</t>
  </si>
  <si>
    <t>KAVITA CHANDRAKANT PATTAR</t>
  </si>
  <si>
    <t>GANAPATI RAMAPPA KURI</t>
  </si>
  <si>
    <t>SATAGOND  IRAPPA MELAPURE</t>
  </si>
  <si>
    <t>MALLAPPA SINGADI HADAKAR</t>
  </si>
  <si>
    <t>VITTAL IRAPPA MELAPURE</t>
  </si>
  <si>
    <t>AJJAPPA YALLAPPA BUDIHAL/RABAKAVI</t>
  </si>
  <si>
    <t>MALAKARI MARUTI BUDIHAL/RABAKAVI</t>
  </si>
  <si>
    <t>SURESH JEEVANDHAR DARUR</t>
  </si>
  <si>
    <t>PRAJWAL SURESH DARUR</t>
  </si>
  <si>
    <t>KEMPANNA GURUSIDDA LUDABUDE</t>
  </si>
  <si>
    <t>MARUTI BHIMAPPA KURI</t>
  </si>
  <si>
    <t>PRAKASH BHUPAL SHIRAHATTI</t>
  </si>
  <si>
    <t>BHARATESH SHRIMANT SHIRAHATTI</t>
  </si>
  <si>
    <t>MALLIKARJUN RAMAPPA SADALAGI</t>
  </si>
  <si>
    <t>SHIVANAND APPASAB PATIL</t>
  </si>
  <si>
    <t>MALLAPPA SADASHIV UPPAR</t>
  </si>
  <si>
    <t>KUSHAVVA APPANNA NAGANUR</t>
  </si>
  <si>
    <t>HOUSAVVA SIDDAPPA SHEDABAL</t>
  </si>
  <si>
    <t>PARAVATI MALLAPPA BELAGALI URAP KURABAR</t>
  </si>
  <si>
    <t>YAMANAPPA KALLAPPA RABAKAVI</t>
  </si>
  <si>
    <t>RAJESWARI SHRISHAIL PADEDAR</t>
  </si>
  <si>
    <t>SNEHA SHRISHAIL PADEDAR</t>
  </si>
  <si>
    <t>KARTIK ASHOK PADEDAR</t>
  </si>
  <si>
    <t>PREETAM SHRISHAIL PADEDAR</t>
  </si>
  <si>
    <t>ADARSH RAMESH PADEDAR</t>
  </si>
  <si>
    <t>ADITYA RAMESH PADEDAR</t>
  </si>
  <si>
    <t>SHRIDHAR DHANAPAL SHIRAHATTI</t>
  </si>
  <si>
    <t>NAVEEN RAVASAB SADALAGI</t>
  </si>
  <si>
    <t>ADHINATH RAMAPPA BATAGI</t>
  </si>
  <si>
    <t>KALMESH BHOOPAL SUBBANNAVAR</t>
  </si>
  <si>
    <t>DHARESH MALLAPPA THAKKANNAVAR</t>
  </si>
  <si>
    <t>NIRMALA MALLAPPA THAKKANAVAR</t>
  </si>
  <si>
    <t>PADMAVVA MANOHAR KURANI</t>
  </si>
  <si>
    <t>LALITA NINGAPPA GALAGALI</t>
  </si>
  <si>
    <t>MAHADEV GURUSIDDA LUDABUDE</t>
  </si>
  <si>
    <t>BHARATESH SADASHIV HADAKAR</t>
  </si>
  <si>
    <t>SHRINIVAS VITTAL PAWAR</t>
  </si>
  <si>
    <t>NARAYAN VITTAL PAWAR</t>
  </si>
  <si>
    <t>SARASWATI BASAPPA CHOUGALA</t>
  </si>
  <si>
    <t>ANILKUMAR CHANDAPPA BELAGALI</t>
  </si>
  <si>
    <t>BANGAREVVA CHANDAPPA BELAGALI</t>
  </si>
  <si>
    <t>LAKKAVVA NINGAPPA JANAWAD</t>
  </si>
  <si>
    <t>ASHOK  BANAPPA ARAKERI</t>
  </si>
  <si>
    <t>BHAGAVANTAPPA BHARATESH SADALAGI</t>
  </si>
  <si>
    <t>KUMAR JAYAPAL KARNAWADI</t>
  </si>
  <si>
    <t>VARUN VASUDEV KULKARANI</t>
  </si>
  <si>
    <t>JINNAPPA MALLAPPA NAGANUR</t>
  </si>
  <si>
    <t>BALAVVA TAMMANNA THAKKANAVAR</t>
  </si>
  <si>
    <t>KUMAR DHANAPAL SAVADI</t>
  </si>
  <si>
    <t>RAMAPPA DHANAPAL SAVADI</t>
  </si>
  <si>
    <t>RAMESH TAMMANNA THAKKANAVAR</t>
  </si>
  <si>
    <t>SURESH TAMMANNA THAKKANAVAR</t>
  </si>
  <si>
    <t>PRAKASH DHANAPAL SAVADI</t>
  </si>
  <si>
    <t>SHANKAR YALLAPPA KHANADAL</t>
  </si>
  <si>
    <t>VIJAYAKUMAR KRISANA  PUJERI</t>
  </si>
  <si>
    <t>GEETA  SANJU MARCHANDI</t>
  </si>
  <si>
    <t>KASTURI SHANKAR JAMBAGI</t>
  </si>
  <si>
    <t>GULAPPA SHANKAR JAMBAGI</t>
  </si>
  <si>
    <t>SHIVANAND SHANKAR JAMBAGI</t>
  </si>
  <si>
    <t>SURESH MAHADEV THAKKANNAVAR</t>
  </si>
  <si>
    <t>NEELAVVA MAHADEV THAKKANAVAR</t>
  </si>
  <si>
    <t>KURASIDAMA BABASAB NADAF</t>
  </si>
  <si>
    <t>NAZEER BABASAB NADAF</t>
  </si>
  <si>
    <t>KAVITA SUNIL NANDAGAON</t>
  </si>
  <si>
    <t>RAMESH BHIMAPPA BADIGER</t>
  </si>
  <si>
    <t>UMESH BHIMPPA BADIGER</t>
  </si>
  <si>
    <t>SUREKHA MALLAPPA ASKI</t>
  </si>
  <si>
    <t>SAVITA AJIT BANDOJI</t>
  </si>
  <si>
    <t>VILAS PRAKASH ASKI</t>
  </si>
  <si>
    <t>SAMMED PRAKASH ASKI</t>
  </si>
  <si>
    <t>SHANTINATH PRAKASH ASKI</t>
  </si>
  <si>
    <t>TANGEVVA SHIVAPPA JALIHAL</t>
  </si>
  <si>
    <t>GAJANAN SHIVAPPA JALIHAL</t>
  </si>
  <si>
    <t>KALAVATI SHIVAPPA JALIHAL</t>
  </si>
  <si>
    <t>GAJANAND DUNDAPPA THAKKANNAVAR</t>
  </si>
  <si>
    <t>SHAILA SHRISHAIL KOUJALAGI</t>
  </si>
  <si>
    <t>BHARATI AJIT MORE</t>
  </si>
  <si>
    <t>SIDDAPPA ALAGOND THAKKANAVAR</t>
  </si>
  <si>
    <t>NAGAPPA DUNDAPPA THAKKANNAVAR</t>
  </si>
  <si>
    <t>VIJAY SURENDRA DATAWAD</t>
  </si>
  <si>
    <t>SATISH TAVANAPPA SHIRAHATTI</t>
  </si>
  <si>
    <t>MANJUNATH MARUTI KARNAWADI</t>
  </si>
  <si>
    <t>RAHUL MARUTI KARNAWADI</t>
  </si>
  <si>
    <t>LALITA MARUTI KARNAWADI</t>
  </si>
  <si>
    <t>UMESH NAGAPPA UMARANI</t>
  </si>
  <si>
    <t>MAHESH GANAPATI PATTAR</t>
  </si>
  <si>
    <t>ARUN LAKKAPPA DHARMATTI</t>
  </si>
  <si>
    <t>ANNAPOORNA LAKKAPPA DHARMATTI</t>
  </si>
  <si>
    <t>HANAMANT LAKKAPPA DHARMATTI</t>
  </si>
  <si>
    <t>RAVIKUMAR LAKKAPPA DHARMATTI</t>
  </si>
  <si>
    <t>KAREPPA MARUTI JAMBAGI</t>
  </si>
  <si>
    <t>DHAREPPA RAMAPPA BADNIKAI</t>
  </si>
  <si>
    <t>PRAVEEN SIDRAM UMARANI</t>
  </si>
  <si>
    <t>SANJAY SIDRAM UMARANI</t>
  </si>
  <si>
    <t>VINAYAK SIDRAM UMARANI</t>
  </si>
  <si>
    <t>SAKKVVA SIDRAM UMARANI</t>
  </si>
  <si>
    <t>ASHOK SHRISHAIL GACCI</t>
  </si>
  <si>
    <t>CHIDANAND BALAPPA MUDASHI</t>
  </si>
  <si>
    <t>259011159588</t>
  </si>
  <si>
    <t>460965609739</t>
  </si>
  <si>
    <t>977602013025</t>
  </si>
  <si>
    <t>929565439411</t>
  </si>
  <si>
    <t>394606001510</t>
  </si>
  <si>
    <t>703635643154</t>
  </si>
  <si>
    <t>575099553807</t>
  </si>
  <si>
    <t>275698967558</t>
  </si>
  <si>
    <t>489627364997</t>
  </si>
  <si>
    <t>621008336403</t>
  </si>
  <si>
    <t>259769348241</t>
  </si>
  <si>
    <t>863889510039</t>
  </si>
  <si>
    <t>452784574923</t>
  </si>
  <si>
    <t>788354440572</t>
  </si>
  <si>
    <t>610400235230</t>
  </si>
  <si>
    <t>886982568965</t>
  </si>
  <si>
    <t>505070405325</t>
  </si>
  <si>
    <t>969300693759</t>
  </si>
  <si>
    <t>838991402198</t>
  </si>
  <si>
    <t>593941604953</t>
  </si>
  <si>
    <t>552660834142</t>
  </si>
  <si>
    <t>818319392201</t>
  </si>
  <si>
    <t>662568821171</t>
  </si>
  <si>
    <t>539402745922</t>
  </si>
  <si>
    <t>531538461553</t>
  </si>
  <si>
    <t>799935119467</t>
  </si>
  <si>
    <t>827334189575</t>
  </si>
  <si>
    <t>443065842510</t>
  </si>
  <si>
    <t>873760359737</t>
  </si>
  <si>
    <t>805580936271</t>
  </si>
  <si>
    <t>320311243926</t>
  </si>
  <si>
    <t>656975160316</t>
  </si>
  <si>
    <t>325938089387</t>
  </si>
  <si>
    <t>853773398925</t>
  </si>
  <si>
    <t>624401843847</t>
  </si>
  <si>
    <t>336915290202</t>
  </si>
  <si>
    <t>954487833890</t>
  </si>
  <si>
    <t>562010872443</t>
  </si>
  <si>
    <t>913631583486</t>
  </si>
  <si>
    <t>715638509620</t>
  </si>
  <si>
    <t>513188958400</t>
  </si>
  <si>
    <t>733983704928</t>
  </si>
  <si>
    <t>385218572147</t>
  </si>
  <si>
    <t>961792633324</t>
  </si>
  <si>
    <t>393059450458</t>
  </si>
  <si>
    <t>582831276106</t>
  </si>
  <si>
    <t>302992464856</t>
  </si>
  <si>
    <t>816047774650</t>
  </si>
  <si>
    <t>646264039472</t>
  </si>
  <si>
    <t>419547601968</t>
  </si>
  <si>
    <t>874542713348</t>
  </si>
  <si>
    <t>640055256738</t>
  </si>
  <si>
    <t>543449484682</t>
  </si>
  <si>
    <t>992411592217</t>
  </si>
  <si>
    <t>298649651311</t>
  </si>
  <si>
    <t>920167548791</t>
  </si>
  <si>
    <t>727640937274</t>
  </si>
  <si>
    <t>323211502158</t>
  </si>
  <si>
    <t>524609711042</t>
  </si>
  <si>
    <t>263588852289</t>
  </si>
  <si>
    <t>272621847565</t>
  </si>
  <si>
    <t>859552897521</t>
  </si>
  <si>
    <t>754657129799</t>
  </si>
  <si>
    <t>201434350370</t>
  </si>
  <si>
    <t>307531478188</t>
  </si>
  <si>
    <t>486065948903</t>
  </si>
  <si>
    <t>291122136859</t>
  </si>
  <si>
    <t>535930104740</t>
  </si>
  <si>
    <t>255847819854</t>
  </si>
  <si>
    <t>847483190443</t>
  </si>
  <si>
    <t>279472314342</t>
  </si>
  <si>
    <t>475392935866</t>
  </si>
  <si>
    <t>807386814909</t>
  </si>
  <si>
    <t>893923745782</t>
  </si>
  <si>
    <t>631813231412</t>
  </si>
  <si>
    <t>543568503335</t>
  </si>
  <si>
    <t>668164750585</t>
  </si>
  <si>
    <t>653600768434</t>
  </si>
  <si>
    <t>279123695760</t>
  </si>
  <si>
    <t>969649731173</t>
  </si>
  <si>
    <t>916211519212</t>
  </si>
  <si>
    <t>459687379568</t>
  </si>
  <si>
    <t>274377906975</t>
  </si>
  <si>
    <t>711239050552</t>
  </si>
  <si>
    <t>334098708109</t>
  </si>
  <si>
    <t>789251897995</t>
  </si>
  <si>
    <t>825635197971</t>
  </si>
  <si>
    <t>622678410478</t>
  </si>
  <si>
    <t>508489153309</t>
  </si>
  <si>
    <t>647033602914</t>
  </si>
  <si>
    <t>799051624525</t>
  </si>
  <si>
    <t>932970919344</t>
  </si>
  <si>
    <t>722718878552</t>
  </si>
  <si>
    <t>391303060636</t>
  </si>
  <si>
    <t>881732405886</t>
  </si>
  <si>
    <t>961041800865</t>
  </si>
  <si>
    <t>214089233948</t>
  </si>
  <si>
    <t>713601329062</t>
  </si>
  <si>
    <t>897396757715</t>
  </si>
  <si>
    <t>888943095308</t>
  </si>
  <si>
    <t>533131357307</t>
  </si>
  <si>
    <t>683569604695</t>
  </si>
  <si>
    <t>704089362264</t>
  </si>
  <si>
    <t>483036825835</t>
  </si>
  <si>
    <t>909156629750</t>
  </si>
  <si>
    <t>789217304628</t>
  </si>
  <si>
    <t>316895597181</t>
  </si>
  <si>
    <t>485692258417</t>
  </si>
  <si>
    <t>596938747520</t>
  </si>
  <si>
    <t>776650328005</t>
  </si>
  <si>
    <t>380706702337</t>
  </si>
  <si>
    <t>760066803746</t>
  </si>
  <si>
    <t>625164947128</t>
  </si>
  <si>
    <t>318168991787</t>
  </si>
  <si>
    <t>237308760598</t>
  </si>
  <si>
    <t>482202330253</t>
  </si>
  <si>
    <t>995450343243</t>
  </si>
  <si>
    <t>703352027123</t>
  </si>
  <si>
    <t>786623085712</t>
  </si>
  <si>
    <t>854812700335</t>
  </si>
  <si>
    <t>762797252902</t>
  </si>
  <si>
    <t>788008412667</t>
  </si>
  <si>
    <t>898370932352</t>
  </si>
  <si>
    <t>397744971579</t>
  </si>
  <si>
    <t>614183425263</t>
  </si>
  <si>
    <t>226327534155</t>
  </si>
  <si>
    <t>646552053132</t>
  </si>
  <si>
    <t>606065054562</t>
  </si>
  <si>
    <t>613826122850</t>
  </si>
  <si>
    <t>963910450068</t>
  </si>
  <si>
    <t>302732681182</t>
  </si>
  <si>
    <t>248897714517</t>
  </si>
  <si>
    <t>729540148456</t>
  </si>
  <si>
    <t>606076222481</t>
  </si>
  <si>
    <t>605613704324</t>
  </si>
  <si>
    <t>641997068748</t>
  </si>
  <si>
    <t>347917589960</t>
  </si>
  <si>
    <t>776712073934</t>
  </si>
  <si>
    <t>289171109544</t>
  </si>
  <si>
    <t>869307681607</t>
  </si>
  <si>
    <t>935632114489</t>
  </si>
  <si>
    <t>680520815269</t>
  </si>
  <si>
    <t>952350776041</t>
  </si>
  <si>
    <t>223104944602</t>
  </si>
  <si>
    <t>576016378489</t>
  </si>
  <si>
    <t>501162522879</t>
  </si>
  <si>
    <t>318511897242</t>
  </si>
  <si>
    <t>792799645933</t>
  </si>
  <si>
    <t>485462419203</t>
  </si>
  <si>
    <t>640719993107</t>
  </si>
  <si>
    <t>209238269404</t>
  </si>
  <si>
    <t>676514315019</t>
  </si>
  <si>
    <t>354752228871</t>
  </si>
  <si>
    <t>701617261276</t>
  </si>
  <si>
    <t>649489045658</t>
  </si>
  <si>
    <t>708967030396</t>
  </si>
  <si>
    <t>878324174085</t>
  </si>
  <si>
    <t>252461475705</t>
  </si>
  <si>
    <t>867612305821</t>
  </si>
  <si>
    <t>337328773859</t>
  </si>
  <si>
    <t>851255060680</t>
  </si>
  <si>
    <t>479568472820</t>
  </si>
  <si>
    <t>509145606662</t>
  </si>
  <si>
    <t>817920812893</t>
  </si>
  <si>
    <t>437743258948</t>
  </si>
  <si>
    <t>555346309071</t>
  </si>
  <si>
    <t>265131532295</t>
  </si>
  <si>
    <t>930019423573</t>
  </si>
  <si>
    <t>815514508829</t>
  </si>
  <si>
    <t>888654900527</t>
  </si>
  <si>
    <t>391657171644</t>
  </si>
  <si>
    <t>501830863076</t>
  </si>
  <si>
    <t>907683351652</t>
  </si>
  <si>
    <t>639860337821</t>
  </si>
  <si>
    <t>695850247926</t>
  </si>
  <si>
    <t>226450823391</t>
  </si>
  <si>
    <t>436912338908</t>
  </si>
  <si>
    <t>227389981554</t>
  </si>
  <si>
    <t>852743372785</t>
  </si>
  <si>
    <t>797100629652</t>
  </si>
  <si>
    <t>664170088364</t>
  </si>
  <si>
    <t>469559548392</t>
  </si>
  <si>
    <t>369529892005</t>
  </si>
  <si>
    <t>975766726317</t>
  </si>
  <si>
    <t>568247594785</t>
  </si>
  <si>
    <t>495955084074</t>
  </si>
  <si>
    <t>457698085047</t>
  </si>
  <si>
    <t>622172356570</t>
  </si>
  <si>
    <t>442317236539</t>
  </si>
  <si>
    <t>595463478692</t>
  </si>
  <si>
    <t>497046867238</t>
  </si>
  <si>
    <t>791554153824</t>
  </si>
  <si>
    <t>586451794970</t>
  </si>
  <si>
    <t>454560211131</t>
  </si>
  <si>
    <t>914316635516</t>
  </si>
  <si>
    <t>202744264118</t>
  </si>
  <si>
    <t>751731154149</t>
  </si>
  <si>
    <t>996388614915</t>
  </si>
  <si>
    <t>847774508039</t>
  </si>
  <si>
    <t>366126964605</t>
  </si>
  <si>
    <t>557004890874</t>
  </si>
  <si>
    <t>314121935314</t>
  </si>
  <si>
    <t>888588223624</t>
  </si>
  <si>
    <t>877476598315</t>
  </si>
  <si>
    <t>521275013357</t>
  </si>
  <si>
    <t>777851067055</t>
  </si>
  <si>
    <t>612028939501</t>
  </si>
  <si>
    <t>751383109727</t>
  </si>
  <si>
    <t>329787008145</t>
  </si>
  <si>
    <t>432507008294</t>
  </si>
  <si>
    <t>618879344906</t>
  </si>
  <si>
    <t>825620462943</t>
  </si>
  <si>
    <t>630599712510</t>
  </si>
  <si>
    <t>880890595998</t>
  </si>
  <si>
    <t>799682316222</t>
  </si>
  <si>
    <t>662138946628</t>
  </si>
  <si>
    <t>232856280271</t>
  </si>
  <si>
    <t>959053039500</t>
  </si>
  <si>
    <t>811859747258</t>
  </si>
  <si>
    <t>287110779954</t>
  </si>
  <si>
    <t>993519249075</t>
  </si>
  <si>
    <t>862323903610</t>
  </si>
  <si>
    <t>324152712559</t>
  </si>
  <si>
    <t>758822674737</t>
  </si>
  <si>
    <t>497531683211</t>
  </si>
  <si>
    <t>229378736417</t>
  </si>
  <si>
    <t>966828314990</t>
  </si>
  <si>
    <t>845552230716</t>
  </si>
  <si>
    <t>390806110706</t>
  </si>
  <si>
    <t>682864015570</t>
  </si>
  <si>
    <t>860377610985</t>
  </si>
  <si>
    <t>827422942103</t>
  </si>
  <si>
    <t>874590620889</t>
  </si>
  <si>
    <t>310597305928</t>
  </si>
  <si>
    <t>835408654154</t>
  </si>
  <si>
    <t>433737672735</t>
  </si>
  <si>
    <t>971898301056</t>
  </si>
  <si>
    <t>504904269443</t>
  </si>
  <si>
    <t>356184624231</t>
  </si>
  <si>
    <t>860738576222</t>
  </si>
  <si>
    <t>987875908823</t>
  </si>
  <si>
    <t>651008544599</t>
  </si>
  <si>
    <t>905492874697</t>
  </si>
  <si>
    <t>801223418500</t>
  </si>
  <si>
    <t>270983351110</t>
  </si>
  <si>
    <t>228271233918</t>
  </si>
  <si>
    <t>374632577710</t>
  </si>
  <si>
    <t>650232380393</t>
  </si>
  <si>
    <t>652586426348</t>
  </si>
  <si>
    <t>370812744448</t>
  </si>
  <si>
    <t>940599658025</t>
  </si>
  <si>
    <t>684872866834</t>
  </si>
  <si>
    <t>621939026722</t>
  </si>
  <si>
    <t>613753787916</t>
  </si>
  <si>
    <t>458928364440</t>
  </si>
  <si>
    <t>304485167978</t>
  </si>
  <si>
    <t>247390591553</t>
  </si>
  <si>
    <t>516747844331</t>
  </si>
  <si>
    <t>916613456598</t>
  </si>
  <si>
    <t>615931696722</t>
  </si>
  <si>
    <t>600238527129</t>
  </si>
  <si>
    <t>230154934234</t>
  </si>
  <si>
    <t>391450620150</t>
  </si>
  <si>
    <t>472693620797</t>
  </si>
  <si>
    <t>239138437070</t>
  </si>
  <si>
    <t>522765968281</t>
  </si>
  <si>
    <t>941479440521</t>
  </si>
  <si>
    <t>825293968589</t>
  </si>
  <si>
    <t>652062297671</t>
  </si>
  <si>
    <t>443576955006</t>
  </si>
  <si>
    <t>972416537883</t>
  </si>
  <si>
    <t>252489805833</t>
  </si>
  <si>
    <t>382306339256</t>
  </si>
  <si>
    <t>413506508186</t>
  </si>
  <si>
    <t>718408348028</t>
  </si>
  <si>
    <t>793772846134</t>
  </si>
  <si>
    <t>967936016488</t>
  </si>
  <si>
    <t>941944380144</t>
  </si>
  <si>
    <t>223924910264</t>
  </si>
  <si>
    <t>615047825903</t>
  </si>
  <si>
    <t>570786056398</t>
  </si>
  <si>
    <t>489817938172</t>
  </si>
  <si>
    <t>493992324301</t>
  </si>
  <si>
    <t>847220583272</t>
  </si>
  <si>
    <t>973687555876</t>
  </si>
  <si>
    <t>327403198838</t>
  </si>
  <si>
    <t>265212291949</t>
  </si>
  <si>
    <t>962020018436</t>
  </si>
  <si>
    <t>758036139928</t>
  </si>
  <si>
    <t>954919845184</t>
  </si>
  <si>
    <t>878634518488</t>
  </si>
  <si>
    <t>540168004545</t>
  </si>
  <si>
    <t>888914019959</t>
  </si>
  <si>
    <t>862496328756</t>
  </si>
  <si>
    <t>840711837371</t>
  </si>
  <si>
    <t>710991458465</t>
  </si>
  <si>
    <t>416547758151</t>
  </si>
  <si>
    <t>634452525601</t>
  </si>
  <si>
    <t>512054389985</t>
  </si>
  <si>
    <t>366255559339</t>
  </si>
  <si>
    <t>210971882095</t>
  </si>
  <si>
    <t>995595663034</t>
  </si>
  <si>
    <t>900315620480</t>
  </si>
  <si>
    <t>687858450308</t>
  </si>
  <si>
    <t>487867334319</t>
  </si>
  <si>
    <t>789794475290</t>
  </si>
  <si>
    <t>637548036681</t>
  </si>
  <si>
    <t>226546981059</t>
  </si>
  <si>
    <t>613606055752</t>
  </si>
  <si>
    <t>858374896486</t>
  </si>
  <si>
    <t>387801706495</t>
  </si>
  <si>
    <t>600038418732</t>
  </si>
  <si>
    <t>468578256962</t>
  </si>
  <si>
    <t>455700349430</t>
  </si>
  <si>
    <t>604793719594</t>
  </si>
  <si>
    <t>614920452313</t>
  </si>
  <si>
    <t>212913956250</t>
  </si>
  <si>
    <t>440214195151</t>
  </si>
  <si>
    <t>337893661209</t>
  </si>
  <si>
    <t>916260414601</t>
  </si>
  <si>
    <t>966104104143</t>
  </si>
  <si>
    <t>362228183563</t>
  </si>
  <si>
    <t>736597332857</t>
  </si>
  <si>
    <t>930024317771</t>
  </si>
  <si>
    <t>584226581727</t>
  </si>
  <si>
    <t>716580709850</t>
  </si>
  <si>
    <t>309566571310</t>
  </si>
  <si>
    <t>470786200532</t>
  </si>
  <si>
    <t>618762446248</t>
  </si>
  <si>
    <t>525085722841</t>
  </si>
  <si>
    <t>839288206723</t>
  </si>
  <si>
    <t>899506789785</t>
  </si>
  <si>
    <t>270788192166</t>
  </si>
  <si>
    <t>452508561100</t>
  </si>
  <si>
    <t>920994807729</t>
  </si>
  <si>
    <t>446457646538</t>
  </si>
  <si>
    <t>315742992511</t>
  </si>
  <si>
    <t>901629097421</t>
  </si>
  <si>
    <t>986813444159</t>
  </si>
  <si>
    <t>259205698759</t>
  </si>
  <si>
    <t>788402772509</t>
  </si>
  <si>
    <t>310859640661</t>
  </si>
  <si>
    <t>517025904386</t>
  </si>
  <si>
    <t>919142753014</t>
  </si>
  <si>
    <t>516981694176</t>
  </si>
  <si>
    <t>266043428773</t>
  </si>
  <si>
    <t>642187762463</t>
  </si>
  <si>
    <t>349297978683</t>
  </si>
  <si>
    <t>724010469294</t>
  </si>
  <si>
    <t>787291545729</t>
  </si>
  <si>
    <t>213375887370</t>
  </si>
  <si>
    <t>534338393089</t>
  </si>
  <si>
    <t>506701424467</t>
  </si>
  <si>
    <t>762922990719</t>
  </si>
  <si>
    <t>785738968209</t>
  </si>
  <si>
    <t>506632499717</t>
  </si>
  <si>
    <t>859628389796</t>
  </si>
  <si>
    <t>381874801989</t>
  </si>
  <si>
    <t>343767998583</t>
  </si>
  <si>
    <t>826699540588</t>
  </si>
  <si>
    <t>996861298985</t>
  </si>
  <si>
    <t>283780469761</t>
  </si>
  <si>
    <t>687910921639</t>
  </si>
  <si>
    <t>240791283503</t>
  </si>
  <si>
    <t>981327872673</t>
  </si>
  <si>
    <t>292845142878</t>
  </si>
  <si>
    <t>803180200935</t>
  </si>
  <si>
    <t>507279168211</t>
  </si>
  <si>
    <t>208262165683</t>
  </si>
  <si>
    <t>530718914912</t>
  </si>
  <si>
    <t>439388782635</t>
  </si>
  <si>
    <t>591495558426</t>
  </si>
  <si>
    <t>486148202074</t>
  </si>
  <si>
    <t>969266186863</t>
  </si>
  <si>
    <t>267394104974</t>
  </si>
  <si>
    <t>341318416151</t>
  </si>
  <si>
    <t>897747401776</t>
  </si>
  <si>
    <t>978066954214</t>
  </si>
  <si>
    <t>683979138309</t>
  </si>
  <si>
    <t>506714317210</t>
  </si>
  <si>
    <t>601906979537</t>
  </si>
  <si>
    <t>706578743572</t>
  </si>
  <si>
    <t>451389709104</t>
  </si>
  <si>
    <t>268339818013</t>
  </si>
  <si>
    <t>637122999106</t>
  </si>
  <si>
    <t>353567992469</t>
  </si>
  <si>
    <t>573593019013</t>
  </si>
  <si>
    <t>618500374653</t>
  </si>
  <si>
    <t>256276220309</t>
  </si>
  <si>
    <t>980226767252</t>
  </si>
  <si>
    <t>223080059214</t>
  </si>
  <si>
    <t>559289839229</t>
  </si>
  <si>
    <t>646898810815</t>
  </si>
  <si>
    <t>790248639913</t>
  </si>
  <si>
    <t>817867727769</t>
  </si>
  <si>
    <t>878740126532</t>
  </si>
  <si>
    <t>664797514046</t>
  </si>
  <si>
    <t>524645530287</t>
  </si>
  <si>
    <t>349420239235</t>
  </si>
  <si>
    <t>543967055672</t>
  </si>
  <si>
    <t>646101559572</t>
  </si>
  <si>
    <t>876884943445</t>
  </si>
  <si>
    <t>655217085884</t>
  </si>
  <si>
    <t>740459989999</t>
  </si>
  <si>
    <t>502795289207</t>
  </si>
  <si>
    <t>363372899752</t>
  </si>
  <si>
    <t>626527394957</t>
  </si>
  <si>
    <t>698365672794</t>
  </si>
  <si>
    <t>651020171818</t>
  </si>
  <si>
    <t>866181982680</t>
  </si>
  <si>
    <t>511477797890</t>
  </si>
  <si>
    <t>342988585323</t>
  </si>
  <si>
    <t>521072228828</t>
  </si>
  <si>
    <t>623276814915</t>
  </si>
  <si>
    <t>442550226557</t>
  </si>
  <si>
    <t>726189544552</t>
  </si>
  <si>
    <t>220232608921</t>
  </si>
  <si>
    <t>319216514054</t>
  </si>
  <si>
    <t>829139171259</t>
  </si>
  <si>
    <t>416585210017</t>
  </si>
  <si>
    <t>205865076956</t>
  </si>
  <si>
    <t>233304108511</t>
  </si>
  <si>
    <t>611448954866</t>
  </si>
  <si>
    <t>339569339245</t>
  </si>
  <si>
    <t>551433756608</t>
  </si>
  <si>
    <t>894034457513</t>
  </si>
  <si>
    <t>877995852329</t>
  </si>
  <si>
    <t>808062874357</t>
  </si>
  <si>
    <t>507131020626</t>
  </si>
  <si>
    <t>770021102979</t>
  </si>
  <si>
    <t>438409246292</t>
  </si>
  <si>
    <t>345403928967</t>
  </si>
  <si>
    <t>470615057994</t>
  </si>
  <si>
    <t>948725447219</t>
  </si>
  <si>
    <t>358841084733</t>
  </si>
  <si>
    <t>493993167265</t>
  </si>
  <si>
    <t>877377832385</t>
  </si>
  <si>
    <t>914538943589</t>
  </si>
  <si>
    <t>675869756235</t>
  </si>
  <si>
    <t>868087496095</t>
  </si>
  <si>
    <t>753899924194</t>
  </si>
  <si>
    <t>827749596581</t>
  </si>
  <si>
    <t>457010160674</t>
  </si>
  <si>
    <t>733067528184</t>
  </si>
  <si>
    <t>578648654191</t>
  </si>
  <si>
    <t>335640058111</t>
  </si>
  <si>
    <t>588399474455</t>
  </si>
  <si>
    <t>977911897432</t>
  </si>
  <si>
    <t>824734157827</t>
  </si>
  <si>
    <t>275107288630</t>
  </si>
  <si>
    <t>751628886309</t>
  </si>
  <si>
    <t>672413010774</t>
  </si>
  <si>
    <t>233013462296</t>
  </si>
  <si>
    <t>494941989163</t>
  </si>
  <si>
    <t>950328648013</t>
  </si>
  <si>
    <t>777629828532</t>
  </si>
  <si>
    <t>967146789161</t>
  </si>
  <si>
    <t>929432852461</t>
  </si>
  <si>
    <t>955212370043</t>
  </si>
  <si>
    <t>551407183428</t>
  </si>
  <si>
    <t>227032035925</t>
  </si>
  <si>
    <t>299092696167</t>
  </si>
  <si>
    <t>642276596033</t>
  </si>
  <si>
    <t>551958250768</t>
  </si>
  <si>
    <t>781070663480</t>
  </si>
  <si>
    <t>636482891352</t>
  </si>
  <si>
    <t>957875735054</t>
  </si>
  <si>
    <t>571575863793</t>
  </si>
  <si>
    <t>961312784759</t>
  </si>
  <si>
    <t>452077685660</t>
  </si>
  <si>
    <t>290217702022</t>
  </si>
  <si>
    <t>655453019298</t>
  </si>
  <si>
    <t>930314343894</t>
  </si>
  <si>
    <t>773223482239</t>
  </si>
  <si>
    <t>939683055000</t>
  </si>
  <si>
    <t>204532589965</t>
  </si>
  <si>
    <t>881759164771</t>
  </si>
  <si>
    <t>251198029922</t>
  </si>
  <si>
    <t>840388572373</t>
  </si>
  <si>
    <t>699413118957</t>
  </si>
  <si>
    <t>687656808004</t>
  </si>
  <si>
    <t>238652232726</t>
  </si>
  <si>
    <t>293905186738</t>
  </si>
  <si>
    <t>238584586242</t>
  </si>
  <si>
    <t>849646526598</t>
  </si>
  <si>
    <t>669564553656</t>
  </si>
  <si>
    <t>987540788254</t>
  </si>
  <si>
    <t>473867084307</t>
  </si>
  <si>
    <t>276902530383</t>
  </si>
  <si>
    <t>730735512105</t>
  </si>
  <si>
    <t>972819349870</t>
  </si>
  <si>
    <t>578429344486</t>
  </si>
  <si>
    <t>712957020531</t>
  </si>
  <si>
    <t>575944015218</t>
  </si>
  <si>
    <t>453097457073</t>
  </si>
  <si>
    <t>826304608866</t>
  </si>
  <si>
    <t>575467086358</t>
  </si>
  <si>
    <t>675478221203</t>
  </si>
  <si>
    <t>990182660776</t>
  </si>
  <si>
    <t>460086043238</t>
  </si>
  <si>
    <t>736249260316</t>
  </si>
  <si>
    <t>254361077241</t>
  </si>
  <si>
    <t>924935640744</t>
  </si>
  <si>
    <t>295673712705</t>
  </si>
  <si>
    <t>615552702066</t>
  </si>
  <si>
    <t>338594218011</t>
  </si>
  <si>
    <t>941684597667</t>
  </si>
  <si>
    <t>966301547447</t>
  </si>
  <si>
    <t>701240543679</t>
  </si>
  <si>
    <t>334268568877</t>
  </si>
  <si>
    <t>692894935649</t>
  </si>
  <si>
    <t>970505938807</t>
  </si>
  <si>
    <t>305456262098</t>
  </si>
  <si>
    <t>296054256153</t>
  </si>
  <si>
    <t>601888570028</t>
  </si>
  <si>
    <t>769814551546</t>
  </si>
  <si>
    <t>285094698127</t>
  </si>
  <si>
    <t>711537132213</t>
  </si>
  <si>
    <t>786308008734</t>
  </si>
  <si>
    <t>321758355111</t>
  </si>
  <si>
    <t>602514711727</t>
  </si>
  <si>
    <t>653146253024</t>
  </si>
  <si>
    <t>261812471949</t>
  </si>
  <si>
    <t>387164823236</t>
  </si>
  <si>
    <t>480198568884</t>
  </si>
  <si>
    <t>719192726168</t>
  </si>
  <si>
    <t>451292364180</t>
  </si>
  <si>
    <t>420614403377</t>
  </si>
  <si>
    <t>592196526720</t>
  </si>
  <si>
    <t>280808788051</t>
  </si>
  <si>
    <t>546720951948</t>
  </si>
  <si>
    <t>562082599568</t>
  </si>
  <si>
    <t>579828702441</t>
  </si>
  <si>
    <t>627892537615</t>
  </si>
  <si>
    <t>589973941204</t>
  </si>
  <si>
    <t>991329429150</t>
  </si>
  <si>
    <t>540800207017</t>
  </si>
  <si>
    <t>268483143083</t>
  </si>
  <si>
    <t>333891016643</t>
  </si>
  <si>
    <t>403803378727</t>
  </si>
  <si>
    <t>585954021442</t>
  </si>
  <si>
    <t>558373682170</t>
  </si>
  <si>
    <t>620780757697</t>
  </si>
  <si>
    <t>958438111824</t>
  </si>
  <si>
    <t>488610000741</t>
  </si>
  <si>
    <t>795512230009</t>
  </si>
  <si>
    <t>415126763134</t>
  </si>
  <si>
    <t>962632790420</t>
  </si>
  <si>
    <t>798097546578</t>
  </si>
  <si>
    <t>625850122025</t>
  </si>
  <si>
    <t>357894370843</t>
  </si>
  <si>
    <t>935542163747</t>
  </si>
  <si>
    <t>247279105978</t>
  </si>
  <si>
    <t>848613169232</t>
  </si>
  <si>
    <t>481831312542</t>
  </si>
  <si>
    <t>898840227941</t>
  </si>
  <si>
    <t>505943834077</t>
  </si>
  <si>
    <t>268445438133</t>
  </si>
  <si>
    <t>939736498734</t>
  </si>
  <si>
    <t>461942246835</t>
  </si>
  <si>
    <t>290541487432</t>
  </si>
  <si>
    <t>469995758864</t>
  </si>
  <si>
    <t>461802862993</t>
  </si>
  <si>
    <t>683481224979</t>
  </si>
  <si>
    <t>626180126051</t>
  </si>
  <si>
    <t>958643966145</t>
  </si>
  <si>
    <t>711714616574</t>
  </si>
  <si>
    <t>345916322074</t>
  </si>
  <si>
    <t>464749886776</t>
  </si>
  <si>
    <t>231103131806</t>
  </si>
  <si>
    <t>810264616407</t>
  </si>
  <si>
    <t>818018369975</t>
  </si>
  <si>
    <t>773543722200</t>
  </si>
  <si>
    <t>864686860792</t>
  </si>
  <si>
    <t>513242932179</t>
  </si>
  <si>
    <t>204252873020</t>
  </si>
  <si>
    <t>897904867402</t>
  </si>
  <si>
    <t>579959704523</t>
  </si>
  <si>
    <t>515570861588</t>
  </si>
  <si>
    <t>757582816644</t>
  </si>
  <si>
    <t>988253393445</t>
  </si>
  <si>
    <t>956608740204</t>
  </si>
  <si>
    <t>327108187337</t>
  </si>
  <si>
    <t>255955883884</t>
  </si>
  <si>
    <t>974960899561</t>
  </si>
  <si>
    <t>456236994931</t>
  </si>
  <si>
    <t>346660089997</t>
  </si>
  <si>
    <t>886249015988</t>
  </si>
  <si>
    <t>468361270215</t>
  </si>
  <si>
    <t>595293840164</t>
  </si>
  <si>
    <t>334818810881</t>
  </si>
  <si>
    <t>988131000065</t>
  </si>
  <si>
    <t>356700187388</t>
  </si>
  <si>
    <t>635085941440</t>
  </si>
  <si>
    <t>200298675491</t>
  </si>
  <si>
    <t>581830143870</t>
  </si>
  <si>
    <t>389805388852</t>
  </si>
  <si>
    <t>616448395745</t>
  </si>
  <si>
    <t>361697462250</t>
  </si>
  <si>
    <t>589602350691</t>
  </si>
  <si>
    <t>382314371715</t>
  </si>
  <si>
    <t>748818826720</t>
  </si>
  <si>
    <t>246657108778</t>
  </si>
  <si>
    <t>257828247005</t>
  </si>
  <si>
    <t>212495552300</t>
  </si>
  <si>
    <t>782560607945</t>
  </si>
  <si>
    <t>565848374483</t>
  </si>
  <si>
    <t>650094548737</t>
  </si>
  <si>
    <t>841991338168</t>
  </si>
  <si>
    <t>308312576871</t>
  </si>
  <si>
    <t>508607775288</t>
  </si>
  <si>
    <t>503498445648</t>
  </si>
  <si>
    <t>580213066419</t>
  </si>
  <si>
    <t>715470693197</t>
  </si>
  <si>
    <t>346484221187</t>
  </si>
  <si>
    <t>543132453108</t>
  </si>
  <si>
    <t>351386703598</t>
  </si>
  <si>
    <t>351786048451</t>
  </si>
  <si>
    <t>872300217227</t>
  </si>
  <si>
    <t>285088570026</t>
  </si>
  <si>
    <t>510670788828</t>
  </si>
  <si>
    <t>754479880365</t>
  </si>
  <si>
    <t>699165795027</t>
  </si>
  <si>
    <t>429845384610</t>
  </si>
  <si>
    <t>720924535737</t>
  </si>
  <si>
    <t>436780387934</t>
  </si>
  <si>
    <t>356455200419</t>
  </si>
  <si>
    <t>405601094265</t>
  </si>
  <si>
    <t>717432379908</t>
  </si>
  <si>
    <t>455590032452</t>
  </si>
  <si>
    <t>740925391330</t>
  </si>
  <si>
    <t>389021700562</t>
  </si>
  <si>
    <t>742666300414</t>
  </si>
  <si>
    <t>435625954785</t>
  </si>
  <si>
    <t>821668072968</t>
  </si>
  <si>
    <t>275512727935</t>
  </si>
  <si>
    <t>903184893445</t>
  </si>
  <si>
    <t>789275349541</t>
  </si>
  <si>
    <t>594380239001</t>
  </si>
  <si>
    <t>648764878352</t>
  </si>
  <si>
    <t>936746125160</t>
  </si>
  <si>
    <t>326467589743</t>
  </si>
  <si>
    <t>900398720533</t>
  </si>
  <si>
    <t>537585161315</t>
  </si>
  <si>
    <t>374256750359</t>
  </si>
  <si>
    <t>588174205886</t>
  </si>
  <si>
    <t>532017134090</t>
  </si>
  <si>
    <t>625465210655</t>
  </si>
  <si>
    <t>584344113307</t>
  </si>
  <si>
    <t>723426897915</t>
  </si>
  <si>
    <t>634858347996</t>
  </si>
  <si>
    <t>393502303758</t>
  </si>
  <si>
    <t>584044017934</t>
  </si>
  <si>
    <t>217971272562</t>
  </si>
  <si>
    <t>815064460285</t>
  </si>
  <si>
    <t>628399500364</t>
  </si>
  <si>
    <t>217566434319</t>
  </si>
  <si>
    <t>950122821210</t>
  </si>
  <si>
    <t>546899862561</t>
  </si>
  <si>
    <t>842676459871</t>
  </si>
  <si>
    <t>609820891899</t>
  </si>
  <si>
    <t>753891764195</t>
  </si>
  <si>
    <t>601747623958</t>
  </si>
  <si>
    <t>745117572245</t>
  </si>
  <si>
    <t>530361600332</t>
  </si>
  <si>
    <t>779655712119</t>
  </si>
  <si>
    <t>654016189166</t>
  </si>
  <si>
    <t>682648827930</t>
  </si>
  <si>
    <t>547377268933</t>
  </si>
  <si>
    <t>621572801536</t>
  </si>
  <si>
    <t>343259264408</t>
  </si>
  <si>
    <t>531313485920</t>
  </si>
  <si>
    <t>904439266432</t>
  </si>
  <si>
    <t>997230555593</t>
  </si>
  <si>
    <t>906807000066</t>
  </si>
  <si>
    <t>876667197051</t>
  </si>
  <si>
    <t>599018929649</t>
  </si>
  <si>
    <t>274582197666</t>
  </si>
  <si>
    <t>442161379202</t>
  </si>
  <si>
    <t>969503478927</t>
  </si>
  <si>
    <t>737300531202</t>
  </si>
  <si>
    <t>909636699496</t>
  </si>
  <si>
    <t>467154646176</t>
  </si>
  <si>
    <t>363871673472</t>
  </si>
  <si>
    <t>618508481321</t>
  </si>
  <si>
    <t>570124022676</t>
  </si>
  <si>
    <t>862157705238</t>
  </si>
  <si>
    <t>74881857223</t>
  </si>
  <si>
    <t>291218350814</t>
  </si>
  <si>
    <t>509554343913</t>
  </si>
  <si>
    <t>350331696829</t>
  </si>
  <si>
    <t>946235022597</t>
  </si>
  <si>
    <t>737680334735</t>
  </si>
  <si>
    <t>402828129571</t>
  </si>
  <si>
    <t>393570753586</t>
  </si>
  <si>
    <t>532743315838</t>
  </si>
  <si>
    <t>219881699965</t>
  </si>
  <si>
    <t>912390875346</t>
  </si>
  <si>
    <t>902344239659</t>
  </si>
  <si>
    <t>291711222456</t>
  </si>
  <si>
    <t>318449424399</t>
  </si>
  <si>
    <t>971130297157</t>
  </si>
  <si>
    <t>586582096563</t>
  </si>
  <si>
    <t>367465261440</t>
  </si>
  <si>
    <t>347300984112</t>
  </si>
  <si>
    <t>717203041957</t>
  </si>
  <si>
    <t>777872467339</t>
  </si>
  <si>
    <t>434849616401</t>
  </si>
  <si>
    <t>526905449014</t>
  </si>
  <si>
    <t>896169322493</t>
  </si>
  <si>
    <t>918886668312</t>
  </si>
  <si>
    <t>801186746832</t>
  </si>
  <si>
    <t>612093240849</t>
  </si>
  <si>
    <t>915383121263</t>
  </si>
  <si>
    <t>860718671900</t>
  </si>
  <si>
    <t>595391152976</t>
  </si>
  <si>
    <t>245649054085</t>
  </si>
  <si>
    <t>421988213282</t>
  </si>
  <si>
    <t>366556045195</t>
  </si>
  <si>
    <t>982696416510</t>
  </si>
  <si>
    <t>665988127122</t>
  </si>
  <si>
    <t>806055715611</t>
  </si>
  <si>
    <t>808212561599</t>
  </si>
  <si>
    <t>790004285119</t>
  </si>
  <si>
    <t>565854682309</t>
  </si>
  <si>
    <t>900717636160</t>
  </si>
  <si>
    <t>824201102310</t>
  </si>
  <si>
    <t>711257127670</t>
  </si>
  <si>
    <t>534667880313</t>
  </si>
  <si>
    <t>391653585713</t>
  </si>
  <si>
    <t>303497374357</t>
  </si>
  <si>
    <t>922992750038</t>
  </si>
  <si>
    <t>917905630324</t>
  </si>
  <si>
    <t>861628160003</t>
  </si>
  <si>
    <t>850026699954</t>
  </si>
  <si>
    <t>501950859717</t>
  </si>
  <si>
    <t>943213967538</t>
  </si>
  <si>
    <t>626389808933</t>
  </si>
  <si>
    <t>970764403496</t>
  </si>
  <si>
    <t>754024350189</t>
  </si>
  <si>
    <t>489004797023</t>
  </si>
  <si>
    <t>281601785077</t>
  </si>
  <si>
    <t>940512730901</t>
  </si>
  <si>
    <t>978333295176</t>
  </si>
  <si>
    <t>666665680755</t>
  </si>
  <si>
    <t>546216933185</t>
  </si>
  <si>
    <t>299647280782</t>
  </si>
  <si>
    <t>572656555605</t>
  </si>
  <si>
    <t>373420515118</t>
  </si>
  <si>
    <t>277767976553</t>
  </si>
  <si>
    <t>302006810452</t>
  </si>
  <si>
    <t>942525077887</t>
  </si>
  <si>
    <t>615624213676</t>
  </si>
  <si>
    <t>799899268285</t>
  </si>
  <si>
    <t>827993293835</t>
  </si>
  <si>
    <t>612533840139</t>
  </si>
  <si>
    <t>631949847896</t>
  </si>
  <si>
    <t>325198423477</t>
  </si>
  <si>
    <t>408660056248</t>
  </si>
  <si>
    <t>845725755009</t>
  </si>
  <si>
    <t>774946889326</t>
  </si>
  <si>
    <t>915981493204</t>
  </si>
  <si>
    <t>326991480541</t>
  </si>
  <si>
    <t>224843293258</t>
  </si>
  <si>
    <t>731931046016</t>
  </si>
  <si>
    <t>555240786600</t>
  </si>
  <si>
    <t>586345326905</t>
  </si>
  <si>
    <t>939579490332</t>
  </si>
  <si>
    <t>816424368927</t>
  </si>
  <si>
    <t>801664068191</t>
  </si>
  <si>
    <t>380561043219</t>
  </si>
  <si>
    <t>796195740918</t>
  </si>
  <si>
    <t>624899028785</t>
  </si>
  <si>
    <t>922812453227</t>
  </si>
  <si>
    <t>753930967593</t>
  </si>
  <si>
    <t>819001396339</t>
  </si>
  <si>
    <t>639658970233</t>
  </si>
  <si>
    <t>650453866030</t>
  </si>
  <si>
    <t>506514529508</t>
  </si>
  <si>
    <t>355633724639</t>
  </si>
  <si>
    <t>628496408884</t>
  </si>
  <si>
    <t>514776122196</t>
  </si>
  <si>
    <t>294195997304</t>
  </si>
  <si>
    <t>733524275843</t>
  </si>
  <si>
    <t>264961028606</t>
  </si>
  <si>
    <t>925291744209</t>
  </si>
  <si>
    <t>818856702986</t>
  </si>
  <si>
    <t>613874588827</t>
  </si>
  <si>
    <t>548898726955</t>
  </si>
  <si>
    <t>234127222357</t>
  </si>
  <si>
    <t>718299066150</t>
  </si>
  <si>
    <t>365462971392</t>
  </si>
  <si>
    <t>955425805387</t>
  </si>
  <si>
    <t>261609723112</t>
  </si>
  <si>
    <t>538721827779</t>
  </si>
  <si>
    <t>356042562242</t>
  </si>
  <si>
    <t>566758472856</t>
  </si>
  <si>
    <t>523866881850</t>
  </si>
  <si>
    <t>320097450257</t>
  </si>
  <si>
    <t>396509450792</t>
  </si>
  <si>
    <t>344108238736</t>
  </si>
  <si>
    <t>733025008425</t>
  </si>
  <si>
    <t>702809537599</t>
  </si>
  <si>
    <t>596506810122</t>
  </si>
  <si>
    <t>424949664828</t>
  </si>
  <si>
    <t>755571389698</t>
  </si>
  <si>
    <t>526825334133</t>
  </si>
  <si>
    <t>889988884592</t>
  </si>
  <si>
    <t>317965846440</t>
  </si>
  <si>
    <t>931796476211</t>
  </si>
  <si>
    <t>558615229106</t>
  </si>
  <si>
    <t>331381647912</t>
  </si>
  <si>
    <t>790675795330</t>
  </si>
  <si>
    <t>965402548788</t>
  </si>
  <si>
    <t>458616213133</t>
  </si>
  <si>
    <t>520488296198</t>
  </si>
  <si>
    <t>227933893091</t>
  </si>
  <si>
    <t>980029400537</t>
  </si>
  <si>
    <t>612566248555</t>
  </si>
  <si>
    <t>788488833858</t>
  </si>
  <si>
    <t>279870880685</t>
  </si>
  <si>
    <t>614172497095</t>
  </si>
  <si>
    <t>428921035845</t>
  </si>
  <si>
    <t>833390576844</t>
  </si>
  <si>
    <t>932704565128</t>
  </si>
  <si>
    <t>460121129007</t>
  </si>
  <si>
    <t>410661598959</t>
  </si>
  <si>
    <t>353876297141</t>
  </si>
  <si>
    <t>852342223461</t>
  </si>
  <si>
    <t>700091495455</t>
  </si>
  <si>
    <t>702828254866</t>
  </si>
  <si>
    <t>560176011187</t>
  </si>
  <si>
    <t>973480803249</t>
  </si>
  <si>
    <t>445291806537</t>
  </si>
  <si>
    <t>794137432438</t>
  </si>
  <si>
    <t>366038313234</t>
  </si>
  <si>
    <t>712219889974</t>
  </si>
  <si>
    <t>675281288019</t>
  </si>
  <si>
    <t>701192134489</t>
  </si>
  <si>
    <t>823869403450</t>
  </si>
  <si>
    <t>785889207828</t>
  </si>
  <si>
    <t>701817725225</t>
  </si>
  <si>
    <t>825167227990</t>
  </si>
  <si>
    <t>724668865539</t>
  </si>
  <si>
    <t>226421990738</t>
  </si>
  <si>
    <t>806345371458</t>
  </si>
  <si>
    <t>772717858660</t>
  </si>
  <si>
    <t>240701521085</t>
  </si>
  <si>
    <t>502888458626</t>
  </si>
  <si>
    <t>222562523337</t>
  </si>
  <si>
    <t>578329210034</t>
  </si>
  <si>
    <t>764859344751</t>
  </si>
  <si>
    <t>230452444481</t>
  </si>
  <si>
    <t>801801741402</t>
  </si>
  <si>
    <t>978038711119</t>
  </si>
  <si>
    <t>657325797205</t>
  </si>
  <si>
    <t>976687510488</t>
  </si>
  <si>
    <t>632337152938</t>
  </si>
  <si>
    <t>843994665743</t>
  </si>
  <si>
    <t>588868332104</t>
  </si>
  <si>
    <t>50049955070</t>
  </si>
  <si>
    <t>663992969953</t>
  </si>
  <si>
    <t>883562475849</t>
  </si>
  <si>
    <t>495508312406</t>
  </si>
  <si>
    <t>834148085774</t>
  </si>
  <si>
    <t>889571878487</t>
  </si>
  <si>
    <t>217853519938</t>
  </si>
  <si>
    <t>464576545393</t>
  </si>
  <si>
    <t>585188556296</t>
  </si>
  <si>
    <t>288086918784</t>
  </si>
  <si>
    <t>747082921652</t>
  </si>
  <si>
    <t>669889767491</t>
  </si>
  <si>
    <t>834847601757</t>
  </si>
  <si>
    <t>878229085734</t>
  </si>
  <si>
    <t>453550972358</t>
  </si>
  <si>
    <t>430382180715</t>
  </si>
  <si>
    <t>957069521804</t>
  </si>
  <si>
    <t>238301487023</t>
  </si>
  <si>
    <t>451447803350</t>
  </si>
  <si>
    <t>511666212004</t>
  </si>
  <si>
    <t>240694241244</t>
  </si>
  <si>
    <t>390785482378</t>
  </si>
  <si>
    <t>589247151300</t>
  </si>
  <si>
    <t>848969273484</t>
  </si>
  <si>
    <t>335541444124</t>
  </si>
  <si>
    <t>951127038636</t>
  </si>
  <si>
    <t>758840616968</t>
  </si>
  <si>
    <t>621263346505</t>
  </si>
  <si>
    <t>597018051604</t>
  </si>
  <si>
    <t>670024068166</t>
  </si>
  <si>
    <t>459731556470</t>
  </si>
  <si>
    <t>472179748461</t>
  </si>
  <si>
    <t>917606225880</t>
  </si>
  <si>
    <t>649309331515</t>
  </si>
  <si>
    <t>448890630330</t>
  </si>
  <si>
    <t>422292208535</t>
  </si>
  <si>
    <t>555856391012</t>
  </si>
  <si>
    <t>809806674730</t>
  </si>
  <si>
    <t>522867145791</t>
  </si>
  <si>
    <t>518191930026</t>
  </si>
  <si>
    <t>964528581859</t>
  </si>
  <si>
    <t>247617508825</t>
  </si>
  <si>
    <t>714485512453</t>
  </si>
  <si>
    <t>937998858438</t>
  </si>
  <si>
    <t>594441945550</t>
  </si>
  <si>
    <t>709305244011</t>
  </si>
  <si>
    <t>496924690544</t>
  </si>
  <si>
    <t>872880102184</t>
  </si>
  <si>
    <t>283442024610</t>
  </si>
  <si>
    <t>907495582093</t>
  </si>
  <si>
    <t>795417541132</t>
  </si>
  <si>
    <t>924595462312</t>
  </si>
  <si>
    <t>309342502727</t>
  </si>
  <si>
    <t>493819648539</t>
  </si>
  <si>
    <t>811181257646</t>
  </si>
  <si>
    <t>271584182044</t>
  </si>
  <si>
    <t>674709901920</t>
  </si>
  <si>
    <t>836458791122</t>
  </si>
  <si>
    <t>693256200332</t>
  </si>
  <si>
    <t>447210502163</t>
  </si>
  <si>
    <t>551426394569</t>
  </si>
  <si>
    <t>404299725889</t>
  </si>
  <si>
    <t>806423973092</t>
  </si>
  <si>
    <t>665653419831</t>
  </si>
  <si>
    <t>824297555577</t>
  </si>
  <si>
    <t>510631828748</t>
  </si>
  <si>
    <t>908358116996</t>
  </si>
  <si>
    <t>351610714038</t>
  </si>
  <si>
    <t>436391077325</t>
  </si>
  <si>
    <t>991902598179</t>
  </si>
  <si>
    <t>224739975414</t>
  </si>
  <si>
    <t>858781647271</t>
  </si>
  <si>
    <t>863789574881</t>
  </si>
  <si>
    <t>289299857912</t>
  </si>
  <si>
    <t>851931274807</t>
  </si>
  <si>
    <t>693307970255</t>
  </si>
  <si>
    <t>710758809395</t>
  </si>
  <si>
    <t>959711802781</t>
  </si>
  <si>
    <t>842525187126</t>
  </si>
  <si>
    <t>559393508479</t>
  </si>
  <si>
    <t>243108570505</t>
  </si>
  <si>
    <t>698910646387</t>
  </si>
  <si>
    <t>989604083960</t>
  </si>
  <si>
    <t>710351483611</t>
  </si>
  <si>
    <t>958883464798</t>
  </si>
  <si>
    <t>349103963494</t>
  </si>
  <si>
    <t>430769788855</t>
  </si>
  <si>
    <t>433346999405</t>
  </si>
  <si>
    <t>775035642747</t>
  </si>
  <si>
    <t>597080094996</t>
  </si>
  <si>
    <t>247010412786</t>
  </si>
  <si>
    <t>621910557132</t>
  </si>
  <si>
    <t>257102237769</t>
  </si>
  <si>
    <t>599544764708</t>
  </si>
  <si>
    <t>754065980597</t>
  </si>
  <si>
    <t>446837556227</t>
  </si>
  <si>
    <t>367860316719</t>
  </si>
  <si>
    <t>470652390014</t>
  </si>
  <si>
    <t>281400755707</t>
  </si>
  <si>
    <t>596940156927</t>
  </si>
  <si>
    <t>708557740988</t>
  </si>
  <si>
    <t>769897467378</t>
  </si>
  <si>
    <t>967813075986</t>
  </si>
  <si>
    <t>327880553306</t>
  </si>
  <si>
    <t>505735436015</t>
  </si>
  <si>
    <t>824729396932</t>
  </si>
  <si>
    <t>913738874894</t>
  </si>
  <si>
    <t>750412893862</t>
  </si>
  <si>
    <t>553919334038</t>
  </si>
  <si>
    <t>533593257544</t>
  </si>
  <si>
    <t>352401201431</t>
  </si>
  <si>
    <t>477245646798</t>
  </si>
  <si>
    <t>392470373265</t>
  </si>
  <si>
    <t>341691609475</t>
  </si>
  <si>
    <t>623179974060</t>
  </si>
  <si>
    <t>526347046783</t>
  </si>
  <si>
    <t>707849192807</t>
  </si>
  <si>
    <t>887700027888</t>
  </si>
  <si>
    <t>204369525454</t>
  </si>
  <si>
    <t>887644556433</t>
  </si>
  <si>
    <t>974659229823</t>
  </si>
  <si>
    <t>960098430116</t>
  </si>
  <si>
    <t>643960315111</t>
  </si>
  <si>
    <t>942168713574</t>
  </si>
  <si>
    <t>913107232277</t>
  </si>
  <si>
    <t>810752092733</t>
  </si>
  <si>
    <t>445277887888</t>
  </si>
  <si>
    <t>948380492160</t>
  </si>
  <si>
    <t>208418426342</t>
  </si>
  <si>
    <t>467769503152</t>
  </si>
  <si>
    <t>499751000357</t>
  </si>
  <si>
    <t>884859222358</t>
  </si>
  <si>
    <t>872751400476</t>
  </si>
  <si>
    <t>367521851625</t>
  </si>
  <si>
    <t>715298564046</t>
  </si>
  <si>
    <t>849489682107</t>
  </si>
  <si>
    <t>312079433131</t>
  </si>
  <si>
    <t>970412284075</t>
  </si>
  <si>
    <t>367634468379</t>
  </si>
  <si>
    <t>979544450613</t>
  </si>
  <si>
    <t>979486385489</t>
  </si>
  <si>
    <t>552418620152</t>
  </si>
  <si>
    <t>810042825182</t>
  </si>
  <si>
    <t>936163972498</t>
  </si>
  <si>
    <t>966251460087</t>
  </si>
  <si>
    <t>536314774279</t>
  </si>
  <si>
    <t>400428121691</t>
  </si>
  <si>
    <t>798463505433</t>
  </si>
  <si>
    <t>364021754761</t>
  </si>
  <si>
    <t>218912835974</t>
  </si>
  <si>
    <t>856688564570</t>
  </si>
  <si>
    <t>272737090566</t>
  </si>
  <si>
    <t>241322654376</t>
  </si>
  <si>
    <t>266186987694</t>
  </si>
  <si>
    <t>736092176937</t>
  </si>
  <si>
    <t>358733493171</t>
  </si>
  <si>
    <t>318254748656</t>
  </si>
  <si>
    <t>289606631182</t>
  </si>
  <si>
    <t>792360184848</t>
  </si>
  <si>
    <t>848755574275</t>
  </si>
  <si>
    <t>421431693595</t>
  </si>
  <si>
    <t>243273947731</t>
  </si>
  <si>
    <t>853369374713</t>
  </si>
  <si>
    <t>738068268703</t>
  </si>
  <si>
    <t>223404572556</t>
  </si>
  <si>
    <t>970074345486</t>
  </si>
  <si>
    <t>220516524430</t>
  </si>
  <si>
    <t>730849996413</t>
  </si>
  <si>
    <t>316133103869</t>
  </si>
  <si>
    <t>819512306234</t>
  </si>
  <si>
    <t>400222972627</t>
  </si>
  <si>
    <t>357201317477</t>
  </si>
  <si>
    <t>787900449473</t>
  </si>
  <si>
    <t>489603994860</t>
  </si>
  <si>
    <t>607405334209</t>
  </si>
  <si>
    <t>446159703896</t>
  </si>
  <si>
    <t>453436063372</t>
  </si>
  <si>
    <t>284975915311</t>
  </si>
  <si>
    <t>427225734658</t>
  </si>
  <si>
    <t>506168813342</t>
  </si>
  <si>
    <t>733096388228</t>
  </si>
  <si>
    <t>820609758362</t>
  </si>
  <si>
    <t>256647284946</t>
  </si>
  <si>
    <t>404702910351</t>
  </si>
  <si>
    <t>764882436287</t>
  </si>
  <si>
    <t>981428868138</t>
  </si>
  <si>
    <t>313115236325</t>
  </si>
  <si>
    <t>822049092586</t>
  </si>
  <si>
    <t>925295581179</t>
  </si>
  <si>
    <t>525969083062</t>
  </si>
  <si>
    <t>785025376480</t>
  </si>
  <si>
    <t>938741120984</t>
  </si>
  <si>
    <t>474447215243</t>
  </si>
  <si>
    <t>423862017147</t>
  </si>
  <si>
    <t>229265449815</t>
  </si>
  <si>
    <t>932183528004</t>
  </si>
  <si>
    <t>799452291478</t>
  </si>
  <si>
    <t>747221847726</t>
  </si>
  <si>
    <t>735440521421</t>
  </si>
  <si>
    <t>231077928893</t>
  </si>
  <si>
    <t>539241650001</t>
  </si>
  <si>
    <t>874324916799</t>
  </si>
  <si>
    <t>831801095843</t>
  </si>
  <si>
    <t>858548791130</t>
  </si>
  <si>
    <t>445491866089</t>
  </si>
  <si>
    <t>738427897518</t>
  </si>
  <si>
    <t>403510998438</t>
  </si>
  <si>
    <t>802594330724</t>
  </si>
  <si>
    <t>414462869904</t>
  </si>
  <si>
    <t>994980312260</t>
  </si>
  <si>
    <t>384879355885</t>
  </si>
  <si>
    <t>601868908411</t>
  </si>
  <si>
    <t>712193529798</t>
  </si>
  <si>
    <t>978954105853</t>
  </si>
  <si>
    <t>543402508841</t>
  </si>
  <si>
    <t>922299772360</t>
  </si>
  <si>
    <t>837710336201</t>
  </si>
  <si>
    <t>975484920022</t>
  </si>
  <si>
    <t>380512725366</t>
  </si>
  <si>
    <t>356380216148</t>
  </si>
  <si>
    <t>531040326567</t>
  </si>
  <si>
    <t>919189056449</t>
  </si>
  <si>
    <t>696765401303</t>
  </si>
  <si>
    <t>470332814698</t>
  </si>
  <si>
    <t>801626878038</t>
  </si>
  <si>
    <t>406030014785</t>
  </si>
  <si>
    <t>769620367744</t>
  </si>
  <si>
    <t>207614385426</t>
  </si>
  <si>
    <t>869051953833</t>
  </si>
  <si>
    <t>748350418716</t>
  </si>
  <si>
    <t>720891022691</t>
  </si>
  <si>
    <t>517875987607</t>
  </si>
  <si>
    <t>501773867876</t>
  </si>
  <si>
    <t>368829456700</t>
  </si>
  <si>
    <t>397340790122</t>
  </si>
  <si>
    <t>900978006682</t>
  </si>
  <si>
    <t>697372699477</t>
  </si>
  <si>
    <t>858529749132</t>
  </si>
  <si>
    <t>978146987927</t>
  </si>
  <si>
    <t>214635087932</t>
  </si>
  <si>
    <t>349054888410</t>
  </si>
  <si>
    <t>887255109259</t>
  </si>
  <si>
    <t>949750657413</t>
  </si>
  <si>
    <t>626603961597</t>
  </si>
  <si>
    <t>924394264730</t>
  </si>
  <si>
    <t>753297958451</t>
  </si>
  <si>
    <t>702400040418</t>
  </si>
  <si>
    <t>540962681899</t>
  </si>
  <si>
    <t>304691220959</t>
  </si>
  <si>
    <t>616028752484</t>
  </si>
  <si>
    <t>421025032190</t>
  </si>
  <si>
    <t>863807177179</t>
  </si>
  <si>
    <t>660221199115</t>
  </si>
  <si>
    <t>350708954632</t>
  </si>
  <si>
    <t>592703560726</t>
  </si>
  <si>
    <t>568531448053</t>
  </si>
  <si>
    <t>969945780797</t>
  </si>
  <si>
    <t>224751422020</t>
  </si>
  <si>
    <t>603686825316</t>
  </si>
  <si>
    <t>487961200087</t>
  </si>
  <si>
    <t>738929910321</t>
  </si>
  <si>
    <t>902810321438</t>
  </si>
  <si>
    <t>665019099728</t>
  </si>
  <si>
    <t>314253498103</t>
  </si>
  <si>
    <t>227057076932</t>
  </si>
  <si>
    <t>476305087587</t>
  </si>
  <si>
    <t>608193110817</t>
  </si>
  <si>
    <t>738575155205</t>
  </si>
  <si>
    <t>587441159232</t>
  </si>
  <si>
    <t>322856639284</t>
  </si>
  <si>
    <t>977460712273</t>
  </si>
  <si>
    <t>398837300310</t>
  </si>
  <si>
    <t>684008313965</t>
  </si>
  <si>
    <t>636852090500</t>
  </si>
  <si>
    <t>332144056874</t>
  </si>
  <si>
    <t>707710758643</t>
  </si>
  <si>
    <t>953599021865</t>
  </si>
  <si>
    <t>731029222967</t>
  </si>
  <si>
    <t>810006242200</t>
  </si>
  <si>
    <t>376898571803</t>
  </si>
  <si>
    <t>655574906751</t>
  </si>
  <si>
    <t>912670360953</t>
  </si>
  <si>
    <t>287828351090</t>
  </si>
  <si>
    <t>566794436396</t>
  </si>
  <si>
    <t>868349769997</t>
  </si>
  <si>
    <t>367027361333</t>
  </si>
  <si>
    <t>217573526990</t>
  </si>
  <si>
    <t>386777381143</t>
  </si>
  <si>
    <t>269991559176</t>
  </si>
  <si>
    <t>846761250629</t>
  </si>
  <si>
    <t>239358882954</t>
  </si>
  <si>
    <t>597586773874</t>
  </si>
  <si>
    <t>923395275366</t>
  </si>
  <si>
    <t>836864102297</t>
  </si>
  <si>
    <t>770984120682</t>
  </si>
  <si>
    <t>300735031981</t>
  </si>
  <si>
    <t>401211199412</t>
  </si>
  <si>
    <t>457512870463</t>
  </si>
  <si>
    <t>498482762087</t>
  </si>
  <si>
    <t>387205706936</t>
  </si>
  <si>
    <t>965615439359</t>
  </si>
  <si>
    <t>200476344663</t>
  </si>
  <si>
    <t>935312154212</t>
  </si>
  <si>
    <t>267984915610</t>
  </si>
  <si>
    <t>217578186231</t>
  </si>
  <si>
    <t>218879836998</t>
  </si>
  <si>
    <t>472940170912</t>
  </si>
  <si>
    <t>657814756077</t>
  </si>
  <si>
    <t>879970244374</t>
  </si>
  <si>
    <t>221665175851</t>
  </si>
  <si>
    <t>466874513762</t>
  </si>
  <si>
    <t>755006134808</t>
  </si>
  <si>
    <t>381404823079</t>
  </si>
  <si>
    <t>350652042963</t>
  </si>
  <si>
    <t>661551812201</t>
  </si>
  <si>
    <t>929952932626</t>
  </si>
  <si>
    <t>952762325644</t>
  </si>
  <si>
    <t>923037969221</t>
  </si>
  <si>
    <t>269321050834</t>
  </si>
  <si>
    <t>976335403043</t>
  </si>
  <si>
    <t>696263027236</t>
  </si>
  <si>
    <t>436277900292</t>
  </si>
  <si>
    <t>246113187060</t>
  </si>
  <si>
    <t>799600846557</t>
  </si>
  <si>
    <t>667571411039</t>
  </si>
  <si>
    <t>909347925449</t>
  </si>
  <si>
    <t>824671442377</t>
  </si>
  <si>
    <t>900385158192</t>
  </si>
  <si>
    <t>322184187800</t>
  </si>
  <si>
    <t>301625773324</t>
  </si>
  <si>
    <t>865740425900</t>
  </si>
  <si>
    <t>652601653274</t>
  </si>
  <si>
    <t>785048618544</t>
  </si>
  <si>
    <t>480722929681</t>
  </si>
  <si>
    <t>956399626210</t>
  </si>
  <si>
    <t>BGBPK9816N</t>
  </si>
  <si>
    <t>462293127635</t>
  </si>
  <si>
    <t>902976963833</t>
  </si>
  <si>
    <t>632133303490</t>
  </si>
  <si>
    <t>600146566485</t>
  </si>
  <si>
    <t>536222109191</t>
  </si>
  <si>
    <t>439423104185</t>
  </si>
  <si>
    <t>64763997896</t>
  </si>
  <si>
    <t>957505239703</t>
  </si>
  <si>
    <t>814296897130</t>
  </si>
  <si>
    <t>969799548886</t>
  </si>
  <si>
    <t>831886555832</t>
  </si>
  <si>
    <t>477329091480</t>
  </si>
  <si>
    <t>705484801898</t>
  </si>
  <si>
    <t>860411368533</t>
  </si>
  <si>
    <t>249489817130</t>
  </si>
  <si>
    <t>450709715404</t>
  </si>
  <si>
    <t>599600886573</t>
  </si>
  <si>
    <t>438846686751</t>
  </si>
  <si>
    <t>342483964119</t>
  </si>
  <si>
    <t>909579119488</t>
  </si>
  <si>
    <t>260612221943</t>
  </si>
  <si>
    <t>627343825096</t>
  </si>
  <si>
    <t>686654456035</t>
  </si>
  <si>
    <t>872977740893</t>
  </si>
  <si>
    <t>805372556110</t>
  </si>
  <si>
    <t>499269838417</t>
  </si>
  <si>
    <t>784609191192</t>
  </si>
  <si>
    <t>618119025121</t>
  </si>
  <si>
    <t>790576337459</t>
  </si>
  <si>
    <t>624822331667</t>
  </si>
  <si>
    <t>903397031950</t>
  </si>
  <si>
    <t>781997258821</t>
  </si>
  <si>
    <t>892496260270</t>
  </si>
  <si>
    <t>521589942565</t>
  </si>
  <si>
    <t>888668356074</t>
  </si>
  <si>
    <t>697061751778</t>
  </si>
  <si>
    <t>467790056158</t>
  </si>
  <si>
    <t>708318184680</t>
  </si>
  <si>
    <t>908233598756</t>
  </si>
  <si>
    <t>302046279890</t>
  </si>
  <si>
    <t>970004771258</t>
  </si>
  <si>
    <t>796117352864</t>
  </si>
  <si>
    <t>963653574961</t>
  </si>
  <si>
    <t>516780846295</t>
  </si>
  <si>
    <t>506053595229</t>
  </si>
  <si>
    <t>801142770810</t>
  </si>
  <si>
    <t>565679534600</t>
  </si>
  <si>
    <t>949348557128</t>
  </si>
  <si>
    <t>878223495855</t>
  </si>
  <si>
    <t>343918656632</t>
  </si>
  <si>
    <t>751132705298</t>
  </si>
  <si>
    <t>222546483503</t>
  </si>
  <si>
    <t>741328681044</t>
  </si>
  <si>
    <t>795473860260</t>
  </si>
  <si>
    <t>590171691387</t>
  </si>
  <si>
    <t>289447327889</t>
  </si>
  <si>
    <t>295977034097</t>
  </si>
  <si>
    <t>996684315489</t>
  </si>
  <si>
    <t>271931774337</t>
  </si>
  <si>
    <t>841346542438</t>
  </si>
  <si>
    <t>288566064960</t>
  </si>
  <si>
    <t>397185982282</t>
  </si>
  <si>
    <t>785550023995</t>
  </si>
  <si>
    <t>295724396740</t>
  </si>
  <si>
    <t>694983021942</t>
  </si>
  <si>
    <t>398861860339</t>
  </si>
  <si>
    <t>303706734297</t>
  </si>
  <si>
    <t>203135709552</t>
  </si>
  <si>
    <t>768783188873</t>
  </si>
  <si>
    <t>258317545982</t>
  </si>
  <si>
    <t>486938059305</t>
  </si>
  <si>
    <t>346207313810</t>
  </si>
  <si>
    <t>755711735410</t>
  </si>
  <si>
    <t>588065695248</t>
  </si>
  <si>
    <t>550879360176</t>
  </si>
  <si>
    <t>315868329594</t>
  </si>
  <si>
    <t>745033953814</t>
  </si>
  <si>
    <t>363479812530</t>
  </si>
  <si>
    <t>861553824202</t>
  </si>
  <si>
    <t>454491090774</t>
  </si>
  <si>
    <t>541805321558</t>
  </si>
  <si>
    <t>500378931009</t>
  </si>
  <si>
    <t>310142736194</t>
  </si>
  <si>
    <t>565324273154</t>
  </si>
  <si>
    <t>238269040798</t>
  </si>
  <si>
    <t>375560969627</t>
  </si>
  <si>
    <t>278253251905</t>
  </si>
  <si>
    <t>954153419512</t>
  </si>
  <si>
    <t>361719025148</t>
  </si>
  <si>
    <t>294320176252</t>
  </si>
  <si>
    <t>209471020994</t>
  </si>
  <si>
    <t>455231133639</t>
  </si>
  <si>
    <t>677251009119</t>
  </si>
  <si>
    <t>749288614698</t>
  </si>
  <si>
    <t>824004080431</t>
  </si>
  <si>
    <t>529409510066</t>
  </si>
  <si>
    <t>673788260575</t>
  </si>
  <si>
    <t>280087665409</t>
  </si>
  <si>
    <t>329551226966</t>
  </si>
  <si>
    <t>515495064468</t>
  </si>
  <si>
    <t>573748171659</t>
  </si>
  <si>
    <t>511165819143</t>
  </si>
  <si>
    <t>462791583242</t>
  </si>
  <si>
    <t>338715011523</t>
  </si>
  <si>
    <t>625782453994</t>
  </si>
  <si>
    <t>348608203918</t>
  </si>
  <si>
    <t>820623473632</t>
  </si>
  <si>
    <t>722750626410</t>
  </si>
  <si>
    <t>266198721143</t>
  </si>
  <si>
    <t>937569867749</t>
  </si>
  <si>
    <t>853778274615</t>
  </si>
  <si>
    <t>229845704993</t>
  </si>
  <si>
    <t>797778628253</t>
  </si>
  <si>
    <t>596591825373</t>
  </si>
  <si>
    <t>700932824360</t>
  </si>
  <si>
    <t>961523099671</t>
  </si>
  <si>
    <t>367590310684</t>
  </si>
  <si>
    <t>947889583152</t>
  </si>
  <si>
    <t>690579750938</t>
  </si>
  <si>
    <t>696817711193</t>
  </si>
  <si>
    <t>852091624330</t>
  </si>
  <si>
    <t>561364762415</t>
  </si>
  <si>
    <t>275561863769</t>
  </si>
  <si>
    <t>601287758180</t>
  </si>
  <si>
    <t>371004670389</t>
  </si>
  <si>
    <t>440845253332</t>
  </si>
  <si>
    <t>997849275872</t>
  </si>
  <si>
    <t>733650054659</t>
  </si>
  <si>
    <t>403709479800</t>
  </si>
  <si>
    <t>587183184430</t>
  </si>
  <si>
    <t>768257791949</t>
  </si>
  <si>
    <t>462167570471</t>
  </si>
  <si>
    <t>660582021008</t>
  </si>
  <si>
    <t>652668617373</t>
  </si>
  <si>
    <t>326056056052</t>
  </si>
  <si>
    <t>657077129346</t>
  </si>
  <si>
    <t>375745684085</t>
  </si>
  <si>
    <t>878920426294</t>
  </si>
  <si>
    <t>853524723436</t>
  </si>
  <si>
    <t>802593449889</t>
  </si>
  <si>
    <t>697016591588</t>
  </si>
  <si>
    <t>949253348781</t>
  </si>
  <si>
    <t>785711251335</t>
  </si>
  <si>
    <t>231316408970</t>
  </si>
  <si>
    <t>347925959605</t>
  </si>
  <si>
    <t>696855929365</t>
  </si>
  <si>
    <t>442575510995</t>
  </si>
  <si>
    <t>433559062203</t>
  </si>
  <si>
    <t>361561994058</t>
  </si>
  <si>
    <t>578412716879</t>
  </si>
  <si>
    <t>833064100676</t>
  </si>
  <si>
    <t>323598777587</t>
  </si>
  <si>
    <t>653889324922</t>
  </si>
  <si>
    <t>527137255506</t>
  </si>
  <si>
    <t>788278093436</t>
  </si>
  <si>
    <t>510131549282</t>
  </si>
  <si>
    <t>851595345402</t>
  </si>
  <si>
    <t>844194720151</t>
  </si>
  <si>
    <t>535552434649</t>
  </si>
  <si>
    <t>347117239111</t>
  </si>
  <si>
    <t>684841159566</t>
  </si>
  <si>
    <t>787412023014</t>
  </si>
  <si>
    <t>739089210664</t>
  </si>
  <si>
    <t>589251368429</t>
  </si>
  <si>
    <t>671893512927</t>
  </si>
  <si>
    <t>395037520994</t>
  </si>
  <si>
    <t>463193138001</t>
  </si>
  <si>
    <t>646546563560</t>
  </si>
  <si>
    <t>808143906131</t>
  </si>
  <si>
    <t>881354504596</t>
  </si>
  <si>
    <t>307799979321</t>
  </si>
  <si>
    <t>418260668556</t>
  </si>
  <si>
    <t>663512880697</t>
  </si>
  <si>
    <t>504533758120</t>
  </si>
  <si>
    <t>312756235646</t>
  </si>
  <si>
    <t>706921014828</t>
  </si>
  <si>
    <t>296647893395</t>
  </si>
  <si>
    <t>967630522121</t>
  </si>
  <si>
    <t>798631493044</t>
  </si>
  <si>
    <t>459901682365</t>
  </si>
  <si>
    <t>546432068344</t>
  </si>
  <si>
    <t>955489156573</t>
  </si>
  <si>
    <t>852972841138</t>
  </si>
  <si>
    <t>627345431809</t>
  </si>
  <si>
    <t>887000646345</t>
  </si>
  <si>
    <t>849131650195</t>
  </si>
  <si>
    <t>583080182040</t>
  </si>
  <si>
    <t>567179746376</t>
  </si>
  <si>
    <t>812976127326</t>
  </si>
  <si>
    <t>910561462860</t>
  </si>
  <si>
    <t>745997459251</t>
  </si>
  <si>
    <t>585714056425</t>
  </si>
  <si>
    <t>593742832098</t>
  </si>
  <si>
    <t>833935735134</t>
  </si>
  <si>
    <t>314369593866</t>
  </si>
  <si>
    <t>213730272316</t>
  </si>
  <si>
    <t>370993905370</t>
  </si>
  <si>
    <t>461178302729</t>
  </si>
  <si>
    <t>840015685481</t>
  </si>
  <si>
    <t>808145810916</t>
  </si>
  <si>
    <t>660635059218</t>
  </si>
  <si>
    <t>634734607730</t>
  </si>
  <si>
    <t>364593653672</t>
  </si>
  <si>
    <t>365975081974</t>
  </si>
  <si>
    <t>210170532553</t>
  </si>
  <si>
    <t>318482331172</t>
  </si>
  <si>
    <t>743833602729</t>
  </si>
  <si>
    <t>390701525289</t>
  </si>
  <si>
    <t>241061670779</t>
  </si>
  <si>
    <t>593227488768</t>
  </si>
  <si>
    <t>586635022000</t>
  </si>
  <si>
    <t>394852490780</t>
  </si>
  <si>
    <t>560234186469</t>
  </si>
  <si>
    <t>925411791040</t>
  </si>
  <si>
    <t>431849062899</t>
  </si>
  <si>
    <t>682506828865</t>
  </si>
  <si>
    <t>604164061667</t>
  </si>
  <si>
    <t>975756200486</t>
  </si>
  <si>
    <t>782997080739</t>
  </si>
  <si>
    <t>514101060800</t>
  </si>
  <si>
    <t>200600129249</t>
  </si>
  <si>
    <t>873394796756</t>
  </si>
  <si>
    <t>904403797685</t>
  </si>
  <si>
    <t>460725068027</t>
  </si>
  <si>
    <t>210529682675</t>
  </si>
  <si>
    <t>389511131802</t>
  </si>
  <si>
    <t>380412463442</t>
  </si>
  <si>
    <t>496995973650</t>
  </si>
  <si>
    <t>629624512427</t>
  </si>
  <si>
    <t>250599413408</t>
  </si>
  <si>
    <t>503400812912</t>
  </si>
  <si>
    <t>300924053089</t>
  </si>
  <si>
    <t>976307888277</t>
  </si>
  <si>
    <t>606325350709</t>
  </si>
  <si>
    <t>654614423288</t>
  </si>
  <si>
    <t>567246704852</t>
  </si>
  <si>
    <t>279859879917</t>
  </si>
  <si>
    <t>896525629368</t>
  </si>
  <si>
    <t>830345949340</t>
  </si>
  <si>
    <t>367095352929</t>
  </si>
  <si>
    <t>338829986823</t>
  </si>
  <si>
    <t>504372860123</t>
  </si>
  <si>
    <t>635599100773</t>
  </si>
  <si>
    <t>463520951068</t>
  </si>
  <si>
    <t>521792820204</t>
  </si>
  <si>
    <t>563441220707</t>
  </si>
  <si>
    <t>519295840320</t>
  </si>
  <si>
    <t>530030694471</t>
  </si>
  <si>
    <t>573280878187</t>
  </si>
  <si>
    <t>379956214258</t>
  </si>
  <si>
    <t>501761228790</t>
  </si>
  <si>
    <t>557069467848</t>
  </si>
  <si>
    <t>503045882466</t>
  </si>
  <si>
    <t>956395917941</t>
  </si>
  <si>
    <t>588097568874</t>
  </si>
  <si>
    <t>725575011646</t>
  </si>
  <si>
    <t>550911068227</t>
  </si>
  <si>
    <t>329001687627</t>
  </si>
  <si>
    <t>610050463359</t>
  </si>
  <si>
    <t>434849576143</t>
  </si>
  <si>
    <t>694293145455</t>
  </si>
  <si>
    <t>716350512912</t>
  </si>
  <si>
    <t>646749658582</t>
  </si>
  <si>
    <t>652345310213</t>
  </si>
  <si>
    <t>868377668000</t>
  </si>
  <si>
    <t>870661367779</t>
  </si>
  <si>
    <t>743857678640</t>
  </si>
  <si>
    <t>652097818038</t>
  </si>
  <si>
    <t>777883849068</t>
  </si>
  <si>
    <t>573121651104</t>
  </si>
  <si>
    <t>310894854587</t>
  </si>
  <si>
    <t>832193121114</t>
  </si>
  <si>
    <t>811043309005</t>
  </si>
  <si>
    <t>827444273207</t>
  </si>
  <si>
    <t>347624992794</t>
  </si>
  <si>
    <t>447483785840</t>
  </si>
  <si>
    <t>397678335212</t>
  </si>
  <si>
    <t>424687319176</t>
  </si>
  <si>
    <t>978394132895</t>
  </si>
  <si>
    <t>987057871848</t>
  </si>
  <si>
    <t>514984520515</t>
  </si>
  <si>
    <t>279040147176</t>
  </si>
  <si>
    <t>479545390112</t>
  </si>
  <si>
    <t>842325558064</t>
  </si>
  <si>
    <t>935342764802</t>
  </si>
  <si>
    <t>907198389235</t>
  </si>
  <si>
    <t>663529167816</t>
  </si>
  <si>
    <t>346398670247</t>
  </si>
  <si>
    <t>318930496614</t>
  </si>
  <si>
    <t>530556209975</t>
  </si>
  <si>
    <t>504692994837</t>
  </si>
  <si>
    <t>759606463595</t>
  </si>
  <si>
    <t>372550071311</t>
  </si>
  <si>
    <t>438391352647</t>
  </si>
  <si>
    <t>944662615582</t>
  </si>
  <si>
    <t>647381091112</t>
  </si>
  <si>
    <t>203252792242</t>
  </si>
  <si>
    <t>261061146688</t>
  </si>
  <si>
    <t>543548672883</t>
  </si>
  <si>
    <t>835226580796</t>
  </si>
  <si>
    <t>551656432528</t>
  </si>
  <si>
    <t>602199548142</t>
  </si>
  <si>
    <t>952412420039</t>
  </si>
  <si>
    <t>561408646437</t>
  </si>
  <si>
    <t>638236129312</t>
  </si>
  <si>
    <t>306085931900</t>
  </si>
  <si>
    <t>708723721877</t>
  </si>
  <si>
    <t>953814912880</t>
  </si>
  <si>
    <t>367443185804</t>
  </si>
  <si>
    <t>308879476282</t>
  </si>
  <si>
    <t>925755962974</t>
  </si>
  <si>
    <t>914475803407</t>
  </si>
  <si>
    <t>233176501071</t>
  </si>
  <si>
    <t>541264593814</t>
  </si>
  <si>
    <t>326266312251</t>
  </si>
  <si>
    <t>222358462664</t>
  </si>
  <si>
    <t>892802165194</t>
  </si>
  <si>
    <t>685901022214</t>
  </si>
  <si>
    <t>864617196608</t>
  </si>
  <si>
    <t>936653310892</t>
  </si>
  <si>
    <t>944142398070</t>
  </si>
  <si>
    <t>648061510909</t>
  </si>
  <si>
    <t>305573365551</t>
  </si>
  <si>
    <t>430667530072</t>
  </si>
  <si>
    <t>786049555761</t>
  </si>
  <si>
    <t>525207503821</t>
  </si>
  <si>
    <t>310596876901</t>
  </si>
  <si>
    <t>796827905160</t>
  </si>
  <si>
    <t>345598883544</t>
  </si>
  <si>
    <t>914951190156</t>
  </si>
  <si>
    <t>586713582089</t>
  </si>
  <si>
    <t>555170678747</t>
  </si>
  <si>
    <t>376804487365</t>
  </si>
  <si>
    <t>453631702810</t>
  </si>
  <si>
    <t>524237633887</t>
  </si>
  <si>
    <t>963176242884</t>
  </si>
  <si>
    <t>618915272139</t>
  </si>
  <si>
    <t>963381418339</t>
  </si>
  <si>
    <t>890706407676</t>
  </si>
  <si>
    <t>869684446209</t>
  </si>
  <si>
    <t>795942106195</t>
  </si>
  <si>
    <t>946129875023</t>
  </si>
  <si>
    <t>472935457783</t>
  </si>
  <si>
    <t>404441877950</t>
  </si>
  <si>
    <t>808144905367</t>
  </si>
  <si>
    <t>987490061857</t>
  </si>
  <si>
    <t>806682264764</t>
  </si>
  <si>
    <t>330681058131</t>
  </si>
  <si>
    <t>200866149736</t>
  </si>
  <si>
    <t>439894549172</t>
  </si>
  <si>
    <t>556621048103</t>
  </si>
  <si>
    <t>700872612054</t>
  </si>
  <si>
    <t>453844363337</t>
  </si>
  <si>
    <t>545096392185</t>
  </si>
  <si>
    <t>255457757106</t>
  </si>
  <si>
    <t>870313987612</t>
  </si>
  <si>
    <t>699990238471</t>
  </si>
  <si>
    <t>607093526653</t>
  </si>
  <si>
    <t>581310291492</t>
  </si>
  <si>
    <t>852775928679</t>
  </si>
  <si>
    <t>913562927072</t>
  </si>
  <si>
    <t>9035591891</t>
  </si>
  <si>
    <t>9538221885</t>
  </si>
  <si>
    <t>9481740550</t>
  </si>
  <si>
    <t>9880260758</t>
  </si>
  <si>
    <t>9916445015</t>
  </si>
  <si>
    <t>9742602526</t>
  </si>
  <si>
    <t>8971292647</t>
  </si>
  <si>
    <t>9731842814</t>
  </si>
  <si>
    <t>9481348931</t>
  </si>
  <si>
    <t>9901021068</t>
  </si>
  <si>
    <t>8095137675</t>
  </si>
  <si>
    <t>9448859874</t>
  </si>
  <si>
    <t>9591391008</t>
  </si>
  <si>
    <t>8762121008</t>
  </si>
  <si>
    <t>9731588013</t>
  </si>
  <si>
    <t>9448187896</t>
  </si>
  <si>
    <t>9916558459</t>
  </si>
  <si>
    <t>9741279570</t>
  </si>
  <si>
    <t>9739565082</t>
  </si>
  <si>
    <t>9742422713</t>
  </si>
  <si>
    <t>9742182992</t>
  </si>
  <si>
    <t>9481561376</t>
  </si>
  <si>
    <t>9535476086</t>
  </si>
  <si>
    <t>9741945421</t>
  </si>
  <si>
    <t>9449644996</t>
  </si>
  <si>
    <t>9480455836</t>
  </si>
  <si>
    <t>9380681653</t>
  </si>
  <si>
    <t>9538337119</t>
  </si>
  <si>
    <t>7259736631</t>
  </si>
  <si>
    <t>9916877426</t>
  </si>
  <si>
    <t>9591429373</t>
  </si>
  <si>
    <t>8105646384</t>
  </si>
  <si>
    <t>99451032459</t>
  </si>
  <si>
    <t>9986747943</t>
  </si>
  <si>
    <t>9591851914</t>
  </si>
  <si>
    <t>9663405869</t>
  </si>
  <si>
    <t>9448920758</t>
  </si>
  <si>
    <t>9611538523</t>
  </si>
  <si>
    <t>9448432996</t>
  </si>
  <si>
    <t>8494889804</t>
  </si>
  <si>
    <t>8095357857</t>
  </si>
  <si>
    <t>9945632783</t>
  </si>
  <si>
    <t>9448053556</t>
  </si>
  <si>
    <t>9880193894</t>
  </si>
  <si>
    <t>9741777182</t>
  </si>
  <si>
    <t>9686388679</t>
  </si>
  <si>
    <t>9980165334</t>
  </si>
  <si>
    <t>9886931747</t>
  </si>
  <si>
    <t>9986575987</t>
  </si>
  <si>
    <t>9886316408</t>
  </si>
  <si>
    <t>9611872845</t>
  </si>
  <si>
    <t>9663543947</t>
  </si>
  <si>
    <t>9480072907</t>
  </si>
  <si>
    <t>9535377976</t>
  </si>
  <si>
    <t>9448242488</t>
  </si>
  <si>
    <t>9986294365</t>
  </si>
  <si>
    <t>9741661789</t>
  </si>
  <si>
    <t>9448082588</t>
  </si>
  <si>
    <t>9902230127</t>
  </si>
  <si>
    <t>9986349259</t>
  </si>
  <si>
    <t>8861578405</t>
  </si>
  <si>
    <t>99866479118</t>
  </si>
  <si>
    <t>8971781846</t>
  </si>
  <si>
    <t>9448946938</t>
  </si>
  <si>
    <t>9449200930</t>
  </si>
  <si>
    <t>9448551951</t>
  </si>
  <si>
    <t>9448162912</t>
  </si>
  <si>
    <t>9449128696</t>
  </si>
  <si>
    <t>9448963942</t>
  </si>
  <si>
    <t>80955858476</t>
  </si>
  <si>
    <t>9448907571</t>
  </si>
  <si>
    <t>7026089652</t>
  </si>
  <si>
    <t>9449322793</t>
  </si>
  <si>
    <t>9916409475</t>
  </si>
  <si>
    <t>8277435717</t>
  </si>
  <si>
    <t>9916359557</t>
  </si>
  <si>
    <t>9448859409</t>
  </si>
  <si>
    <t>9480626246</t>
  </si>
  <si>
    <t>9886540956</t>
  </si>
  <si>
    <t>9972389032</t>
  </si>
  <si>
    <t>9902117113</t>
  </si>
  <si>
    <t>9731976391</t>
  </si>
  <si>
    <t>8088485804</t>
  </si>
  <si>
    <t>9986220138</t>
  </si>
  <si>
    <t>9886463820</t>
  </si>
  <si>
    <t>9535482111</t>
  </si>
  <si>
    <t>9008625385</t>
  </si>
  <si>
    <t>9008582579</t>
  </si>
  <si>
    <t>9423037653</t>
  </si>
  <si>
    <t>9916152102</t>
  </si>
  <si>
    <t>8095154238</t>
  </si>
  <si>
    <t>9449220073</t>
  </si>
  <si>
    <t>9481437103</t>
  </si>
  <si>
    <t>9740638138</t>
  </si>
  <si>
    <t>9448875040</t>
  </si>
  <si>
    <t>9739709306</t>
  </si>
  <si>
    <t>9886615815</t>
  </si>
  <si>
    <t>9886541445</t>
  </si>
  <si>
    <t>9449151030</t>
  </si>
  <si>
    <t>9448308754</t>
  </si>
  <si>
    <t>9902730464</t>
  </si>
  <si>
    <t>9743477328</t>
  </si>
  <si>
    <t>7760710801</t>
  </si>
  <si>
    <t>8970561391</t>
  </si>
  <si>
    <t>9972680903</t>
  </si>
  <si>
    <t>9448551954</t>
  </si>
  <si>
    <t>9731847373</t>
  </si>
  <si>
    <t>81055753888</t>
  </si>
  <si>
    <t>9448864125</t>
  </si>
  <si>
    <t>9743626057</t>
  </si>
  <si>
    <t>9448920457</t>
  </si>
  <si>
    <t>8971972311</t>
  </si>
  <si>
    <t>9632333701</t>
  </si>
  <si>
    <t>9448544294</t>
  </si>
  <si>
    <t>9786851749</t>
  </si>
  <si>
    <t>9742997559</t>
  </si>
  <si>
    <t>9538048594</t>
  </si>
  <si>
    <t>9902737950</t>
  </si>
  <si>
    <t>7204165108</t>
  </si>
  <si>
    <t>9448521269</t>
  </si>
  <si>
    <t>9448292492</t>
  </si>
  <si>
    <t>9449745936</t>
  </si>
  <si>
    <t>9448637796</t>
  </si>
  <si>
    <t>9449409979</t>
  </si>
  <si>
    <t>9448737847</t>
  </si>
  <si>
    <t>8971020495</t>
  </si>
  <si>
    <t>9590190976</t>
  </si>
  <si>
    <t>9611744609</t>
  </si>
  <si>
    <t>9916339976</t>
  </si>
  <si>
    <t>9901589751</t>
  </si>
  <si>
    <t>9448304516</t>
  </si>
  <si>
    <t>7259262887</t>
  </si>
  <si>
    <t>9739097611</t>
  </si>
  <si>
    <t>9448814850</t>
  </si>
  <si>
    <t>9972537469</t>
  </si>
  <si>
    <t>9886931614</t>
  </si>
  <si>
    <t>8970872310</t>
  </si>
  <si>
    <t>9449798774</t>
  </si>
  <si>
    <t>7829826415</t>
  </si>
  <si>
    <t>9986193025</t>
  </si>
  <si>
    <t>9448692647</t>
  </si>
  <si>
    <t>9448907401</t>
  </si>
  <si>
    <t>9448521268</t>
  </si>
  <si>
    <t>9480221924</t>
  </si>
  <si>
    <t>8861888741</t>
  </si>
  <si>
    <t>8095973793</t>
  </si>
  <si>
    <t>9686100383</t>
  </si>
  <si>
    <t>9448779265</t>
  </si>
  <si>
    <t>9741225670</t>
  </si>
  <si>
    <t>9448942171</t>
  </si>
  <si>
    <t>9741214076</t>
  </si>
  <si>
    <t>7259188605</t>
  </si>
  <si>
    <t>9731846421</t>
  </si>
  <si>
    <t>9902769735</t>
  </si>
  <si>
    <t>9448637784</t>
  </si>
  <si>
    <t>9916559703</t>
  </si>
  <si>
    <t>9535679496</t>
  </si>
  <si>
    <t>8904811259</t>
  </si>
  <si>
    <t>9844908787</t>
  </si>
  <si>
    <t>9980106236</t>
  </si>
  <si>
    <t>9739189834</t>
  </si>
  <si>
    <t>9731327385</t>
  </si>
  <si>
    <t>8050381896</t>
  </si>
  <si>
    <t>8101234522</t>
  </si>
  <si>
    <t>8884362996</t>
  </si>
  <si>
    <t>9972446002</t>
  </si>
  <si>
    <t>9739543387</t>
  </si>
  <si>
    <t>9739114189</t>
  </si>
  <si>
    <t>9844046579</t>
  </si>
  <si>
    <t>9480005676</t>
  </si>
  <si>
    <t>9686299025</t>
  </si>
  <si>
    <t>9108764234</t>
  </si>
  <si>
    <t>8123795326</t>
  </si>
  <si>
    <t>9632704461</t>
  </si>
  <si>
    <t>8548852512</t>
  </si>
  <si>
    <t>9880271930</t>
  </si>
  <si>
    <t>9986815056</t>
  </si>
  <si>
    <t>9986745054</t>
  </si>
  <si>
    <t>9845131803</t>
  </si>
  <si>
    <t>9620746241</t>
  </si>
  <si>
    <t>9740497341</t>
  </si>
  <si>
    <t>9880003881</t>
  </si>
  <si>
    <t>9731450711</t>
  </si>
  <si>
    <t>8884148717</t>
  </si>
  <si>
    <t>9480148932</t>
  </si>
  <si>
    <t>9743809880</t>
  </si>
  <si>
    <t>9035391415</t>
  </si>
  <si>
    <t>9448664132</t>
  </si>
  <si>
    <t>9071370108</t>
  </si>
  <si>
    <t>7760664390</t>
  </si>
  <si>
    <t>9538206151</t>
  </si>
  <si>
    <t>8147831920</t>
  </si>
  <si>
    <t>9448637792</t>
  </si>
  <si>
    <t>9916636724</t>
  </si>
  <si>
    <t>9731328638</t>
  </si>
  <si>
    <t>9886996695</t>
  </si>
  <si>
    <t>9482081414</t>
  </si>
  <si>
    <t>6362666710</t>
  </si>
  <si>
    <t>9008963138</t>
  </si>
  <si>
    <t>9449224584</t>
  </si>
  <si>
    <t>9886451606</t>
  </si>
  <si>
    <t>9008580604</t>
  </si>
  <si>
    <t>8105080674</t>
  </si>
  <si>
    <t>9538693612</t>
  </si>
  <si>
    <t>9448200753</t>
  </si>
  <si>
    <t>9449624467</t>
  </si>
  <si>
    <t>9902694695</t>
  </si>
  <si>
    <t>9448806265</t>
  </si>
  <si>
    <t>9740638180</t>
  </si>
  <si>
    <t>9591429005</t>
  </si>
  <si>
    <t>9740931404</t>
  </si>
  <si>
    <t>9972537439</t>
  </si>
  <si>
    <t>9538571008</t>
  </si>
  <si>
    <t>9008595648</t>
  </si>
  <si>
    <t>9686478270</t>
  </si>
  <si>
    <t>9886540977</t>
  </si>
  <si>
    <t>9731618489</t>
  </si>
  <si>
    <t>8197179058</t>
  </si>
  <si>
    <t>9731418316</t>
  </si>
  <si>
    <t>9980157158</t>
  </si>
  <si>
    <t>9901019891</t>
  </si>
  <si>
    <t>8095853760</t>
  </si>
  <si>
    <t>8050014396</t>
  </si>
  <si>
    <t>9731795942</t>
  </si>
  <si>
    <t>9538031897</t>
  </si>
  <si>
    <t>9986334217</t>
  </si>
  <si>
    <t>8050397913</t>
  </si>
  <si>
    <t>9448253196</t>
  </si>
  <si>
    <t>9422040578</t>
  </si>
  <si>
    <t>9739285503</t>
  </si>
  <si>
    <t>9740674351</t>
  </si>
  <si>
    <t>9513886146</t>
  </si>
  <si>
    <t>9663057030</t>
  </si>
  <si>
    <t>9480787115</t>
  </si>
  <si>
    <t>9449293680</t>
  </si>
  <si>
    <t>8971383647</t>
  </si>
  <si>
    <t>9538480332</t>
  </si>
  <si>
    <t>9986244978</t>
  </si>
  <si>
    <t>9632569073</t>
  </si>
  <si>
    <t>9591843657</t>
  </si>
  <si>
    <t>9480738481</t>
  </si>
  <si>
    <t>8971295216</t>
  </si>
  <si>
    <t>9886616145</t>
  </si>
  <si>
    <t>9324462120</t>
  </si>
  <si>
    <t>9480296778</t>
  </si>
  <si>
    <t>9448551956</t>
  </si>
  <si>
    <t>9620692584</t>
  </si>
  <si>
    <t>8050366389</t>
  </si>
  <si>
    <t>9880241382</t>
  </si>
  <si>
    <t>9538844856</t>
  </si>
  <si>
    <t>9886932535</t>
  </si>
  <si>
    <t>9380594689</t>
  </si>
  <si>
    <t>9880350537</t>
  </si>
  <si>
    <t>9972052977</t>
  </si>
  <si>
    <t>9742401004</t>
  </si>
  <si>
    <t>8050649108</t>
  </si>
  <si>
    <t>9731795979</t>
  </si>
  <si>
    <t>9742563088</t>
  </si>
  <si>
    <t>9741661350</t>
  </si>
  <si>
    <t>9448636095</t>
  </si>
  <si>
    <t>8050113156</t>
  </si>
  <si>
    <t>9986708590</t>
  </si>
  <si>
    <t>9980299379</t>
  </si>
  <si>
    <t>7829828329</t>
  </si>
  <si>
    <t>8095943049</t>
  </si>
  <si>
    <t>9916146030</t>
  </si>
  <si>
    <t>8971741351</t>
  </si>
  <si>
    <t>9972821400</t>
  </si>
  <si>
    <t>9448692645</t>
  </si>
  <si>
    <t>9483946292</t>
  </si>
  <si>
    <t>9449201012</t>
  </si>
  <si>
    <t>9448859918</t>
  </si>
  <si>
    <t>9611904021</t>
  </si>
  <si>
    <t>9449466610</t>
  </si>
  <si>
    <t>7411458038</t>
  </si>
  <si>
    <t>7090173359</t>
  </si>
  <si>
    <t>9448339767</t>
  </si>
  <si>
    <t>9108955105</t>
  </si>
  <si>
    <t>7406007951</t>
  </si>
  <si>
    <t>8197537635</t>
  </si>
  <si>
    <t>9686308138</t>
  </si>
  <si>
    <t>9480947099</t>
  </si>
  <si>
    <t>9449952131</t>
  </si>
  <si>
    <t>9448986639</t>
  </si>
  <si>
    <t>9481006196</t>
  </si>
  <si>
    <t>9449889100</t>
  </si>
  <si>
    <t>9448185475</t>
  </si>
  <si>
    <t>9448443927</t>
  </si>
  <si>
    <t>9880146944</t>
  </si>
  <si>
    <t>9448876262</t>
  </si>
  <si>
    <t>9916907365</t>
  </si>
  <si>
    <t>8880561008</t>
  </si>
  <si>
    <t>9448257789</t>
  </si>
  <si>
    <t>9916874708</t>
  </si>
  <si>
    <t>9448864130</t>
  </si>
  <si>
    <t>8147879590</t>
  </si>
  <si>
    <t>9449650674</t>
  </si>
  <si>
    <t>9448864134</t>
  </si>
  <si>
    <t>9916635899</t>
  </si>
  <si>
    <t>9008698323</t>
  </si>
  <si>
    <t>9972753035</t>
  </si>
  <si>
    <t>9986745502</t>
  </si>
  <si>
    <t>980139439</t>
  </si>
  <si>
    <t>9535683461</t>
  </si>
  <si>
    <t>9945850657</t>
  </si>
  <si>
    <t>9742617511</t>
  </si>
  <si>
    <t>9945044613</t>
  </si>
  <si>
    <t>8747812626</t>
  </si>
  <si>
    <t>9535219672</t>
  </si>
  <si>
    <t>9740641135</t>
  </si>
  <si>
    <t>9620850229</t>
  </si>
  <si>
    <t>9880796454</t>
  </si>
  <si>
    <t>8884219591</t>
  </si>
  <si>
    <t>9449624089</t>
  </si>
  <si>
    <t>9008617385</t>
  </si>
  <si>
    <t>7026420600</t>
  </si>
  <si>
    <t>9731327208</t>
  </si>
  <si>
    <t>9916251198</t>
  </si>
  <si>
    <t>8152985517</t>
  </si>
  <si>
    <t>9035750702</t>
  </si>
  <si>
    <t>7663470436</t>
  </si>
  <si>
    <t>9945818667</t>
  </si>
  <si>
    <t>9448874983</t>
  </si>
  <si>
    <t>9448126396</t>
  </si>
  <si>
    <t>9448934578</t>
  </si>
  <si>
    <t>9739064850</t>
  </si>
  <si>
    <t>9986294723</t>
  </si>
  <si>
    <t>8197896119</t>
  </si>
  <si>
    <t>9886014383</t>
  </si>
  <si>
    <t>9448923307</t>
  </si>
  <si>
    <t>7676996044</t>
  </si>
  <si>
    <t>9448437110</t>
  </si>
  <si>
    <t>9448859656</t>
  </si>
  <si>
    <t>9449410586</t>
  </si>
  <si>
    <t>7829341044</t>
  </si>
  <si>
    <t>7259994949</t>
  </si>
  <si>
    <t>7859994948</t>
  </si>
  <si>
    <t>7022088109</t>
  </si>
  <si>
    <t>9611953829</t>
  </si>
  <si>
    <t>9741779756</t>
  </si>
  <si>
    <t>8095942941</t>
  </si>
  <si>
    <t>9739814129</t>
  </si>
  <si>
    <t>9886003057</t>
  </si>
  <si>
    <t>9916763837</t>
  </si>
  <si>
    <t>9986833260</t>
  </si>
  <si>
    <t>8095275004</t>
  </si>
  <si>
    <t>9741644116</t>
  </si>
  <si>
    <t>9916881190</t>
  </si>
  <si>
    <t>9448862031</t>
  </si>
  <si>
    <t>9483948599</t>
  </si>
  <si>
    <t>9448871101</t>
  </si>
  <si>
    <t>9591209306</t>
  </si>
  <si>
    <t>9535854440</t>
  </si>
  <si>
    <t>9448692715</t>
  </si>
  <si>
    <t>9448739846</t>
  </si>
  <si>
    <t>9036297946</t>
  </si>
  <si>
    <t>9535900795</t>
  </si>
  <si>
    <t>9448875463</t>
  </si>
  <si>
    <t>7760341308</t>
  </si>
  <si>
    <t>9902784376</t>
  </si>
  <si>
    <t>9686082108</t>
  </si>
  <si>
    <t>9972159956</t>
  </si>
  <si>
    <t>9740038796</t>
  </si>
  <si>
    <t>9880368245</t>
  </si>
  <si>
    <t>9449161405</t>
  </si>
  <si>
    <t>9449280337</t>
  </si>
  <si>
    <t>9739813873</t>
  </si>
  <si>
    <t>9902719493</t>
  </si>
  <si>
    <t>9611361101</t>
  </si>
  <si>
    <t>9449418081</t>
  </si>
  <si>
    <t>7259913528</t>
  </si>
  <si>
    <t>9916016778</t>
  </si>
  <si>
    <t>9845537988</t>
  </si>
  <si>
    <t>9611082112</t>
  </si>
  <si>
    <t>9886929215</t>
  </si>
  <si>
    <t>9611280266</t>
  </si>
  <si>
    <t>9632530596</t>
  </si>
  <si>
    <t>9986484122</t>
  </si>
  <si>
    <t>9538006032</t>
  </si>
  <si>
    <t>9449757038</t>
  </si>
  <si>
    <t>9448636157</t>
  </si>
  <si>
    <t>9916613370</t>
  </si>
  <si>
    <t>9538959609</t>
  </si>
  <si>
    <t>9538202755</t>
  </si>
  <si>
    <t>9008310599</t>
  </si>
  <si>
    <t>9611540949</t>
  </si>
  <si>
    <t>9880219757</t>
  </si>
  <si>
    <t>9448920746</t>
  </si>
  <si>
    <t>7829311038</t>
  </si>
  <si>
    <t>9632293036</t>
  </si>
  <si>
    <t>9611982212</t>
  </si>
  <si>
    <t>9448266090</t>
  </si>
  <si>
    <t>9449224595</t>
  </si>
  <si>
    <t>9008119807</t>
  </si>
  <si>
    <t>9663580772</t>
  </si>
  <si>
    <t>9880211514</t>
  </si>
  <si>
    <t>9448636145</t>
  </si>
  <si>
    <t>9611082107</t>
  </si>
  <si>
    <t>9591429591</t>
  </si>
  <si>
    <t>7338063720</t>
  </si>
  <si>
    <t>9900413296</t>
  </si>
  <si>
    <t>9449736588</t>
  </si>
  <si>
    <t>8197895889</t>
  </si>
  <si>
    <t>9880272877</t>
  </si>
  <si>
    <t>9620425064</t>
  </si>
  <si>
    <t>9886633538</t>
  </si>
  <si>
    <t>9448757686</t>
  </si>
  <si>
    <t>9980880758</t>
  </si>
  <si>
    <t>9620717330</t>
  </si>
  <si>
    <t>8197384370</t>
  </si>
  <si>
    <t>9448632122</t>
  </si>
  <si>
    <t>9448828919</t>
  </si>
  <si>
    <t>1111111111</t>
  </si>
  <si>
    <t>99866890996</t>
  </si>
  <si>
    <t>9538067157</t>
  </si>
  <si>
    <t>9945106656</t>
  </si>
  <si>
    <t>9448984133</t>
  </si>
  <si>
    <t>9448942334</t>
  </si>
  <si>
    <t>9591209272</t>
  </si>
  <si>
    <t>9663767385</t>
  </si>
  <si>
    <t>9731327238</t>
  </si>
  <si>
    <t>9916040173</t>
  </si>
  <si>
    <t>9148009547</t>
  </si>
  <si>
    <t>9448162153</t>
  </si>
  <si>
    <t>9448864155</t>
  </si>
  <si>
    <t>991687647</t>
  </si>
  <si>
    <t>8497857265</t>
  </si>
  <si>
    <t>9886385057</t>
  </si>
  <si>
    <t>9448636069</t>
  </si>
  <si>
    <t>9448636169</t>
  </si>
  <si>
    <t>8105952704</t>
  </si>
  <si>
    <t>9886385192</t>
  </si>
  <si>
    <t>7829308576</t>
  </si>
  <si>
    <t>9449775444</t>
  </si>
  <si>
    <t>7619169799</t>
  </si>
  <si>
    <t>9901565967</t>
  </si>
  <si>
    <t>9740790271</t>
  </si>
  <si>
    <t>9986001841</t>
  </si>
  <si>
    <t>9886934619</t>
  </si>
  <si>
    <t>9742159558</t>
  </si>
  <si>
    <t>7411198411</t>
  </si>
  <si>
    <t>7406598340</t>
  </si>
  <si>
    <t>9740635925</t>
  </si>
  <si>
    <t>9225746353</t>
  </si>
  <si>
    <t>9916003126</t>
  </si>
  <si>
    <t>9449158243</t>
  </si>
  <si>
    <t>9916031418</t>
  </si>
  <si>
    <t>9071219463</t>
  </si>
  <si>
    <t>9916713865</t>
  </si>
  <si>
    <t>9035572106</t>
  </si>
  <si>
    <t>9902513266</t>
  </si>
  <si>
    <t>7829343051</t>
  </si>
  <si>
    <t>9449754379</t>
  </si>
  <si>
    <t>9008632375</t>
  </si>
  <si>
    <t>8497891262</t>
  </si>
  <si>
    <t>6362287621</t>
  </si>
  <si>
    <t>8095739094</t>
  </si>
  <si>
    <t>8147931986</t>
  </si>
  <si>
    <t>9620237769</t>
  </si>
  <si>
    <t>9845464258</t>
  </si>
  <si>
    <t>9980165591</t>
  </si>
  <si>
    <t>9008651385</t>
  </si>
  <si>
    <t>7411701884</t>
  </si>
  <si>
    <t>9164456210</t>
  </si>
  <si>
    <t>9449795958</t>
  </si>
  <si>
    <t>9620721232</t>
  </si>
  <si>
    <t>9980177924</t>
  </si>
  <si>
    <t>9916635908</t>
  </si>
  <si>
    <t>7259268083</t>
  </si>
  <si>
    <t>9632057810</t>
  </si>
  <si>
    <t>9036281990</t>
  </si>
  <si>
    <t>8884973119</t>
  </si>
  <si>
    <t>9916363651</t>
  </si>
  <si>
    <t>9945821502</t>
  </si>
  <si>
    <t>9902454923</t>
  </si>
  <si>
    <t>9731320489</t>
  </si>
  <si>
    <t>9449414417</t>
  </si>
  <si>
    <t>9916030265</t>
  </si>
  <si>
    <t>9986377140</t>
  </si>
  <si>
    <t>9880260253</t>
  </si>
  <si>
    <t>9739136036</t>
  </si>
  <si>
    <t>9008410757</t>
  </si>
  <si>
    <t>9380342330</t>
  </si>
  <si>
    <t>9449557686</t>
  </si>
  <si>
    <t>9880442057</t>
  </si>
  <si>
    <t>9739115830</t>
  </si>
  <si>
    <t>9448759786</t>
  </si>
  <si>
    <t>9148337159</t>
  </si>
  <si>
    <t>9741653274</t>
  </si>
  <si>
    <t>9620425698</t>
  </si>
  <si>
    <t>9008325381</t>
  </si>
  <si>
    <t>9036490834</t>
  </si>
  <si>
    <t>9480241685</t>
  </si>
  <si>
    <t>9945812603</t>
  </si>
  <si>
    <t>81055877569</t>
  </si>
  <si>
    <t>9448540101</t>
  </si>
  <si>
    <t>9538646856</t>
  </si>
  <si>
    <t>9986981729</t>
  </si>
  <si>
    <t>9986890917</t>
  </si>
  <si>
    <t>7406997336</t>
  </si>
  <si>
    <t>9972223246</t>
  </si>
  <si>
    <t>9916468916</t>
  </si>
  <si>
    <t>9449583243</t>
  </si>
  <si>
    <t>8951910108</t>
  </si>
  <si>
    <t>8971290647</t>
  </si>
  <si>
    <t>7337807402</t>
  </si>
  <si>
    <t>9986356049</t>
  </si>
  <si>
    <t>8147511008</t>
  </si>
  <si>
    <t>9449384081</t>
  </si>
  <si>
    <t>9019595188</t>
  </si>
  <si>
    <t>7813996663</t>
  </si>
  <si>
    <t>9686288240</t>
  </si>
  <si>
    <t>9845173735</t>
  </si>
  <si>
    <t>7829522181</t>
  </si>
  <si>
    <t>8008655427</t>
  </si>
  <si>
    <t>8095124681</t>
  </si>
  <si>
    <t>9964650305</t>
  </si>
  <si>
    <t>9448875044</t>
  </si>
  <si>
    <t>8197872949</t>
  </si>
  <si>
    <t>9731101781</t>
  </si>
  <si>
    <t>9538942239</t>
  </si>
  <si>
    <t>8497837019</t>
  </si>
  <si>
    <t>9632352271</t>
  </si>
  <si>
    <t>9916343003</t>
  </si>
  <si>
    <t>9449572789</t>
  </si>
  <si>
    <t>9902943438</t>
  </si>
  <si>
    <t>9620020553</t>
  </si>
  <si>
    <t>9449108309</t>
  </si>
  <si>
    <t>7259025854</t>
  </si>
  <si>
    <t>7406562576</t>
  </si>
  <si>
    <t>7353029687</t>
  </si>
  <si>
    <t>9916986941</t>
  </si>
  <si>
    <t>9686729439</t>
  </si>
  <si>
    <t>9686105975</t>
  </si>
  <si>
    <t>7406728614</t>
  </si>
  <si>
    <t>9741266917</t>
  </si>
  <si>
    <t>9739236679</t>
  </si>
  <si>
    <t>9620657975</t>
  </si>
  <si>
    <t>9480261003</t>
  </si>
  <si>
    <t>8095860328</t>
  </si>
  <si>
    <t>9902506114</t>
  </si>
  <si>
    <t>9538381355</t>
  </si>
  <si>
    <t>7406744128</t>
  </si>
  <si>
    <t>8151073004</t>
  </si>
  <si>
    <t>9742943510</t>
  </si>
  <si>
    <t>9448636139</t>
  </si>
  <si>
    <t>9916559734</t>
  </si>
  <si>
    <t>7259548669</t>
  </si>
  <si>
    <t>9538283247</t>
  </si>
  <si>
    <t>9538403709</t>
  </si>
  <si>
    <t>9448907979</t>
  </si>
  <si>
    <t>9449200977</t>
  </si>
  <si>
    <t>9980431143</t>
  </si>
  <si>
    <t>9448420385</t>
  </si>
  <si>
    <t>9880405022</t>
  </si>
  <si>
    <t>9740638269</t>
  </si>
  <si>
    <t>7411291772</t>
  </si>
  <si>
    <t>9448556602</t>
  </si>
  <si>
    <t>9448305499</t>
  </si>
  <si>
    <t>9740484884</t>
  </si>
  <si>
    <t>8722319925</t>
  </si>
  <si>
    <t>9663005953</t>
  </si>
  <si>
    <t>9742817232</t>
  </si>
  <si>
    <t>9916763844</t>
  </si>
  <si>
    <t>8861336262</t>
  </si>
  <si>
    <t>9740101673</t>
  </si>
  <si>
    <t>9986824379</t>
  </si>
  <si>
    <t>9741653271</t>
  </si>
  <si>
    <t>9740101681</t>
  </si>
  <si>
    <t>9886461544</t>
  </si>
  <si>
    <t>9902428169</t>
  </si>
  <si>
    <t>9448036995</t>
  </si>
  <si>
    <t>9448380360</t>
  </si>
  <si>
    <t>7353702050</t>
  </si>
  <si>
    <t>7259259305</t>
  </si>
  <si>
    <t>9538646869</t>
  </si>
  <si>
    <t>9449624907</t>
  </si>
  <si>
    <t>9880249445</t>
  </si>
  <si>
    <t>9880831008</t>
  </si>
  <si>
    <t>7899517408</t>
  </si>
  <si>
    <t>9916445062</t>
  </si>
  <si>
    <t>8880291869</t>
  </si>
  <si>
    <t>7829692763</t>
  </si>
  <si>
    <t>9741499910</t>
  </si>
  <si>
    <t>9902571068</t>
  </si>
  <si>
    <t>9916030608</t>
  </si>
  <si>
    <t>9916252521</t>
  </si>
  <si>
    <t>9164081517</t>
  </si>
  <si>
    <t>9611868131</t>
  </si>
  <si>
    <t>9448636144</t>
  </si>
  <si>
    <t>8861887809</t>
  </si>
  <si>
    <t>9740048720</t>
  </si>
  <si>
    <t>7535117431</t>
  </si>
  <si>
    <t>9008635372</t>
  </si>
  <si>
    <t>8722201270</t>
  </si>
  <si>
    <t>8123628821</t>
  </si>
  <si>
    <t>9945538034</t>
  </si>
  <si>
    <t>9740725111</t>
  </si>
  <si>
    <t>9886929266</t>
  </si>
  <si>
    <t>9742158062</t>
  </si>
  <si>
    <t>9739686493</t>
  </si>
  <si>
    <t>9449949429</t>
  </si>
  <si>
    <t>9902652020</t>
  </si>
  <si>
    <t>9731320687</t>
  </si>
  <si>
    <t>9845962227</t>
  </si>
  <si>
    <t>7259439176</t>
  </si>
  <si>
    <t>9448759976</t>
  </si>
  <si>
    <t>9886368306</t>
  </si>
  <si>
    <t>9611151428</t>
  </si>
  <si>
    <t>9448745429</t>
  </si>
  <si>
    <t>8970137018</t>
  </si>
  <si>
    <t>9663159328</t>
  </si>
  <si>
    <t>9902825548</t>
  </si>
  <si>
    <t>7276233322</t>
  </si>
  <si>
    <t>9663673874</t>
  </si>
  <si>
    <t>9980888178</t>
  </si>
  <si>
    <t>9591429329</t>
  </si>
  <si>
    <t>9739863762</t>
  </si>
  <si>
    <t>9740485784</t>
  </si>
  <si>
    <t>8861065469</t>
  </si>
  <si>
    <t>9449228596</t>
  </si>
  <si>
    <t>9916849126</t>
  </si>
  <si>
    <t>9902723547</t>
  </si>
  <si>
    <t>7026037455</t>
  </si>
  <si>
    <t>9008194174</t>
  </si>
  <si>
    <t>9449309121</t>
  </si>
  <si>
    <t>9902984114</t>
  </si>
  <si>
    <t>8105250596</t>
  </si>
  <si>
    <t>9886968290</t>
  </si>
  <si>
    <t>9538766596</t>
  </si>
  <si>
    <t>9663418573</t>
  </si>
  <si>
    <t>9845298081</t>
  </si>
  <si>
    <t>9972774230</t>
  </si>
  <si>
    <t>9449794418</t>
  </si>
  <si>
    <t>9448896689</t>
  </si>
  <si>
    <t>9916558461</t>
  </si>
  <si>
    <t>8861767452</t>
  </si>
  <si>
    <t>9449465418</t>
  </si>
  <si>
    <t>8139914258</t>
  </si>
  <si>
    <t>9886528608</t>
  </si>
  <si>
    <t>8722928741</t>
  </si>
  <si>
    <t>9538727639</t>
  </si>
  <si>
    <t>8197871012</t>
  </si>
  <si>
    <t>9611904008</t>
  </si>
  <si>
    <t>9632335380</t>
  </si>
  <si>
    <t>7760181255</t>
  </si>
  <si>
    <t>9741273643</t>
  </si>
  <si>
    <t>9008818093</t>
  </si>
  <si>
    <t>9986833765</t>
  </si>
  <si>
    <t>9739490795</t>
  </si>
  <si>
    <t>9741348483</t>
  </si>
  <si>
    <t>9008202494</t>
  </si>
  <si>
    <t>9611867897</t>
  </si>
  <si>
    <t>9886731762</t>
  </si>
  <si>
    <t>8884558792</t>
  </si>
  <si>
    <t>9886670604</t>
  </si>
  <si>
    <t>9886556491</t>
  </si>
  <si>
    <t>9448111556</t>
  </si>
  <si>
    <t>9448465712</t>
  </si>
  <si>
    <t>7619133672</t>
  </si>
  <si>
    <t>9740784489</t>
  </si>
  <si>
    <t>9742107501</t>
  </si>
  <si>
    <t>9916016283</t>
  </si>
  <si>
    <t>9164133426</t>
  </si>
  <si>
    <t>9538196834</t>
  </si>
  <si>
    <t>9448563106</t>
  </si>
  <si>
    <t>9538202085</t>
  </si>
  <si>
    <t>9686861372</t>
  </si>
  <si>
    <t>9449441090</t>
  </si>
  <si>
    <t>9448086644</t>
  </si>
  <si>
    <t>9448292876</t>
  </si>
  <si>
    <t>9620019806</t>
  </si>
  <si>
    <t>9538572011</t>
  </si>
  <si>
    <t>8951089605</t>
  </si>
  <si>
    <t>87926241776</t>
  </si>
  <si>
    <t>9611082126</t>
  </si>
  <si>
    <t>8095961977</t>
  </si>
  <si>
    <t>9538269247</t>
  </si>
  <si>
    <t>9986708738</t>
  </si>
  <si>
    <t>8971290410</t>
  </si>
  <si>
    <t>8884578144</t>
  </si>
  <si>
    <t>9916877959</t>
  </si>
  <si>
    <t>9663136975</t>
  </si>
  <si>
    <t>9448222098</t>
  </si>
  <si>
    <t>9449225350</t>
  </si>
  <si>
    <t>9742804134</t>
  </si>
  <si>
    <t>9986934279</t>
  </si>
  <si>
    <t>9916763917</t>
  </si>
  <si>
    <t>8105635804</t>
  </si>
  <si>
    <t>9611280511</t>
  </si>
  <si>
    <t>8722612678</t>
  </si>
  <si>
    <t>9663985201</t>
  </si>
  <si>
    <t>9902580200</t>
  </si>
  <si>
    <t>9739285603</t>
  </si>
  <si>
    <t>8095104607</t>
  </si>
  <si>
    <t>9972298050</t>
  </si>
  <si>
    <t>9611904018</t>
  </si>
  <si>
    <t>9448529580</t>
  </si>
  <si>
    <t>8179920829</t>
  </si>
  <si>
    <t>9449624875</t>
  </si>
  <si>
    <t>9008637374</t>
  </si>
  <si>
    <t>9448292454</t>
  </si>
  <si>
    <t>9449576504</t>
  </si>
  <si>
    <t>9739240066</t>
  </si>
  <si>
    <t>9741766052</t>
  </si>
  <si>
    <t>9741333775</t>
  </si>
  <si>
    <t>9008570578</t>
  </si>
  <si>
    <t>9741047488</t>
  </si>
  <si>
    <t>9008698089</t>
  </si>
  <si>
    <t>9916736839</t>
  </si>
  <si>
    <t>9538201011</t>
  </si>
  <si>
    <t>9035336577</t>
  </si>
  <si>
    <t>9972956089</t>
  </si>
  <si>
    <t>7899543405</t>
  </si>
  <si>
    <t>9591429729</t>
  </si>
  <si>
    <t>9740040595</t>
  </si>
  <si>
    <t>9972026557</t>
  </si>
  <si>
    <t>7090646947</t>
  </si>
  <si>
    <t>9448521557</t>
  </si>
  <si>
    <t>9481361008</t>
  </si>
  <si>
    <t>9538619072</t>
  </si>
  <si>
    <t>9886613164</t>
  </si>
  <si>
    <t>98802210950</t>
  </si>
  <si>
    <t>9986357368</t>
  </si>
  <si>
    <t>9448568019</t>
  </si>
  <si>
    <t>9449218029</t>
  </si>
  <si>
    <t>9448509148</t>
  </si>
  <si>
    <t>9886974421</t>
  </si>
  <si>
    <t>7259494995</t>
  </si>
  <si>
    <t>9620891008</t>
  </si>
  <si>
    <t>9611584929</t>
  </si>
  <si>
    <t>9916445023</t>
  </si>
  <si>
    <t>9886933261</t>
  </si>
  <si>
    <t>9741242817</t>
  </si>
  <si>
    <t>9886697740</t>
  </si>
  <si>
    <t>9448556603</t>
  </si>
  <si>
    <t>9886460007</t>
  </si>
  <si>
    <t>9742817529</t>
  </si>
  <si>
    <t>9880536719</t>
  </si>
  <si>
    <t>9449557206</t>
  </si>
  <si>
    <t>9986438347</t>
  </si>
  <si>
    <t>962067121</t>
  </si>
  <si>
    <t>9916525436</t>
  </si>
  <si>
    <t>7829158588</t>
  </si>
  <si>
    <t>8861810131</t>
  </si>
  <si>
    <t>7259548652</t>
  </si>
  <si>
    <t>9591389618</t>
  </si>
  <si>
    <t>8105374042</t>
  </si>
  <si>
    <t>9741618481</t>
  </si>
  <si>
    <t>8147114910</t>
  </si>
  <si>
    <t>9611280577</t>
  </si>
  <si>
    <t>9008585579</t>
  </si>
  <si>
    <t>9916613369</t>
  </si>
  <si>
    <t>8050400325</t>
  </si>
  <si>
    <t>9986421846</t>
  </si>
  <si>
    <t>9108515761</t>
  </si>
  <si>
    <t>8095852841</t>
  </si>
  <si>
    <t>9742978152</t>
  </si>
  <si>
    <t>9739192977</t>
  </si>
  <si>
    <t>9538208606</t>
  </si>
  <si>
    <t>9886934583</t>
  </si>
  <si>
    <t>9739078085</t>
  </si>
  <si>
    <t>9591487238</t>
  </si>
  <si>
    <t>9740496295</t>
  </si>
  <si>
    <t>9740496252</t>
  </si>
  <si>
    <t>9480241713</t>
  </si>
  <si>
    <t>9535215670</t>
  </si>
  <si>
    <t>9731796084</t>
  </si>
  <si>
    <t>9449705146</t>
  </si>
  <si>
    <t>8880797330</t>
  </si>
  <si>
    <t>8722704921</t>
  </si>
  <si>
    <t>9886954744</t>
  </si>
  <si>
    <t>9901805569</t>
  </si>
  <si>
    <t>9880883210</t>
  </si>
  <si>
    <t>9886731567</t>
  </si>
  <si>
    <t>9986925848</t>
  </si>
  <si>
    <t>9886234302</t>
  </si>
  <si>
    <t>9538207245</t>
  </si>
  <si>
    <t>9741941176</t>
  </si>
  <si>
    <t>9886952772</t>
  </si>
  <si>
    <t>9449141500</t>
  </si>
  <si>
    <t>9742798942</t>
  </si>
  <si>
    <t>7795461143</t>
  </si>
  <si>
    <t>9448864103</t>
  </si>
  <si>
    <t>9986933285</t>
  </si>
  <si>
    <t>7829445122</t>
  </si>
  <si>
    <t>9916844802</t>
  </si>
  <si>
    <t>9731327268</t>
  </si>
  <si>
    <t>9663455752</t>
  </si>
  <si>
    <t>9448408714</t>
  </si>
  <si>
    <t>9620579599</t>
  </si>
  <si>
    <t>9449226091</t>
  </si>
  <si>
    <t>9148243602</t>
  </si>
  <si>
    <t>9481614651</t>
  </si>
  <si>
    <t>9448866408</t>
  </si>
  <si>
    <t>9945813805</t>
  </si>
  <si>
    <t>7090357286</t>
  </si>
  <si>
    <t>8553327243</t>
  </si>
  <si>
    <t>9916467955</t>
  </si>
  <si>
    <t>9611872929</t>
  </si>
  <si>
    <t>8123895973</t>
  </si>
  <si>
    <t>7795708401</t>
  </si>
  <si>
    <t>9916844285</t>
  </si>
  <si>
    <t>9900130847</t>
  </si>
  <si>
    <t>9535906029</t>
  </si>
  <si>
    <t>9740041217</t>
  </si>
  <si>
    <t>9449722979</t>
  </si>
  <si>
    <t>9901041857</t>
  </si>
  <si>
    <t>9886681255</t>
  </si>
  <si>
    <t>8197951960</t>
  </si>
  <si>
    <t>9035571189</t>
  </si>
  <si>
    <t>9741653091</t>
  </si>
  <si>
    <t>9611280286</t>
  </si>
  <si>
    <t>9449701977</t>
  </si>
  <si>
    <t>9886730076</t>
  </si>
  <si>
    <t>9901024831</t>
  </si>
  <si>
    <t>9900056424</t>
  </si>
  <si>
    <t>9986358547</t>
  </si>
  <si>
    <t>9902769054</t>
  </si>
  <si>
    <t>8867468987</t>
  </si>
  <si>
    <t>9538766845</t>
  </si>
  <si>
    <t>9480372265</t>
  </si>
  <si>
    <t>8861799934</t>
  </si>
  <si>
    <t>7829300883</t>
  </si>
  <si>
    <t>9480758739</t>
  </si>
  <si>
    <t>9886613246</t>
  </si>
  <si>
    <t>9945544120</t>
  </si>
  <si>
    <t>9480925512</t>
  </si>
  <si>
    <t>9916262395</t>
  </si>
  <si>
    <t>9986203784</t>
  </si>
  <si>
    <t>9620425202</t>
  </si>
  <si>
    <t>9986823206</t>
  </si>
  <si>
    <t>9916030083</t>
  </si>
  <si>
    <t>9449650682</t>
  </si>
  <si>
    <t>9449715858</t>
  </si>
  <si>
    <t>8197426465</t>
  </si>
  <si>
    <t>9945649484</t>
  </si>
  <si>
    <t>9845979005</t>
  </si>
  <si>
    <t>9449200224</t>
  </si>
  <si>
    <t>9035570252</t>
  </si>
  <si>
    <t>9844839402</t>
  </si>
  <si>
    <t>9945815953</t>
  </si>
  <si>
    <t>9561970479</t>
  </si>
  <si>
    <t>9482122734</t>
  </si>
  <si>
    <t>9632456870</t>
  </si>
  <si>
    <t>8095325215</t>
  </si>
  <si>
    <t>9980712728</t>
  </si>
  <si>
    <t>9972842049</t>
  </si>
  <si>
    <t>9731568574</t>
  </si>
  <si>
    <t>9686850574</t>
  </si>
  <si>
    <t>8904205859</t>
  </si>
  <si>
    <t>9663977967</t>
  </si>
  <si>
    <t>3742188463</t>
  </si>
  <si>
    <t>8197755108</t>
  </si>
  <si>
    <t>9844782877</t>
  </si>
  <si>
    <t>9902426327</t>
  </si>
  <si>
    <t>9886264249</t>
  </si>
  <si>
    <t>9741493137</t>
  </si>
  <si>
    <t>9916399116</t>
  </si>
  <si>
    <t>9008191800</t>
  </si>
  <si>
    <t>9480221986</t>
  </si>
  <si>
    <t>9148623916</t>
  </si>
  <si>
    <t>9886929974</t>
  </si>
  <si>
    <t>9481913767</t>
  </si>
  <si>
    <t>8861037995</t>
  </si>
  <si>
    <t>9611739938</t>
  </si>
  <si>
    <t>9036626984</t>
  </si>
  <si>
    <t>9886865639</t>
  </si>
  <si>
    <t>9449108644</t>
  </si>
  <si>
    <t>8105387609</t>
  </si>
  <si>
    <t>7348964776</t>
  </si>
  <si>
    <t>9741646932</t>
  </si>
  <si>
    <t>9916636725</t>
  </si>
  <si>
    <t>9742358101</t>
  </si>
  <si>
    <t>9538489296</t>
  </si>
  <si>
    <t>8494889755</t>
  </si>
  <si>
    <t>9916879428</t>
  </si>
  <si>
    <t>9449319220</t>
  </si>
  <si>
    <t>9740039569</t>
  </si>
  <si>
    <t>9945232274</t>
  </si>
  <si>
    <t>8971334485</t>
  </si>
  <si>
    <t>9916898856</t>
  </si>
  <si>
    <t>9739408589</t>
  </si>
  <si>
    <t>9739110260</t>
  </si>
  <si>
    <t>9739022038</t>
  </si>
  <si>
    <t>9448864177</t>
  </si>
  <si>
    <t>9945549512</t>
  </si>
  <si>
    <t>9986273744</t>
  </si>
  <si>
    <t>9880937855</t>
  </si>
  <si>
    <t>9739381422</t>
  </si>
  <si>
    <t>9986890712</t>
  </si>
  <si>
    <t>9008196700</t>
  </si>
  <si>
    <t>9448169847</t>
  </si>
  <si>
    <t>8550877693</t>
  </si>
  <si>
    <t>9686324820</t>
  </si>
  <si>
    <t>8150999289</t>
  </si>
  <si>
    <t>7338353502</t>
  </si>
  <si>
    <t>9538195854</t>
  </si>
  <si>
    <t>9686869209</t>
  </si>
  <si>
    <t>9731190810</t>
  </si>
  <si>
    <t>9731590051</t>
  </si>
  <si>
    <t>9742422536</t>
  </si>
  <si>
    <t>9886930397</t>
  </si>
  <si>
    <t>9739437176</t>
  </si>
  <si>
    <t>9902799963</t>
  </si>
  <si>
    <t>9686857787</t>
  </si>
  <si>
    <t>9916727739</t>
  </si>
  <si>
    <t>9739237957</t>
  </si>
  <si>
    <t>9449224814</t>
  </si>
  <si>
    <t>9481740564</t>
  </si>
  <si>
    <t>9916771164</t>
  </si>
  <si>
    <t>9448759147</t>
  </si>
  <si>
    <t>9886112504</t>
  </si>
  <si>
    <t>9986499434</t>
  </si>
  <si>
    <t>9538159751</t>
  </si>
  <si>
    <t>9591861954</t>
  </si>
  <si>
    <t>9448864139</t>
  </si>
  <si>
    <t>9916986858</t>
  </si>
  <si>
    <t>9739611429</t>
  </si>
  <si>
    <t>7349499953</t>
  </si>
  <si>
    <t>8095909815</t>
  </si>
  <si>
    <t>8123961001</t>
  </si>
  <si>
    <t>9449557322</t>
  </si>
  <si>
    <t>9740269317</t>
  </si>
  <si>
    <t>9740103510</t>
  </si>
  <si>
    <t>9538209275</t>
  </si>
  <si>
    <t>7353658929</t>
  </si>
  <si>
    <t>7353967212</t>
  </si>
  <si>
    <t>9986448106</t>
  </si>
  <si>
    <t>7829682725</t>
  </si>
  <si>
    <t>9916636755</t>
  </si>
  <si>
    <t>7829417169</t>
  </si>
  <si>
    <t>9535906040</t>
  </si>
  <si>
    <t>90082200130</t>
  </si>
  <si>
    <t>9108095108</t>
  </si>
  <si>
    <t>9945749988</t>
  </si>
  <si>
    <t>9900702936</t>
  </si>
  <si>
    <t>9902349508</t>
  </si>
  <si>
    <t>9663005191</t>
  </si>
  <si>
    <t>9449583264</t>
  </si>
  <si>
    <t>9886633014</t>
  </si>
  <si>
    <t>9611383564</t>
  </si>
  <si>
    <t>9980663728</t>
  </si>
  <si>
    <t>9632450806</t>
  </si>
  <si>
    <t>9538202076</t>
  </si>
  <si>
    <t>9986752328</t>
  </si>
  <si>
    <t>7624944328</t>
  </si>
  <si>
    <t>9538942365</t>
  </si>
  <si>
    <t>9980168343</t>
  </si>
  <si>
    <t>9449556664</t>
  </si>
  <si>
    <t>9886853397</t>
  </si>
  <si>
    <t>9986444060</t>
  </si>
  <si>
    <t>9448907776</t>
  </si>
  <si>
    <t>8970657117</t>
  </si>
  <si>
    <t>9036094380</t>
  </si>
  <si>
    <t>9986815059</t>
  </si>
  <si>
    <t>9008375359</t>
  </si>
  <si>
    <t>9538207655</t>
  </si>
  <si>
    <t>9845538940</t>
  </si>
  <si>
    <t>7090316830</t>
  </si>
  <si>
    <t>9449624906</t>
  </si>
  <si>
    <t>9886933590</t>
  </si>
  <si>
    <t>9901096838</t>
  </si>
  <si>
    <t>9538336663</t>
  </si>
  <si>
    <t>9449441690</t>
  </si>
  <si>
    <t>9741653199</t>
  </si>
  <si>
    <t>9742000722</t>
  </si>
  <si>
    <t>9742103102</t>
  </si>
  <si>
    <t>9481186161</t>
  </si>
  <si>
    <t>9620312914</t>
  </si>
  <si>
    <t>9886368056</t>
  </si>
  <si>
    <t>9449983830</t>
  </si>
  <si>
    <t>9591572494</t>
  </si>
  <si>
    <t>9886513543</t>
  </si>
  <si>
    <t>7829421709</t>
  </si>
  <si>
    <t>9448157859</t>
  </si>
  <si>
    <t>9916558445</t>
  </si>
  <si>
    <t>9611903904</t>
  </si>
  <si>
    <t>9986710255</t>
  </si>
  <si>
    <t>9945284562</t>
  </si>
  <si>
    <t>9481740552</t>
  </si>
  <si>
    <t>944808239</t>
  </si>
  <si>
    <t>9620871547</t>
  </si>
  <si>
    <t>7405607951</t>
  </si>
  <si>
    <t>7259936247</t>
  </si>
  <si>
    <t>9108763590</t>
  </si>
  <si>
    <t>9591534881</t>
  </si>
  <si>
    <t>9538054502</t>
  </si>
  <si>
    <t>990242869</t>
  </si>
  <si>
    <t>9579977779</t>
  </si>
  <si>
    <t>9606547027</t>
  </si>
  <si>
    <t>9742854743</t>
  </si>
  <si>
    <t>9448215721</t>
  </si>
  <si>
    <t>9686410162</t>
  </si>
  <si>
    <t>9916366171</t>
  </si>
  <si>
    <t>9886725665</t>
  </si>
  <si>
    <t>9380607428</t>
  </si>
  <si>
    <t>9845066480</t>
  </si>
  <si>
    <t>8951145539</t>
  </si>
  <si>
    <t>9886931753</t>
  </si>
  <si>
    <t>9742021780</t>
  </si>
  <si>
    <t>9916849166</t>
  </si>
  <si>
    <t>9916559742</t>
  </si>
  <si>
    <t>8722173594</t>
  </si>
  <si>
    <t>9916763907</t>
  </si>
  <si>
    <t>9448187447</t>
  </si>
  <si>
    <t>9741824799</t>
  </si>
  <si>
    <t>9740635986</t>
  </si>
  <si>
    <t>9663564448</t>
  </si>
  <si>
    <t>9481562237</t>
  </si>
  <si>
    <t>9731248287</t>
  </si>
  <si>
    <t>9986496904</t>
  </si>
  <si>
    <t>9538166131</t>
  </si>
  <si>
    <t>8904812842</t>
  </si>
  <si>
    <t>9902776952</t>
  </si>
  <si>
    <t>8749047437</t>
  </si>
  <si>
    <t>9900963913</t>
  </si>
  <si>
    <t>8495951223</t>
  </si>
  <si>
    <t>8618544262</t>
  </si>
  <si>
    <t>9741346620</t>
  </si>
  <si>
    <t>9741570262</t>
  </si>
  <si>
    <t>8123884003</t>
  </si>
  <si>
    <t>9741993631</t>
  </si>
  <si>
    <t>9916248374</t>
  </si>
  <si>
    <t>9448304945</t>
  </si>
  <si>
    <t>9148834809</t>
  </si>
  <si>
    <t>9902676886</t>
  </si>
  <si>
    <t>9916559695</t>
  </si>
  <si>
    <t>8884557820</t>
  </si>
  <si>
    <t>9380229462</t>
  </si>
  <si>
    <t>8884219762</t>
  </si>
  <si>
    <t>9448636060</t>
  </si>
  <si>
    <t>9448552348</t>
  </si>
  <si>
    <t>9632734004</t>
  </si>
  <si>
    <t>9449772489</t>
  </si>
  <si>
    <t>9448839556</t>
  </si>
  <si>
    <t>8861176489</t>
  </si>
  <si>
    <t>7259209119</t>
  </si>
  <si>
    <t>9448926791</t>
  </si>
  <si>
    <t>9449106544</t>
  </si>
  <si>
    <t>9448692635</t>
  </si>
  <si>
    <t>9740103508</t>
  </si>
  <si>
    <t>9880383622</t>
  </si>
  <si>
    <t>9449108436</t>
  </si>
  <si>
    <t>8884343772</t>
  </si>
  <si>
    <t>9731380990</t>
  </si>
  <si>
    <t>8095853621</t>
  </si>
  <si>
    <t>7619123163</t>
  </si>
  <si>
    <t>9902309826</t>
  </si>
  <si>
    <t>9821078177</t>
  </si>
  <si>
    <t>9821275225</t>
  </si>
  <si>
    <t>9448636915</t>
  </si>
  <si>
    <t>9449070811</t>
  </si>
  <si>
    <t>9964108862</t>
  </si>
  <si>
    <t>9611868149</t>
  </si>
  <si>
    <t>9535905423</t>
  </si>
  <si>
    <t>9945815409</t>
  </si>
  <si>
    <t>9945814832</t>
  </si>
  <si>
    <t>9008410764</t>
  </si>
  <si>
    <t>9448692678</t>
  </si>
  <si>
    <t>9916546634</t>
  </si>
  <si>
    <t>8123162952</t>
  </si>
  <si>
    <t>7338063962</t>
  </si>
  <si>
    <t>9611743910</t>
  </si>
  <si>
    <t>9620299018</t>
  </si>
  <si>
    <t>9448322998</t>
  </si>
  <si>
    <t>9448920623</t>
  </si>
  <si>
    <t>9449200110</t>
  </si>
  <si>
    <t>9741731276</t>
  </si>
  <si>
    <t>9008975745</t>
  </si>
  <si>
    <t>9741672319</t>
  </si>
  <si>
    <t>9916058069</t>
  </si>
  <si>
    <t>9986273670</t>
  </si>
  <si>
    <t>9535905731</t>
  </si>
  <si>
    <t>9740390139</t>
  </si>
  <si>
    <t>8971624105</t>
  </si>
  <si>
    <t>7760691212</t>
  </si>
  <si>
    <t>9742818112</t>
  </si>
  <si>
    <t>9739819695</t>
  </si>
  <si>
    <t>9916370262</t>
  </si>
  <si>
    <t>7760244538</t>
  </si>
  <si>
    <t>9964469907</t>
  </si>
  <si>
    <t>9739244657</t>
  </si>
  <si>
    <t>7411370032</t>
  </si>
  <si>
    <t>7829466107</t>
  </si>
  <si>
    <t>9632334007</t>
  </si>
  <si>
    <t>9742978142</t>
  </si>
  <si>
    <t>9689377708</t>
  </si>
  <si>
    <t>8497868904</t>
  </si>
  <si>
    <t>8197719045</t>
  </si>
  <si>
    <t>9620424969</t>
  </si>
  <si>
    <t>9886929976</t>
  </si>
  <si>
    <t>9845752795</t>
  </si>
  <si>
    <t>9686848965</t>
  </si>
  <si>
    <t>9481737580</t>
  </si>
  <si>
    <t>7259452449</t>
  </si>
  <si>
    <t>9449753230</t>
  </si>
  <si>
    <t>9481105257</t>
  </si>
  <si>
    <t>9448875679</t>
  </si>
  <si>
    <t>9663600706</t>
  </si>
  <si>
    <t>9449794315</t>
  </si>
  <si>
    <t>9886528743</t>
  </si>
  <si>
    <t>8197383694</t>
  </si>
  <si>
    <t>9740038555</t>
  </si>
  <si>
    <t>9449735085</t>
  </si>
  <si>
    <t>7204751323</t>
  </si>
  <si>
    <t>9591203680</t>
  </si>
  <si>
    <t>9945256178</t>
  </si>
  <si>
    <t>8095104097</t>
  </si>
  <si>
    <t>7411221008</t>
  </si>
  <si>
    <t>9449795038</t>
  </si>
  <si>
    <t>9448877776</t>
  </si>
  <si>
    <t>8951526088</t>
  </si>
  <si>
    <t>7026865108</t>
  </si>
  <si>
    <t>9880970532</t>
  </si>
  <si>
    <t>8971617683</t>
  </si>
  <si>
    <t>9731130129</t>
  </si>
  <si>
    <t>8123226120</t>
  </si>
  <si>
    <t>7259190965</t>
  </si>
  <si>
    <t>8147229810</t>
  </si>
  <si>
    <t>9916468207</t>
  </si>
  <si>
    <t>9741653093</t>
  </si>
  <si>
    <t>9916763585</t>
  </si>
  <si>
    <t>9972434598</t>
  </si>
  <si>
    <t>8861371996</t>
  </si>
  <si>
    <t>9740932097</t>
  </si>
  <si>
    <t>9742424552</t>
  </si>
  <si>
    <t>7411395472</t>
  </si>
  <si>
    <t>8123962696</t>
  </si>
  <si>
    <t>9008203927</t>
  </si>
  <si>
    <t>9731529235</t>
  </si>
  <si>
    <t>9902572406</t>
  </si>
  <si>
    <t>7829342162</t>
  </si>
  <si>
    <t>9739719529</t>
  </si>
  <si>
    <t>6363065548</t>
  </si>
  <si>
    <t>9449257394</t>
  </si>
  <si>
    <t>9686305045</t>
  </si>
  <si>
    <t>9886527936</t>
  </si>
  <si>
    <t>9611972334</t>
  </si>
  <si>
    <t>9980167330</t>
  </si>
  <si>
    <t>7349113120</t>
  </si>
  <si>
    <t>9620047717</t>
  </si>
  <si>
    <t>9008518001</t>
  </si>
  <si>
    <t>8147870162</t>
  </si>
  <si>
    <t>9945955679</t>
  </si>
  <si>
    <t>9916613380</t>
  </si>
  <si>
    <t>9886447761</t>
  </si>
  <si>
    <t>9035570273</t>
  </si>
  <si>
    <t>9886927631</t>
  </si>
  <si>
    <t>9035183284</t>
  </si>
  <si>
    <t>9606229071</t>
  </si>
  <si>
    <t>9591089972</t>
  </si>
  <si>
    <t>9448637782</t>
  </si>
  <si>
    <t>9980102048</t>
  </si>
  <si>
    <t>9632545889</t>
  </si>
  <si>
    <t>9972497389</t>
  </si>
  <si>
    <t>9945823744</t>
  </si>
  <si>
    <t>7619131176</t>
  </si>
  <si>
    <t>9538725911</t>
  </si>
  <si>
    <t>9742509639</t>
  </si>
  <si>
    <t>9611821984</t>
  </si>
  <si>
    <t>9845130814</t>
  </si>
  <si>
    <t>7760203424</t>
  </si>
  <si>
    <t>9422550355</t>
  </si>
  <si>
    <t>9686081900</t>
  </si>
  <si>
    <t>8197158446</t>
  </si>
  <si>
    <t>9986438971</t>
  </si>
  <si>
    <t>8095382546</t>
  </si>
  <si>
    <t>9535188741</t>
  </si>
  <si>
    <t>9743519425</t>
  </si>
  <si>
    <t>9591441909</t>
  </si>
  <si>
    <t>9480539329</t>
  </si>
  <si>
    <t>9886680597</t>
  </si>
  <si>
    <t>9886930934</t>
  </si>
  <si>
    <t>9449037774</t>
  </si>
  <si>
    <t>9448759364</t>
  </si>
  <si>
    <t>9591441143</t>
  </si>
  <si>
    <t>9448839670</t>
  </si>
  <si>
    <t>9513291786</t>
  </si>
  <si>
    <t>9980880889</t>
  </si>
  <si>
    <t>8884032606</t>
  </si>
  <si>
    <t>6364686101</t>
  </si>
  <si>
    <t>9731320460</t>
  </si>
  <si>
    <t>7406700541</t>
  </si>
  <si>
    <t>9538536834</t>
  </si>
  <si>
    <t>9945385690</t>
  </si>
  <si>
    <t>9742858084</t>
  </si>
  <si>
    <t>9740497315</t>
  </si>
  <si>
    <t>9900410020</t>
  </si>
  <si>
    <t>8050382667</t>
  </si>
  <si>
    <t>9901899129</t>
  </si>
  <si>
    <t>9448637402</t>
  </si>
  <si>
    <t>8861870932</t>
  </si>
  <si>
    <t>9972005859</t>
  </si>
  <si>
    <t>8971292956</t>
  </si>
  <si>
    <t>9606675048</t>
  </si>
  <si>
    <t>9538965102</t>
  </si>
  <si>
    <t>9731228052</t>
  </si>
  <si>
    <t>9730033047</t>
  </si>
  <si>
    <t>9902950101</t>
  </si>
  <si>
    <t>9448148107</t>
  </si>
  <si>
    <t>8861885122</t>
  </si>
  <si>
    <t>8105253996</t>
  </si>
  <si>
    <t>8722765446</t>
  </si>
  <si>
    <t>9741728448</t>
  </si>
  <si>
    <t>9611932861</t>
  </si>
  <si>
    <t>9741031570</t>
  </si>
  <si>
    <t>9448211708</t>
  </si>
  <si>
    <t>9448225225</t>
  </si>
  <si>
    <t>948208198</t>
  </si>
  <si>
    <t>9916244107</t>
  </si>
  <si>
    <t>9448875688</t>
  </si>
  <si>
    <t>9448403644</t>
  </si>
  <si>
    <t>9731694201</t>
  </si>
  <si>
    <t>9964284563</t>
  </si>
  <si>
    <t>8050806002</t>
  </si>
  <si>
    <t>9483811771</t>
  </si>
  <si>
    <t>9448692733</t>
  </si>
  <si>
    <t>8310412216</t>
  </si>
  <si>
    <t>9008171428</t>
  </si>
  <si>
    <t>9008181948</t>
  </si>
  <si>
    <t>9742422839</t>
  </si>
  <si>
    <t>8050542108</t>
  </si>
  <si>
    <t>9886445102</t>
  </si>
  <si>
    <t>9900959797</t>
  </si>
  <si>
    <t>9739114829</t>
  </si>
  <si>
    <t>9844044638</t>
  </si>
  <si>
    <t>9482080198</t>
  </si>
  <si>
    <t>9513051468</t>
  </si>
  <si>
    <t>9448552324</t>
  </si>
  <si>
    <t>9535900057</t>
  </si>
  <si>
    <t>9886527574</t>
  </si>
  <si>
    <t>8490018122</t>
  </si>
  <si>
    <t>9766501556</t>
  </si>
  <si>
    <t>7259929658</t>
  </si>
  <si>
    <t>8884108403</t>
  </si>
  <si>
    <t>8971009260</t>
  </si>
  <si>
    <t>8095540080</t>
  </si>
  <si>
    <t>9731952634</t>
  </si>
  <si>
    <t>9986890996</t>
  </si>
  <si>
    <t>9448636190</t>
  </si>
  <si>
    <t>8970127223</t>
  </si>
  <si>
    <t>9980170187</t>
  </si>
  <si>
    <t>9620903911</t>
  </si>
  <si>
    <t>9591655284</t>
  </si>
  <si>
    <t>7353224409</t>
  </si>
  <si>
    <t>7996207223</t>
  </si>
  <si>
    <t>9035064381</t>
  </si>
  <si>
    <t>9742520561</t>
  </si>
  <si>
    <t>7406445719</t>
  </si>
  <si>
    <t>9900298429</t>
  </si>
  <si>
    <t>9844582231</t>
  </si>
  <si>
    <t>7760932231</t>
  </si>
  <si>
    <t>9740436733</t>
  </si>
  <si>
    <t>8197384045</t>
  </si>
  <si>
    <t>9986582530</t>
  </si>
  <si>
    <t>8050418235</t>
  </si>
  <si>
    <t>9741547190</t>
  </si>
  <si>
    <t>9620813930</t>
  </si>
  <si>
    <t>9606239266</t>
  </si>
  <si>
    <t>8971185708</t>
  </si>
  <si>
    <t>8197384207</t>
  </si>
  <si>
    <t>9611450907</t>
  </si>
  <si>
    <t>8867281008</t>
  </si>
  <si>
    <t>8867551008</t>
  </si>
  <si>
    <t>9980870828</t>
  </si>
  <si>
    <t>9739957686</t>
  </si>
  <si>
    <t>9886683154</t>
  </si>
  <si>
    <t>9986263385</t>
  </si>
  <si>
    <t>9019087446</t>
  </si>
  <si>
    <t>9986822943</t>
  </si>
  <si>
    <t>7019948420</t>
  </si>
  <si>
    <t>8971288504</t>
  </si>
  <si>
    <t>9448230935</t>
  </si>
  <si>
    <t>9449182961</t>
  </si>
  <si>
    <t>9538852108</t>
  </si>
  <si>
    <t>3035573252</t>
  </si>
  <si>
    <t>9035573252</t>
  </si>
  <si>
    <t>8151823408</t>
  </si>
  <si>
    <t>9632456281</t>
  </si>
  <si>
    <t>8095388511</t>
  </si>
  <si>
    <t>9980160366</t>
  </si>
  <si>
    <t>9916894566</t>
  </si>
  <si>
    <t>9964866358</t>
  </si>
  <si>
    <t>7406491502</t>
  </si>
  <si>
    <t>9448862061</t>
  </si>
  <si>
    <t>8088778909</t>
  </si>
  <si>
    <t>9945820243</t>
  </si>
  <si>
    <t>7760244614</t>
  </si>
  <si>
    <t>9916017074</t>
  </si>
  <si>
    <t>8123204131</t>
  </si>
  <si>
    <t>9019115934</t>
  </si>
  <si>
    <t>8123083418</t>
  </si>
  <si>
    <t>9035950937</t>
  </si>
  <si>
    <t>9916030497</t>
  </si>
  <si>
    <t>99166907365</t>
  </si>
  <si>
    <t>9008184008</t>
  </si>
  <si>
    <t>9480717115</t>
  </si>
  <si>
    <t>9886930978</t>
  </si>
  <si>
    <t>9538269257</t>
  </si>
  <si>
    <t>6363837554</t>
  </si>
  <si>
    <t>9916181970</t>
  </si>
  <si>
    <t>9448437331</t>
  </si>
  <si>
    <t>9916054686</t>
  </si>
  <si>
    <t>9731796193</t>
  </si>
  <si>
    <t>9325759977</t>
  </si>
  <si>
    <t>7721836777</t>
  </si>
  <si>
    <t>8139914123</t>
  </si>
  <si>
    <t>9611168719</t>
  </si>
  <si>
    <t>9740043174</t>
  </si>
  <si>
    <t>8861192768</t>
  </si>
  <si>
    <t>9606507985</t>
  </si>
  <si>
    <t>7996096940</t>
  </si>
  <si>
    <t>9886269165</t>
  </si>
  <si>
    <t>8660884760</t>
  </si>
  <si>
    <t>9986359148</t>
  </si>
  <si>
    <t>6364275849</t>
  </si>
  <si>
    <t>8722069556</t>
  </si>
  <si>
    <t>9538277106</t>
  </si>
  <si>
    <t>8861871060</t>
  </si>
  <si>
    <t>8277224181</t>
  </si>
  <si>
    <t>9448630915</t>
  </si>
  <si>
    <t>9886221892</t>
  </si>
  <si>
    <t>7406441919</t>
  </si>
  <si>
    <t>8660382453</t>
  </si>
  <si>
    <t>9986349819</t>
  </si>
  <si>
    <t>6361027951</t>
  </si>
  <si>
    <t>9036320366</t>
  </si>
  <si>
    <t>9986079932</t>
  </si>
  <si>
    <t>9731479539</t>
  </si>
  <si>
    <t>9449796229</t>
  </si>
  <si>
    <t>9008818260</t>
  </si>
  <si>
    <t>8861459830</t>
  </si>
  <si>
    <t>9449531340</t>
  </si>
  <si>
    <t>7353740822</t>
  </si>
  <si>
    <t>9880381411</t>
  </si>
  <si>
    <t>7483730795</t>
  </si>
  <si>
    <t>8861543228</t>
  </si>
  <si>
    <t>9945821127</t>
  </si>
  <si>
    <t>9742869664</t>
  </si>
  <si>
    <t>9448762961</t>
  </si>
  <si>
    <t>9916559704</t>
  </si>
  <si>
    <t>8088075394</t>
  </si>
  <si>
    <t>9743883935</t>
  </si>
  <si>
    <t>9035578055</t>
  </si>
  <si>
    <t>9739640078</t>
  </si>
  <si>
    <t>8296634096</t>
  </si>
  <si>
    <t>8095843377</t>
  </si>
  <si>
    <t>9880413737</t>
  </si>
  <si>
    <t>9880412737</t>
  </si>
  <si>
    <t>9448591686</t>
  </si>
  <si>
    <t>8088235641</t>
  </si>
  <si>
    <t>9741941401</t>
  </si>
  <si>
    <t>9739238804</t>
  </si>
  <si>
    <t>9632353019</t>
  </si>
  <si>
    <t>9632141555</t>
  </si>
  <si>
    <t>9663451380</t>
  </si>
  <si>
    <t>9980154345</t>
  </si>
  <si>
    <t>9968624198</t>
  </si>
  <si>
    <t>99868241198</t>
  </si>
  <si>
    <t>9741359805</t>
  </si>
  <si>
    <t>8105736370</t>
  </si>
  <si>
    <t>9731527849</t>
  </si>
  <si>
    <t>9743288220</t>
  </si>
  <si>
    <t>9972470080</t>
  </si>
  <si>
    <t>8884629523</t>
  </si>
  <si>
    <t>9967843295</t>
  </si>
  <si>
    <t>9611735111</t>
  </si>
  <si>
    <t>9916033083</t>
  </si>
  <si>
    <t>991603016</t>
  </si>
  <si>
    <t>3611735111</t>
  </si>
  <si>
    <t>9916033008</t>
  </si>
  <si>
    <t>6363153435</t>
  </si>
  <si>
    <t>9916033000</t>
  </si>
  <si>
    <t>632563564</t>
  </si>
  <si>
    <t>6325636456</t>
  </si>
  <si>
    <t>632563645</t>
  </si>
  <si>
    <t>6325634563</t>
  </si>
  <si>
    <t>9845509149</t>
  </si>
  <si>
    <t>99016030083</t>
  </si>
  <si>
    <t>9886389405</t>
  </si>
  <si>
    <t>9480119901</t>
  </si>
  <si>
    <t>8971742060</t>
  </si>
  <si>
    <t>9845414271</t>
  </si>
  <si>
    <t>9538195381</t>
  </si>
  <si>
    <t>9538145512</t>
  </si>
  <si>
    <t>9538133333</t>
  </si>
  <si>
    <t>9538122233</t>
  </si>
  <si>
    <t>952222222</t>
  </si>
  <si>
    <t>953812455</t>
  </si>
  <si>
    <t>9512222234</t>
  </si>
  <si>
    <t>95381245125</t>
  </si>
  <si>
    <t>95315524556</t>
  </si>
  <si>
    <t>953815345</t>
  </si>
  <si>
    <t>951111253</t>
  </si>
  <si>
    <t>9886690290</t>
  </si>
  <si>
    <t>9035305590</t>
  </si>
  <si>
    <t>9641565846</t>
  </si>
  <si>
    <t>9945469947</t>
  </si>
  <si>
    <t>8123879438</t>
  </si>
  <si>
    <t>7411801550</t>
  </si>
  <si>
    <t>9739386166</t>
  </si>
  <si>
    <t>6362596500</t>
  </si>
  <si>
    <t>7996259703</t>
  </si>
  <si>
    <t>953822455</t>
  </si>
  <si>
    <t>953152455</t>
  </si>
  <si>
    <t>953455455</t>
  </si>
  <si>
    <t>95351455</t>
  </si>
  <si>
    <t>954845155</t>
  </si>
  <si>
    <t>9448318215</t>
  </si>
  <si>
    <t>RABAKAVI</t>
  </si>
  <si>
    <t>GUDODAGI</t>
  </si>
  <si>
    <t>MUDASHI</t>
  </si>
  <si>
    <t>SADALAGI</t>
  </si>
  <si>
    <t>PATIL</t>
  </si>
  <si>
    <t>BADNIKAI</t>
  </si>
  <si>
    <t>SAIDAPUR</t>
  </si>
  <si>
    <t>HOLER</t>
  </si>
  <si>
    <t>KASHETTI</t>
  </si>
  <si>
    <t>KURANI</t>
  </si>
  <si>
    <t>CHOUGALA</t>
  </si>
  <si>
    <t>GASTI</t>
  </si>
  <si>
    <t>CHIMMAD</t>
  </si>
  <si>
    <t>HIDAKAL</t>
  </si>
  <si>
    <t>ODEYAR</t>
  </si>
  <si>
    <t>HADAKAR</t>
  </si>
  <si>
    <t>SHAHA</t>
  </si>
  <si>
    <t>RADARATTI</t>
  </si>
  <si>
    <t>JAMBAGI</t>
  </si>
  <si>
    <t>TERADAL</t>
  </si>
  <si>
    <t>THAKKANNAVAR</t>
  </si>
  <si>
    <t>SAVADI</t>
  </si>
  <si>
    <t>PADEDAR</t>
  </si>
  <si>
    <t>ASKI</t>
  </si>
  <si>
    <t>DARUR</t>
  </si>
  <si>
    <t>ALAGUR</t>
  </si>
  <si>
    <t>BAGEWADI</t>
  </si>
  <si>
    <t>KULAKARNI</t>
  </si>
  <si>
    <t>DESAPANDE</t>
  </si>
  <si>
    <t>SHINDE</t>
  </si>
  <si>
    <t>RAMATIRTH</t>
  </si>
  <si>
    <t>BASAGOUDANAVAR</t>
  </si>
  <si>
    <t>PATTAR</t>
  </si>
  <si>
    <t>BELAGALI</t>
  </si>
  <si>
    <t>SHEDABAL</t>
  </si>
  <si>
    <t>ASANGI</t>
  </si>
  <si>
    <t>HALINGALI</t>
  </si>
  <si>
    <t>KORIGERI</t>
  </si>
  <si>
    <t>JAYAGOND</t>
  </si>
  <si>
    <t>LIMBIKAI</t>
  </si>
  <si>
    <t>SUBBANNAVAR</t>
  </si>
  <si>
    <t>NAGAYI</t>
  </si>
  <si>
    <t>HALLUR</t>
  </si>
  <si>
    <t>KARNAWADI</t>
  </si>
  <si>
    <t>CHINCALI</t>
  </si>
  <si>
    <t>SHIRAHATTI</t>
  </si>
  <si>
    <t>DALAWAI</t>
  </si>
  <si>
    <t>TUNGAL</t>
  </si>
  <si>
    <t>ATHANI</t>
  </si>
  <si>
    <t>JAMADAR</t>
  </si>
  <si>
    <t>INCHALKARNJI</t>
  </si>
  <si>
    <t>LALI</t>
  </si>
  <si>
    <t>MOKASHI</t>
  </si>
  <si>
    <t>KHOT</t>
  </si>
  <si>
    <t>KAMATAGI</t>
  </si>
  <si>
    <t>PATAYIT</t>
  </si>
  <si>
    <t>KATTI</t>
  </si>
  <si>
    <t>HUGAR</t>
  </si>
  <si>
    <t>MADIWAL</t>
  </si>
  <si>
    <t>MORE</t>
  </si>
  <si>
    <t>DHARMATTI</t>
  </si>
  <si>
    <t>SAVADATTI</t>
  </si>
  <si>
    <t>TAMADADDI</t>
  </si>
  <si>
    <t>JALIHAL</t>
  </si>
  <si>
    <t>BILAGI</t>
  </si>
  <si>
    <t>DESAI</t>
  </si>
  <si>
    <t>KUMBAR</t>
  </si>
  <si>
    <t>BYADAGI</t>
  </si>
  <si>
    <t>VADAGOLE</t>
  </si>
  <si>
    <t>MALLANNAVAR</t>
  </si>
  <si>
    <t>SATTIGERI</t>
  </si>
  <si>
    <t>BANAJ</t>
  </si>
  <si>
    <t>BANTI</t>
  </si>
  <si>
    <t>SANADI</t>
  </si>
  <si>
    <t>KURI</t>
  </si>
  <si>
    <t>HANAGANDI</t>
  </si>
  <si>
    <t>BANDAGAR</t>
  </si>
  <si>
    <t>BANGI</t>
  </si>
  <si>
    <t>PARAMAGOUDAR</t>
  </si>
  <si>
    <t>NIVALAGI</t>
  </si>
  <si>
    <t>LUDABUDE</t>
  </si>
  <si>
    <t>GURAV</t>
  </si>
  <si>
    <t>TALAWAR</t>
  </si>
  <si>
    <t>MATHAPATI</t>
  </si>
  <si>
    <t>SHAHARBIDARE</t>
  </si>
  <si>
    <t>YARADATTI</t>
  </si>
  <si>
    <t>BPATL</t>
  </si>
  <si>
    <t>KHETRI</t>
  </si>
  <si>
    <t>MELAPURE</t>
  </si>
  <si>
    <t>KUDUVA</t>
  </si>
  <si>
    <t>PUJERI</t>
  </si>
  <si>
    <t>JADAV</t>
  </si>
  <si>
    <t>KHAVATAKOPP</t>
  </si>
  <si>
    <t>BUDIHAL</t>
  </si>
  <si>
    <t>PENDAR</t>
  </si>
  <si>
    <t>YALASHETTI</t>
  </si>
  <si>
    <t>CHANAGOUDAR</t>
  </si>
  <si>
    <t>NAGARALE</t>
  </si>
  <si>
    <t>LOKANNAVAR</t>
  </si>
  <si>
    <t>PALABANVI</t>
  </si>
  <si>
    <t>MUDALAGI</t>
  </si>
  <si>
    <t>KONE</t>
  </si>
  <si>
    <t>KAMBAR</t>
  </si>
  <si>
    <t>LOKAPUR</t>
  </si>
  <si>
    <t>MUDAGARAWADI</t>
  </si>
  <si>
    <t>MUNGARAWADI</t>
  </si>
  <si>
    <t>GOUDAPPAGOL</t>
  </si>
  <si>
    <t>KHANAPUR</t>
  </si>
  <si>
    <t>AVARADI</t>
  </si>
  <si>
    <t>CHIKKUD</t>
  </si>
  <si>
    <t>KOTTALAGI</t>
  </si>
  <si>
    <t>HARAVI</t>
  </si>
  <si>
    <t>GUGAD</t>
  </si>
  <si>
    <t>KALATIPPI</t>
  </si>
  <si>
    <t>KHANADAL</t>
  </si>
  <si>
    <t>DUBADAL</t>
  </si>
  <si>
    <t>NADAF</t>
  </si>
  <si>
    <t>BIRADAR</t>
  </si>
  <si>
    <t>YALIGAR</t>
  </si>
  <si>
    <t>TULASIGER</t>
  </si>
  <si>
    <t>MUTTUR</t>
  </si>
  <si>
    <t>KHADAKABANVI</t>
  </si>
  <si>
    <t>JOKANATTI</t>
  </si>
  <si>
    <t>RAKARADDI</t>
  </si>
  <si>
    <t>BPATIL</t>
  </si>
  <si>
    <t>SONAR</t>
  </si>
  <si>
    <t>KULAKRANI</t>
  </si>
  <si>
    <t>KAMBLE</t>
  </si>
  <si>
    <t>DONGE</t>
  </si>
  <si>
    <t>MORAB</t>
  </si>
  <si>
    <t>DESHAPANDE</t>
  </si>
  <si>
    <t>CHINCHALI</t>
  </si>
  <si>
    <t>NADONI</t>
  </si>
  <si>
    <t>MUGALIHAL</t>
  </si>
  <si>
    <t>KASHE</t>
  </si>
  <si>
    <t>HALABAR</t>
  </si>
  <si>
    <t>CHANNANAVAR</t>
  </si>
  <si>
    <t>HIPPARAGI</t>
  </si>
  <si>
    <t>MADAMAKKALI</t>
  </si>
  <si>
    <t>SARIKAR</t>
  </si>
  <si>
    <t>MADAR</t>
  </si>
  <si>
    <t>AIHOLE</t>
  </si>
  <si>
    <t>KUGE</t>
  </si>
  <si>
    <t>UGARE</t>
  </si>
  <si>
    <t>HANJE</t>
  </si>
  <si>
    <t>KAVALAGI</t>
  </si>
  <si>
    <t>DURGANAVAR</t>
  </si>
  <si>
    <t>HALINAGLI</t>
  </si>
  <si>
    <t>SHIRAGUPPI</t>
  </si>
  <si>
    <t>SHEGUISHI</t>
  </si>
  <si>
    <t>GULEDAR</t>
  </si>
  <si>
    <t>MUNNOLI</t>
  </si>
  <si>
    <t>SURYAVANSHI</t>
  </si>
  <si>
    <t>ARAKERI</t>
  </si>
  <si>
    <t>PARAMAGOND</t>
  </si>
  <si>
    <t>CHOUDAKI</t>
  </si>
  <si>
    <t>NAVI</t>
  </si>
  <si>
    <t>GOTE</t>
  </si>
  <si>
    <t>DEVARAMANI</t>
  </si>
  <si>
    <t>MULLA</t>
  </si>
  <si>
    <t>RATHOD</t>
  </si>
  <si>
    <t>GADDI</t>
  </si>
  <si>
    <t>BALUMANI</t>
  </si>
  <si>
    <t>PALABAHANVI</t>
  </si>
  <si>
    <t>KARLATTI</t>
  </si>
  <si>
    <t>HULAGABALI</t>
  </si>
  <si>
    <t xml:space="preserve"> ALAGUR</t>
  </si>
  <si>
    <t>JAMAGOND</t>
  </si>
  <si>
    <t>UPADHYE</t>
  </si>
  <si>
    <t>GALAGALI</t>
  </si>
  <si>
    <t>SHIRAGANVAKAR</t>
  </si>
  <si>
    <t>SHINGADI</t>
  </si>
  <si>
    <t>PALABHANVI</t>
  </si>
  <si>
    <t>SHAHARABIDARE</t>
  </si>
  <si>
    <t>ITNAL</t>
  </si>
  <si>
    <t>KARIGAR</t>
  </si>
  <si>
    <t>KALLOLI</t>
  </si>
  <si>
    <t>KANCHAGAR</t>
  </si>
  <si>
    <t>HAKKI</t>
  </si>
  <si>
    <t>BANAJANAVAR</t>
  </si>
  <si>
    <t>DADDIMANI</t>
  </si>
  <si>
    <t>KUPPANATTI</t>
  </si>
  <si>
    <t>HUDDAR</t>
  </si>
  <si>
    <t>MUGALI</t>
  </si>
  <si>
    <t>HALUR</t>
  </si>
  <si>
    <t>BEVANUR</t>
  </si>
  <si>
    <t>SHRIGOND</t>
  </si>
  <si>
    <t>MAGADUM</t>
  </si>
  <si>
    <t>KELAGADE</t>
  </si>
  <si>
    <t>CHOUGLA</t>
  </si>
  <si>
    <t>GHANTI</t>
  </si>
  <si>
    <t>BABAKAR</t>
  </si>
  <si>
    <t>VANGI</t>
  </si>
  <si>
    <t>KILEDAR</t>
  </si>
  <si>
    <t>INGALI</t>
  </si>
  <si>
    <t>BATAGI</t>
  </si>
  <si>
    <t>NAIK</t>
  </si>
  <si>
    <t>TULASIGERI</t>
  </si>
  <si>
    <t>KAGE</t>
  </si>
  <si>
    <t>JEEVAPPAGOL</t>
  </si>
  <si>
    <t>HOSAMANI</t>
  </si>
  <si>
    <t>DODDAMANI</t>
  </si>
  <si>
    <t>RAMATEERTH</t>
  </si>
  <si>
    <t>BIRADI</t>
  </si>
  <si>
    <t>POL</t>
  </si>
  <si>
    <t>BANDOJI</t>
  </si>
  <si>
    <t>UMADI</t>
  </si>
  <si>
    <t>TELI</t>
  </si>
  <si>
    <t>GOURAJ</t>
  </si>
  <si>
    <t>DADDI</t>
  </si>
  <si>
    <t>BALOL</t>
  </si>
  <si>
    <t>KOKKALAKI</t>
  </si>
  <si>
    <t>GUDDI</t>
  </si>
  <si>
    <t>SINGADI</t>
  </si>
  <si>
    <t>BOMMANNAVAR</t>
  </si>
  <si>
    <t>CHANAGOUDA</t>
  </si>
  <si>
    <t>KOLI</t>
  </si>
  <si>
    <t>KILLEDAR</t>
  </si>
  <si>
    <t>HUKKERI</t>
  </si>
  <si>
    <t>KANAKIKODI</t>
  </si>
  <si>
    <t>CHOUGALE</t>
  </si>
  <si>
    <t>HALAKARNI</t>
  </si>
  <si>
    <t>VANAJOL</t>
  </si>
  <si>
    <t>SHIRAGNVAKAR</t>
  </si>
  <si>
    <t>BADAGI</t>
  </si>
  <si>
    <t>BASAGOUDAR</t>
  </si>
  <si>
    <t>HULYAL</t>
  </si>
  <si>
    <t>KAROLI</t>
  </si>
  <si>
    <t>KALLOLIKAR</t>
  </si>
  <si>
    <t>NAGAVI</t>
  </si>
  <si>
    <t>KHESTI</t>
  </si>
  <si>
    <t>AS</t>
  </si>
  <si>
    <t>JOSHI</t>
  </si>
  <si>
    <t>CHAVAN</t>
  </si>
  <si>
    <t>AJURE</t>
  </si>
  <si>
    <t>TEGGINAMANI</t>
  </si>
  <si>
    <t>RANADEVI</t>
  </si>
  <si>
    <t>SAIDAOUR</t>
  </si>
  <si>
    <t>SAIADPUR</t>
  </si>
  <si>
    <t>HUNCHAL</t>
  </si>
  <si>
    <t>AJIURE</t>
  </si>
  <si>
    <t>PAWAR</t>
  </si>
  <si>
    <t>JANAWAD</t>
  </si>
  <si>
    <t>MARCHANDI</t>
  </si>
  <si>
    <t>NANDAGAON</t>
  </si>
  <si>
    <t>KOUJALAGI</t>
  </si>
  <si>
    <t>GACCI</t>
  </si>
  <si>
    <t>MALAKARI</t>
  </si>
  <si>
    <t>KADAPPA</t>
  </si>
  <si>
    <t>PARAPPA</t>
  </si>
  <si>
    <t>CHANDRAM</t>
  </si>
  <si>
    <t>APPAGOUDA</t>
  </si>
  <si>
    <t>DHAREPPA</t>
  </si>
  <si>
    <t>GOVINDA</t>
  </si>
  <si>
    <t>NINGAPPA</t>
  </si>
  <si>
    <t>SHIVARUDRA</t>
  </si>
  <si>
    <t>BYAKUD</t>
  </si>
  <si>
    <t>TAVANAPPA</t>
  </si>
  <si>
    <t>SIDDAPPA</t>
  </si>
  <si>
    <t>KENCHAPPA</t>
  </si>
  <si>
    <t>RAMAPPA</t>
  </si>
  <si>
    <t>SHANKAREPPA</t>
  </si>
  <si>
    <t>BHIMA</t>
  </si>
  <si>
    <t>SHIVAGOUDA</t>
  </si>
  <si>
    <t>VENKAPPA</t>
  </si>
  <si>
    <t>HALAPPA</t>
  </si>
  <si>
    <t>SHIVAPPA</t>
  </si>
  <si>
    <t>LAGAMA</t>
  </si>
  <si>
    <t>SHIDALIG</t>
  </si>
  <si>
    <t>BHAGAVANTAPPA</t>
  </si>
  <si>
    <t>BAYICHAND</t>
  </si>
  <si>
    <t>BHIMAGOUDA</t>
  </si>
  <si>
    <t>SATAPPA</t>
  </si>
  <si>
    <t>ADAPPA</t>
  </si>
  <si>
    <t>CHANABASU</t>
  </si>
  <si>
    <t>AVVANNA</t>
  </si>
  <si>
    <t>YAMANAPPA</t>
  </si>
  <si>
    <t>BALAPPA</t>
  </si>
  <si>
    <t>MALLAPPA</t>
  </si>
  <si>
    <t>GANESH</t>
  </si>
  <si>
    <t>PARIS</t>
  </si>
  <si>
    <t>MAGEPPA</t>
  </si>
  <si>
    <t>BAVURAO</t>
  </si>
  <si>
    <t>ALLAPPA</t>
  </si>
  <si>
    <t>BASAPPA</t>
  </si>
  <si>
    <t>BANAPPA</t>
  </si>
  <si>
    <t>BABALLI</t>
  </si>
  <si>
    <t>JIVAAPPA</t>
  </si>
  <si>
    <t>JINNAPPA</t>
  </si>
  <si>
    <t>MAHALINGAPPA</t>
  </si>
  <si>
    <t>DEVAPPA</t>
  </si>
  <si>
    <t>BABU</t>
  </si>
  <si>
    <t>YANKAPPA</t>
  </si>
  <si>
    <t>TIPPANNA</t>
  </si>
  <si>
    <t>KALLAPPA</t>
  </si>
  <si>
    <t>GIREPPA</t>
  </si>
  <si>
    <t>SHRIPAL</t>
  </si>
  <si>
    <t>bhimappa</t>
  </si>
  <si>
    <t>JAYAPPA</t>
  </si>
  <si>
    <t>PRADHANI</t>
  </si>
  <si>
    <t>BHUPAL</t>
  </si>
  <si>
    <t>BHUJAPPA</t>
  </si>
  <si>
    <t>NEMANNA</t>
  </si>
  <si>
    <t>GANGAPPA</t>
  </si>
  <si>
    <t>VITTAL</t>
  </si>
  <si>
    <t>MURIGEPPA</t>
  </si>
  <si>
    <t>GURULING</t>
  </si>
  <si>
    <t>SHANKAR</t>
  </si>
  <si>
    <t>GHULAPPA</t>
  </si>
  <si>
    <t>SANKAPPA</t>
  </si>
  <si>
    <t>GURUPAD</t>
  </si>
  <si>
    <t>NIJAMASAB</t>
  </si>
  <si>
    <t>BABURAO</t>
  </si>
  <si>
    <t>TAMMANNA</t>
  </si>
  <si>
    <t>SHAMBU</t>
  </si>
  <si>
    <t>NAGAPPA</t>
  </si>
  <si>
    <t>BABANNA</t>
  </si>
  <si>
    <t>YALPHARATTI</t>
  </si>
  <si>
    <t>MAHALING</t>
  </si>
  <si>
    <t>RAMAGOUDA</t>
  </si>
  <si>
    <t>FAKIRAPPA</t>
  </si>
  <si>
    <t>HANAMANT</t>
  </si>
  <si>
    <t>RAMACHANDRA</t>
  </si>
  <si>
    <t>RAYAPPA</t>
  </si>
  <si>
    <t>NABISAB</t>
  </si>
  <si>
    <t>KAREPPA</t>
  </si>
  <si>
    <t>DUNDAPPA</t>
  </si>
  <si>
    <t>FEMALE</t>
  </si>
  <si>
    <t>BABU`</t>
  </si>
  <si>
    <t>NARAHAR</t>
  </si>
  <si>
    <t>BHARAMU</t>
  </si>
  <si>
    <t>VERUPAX</t>
  </si>
  <si>
    <t>SIDRAM</t>
  </si>
  <si>
    <t>APPAJI</t>
  </si>
  <si>
    <t>SIDAMALLA</t>
  </si>
  <si>
    <t>RAJAPPA</t>
  </si>
  <si>
    <t>KHANAPPA</t>
  </si>
  <si>
    <t>DILEEP</t>
  </si>
  <si>
    <t>RAMA</t>
  </si>
  <si>
    <t>LAKKAPPA</t>
  </si>
  <si>
    <t>SHRIKANT</t>
  </si>
  <si>
    <t>DHULAPPA</t>
  </si>
  <si>
    <t>SHIDRAM</t>
  </si>
  <si>
    <t>BHARATESH</t>
  </si>
  <si>
    <t>VARDHAMAN</t>
  </si>
  <si>
    <t>BHAGAVANT</t>
  </si>
  <si>
    <t>NANAPPA</t>
  </si>
  <si>
    <t>LAXMAN</t>
  </si>
  <si>
    <t xml:space="preserve">SHANKREPPA </t>
  </si>
  <si>
    <t>APPANNA</t>
  </si>
  <si>
    <t>;LAXMAN</t>
  </si>
  <si>
    <t>KRISHNAJI</t>
  </si>
  <si>
    <t>YALLAPPA</t>
  </si>
  <si>
    <t>KHASAPPA</t>
  </si>
  <si>
    <t>ADIVEPPA</t>
  </si>
  <si>
    <t>DHARAMANNA</t>
  </si>
  <si>
    <t>BASAGOUDA</t>
  </si>
  <si>
    <t>KRISHNA</t>
  </si>
  <si>
    <t>MARUTI</t>
  </si>
  <si>
    <t>NINGANAGOUDA</t>
  </si>
  <si>
    <t>SIDAGOUDA</t>
  </si>
  <si>
    <t>GIRIMALLA</t>
  </si>
  <si>
    <t>DONKAPPA</t>
  </si>
  <si>
    <t>ISHWAR</t>
  </si>
  <si>
    <t>BAHUBALI</t>
  </si>
  <si>
    <t>GIRIMALLAYYA</t>
  </si>
  <si>
    <t>TIPPAYYA</t>
  </si>
  <si>
    <t>GANGAYYA</t>
  </si>
  <si>
    <t>PAYAPPA</t>
  </si>
  <si>
    <t>SADASHIV</t>
  </si>
  <si>
    <t>KRISHNAPPA</t>
  </si>
  <si>
    <t>DUNDAPA</t>
  </si>
  <si>
    <t>BASALING</t>
  </si>
  <si>
    <t>KRISHANAJI</t>
  </si>
  <si>
    <t>SOMANNA</t>
  </si>
  <si>
    <t>BALAKRISNA</t>
  </si>
  <si>
    <t>PARAGOUDA</t>
  </si>
  <si>
    <t>HONNAPPA</t>
  </si>
  <si>
    <t>MELAPPA</t>
  </si>
  <si>
    <t>VENKATESH</t>
  </si>
  <si>
    <t>DODDASIDDAPPA</t>
  </si>
  <si>
    <t>TATYA</t>
  </si>
  <si>
    <t>APPALAL</t>
  </si>
  <si>
    <t>BHARAMAPPA</t>
  </si>
  <si>
    <t>KRISHANAPPA</t>
  </si>
  <si>
    <t>RAMAKRISHNA</t>
  </si>
  <si>
    <t>SHANTINATH</t>
  </si>
  <si>
    <t>NEMINATH</t>
  </si>
  <si>
    <t>TATU</t>
  </si>
  <si>
    <t>NYAMADEV</t>
  </si>
  <si>
    <t>DAYANAND</t>
  </si>
  <si>
    <t>DHAEMAPAL</t>
  </si>
  <si>
    <t>JEEVANDAR</t>
  </si>
  <si>
    <t>ASHOK</t>
  </si>
  <si>
    <t>PUNDALIK</t>
  </si>
  <si>
    <t>MAHAVEER</t>
  </si>
  <si>
    <t>RAJAKUMAR</t>
  </si>
  <si>
    <t>MALAGOUDA</t>
  </si>
  <si>
    <t>IRAPPA</t>
  </si>
  <si>
    <t>DHARMANNA</t>
  </si>
  <si>
    <t>PANDIT</t>
  </si>
  <si>
    <t>LALAKHAN</t>
  </si>
  <si>
    <t>RAYAGOND</t>
  </si>
  <si>
    <t>JYOTIRAO</t>
  </si>
  <si>
    <t>SHIRAJ</t>
  </si>
  <si>
    <t>APPASAB</t>
  </si>
  <si>
    <t>LALASAB</t>
  </si>
  <si>
    <t>KALAGOUDA</t>
  </si>
  <si>
    <t>ALAGOUDA</t>
  </si>
  <si>
    <t>MAHADEV</t>
  </si>
  <si>
    <t>SANGAPPA</t>
  </si>
  <si>
    <t>IMAMASAB</t>
  </si>
  <si>
    <t>MUDAKAPPA</t>
  </si>
  <si>
    <t>SUKUMAR</t>
  </si>
  <si>
    <t>RAVASAB</t>
  </si>
  <si>
    <t>DHANAPAL</t>
  </si>
  <si>
    <t>PRAKASH</t>
  </si>
  <si>
    <t>SURESH</t>
  </si>
  <si>
    <t>NARASAPPA</t>
  </si>
  <si>
    <t>CHANDAPPA</t>
  </si>
  <si>
    <t>PANDU</t>
  </si>
  <si>
    <t>NURAND</t>
  </si>
  <si>
    <t>BALAGOUDA</t>
  </si>
  <si>
    <t>RAMU</t>
  </si>
  <si>
    <t>JYOTEPPA</t>
  </si>
  <si>
    <t>RAMALING</t>
  </si>
  <si>
    <t>VAMAN</t>
  </si>
  <si>
    <t>PARASAPPA</t>
  </si>
  <si>
    <t>ANNASAB</t>
  </si>
  <si>
    <t>SHIVARAY</t>
  </si>
  <si>
    <t>VEERABADRA</t>
  </si>
  <si>
    <t>ITTAPPA</t>
  </si>
  <si>
    <t>POPATALAL</t>
  </si>
  <si>
    <t>GURAPPA</t>
  </si>
  <si>
    <t>RACHAPPA</t>
  </si>
  <si>
    <t>VEERUPAX</t>
  </si>
  <si>
    <t>NINGOND</t>
  </si>
  <si>
    <t>HUSENSAB</t>
  </si>
  <si>
    <t>NARASINHARAO</t>
  </si>
  <si>
    <t>PIRAPPA</t>
  </si>
  <si>
    <t>SANTRAM</t>
  </si>
  <si>
    <t>TUKARAM</t>
  </si>
  <si>
    <t>RANGO</t>
  </si>
  <si>
    <t>GURURAJ</t>
  </si>
  <si>
    <t>SUBHAS</t>
  </si>
  <si>
    <t>VIJAY</t>
  </si>
  <si>
    <t>SANJAY</t>
  </si>
  <si>
    <t>KALING</t>
  </si>
  <si>
    <t>JAYAPAL</t>
  </si>
  <si>
    <t>BHUJABALI</t>
  </si>
  <si>
    <t>JAYAKUMAR</t>
  </si>
  <si>
    <t>AJIT</t>
  </si>
  <si>
    <t>RAVI</t>
  </si>
  <si>
    <t>SHRIMANT</t>
  </si>
  <si>
    <t>CHANDRAKANT</t>
  </si>
  <si>
    <t>MALLINATH</t>
  </si>
  <si>
    <t>GAJANAN</t>
  </si>
  <si>
    <t>SANNAPPA</t>
  </si>
  <si>
    <t>YASAVANT</t>
  </si>
  <si>
    <t>JAKKAPPA</t>
  </si>
  <si>
    <t>BANDU</t>
  </si>
  <si>
    <t>DANYAKUMAR</t>
  </si>
  <si>
    <t>SURAPPA</t>
  </si>
  <si>
    <t>SHEETAL</t>
  </si>
  <si>
    <t>MANING</t>
  </si>
  <si>
    <t>CHANDRAPA</t>
  </si>
  <si>
    <t>RAJASHEKAR</t>
  </si>
  <si>
    <t>RAJENDRA</t>
  </si>
  <si>
    <t>PATTESAB</t>
  </si>
  <si>
    <t>MAIBOOBASAB</t>
  </si>
  <si>
    <t>MUTTAPPA</t>
  </si>
  <si>
    <t>VASANT</t>
  </si>
  <si>
    <t>SHIVABASU</t>
  </si>
  <si>
    <t>MAYAPPA</t>
  </si>
  <si>
    <t>CHIDANAND</t>
  </si>
  <si>
    <t>JIVAPPA</t>
  </si>
  <si>
    <t>APPU</t>
  </si>
  <si>
    <t>BHAGAVANADAS</t>
  </si>
  <si>
    <t>SHIDALING</t>
  </si>
  <si>
    <t>HUSEN</t>
  </si>
  <si>
    <t>YAKUB</t>
  </si>
  <si>
    <t>MALAPPA</t>
  </si>
  <si>
    <t>ALISAB</t>
  </si>
  <si>
    <t>RANGAPPA</t>
  </si>
  <si>
    <t>HAJIABIDUL</t>
  </si>
  <si>
    <t>CHAYAPPA</t>
  </si>
  <si>
    <t>GANAPATI</t>
  </si>
  <si>
    <t>KRISHANA</t>
  </si>
  <si>
    <t>SHANMUKA</t>
  </si>
  <si>
    <t>ANNAJI</t>
  </si>
  <si>
    <t>BIMAGOUDA</t>
  </si>
  <si>
    <t>BHRAMAPPA</t>
  </si>
  <si>
    <t>GURUNATH</t>
  </si>
  <si>
    <t>SIDAGIRI</t>
  </si>
  <si>
    <t>ALAGOND</t>
  </si>
  <si>
    <t>BAGAVANT</t>
  </si>
  <si>
    <t>KUSHAL</t>
  </si>
  <si>
    <t>GOUDAPPA</t>
  </si>
  <si>
    <t>GOUS</t>
  </si>
  <si>
    <t>NOORUDDIN</t>
  </si>
  <si>
    <t>DASHARATH</t>
  </si>
  <si>
    <t>SIDRAY</t>
  </si>
  <si>
    <t>RAJU</t>
  </si>
  <si>
    <t>MOULASAB</t>
  </si>
  <si>
    <t>NAMADEV</t>
  </si>
  <si>
    <t>ADINATH</t>
  </si>
  <si>
    <t>NINGOUDA</t>
  </si>
  <si>
    <t>MURARI</t>
  </si>
  <si>
    <t>ARAHANT</t>
  </si>
  <si>
    <t>PRASHANT</t>
  </si>
  <si>
    <t>IRAGOND</t>
  </si>
  <si>
    <t>PAYAPPAP</t>
  </si>
  <si>
    <t>SHIVALINGAPPA</t>
  </si>
  <si>
    <t>S</t>
  </si>
  <si>
    <t>SHEKHASAB</t>
  </si>
  <si>
    <t>SHRIMANDAR</t>
  </si>
  <si>
    <t>BABAGOUDA</t>
  </si>
  <si>
    <t>SHRIDHAR</t>
  </si>
  <si>
    <t>ANANTAKUMAR</t>
  </si>
  <si>
    <t>JAMBU</t>
  </si>
  <si>
    <t>BHIRAPPA</t>
  </si>
  <si>
    <t>ABHINANDAN</t>
  </si>
  <si>
    <t>DHREPPA</t>
  </si>
  <si>
    <t>DEELIP</t>
  </si>
  <si>
    <t>SANTOSH</t>
  </si>
  <si>
    <t>SHEKHAR</t>
  </si>
  <si>
    <t>MRUTYUNJAY</t>
  </si>
  <si>
    <t>SUDHAKAR</t>
  </si>
  <si>
    <t>VIPUL</t>
  </si>
  <si>
    <t>MAHIPATI</t>
  </si>
  <si>
    <t>LAXMANAGOUDA</t>
  </si>
  <si>
    <t>MANIKACHAND</t>
  </si>
  <si>
    <t>LAXAMAN</t>
  </si>
  <si>
    <t>BASALINGAPPA</t>
  </si>
  <si>
    <t>SHRISHIAL</t>
  </si>
  <si>
    <t>RAMESH</t>
  </si>
  <si>
    <t>SHIVARAJ</t>
  </si>
  <si>
    <t>BAPUSAB</t>
  </si>
  <si>
    <t>DADA</t>
  </si>
  <si>
    <t>PRASANN</t>
  </si>
  <si>
    <t>KASHAPPA</t>
  </si>
  <si>
    <t>RAVINDRA</t>
  </si>
  <si>
    <t>DHARSHAN</t>
  </si>
  <si>
    <t>ANANDA</t>
  </si>
  <si>
    <t>MANOHAR</t>
  </si>
  <si>
    <t>VENKAT</t>
  </si>
  <si>
    <t>NARASAGOND</t>
  </si>
  <si>
    <t>VARUN</t>
  </si>
  <si>
    <t>SANKANNA</t>
  </si>
  <si>
    <t>SHIVARAYAPPA</t>
  </si>
  <si>
    <t>SHREYANSHA</t>
  </si>
  <si>
    <t>DHARMAPAL</t>
  </si>
  <si>
    <t>KUMAR</t>
  </si>
  <si>
    <t>TIMMANNA</t>
  </si>
  <si>
    <t>BALASAB</t>
  </si>
  <si>
    <t>JAGADISH</t>
  </si>
  <si>
    <t>MALAGOND</t>
  </si>
  <si>
    <t>JIVANDAR</t>
  </si>
  <si>
    <t>JINAGOND</t>
  </si>
  <si>
    <t>TULAJARAM</t>
  </si>
  <si>
    <t>GIRISH</t>
  </si>
  <si>
    <t>VISHNU</t>
  </si>
  <si>
    <t>TIPPNNA</t>
  </si>
  <si>
    <t>RUDRAPPA</t>
  </si>
  <si>
    <t>MURAGENDRA</t>
  </si>
  <si>
    <t>TAMMANI</t>
  </si>
  <si>
    <t>VRUSHABH</t>
  </si>
  <si>
    <t>SANJU</t>
  </si>
  <si>
    <t>RAVSAB</t>
  </si>
  <si>
    <t>SHANTAPPA</t>
  </si>
  <si>
    <t>BHRAMU</t>
  </si>
  <si>
    <t>ARUN</t>
  </si>
  <si>
    <t>MAHABAL</t>
  </si>
  <si>
    <t>MAHESH</t>
  </si>
  <si>
    <t>NITIN</t>
  </si>
  <si>
    <t>MAREPPA</t>
  </si>
  <si>
    <t>CHIKKAPPA</t>
  </si>
  <si>
    <t>SHIVARAM</t>
  </si>
  <si>
    <t>AMIT</t>
  </si>
  <si>
    <t>ANIL</t>
  </si>
  <si>
    <t>SHUBHACHANDR</t>
  </si>
  <si>
    <t>VASUPUJYA</t>
  </si>
  <si>
    <t>KADASIDD</t>
  </si>
  <si>
    <t>KUTUBUDDIN</t>
  </si>
  <si>
    <t>MAHADEVAPPA</t>
  </si>
  <si>
    <t>SHRISHAIL</t>
  </si>
  <si>
    <t>DAVALASAB</t>
  </si>
  <si>
    <t>GUNDURAO</t>
  </si>
  <si>
    <t>ABHAY</t>
  </si>
  <si>
    <t>SHANKARANAND</t>
  </si>
  <si>
    <t>REVAPPA</t>
  </si>
  <si>
    <t>IRANNA</t>
  </si>
  <si>
    <t>CHANDRASHEKAR</t>
  </si>
  <si>
    <t>BABAJI</t>
  </si>
  <si>
    <t>BASAPA</t>
  </si>
  <si>
    <t>RAGAVENDRA</t>
  </si>
  <si>
    <t>SAKHARAM</t>
  </si>
  <si>
    <t>BABUGOUDA</t>
  </si>
  <si>
    <t>GOPAL</t>
  </si>
  <si>
    <t>DIGAMBAR</t>
  </si>
  <si>
    <t>SHANAMUK</t>
  </si>
  <si>
    <t>MADHURAY</t>
  </si>
  <si>
    <t>PRASHWANATH</t>
  </si>
  <si>
    <t>GULAB</t>
  </si>
  <si>
    <t>MALAKAPPA</t>
  </si>
  <si>
    <t>GURUSIDD</t>
  </si>
  <si>
    <t>BHOOPAL</t>
  </si>
  <si>
    <t>VASUDEV</t>
  </si>
  <si>
    <t>KRISNA</t>
  </si>
  <si>
    <t>BABASAB</t>
  </si>
  <si>
    <t>SUNIL</t>
  </si>
  <si>
    <t>SURENDRA</t>
  </si>
  <si>
    <t>HARUGERI CROSS</t>
  </si>
  <si>
    <t>ALAKANUR</t>
  </si>
  <si>
    <t>yabaratti</t>
  </si>
  <si>
    <t>SHRIMANTI  BASAPPA  HALINGALI</t>
  </si>
  <si>
    <t>DEEPA SHEETAL BADNIKAI</t>
  </si>
  <si>
    <t>NEMINATH PARIS ASKI</t>
  </si>
  <si>
    <t>ADINATH ANNAPPA SHIRAHATTI</t>
  </si>
  <si>
    <t>MALLAPPA ANNAPPA SHIRAHATTI</t>
  </si>
  <si>
    <t>NARASU SIDDAPPA ALAGUR</t>
  </si>
  <si>
    <t>ADARSH VITTAL SARIKAR</t>
  </si>
  <si>
    <t>SHAILA NAGAPPA THAKKANNAVAR</t>
  </si>
  <si>
    <t>SONAVVA SHRIKANT ASKI</t>
  </si>
  <si>
    <t>MAHADEVI</t>
  </si>
  <si>
    <t>MAHANANDA</t>
  </si>
  <si>
    <t>SAMMED</t>
  </si>
  <si>
    <t>PREMA  MARUTI HALINGALI</t>
  </si>
  <si>
    <t>SHANAKR</t>
  </si>
  <si>
    <t>BALAPPA JINNAPPA SAVADATTI</t>
  </si>
  <si>
    <t xml:space="preserve">DATE OF BIRTH  </t>
  </si>
  <si>
    <t>0808/2013</t>
  </si>
  <si>
    <t>14/05/20155</t>
  </si>
  <si>
    <t>11/082016</t>
  </si>
  <si>
    <t>14/092016</t>
  </si>
  <si>
    <t>1909/2016</t>
  </si>
  <si>
    <t>09-0-2019</t>
  </si>
  <si>
    <t>15/092021</t>
  </si>
  <si>
    <t>05/082023</t>
  </si>
  <si>
    <t>Short Term - Crop Loans</t>
  </si>
  <si>
    <t>MEMBER DKCC LOAN(BF)</t>
  </si>
  <si>
    <t>NORMAL</t>
  </si>
  <si>
    <t>CLOSING TIME</t>
  </si>
  <si>
    <t>RAMU  DEVAPPA  ASANGI</t>
  </si>
  <si>
    <t>BHARAMU  JINNAPPA  BELAGALI</t>
  </si>
  <si>
    <t>BHARAMU DEVAPPA  ASANGI</t>
  </si>
  <si>
    <t>CHANDRAM VITTAL DALAWAI</t>
  </si>
  <si>
    <t>SIDDAPPA MALLAPPA RABAKAVI</t>
  </si>
  <si>
    <t>RAMAPPA KAREPPA KURI</t>
  </si>
  <si>
    <t>RAMAPPA TUKARAM DALAVAI</t>
  </si>
  <si>
    <t>SANJU PADMAVVA KAMBLE</t>
  </si>
  <si>
    <t>SHOBHA SURESH MUGALI</t>
  </si>
  <si>
    <t>MAYAPPA RAMAPPA PUJARI</t>
  </si>
  <si>
    <t>GOPAL RAYAPPA DHARMATTI</t>
  </si>
  <si>
    <t>APPASAB  PARIS HIDAKAL</t>
  </si>
  <si>
    <t>LAGAMAVVA SATYAPPA PADEDAR</t>
  </si>
  <si>
    <t>MANJUNATH SATYAPPA PADEDAR</t>
  </si>
  <si>
    <t>GIRIMALLAPPA  RAMAPPA KILLEDAR</t>
  </si>
  <si>
    <t>VIKRAM KRISNAPPA PUJERI</t>
  </si>
  <si>
    <t>MAHESH SATYAPPA PADEDAR</t>
  </si>
  <si>
    <t>SHIDLING GURUPAD THAKKANNAVAR</t>
  </si>
  <si>
    <t>BASAPPA  PAKIRAPPA  KAMATAGI</t>
  </si>
  <si>
    <t>VARDHAMAN  SATYAPPA  ASANGI</t>
  </si>
  <si>
    <t>BASAPRABHU  PARAPPA  KASHETTI</t>
  </si>
  <si>
    <t>MURIGEPPA BASAPPA THAKKANNAVAR  [MUDAK]</t>
  </si>
  <si>
    <t>SIDDAPPA KENCHAPPA THAKKANNAVAR</t>
  </si>
  <si>
    <t>APPANNA BHIMAPPA THAKKANNAVAR</t>
  </si>
  <si>
    <t>RAYAPPA ANNAPPA CHOUGALA</t>
  </si>
  <si>
    <t>LOAN NO</t>
  </si>
  <si>
    <t xml:space="preserve">NAME </t>
  </si>
  <si>
    <t>BISMILLA RAJESAB NADAF</t>
  </si>
  <si>
    <t>RAMU MARUTI GADDI</t>
  </si>
  <si>
    <t>CHANDRAVVA MARUTI GADDI</t>
  </si>
  <si>
    <t>SNEHA  VARDHAMAN SHIRAHATTI</t>
  </si>
  <si>
    <t>ANJANEY BRAHMANAND KHOT</t>
  </si>
  <si>
    <t>GIRISH SURESH KUMBAR</t>
  </si>
  <si>
    <t>APPASAB SHIVAPPA MUDASHI</t>
  </si>
  <si>
    <t>MAHAVEER NINGAPPA KARAGANVI</t>
  </si>
  <si>
    <t>SHAMBURAJ RAMAPPA HUCHANATTI</t>
  </si>
  <si>
    <t>SUVARNA SHAMBURAJ HUCHANATTI</t>
  </si>
  <si>
    <t>CHETAN SUBHAS BADIGER</t>
  </si>
  <si>
    <t>RENUKA  AJIT GASTI</t>
  </si>
  <si>
    <t>SANYAVVA NINGAPPA KHOT</t>
  </si>
  <si>
    <t>SHRISHAIL YALLAPPA GADDI</t>
  </si>
  <si>
    <t>MAHANAND BHIMAPPA BADIGER</t>
  </si>
  <si>
    <t>29/08/20006</t>
  </si>
  <si>
    <t>08/08//2013</t>
  </si>
  <si>
    <t>name</t>
  </si>
  <si>
    <t>RtzÁ¼À</t>
  </si>
  <si>
    <t>¤qÀUÀÄA¢</t>
  </si>
  <si>
    <t>vÀªÀÄzÀrØ</t>
  </si>
  <si>
    <t>Bore</t>
  </si>
  <si>
    <t>RAYABAG</t>
  </si>
  <si>
    <t>2. 36</t>
  </si>
  <si>
    <t>0. 36</t>
  </si>
  <si>
    <t>1. 26</t>
  </si>
  <si>
    <t>1. 19</t>
  </si>
  <si>
    <t>0. 25</t>
  </si>
  <si>
    <t>0. 28</t>
  </si>
  <si>
    <t>0. 35</t>
  </si>
  <si>
    <t>0. 8</t>
  </si>
  <si>
    <t>0. 1</t>
  </si>
  <si>
    <t>2. 14</t>
  </si>
  <si>
    <t>2. 25</t>
  </si>
  <si>
    <t>3. 16</t>
  </si>
  <si>
    <t>10. 35</t>
  </si>
  <si>
    <t>3. 5</t>
  </si>
  <si>
    <t>6. 38</t>
  </si>
  <si>
    <t>0. 29</t>
  </si>
  <si>
    <t>0. 21</t>
  </si>
  <si>
    <t>0. 12</t>
  </si>
  <si>
    <t>0. 17</t>
  </si>
  <si>
    <t>6. 37</t>
  </si>
  <si>
    <t>4. 30</t>
  </si>
  <si>
    <t>3. 27</t>
  </si>
  <si>
    <t>1. 10</t>
  </si>
  <si>
    <t>3. 31</t>
  </si>
  <si>
    <t>1. 20</t>
  </si>
  <si>
    <t>2. 22</t>
  </si>
  <si>
    <t>3. 8</t>
  </si>
  <si>
    <t>1. 8</t>
  </si>
  <si>
    <t>2. 18</t>
  </si>
  <si>
    <t>1. 39</t>
  </si>
  <si>
    <t>4. 2</t>
  </si>
  <si>
    <t>0. 3</t>
  </si>
  <si>
    <t>0. 13</t>
  </si>
  <si>
    <t>0. 16</t>
  </si>
  <si>
    <t>4. 10</t>
  </si>
  <si>
    <t>7. 10</t>
  </si>
  <si>
    <t>4. 26</t>
  </si>
  <si>
    <t>0. 15</t>
  </si>
  <si>
    <t>1. 31</t>
  </si>
  <si>
    <t>3. 36</t>
  </si>
  <si>
    <t>3. 6</t>
  </si>
  <si>
    <t>0. 31</t>
  </si>
  <si>
    <t>1. 12</t>
  </si>
  <si>
    <t>2. 38</t>
  </si>
  <si>
    <t>10. 1</t>
  </si>
  <si>
    <t>12. 20</t>
  </si>
  <si>
    <t>4. 5</t>
  </si>
  <si>
    <t>3. 30</t>
  </si>
  <si>
    <t>6. 28</t>
  </si>
  <si>
    <t>1. 16</t>
  </si>
  <si>
    <t>6. 11</t>
  </si>
  <si>
    <t>0. 14</t>
  </si>
  <si>
    <t>1. 17</t>
  </si>
  <si>
    <t>1. 34</t>
  </si>
  <si>
    <t>5. 18</t>
  </si>
  <si>
    <t>2. 0</t>
  </si>
  <si>
    <t>5. 7</t>
  </si>
  <si>
    <t>0. 39</t>
  </si>
  <si>
    <t>5. 33</t>
  </si>
  <si>
    <t>4. 0</t>
  </si>
  <si>
    <t>1. 21</t>
  </si>
  <si>
    <t>2. 7</t>
  </si>
  <si>
    <t>3. 39</t>
  </si>
  <si>
    <t>0. 24</t>
  </si>
  <si>
    <t>0. 23</t>
  </si>
  <si>
    <t>0. 6</t>
  </si>
  <si>
    <t>0. 19</t>
  </si>
  <si>
    <t>3. 0</t>
  </si>
  <si>
    <t>0. 18</t>
  </si>
  <si>
    <t>1. 0</t>
  </si>
  <si>
    <t>4. 11</t>
  </si>
  <si>
    <t>5. 3</t>
  </si>
  <si>
    <t>10. 6</t>
  </si>
  <si>
    <t>0. 20</t>
  </si>
  <si>
    <t>0. 11</t>
  </si>
  <si>
    <t>1. 4</t>
  </si>
  <si>
    <t>1. 35</t>
  </si>
  <si>
    <t>3. 34</t>
  </si>
  <si>
    <t>3. 20</t>
  </si>
  <si>
    <t>4. 32</t>
  </si>
  <si>
    <t>0. 34</t>
  </si>
  <si>
    <t>8. 35</t>
  </si>
  <si>
    <t>8. 39</t>
  </si>
  <si>
    <t>1. 5</t>
  </si>
  <si>
    <t>0. 9</t>
  </si>
  <si>
    <t>2. 5</t>
  </si>
  <si>
    <t>12. 26</t>
  </si>
  <si>
    <t>3. 35</t>
  </si>
  <si>
    <t>3. 33</t>
  </si>
  <si>
    <t>1. 27</t>
  </si>
  <si>
    <t>2. 20</t>
  </si>
  <si>
    <t>1. 14</t>
  </si>
  <si>
    <t>2. 10</t>
  </si>
  <si>
    <t>5. 30</t>
  </si>
  <si>
    <t>1. 36</t>
  </si>
  <si>
    <t>2. 11</t>
  </si>
  <si>
    <t>2. 13</t>
  </si>
  <si>
    <t>2. 9</t>
  </si>
  <si>
    <t>3. 15</t>
  </si>
  <si>
    <t>3. 4</t>
  </si>
  <si>
    <t>2. 4</t>
  </si>
  <si>
    <t>3. 38</t>
  </si>
  <si>
    <t>5. 4</t>
  </si>
  <si>
    <t>3. 23</t>
  </si>
  <si>
    <t>4. 23</t>
  </si>
  <si>
    <t>1. 23</t>
  </si>
  <si>
    <t>3. 12</t>
  </si>
  <si>
    <t>1. 3</t>
  </si>
  <si>
    <t>0. 5</t>
  </si>
  <si>
    <t>2. 30</t>
  </si>
  <si>
    <t>8. 28</t>
  </si>
  <si>
    <t>0. 2</t>
  </si>
  <si>
    <t>3. 17</t>
  </si>
  <si>
    <t>2. 29</t>
  </si>
  <si>
    <t>7. 17</t>
  </si>
  <si>
    <t>4. 13</t>
  </si>
  <si>
    <t>4. 9</t>
  </si>
  <si>
    <t>6. 0</t>
  </si>
  <si>
    <t>3. 11</t>
  </si>
  <si>
    <t>3. 9</t>
  </si>
  <si>
    <t>3. 22</t>
  </si>
  <si>
    <t>3. 37</t>
  </si>
  <si>
    <t>1. 11</t>
  </si>
  <si>
    <t>2. 37</t>
  </si>
  <si>
    <t>0. 37</t>
  </si>
  <si>
    <t>6. 34</t>
  </si>
  <si>
    <t>1. 18</t>
  </si>
  <si>
    <t>0. 7</t>
  </si>
  <si>
    <t>2. 3</t>
  </si>
  <si>
    <t>5. 22</t>
  </si>
  <si>
    <t>6. 17</t>
  </si>
  <si>
    <t>4. 4</t>
  </si>
  <si>
    <t>8. 21</t>
  </si>
  <si>
    <t>2. 35</t>
  </si>
  <si>
    <t>0. 27</t>
  </si>
  <si>
    <t>8. 5</t>
  </si>
  <si>
    <t>1. 13</t>
  </si>
  <si>
    <t>5. 6</t>
  </si>
  <si>
    <t>10. 19</t>
  </si>
  <si>
    <t>12. 12</t>
  </si>
  <si>
    <t>13. 1</t>
  </si>
  <si>
    <t>1. 24</t>
  </si>
  <si>
    <t>0. 32</t>
  </si>
  <si>
    <t>5. 21</t>
  </si>
  <si>
    <t>4. 38</t>
  </si>
  <si>
    <t>1. 2</t>
  </si>
  <si>
    <t>7. 25</t>
  </si>
  <si>
    <t>3. 2</t>
  </si>
  <si>
    <t>4. 7</t>
  </si>
  <si>
    <t>5. 35</t>
  </si>
  <si>
    <t>5. 2</t>
  </si>
  <si>
    <t>0. 30</t>
  </si>
  <si>
    <t>1. 32</t>
  </si>
  <si>
    <t>2. 27</t>
  </si>
  <si>
    <t>2. 19</t>
  </si>
  <si>
    <t>3. 3</t>
  </si>
  <si>
    <t>5. 13</t>
  </si>
  <si>
    <t>19. 4</t>
  </si>
  <si>
    <t>2. 33</t>
  </si>
  <si>
    <t>1. 38</t>
  </si>
  <si>
    <t>6. 9</t>
  </si>
  <si>
    <t>1. 30</t>
  </si>
  <si>
    <t>4. 21</t>
  </si>
  <si>
    <t>0. 4</t>
  </si>
  <si>
    <t>2. 31</t>
  </si>
  <si>
    <t>2. 2</t>
  </si>
  <si>
    <t>5. 8</t>
  </si>
  <si>
    <t>15. 6</t>
  </si>
  <si>
    <t>2. 17</t>
  </si>
  <si>
    <t>13. 29</t>
  </si>
  <si>
    <t>15. 32</t>
  </si>
  <si>
    <t>7. 11</t>
  </si>
  <si>
    <t>3. 26</t>
  </si>
  <si>
    <t>4. 27</t>
  </si>
  <si>
    <t>0. 10</t>
  </si>
  <si>
    <t>15. 25</t>
  </si>
  <si>
    <t>1. 25</t>
  </si>
  <si>
    <t>2. 15</t>
  </si>
  <si>
    <t>3. 1</t>
  </si>
  <si>
    <t>6. 24</t>
  </si>
  <si>
    <t>9. 9</t>
  </si>
  <si>
    <t>7. 2</t>
  </si>
  <si>
    <t>7. 4</t>
  </si>
  <si>
    <t>2. 28</t>
  </si>
  <si>
    <t>2. 16</t>
  </si>
  <si>
    <t>7. 38</t>
  </si>
  <si>
    <t>2. 8</t>
  </si>
  <si>
    <t>9. 15</t>
  </si>
  <si>
    <t>8. 3</t>
  </si>
  <si>
    <t>4. 1</t>
  </si>
  <si>
    <t>1. 15</t>
  </si>
  <si>
    <t>8. 30</t>
  </si>
  <si>
    <t>2. 26</t>
  </si>
  <si>
    <t>3. 28</t>
  </si>
  <si>
    <t>8. 32</t>
  </si>
  <si>
    <t>3. 13</t>
  </si>
  <si>
    <t>5. 32</t>
  </si>
  <si>
    <t>6. 3</t>
  </si>
  <si>
    <t>6. 33</t>
  </si>
  <si>
    <t>8. 1</t>
  </si>
  <si>
    <t>2. 34</t>
  </si>
  <si>
    <t>0. 26</t>
  </si>
  <si>
    <t>6. 20</t>
  </si>
  <si>
    <t>3. 32</t>
  </si>
  <si>
    <t>6. 16</t>
  </si>
  <si>
    <t>6. 7</t>
  </si>
  <si>
    <t>3. 7</t>
  </si>
  <si>
    <t>9. 39</t>
  </si>
  <si>
    <t>1. 29</t>
  </si>
  <si>
    <t>0. 22</t>
  </si>
  <si>
    <t>1. 37</t>
  </si>
  <si>
    <t>2. 6</t>
  </si>
  <si>
    <t>4. 20</t>
  </si>
  <si>
    <t>2. 32</t>
  </si>
  <si>
    <t>0. 33</t>
  </si>
  <si>
    <t>4. 25</t>
  </si>
  <si>
    <t>9. 19</t>
  </si>
  <si>
    <t>2. 39</t>
  </si>
  <si>
    <t>2. 12</t>
  </si>
  <si>
    <t>4. 39</t>
  </si>
  <si>
    <t>1. 9</t>
  </si>
  <si>
    <t>0. 38</t>
  </si>
  <si>
    <t>5. 15</t>
  </si>
  <si>
    <t>2. 21</t>
  </si>
  <si>
    <t>7. 15</t>
  </si>
  <si>
    <t>3. 19</t>
  </si>
  <si>
    <t>5. 9</t>
  </si>
  <si>
    <t>2. 1</t>
  </si>
  <si>
    <t>4. 35</t>
  </si>
  <si>
    <t>7. 5</t>
  </si>
  <si>
    <t>8. 33</t>
  </si>
  <si>
    <t>3. 25</t>
  </si>
  <si>
    <t>12. 15</t>
  </si>
  <si>
    <t>1. 7</t>
  </si>
  <si>
    <t>4. 16</t>
  </si>
  <si>
    <t>4. 28</t>
  </si>
  <si>
    <t>5. 10</t>
  </si>
  <si>
    <t>2. 24</t>
  </si>
  <si>
    <t>1. 6</t>
  </si>
  <si>
    <t>1. 28</t>
  </si>
  <si>
    <t>9. 3</t>
  </si>
  <si>
    <t>5. 0</t>
  </si>
  <si>
    <t>1. 33</t>
  </si>
  <si>
    <t>3. 18</t>
  </si>
  <si>
    <t>4. 33</t>
  </si>
  <si>
    <t>3. 24</t>
  </si>
  <si>
    <t>10. 0</t>
  </si>
  <si>
    <t>11. 3</t>
  </si>
  <si>
    <t>3. 29</t>
  </si>
  <si>
    <t>1. 22</t>
  </si>
  <si>
    <t>5. 5</t>
  </si>
  <si>
    <t>5. 20</t>
  </si>
  <si>
    <t>4. 12</t>
  </si>
  <si>
    <t>5. 16</t>
  </si>
  <si>
    <t>3. 10</t>
  </si>
  <si>
    <t>4. 15</t>
  </si>
  <si>
    <t>11. 17</t>
  </si>
  <si>
    <t>13. 27</t>
  </si>
  <si>
    <t>7. 8</t>
  </si>
  <si>
    <t>6. 14</t>
  </si>
  <si>
    <t>5. 37</t>
  </si>
  <si>
    <t>9. 12</t>
  </si>
  <si>
    <t>4. 31</t>
  </si>
  <si>
    <t>1. 1</t>
  </si>
  <si>
    <t>12. 0</t>
  </si>
  <si>
    <t>4. 3</t>
  </si>
  <si>
    <t>4. 18</t>
  </si>
  <si>
    <t>14. 32</t>
  </si>
  <si>
    <t>5. 17</t>
  </si>
  <si>
    <t>9. 24</t>
  </si>
  <si>
    <t>11. 22</t>
  </si>
  <si>
    <t>5. 29</t>
  </si>
  <si>
    <t>5. 31</t>
  </si>
  <si>
    <t>4. 29</t>
  </si>
  <si>
    <t>8. 10</t>
  </si>
  <si>
    <t>13. 20</t>
  </si>
  <si>
    <t>5. 12</t>
  </si>
  <si>
    <t>14. 2</t>
  </si>
  <si>
    <t>2. 23</t>
  </si>
  <si>
    <t>8. 16</t>
  </si>
  <si>
    <t>5. 19</t>
  </si>
  <si>
    <t>5. 23</t>
  </si>
  <si>
    <t>4. 8</t>
  </si>
  <si>
    <t>4. 19</t>
  </si>
  <si>
    <t>3. 21</t>
  </si>
  <si>
    <t>4. 6</t>
  </si>
  <si>
    <t>13. 21</t>
  </si>
  <si>
    <t>4. 22</t>
  </si>
  <si>
    <t>4. 37</t>
  </si>
  <si>
    <t>6. 23</t>
  </si>
  <si>
    <t>5. 28</t>
  </si>
  <si>
    <t>8. 22</t>
  </si>
  <si>
    <t>11. 4</t>
  </si>
  <si>
    <t>7. 31</t>
  </si>
  <si>
    <t>4. 24</t>
  </si>
  <si>
    <t>9. 11</t>
  </si>
  <si>
    <t>7. 14</t>
  </si>
  <si>
    <t>5. 39</t>
  </si>
  <si>
    <t>5. 26</t>
  </si>
  <si>
    <t>4. 14</t>
  </si>
  <si>
    <t>7. 35</t>
  </si>
  <si>
    <t>4. 36</t>
  </si>
  <si>
    <t>5. 34</t>
  </si>
  <si>
    <t>7. 19</t>
  </si>
  <si>
    <t>10. 17</t>
  </si>
  <si>
    <t>7. 7</t>
  </si>
  <si>
    <t>9. 30</t>
  </si>
  <si>
    <t>7. 28</t>
  </si>
  <si>
    <t>6. 19</t>
  </si>
  <si>
    <t>9. 37</t>
  </si>
  <si>
    <t>6. 27</t>
  </si>
  <si>
    <t>6. 1</t>
  </si>
  <si>
    <t>4. 34</t>
  </si>
  <si>
    <t>7. 18</t>
  </si>
  <si>
    <t>10. 25</t>
  </si>
  <si>
    <t>8. 8</t>
  </si>
  <si>
    <t>8. 15</t>
  </si>
  <si>
    <t>7. 0</t>
  </si>
  <si>
    <t>10. 12</t>
  </si>
  <si>
    <t>6. 8</t>
  </si>
  <si>
    <t>11. 20</t>
  </si>
  <si>
    <t>7. 39</t>
  </si>
  <si>
    <t>8. 20</t>
  </si>
  <si>
    <t>8. 0</t>
  </si>
  <si>
    <t>7. 12</t>
  </si>
  <si>
    <t>9. 32</t>
  </si>
  <si>
    <t>5. 27</t>
  </si>
  <si>
    <t>5. 11</t>
  </si>
  <si>
    <t>6. 18</t>
  </si>
  <si>
    <t>12. 9</t>
  </si>
  <si>
    <t>6. 13</t>
  </si>
  <si>
    <t>15. 33</t>
  </si>
  <si>
    <t>8. 18</t>
  </si>
  <si>
    <t>9. 33</t>
  </si>
  <si>
    <t>7. 20</t>
  </si>
  <si>
    <t>17. 14</t>
  </si>
  <si>
    <t>13. 37</t>
  </si>
  <si>
    <t>7. 24</t>
  </si>
  <si>
    <t>6. 21</t>
  </si>
  <si>
    <t>6. 26</t>
  </si>
  <si>
    <t>5. 24</t>
  </si>
  <si>
    <t>6. 10</t>
  </si>
  <si>
    <t>12. 19</t>
  </si>
  <si>
    <t>10. 7</t>
  </si>
  <si>
    <t>6. 32</t>
  </si>
  <si>
    <t>5. 38</t>
  </si>
  <si>
    <t>8. 12</t>
  </si>
  <si>
    <t>5. 1</t>
  </si>
  <si>
    <t>9. 14</t>
  </si>
  <si>
    <t>13. 34</t>
  </si>
  <si>
    <t>8. 2</t>
  </si>
  <si>
    <t>6. 6</t>
  </si>
  <si>
    <t>6. 36</t>
  </si>
  <si>
    <t>5. 36</t>
  </si>
  <si>
    <t>4. 17</t>
  </si>
  <si>
    <t>7. 1</t>
  </si>
  <si>
    <t>7. 3</t>
  </si>
  <si>
    <t>6. 2</t>
  </si>
  <si>
    <t>6. 5</t>
  </si>
  <si>
    <t>6. 35</t>
  </si>
  <si>
    <t>3. 14</t>
  </si>
  <si>
    <t>12. 5</t>
  </si>
  <si>
    <t>AINAPUR</t>
  </si>
  <si>
    <t>BAD BYAKUD</t>
  </si>
  <si>
    <t>BADBYAKUD</t>
  </si>
  <si>
    <t>badbyakud</t>
  </si>
  <si>
    <t>khemalapur</t>
  </si>
  <si>
    <t>mugalakhod</t>
  </si>
  <si>
    <t>ALAGAWADI</t>
  </si>
  <si>
    <t>KOLIGUDD</t>
  </si>
  <si>
    <t>SATTI</t>
  </si>
  <si>
    <t>SIDDAPUR</t>
  </si>
  <si>
    <t>SHEGUNSHI</t>
  </si>
  <si>
    <t>SUTTATTI</t>
  </si>
  <si>
    <t>YABARATTI</t>
  </si>
  <si>
    <t>SHIRAGUR</t>
  </si>
  <si>
    <t>NILAJI(R)</t>
  </si>
  <si>
    <t>KONNUR</t>
  </si>
  <si>
    <t>MURAKATANAL</t>
  </si>
  <si>
    <t>SAPTASAGAR</t>
  </si>
  <si>
    <t>BASTAWAD</t>
  </si>
  <si>
    <t>BALIGERI</t>
  </si>
  <si>
    <t>SHEDBAI</t>
  </si>
  <si>
    <t>MEKALI</t>
  </si>
  <si>
    <t>KUDACI</t>
  </si>
  <si>
    <t>MALLAPUR</t>
  </si>
  <si>
    <t>NANDAGANV</t>
  </si>
  <si>
    <t>SHANKARATTI</t>
  </si>
  <si>
    <t>AIGALI</t>
  </si>
  <si>
    <t>BABALESHWAR</t>
  </si>
  <si>
    <t>MAVINAHONDA</t>
  </si>
  <si>
    <t>Others</t>
  </si>
  <si>
    <t>Owener</t>
  </si>
  <si>
    <t>408</t>
  </si>
  <si>
    <t>829</t>
  </si>
  <si>
    <t>403</t>
  </si>
  <si>
    <t>1658</t>
  </si>
  <si>
    <t>3048</t>
  </si>
  <si>
    <t>7672</t>
  </si>
  <si>
    <t>789</t>
  </si>
  <si>
    <t>373</t>
  </si>
  <si>
    <t>726</t>
  </si>
  <si>
    <t>376</t>
  </si>
  <si>
    <t>4109</t>
  </si>
  <si>
    <t>1070</t>
  </si>
  <si>
    <t>304</t>
  </si>
  <si>
    <t>3</t>
  </si>
  <si>
    <t>1290</t>
  </si>
  <si>
    <t>29</t>
  </si>
  <si>
    <t>15</t>
  </si>
  <si>
    <t>1201</t>
  </si>
  <si>
    <t>1210</t>
  </si>
  <si>
    <t>2097</t>
  </si>
  <si>
    <t>1</t>
  </si>
  <si>
    <t>933</t>
  </si>
  <si>
    <t>298</t>
  </si>
  <si>
    <t>392</t>
  </si>
  <si>
    <t>19</t>
  </si>
  <si>
    <t>439</t>
  </si>
  <si>
    <t>301</t>
  </si>
  <si>
    <t>390</t>
  </si>
  <si>
    <t>2875</t>
  </si>
  <si>
    <t>27</t>
  </si>
  <si>
    <t>1600</t>
  </si>
  <si>
    <t>531</t>
  </si>
  <si>
    <t>937</t>
  </si>
  <si>
    <t>309</t>
  </si>
  <si>
    <t>1922</t>
  </si>
  <si>
    <t>1507</t>
  </si>
  <si>
    <t>9553</t>
  </si>
  <si>
    <t>935</t>
  </si>
  <si>
    <t>1293</t>
  </si>
  <si>
    <t>3045</t>
  </si>
  <si>
    <t>1247</t>
  </si>
  <si>
    <t>319</t>
  </si>
  <si>
    <t>23</t>
  </si>
  <si>
    <t>1146</t>
  </si>
  <si>
    <t>2660</t>
  </si>
  <si>
    <t>2664</t>
  </si>
  <si>
    <t>3837</t>
  </si>
  <si>
    <t>4038</t>
  </si>
  <si>
    <t>1387</t>
  </si>
  <si>
    <t>2463</t>
  </si>
  <si>
    <t>923</t>
  </si>
  <si>
    <t>2840</t>
  </si>
  <si>
    <t>3186</t>
  </si>
  <si>
    <t>3129</t>
  </si>
  <si>
    <t>1785</t>
  </si>
  <si>
    <t>2679</t>
  </si>
  <si>
    <t>1117</t>
  </si>
  <si>
    <t>2632</t>
  </si>
  <si>
    <t>3966</t>
  </si>
  <si>
    <t>1272</t>
  </si>
  <si>
    <t>1634</t>
  </si>
  <si>
    <t>4494</t>
  </si>
  <si>
    <t>1286</t>
  </si>
  <si>
    <t>1923</t>
  </si>
  <si>
    <t>1904</t>
  </si>
  <si>
    <t>2844</t>
  </si>
  <si>
    <t>1486</t>
  </si>
  <si>
    <t>1213</t>
  </si>
  <si>
    <t>3276</t>
  </si>
  <si>
    <t>941</t>
  </si>
  <si>
    <t>2796</t>
  </si>
  <si>
    <t>4184</t>
  </si>
  <si>
    <t>3176</t>
  </si>
  <si>
    <t>954</t>
  </si>
  <si>
    <t>2870</t>
  </si>
  <si>
    <t>3382</t>
  </si>
  <si>
    <t>922</t>
  </si>
  <si>
    <t>3659</t>
  </si>
  <si>
    <t>894</t>
  </si>
  <si>
    <t>1416</t>
  </si>
  <si>
    <t>3920</t>
  </si>
  <si>
    <t>1462</t>
  </si>
  <si>
    <t>4</t>
  </si>
  <si>
    <t>2102</t>
  </si>
  <si>
    <t>624</t>
  </si>
  <si>
    <t>5498</t>
  </si>
  <si>
    <t>3656</t>
  </si>
  <si>
    <t>1388</t>
  </si>
  <si>
    <t>1636</t>
  </si>
  <si>
    <t>1638</t>
  </si>
  <si>
    <t>1639</t>
  </si>
  <si>
    <t>1651</t>
  </si>
  <si>
    <t>2518</t>
  </si>
  <si>
    <t>1601</t>
  </si>
  <si>
    <t>649</t>
  </si>
  <si>
    <t>641</t>
  </si>
  <si>
    <t>1603</t>
  </si>
  <si>
    <t>1456</t>
  </si>
  <si>
    <t>2211</t>
  </si>
  <si>
    <t>4490</t>
  </si>
  <si>
    <t>1757</t>
  </si>
  <si>
    <t>3635</t>
  </si>
  <si>
    <t>1379</t>
  </si>
  <si>
    <t>1649</t>
  </si>
  <si>
    <t>1518</t>
  </si>
  <si>
    <t>1104</t>
  </si>
  <si>
    <t>2135</t>
  </si>
  <si>
    <t>4097</t>
  </si>
  <si>
    <t>4528</t>
  </si>
  <si>
    <t>2645</t>
  </si>
  <si>
    <t>5609</t>
  </si>
  <si>
    <t>2445</t>
  </si>
  <si>
    <t>2465</t>
  </si>
  <si>
    <t>2461</t>
  </si>
  <si>
    <t>2462</t>
  </si>
  <si>
    <t>1887</t>
  </si>
  <si>
    <t>3636</t>
  </si>
  <si>
    <t>5314</t>
  </si>
  <si>
    <t>3047</t>
  </si>
  <si>
    <t>1298</t>
  </si>
  <si>
    <t>1288</t>
  </si>
  <si>
    <t>2059</t>
  </si>
  <si>
    <t>1338</t>
  </si>
  <si>
    <t>1869</t>
  </si>
  <si>
    <t>1200</t>
  </si>
  <si>
    <t>6996</t>
  </si>
  <si>
    <t>6940</t>
  </si>
  <si>
    <t>5993</t>
  </si>
  <si>
    <t>2026</t>
  </si>
  <si>
    <t>6233</t>
  </si>
  <si>
    <t>1758</t>
  </si>
  <si>
    <t>6229</t>
  </si>
  <si>
    <t>3183</t>
  </si>
  <si>
    <t>4491</t>
  </si>
  <si>
    <t>3835</t>
  </si>
  <si>
    <t>4108</t>
  </si>
  <si>
    <t>2535</t>
  </si>
  <si>
    <t>1480</t>
  </si>
  <si>
    <t>1282</t>
  </si>
  <si>
    <t>3018</t>
  </si>
  <si>
    <t>1119</t>
  </si>
  <si>
    <t>1230</t>
  </si>
  <si>
    <t>1219</t>
  </si>
  <si>
    <t>6789</t>
  </si>
  <si>
    <t>770</t>
  </si>
  <si>
    <t>1568</t>
  </si>
  <si>
    <t>11729</t>
  </si>
  <si>
    <t>6228</t>
  </si>
  <si>
    <t>2641</t>
  </si>
  <si>
    <t>3121</t>
  </si>
  <si>
    <t>6995</t>
  </si>
  <si>
    <t>4032</t>
  </si>
  <si>
    <t>6200</t>
  </si>
  <si>
    <t>3774</t>
  </si>
  <si>
    <t>1473</t>
  </si>
  <si>
    <t>861</t>
  </si>
  <si>
    <t>1594</t>
  </si>
  <si>
    <t>1475</t>
  </si>
  <si>
    <t>1469</t>
  </si>
  <si>
    <t>1768</t>
  </si>
  <si>
    <t>1759</t>
  </si>
  <si>
    <t>1378</t>
  </si>
  <si>
    <t>1612</t>
  </si>
  <si>
    <t>6796</t>
  </si>
  <si>
    <t>15309</t>
  </si>
  <si>
    <t>1769</t>
  </si>
  <si>
    <t>2134</t>
  </si>
  <si>
    <t>701</t>
  </si>
  <si>
    <t>2527</t>
  </si>
  <si>
    <t>10351</t>
  </si>
  <si>
    <t>2504</t>
  </si>
  <si>
    <t>1756</t>
  </si>
  <si>
    <t>1764</t>
  </si>
  <si>
    <t>1775</t>
  </si>
  <si>
    <t>1875</t>
  </si>
  <si>
    <t>2093</t>
  </si>
  <si>
    <t>2087</t>
  </si>
  <si>
    <t>2659</t>
  </si>
  <si>
    <t>2075</t>
  </si>
  <si>
    <t>2745</t>
  </si>
  <si>
    <t>2139</t>
  </si>
  <si>
    <t>2119</t>
  </si>
  <si>
    <t>2751</t>
  </si>
  <si>
    <t>1959</t>
  </si>
  <si>
    <t>2642</t>
  </si>
  <si>
    <t>3368</t>
  </si>
  <si>
    <t>2303</t>
  </si>
  <si>
    <t>2316</t>
  </si>
  <si>
    <t>2073</t>
  </si>
  <si>
    <t>2306</t>
  </si>
  <si>
    <t>2728</t>
  </si>
  <si>
    <t>2117</t>
  </si>
  <si>
    <t>2297</t>
  </si>
  <si>
    <t>2326</t>
  </si>
  <si>
    <t>2328</t>
  </si>
  <si>
    <t>3037</t>
  </si>
  <si>
    <t>2319</t>
  </si>
  <si>
    <t>2317</t>
  </si>
  <si>
    <t>2738</t>
  </si>
  <si>
    <t>6238</t>
  </si>
  <si>
    <t>3836</t>
  </si>
  <si>
    <t>2725</t>
  </si>
  <si>
    <t>2739</t>
  </si>
  <si>
    <t>503</t>
  </si>
  <si>
    <t>3775</t>
  </si>
  <si>
    <t>2667</t>
  </si>
  <si>
    <t>2450</t>
  </si>
  <si>
    <t>2824</t>
  </si>
  <si>
    <t>2443</t>
  </si>
  <si>
    <t>3081</t>
  </si>
  <si>
    <t>2559</t>
  </si>
  <si>
    <t>2770</t>
  </si>
  <si>
    <t>2534</t>
  </si>
  <si>
    <t>2533</t>
  </si>
  <si>
    <t>2523</t>
  </si>
  <si>
    <t>2837</t>
  </si>
  <si>
    <t>3229</t>
  </si>
  <si>
    <t>237</t>
  </si>
  <si>
    <t>2839</t>
  </si>
  <si>
    <t>2186</t>
  </si>
  <si>
    <t>2530</t>
  </si>
  <si>
    <t>2474</t>
  </si>
  <si>
    <t>3086</t>
  </si>
  <si>
    <t>3156</t>
  </si>
  <si>
    <t>3132</t>
  </si>
  <si>
    <t>3200</t>
  </si>
  <si>
    <t>3114</t>
  </si>
  <si>
    <t>2507</t>
  </si>
  <si>
    <t>3126</t>
  </si>
  <si>
    <t>3108</t>
  </si>
  <si>
    <t>3109</t>
  </si>
  <si>
    <t>3110</t>
  </si>
  <si>
    <t>3094</t>
  </si>
  <si>
    <t>1132</t>
  </si>
  <si>
    <t>3212</t>
  </si>
  <si>
    <t>3139</t>
  </si>
  <si>
    <t>3169</t>
  </si>
  <si>
    <t>3265</t>
  </si>
  <si>
    <t>3123</t>
  </si>
  <si>
    <t>3216</t>
  </si>
  <si>
    <t>959</t>
  </si>
  <si>
    <t>4040</t>
  </si>
  <si>
    <t>4043</t>
  </si>
  <si>
    <t>1445</t>
  </si>
  <si>
    <t>4239</t>
  </si>
  <si>
    <t>3057</t>
  </si>
  <si>
    <t>3271</t>
  </si>
  <si>
    <t>4039</t>
  </si>
  <si>
    <t>735</t>
  </si>
  <si>
    <t>3161</t>
  </si>
  <si>
    <t>3180</t>
  </si>
  <si>
    <t>3173</t>
  </si>
  <si>
    <t>3174</t>
  </si>
  <si>
    <t>3119</t>
  </si>
  <si>
    <t>3236</t>
  </si>
  <si>
    <t>3104</t>
  </si>
  <si>
    <t>2911</t>
  </si>
  <si>
    <t>3258</t>
  </si>
  <si>
    <t>3096</t>
  </si>
  <si>
    <t>2201</t>
  </si>
  <si>
    <t>1744</t>
  </si>
  <si>
    <t>137</t>
  </si>
  <si>
    <t>4027</t>
  </si>
  <si>
    <t>3772</t>
  </si>
  <si>
    <t>4525</t>
  </si>
  <si>
    <t>3669</t>
  </si>
  <si>
    <t>3670</t>
  </si>
  <si>
    <t>3759</t>
  </si>
  <si>
    <t>3648</t>
  </si>
  <si>
    <t>3665</t>
  </si>
  <si>
    <t>3732</t>
  </si>
  <si>
    <t>3655</t>
  </si>
  <si>
    <t>3449</t>
  </si>
  <si>
    <t>3652</t>
  </si>
  <si>
    <t>3651</t>
  </si>
  <si>
    <t>3639</t>
  </si>
  <si>
    <t>3641</t>
  </si>
  <si>
    <t>3640</t>
  </si>
  <si>
    <t>4674</t>
  </si>
  <si>
    <t>4546</t>
  </si>
  <si>
    <t>3927</t>
  </si>
  <si>
    <t>3662</t>
  </si>
  <si>
    <t>4115</t>
  </si>
  <si>
    <t>3500</t>
  </si>
  <si>
    <t>4502</t>
  </si>
  <si>
    <t>6157</t>
  </si>
  <si>
    <t>4045</t>
  </si>
  <si>
    <t>4019</t>
  </si>
  <si>
    <t>6093</t>
  </si>
  <si>
    <t>4031</t>
  </si>
  <si>
    <t>4028</t>
  </si>
  <si>
    <t>3910</t>
  </si>
  <si>
    <t>5898</t>
  </si>
  <si>
    <t>4103</t>
  </si>
  <si>
    <t>7124</t>
  </si>
  <si>
    <t>12109</t>
  </si>
  <si>
    <t>12107</t>
  </si>
  <si>
    <t>3504</t>
  </si>
  <si>
    <t>3874</t>
  </si>
  <si>
    <t>3493</t>
  </si>
  <si>
    <t>3459</t>
  </si>
  <si>
    <t>2763</t>
  </si>
  <si>
    <t>4451</t>
  </si>
  <si>
    <t>3650</t>
  </si>
  <si>
    <t>3782</t>
  </si>
  <si>
    <t>2077</t>
  </si>
  <si>
    <t>3769</t>
  </si>
  <si>
    <t>3768</t>
  </si>
  <si>
    <t>3770</t>
  </si>
  <si>
    <t>5846</t>
  </si>
  <si>
    <t>3765</t>
  </si>
  <si>
    <t>3754</t>
  </si>
  <si>
    <t>4771</t>
  </si>
  <si>
    <t>3761</t>
  </si>
  <si>
    <t>3813</t>
  </si>
  <si>
    <t>3815</t>
  </si>
  <si>
    <t>3814</t>
  </si>
  <si>
    <t>5220</t>
  </si>
  <si>
    <t>3985</t>
  </si>
  <si>
    <t>4030</t>
  </si>
  <si>
    <t>4188</t>
  </si>
  <si>
    <t>4026</t>
  </si>
  <si>
    <t>3840</t>
  </si>
  <si>
    <t>3993</t>
  </si>
  <si>
    <t>4096</t>
  </si>
  <si>
    <t>4010</t>
  </si>
  <si>
    <t>3991</t>
  </si>
  <si>
    <t>3977</t>
  </si>
  <si>
    <t>4126</t>
  </si>
  <si>
    <t>4044</t>
  </si>
  <si>
    <t>3826</t>
  </si>
  <si>
    <t>3990</t>
  </si>
  <si>
    <t>4111</t>
  </si>
  <si>
    <t>4058</t>
  </si>
  <si>
    <t>4008</t>
  </si>
  <si>
    <t>5048</t>
  </si>
  <si>
    <t>4550</t>
  </si>
  <si>
    <t>4476</t>
  </si>
  <si>
    <t>4417</t>
  </si>
  <si>
    <t>4418</t>
  </si>
  <si>
    <t>4498</t>
  </si>
  <si>
    <t>4441</t>
  </si>
  <si>
    <t>4548</t>
  </si>
  <si>
    <t>4440</t>
  </si>
  <si>
    <t>4443</t>
  </si>
  <si>
    <t>4444</t>
  </si>
  <si>
    <t>4142</t>
  </si>
  <si>
    <t>1446</t>
  </si>
  <si>
    <t>6596</t>
  </si>
  <si>
    <t>4544</t>
  </si>
  <si>
    <t>4563</t>
  </si>
  <si>
    <t>4453</t>
  </si>
  <si>
    <t>4454</t>
  </si>
  <si>
    <t>4433</t>
  </si>
  <si>
    <t>4437</t>
  </si>
  <si>
    <t>4467</t>
  </si>
  <si>
    <t>4425</t>
  </si>
  <si>
    <t>4428</t>
  </si>
  <si>
    <t>4393</t>
  </si>
  <si>
    <t>4392</t>
  </si>
  <si>
    <t>4509</t>
  </si>
  <si>
    <t>11730</t>
  </si>
  <si>
    <t>4482</t>
  </si>
  <si>
    <t>4434</t>
  </si>
  <si>
    <t>4526</t>
  </si>
  <si>
    <t>4551</t>
  </si>
  <si>
    <t>3259</t>
  </si>
  <si>
    <t>4472</t>
  </si>
  <si>
    <t>4471</t>
  </si>
  <si>
    <t>4524</t>
  </si>
  <si>
    <t>4402</t>
  </si>
  <si>
    <t>4378</t>
  </si>
  <si>
    <t>4533</t>
  </si>
  <si>
    <t>4450</t>
  </si>
  <si>
    <t>4460</t>
  </si>
  <si>
    <t>4427</t>
  </si>
  <si>
    <t>4466</t>
  </si>
  <si>
    <t>4464</t>
  </si>
  <si>
    <t>4399</t>
  </si>
  <si>
    <t>4400</t>
  </si>
  <si>
    <t>4401</t>
  </si>
  <si>
    <t>3883</t>
  </si>
  <si>
    <t>4515</t>
  </si>
  <si>
    <t>4508</t>
  </si>
  <si>
    <t>4512</t>
  </si>
  <si>
    <t>4448</t>
  </si>
  <si>
    <t>4469</t>
  </si>
  <si>
    <t>4436</t>
  </si>
  <si>
    <t>4419</t>
  </si>
  <si>
    <t>4387</t>
  </si>
  <si>
    <t>4388</t>
  </si>
  <si>
    <t>4389</t>
  </si>
  <si>
    <t>4390</t>
  </si>
  <si>
    <t>4397</t>
  </si>
  <si>
    <t>3561</t>
  </si>
  <si>
    <t>4468</t>
  </si>
  <si>
    <t>4463</t>
  </si>
  <si>
    <t>4479</t>
  </si>
  <si>
    <t>4487</t>
  </si>
  <si>
    <t>4507</t>
  </si>
  <si>
    <t>3063</t>
  </si>
  <si>
    <t>4478</t>
  </si>
  <si>
    <t>4676</t>
  </si>
  <si>
    <t>4395</t>
  </si>
  <si>
    <t>4529</t>
  </si>
  <si>
    <t>4530</t>
  </si>
  <si>
    <t>4477</t>
  </si>
  <si>
    <t>4458</t>
  </si>
  <si>
    <t>4560</t>
  </si>
  <si>
    <t>4457</t>
  </si>
  <si>
    <t>4542</t>
  </si>
  <si>
    <t>5042</t>
  </si>
  <si>
    <t>5932</t>
  </si>
  <si>
    <t>5168</t>
  </si>
  <si>
    <t>7081</t>
  </si>
  <si>
    <t>1876</t>
  </si>
  <si>
    <t>8396</t>
  </si>
  <si>
    <t>5581</t>
  </si>
  <si>
    <t>6874</t>
  </si>
  <si>
    <t>15969</t>
  </si>
  <si>
    <t>5574</t>
  </si>
  <si>
    <t>6272</t>
  </si>
  <si>
    <t>1647</t>
  </si>
  <si>
    <t>1648</t>
  </si>
  <si>
    <t>6097</t>
  </si>
  <si>
    <t>6096</t>
  </si>
  <si>
    <t>5014</t>
  </si>
  <si>
    <t>4955</t>
  </si>
  <si>
    <t>9594</t>
  </si>
  <si>
    <t>11738</t>
  </si>
  <si>
    <t>6787</t>
  </si>
  <si>
    <t>4669</t>
  </si>
  <si>
    <t>5391</t>
  </si>
  <si>
    <t>4719</t>
  </si>
  <si>
    <t>4722</t>
  </si>
  <si>
    <t>4725</t>
  </si>
  <si>
    <t>4726</t>
  </si>
  <si>
    <t>1185</t>
  </si>
  <si>
    <t>5180</t>
  </si>
  <si>
    <t>5181</t>
  </si>
  <si>
    <t>6189</t>
  </si>
  <si>
    <t>6184</t>
  </si>
  <si>
    <t>1451</t>
  </si>
  <si>
    <t>4979</t>
  </si>
  <si>
    <t>5163</t>
  </si>
  <si>
    <t>5184</t>
  </si>
  <si>
    <t>5182</t>
  </si>
  <si>
    <t>5309</t>
  </si>
  <si>
    <t>4790</t>
  </si>
  <si>
    <t>5012</t>
  </si>
  <si>
    <t>4978</t>
  </si>
  <si>
    <t>5511</t>
  </si>
  <si>
    <t>6170</t>
  </si>
  <si>
    <t>6169</t>
  </si>
  <si>
    <t>4983</t>
  </si>
  <si>
    <t>5027</t>
  </si>
  <si>
    <t>4982</t>
  </si>
  <si>
    <t>4986</t>
  </si>
  <si>
    <t>5013</t>
  </si>
  <si>
    <t>5017</t>
  </si>
  <si>
    <t>4975</t>
  </si>
  <si>
    <t>5009</t>
  </si>
  <si>
    <t>5065</t>
  </si>
  <si>
    <t>4980</t>
  </si>
  <si>
    <t>4960</t>
  </si>
  <si>
    <t>5246</t>
  </si>
  <si>
    <t>5247</t>
  </si>
  <si>
    <t>6355</t>
  </si>
  <si>
    <t>6365</t>
  </si>
  <si>
    <t>4985</t>
  </si>
  <si>
    <t>5033</t>
  </si>
  <si>
    <t>3924</t>
  </si>
  <si>
    <t>3922</t>
  </si>
  <si>
    <t>5032</t>
  </si>
  <si>
    <t>5039</t>
  </si>
  <si>
    <t>5034</t>
  </si>
  <si>
    <t>5038</t>
  </si>
  <si>
    <t>5008</t>
  </si>
  <si>
    <t>5031</t>
  </si>
  <si>
    <t>4991</t>
  </si>
  <si>
    <t>4952</t>
  </si>
  <si>
    <t>4951</t>
  </si>
  <si>
    <t>4953</t>
  </si>
  <si>
    <t>4954</t>
  </si>
  <si>
    <t>4959</t>
  </si>
  <si>
    <t>5044</t>
  </si>
  <si>
    <t>5036</t>
  </si>
  <si>
    <t>5037</t>
  </si>
  <si>
    <t>4992</t>
  </si>
  <si>
    <t>4993</t>
  </si>
  <si>
    <t>4961</t>
  </si>
  <si>
    <t>4966</t>
  </si>
  <si>
    <t>4988</t>
  </si>
  <si>
    <t>5063</t>
  </si>
  <si>
    <t>5064</t>
  </si>
  <si>
    <t>4995</t>
  </si>
  <si>
    <t>5028</t>
  </si>
  <si>
    <t>3506</t>
  </si>
  <si>
    <t>5021</t>
  </si>
  <si>
    <t>4971</t>
  </si>
  <si>
    <t>4973</t>
  </si>
  <si>
    <t>5310</t>
  </si>
  <si>
    <t>5024</t>
  </si>
  <si>
    <t>4957</t>
  </si>
  <si>
    <t>4956</t>
  </si>
  <si>
    <t>4958</t>
  </si>
  <si>
    <t>4996</t>
  </si>
  <si>
    <t>1644</t>
  </si>
  <si>
    <t>4484</t>
  </si>
  <si>
    <t>2124</t>
  </si>
  <si>
    <t>1915</t>
  </si>
  <si>
    <t>2681</t>
  </si>
  <si>
    <t>2499</t>
  </si>
  <si>
    <t>2500</t>
  </si>
  <si>
    <t>1938</t>
  </si>
  <si>
    <t>3089</t>
  </si>
  <si>
    <t>2208</t>
  </si>
  <si>
    <t>7791</t>
  </si>
  <si>
    <t>3828</t>
  </si>
  <si>
    <t>2531</t>
  </si>
  <si>
    <t>4020</t>
  </si>
  <si>
    <t>4290</t>
  </si>
  <si>
    <t>3181</t>
  </si>
  <si>
    <t>2663</t>
  </si>
  <si>
    <t>2502</t>
  </si>
  <si>
    <t>3184</t>
  </si>
  <si>
    <t>2069</t>
  </si>
  <si>
    <t>2648</t>
  </si>
  <si>
    <t>2829</t>
  </si>
  <si>
    <t>2330</t>
  </si>
  <si>
    <t>5844</t>
  </si>
  <si>
    <t>1888</t>
  </si>
  <si>
    <t>2878</t>
  </si>
  <si>
    <t>2524</t>
  </si>
  <si>
    <t>1928</t>
  </si>
  <si>
    <t>2841</t>
  </si>
  <si>
    <t>2842</t>
  </si>
  <si>
    <t>1962</t>
  </si>
  <si>
    <t>4260</t>
  </si>
  <si>
    <t>4102</t>
  </si>
  <si>
    <t>3163</t>
  </si>
  <si>
    <t>3159</t>
  </si>
  <si>
    <t>3172</t>
  </si>
  <si>
    <t>3453</t>
  </si>
  <si>
    <t>5193</t>
  </si>
  <si>
    <t>3196</t>
  </si>
  <si>
    <t>1886</t>
  </si>
  <si>
    <t>3778</t>
  </si>
  <si>
    <t>3767</t>
  </si>
  <si>
    <t>60</t>
  </si>
  <si>
    <t>5514</t>
  </si>
  <si>
    <t>3711</t>
  </si>
  <si>
    <t>3762</t>
  </si>
  <si>
    <t>3750</t>
  </si>
  <si>
    <t>3755</t>
  </si>
  <si>
    <t>4745</t>
  </si>
  <si>
    <t>3666</t>
  </si>
  <si>
    <t>3664</t>
  </si>
  <si>
    <t>3764</t>
  </si>
  <si>
    <t>4561</t>
  </si>
  <si>
    <t>4413</t>
  </si>
  <si>
    <t>4513</t>
  </si>
  <si>
    <t>1463</t>
  </si>
  <si>
    <t>6100</t>
  </si>
  <si>
    <t>4483</t>
  </si>
  <si>
    <t>4532</t>
  </si>
  <si>
    <t>4511</t>
  </si>
  <si>
    <t>5160</t>
  </si>
  <si>
    <t>4394</t>
  </si>
  <si>
    <t>4547</t>
  </si>
  <si>
    <t>4636</t>
  </si>
  <si>
    <t>4461</t>
  </si>
  <si>
    <t>4415</t>
  </si>
  <si>
    <t>4554</t>
  </si>
  <si>
    <t>4505</t>
  </si>
  <si>
    <t>4543</t>
  </si>
  <si>
    <t>4553</t>
  </si>
  <si>
    <t>4968</t>
  </si>
  <si>
    <t>7101</t>
  </si>
  <si>
    <t>6155</t>
  </si>
  <si>
    <t>1399</t>
  </si>
  <si>
    <t>6154</t>
  </si>
  <si>
    <t>6153</t>
  </si>
  <si>
    <t>6152</t>
  </si>
  <si>
    <t>5106</t>
  </si>
  <si>
    <t>7046</t>
  </si>
  <si>
    <t>7047</t>
  </si>
  <si>
    <t>10064</t>
  </si>
  <si>
    <t>6273</t>
  </si>
  <si>
    <t>6873</t>
  </si>
  <si>
    <t>9593</t>
  </si>
  <si>
    <t>5534</t>
  </si>
  <si>
    <t>1066</t>
  </si>
  <si>
    <t>5610</t>
  </si>
  <si>
    <t>5087</t>
  </si>
  <si>
    <t>4723</t>
  </si>
  <si>
    <t>5026</t>
  </si>
  <si>
    <t>5023</t>
  </si>
  <si>
    <t>4990</t>
  </si>
  <si>
    <t>4989</t>
  </si>
  <si>
    <t>5133</t>
  </si>
  <si>
    <t>6230</t>
  </si>
  <si>
    <t>4744</t>
  </si>
  <si>
    <t>6307</t>
  </si>
  <si>
    <t>13580</t>
  </si>
  <si>
    <t>8587</t>
  </si>
  <si>
    <t>5022</t>
  </si>
  <si>
    <t>5004</t>
  </si>
  <si>
    <t>4965</t>
  </si>
  <si>
    <t>4972</t>
  </si>
  <si>
    <t>4964</t>
  </si>
  <si>
    <t>4967</t>
  </si>
  <si>
    <t>5046</t>
  </si>
  <si>
    <t>8052</t>
  </si>
  <si>
    <t>9368</t>
  </si>
  <si>
    <t>9311</t>
  </si>
  <si>
    <t>1187</t>
  </si>
  <si>
    <t>11760</t>
  </si>
  <si>
    <t>5058</t>
  </si>
  <si>
    <t>5057</t>
  </si>
  <si>
    <t>6999</t>
  </si>
  <si>
    <t>5066</t>
  </si>
  <si>
    <t>6099</t>
  </si>
  <si>
    <t>5224</t>
  </si>
  <si>
    <t>5223</t>
  </si>
  <si>
    <t>4685</t>
  </si>
  <si>
    <t>5516</t>
  </si>
  <si>
    <t>5508</t>
  </si>
  <si>
    <t>5119</t>
  </si>
  <si>
    <t>5217</t>
  </si>
  <si>
    <t>5147</t>
  </si>
  <si>
    <t>5146</t>
  </si>
  <si>
    <t>5545</t>
  </si>
  <si>
    <t>5126</t>
  </si>
  <si>
    <t>5566</t>
  </si>
  <si>
    <t>6602</t>
  </si>
  <si>
    <t>5230</t>
  </si>
  <si>
    <t>5143</t>
  </si>
  <si>
    <t>5142</t>
  </si>
  <si>
    <t>5140</t>
  </si>
  <si>
    <t>5141</t>
  </si>
  <si>
    <t>5152</t>
  </si>
  <si>
    <t>5153</t>
  </si>
  <si>
    <t>5150</t>
  </si>
  <si>
    <t>5135</t>
  </si>
  <si>
    <t>5159</t>
  </si>
  <si>
    <t>5185</t>
  </si>
  <si>
    <t>5190</t>
  </si>
  <si>
    <t>5145</t>
  </si>
  <si>
    <t>5068</t>
  </si>
  <si>
    <t>5225</t>
  </si>
  <si>
    <t>5227</t>
  </si>
  <si>
    <t>5384</t>
  </si>
  <si>
    <t>5383</t>
  </si>
  <si>
    <t>5741</t>
  </si>
  <si>
    <t>6231</t>
  </si>
  <si>
    <t>6235</t>
  </si>
  <si>
    <t>6234</t>
  </si>
  <si>
    <t>6237</t>
  </si>
  <si>
    <t>9377</t>
  </si>
  <si>
    <t>5578</t>
  </si>
  <si>
    <t>5643</t>
  </si>
  <si>
    <t>6163</t>
  </si>
  <si>
    <t>5553</t>
  </si>
  <si>
    <t>5556</t>
  </si>
  <si>
    <t>5552</t>
  </si>
  <si>
    <t>4459</t>
  </si>
  <si>
    <t>5594</t>
  </si>
  <si>
    <t>5593</t>
  </si>
  <si>
    <t>5592</t>
  </si>
  <si>
    <t>5591</t>
  </si>
  <si>
    <t>5590</t>
  </si>
  <si>
    <t>5589</t>
  </si>
  <si>
    <t>5507</t>
  </si>
  <si>
    <t>6220</t>
  </si>
  <si>
    <t>5845</t>
  </si>
  <si>
    <t>5651</t>
  </si>
  <si>
    <t>5487</t>
  </si>
  <si>
    <t>5740</t>
  </si>
  <si>
    <t>6183</t>
  </si>
  <si>
    <t>5557</t>
  </si>
  <si>
    <t>5867</t>
  </si>
  <si>
    <t>5866</t>
  </si>
  <si>
    <t>5336</t>
  </si>
  <si>
    <t>5335</t>
  </si>
  <si>
    <t>9531</t>
  </si>
  <si>
    <t>5535</t>
  </si>
  <si>
    <t>5533</t>
  </si>
  <si>
    <t>7634</t>
  </si>
  <si>
    <t>7635</t>
  </si>
  <si>
    <t>6226</t>
  </si>
  <si>
    <t>5327</t>
  </si>
  <si>
    <t>5328</t>
  </si>
  <si>
    <t>5761</t>
  </si>
  <si>
    <t>5921</t>
  </si>
  <si>
    <t>5329</t>
  </si>
  <si>
    <t>5531</t>
  </si>
  <si>
    <t>5613</t>
  </si>
  <si>
    <t>5532</t>
  </si>
  <si>
    <t>5490</t>
  </si>
  <si>
    <t>5703</t>
  </si>
  <si>
    <t>5447</t>
  </si>
  <si>
    <t>5938</t>
  </si>
  <si>
    <t>5937</t>
  </si>
  <si>
    <t>4281</t>
  </si>
  <si>
    <t>5569</t>
  </si>
  <si>
    <t>5564</t>
  </si>
  <si>
    <t>6269</t>
  </si>
  <si>
    <t>5550</t>
  </si>
  <si>
    <t>6064</t>
  </si>
  <si>
    <t>6550</t>
  </si>
  <si>
    <t>5524</t>
  </si>
  <si>
    <t>5523</t>
  </si>
  <si>
    <t>2983</t>
  </si>
  <si>
    <t>5555</t>
  </si>
  <si>
    <t>5530</t>
  </si>
  <si>
    <t>5527</t>
  </si>
  <si>
    <t>5529</t>
  </si>
  <si>
    <t>5528</t>
  </si>
  <si>
    <t>5549</t>
  </si>
  <si>
    <t>5510</t>
  </si>
  <si>
    <t>5620</t>
  </si>
  <si>
    <t>5538</t>
  </si>
  <si>
    <t>6407</t>
  </si>
  <si>
    <t>6019</t>
  </si>
  <si>
    <t>5576</t>
  </si>
  <si>
    <t>5375</t>
  </si>
  <si>
    <t>5641</t>
  </si>
  <si>
    <t>5642</t>
  </si>
  <si>
    <t>5376</t>
  </si>
  <si>
    <t>5377</t>
  </si>
  <si>
    <t>5544</t>
  </si>
  <si>
    <t>5512</t>
  </si>
  <si>
    <t>5666</t>
  </si>
  <si>
    <t>5668</t>
  </si>
  <si>
    <t>6177</t>
  </si>
  <si>
    <t>6158</t>
  </si>
  <si>
    <t>5520</t>
  </si>
  <si>
    <t>5558</t>
  </si>
  <si>
    <t>3643</t>
  </si>
  <si>
    <t>6396</t>
  </si>
  <si>
    <t>4255</t>
  </si>
  <si>
    <t>5606</t>
  </si>
  <si>
    <t>5619</t>
  </si>
  <si>
    <t>5618</t>
  </si>
  <si>
    <t>5735</t>
  </si>
  <si>
    <t>3187</t>
  </si>
  <si>
    <t>5656</t>
  </si>
  <si>
    <t>5517</t>
  </si>
  <si>
    <t>6477</t>
  </si>
  <si>
    <t>5500</t>
  </si>
  <si>
    <t>5540</t>
  </si>
  <si>
    <t>5541</t>
  </si>
  <si>
    <t>5587</t>
  </si>
  <si>
    <t>5519</t>
  </si>
  <si>
    <t>5572</t>
  </si>
  <si>
    <t>5416</t>
  </si>
  <si>
    <t>5417</t>
  </si>
  <si>
    <t>5497</t>
  </si>
  <si>
    <t>5499</t>
  </si>
  <si>
    <t>5616</t>
  </si>
  <si>
    <t>5486</t>
  </si>
  <si>
    <t>5615</t>
  </si>
  <si>
    <t>5495</t>
  </si>
  <si>
    <t>5543</t>
  </si>
  <si>
    <t>5542</t>
  </si>
  <si>
    <t>4035</t>
  </si>
  <si>
    <t>5462</t>
  </si>
  <si>
    <t>5922</t>
  </si>
  <si>
    <t>5923</t>
  </si>
  <si>
    <t>6209</t>
  </si>
  <si>
    <t>6174</t>
  </si>
  <si>
    <t>6176</t>
  </si>
  <si>
    <t>6160</t>
  </si>
  <si>
    <t>6263</t>
  </si>
  <si>
    <t>6172</t>
  </si>
  <si>
    <t>5627</t>
  </si>
  <si>
    <t>5626</t>
  </si>
  <si>
    <t>5563</t>
  </si>
  <si>
    <t>5608</t>
  </si>
  <si>
    <t>5562</t>
  </si>
  <si>
    <t>6389</t>
  </si>
  <si>
    <t>5599</t>
  </si>
  <si>
    <t>5573</t>
  </si>
  <si>
    <t>5580</t>
  </si>
  <si>
    <t>5577</t>
  </si>
  <si>
    <t>4629</t>
  </si>
  <si>
    <t>5604</t>
  </si>
  <si>
    <t>5586</t>
  </si>
  <si>
    <t>6248</t>
  </si>
  <si>
    <t>5575</t>
  </si>
  <si>
    <t>5623</t>
  </si>
  <si>
    <t>5622</t>
  </si>
  <si>
    <t>6319</t>
  </si>
  <si>
    <t>6320</t>
  </si>
  <si>
    <t>6862</t>
  </si>
  <si>
    <t>5625</t>
  </si>
  <si>
    <t>6797</t>
  </si>
  <si>
    <t>6798</t>
  </si>
  <si>
    <t>6264</t>
  </si>
  <si>
    <t>5664</t>
  </si>
  <si>
    <t>5663</t>
  </si>
  <si>
    <t>5695</t>
  </si>
  <si>
    <t>6534</t>
  </si>
  <si>
    <t>5706</t>
  </si>
  <si>
    <t>5918</t>
  </si>
  <si>
    <t>5244</t>
  </si>
  <si>
    <t>6329</t>
  </si>
  <si>
    <t>5319</t>
  </si>
  <si>
    <t>6208</t>
  </si>
  <si>
    <t>6877</t>
  </si>
  <si>
    <t>5850</t>
  </si>
  <si>
    <t>5849</t>
  </si>
  <si>
    <t>5848</t>
  </si>
  <si>
    <t>5913</t>
  </si>
  <si>
    <t>6927</t>
  </si>
  <si>
    <t>5857</t>
  </si>
  <si>
    <t>5872</t>
  </si>
  <si>
    <t>7644</t>
  </si>
  <si>
    <t>6161</t>
  </si>
  <si>
    <t>5929</t>
  </si>
  <si>
    <t>5928</t>
  </si>
  <si>
    <t>9369</t>
  </si>
  <si>
    <t>6253</t>
  </si>
  <si>
    <t>6252</t>
  </si>
  <si>
    <t>6192</t>
  </si>
  <si>
    <t>13642</t>
  </si>
  <si>
    <t>5060</t>
  </si>
  <si>
    <t>5321</t>
  </si>
  <si>
    <t>5138</t>
  </si>
  <si>
    <t>5501</t>
  </si>
  <si>
    <t>6219</t>
  </si>
  <si>
    <t>6201</t>
  </si>
  <si>
    <t>6202</t>
  </si>
  <si>
    <t>6351</t>
  </si>
  <si>
    <t>5957</t>
  </si>
  <si>
    <t>6164</t>
  </si>
  <si>
    <t>6162</t>
  </si>
  <si>
    <t>6101</t>
  </si>
  <si>
    <t>6193</t>
  </si>
  <si>
    <t>6194</t>
  </si>
  <si>
    <t>6218</t>
  </si>
  <si>
    <t>6217</t>
  </si>
  <si>
    <t>6232</t>
  </si>
  <si>
    <t>6225</t>
  </si>
  <si>
    <t>6173</t>
  </si>
  <si>
    <t>6178</t>
  </si>
  <si>
    <t>6241</t>
  </si>
  <si>
    <t>6240</t>
  </si>
  <si>
    <t>6239</t>
  </si>
  <si>
    <t>6197</t>
  </si>
  <si>
    <t>6207</t>
  </si>
  <si>
    <t>778</t>
  </si>
  <si>
    <t>6215</t>
  </si>
  <si>
    <t>5968</t>
  </si>
  <si>
    <t>6185</t>
  </si>
  <si>
    <t>6246</t>
  </si>
  <si>
    <t>6508</t>
  </si>
  <si>
    <t>6103</t>
  </si>
  <si>
    <t>6190</t>
  </si>
  <si>
    <t>6181</t>
  </si>
  <si>
    <t>5255</t>
  </si>
  <si>
    <t>5287</t>
  </si>
  <si>
    <t>6313</t>
  </si>
  <si>
    <t>6244</t>
  </si>
  <si>
    <t>6245</t>
  </si>
  <si>
    <t>6195</t>
  </si>
  <si>
    <t>6221</t>
  </si>
  <si>
    <t>6213</t>
  </si>
  <si>
    <t>6270</t>
  </si>
  <si>
    <t>6328</t>
  </si>
  <si>
    <t>6171</t>
  </si>
  <si>
    <t>6271</t>
  </si>
  <si>
    <t>6014</t>
  </si>
  <si>
    <t>6942</t>
  </si>
  <si>
    <t>6909</t>
  </si>
  <si>
    <t>6908</t>
  </si>
  <si>
    <t>5292</t>
  </si>
  <si>
    <t>6089</t>
  </si>
  <si>
    <t>6852</t>
  </si>
  <si>
    <t>11649</t>
  </si>
  <si>
    <t>8438</t>
  </si>
  <si>
    <t>8435</t>
  </si>
  <si>
    <t>8436</t>
  </si>
  <si>
    <t>8437</t>
  </si>
  <si>
    <t>9826</t>
  </si>
  <si>
    <t>7513</t>
  </si>
  <si>
    <t>9372</t>
  </si>
  <si>
    <t>11699</t>
  </si>
  <si>
    <t>7103</t>
  </si>
  <si>
    <t>9382</t>
  </si>
  <si>
    <t>9408</t>
  </si>
  <si>
    <t>9404</t>
  </si>
  <si>
    <t>15282</t>
  </si>
  <si>
    <t>6806</t>
  </si>
  <si>
    <t>9407</t>
  </si>
  <si>
    <t>9403</t>
  </si>
  <si>
    <t>9405</t>
  </si>
  <si>
    <t>6015</t>
  </si>
  <si>
    <t>6027</t>
  </si>
  <si>
    <t>6026</t>
  </si>
  <si>
    <t>6011</t>
  </si>
  <si>
    <t>7137</t>
  </si>
  <si>
    <t>6085</t>
  </si>
  <si>
    <t>6087</t>
  </si>
  <si>
    <t>6095</t>
  </si>
  <si>
    <t>4753</t>
  </si>
  <si>
    <t>6900</t>
  </si>
  <si>
    <t>7110</t>
  </si>
  <si>
    <t>6823</t>
  </si>
  <si>
    <t>6800</t>
  </si>
  <si>
    <t>6799</t>
  </si>
  <si>
    <t>6366</t>
  </si>
  <si>
    <t>6321</t>
  </si>
  <si>
    <t>6315</t>
  </si>
  <si>
    <t>6819</t>
  </si>
  <si>
    <t>6821</t>
  </si>
  <si>
    <t>6820</t>
  </si>
  <si>
    <t>6818</t>
  </si>
  <si>
    <t>5989</t>
  </si>
  <si>
    <t>6879</t>
  </si>
  <si>
    <t>6812</t>
  </si>
  <si>
    <t>6869</t>
  </si>
  <si>
    <t>6814</t>
  </si>
  <si>
    <t>7056</t>
  </si>
  <si>
    <t>7063</t>
  </si>
  <si>
    <t>5326</t>
  </si>
  <si>
    <t>5332</t>
  </si>
  <si>
    <t>5191</t>
  </si>
  <si>
    <t>6102</t>
  </si>
  <si>
    <t>6196</t>
  </si>
  <si>
    <t>6255</t>
  </si>
  <si>
    <t>6790</t>
  </si>
  <si>
    <t>6904</t>
  </si>
  <si>
    <t>6994</t>
  </si>
  <si>
    <t>6943</t>
  </si>
  <si>
    <t>6455</t>
  </si>
  <si>
    <t>1092</t>
  </si>
  <si>
    <t>6845</t>
  </si>
  <si>
    <t>6875</t>
  </si>
  <si>
    <t>4036</t>
  </si>
  <si>
    <t>6558</t>
  </si>
  <si>
    <t>6841</t>
  </si>
  <si>
    <t>6844</t>
  </si>
  <si>
    <t>6843</t>
  </si>
  <si>
    <t>6842</t>
  </si>
  <si>
    <t>6568</t>
  </si>
  <si>
    <t>6990</t>
  </si>
  <si>
    <t>7302</t>
  </si>
  <si>
    <t>7303</t>
  </si>
  <si>
    <t>7304</t>
  </si>
  <si>
    <t>7674</t>
  </si>
  <si>
    <t>6896</t>
  </si>
  <si>
    <t>6897</t>
  </si>
  <si>
    <t>6935</t>
  </si>
  <si>
    <t>6934</t>
  </si>
  <si>
    <t>7130</t>
  </si>
  <si>
    <t>6831</t>
  </si>
  <si>
    <t>6830</t>
  </si>
  <si>
    <t>6886</t>
  </si>
  <si>
    <t>6783</t>
  </si>
  <si>
    <t>6944</t>
  </si>
  <si>
    <t>7435</t>
  </si>
  <si>
    <t>4576</t>
  </si>
  <si>
    <t>7637</t>
  </si>
  <si>
    <t>7636</t>
  </si>
  <si>
    <t>7638</t>
  </si>
  <si>
    <t>6807</t>
  </si>
  <si>
    <t>4267</t>
  </si>
  <si>
    <t>6866</t>
  </si>
  <si>
    <t>6805</t>
  </si>
  <si>
    <t>6901</t>
  </si>
  <si>
    <t>6902</t>
  </si>
  <si>
    <t>6899</t>
  </si>
  <si>
    <t>6903</t>
  </si>
  <si>
    <t>6242</t>
  </si>
  <si>
    <t>5768</t>
  </si>
  <si>
    <t>6989</t>
  </si>
  <si>
    <t>7044</t>
  </si>
  <si>
    <t>7437</t>
  </si>
  <si>
    <t>7438</t>
  </si>
  <si>
    <t>6688</t>
  </si>
  <si>
    <t>6709</t>
  </si>
  <si>
    <t>7510</t>
  </si>
  <si>
    <t>7281</t>
  </si>
  <si>
    <t>7282</t>
  </si>
  <si>
    <t>9312</t>
  </si>
  <si>
    <t>2586</t>
  </si>
  <si>
    <t>7639</t>
  </si>
  <si>
    <t>6562</t>
  </si>
  <si>
    <t>7706</t>
  </si>
  <si>
    <t>7681</t>
  </si>
  <si>
    <t>7619</t>
  </si>
  <si>
    <t>7642</t>
  </si>
  <si>
    <t>7677</t>
  </si>
  <si>
    <t>7664</t>
  </si>
  <si>
    <t>7744</t>
  </si>
  <si>
    <t>7745</t>
  </si>
  <si>
    <t>7665</t>
  </si>
  <si>
    <t>7762</t>
  </si>
  <si>
    <t>7761</t>
  </si>
  <si>
    <t>7760</t>
  </si>
  <si>
    <t>7773</t>
  </si>
  <si>
    <t>7772</t>
  </si>
  <si>
    <t>7863</t>
  </si>
  <si>
    <t>7864</t>
  </si>
  <si>
    <t>8312</t>
  </si>
  <si>
    <t>8323</t>
  </si>
  <si>
    <t>8325</t>
  </si>
  <si>
    <t>8324</t>
  </si>
  <si>
    <t>8357</t>
  </si>
  <si>
    <t>8358</t>
  </si>
  <si>
    <t>7069</t>
  </si>
  <si>
    <t>8400</t>
  </si>
  <si>
    <t>8397</t>
  </si>
  <si>
    <t>8478</t>
  </si>
  <si>
    <t>8477</t>
  </si>
  <si>
    <t>8431</t>
  </si>
  <si>
    <t>6878</t>
  </si>
  <si>
    <t>8510</t>
  </si>
  <si>
    <t>8588</t>
  </si>
  <si>
    <t>8589</t>
  </si>
  <si>
    <t>8518</t>
  </si>
  <si>
    <t>8586</t>
  </si>
  <si>
    <t>8479</t>
  </si>
  <si>
    <t>8566</t>
  </si>
  <si>
    <t>8327</t>
  </si>
  <si>
    <t>8464</t>
  </si>
  <si>
    <t>8465</t>
  </si>
  <si>
    <t>8427</t>
  </si>
  <si>
    <t>6561</t>
  </si>
  <si>
    <t>7426</t>
  </si>
  <si>
    <t>11650</t>
  </si>
  <si>
    <t>9323</t>
  </si>
  <si>
    <t>11651</t>
  </si>
  <si>
    <t>11274</t>
  </si>
  <si>
    <t>15426</t>
  </si>
  <si>
    <t>9313</t>
  </si>
  <si>
    <t>11739</t>
  </si>
  <si>
    <t>8569</t>
  </si>
  <si>
    <t>8935</t>
  </si>
  <si>
    <t>9317</t>
  </si>
  <si>
    <t>9126</t>
  </si>
  <si>
    <t>9127</t>
  </si>
  <si>
    <t>9174</t>
  </si>
  <si>
    <t>264</t>
  </si>
  <si>
    <t>11727</t>
  </si>
  <si>
    <t>9329</t>
  </si>
  <si>
    <t>9328</t>
  </si>
  <si>
    <t>9320</t>
  </si>
  <si>
    <t>9321</t>
  </si>
  <si>
    <t>9308</t>
  </si>
  <si>
    <t>9326</t>
  </si>
  <si>
    <t>9314</t>
  </si>
  <si>
    <t>9331</t>
  </si>
  <si>
    <t>9330</t>
  </si>
  <si>
    <t>9333</t>
  </si>
  <si>
    <t>9335</t>
  </si>
  <si>
    <t>9338</t>
  </si>
  <si>
    <t>9340</t>
  </si>
  <si>
    <t>9343</t>
  </si>
  <si>
    <t>9344</t>
  </si>
  <si>
    <t>9306</t>
  </si>
  <si>
    <t>9305</t>
  </si>
  <si>
    <t>9347</t>
  </si>
  <si>
    <t>9350</t>
  </si>
  <si>
    <t>9357</t>
  </si>
  <si>
    <t>9358</t>
  </si>
  <si>
    <t>9367</t>
  </si>
  <si>
    <t>9359</t>
  </si>
  <si>
    <t>9356</t>
  </si>
  <si>
    <t>9384</t>
  </si>
  <si>
    <t>7386</t>
  </si>
  <si>
    <t>9364</t>
  </si>
  <si>
    <t>9374</t>
  </si>
  <si>
    <t>9354</t>
  </si>
  <si>
    <t>9379</t>
  </si>
  <si>
    <t>9381</t>
  </si>
  <si>
    <t>9363</t>
  </si>
  <si>
    <t>9373</t>
  </si>
  <si>
    <t>8577</t>
  </si>
  <si>
    <t>9319</t>
  </si>
  <si>
    <t>9397</t>
  </si>
  <si>
    <t>9398</t>
  </si>
  <si>
    <t>9385</t>
  </si>
  <si>
    <t>9337</t>
  </si>
  <si>
    <t>9341</t>
  </si>
  <si>
    <t>9416</t>
  </si>
  <si>
    <t>9415</t>
  </si>
  <si>
    <t>9421</t>
  </si>
  <si>
    <t>9395</t>
  </si>
  <si>
    <t>9396</t>
  </si>
  <si>
    <t>9388</t>
  </si>
  <si>
    <t>9616</t>
  </si>
  <si>
    <t>9615</t>
  </si>
  <si>
    <t>5870</t>
  </si>
  <si>
    <t>9621</t>
  </si>
  <si>
    <t>11763</t>
  </si>
  <si>
    <t>8424</t>
  </si>
  <si>
    <t>9183</t>
  </si>
  <si>
    <t>9429</t>
  </si>
  <si>
    <t>9620</t>
  </si>
  <si>
    <t>9619</t>
  </si>
  <si>
    <t>9618</t>
  </si>
  <si>
    <t>11769</t>
  </si>
  <si>
    <t>11770</t>
  </si>
  <si>
    <t>10208</t>
  </si>
  <si>
    <t>8031</t>
  </si>
  <si>
    <t>9423</t>
  </si>
  <si>
    <t>9623</t>
  </si>
  <si>
    <t>10349</t>
  </si>
  <si>
    <t>12103</t>
  </si>
  <si>
    <t>10517</t>
  </si>
  <si>
    <t>7322</t>
  </si>
  <si>
    <t>10530</t>
  </si>
  <si>
    <t>10467</t>
  </si>
  <si>
    <t>11055</t>
  </si>
  <si>
    <t>10182</t>
  </si>
  <si>
    <t>10178</t>
  </si>
  <si>
    <t>11147</t>
  </si>
  <si>
    <t>11149</t>
  </si>
  <si>
    <t>11148</t>
  </si>
  <si>
    <t>11150</t>
  </si>
  <si>
    <t>10390</t>
  </si>
  <si>
    <t>11481</t>
  </si>
  <si>
    <t>11461</t>
  </si>
  <si>
    <t>11462</t>
  </si>
  <si>
    <t>11474</t>
  </si>
  <si>
    <t>11476</t>
  </si>
  <si>
    <t>11475</t>
  </si>
  <si>
    <t>11484</t>
  </si>
  <si>
    <t>9375</t>
  </si>
  <si>
    <t>2892</t>
  </si>
  <si>
    <t>11490</t>
  </si>
  <si>
    <t>11670</t>
  </si>
  <si>
    <t>11671</t>
  </si>
  <si>
    <t>11667</t>
  </si>
  <si>
    <t>11657</t>
  </si>
  <si>
    <t>11668</t>
  </si>
  <si>
    <t>11669</t>
  </si>
  <si>
    <t>11672</t>
  </si>
  <si>
    <t>11660</t>
  </si>
  <si>
    <t>11666</t>
  </si>
  <si>
    <t>11608</t>
  </si>
  <si>
    <t>11549</t>
  </si>
  <si>
    <t>11543</t>
  </si>
  <si>
    <t>11756</t>
  </si>
  <si>
    <t>11757</t>
  </si>
  <si>
    <t>11737</t>
  </si>
  <si>
    <t>11734</t>
  </si>
  <si>
    <t>11735</t>
  </si>
  <si>
    <t>11687</t>
  </si>
  <si>
    <t>11688</t>
  </si>
  <si>
    <t>11724</t>
  </si>
  <si>
    <t>11725</t>
  </si>
  <si>
    <t>11628</t>
  </si>
  <si>
    <t>11607</t>
  </si>
  <si>
    <t>15289</t>
  </si>
  <si>
    <t>15415</t>
  </si>
  <si>
    <t>15432</t>
  </si>
  <si>
    <t>11601</t>
  </si>
  <si>
    <t>9310</t>
  </si>
  <si>
    <t>11652</t>
  </si>
  <si>
    <t>11626</t>
  </si>
  <si>
    <t>9432</t>
  </si>
  <si>
    <t>11695</t>
  </si>
  <si>
    <t>11691</t>
  </si>
  <si>
    <t>9152</t>
  </si>
  <si>
    <t>11744</t>
  </si>
  <si>
    <t>15434</t>
  </si>
  <si>
    <t>11759</t>
  </si>
  <si>
    <t>11637</t>
  </si>
  <si>
    <t>11638</t>
  </si>
  <si>
    <t>11636</t>
  </si>
  <si>
    <t>10498</t>
  </si>
  <si>
    <t>11659</t>
  </si>
  <si>
    <t>11609</t>
  </si>
  <si>
    <t>11610</t>
  </si>
  <si>
    <t>11852</t>
  </si>
  <si>
    <t>11838</t>
  </si>
  <si>
    <t>11837</t>
  </si>
  <si>
    <t>11836</t>
  </si>
  <si>
    <t>11787</t>
  </si>
  <si>
    <t>12054</t>
  </si>
  <si>
    <t>12053</t>
  </si>
  <si>
    <t>12056</t>
  </si>
  <si>
    <t>12057</t>
  </si>
  <si>
    <t>4970</t>
  </si>
  <si>
    <t>11908</t>
  </si>
  <si>
    <t>12068</t>
  </si>
  <si>
    <t>12070</t>
  </si>
  <si>
    <t>12069</t>
  </si>
  <si>
    <t>11758</t>
  </si>
  <si>
    <t>9303</t>
  </si>
  <si>
    <t>9376</t>
  </si>
  <si>
    <t>12143</t>
  </si>
  <si>
    <t>12110</t>
  </si>
  <si>
    <t>12108</t>
  </si>
  <si>
    <t>11252</t>
  </si>
  <si>
    <t>12448</t>
  </si>
  <si>
    <t>12446</t>
  </si>
  <si>
    <t>11632</t>
  </si>
  <si>
    <t>8475</t>
  </si>
  <si>
    <t>11635</t>
  </si>
  <si>
    <t>11630</t>
  </si>
  <si>
    <t>13420</t>
  </si>
  <si>
    <t>12580</t>
  </si>
  <si>
    <t>12581</t>
  </si>
  <si>
    <t>13409</t>
  </si>
  <si>
    <t>7571</t>
  </si>
  <si>
    <t>13624</t>
  </si>
  <si>
    <t>14288</t>
  </si>
  <si>
    <t>12888</t>
  </si>
  <si>
    <t>11317</t>
  </si>
  <si>
    <t>14635</t>
  </si>
  <si>
    <t>14797</t>
  </si>
  <si>
    <t>14796</t>
  </si>
  <si>
    <t>14806</t>
  </si>
  <si>
    <t>14805</t>
  </si>
  <si>
    <t>15416</t>
  </si>
  <si>
    <t>15276</t>
  </si>
  <si>
    <t>15277</t>
  </si>
  <si>
    <t>15320</t>
  </si>
  <si>
    <t>15281</t>
  </si>
  <si>
    <t>15435</t>
  </si>
  <si>
    <t>13534</t>
  </si>
  <si>
    <t>15423</t>
  </si>
  <si>
    <t>15421</t>
  </si>
  <si>
    <t>15420</t>
  </si>
  <si>
    <t>15311</t>
  </si>
  <si>
    <t>5124</t>
  </si>
  <si>
    <t>15245</t>
  </si>
  <si>
    <t>15414</t>
  </si>
  <si>
    <t>7929</t>
  </si>
  <si>
    <t>15437</t>
  </si>
  <si>
    <t>15422</t>
  </si>
  <si>
    <t>15417</t>
  </si>
  <si>
    <t>15439</t>
  </si>
  <si>
    <t>15436</t>
  </si>
  <si>
    <t>5289</t>
  </si>
  <si>
    <t>7926</t>
  </si>
  <si>
    <t>15424</t>
  </si>
  <si>
    <t>7969</t>
  </si>
  <si>
    <t>7927</t>
  </si>
  <si>
    <t>15433</t>
  </si>
  <si>
    <t>15430</t>
  </si>
  <si>
    <t>15431</t>
  </si>
  <si>
    <t>15318</t>
  </si>
  <si>
    <t>9291</t>
  </si>
  <si>
    <t>10811</t>
  </si>
  <si>
    <t>14782</t>
  </si>
  <si>
    <t>16244</t>
  </si>
  <si>
    <t>16838</t>
  </si>
  <si>
    <t>16848</t>
  </si>
  <si>
    <t>16849</t>
  </si>
  <si>
    <t>NAME</t>
  </si>
  <si>
    <t>SC</t>
  </si>
  <si>
    <t>ST</t>
  </si>
  <si>
    <t>JAIN</t>
  </si>
  <si>
    <t>II-B</t>
  </si>
  <si>
    <t>II-A</t>
  </si>
  <si>
    <t>SANJU SIDDAPPA NAGANUR</t>
  </si>
  <si>
    <t xml:space="preserve">BABU </t>
  </si>
  <si>
    <t>ARANT  BHUJAPPA NAGANUR</t>
  </si>
  <si>
    <t>Marginal Farmers(Up to 2.5 Acre)</t>
  </si>
  <si>
    <t>Small Farmers (Above 2.5 to 5 Acre)</t>
  </si>
  <si>
    <t>Medium Farmers (Above 5 to 12.5 Acre)</t>
  </si>
  <si>
    <t>Big Farmers (Above 12.5 Acre)</t>
  </si>
  <si>
    <t>hissa</t>
  </si>
  <si>
    <t>1A</t>
  </si>
  <si>
    <t>*</t>
  </si>
  <si>
    <t>3B</t>
  </si>
  <si>
    <t>1A/1</t>
  </si>
  <si>
    <t>1A/2</t>
  </si>
  <si>
    <t>A/5A/2/2</t>
  </si>
  <si>
    <t>11A</t>
  </si>
  <si>
    <t>5A/2/3</t>
  </si>
  <si>
    <t>6</t>
  </si>
  <si>
    <t>3K</t>
  </si>
  <si>
    <t>6K</t>
  </si>
  <si>
    <t>5D/3</t>
  </si>
  <si>
    <t>13</t>
  </si>
  <si>
    <t>5E/4</t>
  </si>
  <si>
    <t>5A/1</t>
  </si>
  <si>
    <t>2A</t>
  </si>
  <si>
    <t>5</t>
  </si>
  <si>
    <t>1B</t>
  </si>
  <si>
    <t>1D/3/1A/1</t>
  </si>
  <si>
    <t>1K/2A/1</t>
  </si>
  <si>
    <t>1A/3</t>
  </si>
  <si>
    <t>1B/3</t>
  </si>
  <si>
    <t>2</t>
  </si>
  <si>
    <t>1+2A/1</t>
  </si>
  <si>
    <t>8</t>
  </si>
  <si>
    <t>1B/2</t>
  </si>
  <si>
    <t>7</t>
  </si>
  <si>
    <t>2B</t>
  </si>
  <si>
    <t>3A</t>
  </si>
  <si>
    <t>A/3B</t>
  </si>
  <si>
    <t>3B/1</t>
  </si>
  <si>
    <t>11</t>
  </si>
  <si>
    <t>D</t>
  </si>
  <si>
    <t>2K</t>
  </si>
  <si>
    <t>A/6</t>
  </si>
  <si>
    <t>A/2</t>
  </si>
  <si>
    <t>2A/2</t>
  </si>
  <si>
    <t>A/1B</t>
  </si>
  <si>
    <t>1a+1b/2</t>
  </si>
  <si>
    <t>3A/2</t>
  </si>
  <si>
    <t>16</t>
  </si>
  <si>
    <t>7A+7B/2</t>
  </si>
  <si>
    <t>4C</t>
  </si>
  <si>
    <t>3+4/D</t>
  </si>
  <si>
    <t>3+4B</t>
  </si>
  <si>
    <t>3+4/B</t>
  </si>
  <si>
    <t>3+4/A</t>
  </si>
  <si>
    <t>3+4A</t>
  </si>
  <si>
    <t>4A</t>
  </si>
  <si>
    <t>1+2+3+4/1</t>
  </si>
  <si>
    <t>2D</t>
  </si>
  <si>
    <t>1+2+3+4/2</t>
  </si>
  <si>
    <t>2A/1</t>
  </si>
  <si>
    <t>2A/5</t>
  </si>
  <si>
    <t>1+2/1</t>
  </si>
  <si>
    <t>1B/5</t>
  </si>
  <si>
    <t>1B/1</t>
  </si>
  <si>
    <t>1+2+3A+3B/2</t>
  </si>
  <si>
    <t>4K</t>
  </si>
  <si>
    <t>1-7</t>
  </si>
  <si>
    <t>1to7</t>
  </si>
  <si>
    <t>1a+2a/1</t>
  </si>
  <si>
    <t>1A+2A/2</t>
  </si>
  <si>
    <t>1+2/A+B/2</t>
  </si>
  <si>
    <t>1+2</t>
  </si>
  <si>
    <t>10</t>
  </si>
  <si>
    <t>6B/2</t>
  </si>
  <si>
    <t>3B/2</t>
  </si>
  <si>
    <t>1A+1B/2</t>
  </si>
  <si>
    <t>6B/3</t>
  </si>
  <si>
    <t>1C</t>
  </si>
  <si>
    <t>2A/3</t>
  </si>
  <si>
    <t>2B+1A+2A+1A</t>
  </si>
  <si>
    <t>2B/1</t>
  </si>
  <si>
    <t>3K/1</t>
  </si>
  <si>
    <t>9B</t>
  </si>
  <si>
    <t>9A</t>
  </si>
  <si>
    <t>1A/4</t>
  </si>
  <si>
    <t>1B/4</t>
  </si>
  <si>
    <t>1K/4</t>
  </si>
  <si>
    <t>1D/4</t>
  </si>
  <si>
    <t>1+2A/2+2B/1+2</t>
  </si>
  <si>
    <t>2+3B/1</t>
  </si>
  <si>
    <t>3+2B/1</t>
  </si>
  <si>
    <t>5A</t>
  </si>
  <si>
    <t>1A+1+2+B+1A</t>
  </si>
  <si>
    <t>5D/2</t>
  </si>
  <si>
    <t>5E/3</t>
  </si>
  <si>
    <t>3A+4A/2</t>
  </si>
  <si>
    <t>3A+4A/1</t>
  </si>
  <si>
    <t>55</t>
  </si>
  <si>
    <t>3A/1B</t>
  </si>
  <si>
    <t>2+3/1</t>
  </si>
  <si>
    <t>2+3+4</t>
  </si>
  <si>
    <t>2/2</t>
  </si>
  <si>
    <t>2A+2B</t>
  </si>
  <si>
    <t>4B</t>
  </si>
  <si>
    <t>1A+1B+3+7/1+2/B</t>
  </si>
  <si>
    <t>1+2+3A+3B/1</t>
  </si>
  <si>
    <t>1+2+3A+3B/4</t>
  </si>
  <si>
    <t>1K</t>
  </si>
  <si>
    <t>18</t>
  </si>
  <si>
    <t>13B</t>
  </si>
  <si>
    <t>1+2/K</t>
  </si>
  <si>
    <t>2b</t>
  </si>
  <si>
    <t>A/2B/3</t>
  </si>
  <si>
    <t>A/2B/4</t>
  </si>
  <si>
    <t>2K/2</t>
  </si>
  <si>
    <t>2K/5</t>
  </si>
  <si>
    <t>13/2</t>
  </si>
  <si>
    <t>14</t>
  </si>
  <si>
    <t>1C+2A</t>
  </si>
  <si>
    <t>2C</t>
  </si>
  <si>
    <t>9</t>
  </si>
  <si>
    <t>1B+1A/1</t>
  </si>
  <si>
    <t>5B</t>
  </si>
  <si>
    <t>5K</t>
  </si>
  <si>
    <t>1A/5</t>
  </si>
  <si>
    <t>12</t>
  </si>
  <si>
    <t>17</t>
  </si>
  <si>
    <t>2B/2</t>
  </si>
  <si>
    <t>36</t>
  </si>
  <si>
    <t>4/3</t>
  </si>
  <si>
    <t>4/2</t>
  </si>
  <si>
    <t>4/1</t>
  </si>
  <si>
    <t>6B</t>
  </si>
  <si>
    <t>6A</t>
  </si>
  <si>
    <t>1+2B</t>
  </si>
  <si>
    <t>1/7</t>
  </si>
  <si>
    <t>1+2/2</t>
  </si>
  <si>
    <t>2+3/2</t>
  </si>
  <si>
    <t>1A+1B+1C</t>
  </si>
  <si>
    <t>1A+1B</t>
  </si>
  <si>
    <t>1+2+3</t>
  </si>
  <si>
    <t>2c</t>
  </si>
  <si>
    <t>2+3/1B/1C</t>
  </si>
  <si>
    <t>2+3/1B/1B</t>
  </si>
  <si>
    <t>2L</t>
  </si>
  <si>
    <t>3/1+3/2</t>
  </si>
  <si>
    <t>1G</t>
  </si>
  <si>
    <t>1H</t>
  </si>
  <si>
    <t>1D</t>
  </si>
  <si>
    <t>3B/2A</t>
  </si>
  <si>
    <t>2A+B/1</t>
  </si>
  <si>
    <t>2A+1B/1</t>
  </si>
  <si>
    <t>1E/1</t>
  </si>
  <si>
    <t>3A/1</t>
  </si>
  <si>
    <t>2+3</t>
  </si>
  <si>
    <t>2A+2B+2C/2</t>
  </si>
  <si>
    <t>1A/B/1A/1</t>
  </si>
  <si>
    <t>2e</t>
  </si>
  <si>
    <t>2E</t>
  </si>
  <si>
    <t>8A</t>
  </si>
  <si>
    <t>8K/1</t>
  </si>
  <si>
    <t>K/1+1B+2+3+4</t>
  </si>
  <si>
    <t>1+2+3/6</t>
  </si>
  <si>
    <t>2+3/1A</t>
  </si>
  <si>
    <t>1D/1</t>
  </si>
  <si>
    <t>2+3/1B/1A</t>
  </si>
  <si>
    <t>1B/2A+2B/1/1+2B</t>
  </si>
  <si>
    <t>2A+B</t>
  </si>
  <si>
    <t>1E</t>
  </si>
  <si>
    <t>2+1A</t>
  </si>
  <si>
    <t>1A/2+1B/1++2A</t>
  </si>
  <si>
    <t>4A+B/1B/3</t>
  </si>
  <si>
    <t>1A/2+1B/A1+2</t>
  </si>
  <si>
    <t>1A/2+1BBA/1+2/A</t>
  </si>
  <si>
    <t>1A/2+1B/BA/1+2A/2/2B</t>
  </si>
  <si>
    <t>3A+12/2</t>
  </si>
  <si>
    <t>4A+B/2B/1</t>
  </si>
  <si>
    <t>4A+B/2B/2</t>
  </si>
  <si>
    <t>4A+B/1A/2</t>
  </si>
  <si>
    <t>1B+2/A</t>
  </si>
  <si>
    <t>1B+2B</t>
  </si>
  <si>
    <t>A/3A+4</t>
  </si>
  <si>
    <t>1E/2</t>
  </si>
  <si>
    <t>1+2+3+4/D</t>
  </si>
  <si>
    <t>2G</t>
  </si>
  <si>
    <t>1B+2+1/2</t>
  </si>
  <si>
    <t>1AB+2A</t>
  </si>
  <si>
    <t>3A+3B+4/1</t>
  </si>
  <si>
    <t>3A+3B+4/2</t>
  </si>
  <si>
    <t>3+10</t>
  </si>
  <si>
    <t>1+2A+2B/1</t>
  </si>
  <si>
    <t>2a/3+2b+3</t>
  </si>
  <si>
    <t>2H</t>
  </si>
  <si>
    <t>11D</t>
  </si>
  <si>
    <t>1+2/4</t>
  </si>
  <si>
    <t>1+2/3</t>
  </si>
  <si>
    <t>3/2A</t>
  </si>
  <si>
    <t>A/14</t>
  </si>
  <si>
    <t>1A/6</t>
  </si>
  <si>
    <t>80</t>
  </si>
  <si>
    <t>2I</t>
  </si>
  <si>
    <t>1+2/A+B/1+2+C/1</t>
  </si>
  <si>
    <t>6+7+8</t>
  </si>
  <si>
    <t>A/15</t>
  </si>
  <si>
    <t>A/21</t>
  </si>
  <si>
    <t>A/27</t>
  </si>
  <si>
    <t>A/28</t>
  </si>
  <si>
    <t>2+3/4/1</t>
  </si>
  <si>
    <t>1B+2K</t>
  </si>
  <si>
    <t>1+2A/2+2B/1+2B/2/1B</t>
  </si>
  <si>
    <t>1+2/1C</t>
  </si>
  <si>
    <t>12B</t>
  </si>
  <si>
    <t>1+2+3+A/4</t>
  </si>
  <si>
    <t>1+2B/1</t>
  </si>
  <si>
    <t>1A+1B/1</t>
  </si>
  <si>
    <t>1+2/2B</t>
  </si>
  <si>
    <t>1+2/2A</t>
  </si>
  <si>
    <t>1+2/1B</t>
  </si>
  <si>
    <t>2B/3</t>
  </si>
  <si>
    <t>SE/1</t>
  </si>
  <si>
    <t>5K/1</t>
  </si>
  <si>
    <t>5B/2</t>
  </si>
  <si>
    <t>1A+1B+1K/2</t>
  </si>
  <si>
    <t>2B/4</t>
  </si>
  <si>
    <t>3C</t>
  </si>
  <si>
    <t>3+4/3</t>
  </si>
  <si>
    <t>3+4/2</t>
  </si>
  <si>
    <t>0</t>
  </si>
  <si>
    <t>1+2+3/A+B/1</t>
  </si>
  <si>
    <t>10A</t>
  </si>
  <si>
    <t>7+8+9/K</t>
  </si>
  <si>
    <t>3a/5</t>
  </si>
  <si>
    <t>A/1</t>
  </si>
  <si>
    <t>1A/P1</t>
  </si>
  <si>
    <t>1A+2/2A</t>
  </si>
  <si>
    <t>1A+2/1A</t>
  </si>
  <si>
    <t>1/1</t>
  </si>
  <si>
    <t>1/2</t>
  </si>
  <si>
    <t>3A/1A</t>
  </si>
  <si>
    <t>1A+1C+1B+2/2A/4</t>
  </si>
  <si>
    <t>5A+5B/4</t>
  </si>
  <si>
    <t>1+2+3C+3B</t>
  </si>
  <si>
    <t>2A/2+2B/1</t>
  </si>
  <si>
    <t>4D</t>
  </si>
  <si>
    <t>1+2+3A/1</t>
  </si>
  <si>
    <t>1/4</t>
  </si>
  <si>
    <t>2/1</t>
  </si>
  <si>
    <t>1+2+3C++B</t>
  </si>
  <si>
    <t>2A+2B+2CCCCCCCCCCC/1</t>
  </si>
  <si>
    <t>2B+3/1</t>
  </si>
  <si>
    <t>1+2/A</t>
  </si>
  <si>
    <t>4+5B</t>
  </si>
  <si>
    <t>3+2B/2</t>
  </si>
  <si>
    <t>1A/B/2A</t>
  </si>
  <si>
    <t>1A/B/2B</t>
  </si>
  <si>
    <t>1A/B/2C</t>
  </si>
  <si>
    <t>5A+5B/1</t>
  </si>
  <si>
    <t>1A+1C+B+2+3</t>
  </si>
  <si>
    <t>1+2/B</t>
  </si>
  <si>
    <t>3A/3</t>
  </si>
  <si>
    <t>3C/3</t>
  </si>
  <si>
    <t>3+4+5/1</t>
  </si>
  <si>
    <t>2b/2</t>
  </si>
  <si>
    <t>1A+1B+2A</t>
  </si>
  <si>
    <t>1+2A/2</t>
  </si>
  <si>
    <t>5D</t>
  </si>
  <si>
    <t>2A+2B/2/3</t>
  </si>
  <si>
    <t>2A+2B/2/2</t>
  </si>
  <si>
    <t>2A+2B+2C/3</t>
  </si>
  <si>
    <t>3A+1+2/1</t>
  </si>
  <si>
    <t>4A+B/1A/1</t>
  </si>
  <si>
    <t>4A+B/2B/3</t>
  </si>
  <si>
    <t>20</t>
  </si>
  <si>
    <t>3+4/4</t>
  </si>
  <si>
    <t>2A/6B/1</t>
  </si>
  <si>
    <t>1+2/D</t>
  </si>
  <si>
    <t>1A+B/1</t>
  </si>
  <si>
    <t>2A+1B/1B</t>
  </si>
  <si>
    <t>1A/B/1B</t>
  </si>
  <si>
    <t>1+2+3A/3</t>
  </si>
  <si>
    <t>1+2+3A/2</t>
  </si>
  <si>
    <t>3+4/6</t>
  </si>
  <si>
    <t>*/1</t>
  </si>
  <si>
    <t>1A+2/1B</t>
  </si>
  <si>
    <t>1A+2/2B</t>
  </si>
  <si>
    <t>1+2/5</t>
  </si>
  <si>
    <t>39</t>
  </si>
  <si>
    <t>A/2B</t>
  </si>
  <si>
    <t>2+3/4/2</t>
  </si>
  <si>
    <t>1b</t>
  </si>
  <si>
    <t>/2</t>
  </si>
  <si>
    <t>3+4/1</t>
  </si>
  <si>
    <t>1A+1B+1K/1B</t>
  </si>
  <si>
    <t>1+2+3A</t>
  </si>
  <si>
    <t>1H+B</t>
  </si>
  <si>
    <t>1A+1B+3+7/1/2/A</t>
  </si>
  <si>
    <t>1+2K</t>
  </si>
  <si>
    <t>2B      2B</t>
  </si>
  <si>
    <t>1+2+3B/2</t>
  </si>
  <si>
    <t>1+2B/2</t>
  </si>
  <si>
    <t>1+2+3+4+5</t>
  </si>
  <si>
    <t>1B/2K</t>
  </si>
  <si>
    <t>1A+2/2C</t>
  </si>
  <si>
    <t>5+6</t>
  </si>
  <si>
    <t>1+2A+2B+2/3+A/2</t>
  </si>
  <si>
    <t>1+2A+2B+2/3+4</t>
  </si>
  <si>
    <t>6C</t>
  </si>
  <si>
    <t>6B+7</t>
  </si>
  <si>
    <t>1F</t>
  </si>
  <si>
    <t>1B+2</t>
  </si>
  <si>
    <t>4K3</t>
  </si>
  <si>
    <t>4K5</t>
  </si>
  <si>
    <t>2+3/3</t>
  </si>
  <si>
    <t>3B/2B</t>
  </si>
  <si>
    <t>12A</t>
  </si>
  <si>
    <t>7A</t>
  </si>
  <si>
    <t>18A</t>
  </si>
  <si>
    <t>1P/1</t>
  </si>
  <si>
    <t>K/5</t>
  </si>
  <si>
    <t>A/4</t>
  </si>
  <si>
    <t>K/6</t>
  </si>
  <si>
    <t>3C/1</t>
  </si>
  <si>
    <t>3a/2</t>
  </si>
  <si>
    <t>3b</t>
  </si>
  <si>
    <t>3c/2</t>
  </si>
  <si>
    <t>2C/2</t>
  </si>
  <si>
    <t>1CHD</t>
  </si>
  <si>
    <t>1/3</t>
  </si>
  <si>
    <t>1C/1</t>
  </si>
  <si>
    <t>2A/2B</t>
  </si>
  <si>
    <t>1+2+3+4/3</t>
  </si>
  <si>
    <t>1+2A+B+2/3+4</t>
  </si>
  <si>
    <t>1+2A+2B+2/3+3B/1</t>
  </si>
  <si>
    <t>3A/4</t>
  </si>
  <si>
    <t>1d</t>
  </si>
  <si>
    <t>3A+3B</t>
  </si>
  <si>
    <t>3B/2+2C/1</t>
  </si>
  <si>
    <t>3A+3b</t>
  </si>
  <si>
    <t>5B/2+5/1A</t>
  </si>
  <si>
    <t>6+7</t>
  </si>
  <si>
    <t>1+2+3+4/B</t>
  </si>
  <si>
    <t>1+2+3+4/K</t>
  </si>
  <si>
    <t>1+2/3B/1</t>
  </si>
  <si>
    <t>2A+1+2</t>
  </si>
  <si>
    <t>2A+2B/1</t>
  </si>
  <si>
    <t>2/1B</t>
  </si>
  <si>
    <t>2C+2D</t>
  </si>
  <si>
    <t>1+2E/1</t>
  </si>
  <si>
    <t>1+2K/B</t>
  </si>
  <si>
    <t>1A+1B/1+2A</t>
  </si>
  <si>
    <t>3A/1K</t>
  </si>
  <si>
    <t>1+2A/3</t>
  </si>
  <si>
    <t>2A/3+2B/3</t>
  </si>
  <si>
    <t>1+2/D-P1</t>
  </si>
  <si>
    <t>11+12/1</t>
  </si>
  <si>
    <t>2A/7</t>
  </si>
  <si>
    <t>2A/4</t>
  </si>
  <si>
    <t>1A+1B/4</t>
  </si>
  <si>
    <t>1C/3</t>
  </si>
  <si>
    <t>1A/7</t>
  </si>
  <si>
    <t>2A/2A</t>
  </si>
  <si>
    <t>*/2A</t>
  </si>
  <si>
    <t>*/2A/2</t>
  </si>
  <si>
    <t>*/1B/2</t>
  </si>
  <si>
    <t>7+8+9+11+12A/1</t>
  </si>
  <si>
    <t>1B/2D</t>
  </si>
  <si>
    <t>1B/2B</t>
  </si>
  <si>
    <t>1A+1C+1D+2</t>
  </si>
  <si>
    <t>5B/1</t>
  </si>
  <si>
    <t>1A+1B/3</t>
  </si>
  <si>
    <t>3A+2/3</t>
  </si>
  <si>
    <t>1C/2</t>
  </si>
  <si>
    <t>7B</t>
  </si>
  <si>
    <t>10B</t>
  </si>
  <si>
    <t>2B+3/2</t>
  </si>
  <si>
    <t>1+2E/A</t>
  </si>
  <si>
    <t>1A+1B+3+7/1+2/A</t>
  </si>
  <si>
    <t>1A+/1</t>
  </si>
  <si>
    <t>1k</t>
  </si>
  <si>
    <t>B/16</t>
  </si>
  <si>
    <t>B/17</t>
  </si>
  <si>
    <t>21</t>
  </si>
  <si>
    <t>22</t>
  </si>
  <si>
    <t>*/6</t>
  </si>
  <si>
    <t>*/9</t>
  </si>
  <si>
    <t>*/12</t>
  </si>
  <si>
    <t>A/16</t>
  </si>
  <si>
    <t>1B+2A</t>
  </si>
  <si>
    <t>K/*</t>
  </si>
  <si>
    <t>A/13</t>
  </si>
  <si>
    <t>31</t>
  </si>
  <si>
    <t>3/1</t>
  </si>
  <si>
    <t>1+2K/2A</t>
  </si>
  <si>
    <t>1+2K/1</t>
  </si>
  <si>
    <t>1+2B/2A</t>
  </si>
  <si>
    <t>3C+4A</t>
  </si>
  <si>
    <t>1A+1B+1K/1A</t>
  </si>
  <si>
    <t>A/8</t>
  </si>
  <si>
    <t>1A+B+2/5</t>
  </si>
  <si>
    <t>1A+B+2A/1</t>
  </si>
  <si>
    <t>1A+1C+1D+2+3A/6</t>
  </si>
  <si>
    <t>1D/2</t>
  </si>
  <si>
    <t>2a</t>
  </si>
  <si>
    <t>1+2/3A</t>
  </si>
  <si>
    <t>563/2A+2B</t>
  </si>
  <si>
    <t>3a</t>
  </si>
  <si>
    <t>a/2</t>
  </si>
  <si>
    <t>1+3/4</t>
  </si>
  <si>
    <t>2A/D</t>
  </si>
  <si>
    <t>2AB/2B</t>
  </si>
  <si>
    <t>*/2D</t>
  </si>
  <si>
    <t>*/2B</t>
  </si>
  <si>
    <t>*/4</t>
  </si>
  <si>
    <t>*/2K</t>
  </si>
  <si>
    <t>*/1B+2B</t>
  </si>
  <si>
    <t>*/1B+2D</t>
  </si>
  <si>
    <t>*/2</t>
  </si>
  <si>
    <t>*/3</t>
  </si>
  <si>
    <t>*/7</t>
  </si>
  <si>
    <t>*/1A</t>
  </si>
  <si>
    <t>*/8</t>
  </si>
  <si>
    <t>A/5</t>
  </si>
  <si>
    <t>1A+1B+2A/P1</t>
  </si>
  <si>
    <t>2P</t>
  </si>
  <si>
    <t>2C/4A</t>
  </si>
  <si>
    <t>1B+2A+3A/1</t>
  </si>
  <si>
    <t>1B+2A+3A/2</t>
  </si>
  <si>
    <t>A/1A</t>
  </si>
  <si>
    <t>1A+2A/1</t>
  </si>
  <si>
    <t>acr</t>
  </si>
  <si>
    <t>gunta</t>
  </si>
  <si>
    <t>SALARY S LOAN</t>
  </si>
  <si>
    <t>TRACTOR LOAN</t>
  </si>
  <si>
    <t xml:space="preserve">SHRISHAIL SIDDAPPA THAKKANNAVAR </t>
  </si>
  <si>
    <t>yearly</t>
  </si>
  <si>
    <t>Term Deposite Cummulative</t>
  </si>
  <si>
    <t>KCC SFR OWN FUND</t>
  </si>
  <si>
    <t>KCC BFR OWN FUND</t>
  </si>
  <si>
    <t>RAITA BHANDAR LOAN</t>
  </si>
  <si>
    <t>PARIVARTITA LOAN</t>
  </si>
  <si>
    <t>CURRENT SB</t>
  </si>
  <si>
    <t>KCC SFR</t>
  </si>
  <si>
    <t xml:space="preserve">MURIGEPPA BASAPPA THAKKANNAVAR  </t>
  </si>
  <si>
    <t>BASAPPA  PARIS  ASANGI</t>
  </si>
  <si>
    <t>BASAGOUDA MALAGOUDA ASANGI</t>
  </si>
  <si>
    <t>RAMU  GADEPPA  ASKI</t>
  </si>
  <si>
    <t>ADHINATH  LAKKAPPA  ASKI</t>
  </si>
  <si>
    <t>PARIS PAYAPPA ASKI</t>
  </si>
  <si>
    <t>DUNDAPPA  RAMAPPA  AJURE</t>
  </si>
  <si>
    <t>RAMAGOUDA  PARAGOUDA  ASANGI</t>
  </si>
  <si>
    <t>PAYAPPA LAKKAPPA ASKI</t>
  </si>
  <si>
    <t>SHRIPAL BANAPPA ASKI</t>
  </si>
  <si>
    <t>NEMANNA  DEVAPPA  ASANGI</t>
  </si>
  <si>
    <t>BALAPPA  PARAPPA  ASKI</t>
  </si>
  <si>
    <t>DUNDAPPA SATYAPPA  ASKI</t>
  </si>
  <si>
    <t>SHIVAPPA  RAMAPPA  AJURE</t>
  </si>
  <si>
    <t>RAMU AVVANNA  ALAGUR</t>
  </si>
  <si>
    <t>RAMU  KALLAPPA  ASANGI</t>
  </si>
  <si>
    <t>BHAGAVANT  DEVAPPA  ASANGI</t>
  </si>
  <si>
    <t>NEMANNA AVVANNA ALAGUR</t>
  </si>
  <si>
    <t>LAXMAN  BHIMA  BILAGI</t>
  </si>
  <si>
    <t>GIREPPA  BHIMAPPA  BADANIKAI</t>
  </si>
  <si>
    <t>TUKARAM  BANAPPA  BANAJ</t>
  </si>
  <si>
    <t>PANDU  RAMAPPA  BALAREDDI</t>
  </si>
  <si>
    <t>YALLAPPA  GIREPPA  BUDIHAL</t>
  </si>
  <si>
    <t>AMMANNA  OGEPPA  BIRADAR</t>
  </si>
  <si>
    <t>BHIMAPPA  PAYAPPA  BADNIKAI</t>
  </si>
  <si>
    <t>KALLAPPA ANNAPPA BANDAGAR</t>
  </si>
  <si>
    <t>MALLAPPA  SHANKREPPA  BYADAGI</t>
  </si>
  <si>
    <t>BHAGAVANT  APPANNA  BATAGI</t>
  </si>
  <si>
    <t>MAHADEV SHIVARAI BUDIHAL</t>
  </si>
  <si>
    <t>DHAREPPA  PAYAPPA  BADNIKAI</t>
  </si>
  <si>
    <t>BABU  APPANNA  BATAGI</t>
  </si>
  <si>
    <t>RAMA  BHIMA  BILAGI</t>
  </si>
  <si>
    <t>RAMAPPA  GHULAPPA  BADNIKAI</t>
  </si>
  <si>
    <t>RAMU  SATYAPPA  BANAJ</t>
  </si>
  <si>
    <t>MALLAPPA BHIMAPPA CHOUGALA</t>
  </si>
  <si>
    <t>SHANKARANAND SHAMBU CHINCHALI</t>
  </si>
  <si>
    <t>NYAMADEV  KAREPPA  CHINCHALI</t>
  </si>
  <si>
    <t>TUKARAM  NAGAPPA  DALAWAI</t>
  </si>
  <si>
    <t>BABU  KHANAPPA  DARUR</t>
  </si>
  <si>
    <t>JIVANDAR ADIVEPPA DARUR</t>
  </si>
  <si>
    <t>PUNDALIK  ADIVEPPA  DARUR</t>
  </si>
  <si>
    <t>VITTAL  ADIVEPPA  DARUR</t>
  </si>
  <si>
    <t>RAMAPPA  SATYAPPA  DARUR</t>
  </si>
  <si>
    <t>SURENDR  BHIMAPPA  DATAWAD</t>
  </si>
  <si>
    <t>LAKKAPPA  MARUTI  DHARMATTI</t>
  </si>
  <si>
    <t>MAHADEV DHARMANNA DHARMATTI</t>
  </si>
  <si>
    <t>GIREPPA  GENAPPA  DATAWAD</t>
  </si>
  <si>
    <t>SHRIMANT  ADIVEPPA  DARUR</t>
  </si>
  <si>
    <t>VITTAL  GANAPATI  DESAI</t>
  </si>
  <si>
    <t>RAGHUNATH GOPALARAO DESHAPANDE</t>
  </si>
  <si>
    <t>SHRISHAIL  BABU  DARUR</t>
  </si>
  <si>
    <t>MALLAPPA  ANNAPPA  DATAWAD</t>
  </si>
  <si>
    <t>BHIMAPPA YAMANAPPA GURAV  [MALALI]</t>
  </si>
  <si>
    <t>RAYAPPA  SATYAPPA  GURAV</t>
  </si>
  <si>
    <t>LAXMAN  SHIVAGOUDA  GUDODAGI</t>
  </si>
  <si>
    <t>BHUPAL  MAHADEV  GASTI</t>
  </si>
  <si>
    <t>SIDDAPPA  BHIMAPPA  GUDODAGI</t>
  </si>
  <si>
    <t>SHIVAGOUDA  KADAPPA   GUDODAGI</t>
  </si>
  <si>
    <t>HANAMANT  BALAPPA  GURAV</t>
  </si>
  <si>
    <t>MUTTAPPA  BALAPPA  GURAV</t>
  </si>
  <si>
    <t>SHIVAPPA  NINGAPPA  GULEDAR</t>
  </si>
  <si>
    <t>MALLAPPA  BHIMAPPA  GURAV</t>
  </si>
  <si>
    <t>KAREPPA  YALLAPPA  GULEDAR</t>
  </si>
  <si>
    <t>LAXMAN  MALLAPPA  GUDODAGI</t>
  </si>
  <si>
    <t>VITTAL  FAKIRAPPA  GURAV</t>
  </si>
  <si>
    <t>KADAPPA  SIDDAPPA  GUDODAGI</t>
  </si>
  <si>
    <t>PRAKASH BABU  GUDODAGI</t>
  </si>
  <si>
    <t>ASHOK  BASAPPA  HALINGALI</t>
  </si>
  <si>
    <t>PARIS  MALLAPPA  HALLUR</t>
  </si>
  <si>
    <t>DUNDAPPA  SHIVAPPA  HADAKAR</t>
  </si>
  <si>
    <t>PANDU  KENCHAPPA  HADAKAR</t>
  </si>
  <si>
    <t>JINNAPPA  KALLAPPA  HEGADI</t>
  </si>
  <si>
    <t>MARUTI  BHIMA  HADAKAR</t>
  </si>
  <si>
    <t>RAMU JINNAPPA  HALAKARNI</t>
  </si>
  <si>
    <t>MAHAVEER  MALLAPPA  HALLUR</t>
  </si>
  <si>
    <t>MALLAPPA  TIPPANNA  HULAGABALI</t>
  </si>
  <si>
    <t>CHANNAPPA  PONNAPPA  HOLER</t>
  </si>
  <si>
    <t>NEMANNA  RAYAPPA  HARAVI</t>
  </si>
  <si>
    <t>MAHANING KALLAPPA HYAGADI</t>
  </si>
  <si>
    <t>GIREPPA  BALAPPA  HALINGALI</t>
  </si>
  <si>
    <t>CHANNAPPA  BHIMA HOLER</t>
  </si>
  <si>
    <t>KAREPPA  SIDDAPPA  HADAKAR</t>
  </si>
  <si>
    <t>SANKAPPA  SHETTEPPA  JAMBAGI</t>
  </si>
  <si>
    <t>SHRINIVAS  RANGACHARYA JOSHI</t>
  </si>
  <si>
    <t>UMARALI  MAKBUL JAMADAR</t>
  </si>
  <si>
    <t>SHRIPAL  RANGAPPA  JADHAV</t>
  </si>
  <si>
    <t>BHAGAVANT GIREPPA  JUGALE</t>
  </si>
  <si>
    <t>SHIDRAM  HALAPPA  JALIHAL</t>
  </si>
  <si>
    <t>VIJAYVITTAL RANGACHARYA  JOSHI</t>
  </si>
  <si>
    <t>SATYAPPA  BHIMAPPA  JALIHAL</t>
  </si>
  <si>
    <t>SHIVALING SHIDLING  JAMBAGI</t>
  </si>
  <si>
    <t>VASANT  MARUTI  JOKANATTI</t>
  </si>
  <si>
    <t>KRISHNAPPA  MALLAPPA  KUMBAR</t>
  </si>
  <si>
    <t>MUTTAPPA  MELAPPA  KURANI</t>
  </si>
  <si>
    <t>ANNAJI  RAMACHANDR  KULAKARNI</t>
  </si>
  <si>
    <t>YALLAPPA  MALAKARI KHANADAL</t>
  </si>
  <si>
    <t>GURURAJ  RANGO  KULAKARNI</t>
  </si>
  <si>
    <t>APPANNA  SIDDAPPA  KHAVATAKOPP</t>
  </si>
  <si>
    <t>PARAGOUDA  BASAGOUDA  KASHETTI</t>
  </si>
  <si>
    <t>KASTURI  HANAMANT  KASHETTI</t>
  </si>
  <si>
    <t>ALAGOUDA  BASAGOUDA  KASHETTI</t>
  </si>
  <si>
    <t>SHRISHAIL  SATYAPPA  KHAVATAKOPP</t>
  </si>
  <si>
    <t>RAMAPPA  KALLAPPA  KURI</t>
  </si>
  <si>
    <t>ADRUSHYAPPA  SATYAPPA  KHAVATAKOPP</t>
  </si>
  <si>
    <t>BHIMAPPA  REVAPPA  KHETRI</t>
  </si>
  <si>
    <t>TATYASAB  SHIDRAM  KARLATTI</t>
  </si>
  <si>
    <t>SIDDAPPA  DUNDAPPA  KHOT</t>
  </si>
  <si>
    <t>RAMAPPA  MELAPPA  KURANI</t>
  </si>
  <si>
    <t>MARUTI  BAHUBALI KARNAWADI</t>
  </si>
  <si>
    <t>IRAPPA  MALLAPPA  KHAVATAKOPP</t>
  </si>
  <si>
    <t>IRAPPA  YAMANAPPA  KHAVATAKOPP</t>
  </si>
  <si>
    <t>SATAPPA BHIMAPPA KARNAWADI</t>
  </si>
  <si>
    <t>APPANNA  RAYAPPA  KARNAWADI</t>
  </si>
  <si>
    <t>APPANNA  BHIMAPPA  KANAKIKODI</t>
  </si>
  <si>
    <t>ASHOK  SIDDAPPA  KORIGERI</t>
  </si>
  <si>
    <t>SATYAPPA  SHIDRAM  KARLATTI</t>
  </si>
  <si>
    <t>BHIMAPPA  APPANNA  KAMATAGI</t>
  </si>
  <si>
    <t>DIGAMBAR RAMACHANDRA KATTI</t>
  </si>
  <si>
    <t>RAYAPPA UMMANNA KORIGERI</t>
  </si>
  <si>
    <t>RAYAPPA  DEVAPPA  KURANI</t>
  </si>
  <si>
    <t>PARIS  BHIMA  KARNAWADI</t>
  </si>
  <si>
    <t>LAKKAPPA  JAKKAPPA  KURI</t>
  </si>
  <si>
    <t>TAMMANNA  BABANNA  KHOT</t>
  </si>
  <si>
    <t>VISHNU  PARASAPPA  KANCHAGAR</t>
  </si>
  <si>
    <t>GURUNATH  PARASAPPA  KANCHAGAR</t>
  </si>
  <si>
    <t>LAXMAN YAMANAPPA  KURI</t>
  </si>
  <si>
    <t>BABU  JINNAPPA  KURANI</t>
  </si>
  <si>
    <t>APPASAB  BHIMAPPA  KAMATAGI</t>
  </si>
  <si>
    <t>RAMAPPA  DUNDAPPA  KHOT</t>
  </si>
  <si>
    <t>DUNDAPPA  SIDDAPPA  KHOT</t>
  </si>
  <si>
    <t>PRAKASH RAYAPPA KORIGERI</t>
  </si>
  <si>
    <t>MAHADEV   SIDRAM  KURI</t>
  </si>
  <si>
    <t>BHUPAL  GANGAPPA  KURANI</t>
  </si>
  <si>
    <t>SURESH  SHRIPAL  LIMBIKAI</t>
  </si>
  <si>
    <t>GURUSIDD  IRAPPA  LUDABUDE</t>
  </si>
  <si>
    <t>RAYAPPA  BHARAMAPPA  LALI</t>
  </si>
  <si>
    <t>TIPPANNA  SIDDAPPA  LALI</t>
  </si>
  <si>
    <t>SIDALING  MALLAPPA  LALI</t>
  </si>
  <si>
    <t>KAREPPA  YALLAPPA  LALI</t>
  </si>
  <si>
    <t>MALLAPPA  YALLAPPA  LALI</t>
  </si>
  <si>
    <t>RAMA  SHIDLING  LALI</t>
  </si>
  <si>
    <t>MALLAPPA  YALLAPPA  MUDASHI</t>
  </si>
  <si>
    <t>GANAPATI BHIMA MORE</t>
  </si>
  <si>
    <t>BABU  BASAGOUDA  MOKASHI</t>
  </si>
  <si>
    <t>BHIMAPPA  KALLEPPA  NAVI</t>
  </si>
  <si>
    <t>PAYAPPA  DONKAPPA  NAGANUR</t>
  </si>
  <si>
    <t>BHIMAPPA  JAYAPPA  NAGANUR</t>
  </si>
  <si>
    <t>RAYAPPA  MELAPPA  NAGANUR</t>
  </si>
  <si>
    <t>BHUJAPPA SATYAPPA NAGANUR</t>
  </si>
  <si>
    <t>BHARAMU SATYAPPA  NAGANUR</t>
  </si>
  <si>
    <t>BHIMA HANAMANT NAGANUR</t>
  </si>
  <si>
    <t>BHIMAPPA JINNAPPA NAGANUR</t>
  </si>
  <si>
    <t>ANNAPPA SATYAPPA NAGANUR</t>
  </si>
  <si>
    <t>ANUSUYA KALLAPPA NIDAVANI</t>
  </si>
  <si>
    <t>BABU JINNAPPA NAGANUR</t>
  </si>
  <si>
    <t>BHUPAL MELAPPA NAGANUR</t>
  </si>
  <si>
    <t>BHIMAPPA NEMANNA NAGANUR</t>
  </si>
  <si>
    <t>RAMACHANDR JEEVAJI PATIL</t>
  </si>
  <si>
    <t>BASAGOUDA  RUDRAGOUDA PATIL</t>
  </si>
  <si>
    <t>DATTATREY BASAVANT PATTAR</t>
  </si>
  <si>
    <t>REVANASIDDA IRAPPA PALABHANVI</t>
  </si>
  <si>
    <t>SADASHIV IRAPPA PALABANVI</t>
  </si>
  <si>
    <t>SHANMUK IRAPPA PALABANVI</t>
  </si>
  <si>
    <t>PARAPPA BASAPPA PALABANVI</t>
  </si>
  <si>
    <t>SHRISHAIL IRAPPA PALABANVI</t>
  </si>
  <si>
    <t>SHIVARAM  MAHALINGAPPA PATTAR</t>
  </si>
  <si>
    <t>GOUS ABDUL PENDAR</t>
  </si>
  <si>
    <t>VASUDEV NARAHAR PATIL</t>
  </si>
  <si>
    <t>ANNASAHEB BHIMAGOUDA PATIL</t>
  </si>
  <si>
    <t>RAVASAB RUDRAGOUDA PATIL</t>
  </si>
  <si>
    <t>ANNASAB KALAGOUDA PATIL</t>
  </si>
  <si>
    <t>APPASAB RUDRAGOUDA PATIL</t>
  </si>
  <si>
    <t>ALISAB NABISAB PENDAR</t>
  </si>
  <si>
    <t>MOULASAB BABASAB PENDAR</t>
  </si>
  <si>
    <t>RAMESH KAREPPA PUJERI</t>
  </si>
  <si>
    <t>KRISHNAPPA YAMANAPPA RABAKAVI</t>
  </si>
  <si>
    <t>SIDARAYI PUNDALIK RABAKAVI</t>
  </si>
  <si>
    <t>SIDDAPPA MALAKARI RABAKAVI [KANTIKAR]</t>
  </si>
  <si>
    <t>HALAPPA SATYAPPA PUJERI</t>
  </si>
  <si>
    <t>P S MIRJE</t>
  </si>
  <si>
    <t>KAREPPA SHANKAR PUJERI</t>
  </si>
  <si>
    <t>DHAREPPA LAXMAN MIRJE</t>
  </si>
  <si>
    <t>MAHADEV RAMAPPA BHUDIHAL</t>
  </si>
  <si>
    <t>S I PALEGAR</t>
  </si>
  <si>
    <t>DASTAGIR KHADIR MULLA</t>
  </si>
  <si>
    <t>GHULAPPA  BASAPPA  PATIL</t>
  </si>
  <si>
    <t>SATYAGOUDA MALAGOUDA PATIL</t>
  </si>
  <si>
    <t>APPASAB VITOBA SHINDE</t>
  </si>
  <si>
    <t>KAREPPA BALAPPA NAIK</t>
  </si>
  <si>
    <t>GANGAPPA GURAPPA MUDASHI</t>
  </si>
  <si>
    <t>MAHMADHUSEN ALLASAHEB ROHILE</t>
  </si>
  <si>
    <t>S N ATTAR</t>
  </si>
  <si>
    <t>RAVASAB APPASAB DESAI</t>
  </si>
  <si>
    <t>S S BAGI</t>
  </si>
  <si>
    <t>S R DAVALE</t>
  </si>
  <si>
    <t>M P JAMBAGI</t>
  </si>
  <si>
    <t>MARUTI SHIDLING HEGADE</t>
  </si>
  <si>
    <t>SHIVANAND MARUTI HEGADE</t>
  </si>
  <si>
    <t>SADASHIV GHULAPPA GADDI</t>
  </si>
  <si>
    <t>HALAPPA DEVAPPA PATIL</t>
  </si>
  <si>
    <t>APPASAB MAHARUDRA PADALALE</t>
  </si>
  <si>
    <t>NEMINATH ADAGOUDA PATIL</t>
  </si>
  <si>
    <t>GOPAL BHIMAPPA BIDARI</t>
  </si>
  <si>
    <t>TUKARAM RAMAKRISHNA PATIL</t>
  </si>
  <si>
    <t>BHAGAVANT BHARAMA CHOUGALA</t>
  </si>
  <si>
    <t>ISHWAR BABU NAIK</t>
  </si>
  <si>
    <t>V S S N NANDIKURALI</t>
  </si>
  <si>
    <t>P K P S N KOLIGUDD</t>
  </si>
  <si>
    <t>SUGANDADEVI M S S N SOUNDATTI</t>
  </si>
  <si>
    <t>SOUNDATTI VYAVASAY S S N SOUNDATTI</t>
  </si>
  <si>
    <t>P K P S N HANDIGUND</t>
  </si>
  <si>
    <t>V,P,G,K,S,S,N GUNDAWAD</t>
  </si>
  <si>
    <t>P K P S KAPPALAGUDDI</t>
  </si>
  <si>
    <t>P K P S N SAVASUDDI</t>
  </si>
  <si>
    <t>PADMAJA MAHILA CO OP L HARUGERI</t>
  </si>
  <si>
    <t>P K P S PALABHANVI</t>
  </si>
  <si>
    <t>SHIVAJI P K S  BIRADI</t>
  </si>
  <si>
    <t>P K P S SHIRAGUR</t>
  </si>
  <si>
    <t>YALLALING CON  CO OP SOC</t>
  </si>
  <si>
    <t>P K P S MUGALKHOD</t>
  </si>
  <si>
    <t>JAVAHAR CON CO OP SOC KUDACHI</t>
  </si>
  <si>
    <t>THE KUDACHI TOWN JANATA CO OP</t>
  </si>
  <si>
    <t>GRUHALAXMI MAHIL CO OP L RAIBAG</t>
  </si>
  <si>
    <t>P K P S BUDIHAL</t>
  </si>
  <si>
    <t>P K P S HIDAKAL</t>
  </si>
  <si>
    <t>P K P S ALAGAWADI</t>
  </si>
  <si>
    <t>P K P S KANKANAWADI</t>
  </si>
  <si>
    <t>P K P S NASALAPUR</t>
  </si>
  <si>
    <t>P K P S L NIDAGUNDI</t>
  </si>
  <si>
    <t>YALLAPPA GOUDAPPA BPATIL</t>
  </si>
  <si>
    <t>BABU BANDU DANGE</t>
  </si>
  <si>
    <t>R S S RAIBAG / P K P S RBG</t>
  </si>
  <si>
    <t>BALAPPA BANDU PAVADE</t>
  </si>
  <si>
    <t>SHANTARAM SAKARAM SANNAKKI</t>
  </si>
  <si>
    <t>NISHAR SHAFI MULLA</t>
  </si>
  <si>
    <t>SUNIL LAXMAN KARAKAYI</t>
  </si>
  <si>
    <t>GAPURSAB APPASAB PENDAR</t>
  </si>
  <si>
    <t>PARAMANAND DEVAPPA GALAGALI</t>
  </si>
  <si>
    <t>VIVEK LAXMAN HATTIKAR</t>
  </si>
  <si>
    <t>PARASHURAM MALAKARI KOTRE</t>
  </si>
  <si>
    <t>ANNAPPA SIDDAPPA BIRADI</t>
  </si>
  <si>
    <t>BHIMAPPA KALLAPPA SHIRAGUR</t>
  </si>
  <si>
    <t>SHRIKANT SATYAPPA SHIRAHATTI</t>
  </si>
  <si>
    <t>JEEVANDAR TAVANAPPA SHIRAHATTI</t>
  </si>
  <si>
    <t>BHAGAVANT RAMAPPA SHIRAHATTI</t>
  </si>
  <si>
    <t>TATU CHANDRAM SADALAGI</t>
  </si>
  <si>
    <t>SIDDAPPA DEVAPPA SHEDABAL</t>
  </si>
  <si>
    <t>RAMU ALLAPPA SUBBANNAVAR</t>
  </si>
  <si>
    <t>PARIS  NINGAPPA  SHEDABAL</t>
  </si>
  <si>
    <t>APPASAB RAMAPPA SAVADATTI</t>
  </si>
  <si>
    <t>NYAMADEV SIDDAPPA SANADI</t>
  </si>
  <si>
    <t>AJIT DHANAPAL SADALAGI</t>
  </si>
  <si>
    <t>PRAVEENKUMAR RAMACHANDR SHAHA</t>
  </si>
  <si>
    <t>ANNAPPA  LAXMAN  SHIRAHATTI</t>
  </si>
  <si>
    <t>SURESH BABURAO SHAHA</t>
  </si>
  <si>
    <t>SHRIKANT RAMAPPA SAVADI</t>
  </si>
  <si>
    <t>MARUTI  TIPPANNA  SHINGADI</t>
  </si>
  <si>
    <t>PAYAPPA DEVAPPA SHEDABAL</t>
  </si>
  <si>
    <t>SIDAGOUDA ADIVEPPA SADALAGI</t>
  </si>
  <si>
    <t>SHRIMANT MALLAPPA SANADI</t>
  </si>
  <si>
    <t>DUNDAPPA SADASHIV SHAHARABIDARI</t>
  </si>
  <si>
    <t>AJIT KRISHNAJI SATTIGERI</t>
  </si>
  <si>
    <t>BHUPAL RAMAPPA SAVADI</t>
  </si>
  <si>
    <t>BABU RAMAPPA SAVADI</t>
  </si>
  <si>
    <t>RAMAPPA JINNAPPA SAVADATTI</t>
  </si>
  <si>
    <t>BHUPAL RAMA SARIKAR</t>
  </si>
  <si>
    <t>CHANNABASU MURIGEPPA THAKKANNAVAR</t>
  </si>
  <si>
    <t>SADASHIV PARAPPA THAKKANNAVAR [TUPPA]</t>
  </si>
  <si>
    <t>SHRISHAIL MALLAPPA TULASIGERI</t>
  </si>
  <si>
    <t>MURAGEPPA BHIMAPPA THAKKANNAVAR</t>
  </si>
  <si>
    <t>RAMAPPA DHAREPPA THAKKANNAVAR</t>
  </si>
  <si>
    <t>LAXMAN NAGAPPA THAKKANNAVAR</t>
  </si>
  <si>
    <t>KENCHAPPA GURALING THAKKANNAVAR</t>
  </si>
  <si>
    <t>SHIDLING DHAREPPA THAKKANNAVAR</t>
  </si>
  <si>
    <t>BALAPPA GURUPAD TELI</t>
  </si>
  <si>
    <t>SHIDRAM SHIDLING THAKKANNAVAR</t>
  </si>
  <si>
    <t>ANNAPPA GURUPAD THAKKANNAVAR</t>
  </si>
  <si>
    <t>GURUPAD SHANKAR THAKKANNAVAR</t>
  </si>
  <si>
    <t>MALLAPPA  GURALING  THAKKANNAVAR [ KEN]</t>
  </si>
  <si>
    <t>SHANKAR YALLAPPA TALAWAR</t>
  </si>
  <si>
    <t>SADASHIV PARAPPA THAKKANNAVAR</t>
  </si>
  <si>
    <t>VIRESH GURUPAD KHAVATAKOPPA</t>
  </si>
  <si>
    <t>HANAMANT SIDDAPPA THAKKANNAVAR  [YANTR]</t>
  </si>
  <si>
    <t>ALAGOUDA  SHANKAR  THAKKANNAVAR</t>
  </si>
  <si>
    <t>RAMAPPA MAHALINGAPPA THAKKANNAVAR</t>
  </si>
  <si>
    <t>HONNAPPA ANNAPPA TAMADADDI</t>
  </si>
  <si>
    <t>MAHALING GHULAPPA THAKKANNAVAR</t>
  </si>
  <si>
    <t>MURAGEPPA MAHALING THAKKANNAVAR</t>
  </si>
  <si>
    <t>RAMAPPA GURALING THAKKANNAVAR (PATAN)</t>
  </si>
  <si>
    <t>BHIMAPPA  MURIGEPPA THAKKANNAVAR</t>
  </si>
  <si>
    <t>TAMMANNA MAHALINGAPPA THAKKANNAVAR</t>
  </si>
  <si>
    <t>MALLAPPA GURALINGAPPA THAKKANNAVAR</t>
  </si>
  <si>
    <t>CHAYAPPA MAHALINGAPPA THAKKANNAVAR</t>
  </si>
  <si>
    <t>MAHADEV  GURULING THAKKANNAVAR</t>
  </si>
  <si>
    <t>RAMU GURALING THAKKANNAVAR [KE]</t>
  </si>
  <si>
    <t>SHRISHAIL MAHALINGAPPA THAKKANNAVAR</t>
  </si>
  <si>
    <t>ALAGOUDA BASAPPA THAKKANNAVAR</t>
  </si>
  <si>
    <t>BASAPPA  BASAPRABHU THAKKANNAVAR</t>
  </si>
  <si>
    <t>PARIS JINNAPPA TAMADADDI</t>
  </si>
  <si>
    <t>MARUTI BASAPPA MADAR</t>
  </si>
  <si>
    <t>SHISHU ABHIVRUDDHI YOJANADIKARI</t>
  </si>
  <si>
    <t>MALAKARI SIDRAM KOTRE</t>
  </si>
  <si>
    <t>SHIVANAIK BALAPPA NAIK</t>
  </si>
  <si>
    <t>RAVALNATH GURUPAD NIDAVANI</t>
  </si>
  <si>
    <t>P K P S ITANAL</t>
  </si>
  <si>
    <t>JAI KARNATAKA M M S S CHINCHALI</t>
  </si>
  <si>
    <t>GAJANAN TAMMANNI KUMBAR</t>
  </si>
  <si>
    <t>NIPANAL VYAVASAY SEV SANGH NIPANAL</t>
  </si>
  <si>
    <t>CHANDRAKANT DONDIBA JADHAV</t>
  </si>
  <si>
    <t>MANOHAR  T  ARGE</t>
  </si>
  <si>
    <t>BHARAMA LAGAMANNA CHOUGALA</t>
  </si>
  <si>
    <t>VITTAL VASANT SURNNAVAR</t>
  </si>
  <si>
    <t>KALLAPPA MARUTI BUDIHAL</t>
  </si>
  <si>
    <t>LAXMAN SHIDLING PATIL</t>
  </si>
  <si>
    <t>DONDIRAM MARUTI CHAVAN</t>
  </si>
  <si>
    <t>MALLAPPA RAMAPPA JAGADALE</t>
  </si>
  <si>
    <t>MUTTAPPA NAGAPPA KARAGAR</t>
  </si>
  <si>
    <t>SHIVAPPA RAMA KONKANI</t>
  </si>
  <si>
    <t>PADMANNA SATYAPPA MIRJE</t>
  </si>
  <si>
    <t>SANJAY RAYAPPA DANGER</t>
  </si>
  <si>
    <t>BHIMAPPA LAXMAN SARAPUR</t>
  </si>
  <si>
    <t>VASANT SHIVAPPA SURANNAVAR</t>
  </si>
  <si>
    <t>BABU SIDDAPPA THAKKANNAVAR</t>
  </si>
  <si>
    <t>DUNDAPPA SIDDAPPA THAKKANNAVAR</t>
  </si>
  <si>
    <t>SIDAGOUDA BHARAMGOUDA UMARANI</t>
  </si>
  <si>
    <t>BABU SIDAGOUDA UMARANI</t>
  </si>
  <si>
    <t>RAMAGOUDA MALAGOUDA UMARANI</t>
  </si>
  <si>
    <t>SHIDLINGAPPA MALAGOUDA UMARANI</t>
  </si>
  <si>
    <t>BASAGOUDA MALAGOUDA UMARANI</t>
  </si>
  <si>
    <t>NAGAPPA MALLAPPA UMARANI</t>
  </si>
  <si>
    <t>SIDRAM SATYAPPA UMARANI</t>
  </si>
  <si>
    <t>SIDAGOUDA SHIVAGOUDA UMARANI</t>
  </si>
  <si>
    <t>TANGEVVA KRISHNAPPA UPPAR</t>
  </si>
  <si>
    <t>SATYAVVA MALLAPPA UPPAR</t>
  </si>
  <si>
    <t>SIDDAPPA  SHIVAPPA  UPPAR</t>
  </si>
  <si>
    <t>SHANMUKH BALAGOUDA UMARANI</t>
  </si>
  <si>
    <t>IRAPPA APPANNA ODEYAR</t>
  </si>
  <si>
    <t>SIDDAPPA MALAKARI ODEYAR</t>
  </si>
  <si>
    <t>BANDU DAVAL YALIGAR</t>
  </si>
  <si>
    <t>BABU RAMAPPA RAMATEERTH</t>
  </si>
  <si>
    <t>GURUNATH SHIVARAI SUTAR</t>
  </si>
  <si>
    <t>APPASAB BABU NAIK</t>
  </si>
  <si>
    <t>BALAPPA BHIMAPPA BADNIKAI</t>
  </si>
  <si>
    <t>BALAPPA KAREPPA CHINCHALI</t>
  </si>
  <si>
    <t>MURIGEPPA BHIMAPPA HOSAPETI</t>
  </si>
  <si>
    <t>MURIGEPPA SHANKARGOUDA PATIL</t>
  </si>
  <si>
    <t>ANAND BHIMAPPA PADEDAR</t>
  </si>
  <si>
    <t>BALAGOUDA SHIDLING PATIL</t>
  </si>
  <si>
    <t>GANGAVVA BASAPPA RADARATTI</t>
  </si>
  <si>
    <t>BASAVANT BHIMAPPA SATTI</t>
  </si>
  <si>
    <t>BHIMAPPA MONAPPA BADIGER</t>
  </si>
  <si>
    <t>BALAPPA HOVAPPA BANAJ</t>
  </si>
  <si>
    <t>KALLAPPA YALLAPPA BAVACHI</t>
  </si>
  <si>
    <t>SHANKAR RAMAPPA BILAGI</t>
  </si>
  <si>
    <t>P R HIPPARAGI</t>
  </si>
  <si>
    <t>MALAKKA PARIS HIPPARAGI</t>
  </si>
  <si>
    <t>SHRIKANT LAKKAPPA HALLUR</t>
  </si>
  <si>
    <t>ANNAPPA BASAPPA HANJE</t>
  </si>
  <si>
    <t>SIDARAI RAMAPPA HUKKERI</t>
  </si>
  <si>
    <t>RAVASAB SHIVAMURTI JANAWAD</t>
  </si>
  <si>
    <t>ABDUL IMAM JAMADAR</t>
  </si>
  <si>
    <t>RAMAPPA BASAPRABU KASHETTI</t>
  </si>
  <si>
    <t>SHIVALING IRAPPA KATAKABAVI</t>
  </si>
  <si>
    <t>KAREPPA RAMAPPA KURI</t>
  </si>
  <si>
    <t>KESHAV SHIVAPPA KAMBALE</t>
  </si>
  <si>
    <t>DASHARATH SATYAPPA MASKE</t>
  </si>
  <si>
    <t>ABBAS SAIFANSAB NADAF</t>
  </si>
  <si>
    <t>MAHADEV GANGAPPA PUJERI</t>
  </si>
  <si>
    <t>RAYAGOUDA ANNAGOUDA PATIL</t>
  </si>
  <si>
    <t>NARASAGOND SIDAGOUDA BPATIL</t>
  </si>
  <si>
    <t>PARASHURAM YALLAPPA SARIKAR</t>
  </si>
  <si>
    <t>KASHAVVA PARIS TAMADADDI</t>
  </si>
  <si>
    <t>TANGEVVA PARAPPA THAKKANNAVAR</t>
  </si>
  <si>
    <t>KASHAVVA P TAMADADDI  S M KURANI</t>
  </si>
  <si>
    <t>SIDDAPPA IRAPPA ODEYAR</t>
  </si>
  <si>
    <t>RAMAKRISHNA SHIVAPPA YALASHETTI</t>
  </si>
  <si>
    <t>SADASHIV BABU BANDAGAR</t>
  </si>
  <si>
    <t>HANAMANT LAXMAN BANAJ</t>
  </si>
  <si>
    <t>VASANT SHANKAR DHARMATTI</t>
  </si>
  <si>
    <t>APPASAB NANAPPA DATAWAD</t>
  </si>
  <si>
    <t>ANNAPPA KADAPPA DUBADAL</t>
  </si>
  <si>
    <t>MARUTI SHIDLING GADDI</t>
  </si>
  <si>
    <t>VITTAL DASHARATH GASTI</t>
  </si>
  <si>
    <t>HANAMANT RAMAPPA KURI</t>
  </si>
  <si>
    <t>MAHESH MALLAPPA KUMBAR</t>
  </si>
  <si>
    <t>S S KALATIPPI S S CHANAGOUDAR</t>
  </si>
  <si>
    <t>VEERABADRA SHIVAPPA KHADAKABAVI</t>
  </si>
  <si>
    <t>MALAPRABHA CO OP OIL MILL NARAGUND</t>
  </si>
  <si>
    <t>BHAGAVANT B NAGANUR T B NAGANUR</t>
  </si>
  <si>
    <t>VIVEKANAND S PALABHAVI</t>
  </si>
  <si>
    <t>CHANDRAVVA BHIMAPPA SAVADI</t>
  </si>
  <si>
    <t>ASHOK JINNAPPA SHEDABAL</t>
  </si>
  <si>
    <t>ISHWARAPPA VEERABHADRAPPA GADAG</t>
  </si>
  <si>
    <t>SHIVANAND BASAPPA GUGAD</t>
  </si>
  <si>
    <t>SADASHIV HALAPPA HIDAKAL</t>
  </si>
  <si>
    <t>RANGAPPA LAXMAN BPATIL</t>
  </si>
  <si>
    <t>D G ATHANI  S C MANTUR</t>
  </si>
  <si>
    <t>YANKAPPA BASAPPA ASKI</t>
  </si>
  <si>
    <t>BHIMAPPA SHANKAR PUJERI</t>
  </si>
  <si>
    <t>GURULING GANGAPPA BELAGALI</t>
  </si>
  <si>
    <t>BHIMAPPA GOVIND BADIGER</t>
  </si>
  <si>
    <t>MAHADEV SATYAPPA CHOUGALA</t>
  </si>
  <si>
    <t>CHANDRASHEKHAR BALAPPA CHOUGALA</t>
  </si>
  <si>
    <t>MAYAPPA SHANKAR GADDI</t>
  </si>
  <si>
    <t>LAXMI SHIKSHAN SANSTE HIDAKAL</t>
  </si>
  <si>
    <t>BHIMAPPA TUKKAPPA KAMBLE</t>
  </si>
  <si>
    <t>M L MUNGI   M B GUNADAL</t>
  </si>
  <si>
    <t>RAJU SHIVANAGOUDA PATIL</t>
  </si>
  <si>
    <t>SHANKARGOUDA ADIVEPPAGOUDA PATIL</t>
  </si>
  <si>
    <t>SHANKAR SHAMARAV PATTAR</t>
  </si>
  <si>
    <t>ALAGOUDA B THAKKANNAVAR</t>
  </si>
  <si>
    <t>TAYAVVA GURUPAD THAKKANNAVAR</t>
  </si>
  <si>
    <t>ADHINATH ALPA SANKY CRE SOU SAH  N HRG</t>
  </si>
  <si>
    <t>LAXMAN SATYAPPA ARAGODDI</t>
  </si>
  <si>
    <t>SADASHIV REVAPPA BANDI</t>
  </si>
  <si>
    <t>BHIMAPPA NAGAPPA KOUJALAGI</t>
  </si>
  <si>
    <t>ASHOK GANGARAM MAHENDRAKAR</t>
  </si>
  <si>
    <t>KALLAYYA MAHALINGAYYA MATHAPATI</t>
  </si>
  <si>
    <t>BHIMAGOUDA LAXMANGOUDA PATIL</t>
  </si>
  <si>
    <t>KAREPPA RAMAPPA SAVADATTI</t>
  </si>
  <si>
    <t>CHANDRAKANT BHIMAPPA SHIROL</t>
  </si>
  <si>
    <t>ALPHA SANKYATAR M S S KHAVATAKOPPA</t>
  </si>
  <si>
    <t>SHER BAHADDUR BISVA</t>
  </si>
  <si>
    <t>CHAIRMAN DANAGAL SANTE</t>
  </si>
  <si>
    <t>MAHALING LAXMAN DUBADAL</t>
  </si>
  <si>
    <t>R N HANJE / P N UPPAR</t>
  </si>
  <si>
    <t>VIJAYKUMAR SHIDARAI HAROLI</t>
  </si>
  <si>
    <t>VISHWANATH MAYAPPA KAMBLE</t>
  </si>
  <si>
    <t>MALLAPPA BHIMAPPA BELAGALI</t>
  </si>
  <si>
    <t>LAKKAPPA ANNAPPA LALI</t>
  </si>
  <si>
    <t>SHETEPPA GANGARAM MANNAVADDAR</t>
  </si>
  <si>
    <t>SURESH LAXMAN NAGANUR</t>
  </si>
  <si>
    <t>SHANKAR SIDDAPPA PUJERI</t>
  </si>
  <si>
    <t>CHANAGOUDA MALAGOUDA PATIL</t>
  </si>
  <si>
    <t>SANTOSH KALLAPPA SHETTI</t>
  </si>
  <si>
    <t>SHIVANAPPA LAXMAN SADALAGI</t>
  </si>
  <si>
    <t>BHARAT CO OP CRE SOC HRG</t>
  </si>
  <si>
    <t>ITTAPPA SIDDAPPA BILIKURI</t>
  </si>
  <si>
    <t>BHIMAPPA LAXMAN CHINCHALI</t>
  </si>
  <si>
    <t>VIJAYLAXMI M S S N HRG</t>
  </si>
  <si>
    <t>SANGITA MAHESH KUMBAR</t>
  </si>
  <si>
    <t>PADMANAND KADAPPA SAVANT</t>
  </si>
  <si>
    <t>BAVESHWARI CO OP C S N</t>
  </si>
  <si>
    <t>VASANT RATNAPPA RATHOD</t>
  </si>
  <si>
    <t>RAVI MARUTI JAGANUR</t>
  </si>
  <si>
    <t>SHIVACHANDRA MAHADEV PADALALE</t>
  </si>
  <si>
    <t>RAMESH LAXMAN LAMANI</t>
  </si>
  <si>
    <t>GANGAVVA ANNAPPA THAKKANNAVAR</t>
  </si>
  <si>
    <t>SATYAVVA CHANNAPPA THAKKANNAVAR</t>
  </si>
  <si>
    <t>SADASHIV SHANKAR KITTUR</t>
  </si>
  <si>
    <t>VISHWANATH RAMACHANDRA PATIL</t>
  </si>
  <si>
    <t>SIDAGOUDA BHIMAGOUDA PATIL</t>
  </si>
  <si>
    <t>GURUPAD MALLAPPA JHERE</t>
  </si>
  <si>
    <t>HANAMAVVA HANAMANT DALAVAI</t>
  </si>
  <si>
    <t>DHAREAPPA BASAPPA SUBBANNAVAR</t>
  </si>
  <si>
    <t>MURIGEPPA RAMAGOUDA CHANNANAVAR</t>
  </si>
  <si>
    <t>SHIVAPPA VITTAL DALAVAI</t>
  </si>
  <si>
    <t>KALLAPPA SIDDAPPA PUJERI</t>
  </si>
  <si>
    <t>RAMU MADURAI NAGANUR</t>
  </si>
  <si>
    <t>KALAPPA MONAPPA BADIGER</t>
  </si>
  <si>
    <t>SHIVAJI MAHADEV SOUNDALAGI</t>
  </si>
  <si>
    <t>AMIT BABURAO SHETTI</t>
  </si>
  <si>
    <t>LAXMAN BASAPPA TUPPAD</t>
  </si>
  <si>
    <t>RUDRAPPA SHRIPAL TULAJANNAVAR</t>
  </si>
  <si>
    <t>YADAPPA JINNAPPA HIPPARAGI</t>
  </si>
  <si>
    <t>LAXMIDEVI MAHILA SWA SAH SAN HARUGERI</t>
  </si>
  <si>
    <t>BAGAPPA SIDDAPPA BIDARI</t>
  </si>
  <si>
    <t>SHIVAJI BABU MAISHALE</t>
  </si>
  <si>
    <t>RAGHUNATH LAXMAN THAKKANNAVAR</t>
  </si>
  <si>
    <t>DAVAL IMAMSAB YALIGAR</t>
  </si>
  <si>
    <t>BHIRAPPA MAYAPPA HOSATTI</t>
  </si>
  <si>
    <t>NINGAPPA IRAPPA BADIGER</t>
  </si>
  <si>
    <t>SHANKAR BINDU BELLANKI</t>
  </si>
  <si>
    <t>BHIMAPPA SIDDAPPA MELAPURE</t>
  </si>
  <si>
    <t>SURESH ANNAPPA SHIRAHATTI</t>
  </si>
  <si>
    <t>NIRMALA BHIMAPPA NAIK</t>
  </si>
  <si>
    <t>RAMESH AMAGOUDA PATIL</t>
  </si>
  <si>
    <t>SURESH KESHAVARAO MALAVANAKAR</t>
  </si>
  <si>
    <t>ASHOK SATYAGOUDA PATIL</t>
  </si>
  <si>
    <t>RAMESH DHASHARAT GASTI</t>
  </si>
  <si>
    <t>GIRISH MARUTI HEGADE</t>
  </si>
  <si>
    <t>KUTUBUDDIN DADASAB JAMADAR</t>
  </si>
  <si>
    <t>LAXMAN SATYAPPA VADDAR</t>
  </si>
  <si>
    <t>B R AMBEDKAR R M S KATAKABANVI</t>
  </si>
  <si>
    <t>SHRINIVAS SHARANAPPA TULASIGERI</t>
  </si>
  <si>
    <t>SAGAR MAHADEV GOKAK</t>
  </si>
  <si>
    <t>DHARMANNA SIDDAPPA NAIK</t>
  </si>
  <si>
    <t>ASHOK BHIMAPPA PATIL</t>
  </si>
  <si>
    <t>HANAMANT SANGAPPA KHANDOJI</t>
  </si>
  <si>
    <t>TIPPAVVA IRAPPA KUMBAR</t>
  </si>
  <si>
    <t>SHIVAPPA RAMAPPA SHIVAPUR</t>
  </si>
  <si>
    <t>PRAMATHA SHRIPAL DATAWAD</t>
  </si>
  <si>
    <t>SHIVAJI BALARAM CHAVHAN</t>
  </si>
  <si>
    <t>BASAGOUDA MALAGOUDA PATIL</t>
  </si>
  <si>
    <t>SHASHIKALA KALLAPPA PATTAR</t>
  </si>
  <si>
    <t>NARAYAN SHIVAJI KOLEKAR</t>
  </si>
  <si>
    <t>AJIT APPASAB  PATIL</t>
  </si>
  <si>
    <t>SIDDAPPA SHIDLING THAKKANNNAVAR</t>
  </si>
  <si>
    <t>MALAPPA  SHIVARAI PUJERI</t>
  </si>
  <si>
    <t>SALEEM RAMAJAN SAIYYAD</t>
  </si>
  <si>
    <t>IRAPPA SHIVARAI MELAPURE</t>
  </si>
  <si>
    <t>TANGEVVA PARIS SHEDABAL</t>
  </si>
  <si>
    <t>SUKUMAR SHRIPAL BABANNAVAR</t>
  </si>
  <si>
    <t>MUTTAPPA BHUPAL GASTI</t>
  </si>
  <si>
    <t>CHIDANAND IRAPPA PALABHANVI</t>
  </si>
  <si>
    <t>BALAPPA BHARAMAPPA JAMBAGI</t>
  </si>
  <si>
    <t>SURESH BHIMAPPA DATAWAD</t>
  </si>
  <si>
    <t>BHUPAL BHIMAPPA DATAWAD</t>
  </si>
  <si>
    <t>BHAGAVANT BHIMAPPA DATAWAD</t>
  </si>
  <si>
    <t>PARAPPA LAGAMANNA TERADAL</t>
  </si>
  <si>
    <t>BAPUSAB NABISAB PENDAR</t>
  </si>
  <si>
    <t>KALLAPPA ANNAPPA GUDODAGI</t>
  </si>
  <si>
    <t>BASAVARAJ NANDEPPA BASAVANPUJARI</t>
  </si>
  <si>
    <t>MALLAPPA BHIMAPPA PUJARI</t>
  </si>
  <si>
    <t>GURAPPA GANGAPPA SADALAGI</t>
  </si>
  <si>
    <t>SHRIMANT ANNAPPA CHOUGALA</t>
  </si>
  <si>
    <t>MANJULA SADASHIV TUNGAL</t>
  </si>
  <si>
    <t>MAHADEV GIRIMALLA PALABHANVI</t>
  </si>
  <si>
    <t>MARUTI GIREPPA BUDIHAL / RABAKAVI</t>
  </si>
  <si>
    <t>SHRISHAIL MARUTI HADAKAR</t>
  </si>
  <si>
    <t>ARAVIND PANDIT NAIK</t>
  </si>
  <si>
    <t>LAKKAPPA SHIVAPPA THAKKANNAVAR</t>
  </si>
  <si>
    <t>SHANKAR VITTAL DALAVAI</t>
  </si>
  <si>
    <t>APPASAB SHIVARAY AKKOL</t>
  </si>
  <si>
    <t>BHIMAPPA ANNAPPA HOSATTI</t>
  </si>
  <si>
    <t>SUREKHA BASAPPA KALLOLIKAR</t>
  </si>
  <si>
    <t>BAGAVVA ADIVEPPA GURAV</t>
  </si>
  <si>
    <t>NAGAPPA ARUD JAMBAGI</t>
  </si>
  <si>
    <t>ASHOK SATYAPPA UMARANI</t>
  </si>
  <si>
    <t>MADHURSAB BANDUSAB JIDDIMANI</t>
  </si>
  <si>
    <t>PURANDHAR LAXMAN MURAGOJI</t>
  </si>
  <si>
    <t>MALLAVVA MAHADEV BPATIL</t>
  </si>
  <si>
    <t>PARAPPA SHIVABASAPPA MUDASHI</t>
  </si>
  <si>
    <t>GEETA SANJAY PUJERI</t>
  </si>
  <si>
    <t>AJIT SHANTRAV SANNAKKI</t>
  </si>
  <si>
    <t>CHANDRASHEKHAR MURIGEPPA TELI</t>
  </si>
  <si>
    <t>SHIDLING SHIVAPPA LALI</t>
  </si>
  <si>
    <t>SHURESH SHRIKANT NAGANAUR</t>
  </si>
  <si>
    <t>MAHADEV SHIDRAM NAVALYAL</t>
  </si>
  <si>
    <t>HARSHAD USMAN JAMADAR</t>
  </si>
  <si>
    <t>GURURAJ BHIMAJI KULAKARNI</t>
  </si>
  <si>
    <t>BHIMAPPA APPASAB PUJERI</t>
  </si>
  <si>
    <t>PARAPPA JINNAPPA SHIRAHATTI</t>
  </si>
  <si>
    <t>MARUTI SIDDAPPA KARIGAR</t>
  </si>
  <si>
    <t>NOORBASHA MEERASAB PENDAR</t>
  </si>
  <si>
    <t>LAKKAPPA DHANAPAL ASKI</t>
  </si>
  <si>
    <t>HANAMANT RAJERAM MORE</t>
  </si>
  <si>
    <t>BASAPPA SHIVAPPA THAKKANNAVAR [ PAIL ]</t>
  </si>
  <si>
    <t>BHAGIRATI SHIDLING HUGAR</t>
  </si>
  <si>
    <t>GANGUBAI SIDAGOUDA UMARANI</t>
  </si>
  <si>
    <t>RAMACHANDRA MARUTI HEGADE</t>
  </si>
  <si>
    <t>GANGAVVA SADASHIV SUTAR</t>
  </si>
  <si>
    <t>GODAVARI MAHADEV HADAKAR</t>
  </si>
  <si>
    <t>SHIVAPPA SIDDAPPA JAMBAGI</t>
  </si>
  <si>
    <t>SHIVAPPA MALLAPPA KHAVATAKOPP</t>
  </si>
  <si>
    <t>MARUTI MUREPPA ODEYAR</t>
  </si>
  <si>
    <t>SANTOSH VITTAL HASARE</t>
  </si>
  <si>
    <t>SHRISHAIL RAMAPPA MUDASHI</t>
  </si>
  <si>
    <t>ITTAPPA NINGAPPA PUJERI</t>
  </si>
  <si>
    <t>HANAMANT SADASHIV LALI</t>
  </si>
  <si>
    <t>PRAKASH BASAPPA KALATIPPI</t>
  </si>
  <si>
    <t>NARAYAN RAMAPPA JALIHAL</t>
  </si>
  <si>
    <t>MARUTI SHIDRAM KARIGAR</t>
  </si>
  <si>
    <t>ALAGOND DHARMANNA KELAGADE</t>
  </si>
  <si>
    <t>PAYAPPA PARAPPA KURANI</t>
  </si>
  <si>
    <t>RAMU SIDDAPPA KARNAWADI</t>
  </si>
  <si>
    <t>VITTAL HANAMANT UPPAR / PAWAR</t>
  </si>
  <si>
    <t>ANAND SHANTARAM SANNAKKI</t>
  </si>
  <si>
    <t>SIDDAVVA SIDRAM YABARATTI</t>
  </si>
  <si>
    <t>MALLAPPA RAMAPPA DARUR</t>
  </si>
  <si>
    <t>DHAREPPA RAMAPPA HANAGANDI</t>
  </si>
  <si>
    <t>RAGHAVENDRA RANGACHARYA JOSHI</t>
  </si>
  <si>
    <t>BASAPPA RAMAPPA KASHETTI</t>
  </si>
  <si>
    <t>BABU GANGAPPA SADALAGI</t>
  </si>
  <si>
    <t>GANGUBAI GANAPATI PATTAR</t>
  </si>
  <si>
    <t>MUTTAVVA SHRIKANT SHIRAHATTI</t>
  </si>
  <si>
    <t>SUMITRA SIDAGOUDA PATIL</t>
  </si>
  <si>
    <t>MAHANTESH SHIVAPPA SAVADI</t>
  </si>
  <si>
    <t>SAVITRI VISHWANATH NAIK</t>
  </si>
  <si>
    <t>KASTURI HALAPPA KURI</t>
  </si>
  <si>
    <t>JAKKAVVA ALAGOND KASHETTI</t>
  </si>
  <si>
    <t>SHIVAYOGI MURUGHENDRA CO SOC</t>
  </si>
  <si>
    <t>ISHWAR NINGAPPA TULASIGERI</t>
  </si>
  <si>
    <t>LAXMIDEVI MAHILA M S S N RAIBAG</t>
  </si>
  <si>
    <t>BOURAVVA NAGAPPA SAVADI</t>
  </si>
  <si>
    <t>PADMAVATI ALPHA SANKYATAR S</t>
  </si>
  <si>
    <t>RAMAPPA SATYAPPA KHAVATAKOPPA</t>
  </si>
  <si>
    <t>MANOHAR LAKKAPPA KURANI</t>
  </si>
  <si>
    <t>MARUTI BHIMAPPA KAMBAR</t>
  </si>
  <si>
    <t>BASAPPA ALAGOUDA THAKKANNAVAR</t>
  </si>
  <si>
    <t>BABASAB IMAMSAB NADAF</t>
  </si>
  <si>
    <t>PARASAPPA YALLAPPA SANADI</t>
  </si>
  <si>
    <t>DHAREAPPA JINNAPPA RAMATEERTH</t>
  </si>
  <si>
    <t>LALAKHAN AMEERSAB JAMADAR</t>
  </si>
  <si>
    <t>RADHIKA S M S S HRG</t>
  </si>
  <si>
    <t>GAJANAN M S S N KUDACHI</t>
  </si>
  <si>
    <t>ASHOK BHIMAPPA MUDASHI</t>
  </si>
  <si>
    <t>NINGOUDA SIDAGOUDA PATIL</t>
  </si>
  <si>
    <t>RAMAPPA BHIMAPPA HADAKAR</t>
  </si>
  <si>
    <t>CHAMPAVVA SIDDAPPA SHEDABAL</t>
  </si>
  <si>
    <t>APPASAB MALLAPPA KARNAWADI</t>
  </si>
  <si>
    <t>SIDDAPPA MUTTAPPA KURANI</t>
  </si>
  <si>
    <t>AKKAVVA SABU NAVI</t>
  </si>
  <si>
    <t>AKKATAI SHIVARAI KAMBLE</t>
  </si>
  <si>
    <t>ASHOK GIRIMALLAPPA KUMBAR</t>
  </si>
  <si>
    <t>BHRAMARAMBHA M M S S N</t>
  </si>
  <si>
    <t>ANNAPPA BHIMA GARADI</t>
  </si>
  <si>
    <t>KENCHAPPA LAXMAN PUJERI</t>
  </si>
  <si>
    <t>MARTHAND BHARAMAPPA LALI</t>
  </si>
  <si>
    <t>GIRISH ANNAPPA DUBADAL</t>
  </si>
  <si>
    <t>KALLAPPA TUKARAM BANAJNAVAR</t>
  </si>
  <si>
    <t>SHIVAPPA SATYAPPA JALIHAL</t>
  </si>
  <si>
    <t>BASAVVA GURUPAD KAROLI</t>
  </si>
  <si>
    <t>NINGAPPA BALAPPA ASKI</t>
  </si>
  <si>
    <t>PARAPPA SIDDAPPA BARADAGI</t>
  </si>
  <si>
    <t>MAHAVEER PARIS BADNIKAI</t>
  </si>
  <si>
    <t>SHIVAPPA NINGAPPA BIRAPPANAVAR</t>
  </si>
  <si>
    <t>RAIT P K P S S N SOUNDATTI</t>
  </si>
  <si>
    <t>ANUSUYA GANGAPPA MUDASHI</t>
  </si>
  <si>
    <t>REKHA MALAKARI KOTRE</t>
  </si>
  <si>
    <t>B R AMBEDKAR I M CO SO L HRG</t>
  </si>
  <si>
    <t>BAGHYALAXMI STRI SHAKTI S BIRADI</t>
  </si>
  <si>
    <t>SNEHA STRI SHAKTI SAN HRG</t>
  </si>
  <si>
    <t>SADANAND HONNAPPA SANADI</t>
  </si>
  <si>
    <t>RAMAKRISHNA GANAPATI KAMATAGI</t>
  </si>
  <si>
    <t>GIRIMALLA ANNAPPA MUDASHI</t>
  </si>
  <si>
    <t>YALLAPPA IRAPPA DADDIMANI</t>
  </si>
  <si>
    <t>MAIBOBSAB AMEERSAB JAMADAR</t>
  </si>
  <si>
    <t>GANGAVVA TIPPANNA KORIGERI</t>
  </si>
  <si>
    <t>BHIMAPPA SIDDAPPA ODEYAR</t>
  </si>
  <si>
    <t>MAHADEV MARUTI KHAVATAKOPPA</t>
  </si>
  <si>
    <t>BASAPPA MARUTI KHAVATAKOPPA</t>
  </si>
  <si>
    <t>JAI KANNADAMBE M H A M S S MGKD</t>
  </si>
  <si>
    <t>SUREKHA BHARAMAPPA JAGADEV</t>
  </si>
  <si>
    <t>GANAPATI ISHWAR TELI</t>
  </si>
  <si>
    <t>MARUTI VITTAL HOSATTI</t>
  </si>
  <si>
    <t>KRANTIVEER SANGOLLI RAYANNA Y G S</t>
  </si>
  <si>
    <t>JAI BHARATMATA STRI SHAKTI S S S</t>
  </si>
  <si>
    <t>PRAKASH BASAPPA RAYANNAVAR</t>
  </si>
  <si>
    <t>MURAGHENDRA DEVASTAN</t>
  </si>
  <si>
    <t>LAXMAN BASAPPA MANAGUTTI</t>
  </si>
  <si>
    <t>JAI AMBABHAVANI STRI SHAKTI SANG</t>
  </si>
  <si>
    <t>BHIMAMBIKA STRI SHAKTI S S SANGH</t>
  </si>
  <si>
    <t>SHIDLING MARUTI GADDI</t>
  </si>
  <si>
    <t>MAHALAXMI A &amp; R T SOC ITANAL</t>
  </si>
  <si>
    <t>MAHANTESH CHIDANAND PALABHANVI</t>
  </si>
  <si>
    <t>LAXMAN VITTAL KALE</t>
  </si>
  <si>
    <t>JUNAID MULTI SAH SANGH KUDACHI</t>
  </si>
  <si>
    <t>PARAGOUDA MALLAPPA THAKKANNAVAR</t>
  </si>
  <si>
    <t>RENUKADEVI MAHILA  G &amp; M SAN</t>
  </si>
  <si>
    <t>MALLAPPA SHRISHAIL KOLAKI</t>
  </si>
  <si>
    <t>BASAPPA PEERAGOUDA KASHETTI</t>
  </si>
  <si>
    <t>KHUTIDYA BADASHA KHANADAL</t>
  </si>
  <si>
    <t>SANGAPPA YAMANAPPA MAGALANI</t>
  </si>
  <si>
    <t>MALLAPPA BHIMAPPA LALI</t>
  </si>
  <si>
    <t>BAGAVVA BHIMAPPA LALI</t>
  </si>
  <si>
    <t>MARUTI RAMU TONAPE</t>
  </si>
  <si>
    <t>RANJANA MARUTI TONAPE</t>
  </si>
  <si>
    <t>GOPAL MARUTI KELAGADE</t>
  </si>
  <si>
    <t>MAHADEVI BASAYYA MATHAPATI</t>
  </si>
  <si>
    <t>SAVITRI BASAYYA MATHAPATI</t>
  </si>
  <si>
    <t>BOURAVVA BASAYYA MATHAPATI</t>
  </si>
  <si>
    <t>KRISHNAPPA UDDAPPA DEVANAGOL</t>
  </si>
  <si>
    <t>MALLAPPA LAXMAN PATIL</t>
  </si>
  <si>
    <t>LAXMAN SHANKREPPA KOLI</t>
  </si>
  <si>
    <t>ANNAPPA KALLAPPA HARAVI</t>
  </si>
  <si>
    <t>MALLAPPA LAKKAPPA THAKKANNAVAR</t>
  </si>
  <si>
    <t>SHANTA SHIVANAND TUNGAL</t>
  </si>
  <si>
    <t>BHUJAPPA MALLAPPA HALLUR</t>
  </si>
  <si>
    <t>LAXMAN LAKKAPPA THAKKANNAVAR</t>
  </si>
  <si>
    <t>MADHUMATI MADURAI NAGANUR</t>
  </si>
  <si>
    <t>MARUTI YAKANATH DHARMATTI</t>
  </si>
  <si>
    <t>BABU YALLAPPA KALE</t>
  </si>
  <si>
    <t>SITAVVA GHULAPPA GADDI</t>
  </si>
  <si>
    <t>HANAMANT PRADHANI HADAKAR</t>
  </si>
  <si>
    <t>VIVEKANAND IRAGOUDA KHATANVI</t>
  </si>
  <si>
    <t>PRAKASH BHAGAVANT PATTAR</t>
  </si>
  <si>
    <t>CHANNAVRASHABENDRA KRUSHI SANGH HRG</t>
  </si>
  <si>
    <t>NAGAPPA GURAPPA GADDI</t>
  </si>
  <si>
    <t>GANGAVVA GIRIMALLA TELI</t>
  </si>
  <si>
    <t>SHIVASHAKTI MULTI CO SOC KUDACHI</t>
  </si>
  <si>
    <t>BASAPPA SIDDAPPA HADAKAR</t>
  </si>
  <si>
    <t>GURU MAHARSHI VALMIKI G A Y SAN</t>
  </si>
  <si>
    <t>RAJKUMAR APPASAB MAGADUMM</t>
  </si>
  <si>
    <t>BHARATARATNA BABASAHEB AMBEDKAR S S K S</t>
  </si>
  <si>
    <t>SANDEEP SADASHIV GADDI</t>
  </si>
  <si>
    <t>BHARATARATN AMBEDKAR SC ST M S S N</t>
  </si>
  <si>
    <t>RAMACHANDRA KALLAPPA NAIK</t>
  </si>
  <si>
    <t>BHIMA HANAMANT GADDI</t>
  </si>
  <si>
    <t>SIDDARTH SC ST M S S N NASALAPUR</t>
  </si>
  <si>
    <t>SATYABHAMA MAHILA MULTI S S KHNADAL</t>
  </si>
  <si>
    <t>SHRISHAIL BALAGOUDA PATIL</t>
  </si>
  <si>
    <t>SATAVEER NINGOND THAKKANNAVAR</t>
  </si>
  <si>
    <t>SHRIMANTI NINGOND THAKKANNAVAR</t>
  </si>
  <si>
    <t>SHIVANAND SADASHIV TUNGAL</t>
  </si>
  <si>
    <t>VIDYA ISHWAR PATTAR</t>
  </si>
  <si>
    <t>MALINGARAY MULTI SAH  SANGH HRG</t>
  </si>
  <si>
    <t>SANGANAGOUDA MAHALING AIHOLE</t>
  </si>
  <si>
    <t>AKKAVVA MURIGEPPA AINAPUR</t>
  </si>
  <si>
    <t>MAHALING HANAMANT MUDHOL</t>
  </si>
  <si>
    <t>VATSALA HANAMANT THAKKANNAVAR</t>
  </si>
  <si>
    <t>B S BASTAWAD</t>
  </si>
  <si>
    <t>VITTAL ADIVEPPA MORAB</t>
  </si>
  <si>
    <t>SHANKAR JAYAPAL KAMBLE</t>
  </si>
  <si>
    <t>RAMAPPA ALAGOUDA SADALAGI</t>
  </si>
  <si>
    <t>MAHAVEER BABU NAGANUR</t>
  </si>
  <si>
    <t>RAMAYYA MURAGAYYA HIREMATH</t>
  </si>
  <si>
    <t>RATNAVVA PAYAPPA SHEDABAL</t>
  </si>
  <si>
    <t>RAJAVVA DASHARATH DODDAMANI</t>
  </si>
  <si>
    <t>LALITA SHIVANAND BAIRODI</t>
  </si>
  <si>
    <t>SURESH SHANKAR HOSAPETI</t>
  </si>
  <si>
    <t>MALLAPPA RAMA BHAJANTRI</t>
  </si>
  <si>
    <t>SURESH SHIVARAI BADIGER</t>
  </si>
  <si>
    <t>AJIT KAREPPA KARIGAR  [ KENCHAPPA]</t>
  </si>
  <si>
    <t>SHIVAPUTRA VITTAL PUJERI</t>
  </si>
  <si>
    <t>SADASHIV BASAPPA MAGADUM</t>
  </si>
  <si>
    <t>BHUVANESHWARI MAHILA S S SHRG</t>
  </si>
  <si>
    <t>SIDDAPPA PANDU BASTAWADE</t>
  </si>
  <si>
    <t>HEMALATA PRABHAKAR NIDONI</t>
  </si>
  <si>
    <t>RAMESH PRAKASH VAJRAMATTI</t>
  </si>
  <si>
    <t>RATNA TIMMANNA NAGANUR</t>
  </si>
  <si>
    <t>BAIRU JAYAPAL KAMBLE</t>
  </si>
  <si>
    <t>PARIS RAMU HASARE</t>
  </si>
  <si>
    <t>SUSHILAVVA MALLIKARJUN MATHAPATI</t>
  </si>
  <si>
    <t>SHIVAPPA BHIMAPPA PARTHANALLI</t>
  </si>
  <si>
    <t>RAMU AMRUT DODDAMANI</t>
  </si>
  <si>
    <t>BHIMANNA SIDDAPPA TAMADADDI</t>
  </si>
  <si>
    <t>GAJABAR HUSEN JAMADAR</t>
  </si>
  <si>
    <t>LAXMAN BHIMAPPA GANIGER</t>
  </si>
  <si>
    <t>SHANKAR SANGAPPA SAVADI</t>
  </si>
  <si>
    <t>BASAVARAJ HANAMANT NADUVINAMANI</t>
  </si>
  <si>
    <t>PRASAN TAVANAPPA BADNIKAI</t>
  </si>
  <si>
    <t>LAKSHAMAVVA MALLAPPA MAGADUMM</t>
  </si>
  <si>
    <t>RAJENDRA NEMANNA SADALAGI</t>
  </si>
  <si>
    <t>MALAKARI KAREPPA GULEDAR</t>
  </si>
  <si>
    <t>SADASHIV PRABHU DHARMATTI</t>
  </si>
  <si>
    <t>SHALA SADASHIV DHARMATTI</t>
  </si>
  <si>
    <t>MAHADEV PRABHU DHARMATTI</t>
  </si>
  <si>
    <t>MALA MAHADEV DHARMATTI</t>
  </si>
  <si>
    <t>SHANTAVVA SHIVARAI KAKHANDAKI</t>
  </si>
  <si>
    <t>SIDDAVVA RAVASAB ODEYAR</t>
  </si>
  <si>
    <t>SALEEM H ATTAR</t>
  </si>
  <si>
    <t>GAJANAN YUVAK G A S DEVAPURAHATTI</t>
  </si>
  <si>
    <t>HARSHITA BHUPAL NAGANUR</t>
  </si>
  <si>
    <t>PRAMEELA SATISH JEEVAPPAGOL</t>
  </si>
  <si>
    <t>SHARAVVA SHIDRAM SHIRAGURE</t>
  </si>
  <si>
    <t>SUDHIR SADASHIV THAKKANNAVAR</t>
  </si>
  <si>
    <t>APPASAHEB BHIMAPPA RACHAPPANNAVAR</t>
  </si>
  <si>
    <t>BOURAVVA MALLAPPA GURAV</t>
  </si>
  <si>
    <t>CHETANKUMAR SHANKAR DALAWAI</t>
  </si>
  <si>
    <t>VINAYAK VITTAL SINAPPAGOL</t>
  </si>
  <si>
    <t>ASHOK NINGAPPA PATIL</t>
  </si>
  <si>
    <t>GANGAVVA CHANNAMALLAPPA BHADRASHETTI</t>
  </si>
  <si>
    <t>SIDAGOUDA HANAMANT BIRADAR</t>
  </si>
  <si>
    <t>SIDDAPPA LAXMAN CHINCHALI</t>
  </si>
  <si>
    <t>SUBADRA NEELAPPA JUGALE</t>
  </si>
  <si>
    <t>SADASHIV IRAPPA SUTAR</t>
  </si>
  <si>
    <t>APPAYYA YAMANAPPA KAPPALAGUDDI</t>
  </si>
  <si>
    <t>VASANT MALAKARI RABAKAVI</t>
  </si>
  <si>
    <t>VIDHYA PARAPPA NINGANUR</t>
  </si>
  <si>
    <t>ANITA PAYAGOND PATIL</t>
  </si>
  <si>
    <t>PRAKASH SHANKAR THAKKANNAVAR</t>
  </si>
  <si>
    <t>SUNITA IRAPPA NAIK</t>
  </si>
  <si>
    <t>BHIMAPPA RAMAPPA CHOUGALA</t>
  </si>
  <si>
    <t>MAHESH SIDDAPPA DALAWAI</t>
  </si>
  <si>
    <t>APPANNA SHIVARAI KARCHI</t>
  </si>
  <si>
    <t>SHEKHAR ASHOK KAMBLE</t>
  </si>
  <si>
    <t>SHANTAVVA RAMAPPA HANJE</t>
  </si>
  <si>
    <t>SHIVALING VITTAL SAVADATTI</t>
  </si>
  <si>
    <t>ANNAPPA  PAYAPPA  ALAGUR</t>
  </si>
  <si>
    <t>SHOBHA SHANKAR SAVADI</t>
  </si>
  <si>
    <t>ANIL ASHOK SHIRAHATTI</t>
  </si>
  <si>
    <t>MANGAL CHIDANAND KASHETTI</t>
  </si>
  <si>
    <t>PARASHURAM SADASHIV PATTAR</t>
  </si>
  <si>
    <t>BASAPPA SHIDRAM LALI</t>
  </si>
  <si>
    <t>RENUKA AJIT GASTI</t>
  </si>
  <si>
    <t>MALAGOUDA  KALAGOUDA  PATIL</t>
  </si>
  <si>
    <t>ANNAPPA MARUTI SHINGADI</t>
  </si>
  <si>
    <t>JAYASHRI SHIDLING JANAGODAR</t>
  </si>
  <si>
    <t>PANDU CHANNAPPA THAKKANNAVAR</t>
  </si>
  <si>
    <t>GUNDAPPA MAHALINGAPPA PATTAR</t>
  </si>
  <si>
    <t>SIDDAPPA MURIGEPPA THAKKANNAVAR</t>
  </si>
  <si>
    <t>KAMALA MURIGEPPA THAKKANNAVAR</t>
  </si>
  <si>
    <t>MAHAVEER BHIMAPPA NAGANUR</t>
  </si>
  <si>
    <t>HANAMANT BASAPPA THAKKANNAVAR</t>
  </si>
  <si>
    <t>ISHWAR CHANNAPPA UMARANI</t>
  </si>
  <si>
    <t>MAHESH CHANDRASHEKHAR MALAKAR</t>
  </si>
  <si>
    <t>MANJUBAI VITTAL KALE</t>
  </si>
  <si>
    <t>RAJABI HUSEN JAMADAR</t>
  </si>
  <si>
    <t>PARASAPPA LAXMAN BANDIGANI</t>
  </si>
  <si>
    <t>BHIMAPPA LAXMAN BILAGI</t>
  </si>
  <si>
    <t>SHRIMANT LAXMAN VADAGOLE</t>
  </si>
  <si>
    <t>ASHOK LAXMAN VADAGOLE</t>
  </si>
  <si>
    <t>GANGAVVA LAXMAN THAKKANNAVAR</t>
  </si>
  <si>
    <t>RAJANIKANT BABURAO SHAHA</t>
  </si>
  <si>
    <t>VEERABHADRA MAHILA S S S HARUGERI</t>
  </si>
  <si>
    <t>SHIVARUDRA BASAPPA KAROSHI</t>
  </si>
  <si>
    <t>RAJAMATI SIDDAPPA BADNIKAI</t>
  </si>
  <si>
    <t>DUNDAPPA HALAPPA HALANI</t>
  </si>
  <si>
    <t>INDUMATI BHUPAL NAGANUR</t>
  </si>
  <si>
    <t>ANNAPPA HALAPPA HARAVI</t>
  </si>
  <si>
    <t>ANNAPPA CHANDRASHEKHAR MACHAKANUR</t>
  </si>
  <si>
    <t>RAVI REVANASIDDA PALABHANVI</t>
  </si>
  <si>
    <t>CHANNABASU APPASAB ULLAGADDI</t>
  </si>
  <si>
    <t>PARASHURAM BASAPPA KEMPAHOLER</t>
  </si>
  <si>
    <t>MAJAD MAHAMMAD ROHILE</t>
  </si>
  <si>
    <t>RAMESH NAGAPPA MORAB</t>
  </si>
  <si>
    <t>KARNATAKA LODGE HARUGERI</t>
  </si>
  <si>
    <t>SIDDARTH JINNAPPA SADALAGI</t>
  </si>
  <si>
    <t>BHARAMU LAXMAN MALAPPAGOL</t>
  </si>
  <si>
    <t>PRASAN CHIDANAND MUDASHI</t>
  </si>
  <si>
    <t>SAGAR KRISHNA KALE</t>
  </si>
  <si>
    <t>BHAGAVANT SATAPPA HADAKAR</t>
  </si>
  <si>
    <t>KAMALA LAXMAN KALE</t>
  </si>
  <si>
    <t>VITTAL ANNAPPA SINAPPAGOL</t>
  </si>
  <si>
    <t>PADMASHRI BHIMAGOUDA JAMBAGI</t>
  </si>
  <si>
    <t>CHANDRAVVA GURUPAD KHANAPUR</t>
  </si>
  <si>
    <t>RAIT SAMPARKA KENDRA KUDACHI</t>
  </si>
  <si>
    <t>PARAMESHWAR BASALINGAPPA MALOJI</t>
  </si>
  <si>
    <t>MURAGESH GANGAPPA MUDASHI</t>
  </si>
  <si>
    <t>GURUPAD ANNAPPA MUDASHI</t>
  </si>
  <si>
    <t>NINGAPPA SIDDAPPA BANTI</t>
  </si>
  <si>
    <t>SARVESH SHRIDHAR BAGEWADI</t>
  </si>
  <si>
    <t>BALAPPA MALLAPPA THAKKANNAVAR</t>
  </si>
  <si>
    <t>VITTAL MARUTI BEKKERI</t>
  </si>
  <si>
    <t>BHAGAVANT BHIMAPPA BADIGER</t>
  </si>
  <si>
    <t>GANGAVVA LAXMAN CHINCHALI</t>
  </si>
  <si>
    <t>GANGA VIRUPAX PALABANVI</t>
  </si>
  <si>
    <t>KARNATAKA  P K P S ALAKHANUR</t>
  </si>
  <si>
    <t>SIDDAPPA RAMU ASANGI</t>
  </si>
  <si>
    <t>SURESH RAMU ASANGI</t>
  </si>
  <si>
    <t>GUDI THOOT MAHILA HALU U S S N MGKD</t>
  </si>
  <si>
    <t>KATALASAB ABDUL CHIMMAD</t>
  </si>
  <si>
    <t>BHIMAPPA MALLAPPA HALLUR</t>
  </si>
  <si>
    <t>SADASHIV BHIMAPPA LALI</t>
  </si>
  <si>
    <t>RAJENDRA SURESH PARAMAGOUDAR</t>
  </si>
  <si>
    <t>KALLAPPA LAXMAN PATTAR [JANATA]</t>
  </si>
  <si>
    <t>MARUTI SIDDAPPA ODEYAR</t>
  </si>
  <si>
    <t>BASAPPA BHIMAPPA KAMANE</t>
  </si>
  <si>
    <t>MAYAVVA LAXMAN PATIL</t>
  </si>
  <si>
    <t>LAXMAN KAREPPA PATEGAR</t>
  </si>
  <si>
    <t>MAHADEVI NAGAPPA BEVANUR</t>
  </si>
  <si>
    <t>BHIRAPPA KENCHAPPA PUJARI</t>
  </si>
  <si>
    <t>BASAGOUDA BHIMAGOUDA PATIL</t>
  </si>
  <si>
    <t>LAKKAPPA HALAPPA DHARMATTI</t>
  </si>
  <si>
    <t>MAHADEVI SHIVAPPA BAGEWADI</t>
  </si>
  <si>
    <t>YALLAPPA DUNDAPPA SAVADI</t>
  </si>
  <si>
    <t>SHIVANAVVA KALLAYYA HIREMATH</t>
  </si>
  <si>
    <t>MANANDA MURAGAYYA HIREMATH</t>
  </si>
  <si>
    <t>ANUSUYA SHIVARUDRAYYA HIREMATH</t>
  </si>
  <si>
    <t>LAXMI KUMAR SHINDE</t>
  </si>
  <si>
    <t>SHRINIVAS BHIMAJI KULAKARNI</t>
  </si>
  <si>
    <t>BASAVARAJ HONNAPPA KURI</t>
  </si>
  <si>
    <t>VITTAL BHIMAPPA MALAPPAGOL</t>
  </si>
  <si>
    <t>REKHA BAHUBALI DANOLLI</t>
  </si>
  <si>
    <t>PRAHLAD SIDDAPPA PADEDAR</t>
  </si>
  <si>
    <t>SUVARNA KADAPPA NAIK</t>
  </si>
  <si>
    <t>RAMU H MADAR</t>
  </si>
  <si>
    <t>RAVASAB H MADAR</t>
  </si>
  <si>
    <t>BASAPPA  V HULYAL</t>
  </si>
  <si>
    <t>GOPAL R SANADI</t>
  </si>
  <si>
    <t>SIDDAPPA BHIRAPPA ODEYAR</t>
  </si>
  <si>
    <t>RAJU BHUPAL AIHOLE</t>
  </si>
  <si>
    <t>PRASHANT  SURESH NADAGANV</t>
  </si>
  <si>
    <t>PARASHURAM GANGAVVA MADAR</t>
  </si>
  <si>
    <t>TUKARAM LAXMAN KOTENNAVAR</t>
  </si>
  <si>
    <t>PRAKASH HANAMANT MADAR</t>
  </si>
  <si>
    <t>HANAMANT MURIGEPPA MADAR</t>
  </si>
  <si>
    <t>VITTAL SIDDAPPA NADUVINAMANI</t>
  </si>
  <si>
    <t>BHARAMU JINNAPPA  MAGADUM</t>
  </si>
  <si>
    <t>ANAND IRAPPA DUNDI</t>
  </si>
  <si>
    <t>NIRMALA HANAMANT BASAGOUDANAVAR</t>
  </si>
  <si>
    <t>BASAVVA SURESH SARIKAR</t>
  </si>
  <si>
    <t>KISHOR KAREPPA GADDI</t>
  </si>
  <si>
    <t>PARAMESHWAR  DODAMANI</t>
  </si>
  <si>
    <t>MARUTI S DODAMANI</t>
  </si>
  <si>
    <t>BHIMAPPA  V HULYAL</t>
  </si>
  <si>
    <t>MAHADEVI SHIVAPPA THAKKANNAVAR</t>
  </si>
  <si>
    <t>SUKUMAR  GIREPPA  BADNIKAI</t>
  </si>
  <si>
    <t>SUDHA SHIVAPPA THAKKANNAVAR</t>
  </si>
  <si>
    <t>BHAGYASHRI BALASAHEB PATIL</t>
  </si>
  <si>
    <t>BASAVARAJ MURIGEPPA MUDAGOUDAR</t>
  </si>
  <si>
    <t>PRAKASH NINGAPPA ASKI</t>
  </si>
  <si>
    <t>MALLAPPA NINGAPPA ASKI</t>
  </si>
  <si>
    <t>BHIMAPPA RAMAPPA SAVADI</t>
  </si>
  <si>
    <t>SHANKAR GHULAPPA JAMBAGI</t>
  </si>
  <si>
    <t>MALLAPPA VASANT GUDDAKAYU(NAIK)</t>
  </si>
  <si>
    <t>GOURAVVA RAJU GUDODAGI</t>
  </si>
  <si>
    <t>KRISHNAPPA  YAMANAPPA PATIL</t>
  </si>
  <si>
    <t>HANAMANT HALAPPA DHARMATTI</t>
  </si>
  <si>
    <t>SANNAVVA SHINGADI PUJERI</t>
  </si>
  <si>
    <t>KALLAPPA SIDRAM YADURE</t>
  </si>
  <si>
    <t>AMIT SHRISHAIL KHAVATAKOPPA</t>
  </si>
  <si>
    <t>GOPAL RAJU MADAR</t>
  </si>
  <si>
    <t>GURULINGAVVA SHRISHAIL KUDARI</t>
  </si>
  <si>
    <t>SANGAPPA  KALLAPPA KOTI</t>
  </si>
  <si>
    <t>ANNAPPA BASAPPA NAIK</t>
  </si>
  <si>
    <t>SHILPA TIMMANNA NAGANUR</t>
  </si>
  <si>
    <t>KISAN MULTIPURPOSE CO OP SOCIETY LTD HARUGERI</t>
  </si>
  <si>
    <t>KALAVVA MALLAPPA BADIGER</t>
  </si>
  <si>
    <t>ARUNA PRABHAKAR PATIL</t>
  </si>
  <si>
    <t>MAHADEVI ALAGOND THAKKANNAVAR</t>
  </si>
  <si>
    <t>MALAPPA SIDDAPPA BALIGERI</t>
  </si>
  <si>
    <t>MALLIKARJUN KALAPPA BADIGER</t>
  </si>
  <si>
    <t>ANUSUYA MURAGEPPA GHULAPPANAVAR</t>
  </si>
  <si>
    <t>JINNAPPA PARAPPA BANDOJI &amp; SUMITRA JINNAPPA BANDOJI</t>
  </si>
  <si>
    <t>IRAVVA RAYAPPA PATIL</t>
  </si>
  <si>
    <t>ASHOK SADASHIV NATEKAR</t>
  </si>
  <si>
    <t>JAYAPAL DEVENDRAPPA HUPARI</t>
  </si>
  <si>
    <t>GANGAVVA AJIT KULAGOD</t>
  </si>
  <si>
    <t>SURESH SATYAPPA SARAPURE</t>
  </si>
  <si>
    <t>SHARANAPPA RUDRAPPA HUGAR &amp; SHANTABAI SHARANAPPA HUGAR</t>
  </si>
  <si>
    <t>SHIVAKUMAR RAMAPPA GANIGER</t>
  </si>
  <si>
    <t>YALLAVVA SADASHIV HADAKAR</t>
  </si>
  <si>
    <t>KAREPPA SIDRAM HORATTI</t>
  </si>
  <si>
    <t>VAMANARAV BHIMAJI KULAKARNI</t>
  </si>
  <si>
    <t>MAHADEVI SUBHASHA PANGI</t>
  </si>
  <si>
    <t>SHIVAPUTRA MONAPPA BADIGER</t>
  </si>
  <si>
    <t>ISHWAR BASAPPA TELI</t>
  </si>
  <si>
    <t>CHIDANAND BABU NAVI</t>
  </si>
  <si>
    <t>MUTTAPPA SABU NAVI &amp; RAMESH SABU NAVI</t>
  </si>
  <si>
    <t>MAHADEVI CHANNAPPA SHIRAGURE</t>
  </si>
  <si>
    <t>TANGEVVA SIDDAPPA THAKKANNAVAR</t>
  </si>
  <si>
    <t>SUSHILAVVA BASALING TUNGAL</t>
  </si>
  <si>
    <t>BASAVARAJ SIDDAPPA THAKKANNAVAR</t>
  </si>
  <si>
    <t>SHANTA BASAPPA THAKKANNAVAR</t>
  </si>
  <si>
    <t>SANJAYKUMAR MALLIKARJUN MYAGERI</t>
  </si>
  <si>
    <t>MALLAVVA NAGAPPA SANADI</t>
  </si>
  <si>
    <t>SADASHIV LAXMAN SAPTASAGAR</t>
  </si>
  <si>
    <t>VATSALA KAREPPA PUJERI</t>
  </si>
  <si>
    <t>NYAMADEV SATTYAPPA SANADI</t>
  </si>
  <si>
    <t>PARIS BHIMA ALAGUR [ H]</t>
  </si>
  <si>
    <t>DURGAPPA TAYAPPA GANIGER</t>
  </si>
  <si>
    <t>LAXMIBAI SADASHIV NATEKAR</t>
  </si>
  <si>
    <t>SATYAPPA AVVANNA KARIHOLE</t>
  </si>
  <si>
    <t>BHAGAVVA NINGAPPA BIDARI</t>
  </si>
  <si>
    <t>SHRIMANTI SANGAPPA  THAKKANNAVAR</t>
  </si>
  <si>
    <t>SAHANA GOPAL DALAWAYI</t>
  </si>
  <si>
    <t>SUNANDA NAGAPPA SUTAR</t>
  </si>
  <si>
    <t>BASAGOUDA ANNAPPA NAIK</t>
  </si>
  <si>
    <t>MARUTI SIDDAPPA DALAWAI</t>
  </si>
  <si>
    <t>MARUTI NINGAPPA BEKKERI</t>
  </si>
  <si>
    <t>RANI RAJENDRA SAVADI</t>
  </si>
  <si>
    <t>KALLAVVA MAHALINGAPPA THAKKANNAVAR</t>
  </si>
  <si>
    <t>PADMAVATI JAYAPAL HUPARI</t>
  </si>
  <si>
    <t>LAXMAN MALLAPPA KHATAKBAVI</t>
  </si>
  <si>
    <t>SUMITRA RAMAPPA SAVADI</t>
  </si>
  <si>
    <t>NEELAVVA SIDDAPPA ITTI</t>
  </si>
  <si>
    <t>RAMAPPA SIDDAPPA HADAKAR&amp;MUTTAVVA RAMAPPA HADAKAR</t>
  </si>
  <si>
    <t>RATNAVVA DASHARATH BOMMANNAVAR</t>
  </si>
  <si>
    <t>PARVATI YALLAPPA MADAR</t>
  </si>
  <si>
    <t>KANNESHI BHARAMA MAGADUMM</t>
  </si>
  <si>
    <t>NINGOUDA SHIVAGOUDA UMARANI</t>
  </si>
  <si>
    <t>SHIDRAM SHIDALING BADIGER</t>
  </si>
  <si>
    <t>MAHADEV MUDAKAPPA UMARANI</t>
  </si>
  <si>
    <t>HANAMANT SATAPPA RAMATEERTH</t>
  </si>
  <si>
    <t>SHRIMANTI  RAMACHANDR  HOLER</t>
  </si>
  <si>
    <t>TAVANAPPA PARIS BADNIKAI</t>
  </si>
  <si>
    <t>SHANKAR SHIVARAI GASTI</t>
  </si>
  <si>
    <t>PUNDALIK SIDDAPPA UPPAR</t>
  </si>
  <si>
    <t>ASHOK LAXMAN  GUDODAGI</t>
  </si>
  <si>
    <t>BHUPAL ANNAPPA NAGANUR</t>
  </si>
  <si>
    <t>KALAGOUDA BHIMAGOUDA PATIL</t>
  </si>
  <si>
    <t>AJIT BABALLI KARNAWADI</t>
  </si>
  <si>
    <t>SADASHIV SIDDAPPA UPPAR</t>
  </si>
  <si>
    <t>APPANNA BHIRA TALAWAR</t>
  </si>
  <si>
    <t>BHIMAPPA SHIDLEPPA PUJERI</t>
  </si>
  <si>
    <t>RAJU GURUPAD ATHANI</t>
  </si>
  <si>
    <t>RAMAPPA NEMANNA NAGAYI</t>
  </si>
  <si>
    <t>PARIS RAMAPPA HIPPARAGI</t>
  </si>
  <si>
    <t>GURAPPA PARAPPA MUDASHI</t>
  </si>
  <si>
    <t>SUSHILAVVA SIDDAPPA SHIRAHATTI</t>
  </si>
  <si>
    <t>GANGAVVA PAYAPPA ASKI</t>
  </si>
  <si>
    <t>SHRIMANTI PARIS ASKI</t>
  </si>
  <si>
    <t>HANAMANT  RAMAPPA BALAREDDI</t>
  </si>
  <si>
    <t>TIPPAVVA ALLAPPA BIRADI</t>
  </si>
  <si>
    <t>PARIS KANNESHI MAGADUM</t>
  </si>
  <si>
    <t>DUNDAPPA BASAPPA NAIK</t>
  </si>
  <si>
    <t>MUTTAVVA MUTTAPPA AMBI</t>
  </si>
  <si>
    <t>RAGHU MARUTI PUJERI</t>
  </si>
  <si>
    <t>SHWETA BHIMARAO HALINGALI</t>
  </si>
  <si>
    <t>SEVANTI  BALESHI SHIRAHATTI</t>
  </si>
  <si>
    <t>PARIS NEMANNA DARUR</t>
  </si>
  <si>
    <t>GURUBAYI MUDAKAPPA NAVI</t>
  </si>
  <si>
    <t>KAMALAVVA RAVI PUJARI</t>
  </si>
  <si>
    <t>SHANTAVVA SHANTAPPA KORE</t>
  </si>
  <si>
    <t>SUNANDA MALLAPPA JINAGOND</t>
  </si>
  <si>
    <t>NIMBEVVA SHANKAR ANGADI</t>
  </si>
  <si>
    <t>PADMAVVA TIPPANNA HALLUR</t>
  </si>
  <si>
    <t>PADMAVVA ANNAPPA DUBADAL</t>
  </si>
  <si>
    <t>SAVITA SHANKAR TELI</t>
  </si>
  <si>
    <t>HANAMANT SHANKREPPA CHOUGALA</t>
  </si>
  <si>
    <t>SUSHILA HANAMANT CHOUGALA</t>
  </si>
  <si>
    <t>DONKAPPA  SATYAPPA  NAGANUR</t>
  </si>
  <si>
    <t>CHANNAYYA  MALLAYYA  MATAPATI</t>
  </si>
  <si>
    <t>MAHADAEV RANGAPPA  PUJARI</t>
  </si>
  <si>
    <t>SHALABAYI  RAJARAM  MORE</t>
  </si>
  <si>
    <t>BHIMAPPA  MELAPPA  NAGANUR</t>
  </si>
  <si>
    <t>BHUPAL  ANNAPPA  DATAWAD</t>
  </si>
  <si>
    <t>INDUMATI TAMMANNA NAGANUR</t>
  </si>
  <si>
    <t>BHIMAGOUDA BASAGOUDA ASKI</t>
  </si>
  <si>
    <t>ADAPPA BABALLI NAGANUR</t>
  </si>
  <si>
    <t>NINGAPPA BASAPPA THAKKANNAVAR</t>
  </si>
  <si>
    <t>BANGAREVVA ANNAPPA SANNAKKINNAVAR</t>
  </si>
  <si>
    <t>KAREPPA RAMAPPA RABAKAVI</t>
  </si>
  <si>
    <t>AKKAVVA VASANT SANNAKKINNAVAR</t>
  </si>
  <si>
    <t>YALLAPPA SHANKAR GADDI</t>
  </si>
  <si>
    <t>SANYAVVA MALLAPPA UPPAR</t>
  </si>
  <si>
    <t>APPASAB S NAGANUR RAVI R GASTI</t>
  </si>
  <si>
    <t>SUNANDA RAMAPPA TAKKANNAVAR</t>
  </si>
  <si>
    <t>BALAKRISHNA ADAPPA JAMBAG</t>
  </si>
  <si>
    <t>KALLAPPA BASAVANT SATTI</t>
  </si>
  <si>
    <t>ADARSH RAMESH THAKKANNAVAR</t>
  </si>
  <si>
    <t>PRAVEEN BHIMAPPA BADIGER</t>
  </si>
  <si>
    <t>OMKAR PRABHAKAR PATIL</t>
  </si>
  <si>
    <t>JAYASHRI PURANDAR YABARATTI</t>
  </si>
  <si>
    <t>BANGARAVVA GOPAL NAIK</t>
  </si>
  <si>
    <t>RAMESH SABU NAVI</t>
  </si>
  <si>
    <t>GEETA ADIVEPPA HANAGANDI</t>
  </si>
  <si>
    <t>SHANKAR KALLAPPA TELI</t>
  </si>
  <si>
    <t>SHREYAS ARUN PATTAR</t>
  </si>
  <si>
    <t>ROOPASHRI RAMAPPA KURI</t>
  </si>
  <si>
    <t>RATANKUMAR RAMAPPA KURI</t>
  </si>
  <si>
    <t>KASHAVVA PARAPPA THAKKANNAVAR</t>
  </si>
  <si>
    <t>SACHIN BASAVRAJ BIRADI</t>
  </si>
  <si>
    <t>MALASHRI HANAMANT DALAVAI</t>
  </si>
  <si>
    <t>LACHCHAPPA MALLAPPA MADAR</t>
  </si>
  <si>
    <t>SUJATA SATYAPPA HIDAKAL</t>
  </si>
  <si>
    <t>GANGAVVA SATYAPPA HIDAKAL</t>
  </si>
  <si>
    <t>SUNITA SATYAPPA HIDAKAL</t>
  </si>
  <si>
    <t>VARDHAMAN APPASAB HIDAKAL</t>
  </si>
  <si>
    <t>SRUSTI ARUN PATTAR</t>
  </si>
  <si>
    <t>MAHANTESH SHRIMANT MUDASHI</t>
  </si>
  <si>
    <t>SHANKAR NINGAPPA KUNTASHETTI</t>
  </si>
  <si>
    <t>KAMALA PAWADI KURIMANI</t>
  </si>
  <si>
    <t>BHAGYASHRI SHANKAR KUNTASHETTI</t>
  </si>
  <si>
    <t>ADHYA ALLAPPA BIRADI</t>
  </si>
  <si>
    <t>MUTTAPPA LAKKAPPA SHIRAHATTI</t>
  </si>
  <si>
    <t>SHIDLINGAVVA SANGAPPA KASHETTI</t>
  </si>
  <si>
    <t>SHRIDHAR APPASAB MUDASHI</t>
  </si>
  <si>
    <t>SHIVANAND APPASAB MUDASHI</t>
  </si>
  <si>
    <t>SHRIGOURI PRASANNA PATIL</t>
  </si>
  <si>
    <t>PRAKRUTI SIDDAPPA GADDI</t>
  </si>
  <si>
    <t>SUREKHA PRAKASH KAMMAR</t>
  </si>
  <si>
    <t>CHETAN RAMESH THAKKANNAVAR</t>
  </si>
  <si>
    <t xml:space="preserve">BHUPAL BOMMANNA BOMMANNAVAR </t>
  </si>
  <si>
    <t xml:space="preserve">SHIVANAVVA GOPAL CHIGARI </t>
  </si>
  <si>
    <t xml:space="preserve">CHETAN NINGAPPA SHINGE </t>
  </si>
  <si>
    <t>PRATIBHA DILEEP GUNDAWADKAR</t>
  </si>
  <si>
    <t xml:space="preserve">SANDEEP DILEEP GUNDAWADKAR  </t>
  </si>
  <si>
    <t xml:space="preserve">ARUNA BASAGOUDA BPATIL </t>
  </si>
  <si>
    <t xml:space="preserve">SAVITA NOORAND MADARAHANDI </t>
  </si>
  <si>
    <t xml:space="preserve">LAXMAN TUKARAM DALAWAI </t>
  </si>
  <si>
    <t xml:space="preserve">SHIDLING MARUTI GADDI   </t>
  </si>
  <si>
    <t xml:space="preserve">JYOTEPPA  RAYAPPA  BANTI  </t>
  </si>
  <si>
    <t xml:space="preserve">BASAPRABHU  PARAPPA  KASHETTI </t>
  </si>
  <si>
    <t>MURARI SATYAPPA BANTI</t>
  </si>
  <si>
    <t>VARDHAMAN  SATYAPPA  ASANG</t>
  </si>
  <si>
    <t xml:space="preserve">SIDDAPPA PUNNAPPA SANADI </t>
  </si>
  <si>
    <t xml:space="preserve">SHIDLING GURUPAD THAKKANNAVAR  </t>
  </si>
  <si>
    <t xml:space="preserve">GOPAL RAYAPPA DHARMATTI  </t>
  </si>
  <si>
    <t xml:space="preserve">RAMAPPA TUKARAM DALAVAI   </t>
  </si>
  <si>
    <t xml:space="preserve">RAMU GANGAPPA SADALAGI </t>
  </si>
  <si>
    <t xml:space="preserve">RAMU VITTAL DARUR </t>
  </si>
  <si>
    <t xml:space="preserve">VIKRAM KRISNAPPA PUJERI </t>
  </si>
  <si>
    <t xml:space="preserve">NEMINATH PARIS ASKI </t>
  </si>
  <si>
    <t>B-Type</t>
  </si>
  <si>
    <t>SHINGE</t>
  </si>
  <si>
    <t>GUNDAWADKAR</t>
  </si>
  <si>
    <t>MADARAHANDI</t>
  </si>
  <si>
    <t>ASANG</t>
  </si>
  <si>
    <t>DALAVAI</t>
  </si>
  <si>
    <t>KARAGANVI</t>
  </si>
  <si>
    <t>HUCHANATTI</t>
  </si>
  <si>
    <t>PUJARI</t>
  </si>
  <si>
    <t>BADANIKAI</t>
  </si>
  <si>
    <t>BALAREDDI</t>
  </si>
  <si>
    <t>HEGADI</t>
  </si>
  <si>
    <t>HYAGADI</t>
  </si>
  <si>
    <t>JADHAV</t>
  </si>
  <si>
    <t>JUGALE</t>
  </si>
  <si>
    <t>NIDAVANI</t>
  </si>
  <si>
    <t>MIRJE</t>
  </si>
  <si>
    <t>BHUDIHAL</t>
  </si>
  <si>
    <t>PALEGAR</t>
  </si>
  <si>
    <t>ROHILE</t>
  </si>
  <si>
    <t>ATTAR</t>
  </si>
  <si>
    <t>BAGI</t>
  </si>
  <si>
    <t>DAVALE</t>
  </si>
  <si>
    <t>HEGADE</t>
  </si>
  <si>
    <t>PADALALE</t>
  </si>
  <si>
    <t>BIDARI</t>
  </si>
  <si>
    <t>DANGE</t>
  </si>
  <si>
    <t xml:space="preserve"> KOTRE</t>
  </si>
  <si>
    <t>YOJANADIKARI</t>
  </si>
  <si>
    <t>HOSAPETI</t>
  </si>
  <si>
    <t>MASKE</t>
  </si>
  <si>
    <t>BASAVANPUJARI</t>
  </si>
  <si>
    <t>JIDDIMANI</t>
  </si>
  <si>
    <t>SHETTI</t>
  </si>
  <si>
    <t>JAGADEV</t>
  </si>
  <si>
    <t>KOLAKI</t>
  </si>
  <si>
    <t>MAGALANI</t>
  </si>
  <si>
    <t>DEVANAGOL</t>
  </si>
  <si>
    <t>NIDONI</t>
  </si>
  <si>
    <t>NADUVINAMANI</t>
  </si>
  <si>
    <t>KAKHANDAKI</t>
  </si>
  <si>
    <t>RACHAPPANNAVAR</t>
  </si>
  <si>
    <t>KAROSHI</t>
  </si>
  <si>
    <t>ULLAGADDI</t>
  </si>
  <si>
    <t>KEMPAHOLER</t>
  </si>
  <si>
    <t>DUNDI</t>
  </si>
  <si>
    <t>KOTI</t>
  </si>
  <si>
    <t>GANIGER</t>
  </si>
  <si>
    <t>SHIRAGURE</t>
  </si>
  <si>
    <t>JAMBAG</t>
  </si>
  <si>
    <t>SANNAKKINNAVAR</t>
  </si>
  <si>
    <t>KUNTASHETTI</t>
  </si>
  <si>
    <t>PAVADE</t>
  </si>
  <si>
    <t>SANNAKKI</t>
  </si>
  <si>
    <t>KARAKAYI</t>
  </si>
  <si>
    <t>HATTIKAR</t>
  </si>
  <si>
    <t>SHAHARABIDARI</t>
  </si>
  <si>
    <t>KHAVATAKOPPA</t>
  </si>
  <si>
    <t>KOTRE</t>
  </si>
  <si>
    <t>SEV</t>
  </si>
  <si>
    <t>SANGH</t>
  </si>
  <si>
    <t>ARGE</t>
  </si>
  <si>
    <t>SURNNAVAR</t>
  </si>
  <si>
    <t>JAGADALE</t>
  </si>
  <si>
    <t>KARAGAR</t>
  </si>
  <si>
    <t>KONKANI</t>
  </si>
  <si>
    <t>DANGER</t>
  </si>
  <si>
    <t>SARAPUR</t>
  </si>
  <si>
    <t>SURANNAVAR</t>
  </si>
  <si>
    <t>SUTAR</t>
  </si>
  <si>
    <t>BAVACHI</t>
  </si>
  <si>
    <t>KATAKABAVI</t>
  </si>
  <si>
    <t>KAMBALE</t>
  </si>
  <si>
    <t>KHADAKABAVI</t>
  </si>
  <si>
    <t>PALABHAVI</t>
  </si>
  <si>
    <t>GADAG</t>
  </si>
  <si>
    <t>SANSTE</t>
  </si>
  <si>
    <t>MUNGI</t>
  </si>
  <si>
    <t>SANKY</t>
  </si>
  <si>
    <t>SAH</t>
  </si>
  <si>
    <t>ARAGODDI</t>
  </si>
  <si>
    <t>BANDI</t>
  </si>
  <si>
    <t>MAHENDRAKAR</t>
  </si>
  <si>
    <t>SHIROL</t>
  </si>
  <si>
    <t>SANKYATAR</t>
  </si>
  <si>
    <t>BISVA</t>
  </si>
  <si>
    <t>SANTE</t>
  </si>
  <si>
    <t>HAROLI</t>
  </si>
  <si>
    <t>MANNAVADDAR</t>
  </si>
  <si>
    <t>CO</t>
  </si>
  <si>
    <t>BILIKURI</t>
  </si>
  <si>
    <t>SAVANT</t>
  </si>
  <si>
    <t>JAGANUR</t>
  </si>
  <si>
    <t>LAMANI</t>
  </si>
  <si>
    <t>KITTUR</t>
  </si>
  <si>
    <t>JHERE</t>
  </si>
  <si>
    <t>SOUNDALAGI</t>
  </si>
  <si>
    <t>TUPPAD</t>
  </si>
  <si>
    <t>TULAJANNAVAR</t>
  </si>
  <si>
    <t>MAHILA</t>
  </si>
  <si>
    <t>SWA</t>
  </si>
  <si>
    <t>MAISHALE</t>
  </si>
  <si>
    <t>HOSATTI</t>
  </si>
  <si>
    <t>BELLANKI</t>
  </si>
  <si>
    <t>MALAVANAKAR</t>
  </si>
  <si>
    <t>VADDAR</t>
  </si>
  <si>
    <t>AMBEDKAR</t>
  </si>
  <si>
    <t>GOKAK</t>
  </si>
  <si>
    <t>KHANDOJI</t>
  </si>
  <si>
    <t>SHIVAPUR</t>
  </si>
  <si>
    <t>CHAVHAN</t>
  </si>
  <si>
    <t>KOLEKAR</t>
  </si>
  <si>
    <t>THAKKANNNAVAR</t>
  </si>
  <si>
    <t>SAIYYAD</t>
  </si>
  <si>
    <t>BABANNAVAR</t>
  </si>
  <si>
    <t>AKKOL</t>
  </si>
  <si>
    <t>MURAGOJI</t>
  </si>
  <si>
    <t>NAGANAUR</t>
  </si>
  <si>
    <t>NAVALYAL</t>
  </si>
  <si>
    <t>HASARE</t>
  </si>
  <si>
    <t>GARADI</t>
  </si>
  <si>
    <t>BANAJNAVAR</t>
  </si>
  <si>
    <t>BARADAGI</t>
  </si>
  <si>
    <t>BIRAPPANAVAR</t>
  </si>
  <si>
    <t>STRI</t>
  </si>
  <si>
    <t>SHAKTI</t>
  </si>
  <si>
    <t>RAYANNA</t>
  </si>
  <si>
    <t>RAYANNAVAR</t>
  </si>
  <si>
    <t>DEVASTAN</t>
  </si>
  <si>
    <t>MANAGUTTI</t>
  </si>
  <si>
    <t>KALE</t>
  </si>
  <si>
    <t>MULTI</t>
  </si>
  <si>
    <t>TONAPE</t>
  </si>
  <si>
    <t>KHATANVI</t>
  </si>
  <si>
    <t>VALMIKI</t>
  </si>
  <si>
    <t>MAGADUMM</t>
  </si>
  <si>
    <t>MUDHOL</t>
  </si>
  <si>
    <t>HIREMATH</t>
  </si>
  <si>
    <t>BAIRODI</t>
  </si>
  <si>
    <t>BHAJANTRI</t>
  </si>
  <si>
    <t>BASTAWADE</t>
  </si>
  <si>
    <t>VAJRAMATTI</t>
  </si>
  <si>
    <t>PARTHANALLI</t>
  </si>
  <si>
    <t>SINAPPAGOL</t>
  </si>
  <si>
    <t>BHADRASHETTI</t>
  </si>
  <si>
    <t>KAPPALAGUDDI</t>
  </si>
  <si>
    <t>NINGANUR</t>
  </si>
  <si>
    <t>KARCHI</t>
  </si>
  <si>
    <t>JANAGODAR</t>
  </si>
  <si>
    <t>MALAKAR</t>
  </si>
  <si>
    <t>BANDIGANI</t>
  </si>
  <si>
    <t>HALANI</t>
  </si>
  <si>
    <t>MACHAKANUR</t>
  </si>
  <si>
    <t>MALAPPAGOL</t>
  </si>
  <si>
    <t>KENDRA</t>
  </si>
  <si>
    <t>MALOJI</t>
  </si>
  <si>
    <t>BEKKERI</t>
  </si>
  <si>
    <t>KAMANE</t>
  </si>
  <si>
    <t>PATEGAR</t>
  </si>
  <si>
    <t>DANOLLI</t>
  </si>
  <si>
    <t>NADAGANV</t>
  </si>
  <si>
    <t>KOTENNAVAR</t>
  </si>
  <si>
    <t>DODAMANI</t>
  </si>
  <si>
    <t>MUDAGOUDAR</t>
  </si>
  <si>
    <t>GUDDAKAYU(NAIK)</t>
  </si>
  <si>
    <t>YADURE</t>
  </si>
  <si>
    <t>KUDARI</t>
  </si>
  <si>
    <t>GHULAPPANAVAR</t>
  </si>
  <si>
    <t>NATEKAR</t>
  </si>
  <si>
    <t>HUPARI</t>
  </si>
  <si>
    <t>KULAGOD</t>
  </si>
  <si>
    <t>SARAPURE</t>
  </si>
  <si>
    <t>HORATTI</t>
  </si>
  <si>
    <t>PANGI</t>
  </si>
  <si>
    <t>MYAGERI</t>
  </si>
  <si>
    <t>KARIHOLE</t>
  </si>
  <si>
    <t>DALAWAYI</t>
  </si>
  <si>
    <t>KHATAKBAVI</t>
  </si>
  <si>
    <t>ITTI</t>
  </si>
  <si>
    <t>HADAKAR&amp;MUTTAVVA</t>
  </si>
  <si>
    <t>AMBI</t>
  </si>
  <si>
    <t>KORE</t>
  </si>
  <si>
    <t>ANGADI</t>
  </si>
  <si>
    <t>MATAPATI</t>
  </si>
  <si>
    <t>TAKKANNAVAR</t>
  </si>
  <si>
    <t>KURIMANI</t>
  </si>
  <si>
    <t>KAMMAR</t>
  </si>
  <si>
    <t>CHIGARI</t>
  </si>
  <si>
    <t>other</t>
  </si>
  <si>
    <t>female</t>
  </si>
  <si>
    <t>married</t>
  </si>
  <si>
    <t>FD LOAN</t>
  </si>
  <si>
    <t>2026-0613</t>
  </si>
  <si>
    <t>Organisation</t>
  </si>
  <si>
    <t xml:space="preserve">JAI KARNATAKA M M S S CHINCHALI                                                                                                                                                                         </t>
  </si>
  <si>
    <t xml:space="preserve">AT: HARUGERI       </t>
  </si>
  <si>
    <t xml:space="preserve">LAGAMAVVA   </t>
  </si>
  <si>
    <t xml:space="preserve">SATYAPPA </t>
  </si>
  <si>
    <t xml:space="preserve">SHINGADI  </t>
  </si>
  <si>
    <t>Kenchappa</t>
  </si>
  <si>
    <t xml:space="preserve">SHIVAGOUDA   </t>
  </si>
  <si>
    <t xml:space="preserve">BHARAMAPPA     </t>
  </si>
  <si>
    <t>Murigeppa</t>
  </si>
  <si>
    <t xml:space="preserve">NINGAMMADEVI  SOC KHATAKABAVI      </t>
  </si>
  <si>
    <t xml:space="preserve">KAREPPA </t>
  </si>
  <si>
    <t xml:space="preserve">ADHINATH     </t>
  </si>
  <si>
    <t>MALI</t>
  </si>
  <si>
    <t xml:space="preserve">KANTU </t>
  </si>
  <si>
    <t xml:space="preserve">SAVITA    </t>
  </si>
  <si>
    <t>MARIGOUDAR</t>
  </si>
  <si>
    <t xml:space="preserve">G </t>
  </si>
  <si>
    <t>R</t>
  </si>
  <si>
    <t>KALAVATI</t>
  </si>
  <si>
    <t>SUSHILA</t>
  </si>
  <si>
    <t>MUTTAVVA</t>
  </si>
  <si>
    <t>SHIVAKKA</t>
  </si>
  <si>
    <t>SHREYAS</t>
  </si>
  <si>
    <t>SHRUTI</t>
  </si>
  <si>
    <t>SUVARNA</t>
  </si>
  <si>
    <t>SHRAVANI</t>
  </si>
  <si>
    <t>SAHANA</t>
  </si>
  <si>
    <t>DARSHAN</t>
  </si>
  <si>
    <t>OMAKAR</t>
  </si>
  <si>
    <t>SUNDRAVVA</t>
  </si>
  <si>
    <t>LAXMIBAI</t>
  </si>
  <si>
    <t>SHRINIVAS</t>
  </si>
  <si>
    <t>PRASANNA</t>
  </si>
  <si>
    <t>SIDLING</t>
  </si>
  <si>
    <t>KULKARNI</t>
  </si>
</sst>
</file>

<file path=xl/styles.xml><?xml version="1.0" encoding="utf-8"?>
<styleSheet xmlns="http://schemas.openxmlformats.org/spreadsheetml/2006/main">
  <numFmts count="5">
    <numFmt numFmtId="164" formatCode="0.0"/>
    <numFmt numFmtId="165" formatCode="[$-14009]dd/mm/yyyy;@"/>
    <numFmt numFmtId="166" formatCode="mm/dd/yyyy"/>
    <numFmt numFmtId="167" formatCode="[$-14009]dd/mm/yy;@"/>
    <numFmt numFmtId="168" formatCode="[$-14009]yyyy/mm/dd;@"/>
  </numFmts>
  <fonts count="34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8"/>
      <name val="Aptos Narrow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9"/>
      <color rgb="FF1F1F1F"/>
      <name val="Courier New"/>
      <family val="3"/>
    </font>
    <font>
      <sz val="11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Aptos Narrow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8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theme="1"/>
      <name val="Aptos Narrow"/>
      <scheme val="minor"/>
    </font>
    <font>
      <sz val="12"/>
      <color theme="1"/>
      <name val="Aptos Narrow"/>
      <scheme val="minor"/>
    </font>
    <font>
      <sz val="11"/>
      <color rgb="FF000000"/>
      <name val="Arial"/>
      <family val="2"/>
    </font>
    <font>
      <sz val="11"/>
      <color indexed="8"/>
      <name val="MS Reference Sans Serif"/>
      <family val="2"/>
    </font>
    <font>
      <sz val="11"/>
      <color theme="1"/>
      <name val="MS Reference Sans Serif"/>
      <family val="2"/>
    </font>
    <font>
      <sz val="11"/>
      <name val="MS Reference Sans Serif"/>
      <family val="2"/>
    </font>
    <font>
      <sz val="11"/>
      <name val="Nu"/>
    </font>
    <font>
      <sz val="11"/>
      <name val="Aptos Narrow"/>
      <scheme val="minor"/>
    </font>
    <font>
      <sz val="10"/>
      <color indexed="8"/>
      <name val="Aptos Narrow"/>
      <scheme val="minor"/>
    </font>
    <font>
      <sz val="10"/>
      <color theme="1"/>
      <name val="Aptos Narrow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0" fontId="3" fillId="0" borderId="0"/>
    <xf numFmtId="0" fontId="4" fillId="0" borderId="0"/>
    <xf numFmtId="0" fontId="33" fillId="0" borderId="0"/>
    <xf numFmtId="0" fontId="12" fillId="0" borderId="0"/>
    <xf numFmtId="0" fontId="12" fillId="0" borderId="0"/>
    <xf numFmtId="0" fontId="3" fillId="0" borderId="0"/>
    <xf numFmtId="0" fontId="1" fillId="0" borderId="0"/>
    <xf numFmtId="0" fontId="3" fillId="0" borderId="0"/>
  </cellStyleXfs>
  <cellXfs count="20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/>
    <xf numFmtId="0" fontId="6" fillId="0" borderId="1" xfId="0" applyFont="1" applyBorder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0" xfId="0" applyFont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/>
    </xf>
    <xf numFmtId="0" fontId="7" fillId="10" borderId="3" xfId="0" applyFont="1" applyFill="1" applyBorder="1" applyAlignment="1">
      <alignment horizontal="center" vertical="center"/>
    </xf>
    <xf numFmtId="0" fontId="6" fillId="0" borderId="3" xfId="0" applyFont="1" applyBorder="1"/>
    <xf numFmtId="0" fontId="6" fillId="0" borderId="0" xfId="0" applyFont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1" fontId="9" fillId="0" borderId="1" xfId="2" applyNumberFormat="1" applyFont="1" applyBorder="1" applyAlignment="1">
      <alignment horizontal="center" vertical="center" wrapText="1"/>
    </xf>
    <xf numFmtId="1" fontId="9" fillId="0" borderId="1" xfId="2" applyNumberFormat="1" applyFont="1" applyBorder="1" applyAlignment="1">
      <alignment horizontal="center" vertical="center"/>
    </xf>
    <xf numFmtId="0" fontId="10" fillId="0" borderId="0" xfId="0" applyFont="1"/>
    <xf numFmtId="0" fontId="11" fillId="0" borderId="1" xfId="0" applyFont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1" fontId="6" fillId="8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14" fontId="8" fillId="4" borderId="1" xfId="0" applyNumberFormat="1" applyFont="1" applyFill="1" applyBorder="1" applyAlignment="1">
      <alignment horizontal="center" vertical="center" wrapText="1"/>
    </xf>
    <xf numFmtId="2" fontId="8" fillId="4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2" fontId="8" fillId="7" borderId="1" xfId="0" applyNumberFormat="1" applyFont="1" applyFill="1" applyBorder="1" applyAlignment="1">
      <alignment horizontal="center" vertical="center" wrapText="1"/>
    </xf>
    <xf numFmtId="2" fontId="8" fillId="4" borderId="1" xfId="1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9" borderId="1" xfId="0" applyFont="1" applyFill="1" applyBorder="1" applyAlignment="1">
      <alignment horizontal="center" vertical="center" wrapText="1"/>
    </xf>
    <xf numFmtId="165" fontId="9" fillId="0" borderId="1" xfId="0" applyNumberFormat="1" applyFont="1" applyBorder="1" applyAlignment="1">
      <alignment horizontal="center" vertical="center" wrapText="1"/>
    </xf>
    <xf numFmtId="165" fontId="9" fillId="8" borderId="1" xfId="0" applyNumberFormat="1" applyFont="1" applyFill="1" applyBorder="1" applyAlignment="1">
      <alignment horizontal="center" vertical="center" wrapText="1"/>
    </xf>
    <xf numFmtId="165" fontId="8" fillId="4" borderId="1" xfId="0" applyNumberFormat="1" applyFont="1" applyFill="1" applyBorder="1" applyAlignment="1">
      <alignment horizontal="center" vertical="center" wrapText="1"/>
    </xf>
    <xf numFmtId="165" fontId="6" fillId="0" borderId="1" xfId="0" applyNumberFormat="1" applyFont="1" applyBorder="1"/>
    <xf numFmtId="165" fontId="6" fillId="0" borderId="0" xfId="0" applyNumberFormat="1" applyFont="1"/>
    <xf numFmtId="165" fontId="8" fillId="7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/>
    <xf numFmtId="165" fontId="6" fillId="8" borderId="1" xfId="0" applyNumberFormat="1" applyFont="1" applyFill="1" applyBorder="1" applyAlignment="1">
      <alignment horizontal="center" vertical="center" wrapText="1"/>
    </xf>
    <xf numFmtId="165" fontId="6" fillId="8" borderId="1" xfId="0" applyNumberFormat="1" applyFont="1" applyFill="1" applyBorder="1" applyAlignment="1">
      <alignment horizontal="center" vertical="center"/>
    </xf>
    <xf numFmtId="165" fontId="6" fillId="6" borderId="1" xfId="0" applyNumberFormat="1" applyFont="1" applyFill="1" applyBorder="1" applyAlignment="1">
      <alignment horizontal="center" vertical="center" wrapText="1"/>
    </xf>
    <xf numFmtId="165" fontId="11" fillId="0" borderId="1" xfId="0" applyNumberFormat="1" applyFont="1" applyBorder="1" applyAlignment="1">
      <alignment horizontal="center" vertical="center" wrapText="1"/>
    </xf>
    <xf numFmtId="165" fontId="9" fillId="0" borderId="1" xfId="2" applyNumberFormat="1" applyFont="1" applyBorder="1" applyAlignment="1">
      <alignment horizontal="left" vertical="center" wrapText="1"/>
    </xf>
    <xf numFmtId="165" fontId="6" fillId="0" borderId="0" xfId="0" applyNumberFormat="1" applyFont="1" applyAlignment="1">
      <alignment horizontal="left"/>
    </xf>
    <xf numFmtId="165" fontId="7" fillId="10" borderId="1" xfId="0" applyNumberFormat="1" applyFont="1" applyFill="1" applyBorder="1" applyAlignment="1">
      <alignment horizontal="center" vertical="center"/>
    </xf>
    <xf numFmtId="0" fontId="12" fillId="0" borderId="0" xfId="0" applyFont="1"/>
    <xf numFmtId="1" fontId="13" fillId="3" borderId="1" xfId="1" applyNumberFormat="1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 wrapText="1"/>
    </xf>
    <xf numFmtId="164" fontId="13" fillId="3" borderId="1" xfId="1" applyNumberFormat="1" applyFont="1" applyFill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13" fillId="0" borderId="0" xfId="1" applyFont="1" applyAlignment="1">
      <alignment horizontal="center"/>
    </xf>
    <xf numFmtId="0" fontId="12" fillId="0" borderId="1" xfId="0" applyFont="1" applyBorder="1"/>
    <xf numFmtId="2" fontId="0" fillId="0" borderId="1" xfId="0" applyNumberFormat="1" applyBorder="1"/>
    <xf numFmtId="0" fontId="13" fillId="4" borderId="1" xfId="0" applyFont="1" applyFill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14" fontId="13" fillId="4" borderId="1" xfId="0" applyNumberFormat="1" applyFont="1" applyFill="1" applyBorder="1" applyAlignment="1">
      <alignment horizontal="center" vertical="center" wrapText="1"/>
    </xf>
    <xf numFmtId="2" fontId="13" fillId="4" borderId="1" xfId="0" applyNumberFormat="1" applyFont="1" applyFill="1" applyBorder="1" applyAlignment="1">
      <alignment horizontal="center" vertical="center" wrapText="1"/>
    </xf>
    <xf numFmtId="165" fontId="13" fillId="4" borderId="1" xfId="0" applyNumberFormat="1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165" fontId="13" fillId="7" borderId="1" xfId="0" applyNumberFormat="1" applyFont="1" applyFill="1" applyBorder="1" applyAlignment="1">
      <alignment horizontal="center" vertical="center" wrapText="1"/>
    </xf>
    <xf numFmtId="2" fontId="13" fillId="7" borderId="1" xfId="0" applyNumberFormat="1" applyFont="1" applyFill="1" applyBorder="1" applyAlignment="1">
      <alignment horizontal="center" vertical="center" wrapText="1"/>
    </xf>
    <xf numFmtId="2" fontId="13" fillId="4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5" fontId="13" fillId="3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1" fontId="0" fillId="0" borderId="1" xfId="0" applyNumberFormat="1" applyBorder="1"/>
    <xf numFmtId="0" fontId="7" fillId="10" borderId="2" xfId="0" applyFont="1" applyFill="1" applyBorder="1" applyAlignment="1">
      <alignment horizontal="center" vertical="center"/>
    </xf>
    <xf numFmtId="165" fontId="7" fillId="10" borderId="2" xfId="0" applyNumberFormat="1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horizontal="center" vertical="center"/>
    </xf>
    <xf numFmtId="0" fontId="0" fillId="0" borderId="5" xfId="0" applyBorder="1"/>
    <xf numFmtId="0" fontId="2" fillId="4" borderId="2" xfId="0" applyFont="1" applyFill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165" fontId="2" fillId="4" borderId="2" xfId="0" applyNumberFormat="1" applyFont="1" applyFill="1" applyBorder="1" applyAlignment="1">
      <alignment horizontal="center" vertical="center" wrapText="1"/>
    </xf>
    <xf numFmtId="2" fontId="2" fillId="4" borderId="2" xfId="0" applyNumberFormat="1" applyFont="1" applyFill="1" applyBorder="1" applyAlignment="1">
      <alignment horizontal="center" vertical="center" wrapText="1"/>
    </xf>
    <xf numFmtId="14" fontId="2" fillId="4" borderId="2" xfId="0" applyNumberFormat="1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165" fontId="2" fillId="7" borderId="2" xfId="0" applyNumberFormat="1" applyFont="1" applyFill="1" applyBorder="1" applyAlignment="1">
      <alignment horizontal="center" vertical="center" wrapText="1"/>
    </xf>
    <xf numFmtId="2" fontId="2" fillId="4" borderId="2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8" fillId="4" borderId="2" xfId="0" applyFont="1" applyFill="1" applyBorder="1" applyAlignment="1">
      <alignment horizontal="center" vertical="center" wrapText="1"/>
    </xf>
    <xf numFmtId="49" fontId="8" fillId="0" borderId="2" xfId="0" applyNumberFormat="1" applyFont="1" applyBorder="1" applyAlignment="1">
      <alignment horizontal="center" vertical="center" wrapText="1"/>
    </xf>
    <xf numFmtId="165" fontId="8" fillId="4" borderId="2" xfId="0" applyNumberFormat="1" applyFont="1" applyFill="1" applyBorder="1" applyAlignment="1">
      <alignment horizontal="center" vertical="center" wrapText="1"/>
    </xf>
    <xf numFmtId="2" fontId="8" fillId="4" borderId="2" xfId="0" applyNumberFormat="1" applyFont="1" applyFill="1" applyBorder="1" applyAlignment="1">
      <alignment horizontal="center" vertical="center" wrapText="1"/>
    </xf>
    <xf numFmtId="14" fontId="8" fillId="4" borderId="2" xfId="0" applyNumberFormat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165" fontId="8" fillId="7" borderId="2" xfId="0" applyNumberFormat="1" applyFont="1" applyFill="1" applyBorder="1" applyAlignment="1">
      <alignment horizontal="center" vertical="center" wrapText="1"/>
    </xf>
    <xf numFmtId="2" fontId="8" fillId="7" borderId="2" xfId="0" applyNumberFormat="1" applyFont="1" applyFill="1" applyBorder="1" applyAlignment="1">
      <alignment horizontal="center" vertical="center" wrapText="1"/>
    </xf>
    <xf numFmtId="2" fontId="8" fillId="4" borderId="2" xfId="1" applyNumberFormat="1" applyFont="1" applyFill="1" applyBorder="1" applyAlignment="1">
      <alignment horizontal="center" vertical="center" wrapText="1"/>
    </xf>
    <xf numFmtId="0" fontId="6" fillId="0" borderId="5" xfId="0" applyFont="1" applyBorder="1"/>
    <xf numFmtId="165" fontId="6" fillId="0" borderId="5" xfId="0" applyNumberFormat="1" applyFont="1" applyBorder="1"/>
    <xf numFmtId="0" fontId="3" fillId="0" borderId="1" xfId="2" applyBorder="1" applyAlignment="1">
      <alignment horizontal="center"/>
    </xf>
    <xf numFmtId="0" fontId="14" fillId="0" borderId="1" xfId="2" applyFont="1" applyBorder="1" applyAlignment="1">
      <alignment vertical="center"/>
    </xf>
    <xf numFmtId="166" fontId="3" fillId="0" borderId="1" xfId="2" applyNumberFormat="1" applyBorder="1" applyAlignment="1">
      <alignment horizontal="center"/>
    </xf>
    <xf numFmtId="2" fontId="15" fillId="0" borderId="1" xfId="2" applyNumberFormat="1" applyFont="1" applyBorder="1" applyAlignment="1">
      <alignment horizontal="center"/>
    </xf>
    <xf numFmtId="0" fontId="3" fillId="0" borderId="1" xfId="2" applyBorder="1" applyAlignment="1">
      <alignment vertical="center"/>
    </xf>
    <xf numFmtId="14" fontId="3" fillId="0" borderId="1" xfId="2" applyNumberForma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19" fillId="2" borderId="1" xfId="0" applyFont="1" applyFill="1" applyBorder="1" applyAlignment="1">
      <alignment horizontal="center" wrapText="1"/>
    </xf>
    <xf numFmtId="0" fontId="20" fillId="0" borderId="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center" vertical="center"/>
    </xf>
    <xf numFmtId="14" fontId="0" fillId="0" borderId="1" xfId="0" applyNumberFormat="1" applyBorder="1"/>
    <xf numFmtId="0" fontId="9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6" xfId="1" applyFont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5" fontId="12" fillId="0" borderId="1" xfId="0" applyNumberFormat="1" applyFont="1" applyBorder="1" applyAlignment="1">
      <alignment horizontal="center"/>
    </xf>
    <xf numFmtId="165" fontId="12" fillId="0" borderId="0" xfId="0" applyNumberFormat="1" applyFont="1" applyAlignment="1">
      <alignment horizontal="center"/>
    </xf>
    <xf numFmtId="165" fontId="0" fillId="0" borderId="1" xfId="0" applyNumberFormat="1" applyBorder="1" applyAlignment="1">
      <alignment horizontal="center"/>
    </xf>
    <xf numFmtId="0" fontId="12" fillId="0" borderId="7" xfId="0" applyFont="1" applyBorder="1" applyAlignment="1">
      <alignment horizontal="center"/>
    </xf>
    <xf numFmtId="14" fontId="22" fillId="6" borderId="1" xfId="0" applyNumberFormat="1" applyFont="1" applyFill="1" applyBorder="1" applyAlignment="1">
      <alignment horizontal="center" vertical="center" shrinkToFit="1"/>
    </xf>
    <xf numFmtId="167" fontId="18" fillId="6" borderId="1" xfId="0" applyNumberFormat="1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vertical="center"/>
    </xf>
    <xf numFmtId="14" fontId="18" fillId="6" borderId="1" xfId="0" applyNumberFormat="1" applyFont="1" applyFill="1" applyBorder="1" applyAlignment="1">
      <alignment horizontal="center" vertical="center" wrapText="1"/>
    </xf>
    <xf numFmtId="2" fontId="2" fillId="7" borderId="1" xfId="0" applyNumberFormat="1" applyFont="1" applyFill="1" applyBorder="1" applyAlignment="1">
      <alignment horizontal="center" vertical="center" wrapText="1"/>
    </xf>
    <xf numFmtId="2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2" fontId="2" fillId="4" borderId="1" xfId="1" applyNumberFormat="1" applyFont="1" applyFill="1" applyBorder="1" applyAlignment="1">
      <alignment horizontal="center" vertical="center" wrapText="1"/>
    </xf>
    <xf numFmtId="0" fontId="0" fillId="6" borderId="1" xfId="0" applyFill="1" applyBorder="1"/>
    <xf numFmtId="165" fontId="0" fillId="6" borderId="1" xfId="0" applyNumberFormat="1" applyFill="1" applyBorder="1"/>
    <xf numFmtId="0" fontId="0" fillId="6" borderId="1" xfId="0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165" fontId="6" fillId="0" borderId="1" xfId="0" applyNumberFormat="1" applyFont="1" applyBorder="1" applyAlignment="1">
      <alignment horizontal="center"/>
    </xf>
    <xf numFmtId="165" fontId="6" fillId="0" borderId="0" xfId="0" applyNumberFormat="1" applyFont="1" applyAlignment="1">
      <alignment horizontal="center"/>
    </xf>
    <xf numFmtId="0" fontId="0" fillId="6" borderId="1" xfId="0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5" fontId="23" fillId="0" borderId="1" xfId="0" applyNumberFormat="1" applyFont="1" applyBorder="1" applyAlignment="1">
      <alignment horizontal="center"/>
    </xf>
    <xf numFmtId="165" fontId="16" fillId="8" borderId="1" xfId="0" applyNumberFormat="1" applyFont="1" applyFill="1" applyBorder="1" applyAlignment="1">
      <alignment horizontal="center" vertical="center"/>
    </xf>
    <xf numFmtId="14" fontId="18" fillId="0" borderId="0" xfId="0" applyNumberFormat="1" applyFont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165" fontId="24" fillId="0" borderId="1" xfId="0" applyNumberFormat="1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165" fontId="23" fillId="8" borderId="1" xfId="0" applyNumberFormat="1" applyFont="1" applyFill="1" applyBorder="1" applyAlignment="1">
      <alignment horizontal="center" vertical="center" wrapText="1"/>
    </xf>
    <xf numFmtId="14" fontId="23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8" borderId="1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 vertical="center" wrapText="1"/>
    </xf>
    <xf numFmtId="0" fontId="12" fillId="0" borderId="3" xfId="0" applyFont="1" applyBorder="1"/>
    <xf numFmtId="164" fontId="13" fillId="3" borderId="7" xfId="1" applyNumberFormat="1" applyFont="1" applyFill="1" applyBorder="1" applyAlignment="1">
      <alignment horizontal="center" vertical="center" wrapText="1"/>
    </xf>
    <xf numFmtId="0" fontId="12" fillId="0" borderId="7" xfId="0" applyFont="1" applyBorder="1"/>
    <xf numFmtId="0" fontId="25" fillId="0" borderId="1" xfId="0" applyFont="1" applyBorder="1" applyAlignment="1">
      <alignment horizontal="center"/>
    </xf>
    <xf numFmtId="0" fontId="20" fillId="0" borderId="1" xfId="0" applyFont="1" applyBorder="1"/>
    <xf numFmtId="0" fontId="26" fillId="3" borderId="1" xfId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165" fontId="31" fillId="4" borderId="1" xfId="0" applyNumberFormat="1" applyFont="1" applyFill="1" applyBorder="1" applyAlignment="1">
      <alignment horizontal="center" vertical="center" wrapText="1"/>
    </xf>
    <xf numFmtId="165" fontId="32" fillId="0" borderId="1" xfId="0" applyNumberFormat="1" applyFont="1" applyBorder="1"/>
    <xf numFmtId="165" fontId="32" fillId="0" borderId="0" xfId="0" applyNumberFormat="1" applyFont="1"/>
    <xf numFmtId="165" fontId="32" fillId="0" borderId="1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1" fontId="9" fillId="9" borderId="1" xfId="0" applyNumberFormat="1" applyFont="1" applyFill="1" applyBorder="1" applyAlignment="1">
      <alignment horizontal="center" vertical="center" wrapText="1"/>
    </xf>
    <xf numFmtId="1" fontId="6" fillId="0" borderId="5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6" fillId="0" borderId="1" xfId="0" applyNumberFormat="1" applyFont="1" applyBorder="1"/>
    <xf numFmtId="9" fontId="0" fillId="0" borderId="1" xfId="0" applyNumberFormat="1" applyBorder="1"/>
    <xf numFmtId="10" fontId="0" fillId="0" borderId="1" xfId="0" applyNumberFormat="1" applyBorder="1"/>
    <xf numFmtId="14" fontId="0" fillId="0" borderId="0" xfId="0" applyNumberFormat="1"/>
    <xf numFmtId="9" fontId="0" fillId="0" borderId="0" xfId="0" applyNumberFormat="1"/>
    <xf numFmtId="1" fontId="6" fillId="0" borderId="1" xfId="0" applyNumberFormat="1" applyFont="1" applyBorder="1"/>
    <xf numFmtId="10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18" fillId="0" borderId="0" xfId="0" applyNumberFormat="1" applyFont="1" applyBorder="1" applyAlignment="1">
      <alignment horizontal="center" vertical="center"/>
    </xf>
    <xf numFmtId="168" fontId="17" fillId="2" borderId="1" xfId="0" applyNumberFormat="1" applyFont="1" applyFill="1" applyBorder="1" applyAlignment="1">
      <alignment horizontal="center" vertical="center" wrapText="1"/>
    </xf>
    <xf numFmtId="168" fontId="18" fillId="0" borderId="1" xfId="0" applyNumberFormat="1" applyFont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168" fontId="16" fillId="0" borderId="5" xfId="0" applyNumberFormat="1" applyFont="1" applyBorder="1" applyAlignment="1">
      <alignment horizontal="center" vertical="center"/>
    </xf>
    <xf numFmtId="14" fontId="12" fillId="0" borderId="0" xfId="0" applyNumberFormat="1" applyFont="1" applyBorder="1" applyAlignment="1">
      <alignment horizontal="center"/>
    </xf>
    <xf numFmtId="165" fontId="16" fillId="0" borderId="0" xfId="0" applyNumberFormat="1" applyFont="1" applyBorder="1" applyAlignment="1">
      <alignment horizontal="center"/>
    </xf>
    <xf numFmtId="0" fontId="33" fillId="0" borderId="0" xfId="4" applyAlignment="1">
      <alignment horizontal="center"/>
    </xf>
    <xf numFmtId="0" fontId="6" fillId="0" borderId="1" xfId="5" applyFont="1" applyBorder="1" applyAlignment="1">
      <alignment horizontal="center" vertical="center"/>
    </xf>
    <xf numFmtId="0" fontId="12" fillId="0" borderId="1" xfId="5" applyBorder="1" applyAlignment="1">
      <alignment horizontal="center"/>
    </xf>
    <xf numFmtId="2" fontId="6" fillId="0" borderId="1" xfId="0" applyNumberFormat="1" applyFont="1" applyBorder="1" applyAlignment="1">
      <alignment horizontal="center" vertical="center"/>
    </xf>
    <xf numFmtId="0" fontId="18" fillId="0" borderId="1" xfId="0" applyFont="1" applyBorder="1"/>
  </cellXfs>
  <cellStyles count="10">
    <cellStyle name="Excel Built-in Normal" xfId="3"/>
    <cellStyle name="Excel Built-in Normal 1" xfId="1"/>
    <cellStyle name="Excel Built-in Normal 2" xfId="8"/>
    <cellStyle name="Normal" xfId="0" builtinId="0"/>
    <cellStyle name="Normal 2" xfId="2"/>
    <cellStyle name="Normal 2 2" xfId="6"/>
    <cellStyle name="Normal 2 2 2" xfId="7"/>
    <cellStyle name="Normal 3" xfId="4"/>
    <cellStyle name="Normal 3 2" xfId="9"/>
    <cellStyle name="Normal 5" xfId="5"/>
  </cellStyles>
  <dxfs count="10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>
      <tableStyleElement type="wholeTable" dxfId="102"/>
      <tableStyleElement type="headerRow" dxfId="101"/>
      <tableStyleElement type="totalRow" dxfId="100"/>
      <tableStyleElement type="firstColumn" dxfId="99"/>
      <tableStyleElement type="lastColumn" dxfId="98"/>
      <tableStyleElement type="firstRowStripe" dxfId="97"/>
      <tableStyleElement type="firstColumnStripe" dxfId="96"/>
    </tableStyle>
    <tableStyle name="PivotStylePreset2_Accent1" table="0" count="10">
      <tableStyleElement type="headerRow" dxfId="95"/>
      <tableStyleElement type="totalRow" dxfId="94"/>
      <tableStyleElement type="firstRowStripe" dxfId="93"/>
      <tableStyleElement type="firstColumnStripe" dxfId="92"/>
      <tableStyleElement type="firstSubtotalRow" dxfId="91"/>
      <tableStyleElement type="secondSubtotalRow" dxfId="90"/>
      <tableStyleElement type="firstRowSubheading" dxfId="89"/>
      <tableStyleElement type="secondRowSubheading" dxfId="88"/>
      <tableStyleElement type="pageFieldLabels" dxfId="87"/>
      <tableStyleElement type="pageFieldValues" dxfId="86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X3494"/>
  <sheetViews>
    <sheetView view="pageBreakPreview" topLeftCell="A3472" zoomScale="85" zoomScaleSheetLayoutView="85" workbookViewId="0">
      <selection activeCell="E3484" sqref="E3484"/>
    </sheetView>
  </sheetViews>
  <sheetFormatPr defaultRowHeight="15.75"/>
  <cols>
    <col min="1" max="1" width="15.875" style="3" customWidth="1"/>
    <col min="2" max="2" width="18.375" style="3" customWidth="1"/>
    <col min="3" max="3" width="16.25" style="3" customWidth="1"/>
    <col min="4" max="4" width="20.625" style="102" bestFit="1" customWidth="1"/>
    <col min="5" max="5" width="63.75" style="106" bestFit="1" customWidth="1"/>
    <col min="6" max="6" width="10.875" style="3" customWidth="1"/>
    <col min="7" max="7" width="13.625" style="3"/>
    <col min="8" max="8" width="27.125" style="3" bestFit="1" customWidth="1"/>
    <col min="9" max="9" width="13.625" style="3"/>
    <col min="10" max="10" width="13.625" style="196"/>
    <col min="11" max="11" width="13.625" style="68"/>
    <col min="12" max="12" width="13.125" style="68" customWidth="1"/>
    <col min="13" max="13" width="59.25" style="108" bestFit="1" customWidth="1"/>
    <col min="14" max="14" width="16.5" style="117" customWidth="1"/>
    <col min="15" max="15" width="43.875" style="106" bestFit="1" customWidth="1"/>
    <col min="16" max="17" width="13.625" style="3"/>
    <col min="18" max="18" width="15.5" style="181" bestFit="1" customWidth="1"/>
    <col min="19" max="19" width="21.875" style="3" customWidth="1"/>
    <col min="20" max="20" width="13.625" style="3"/>
    <col min="21" max="21" width="30.375" style="3" bestFit="1" customWidth="1"/>
    <col min="22" max="16384" width="9" style="3"/>
  </cols>
  <sheetData>
    <row r="1" spans="1:24" ht="38.25">
      <c r="A1" s="28" t="s">
        <v>0</v>
      </c>
      <c r="B1" s="28" t="s">
        <v>1</v>
      </c>
      <c r="C1" s="29" t="s">
        <v>2</v>
      </c>
      <c r="D1" s="103" t="s">
        <v>3</v>
      </c>
      <c r="E1" s="105" t="s">
        <v>7821</v>
      </c>
      <c r="F1" s="28" t="s">
        <v>4</v>
      </c>
      <c r="G1" s="28" t="s">
        <v>5</v>
      </c>
      <c r="H1" s="28" t="s">
        <v>6</v>
      </c>
      <c r="I1" s="29" t="s">
        <v>7</v>
      </c>
      <c r="J1" s="194" t="s">
        <v>8</v>
      </c>
      <c r="K1" s="33" t="s">
        <v>9</v>
      </c>
      <c r="L1" s="34" t="s">
        <v>6110</v>
      </c>
      <c r="M1" s="107" t="s">
        <v>10</v>
      </c>
      <c r="N1" s="116" t="s">
        <v>11</v>
      </c>
      <c r="O1" s="110" t="s">
        <v>12</v>
      </c>
      <c r="P1" s="30" t="s">
        <v>13</v>
      </c>
      <c r="Q1" s="32" t="s">
        <v>14</v>
      </c>
      <c r="R1" s="179" t="s">
        <v>15</v>
      </c>
      <c r="S1" s="31" t="s">
        <v>16</v>
      </c>
      <c r="T1" s="31" t="s">
        <v>17</v>
      </c>
      <c r="U1" s="31" t="s">
        <v>18</v>
      </c>
      <c r="V1" s="30" t="s">
        <v>19</v>
      </c>
      <c r="W1" s="30" t="s">
        <v>20</v>
      </c>
      <c r="X1" s="32" t="s">
        <v>21</v>
      </c>
    </row>
    <row r="2" spans="1:24" ht="15" customHeight="1">
      <c r="A2" s="67" t="s">
        <v>134</v>
      </c>
      <c r="B2" s="67" t="s">
        <v>135</v>
      </c>
      <c r="C2" s="83">
        <v>1</v>
      </c>
      <c r="D2" s="104" t="s">
        <v>161</v>
      </c>
      <c r="E2" s="83" t="s">
        <v>179</v>
      </c>
      <c r="F2" s="67" t="s">
        <v>136</v>
      </c>
      <c r="G2" s="83">
        <v>800</v>
      </c>
      <c r="H2" s="67" t="s">
        <v>162</v>
      </c>
      <c r="I2" s="67">
        <v>1</v>
      </c>
      <c r="J2" s="195">
        <v>36982</v>
      </c>
      <c r="K2" s="67">
        <v>0</v>
      </c>
      <c r="L2" s="123">
        <f>DATE(YEAR(J2)-25,MONTH(J2),DAY(J2))</f>
        <v>27851</v>
      </c>
      <c r="M2" s="83" t="s">
        <v>163</v>
      </c>
      <c r="N2" s="113" t="s">
        <v>9526</v>
      </c>
      <c r="O2" s="67"/>
      <c r="P2" s="67" t="s">
        <v>162</v>
      </c>
      <c r="Q2" s="83" t="s">
        <v>137</v>
      </c>
      <c r="R2" s="182" t="s">
        <v>137</v>
      </c>
      <c r="S2" s="83" t="s">
        <v>139</v>
      </c>
      <c r="T2" s="67" t="s">
        <v>140</v>
      </c>
      <c r="U2" s="200" t="s">
        <v>7830</v>
      </c>
      <c r="V2" s="67"/>
      <c r="W2" s="67"/>
      <c r="X2" s="83" t="s">
        <v>137</v>
      </c>
    </row>
    <row r="3" spans="1:24" ht="15" customHeight="1">
      <c r="A3" s="67" t="s">
        <v>134</v>
      </c>
      <c r="B3" s="67" t="s">
        <v>135</v>
      </c>
      <c r="C3" s="83">
        <v>5</v>
      </c>
      <c r="D3" s="104" t="s">
        <v>164</v>
      </c>
      <c r="E3" s="83" t="s">
        <v>165</v>
      </c>
      <c r="F3" s="67" t="s">
        <v>136</v>
      </c>
      <c r="G3" s="83">
        <v>4100</v>
      </c>
      <c r="H3" s="67" t="s">
        <v>162</v>
      </c>
      <c r="I3" s="67">
        <v>1</v>
      </c>
      <c r="J3" s="195">
        <v>36982</v>
      </c>
      <c r="K3" s="67">
        <v>0</v>
      </c>
      <c r="L3" s="123">
        <f t="shared" ref="L3:L40" si="0">DATE(YEAR(J3)-25,MONTH(J3),DAY(J3))</f>
        <v>27851</v>
      </c>
      <c r="M3" s="83" t="s">
        <v>166</v>
      </c>
      <c r="N3" s="113" t="s">
        <v>9526</v>
      </c>
      <c r="O3" s="67"/>
      <c r="P3" s="67" t="s">
        <v>162</v>
      </c>
      <c r="Q3" s="83" t="s">
        <v>137</v>
      </c>
      <c r="R3" s="182" t="s">
        <v>137</v>
      </c>
      <c r="S3" s="83" t="s">
        <v>139</v>
      </c>
      <c r="T3" s="67" t="s">
        <v>140</v>
      </c>
      <c r="U3" s="200" t="s">
        <v>7830</v>
      </c>
      <c r="V3" s="67"/>
      <c r="W3" s="67"/>
      <c r="X3" s="83" t="s">
        <v>137</v>
      </c>
    </row>
    <row r="4" spans="1:24" ht="15" customHeight="1">
      <c r="A4" s="67" t="s">
        <v>134</v>
      </c>
      <c r="B4" s="67" t="s">
        <v>135</v>
      </c>
      <c r="C4" s="83">
        <v>6</v>
      </c>
      <c r="D4" s="104" t="s">
        <v>167</v>
      </c>
      <c r="E4" s="83" t="s">
        <v>180</v>
      </c>
      <c r="F4" s="67" t="s">
        <v>136</v>
      </c>
      <c r="G4" s="83">
        <v>805</v>
      </c>
      <c r="H4" s="67" t="s">
        <v>162</v>
      </c>
      <c r="I4" s="67">
        <v>1</v>
      </c>
      <c r="J4" s="195">
        <v>36982</v>
      </c>
      <c r="K4" s="67">
        <v>0</v>
      </c>
      <c r="L4" s="123">
        <f t="shared" si="0"/>
        <v>27851</v>
      </c>
      <c r="M4" s="83" t="s">
        <v>168</v>
      </c>
      <c r="N4" s="113" t="s">
        <v>9526</v>
      </c>
      <c r="O4" s="67"/>
      <c r="P4" s="67" t="s">
        <v>162</v>
      </c>
      <c r="Q4" s="83" t="s">
        <v>137</v>
      </c>
      <c r="R4" s="182" t="s">
        <v>137</v>
      </c>
      <c r="S4" s="83" t="s">
        <v>139</v>
      </c>
      <c r="T4" s="67" t="s">
        <v>169</v>
      </c>
      <c r="U4" s="200" t="s">
        <v>7830</v>
      </c>
      <c r="V4" s="67"/>
      <c r="W4" s="67"/>
      <c r="X4" s="83" t="s">
        <v>137</v>
      </c>
    </row>
    <row r="5" spans="1:24" ht="15" customHeight="1">
      <c r="A5" s="67" t="s">
        <v>134</v>
      </c>
      <c r="B5" s="67" t="s">
        <v>135</v>
      </c>
      <c r="C5" s="83">
        <v>2041</v>
      </c>
      <c r="D5" s="104" t="s">
        <v>170</v>
      </c>
      <c r="E5" s="83" t="s">
        <v>181</v>
      </c>
      <c r="F5" s="67" t="s">
        <v>136</v>
      </c>
      <c r="G5" s="83">
        <v>18500</v>
      </c>
      <c r="H5" s="67" t="s">
        <v>162</v>
      </c>
      <c r="I5" s="67">
        <v>1</v>
      </c>
      <c r="J5" s="195">
        <v>36982</v>
      </c>
      <c r="K5" s="67">
        <v>0</v>
      </c>
      <c r="L5" s="123">
        <f t="shared" si="0"/>
        <v>27851</v>
      </c>
      <c r="M5" s="83" t="s">
        <v>171</v>
      </c>
      <c r="N5" s="113" t="s">
        <v>9526</v>
      </c>
      <c r="O5" s="67"/>
      <c r="P5" s="67" t="s">
        <v>162</v>
      </c>
      <c r="Q5" s="83" t="s">
        <v>4070</v>
      </c>
      <c r="R5" s="182" t="s">
        <v>2513</v>
      </c>
      <c r="S5" s="83" t="s">
        <v>139</v>
      </c>
      <c r="T5" s="67" t="s">
        <v>140</v>
      </c>
      <c r="U5" s="200" t="s">
        <v>7831</v>
      </c>
      <c r="V5" s="67"/>
      <c r="W5" s="67"/>
      <c r="X5" s="83" t="s">
        <v>6566</v>
      </c>
    </row>
    <row r="6" spans="1:24" ht="15" customHeight="1">
      <c r="A6" s="67" t="s">
        <v>134</v>
      </c>
      <c r="B6" s="67" t="s">
        <v>135</v>
      </c>
      <c r="C6" s="83">
        <v>9</v>
      </c>
      <c r="D6" s="104" t="s">
        <v>172</v>
      </c>
      <c r="E6" s="83" t="s">
        <v>173</v>
      </c>
      <c r="F6" s="67" t="s">
        <v>136</v>
      </c>
      <c r="G6" s="83">
        <v>1025</v>
      </c>
      <c r="H6" s="67" t="s">
        <v>162</v>
      </c>
      <c r="I6" s="67">
        <v>1</v>
      </c>
      <c r="J6" s="195">
        <v>36982</v>
      </c>
      <c r="K6" s="67">
        <v>0</v>
      </c>
      <c r="L6" s="123">
        <f t="shared" si="0"/>
        <v>27851</v>
      </c>
      <c r="M6" s="83" t="s">
        <v>174</v>
      </c>
      <c r="N6" s="113" t="s">
        <v>9526</v>
      </c>
      <c r="O6" s="67"/>
      <c r="P6" s="67" t="s">
        <v>162</v>
      </c>
      <c r="Q6" s="83" t="s">
        <v>137</v>
      </c>
      <c r="R6" s="182" t="s">
        <v>137</v>
      </c>
      <c r="S6" s="83" t="s">
        <v>139</v>
      </c>
      <c r="T6" s="67" t="s">
        <v>140</v>
      </c>
      <c r="U6" s="200" t="s">
        <v>7830</v>
      </c>
      <c r="V6" s="67"/>
      <c r="W6" s="67"/>
      <c r="X6" s="83" t="s">
        <v>137</v>
      </c>
    </row>
    <row r="7" spans="1:24" ht="15" customHeight="1">
      <c r="A7" s="67" t="s">
        <v>134</v>
      </c>
      <c r="B7" s="67" t="s">
        <v>135</v>
      </c>
      <c r="C7" s="83">
        <v>11</v>
      </c>
      <c r="D7" s="104" t="s">
        <v>175</v>
      </c>
      <c r="E7" s="83" t="s">
        <v>182</v>
      </c>
      <c r="F7" s="67" t="s">
        <v>136</v>
      </c>
      <c r="G7" s="83">
        <v>1600</v>
      </c>
      <c r="H7" s="67" t="s">
        <v>162</v>
      </c>
      <c r="I7" s="67">
        <v>1</v>
      </c>
      <c r="J7" s="195">
        <v>36982</v>
      </c>
      <c r="K7" s="67">
        <v>0</v>
      </c>
      <c r="L7" s="123">
        <f t="shared" si="0"/>
        <v>27851</v>
      </c>
      <c r="M7" s="83" t="s">
        <v>176</v>
      </c>
      <c r="N7" s="113" t="s">
        <v>9526</v>
      </c>
      <c r="O7" s="67"/>
      <c r="P7" s="67" t="s">
        <v>162</v>
      </c>
      <c r="Q7" s="83" t="s">
        <v>137</v>
      </c>
      <c r="R7" s="182" t="s">
        <v>137</v>
      </c>
      <c r="S7" s="83" t="s">
        <v>139</v>
      </c>
      <c r="T7" s="67" t="s">
        <v>140</v>
      </c>
      <c r="U7" s="200" t="s">
        <v>7830</v>
      </c>
      <c r="V7" s="67"/>
      <c r="W7" s="67"/>
      <c r="X7" s="83" t="s">
        <v>137</v>
      </c>
    </row>
    <row r="8" spans="1:24" ht="15" customHeight="1">
      <c r="A8" s="67" t="s">
        <v>134</v>
      </c>
      <c r="B8" s="67" t="s">
        <v>135</v>
      </c>
      <c r="C8" s="83">
        <v>12</v>
      </c>
      <c r="D8" s="104" t="s">
        <v>161</v>
      </c>
      <c r="E8" s="83" t="s">
        <v>177</v>
      </c>
      <c r="F8" s="67" t="s">
        <v>136</v>
      </c>
      <c r="G8" s="83">
        <v>14700</v>
      </c>
      <c r="H8" s="67" t="s">
        <v>162</v>
      </c>
      <c r="I8" s="67">
        <v>1</v>
      </c>
      <c r="J8" s="195">
        <v>36982</v>
      </c>
      <c r="K8" s="67">
        <v>0</v>
      </c>
      <c r="L8" s="123">
        <f t="shared" si="0"/>
        <v>27851</v>
      </c>
      <c r="M8" s="83" t="s">
        <v>178</v>
      </c>
      <c r="N8" s="113" t="s">
        <v>9526</v>
      </c>
      <c r="O8" s="67"/>
      <c r="P8" s="67" t="s">
        <v>162</v>
      </c>
      <c r="Q8" s="83" t="s">
        <v>137</v>
      </c>
      <c r="R8" s="182" t="s">
        <v>137</v>
      </c>
      <c r="S8" s="83" t="s">
        <v>139</v>
      </c>
      <c r="T8" s="67" t="s">
        <v>140</v>
      </c>
      <c r="U8" s="200" t="s">
        <v>7830</v>
      </c>
      <c r="V8" s="67"/>
      <c r="W8" s="67"/>
      <c r="X8" s="83" t="s">
        <v>6567</v>
      </c>
    </row>
    <row r="9" spans="1:24" ht="15" customHeight="1">
      <c r="A9" s="67" t="s">
        <v>134</v>
      </c>
      <c r="B9" s="67" t="s">
        <v>135</v>
      </c>
      <c r="C9" s="83">
        <v>14</v>
      </c>
      <c r="D9" s="104" t="s">
        <v>5480</v>
      </c>
      <c r="E9" s="83" t="s">
        <v>183</v>
      </c>
      <c r="F9" s="67" t="s">
        <v>136</v>
      </c>
      <c r="G9" s="83">
        <v>3400</v>
      </c>
      <c r="H9" s="67" t="s">
        <v>162</v>
      </c>
      <c r="I9" s="67">
        <v>1</v>
      </c>
      <c r="J9" s="195">
        <v>36982</v>
      </c>
      <c r="K9" s="67">
        <v>0</v>
      </c>
      <c r="L9" s="123">
        <f t="shared" si="0"/>
        <v>27851</v>
      </c>
      <c r="M9" s="83" t="s">
        <v>5727</v>
      </c>
      <c r="N9" s="113" t="s">
        <v>9526</v>
      </c>
      <c r="O9" s="67"/>
      <c r="P9" s="67" t="s">
        <v>162</v>
      </c>
      <c r="Q9" s="83" t="s">
        <v>137</v>
      </c>
      <c r="R9" s="182" t="s">
        <v>137</v>
      </c>
      <c r="S9" s="83" t="s">
        <v>139</v>
      </c>
      <c r="T9" s="67" t="s">
        <v>140</v>
      </c>
      <c r="U9" s="200" t="s">
        <v>7830</v>
      </c>
      <c r="V9" s="67"/>
      <c r="W9" s="67"/>
      <c r="X9" s="83" t="s">
        <v>137</v>
      </c>
    </row>
    <row r="10" spans="1:24" ht="15" customHeight="1">
      <c r="A10" s="67" t="s">
        <v>134</v>
      </c>
      <c r="B10" s="67" t="s">
        <v>135</v>
      </c>
      <c r="C10" s="83">
        <v>15</v>
      </c>
      <c r="D10" s="104" t="s">
        <v>5481</v>
      </c>
      <c r="E10" s="83" t="s">
        <v>184</v>
      </c>
      <c r="F10" s="67" t="s">
        <v>136</v>
      </c>
      <c r="G10" s="83">
        <v>6680</v>
      </c>
      <c r="H10" s="67" t="s">
        <v>162</v>
      </c>
      <c r="I10" s="67">
        <v>1</v>
      </c>
      <c r="J10" s="195">
        <v>36982</v>
      </c>
      <c r="K10" s="67">
        <v>0</v>
      </c>
      <c r="L10" s="123">
        <f t="shared" si="0"/>
        <v>27851</v>
      </c>
      <c r="M10" s="83" t="s">
        <v>5728</v>
      </c>
      <c r="N10" s="113" t="s">
        <v>9526</v>
      </c>
      <c r="O10" s="67"/>
      <c r="P10" s="67" t="s">
        <v>162</v>
      </c>
      <c r="Q10" s="83" t="s">
        <v>137</v>
      </c>
      <c r="R10" s="182" t="s">
        <v>137</v>
      </c>
      <c r="S10" s="83" t="s">
        <v>139</v>
      </c>
      <c r="T10" s="67" t="s">
        <v>140</v>
      </c>
      <c r="U10" s="200" t="s">
        <v>7830</v>
      </c>
      <c r="V10" s="67"/>
      <c r="W10" s="67"/>
      <c r="X10" s="83" t="s">
        <v>137</v>
      </c>
    </row>
    <row r="11" spans="1:24" ht="15" customHeight="1">
      <c r="A11" s="67" t="s">
        <v>134</v>
      </c>
      <c r="B11" s="67" t="s">
        <v>135</v>
      </c>
      <c r="C11" s="83">
        <v>19</v>
      </c>
      <c r="D11" s="104" t="s">
        <v>5482</v>
      </c>
      <c r="E11" s="83" t="s">
        <v>185</v>
      </c>
      <c r="F11" s="67" t="s">
        <v>136</v>
      </c>
      <c r="G11" s="83">
        <v>8000</v>
      </c>
      <c r="H11" s="67" t="s">
        <v>162</v>
      </c>
      <c r="I11" s="67">
        <v>1</v>
      </c>
      <c r="J11" s="195">
        <v>36982</v>
      </c>
      <c r="K11" s="67">
        <v>0</v>
      </c>
      <c r="L11" s="123">
        <f t="shared" si="0"/>
        <v>27851</v>
      </c>
      <c r="M11" s="83" t="s">
        <v>5729</v>
      </c>
      <c r="N11" s="113" t="s">
        <v>9526</v>
      </c>
      <c r="O11" s="67"/>
      <c r="P11" s="67" t="s">
        <v>162</v>
      </c>
      <c r="Q11" s="83" t="s">
        <v>137</v>
      </c>
      <c r="R11" s="182" t="s">
        <v>137</v>
      </c>
      <c r="S11" s="83" t="s">
        <v>139</v>
      </c>
      <c r="T11" s="67" t="s">
        <v>140</v>
      </c>
      <c r="U11" s="200" t="s">
        <v>7830</v>
      </c>
      <c r="V11" s="67"/>
      <c r="W11" s="67"/>
      <c r="X11" s="83" t="s">
        <v>137</v>
      </c>
    </row>
    <row r="12" spans="1:24" ht="15" customHeight="1">
      <c r="A12" s="67" t="s">
        <v>134</v>
      </c>
      <c r="B12" s="67" t="s">
        <v>135</v>
      </c>
      <c r="C12" s="83">
        <v>21</v>
      </c>
      <c r="D12" s="104" t="s">
        <v>5483</v>
      </c>
      <c r="E12" s="83" t="s">
        <v>186</v>
      </c>
      <c r="F12" s="67" t="s">
        <v>136</v>
      </c>
      <c r="G12" s="83">
        <v>36000</v>
      </c>
      <c r="H12" s="67" t="s">
        <v>162</v>
      </c>
      <c r="I12" s="67">
        <v>1</v>
      </c>
      <c r="J12" s="195">
        <v>36982</v>
      </c>
      <c r="K12" s="67">
        <v>0</v>
      </c>
      <c r="L12" s="123">
        <f t="shared" si="0"/>
        <v>27851</v>
      </c>
      <c r="M12" s="83" t="s">
        <v>5730</v>
      </c>
      <c r="N12" s="113" t="s">
        <v>9526</v>
      </c>
      <c r="O12" s="67"/>
      <c r="P12" s="67" t="s">
        <v>162</v>
      </c>
      <c r="Q12" s="83" t="s">
        <v>4071</v>
      </c>
      <c r="R12" s="182" t="s">
        <v>2514</v>
      </c>
      <c r="S12" s="83" t="s">
        <v>139</v>
      </c>
      <c r="T12" s="67" t="s">
        <v>140</v>
      </c>
      <c r="U12" s="200" t="s">
        <v>7830</v>
      </c>
      <c r="V12" s="67"/>
      <c r="W12" s="67"/>
      <c r="X12" s="83" t="s">
        <v>6568</v>
      </c>
    </row>
    <row r="13" spans="1:24" ht="15" customHeight="1">
      <c r="A13" s="67" t="s">
        <v>134</v>
      </c>
      <c r="B13" s="67" t="s">
        <v>135</v>
      </c>
      <c r="C13" s="83">
        <v>22</v>
      </c>
      <c r="D13" s="104" t="s">
        <v>5484</v>
      </c>
      <c r="E13" s="83" t="s">
        <v>187</v>
      </c>
      <c r="F13" s="67" t="s">
        <v>136</v>
      </c>
      <c r="G13" s="83">
        <v>6700</v>
      </c>
      <c r="H13" s="67" t="s">
        <v>162</v>
      </c>
      <c r="I13" s="67">
        <v>1</v>
      </c>
      <c r="J13" s="195">
        <v>36982</v>
      </c>
      <c r="K13" s="67">
        <v>0</v>
      </c>
      <c r="L13" s="123">
        <f t="shared" si="0"/>
        <v>27851</v>
      </c>
      <c r="M13" s="83" t="s">
        <v>5731</v>
      </c>
      <c r="N13" s="113" t="s">
        <v>9526</v>
      </c>
      <c r="O13" s="67"/>
      <c r="P13" s="67" t="s">
        <v>162</v>
      </c>
      <c r="Q13" s="83" t="s">
        <v>137</v>
      </c>
      <c r="R13" s="182" t="s">
        <v>137</v>
      </c>
      <c r="S13" s="83" t="s">
        <v>139</v>
      </c>
      <c r="T13" s="67" t="s">
        <v>140</v>
      </c>
      <c r="U13" s="200" t="s">
        <v>7830</v>
      </c>
      <c r="V13" s="67"/>
      <c r="W13" s="67"/>
      <c r="X13" s="83" t="s">
        <v>137</v>
      </c>
    </row>
    <row r="14" spans="1:24" ht="15" customHeight="1">
      <c r="A14" s="67" t="s">
        <v>134</v>
      </c>
      <c r="B14" s="67" t="s">
        <v>135</v>
      </c>
      <c r="C14" s="83">
        <v>23</v>
      </c>
      <c r="D14" s="104" t="s">
        <v>5485</v>
      </c>
      <c r="E14" s="83" t="s">
        <v>188</v>
      </c>
      <c r="F14" s="67" t="s">
        <v>136</v>
      </c>
      <c r="G14" s="83">
        <v>1830</v>
      </c>
      <c r="H14" s="67" t="s">
        <v>162</v>
      </c>
      <c r="I14" s="67">
        <v>1</v>
      </c>
      <c r="J14" s="195">
        <v>36982</v>
      </c>
      <c r="K14" s="67">
        <v>0</v>
      </c>
      <c r="L14" s="123">
        <f t="shared" si="0"/>
        <v>27851</v>
      </c>
      <c r="M14" s="83" t="s">
        <v>5732</v>
      </c>
      <c r="N14" s="113" t="s">
        <v>9526</v>
      </c>
      <c r="O14" s="67"/>
      <c r="P14" s="67" t="s">
        <v>162</v>
      </c>
      <c r="Q14" s="83" t="s">
        <v>137</v>
      </c>
      <c r="R14" s="182" t="s">
        <v>137</v>
      </c>
      <c r="S14" s="83" t="s">
        <v>139</v>
      </c>
      <c r="T14" s="67" t="s">
        <v>140</v>
      </c>
      <c r="U14" s="200" t="s">
        <v>7830</v>
      </c>
      <c r="V14" s="67"/>
      <c r="W14" s="67"/>
      <c r="X14" s="83" t="s">
        <v>137</v>
      </c>
    </row>
    <row r="15" spans="1:24" ht="15" customHeight="1">
      <c r="A15" s="67" t="s">
        <v>134</v>
      </c>
      <c r="B15" s="67" t="s">
        <v>135</v>
      </c>
      <c r="C15" s="83">
        <v>25</v>
      </c>
      <c r="D15" s="104" t="s">
        <v>5486</v>
      </c>
      <c r="E15" s="83" t="s">
        <v>189</v>
      </c>
      <c r="F15" s="67" t="s">
        <v>136</v>
      </c>
      <c r="G15" s="83">
        <v>960</v>
      </c>
      <c r="H15" s="67" t="s">
        <v>162</v>
      </c>
      <c r="I15" s="67">
        <v>1</v>
      </c>
      <c r="J15" s="195">
        <v>36982</v>
      </c>
      <c r="K15" s="67">
        <v>0</v>
      </c>
      <c r="L15" s="123">
        <f t="shared" si="0"/>
        <v>27851</v>
      </c>
      <c r="M15" s="83" t="s">
        <v>5733</v>
      </c>
      <c r="N15" s="113" t="s">
        <v>9526</v>
      </c>
      <c r="O15" s="67"/>
      <c r="P15" s="67" t="s">
        <v>162</v>
      </c>
      <c r="Q15" s="83" t="s">
        <v>137</v>
      </c>
      <c r="R15" s="182" t="s">
        <v>137</v>
      </c>
      <c r="S15" s="83" t="s">
        <v>139</v>
      </c>
      <c r="T15" s="67" t="s">
        <v>140</v>
      </c>
      <c r="U15" s="200" t="s">
        <v>7830</v>
      </c>
      <c r="V15" s="67"/>
      <c r="W15" s="67"/>
      <c r="X15" s="83" t="s">
        <v>137</v>
      </c>
    </row>
    <row r="16" spans="1:24" ht="15" customHeight="1">
      <c r="A16" s="67" t="s">
        <v>134</v>
      </c>
      <c r="B16" s="67" t="s">
        <v>135</v>
      </c>
      <c r="C16" s="83">
        <v>26</v>
      </c>
      <c r="D16" s="104" t="s">
        <v>172</v>
      </c>
      <c r="E16" s="83" t="s">
        <v>190</v>
      </c>
      <c r="F16" s="67" t="s">
        <v>136</v>
      </c>
      <c r="G16" s="83">
        <v>18000</v>
      </c>
      <c r="H16" s="67" t="s">
        <v>162</v>
      </c>
      <c r="I16" s="67">
        <v>1</v>
      </c>
      <c r="J16" s="195">
        <v>36982</v>
      </c>
      <c r="K16" s="67">
        <v>0</v>
      </c>
      <c r="L16" s="123">
        <f t="shared" si="0"/>
        <v>27851</v>
      </c>
      <c r="M16" s="83" t="s">
        <v>5734</v>
      </c>
      <c r="N16" s="113" t="s">
        <v>9526</v>
      </c>
      <c r="O16" s="67"/>
      <c r="P16" s="67" t="s">
        <v>162</v>
      </c>
      <c r="Q16" s="83" t="s">
        <v>4072</v>
      </c>
      <c r="R16" s="182" t="s">
        <v>2515</v>
      </c>
      <c r="S16" s="83" t="s">
        <v>139</v>
      </c>
      <c r="T16" s="67" t="s">
        <v>140</v>
      </c>
      <c r="U16" s="200" t="s">
        <v>7832</v>
      </c>
      <c r="V16" s="67"/>
      <c r="W16" s="67"/>
      <c r="X16" s="83" t="s">
        <v>6569</v>
      </c>
    </row>
    <row r="17" spans="1:24" ht="15" customHeight="1">
      <c r="A17" s="67" t="s">
        <v>134</v>
      </c>
      <c r="B17" s="67" t="s">
        <v>135</v>
      </c>
      <c r="C17" s="83">
        <v>29</v>
      </c>
      <c r="D17" s="104" t="s">
        <v>5487</v>
      </c>
      <c r="E17" s="83" t="s">
        <v>191</v>
      </c>
      <c r="F17" s="67" t="s">
        <v>136</v>
      </c>
      <c r="G17" s="83">
        <v>8500</v>
      </c>
      <c r="H17" s="67" t="s">
        <v>162</v>
      </c>
      <c r="I17" s="67">
        <v>1</v>
      </c>
      <c r="J17" s="195">
        <v>36982</v>
      </c>
      <c r="K17" s="67">
        <v>0</v>
      </c>
      <c r="L17" s="123">
        <f t="shared" si="0"/>
        <v>27851</v>
      </c>
      <c r="M17" s="83" t="s">
        <v>5735</v>
      </c>
      <c r="N17" s="113" t="s">
        <v>9526</v>
      </c>
      <c r="O17" s="67"/>
      <c r="P17" s="67" t="s">
        <v>162</v>
      </c>
      <c r="Q17" s="83" t="s">
        <v>4073</v>
      </c>
      <c r="R17" s="182" t="s">
        <v>2516</v>
      </c>
      <c r="S17" s="83" t="s">
        <v>7822</v>
      </c>
      <c r="T17" s="67" t="s">
        <v>140</v>
      </c>
      <c r="U17" s="200" t="s">
        <v>7830</v>
      </c>
      <c r="V17" s="67"/>
      <c r="W17" s="67"/>
      <c r="X17" s="83" t="s">
        <v>6570</v>
      </c>
    </row>
    <row r="18" spans="1:24" ht="15" customHeight="1">
      <c r="A18" s="67" t="s">
        <v>134</v>
      </c>
      <c r="B18" s="67" t="s">
        <v>135</v>
      </c>
      <c r="C18" s="83">
        <v>30</v>
      </c>
      <c r="D18" s="104" t="s">
        <v>5488</v>
      </c>
      <c r="E18" s="83" t="s">
        <v>192</v>
      </c>
      <c r="F18" s="67" t="s">
        <v>136</v>
      </c>
      <c r="G18" s="83">
        <v>11600</v>
      </c>
      <c r="H18" s="67" t="s">
        <v>5736</v>
      </c>
      <c r="I18" s="67">
        <v>1</v>
      </c>
      <c r="J18" s="195">
        <v>36982</v>
      </c>
      <c r="K18" s="67">
        <v>0</v>
      </c>
      <c r="L18" s="123">
        <f t="shared" si="0"/>
        <v>27851</v>
      </c>
      <c r="M18" s="83" t="s">
        <v>5729</v>
      </c>
      <c r="N18" s="113" t="s">
        <v>9526</v>
      </c>
      <c r="O18" s="67"/>
      <c r="P18" s="67" t="s">
        <v>5736</v>
      </c>
      <c r="Q18" s="83" t="s">
        <v>137</v>
      </c>
      <c r="R18" s="182" t="s">
        <v>137</v>
      </c>
      <c r="S18" s="83" t="s">
        <v>139</v>
      </c>
      <c r="T18" s="67" t="s">
        <v>140</v>
      </c>
      <c r="U18" s="200" t="s">
        <v>7830</v>
      </c>
      <c r="V18" s="67"/>
      <c r="W18" s="67"/>
      <c r="X18" s="83" t="s">
        <v>137</v>
      </c>
    </row>
    <row r="19" spans="1:24" ht="15" customHeight="1">
      <c r="A19" s="67" t="s">
        <v>134</v>
      </c>
      <c r="B19" s="67" t="s">
        <v>135</v>
      </c>
      <c r="C19" s="83">
        <v>32</v>
      </c>
      <c r="D19" s="104" t="s">
        <v>5489</v>
      </c>
      <c r="E19" s="83" t="s">
        <v>193</v>
      </c>
      <c r="F19" s="67" t="s">
        <v>136</v>
      </c>
      <c r="G19" s="83">
        <v>3800</v>
      </c>
      <c r="H19" s="67" t="s">
        <v>162</v>
      </c>
      <c r="I19" s="67">
        <v>1</v>
      </c>
      <c r="J19" s="195">
        <v>36982</v>
      </c>
      <c r="K19" s="67">
        <v>0</v>
      </c>
      <c r="L19" s="123">
        <f t="shared" si="0"/>
        <v>27851</v>
      </c>
      <c r="M19" s="83" t="s">
        <v>5737</v>
      </c>
      <c r="N19" s="113" t="s">
        <v>9526</v>
      </c>
      <c r="O19" s="67"/>
      <c r="P19" s="67" t="s">
        <v>162</v>
      </c>
      <c r="Q19" s="83" t="s">
        <v>4074</v>
      </c>
      <c r="R19" s="182" t="s">
        <v>2517</v>
      </c>
      <c r="S19" s="83" t="s">
        <v>139</v>
      </c>
      <c r="T19" s="67" t="s">
        <v>140</v>
      </c>
      <c r="U19" s="200" t="s">
        <v>7830</v>
      </c>
      <c r="V19" s="67"/>
      <c r="W19" s="67"/>
      <c r="X19" s="83" t="s">
        <v>6571</v>
      </c>
    </row>
    <row r="20" spans="1:24" ht="15" customHeight="1">
      <c r="A20" s="67" t="s">
        <v>134</v>
      </c>
      <c r="B20" s="67" t="s">
        <v>135</v>
      </c>
      <c r="C20" s="83">
        <v>33</v>
      </c>
      <c r="D20" s="104" t="s">
        <v>5490</v>
      </c>
      <c r="E20" s="83" t="s">
        <v>194</v>
      </c>
      <c r="F20" s="67" t="s">
        <v>136</v>
      </c>
      <c r="G20" s="83">
        <v>36000</v>
      </c>
      <c r="H20" s="67" t="s">
        <v>162</v>
      </c>
      <c r="I20" s="67">
        <v>1</v>
      </c>
      <c r="J20" s="195">
        <v>36982</v>
      </c>
      <c r="K20" s="67">
        <v>0</v>
      </c>
      <c r="L20" s="123">
        <f t="shared" si="0"/>
        <v>27851</v>
      </c>
      <c r="M20" s="83" t="s">
        <v>5738</v>
      </c>
      <c r="N20" s="113" t="s">
        <v>9526</v>
      </c>
      <c r="O20" s="67"/>
      <c r="P20" s="67" t="s">
        <v>162</v>
      </c>
      <c r="Q20" s="83" t="s">
        <v>4075</v>
      </c>
      <c r="R20" s="182" t="s">
        <v>2518</v>
      </c>
      <c r="S20" s="83" t="s">
        <v>139</v>
      </c>
      <c r="T20" s="67" t="s">
        <v>140</v>
      </c>
      <c r="U20" s="200" t="s">
        <v>7832</v>
      </c>
      <c r="V20" s="67"/>
      <c r="W20" s="67"/>
      <c r="X20" s="83" t="s">
        <v>6572</v>
      </c>
    </row>
    <row r="21" spans="1:24" ht="15" customHeight="1">
      <c r="A21" s="67" t="s">
        <v>134</v>
      </c>
      <c r="B21" s="67" t="s">
        <v>135</v>
      </c>
      <c r="C21" s="83">
        <v>1385</v>
      </c>
      <c r="D21" s="104" t="s">
        <v>5491</v>
      </c>
      <c r="E21" s="83" t="s">
        <v>195</v>
      </c>
      <c r="F21" s="67" t="s">
        <v>136</v>
      </c>
      <c r="G21" s="83">
        <v>2700</v>
      </c>
      <c r="H21" s="67" t="s">
        <v>162</v>
      </c>
      <c r="I21" s="67">
        <v>1</v>
      </c>
      <c r="J21" s="195">
        <v>36982</v>
      </c>
      <c r="K21" s="67">
        <v>0</v>
      </c>
      <c r="L21" s="123">
        <f t="shared" si="0"/>
        <v>27851</v>
      </c>
      <c r="M21" s="83" t="s">
        <v>5739</v>
      </c>
      <c r="N21" s="113" t="s">
        <v>9526</v>
      </c>
      <c r="O21" s="67"/>
      <c r="P21" s="67" t="s">
        <v>162</v>
      </c>
      <c r="Q21" s="83" t="s">
        <v>137</v>
      </c>
      <c r="R21" s="182" t="s">
        <v>137</v>
      </c>
      <c r="S21" s="83" t="s">
        <v>139</v>
      </c>
      <c r="T21" s="67" t="s">
        <v>140</v>
      </c>
      <c r="U21" s="200" t="s">
        <v>7830</v>
      </c>
      <c r="V21" s="67"/>
      <c r="W21" s="67"/>
      <c r="X21" s="83" t="s">
        <v>137</v>
      </c>
    </row>
    <row r="22" spans="1:24" ht="15" customHeight="1">
      <c r="A22" s="67" t="s">
        <v>134</v>
      </c>
      <c r="B22" s="67" t="s">
        <v>135</v>
      </c>
      <c r="C22" s="83">
        <v>37</v>
      </c>
      <c r="D22" s="104" t="s">
        <v>5492</v>
      </c>
      <c r="E22" s="83" t="s">
        <v>196</v>
      </c>
      <c r="F22" s="67" t="s">
        <v>136</v>
      </c>
      <c r="G22" s="83">
        <v>5930</v>
      </c>
      <c r="H22" s="67" t="s">
        <v>162</v>
      </c>
      <c r="I22" s="67">
        <v>1</v>
      </c>
      <c r="J22" s="195">
        <v>36982</v>
      </c>
      <c r="K22" s="67">
        <v>0</v>
      </c>
      <c r="L22" s="123">
        <f t="shared" si="0"/>
        <v>27851</v>
      </c>
      <c r="M22" s="83" t="s">
        <v>5740</v>
      </c>
      <c r="N22" s="113" t="s">
        <v>9526</v>
      </c>
      <c r="O22" s="67"/>
      <c r="P22" s="67" t="s">
        <v>162</v>
      </c>
      <c r="Q22" s="83" t="s">
        <v>137</v>
      </c>
      <c r="R22" s="182" t="s">
        <v>137</v>
      </c>
      <c r="S22" s="83" t="s">
        <v>139</v>
      </c>
      <c r="T22" s="67" t="s">
        <v>140</v>
      </c>
      <c r="U22" s="200" t="s">
        <v>7830</v>
      </c>
      <c r="V22" s="67"/>
      <c r="W22" s="67"/>
      <c r="X22" s="83" t="s">
        <v>137</v>
      </c>
    </row>
    <row r="23" spans="1:24" ht="15" customHeight="1">
      <c r="A23" s="67" t="s">
        <v>134</v>
      </c>
      <c r="B23" s="67" t="s">
        <v>135</v>
      </c>
      <c r="C23" s="83">
        <v>39</v>
      </c>
      <c r="D23" s="104" t="s">
        <v>5490</v>
      </c>
      <c r="E23" s="83" t="s">
        <v>197</v>
      </c>
      <c r="F23" s="67" t="s">
        <v>136</v>
      </c>
      <c r="G23" s="83">
        <v>10700</v>
      </c>
      <c r="H23" s="67" t="s">
        <v>162</v>
      </c>
      <c r="I23" s="67">
        <v>1</v>
      </c>
      <c r="J23" s="195">
        <v>36982</v>
      </c>
      <c r="K23" s="67">
        <v>0</v>
      </c>
      <c r="L23" s="123">
        <f t="shared" si="0"/>
        <v>27851</v>
      </c>
      <c r="M23" s="83" t="s">
        <v>5741</v>
      </c>
      <c r="N23" s="113" t="s">
        <v>9526</v>
      </c>
      <c r="O23" s="67"/>
      <c r="P23" s="67" t="s">
        <v>162</v>
      </c>
      <c r="Q23" s="83" t="s">
        <v>4076</v>
      </c>
      <c r="R23" s="182" t="s">
        <v>2519</v>
      </c>
      <c r="S23" s="83" t="s">
        <v>139</v>
      </c>
      <c r="T23" s="67" t="s">
        <v>140</v>
      </c>
      <c r="U23" s="200" t="s">
        <v>7832</v>
      </c>
      <c r="V23" s="67"/>
      <c r="W23" s="67"/>
      <c r="X23" s="83" t="s">
        <v>6573</v>
      </c>
    </row>
    <row r="24" spans="1:24" ht="15" customHeight="1">
      <c r="A24" s="67" t="s">
        <v>134</v>
      </c>
      <c r="B24" s="67" t="s">
        <v>135</v>
      </c>
      <c r="C24" s="83">
        <v>41</v>
      </c>
      <c r="D24" s="104" t="s">
        <v>172</v>
      </c>
      <c r="E24" s="83" t="s">
        <v>198</v>
      </c>
      <c r="F24" s="67" t="s">
        <v>136</v>
      </c>
      <c r="G24" s="83">
        <v>10000</v>
      </c>
      <c r="H24" s="67" t="s">
        <v>162</v>
      </c>
      <c r="I24" s="67">
        <v>1</v>
      </c>
      <c r="J24" s="195">
        <v>36982</v>
      </c>
      <c r="K24" s="67">
        <v>0</v>
      </c>
      <c r="L24" s="123">
        <f t="shared" si="0"/>
        <v>27851</v>
      </c>
      <c r="M24" s="83" t="s">
        <v>5742</v>
      </c>
      <c r="N24" s="113" t="s">
        <v>9526</v>
      </c>
      <c r="O24" s="67"/>
      <c r="P24" s="67" t="s">
        <v>162</v>
      </c>
      <c r="Q24" s="83" t="s">
        <v>137</v>
      </c>
      <c r="R24" s="182" t="s">
        <v>137</v>
      </c>
      <c r="S24" s="83" t="s">
        <v>139</v>
      </c>
      <c r="T24" s="67" t="s">
        <v>140</v>
      </c>
      <c r="U24" s="200" t="s">
        <v>7830</v>
      </c>
      <c r="V24" s="67"/>
      <c r="W24" s="67"/>
      <c r="X24" s="83" t="s">
        <v>137</v>
      </c>
    </row>
    <row r="25" spans="1:24" ht="15" customHeight="1">
      <c r="A25" s="67" t="s">
        <v>134</v>
      </c>
      <c r="B25" s="67" t="s">
        <v>135</v>
      </c>
      <c r="C25" s="83">
        <v>42</v>
      </c>
      <c r="D25" s="104" t="s">
        <v>5481</v>
      </c>
      <c r="E25" s="83" t="s">
        <v>199</v>
      </c>
      <c r="F25" s="67" t="s">
        <v>136</v>
      </c>
      <c r="G25" s="83">
        <v>16440</v>
      </c>
      <c r="H25" s="67" t="s">
        <v>162</v>
      </c>
      <c r="I25" s="67">
        <v>1</v>
      </c>
      <c r="J25" s="195">
        <v>36982</v>
      </c>
      <c r="K25" s="67">
        <v>0</v>
      </c>
      <c r="L25" s="123">
        <f t="shared" si="0"/>
        <v>27851</v>
      </c>
      <c r="M25" s="83" t="s">
        <v>5743</v>
      </c>
      <c r="N25" s="113" t="s">
        <v>9526</v>
      </c>
      <c r="O25" s="67"/>
      <c r="P25" s="67" t="s">
        <v>162</v>
      </c>
      <c r="Q25" s="83" t="s">
        <v>137</v>
      </c>
      <c r="R25" s="182" t="s">
        <v>137</v>
      </c>
      <c r="S25" s="83" t="s">
        <v>139</v>
      </c>
      <c r="T25" s="67" t="s">
        <v>140</v>
      </c>
      <c r="U25" s="200" t="s">
        <v>7830</v>
      </c>
      <c r="V25" s="67"/>
      <c r="W25" s="67"/>
      <c r="X25" s="83" t="s">
        <v>137</v>
      </c>
    </row>
    <row r="26" spans="1:24" ht="15" customHeight="1">
      <c r="A26" s="67" t="s">
        <v>134</v>
      </c>
      <c r="B26" s="67" t="s">
        <v>135</v>
      </c>
      <c r="C26" s="83">
        <v>43</v>
      </c>
      <c r="D26" s="104" t="s">
        <v>172</v>
      </c>
      <c r="E26" s="83" t="s">
        <v>200</v>
      </c>
      <c r="F26" s="67" t="s">
        <v>136</v>
      </c>
      <c r="G26" s="83">
        <v>36000</v>
      </c>
      <c r="H26" s="67" t="s">
        <v>162</v>
      </c>
      <c r="I26" s="67">
        <v>1</v>
      </c>
      <c r="J26" s="195">
        <v>36982</v>
      </c>
      <c r="K26" s="67">
        <v>0</v>
      </c>
      <c r="L26" s="123">
        <f t="shared" si="0"/>
        <v>27851</v>
      </c>
      <c r="M26" s="83" t="s">
        <v>5744</v>
      </c>
      <c r="N26" s="113" t="s">
        <v>9526</v>
      </c>
      <c r="O26" s="67"/>
      <c r="P26" s="67" t="s">
        <v>162</v>
      </c>
      <c r="Q26" s="83" t="s">
        <v>4077</v>
      </c>
      <c r="R26" s="182" t="s">
        <v>2520</v>
      </c>
      <c r="S26" s="83" t="s">
        <v>139</v>
      </c>
      <c r="T26" s="67" t="s">
        <v>140</v>
      </c>
      <c r="U26" s="200" t="s">
        <v>7832</v>
      </c>
      <c r="V26" s="67"/>
      <c r="W26" s="67"/>
      <c r="X26" s="83" t="s">
        <v>6574</v>
      </c>
    </row>
    <row r="27" spans="1:24" ht="15" customHeight="1">
      <c r="A27" s="67" t="s">
        <v>134</v>
      </c>
      <c r="B27" s="67" t="s">
        <v>135</v>
      </c>
      <c r="C27" s="83">
        <v>44</v>
      </c>
      <c r="D27" s="104" t="s">
        <v>172</v>
      </c>
      <c r="E27" s="83" t="s">
        <v>201</v>
      </c>
      <c r="F27" s="67" t="s">
        <v>136</v>
      </c>
      <c r="G27" s="83">
        <v>6600</v>
      </c>
      <c r="H27" s="67" t="s">
        <v>162</v>
      </c>
      <c r="I27" s="67">
        <v>1</v>
      </c>
      <c r="J27" s="195">
        <v>36982</v>
      </c>
      <c r="K27" s="67">
        <v>0</v>
      </c>
      <c r="L27" s="123">
        <f t="shared" si="0"/>
        <v>27851</v>
      </c>
      <c r="M27" s="83" t="s">
        <v>5740</v>
      </c>
      <c r="N27" s="113" t="s">
        <v>9526</v>
      </c>
      <c r="O27" s="67"/>
      <c r="P27" s="67" t="s">
        <v>162</v>
      </c>
      <c r="Q27" s="83" t="s">
        <v>4078</v>
      </c>
      <c r="R27" s="182" t="s">
        <v>2521</v>
      </c>
      <c r="S27" s="83" t="s">
        <v>139</v>
      </c>
      <c r="T27" s="67" t="s">
        <v>140</v>
      </c>
      <c r="U27" s="200" t="s">
        <v>7830</v>
      </c>
      <c r="V27" s="67"/>
      <c r="W27" s="67"/>
      <c r="X27" s="83" t="s">
        <v>6575</v>
      </c>
    </row>
    <row r="28" spans="1:24" ht="15" customHeight="1">
      <c r="A28" s="67" t="s">
        <v>134</v>
      </c>
      <c r="B28" s="67" t="s">
        <v>135</v>
      </c>
      <c r="C28" s="83">
        <v>45</v>
      </c>
      <c r="D28" s="104" t="s">
        <v>5493</v>
      </c>
      <c r="E28" s="83" t="s">
        <v>202</v>
      </c>
      <c r="F28" s="67" t="s">
        <v>5807</v>
      </c>
      <c r="G28" s="83">
        <v>4500</v>
      </c>
      <c r="H28" s="67" t="s">
        <v>162</v>
      </c>
      <c r="I28" s="67">
        <v>1</v>
      </c>
      <c r="J28" s="195">
        <v>36982</v>
      </c>
      <c r="K28" s="67">
        <v>0</v>
      </c>
      <c r="L28" s="123">
        <f t="shared" si="0"/>
        <v>27851</v>
      </c>
      <c r="M28" s="83" t="s">
        <v>5745</v>
      </c>
      <c r="N28" s="113" t="s">
        <v>9526</v>
      </c>
      <c r="O28" s="67"/>
      <c r="P28" s="67" t="s">
        <v>162</v>
      </c>
      <c r="Q28" s="83" t="s">
        <v>137</v>
      </c>
      <c r="R28" s="182" t="s">
        <v>137</v>
      </c>
      <c r="S28" s="83" t="s">
        <v>139</v>
      </c>
      <c r="T28" s="67" t="s">
        <v>140</v>
      </c>
      <c r="U28" s="200" t="s">
        <v>7830</v>
      </c>
      <c r="V28" s="67"/>
      <c r="W28" s="67"/>
      <c r="X28" s="83" t="s">
        <v>137</v>
      </c>
    </row>
    <row r="29" spans="1:24" ht="15" customHeight="1">
      <c r="A29" s="67" t="s">
        <v>134</v>
      </c>
      <c r="B29" s="67" t="s">
        <v>135</v>
      </c>
      <c r="C29" s="83">
        <v>47</v>
      </c>
      <c r="D29" s="104" t="s">
        <v>5482</v>
      </c>
      <c r="E29" s="83" t="s">
        <v>203</v>
      </c>
      <c r="F29" s="67" t="s">
        <v>136</v>
      </c>
      <c r="G29" s="83">
        <v>19400</v>
      </c>
      <c r="H29" s="67" t="s">
        <v>6092</v>
      </c>
      <c r="I29" s="67">
        <v>1</v>
      </c>
      <c r="J29" s="195">
        <v>36982</v>
      </c>
      <c r="K29" s="67">
        <v>0</v>
      </c>
      <c r="L29" s="123">
        <f t="shared" si="0"/>
        <v>27851</v>
      </c>
      <c r="M29" s="83" t="s">
        <v>5746</v>
      </c>
      <c r="N29" s="113" t="s">
        <v>9526</v>
      </c>
      <c r="O29" s="67"/>
      <c r="P29" s="67" t="s">
        <v>162</v>
      </c>
      <c r="Q29" s="83" t="s">
        <v>4079</v>
      </c>
      <c r="R29" s="182" t="s">
        <v>2522</v>
      </c>
      <c r="S29" s="83" t="s">
        <v>139</v>
      </c>
      <c r="T29" s="67" t="s">
        <v>140</v>
      </c>
      <c r="U29" s="200" t="s">
        <v>7831</v>
      </c>
      <c r="V29" s="67"/>
      <c r="W29" s="67"/>
      <c r="X29" s="83" t="s">
        <v>6576</v>
      </c>
    </row>
    <row r="30" spans="1:24" ht="15" customHeight="1">
      <c r="A30" s="67" t="s">
        <v>134</v>
      </c>
      <c r="B30" s="67" t="s">
        <v>135</v>
      </c>
      <c r="C30" s="83">
        <v>870</v>
      </c>
      <c r="D30" s="104" t="s">
        <v>5494</v>
      </c>
      <c r="E30" s="83" t="s">
        <v>204</v>
      </c>
      <c r="F30" s="67" t="s">
        <v>136</v>
      </c>
      <c r="G30" s="83">
        <v>3830</v>
      </c>
      <c r="H30" s="67" t="s">
        <v>162</v>
      </c>
      <c r="I30" s="67">
        <v>1</v>
      </c>
      <c r="J30" s="195">
        <v>36982</v>
      </c>
      <c r="K30" s="67">
        <v>0</v>
      </c>
      <c r="L30" s="123">
        <f t="shared" si="0"/>
        <v>27851</v>
      </c>
      <c r="M30" s="83" t="s">
        <v>5748</v>
      </c>
      <c r="N30" s="113" t="s">
        <v>9526</v>
      </c>
      <c r="O30" s="67"/>
      <c r="P30" s="67" t="s">
        <v>162</v>
      </c>
      <c r="Q30" s="83" t="s">
        <v>137</v>
      </c>
      <c r="R30" s="182" t="s">
        <v>137</v>
      </c>
      <c r="S30" s="83" t="s">
        <v>139</v>
      </c>
      <c r="T30" s="67" t="s">
        <v>140</v>
      </c>
      <c r="U30" s="200" t="s">
        <v>7830</v>
      </c>
      <c r="V30" s="67"/>
      <c r="W30" s="67"/>
      <c r="X30" s="83" t="s">
        <v>137</v>
      </c>
    </row>
    <row r="31" spans="1:24" ht="15" customHeight="1">
      <c r="A31" s="67" t="s">
        <v>134</v>
      </c>
      <c r="B31" s="67" t="s">
        <v>135</v>
      </c>
      <c r="C31" s="83">
        <v>49</v>
      </c>
      <c r="D31" s="104" t="s">
        <v>5495</v>
      </c>
      <c r="E31" s="83" t="s">
        <v>205</v>
      </c>
      <c r="F31" s="67" t="s">
        <v>136</v>
      </c>
      <c r="G31" s="83">
        <v>22800</v>
      </c>
      <c r="H31" s="67" t="s">
        <v>162</v>
      </c>
      <c r="I31" s="67">
        <v>1</v>
      </c>
      <c r="J31" s="195">
        <v>36982</v>
      </c>
      <c r="K31" s="67">
        <v>0</v>
      </c>
      <c r="L31" s="123">
        <f t="shared" si="0"/>
        <v>27851</v>
      </c>
      <c r="M31" s="83" t="s">
        <v>5747</v>
      </c>
      <c r="N31" s="113" t="s">
        <v>9526</v>
      </c>
      <c r="O31" s="67"/>
      <c r="P31" s="67" t="s">
        <v>162</v>
      </c>
      <c r="Q31" s="83" t="s">
        <v>4080</v>
      </c>
      <c r="R31" s="182" t="s">
        <v>2523</v>
      </c>
      <c r="S31" s="83" t="s">
        <v>139</v>
      </c>
      <c r="T31" s="67" t="s">
        <v>140</v>
      </c>
      <c r="U31" s="200" t="s">
        <v>7831</v>
      </c>
      <c r="V31" s="67"/>
      <c r="W31" s="67"/>
      <c r="X31" s="83" t="s">
        <v>6577</v>
      </c>
    </row>
    <row r="32" spans="1:24" ht="15" customHeight="1">
      <c r="A32" s="67" t="s">
        <v>134</v>
      </c>
      <c r="B32" s="67" t="s">
        <v>135</v>
      </c>
      <c r="C32" s="83">
        <v>50</v>
      </c>
      <c r="D32" s="104" t="s">
        <v>5483</v>
      </c>
      <c r="E32" s="83" t="s">
        <v>206</v>
      </c>
      <c r="F32" s="67" t="s">
        <v>136</v>
      </c>
      <c r="G32" s="83">
        <v>30000</v>
      </c>
      <c r="H32" s="67" t="s">
        <v>162</v>
      </c>
      <c r="I32" s="67">
        <v>1</v>
      </c>
      <c r="J32" s="195">
        <v>36982</v>
      </c>
      <c r="K32" s="67">
        <v>0</v>
      </c>
      <c r="L32" s="123">
        <f t="shared" si="0"/>
        <v>27851</v>
      </c>
      <c r="M32" s="83" t="s">
        <v>5730</v>
      </c>
      <c r="N32" s="113" t="s">
        <v>9526</v>
      </c>
      <c r="O32" s="67"/>
      <c r="P32" s="67" t="s">
        <v>162</v>
      </c>
      <c r="Q32" s="83" t="s">
        <v>4081</v>
      </c>
      <c r="R32" s="182" t="s">
        <v>2524</v>
      </c>
      <c r="S32" s="83" t="s">
        <v>139</v>
      </c>
      <c r="T32" s="67" t="s">
        <v>140</v>
      </c>
      <c r="U32" s="200" t="s">
        <v>7833</v>
      </c>
      <c r="V32" s="67"/>
      <c r="W32" s="67"/>
      <c r="X32" s="83" t="s">
        <v>6578</v>
      </c>
    </row>
    <row r="33" spans="1:24" ht="15" customHeight="1">
      <c r="A33" s="67" t="s">
        <v>134</v>
      </c>
      <c r="B33" s="67" t="s">
        <v>135</v>
      </c>
      <c r="C33" s="83">
        <v>51</v>
      </c>
      <c r="D33" s="104" t="s">
        <v>5483</v>
      </c>
      <c r="E33" s="83" t="s">
        <v>207</v>
      </c>
      <c r="F33" s="67" t="s">
        <v>136</v>
      </c>
      <c r="G33" s="83">
        <v>12000</v>
      </c>
      <c r="H33" s="67" t="s">
        <v>162</v>
      </c>
      <c r="I33" s="67">
        <v>1</v>
      </c>
      <c r="J33" s="195">
        <v>36982</v>
      </c>
      <c r="K33" s="67">
        <v>0</v>
      </c>
      <c r="L33" s="123">
        <f t="shared" si="0"/>
        <v>27851</v>
      </c>
      <c r="M33" s="83" t="s">
        <v>5749</v>
      </c>
      <c r="N33" s="113" t="s">
        <v>9526</v>
      </c>
      <c r="O33" s="67"/>
      <c r="P33" s="67" t="s">
        <v>162</v>
      </c>
      <c r="Q33" s="83" t="s">
        <v>4082</v>
      </c>
      <c r="R33" s="182" t="s">
        <v>2525</v>
      </c>
      <c r="S33" s="83" t="s">
        <v>139</v>
      </c>
      <c r="T33" s="67" t="s">
        <v>140</v>
      </c>
      <c r="U33" s="200" t="s">
        <v>7831</v>
      </c>
      <c r="V33" s="67"/>
      <c r="W33" s="67"/>
      <c r="X33" s="83" t="s">
        <v>137</v>
      </c>
    </row>
    <row r="34" spans="1:24" ht="15" customHeight="1">
      <c r="A34" s="67" t="s">
        <v>134</v>
      </c>
      <c r="B34" s="67" t="s">
        <v>135</v>
      </c>
      <c r="C34" s="83">
        <v>52</v>
      </c>
      <c r="D34" s="104" t="s">
        <v>5483</v>
      </c>
      <c r="E34" s="83" t="s">
        <v>208</v>
      </c>
      <c r="F34" s="67" t="s">
        <v>136</v>
      </c>
      <c r="G34" s="83">
        <v>500</v>
      </c>
      <c r="H34" s="67" t="s">
        <v>162</v>
      </c>
      <c r="I34" s="67">
        <v>1</v>
      </c>
      <c r="J34" s="195">
        <v>36982</v>
      </c>
      <c r="K34" s="67">
        <v>0</v>
      </c>
      <c r="L34" s="123">
        <f t="shared" si="0"/>
        <v>27851</v>
      </c>
      <c r="M34" s="83" t="s">
        <v>5749</v>
      </c>
      <c r="N34" s="113" t="s">
        <v>9526</v>
      </c>
      <c r="O34" s="67"/>
      <c r="P34" s="67" t="s">
        <v>162</v>
      </c>
      <c r="Q34" s="83" t="s">
        <v>137</v>
      </c>
      <c r="R34" s="182" t="s">
        <v>137</v>
      </c>
      <c r="S34" s="83" t="s">
        <v>139</v>
      </c>
      <c r="T34" s="67" t="s">
        <v>140</v>
      </c>
      <c r="U34" s="200" t="s">
        <v>7830</v>
      </c>
      <c r="V34" s="67"/>
      <c r="W34" s="67"/>
      <c r="X34" s="83" t="s">
        <v>137</v>
      </c>
    </row>
    <row r="35" spans="1:24" ht="15" customHeight="1">
      <c r="A35" s="67" t="s">
        <v>134</v>
      </c>
      <c r="B35" s="67" t="s">
        <v>135</v>
      </c>
      <c r="C35" s="83">
        <v>53</v>
      </c>
      <c r="D35" s="104" t="s">
        <v>5496</v>
      </c>
      <c r="E35" s="83" t="s">
        <v>209</v>
      </c>
      <c r="F35" s="67" t="s">
        <v>136</v>
      </c>
      <c r="G35" s="83">
        <v>20500</v>
      </c>
      <c r="H35" s="67" t="s">
        <v>162</v>
      </c>
      <c r="I35" s="67">
        <v>1</v>
      </c>
      <c r="J35" s="195">
        <v>36982</v>
      </c>
      <c r="K35" s="67">
        <v>0</v>
      </c>
      <c r="L35" s="123">
        <f t="shared" si="0"/>
        <v>27851</v>
      </c>
      <c r="M35" s="83" t="s">
        <v>5750</v>
      </c>
      <c r="N35" s="113" t="s">
        <v>9526</v>
      </c>
      <c r="O35" s="67"/>
      <c r="P35" s="67" t="s">
        <v>162</v>
      </c>
      <c r="Q35" s="83" t="s">
        <v>4083</v>
      </c>
      <c r="R35" s="182" t="s">
        <v>2526</v>
      </c>
      <c r="S35" s="83" t="s">
        <v>139</v>
      </c>
      <c r="T35" s="67" t="s">
        <v>140</v>
      </c>
      <c r="U35" s="200" t="s">
        <v>7830</v>
      </c>
      <c r="V35" s="67"/>
      <c r="W35" s="67"/>
      <c r="X35" s="83" t="s">
        <v>6579</v>
      </c>
    </row>
    <row r="36" spans="1:24" ht="15" customHeight="1">
      <c r="A36" s="67" t="s">
        <v>134</v>
      </c>
      <c r="B36" s="67" t="s">
        <v>135</v>
      </c>
      <c r="C36" s="83">
        <v>54</v>
      </c>
      <c r="D36" s="104" t="s">
        <v>5497</v>
      </c>
      <c r="E36" s="83" t="s">
        <v>210</v>
      </c>
      <c r="F36" s="67" t="s">
        <v>136</v>
      </c>
      <c r="G36" s="83">
        <v>11000</v>
      </c>
      <c r="H36" s="67" t="s">
        <v>162</v>
      </c>
      <c r="I36" s="67">
        <v>1</v>
      </c>
      <c r="J36" s="195">
        <v>36982</v>
      </c>
      <c r="K36" s="67">
        <v>0</v>
      </c>
      <c r="L36" s="123">
        <f t="shared" si="0"/>
        <v>27851</v>
      </c>
      <c r="M36" s="83" t="s">
        <v>178</v>
      </c>
      <c r="N36" s="113" t="s">
        <v>9526</v>
      </c>
      <c r="O36" s="67"/>
      <c r="P36" s="67" t="s">
        <v>162</v>
      </c>
      <c r="Q36" s="83" t="s">
        <v>4084</v>
      </c>
      <c r="R36" s="182" t="s">
        <v>2527</v>
      </c>
      <c r="S36" s="83" t="s">
        <v>139</v>
      </c>
      <c r="T36" s="67" t="s">
        <v>140</v>
      </c>
      <c r="U36" s="200" t="s">
        <v>7830</v>
      </c>
      <c r="V36" s="67"/>
      <c r="W36" s="67"/>
      <c r="X36" s="83" t="s">
        <v>6580</v>
      </c>
    </row>
    <row r="37" spans="1:24" ht="15" customHeight="1">
      <c r="A37" s="67" t="s">
        <v>134</v>
      </c>
      <c r="B37" s="67" t="s">
        <v>135</v>
      </c>
      <c r="C37" s="83">
        <v>56</v>
      </c>
      <c r="D37" s="104" t="s">
        <v>5484</v>
      </c>
      <c r="E37" s="83" t="s">
        <v>211</v>
      </c>
      <c r="F37" s="67" t="s">
        <v>136</v>
      </c>
      <c r="G37" s="83">
        <v>30000</v>
      </c>
      <c r="H37" s="67" t="s">
        <v>162</v>
      </c>
      <c r="I37" s="67">
        <v>1</v>
      </c>
      <c r="J37" s="195">
        <v>36982</v>
      </c>
      <c r="K37" s="67">
        <v>0</v>
      </c>
      <c r="L37" s="123">
        <f t="shared" si="0"/>
        <v>27851</v>
      </c>
      <c r="M37" s="83" t="s">
        <v>5751</v>
      </c>
      <c r="N37" s="113" t="s">
        <v>9526</v>
      </c>
      <c r="O37" s="67"/>
      <c r="P37" s="67" t="s">
        <v>162</v>
      </c>
      <c r="Q37" s="83" t="s">
        <v>4085</v>
      </c>
      <c r="R37" s="182" t="s">
        <v>2528</v>
      </c>
      <c r="S37" s="83" t="s">
        <v>139</v>
      </c>
      <c r="T37" s="67" t="s">
        <v>140</v>
      </c>
      <c r="U37" s="200" t="s">
        <v>7832</v>
      </c>
      <c r="V37" s="67"/>
      <c r="W37" s="67"/>
      <c r="X37" s="83" t="s">
        <v>6581</v>
      </c>
    </row>
    <row r="38" spans="1:24" ht="15" customHeight="1">
      <c r="A38" s="67" t="s">
        <v>134</v>
      </c>
      <c r="B38" s="67" t="s">
        <v>135</v>
      </c>
      <c r="C38" s="83">
        <v>57</v>
      </c>
      <c r="D38" s="104" t="s">
        <v>5495</v>
      </c>
      <c r="E38" s="83" t="s">
        <v>212</v>
      </c>
      <c r="F38" s="67" t="s">
        <v>136</v>
      </c>
      <c r="G38" s="83">
        <v>8600</v>
      </c>
      <c r="H38" s="67" t="s">
        <v>162</v>
      </c>
      <c r="I38" s="67">
        <v>1</v>
      </c>
      <c r="J38" s="195">
        <v>36982</v>
      </c>
      <c r="K38" s="67">
        <v>0</v>
      </c>
      <c r="L38" s="123">
        <f t="shared" si="0"/>
        <v>27851</v>
      </c>
      <c r="M38" s="83" t="s">
        <v>5752</v>
      </c>
      <c r="N38" s="113" t="s">
        <v>9526</v>
      </c>
      <c r="O38" s="67"/>
      <c r="P38" s="67" t="s">
        <v>162</v>
      </c>
      <c r="Q38" s="83" t="s">
        <v>137</v>
      </c>
      <c r="R38" s="182" t="s">
        <v>137</v>
      </c>
      <c r="S38" s="83" t="s">
        <v>139</v>
      </c>
      <c r="T38" s="67" t="s">
        <v>140</v>
      </c>
      <c r="U38" s="200" t="s">
        <v>7830</v>
      </c>
      <c r="V38" s="67"/>
      <c r="W38" s="67"/>
      <c r="X38" s="83" t="s">
        <v>137</v>
      </c>
    </row>
    <row r="39" spans="1:24" ht="15" customHeight="1">
      <c r="A39" s="67" t="s">
        <v>134</v>
      </c>
      <c r="B39" s="67" t="s">
        <v>135</v>
      </c>
      <c r="C39" s="83">
        <v>58</v>
      </c>
      <c r="D39" s="104" t="s">
        <v>5498</v>
      </c>
      <c r="E39" s="83" t="s">
        <v>213</v>
      </c>
      <c r="F39" s="67" t="s">
        <v>136</v>
      </c>
      <c r="G39" s="83">
        <v>16800</v>
      </c>
      <c r="H39" s="67" t="s">
        <v>162</v>
      </c>
      <c r="I39" s="67">
        <v>1</v>
      </c>
      <c r="J39" s="195">
        <v>36982</v>
      </c>
      <c r="K39" s="67">
        <v>0</v>
      </c>
      <c r="L39" s="123">
        <f t="shared" si="0"/>
        <v>27851</v>
      </c>
      <c r="M39" s="83" t="s">
        <v>5753</v>
      </c>
      <c r="N39" s="113" t="s">
        <v>9526</v>
      </c>
      <c r="O39" s="67"/>
      <c r="P39" s="67" t="s">
        <v>162</v>
      </c>
      <c r="Q39" s="83" t="s">
        <v>4086</v>
      </c>
      <c r="R39" s="182" t="s">
        <v>2529</v>
      </c>
      <c r="S39" s="83" t="s">
        <v>139</v>
      </c>
      <c r="T39" s="67" t="s">
        <v>140</v>
      </c>
      <c r="U39" s="200" t="s">
        <v>7830</v>
      </c>
      <c r="V39" s="67"/>
      <c r="W39" s="67"/>
      <c r="X39" s="83" t="s">
        <v>6582</v>
      </c>
    </row>
    <row r="40" spans="1:24" ht="15" customHeight="1">
      <c r="A40" s="67" t="s">
        <v>134</v>
      </c>
      <c r="B40" s="67" t="s">
        <v>135</v>
      </c>
      <c r="C40" s="83">
        <v>59</v>
      </c>
      <c r="D40" s="104" t="s">
        <v>5499</v>
      </c>
      <c r="E40" s="83" t="s">
        <v>214</v>
      </c>
      <c r="F40" s="67" t="s">
        <v>136</v>
      </c>
      <c r="G40" s="83">
        <v>18000</v>
      </c>
      <c r="H40" s="67" t="s">
        <v>5797</v>
      </c>
      <c r="I40" s="67">
        <v>1</v>
      </c>
      <c r="J40" s="195">
        <v>36982</v>
      </c>
      <c r="K40" s="67">
        <v>0</v>
      </c>
      <c r="L40" s="123">
        <f t="shared" si="0"/>
        <v>27851</v>
      </c>
      <c r="M40" s="83" t="s">
        <v>5729</v>
      </c>
      <c r="N40" s="113" t="s">
        <v>9526</v>
      </c>
      <c r="O40" s="67"/>
      <c r="P40" s="67" t="s">
        <v>162</v>
      </c>
      <c r="Q40" s="83" t="s">
        <v>4087</v>
      </c>
      <c r="R40" s="182" t="s">
        <v>2530</v>
      </c>
      <c r="S40" s="83" t="s">
        <v>139</v>
      </c>
      <c r="T40" s="67" t="s">
        <v>140</v>
      </c>
      <c r="U40" s="200" t="s">
        <v>7831</v>
      </c>
      <c r="V40" s="67"/>
      <c r="W40" s="67"/>
      <c r="X40" s="83" t="s">
        <v>6583</v>
      </c>
    </row>
    <row r="41" spans="1:24" ht="15" customHeight="1">
      <c r="A41" s="67" t="s">
        <v>134</v>
      </c>
      <c r="B41" s="67" t="s">
        <v>135</v>
      </c>
      <c r="C41" s="83">
        <v>60</v>
      </c>
      <c r="D41" s="104" t="s">
        <v>5500</v>
      </c>
      <c r="E41" s="83" t="s">
        <v>215</v>
      </c>
      <c r="F41" s="67" t="s">
        <v>136</v>
      </c>
      <c r="G41" s="83">
        <v>15700</v>
      </c>
      <c r="H41" s="67" t="s">
        <v>5736</v>
      </c>
      <c r="I41" s="67">
        <v>1</v>
      </c>
      <c r="J41" s="195">
        <v>36982</v>
      </c>
      <c r="K41" s="67">
        <v>0</v>
      </c>
      <c r="L41" s="123">
        <f>DATE(YEAR(J41)-25,MONTH(J41),DAY(J41))</f>
        <v>27851</v>
      </c>
      <c r="M41" s="83" t="s">
        <v>5754</v>
      </c>
      <c r="N41" s="113" t="s">
        <v>9526</v>
      </c>
      <c r="O41" s="67"/>
      <c r="P41" s="67" t="s">
        <v>162</v>
      </c>
      <c r="Q41" s="83" t="s">
        <v>4088</v>
      </c>
      <c r="R41" s="182" t="s">
        <v>2531</v>
      </c>
      <c r="S41" s="83" t="s">
        <v>139</v>
      </c>
      <c r="T41" s="67" t="s">
        <v>140</v>
      </c>
      <c r="U41" s="200" t="s">
        <v>7830</v>
      </c>
      <c r="V41" s="67"/>
      <c r="W41" s="67"/>
      <c r="X41" s="83" t="s">
        <v>6584</v>
      </c>
    </row>
    <row r="42" spans="1:24" ht="15" customHeight="1">
      <c r="A42" s="67" t="s">
        <v>134</v>
      </c>
      <c r="B42" s="67" t="s">
        <v>135</v>
      </c>
      <c r="C42" s="83">
        <v>61</v>
      </c>
      <c r="D42" s="104" t="s">
        <v>5501</v>
      </c>
      <c r="E42" s="83" t="s">
        <v>216</v>
      </c>
      <c r="F42" s="67" t="s">
        <v>136</v>
      </c>
      <c r="G42" s="83">
        <v>12000</v>
      </c>
      <c r="H42" s="67" t="s">
        <v>162</v>
      </c>
      <c r="I42" s="67">
        <v>1</v>
      </c>
      <c r="J42" s="195">
        <v>36982</v>
      </c>
      <c r="K42" s="67">
        <v>0</v>
      </c>
      <c r="L42" s="123">
        <f>DATE(YEAR(J42)-25,MONTH(J42),DAY(J42))</f>
        <v>27851</v>
      </c>
      <c r="M42" s="83" t="s">
        <v>5755</v>
      </c>
      <c r="N42" s="113" t="s">
        <v>9526</v>
      </c>
      <c r="O42" s="67"/>
      <c r="P42" s="67" t="s">
        <v>162</v>
      </c>
      <c r="Q42" s="83" t="s">
        <v>4089</v>
      </c>
      <c r="R42" s="182" t="s">
        <v>2532</v>
      </c>
      <c r="S42" s="83" t="s">
        <v>139</v>
      </c>
      <c r="T42" s="67" t="s">
        <v>140</v>
      </c>
      <c r="U42" s="200" t="s">
        <v>7832</v>
      </c>
      <c r="V42" s="67"/>
      <c r="W42" s="67"/>
      <c r="X42" s="83" t="s">
        <v>6585</v>
      </c>
    </row>
    <row r="43" spans="1:24" ht="15" customHeight="1">
      <c r="A43" s="67" t="s">
        <v>134</v>
      </c>
      <c r="B43" s="67" t="s">
        <v>135</v>
      </c>
      <c r="C43" s="83">
        <v>64</v>
      </c>
      <c r="D43" s="104" t="s">
        <v>5502</v>
      </c>
      <c r="E43" s="83" t="s">
        <v>217</v>
      </c>
      <c r="F43" s="67" t="s">
        <v>136</v>
      </c>
      <c r="G43" s="83">
        <v>6000</v>
      </c>
      <c r="H43" s="67" t="s">
        <v>162</v>
      </c>
      <c r="I43" s="67">
        <v>1</v>
      </c>
      <c r="J43" s="195">
        <v>36982</v>
      </c>
      <c r="K43" s="67">
        <v>0</v>
      </c>
      <c r="L43" s="123">
        <f>DATE(YEAR(J43)-25,MONTH(J43),DAY(J43))</f>
        <v>27851</v>
      </c>
      <c r="M43" s="83" t="s">
        <v>5740</v>
      </c>
      <c r="N43" s="113" t="s">
        <v>9526</v>
      </c>
      <c r="O43" s="67"/>
      <c r="P43" s="67" t="s">
        <v>162</v>
      </c>
      <c r="Q43" s="83" t="s">
        <v>137</v>
      </c>
      <c r="R43" s="182" t="s">
        <v>137</v>
      </c>
      <c r="S43" s="83" t="s">
        <v>139</v>
      </c>
      <c r="T43" s="67" t="s">
        <v>140</v>
      </c>
      <c r="U43" s="200" t="s">
        <v>7830</v>
      </c>
      <c r="V43" s="67"/>
      <c r="W43" s="67"/>
      <c r="X43" s="83" t="s">
        <v>6586</v>
      </c>
    </row>
    <row r="44" spans="1:24" ht="15" customHeight="1">
      <c r="A44" s="67" t="s">
        <v>134</v>
      </c>
      <c r="B44" s="67" t="s">
        <v>135</v>
      </c>
      <c r="C44" s="83">
        <v>65</v>
      </c>
      <c r="D44" s="104" t="s">
        <v>172</v>
      </c>
      <c r="E44" s="83" t="s">
        <v>218</v>
      </c>
      <c r="F44" s="67" t="s">
        <v>136</v>
      </c>
      <c r="G44" s="83">
        <v>17000</v>
      </c>
      <c r="H44" s="67" t="s">
        <v>162</v>
      </c>
      <c r="I44" s="67">
        <v>1</v>
      </c>
      <c r="J44" s="195">
        <v>36982</v>
      </c>
      <c r="K44" s="67">
        <v>0</v>
      </c>
      <c r="L44" s="123">
        <f t="shared" ref="L44:L47" si="1">DATE(YEAR(J44)-25,MONTH(J44),DAY(J44))</f>
        <v>27851</v>
      </c>
      <c r="M44" s="83" t="s">
        <v>5756</v>
      </c>
      <c r="N44" s="113" t="s">
        <v>9526</v>
      </c>
      <c r="O44" s="67"/>
      <c r="P44" s="67" t="s">
        <v>162</v>
      </c>
      <c r="Q44" s="83" t="s">
        <v>137</v>
      </c>
      <c r="R44" s="182" t="s">
        <v>137</v>
      </c>
      <c r="S44" s="83" t="s">
        <v>139</v>
      </c>
      <c r="T44" s="67" t="s">
        <v>140</v>
      </c>
      <c r="U44" s="200" t="s">
        <v>7830</v>
      </c>
      <c r="V44" s="67"/>
      <c r="W44" s="67"/>
      <c r="X44" s="83" t="s">
        <v>6587</v>
      </c>
    </row>
    <row r="45" spans="1:24" ht="15" customHeight="1">
      <c r="A45" s="67" t="s">
        <v>134</v>
      </c>
      <c r="B45" s="67" t="s">
        <v>135</v>
      </c>
      <c r="C45" s="83">
        <v>67</v>
      </c>
      <c r="D45" s="104" t="s">
        <v>5503</v>
      </c>
      <c r="E45" s="83" t="s">
        <v>219</v>
      </c>
      <c r="F45" s="67" t="s">
        <v>136</v>
      </c>
      <c r="G45" s="83">
        <v>35600</v>
      </c>
      <c r="H45" s="67" t="s">
        <v>162</v>
      </c>
      <c r="I45" s="67">
        <v>1</v>
      </c>
      <c r="J45" s="195">
        <v>36982</v>
      </c>
      <c r="K45" s="67">
        <v>0</v>
      </c>
      <c r="L45" s="123">
        <f t="shared" si="1"/>
        <v>27851</v>
      </c>
      <c r="M45" s="83" t="s">
        <v>5751</v>
      </c>
      <c r="N45" s="113" t="s">
        <v>9526</v>
      </c>
      <c r="O45" s="67"/>
      <c r="P45" s="67" t="s">
        <v>162</v>
      </c>
      <c r="Q45" s="83" t="s">
        <v>137</v>
      </c>
      <c r="R45" s="182" t="s">
        <v>137</v>
      </c>
      <c r="S45" s="83" t="s">
        <v>139</v>
      </c>
      <c r="T45" s="67" t="s">
        <v>140</v>
      </c>
      <c r="U45" s="200" t="s">
        <v>7830</v>
      </c>
      <c r="V45" s="67"/>
      <c r="W45" s="67"/>
      <c r="X45" s="83" t="s">
        <v>6588</v>
      </c>
    </row>
    <row r="46" spans="1:24" ht="15" customHeight="1">
      <c r="A46" s="67" t="s">
        <v>134</v>
      </c>
      <c r="B46" s="67" t="s">
        <v>135</v>
      </c>
      <c r="C46" s="83">
        <v>69</v>
      </c>
      <c r="D46" s="104" t="s">
        <v>5504</v>
      </c>
      <c r="E46" s="83" t="s">
        <v>220</v>
      </c>
      <c r="F46" s="67" t="s">
        <v>136</v>
      </c>
      <c r="G46" s="83">
        <v>36000</v>
      </c>
      <c r="H46" s="67" t="s">
        <v>162</v>
      </c>
      <c r="I46" s="67">
        <v>1</v>
      </c>
      <c r="J46" s="195">
        <v>36982</v>
      </c>
      <c r="K46" s="67">
        <v>0</v>
      </c>
      <c r="L46" s="123">
        <f t="shared" si="1"/>
        <v>27851</v>
      </c>
      <c r="M46" s="83" t="s">
        <v>5740</v>
      </c>
      <c r="N46" s="113" t="s">
        <v>9526</v>
      </c>
      <c r="O46" s="67"/>
      <c r="P46" s="67" t="s">
        <v>162</v>
      </c>
      <c r="Q46" s="83" t="s">
        <v>4090</v>
      </c>
      <c r="R46" s="182" t="s">
        <v>2533</v>
      </c>
      <c r="S46" s="83" t="s">
        <v>139</v>
      </c>
      <c r="T46" s="67" t="s">
        <v>140</v>
      </c>
      <c r="U46" s="200" t="s">
        <v>7833</v>
      </c>
      <c r="V46" s="67"/>
      <c r="W46" s="67"/>
      <c r="X46" s="83" t="s">
        <v>6589</v>
      </c>
    </row>
    <row r="47" spans="1:24" ht="15" customHeight="1">
      <c r="A47" s="67" t="s">
        <v>134</v>
      </c>
      <c r="B47" s="67" t="s">
        <v>135</v>
      </c>
      <c r="C47" s="83">
        <v>70</v>
      </c>
      <c r="D47" s="104" t="s">
        <v>5490</v>
      </c>
      <c r="E47" s="83" t="s">
        <v>221</v>
      </c>
      <c r="F47" s="67" t="s">
        <v>136</v>
      </c>
      <c r="G47" s="83">
        <v>12000</v>
      </c>
      <c r="H47" s="67" t="s">
        <v>162</v>
      </c>
      <c r="I47" s="67">
        <v>1</v>
      </c>
      <c r="J47" s="195">
        <v>36982</v>
      </c>
      <c r="K47" s="67">
        <v>0</v>
      </c>
      <c r="L47" s="123">
        <f t="shared" si="1"/>
        <v>27851</v>
      </c>
      <c r="M47" s="83" t="s">
        <v>171</v>
      </c>
      <c r="N47" s="113" t="s">
        <v>9526</v>
      </c>
      <c r="O47" s="67"/>
      <c r="P47" s="67" t="s">
        <v>162</v>
      </c>
      <c r="Q47" s="83" t="s">
        <v>137</v>
      </c>
      <c r="R47" s="182" t="s">
        <v>137</v>
      </c>
      <c r="S47" s="83" t="s">
        <v>139</v>
      </c>
      <c r="T47" s="67" t="s">
        <v>140</v>
      </c>
      <c r="U47" s="200" t="s">
        <v>7830</v>
      </c>
      <c r="V47" s="67"/>
      <c r="W47" s="67"/>
      <c r="X47" s="83" t="s">
        <v>6590</v>
      </c>
    </row>
    <row r="48" spans="1:24" ht="15" customHeight="1">
      <c r="A48" s="67" t="s">
        <v>134</v>
      </c>
      <c r="B48" s="67" t="s">
        <v>135</v>
      </c>
      <c r="C48" s="83">
        <v>72</v>
      </c>
      <c r="D48" s="104" t="s">
        <v>5485</v>
      </c>
      <c r="E48" s="83" t="s">
        <v>222</v>
      </c>
      <c r="F48" s="67" t="s">
        <v>136</v>
      </c>
      <c r="G48" s="83">
        <v>36000</v>
      </c>
      <c r="H48" s="67" t="s">
        <v>162</v>
      </c>
      <c r="I48" s="67">
        <v>1</v>
      </c>
      <c r="J48" s="195">
        <v>36982</v>
      </c>
      <c r="K48" s="67">
        <v>0</v>
      </c>
      <c r="L48" s="123">
        <f>DATE(YEAR(J48)-25,MONTH(J48),DAY(J48))</f>
        <v>27851</v>
      </c>
      <c r="M48" s="83" t="s">
        <v>5738</v>
      </c>
      <c r="N48" s="113" t="s">
        <v>9526</v>
      </c>
      <c r="O48" s="67"/>
      <c r="P48" s="67" t="s">
        <v>162</v>
      </c>
      <c r="Q48" s="83" t="s">
        <v>4091</v>
      </c>
      <c r="R48" s="182" t="s">
        <v>2534</v>
      </c>
      <c r="S48" s="83" t="s">
        <v>139</v>
      </c>
      <c r="T48" s="67" t="s">
        <v>140</v>
      </c>
      <c r="U48" s="200" t="s">
        <v>7832</v>
      </c>
      <c r="V48" s="67"/>
      <c r="W48" s="67"/>
      <c r="X48" s="83" t="s">
        <v>6591</v>
      </c>
    </row>
    <row r="49" spans="1:24" ht="15" customHeight="1">
      <c r="A49" s="67" t="s">
        <v>134</v>
      </c>
      <c r="B49" s="67" t="s">
        <v>135</v>
      </c>
      <c r="C49" s="83">
        <v>73</v>
      </c>
      <c r="D49" s="104" t="s">
        <v>5505</v>
      </c>
      <c r="E49" s="83" t="s">
        <v>223</v>
      </c>
      <c r="F49" s="67" t="s">
        <v>136</v>
      </c>
      <c r="G49" s="83">
        <v>31200</v>
      </c>
      <c r="H49" s="67" t="s">
        <v>162</v>
      </c>
      <c r="I49" s="67">
        <v>1</v>
      </c>
      <c r="J49" s="195">
        <v>36982</v>
      </c>
      <c r="K49" s="67">
        <v>0</v>
      </c>
      <c r="L49" s="123">
        <f t="shared" ref="L49:L112" si="2">DATE(YEAR(J49)-25,MONTH(J49),DAY(J49))</f>
        <v>27851</v>
      </c>
      <c r="M49" s="83" t="s">
        <v>5755</v>
      </c>
      <c r="N49" s="113" t="s">
        <v>9526</v>
      </c>
      <c r="O49" s="67"/>
      <c r="P49" s="67" t="s">
        <v>162</v>
      </c>
      <c r="Q49" s="83" t="s">
        <v>4092</v>
      </c>
      <c r="R49" s="182" t="s">
        <v>2535</v>
      </c>
      <c r="S49" s="83" t="s">
        <v>139</v>
      </c>
      <c r="T49" s="67" t="s">
        <v>140</v>
      </c>
      <c r="U49" s="200" t="s">
        <v>7832</v>
      </c>
      <c r="V49" s="67"/>
      <c r="W49" s="67"/>
      <c r="X49" s="83" t="s">
        <v>6592</v>
      </c>
    </row>
    <row r="50" spans="1:24" ht="15" customHeight="1">
      <c r="A50" s="67" t="s">
        <v>134</v>
      </c>
      <c r="B50" s="67" t="s">
        <v>135</v>
      </c>
      <c r="C50" s="83">
        <v>75</v>
      </c>
      <c r="D50" s="104" t="s">
        <v>5503</v>
      </c>
      <c r="E50" s="83" t="s">
        <v>224</v>
      </c>
      <c r="F50" s="67" t="s">
        <v>136</v>
      </c>
      <c r="G50" s="83">
        <v>43750</v>
      </c>
      <c r="H50" s="67" t="s">
        <v>162</v>
      </c>
      <c r="I50" s="67">
        <v>1</v>
      </c>
      <c r="J50" s="195">
        <v>36982</v>
      </c>
      <c r="K50" s="67">
        <v>0</v>
      </c>
      <c r="L50" s="123">
        <f t="shared" si="2"/>
        <v>27851</v>
      </c>
      <c r="M50" s="83" t="s">
        <v>5751</v>
      </c>
      <c r="N50" s="113" t="s">
        <v>9526</v>
      </c>
      <c r="O50" s="67"/>
      <c r="P50" s="67" t="s">
        <v>162</v>
      </c>
      <c r="Q50" s="83" t="s">
        <v>4093</v>
      </c>
      <c r="R50" s="182" t="s">
        <v>2536</v>
      </c>
      <c r="S50" s="83" t="s">
        <v>139</v>
      </c>
      <c r="T50" s="67" t="s">
        <v>140</v>
      </c>
      <c r="U50" s="200" t="s">
        <v>7833</v>
      </c>
      <c r="V50" s="67"/>
      <c r="W50" s="67"/>
      <c r="X50" s="83" t="s">
        <v>137</v>
      </c>
    </row>
    <row r="51" spans="1:24" ht="15" customHeight="1">
      <c r="A51" s="67" t="s">
        <v>134</v>
      </c>
      <c r="B51" s="67" t="s">
        <v>135</v>
      </c>
      <c r="C51" s="83">
        <v>76</v>
      </c>
      <c r="D51" s="104" t="s">
        <v>5504</v>
      </c>
      <c r="E51" s="83" t="s">
        <v>225</v>
      </c>
      <c r="F51" s="67" t="s">
        <v>136</v>
      </c>
      <c r="G51" s="83">
        <v>1700</v>
      </c>
      <c r="H51" s="67" t="s">
        <v>162</v>
      </c>
      <c r="I51" s="67">
        <v>1</v>
      </c>
      <c r="J51" s="195">
        <v>36982</v>
      </c>
      <c r="K51" s="67">
        <v>0</v>
      </c>
      <c r="L51" s="123">
        <f t="shared" si="2"/>
        <v>27851</v>
      </c>
      <c r="M51" s="83" t="s">
        <v>5757</v>
      </c>
      <c r="N51" s="113" t="s">
        <v>9526</v>
      </c>
      <c r="O51" s="67"/>
      <c r="P51" s="67" t="s">
        <v>162</v>
      </c>
      <c r="Q51" s="83" t="s">
        <v>137</v>
      </c>
      <c r="R51" s="182" t="s">
        <v>137</v>
      </c>
      <c r="S51" s="83" t="s">
        <v>139</v>
      </c>
      <c r="T51" s="67" t="s">
        <v>140</v>
      </c>
      <c r="U51" s="200" t="s">
        <v>7830</v>
      </c>
      <c r="V51" s="67"/>
      <c r="W51" s="67"/>
      <c r="X51" s="83" t="s">
        <v>137</v>
      </c>
    </row>
    <row r="52" spans="1:24" ht="15" customHeight="1">
      <c r="A52" s="67" t="s">
        <v>134</v>
      </c>
      <c r="B52" s="67" t="s">
        <v>135</v>
      </c>
      <c r="C52" s="83">
        <v>77</v>
      </c>
      <c r="D52" s="104" t="s">
        <v>5484</v>
      </c>
      <c r="E52" s="83" t="s">
        <v>226</v>
      </c>
      <c r="F52" s="67" t="s">
        <v>136</v>
      </c>
      <c r="G52" s="83">
        <v>15000</v>
      </c>
      <c r="H52" s="67" t="s">
        <v>162</v>
      </c>
      <c r="I52" s="67">
        <v>1</v>
      </c>
      <c r="J52" s="195">
        <v>36982</v>
      </c>
      <c r="K52" s="67">
        <v>0</v>
      </c>
      <c r="L52" s="123">
        <f t="shared" si="2"/>
        <v>27851</v>
      </c>
      <c r="M52" s="83" t="s">
        <v>5751</v>
      </c>
      <c r="N52" s="113" t="s">
        <v>9526</v>
      </c>
      <c r="O52" s="67"/>
      <c r="P52" s="67" t="s">
        <v>162</v>
      </c>
      <c r="Q52" s="83" t="s">
        <v>137</v>
      </c>
      <c r="R52" s="182" t="s">
        <v>137</v>
      </c>
      <c r="S52" s="83" t="s">
        <v>139</v>
      </c>
      <c r="T52" s="67" t="s">
        <v>140</v>
      </c>
      <c r="U52" s="200" t="s">
        <v>7830</v>
      </c>
      <c r="V52" s="67"/>
      <c r="W52" s="67"/>
      <c r="X52" s="83" t="s">
        <v>6593</v>
      </c>
    </row>
    <row r="53" spans="1:24" ht="15" customHeight="1">
      <c r="A53" s="67" t="s">
        <v>134</v>
      </c>
      <c r="B53" s="67" t="s">
        <v>135</v>
      </c>
      <c r="C53" s="83">
        <v>78</v>
      </c>
      <c r="D53" s="104" t="s">
        <v>5484</v>
      </c>
      <c r="E53" s="83" t="s">
        <v>227</v>
      </c>
      <c r="F53" s="67" t="s">
        <v>136</v>
      </c>
      <c r="G53" s="83">
        <v>35000</v>
      </c>
      <c r="H53" s="67" t="s">
        <v>162</v>
      </c>
      <c r="I53" s="67">
        <v>1</v>
      </c>
      <c r="J53" s="195">
        <v>36982</v>
      </c>
      <c r="K53" s="67">
        <v>0</v>
      </c>
      <c r="L53" s="123">
        <f t="shared" si="2"/>
        <v>27851</v>
      </c>
      <c r="M53" s="83" t="s">
        <v>5751</v>
      </c>
      <c r="N53" s="113" t="s">
        <v>9526</v>
      </c>
      <c r="O53" s="67"/>
      <c r="P53" s="67" t="s">
        <v>162</v>
      </c>
      <c r="Q53" s="83" t="s">
        <v>4094</v>
      </c>
      <c r="R53" s="182" t="s">
        <v>2537</v>
      </c>
      <c r="S53" s="83" t="s">
        <v>139</v>
      </c>
      <c r="T53" s="67" t="s">
        <v>140</v>
      </c>
      <c r="U53" s="200" t="s">
        <v>7832</v>
      </c>
      <c r="V53" s="67"/>
      <c r="W53" s="67"/>
      <c r="X53" s="83" t="s">
        <v>137</v>
      </c>
    </row>
    <row r="54" spans="1:24" ht="15" customHeight="1">
      <c r="A54" s="67" t="s">
        <v>134</v>
      </c>
      <c r="B54" s="67" t="s">
        <v>135</v>
      </c>
      <c r="C54" s="83">
        <v>79</v>
      </c>
      <c r="D54" s="104" t="s">
        <v>5484</v>
      </c>
      <c r="E54" s="83" t="s">
        <v>228</v>
      </c>
      <c r="F54" s="67" t="s">
        <v>136</v>
      </c>
      <c r="G54" s="83">
        <v>10280</v>
      </c>
      <c r="H54" s="67" t="s">
        <v>162</v>
      </c>
      <c r="I54" s="67">
        <v>1</v>
      </c>
      <c r="J54" s="195">
        <v>36982</v>
      </c>
      <c r="K54" s="67">
        <v>0</v>
      </c>
      <c r="L54" s="123">
        <f t="shared" si="2"/>
        <v>27851</v>
      </c>
      <c r="M54" s="83" t="s">
        <v>5751</v>
      </c>
      <c r="N54" s="113" t="s">
        <v>9526</v>
      </c>
      <c r="O54" s="67"/>
      <c r="P54" s="67" t="s">
        <v>162</v>
      </c>
      <c r="Q54" s="83" t="s">
        <v>137</v>
      </c>
      <c r="R54" s="182" t="s">
        <v>137</v>
      </c>
      <c r="S54" s="83" t="s">
        <v>139</v>
      </c>
      <c r="T54" s="67" t="s">
        <v>140</v>
      </c>
      <c r="U54" s="200" t="s">
        <v>7830</v>
      </c>
      <c r="V54" s="67"/>
      <c r="W54" s="67"/>
      <c r="X54" s="83" t="s">
        <v>6594</v>
      </c>
    </row>
    <row r="55" spans="1:24" ht="15" customHeight="1">
      <c r="A55" s="67" t="s">
        <v>134</v>
      </c>
      <c r="B55" s="67" t="s">
        <v>135</v>
      </c>
      <c r="C55" s="83">
        <v>81</v>
      </c>
      <c r="D55" s="104" t="s">
        <v>5506</v>
      </c>
      <c r="E55" s="83" t="s">
        <v>229</v>
      </c>
      <c r="F55" s="67" t="s">
        <v>136</v>
      </c>
      <c r="G55" s="83">
        <v>12800</v>
      </c>
      <c r="H55" s="67" t="s">
        <v>162</v>
      </c>
      <c r="I55" s="67">
        <v>1</v>
      </c>
      <c r="J55" s="195">
        <v>36982</v>
      </c>
      <c r="K55" s="67">
        <v>0</v>
      </c>
      <c r="L55" s="123">
        <f t="shared" si="2"/>
        <v>27851</v>
      </c>
      <c r="M55" s="83" t="s">
        <v>5758</v>
      </c>
      <c r="N55" s="113" t="s">
        <v>9526</v>
      </c>
      <c r="O55" s="67"/>
      <c r="P55" s="67" t="s">
        <v>162</v>
      </c>
      <c r="Q55" s="83" t="s">
        <v>4095</v>
      </c>
      <c r="R55" s="182" t="s">
        <v>2538</v>
      </c>
      <c r="S55" s="83" t="s">
        <v>139</v>
      </c>
      <c r="T55" s="67" t="s">
        <v>140</v>
      </c>
      <c r="U55" s="200" t="s">
        <v>7830</v>
      </c>
      <c r="V55" s="67"/>
      <c r="W55" s="67"/>
      <c r="X55" s="83" t="s">
        <v>137</v>
      </c>
    </row>
    <row r="56" spans="1:24" ht="15" customHeight="1">
      <c r="A56" s="67" t="s">
        <v>134</v>
      </c>
      <c r="B56" s="67" t="s">
        <v>135</v>
      </c>
      <c r="C56" s="83">
        <v>82</v>
      </c>
      <c r="D56" s="104" t="s">
        <v>5494</v>
      </c>
      <c r="E56" s="83" t="s">
        <v>230</v>
      </c>
      <c r="F56" s="67" t="s">
        <v>136</v>
      </c>
      <c r="G56" s="83">
        <v>3000</v>
      </c>
      <c r="H56" s="67" t="s">
        <v>162</v>
      </c>
      <c r="I56" s="67">
        <v>1</v>
      </c>
      <c r="J56" s="195">
        <v>36982</v>
      </c>
      <c r="K56" s="67">
        <v>0</v>
      </c>
      <c r="L56" s="123">
        <f t="shared" si="2"/>
        <v>27851</v>
      </c>
      <c r="M56" s="83" t="s">
        <v>5748</v>
      </c>
      <c r="N56" s="113" t="s">
        <v>9526</v>
      </c>
      <c r="O56" s="67"/>
      <c r="P56" s="67" t="s">
        <v>162</v>
      </c>
      <c r="Q56" s="83" t="s">
        <v>137</v>
      </c>
      <c r="R56" s="182" t="s">
        <v>137</v>
      </c>
      <c r="S56" s="83" t="s">
        <v>139</v>
      </c>
      <c r="T56" s="67" t="s">
        <v>140</v>
      </c>
      <c r="U56" s="200" t="s">
        <v>7830</v>
      </c>
      <c r="V56" s="67"/>
      <c r="W56" s="67"/>
      <c r="X56" s="83" t="s">
        <v>6595</v>
      </c>
    </row>
    <row r="57" spans="1:24" ht="15" customHeight="1">
      <c r="A57" s="67" t="s">
        <v>134</v>
      </c>
      <c r="B57" s="67" t="s">
        <v>135</v>
      </c>
      <c r="C57" s="83">
        <v>83</v>
      </c>
      <c r="D57" s="104" t="s">
        <v>5483</v>
      </c>
      <c r="E57" s="83" t="s">
        <v>231</v>
      </c>
      <c r="F57" s="67" t="s">
        <v>136</v>
      </c>
      <c r="G57" s="83">
        <v>17800</v>
      </c>
      <c r="H57" s="67" t="s">
        <v>162</v>
      </c>
      <c r="I57" s="67">
        <v>1</v>
      </c>
      <c r="J57" s="195">
        <v>36982</v>
      </c>
      <c r="K57" s="67">
        <v>0</v>
      </c>
      <c r="L57" s="123">
        <f t="shared" si="2"/>
        <v>27851</v>
      </c>
      <c r="M57" s="83" t="s">
        <v>171</v>
      </c>
      <c r="N57" s="113" t="s">
        <v>9526</v>
      </c>
      <c r="O57" s="67"/>
      <c r="P57" s="67" t="s">
        <v>162</v>
      </c>
      <c r="Q57" s="83" t="s">
        <v>4096</v>
      </c>
      <c r="R57" s="182" t="s">
        <v>2539</v>
      </c>
      <c r="S57" s="83" t="s">
        <v>139</v>
      </c>
      <c r="T57" s="67" t="s">
        <v>140</v>
      </c>
      <c r="U57" s="200" t="s">
        <v>7830</v>
      </c>
      <c r="V57" s="67"/>
      <c r="W57" s="67"/>
      <c r="X57" s="83" t="s">
        <v>6596</v>
      </c>
    </row>
    <row r="58" spans="1:24" ht="15" customHeight="1">
      <c r="A58" s="67" t="s">
        <v>134</v>
      </c>
      <c r="B58" s="67" t="s">
        <v>135</v>
      </c>
      <c r="C58" s="83">
        <v>85</v>
      </c>
      <c r="D58" s="104" t="s">
        <v>5507</v>
      </c>
      <c r="E58" s="83" t="s">
        <v>232</v>
      </c>
      <c r="F58" s="67" t="s">
        <v>136</v>
      </c>
      <c r="G58" s="83">
        <v>18800</v>
      </c>
      <c r="H58" s="67" t="s">
        <v>162</v>
      </c>
      <c r="I58" s="67">
        <v>1</v>
      </c>
      <c r="J58" s="195">
        <v>36982</v>
      </c>
      <c r="K58" s="67">
        <v>0</v>
      </c>
      <c r="L58" s="123">
        <f t="shared" si="2"/>
        <v>27851</v>
      </c>
      <c r="M58" s="83" t="s">
        <v>5759</v>
      </c>
      <c r="N58" s="113" t="s">
        <v>9526</v>
      </c>
      <c r="O58" s="67"/>
      <c r="P58" s="67" t="s">
        <v>162</v>
      </c>
      <c r="Q58" s="83" t="s">
        <v>4097</v>
      </c>
      <c r="R58" s="182" t="s">
        <v>2540</v>
      </c>
      <c r="S58" s="83" t="s">
        <v>139</v>
      </c>
      <c r="T58" s="67" t="s">
        <v>140</v>
      </c>
      <c r="U58" s="200" t="s">
        <v>7832</v>
      </c>
      <c r="V58" s="67"/>
      <c r="W58" s="67"/>
      <c r="X58" s="83" t="s">
        <v>137</v>
      </c>
    </row>
    <row r="59" spans="1:24" ht="15" customHeight="1">
      <c r="A59" s="67" t="s">
        <v>134</v>
      </c>
      <c r="B59" s="67" t="s">
        <v>135</v>
      </c>
      <c r="C59" s="83">
        <v>86</v>
      </c>
      <c r="D59" s="104" t="s">
        <v>170</v>
      </c>
      <c r="E59" s="83" t="s">
        <v>233</v>
      </c>
      <c r="F59" s="67" t="s">
        <v>136</v>
      </c>
      <c r="G59" s="83">
        <v>6300</v>
      </c>
      <c r="H59" s="67" t="s">
        <v>162</v>
      </c>
      <c r="I59" s="67">
        <v>1</v>
      </c>
      <c r="J59" s="195">
        <v>36982</v>
      </c>
      <c r="K59" s="67">
        <v>0</v>
      </c>
      <c r="L59" s="123">
        <f t="shared" si="2"/>
        <v>27851</v>
      </c>
      <c r="M59" s="83" t="s">
        <v>5760</v>
      </c>
      <c r="N59" s="113" t="s">
        <v>9526</v>
      </c>
      <c r="O59" s="67"/>
      <c r="P59" s="67" t="s">
        <v>162</v>
      </c>
      <c r="Q59" s="83" t="s">
        <v>137</v>
      </c>
      <c r="R59" s="182" t="s">
        <v>137</v>
      </c>
      <c r="S59" s="83" t="s">
        <v>139</v>
      </c>
      <c r="T59" s="67" t="s">
        <v>140</v>
      </c>
      <c r="U59" s="200" t="s">
        <v>7830</v>
      </c>
      <c r="V59" s="67"/>
      <c r="W59" s="67"/>
      <c r="X59" s="83" t="s">
        <v>6597</v>
      </c>
    </row>
    <row r="60" spans="1:24" ht="15" customHeight="1">
      <c r="A60" s="67" t="s">
        <v>134</v>
      </c>
      <c r="B60" s="67" t="s">
        <v>135</v>
      </c>
      <c r="C60" s="83">
        <v>87</v>
      </c>
      <c r="D60" s="104" t="s">
        <v>5500</v>
      </c>
      <c r="E60" s="83" t="s">
        <v>234</v>
      </c>
      <c r="F60" s="67" t="s">
        <v>136</v>
      </c>
      <c r="G60" s="83">
        <v>16500</v>
      </c>
      <c r="H60" s="67" t="s">
        <v>5736</v>
      </c>
      <c r="I60" s="67">
        <v>1</v>
      </c>
      <c r="J60" s="195">
        <v>36982</v>
      </c>
      <c r="K60" s="67">
        <v>0</v>
      </c>
      <c r="L60" s="123">
        <f t="shared" si="2"/>
        <v>27851</v>
      </c>
      <c r="M60" s="83" t="s">
        <v>5761</v>
      </c>
      <c r="N60" s="113" t="s">
        <v>9526</v>
      </c>
      <c r="O60" s="67"/>
      <c r="P60" s="67" t="s">
        <v>5736</v>
      </c>
      <c r="Q60" s="83" t="s">
        <v>4098</v>
      </c>
      <c r="R60" s="182" t="s">
        <v>2541</v>
      </c>
      <c r="S60" s="83" t="s">
        <v>139</v>
      </c>
      <c r="T60" s="67" t="s">
        <v>140</v>
      </c>
      <c r="U60" s="200" t="s">
        <v>7830</v>
      </c>
      <c r="V60" s="67"/>
      <c r="W60" s="67"/>
      <c r="X60" s="83" t="s">
        <v>137</v>
      </c>
    </row>
    <row r="61" spans="1:24" ht="15" customHeight="1">
      <c r="A61" s="67" t="s">
        <v>134</v>
      </c>
      <c r="B61" s="67" t="s">
        <v>135</v>
      </c>
      <c r="C61" s="83">
        <v>89</v>
      </c>
      <c r="D61" s="104" t="s">
        <v>5508</v>
      </c>
      <c r="E61" s="83" t="s">
        <v>235</v>
      </c>
      <c r="F61" s="67" t="s">
        <v>136</v>
      </c>
      <c r="G61" s="83">
        <v>12300</v>
      </c>
      <c r="H61" s="67" t="s">
        <v>162</v>
      </c>
      <c r="I61" s="67">
        <v>1</v>
      </c>
      <c r="J61" s="195">
        <v>36982</v>
      </c>
      <c r="K61" s="67">
        <v>0</v>
      </c>
      <c r="L61" s="123">
        <f t="shared" si="2"/>
        <v>27851</v>
      </c>
      <c r="M61" s="83" t="s">
        <v>5762</v>
      </c>
      <c r="N61" s="113" t="s">
        <v>9526</v>
      </c>
      <c r="O61" s="67"/>
      <c r="P61" s="67" t="s">
        <v>162</v>
      </c>
      <c r="Q61" s="83" t="s">
        <v>137</v>
      </c>
      <c r="R61" s="182" t="s">
        <v>137</v>
      </c>
      <c r="S61" s="83" t="s">
        <v>139</v>
      </c>
      <c r="T61" s="67" t="s">
        <v>140</v>
      </c>
      <c r="U61" s="200" t="s">
        <v>7830</v>
      </c>
      <c r="V61" s="67"/>
      <c r="W61" s="67"/>
      <c r="X61" s="83" t="s">
        <v>137</v>
      </c>
    </row>
    <row r="62" spans="1:24" ht="15" customHeight="1">
      <c r="A62" s="67" t="s">
        <v>134</v>
      </c>
      <c r="B62" s="67" t="s">
        <v>135</v>
      </c>
      <c r="C62" s="83">
        <v>90</v>
      </c>
      <c r="D62" s="104" t="s">
        <v>5509</v>
      </c>
      <c r="E62" s="83" t="s">
        <v>236</v>
      </c>
      <c r="F62" s="67" t="s">
        <v>136</v>
      </c>
      <c r="G62" s="83">
        <v>540</v>
      </c>
      <c r="H62" s="67" t="s">
        <v>162</v>
      </c>
      <c r="I62" s="67">
        <v>1</v>
      </c>
      <c r="J62" s="195">
        <v>36982</v>
      </c>
      <c r="K62" s="67">
        <v>0</v>
      </c>
      <c r="L62" s="123">
        <f t="shared" si="2"/>
        <v>27851</v>
      </c>
      <c r="M62" s="83" t="s">
        <v>5763</v>
      </c>
      <c r="N62" s="113" t="s">
        <v>9526</v>
      </c>
      <c r="O62" s="67"/>
      <c r="P62" s="67" t="s">
        <v>162</v>
      </c>
      <c r="Q62" s="83" t="s">
        <v>137</v>
      </c>
      <c r="R62" s="182" t="s">
        <v>137</v>
      </c>
      <c r="S62" s="83" t="s">
        <v>139</v>
      </c>
      <c r="T62" s="67" t="s">
        <v>140</v>
      </c>
      <c r="U62" s="200" t="s">
        <v>7830</v>
      </c>
      <c r="V62" s="67"/>
      <c r="W62" s="67"/>
      <c r="X62" s="83" t="s">
        <v>6598</v>
      </c>
    </row>
    <row r="63" spans="1:24" ht="15" customHeight="1">
      <c r="A63" s="67" t="s">
        <v>134</v>
      </c>
      <c r="B63" s="67" t="s">
        <v>135</v>
      </c>
      <c r="C63" s="83">
        <v>95</v>
      </c>
      <c r="D63" s="104" t="s">
        <v>5507</v>
      </c>
      <c r="E63" s="83" t="s">
        <v>237</v>
      </c>
      <c r="F63" s="67" t="s">
        <v>136</v>
      </c>
      <c r="G63" s="83">
        <v>20800</v>
      </c>
      <c r="H63" s="67" t="s">
        <v>162</v>
      </c>
      <c r="I63" s="67">
        <v>1</v>
      </c>
      <c r="J63" s="195">
        <v>36982</v>
      </c>
      <c r="K63" s="67">
        <v>0</v>
      </c>
      <c r="L63" s="123">
        <f t="shared" si="2"/>
        <v>27851</v>
      </c>
      <c r="M63" s="83" t="s">
        <v>5733</v>
      </c>
      <c r="N63" s="113" t="s">
        <v>9526</v>
      </c>
      <c r="O63" s="67"/>
      <c r="P63" s="67" t="s">
        <v>162</v>
      </c>
      <c r="Q63" s="83" t="s">
        <v>137</v>
      </c>
      <c r="R63" s="182" t="s">
        <v>137</v>
      </c>
      <c r="S63" s="83" t="s">
        <v>139</v>
      </c>
      <c r="T63" s="67" t="s">
        <v>140</v>
      </c>
      <c r="U63" s="200" t="s">
        <v>7830</v>
      </c>
      <c r="V63" s="67"/>
      <c r="W63" s="67"/>
      <c r="X63" s="83" t="s">
        <v>6599</v>
      </c>
    </row>
    <row r="64" spans="1:24" ht="15" customHeight="1">
      <c r="A64" s="67" t="s">
        <v>134</v>
      </c>
      <c r="B64" s="67" t="s">
        <v>135</v>
      </c>
      <c r="C64" s="83">
        <v>96</v>
      </c>
      <c r="D64" s="104" t="s">
        <v>5483</v>
      </c>
      <c r="E64" s="83" t="s">
        <v>238</v>
      </c>
      <c r="F64" s="67" t="s">
        <v>136</v>
      </c>
      <c r="G64" s="83">
        <v>36000</v>
      </c>
      <c r="H64" s="67" t="s">
        <v>162</v>
      </c>
      <c r="I64" s="67">
        <v>1</v>
      </c>
      <c r="J64" s="195">
        <v>36982</v>
      </c>
      <c r="K64" s="67">
        <v>0</v>
      </c>
      <c r="L64" s="123">
        <f t="shared" si="2"/>
        <v>27851</v>
      </c>
      <c r="M64" s="83" t="s">
        <v>5730</v>
      </c>
      <c r="N64" s="113" t="s">
        <v>9526</v>
      </c>
      <c r="O64" s="67"/>
      <c r="P64" s="67" t="s">
        <v>162</v>
      </c>
      <c r="Q64" s="83" t="s">
        <v>4099</v>
      </c>
      <c r="R64" s="182" t="s">
        <v>2542</v>
      </c>
      <c r="S64" s="83" t="s">
        <v>139</v>
      </c>
      <c r="T64" s="67" t="s">
        <v>140</v>
      </c>
      <c r="U64" s="200" t="s">
        <v>7833</v>
      </c>
      <c r="V64" s="67"/>
      <c r="W64" s="67"/>
      <c r="X64" s="83" t="s">
        <v>6600</v>
      </c>
    </row>
    <row r="65" spans="1:24" ht="15" customHeight="1">
      <c r="A65" s="67" t="s">
        <v>134</v>
      </c>
      <c r="B65" s="67" t="s">
        <v>135</v>
      </c>
      <c r="C65" s="83">
        <v>97</v>
      </c>
      <c r="D65" s="104" t="s">
        <v>5510</v>
      </c>
      <c r="E65" s="83" t="s">
        <v>239</v>
      </c>
      <c r="F65" s="67" t="s">
        <v>136</v>
      </c>
      <c r="G65" s="83">
        <v>28800</v>
      </c>
      <c r="H65" s="67" t="s">
        <v>162</v>
      </c>
      <c r="I65" s="67">
        <v>1</v>
      </c>
      <c r="J65" s="195">
        <v>36982</v>
      </c>
      <c r="K65" s="67">
        <v>0</v>
      </c>
      <c r="L65" s="123">
        <f t="shared" si="2"/>
        <v>27851</v>
      </c>
      <c r="M65" s="83" t="s">
        <v>5740</v>
      </c>
      <c r="N65" s="113" t="s">
        <v>9526</v>
      </c>
      <c r="O65" s="67"/>
      <c r="P65" s="67" t="s">
        <v>162</v>
      </c>
      <c r="Q65" s="83" t="s">
        <v>4100</v>
      </c>
      <c r="R65" s="182" t="s">
        <v>2543</v>
      </c>
      <c r="S65" s="83" t="s">
        <v>139</v>
      </c>
      <c r="T65" s="67" t="s">
        <v>140</v>
      </c>
      <c r="U65" s="200" t="s">
        <v>7832</v>
      </c>
      <c r="V65" s="67"/>
      <c r="W65" s="67"/>
      <c r="X65" s="83" t="s">
        <v>6601</v>
      </c>
    </row>
    <row r="66" spans="1:24" ht="15" customHeight="1">
      <c r="A66" s="67" t="s">
        <v>134</v>
      </c>
      <c r="B66" s="67" t="s">
        <v>135</v>
      </c>
      <c r="C66" s="83">
        <v>98</v>
      </c>
      <c r="D66" s="104" t="s">
        <v>5511</v>
      </c>
      <c r="E66" s="83" t="s">
        <v>240</v>
      </c>
      <c r="F66" s="67" t="s">
        <v>136</v>
      </c>
      <c r="G66" s="83">
        <v>19000</v>
      </c>
      <c r="H66" s="67" t="s">
        <v>162</v>
      </c>
      <c r="I66" s="67">
        <v>1</v>
      </c>
      <c r="J66" s="195">
        <v>36982</v>
      </c>
      <c r="K66" s="67">
        <v>0</v>
      </c>
      <c r="L66" s="123">
        <f t="shared" si="2"/>
        <v>27851</v>
      </c>
      <c r="M66" s="83" t="s">
        <v>5764</v>
      </c>
      <c r="N66" s="113" t="s">
        <v>9526</v>
      </c>
      <c r="O66" s="67"/>
      <c r="P66" s="67" t="s">
        <v>162</v>
      </c>
      <c r="Q66" s="83" t="s">
        <v>4101</v>
      </c>
      <c r="R66" s="182" t="s">
        <v>2544</v>
      </c>
      <c r="S66" s="83" t="s">
        <v>139</v>
      </c>
      <c r="T66" s="67" t="s">
        <v>140</v>
      </c>
      <c r="U66" s="200" t="s">
        <v>7831</v>
      </c>
      <c r="V66" s="67"/>
      <c r="W66" s="67"/>
      <c r="X66" s="83" t="s">
        <v>6602</v>
      </c>
    </row>
    <row r="67" spans="1:24" ht="15" customHeight="1">
      <c r="A67" s="67" t="s">
        <v>134</v>
      </c>
      <c r="B67" s="67" t="s">
        <v>135</v>
      </c>
      <c r="C67" s="83">
        <v>100</v>
      </c>
      <c r="D67" s="104" t="s">
        <v>5512</v>
      </c>
      <c r="E67" s="83" t="s">
        <v>241</v>
      </c>
      <c r="F67" s="67" t="s">
        <v>136</v>
      </c>
      <c r="G67" s="83">
        <v>5000</v>
      </c>
      <c r="H67" s="67" t="s">
        <v>162</v>
      </c>
      <c r="I67" s="67">
        <v>1</v>
      </c>
      <c r="J67" s="195">
        <v>36982</v>
      </c>
      <c r="K67" s="67">
        <v>0</v>
      </c>
      <c r="L67" s="123">
        <f t="shared" si="2"/>
        <v>27851</v>
      </c>
      <c r="M67" s="83" t="s">
        <v>5764</v>
      </c>
      <c r="N67" s="113" t="s">
        <v>9526</v>
      </c>
      <c r="O67" s="67"/>
      <c r="P67" s="67" t="s">
        <v>162</v>
      </c>
      <c r="Q67" s="83" t="s">
        <v>4102</v>
      </c>
      <c r="R67" s="182" t="s">
        <v>2545</v>
      </c>
      <c r="S67" s="83" t="s">
        <v>139</v>
      </c>
      <c r="T67" s="67" t="s">
        <v>140</v>
      </c>
      <c r="U67" s="200" t="s">
        <v>7830</v>
      </c>
      <c r="V67" s="67"/>
      <c r="W67" s="67"/>
      <c r="X67" s="83" t="s">
        <v>6603</v>
      </c>
    </row>
    <row r="68" spans="1:24" ht="15" customHeight="1">
      <c r="A68" s="67" t="s">
        <v>134</v>
      </c>
      <c r="B68" s="67" t="s">
        <v>135</v>
      </c>
      <c r="C68" s="83">
        <v>101</v>
      </c>
      <c r="D68" s="104" t="s">
        <v>5503</v>
      </c>
      <c r="E68" s="83" t="s">
        <v>242</v>
      </c>
      <c r="F68" s="67" t="s">
        <v>136</v>
      </c>
      <c r="G68" s="83">
        <v>15800</v>
      </c>
      <c r="H68" s="67" t="s">
        <v>162</v>
      </c>
      <c r="I68" s="67">
        <v>1</v>
      </c>
      <c r="J68" s="195">
        <v>36982</v>
      </c>
      <c r="K68" s="67">
        <v>0</v>
      </c>
      <c r="L68" s="123">
        <f t="shared" si="2"/>
        <v>27851</v>
      </c>
      <c r="M68" s="83" t="s">
        <v>5765</v>
      </c>
      <c r="N68" s="113" t="s">
        <v>9526</v>
      </c>
      <c r="O68" s="67"/>
      <c r="P68" s="67" t="s">
        <v>162</v>
      </c>
      <c r="Q68" s="83" t="s">
        <v>4103</v>
      </c>
      <c r="R68" s="182" t="s">
        <v>2546</v>
      </c>
      <c r="S68" s="83" t="s">
        <v>139</v>
      </c>
      <c r="T68" s="67" t="s">
        <v>140</v>
      </c>
      <c r="U68" s="200" t="s">
        <v>7833</v>
      </c>
      <c r="V68" s="67"/>
      <c r="W68" s="67"/>
      <c r="X68" s="83" t="s">
        <v>6604</v>
      </c>
    </row>
    <row r="69" spans="1:24" ht="15" customHeight="1">
      <c r="A69" s="67" t="s">
        <v>134</v>
      </c>
      <c r="B69" s="67" t="s">
        <v>135</v>
      </c>
      <c r="C69" s="83">
        <v>102</v>
      </c>
      <c r="D69" s="104" t="s">
        <v>172</v>
      </c>
      <c r="E69" s="83" t="s">
        <v>243</v>
      </c>
      <c r="F69" s="67" t="s">
        <v>136</v>
      </c>
      <c r="G69" s="83">
        <v>17570</v>
      </c>
      <c r="H69" s="67" t="s">
        <v>162</v>
      </c>
      <c r="I69" s="67">
        <v>1</v>
      </c>
      <c r="J69" s="195">
        <v>36982</v>
      </c>
      <c r="K69" s="67">
        <v>0</v>
      </c>
      <c r="L69" s="123">
        <f t="shared" si="2"/>
        <v>27851</v>
      </c>
      <c r="M69" s="83" t="s">
        <v>5766</v>
      </c>
      <c r="N69" s="113" t="s">
        <v>9526</v>
      </c>
      <c r="O69" s="67"/>
      <c r="P69" s="67" t="s">
        <v>162</v>
      </c>
      <c r="Q69" s="83" t="s">
        <v>4104</v>
      </c>
      <c r="R69" s="182" t="s">
        <v>2547</v>
      </c>
      <c r="S69" s="83" t="s">
        <v>139</v>
      </c>
      <c r="T69" s="67" t="s">
        <v>140</v>
      </c>
      <c r="U69" s="200" t="s">
        <v>7831</v>
      </c>
      <c r="V69" s="67"/>
      <c r="W69" s="67"/>
      <c r="X69" s="83" t="s">
        <v>6605</v>
      </c>
    </row>
    <row r="70" spans="1:24" ht="15" customHeight="1">
      <c r="A70" s="67" t="s">
        <v>134</v>
      </c>
      <c r="B70" s="67" t="s">
        <v>135</v>
      </c>
      <c r="C70" s="83">
        <v>103</v>
      </c>
      <c r="D70" s="104" t="s">
        <v>172</v>
      </c>
      <c r="E70" s="83" t="s">
        <v>244</v>
      </c>
      <c r="F70" s="67" t="s">
        <v>136</v>
      </c>
      <c r="G70" s="83">
        <v>30000</v>
      </c>
      <c r="H70" s="67" t="s">
        <v>162</v>
      </c>
      <c r="I70" s="67">
        <v>1</v>
      </c>
      <c r="J70" s="195">
        <v>36982</v>
      </c>
      <c r="K70" s="67">
        <v>0</v>
      </c>
      <c r="L70" s="123">
        <f t="shared" si="2"/>
        <v>27851</v>
      </c>
      <c r="M70" s="83" t="s">
        <v>5767</v>
      </c>
      <c r="N70" s="113" t="s">
        <v>9526</v>
      </c>
      <c r="O70" s="67"/>
      <c r="P70" s="67" t="s">
        <v>162</v>
      </c>
      <c r="Q70" s="83" t="s">
        <v>4105</v>
      </c>
      <c r="R70" s="182" t="s">
        <v>2548</v>
      </c>
      <c r="S70" s="83" t="s">
        <v>139</v>
      </c>
      <c r="T70" s="67" t="s">
        <v>140</v>
      </c>
      <c r="U70" s="200" t="s">
        <v>7832</v>
      </c>
      <c r="V70" s="67"/>
      <c r="W70" s="67"/>
      <c r="X70" s="83" t="s">
        <v>6606</v>
      </c>
    </row>
    <row r="71" spans="1:24" ht="15" customHeight="1">
      <c r="A71" s="67" t="s">
        <v>134</v>
      </c>
      <c r="B71" s="67" t="s">
        <v>135</v>
      </c>
      <c r="C71" s="83">
        <v>104</v>
      </c>
      <c r="D71" s="104" t="s">
        <v>172</v>
      </c>
      <c r="E71" s="83" t="s">
        <v>245</v>
      </c>
      <c r="F71" s="67" t="s">
        <v>136</v>
      </c>
      <c r="G71" s="83">
        <v>22000</v>
      </c>
      <c r="H71" s="67" t="s">
        <v>162</v>
      </c>
      <c r="I71" s="67">
        <v>1</v>
      </c>
      <c r="J71" s="195">
        <v>36982</v>
      </c>
      <c r="K71" s="67">
        <v>0</v>
      </c>
      <c r="L71" s="123">
        <f t="shared" si="2"/>
        <v>27851</v>
      </c>
      <c r="M71" s="83" t="s">
        <v>5760</v>
      </c>
      <c r="N71" s="113" t="s">
        <v>9526</v>
      </c>
      <c r="O71" s="67"/>
      <c r="P71" s="67" t="s">
        <v>162</v>
      </c>
      <c r="Q71" s="83" t="s">
        <v>4106</v>
      </c>
      <c r="R71" s="182" t="s">
        <v>2549</v>
      </c>
      <c r="S71" s="83" t="s">
        <v>139</v>
      </c>
      <c r="T71" s="67" t="s">
        <v>140</v>
      </c>
      <c r="U71" s="200" t="s">
        <v>7831</v>
      </c>
      <c r="V71" s="67"/>
      <c r="W71" s="67"/>
      <c r="X71" s="83" t="s">
        <v>6607</v>
      </c>
    </row>
    <row r="72" spans="1:24" ht="15" customHeight="1">
      <c r="A72" s="67" t="s">
        <v>134</v>
      </c>
      <c r="B72" s="67" t="s">
        <v>135</v>
      </c>
      <c r="C72" s="83">
        <v>105</v>
      </c>
      <c r="D72" s="104" t="s">
        <v>5483</v>
      </c>
      <c r="E72" s="83" t="s">
        <v>246</v>
      </c>
      <c r="F72" s="67" t="s">
        <v>136</v>
      </c>
      <c r="G72" s="83">
        <v>35600</v>
      </c>
      <c r="H72" s="67" t="s">
        <v>162</v>
      </c>
      <c r="I72" s="67">
        <v>1</v>
      </c>
      <c r="J72" s="195">
        <v>36982</v>
      </c>
      <c r="K72" s="67">
        <v>0</v>
      </c>
      <c r="L72" s="123">
        <f t="shared" si="2"/>
        <v>27851</v>
      </c>
      <c r="M72" s="83" t="s">
        <v>5730</v>
      </c>
      <c r="N72" s="113" t="s">
        <v>9526</v>
      </c>
      <c r="O72" s="67"/>
      <c r="P72" s="67" t="s">
        <v>162</v>
      </c>
      <c r="Q72" s="83" t="s">
        <v>4107</v>
      </c>
      <c r="R72" s="182" t="s">
        <v>2550</v>
      </c>
      <c r="S72" s="83" t="s">
        <v>139</v>
      </c>
      <c r="T72" s="67" t="s">
        <v>140</v>
      </c>
      <c r="U72" s="200" t="s">
        <v>7833</v>
      </c>
      <c r="V72" s="67"/>
      <c r="W72" s="67"/>
      <c r="X72" s="83" t="s">
        <v>137</v>
      </c>
    </row>
    <row r="73" spans="1:24" ht="15" customHeight="1">
      <c r="A73" s="67" t="s">
        <v>134</v>
      </c>
      <c r="B73" s="67" t="s">
        <v>135</v>
      </c>
      <c r="C73" s="83">
        <v>107</v>
      </c>
      <c r="D73" s="104" t="s">
        <v>5513</v>
      </c>
      <c r="E73" s="83" t="s">
        <v>247</v>
      </c>
      <c r="F73" s="67" t="s">
        <v>136</v>
      </c>
      <c r="G73" s="83">
        <v>13800</v>
      </c>
      <c r="H73" s="67" t="s">
        <v>162</v>
      </c>
      <c r="I73" s="67">
        <v>1</v>
      </c>
      <c r="J73" s="195">
        <v>36982</v>
      </c>
      <c r="K73" s="67">
        <v>0</v>
      </c>
      <c r="L73" s="123">
        <f t="shared" si="2"/>
        <v>27851</v>
      </c>
      <c r="M73" s="83" t="s">
        <v>5768</v>
      </c>
      <c r="N73" s="113" t="s">
        <v>9526</v>
      </c>
      <c r="O73" s="67"/>
      <c r="P73" s="67" t="s">
        <v>162</v>
      </c>
      <c r="Q73" s="83">
        <v>9008698359</v>
      </c>
      <c r="R73" s="182">
        <v>455599292385</v>
      </c>
      <c r="S73" s="83" t="s">
        <v>139</v>
      </c>
      <c r="T73" s="67" t="s">
        <v>140</v>
      </c>
      <c r="U73" s="200" t="s">
        <v>7830</v>
      </c>
      <c r="V73" s="67"/>
      <c r="W73" s="67"/>
      <c r="X73" s="83" t="s">
        <v>6608</v>
      </c>
    </row>
    <row r="74" spans="1:24" ht="15" customHeight="1">
      <c r="A74" s="67" t="s">
        <v>134</v>
      </c>
      <c r="B74" s="67" t="s">
        <v>135</v>
      </c>
      <c r="C74" s="83">
        <v>108</v>
      </c>
      <c r="D74" s="104" t="s">
        <v>5512</v>
      </c>
      <c r="E74" s="83" t="s">
        <v>248</v>
      </c>
      <c r="F74" s="67" t="s">
        <v>136</v>
      </c>
      <c r="G74" s="83">
        <v>9200</v>
      </c>
      <c r="H74" s="67" t="s">
        <v>162</v>
      </c>
      <c r="I74" s="67">
        <v>1</v>
      </c>
      <c r="J74" s="195">
        <v>36982</v>
      </c>
      <c r="K74" s="67">
        <v>0</v>
      </c>
      <c r="L74" s="123">
        <f t="shared" si="2"/>
        <v>27851</v>
      </c>
      <c r="M74" s="83" t="s">
        <v>5769</v>
      </c>
      <c r="N74" s="113" t="s">
        <v>9526</v>
      </c>
      <c r="O74" s="67"/>
      <c r="P74" s="67" t="s">
        <v>162</v>
      </c>
      <c r="Q74" s="83" t="s">
        <v>4108</v>
      </c>
      <c r="R74" s="182" t="s">
        <v>2551</v>
      </c>
      <c r="S74" s="83" t="s">
        <v>139</v>
      </c>
      <c r="T74" s="67" t="s">
        <v>140</v>
      </c>
      <c r="U74" s="200" t="s">
        <v>7830</v>
      </c>
      <c r="V74" s="67"/>
      <c r="W74" s="67"/>
      <c r="X74" s="83" t="s">
        <v>137</v>
      </c>
    </row>
    <row r="75" spans="1:24" ht="15" customHeight="1">
      <c r="A75" s="67" t="s">
        <v>134</v>
      </c>
      <c r="B75" s="67" t="s">
        <v>135</v>
      </c>
      <c r="C75" s="83">
        <v>110</v>
      </c>
      <c r="D75" s="104" t="s">
        <v>5514</v>
      </c>
      <c r="E75" s="83" t="s">
        <v>249</v>
      </c>
      <c r="F75" s="67" t="s">
        <v>136</v>
      </c>
      <c r="G75" s="83">
        <v>6000</v>
      </c>
      <c r="H75" s="67" t="s">
        <v>162</v>
      </c>
      <c r="I75" s="67">
        <v>1</v>
      </c>
      <c r="J75" s="195">
        <v>36982</v>
      </c>
      <c r="K75" s="67">
        <v>0</v>
      </c>
      <c r="L75" s="123">
        <f t="shared" si="2"/>
        <v>27851</v>
      </c>
      <c r="M75" s="83" t="s">
        <v>5770</v>
      </c>
      <c r="N75" s="113" t="s">
        <v>9526</v>
      </c>
      <c r="O75" s="67"/>
      <c r="P75" s="67" t="s">
        <v>162</v>
      </c>
      <c r="Q75" s="83" t="s">
        <v>137</v>
      </c>
      <c r="R75" s="182" t="s">
        <v>137</v>
      </c>
      <c r="S75" s="83" t="s">
        <v>139</v>
      </c>
      <c r="T75" s="67" t="s">
        <v>140</v>
      </c>
      <c r="U75" s="200" t="s">
        <v>7830</v>
      </c>
      <c r="V75" s="67"/>
      <c r="W75" s="67"/>
      <c r="X75" s="83" t="s">
        <v>6609</v>
      </c>
    </row>
    <row r="76" spans="1:24" ht="15" customHeight="1">
      <c r="A76" s="67" t="s">
        <v>134</v>
      </c>
      <c r="B76" s="67" t="s">
        <v>135</v>
      </c>
      <c r="C76" s="83">
        <v>111</v>
      </c>
      <c r="D76" s="104" t="s">
        <v>5515</v>
      </c>
      <c r="E76" s="83" t="s">
        <v>250</v>
      </c>
      <c r="F76" s="67" t="s">
        <v>136</v>
      </c>
      <c r="G76" s="83">
        <v>24000</v>
      </c>
      <c r="H76" s="67" t="s">
        <v>162</v>
      </c>
      <c r="I76" s="67">
        <v>1</v>
      </c>
      <c r="J76" s="195">
        <v>36982</v>
      </c>
      <c r="K76" s="67">
        <v>0</v>
      </c>
      <c r="L76" s="123">
        <f t="shared" si="2"/>
        <v>27851</v>
      </c>
      <c r="M76" s="83" t="s">
        <v>171</v>
      </c>
      <c r="N76" s="113" t="s">
        <v>9526</v>
      </c>
      <c r="O76" s="67"/>
      <c r="P76" s="67" t="s">
        <v>162</v>
      </c>
      <c r="Q76" s="83" t="s">
        <v>4109</v>
      </c>
      <c r="R76" s="182" t="s">
        <v>2552</v>
      </c>
      <c r="S76" s="83" t="s">
        <v>139</v>
      </c>
      <c r="T76" s="67" t="s">
        <v>140</v>
      </c>
      <c r="U76" s="200" t="s">
        <v>7832</v>
      </c>
      <c r="V76" s="67"/>
      <c r="W76" s="67"/>
      <c r="X76" s="83" t="s">
        <v>6610</v>
      </c>
    </row>
    <row r="77" spans="1:24" ht="15" customHeight="1">
      <c r="A77" s="67" t="s">
        <v>134</v>
      </c>
      <c r="B77" s="67" t="s">
        <v>135</v>
      </c>
      <c r="C77" s="83">
        <v>112</v>
      </c>
      <c r="D77" s="104" t="s">
        <v>172</v>
      </c>
      <c r="E77" s="83" t="s">
        <v>251</v>
      </c>
      <c r="F77" s="67" t="s">
        <v>136</v>
      </c>
      <c r="G77" s="83">
        <v>9100</v>
      </c>
      <c r="H77" s="67" t="s">
        <v>162</v>
      </c>
      <c r="I77" s="67">
        <v>1</v>
      </c>
      <c r="J77" s="195">
        <v>36982</v>
      </c>
      <c r="K77" s="67">
        <v>0</v>
      </c>
      <c r="L77" s="123">
        <f t="shared" si="2"/>
        <v>27851</v>
      </c>
      <c r="M77" s="83" t="s">
        <v>5740</v>
      </c>
      <c r="N77" s="113" t="s">
        <v>9526</v>
      </c>
      <c r="O77" s="67"/>
      <c r="P77" s="67" t="s">
        <v>162</v>
      </c>
      <c r="Q77" s="83" t="s">
        <v>137</v>
      </c>
      <c r="R77" s="182" t="s">
        <v>137</v>
      </c>
      <c r="S77" s="83" t="s">
        <v>139</v>
      </c>
      <c r="T77" s="67" t="s">
        <v>140</v>
      </c>
      <c r="U77" s="200" t="s">
        <v>7830</v>
      </c>
      <c r="V77" s="67"/>
      <c r="W77" s="67"/>
      <c r="X77" s="83" t="s">
        <v>6611</v>
      </c>
    </row>
    <row r="78" spans="1:24" ht="15" customHeight="1">
      <c r="A78" s="67" t="s">
        <v>134</v>
      </c>
      <c r="B78" s="67" t="s">
        <v>135</v>
      </c>
      <c r="C78" s="83">
        <v>113</v>
      </c>
      <c r="D78" s="104" t="s">
        <v>172</v>
      </c>
      <c r="E78" s="83" t="s">
        <v>252</v>
      </c>
      <c r="F78" s="67" t="s">
        <v>136</v>
      </c>
      <c r="G78" s="83">
        <v>34000</v>
      </c>
      <c r="H78" s="67" t="s">
        <v>162</v>
      </c>
      <c r="I78" s="67">
        <v>1</v>
      </c>
      <c r="J78" s="195">
        <v>36982</v>
      </c>
      <c r="K78" s="67">
        <v>0</v>
      </c>
      <c r="L78" s="123">
        <f t="shared" si="2"/>
        <v>27851</v>
      </c>
      <c r="M78" s="83" t="s">
        <v>5740</v>
      </c>
      <c r="N78" s="113" t="s">
        <v>9526</v>
      </c>
      <c r="O78" s="67"/>
      <c r="P78" s="67" t="s">
        <v>162</v>
      </c>
      <c r="Q78" s="83" t="s">
        <v>4110</v>
      </c>
      <c r="R78" s="182" t="s">
        <v>2553</v>
      </c>
      <c r="S78" s="83" t="s">
        <v>139</v>
      </c>
      <c r="T78" s="67" t="s">
        <v>140</v>
      </c>
      <c r="U78" s="200" t="s">
        <v>7832</v>
      </c>
      <c r="V78" s="67"/>
      <c r="W78" s="67"/>
      <c r="X78" s="83" t="s">
        <v>6612</v>
      </c>
    </row>
    <row r="79" spans="1:24" ht="15" customHeight="1">
      <c r="A79" s="67" t="s">
        <v>134</v>
      </c>
      <c r="B79" s="67" t="s">
        <v>135</v>
      </c>
      <c r="C79" s="83">
        <v>114</v>
      </c>
      <c r="D79" s="104" t="s">
        <v>5492</v>
      </c>
      <c r="E79" s="83" t="s">
        <v>253</v>
      </c>
      <c r="F79" s="67" t="s">
        <v>136</v>
      </c>
      <c r="G79" s="83">
        <v>24020</v>
      </c>
      <c r="H79" s="67" t="s">
        <v>162</v>
      </c>
      <c r="I79" s="67">
        <v>1</v>
      </c>
      <c r="J79" s="195">
        <v>36982</v>
      </c>
      <c r="K79" s="67">
        <v>0</v>
      </c>
      <c r="L79" s="123">
        <f t="shared" si="2"/>
        <v>27851</v>
      </c>
      <c r="M79" s="83" t="s">
        <v>5771</v>
      </c>
      <c r="N79" s="113" t="s">
        <v>9526</v>
      </c>
      <c r="O79" s="67"/>
      <c r="P79" s="67" t="s">
        <v>162</v>
      </c>
      <c r="Q79" s="83" t="s">
        <v>4111</v>
      </c>
      <c r="R79" s="182" t="s">
        <v>2554</v>
      </c>
      <c r="S79" s="83" t="s">
        <v>139</v>
      </c>
      <c r="T79" s="67" t="s">
        <v>140</v>
      </c>
      <c r="U79" s="200" t="s">
        <v>7832</v>
      </c>
      <c r="V79" s="67"/>
      <c r="W79" s="67"/>
      <c r="X79" s="83" t="s">
        <v>6613</v>
      </c>
    </row>
    <row r="80" spans="1:24" ht="15" customHeight="1">
      <c r="A80" s="67" t="s">
        <v>134</v>
      </c>
      <c r="B80" s="67" t="s">
        <v>135</v>
      </c>
      <c r="C80" s="83">
        <v>115</v>
      </c>
      <c r="D80" s="104" t="s">
        <v>5516</v>
      </c>
      <c r="E80" s="83" t="s">
        <v>254</v>
      </c>
      <c r="F80" s="67" t="s">
        <v>136</v>
      </c>
      <c r="G80" s="83">
        <v>28800</v>
      </c>
      <c r="H80" s="67" t="s">
        <v>162</v>
      </c>
      <c r="I80" s="67">
        <v>1</v>
      </c>
      <c r="J80" s="195">
        <v>36982</v>
      </c>
      <c r="K80" s="67">
        <v>0</v>
      </c>
      <c r="L80" s="123">
        <f t="shared" si="2"/>
        <v>27851</v>
      </c>
      <c r="M80" s="83" t="s">
        <v>5772</v>
      </c>
      <c r="N80" s="113" t="s">
        <v>9526</v>
      </c>
      <c r="O80" s="67"/>
      <c r="P80" s="67" t="s">
        <v>162</v>
      </c>
      <c r="Q80" s="83" t="s">
        <v>4112</v>
      </c>
      <c r="R80" s="182" t="s">
        <v>2555</v>
      </c>
      <c r="S80" s="83" t="s">
        <v>139</v>
      </c>
      <c r="T80" s="67" t="s">
        <v>140</v>
      </c>
      <c r="U80" s="200" t="s">
        <v>7832</v>
      </c>
      <c r="V80" s="67"/>
      <c r="W80" s="67"/>
      <c r="X80" s="83" t="s">
        <v>6614</v>
      </c>
    </row>
    <row r="81" spans="1:24" ht="15" customHeight="1">
      <c r="A81" s="67" t="s">
        <v>134</v>
      </c>
      <c r="B81" s="67" t="s">
        <v>135</v>
      </c>
      <c r="C81" s="83">
        <v>116</v>
      </c>
      <c r="D81" s="104" t="s">
        <v>5517</v>
      </c>
      <c r="E81" s="83" t="s">
        <v>255</v>
      </c>
      <c r="F81" s="67" t="s">
        <v>136</v>
      </c>
      <c r="G81" s="83">
        <v>32500</v>
      </c>
      <c r="H81" s="67" t="s">
        <v>162</v>
      </c>
      <c r="I81" s="67">
        <v>1</v>
      </c>
      <c r="J81" s="195">
        <v>36982</v>
      </c>
      <c r="K81" s="67">
        <v>0</v>
      </c>
      <c r="L81" s="123">
        <f t="shared" si="2"/>
        <v>27851</v>
      </c>
      <c r="M81" s="83" t="s">
        <v>5758</v>
      </c>
      <c r="N81" s="113" t="s">
        <v>9526</v>
      </c>
      <c r="O81" s="67"/>
      <c r="P81" s="67" t="s">
        <v>162</v>
      </c>
      <c r="Q81" s="83" t="s">
        <v>4113</v>
      </c>
      <c r="R81" s="182" t="s">
        <v>2556</v>
      </c>
      <c r="S81" s="83" t="s">
        <v>139</v>
      </c>
      <c r="T81" s="67" t="s">
        <v>140</v>
      </c>
      <c r="U81" s="200" t="s">
        <v>7832</v>
      </c>
      <c r="V81" s="67"/>
      <c r="W81" s="67"/>
      <c r="X81" s="83" t="s">
        <v>6615</v>
      </c>
    </row>
    <row r="82" spans="1:24" ht="15" customHeight="1">
      <c r="A82" s="67" t="s">
        <v>134</v>
      </c>
      <c r="B82" s="67" t="s">
        <v>135</v>
      </c>
      <c r="C82" s="83">
        <v>117</v>
      </c>
      <c r="D82" s="104" t="s">
        <v>5517</v>
      </c>
      <c r="E82" s="83" t="s">
        <v>256</v>
      </c>
      <c r="F82" s="67" t="s">
        <v>136</v>
      </c>
      <c r="G82" s="83">
        <v>15800</v>
      </c>
      <c r="H82" s="67" t="s">
        <v>162</v>
      </c>
      <c r="I82" s="67">
        <v>1</v>
      </c>
      <c r="J82" s="195">
        <v>36982</v>
      </c>
      <c r="K82" s="67">
        <v>0</v>
      </c>
      <c r="L82" s="123">
        <f t="shared" si="2"/>
        <v>27851</v>
      </c>
      <c r="M82" s="83" t="s">
        <v>5773</v>
      </c>
      <c r="N82" s="113" t="s">
        <v>9526</v>
      </c>
      <c r="O82" s="67"/>
      <c r="P82" s="67" t="s">
        <v>162</v>
      </c>
      <c r="Q82" s="83" t="s">
        <v>137</v>
      </c>
      <c r="R82" s="182" t="s">
        <v>137</v>
      </c>
      <c r="S82" s="83" t="s">
        <v>139</v>
      </c>
      <c r="T82" s="67" t="s">
        <v>140</v>
      </c>
      <c r="U82" s="200" t="s">
        <v>7830</v>
      </c>
      <c r="V82" s="67"/>
      <c r="W82" s="67"/>
      <c r="X82" s="83" t="s">
        <v>6616</v>
      </c>
    </row>
    <row r="83" spans="1:24" ht="15" customHeight="1">
      <c r="A83" s="67" t="s">
        <v>134</v>
      </c>
      <c r="B83" s="67" t="s">
        <v>135</v>
      </c>
      <c r="C83" s="83">
        <v>118</v>
      </c>
      <c r="D83" s="104" t="s">
        <v>5503</v>
      </c>
      <c r="E83" s="83" t="s">
        <v>257</v>
      </c>
      <c r="F83" s="67" t="s">
        <v>136</v>
      </c>
      <c r="G83" s="83">
        <v>32400</v>
      </c>
      <c r="H83" s="67" t="s">
        <v>162</v>
      </c>
      <c r="I83" s="67">
        <v>1</v>
      </c>
      <c r="J83" s="195">
        <v>36982</v>
      </c>
      <c r="K83" s="67">
        <v>0</v>
      </c>
      <c r="L83" s="123">
        <f t="shared" si="2"/>
        <v>27851</v>
      </c>
      <c r="M83" s="83" t="s">
        <v>178</v>
      </c>
      <c r="N83" s="113" t="s">
        <v>9526</v>
      </c>
      <c r="O83" s="67"/>
      <c r="P83" s="67" t="s">
        <v>162</v>
      </c>
      <c r="Q83" s="83" t="s">
        <v>4114</v>
      </c>
      <c r="R83" s="182" t="s">
        <v>2557</v>
      </c>
      <c r="S83" s="83" t="s">
        <v>139</v>
      </c>
      <c r="T83" s="67" t="s">
        <v>140</v>
      </c>
      <c r="U83" s="200" t="s">
        <v>7832</v>
      </c>
      <c r="V83" s="67"/>
      <c r="W83" s="67"/>
      <c r="X83" s="83" t="s">
        <v>137</v>
      </c>
    </row>
    <row r="84" spans="1:24" ht="15" customHeight="1">
      <c r="A84" s="67" t="s">
        <v>134</v>
      </c>
      <c r="B84" s="67" t="s">
        <v>135</v>
      </c>
      <c r="C84" s="83">
        <v>2579</v>
      </c>
      <c r="D84" s="104" t="s">
        <v>5515</v>
      </c>
      <c r="E84" s="83" t="s">
        <v>258</v>
      </c>
      <c r="F84" s="67" t="s">
        <v>136</v>
      </c>
      <c r="G84" s="83">
        <v>14400</v>
      </c>
      <c r="H84" s="67" t="s">
        <v>162</v>
      </c>
      <c r="I84" s="67">
        <v>1</v>
      </c>
      <c r="J84" s="195">
        <v>36982</v>
      </c>
      <c r="K84" s="67">
        <v>0</v>
      </c>
      <c r="L84" s="123">
        <f t="shared" si="2"/>
        <v>27851</v>
      </c>
      <c r="M84" s="83" t="s">
        <v>5770</v>
      </c>
      <c r="N84" s="113" t="s">
        <v>9526</v>
      </c>
      <c r="O84" s="67"/>
      <c r="P84" s="67" t="s">
        <v>162</v>
      </c>
      <c r="Q84" s="83" t="s">
        <v>137</v>
      </c>
      <c r="R84" s="182" t="s">
        <v>137</v>
      </c>
      <c r="S84" s="83" t="s">
        <v>139</v>
      </c>
      <c r="T84" s="67" t="s">
        <v>140</v>
      </c>
      <c r="U84" s="200" t="s">
        <v>7830</v>
      </c>
      <c r="V84" s="67"/>
      <c r="W84" s="67"/>
      <c r="X84" s="83" t="s">
        <v>6617</v>
      </c>
    </row>
    <row r="85" spans="1:24" ht="15" customHeight="1">
      <c r="A85" s="67" t="s">
        <v>134</v>
      </c>
      <c r="B85" s="67" t="s">
        <v>135</v>
      </c>
      <c r="C85" s="83">
        <v>1353</v>
      </c>
      <c r="D85" s="104" t="s">
        <v>5515</v>
      </c>
      <c r="E85" s="83" t="s">
        <v>259</v>
      </c>
      <c r="F85" s="67" t="s">
        <v>136</v>
      </c>
      <c r="G85" s="83">
        <v>12000</v>
      </c>
      <c r="H85" s="67" t="s">
        <v>162</v>
      </c>
      <c r="I85" s="67">
        <v>1</v>
      </c>
      <c r="J85" s="195">
        <v>36982</v>
      </c>
      <c r="K85" s="67">
        <v>0</v>
      </c>
      <c r="L85" s="123">
        <f t="shared" si="2"/>
        <v>27851</v>
      </c>
      <c r="M85" s="83" t="s">
        <v>5770</v>
      </c>
      <c r="N85" s="113" t="s">
        <v>9526</v>
      </c>
      <c r="O85" s="67"/>
      <c r="P85" s="67" t="s">
        <v>162</v>
      </c>
      <c r="Q85" s="83" t="s">
        <v>4115</v>
      </c>
      <c r="R85" s="182" t="s">
        <v>2558</v>
      </c>
      <c r="S85" s="83" t="s">
        <v>139</v>
      </c>
      <c r="T85" s="67" t="s">
        <v>140</v>
      </c>
      <c r="U85" s="200" t="s">
        <v>7831</v>
      </c>
      <c r="V85" s="67"/>
      <c r="W85" s="67"/>
      <c r="X85" s="83" t="s">
        <v>137</v>
      </c>
    </row>
    <row r="86" spans="1:24" ht="15" customHeight="1">
      <c r="A86" s="67" t="s">
        <v>134</v>
      </c>
      <c r="B86" s="67" t="s">
        <v>135</v>
      </c>
      <c r="C86" s="83">
        <v>120</v>
      </c>
      <c r="D86" s="104" t="s">
        <v>5515</v>
      </c>
      <c r="E86" s="83" t="s">
        <v>260</v>
      </c>
      <c r="F86" s="67" t="s">
        <v>136</v>
      </c>
      <c r="G86" s="83">
        <v>4200</v>
      </c>
      <c r="H86" s="67" t="s">
        <v>162</v>
      </c>
      <c r="I86" s="67">
        <v>1</v>
      </c>
      <c r="J86" s="195">
        <v>36982</v>
      </c>
      <c r="K86" s="67">
        <v>0</v>
      </c>
      <c r="L86" s="123">
        <f t="shared" si="2"/>
        <v>27851</v>
      </c>
      <c r="M86" s="83" t="s">
        <v>5770</v>
      </c>
      <c r="N86" s="113" t="s">
        <v>9526</v>
      </c>
      <c r="O86" s="67"/>
      <c r="P86" s="67" t="s">
        <v>162</v>
      </c>
      <c r="Q86" s="83" t="s">
        <v>4116</v>
      </c>
      <c r="R86" s="182" t="s">
        <v>137</v>
      </c>
      <c r="S86" s="83" t="s">
        <v>139</v>
      </c>
      <c r="T86" s="67" t="s">
        <v>140</v>
      </c>
      <c r="U86" s="200" t="s">
        <v>7830</v>
      </c>
      <c r="V86" s="67"/>
      <c r="W86" s="67"/>
      <c r="X86" s="83" t="s">
        <v>6618</v>
      </c>
    </row>
    <row r="87" spans="1:24" ht="15" customHeight="1">
      <c r="A87" s="67" t="s">
        <v>134</v>
      </c>
      <c r="B87" s="67" t="s">
        <v>135</v>
      </c>
      <c r="C87" s="83">
        <v>121</v>
      </c>
      <c r="D87" s="104" t="s">
        <v>5515</v>
      </c>
      <c r="E87" s="83" t="s">
        <v>261</v>
      </c>
      <c r="F87" s="67" t="s">
        <v>136</v>
      </c>
      <c r="G87" s="83">
        <v>28800</v>
      </c>
      <c r="H87" s="67" t="s">
        <v>162</v>
      </c>
      <c r="I87" s="67">
        <v>1</v>
      </c>
      <c r="J87" s="195">
        <v>36982</v>
      </c>
      <c r="K87" s="67">
        <v>0</v>
      </c>
      <c r="L87" s="123">
        <f t="shared" si="2"/>
        <v>27851</v>
      </c>
      <c r="M87" s="83" t="s">
        <v>5774</v>
      </c>
      <c r="N87" s="113" t="s">
        <v>9526</v>
      </c>
      <c r="O87" s="67"/>
      <c r="P87" s="67" t="s">
        <v>162</v>
      </c>
      <c r="Q87" s="83" t="s">
        <v>4117</v>
      </c>
      <c r="R87" s="182" t="s">
        <v>2559</v>
      </c>
      <c r="S87" s="83" t="s">
        <v>139</v>
      </c>
      <c r="T87" s="67" t="s">
        <v>140</v>
      </c>
      <c r="U87" s="200" t="s">
        <v>7832</v>
      </c>
      <c r="V87" s="67"/>
      <c r="W87" s="67"/>
      <c r="X87" s="83" t="s">
        <v>6619</v>
      </c>
    </row>
    <row r="88" spans="1:24" ht="15" customHeight="1">
      <c r="A88" s="67" t="s">
        <v>134</v>
      </c>
      <c r="B88" s="67" t="s">
        <v>135</v>
      </c>
      <c r="C88" s="83">
        <v>122</v>
      </c>
      <c r="D88" s="104" t="s">
        <v>5514</v>
      </c>
      <c r="E88" s="83" t="s">
        <v>262</v>
      </c>
      <c r="F88" s="67" t="s">
        <v>136</v>
      </c>
      <c r="G88" s="83">
        <v>8300</v>
      </c>
      <c r="H88" s="67" t="s">
        <v>162</v>
      </c>
      <c r="I88" s="67">
        <v>1</v>
      </c>
      <c r="J88" s="195">
        <v>36982</v>
      </c>
      <c r="K88" s="67">
        <v>0</v>
      </c>
      <c r="L88" s="123">
        <f t="shared" si="2"/>
        <v>27851</v>
      </c>
      <c r="M88" s="83" t="s">
        <v>5734</v>
      </c>
      <c r="N88" s="113" t="s">
        <v>9526</v>
      </c>
      <c r="O88" s="67"/>
      <c r="P88" s="67" t="s">
        <v>162</v>
      </c>
      <c r="Q88" s="83" t="s">
        <v>4118</v>
      </c>
      <c r="R88" s="182" t="s">
        <v>2560</v>
      </c>
      <c r="S88" s="83" t="s">
        <v>139</v>
      </c>
      <c r="T88" s="67" t="s">
        <v>140</v>
      </c>
      <c r="U88" s="200" t="s">
        <v>7830</v>
      </c>
      <c r="V88" s="67"/>
      <c r="W88" s="67"/>
      <c r="X88" s="83" t="s">
        <v>6620</v>
      </c>
    </row>
    <row r="89" spans="1:24" ht="15" customHeight="1">
      <c r="A89" s="67" t="s">
        <v>134</v>
      </c>
      <c r="B89" s="67" t="s">
        <v>135</v>
      </c>
      <c r="C89" s="83">
        <v>124</v>
      </c>
      <c r="D89" s="104" t="s">
        <v>5514</v>
      </c>
      <c r="E89" s="83" t="s">
        <v>263</v>
      </c>
      <c r="F89" s="67" t="s">
        <v>136</v>
      </c>
      <c r="G89" s="83">
        <v>6400</v>
      </c>
      <c r="H89" s="67" t="s">
        <v>162</v>
      </c>
      <c r="I89" s="67">
        <v>1</v>
      </c>
      <c r="J89" s="195">
        <v>36982</v>
      </c>
      <c r="K89" s="67">
        <v>0</v>
      </c>
      <c r="L89" s="123">
        <f t="shared" si="2"/>
        <v>27851</v>
      </c>
      <c r="M89" s="83" t="s">
        <v>5734</v>
      </c>
      <c r="N89" s="113" t="s">
        <v>9526</v>
      </c>
      <c r="O89" s="67"/>
      <c r="P89" s="67" t="s">
        <v>162</v>
      </c>
      <c r="Q89" s="83" t="s">
        <v>4119</v>
      </c>
      <c r="R89" s="182" t="s">
        <v>2561</v>
      </c>
      <c r="S89" s="83" t="s">
        <v>139</v>
      </c>
      <c r="T89" s="67" t="s">
        <v>140</v>
      </c>
      <c r="U89" s="200" t="s">
        <v>7830</v>
      </c>
      <c r="V89" s="67"/>
      <c r="W89" s="67"/>
      <c r="X89" s="83" t="s">
        <v>6621</v>
      </c>
    </row>
    <row r="90" spans="1:24" ht="15" customHeight="1">
      <c r="A90" s="67" t="s">
        <v>134</v>
      </c>
      <c r="B90" s="67" t="s">
        <v>135</v>
      </c>
      <c r="C90" s="83">
        <v>125</v>
      </c>
      <c r="D90" s="104" t="s">
        <v>5518</v>
      </c>
      <c r="E90" s="83" t="s">
        <v>264</v>
      </c>
      <c r="F90" s="67" t="s">
        <v>136</v>
      </c>
      <c r="G90" s="83">
        <v>10300</v>
      </c>
      <c r="H90" s="67" t="s">
        <v>162</v>
      </c>
      <c r="I90" s="67">
        <v>1</v>
      </c>
      <c r="J90" s="195">
        <v>36982</v>
      </c>
      <c r="K90" s="67">
        <v>0</v>
      </c>
      <c r="L90" s="123">
        <f t="shared" si="2"/>
        <v>27851</v>
      </c>
      <c r="M90" s="83" t="s">
        <v>5775</v>
      </c>
      <c r="N90" s="113" t="s">
        <v>9526</v>
      </c>
      <c r="O90" s="67"/>
      <c r="P90" s="67" t="s">
        <v>162</v>
      </c>
      <c r="Q90" s="83" t="s">
        <v>137</v>
      </c>
      <c r="R90" s="182" t="s">
        <v>137</v>
      </c>
      <c r="S90" s="83" t="s">
        <v>139</v>
      </c>
      <c r="T90" s="67" t="s">
        <v>140</v>
      </c>
      <c r="U90" s="200" t="s">
        <v>7830</v>
      </c>
      <c r="V90" s="67"/>
      <c r="W90" s="67"/>
      <c r="X90" s="83" t="s">
        <v>6622</v>
      </c>
    </row>
    <row r="91" spans="1:24" ht="15" customHeight="1">
      <c r="A91" s="67" t="s">
        <v>134</v>
      </c>
      <c r="B91" s="67" t="s">
        <v>135</v>
      </c>
      <c r="C91" s="83">
        <v>126</v>
      </c>
      <c r="D91" s="104" t="s">
        <v>5519</v>
      </c>
      <c r="E91" s="83" t="s">
        <v>265</v>
      </c>
      <c r="F91" s="67" t="s">
        <v>136</v>
      </c>
      <c r="G91" s="83">
        <v>7400</v>
      </c>
      <c r="H91" s="67" t="s">
        <v>162</v>
      </c>
      <c r="I91" s="67">
        <v>1</v>
      </c>
      <c r="J91" s="195">
        <v>36982</v>
      </c>
      <c r="K91" s="67">
        <v>0</v>
      </c>
      <c r="L91" s="123">
        <f t="shared" si="2"/>
        <v>27851</v>
      </c>
      <c r="M91" s="83" t="s">
        <v>5776</v>
      </c>
      <c r="N91" s="113" t="s">
        <v>9526</v>
      </c>
      <c r="O91" s="67"/>
      <c r="P91" s="67" t="s">
        <v>162</v>
      </c>
      <c r="Q91" s="83" t="s">
        <v>4120</v>
      </c>
      <c r="R91" s="182" t="s">
        <v>2562</v>
      </c>
      <c r="S91" s="83" t="s">
        <v>139</v>
      </c>
      <c r="T91" s="67" t="s">
        <v>140</v>
      </c>
      <c r="U91" s="200" t="s">
        <v>7830</v>
      </c>
      <c r="V91" s="67"/>
      <c r="W91" s="67"/>
      <c r="X91" s="83" t="s">
        <v>6623</v>
      </c>
    </row>
    <row r="92" spans="1:24" ht="15" customHeight="1">
      <c r="A92" s="67" t="s">
        <v>134</v>
      </c>
      <c r="B92" s="67" t="s">
        <v>135</v>
      </c>
      <c r="C92" s="83">
        <v>127</v>
      </c>
      <c r="D92" s="104" t="s">
        <v>5520</v>
      </c>
      <c r="E92" s="83" t="s">
        <v>266</v>
      </c>
      <c r="F92" s="67" t="s">
        <v>136</v>
      </c>
      <c r="G92" s="83">
        <v>12000</v>
      </c>
      <c r="H92" s="67" t="s">
        <v>162</v>
      </c>
      <c r="I92" s="67">
        <v>1</v>
      </c>
      <c r="J92" s="195">
        <v>36982</v>
      </c>
      <c r="K92" s="67">
        <v>0</v>
      </c>
      <c r="L92" s="123">
        <f t="shared" si="2"/>
        <v>27851</v>
      </c>
      <c r="M92" s="83" t="s">
        <v>5777</v>
      </c>
      <c r="N92" s="113" t="s">
        <v>9526</v>
      </c>
      <c r="O92" s="67"/>
      <c r="P92" s="67" t="s">
        <v>162</v>
      </c>
      <c r="Q92" s="83" t="s">
        <v>4121</v>
      </c>
      <c r="R92" s="182" t="s">
        <v>2563</v>
      </c>
      <c r="S92" s="83" t="s">
        <v>139</v>
      </c>
      <c r="T92" s="67" t="s">
        <v>140</v>
      </c>
      <c r="U92" s="200" t="s">
        <v>7831</v>
      </c>
      <c r="V92" s="67"/>
      <c r="W92" s="67"/>
      <c r="X92" s="83" t="s">
        <v>6624</v>
      </c>
    </row>
    <row r="93" spans="1:24" ht="15" customHeight="1">
      <c r="A93" s="67" t="s">
        <v>134</v>
      </c>
      <c r="B93" s="67" t="s">
        <v>135</v>
      </c>
      <c r="C93" s="83">
        <v>130</v>
      </c>
      <c r="D93" s="104" t="s">
        <v>5489</v>
      </c>
      <c r="E93" s="83" t="s">
        <v>267</v>
      </c>
      <c r="F93" s="67" t="s">
        <v>136</v>
      </c>
      <c r="G93" s="83">
        <v>16200</v>
      </c>
      <c r="H93" s="67" t="s">
        <v>162</v>
      </c>
      <c r="I93" s="67">
        <v>1</v>
      </c>
      <c r="J93" s="195">
        <v>36982</v>
      </c>
      <c r="K93" s="67">
        <v>0</v>
      </c>
      <c r="L93" s="123">
        <f t="shared" si="2"/>
        <v>27851</v>
      </c>
      <c r="M93" s="83" t="s">
        <v>5768</v>
      </c>
      <c r="N93" s="113" t="s">
        <v>9526</v>
      </c>
      <c r="O93" s="67"/>
      <c r="P93" s="67" t="s">
        <v>162</v>
      </c>
      <c r="Q93" s="83" t="s">
        <v>137</v>
      </c>
      <c r="R93" s="182" t="s">
        <v>137</v>
      </c>
      <c r="S93" s="83" t="s">
        <v>139</v>
      </c>
      <c r="T93" s="67" t="s">
        <v>140</v>
      </c>
      <c r="U93" s="200" t="s">
        <v>7830</v>
      </c>
      <c r="V93" s="67"/>
      <c r="W93" s="67"/>
      <c r="X93" s="83" t="s">
        <v>6625</v>
      </c>
    </row>
    <row r="94" spans="1:24" ht="15" customHeight="1">
      <c r="A94" s="67" t="s">
        <v>134</v>
      </c>
      <c r="B94" s="67" t="s">
        <v>135</v>
      </c>
      <c r="C94" s="83">
        <v>132</v>
      </c>
      <c r="D94" s="104" t="s">
        <v>172</v>
      </c>
      <c r="E94" s="83" t="s">
        <v>268</v>
      </c>
      <c r="F94" s="67" t="s">
        <v>136</v>
      </c>
      <c r="G94" s="83">
        <v>21000</v>
      </c>
      <c r="H94" s="67" t="s">
        <v>162</v>
      </c>
      <c r="I94" s="67">
        <v>1</v>
      </c>
      <c r="J94" s="195">
        <v>36982</v>
      </c>
      <c r="K94" s="67">
        <v>0</v>
      </c>
      <c r="L94" s="123">
        <f t="shared" si="2"/>
        <v>27851</v>
      </c>
      <c r="M94" s="83" t="s">
        <v>5778</v>
      </c>
      <c r="N94" s="113" t="s">
        <v>9526</v>
      </c>
      <c r="O94" s="67"/>
      <c r="P94" s="67" t="s">
        <v>162</v>
      </c>
      <c r="Q94" s="83" t="s">
        <v>137</v>
      </c>
      <c r="R94" s="182" t="s">
        <v>137</v>
      </c>
      <c r="S94" s="83" t="s">
        <v>139</v>
      </c>
      <c r="T94" s="67" t="s">
        <v>140</v>
      </c>
      <c r="U94" s="200" t="s">
        <v>7830</v>
      </c>
      <c r="V94" s="67"/>
      <c r="W94" s="67"/>
      <c r="X94" s="83" t="s">
        <v>6626</v>
      </c>
    </row>
    <row r="95" spans="1:24" ht="15" customHeight="1">
      <c r="A95" s="67" t="s">
        <v>134</v>
      </c>
      <c r="B95" s="67" t="s">
        <v>135</v>
      </c>
      <c r="C95" s="83">
        <v>133</v>
      </c>
      <c r="D95" s="104" t="s">
        <v>5521</v>
      </c>
      <c r="E95" s="83" t="s">
        <v>269</v>
      </c>
      <c r="F95" s="67" t="s">
        <v>136</v>
      </c>
      <c r="G95" s="83">
        <v>36000</v>
      </c>
      <c r="H95" s="67" t="s">
        <v>162</v>
      </c>
      <c r="I95" s="67">
        <v>1</v>
      </c>
      <c r="J95" s="195">
        <v>36982</v>
      </c>
      <c r="K95" s="67">
        <v>0</v>
      </c>
      <c r="L95" s="123">
        <f t="shared" si="2"/>
        <v>27851</v>
      </c>
      <c r="M95" s="83" t="s">
        <v>5779</v>
      </c>
      <c r="N95" s="113" t="s">
        <v>9526</v>
      </c>
      <c r="O95" s="67"/>
      <c r="P95" s="67" t="s">
        <v>162</v>
      </c>
      <c r="Q95" s="83" t="s">
        <v>4122</v>
      </c>
      <c r="R95" s="182" t="s">
        <v>2564</v>
      </c>
      <c r="S95" s="83" t="s">
        <v>139</v>
      </c>
      <c r="T95" s="67" t="s">
        <v>140</v>
      </c>
      <c r="U95" s="200" t="s">
        <v>7832</v>
      </c>
      <c r="V95" s="67"/>
      <c r="W95" s="67"/>
      <c r="X95" s="83" t="s">
        <v>6627</v>
      </c>
    </row>
    <row r="96" spans="1:24" ht="15" customHeight="1">
      <c r="A96" s="67" t="s">
        <v>134</v>
      </c>
      <c r="B96" s="67" t="s">
        <v>135</v>
      </c>
      <c r="C96" s="83">
        <v>134</v>
      </c>
      <c r="D96" s="104" t="s">
        <v>5521</v>
      </c>
      <c r="E96" s="83" t="s">
        <v>270</v>
      </c>
      <c r="F96" s="67" t="s">
        <v>136</v>
      </c>
      <c r="G96" s="83">
        <v>21000</v>
      </c>
      <c r="H96" s="67" t="s">
        <v>162</v>
      </c>
      <c r="I96" s="67">
        <v>1</v>
      </c>
      <c r="J96" s="195">
        <v>36982</v>
      </c>
      <c r="K96" s="67">
        <v>0</v>
      </c>
      <c r="L96" s="123">
        <f t="shared" si="2"/>
        <v>27851</v>
      </c>
      <c r="M96" s="83" t="s">
        <v>5779</v>
      </c>
      <c r="N96" s="113" t="s">
        <v>9526</v>
      </c>
      <c r="O96" s="67"/>
      <c r="P96" s="67" t="s">
        <v>162</v>
      </c>
      <c r="Q96" s="83" t="s">
        <v>4123</v>
      </c>
      <c r="R96" s="182" t="s">
        <v>2565</v>
      </c>
      <c r="S96" s="83" t="s">
        <v>139</v>
      </c>
      <c r="T96" s="67" t="s">
        <v>140</v>
      </c>
      <c r="U96" s="200" t="s">
        <v>7831</v>
      </c>
      <c r="V96" s="67"/>
      <c r="W96" s="67"/>
      <c r="X96" s="83" t="s">
        <v>6628</v>
      </c>
    </row>
    <row r="97" spans="1:24" ht="15" customHeight="1">
      <c r="A97" s="67" t="s">
        <v>134</v>
      </c>
      <c r="B97" s="67" t="s">
        <v>135</v>
      </c>
      <c r="C97" s="83">
        <v>136</v>
      </c>
      <c r="D97" s="104" t="s">
        <v>5521</v>
      </c>
      <c r="E97" s="83" t="s">
        <v>271</v>
      </c>
      <c r="F97" s="67" t="s">
        <v>136</v>
      </c>
      <c r="G97" s="83">
        <v>104400</v>
      </c>
      <c r="H97" s="67" t="s">
        <v>162</v>
      </c>
      <c r="I97" s="67">
        <v>1</v>
      </c>
      <c r="J97" s="195">
        <v>36982</v>
      </c>
      <c r="K97" s="67">
        <v>0</v>
      </c>
      <c r="L97" s="123">
        <f t="shared" si="2"/>
        <v>27851</v>
      </c>
      <c r="M97" s="83" t="s">
        <v>5779</v>
      </c>
      <c r="N97" s="113" t="s">
        <v>9526</v>
      </c>
      <c r="O97" s="67"/>
      <c r="P97" s="67" t="s">
        <v>162</v>
      </c>
      <c r="Q97" s="83" t="s">
        <v>4124</v>
      </c>
      <c r="R97" s="182" t="s">
        <v>2566</v>
      </c>
      <c r="S97" s="83" t="s">
        <v>139</v>
      </c>
      <c r="T97" s="67" t="s">
        <v>140</v>
      </c>
      <c r="U97" s="200" t="s">
        <v>7833</v>
      </c>
      <c r="V97" s="67"/>
      <c r="W97" s="67"/>
      <c r="X97" s="83" t="s">
        <v>6629</v>
      </c>
    </row>
    <row r="98" spans="1:24" ht="15" customHeight="1">
      <c r="A98" s="67" t="s">
        <v>134</v>
      </c>
      <c r="B98" s="67" t="s">
        <v>135</v>
      </c>
      <c r="C98" s="83">
        <v>137</v>
      </c>
      <c r="D98" s="104" t="s">
        <v>5522</v>
      </c>
      <c r="E98" s="83" t="s">
        <v>272</v>
      </c>
      <c r="F98" s="67" t="s">
        <v>136</v>
      </c>
      <c r="G98" s="83">
        <v>16900</v>
      </c>
      <c r="H98" s="67" t="s">
        <v>162</v>
      </c>
      <c r="I98" s="67">
        <v>1</v>
      </c>
      <c r="J98" s="195">
        <v>36982</v>
      </c>
      <c r="K98" s="67">
        <v>0</v>
      </c>
      <c r="L98" s="123">
        <f t="shared" si="2"/>
        <v>27851</v>
      </c>
      <c r="M98" s="83" t="s">
        <v>178</v>
      </c>
      <c r="N98" s="113" t="s">
        <v>9526</v>
      </c>
      <c r="O98" s="67"/>
      <c r="P98" s="67" t="s">
        <v>162</v>
      </c>
      <c r="Q98" s="83" t="s">
        <v>4125</v>
      </c>
      <c r="R98" s="182" t="s">
        <v>2567</v>
      </c>
      <c r="S98" s="83" t="s">
        <v>139</v>
      </c>
      <c r="T98" s="67" t="s">
        <v>140</v>
      </c>
      <c r="U98" s="200" t="s">
        <v>7830</v>
      </c>
      <c r="V98" s="67"/>
      <c r="W98" s="67"/>
      <c r="X98" s="83" t="s">
        <v>6630</v>
      </c>
    </row>
    <row r="99" spans="1:24" ht="15" customHeight="1">
      <c r="A99" s="67" t="s">
        <v>134</v>
      </c>
      <c r="B99" s="67" t="s">
        <v>135</v>
      </c>
      <c r="C99" s="83">
        <v>138</v>
      </c>
      <c r="D99" s="104" t="s">
        <v>5523</v>
      </c>
      <c r="E99" s="83" t="s">
        <v>273</v>
      </c>
      <c r="F99" s="67" t="s">
        <v>136</v>
      </c>
      <c r="G99" s="83">
        <v>16800</v>
      </c>
      <c r="H99" s="67" t="s">
        <v>162</v>
      </c>
      <c r="I99" s="67">
        <v>1</v>
      </c>
      <c r="J99" s="195">
        <v>36982</v>
      </c>
      <c r="K99" s="67">
        <v>0</v>
      </c>
      <c r="L99" s="123">
        <f t="shared" si="2"/>
        <v>27851</v>
      </c>
      <c r="M99" s="83" t="s">
        <v>171</v>
      </c>
      <c r="N99" s="113" t="s">
        <v>9526</v>
      </c>
      <c r="O99" s="67"/>
      <c r="P99" s="67" t="s">
        <v>162</v>
      </c>
      <c r="Q99" s="83" t="s">
        <v>4126</v>
      </c>
      <c r="R99" s="182" t="s">
        <v>2568</v>
      </c>
      <c r="S99" s="83" t="s">
        <v>139</v>
      </c>
      <c r="T99" s="67" t="s">
        <v>140</v>
      </c>
      <c r="U99" s="200" t="s">
        <v>7831</v>
      </c>
      <c r="V99" s="67"/>
      <c r="W99" s="67"/>
      <c r="X99" s="83" t="s">
        <v>137</v>
      </c>
    </row>
    <row r="100" spans="1:24" ht="15" customHeight="1">
      <c r="A100" s="67" t="s">
        <v>134</v>
      </c>
      <c r="B100" s="67" t="s">
        <v>135</v>
      </c>
      <c r="C100" s="83">
        <v>139</v>
      </c>
      <c r="D100" s="104" t="s">
        <v>5489</v>
      </c>
      <c r="E100" s="83" t="s">
        <v>274</v>
      </c>
      <c r="F100" s="67" t="s">
        <v>136</v>
      </c>
      <c r="G100" s="83">
        <v>5710</v>
      </c>
      <c r="H100" s="67" t="s">
        <v>162</v>
      </c>
      <c r="I100" s="67">
        <v>1</v>
      </c>
      <c r="J100" s="195">
        <v>36982</v>
      </c>
      <c r="K100" s="67">
        <v>0</v>
      </c>
      <c r="L100" s="123">
        <f t="shared" si="2"/>
        <v>27851</v>
      </c>
      <c r="M100" s="83" t="s">
        <v>171</v>
      </c>
      <c r="N100" s="113" t="s">
        <v>9526</v>
      </c>
      <c r="O100" s="67"/>
      <c r="P100" s="67" t="s">
        <v>162</v>
      </c>
      <c r="Q100" s="83" t="s">
        <v>137</v>
      </c>
      <c r="R100" s="182" t="s">
        <v>137</v>
      </c>
      <c r="S100" s="83" t="s">
        <v>139</v>
      </c>
      <c r="T100" s="67" t="s">
        <v>140</v>
      </c>
      <c r="U100" s="200" t="s">
        <v>7830</v>
      </c>
      <c r="V100" s="67"/>
      <c r="W100" s="67"/>
      <c r="X100" s="83" t="s">
        <v>6631</v>
      </c>
    </row>
    <row r="101" spans="1:24" ht="15" customHeight="1">
      <c r="A101" s="67" t="s">
        <v>134</v>
      </c>
      <c r="B101" s="67" t="s">
        <v>135</v>
      </c>
      <c r="C101" s="83">
        <v>141</v>
      </c>
      <c r="D101" s="104" t="s">
        <v>5520</v>
      </c>
      <c r="E101" s="83" t="s">
        <v>275</v>
      </c>
      <c r="F101" s="67" t="s">
        <v>136</v>
      </c>
      <c r="G101" s="83">
        <v>4000</v>
      </c>
      <c r="H101" s="67" t="s">
        <v>162</v>
      </c>
      <c r="I101" s="67">
        <v>1</v>
      </c>
      <c r="J101" s="195">
        <v>36982</v>
      </c>
      <c r="K101" s="67">
        <v>0</v>
      </c>
      <c r="L101" s="123">
        <f t="shared" si="2"/>
        <v>27851</v>
      </c>
      <c r="M101" s="83" t="s">
        <v>171</v>
      </c>
      <c r="N101" s="113" t="s">
        <v>9526</v>
      </c>
      <c r="O101" s="67"/>
      <c r="P101" s="67" t="s">
        <v>162</v>
      </c>
      <c r="Q101" s="83" t="s">
        <v>4127</v>
      </c>
      <c r="R101" s="182" t="s">
        <v>2569</v>
      </c>
      <c r="S101" s="83" t="s">
        <v>139</v>
      </c>
      <c r="T101" s="67" t="s">
        <v>140</v>
      </c>
      <c r="U101" s="200" t="s">
        <v>7831</v>
      </c>
      <c r="V101" s="67"/>
      <c r="W101" s="67"/>
      <c r="X101" s="83" t="s">
        <v>6632</v>
      </c>
    </row>
    <row r="102" spans="1:24" ht="15" customHeight="1">
      <c r="A102" s="67" t="s">
        <v>134</v>
      </c>
      <c r="B102" s="67" t="s">
        <v>135</v>
      </c>
      <c r="C102" s="83">
        <v>143</v>
      </c>
      <c r="D102" s="104" t="s">
        <v>5520</v>
      </c>
      <c r="E102" s="83" t="s">
        <v>276</v>
      </c>
      <c r="F102" s="67" t="s">
        <v>136</v>
      </c>
      <c r="G102" s="83">
        <v>36000</v>
      </c>
      <c r="H102" s="67" t="s">
        <v>162</v>
      </c>
      <c r="I102" s="67">
        <v>1</v>
      </c>
      <c r="J102" s="195">
        <v>36982</v>
      </c>
      <c r="K102" s="67">
        <v>0</v>
      </c>
      <c r="L102" s="123">
        <f t="shared" si="2"/>
        <v>27851</v>
      </c>
      <c r="M102" s="83" t="s">
        <v>5780</v>
      </c>
      <c r="N102" s="113" t="s">
        <v>9526</v>
      </c>
      <c r="O102" s="67"/>
      <c r="P102" s="67" t="s">
        <v>162</v>
      </c>
      <c r="Q102" s="83" t="s">
        <v>4128</v>
      </c>
      <c r="R102" s="182" t="s">
        <v>2570</v>
      </c>
      <c r="S102" s="83" t="s">
        <v>139</v>
      </c>
      <c r="T102" s="67" t="s">
        <v>140</v>
      </c>
      <c r="U102" s="200" t="s">
        <v>7833</v>
      </c>
      <c r="V102" s="67"/>
      <c r="W102" s="67"/>
      <c r="X102" s="83" t="s">
        <v>6633</v>
      </c>
    </row>
    <row r="103" spans="1:24" ht="15" customHeight="1">
      <c r="A103" s="67" t="s">
        <v>134</v>
      </c>
      <c r="B103" s="67" t="s">
        <v>135</v>
      </c>
      <c r="C103" s="83">
        <v>144</v>
      </c>
      <c r="D103" s="104" t="s">
        <v>5503</v>
      </c>
      <c r="E103" s="83" t="s">
        <v>277</v>
      </c>
      <c r="F103" s="67" t="s">
        <v>136</v>
      </c>
      <c r="G103" s="83">
        <v>19200</v>
      </c>
      <c r="H103" s="67" t="s">
        <v>162</v>
      </c>
      <c r="I103" s="67">
        <v>1</v>
      </c>
      <c r="J103" s="195">
        <v>36982</v>
      </c>
      <c r="K103" s="67">
        <v>0</v>
      </c>
      <c r="L103" s="123">
        <f t="shared" si="2"/>
        <v>27851</v>
      </c>
      <c r="M103" s="83" t="s">
        <v>5755</v>
      </c>
      <c r="N103" s="113" t="s">
        <v>9526</v>
      </c>
      <c r="O103" s="67"/>
      <c r="P103" s="67" t="s">
        <v>162</v>
      </c>
      <c r="Q103" s="83" t="s">
        <v>4129</v>
      </c>
      <c r="R103" s="182" t="s">
        <v>2571</v>
      </c>
      <c r="S103" s="83" t="s">
        <v>139</v>
      </c>
      <c r="T103" s="67" t="s">
        <v>140</v>
      </c>
      <c r="U103" s="200" t="s">
        <v>7831</v>
      </c>
      <c r="V103" s="67"/>
      <c r="W103" s="67"/>
      <c r="X103" s="83" t="s">
        <v>6634</v>
      </c>
    </row>
    <row r="104" spans="1:24" ht="15" customHeight="1">
      <c r="A104" s="67" t="s">
        <v>134</v>
      </c>
      <c r="B104" s="67" t="s">
        <v>135</v>
      </c>
      <c r="C104" s="83">
        <v>145</v>
      </c>
      <c r="D104" s="104" t="s">
        <v>5505</v>
      </c>
      <c r="E104" s="83" t="s">
        <v>278</v>
      </c>
      <c r="F104" s="67" t="s">
        <v>136</v>
      </c>
      <c r="G104" s="83">
        <v>21300</v>
      </c>
      <c r="H104" s="67" t="s">
        <v>162</v>
      </c>
      <c r="I104" s="67">
        <v>1</v>
      </c>
      <c r="J104" s="195">
        <v>36982</v>
      </c>
      <c r="K104" s="67">
        <v>0</v>
      </c>
      <c r="L104" s="123">
        <f t="shared" si="2"/>
        <v>27851</v>
      </c>
      <c r="M104" s="83" t="s">
        <v>5780</v>
      </c>
      <c r="N104" s="113" t="s">
        <v>9526</v>
      </c>
      <c r="O104" s="67"/>
      <c r="P104" s="67" t="s">
        <v>162</v>
      </c>
      <c r="Q104" s="83" t="s">
        <v>4130</v>
      </c>
      <c r="R104" s="182" t="s">
        <v>2572</v>
      </c>
      <c r="S104" s="83" t="s">
        <v>139</v>
      </c>
      <c r="T104" s="67" t="s">
        <v>140</v>
      </c>
      <c r="U104" s="200" t="s">
        <v>7831</v>
      </c>
      <c r="V104" s="67"/>
      <c r="W104" s="67"/>
      <c r="X104" s="83" t="s">
        <v>6635</v>
      </c>
    </row>
    <row r="105" spans="1:24" ht="15" customHeight="1">
      <c r="A105" s="67" t="s">
        <v>134</v>
      </c>
      <c r="B105" s="67" t="s">
        <v>135</v>
      </c>
      <c r="C105" s="83">
        <v>146</v>
      </c>
      <c r="D105" s="104" t="s">
        <v>5503</v>
      </c>
      <c r="E105" s="83" t="s">
        <v>279</v>
      </c>
      <c r="F105" s="67" t="s">
        <v>136</v>
      </c>
      <c r="G105" s="83">
        <v>36000</v>
      </c>
      <c r="H105" s="67" t="s">
        <v>162</v>
      </c>
      <c r="I105" s="67">
        <v>1</v>
      </c>
      <c r="J105" s="195">
        <v>36982</v>
      </c>
      <c r="K105" s="67">
        <v>0</v>
      </c>
      <c r="L105" s="123">
        <f t="shared" si="2"/>
        <v>27851</v>
      </c>
      <c r="M105" s="83" t="s">
        <v>5751</v>
      </c>
      <c r="N105" s="113" t="s">
        <v>9526</v>
      </c>
      <c r="O105" s="67"/>
      <c r="P105" s="67" t="s">
        <v>162</v>
      </c>
      <c r="Q105" s="83" t="s">
        <v>4131</v>
      </c>
      <c r="R105" s="182" t="s">
        <v>2573</v>
      </c>
      <c r="S105" s="83" t="s">
        <v>139</v>
      </c>
      <c r="T105" s="67" t="s">
        <v>140</v>
      </c>
      <c r="U105" s="200" t="s">
        <v>7833</v>
      </c>
      <c r="V105" s="67"/>
      <c r="W105" s="67"/>
      <c r="X105" s="83" t="s">
        <v>6636</v>
      </c>
    </row>
    <row r="106" spans="1:24" ht="15" customHeight="1">
      <c r="A106" s="67" t="s">
        <v>134</v>
      </c>
      <c r="B106" s="67" t="s">
        <v>135</v>
      </c>
      <c r="C106" s="83">
        <v>2575</v>
      </c>
      <c r="D106" s="104" t="s">
        <v>5523</v>
      </c>
      <c r="E106" s="83" t="s">
        <v>280</v>
      </c>
      <c r="F106" s="67" t="s">
        <v>136</v>
      </c>
      <c r="G106" s="83">
        <v>36000</v>
      </c>
      <c r="H106" s="67" t="s">
        <v>162</v>
      </c>
      <c r="I106" s="67">
        <v>1</v>
      </c>
      <c r="J106" s="195">
        <v>36982</v>
      </c>
      <c r="K106" s="67">
        <v>0</v>
      </c>
      <c r="L106" s="123">
        <f t="shared" si="2"/>
        <v>27851</v>
      </c>
      <c r="M106" s="83" t="s">
        <v>5760</v>
      </c>
      <c r="N106" s="113" t="s">
        <v>9526</v>
      </c>
      <c r="O106" s="67"/>
      <c r="P106" s="67" t="s">
        <v>162</v>
      </c>
      <c r="Q106" s="83" t="s">
        <v>4132</v>
      </c>
      <c r="R106" s="182" t="s">
        <v>2574</v>
      </c>
      <c r="S106" s="83" t="s">
        <v>139</v>
      </c>
      <c r="T106" s="67" t="s">
        <v>140</v>
      </c>
      <c r="U106" s="200" t="s">
        <v>7832</v>
      </c>
      <c r="V106" s="67"/>
      <c r="W106" s="67"/>
      <c r="X106" s="83" t="s">
        <v>6637</v>
      </c>
    </row>
    <row r="107" spans="1:24" ht="15" customHeight="1">
      <c r="A107" s="67" t="s">
        <v>134</v>
      </c>
      <c r="B107" s="67" t="s">
        <v>135</v>
      </c>
      <c r="C107" s="83">
        <v>149</v>
      </c>
      <c r="D107" s="104" t="s">
        <v>5485</v>
      </c>
      <c r="E107" s="83" t="s">
        <v>281</v>
      </c>
      <c r="F107" s="67" t="s">
        <v>136</v>
      </c>
      <c r="G107" s="83">
        <v>36000</v>
      </c>
      <c r="H107" s="67" t="s">
        <v>162</v>
      </c>
      <c r="I107" s="67">
        <v>1</v>
      </c>
      <c r="J107" s="195">
        <v>36982</v>
      </c>
      <c r="K107" s="67">
        <v>0</v>
      </c>
      <c r="L107" s="123">
        <f t="shared" si="2"/>
        <v>27851</v>
      </c>
      <c r="M107" s="83" t="s">
        <v>5752</v>
      </c>
      <c r="N107" s="113" t="s">
        <v>9526</v>
      </c>
      <c r="O107" s="67"/>
      <c r="P107" s="67" t="s">
        <v>162</v>
      </c>
      <c r="Q107" s="83" t="s">
        <v>4133</v>
      </c>
      <c r="R107" s="182" t="s">
        <v>2575</v>
      </c>
      <c r="S107" s="83" t="s">
        <v>139</v>
      </c>
      <c r="T107" s="67" t="s">
        <v>140</v>
      </c>
      <c r="U107" s="200" t="s">
        <v>7832</v>
      </c>
      <c r="V107" s="67"/>
      <c r="W107" s="67"/>
      <c r="X107" s="83" t="s">
        <v>6638</v>
      </c>
    </row>
    <row r="108" spans="1:24" ht="15" customHeight="1">
      <c r="A108" s="67" t="s">
        <v>134</v>
      </c>
      <c r="B108" s="67" t="s">
        <v>135</v>
      </c>
      <c r="C108" s="83">
        <v>150</v>
      </c>
      <c r="D108" s="104" t="s">
        <v>5485</v>
      </c>
      <c r="E108" s="83" t="s">
        <v>282</v>
      </c>
      <c r="F108" s="67" t="s">
        <v>136</v>
      </c>
      <c r="G108" s="83">
        <v>131000</v>
      </c>
      <c r="H108" s="67" t="s">
        <v>162</v>
      </c>
      <c r="I108" s="67">
        <v>1</v>
      </c>
      <c r="J108" s="195">
        <v>36982</v>
      </c>
      <c r="K108" s="67">
        <v>0</v>
      </c>
      <c r="L108" s="123">
        <f t="shared" si="2"/>
        <v>27851</v>
      </c>
      <c r="M108" s="83" t="s">
        <v>5752</v>
      </c>
      <c r="N108" s="113" t="s">
        <v>9526</v>
      </c>
      <c r="O108" s="67"/>
      <c r="P108" s="67" t="s">
        <v>162</v>
      </c>
      <c r="Q108" s="83" t="s">
        <v>4134</v>
      </c>
      <c r="R108" s="182" t="s">
        <v>2576</v>
      </c>
      <c r="S108" s="83" t="s">
        <v>139</v>
      </c>
      <c r="T108" s="67" t="s">
        <v>140</v>
      </c>
      <c r="U108" s="200" t="s">
        <v>7833</v>
      </c>
      <c r="V108" s="67"/>
      <c r="W108" s="67"/>
      <c r="X108" s="83" t="s">
        <v>137</v>
      </c>
    </row>
    <row r="109" spans="1:24" ht="15" customHeight="1">
      <c r="A109" s="67" t="s">
        <v>134</v>
      </c>
      <c r="B109" s="67" t="s">
        <v>135</v>
      </c>
      <c r="C109" s="83">
        <v>151</v>
      </c>
      <c r="D109" s="104" t="s">
        <v>5485</v>
      </c>
      <c r="E109" s="83" t="s">
        <v>283</v>
      </c>
      <c r="F109" s="67" t="s">
        <v>136</v>
      </c>
      <c r="G109" s="83">
        <v>500</v>
      </c>
      <c r="H109" s="67" t="s">
        <v>162</v>
      </c>
      <c r="I109" s="67">
        <v>1</v>
      </c>
      <c r="J109" s="195">
        <v>36982</v>
      </c>
      <c r="K109" s="67">
        <v>0</v>
      </c>
      <c r="L109" s="123">
        <f t="shared" si="2"/>
        <v>27851</v>
      </c>
      <c r="M109" s="83" t="s">
        <v>5781</v>
      </c>
      <c r="N109" s="113" t="s">
        <v>9526</v>
      </c>
      <c r="O109" s="67"/>
      <c r="P109" s="67" t="s">
        <v>162</v>
      </c>
      <c r="Q109" s="83">
        <v>9448942334</v>
      </c>
      <c r="R109" s="182">
        <v>402911142164</v>
      </c>
      <c r="S109" s="83" t="s">
        <v>139</v>
      </c>
      <c r="T109" s="67" t="s">
        <v>140</v>
      </c>
      <c r="U109" s="200" t="s">
        <v>7830</v>
      </c>
      <c r="V109" s="67"/>
      <c r="W109" s="67"/>
      <c r="X109" s="83" t="s">
        <v>137</v>
      </c>
    </row>
    <row r="110" spans="1:24" ht="15" customHeight="1">
      <c r="A110" s="67" t="s">
        <v>134</v>
      </c>
      <c r="B110" s="67" t="s">
        <v>135</v>
      </c>
      <c r="C110" s="83">
        <v>153</v>
      </c>
      <c r="D110" s="104" t="s">
        <v>5524</v>
      </c>
      <c r="E110" s="83" t="s">
        <v>284</v>
      </c>
      <c r="F110" s="67" t="s">
        <v>136</v>
      </c>
      <c r="G110" s="83">
        <v>13900</v>
      </c>
      <c r="H110" s="67" t="s">
        <v>162</v>
      </c>
      <c r="I110" s="67">
        <v>1</v>
      </c>
      <c r="J110" s="195">
        <v>36982</v>
      </c>
      <c r="K110" s="67">
        <v>0</v>
      </c>
      <c r="L110" s="123">
        <f t="shared" si="2"/>
        <v>27851</v>
      </c>
      <c r="M110" s="83" t="s">
        <v>5740</v>
      </c>
      <c r="N110" s="113" t="s">
        <v>9526</v>
      </c>
      <c r="O110" s="67"/>
      <c r="P110" s="67" t="s">
        <v>162</v>
      </c>
      <c r="Q110" s="83" t="s">
        <v>137</v>
      </c>
      <c r="R110" s="182" t="s">
        <v>137</v>
      </c>
      <c r="S110" s="83" t="s">
        <v>139</v>
      </c>
      <c r="T110" s="67" t="s">
        <v>140</v>
      </c>
      <c r="U110" s="200" t="s">
        <v>7830</v>
      </c>
      <c r="V110" s="67"/>
      <c r="W110" s="67"/>
      <c r="X110" s="83" t="s">
        <v>137</v>
      </c>
    </row>
    <row r="111" spans="1:24" ht="15" customHeight="1">
      <c r="A111" s="67" t="s">
        <v>134</v>
      </c>
      <c r="B111" s="67" t="s">
        <v>135</v>
      </c>
      <c r="C111" s="83">
        <v>155</v>
      </c>
      <c r="D111" s="104" t="s">
        <v>5485</v>
      </c>
      <c r="E111" s="83" t="s">
        <v>285</v>
      </c>
      <c r="F111" s="67" t="s">
        <v>136</v>
      </c>
      <c r="G111" s="83">
        <v>29760</v>
      </c>
      <c r="H111" s="67" t="s">
        <v>162</v>
      </c>
      <c r="I111" s="67">
        <v>1</v>
      </c>
      <c r="J111" s="195">
        <v>36982</v>
      </c>
      <c r="K111" s="67">
        <v>0</v>
      </c>
      <c r="L111" s="123">
        <f t="shared" si="2"/>
        <v>27851</v>
      </c>
      <c r="M111" s="83" t="s">
        <v>5774</v>
      </c>
      <c r="N111" s="113" t="s">
        <v>9526</v>
      </c>
      <c r="O111" s="67"/>
      <c r="P111" s="67" t="s">
        <v>162</v>
      </c>
      <c r="Q111" s="83" t="s">
        <v>4135</v>
      </c>
      <c r="R111" s="182" t="s">
        <v>2577</v>
      </c>
      <c r="S111" s="83" t="s">
        <v>139</v>
      </c>
      <c r="T111" s="67" t="s">
        <v>140</v>
      </c>
      <c r="U111" s="200" t="s">
        <v>7830</v>
      </c>
      <c r="V111" s="67"/>
      <c r="W111" s="67"/>
      <c r="X111" s="83" t="s">
        <v>6639</v>
      </c>
    </row>
    <row r="112" spans="1:24" ht="15" customHeight="1">
      <c r="A112" s="67" t="s">
        <v>134</v>
      </c>
      <c r="B112" s="67" t="s">
        <v>135</v>
      </c>
      <c r="C112" s="83">
        <v>157</v>
      </c>
      <c r="D112" s="104" t="s">
        <v>5483</v>
      </c>
      <c r="E112" s="83" t="s">
        <v>286</v>
      </c>
      <c r="F112" s="67" t="s">
        <v>136</v>
      </c>
      <c r="G112" s="83">
        <v>23800</v>
      </c>
      <c r="H112" s="67" t="s">
        <v>162</v>
      </c>
      <c r="I112" s="67">
        <v>1</v>
      </c>
      <c r="J112" s="195">
        <v>36982</v>
      </c>
      <c r="K112" s="67">
        <v>0</v>
      </c>
      <c r="L112" s="123">
        <f t="shared" si="2"/>
        <v>27851</v>
      </c>
      <c r="M112" s="83" t="s">
        <v>5771</v>
      </c>
      <c r="N112" s="113" t="s">
        <v>9526</v>
      </c>
      <c r="O112" s="67"/>
      <c r="P112" s="67" t="s">
        <v>162</v>
      </c>
      <c r="Q112" s="83" t="s">
        <v>4136</v>
      </c>
      <c r="R112" s="182" t="s">
        <v>2578</v>
      </c>
      <c r="S112" s="83" t="s">
        <v>139</v>
      </c>
      <c r="T112" s="67" t="s">
        <v>140</v>
      </c>
      <c r="U112" s="200" t="s">
        <v>7830</v>
      </c>
      <c r="V112" s="67"/>
      <c r="W112" s="67"/>
      <c r="X112" s="83" t="s">
        <v>137</v>
      </c>
    </row>
    <row r="113" spans="1:24" ht="15" customHeight="1">
      <c r="A113" s="67" t="s">
        <v>134</v>
      </c>
      <c r="B113" s="67" t="s">
        <v>135</v>
      </c>
      <c r="C113" s="83">
        <v>158</v>
      </c>
      <c r="D113" s="104" t="s">
        <v>5516</v>
      </c>
      <c r="E113" s="83" t="s">
        <v>6095</v>
      </c>
      <c r="F113" s="67" t="s">
        <v>136</v>
      </c>
      <c r="G113" s="83">
        <v>500</v>
      </c>
      <c r="H113" s="67" t="s">
        <v>162</v>
      </c>
      <c r="I113" s="67">
        <v>1</v>
      </c>
      <c r="J113" s="195">
        <v>36982</v>
      </c>
      <c r="K113" s="67">
        <v>0</v>
      </c>
      <c r="L113" s="123">
        <f t="shared" ref="L113:L176" si="3">DATE(YEAR(J113)-25,MONTH(J113),DAY(J113))</f>
        <v>27851</v>
      </c>
      <c r="M113" s="83" t="s">
        <v>5764</v>
      </c>
      <c r="N113" s="113" t="s">
        <v>9526</v>
      </c>
      <c r="O113" s="67"/>
      <c r="P113" s="67" t="s">
        <v>162</v>
      </c>
      <c r="Q113" s="83" t="s">
        <v>137</v>
      </c>
      <c r="R113" s="182">
        <v>929904595713</v>
      </c>
      <c r="S113" s="83" t="s">
        <v>139</v>
      </c>
      <c r="T113" s="67" t="s">
        <v>140</v>
      </c>
      <c r="U113" s="200" t="s">
        <v>7830</v>
      </c>
      <c r="V113" s="67"/>
      <c r="W113" s="67"/>
      <c r="X113" s="83" t="s">
        <v>137</v>
      </c>
    </row>
    <row r="114" spans="1:24" ht="15" customHeight="1">
      <c r="A114" s="67" t="s">
        <v>134</v>
      </c>
      <c r="B114" s="67" t="s">
        <v>135</v>
      </c>
      <c r="C114" s="83">
        <v>159</v>
      </c>
      <c r="D114" s="104" t="s">
        <v>5516</v>
      </c>
      <c r="E114" s="83" t="s">
        <v>287</v>
      </c>
      <c r="F114" s="67" t="s">
        <v>136</v>
      </c>
      <c r="G114" s="83">
        <v>500</v>
      </c>
      <c r="H114" s="67" t="s">
        <v>162</v>
      </c>
      <c r="I114" s="67">
        <v>1</v>
      </c>
      <c r="J114" s="195">
        <v>36982</v>
      </c>
      <c r="K114" s="67">
        <v>0</v>
      </c>
      <c r="L114" s="123">
        <f t="shared" si="3"/>
        <v>27851</v>
      </c>
      <c r="M114" s="83" t="s">
        <v>5782</v>
      </c>
      <c r="N114" s="113" t="s">
        <v>9526</v>
      </c>
      <c r="O114" s="67"/>
      <c r="P114" s="67" t="s">
        <v>162</v>
      </c>
      <c r="Q114" s="83" t="s">
        <v>137</v>
      </c>
      <c r="R114" s="182" t="s">
        <v>137</v>
      </c>
      <c r="S114" s="83" t="s">
        <v>139</v>
      </c>
      <c r="T114" s="67" t="s">
        <v>140</v>
      </c>
      <c r="U114" s="200" t="s">
        <v>7830</v>
      </c>
      <c r="V114" s="67"/>
      <c r="W114" s="67"/>
      <c r="X114" s="83" t="s">
        <v>6640</v>
      </c>
    </row>
    <row r="115" spans="1:24" ht="15" customHeight="1">
      <c r="A115" s="67" t="s">
        <v>134</v>
      </c>
      <c r="B115" s="67" t="s">
        <v>135</v>
      </c>
      <c r="C115" s="83">
        <v>160</v>
      </c>
      <c r="D115" s="104" t="s">
        <v>5525</v>
      </c>
      <c r="E115" s="83" t="s">
        <v>288</v>
      </c>
      <c r="F115" s="67" t="s">
        <v>136</v>
      </c>
      <c r="G115" s="83">
        <v>21000</v>
      </c>
      <c r="H115" s="67" t="s">
        <v>162</v>
      </c>
      <c r="I115" s="67">
        <v>1</v>
      </c>
      <c r="J115" s="195">
        <v>36982</v>
      </c>
      <c r="K115" s="67">
        <v>0</v>
      </c>
      <c r="L115" s="123">
        <f t="shared" si="3"/>
        <v>27851</v>
      </c>
      <c r="M115" s="83" t="s">
        <v>5739</v>
      </c>
      <c r="N115" s="113" t="s">
        <v>9526</v>
      </c>
      <c r="O115" s="67"/>
      <c r="P115" s="67" t="s">
        <v>162</v>
      </c>
      <c r="Q115" s="83" t="s">
        <v>4137</v>
      </c>
      <c r="R115" s="182" t="s">
        <v>2579</v>
      </c>
      <c r="S115" s="83" t="s">
        <v>139</v>
      </c>
      <c r="T115" s="67" t="s">
        <v>140</v>
      </c>
      <c r="U115" s="200" t="s">
        <v>7832</v>
      </c>
      <c r="V115" s="67"/>
      <c r="W115" s="67"/>
      <c r="X115" s="83" t="s">
        <v>6641</v>
      </c>
    </row>
    <row r="116" spans="1:24" ht="15" customHeight="1">
      <c r="A116" s="67" t="s">
        <v>134</v>
      </c>
      <c r="B116" s="67" t="s">
        <v>135</v>
      </c>
      <c r="C116" s="83">
        <v>161</v>
      </c>
      <c r="D116" s="104" t="s">
        <v>5483</v>
      </c>
      <c r="E116" s="83" t="s">
        <v>289</v>
      </c>
      <c r="F116" s="67" t="s">
        <v>136</v>
      </c>
      <c r="G116" s="83">
        <v>16800</v>
      </c>
      <c r="H116" s="67" t="s">
        <v>162</v>
      </c>
      <c r="I116" s="67">
        <v>1</v>
      </c>
      <c r="J116" s="195">
        <v>36982</v>
      </c>
      <c r="K116" s="67">
        <v>0</v>
      </c>
      <c r="L116" s="123">
        <f t="shared" si="3"/>
        <v>27851</v>
      </c>
      <c r="M116" s="83" t="s">
        <v>5783</v>
      </c>
      <c r="N116" s="113" t="s">
        <v>9526</v>
      </c>
      <c r="O116" s="67"/>
      <c r="P116" s="67" t="s">
        <v>162</v>
      </c>
      <c r="Q116" s="83" t="s">
        <v>4138</v>
      </c>
      <c r="R116" s="182" t="s">
        <v>2580</v>
      </c>
      <c r="S116" s="83" t="s">
        <v>139</v>
      </c>
      <c r="T116" s="67" t="s">
        <v>140</v>
      </c>
      <c r="U116" s="200" t="s">
        <v>7831</v>
      </c>
      <c r="V116" s="67"/>
      <c r="W116" s="67"/>
      <c r="X116" s="83" t="s">
        <v>137</v>
      </c>
    </row>
    <row r="117" spans="1:24" ht="15" customHeight="1">
      <c r="A117" s="67" t="s">
        <v>134</v>
      </c>
      <c r="B117" s="67" t="s">
        <v>135</v>
      </c>
      <c r="C117" s="83">
        <v>164</v>
      </c>
      <c r="D117" s="104" t="s">
        <v>5526</v>
      </c>
      <c r="E117" s="83" t="s">
        <v>290</v>
      </c>
      <c r="F117" s="67" t="s">
        <v>136</v>
      </c>
      <c r="G117" s="83">
        <v>15000</v>
      </c>
      <c r="H117" s="67" t="s">
        <v>162</v>
      </c>
      <c r="I117" s="67">
        <v>1</v>
      </c>
      <c r="J117" s="195">
        <v>36982</v>
      </c>
      <c r="K117" s="67">
        <v>0</v>
      </c>
      <c r="L117" s="123">
        <f t="shared" si="3"/>
        <v>27851</v>
      </c>
      <c r="M117" s="83" t="s">
        <v>5784</v>
      </c>
      <c r="N117" s="113" t="s">
        <v>9526</v>
      </c>
      <c r="O117" s="67"/>
      <c r="P117" s="67" t="s">
        <v>162</v>
      </c>
      <c r="Q117" s="83" t="s">
        <v>4139</v>
      </c>
      <c r="R117" s="182" t="s">
        <v>2581</v>
      </c>
      <c r="S117" s="83" t="s">
        <v>139</v>
      </c>
      <c r="T117" s="67" t="s">
        <v>140</v>
      </c>
      <c r="U117" s="200" t="s">
        <v>7831</v>
      </c>
      <c r="V117" s="67"/>
      <c r="W117" s="67"/>
      <c r="X117" s="83" t="s">
        <v>137</v>
      </c>
    </row>
    <row r="118" spans="1:24" ht="15" customHeight="1">
      <c r="A118" s="67" t="s">
        <v>134</v>
      </c>
      <c r="B118" s="67" t="s">
        <v>135</v>
      </c>
      <c r="C118" s="83">
        <v>166</v>
      </c>
      <c r="D118" s="104" t="s">
        <v>5500</v>
      </c>
      <c r="E118" s="83" t="s">
        <v>291</v>
      </c>
      <c r="F118" s="67" t="s">
        <v>136</v>
      </c>
      <c r="G118" s="83">
        <v>34000</v>
      </c>
      <c r="H118" s="67" t="s">
        <v>5736</v>
      </c>
      <c r="I118" s="67">
        <v>1</v>
      </c>
      <c r="J118" s="195">
        <v>36982</v>
      </c>
      <c r="K118" s="67">
        <v>0</v>
      </c>
      <c r="L118" s="123">
        <f t="shared" si="3"/>
        <v>27851</v>
      </c>
      <c r="M118" s="83" t="s">
        <v>5785</v>
      </c>
      <c r="N118" s="113" t="s">
        <v>9526</v>
      </c>
      <c r="O118" s="67"/>
      <c r="P118" s="67" t="s">
        <v>162</v>
      </c>
      <c r="Q118" s="83" t="s">
        <v>137</v>
      </c>
      <c r="R118" s="182" t="s">
        <v>137</v>
      </c>
      <c r="S118" s="83" t="s">
        <v>139</v>
      </c>
      <c r="T118" s="67" t="s">
        <v>140</v>
      </c>
      <c r="U118" s="200" t="s">
        <v>7830</v>
      </c>
      <c r="V118" s="67"/>
      <c r="W118" s="67"/>
      <c r="X118" s="83" t="s">
        <v>6642</v>
      </c>
    </row>
    <row r="119" spans="1:24" ht="15" customHeight="1">
      <c r="A119" s="67" t="s">
        <v>134</v>
      </c>
      <c r="B119" s="67" t="s">
        <v>135</v>
      </c>
      <c r="C119" s="83">
        <v>169</v>
      </c>
      <c r="D119" s="104" t="s">
        <v>5500</v>
      </c>
      <c r="E119" s="83" t="s">
        <v>292</v>
      </c>
      <c r="F119" s="67" t="s">
        <v>136</v>
      </c>
      <c r="G119" s="83">
        <v>36300</v>
      </c>
      <c r="H119" s="67" t="s">
        <v>5736</v>
      </c>
      <c r="I119" s="67">
        <v>1</v>
      </c>
      <c r="J119" s="195">
        <v>36982</v>
      </c>
      <c r="K119" s="67">
        <v>0</v>
      </c>
      <c r="L119" s="123">
        <f t="shared" si="3"/>
        <v>27851</v>
      </c>
      <c r="M119" s="83" t="s">
        <v>5786</v>
      </c>
      <c r="N119" s="113" t="s">
        <v>9526</v>
      </c>
      <c r="O119" s="67"/>
      <c r="P119" s="67" t="s">
        <v>162</v>
      </c>
      <c r="Q119" s="83" t="s">
        <v>4140</v>
      </c>
      <c r="R119" s="182" t="s">
        <v>2582</v>
      </c>
      <c r="S119" s="83" t="s">
        <v>139</v>
      </c>
      <c r="T119" s="67" t="s">
        <v>140</v>
      </c>
      <c r="U119" s="200" t="s">
        <v>7832</v>
      </c>
      <c r="V119" s="67"/>
      <c r="W119" s="67"/>
      <c r="X119" s="83" t="s">
        <v>137</v>
      </c>
    </row>
    <row r="120" spans="1:24" ht="15" customHeight="1">
      <c r="A120" s="67" t="s">
        <v>134</v>
      </c>
      <c r="B120" s="67" t="s">
        <v>135</v>
      </c>
      <c r="C120" s="83">
        <v>170</v>
      </c>
      <c r="D120" s="104" t="s">
        <v>5500</v>
      </c>
      <c r="E120" s="83" t="s">
        <v>293</v>
      </c>
      <c r="F120" s="67" t="s">
        <v>136</v>
      </c>
      <c r="G120" s="83">
        <v>11200</v>
      </c>
      <c r="H120" s="67" t="s">
        <v>5736</v>
      </c>
      <c r="I120" s="67">
        <v>1</v>
      </c>
      <c r="J120" s="195">
        <v>36982</v>
      </c>
      <c r="K120" s="67">
        <v>0</v>
      </c>
      <c r="L120" s="123">
        <f t="shared" si="3"/>
        <v>27851</v>
      </c>
      <c r="M120" s="83" t="s">
        <v>5787</v>
      </c>
      <c r="N120" s="113" t="s">
        <v>9526</v>
      </c>
      <c r="O120" s="67"/>
      <c r="P120" s="67" t="s">
        <v>162</v>
      </c>
      <c r="Q120" s="83" t="s">
        <v>137</v>
      </c>
      <c r="R120" s="182" t="s">
        <v>137</v>
      </c>
      <c r="S120" s="83" t="s">
        <v>139</v>
      </c>
      <c r="T120" s="67" t="s">
        <v>140</v>
      </c>
      <c r="U120" s="200" t="s">
        <v>7830</v>
      </c>
      <c r="V120" s="67"/>
      <c r="W120" s="67"/>
      <c r="X120" s="83" t="s">
        <v>6643</v>
      </c>
    </row>
    <row r="121" spans="1:24" ht="15" customHeight="1">
      <c r="A121" s="67" t="s">
        <v>134</v>
      </c>
      <c r="B121" s="67" t="s">
        <v>135</v>
      </c>
      <c r="C121" s="83">
        <v>174</v>
      </c>
      <c r="D121" s="104" t="s">
        <v>5500</v>
      </c>
      <c r="E121" s="83" t="s">
        <v>294</v>
      </c>
      <c r="F121" s="67" t="s">
        <v>136</v>
      </c>
      <c r="G121" s="83">
        <v>13260</v>
      </c>
      <c r="H121" s="67" t="s">
        <v>5736</v>
      </c>
      <c r="I121" s="67">
        <v>1</v>
      </c>
      <c r="J121" s="195">
        <v>36982</v>
      </c>
      <c r="K121" s="67">
        <v>0</v>
      </c>
      <c r="L121" s="123">
        <f t="shared" si="3"/>
        <v>27851</v>
      </c>
      <c r="M121" s="83" t="s">
        <v>5788</v>
      </c>
      <c r="N121" s="113" t="s">
        <v>9526</v>
      </c>
      <c r="O121" s="67"/>
      <c r="P121" s="67" t="s">
        <v>162</v>
      </c>
      <c r="Q121" s="83" t="s">
        <v>4141</v>
      </c>
      <c r="R121" s="182" t="s">
        <v>2583</v>
      </c>
      <c r="S121" s="83" t="s">
        <v>139</v>
      </c>
      <c r="T121" s="67" t="s">
        <v>140</v>
      </c>
      <c r="U121" s="200" t="s">
        <v>7831</v>
      </c>
      <c r="V121" s="67"/>
      <c r="W121" s="67"/>
      <c r="X121" s="83" t="s">
        <v>137</v>
      </c>
    </row>
    <row r="122" spans="1:24" ht="15" customHeight="1">
      <c r="A122" s="67" t="s">
        <v>134</v>
      </c>
      <c r="B122" s="67" t="s">
        <v>135</v>
      </c>
      <c r="C122" s="83">
        <v>175</v>
      </c>
      <c r="D122" s="104" t="s">
        <v>5485</v>
      </c>
      <c r="E122" s="83" t="s">
        <v>295</v>
      </c>
      <c r="F122" s="67" t="s">
        <v>136</v>
      </c>
      <c r="G122" s="83">
        <v>500</v>
      </c>
      <c r="H122" s="67" t="s">
        <v>162</v>
      </c>
      <c r="I122" s="67">
        <v>1</v>
      </c>
      <c r="J122" s="195">
        <v>36982</v>
      </c>
      <c r="K122" s="67">
        <v>0</v>
      </c>
      <c r="L122" s="123">
        <f t="shared" si="3"/>
        <v>27851</v>
      </c>
      <c r="M122" s="83" t="s">
        <v>5760</v>
      </c>
      <c r="N122" s="113" t="s">
        <v>9526</v>
      </c>
      <c r="O122" s="67"/>
      <c r="P122" s="67" t="s">
        <v>162</v>
      </c>
      <c r="Q122" s="83" t="s">
        <v>137</v>
      </c>
      <c r="R122" s="182" t="s">
        <v>137</v>
      </c>
      <c r="S122" s="83" t="s">
        <v>139</v>
      </c>
      <c r="T122" s="67" t="s">
        <v>140</v>
      </c>
      <c r="U122" s="200" t="s">
        <v>7830</v>
      </c>
      <c r="V122" s="67"/>
      <c r="W122" s="67"/>
      <c r="X122" s="83" t="s">
        <v>137</v>
      </c>
    </row>
    <row r="123" spans="1:24" ht="15" customHeight="1">
      <c r="A123" s="67" t="s">
        <v>134</v>
      </c>
      <c r="B123" s="67" t="s">
        <v>135</v>
      </c>
      <c r="C123" s="83">
        <v>176</v>
      </c>
      <c r="D123" s="104" t="s">
        <v>5485</v>
      </c>
      <c r="E123" s="83" t="s">
        <v>296</v>
      </c>
      <c r="F123" s="67" t="s">
        <v>136</v>
      </c>
      <c r="G123" s="83">
        <v>500</v>
      </c>
      <c r="H123" s="67" t="s">
        <v>162</v>
      </c>
      <c r="I123" s="67">
        <v>1</v>
      </c>
      <c r="J123" s="195">
        <v>36982</v>
      </c>
      <c r="K123" s="67">
        <v>0</v>
      </c>
      <c r="L123" s="123">
        <f t="shared" si="3"/>
        <v>27851</v>
      </c>
      <c r="M123" s="83" t="s">
        <v>5760</v>
      </c>
      <c r="N123" s="113" t="s">
        <v>9526</v>
      </c>
      <c r="O123" s="67"/>
      <c r="P123" s="67" t="s">
        <v>162</v>
      </c>
      <c r="Q123" s="83" t="s">
        <v>137</v>
      </c>
      <c r="R123" s="182" t="s">
        <v>137</v>
      </c>
      <c r="S123" s="83" t="s">
        <v>139</v>
      </c>
      <c r="T123" s="67" t="s">
        <v>140</v>
      </c>
      <c r="U123" s="200" t="s">
        <v>7830</v>
      </c>
      <c r="V123" s="67"/>
      <c r="W123" s="67"/>
      <c r="X123" s="83" t="s">
        <v>6644</v>
      </c>
    </row>
    <row r="124" spans="1:24" ht="15" customHeight="1">
      <c r="A124" s="67" t="s">
        <v>134</v>
      </c>
      <c r="B124" s="67" t="s">
        <v>135</v>
      </c>
      <c r="C124" s="83">
        <v>178</v>
      </c>
      <c r="D124" s="104" t="s">
        <v>5483</v>
      </c>
      <c r="E124" s="83" t="s">
        <v>297</v>
      </c>
      <c r="F124" s="67" t="s">
        <v>136</v>
      </c>
      <c r="G124" s="83">
        <v>35000</v>
      </c>
      <c r="H124" s="67" t="s">
        <v>162</v>
      </c>
      <c r="I124" s="67">
        <v>1</v>
      </c>
      <c r="J124" s="195">
        <v>36982</v>
      </c>
      <c r="K124" s="67">
        <v>0</v>
      </c>
      <c r="L124" s="123">
        <f t="shared" si="3"/>
        <v>27851</v>
      </c>
      <c r="M124" s="83" t="s">
        <v>5789</v>
      </c>
      <c r="N124" s="113" t="s">
        <v>9526</v>
      </c>
      <c r="O124" s="67"/>
      <c r="P124" s="67" t="s">
        <v>162</v>
      </c>
      <c r="Q124" s="83" t="s">
        <v>4142</v>
      </c>
      <c r="R124" s="182" t="s">
        <v>2584</v>
      </c>
      <c r="S124" s="83" t="s">
        <v>139</v>
      </c>
      <c r="T124" s="67" t="s">
        <v>140</v>
      </c>
      <c r="U124" s="200" t="s">
        <v>7832</v>
      </c>
      <c r="V124" s="67"/>
      <c r="W124" s="67"/>
      <c r="X124" s="83" t="s">
        <v>6645</v>
      </c>
    </row>
    <row r="125" spans="1:24" ht="15" customHeight="1">
      <c r="A125" s="67" t="s">
        <v>134</v>
      </c>
      <c r="B125" s="67" t="s">
        <v>135</v>
      </c>
      <c r="C125" s="83">
        <v>179</v>
      </c>
      <c r="D125" s="104" t="s">
        <v>5483</v>
      </c>
      <c r="E125" s="83" t="s">
        <v>298</v>
      </c>
      <c r="F125" s="67" t="s">
        <v>136</v>
      </c>
      <c r="G125" s="83">
        <v>17960</v>
      </c>
      <c r="H125" s="67" t="s">
        <v>162</v>
      </c>
      <c r="I125" s="67">
        <v>1</v>
      </c>
      <c r="J125" s="195">
        <v>36982</v>
      </c>
      <c r="K125" s="67">
        <v>0</v>
      </c>
      <c r="L125" s="123">
        <f t="shared" si="3"/>
        <v>27851</v>
      </c>
      <c r="M125" s="83" t="s">
        <v>5789</v>
      </c>
      <c r="N125" s="113" t="s">
        <v>9526</v>
      </c>
      <c r="O125" s="67"/>
      <c r="P125" s="67" t="s">
        <v>162</v>
      </c>
      <c r="Q125" s="83" t="s">
        <v>4143</v>
      </c>
      <c r="R125" s="182" t="s">
        <v>2585</v>
      </c>
      <c r="S125" s="83" t="s">
        <v>139</v>
      </c>
      <c r="T125" s="67" t="s">
        <v>140</v>
      </c>
      <c r="U125" s="200" t="s">
        <v>7832</v>
      </c>
      <c r="V125" s="67"/>
      <c r="W125" s="67"/>
      <c r="X125" s="83" t="s">
        <v>6646</v>
      </c>
    </row>
    <row r="126" spans="1:24" ht="15" customHeight="1">
      <c r="A126" s="67" t="s">
        <v>134</v>
      </c>
      <c r="B126" s="67" t="s">
        <v>135</v>
      </c>
      <c r="C126" s="83">
        <v>180</v>
      </c>
      <c r="D126" s="104" t="s">
        <v>5527</v>
      </c>
      <c r="E126" s="83" t="s">
        <v>299</v>
      </c>
      <c r="F126" s="67" t="s">
        <v>136</v>
      </c>
      <c r="G126" s="83">
        <v>9600</v>
      </c>
      <c r="H126" s="67" t="s">
        <v>162</v>
      </c>
      <c r="I126" s="67">
        <v>1</v>
      </c>
      <c r="J126" s="195">
        <v>36982</v>
      </c>
      <c r="K126" s="67">
        <v>0</v>
      </c>
      <c r="L126" s="123">
        <f t="shared" si="3"/>
        <v>27851</v>
      </c>
      <c r="M126" s="83" t="s">
        <v>5740</v>
      </c>
      <c r="N126" s="113" t="s">
        <v>9526</v>
      </c>
      <c r="O126" s="67"/>
      <c r="P126" s="67" t="s">
        <v>162</v>
      </c>
      <c r="Q126" s="83" t="s">
        <v>4144</v>
      </c>
      <c r="R126" s="182" t="s">
        <v>2586</v>
      </c>
      <c r="S126" s="83" t="s">
        <v>139</v>
      </c>
      <c r="T126" s="67" t="s">
        <v>140</v>
      </c>
      <c r="U126" s="200" t="s">
        <v>7830</v>
      </c>
      <c r="V126" s="67"/>
      <c r="W126" s="67"/>
      <c r="X126" s="83" t="s">
        <v>6647</v>
      </c>
    </row>
    <row r="127" spans="1:24" ht="15" customHeight="1">
      <c r="A127" s="67" t="s">
        <v>134</v>
      </c>
      <c r="B127" s="67" t="s">
        <v>135</v>
      </c>
      <c r="C127" s="83">
        <v>182</v>
      </c>
      <c r="D127" s="104" t="s">
        <v>5528</v>
      </c>
      <c r="E127" s="83" t="s">
        <v>300</v>
      </c>
      <c r="F127" s="67" t="s">
        <v>136</v>
      </c>
      <c r="G127" s="83">
        <v>24000</v>
      </c>
      <c r="H127" s="67" t="s">
        <v>5736</v>
      </c>
      <c r="I127" s="67">
        <v>1</v>
      </c>
      <c r="J127" s="195">
        <v>36982</v>
      </c>
      <c r="K127" s="67">
        <v>0</v>
      </c>
      <c r="L127" s="123">
        <f t="shared" si="3"/>
        <v>27851</v>
      </c>
      <c r="M127" s="83" t="s">
        <v>5790</v>
      </c>
      <c r="N127" s="113" t="s">
        <v>9526</v>
      </c>
      <c r="O127" s="67"/>
      <c r="P127" s="67" t="s">
        <v>162</v>
      </c>
      <c r="Q127" s="83" t="s">
        <v>4145</v>
      </c>
      <c r="R127" s="182" t="s">
        <v>2587</v>
      </c>
      <c r="S127" s="83" t="s">
        <v>139</v>
      </c>
      <c r="T127" s="67" t="s">
        <v>140</v>
      </c>
      <c r="U127" s="200" t="s">
        <v>7832</v>
      </c>
      <c r="V127" s="67"/>
      <c r="W127" s="67"/>
      <c r="X127" s="83" t="s">
        <v>137</v>
      </c>
    </row>
    <row r="128" spans="1:24" ht="15" customHeight="1">
      <c r="A128" s="67" t="s">
        <v>134</v>
      </c>
      <c r="B128" s="67" t="s">
        <v>135</v>
      </c>
      <c r="C128" s="83">
        <v>183</v>
      </c>
      <c r="D128" s="104" t="s">
        <v>5529</v>
      </c>
      <c r="E128" s="83" t="s">
        <v>301</v>
      </c>
      <c r="F128" s="67" t="s">
        <v>136</v>
      </c>
      <c r="G128" s="83">
        <v>770</v>
      </c>
      <c r="H128" s="67" t="s">
        <v>162</v>
      </c>
      <c r="I128" s="67">
        <v>1</v>
      </c>
      <c r="J128" s="195">
        <v>36982</v>
      </c>
      <c r="K128" s="67">
        <v>0</v>
      </c>
      <c r="L128" s="123">
        <f t="shared" si="3"/>
        <v>27851</v>
      </c>
      <c r="M128" s="83" t="s">
        <v>5791</v>
      </c>
      <c r="N128" s="113" t="s">
        <v>9526</v>
      </c>
      <c r="O128" s="67"/>
      <c r="P128" s="67" t="s">
        <v>162</v>
      </c>
      <c r="Q128" s="83" t="s">
        <v>137</v>
      </c>
      <c r="R128" s="182" t="s">
        <v>137</v>
      </c>
      <c r="S128" s="83" t="s">
        <v>139</v>
      </c>
      <c r="T128" s="67" t="s">
        <v>140</v>
      </c>
      <c r="U128" s="200" t="s">
        <v>7830</v>
      </c>
      <c r="V128" s="67"/>
      <c r="W128" s="67"/>
      <c r="X128" s="83" t="s">
        <v>137</v>
      </c>
    </row>
    <row r="129" spans="1:24" ht="15" customHeight="1">
      <c r="A129" s="67" t="s">
        <v>134</v>
      </c>
      <c r="B129" s="67" t="s">
        <v>135</v>
      </c>
      <c r="C129" s="83">
        <v>184</v>
      </c>
      <c r="D129" s="104" t="s">
        <v>5487</v>
      </c>
      <c r="E129" s="83" t="s">
        <v>302</v>
      </c>
      <c r="F129" s="67" t="s">
        <v>136</v>
      </c>
      <c r="G129" s="83">
        <v>2400</v>
      </c>
      <c r="H129" s="67" t="s">
        <v>162</v>
      </c>
      <c r="I129" s="67">
        <v>1</v>
      </c>
      <c r="J129" s="195">
        <v>36982</v>
      </c>
      <c r="K129" s="67">
        <v>0</v>
      </c>
      <c r="L129" s="123">
        <f t="shared" si="3"/>
        <v>27851</v>
      </c>
      <c r="M129" s="83" t="s">
        <v>5734</v>
      </c>
      <c r="N129" s="113" t="s">
        <v>9526</v>
      </c>
      <c r="O129" s="67"/>
      <c r="P129" s="67" t="s">
        <v>162</v>
      </c>
      <c r="Q129" s="83" t="s">
        <v>137</v>
      </c>
      <c r="R129" s="182" t="s">
        <v>137</v>
      </c>
      <c r="S129" s="83" t="s">
        <v>139</v>
      </c>
      <c r="T129" s="67" t="s">
        <v>140</v>
      </c>
      <c r="U129" s="200" t="s">
        <v>7830</v>
      </c>
      <c r="V129" s="67"/>
      <c r="W129" s="67"/>
      <c r="X129" s="83" t="s">
        <v>6648</v>
      </c>
    </row>
    <row r="130" spans="1:24" ht="15" customHeight="1">
      <c r="A130" s="67" t="s">
        <v>134</v>
      </c>
      <c r="B130" s="67" t="s">
        <v>135</v>
      </c>
      <c r="C130" s="83">
        <v>185</v>
      </c>
      <c r="D130" s="104" t="s">
        <v>172</v>
      </c>
      <c r="E130" s="83" t="s">
        <v>303</v>
      </c>
      <c r="F130" s="67" t="s">
        <v>136</v>
      </c>
      <c r="G130" s="83">
        <v>17500</v>
      </c>
      <c r="H130" s="67" t="s">
        <v>162</v>
      </c>
      <c r="I130" s="67">
        <v>1</v>
      </c>
      <c r="J130" s="195">
        <v>36982</v>
      </c>
      <c r="K130" s="67">
        <v>0</v>
      </c>
      <c r="L130" s="123">
        <f t="shared" si="3"/>
        <v>27851</v>
      </c>
      <c r="M130" s="83" t="s">
        <v>5740</v>
      </c>
      <c r="N130" s="113" t="s">
        <v>9526</v>
      </c>
      <c r="O130" s="67"/>
      <c r="P130" s="67" t="s">
        <v>162</v>
      </c>
      <c r="Q130" s="83" t="s">
        <v>4146</v>
      </c>
      <c r="R130" s="182" t="s">
        <v>2588</v>
      </c>
      <c r="S130" s="83" t="s">
        <v>139</v>
      </c>
      <c r="T130" s="67" t="s">
        <v>140</v>
      </c>
      <c r="U130" s="200" t="s">
        <v>7831</v>
      </c>
      <c r="V130" s="67"/>
      <c r="W130" s="67"/>
      <c r="X130" s="83" t="s">
        <v>6649</v>
      </c>
    </row>
    <row r="131" spans="1:24" ht="15" customHeight="1">
      <c r="A131" s="67" t="s">
        <v>134</v>
      </c>
      <c r="B131" s="67" t="s">
        <v>135</v>
      </c>
      <c r="C131" s="83">
        <v>187</v>
      </c>
      <c r="D131" s="104" t="s">
        <v>5496</v>
      </c>
      <c r="E131" s="83" t="s">
        <v>304</v>
      </c>
      <c r="F131" s="67" t="s">
        <v>136</v>
      </c>
      <c r="G131" s="83">
        <v>12250</v>
      </c>
      <c r="H131" s="67" t="s">
        <v>162</v>
      </c>
      <c r="I131" s="67">
        <v>1</v>
      </c>
      <c r="J131" s="195">
        <v>36982</v>
      </c>
      <c r="K131" s="67">
        <v>0</v>
      </c>
      <c r="L131" s="123">
        <f t="shared" si="3"/>
        <v>27851</v>
      </c>
      <c r="M131" s="83" t="s">
        <v>5792</v>
      </c>
      <c r="N131" s="113" t="s">
        <v>9526</v>
      </c>
      <c r="O131" s="67"/>
      <c r="P131" s="67" t="s">
        <v>162</v>
      </c>
      <c r="Q131" s="83" t="s">
        <v>4147</v>
      </c>
      <c r="R131" s="182" t="s">
        <v>2589</v>
      </c>
      <c r="S131" s="83" t="s">
        <v>139</v>
      </c>
      <c r="T131" s="67" t="s">
        <v>140</v>
      </c>
      <c r="U131" s="200" t="s">
        <v>7830</v>
      </c>
      <c r="V131" s="67"/>
      <c r="W131" s="67"/>
      <c r="X131" s="83" t="s">
        <v>137</v>
      </c>
    </row>
    <row r="132" spans="1:24" ht="15" customHeight="1">
      <c r="A132" s="67" t="s">
        <v>134</v>
      </c>
      <c r="B132" s="67" t="s">
        <v>135</v>
      </c>
      <c r="C132" s="83">
        <v>188</v>
      </c>
      <c r="D132" s="104" t="s">
        <v>5530</v>
      </c>
      <c r="E132" s="83" t="s">
        <v>305</v>
      </c>
      <c r="F132" s="67" t="s">
        <v>136</v>
      </c>
      <c r="G132" s="83">
        <v>11400</v>
      </c>
      <c r="H132" s="67" t="s">
        <v>162</v>
      </c>
      <c r="I132" s="67">
        <v>1</v>
      </c>
      <c r="J132" s="195">
        <v>36982</v>
      </c>
      <c r="K132" s="67">
        <v>0</v>
      </c>
      <c r="L132" s="123">
        <f t="shared" si="3"/>
        <v>27851</v>
      </c>
      <c r="M132" s="83" t="s">
        <v>5793</v>
      </c>
      <c r="N132" s="113" t="s">
        <v>9526</v>
      </c>
      <c r="O132" s="67"/>
      <c r="P132" s="67" t="s">
        <v>162</v>
      </c>
      <c r="Q132" s="83" t="s">
        <v>137</v>
      </c>
      <c r="R132" s="182" t="s">
        <v>137</v>
      </c>
      <c r="S132" s="83" t="s">
        <v>139</v>
      </c>
      <c r="T132" s="67" t="s">
        <v>140</v>
      </c>
      <c r="U132" s="200" t="s">
        <v>7830</v>
      </c>
      <c r="V132" s="67"/>
      <c r="W132" s="67"/>
      <c r="X132" s="83" t="s">
        <v>6650</v>
      </c>
    </row>
    <row r="133" spans="1:24" ht="15" customHeight="1">
      <c r="A133" s="67" t="s">
        <v>134</v>
      </c>
      <c r="B133" s="67" t="s">
        <v>135</v>
      </c>
      <c r="C133" s="83">
        <v>190</v>
      </c>
      <c r="D133" s="104" t="s">
        <v>5524</v>
      </c>
      <c r="E133" s="83" t="s">
        <v>306</v>
      </c>
      <c r="F133" s="67" t="s">
        <v>136</v>
      </c>
      <c r="G133" s="83">
        <v>36000</v>
      </c>
      <c r="H133" s="67" t="s">
        <v>162</v>
      </c>
      <c r="I133" s="67">
        <v>1</v>
      </c>
      <c r="J133" s="195">
        <v>36982</v>
      </c>
      <c r="K133" s="67">
        <v>0</v>
      </c>
      <c r="L133" s="123">
        <f t="shared" si="3"/>
        <v>27851</v>
      </c>
      <c r="M133" s="83" t="s">
        <v>5794</v>
      </c>
      <c r="N133" s="113" t="s">
        <v>9526</v>
      </c>
      <c r="O133" s="67"/>
      <c r="P133" s="67" t="s">
        <v>162</v>
      </c>
      <c r="Q133" s="83" t="s">
        <v>4148</v>
      </c>
      <c r="R133" s="182" t="s">
        <v>2590</v>
      </c>
      <c r="S133" s="83" t="s">
        <v>139</v>
      </c>
      <c r="T133" s="67" t="s">
        <v>140</v>
      </c>
      <c r="U133" s="200" t="s">
        <v>7832</v>
      </c>
      <c r="V133" s="67"/>
      <c r="W133" s="67"/>
      <c r="X133" s="83" t="s">
        <v>6651</v>
      </c>
    </row>
    <row r="134" spans="1:24" ht="15" customHeight="1">
      <c r="A134" s="67" t="s">
        <v>134</v>
      </c>
      <c r="B134" s="67" t="s">
        <v>135</v>
      </c>
      <c r="C134" s="83">
        <v>191</v>
      </c>
      <c r="D134" s="104" t="s">
        <v>5483</v>
      </c>
      <c r="E134" s="83" t="s">
        <v>307</v>
      </c>
      <c r="F134" s="67" t="s">
        <v>136</v>
      </c>
      <c r="G134" s="83">
        <v>27600</v>
      </c>
      <c r="H134" s="67" t="s">
        <v>162</v>
      </c>
      <c r="I134" s="67">
        <v>1</v>
      </c>
      <c r="J134" s="195">
        <v>36982</v>
      </c>
      <c r="K134" s="67">
        <v>0</v>
      </c>
      <c r="L134" s="123">
        <f t="shared" si="3"/>
        <v>27851</v>
      </c>
      <c r="M134" s="83" t="s">
        <v>5758</v>
      </c>
      <c r="N134" s="113" t="s">
        <v>9526</v>
      </c>
      <c r="O134" s="67"/>
      <c r="P134" s="67" t="s">
        <v>162</v>
      </c>
      <c r="Q134" s="83" t="s">
        <v>4149</v>
      </c>
      <c r="R134" s="182" t="s">
        <v>2591</v>
      </c>
      <c r="S134" s="83" t="s">
        <v>139</v>
      </c>
      <c r="T134" s="67" t="s">
        <v>140</v>
      </c>
      <c r="U134" s="200" t="s">
        <v>7832</v>
      </c>
      <c r="V134" s="67"/>
      <c r="W134" s="67"/>
      <c r="X134" s="83" t="s">
        <v>137</v>
      </c>
    </row>
    <row r="135" spans="1:24" ht="15" customHeight="1">
      <c r="A135" s="67" t="s">
        <v>134</v>
      </c>
      <c r="B135" s="67" t="s">
        <v>135</v>
      </c>
      <c r="C135" s="83">
        <v>194</v>
      </c>
      <c r="D135" s="104" t="s">
        <v>5524</v>
      </c>
      <c r="E135" s="83" t="s">
        <v>308</v>
      </c>
      <c r="F135" s="67" t="s">
        <v>5807</v>
      </c>
      <c r="G135" s="83">
        <v>240</v>
      </c>
      <c r="H135" s="67" t="s">
        <v>162</v>
      </c>
      <c r="I135" s="67">
        <v>1</v>
      </c>
      <c r="J135" s="195">
        <v>36982</v>
      </c>
      <c r="K135" s="67">
        <v>0</v>
      </c>
      <c r="L135" s="123">
        <f t="shared" si="3"/>
        <v>27851</v>
      </c>
      <c r="M135" s="83" t="s">
        <v>5795</v>
      </c>
      <c r="N135" s="113" t="s">
        <v>9526</v>
      </c>
      <c r="O135" s="67"/>
      <c r="P135" s="67" t="s">
        <v>162</v>
      </c>
      <c r="Q135" s="83" t="s">
        <v>137</v>
      </c>
      <c r="R135" s="182" t="s">
        <v>137</v>
      </c>
      <c r="S135" s="83" t="s">
        <v>139</v>
      </c>
      <c r="T135" s="67" t="s">
        <v>140</v>
      </c>
      <c r="U135" s="200" t="s">
        <v>7830</v>
      </c>
      <c r="V135" s="67"/>
      <c r="W135" s="67"/>
      <c r="X135" s="83" t="s">
        <v>6652</v>
      </c>
    </row>
    <row r="136" spans="1:24" ht="15" customHeight="1">
      <c r="A136" s="67" t="s">
        <v>134</v>
      </c>
      <c r="B136" s="67" t="s">
        <v>135</v>
      </c>
      <c r="C136" s="83">
        <v>193</v>
      </c>
      <c r="D136" s="104" t="s">
        <v>5488</v>
      </c>
      <c r="E136" s="83" t="s">
        <v>309</v>
      </c>
      <c r="F136" s="67" t="s">
        <v>136</v>
      </c>
      <c r="G136" s="83">
        <v>7000</v>
      </c>
      <c r="H136" s="67" t="s">
        <v>5736</v>
      </c>
      <c r="I136" s="67">
        <v>1</v>
      </c>
      <c r="J136" s="195">
        <v>36982</v>
      </c>
      <c r="K136" s="67">
        <v>0</v>
      </c>
      <c r="L136" s="123">
        <f t="shared" si="3"/>
        <v>27851</v>
      </c>
      <c r="M136" s="83" t="s">
        <v>5740</v>
      </c>
      <c r="N136" s="113" t="s">
        <v>9526</v>
      </c>
      <c r="O136" s="67"/>
      <c r="P136" s="67" t="s">
        <v>162</v>
      </c>
      <c r="Q136" s="83" t="s">
        <v>4150</v>
      </c>
      <c r="R136" s="182" t="s">
        <v>2592</v>
      </c>
      <c r="S136" s="83" t="s">
        <v>139</v>
      </c>
      <c r="T136" s="67" t="s">
        <v>140</v>
      </c>
      <c r="U136" s="200" t="s">
        <v>7830</v>
      </c>
      <c r="V136" s="67"/>
      <c r="W136" s="67"/>
      <c r="X136" s="83" t="s">
        <v>137</v>
      </c>
    </row>
    <row r="137" spans="1:24" ht="15" customHeight="1">
      <c r="A137" s="67" t="s">
        <v>134</v>
      </c>
      <c r="B137" s="67" t="s">
        <v>135</v>
      </c>
      <c r="C137" s="83">
        <v>195</v>
      </c>
      <c r="D137" s="104" t="s">
        <v>5531</v>
      </c>
      <c r="E137" s="83" t="s">
        <v>310</v>
      </c>
      <c r="F137" s="67" t="s">
        <v>136</v>
      </c>
      <c r="G137" s="83">
        <v>11220</v>
      </c>
      <c r="H137" s="67" t="s">
        <v>162</v>
      </c>
      <c r="I137" s="67">
        <v>1</v>
      </c>
      <c r="J137" s="195">
        <v>36982</v>
      </c>
      <c r="K137" s="67">
        <v>0</v>
      </c>
      <c r="L137" s="123">
        <f t="shared" si="3"/>
        <v>27851</v>
      </c>
      <c r="M137" s="83" t="s">
        <v>5738</v>
      </c>
      <c r="N137" s="113" t="s">
        <v>9526</v>
      </c>
      <c r="O137" s="67"/>
      <c r="P137" s="67" t="s">
        <v>162</v>
      </c>
      <c r="Q137" s="83" t="s">
        <v>137</v>
      </c>
      <c r="R137" s="182" t="s">
        <v>137</v>
      </c>
      <c r="S137" s="83" t="s">
        <v>139</v>
      </c>
      <c r="T137" s="67" t="s">
        <v>140</v>
      </c>
      <c r="U137" s="200" t="s">
        <v>7830</v>
      </c>
      <c r="V137" s="67"/>
      <c r="W137" s="67"/>
      <c r="X137" s="83" t="s">
        <v>137</v>
      </c>
    </row>
    <row r="138" spans="1:24" ht="15" customHeight="1">
      <c r="A138" s="67" t="s">
        <v>134</v>
      </c>
      <c r="B138" s="67" t="s">
        <v>135</v>
      </c>
      <c r="C138" s="83">
        <v>196</v>
      </c>
      <c r="D138" s="104" t="s">
        <v>5490</v>
      </c>
      <c r="E138" s="83" t="s">
        <v>311</v>
      </c>
      <c r="F138" s="67" t="s">
        <v>136</v>
      </c>
      <c r="G138" s="83">
        <v>800</v>
      </c>
      <c r="H138" s="67" t="s">
        <v>162</v>
      </c>
      <c r="I138" s="67">
        <v>1</v>
      </c>
      <c r="J138" s="195">
        <v>36982</v>
      </c>
      <c r="K138" s="67">
        <v>0</v>
      </c>
      <c r="L138" s="123">
        <f t="shared" si="3"/>
        <v>27851</v>
      </c>
      <c r="M138" s="83" t="s">
        <v>5734</v>
      </c>
      <c r="N138" s="113" t="s">
        <v>9526</v>
      </c>
      <c r="O138" s="67"/>
      <c r="P138" s="67" t="s">
        <v>162</v>
      </c>
      <c r="Q138" s="83" t="s">
        <v>137</v>
      </c>
      <c r="R138" s="182" t="s">
        <v>137</v>
      </c>
      <c r="S138" s="83" t="s">
        <v>139</v>
      </c>
      <c r="T138" s="67" t="s">
        <v>140</v>
      </c>
      <c r="U138" s="200" t="s">
        <v>7830</v>
      </c>
      <c r="V138" s="67"/>
      <c r="W138" s="67"/>
      <c r="X138" s="83" t="s">
        <v>137</v>
      </c>
    </row>
    <row r="139" spans="1:24" ht="15" customHeight="1">
      <c r="A139" s="67" t="s">
        <v>134</v>
      </c>
      <c r="B139" s="67" t="s">
        <v>135</v>
      </c>
      <c r="C139" s="83">
        <v>197</v>
      </c>
      <c r="D139" s="104" t="s">
        <v>5532</v>
      </c>
      <c r="E139" s="83" t="s">
        <v>312</v>
      </c>
      <c r="F139" s="67" t="s">
        <v>136</v>
      </c>
      <c r="G139" s="83">
        <v>15610</v>
      </c>
      <c r="H139" s="67" t="s">
        <v>5736</v>
      </c>
      <c r="I139" s="67">
        <v>1</v>
      </c>
      <c r="J139" s="195">
        <v>36982</v>
      </c>
      <c r="K139" s="67">
        <v>0</v>
      </c>
      <c r="L139" s="123">
        <f t="shared" si="3"/>
        <v>27851</v>
      </c>
      <c r="M139" s="83" t="s">
        <v>5796</v>
      </c>
      <c r="N139" s="113" t="s">
        <v>9526</v>
      </c>
      <c r="O139" s="67"/>
      <c r="P139" s="67" t="s">
        <v>162</v>
      </c>
      <c r="Q139" s="83" t="s">
        <v>137</v>
      </c>
      <c r="R139" s="182" t="s">
        <v>137</v>
      </c>
      <c r="S139" s="83" t="s">
        <v>139</v>
      </c>
      <c r="T139" s="67" t="s">
        <v>140</v>
      </c>
      <c r="U139" s="200" t="s">
        <v>7830</v>
      </c>
      <c r="V139" s="67"/>
      <c r="W139" s="67"/>
      <c r="X139" s="83" t="s">
        <v>6653</v>
      </c>
    </row>
    <row r="140" spans="1:24" ht="15" customHeight="1">
      <c r="A140" s="67" t="s">
        <v>134</v>
      </c>
      <c r="B140" s="67" t="s">
        <v>135</v>
      </c>
      <c r="C140" s="83">
        <v>198</v>
      </c>
      <c r="D140" s="104" t="s">
        <v>5533</v>
      </c>
      <c r="E140" s="83" t="s">
        <v>313</v>
      </c>
      <c r="F140" s="67" t="s">
        <v>136</v>
      </c>
      <c r="G140" s="83">
        <v>14940</v>
      </c>
      <c r="H140" s="67" t="s">
        <v>5797</v>
      </c>
      <c r="I140" s="67">
        <v>1</v>
      </c>
      <c r="J140" s="195">
        <v>36982</v>
      </c>
      <c r="K140" s="67">
        <v>0</v>
      </c>
      <c r="L140" s="123">
        <f t="shared" si="3"/>
        <v>27851</v>
      </c>
      <c r="M140" s="83" t="s">
        <v>5796</v>
      </c>
      <c r="N140" s="113" t="s">
        <v>9526</v>
      </c>
      <c r="O140" s="67"/>
      <c r="P140" s="67" t="s">
        <v>5797</v>
      </c>
      <c r="Q140" s="83" t="s">
        <v>4151</v>
      </c>
      <c r="R140" s="182" t="s">
        <v>2593</v>
      </c>
      <c r="S140" s="83" t="s">
        <v>139</v>
      </c>
      <c r="T140" s="67" t="s">
        <v>140</v>
      </c>
      <c r="U140" s="200" t="s">
        <v>7833</v>
      </c>
      <c r="V140" s="67"/>
      <c r="W140" s="67"/>
      <c r="X140" s="83" t="s">
        <v>6654</v>
      </c>
    </row>
    <row r="141" spans="1:24" ht="15" customHeight="1">
      <c r="A141" s="67" t="s">
        <v>134</v>
      </c>
      <c r="B141" s="67" t="s">
        <v>135</v>
      </c>
      <c r="C141" s="83">
        <v>202</v>
      </c>
      <c r="D141" s="104" t="s">
        <v>5500</v>
      </c>
      <c r="E141" s="83" t="s">
        <v>314</v>
      </c>
      <c r="F141" s="67" t="s">
        <v>136</v>
      </c>
      <c r="G141" s="83">
        <v>10810</v>
      </c>
      <c r="H141" s="67" t="s">
        <v>5736</v>
      </c>
      <c r="I141" s="67">
        <v>1</v>
      </c>
      <c r="J141" s="195">
        <v>36982</v>
      </c>
      <c r="K141" s="67">
        <v>0</v>
      </c>
      <c r="L141" s="123">
        <f t="shared" si="3"/>
        <v>27851</v>
      </c>
      <c r="M141" s="83" t="s">
        <v>5798</v>
      </c>
      <c r="N141" s="113" t="s">
        <v>9526</v>
      </c>
      <c r="O141" s="67"/>
      <c r="P141" s="67" t="s">
        <v>5736</v>
      </c>
      <c r="Q141" s="83" t="s">
        <v>4152</v>
      </c>
      <c r="R141" s="182" t="s">
        <v>2594</v>
      </c>
      <c r="S141" s="83" t="s">
        <v>139</v>
      </c>
      <c r="T141" s="67" t="s">
        <v>140</v>
      </c>
      <c r="U141" s="200" t="s">
        <v>7831</v>
      </c>
      <c r="V141" s="67"/>
      <c r="W141" s="67"/>
      <c r="X141" s="83" t="s">
        <v>6655</v>
      </c>
    </row>
    <row r="142" spans="1:24" ht="15" customHeight="1">
      <c r="A142" s="67" t="s">
        <v>134</v>
      </c>
      <c r="B142" s="67" t="s">
        <v>135</v>
      </c>
      <c r="C142" s="83">
        <v>204</v>
      </c>
      <c r="D142" s="104" t="s">
        <v>5500</v>
      </c>
      <c r="E142" s="83" t="s">
        <v>315</v>
      </c>
      <c r="F142" s="67" t="s">
        <v>136</v>
      </c>
      <c r="G142" s="83">
        <v>13800</v>
      </c>
      <c r="H142" s="67" t="s">
        <v>5736</v>
      </c>
      <c r="I142" s="67">
        <v>1</v>
      </c>
      <c r="J142" s="195">
        <v>36982</v>
      </c>
      <c r="K142" s="67">
        <v>0</v>
      </c>
      <c r="L142" s="123">
        <f t="shared" si="3"/>
        <v>27851</v>
      </c>
      <c r="M142" s="83" t="s">
        <v>5798</v>
      </c>
      <c r="N142" s="113" t="s">
        <v>9526</v>
      </c>
      <c r="O142" s="67"/>
      <c r="P142" s="67" t="s">
        <v>5736</v>
      </c>
      <c r="Q142" s="83" t="s">
        <v>4153</v>
      </c>
      <c r="R142" s="182" t="s">
        <v>2595</v>
      </c>
      <c r="S142" s="83" t="s">
        <v>139</v>
      </c>
      <c r="T142" s="67" t="s">
        <v>140</v>
      </c>
      <c r="U142" s="200" t="s">
        <v>7831</v>
      </c>
      <c r="V142" s="67"/>
      <c r="W142" s="67"/>
      <c r="X142" s="83" t="s">
        <v>6656</v>
      </c>
    </row>
    <row r="143" spans="1:24" ht="15" customHeight="1">
      <c r="A143" s="67" t="s">
        <v>134</v>
      </c>
      <c r="B143" s="67" t="s">
        <v>135</v>
      </c>
      <c r="C143" s="83">
        <v>205</v>
      </c>
      <c r="D143" s="104" t="s">
        <v>5500</v>
      </c>
      <c r="E143" s="83" t="s">
        <v>316</v>
      </c>
      <c r="F143" s="67" t="s">
        <v>136</v>
      </c>
      <c r="G143" s="83">
        <v>8300</v>
      </c>
      <c r="H143" s="67" t="s">
        <v>5736</v>
      </c>
      <c r="I143" s="67">
        <v>1</v>
      </c>
      <c r="J143" s="195">
        <v>36982</v>
      </c>
      <c r="K143" s="67">
        <v>0</v>
      </c>
      <c r="L143" s="123">
        <f t="shared" si="3"/>
        <v>27851</v>
      </c>
      <c r="M143" s="83" t="s">
        <v>5798</v>
      </c>
      <c r="N143" s="113" t="s">
        <v>9526</v>
      </c>
      <c r="O143" s="67"/>
      <c r="P143" s="67" t="s">
        <v>5736</v>
      </c>
      <c r="Q143" s="83" t="s">
        <v>4154</v>
      </c>
      <c r="R143" s="182" t="s">
        <v>2596</v>
      </c>
      <c r="S143" s="83" t="s">
        <v>139</v>
      </c>
      <c r="T143" s="67" t="s">
        <v>140</v>
      </c>
      <c r="U143" s="200" t="s">
        <v>7830</v>
      </c>
      <c r="V143" s="67"/>
      <c r="W143" s="67"/>
      <c r="X143" s="83" t="s">
        <v>6657</v>
      </c>
    </row>
    <row r="144" spans="1:24" ht="15" customHeight="1">
      <c r="A144" s="67" t="s">
        <v>134</v>
      </c>
      <c r="B144" s="67" t="s">
        <v>135</v>
      </c>
      <c r="C144" s="83">
        <v>209</v>
      </c>
      <c r="D144" s="104" t="s">
        <v>5500</v>
      </c>
      <c r="E144" s="83" t="s">
        <v>317</v>
      </c>
      <c r="F144" s="67" t="s">
        <v>136</v>
      </c>
      <c r="G144" s="83">
        <v>30000</v>
      </c>
      <c r="H144" s="67" t="s">
        <v>5736</v>
      </c>
      <c r="I144" s="67">
        <v>1</v>
      </c>
      <c r="J144" s="195">
        <v>36982</v>
      </c>
      <c r="K144" s="67">
        <v>0</v>
      </c>
      <c r="L144" s="123">
        <f t="shared" si="3"/>
        <v>27851</v>
      </c>
      <c r="M144" s="83" t="s">
        <v>5799</v>
      </c>
      <c r="N144" s="113" t="s">
        <v>9526</v>
      </c>
      <c r="O144" s="67"/>
      <c r="P144" s="67" t="s">
        <v>5736</v>
      </c>
      <c r="Q144" s="83" t="s">
        <v>4155</v>
      </c>
      <c r="R144" s="182" t="s">
        <v>2597</v>
      </c>
      <c r="S144" s="83" t="s">
        <v>139</v>
      </c>
      <c r="T144" s="67" t="s">
        <v>140</v>
      </c>
      <c r="U144" s="200" t="s">
        <v>7833</v>
      </c>
      <c r="V144" s="67"/>
      <c r="W144" s="67"/>
      <c r="X144" s="83" t="s">
        <v>6658</v>
      </c>
    </row>
    <row r="145" spans="1:24" ht="15" customHeight="1">
      <c r="A145" s="67" t="s">
        <v>134</v>
      </c>
      <c r="B145" s="67" t="s">
        <v>135</v>
      </c>
      <c r="C145" s="83">
        <v>210</v>
      </c>
      <c r="D145" s="104" t="s">
        <v>5513</v>
      </c>
      <c r="E145" s="83" t="s">
        <v>318</v>
      </c>
      <c r="F145" s="67" t="s">
        <v>136</v>
      </c>
      <c r="G145" s="83">
        <v>13800</v>
      </c>
      <c r="H145" s="67" t="s">
        <v>162</v>
      </c>
      <c r="I145" s="67">
        <v>1</v>
      </c>
      <c r="J145" s="195">
        <v>36982</v>
      </c>
      <c r="K145" s="67">
        <v>0</v>
      </c>
      <c r="L145" s="123">
        <f t="shared" si="3"/>
        <v>27851</v>
      </c>
      <c r="M145" s="83" t="s">
        <v>5768</v>
      </c>
      <c r="N145" s="113" t="s">
        <v>9526</v>
      </c>
      <c r="O145" s="67"/>
      <c r="P145" s="67" t="s">
        <v>162</v>
      </c>
      <c r="Q145" s="83" t="s">
        <v>4156</v>
      </c>
      <c r="R145" s="182" t="s">
        <v>2598</v>
      </c>
      <c r="S145" s="83" t="s">
        <v>139</v>
      </c>
      <c r="T145" s="67" t="s">
        <v>140</v>
      </c>
      <c r="U145" s="200" t="s">
        <v>7831</v>
      </c>
      <c r="V145" s="67"/>
      <c r="W145" s="67"/>
      <c r="X145" s="83" t="s">
        <v>6659</v>
      </c>
    </row>
    <row r="146" spans="1:24" ht="15" customHeight="1">
      <c r="A146" s="67" t="s">
        <v>134</v>
      </c>
      <c r="B146" s="67" t="s">
        <v>135</v>
      </c>
      <c r="C146" s="83">
        <v>211</v>
      </c>
      <c r="D146" s="104" t="s">
        <v>5534</v>
      </c>
      <c r="E146" s="83" t="s">
        <v>319</v>
      </c>
      <c r="F146" s="67" t="s">
        <v>136</v>
      </c>
      <c r="G146" s="83">
        <v>37600</v>
      </c>
      <c r="H146" s="67" t="s">
        <v>162</v>
      </c>
      <c r="I146" s="67">
        <v>1</v>
      </c>
      <c r="J146" s="195">
        <v>36982</v>
      </c>
      <c r="K146" s="67">
        <v>0</v>
      </c>
      <c r="L146" s="123">
        <f t="shared" si="3"/>
        <v>27851</v>
      </c>
      <c r="M146" s="83" t="s">
        <v>5800</v>
      </c>
      <c r="N146" s="113" t="s">
        <v>9526</v>
      </c>
      <c r="O146" s="67"/>
      <c r="P146" s="67" t="s">
        <v>162</v>
      </c>
      <c r="Q146" s="83" t="s">
        <v>4157</v>
      </c>
      <c r="R146" s="182" t="s">
        <v>2599</v>
      </c>
      <c r="S146" s="83" t="s">
        <v>139</v>
      </c>
      <c r="T146" s="67" t="s">
        <v>169</v>
      </c>
      <c r="U146" s="200" t="s">
        <v>7833</v>
      </c>
      <c r="V146" s="67"/>
      <c r="W146" s="67"/>
      <c r="X146" s="83" t="s">
        <v>137</v>
      </c>
    </row>
    <row r="147" spans="1:24" ht="15" customHeight="1">
      <c r="A147" s="67" t="s">
        <v>134</v>
      </c>
      <c r="B147" s="67" t="s">
        <v>135</v>
      </c>
      <c r="C147" s="83">
        <v>215</v>
      </c>
      <c r="D147" s="104" t="s">
        <v>5535</v>
      </c>
      <c r="E147" s="83" t="s">
        <v>320</v>
      </c>
      <c r="F147" s="67" t="s">
        <v>136</v>
      </c>
      <c r="G147" s="83">
        <v>3230</v>
      </c>
      <c r="H147" s="67" t="s">
        <v>162</v>
      </c>
      <c r="I147" s="67">
        <v>1</v>
      </c>
      <c r="J147" s="195">
        <v>36982</v>
      </c>
      <c r="K147" s="67">
        <v>0</v>
      </c>
      <c r="L147" s="123">
        <f t="shared" si="3"/>
        <v>27851</v>
      </c>
      <c r="M147" s="83" t="s">
        <v>5801</v>
      </c>
      <c r="N147" s="113" t="s">
        <v>9526</v>
      </c>
      <c r="O147" s="67"/>
      <c r="P147" s="67" t="s">
        <v>162</v>
      </c>
      <c r="Q147" s="83" t="s">
        <v>137</v>
      </c>
      <c r="R147" s="182" t="s">
        <v>137</v>
      </c>
      <c r="S147" s="83" t="s">
        <v>139</v>
      </c>
      <c r="T147" s="67" t="s">
        <v>140</v>
      </c>
      <c r="U147" s="200" t="s">
        <v>7830</v>
      </c>
      <c r="V147" s="67"/>
      <c r="W147" s="67"/>
      <c r="X147" s="83" t="s">
        <v>6660</v>
      </c>
    </row>
    <row r="148" spans="1:24" ht="15" customHeight="1">
      <c r="A148" s="67" t="s">
        <v>134</v>
      </c>
      <c r="B148" s="67" t="s">
        <v>135</v>
      </c>
      <c r="C148" s="83">
        <v>216</v>
      </c>
      <c r="D148" s="104" t="s">
        <v>5536</v>
      </c>
      <c r="E148" s="83" t="s">
        <v>321</v>
      </c>
      <c r="F148" s="67" t="s">
        <v>136</v>
      </c>
      <c r="G148" s="83">
        <v>156000</v>
      </c>
      <c r="H148" s="67" t="s">
        <v>5736</v>
      </c>
      <c r="I148" s="67">
        <v>1</v>
      </c>
      <c r="J148" s="195">
        <v>36982</v>
      </c>
      <c r="K148" s="67">
        <v>0</v>
      </c>
      <c r="L148" s="123">
        <f t="shared" si="3"/>
        <v>27851</v>
      </c>
      <c r="M148" s="83" t="s">
        <v>5802</v>
      </c>
      <c r="N148" s="113" t="s">
        <v>9526</v>
      </c>
      <c r="O148" s="67"/>
      <c r="P148" s="67" t="s">
        <v>162</v>
      </c>
      <c r="Q148" s="83" t="s">
        <v>4158</v>
      </c>
      <c r="R148" s="182" t="s">
        <v>2600</v>
      </c>
      <c r="S148" s="83" t="s">
        <v>139</v>
      </c>
      <c r="T148" s="67" t="s">
        <v>140</v>
      </c>
      <c r="U148" s="200" t="s">
        <v>7833</v>
      </c>
      <c r="V148" s="67"/>
      <c r="W148" s="67"/>
      <c r="X148" s="83" t="s">
        <v>6661</v>
      </c>
    </row>
    <row r="149" spans="1:24" ht="15" customHeight="1">
      <c r="A149" s="67" t="s">
        <v>134</v>
      </c>
      <c r="B149" s="67" t="s">
        <v>135</v>
      </c>
      <c r="C149" s="83">
        <v>219</v>
      </c>
      <c r="D149" s="104" t="s">
        <v>5537</v>
      </c>
      <c r="E149" s="83" t="s">
        <v>322</v>
      </c>
      <c r="F149" s="67" t="s">
        <v>136</v>
      </c>
      <c r="G149" s="83">
        <v>13900</v>
      </c>
      <c r="H149" s="67" t="s">
        <v>5736</v>
      </c>
      <c r="I149" s="67">
        <v>1</v>
      </c>
      <c r="J149" s="195">
        <v>36982</v>
      </c>
      <c r="K149" s="67">
        <v>0</v>
      </c>
      <c r="L149" s="123">
        <f t="shared" si="3"/>
        <v>27851</v>
      </c>
      <c r="M149" s="83" t="s">
        <v>5803</v>
      </c>
      <c r="N149" s="113" t="s">
        <v>9526</v>
      </c>
      <c r="O149" s="67"/>
      <c r="P149" s="67" t="s">
        <v>162</v>
      </c>
      <c r="Q149" s="83" t="s">
        <v>4159</v>
      </c>
      <c r="R149" s="182" t="s">
        <v>2601</v>
      </c>
      <c r="S149" s="83" t="s">
        <v>139</v>
      </c>
      <c r="T149" s="67" t="s">
        <v>140</v>
      </c>
      <c r="U149" s="200" t="s">
        <v>7831</v>
      </c>
      <c r="V149" s="67"/>
      <c r="W149" s="67"/>
      <c r="X149" s="83" t="s">
        <v>6662</v>
      </c>
    </row>
    <row r="150" spans="1:24" ht="15" customHeight="1">
      <c r="A150" s="67" t="s">
        <v>134</v>
      </c>
      <c r="B150" s="67" t="s">
        <v>135</v>
      </c>
      <c r="C150" s="83">
        <v>220</v>
      </c>
      <c r="D150" s="104" t="s">
        <v>5538</v>
      </c>
      <c r="E150" s="83" t="s">
        <v>323</v>
      </c>
      <c r="F150" s="67" t="s">
        <v>136</v>
      </c>
      <c r="G150" s="83">
        <v>27600</v>
      </c>
      <c r="H150" s="67" t="s">
        <v>162</v>
      </c>
      <c r="I150" s="67">
        <v>1</v>
      </c>
      <c r="J150" s="195">
        <v>36982</v>
      </c>
      <c r="K150" s="67">
        <v>0</v>
      </c>
      <c r="L150" s="123">
        <f t="shared" si="3"/>
        <v>27851</v>
      </c>
      <c r="M150" s="83" t="s">
        <v>163</v>
      </c>
      <c r="N150" s="113" t="s">
        <v>9526</v>
      </c>
      <c r="O150" s="67"/>
      <c r="P150" s="67" t="s">
        <v>162</v>
      </c>
      <c r="Q150" s="83" t="s">
        <v>4160</v>
      </c>
      <c r="R150" s="182" t="s">
        <v>2602</v>
      </c>
      <c r="S150" s="83" t="s">
        <v>139</v>
      </c>
      <c r="T150" s="67" t="s">
        <v>140</v>
      </c>
      <c r="U150" s="200" t="s">
        <v>7832</v>
      </c>
      <c r="V150" s="67"/>
      <c r="W150" s="67"/>
      <c r="X150" s="83" t="s">
        <v>6663</v>
      </c>
    </row>
    <row r="151" spans="1:24" ht="15" customHeight="1">
      <c r="A151" s="67" t="s">
        <v>134</v>
      </c>
      <c r="B151" s="67" t="s">
        <v>135</v>
      </c>
      <c r="C151" s="83">
        <v>221</v>
      </c>
      <c r="D151" s="104" t="s">
        <v>5529</v>
      </c>
      <c r="E151" s="83" t="s">
        <v>324</v>
      </c>
      <c r="F151" s="67" t="s">
        <v>136</v>
      </c>
      <c r="G151" s="83">
        <v>8720</v>
      </c>
      <c r="H151" s="67" t="s">
        <v>162</v>
      </c>
      <c r="I151" s="67">
        <v>1</v>
      </c>
      <c r="J151" s="195">
        <v>36982</v>
      </c>
      <c r="K151" s="67">
        <v>0</v>
      </c>
      <c r="L151" s="123">
        <f t="shared" si="3"/>
        <v>27851</v>
      </c>
      <c r="M151" s="83" t="s">
        <v>5804</v>
      </c>
      <c r="N151" s="113" t="s">
        <v>9526</v>
      </c>
      <c r="O151" s="67"/>
      <c r="P151" s="67" t="s">
        <v>162</v>
      </c>
      <c r="Q151" s="83" t="s">
        <v>137</v>
      </c>
      <c r="R151" s="182" t="s">
        <v>137</v>
      </c>
      <c r="S151" s="83" t="s">
        <v>139</v>
      </c>
      <c r="T151" s="67" t="s">
        <v>169</v>
      </c>
      <c r="U151" s="200" t="s">
        <v>7830</v>
      </c>
      <c r="V151" s="67"/>
      <c r="W151" s="67"/>
      <c r="X151" s="83" t="s">
        <v>6664</v>
      </c>
    </row>
    <row r="152" spans="1:24" ht="15" customHeight="1">
      <c r="A152" s="67" t="s">
        <v>134</v>
      </c>
      <c r="B152" s="67" t="s">
        <v>135</v>
      </c>
      <c r="C152" s="83">
        <v>489</v>
      </c>
      <c r="D152" s="104" t="s">
        <v>5495</v>
      </c>
      <c r="E152" s="83" t="s">
        <v>325</v>
      </c>
      <c r="F152" s="67" t="s">
        <v>136</v>
      </c>
      <c r="G152" s="83">
        <v>36100</v>
      </c>
      <c r="H152" s="67" t="s">
        <v>162</v>
      </c>
      <c r="I152" s="67">
        <v>1</v>
      </c>
      <c r="J152" s="195">
        <v>36982</v>
      </c>
      <c r="K152" s="67">
        <v>0</v>
      </c>
      <c r="L152" s="123">
        <f t="shared" si="3"/>
        <v>27851</v>
      </c>
      <c r="M152" s="83" t="s">
        <v>5805</v>
      </c>
      <c r="N152" s="113" t="s">
        <v>9526</v>
      </c>
      <c r="O152" s="67"/>
      <c r="P152" s="67" t="s">
        <v>162</v>
      </c>
      <c r="Q152" s="83" t="s">
        <v>4161</v>
      </c>
      <c r="R152" s="182" t="s">
        <v>2603</v>
      </c>
      <c r="S152" s="83" t="s">
        <v>139</v>
      </c>
      <c r="T152" s="67" t="s">
        <v>140</v>
      </c>
      <c r="U152" s="200" t="s">
        <v>7832</v>
      </c>
      <c r="V152" s="67"/>
      <c r="W152" s="67"/>
      <c r="X152" s="83" t="s">
        <v>6665</v>
      </c>
    </row>
    <row r="153" spans="1:24" ht="15" customHeight="1">
      <c r="A153" s="67" t="s">
        <v>134</v>
      </c>
      <c r="B153" s="67" t="s">
        <v>135</v>
      </c>
      <c r="C153" s="83">
        <v>223</v>
      </c>
      <c r="D153" s="104" t="s">
        <v>5528</v>
      </c>
      <c r="E153" s="83" t="s">
        <v>326</v>
      </c>
      <c r="F153" s="67" t="s">
        <v>136</v>
      </c>
      <c r="G153" s="83">
        <v>9500</v>
      </c>
      <c r="H153" s="67" t="s">
        <v>5736</v>
      </c>
      <c r="I153" s="67">
        <v>1</v>
      </c>
      <c r="J153" s="195">
        <v>36982</v>
      </c>
      <c r="K153" s="67">
        <v>0</v>
      </c>
      <c r="L153" s="123">
        <f t="shared" si="3"/>
        <v>27851</v>
      </c>
      <c r="M153" s="83" t="s">
        <v>5790</v>
      </c>
      <c r="N153" s="113" t="s">
        <v>9526</v>
      </c>
      <c r="O153" s="67"/>
      <c r="P153" s="67" t="s">
        <v>5736</v>
      </c>
      <c r="Q153" s="83" t="s">
        <v>4162</v>
      </c>
      <c r="R153" s="182" t="s">
        <v>2604</v>
      </c>
      <c r="S153" s="83" t="s">
        <v>139</v>
      </c>
      <c r="T153" s="67" t="s">
        <v>140</v>
      </c>
      <c r="U153" s="200" t="s">
        <v>7830</v>
      </c>
      <c r="V153" s="67"/>
      <c r="W153" s="67"/>
      <c r="X153" s="83" t="s">
        <v>6666</v>
      </c>
    </row>
    <row r="154" spans="1:24" ht="15" customHeight="1">
      <c r="A154" s="67" t="s">
        <v>134</v>
      </c>
      <c r="B154" s="67" t="s">
        <v>135</v>
      </c>
      <c r="C154" s="83">
        <v>224</v>
      </c>
      <c r="D154" s="104" t="s">
        <v>5488</v>
      </c>
      <c r="E154" s="83" t="s">
        <v>327</v>
      </c>
      <c r="F154" s="67" t="s">
        <v>136</v>
      </c>
      <c r="G154" s="83">
        <v>39800</v>
      </c>
      <c r="H154" s="67" t="s">
        <v>5736</v>
      </c>
      <c r="I154" s="67">
        <v>1</v>
      </c>
      <c r="J154" s="195">
        <v>36982</v>
      </c>
      <c r="K154" s="67">
        <v>0</v>
      </c>
      <c r="L154" s="123">
        <f t="shared" si="3"/>
        <v>27851</v>
      </c>
      <c r="M154" s="83" t="s">
        <v>5806</v>
      </c>
      <c r="N154" s="113" t="s">
        <v>9526</v>
      </c>
      <c r="O154" s="67"/>
      <c r="P154" s="67" t="s">
        <v>5736</v>
      </c>
      <c r="Q154" s="83" t="s">
        <v>4163</v>
      </c>
      <c r="R154" s="182" t="s">
        <v>2605</v>
      </c>
      <c r="S154" s="83" t="s">
        <v>139</v>
      </c>
      <c r="T154" s="67" t="s">
        <v>140</v>
      </c>
      <c r="U154" s="200" t="s">
        <v>7832</v>
      </c>
      <c r="V154" s="67"/>
      <c r="W154" s="67"/>
      <c r="X154" s="83" t="s">
        <v>6667</v>
      </c>
    </row>
    <row r="155" spans="1:24" ht="15" customHeight="1">
      <c r="A155" s="67" t="s">
        <v>134</v>
      </c>
      <c r="B155" s="67" t="s">
        <v>135</v>
      </c>
      <c r="C155" s="83">
        <v>225</v>
      </c>
      <c r="D155" s="104" t="s">
        <v>5528</v>
      </c>
      <c r="E155" s="83" t="s">
        <v>328</v>
      </c>
      <c r="F155" s="67" t="s">
        <v>5807</v>
      </c>
      <c r="G155" s="83">
        <v>24750</v>
      </c>
      <c r="H155" s="67" t="s">
        <v>5736</v>
      </c>
      <c r="I155" s="67">
        <v>1</v>
      </c>
      <c r="J155" s="195">
        <v>36982</v>
      </c>
      <c r="K155" s="67">
        <v>0</v>
      </c>
      <c r="L155" s="123">
        <f t="shared" si="3"/>
        <v>27851</v>
      </c>
      <c r="M155" s="83" t="s">
        <v>5732</v>
      </c>
      <c r="N155" s="113" t="s">
        <v>9526</v>
      </c>
      <c r="O155" s="113"/>
      <c r="P155" s="67" t="s">
        <v>5736</v>
      </c>
      <c r="Q155" s="83" t="s">
        <v>4145</v>
      </c>
      <c r="R155" s="182" t="s">
        <v>2606</v>
      </c>
      <c r="S155" s="83" t="s">
        <v>139</v>
      </c>
      <c r="T155" s="67" t="s">
        <v>140</v>
      </c>
      <c r="U155" s="200" t="s">
        <v>7831</v>
      </c>
      <c r="V155" s="67"/>
      <c r="W155" s="67"/>
      <c r="X155" s="83" t="s">
        <v>137</v>
      </c>
    </row>
    <row r="156" spans="1:24" ht="15" customHeight="1">
      <c r="A156" s="67" t="s">
        <v>134</v>
      </c>
      <c r="B156" s="67" t="s">
        <v>135</v>
      </c>
      <c r="C156" s="83">
        <v>227</v>
      </c>
      <c r="D156" s="104" t="s">
        <v>5500</v>
      </c>
      <c r="E156" s="83" t="s">
        <v>329</v>
      </c>
      <c r="F156" s="67" t="s">
        <v>136</v>
      </c>
      <c r="G156" s="83">
        <v>31000</v>
      </c>
      <c r="H156" s="67" t="s">
        <v>5736</v>
      </c>
      <c r="I156" s="67">
        <v>1</v>
      </c>
      <c r="J156" s="195">
        <v>36982</v>
      </c>
      <c r="K156" s="67">
        <v>0</v>
      </c>
      <c r="L156" s="123">
        <f t="shared" si="3"/>
        <v>27851</v>
      </c>
      <c r="M156" s="83" t="s">
        <v>5740</v>
      </c>
      <c r="N156" s="113" t="s">
        <v>9526</v>
      </c>
      <c r="O156" s="67"/>
      <c r="P156" s="67" t="s">
        <v>5736</v>
      </c>
      <c r="Q156" s="83" t="s">
        <v>4164</v>
      </c>
      <c r="R156" s="182" t="s">
        <v>2607</v>
      </c>
      <c r="S156" s="83" t="s">
        <v>139</v>
      </c>
      <c r="T156" s="67" t="s">
        <v>140</v>
      </c>
      <c r="U156" s="200" t="s">
        <v>7832</v>
      </c>
      <c r="V156" s="67"/>
      <c r="W156" s="67"/>
      <c r="X156" s="83" t="s">
        <v>6668</v>
      </c>
    </row>
    <row r="157" spans="1:24" ht="15" customHeight="1">
      <c r="A157" s="67" t="s">
        <v>134</v>
      </c>
      <c r="B157" s="67" t="s">
        <v>135</v>
      </c>
      <c r="C157" s="83">
        <v>228</v>
      </c>
      <c r="D157" s="104" t="s">
        <v>5500</v>
      </c>
      <c r="E157" s="83" t="s">
        <v>330</v>
      </c>
      <c r="F157" s="67" t="s">
        <v>136</v>
      </c>
      <c r="G157" s="83">
        <v>31000</v>
      </c>
      <c r="H157" s="67" t="s">
        <v>5736</v>
      </c>
      <c r="I157" s="67">
        <v>1</v>
      </c>
      <c r="J157" s="195">
        <v>36982</v>
      </c>
      <c r="K157" s="67">
        <v>0</v>
      </c>
      <c r="L157" s="123">
        <f t="shared" si="3"/>
        <v>27851</v>
      </c>
      <c r="M157" s="83" t="s">
        <v>5754</v>
      </c>
      <c r="N157" s="113" t="s">
        <v>9526</v>
      </c>
      <c r="O157" s="67"/>
      <c r="P157" s="67" t="s">
        <v>5736</v>
      </c>
      <c r="Q157" s="83" t="s">
        <v>4165</v>
      </c>
      <c r="R157" s="182" t="s">
        <v>2608</v>
      </c>
      <c r="S157" s="83" t="s">
        <v>139</v>
      </c>
      <c r="T157" s="67" t="s">
        <v>140</v>
      </c>
      <c r="U157" s="200" t="s">
        <v>7833</v>
      </c>
      <c r="V157" s="67"/>
      <c r="W157" s="67"/>
      <c r="X157" s="83" t="s">
        <v>6669</v>
      </c>
    </row>
    <row r="158" spans="1:24" ht="15" customHeight="1">
      <c r="A158" s="67" t="s">
        <v>134</v>
      </c>
      <c r="B158" s="67" t="s">
        <v>135</v>
      </c>
      <c r="C158" s="83">
        <v>873</v>
      </c>
      <c r="D158" s="104" t="s">
        <v>5500</v>
      </c>
      <c r="E158" s="83" t="s">
        <v>331</v>
      </c>
      <c r="F158" s="67" t="s">
        <v>136</v>
      </c>
      <c r="G158" s="83">
        <v>18000</v>
      </c>
      <c r="H158" s="67" t="s">
        <v>5736</v>
      </c>
      <c r="I158" s="67">
        <v>1</v>
      </c>
      <c r="J158" s="195">
        <v>36982</v>
      </c>
      <c r="K158" s="67">
        <v>0</v>
      </c>
      <c r="L158" s="123">
        <f t="shared" si="3"/>
        <v>27851</v>
      </c>
      <c r="M158" s="83" t="s">
        <v>5729</v>
      </c>
      <c r="N158" s="113" t="s">
        <v>9526</v>
      </c>
      <c r="O158" s="112"/>
      <c r="P158" s="67" t="s">
        <v>5736</v>
      </c>
      <c r="Q158" s="83" t="s">
        <v>4166</v>
      </c>
      <c r="R158" s="182" t="s">
        <v>2609</v>
      </c>
      <c r="S158" s="83" t="s">
        <v>139</v>
      </c>
      <c r="T158" s="67" t="s">
        <v>140</v>
      </c>
      <c r="U158" s="200" t="s">
        <v>7831</v>
      </c>
      <c r="V158" s="67"/>
      <c r="W158" s="67"/>
      <c r="X158" s="83" t="s">
        <v>6670</v>
      </c>
    </row>
    <row r="159" spans="1:24" ht="15" customHeight="1">
      <c r="A159" s="67" t="s">
        <v>134</v>
      </c>
      <c r="B159" s="67" t="s">
        <v>135</v>
      </c>
      <c r="C159" s="83">
        <v>231</v>
      </c>
      <c r="D159" s="104" t="s">
        <v>5539</v>
      </c>
      <c r="E159" s="83" t="s">
        <v>332</v>
      </c>
      <c r="F159" s="67" t="s">
        <v>136</v>
      </c>
      <c r="G159" s="83">
        <v>19800</v>
      </c>
      <c r="H159" s="67" t="s">
        <v>5736</v>
      </c>
      <c r="I159" s="67">
        <v>1</v>
      </c>
      <c r="J159" s="195">
        <v>36982</v>
      </c>
      <c r="K159" s="67">
        <v>0</v>
      </c>
      <c r="L159" s="123">
        <f t="shared" si="3"/>
        <v>27851</v>
      </c>
      <c r="M159" s="83" t="s">
        <v>5808</v>
      </c>
      <c r="N159" s="113" t="s">
        <v>9526</v>
      </c>
      <c r="O159" s="67"/>
      <c r="P159" s="67" t="s">
        <v>5736</v>
      </c>
      <c r="Q159" s="83" t="s">
        <v>4167</v>
      </c>
      <c r="R159" s="182" t="s">
        <v>2610</v>
      </c>
      <c r="S159" s="83" t="s">
        <v>139</v>
      </c>
      <c r="T159" s="67" t="s">
        <v>140</v>
      </c>
      <c r="U159" s="200" t="s">
        <v>7831</v>
      </c>
      <c r="V159" s="67"/>
      <c r="W159" s="67"/>
      <c r="X159" s="83" t="s">
        <v>6671</v>
      </c>
    </row>
    <row r="160" spans="1:24" ht="15" customHeight="1">
      <c r="A160" s="67" t="s">
        <v>134</v>
      </c>
      <c r="B160" s="67" t="s">
        <v>135</v>
      </c>
      <c r="C160" s="83">
        <v>233</v>
      </c>
      <c r="D160" s="104" t="s">
        <v>5484</v>
      </c>
      <c r="E160" s="83" t="s">
        <v>333</v>
      </c>
      <c r="F160" s="67" t="s">
        <v>136</v>
      </c>
      <c r="G160" s="83">
        <v>27600</v>
      </c>
      <c r="H160" s="67" t="s">
        <v>5736</v>
      </c>
      <c r="I160" s="67">
        <v>1</v>
      </c>
      <c r="J160" s="195">
        <v>36982</v>
      </c>
      <c r="K160" s="67">
        <v>0</v>
      </c>
      <c r="L160" s="123">
        <f t="shared" si="3"/>
        <v>27851</v>
      </c>
      <c r="M160" s="83" t="s">
        <v>5809</v>
      </c>
      <c r="N160" s="113" t="s">
        <v>9526</v>
      </c>
      <c r="O160" s="67"/>
      <c r="P160" s="67" t="s">
        <v>5736</v>
      </c>
      <c r="Q160" s="83" t="s">
        <v>4168</v>
      </c>
      <c r="R160" s="182" t="s">
        <v>2611</v>
      </c>
      <c r="S160" s="83" t="s">
        <v>139</v>
      </c>
      <c r="T160" s="67" t="s">
        <v>140</v>
      </c>
      <c r="U160" s="200" t="s">
        <v>7832</v>
      </c>
      <c r="V160" s="67"/>
      <c r="W160" s="67"/>
      <c r="X160" s="83" t="s">
        <v>6672</v>
      </c>
    </row>
    <row r="161" spans="1:24" ht="15" customHeight="1">
      <c r="A161" s="67" t="s">
        <v>134</v>
      </c>
      <c r="B161" s="67" t="s">
        <v>135</v>
      </c>
      <c r="C161" s="83">
        <v>234</v>
      </c>
      <c r="D161" s="104" t="s">
        <v>5484</v>
      </c>
      <c r="E161" s="83" t="s">
        <v>334</v>
      </c>
      <c r="F161" s="67" t="s">
        <v>136</v>
      </c>
      <c r="G161" s="83">
        <v>16900</v>
      </c>
      <c r="H161" s="67" t="s">
        <v>5736</v>
      </c>
      <c r="I161" s="67">
        <v>1</v>
      </c>
      <c r="J161" s="195">
        <v>36982</v>
      </c>
      <c r="K161" s="67">
        <v>0</v>
      </c>
      <c r="L161" s="123">
        <f t="shared" si="3"/>
        <v>27851</v>
      </c>
      <c r="M161" s="83" t="s">
        <v>5809</v>
      </c>
      <c r="N161" s="113" t="s">
        <v>9526</v>
      </c>
      <c r="O161" s="67"/>
      <c r="P161" s="67" t="s">
        <v>5736</v>
      </c>
      <c r="Q161" s="83" t="s">
        <v>4169</v>
      </c>
      <c r="R161" s="182" t="s">
        <v>2612</v>
      </c>
      <c r="S161" s="83" t="s">
        <v>139</v>
      </c>
      <c r="T161" s="67" t="s">
        <v>140</v>
      </c>
      <c r="U161" s="200" t="s">
        <v>7832</v>
      </c>
      <c r="V161" s="67"/>
      <c r="W161" s="67"/>
      <c r="X161" s="83" t="s">
        <v>137</v>
      </c>
    </row>
    <row r="162" spans="1:24" ht="15" customHeight="1">
      <c r="A162" s="67" t="s">
        <v>134</v>
      </c>
      <c r="B162" s="67" t="s">
        <v>135</v>
      </c>
      <c r="C162" s="83">
        <v>235</v>
      </c>
      <c r="D162" s="104" t="s">
        <v>5483</v>
      </c>
      <c r="E162" s="83" t="s">
        <v>335</v>
      </c>
      <c r="F162" s="67" t="s">
        <v>5807</v>
      </c>
      <c r="G162" s="83">
        <v>15000</v>
      </c>
      <c r="H162" s="67" t="s">
        <v>162</v>
      </c>
      <c r="I162" s="67">
        <v>1</v>
      </c>
      <c r="J162" s="195">
        <v>36982</v>
      </c>
      <c r="K162" s="67">
        <v>0</v>
      </c>
      <c r="L162" s="123">
        <f t="shared" si="3"/>
        <v>27851</v>
      </c>
      <c r="M162" s="83" t="s">
        <v>166</v>
      </c>
      <c r="N162" s="113" t="s">
        <v>9526</v>
      </c>
      <c r="O162" s="67"/>
      <c r="P162" s="67" t="s">
        <v>162</v>
      </c>
      <c r="Q162" s="83" t="s">
        <v>137</v>
      </c>
      <c r="R162" s="182">
        <v>691020157522</v>
      </c>
      <c r="S162" s="83" t="s">
        <v>139</v>
      </c>
      <c r="T162" s="67" t="s">
        <v>140</v>
      </c>
      <c r="U162" s="200" t="s">
        <v>7830</v>
      </c>
      <c r="V162" s="67"/>
      <c r="W162" s="67"/>
      <c r="X162" s="83" t="s">
        <v>6673</v>
      </c>
    </row>
    <row r="163" spans="1:24" ht="15" customHeight="1">
      <c r="A163" s="67" t="s">
        <v>134</v>
      </c>
      <c r="B163" s="67" t="s">
        <v>135</v>
      </c>
      <c r="C163" s="83">
        <v>236</v>
      </c>
      <c r="D163" s="104" t="s">
        <v>5515</v>
      </c>
      <c r="E163" s="83" t="s">
        <v>336</v>
      </c>
      <c r="F163" s="67" t="s">
        <v>136</v>
      </c>
      <c r="G163" s="83">
        <v>6110</v>
      </c>
      <c r="H163" s="67" t="s">
        <v>162</v>
      </c>
      <c r="I163" s="67">
        <v>1</v>
      </c>
      <c r="J163" s="195">
        <v>36982</v>
      </c>
      <c r="K163" s="67">
        <v>0</v>
      </c>
      <c r="L163" s="123">
        <f t="shared" si="3"/>
        <v>27851</v>
      </c>
      <c r="M163" s="83" t="s">
        <v>5771</v>
      </c>
      <c r="N163" s="113" t="s">
        <v>9526</v>
      </c>
      <c r="O163" s="67"/>
      <c r="P163" s="67" t="s">
        <v>162</v>
      </c>
      <c r="Q163" s="83" t="s">
        <v>4170</v>
      </c>
      <c r="R163" s="182" t="s">
        <v>2613</v>
      </c>
      <c r="S163" s="83" t="s">
        <v>139</v>
      </c>
      <c r="T163" s="67" t="s">
        <v>140</v>
      </c>
      <c r="U163" s="200" t="s">
        <v>7830</v>
      </c>
      <c r="V163" s="67"/>
      <c r="W163" s="67"/>
      <c r="X163" s="83" t="s">
        <v>6674</v>
      </c>
    </row>
    <row r="164" spans="1:24" ht="15" customHeight="1">
      <c r="A164" s="67" t="s">
        <v>134</v>
      </c>
      <c r="B164" s="67" t="s">
        <v>135</v>
      </c>
      <c r="C164" s="83">
        <v>237</v>
      </c>
      <c r="D164" s="104" t="s">
        <v>5515</v>
      </c>
      <c r="E164" s="83" t="s">
        <v>337</v>
      </c>
      <c r="F164" s="67" t="s">
        <v>136</v>
      </c>
      <c r="G164" s="83">
        <v>8000</v>
      </c>
      <c r="H164" s="67" t="s">
        <v>162</v>
      </c>
      <c r="I164" s="67">
        <v>1</v>
      </c>
      <c r="J164" s="195">
        <v>36982</v>
      </c>
      <c r="K164" s="67">
        <v>0</v>
      </c>
      <c r="L164" s="123">
        <f t="shared" si="3"/>
        <v>27851</v>
      </c>
      <c r="M164" s="83" t="s">
        <v>178</v>
      </c>
      <c r="N164" s="113" t="s">
        <v>9526</v>
      </c>
      <c r="O164" s="67"/>
      <c r="P164" s="67" t="s">
        <v>162</v>
      </c>
      <c r="Q164" s="83" t="s">
        <v>4171</v>
      </c>
      <c r="R164" s="182" t="s">
        <v>2614</v>
      </c>
      <c r="S164" s="83" t="s">
        <v>139</v>
      </c>
      <c r="T164" s="67" t="s">
        <v>140</v>
      </c>
      <c r="U164" s="200" t="s">
        <v>7832</v>
      </c>
      <c r="V164" s="67"/>
      <c r="W164" s="67"/>
      <c r="X164" s="83" t="s">
        <v>6675</v>
      </c>
    </row>
    <row r="165" spans="1:24" ht="15" customHeight="1">
      <c r="A165" s="67" t="s">
        <v>134</v>
      </c>
      <c r="B165" s="67" t="s">
        <v>135</v>
      </c>
      <c r="C165" s="83">
        <v>238</v>
      </c>
      <c r="D165" s="104" t="s">
        <v>5515</v>
      </c>
      <c r="E165" s="83" t="s">
        <v>338</v>
      </c>
      <c r="F165" s="67" t="s">
        <v>136</v>
      </c>
      <c r="G165" s="83">
        <v>36000</v>
      </c>
      <c r="H165" s="67" t="s">
        <v>162</v>
      </c>
      <c r="I165" s="67">
        <v>1</v>
      </c>
      <c r="J165" s="195">
        <v>36982</v>
      </c>
      <c r="K165" s="67">
        <v>0</v>
      </c>
      <c r="L165" s="123">
        <f t="shared" si="3"/>
        <v>27851</v>
      </c>
      <c r="M165" s="83" t="s">
        <v>5760</v>
      </c>
      <c r="N165" s="113" t="s">
        <v>9526</v>
      </c>
      <c r="O165" s="67"/>
      <c r="P165" s="67" t="s">
        <v>162</v>
      </c>
      <c r="Q165" s="83" t="s">
        <v>4172</v>
      </c>
      <c r="R165" s="182" t="s">
        <v>2615</v>
      </c>
      <c r="S165" s="83" t="s">
        <v>139</v>
      </c>
      <c r="T165" s="67" t="s">
        <v>140</v>
      </c>
      <c r="U165" s="200" t="s">
        <v>7833</v>
      </c>
      <c r="V165" s="67"/>
      <c r="W165" s="67"/>
      <c r="X165" s="83" t="s">
        <v>6676</v>
      </c>
    </row>
    <row r="166" spans="1:24" ht="15" customHeight="1">
      <c r="A166" s="67" t="s">
        <v>134</v>
      </c>
      <c r="B166" s="67" t="s">
        <v>135</v>
      </c>
      <c r="C166" s="83">
        <v>239</v>
      </c>
      <c r="D166" s="104" t="s">
        <v>5515</v>
      </c>
      <c r="E166" s="83" t="s">
        <v>339</v>
      </c>
      <c r="F166" s="67" t="s">
        <v>136</v>
      </c>
      <c r="G166" s="83">
        <v>35100</v>
      </c>
      <c r="H166" s="67" t="s">
        <v>162</v>
      </c>
      <c r="I166" s="67">
        <v>1</v>
      </c>
      <c r="J166" s="195">
        <v>36982</v>
      </c>
      <c r="K166" s="67">
        <v>0</v>
      </c>
      <c r="L166" s="123">
        <f t="shared" si="3"/>
        <v>27851</v>
      </c>
      <c r="M166" s="83" t="s">
        <v>5810</v>
      </c>
      <c r="N166" s="113" t="s">
        <v>9526</v>
      </c>
      <c r="O166" s="67"/>
      <c r="P166" s="67" t="s">
        <v>162</v>
      </c>
      <c r="Q166" s="83" t="s">
        <v>4173</v>
      </c>
      <c r="R166" s="182" t="s">
        <v>2616</v>
      </c>
      <c r="S166" s="83" t="s">
        <v>139</v>
      </c>
      <c r="T166" s="67" t="s">
        <v>140</v>
      </c>
      <c r="U166" s="200" t="s">
        <v>7832</v>
      </c>
      <c r="V166" s="67"/>
      <c r="W166" s="67"/>
      <c r="X166" s="83" t="s">
        <v>137</v>
      </c>
    </row>
    <row r="167" spans="1:24" ht="15" customHeight="1">
      <c r="A167" s="67" t="s">
        <v>134</v>
      </c>
      <c r="B167" s="67" t="s">
        <v>135</v>
      </c>
      <c r="C167" s="83">
        <v>240</v>
      </c>
      <c r="D167" s="104" t="s">
        <v>5515</v>
      </c>
      <c r="E167" s="83" t="s">
        <v>340</v>
      </c>
      <c r="F167" s="67" t="s">
        <v>136</v>
      </c>
      <c r="G167" s="83">
        <v>8000</v>
      </c>
      <c r="H167" s="67" t="s">
        <v>162</v>
      </c>
      <c r="I167" s="67">
        <v>1</v>
      </c>
      <c r="J167" s="195">
        <v>36982</v>
      </c>
      <c r="K167" s="67">
        <v>0</v>
      </c>
      <c r="L167" s="123">
        <f t="shared" si="3"/>
        <v>27851</v>
      </c>
      <c r="M167" s="83" t="s">
        <v>178</v>
      </c>
      <c r="N167" s="113" t="s">
        <v>9526</v>
      </c>
      <c r="O167" s="67"/>
      <c r="P167" s="67" t="s">
        <v>162</v>
      </c>
      <c r="Q167" s="83" t="s">
        <v>137</v>
      </c>
      <c r="R167" s="182" t="s">
        <v>137</v>
      </c>
      <c r="S167" s="83" t="s">
        <v>139</v>
      </c>
      <c r="T167" s="67" t="s">
        <v>140</v>
      </c>
      <c r="U167" s="200" t="s">
        <v>7830</v>
      </c>
      <c r="V167" s="67"/>
      <c r="W167" s="67"/>
      <c r="X167" s="83" t="s">
        <v>6677</v>
      </c>
    </row>
    <row r="168" spans="1:24" ht="15" customHeight="1">
      <c r="A168" s="67" t="s">
        <v>134</v>
      </c>
      <c r="B168" s="67" t="s">
        <v>135</v>
      </c>
      <c r="C168" s="83">
        <v>241</v>
      </c>
      <c r="D168" s="104" t="s">
        <v>5500</v>
      </c>
      <c r="E168" s="83" t="s">
        <v>341</v>
      </c>
      <c r="F168" s="67" t="s">
        <v>136</v>
      </c>
      <c r="G168" s="83">
        <v>36000</v>
      </c>
      <c r="H168" s="67" t="s">
        <v>5736</v>
      </c>
      <c r="I168" s="67">
        <v>1</v>
      </c>
      <c r="J168" s="195">
        <v>36982</v>
      </c>
      <c r="K168" s="67">
        <v>0</v>
      </c>
      <c r="L168" s="123">
        <f t="shared" si="3"/>
        <v>27851</v>
      </c>
      <c r="M168" s="83" t="s">
        <v>171</v>
      </c>
      <c r="N168" s="113" t="s">
        <v>9526</v>
      </c>
      <c r="O168" s="67"/>
      <c r="P168" s="67" t="s">
        <v>162</v>
      </c>
      <c r="Q168" s="83" t="s">
        <v>4174</v>
      </c>
      <c r="R168" s="182" t="s">
        <v>2617</v>
      </c>
      <c r="S168" s="83" t="s">
        <v>139</v>
      </c>
      <c r="T168" s="67" t="s">
        <v>140</v>
      </c>
      <c r="U168" s="200" t="s">
        <v>7832</v>
      </c>
      <c r="V168" s="67"/>
      <c r="W168" s="67"/>
      <c r="X168" s="83" t="s">
        <v>6678</v>
      </c>
    </row>
    <row r="169" spans="1:24" ht="15" customHeight="1">
      <c r="A169" s="67" t="s">
        <v>134</v>
      </c>
      <c r="B169" s="67" t="s">
        <v>135</v>
      </c>
      <c r="C169" s="83">
        <v>242</v>
      </c>
      <c r="D169" s="104" t="s">
        <v>5517</v>
      </c>
      <c r="E169" s="83" t="s">
        <v>342</v>
      </c>
      <c r="F169" s="67" t="s">
        <v>136</v>
      </c>
      <c r="G169" s="83">
        <v>22100</v>
      </c>
      <c r="H169" s="67" t="s">
        <v>162</v>
      </c>
      <c r="I169" s="67">
        <v>1</v>
      </c>
      <c r="J169" s="195">
        <v>36982</v>
      </c>
      <c r="K169" s="67">
        <v>0</v>
      </c>
      <c r="L169" s="123">
        <f t="shared" si="3"/>
        <v>27851</v>
      </c>
      <c r="M169" s="83" t="s">
        <v>5773</v>
      </c>
      <c r="N169" s="113" t="s">
        <v>9526</v>
      </c>
      <c r="O169" s="67"/>
      <c r="P169" s="67" t="s">
        <v>162</v>
      </c>
      <c r="Q169" s="83" t="s">
        <v>4175</v>
      </c>
      <c r="R169" s="182" t="s">
        <v>2618</v>
      </c>
      <c r="S169" s="83" t="s">
        <v>139</v>
      </c>
      <c r="T169" s="67" t="s">
        <v>140</v>
      </c>
      <c r="U169" s="200" t="s">
        <v>7832</v>
      </c>
      <c r="V169" s="67"/>
      <c r="W169" s="67"/>
      <c r="X169" s="83" t="s">
        <v>6679</v>
      </c>
    </row>
    <row r="170" spans="1:24" ht="15" customHeight="1">
      <c r="A170" s="67" t="s">
        <v>134</v>
      </c>
      <c r="B170" s="67" t="s">
        <v>135</v>
      </c>
      <c r="C170" s="83">
        <v>243</v>
      </c>
      <c r="D170" s="104" t="s">
        <v>5517</v>
      </c>
      <c r="E170" s="83" t="s">
        <v>343</v>
      </c>
      <c r="F170" s="67" t="s">
        <v>136</v>
      </c>
      <c r="G170" s="83">
        <v>36000</v>
      </c>
      <c r="H170" s="67" t="s">
        <v>162</v>
      </c>
      <c r="I170" s="67">
        <v>1</v>
      </c>
      <c r="J170" s="195">
        <v>36982</v>
      </c>
      <c r="K170" s="67">
        <v>0</v>
      </c>
      <c r="L170" s="123">
        <f t="shared" si="3"/>
        <v>27851</v>
      </c>
      <c r="M170" s="83" t="s">
        <v>5773</v>
      </c>
      <c r="N170" s="113" t="s">
        <v>9526</v>
      </c>
      <c r="O170" s="67"/>
      <c r="P170" s="67" t="s">
        <v>162</v>
      </c>
      <c r="Q170" s="83" t="s">
        <v>4176</v>
      </c>
      <c r="R170" s="182" t="s">
        <v>2619</v>
      </c>
      <c r="S170" s="83" t="s">
        <v>139</v>
      </c>
      <c r="T170" s="67" t="s">
        <v>140</v>
      </c>
      <c r="U170" s="200" t="s">
        <v>7832</v>
      </c>
      <c r="V170" s="67"/>
      <c r="W170" s="67"/>
      <c r="X170" s="83" t="s">
        <v>6680</v>
      </c>
    </row>
    <row r="171" spans="1:24" ht="15" customHeight="1">
      <c r="A171" s="67" t="s">
        <v>134</v>
      </c>
      <c r="B171" s="67" t="s">
        <v>135</v>
      </c>
      <c r="C171" s="83">
        <v>244</v>
      </c>
      <c r="D171" s="104" t="s">
        <v>5517</v>
      </c>
      <c r="E171" s="83" t="s">
        <v>344</v>
      </c>
      <c r="F171" s="67" t="s">
        <v>136</v>
      </c>
      <c r="G171" s="83">
        <v>36000</v>
      </c>
      <c r="H171" s="67" t="s">
        <v>162</v>
      </c>
      <c r="I171" s="67">
        <v>1</v>
      </c>
      <c r="J171" s="195">
        <v>36982</v>
      </c>
      <c r="K171" s="67">
        <v>0</v>
      </c>
      <c r="L171" s="123">
        <f t="shared" si="3"/>
        <v>27851</v>
      </c>
      <c r="M171" s="83" t="s">
        <v>5773</v>
      </c>
      <c r="N171" s="113" t="s">
        <v>9526</v>
      </c>
      <c r="O171" s="67"/>
      <c r="P171" s="67" t="s">
        <v>162</v>
      </c>
      <c r="Q171" s="83" t="s">
        <v>4177</v>
      </c>
      <c r="R171" s="182" t="s">
        <v>2620</v>
      </c>
      <c r="S171" s="83" t="s">
        <v>139</v>
      </c>
      <c r="T171" s="67" t="s">
        <v>140</v>
      </c>
      <c r="U171" s="200" t="s">
        <v>7832</v>
      </c>
      <c r="V171" s="67"/>
      <c r="W171" s="67"/>
      <c r="X171" s="83" t="s">
        <v>6681</v>
      </c>
    </row>
    <row r="172" spans="1:24" ht="15" customHeight="1">
      <c r="A172" s="67" t="s">
        <v>134</v>
      </c>
      <c r="B172" s="67" t="s">
        <v>135</v>
      </c>
      <c r="C172" s="83">
        <v>245</v>
      </c>
      <c r="D172" s="104" t="s">
        <v>5500</v>
      </c>
      <c r="E172" s="83" t="s">
        <v>345</v>
      </c>
      <c r="F172" s="67" t="s">
        <v>136</v>
      </c>
      <c r="G172" s="83">
        <v>27000</v>
      </c>
      <c r="H172" s="67" t="s">
        <v>5736</v>
      </c>
      <c r="I172" s="67">
        <v>1</v>
      </c>
      <c r="J172" s="195">
        <v>36982</v>
      </c>
      <c r="K172" s="67">
        <v>0</v>
      </c>
      <c r="L172" s="123">
        <f t="shared" si="3"/>
        <v>27851</v>
      </c>
      <c r="M172" s="83" t="s">
        <v>5729</v>
      </c>
      <c r="N172" s="113" t="s">
        <v>9526</v>
      </c>
      <c r="O172" s="67"/>
      <c r="P172" s="67" t="s">
        <v>162</v>
      </c>
      <c r="Q172" s="83" t="s">
        <v>4178</v>
      </c>
      <c r="R172" s="182" t="s">
        <v>2621</v>
      </c>
      <c r="S172" s="83" t="s">
        <v>139</v>
      </c>
      <c r="T172" s="67" t="s">
        <v>140</v>
      </c>
      <c r="U172" s="200" t="s">
        <v>7832</v>
      </c>
      <c r="V172" s="67"/>
      <c r="W172" s="67"/>
      <c r="X172" s="83" t="s">
        <v>6682</v>
      </c>
    </row>
    <row r="173" spans="1:24" ht="15" customHeight="1">
      <c r="A173" s="67" t="s">
        <v>134</v>
      </c>
      <c r="B173" s="67" t="s">
        <v>135</v>
      </c>
      <c r="C173" s="83">
        <v>229</v>
      </c>
      <c r="D173" s="104" t="s">
        <v>5500</v>
      </c>
      <c r="E173" s="83" t="s">
        <v>346</v>
      </c>
      <c r="F173" s="67" t="s">
        <v>136</v>
      </c>
      <c r="G173" s="83">
        <v>27000</v>
      </c>
      <c r="H173" s="67" t="s">
        <v>5736</v>
      </c>
      <c r="I173" s="67">
        <v>1</v>
      </c>
      <c r="J173" s="195">
        <v>36982</v>
      </c>
      <c r="K173" s="67">
        <v>0</v>
      </c>
      <c r="L173" s="123">
        <f t="shared" si="3"/>
        <v>27851</v>
      </c>
      <c r="M173" s="83" t="s">
        <v>5729</v>
      </c>
      <c r="N173" s="113" t="s">
        <v>9526</v>
      </c>
      <c r="O173" s="67"/>
      <c r="P173" s="67" t="s">
        <v>162</v>
      </c>
      <c r="Q173" s="83" t="s">
        <v>4179</v>
      </c>
      <c r="R173" s="182" t="s">
        <v>2622</v>
      </c>
      <c r="S173" s="83" t="s">
        <v>139</v>
      </c>
      <c r="T173" s="67" t="s">
        <v>140</v>
      </c>
      <c r="U173" s="200" t="s">
        <v>7831</v>
      </c>
      <c r="V173" s="67"/>
      <c r="W173" s="67"/>
      <c r="X173" s="83" t="s">
        <v>137</v>
      </c>
    </row>
    <row r="174" spans="1:24" ht="15" customHeight="1">
      <c r="A174" s="67" t="s">
        <v>134</v>
      </c>
      <c r="B174" s="67" t="s">
        <v>135</v>
      </c>
      <c r="C174" s="83">
        <v>249</v>
      </c>
      <c r="D174" s="104" t="s">
        <v>5540</v>
      </c>
      <c r="E174" s="83" t="s">
        <v>347</v>
      </c>
      <c r="F174" s="67" t="s">
        <v>136</v>
      </c>
      <c r="G174" s="83">
        <v>20400</v>
      </c>
      <c r="H174" s="67" t="s">
        <v>162</v>
      </c>
      <c r="I174" s="67">
        <v>1</v>
      </c>
      <c r="J174" s="195">
        <v>36982</v>
      </c>
      <c r="K174" s="67">
        <v>0</v>
      </c>
      <c r="L174" s="123">
        <f t="shared" si="3"/>
        <v>27851</v>
      </c>
      <c r="M174" s="83" t="s">
        <v>5803</v>
      </c>
      <c r="N174" s="113" t="s">
        <v>9526</v>
      </c>
      <c r="O174" s="67"/>
      <c r="P174" s="67" t="s">
        <v>162</v>
      </c>
      <c r="Q174" s="83" t="s">
        <v>4180</v>
      </c>
      <c r="R174" s="182" t="s">
        <v>2623</v>
      </c>
      <c r="S174" s="83" t="s">
        <v>139</v>
      </c>
      <c r="T174" s="67" t="s">
        <v>140</v>
      </c>
      <c r="U174" s="200" t="s">
        <v>7830</v>
      </c>
      <c r="V174" s="67"/>
      <c r="W174" s="67"/>
      <c r="X174" s="83" t="s">
        <v>137</v>
      </c>
    </row>
    <row r="175" spans="1:24" ht="15" customHeight="1">
      <c r="A175" s="67" t="s">
        <v>134</v>
      </c>
      <c r="B175" s="67" t="s">
        <v>135</v>
      </c>
      <c r="C175" s="83">
        <v>251</v>
      </c>
      <c r="D175" s="104" t="s">
        <v>172</v>
      </c>
      <c r="E175" s="83" t="s">
        <v>348</v>
      </c>
      <c r="F175" s="67" t="s">
        <v>136</v>
      </c>
      <c r="G175" s="83">
        <v>15100</v>
      </c>
      <c r="H175" s="67" t="s">
        <v>162</v>
      </c>
      <c r="I175" s="67">
        <v>1</v>
      </c>
      <c r="J175" s="195">
        <v>36982</v>
      </c>
      <c r="K175" s="67">
        <v>0</v>
      </c>
      <c r="L175" s="123">
        <f t="shared" si="3"/>
        <v>27851</v>
      </c>
      <c r="M175" s="83" t="s">
        <v>5738</v>
      </c>
      <c r="N175" s="113" t="s">
        <v>9526</v>
      </c>
      <c r="O175" s="67"/>
      <c r="P175" s="67" t="s">
        <v>162</v>
      </c>
      <c r="Q175" s="83" t="s">
        <v>4181</v>
      </c>
      <c r="R175" s="182" t="s">
        <v>2624</v>
      </c>
      <c r="S175" s="83" t="s">
        <v>139</v>
      </c>
      <c r="T175" s="67" t="s">
        <v>140</v>
      </c>
      <c r="U175" s="200" t="s">
        <v>7831</v>
      </c>
      <c r="V175" s="67"/>
      <c r="W175" s="67"/>
      <c r="X175" s="83" t="s">
        <v>6683</v>
      </c>
    </row>
    <row r="176" spans="1:24" ht="15" customHeight="1">
      <c r="A176" s="67" t="s">
        <v>134</v>
      </c>
      <c r="B176" s="67" t="s">
        <v>135</v>
      </c>
      <c r="C176" s="83">
        <v>252</v>
      </c>
      <c r="D176" s="104" t="s">
        <v>5508</v>
      </c>
      <c r="E176" s="83" t="s">
        <v>349</v>
      </c>
      <c r="F176" s="67" t="s">
        <v>136</v>
      </c>
      <c r="G176" s="83">
        <v>500</v>
      </c>
      <c r="H176" s="67" t="s">
        <v>162</v>
      </c>
      <c r="I176" s="67">
        <v>1</v>
      </c>
      <c r="J176" s="195">
        <v>36982</v>
      </c>
      <c r="K176" s="67">
        <v>0</v>
      </c>
      <c r="L176" s="123">
        <f t="shared" si="3"/>
        <v>27851</v>
      </c>
      <c r="M176" s="83" t="s">
        <v>5811</v>
      </c>
      <c r="N176" s="113" t="s">
        <v>9526</v>
      </c>
      <c r="O176" s="67"/>
      <c r="P176" s="67" t="s">
        <v>162</v>
      </c>
      <c r="Q176" s="83" t="s">
        <v>137</v>
      </c>
      <c r="R176" s="182" t="s">
        <v>137</v>
      </c>
      <c r="S176" s="83" t="s">
        <v>139</v>
      </c>
      <c r="T176" s="67" t="s">
        <v>140</v>
      </c>
      <c r="U176" s="200" t="s">
        <v>7830</v>
      </c>
      <c r="V176" s="67"/>
      <c r="W176" s="67"/>
      <c r="X176" s="83" t="s">
        <v>6684</v>
      </c>
    </row>
    <row r="177" spans="1:24" ht="15" customHeight="1">
      <c r="A177" s="67" t="s">
        <v>134</v>
      </c>
      <c r="B177" s="67" t="s">
        <v>135</v>
      </c>
      <c r="C177" s="83">
        <v>253</v>
      </c>
      <c r="D177" s="104" t="s">
        <v>5526</v>
      </c>
      <c r="E177" s="83" t="s">
        <v>350</v>
      </c>
      <c r="F177" s="67" t="s">
        <v>136</v>
      </c>
      <c r="G177" s="83">
        <v>3110</v>
      </c>
      <c r="H177" s="67" t="s">
        <v>162</v>
      </c>
      <c r="I177" s="67">
        <v>1</v>
      </c>
      <c r="J177" s="195">
        <v>36982</v>
      </c>
      <c r="K177" s="67">
        <v>0</v>
      </c>
      <c r="L177" s="123">
        <f t="shared" ref="L177:L240" si="4">DATE(YEAR(J177)-25,MONTH(J177),DAY(J177))</f>
        <v>27851</v>
      </c>
      <c r="M177" s="83" t="s">
        <v>5784</v>
      </c>
      <c r="N177" s="113" t="s">
        <v>9526</v>
      </c>
      <c r="O177" s="67"/>
      <c r="P177" s="67" t="s">
        <v>162</v>
      </c>
      <c r="Q177" s="83" t="s">
        <v>4182</v>
      </c>
      <c r="R177" s="182" t="s">
        <v>2625</v>
      </c>
      <c r="S177" s="83" t="s">
        <v>139</v>
      </c>
      <c r="T177" s="67" t="s">
        <v>140</v>
      </c>
      <c r="U177" s="200" t="s">
        <v>7830</v>
      </c>
      <c r="V177" s="67"/>
      <c r="W177" s="67"/>
      <c r="X177" s="83" t="s">
        <v>137</v>
      </c>
    </row>
    <row r="178" spans="1:24" ht="15" customHeight="1">
      <c r="A178" s="67" t="s">
        <v>134</v>
      </c>
      <c r="B178" s="67" t="s">
        <v>135</v>
      </c>
      <c r="C178" s="83">
        <v>254</v>
      </c>
      <c r="D178" s="104" t="s">
        <v>5503</v>
      </c>
      <c r="E178" s="83" t="s">
        <v>351</v>
      </c>
      <c r="F178" s="67" t="s">
        <v>136</v>
      </c>
      <c r="G178" s="83">
        <v>8900</v>
      </c>
      <c r="H178" s="67" t="s">
        <v>162</v>
      </c>
      <c r="I178" s="67">
        <v>1</v>
      </c>
      <c r="J178" s="195">
        <v>36982</v>
      </c>
      <c r="K178" s="67">
        <v>0</v>
      </c>
      <c r="L178" s="123">
        <f t="shared" si="4"/>
        <v>27851</v>
      </c>
      <c r="M178" s="83" t="s">
        <v>5756</v>
      </c>
      <c r="N178" s="113" t="s">
        <v>9526</v>
      </c>
      <c r="O178" s="67"/>
      <c r="P178" s="67" t="s">
        <v>162</v>
      </c>
      <c r="Q178" s="83" t="s">
        <v>4183</v>
      </c>
      <c r="R178" s="182" t="s">
        <v>2626</v>
      </c>
      <c r="S178" s="83" t="s">
        <v>139</v>
      </c>
      <c r="T178" s="67" t="s">
        <v>140</v>
      </c>
      <c r="U178" s="200" t="s">
        <v>7830</v>
      </c>
      <c r="V178" s="67"/>
      <c r="W178" s="67"/>
      <c r="X178" s="83" t="s">
        <v>6685</v>
      </c>
    </row>
    <row r="179" spans="1:24" ht="15" customHeight="1">
      <c r="A179" s="67" t="s">
        <v>134</v>
      </c>
      <c r="B179" s="67" t="s">
        <v>135</v>
      </c>
      <c r="C179" s="83">
        <v>255</v>
      </c>
      <c r="D179" s="104" t="s">
        <v>5501</v>
      </c>
      <c r="E179" s="83" t="s">
        <v>352</v>
      </c>
      <c r="F179" s="67" t="s">
        <v>136</v>
      </c>
      <c r="G179" s="83">
        <v>4500</v>
      </c>
      <c r="H179" s="67" t="s">
        <v>162</v>
      </c>
      <c r="I179" s="67">
        <v>1</v>
      </c>
      <c r="J179" s="195">
        <v>36982</v>
      </c>
      <c r="K179" s="67">
        <v>0</v>
      </c>
      <c r="L179" s="123">
        <f t="shared" si="4"/>
        <v>27851</v>
      </c>
      <c r="M179" s="83" t="s">
        <v>5764</v>
      </c>
      <c r="N179" s="113" t="s">
        <v>9526</v>
      </c>
      <c r="O179" s="67"/>
      <c r="P179" s="67" t="s">
        <v>162</v>
      </c>
      <c r="Q179" s="83" t="s">
        <v>137</v>
      </c>
      <c r="R179" s="182" t="s">
        <v>137</v>
      </c>
      <c r="S179" s="83" t="s">
        <v>139</v>
      </c>
      <c r="T179" s="67" t="s">
        <v>140</v>
      </c>
      <c r="U179" s="200" t="s">
        <v>7830</v>
      </c>
      <c r="V179" s="67"/>
      <c r="W179" s="67"/>
      <c r="X179" s="83" t="s">
        <v>6686</v>
      </c>
    </row>
    <row r="180" spans="1:24" ht="15" customHeight="1">
      <c r="A180" s="67" t="s">
        <v>134</v>
      </c>
      <c r="B180" s="67" t="s">
        <v>135</v>
      </c>
      <c r="C180" s="83">
        <v>257</v>
      </c>
      <c r="D180" s="104" t="s">
        <v>5541</v>
      </c>
      <c r="E180" s="83" t="s">
        <v>353</v>
      </c>
      <c r="F180" s="67" t="s">
        <v>136</v>
      </c>
      <c r="G180" s="83">
        <v>13200</v>
      </c>
      <c r="H180" s="67" t="s">
        <v>162</v>
      </c>
      <c r="I180" s="67">
        <v>1</v>
      </c>
      <c r="J180" s="195">
        <v>36982</v>
      </c>
      <c r="K180" s="67">
        <v>0</v>
      </c>
      <c r="L180" s="123">
        <f t="shared" si="4"/>
        <v>27851</v>
      </c>
      <c r="M180" s="83" t="s">
        <v>5768</v>
      </c>
      <c r="N180" s="113" t="s">
        <v>9526</v>
      </c>
      <c r="O180" s="67"/>
      <c r="P180" s="67" t="s">
        <v>162</v>
      </c>
      <c r="Q180" s="83" t="s">
        <v>4184</v>
      </c>
      <c r="R180" s="182" t="s">
        <v>2627</v>
      </c>
      <c r="S180" s="83" t="s">
        <v>139</v>
      </c>
      <c r="T180" s="67" t="s">
        <v>140</v>
      </c>
      <c r="U180" s="200" t="s">
        <v>7831</v>
      </c>
      <c r="V180" s="67"/>
      <c r="W180" s="67"/>
      <c r="X180" s="83" t="s">
        <v>6687</v>
      </c>
    </row>
    <row r="181" spans="1:24" ht="15" customHeight="1">
      <c r="A181" s="67" t="s">
        <v>134</v>
      </c>
      <c r="B181" s="67" t="s">
        <v>135</v>
      </c>
      <c r="C181" s="83">
        <v>258</v>
      </c>
      <c r="D181" s="104" t="s">
        <v>5541</v>
      </c>
      <c r="E181" s="83" t="s">
        <v>354</v>
      </c>
      <c r="F181" s="67" t="s">
        <v>136</v>
      </c>
      <c r="G181" s="83">
        <v>8400</v>
      </c>
      <c r="H181" s="67" t="s">
        <v>162</v>
      </c>
      <c r="I181" s="67">
        <v>1</v>
      </c>
      <c r="J181" s="195">
        <v>36982</v>
      </c>
      <c r="K181" s="67">
        <v>0</v>
      </c>
      <c r="L181" s="123">
        <f t="shared" si="4"/>
        <v>27851</v>
      </c>
      <c r="M181" s="83" t="s">
        <v>5768</v>
      </c>
      <c r="N181" s="113" t="s">
        <v>9526</v>
      </c>
      <c r="O181" s="67"/>
      <c r="P181" s="67" t="s">
        <v>162</v>
      </c>
      <c r="Q181" s="83" t="s">
        <v>4185</v>
      </c>
      <c r="R181" s="182" t="s">
        <v>2628</v>
      </c>
      <c r="S181" s="83" t="s">
        <v>139</v>
      </c>
      <c r="T181" s="67" t="s">
        <v>140</v>
      </c>
      <c r="U181" s="200" t="s">
        <v>7830</v>
      </c>
      <c r="V181" s="67"/>
      <c r="W181" s="67"/>
      <c r="X181" s="83" t="s">
        <v>6688</v>
      </c>
    </row>
    <row r="182" spans="1:24" ht="15" customHeight="1">
      <c r="A182" s="67" t="s">
        <v>134</v>
      </c>
      <c r="B182" s="67" t="s">
        <v>135</v>
      </c>
      <c r="C182" s="83">
        <v>259</v>
      </c>
      <c r="D182" s="104" t="s">
        <v>5495</v>
      </c>
      <c r="E182" s="83" t="s">
        <v>355</v>
      </c>
      <c r="F182" s="67" t="s">
        <v>136</v>
      </c>
      <c r="G182" s="83">
        <v>36000</v>
      </c>
      <c r="H182" s="67" t="s">
        <v>162</v>
      </c>
      <c r="I182" s="67">
        <v>1</v>
      </c>
      <c r="J182" s="195">
        <v>36982</v>
      </c>
      <c r="K182" s="67">
        <v>0</v>
      </c>
      <c r="L182" s="123">
        <f t="shared" si="4"/>
        <v>27851</v>
      </c>
      <c r="M182" s="83" t="s">
        <v>5805</v>
      </c>
      <c r="N182" s="113" t="s">
        <v>9526</v>
      </c>
      <c r="O182" s="67"/>
      <c r="P182" s="67" t="s">
        <v>162</v>
      </c>
      <c r="Q182" s="83" t="s">
        <v>4186</v>
      </c>
      <c r="R182" s="182" t="s">
        <v>2629</v>
      </c>
      <c r="S182" s="83" t="s">
        <v>139</v>
      </c>
      <c r="T182" s="67" t="s">
        <v>140</v>
      </c>
      <c r="U182" s="200" t="s">
        <v>7832</v>
      </c>
      <c r="V182" s="67"/>
      <c r="W182" s="67"/>
      <c r="X182" s="83" t="s">
        <v>6689</v>
      </c>
    </row>
    <row r="183" spans="1:24" ht="15" customHeight="1">
      <c r="A183" s="67" t="s">
        <v>134</v>
      </c>
      <c r="B183" s="67" t="s">
        <v>135</v>
      </c>
      <c r="C183" s="83">
        <v>260</v>
      </c>
      <c r="D183" s="104" t="s">
        <v>5503</v>
      </c>
      <c r="E183" s="83" t="s">
        <v>356</v>
      </c>
      <c r="F183" s="67" t="s">
        <v>136</v>
      </c>
      <c r="G183" s="83">
        <v>36000</v>
      </c>
      <c r="H183" s="67" t="s">
        <v>162</v>
      </c>
      <c r="I183" s="67">
        <v>1</v>
      </c>
      <c r="J183" s="195">
        <v>36982</v>
      </c>
      <c r="K183" s="67">
        <v>0</v>
      </c>
      <c r="L183" s="123">
        <f t="shared" si="4"/>
        <v>27851</v>
      </c>
      <c r="M183" s="83" t="s">
        <v>5755</v>
      </c>
      <c r="N183" s="113" t="s">
        <v>9526</v>
      </c>
      <c r="O183" s="67"/>
      <c r="P183" s="67" t="s">
        <v>162</v>
      </c>
      <c r="Q183" s="83" t="s">
        <v>4187</v>
      </c>
      <c r="R183" s="182" t="s">
        <v>2630</v>
      </c>
      <c r="S183" s="83" t="s">
        <v>139</v>
      </c>
      <c r="T183" s="67" t="s">
        <v>140</v>
      </c>
      <c r="U183" s="200" t="s">
        <v>7833</v>
      </c>
      <c r="V183" s="67"/>
      <c r="W183" s="67"/>
      <c r="X183" s="83" t="s">
        <v>6690</v>
      </c>
    </row>
    <row r="184" spans="1:24" ht="15" customHeight="1">
      <c r="A184" s="67" t="s">
        <v>134</v>
      </c>
      <c r="B184" s="67" t="s">
        <v>135</v>
      </c>
      <c r="C184" s="83">
        <v>261</v>
      </c>
      <c r="D184" s="104" t="s">
        <v>5542</v>
      </c>
      <c r="E184" s="83" t="s">
        <v>357</v>
      </c>
      <c r="F184" s="67" t="s">
        <v>136</v>
      </c>
      <c r="G184" s="83">
        <v>35400</v>
      </c>
      <c r="H184" s="67" t="s">
        <v>162</v>
      </c>
      <c r="I184" s="67">
        <v>1</v>
      </c>
      <c r="J184" s="195">
        <v>36982</v>
      </c>
      <c r="K184" s="67">
        <v>0</v>
      </c>
      <c r="L184" s="123">
        <f t="shared" si="4"/>
        <v>27851</v>
      </c>
      <c r="M184" s="83" t="s">
        <v>171</v>
      </c>
      <c r="N184" s="113" t="s">
        <v>9526</v>
      </c>
      <c r="O184" s="67"/>
      <c r="P184" s="67" t="s">
        <v>162</v>
      </c>
      <c r="Q184" s="83" t="s">
        <v>4188</v>
      </c>
      <c r="R184" s="182" t="s">
        <v>2631</v>
      </c>
      <c r="S184" s="83" t="s">
        <v>139</v>
      </c>
      <c r="T184" s="67" t="s">
        <v>140</v>
      </c>
      <c r="U184" s="200" t="s">
        <v>7832</v>
      </c>
      <c r="V184" s="67"/>
      <c r="W184" s="67"/>
      <c r="X184" s="83" t="s">
        <v>6691</v>
      </c>
    </row>
    <row r="185" spans="1:24" ht="15" customHeight="1">
      <c r="A185" s="67" t="s">
        <v>134</v>
      </c>
      <c r="B185" s="67" t="s">
        <v>135</v>
      </c>
      <c r="C185" s="83">
        <v>263</v>
      </c>
      <c r="D185" s="104" t="s">
        <v>5483</v>
      </c>
      <c r="E185" s="83" t="s">
        <v>358</v>
      </c>
      <c r="F185" s="67" t="s">
        <v>136</v>
      </c>
      <c r="G185" s="83">
        <v>31000</v>
      </c>
      <c r="H185" s="67" t="s">
        <v>162</v>
      </c>
      <c r="I185" s="67">
        <v>1</v>
      </c>
      <c r="J185" s="195">
        <v>36982</v>
      </c>
      <c r="K185" s="67">
        <v>0</v>
      </c>
      <c r="L185" s="123">
        <f t="shared" si="4"/>
        <v>27851</v>
      </c>
      <c r="M185" s="83" t="s">
        <v>5812</v>
      </c>
      <c r="N185" s="113" t="s">
        <v>9526</v>
      </c>
      <c r="O185" s="67"/>
      <c r="P185" s="67" t="s">
        <v>162</v>
      </c>
      <c r="Q185" s="83" t="s">
        <v>4189</v>
      </c>
      <c r="R185" s="182" t="s">
        <v>2632</v>
      </c>
      <c r="S185" s="83" t="s">
        <v>139</v>
      </c>
      <c r="T185" s="67" t="s">
        <v>140</v>
      </c>
      <c r="U185" s="200" t="s">
        <v>7833</v>
      </c>
      <c r="V185" s="67"/>
      <c r="W185" s="67"/>
      <c r="X185" s="83" t="s">
        <v>6692</v>
      </c>
    </row>
    <row r="186" spans="1:24" ht="15" customHeight="1">
      <c r="A186" s="67" t="s">
        <v>134</v>
      </c>
      <c r="B186" s="67" t="s">
        <v>135</v>
      </c>
      <c r="C186" s="83">
        <v>264</v>
      </c>
      <c r="D186" s="104" t="s">
        <v>5483</v>
      </c>
      <c r="E186" s="83" t="s">
        <v>359</v>
      </c>
      <c r="F186" s="67" t="s">
        <v>136</v>
      </c>
      <c r="G186" s="83">
        <v>31000</v>
      </c>
      <c r="H186" s="67" t="s">
        <v>162</v>
      </c>
      <c r="I186" s="67">
        <v>1</v>
      </c>
      <c r="J186" s="195">
        <v>36982</v>
      </c>
      <c r="K186" s="67">
        <v>0</v>
      </c>
      <c r="L186" s="123">
        <f t="shared" si="4"/>
        <v>27851</v>
      </c>
      <c r="M186" s="83" t="s">
        <v>5812</v>
      </c>
      <c r="N186" s="113" t="s">
        <v>9526</v>
      </c>
      <c r="O186" s="67"/>
      <c r="P186" s="67" t="s">
        <v>162</v>
      </c>
      <c r="Q186" s="83" t="s">
        <v>4190</v>
      </c>
      <c r="R186" s="182" t="s">
        <v>2633</v>
      </c>
      <c r="S186" s="83" t="s">
        <v>139</v>
      </c>
      <c r="T186" s="67" t="s">
        <v>140</v>
      </c>
      <c r="U186" s="200" t="s">
        <v>7833</v>
      </c>
      <c r="V186" s="67"/>
      <c r="W186" s="67"/>
      <c r="X186" s="83" t="s">
        <v>137</v>
      </c>
    </row>
    <row r="187" spans="1:24" ht="15" customHeight="1">
      <c r="A187" s="67" t="s">
        <v>134</v>
      </c>
      <c r="B187" s="67" t="s">
        <v>135</v>
      </c>
      <c r="C187" s="83">
        <v>265</v>
      </c>
      <c r="D187" s="104" t="s">
        <v>5483</v>
      </c>
      <c r="E187" s="83" t="s">
        <v>360</v>
      </c>
      <c r="F187" s="67" t="s">
        <v>136</v>
      </c>
      <c r="G187" s="83">
        <v>31000</v>
      </c>
      <c r="H187" s="67" t="s">
        <v>162</v>
      </c>
      <c r="I187" s="67">
        <v>1</v>
      </c>
      <c r="J187" s="195">
        <v>36982</v>
      </c>
      <c r="K187" s="67">
        <v>0</v>
      </c>
      <c r="L187" s="123">
        <f t="shared" si="4"/>
        <v>27851</v>
      </c>
      <c r="M187" s="83" t="s">
        <v>5812</v>
      </c>
      <c r="N187" s="113" t="s">
        <v>9526</v>
      </c>
      <c r="O187" s="67"/>
      <c r="P187" s="67" t="s">
        <v>162</v>
      </c>
      <c r="Q187" s="83" t="s">
        <v>137</v>
      </c>
      <c r="R187" s="182" t="s">
        <v>137</v>
      </c>
      <c r="S187" s="83" t="s">
        <v>139</v>
      </c>
      <c r="T187" s="67" t="s">
        <v>140</v>
      </c>
      <c r="U187" s="200" t="s">
        <v>7830</v>
      </c>
      <c r="V187" s="67"/>
      <c r="W187" s="67"/>
      <c r="X187" s="83" t="s">
        <v>137</v>
      </c>
    </row>
    <row r="188" spans="1:24" ht="15" customHeight="1">
      <c r="A188" s="67" t="s">
        <v>134</v>
      </c>
      <c r="B188" s="67" t="s">
        <v>135</v>
      </c>
      <c r="C188" s="83">
        <v>266</v>
      </c>
      <c r="D188" s="104" t="s">
        <v>5483</v>
      </c>
      <c r="E188" s="83" t="s">
        <v>361</v>
      </c>
      <c r="F188" s="67" t="s">
        <v>5807</v>
      </c>
      <c r="G188" s="83">
        <v>500</v>
      </c>
      <c r="H188" s="67" t="s">
        <v>162</v>
      </c>
      <c r="I188" s="67">
        <v>1</v>
      </c>
      <c r="J188" s="195">
        <v>36982</v>
      </c>
      <c r="K188" s="67">
        <v>0</v>
      </c>
      <c r="L188" s="123">
        <f t="shared" si="4"/>
        <v>27851</v>
      </c>
      <c r="M188" s="83" t="s">
        <v>5813</v>
      </c>
      <c r="N188" s="113" t="s">
        <v>9526</v>
      </c>
      <c r="O188" s="67"/>
      <c r="P188" s="67" t="s">
        <v>162</v>
      </c>
      <c r="Q188" s="83" t="s">
        <v>137</v>
      </c>
      <c r="R188" s="182">
        <v>295363807748</v>
      </c>
      <c r="S188" s="83" t="s">
        <v>139</v>
      </c>
      <c r="T188" s="67" t="s">
        <v>140</v>
      </c>
      <c r="U188" s="200" t="s">
        <v>7830</v>
      </c>
      <c r="V188" s="67"/>
      <c r="W188" s="67"/>
      <c r="X188" s="83" t="s">
        <v>6693</v>
      </c>
    </row>
    <row r="189" spans="1:24" ht="15" customHeight="1">
      <c r="A189" s="67" t="s">
        <v>134</v>
      </c>
      <c r="B189" s="67" t="s">
        <v>135</v>
      </c>
      <c r="C189" s="83">
        <v>267</v>
      </c>
      <c r="D189" s="104" t="s">
        <v>5483</v>
      </c>
      <c r="E189" s="83" t="s">
        <v>362</v>
      </c>
      <c r="F189" s="67" t="s">
        <v>5807</v>
      </c>
      <c r="G189" s="83">
        <v>500</v>
      </c>
      <c r="H189" s="67" t="s">
        <v>162</v>
      </c>
      <c r="I189" s="67">
        <v>1</v>
      </c>
      <c r="J189" s="195">
        <v>36982</v>
      </c>
      <c r="K189" s="67">
        <v>0</v>
      </c>
      <c r="L189" s="123">
        <f t="shared" si="4"/>
        <v>27851</v>
      </c>
      <c r="M189" s="83" t="s">
        <v>5812</v>
      </c>
      <c r="N189" s="113" t="s">
        <v>9526</v>
      </c>
      <c r="O189" s="67"/>
      <c r="P189" s="67" t="s">
        <v>162</v>
      </c>
      <c r="Q189" s="83" t="s">
        <v>137</v>
      </c>
      <c r="R189" s="182">
        <v>923097791779</v>
      </c>
      <c r="S189" s="83" t="s">
        <v>139</v>
      </c>
      <c r="T189" s="67" t="s">
        <v>140</v>
      </c>
      <c r="U189" s="200" t="s">
        <v>7830</v>
      </c>
      <c r="V189" s="67"/>
      <c r="W189" s="67"/>
      <c r="X189" s="83" t="s">
        <v>6694</v>
      </c>
    </row>
    <row r="190" spans="1:24" ht="15" customHeight="1">
      <c r="A190" s="67" t="s">
        <v>134</v>
      </c>
      <c r="B190" s="67" t="s">
        <v>135</v>
      </c>
      <c r="C190" s="83">
        <v>268</v>
      </c>
      <c r="D190" s="104" t="s">
        <v>5483</v>
      </c>
      <c r="E190" s="83" t="s">
        <v>363</v>
      </c>
      <c r="F190" s="67" t="s">
        <v>5807</v>
      </c>
      <c r="G190" s="83">
        <v>7210</v>
      </c>
      <c r="H190" s="67" t="s">
        <v>162</v>
      </c>
      <c r="I190" s="67">
        <v>1</v>
      </c>
      <c r="J190" s="195">
        <v>36982</v>
      </c>
      <c r="K190" s="67">
        <v>0</v>
      </c>
      <c r="L190" s="123">
        <f t="shared" si="4"/>
        <v>27851</v>
      </c>
      <c r="M190" s="83" t="s">
        <v>5730</v>
      </c>
      <c r="N190" s="113" t="s">
        <v>9526</v>
      </c>
      <c r="O190" s="67"/>
      <c r="P190" s="67" t="s">
        <v>162</v>
      </c>
      <c r="Q190" s="83" t="s">
        <v>4071</v>
      </c>
      <c r="R190" s="182" t="s">
        <v>2634</v>
      </c>
      <c r="S190" s="83" t="s">
        <v>139</v>
      </c>
      <c r="T190" s="67" t="s">
        <v>140</v>
      </c>
      <c r="U190" s="200" t="s">
        <v>7831</v>
      </c>
      <c r="V190" s="67"/>
      <c r="W190" s="67"/>
      <c r="X190" s="83" t="s">
        <v>6695</v>
      </c>
    </row>
    <row r="191" spans="1:24" ht="15" customHeight="1">
      <c r="A191" s="67" t="s">
        <v>134</v>
      </c>
      <c r="B191" s="67" t="s">
        <v>135</v>
      </c>
      <c r="C191" s="83">
        <v>269</v>
      </c>
      <c r="D191" s="104" t="s">
        <v>5501</v>
      </c>
      <c r="E191" s="83" t="s">
        <v>364</v>
      </c>
      <c r="F191" s="67" t="s">
        <v>136</v>
      </c>
      <c r="G191" s="83">
        <v>16810</v>
      </c>
      <c r="H191" s="67" t="s">
        <v>162</v>
      </c>
      <c r="I191" s="67">
        <v>1</v>
      </c>
      <c r="J191" s="195">
        <v>36982</v>
      </c>
      <c r="K191" s="67">
        <v>0</v>
      </c>
      <c r="L191" s="123">
        <f t="shared" si="4"/>
        <v>27851</v>
      </c>
      <c r="M191" s="83" t="s">
        <v>5732</v>
      </c>
      <c r="N191" s="113" t="s">
        <v>9526</v>
      </c>
      <c r="O191" s="67"/>
      <c r="P191" s="67" t="s">
        <v>162</v>
      </c>
      <c r="Q191" s="83" t="s">
        <v>4191</v>
      </c>
      <c r="R191" s="182" t="s">
        <v>2635</v>
      </c>
      <c r="S191" s="83" t="s">
        <v>139</v>
      </c>
      <c r="T191" s="67" t="s">
        <v>140</v>
      </c>
      <c r="U191" s="200" t="s">
        <v>7831</v>
      </c>
      <c r="V191" s="67"/>
      <c r="W191" s="67"/>
      <c r="X191" s="83" t="s">
        <v>137</v>
      </c>
    </row>
    <row r="192" spans="1:24" ht="15" customHeight="1">
      <c r="A192" s="67" t="s">
        <v>134</v>
      </c>
      <c r="B192" s="67" t="s">
        <v>135</v>
      </c>
      <c r="C192" s="83">
        <v>270</v>
      </c>
      <c r="D192" s="104" t="s">
        <v>5485</v>
      </c>
      <c r="E192" s="83" t="s">
        <v>365</v>
      </c>
      <c r="F192" s="67" t="s">
        <v>136</v>
      </c>
      <c r="G192" s="83">
        <v>21600</v>
      </c>
      <c r="H192" s="67" t="s">
        <v>162</v>
      </c>
      <c r="I192" s="67">
        <v>1</v>
      </c>
      <c r="J192" s="195">
        <v>36982</v>
      </c>
      <c r="K192" s="67">
        <v>0</v>
      </c>
      <c r="L192" s="123">
        <f t="shared" si="4"/>
        <v>27851</v>
      </c>
      <c r="M192" s="83" t="s">
        <v>5738</v>
      </c>
      <c r="N192" s="113" t="s">
        <v>9526</v>
      </c>
      <c r="O192" s="67"/>
      <c r="P192" s="67" t="s">
        <v>162</v>
      </c>
      <c r="Q192" s="83" t="s">
        <v>4192</v>
      </c>
      <c r="R192" s="182" t="s">
        <v>2636</v>
      </c>
      <c r="S192" s="83" t="s">
        <v>139</v>
      </c>
      <c r="T192" s="67" t="s">
        <v>140</v>
      </c>
      <c r="U192" s="200" t="s">
        <v>7832</v>
      </c>
      <c r="V192" s="67"/>
      <c r="W192" s="67"/>
      <c r="X192" s="83" t="s">
        <v>6696</v>
      </c>
    </row>
    <row r="193" spans="1:24" ht="15" customHeight="1">
      <c r="A193" s="67" t="s">
        <v>134</v>
      </c>
      <c r="B193" s="67" t="s">
        <v>135</v>
      </c>
      <c r="C193" s="83">
        <v>271</v>
      </c>
      <c r="D193" s="104" t="s">
        <v>5485</v>
      </c>
      <c r="E193" s="83" t="s">
        <v>366</v>
      </c>
      <c r="F193" s="67" t="s">
        <v>5807</v>
      </c>
      <c r="G193" s="83">
        <v>6000</v>
      </c>
      <c r="H193" s="67" t="s">
        <v>162</v>
      </c>
      <c r="I193" s="67">
        <v>1</v>
      </c>
      <c r="J193" s="195">
        <v>36982</v>
      </c>
      <c r="K193" s="67">
        <v>0</v>
      </c>
      <c r="L193" s="123">
        <f t="shared" si="4"/>
        <v>27851</v>
      </c>
      <c r="M193" s="83" t="s">
        <v>5737</v>
      </c>
      <c r="N193" s="113" t="s">
        <v>9526</v>
      </c>
      <c r="O193" s="67"/>
      <c r="P193" s="67" t="s">
        <v>162</v>
      </c>
      <c r="Q193" s="83">
        <v>9448089508</v>
      </c>
      <c r="R193" s="182">
        <v>282512771007</v>
      </c>
      <c r="S193" s="83" t="s">
        <v>139</v>
      </c>
      <c r="T193" s="67" t="s">
        <v>140</v>
      </c>
      <c r="U193" s="200" t="s">
        <v>7830</v>
      </c>
      <c r="V193" s="67"/>
      <c r="W193" s="67"/>
      <c r="X193" s="83" t="s">
        <v>6697</v>
      </c>
    </row>
    <row r="194" spans="1:24" ht="15" customHeight="1">
      <c r="A194" s="67" t="s">
        <v>134</v>
      </c>
      <c r="B194" s="67" t="s">
        <v>135</v>
      </c>
      <c r="C194" s="83">
        <v>272</v>
      </c>
      <c r="D194" s="104" t="s">
        <v>5483</v>
      </c>
      <c r="E194" s="83" t="s">
        <v>367</v>
      </c>
      <c r="F194" s="67" t="s">
        <v>136</v>
      </c>
      <c r="G194" s="83">
        <v>42000</v>
      </c>
      <c r="H194" s="67" t="s">
        <v>162</v>
      </c>
      <c r="I194" s="67">
        <v>1</v>
      </c>
      <c r="J194" s="195">
        <v>36982</v>
      </c>
      <c r="K194" s="67">
        <v>0</v>
      </c>
      <c r="L194" s="123">
        <f t="shared" si="4"/>
        <v>27851</v>
      </c>
      <c r="M194" s="83" t="s">
        <v>5771</v>
      </c>
      <c r="N194" s="113" t="s">
        <v>9526</v>
      </c>
      <c r="O194" s="67"/>
      <c r="P194" s="67" t="s">
        <v>162</v>
      </c>
      <c r="Q194" s="83" t="s">
        <v>4193</v>
      </c>
      <c r="R194" s="182" t="s">
        <v>2637</v>
      </c>
      <c r="S194" s="83" t="s">
        <v>139</v>
      </c>
      <c r="T194" s="67" t="s">
        <v>140</v>
      </c>
      <c r="U194" s="200" t="s">
        <v>7833</v>
      </c>
      <c r="V194" s="67"/>
      <c r="W194" s="67"/>
      <c r="X194" s="83" t="s">
        <v>6698</v>
      </c>
    </row>
    <row r="195" spans="1:24" ht="15" customHeight="1">
      <c r="A195" s="67" t="s">
        <v>134</v>
      </c>
      <c r="B195" s="67" t="s">
        <v>135</v>
      </c>
      <c r="C195" s="83">
        <v>274</v>
      </c>
      <c r="D195" s="104" t="s">
        <v>5503</v>
      </c>
      <c r="E195" s="83" t="s">
        <v>368</v>
      </c>
      <c r="F195" s="67" t="s">
        <v>136</v>
      </c>
      <c r="G195" s="83">
        <v>36000</v>
      </c>
      <c r="H195" s="67" t="s">
        <v>162</v>
      </c>
      <c r="I195" s="67">
        <v>1</v>
      </c>
      <c r="J195" s="195">
        <v>36982</v>
      </c>
      <c r="K195" s="67">
        <v>0</v>
      </c>
      <c r="L195" s="123">
        <f t="shared" si="4"/>
        <v>27851</v>
      </c>
      <c r="M195" s="83" t="s">
        <v>5760</v>
      </c>
      <c r="N195" s="113" t="s">
        <v>9526</v>
      </c>
      <c r="O195" s="67"/>
      <c r="P195" s="67" t="s">
        <v>162</v>
      </c>
      <c r="Q195" s="83" t="s">
        <v>4194</v>
      </c>
      <c r="R195" s="182" t="s">
        <v>2638</v>
      </c>
      <c r="S195" s="83" t="s">
        <v>139</v>
      </c>
      <c r="T195" s="67" t="s">
        <v>140</v>
      </c>
      <c r="U195" s="200" t="s">
        <v>7830</v>
      </c>
      <c r="V195" s="67"/>
      <c r="W195" s="67"/>
      <c r="X195" s="83" t="s">
        <v>6699</v>
      </c>
    </row>
    <row r="196" spans="1:24" ht="15" customHeight="1">
      <c r="A196" s="67" t="s">
        <v>134</v>
      </c>
      <c r="B196" s="67" t="s">
        <v>135</v>
      </c>
      <c r="C196" s="83">
        <v>275</v>
      </c>
      <c r="D196" s="104" t="s">
        <v>5516</v>
      </c>
      <c r="E196" s="83" t="s">
        <v>369</v>
      </c>
      <c r="F196" s="67" t="s">
        <v>136</v>
      </c>
      <c r="G196" s="83">
        <v>36010</v>
      </c>
      <c r="H196" s="67" t="s">
        <v>162</v>
      </c>
      <c r="I196" s="67">
        <v>1</v>
      </c>
      <c r="J196" s="195">
        <v>36982</v>
      </c>
      <c r="K196" s="67">
        <v>0</v>
      </c>
      <c r="L196" s="123">
        <f t="shared" si="4"/>
        <v>27851</v>
      </c>
      <c r="M196" s="83" t="s">
        <v>5757</v>
      </c>
      <c r="N196" s="113" t="s">
        <v>9526</v>
      </c>
      <c r="O196" s="67"/>
      <c r="P196" s="67" t="s">
        <v>162</v>
      </c>
      <c r="Q196" s="83" t="s">
        <v>4195</v>
      </c>
      <c r="R196" s="182" t="s">
        <v>2639</v>
      </c>
      <c r="S196" s="83" t="s">
        <v>139</v>
      </c>
      <c r="T196" s="67" t="s">
        <v>140</v>
      </c>
      <c r="U196" s="200" t="s">
        <v>7832</v>
      </c>
      <c r="V196" s="67"/>
      <c r="W196" s="67"/>
      <c r="X196" s="83" t="s">
        <v>137</v>
      </c>
    </row>
    <row r="197" spans="1:24" ht="15" customHeight="1">
      <c r="A197" s="67" t="s">
        <v>134</v>
      </c>
      <c r="B197" s="67" t="s">
        <v>135</v>
      </c>
      <c r="C197" s="83">
        <v>276</v>
      </c>
      <c r="D197" s="104" t="s">
        <v>5528</v>
      </c>
      <c r="E197" s="83" t="s">
        <v>370</v>
      </c>
      <c r="F197" s="67" t="s">
        <v>136</v>
      </c>
      <c r="G197" s="83">
        <v>5000</v>
      </c>
      <c r="H197" s="67" t="s">
        <v>162</v>
      </c>
      <c r="I197" s="67">
        <v>1</v>
      </c>
      <c r="J197" s="195">
        <v>36982</v>
      </c>
      <c r="K197" s="67">
        <v>0</v>
      </c>
      <c r="L197" s="123">
        <f t="shared" si="4"/>
        <v>27851</v>
      </c>
      <c r="M197" s="83" t="s">
        <v>5790</v>
      </c>
      <c r="N197" s="113" t="s">
        <v>9526</v>
      </c>
      <c r="O197" s="67"/>
      <c r="P197" s="67" t="s">
        <v>162</v>
      </c>
      <c r="Q197" s="83" t="s">
        <v>137</v>
      </c>
      <c r="R197" s="182" t="s">
        <v>137</v>
      </c>
      <c r="S197" s="83" t="s">
        <v>139</v>
      </c>
      <c r="T197" s="67" t="s">
        <v>140</v>
      </c>
      <c r="U197" s="200" t="s">
        <v>7830</v>
      </c>
      <c r="V197" s="67"/>
      <c r="W197" s="67"/>
      <c r="X197" s="83" t="s">
        <v>6700</v>
      </c>
    </row>
    <row r="198" spans="1:24" ht="15" customHeight="1">
      <c r="A198" s="67" t="s">
        <v>134</v>
      </c>
      <c r="B198" s="67" t="s">
        <v>135</v>
      </c>
      <c r="C198" s="83">
        <v>277</v>
      </c>
      <c r="D198" s="104" t="s">
        <v>5488</v>
      </c>
      <c r="E198" s="83" t="s">
        <v>371</v>
      </c>
      <c r="F198" s="67" t="s">
        <v>136</v>
      </c>
      <c r="G198" s="83">
        <v>13560</v>
      </c>
      <c r="H198" s="67" t="s">
        <v>5736</v>
      </c>
      <c r="I198" s="67">
        <v>1</v>
      </c>
      <c r="J198" s="195">
        <v>36982</v>
      </c>
      <c r="K198" s="67">
        <v>0</v>
      </c>
      <c r="L198" s="123">
        <f t="shared" si="4"/>
        <v>27851</v>
      </c>
      <c r="M198" s="83" t="s">
        <v>5814</v>
      </c>
      <c r="N198" s="113" t="s">
        <v>9526</v>
      </c>
      <c r="O198" s="67"/>
      <c r="P198" s="67" t="s">
        <v>162</v>
      </c>
      <c r="Q198" s="83" t="s">
        <v>4196</v>
      </c>
      <c r="R198" s="182" t="s">
        <v>2640</v>
      </c>
      <c r="S198" s="83" t="s">
        <v>139</v>
      </c>
      <c r="T198" s="67" t="s">
        <v>140</v>
      </c>
      <c r="U198" s="200" t="s">
        <v>7831</v>
      </c>
      <c r="V198" s="67"/>
      <c r="W198" s="67"/>
      <c r="X198" s="83" t="s">
        <v>137</v>
      </c>
    </row>
    <row r="199" spans="1:24" ht="15" customHeight="1">
      <c r="A199" s="67" t="s">
        <v>134</v>
      </c>
      <c r="B199" s="67" t="s">
        <v>135</v>
      </c>
      <c r="C199" s="83">
        <v>278</v>
      </c>
      <c r="D199" s="104" t="s">
        <v>5500</v>
      </c>
      <c r="E199" s="83" t="s">
        <v>372</v>
      </c>
      <c r="F199" s="67" t="s">
        <v>136</v>
      </c>
      <c r="G199" s="83">
        <v>34800</v>
      </c>
      <c r="H199" s="67" t="s">
        <v>5736</v>
      </c>
      <c r="I199" s="67">
        <v>1</v>
      </c>
      <c r="J199" s="195">
        <v>36982</v>
      </c>
      <c r="K199" s="67">
        <v>0</v>
      </c>
      <c r="L199" s="123">
        <f t="shared" si="4"/>
        <v>27851</v>
      </c>
      <c r="M199" s="83" t="s">
        <v>5739</v>
      </c>
      <c r="N199" s="113" t="s">
        <v>9526</v>
      </c>
      <c r="O199" s="67"/>
      <c r="P199" s="67" t="s">
        <v>162</v>
      </c>
      <c r="Q199" s="83" t="s">
        <v>4197</v>
      </c>
      <c r="R199" s="182" t="s">
        <v>2641</v>
      </c>
      <c r="S199" s="83" t="s">
        <v>139</v>
      </c>
      <c r="T199" s="67" t="s">
        <v>140</v>
      </c>
      <c r="U199" s="200" t="s">
        <v>7832</v>
      </c>
      <c r="V199" s="67"/>
      <c r="W199" s="67"/>
      <c r="X199" s="83" t="s">
        <v>6701</v>
      </c>
    </row>
    <row r="200" spans="1:24" ht="15" customHeight="1">
      <c r="A200" s="67" t="s">
        <v>134</v>
      </c>
      <c r="B200" s="67" t="s">
        <v>135</v>
      </c>
      <c r="C200" s="83">
        <v>279</v>
      </c>
      <c r="D200" s="104" t="s">
        <v>5500</v>
      </c>
      <c r="E200" s="83" t="s">
        <v>373</v>
      </c>
      <c r="F200" s="67" t="s">
        <v>136</v>
      </c>
      <c r="G200" s="83">
        <v>26600</v>
      </c>
      <c r="H200" s="67" t="s">
        <v>5736</v>
      </c>
      <c r="I200" s="67">
        <v>1</v>
      </c>
      <c r="J200" s="195">
        <v>36982</v>
      </c>
      <c r="K200" s="67">
        <v>0</v>
      </c>
      <c r="L200" s="123">
        <f t="shared" si="4"/>
        <v>27851</v>
      </c>
      <c r="M200" s="83" t="s">
        <v>5739</v>
      </c>
      <c r="N200" s="113" t="s">
        <v>9526</v>
      </c>
      <c r="O200" s="67"/>
      <c r="P200" s="67" t="s">
        <v>162</v>
      </c>
      <c r="Q200" s="83" t="s">
        <v>137</v>
      </c>
      <c r="R200" s="182" t="s">
        <v>137</v>
      </c>
      <c r="S200" s="83" t="s">
        <v>139</v>
      </c>
      <c r="T200" s="67" t="s">
        <v>140</v>
      </c>
      <c r="U200" s="200" t="s">
        <v>7832</v>
      </c>
      <c r="V200" s="67"/>
      <c r="W200" s="67"/>
      <c r="X200" s="83" t="s">
        <v>6702</v>
      </c>
    </row>
    <row r="201" spans="1:24" ht="15" customHeight="1">
      <c r="A201" s="67" t="s">
        <v>134</v>
      </c>
      <c r="B201" s="67" t="s">
        <v>135</v>
      </c>
      <c r="C201" s="83">
        <v>280</v>
      </c>
      <c r="D201" s="104" t="s">
        <v>5503</v>
      </c>
      <c r="E201" s="83" t="s">
        <v>374</v>
      </c>
      <c r="F201" s="67" t="s">
        <v>136</v>
      </c>
      <c r="G201" s="83">
        <v>36000</v>
      </c>
      <c r="H201" s="67" t="s">
        <v>162</v>
      </c>
      <c r="I201" s="67">
        <v>1</v>
      </c>
      <c r="J201" s="195">
        <v>36982</v>
      </c>
      <c r="K201" s="67">
        <v>0</v>
      </c>
      <c r="L201" s="123">
        <f t="shared" si="4"/>
        <v>27851</v>
      </c>
      <c r="M201" s="83" t="s">
        <v>5780</v>
      </c>
      <c r="N201" s="113" t="s">
        <v>9526</v>
      </c>
      <c r="O201" s="67"/>
      <c r="P201" s="67" t="s">
        <v>162</v>
      </c>
      <c r="Q201" s="83" t="s">
        <v>4198</v>
      </c>
      <c r="R201" s="182" t="s">
        <v>2642</v>
      </c>
      <c r="S201" s="83" t="s">
        <v>139</v>
      </c>
      <c r="T201" s="67" t="s">
        <v>140</v>
      </c>
      <c r="U201" s="200" t="s">
        <v>7832</v>
      </c>
      <c r="V201" s="67"/>
      <c r="W201" s="67"/>
      <c r="X201" s="83" t="s">
        <v>6703</v>
      </c>
    </row>
    <row r="202" spans="1:24" ht="15" customHeight="1">
      <c r="A202" s="67" t="s">
        <v>134</v>
      </c>
      <c r="B202" s="67" t="s">
        <v>135</v>
      </c>
      <c r="C202" s="83">
        <v>281</v>
      </c>
      <c r="D202" s="104" t="s">
        <v>170</v>
      </c>
      <c r="E202" s="83" t="s">
        <v>375</v>
      </c>
      <c r="F202" s="67" t="s">
        <v>136</v>
      </c>
      <c r="G202" s="83">
        <v>9520</v>
      </c>
      <c r="H202" s="67" t="s">
        <v>162</v>
      </c>
      <c r="I202" s="67">
        <v>1</v>
      </c>
      <c r="J202" s="195">
        <v>36982</v>
      </c>
      <c r="K202" s="67">
        <v>0</v>
      </c>
      <c r="L202" s="123">
        <f t="shared" si="4"/>
        <v>27851</v>
      </c>
      <c r="M202" s="83" t="s">
        <v>166</v>
      </c>
      <c r="N202" s="113" t="s">
        <v>9526</v>
      </c>
      <c r="O202" s="67"/>
      <c r="P202" s="67" t="s">
        <v>162</v>
      </c>
      <c r="Q202" s="83" t="s">
        <v>4199</v>
      </c>
      <c r="R202" s="182" t="s">
        <v>2643</v>
      </c>
      <c r="S202" s="83" t="s">
        <v>139</v>
      </c>
      <c r="T202" s="67" t="s">
        <v>140</v>
      </c>
      <c r="U202" s="200" t="s">
        <v>7832</v>
      </c>
      <c r="V202" s="67"/>
      <c r="W202" s="67"/>
      <c r="X202" s="83" t="s">
        <v>137</v>
      </c>
    </row>
    <row r="203" spans="1:24" ht="15" customHeight="1">
      <c r="A203" s="67" t="s">
        <v>134</v>
      </c>
      <c r="B203" s="67" t="s">
        <v>135</v>
      </c>
      <c r="C203" s="83">
        <v>283</v>
      </c>
      <c r="D203" s="104" t="s">
        <v>170</v>
      </c>
      <c r="E203" s="83" t="s">
        <v>376</v>
      </c>
      <c r="F203" s="67" t="s">
        <v>136</v>
      </c>
      <c r="G203" s="83">
        <v>30000</v>
      </c>
      <c r="H203" s="67" t="s">
        <v>162</v>
      </c>
      <c r="I203" s="67">
        <v>1</v>
      </c>
      <c r="J203" s="195">
        <v>36982</v>
      </c>
      <c r="K203" s="67">
        <v>0</v>
      </c>
      <c r="L203" s="123">
        <f t="shared" si="4"/>
        <v>27851</v>
      </c>
      <c r="M203" s="83" t="s">
        <v>166</v>
      </c>
      <c r="N203" s="113" t="s">
        <v>9526</v>
      </c>
      <c r="O203" s="67"/>
      <c r="P203" s="67" t="s">
        <v>162</v>
      </c>
      <c r="Q203" s="83" t="s">
        <v>4200</v>
      </c>
      <c r="R203" s="182" t="s">
        <v>2644</v>
      </c>
      <c r="S203" s="83" t="s">
        <v>139</v>
      </c>
      <c r="T203" s="67" t="s">
        <v>140</v>
      </c>
      <c r="U203" s="200" t="s">
        <v>7832</v>
      </c>
      <c r="V203" s="67"/>
      <c r="W203" s="67"/>
      <c r="X203" s="83" t="s">
        <v>137</v>
      </c>
    </row>
    <row r="204" spans="1:24" ht="15" customHeight="1">
      <c r="A204" s="67" t="s">
        <v>134</v>
      </c>
      <c r="B204" s="67" t="s">
        <v>135</v>
      </c>
      <c r="C204" s="83">
        <v>284</v>
      </c>
      <c r="D204" s="104" t="s">
        <v>170</v>
      </c>
      <c r="E204" s="83" t="s">
        <v>377</v>
      </c>
      <c r="F204" s="67" t="s">
        <v>136</v>
      </c>
      <c r="G204" s="83">
        <v>4100</v>
      </c>
      <c r="H204" s="67" t="s">
        <v>162</v>
      </c>
      <c r="I204" s="67">
        <v>1</v>
      </c>
      <c r="J204" s="195">
        <v>36982</v>
      </c>
      <c r="K204" s="67">
        <v>0</v>
      </c>
      <c r="L204" s="123">
        <f t="shared" si="4"/>
        <v>27851</v>
      </c>
      <c r="M204" s="83" t="s">
        <v>166</v>
      </c>
      <c r="N204" s="113" t="s">
        <v>9526</v>
      </c>
      <c r="O204" s="67"/>
      <c r="P204" s="67" t="s">
        <v>162</v>
      </c>
      <c r="Q204" s="83" t="s">
        <v>137</v>
      </c>
      <c r="R204" s="182" t="s">
        <v>137</v>
      </c>
      <c r="S204" s="83" t="s">
        <v>139</v>
      </c>
      <c r="T204" s="67" t="s">
        <v>140</v>
      </c>
      <c r="U204" s="200" t="s">
        <v>7830</v>
      </c>
      <c r="V204" s="67"/>
      <c r="W204" s="67"/>
      <c r="X204" s="83" t="s">
        <v>6704</v>
      </c>
    </row>
    <row r="205" spans="1:24" ht="15" customHeight="1">
      <c r="A205" s="67" t="s">
        <v>134</v>
      </c>
      <c r="B205" s="67" t="s">
        <v>135</v>
      </c>
      <c r="C205" s="83">
        <v>286</v>
      </c>
      <c r="D205" s="104" t="s">
        <v>5500</v>
      </c>
      <c r="E205" s="83" t="s">
        <v>378</v>
      </c>
      <c r="F205" s="67" t="s">
        <v>136</v>
      </c>
      <c r="G205" s="83">
        <v>25000</v>
      </c>
      <c r="H205" s="67" t="s">
        <v>5736</v>
      </c>
      <c r="I205" s="67">
        <v>1</v>
      </c>
      <c r="J205" s="195">
        <v>36982</v>
      </c>
      <c r="K205" s="67">
        <v>0</v>
      </c>
      <c r="L205" s="123">
        <f t="shared" si="4"/>
        <v>27851</v>
      </c>
      <c r="M205" s="83" t="s">
        <v>5790</v>
      </c>
      <c r="N205" s="113" t="s">
        <v>9526</v>
      </c>
      <c r="O205" s="67"/>
      <c r="P205" s="67" t="s">
        <v>5736</v>
      </c>
      <c r="Q205" s="83" t="s">
        <v>137</v>
      </c>
      <c r="R205" s="182" t="s">
        <v>137</v>
      </c>
      <c r="S205" s="83" t="s">
        <v>139</v>
      </c>
      <c r="T205" s="67" t="s">
        <v>140</v>
      </c>
      <c r="U205" s="200" t="s">
        <v>7830</v>
      </c>
      <c r="V205" s="67"/>
      <c r="W205" s="67"/>
      <c r="X205" s="83" t="s">
        <v>6705</v>
      </c>
    </row>
    <row r="206" spans="1:24" ht="15" customHeight="1">
      <c r="A206" s="67" t="s">
        <v>134</v>
      </c>
      <c r="B206" s="67" t="s">
        <v>135</v>
      </c>
      <c r="C206" s="83">
        <v>287</v>
      </c>
      <c r="D206" s="104" t="s">
        <v>5495</v>
      </c>
      <c r="E206" s="83" t="s">
        <v>379</v>
      </c>
      <c r="F206" s="67" t="s">
        <v>136</v>
      </c>
      <c r="G206" s="83">
        <v>15000</v>
      </c>
      <c r="H206" s="67" t="s">
        <v>162</v>
      </c>
      <c r="I206" s="67">
        <v>1</v>
      </c>
      <c r="J206" s="195">
        <v>36982</v>
      </c>
      <c r="K206" s="67">
        <v>0</v>
      </c>
      <c r="L206" s="123">
        <f t="shared" si="4"/>
        <v>27851</v>
      </c>
      <c r="M206" s="83" t="s">
        <v>5815</v>
      </c>
      <c r="N206" s="113" t="s">
        <v>9526</v>
      </c>
      <c r="O206" s="67"/>
      <c r="P206" s="67" t="s">
        <v>162</v>
      </c>
      <c r="Q206" s="83" t="s">
        <v>4201</v>
      </c>
      <c r="R206" s="182" t="s">
        <v>2645</v>
      </c>
      <c r="S206" s="83" t="s">
        <v>139</v>
      </c>
      <c r="T206" s="67" t="s">
        <v>140</v>
      </c>
      <c r="U206" s="200" t="s">
        <v>7831</v>
      </c>
      <c r="V206" s="67"/>
      <c r="W206" s="67"/>
      <c r="X206" s="83" t="s">
        <v>6706</v>
      </c>
    </row>
    <row r="207" spans="1:24" ht="15" customHeight="1">
      <c r="A207" s="67" t="s">
        <v>134</v>
      </c>
      <c r="B207" s="67" t="s">
        <v>135</v>
      </c>
      <c r="C207" s="83">
        <v>881</v>
      </c>
      <c r="D207" s="104" t="s">
        <v>5500</v>
      </c>
      <c r="E207" s="83" t="s">
        <v>380</v>
      </c>
      <c r="F207" s="67" t="s">
        <v>136</v>
      </c>
      <c r="G207" s="83">
        <v>5000</v>
      </c>
      <c r="H207" s="67" t="s">
        <v>5736</v>
      </c>
      <c r="I207" s="67">
        <v>1</v>
      </c>
      <c r="J207" s="195">
        <v>36982</v>
      </c>
      <c r="K207" s="67">
        <v>0</v>
      </c>
      <c r="L207" s="123">
        <f t="shared" si="4"/>
        <v>27851</v>
      </c>
      <c r="M207" s="83" t="s">
        <v>5758</v>
      </c>
      <c r="N207" s="113" t="s">
        <v>9526</v>
      </c>
      <c r="O207" s="67"/>
      <c r="P207" s="67" t="s">
        <v>162</v>
      </c>
      <c r="Q207" s="83" t="s">
        <v>4202</v>
      </c>
      <c r="R207" s="182" t="s">
        <v>2646</v>
      </c>
      <c r="S207" s="83" t="s">
        <v>139</v>
      </c>
      <c r="T207" s="67" t="s">
        <v>140</v>
      </c>
      <c r="U207" s="200" t="s">
        <v>7831</v>
      </c>
      <c r="V207" s="67"/>
      <c r="W207" s="67"/>
      <c r="X207" s="83" t="s">
        <v>6707</v>
      </c>
    </row>
    <row r="208" spans="1:24" ht="15" customHeight="1">
      <c r="A208" s="67" t="s">
        <v>134</v>
      </c>
      <c r="B208" s="67" t="s">
        <v>135</v>
      </c>
      <c r="C208" s="83">
        <v>289</v>
      </c>
      <c r="D208" s="104" t="s">
        <v>5504</v>
      </c>
      <c r="E208" s="83" t="s">
        <v>381</v>
      </c>
      <c r="F208" s="67" t="s">
        <v>136</v>
      </c>
      <c r="G208" s="83">
        <v>24900</v>
      </c>
      <c r="H208" s="67" t="s">
        <v>162</v>
      </c>
      <c r="I208" s="67">
        <v>1</v>
      </c>
      <c r="J208" s="195">
        <v>36982</v>
      </c>
      <c r="K208" s="67">
        <v>0</v>
      </c>
      <c r="L208" s="123">
        <f t="shared" si="4"/>
        <v>27851</v>
      </c>
      <c r="M208" s="83" t="s">
        <v>5816</v>
      </c>
      <c r="N208" s="113" t="s">
        <v>9526</v>
      </c>
      <c r="O208" s="67"/>
      <c r="P208" s="67" t="s">
        <v>162</v>
      </c>
      <c r="Q208" s="83" t="s">
        <v>4203</v>
      </c>
      <c r="R208" s="182" t="s">
        <v>2647</v>
      </c>
      <c r="S208" s="83" t="s">
        <v>139</v>
      </c>
      <c r="T208" s="67" t="s">
        <v>140</v>
      </c>
      <c r="U208" s="200" t="s">
        <v>7832</v>
      </c>
      <c r="V208" s="67"/>
      <c r="W208" s="67"/>
      <c r="X208" s="83" t="s">
        <v>6708</v>
      </c>
    </row>
    <row r="209" spans="1:24" ht="15" customHeight="1">
      <c r="A209" s="67" t="s">
        <v>134</v>
      </c>
      <c r="B209" s="67" t="s">
        <v>135</v>
      </c>
      <c r="C209" s="83">
        <v>293</v>
      </c>
      <c r="D209" s="104" t="s">
        <v>5503</v>
      </c>
      <c r="E209" s="83" t="s">
        <v>382</v>
      </c>
      <c r="F209" s="67" t="s">
        <v>136</v>
      </c>
      <c r="G209" s="83">
        <v>36000</v>
      </c>
      <c r="H209" s="67" t="s">
        <v>162</v>
      </c>
      <c r="I209" s="67">
        <v>1</v>
      </c>
      <c r="J209" s="195">
        <v>36982</v>
      </c>
      <c r="K209" s="67">
        <v>0</v>
      </c>
      <c r="L209" s="123">
        <f t="shared" si="4"/>
        <v>27851</v>
      </c>
      <c r="M209" s="83" t="s">
        <v>5763</v>
      </c>
      <c r="N209" s="113" t="s">
        <v>9526</v>
      </c>
      <c r="O209" s="67"/>
      <c r="P209" s="67" t="s">
        <v>162</v>
      </c>
      <c r="Q209" s="83" t="s">
        <v>4204</v>
      </c>
      <c r="R209" s="182" t="s">
        <v>2648</v>
      </c>
      <c r="S209" s="83" t="s">
        <v>139</v>
      </c>
      <c r="T209" s="67" t="s">
        <v>140</v>
      </c>
      <c r="U209" s="200" t="s">
        <v>7833</v>
      </c>
      <c r="V209" s="67"/>
      <c r="W209" s="67"/>
      <c r="X209" s="83" t="s">
        <v>137</v>
      </c>
    </row>
    <row r="210" spans="1:24" ht="15" customHeight="1">
      <c r="A210" s="67" t="s">
        <v>134</v>
      </c>
      <c r="B210" s="67" t="s">
        <v>135</v>
      </c>
      <c r="C210" s="83">
        <v>295</v>
      </c>
      <c r="D210" s="104" t="s">
        <v>5501</v>
      </c>
      <c r="E210" s="83" t="s">
        <v>383</v>
      </c>
      <c r="F210" s="67" t="s">
        <v>136</v>
      </c>
      <c r="G210" s="83">
        <v>11000</v>
      </c>
      <c r="H210" s="67" t="s">
        <v>162</v>
      </c>
      <c r="I210" s="67">
        <v>1</v>
      </c>
      <c r="J210" s="195">
        <v>36982</v>
      </c>
      <c r="K210" s="67">
        <v>0</v>
      </c>
      <c r="L210" s="123">
        <f t="shared" si="4"/>
        <v>27851</v>
      </c>
      <c r="M210" s="83" t="s">
        <v>5790</v>
      </c>
      <c r="N210" s="113" t="s">
        <v>9526</v>
      </c>
      <c r="O210" s="67"/>
      <c r="P210" s="67" t="s">
        <v>162</v>
      </c>
      <c r="Q210" s="83" t="s">
        <v>4205</v>
      </c>
      <c r="R210" s="182" t="s">
        <v>2649</v>
      </c>
      <c r="S210" s="83" t="s">
        <v>139</v>
      </c>
      <c r="T210" s="67" t="s">
        <v>140</v>
      </c>
      <c r="U210" s="200" t="s">
        <v>7831</v>
      </c>
      <c r="V210" s="67"/>
      <c r="W210" s="67"/>
      <c r="X210" s="83" t="s">
        <v>6709</v>
      </c>
    </row>
    <row r="211" spans="1:24" ht="15" customHeight="1">
      <c r="A211" s="67" t="s">
        <v>134</v>
      </c>
      <c r="B211" s="67" t="s">
        <v>135</v>
      </c>
      <c r="C211" s="83">
        <v>296</v>
      </c>
      <c r="D211" s="104" t="s">
        <v>5543</v>
      </c>
      <c r="E211" s="83" t="s">
        <v>384</v>
      </c>
      <c r="F211" s="67" t="s">
        <v>136</v>
      </c>
      <c r="G211" s="83">
        <v>4300</v>
      </c>
      <c r="H211" s="67" t="s">
        <v>162</v>
      </c>
      <c r="I211" s="67">
        <v>1</v>
      </c>
      <c r="J211" s="195">
        <v>36982</v>
      </c>
      <c r="K211" s="67">
        <v>0</v>
      </c>
      <c r="L211" s="123">
        <f t="shared" si="4"/>
        <v>27851</v>
      </c>
      <c r="M211" s="83" t="s">
        <v>5745</v>
      </c>
      <c r="N211" s="113" t="s">
        <v>9526</v>
      </c>
      <c r="O211" s="67"/>
      <c r="P211" s="67" t="s">
        <v>5736</v>
      </c>
      <c r="Q211" s="83" t="s">
        <v>137</v>
      </c>
      <c r="R211" s="182" t="s">
        <v>137</v>
      </c>
      <c r="S211" s="83" t="s">
        <v>139</v>
      </c>
      <c r="T211" s="67" t="s">
        <v>140</v>
      </c>
      <c r="U211" s="200" t="s">
        <v>7830</v>
      </c>
      <c r="V211" s="67"/>
      <c r="W211" s="67"/>
      <c r="X211" s="83" t="s">
        <v>6710</v>
      </c>
    </row>
    <row r="212" spans="1:24" ht="15" customHeight="1">
      <c r="A212" s="67" t="s">
        <v>134</v>
      </c>
      <c r="B212" s="67" t="s">
        <v>135</v>
      </c>
      <c r="C212" s="83">
        <v>297</v>
      </c>
      <c r="D212" s="104" t="s">
        <v>5544</v>
      </c>
      <c r="E212" s="83" t="s">
        <v>385</v>
      </c>
      <c r="F212" s="67" t="s">
        <v>136</v>
      </c>
      <c r="G212" s="83">
        <v>7800</v>
      </c>
      <c r="H212" s="67" t="s">
        <v>162</v>
      </c>
      <c r="I212" s="67">
        <v>1</v>
      </c>
      <c r="J212" s="195">
        <v>36982</v>
      </c>
      <c r="K212" s="67">
        <v>0</v>
      </c>
      <c r="L212" s="123">
        <f t="shared" si="4"/>
        <v>27851</v>
      </c>
      <c r="M212" s="83" t="s">
        <v>5740</v>
      </c>
      <c r="N212" s="113" t="s">
        <v>9526</v>
      </c>
      <c r="O212" s="67"/>
      <c r="P212" s="67" t="s">
        <v>162</v>
      </c>
      <c r="Q212" s="83" t="s">
        <v>4206</v>
      </c>
      <c r="R212" s="182" t="s">
        <v>2650</v>
      </c>
      <c r="S212" s="83" t="s">
        <v>139</v>
      </c>
      <c r="T212" s="67" t="s">
        <v>140</v>
      </c>
      <c r="U212" s="200" t="s">
        <v>7830</v>
      </c>
      <c r="V212" s="67"/>
      <c r="W212" s="67"/>
      <c r="X212" s="83" t="s">
        <v>137</v>
      </c>
    </row>
    <row r="213" spans="1:24" ht="15" customHeight="1">
      <c r="A213" s="67" t="s">
        <v>134</v>
      </c>
      <c r="B213" s="67" t="s">
        <v>135</v>
      </c>
      <c r="C213" s="83">
        <v>304</v>
      </c>
      <c r="D213" s="104" t="s">
        <v>5502</v>
      </c>
      <c r="E213" s="83" t="s">
        <v>386</v>
      </c>
      <c r="F213" s="67" t="s">
        <v>5807</v>
      </c>
      <c r="G213" s="83">
        <v>6000</v>
      </c>
      <c r="H213" s="67" t="s">
        <v>162</v>
      </c>
      <c r="I213" s="67">
        <v>1</v>
      </c>
      <c r="J213" s="195">
        <v>36982</v>
      </c>
      <c r="K213" s="67">
        <v>0</v>
      </c>
      <c r="L213" s="123">
        <f t="shared" si="4"/>
        <v>27851</v>
      </c>
      <c r="M213" s="83" t="s">
        <v>171</v>
      </c>
      <c r="N213" s="113" t="s">
        <v>9526</v>
      </c>
      <c r="O213" s="67"/>
      <c r="P213" s="67" t="s">
        <v>162</v>
      </c>
      <c r="Q213" s="83" t="s">
        <v>4207</v>
      </c>
      <c r="R213" s="182" t="s">
        <v>2651</v>
      </c>
      <c r="S213" s="83" t="s">
        <v>139</v>
      </c>
      <c r="T213" s="67" t="s">
        <v>140</v>
      </c>
      <c r="U213" s="200" t="s">
        <v>7832</v>
      </c>
      <c r="V213" s="67"/>
      <c r="W213" s="67"/>
      <c r="X213" s="83" t="s">
        <v>137</v>
      </c>
    </row>
    <row r="214" spans="1:24" ht="15" customHeight="1">
      <c r="A214" s="67" t="s">
        <v>134</v>
      </c>
      <c r="B214" s="67" t="s">
        <v>135</v>
      </c>
      <c r="C214" s="83">
        <v>305</v>
      </c>
      <c r="D214" s="104" t="s">
        <v>5526</v>
      </c>
      <c r="E214" s="83" t="s">
        <v>387</v>
      </c>
      <c r="F214" s="67" t="s">
        <v>136</v>
      </c>
      <c r="G214" s="83">
        <v>4510</v>
      </c>
      <c r="H214" s="67" t="s">
        <v>162</v>
      </c>
      <c r="I214" s="67">
        <v>1</v>
      </c>
      <c r="J214" s="195">
        <v>36982</v>
      </c>
      <c r="K214" s="67">
        <v>0</v>
      </c>
      <c r="L214" s="123">
        <f t="shared" si="4"/>
        <v>27851</v>
      </c>
      <c r="M214" s="83" t="s">
        <v>5784</v>
      </c>
      <c r="N214" s="113" t="s">
        <v>9526</v>
      </c>
      <c r="O214" s="67"/>
      <c r="P214" s="67" t="s">
        <v>162</v>
      </c>
      <c r="Q214" s="83" t="s">
        <v>4208</v>
      </c>
      <c r="R214" s="182" t="s">
        <v>2652</v>
      </c>
      <c r="S214" s="83" t="s">
        <v>139</v>
      </c>
      <c r="T214" s="67" t="s">
        <v>140</v>
      </c>
      <c r="U214" s="200" t="s">
        <v>7830</v>
      </c>
      <c r="V214" s="67"/>
      <c r="W214" s="67"/>
      <c r="X214" s="83" t="s">
        <v>6711</v>
      </c>
    </row>
    <row r="215" spans="1:24" ht="15" customHeight="1">
      <c r="A215" s="67" t="s">
        <v>134</v>
      </c>
      <c r="B215" s="67" t="s">
        <v>135</v>
      </c>
      <c r="C215" s="83">
        <v>306</v>
      </c>
      <c r="D215" s="104" t="s">
        <v>5522</v>
      </c>
      <c r="E215" s="83" t="s">
        <v>388</v>
      </c>
      <c r="F215" s="67" t="s">
        <v>5807</v>
      </c>
      <c r="G215" s="83">
        <v>500</v>
      </c>
      <c r="H215" s="67" t="s">
        <v>162</v>
      </c>
      <c r="I215" s="67">
        <v>1</v>
      </c>
      <c r="J215" s="195">
        <v>36982</v>
      </c>
      <c r="K215" s="67">
        <v>0</v>
      </c>
      <c r="L215" s="123">
        <f t="shared" si="4"/>
        <v>27851</v>
      </c>
      <c r="M215" s="83" t="s">
        <v>5817</v>
      </c>
      <c r="N215" s="113" t="s">
        <v>9526</v>
      </c>
      <c r="O215" s="67"/>
      <c r="P215" s="67"/>
      <c r="Q215" s="83">
        <v>9902656374</v>
      </c>
      <c r="R215" s="182">
        <v>421640602358</v>
      </c>
      <c r="S215" s="83" t="s">
        <v>139</v>
      </c>
      <c r="T215" s="67" t="s">
        <v>140</v>
      </c>
      <c r="U215" s="200" t="s">
        <v>7830</v>
      </c>
      <c r="V215" s="67"/>
      <c r="W215" s="67"/>
      <c r="X215" s="83" t="s">
        <v>137</v>
      </c>
    </row>
    <row r="216" spans="1:24" ht="15" customHeight="1">
      <c r="A216" s="67" t="s">
        <v>134</v>
      </c>
      <c r="B216" s="67" t="s">
        <v>135</v>
      </c>
      <c r="C216" s="83">
        <v>307</v>
      </c>
      <c r="D216" s="104" t="s">
        <v>5522</v>
      </c>
      <c r="E216" s="83" t="s">
        <v>389</v>
      </c>
      <c r="F216" s="67" t="s">
        <v>136</v>
      </c>
      <c r="G216" s="83">
        <v>1000</v>
      </c>
      <c r="H216" s="67" t="s">
        <v>162</v>
      </c>
      <c r="I216" s="67">
        <v>1</v>
      </c>
      <c r="J216" s="195">
        <v>36982</v>
      </c>
      <c r="K216" s="67">
        <v>0</v>
      </c>
      <c r="L216" s="123">
        <f t="shared" si="4"/>
        <v>27851</v>
      </c>
      <c r="M216" s="83" t="s">
        <v>5818</v>
      </c>
      <c r="N216" s="113" t="s">
        <v>9526</v>
      </c>
      <c r="O216" s="67"/>
      <c r="P216" s="67"/>
      <c r="Q216" s="83" t="s">
        <v>4209</v>
      </c>
      <c r="R216" s="182" t="s">
        <v>2653</v>
      </c>
      <c r="S216" s="83" t="s">
        <v>139</v>
      </c>
      <c r="T216" s="67" t="s">
        <v>140</v>
      </c>
      <c r="U216" s="200" t="s">
        <v>7832</v>
      </c>
      <c r="V216" s="67"/>
      <c r="W216" s="67"/>
      <c r="X216" s="83" t="s">
        <v>6712</v>
      </c>
    </row>
    <row r="217" spans="1:24" ht="15" customHeight="1">
      <c r="A217" s="67" t="s">
        <v>134</v>
      </c>
      <c r="B217" s="67" t="s">
        <v>135</v>
      </c>
      <c r="C217" s="83">
        <v>308</v>
      </c>
      <c r="D217" s="104" t="s">
        <v>5522</v>
      </c>
      <c r="E217" s="83" t="s">
        <v>390</v>
      </c>
      <c r="F217" s="67" t="s">
        <v>136</v>
      </c>
      <c r="G217" s="83">
        <v>500</v>
      </c>
      <c r="H217" s="67" t="s">
        <v>162</v>
      </c>
      <c r="I217" s="67">
        <v>1</v>
      </c>
      <c r="J217" s="195">
        <v>36982</v>
      </c>
      <c r="K217" s="67">
        <v>0</v>
      </c>
      <c r="L217" s="123">
        <f t="shared" si="4"/>
        <v>27851</v>
      </c>
      <c r="M217" s="83" t="s">
        <v>5818</v>
      </c>
      <c r="N217" s="113" t="s">
        <v>9526</v>
      </c>
      <c r="O217" s="67"/>
      <c r="P217" s="67"/>
      <c r="Q217" s="83" t="s">
        <v>137</v>
      </c>
      <c r="R217" s="182">
        <v>720703738859</v>
      </c>
      <c r="S217" s="83" t="s">
        <v>139</v>
      </c>
      <c r="T217" s="67" t="s">
        <v>140</v>
      </c>
      <c r="U217" s="200" t="s">
        <v>7830</v>
      </c>
      <c r="V217" s="67"/>
      <c r="W217" s="67"/>
      <c r="X217" s="83" t="s">
        <v>137</v>
      </c>
    </row>
    <row r="218" spans="1:24" ht="15" customHeight="1">
      <c r="A218" s="67" t="s">
        <v>134</v>
      </c>
      <c r="B218" s="67" t="s">
        <v>135</v>
      </c>
      <c r="C218" s="83">
        <v>485</v>
      </c>
      <c r="D218" s="104" t="s">
        <v>5522</v>
      </c>
      <c r="E218" s="83" t="s">
        <v>391</v>
      </c>
      <c r="F218" s="67" t="s">
        <v>136</v>
      </c>
      <c r="G218" s="83">
        <v>1000</v>
      </c>
      <c r="H218" s="67" t="s">
        <v>162</v>
      </c>
      <c r="I218" s="67">
        <v>1</v>
      </c>
      <c r="J218" s="195">
        <v>36982</v>
      </c>
      <c r="K218" s="67">
        <v>0</v>
      </c>
      <c r="L218" s="123">
        <f t="shared" si="4"/>
        <v>27851</v>
      </c>
      <c r="M218" s="83" t="s">
        <v>5819</v>
      </c>
      <c r="N218" s="113" t="s">
        <v>9526</v>
      </c>
      <c r="O218" s="67"/>
      <c r="P218" s="67"/>
      <c r="Q218" s="83" t="s">
        <v>4209</v>
      </c>
      <c r="R218" s="182" t="s">
        <v>2654</v>
      </c>
      <c r="S218" s="83" t="s">
        <v>139</v>
      </c>
      <c r="T218" s="67" t="s">
        <v>140</v>
      </c>
      <c r="U218" s="200" t="s">
        <v>7832</v>
      </c>
      <c r="V218" s="67"/>
      <c r="W218" s="67"/>
      <c r="X218" s="83" t="s">
        <v>6713</v>
      </c>
    </row>
    <row r="219" spans="1:24" ht="15" customHeight="1">
      <c r="A219" s="67" t="s">
        <v>134</v>
      </c>
      <c r="B219" s="67" t="s">
        <v>135</v>
      </c>
      <c r="C219" s="83">
        <v>309</v>
      </c>
      <c r="D219" s="104" t="s">
        <v>5522</v>
      </c>
      <c r="E219" s="83" t="s">
        <v>392</v>
      </c>
      <c r="F219" s="67" t="s">
        <v>5807</v>
      </c>
      <c r="G219" s="83">
        <v>500</v>
      </c>
      <c r="H219" s="67" t="s">
        <v>162</v>
      </c>
      <c r="I219" s="67">
        <v>1</v>
      </c>
      <c r="J219" s="195">
        <v>36982</v>
      </c>
      <c r="K219" s="67">
        <v>0</v>
      </c>
      <c r="L219" s="123">
        <f t="shared" si="4"/>
        <v>27851</v>
      </c>
      <c r="M219" s="83" t="s">
        <v>5820</v>
      </c>
      <c r="N219" s="113" t="s">
        <v>9526</v>
      </c>
      <c r="O219" s="67"/>
      <c r="P219" s="67"/>
      <c r="Q219" s="83">
        <v>9480717115</v>
      </c>
      <c r="R219" s="182">
        <v>850720785937</v>
      </c>
      <c r="S219" s="83" t="s">
        <v>139</v>
      </c>
      <c r="T219" s="67" t="s">
        <v>140</v>
      </c>
      <c r="U219" s="200" t="s">
        <v>7830</v>
      </c>
      <c r="V219" s="67"/>
      <c r="W219" s="67"/>
      <c r="X219" s="83" t="s">
        <v>6714</v>
      </c>
    </row>
    <row r="220" spans="1:24" ht="15" customHeight="1">
      <c r="A220" s="67" t="s">
        <v>134</v>
      </c>
      <c r="B220" s="67" t="s">
        <v>135</v>
      </c>
      <c r="C220" s="83">
        <v>311</v>
      </c>
      <c r="D220" s="104" t="s">
        <v>5503</v>
      </c>
      <c r="E220" s="83" t="s">
        <v>393</v>
      </c>
      <c r="F220" s="67" t="s">
        <v>136</v>
      </c>
      <c r="G220" s="83">
        <v>36000</v>
      </c>
      <c r="H220" s="67" t="s">
        <v>162</v>
      </c>
      <c r="I220" s="67">
        <v>1</v>
      </c>
      <c r="J220" s="195">
        <v>36982</v>
      </c>
      <c r="K220" s="67">
        <v>0</v>
      </c>
      <c r="L220" s="123">
        <f t="shared" si="4"/>
        <v>27851</v>
      </c>
      <c r="M220" s="83" t="s">
        <v>5760</v>
      </c>
      <c r="N220" s="113" t="s">
        <v>9526</v>
      </c>
      <c r="O220" s="67"/>
      <c r="P220" s="67"/>
      <c r="Q220" s="83" t="s">
        <v>4210</v>
      </c>
      <c r="R220" s="182" t="s">
        <v>2655</v>
      </c>
      <c r="S220" s="83" t="s">
        <v>139</v>
      </c>
      <c r="T220" s="67" t="s">
        <v>140</v>
      </c>
      <c r="U220" s="200" t="s">
        <v>7833</v>
      </c>
      <c r="V220" s="67"/>
      <c r="W220" s="67"/>
      <c r="X220" s="83" t="s">
        <v>6715</v>
      </c>
    </row>
    <row r="221" spans="1:24" ht="15" customHeight="1">
      <c r="A221" s="67" t="s">
        <v>134</v>
      </c>
      <c r="B221" s="67" t="s">
        <v>135</v>
      </c>
      <c r="C221" s="83">
        <v>312</v>
      </c>
      <c r="D221" s="104" t="s">
        <v>5483</v>
      </c>
      <c r="E221" s="83" t="s">
        <v>394</v>
      </c>
      <c r="F221" s="67" t="s">
        <v>136</v>
      </c>
      <c r="G221" s="83">
        <v>31000</v>
      </c>
      <c r="H221" s="67" t="s">
        <v>162</v>
      </c>
      <c r="I221" s="67">
        <v>1</v>
      </c>
      <c r="J221" s="195">
        <v>36982</v>
      </c>
      <c r="K221" s="67">
        <v>0</v>
      </c>
      <c r="L221" s="123">
        <f t="shared" si="4"/>
        <v>27851</v>
      </c>
      <c r="M221" s="83" t="s">
        <v>5821</v>
      </c>
      <c r="N221" s="113" t="s">
        <v>9526</v>
      </c>
      <c r="O221" s="67"/>
      <c r="P221" s="67"/>
      <c r="Q221" s="83" t="s">
        <v>4211</v>
      </c>
      <c r="R221" s="182" t="s">
        <v>2656</v>
      </c>
      <c r="S221" s="83" t="s">
        <v>139</v>
      </c>
      <c r="T221" s="67" t="s">
        <v>140</v>
      </c>
      <c r="U221" s="200" t="s">
        <v>7833</v>
      </c>
      <c r="V221" s="67"/>
      <c r="W221" s="67"/>
      <c r="X221" s="83" t="s">
        <v>6716</v>
      </c>
    </row>
    <row r="222" spans="1:24" ht="15" customHeight="1">
      <c r="A222" s="67" t="s">
        <v>134</v>
      </c>
      <c r="B222" s="67" t="s">
        <v>135</v>
      </c>
      <c r="C222" s="83">
        <v>313</v>
      </c>
      <c r="D222" s="104" t="s">
        <v>5500</v>
      </c>
      <c r="E222" s="83" t="s">
        <v>395</v>
      </c>
      <c r="F222" s="67" t="s">
        <v>136</v>
      </c>
      <c r="G222" s="83">
        <v>36000</v>
      </c>
      <c r="H222" s="67" t="s">
        <v>5736</v>
      </c>
      <c r="I222" s="67">
        <v>1</v>
      </c>
      <c r="J222" s="195">
        <v>36982</v>
      </c>
      <c r="K222" s="67">
        <v>0</v>
      </c>
      <c r="L222" s="123">
        <f t="shared" si="4"/>
        <v>27851</v>
      </c>
      <c r="M222" s="83" t="s">
        <v>171</v>
      </c>
      <c r="N222" s="113" t="s">
        <v>9526</v>
      </c>
      <c r="O222" s="67"/>
      <c r="P222" s="67"/>
      <c r="Q222" s="83" t="s">
        <v>4212</v>
      </c>
      <c r="R222" s="182" t="s">
        <v>2657</v>
      </c>
      <c r="S222" s="83" t="s">
        <v>139</v>
      </c>
      <c r="T222" s="67" t="s">
        <v>140</v>
      </c>
      <c r="U222" s="200" t="s">
        <v>7832</v>
      </c>
      <c r="V222" s="67"/>
      <c r="W222" s="67"/>
      <c r="X222" s="83" t="s">
        <v>137</v>
      </c>
    </row>
    <row r="223" spans="1:24" ht="15" customHeight="1">
      <c r="A223" s="67" t="s">
        <v>134</v>
      </c>
      <c r="B223" s="67" t="s">
        <v>135</v>
      </c>
      <c r="C223" s="83">
        <v>314</v>
      </c>
      <c r="D223" s="104" t="s">
        <v>5483</v>
      </c>
      <c r="E223" s="83" t="s">
        <v>396</v>
      </c>
      <c r="F223" s="67" t="s">
        <v>136</v>
      </c>
      <c r="G223" s="83">
        <v>31000</v>
      </c>
      <c r="H223" s="67" t="s">
        <v>162</v>
      </c>
      <c r="I223" s="67">
        <v>1</v>
      </c>
      <c r="J223" s="195">
        <v>36982</v>
      </c>
      <c r="K223" s="67">
        <v>0</v>
      </c>
      <c r="L223" s="123">
        <f t="shared" si="4"/>
        <v>27851</v>
      </c>
      <c r="M223" s="83" t="s">
        <v>5822</v>
      </c>
      <c r="N223" s="113" t="s">
        <v>9526</v>
      </c>
      <c r="O223" s="67"/>
      <c r="P223" s="67"/>
      <c r="Q223" s="83" t="s">
        <v>4213</v>
      </c>
      <c r="R223" s="182" t="s">
        <v>2658</v>
      </c>
      <c r="S223" s="83" t="s">
        <v>139</v>
      </c>
      <c r="T223" s="67" t="s">
        <v>140</v>
      </c>
      <c r="U223" s="200" t="s">
        <v>7833</v>
      </c>
      <c r="V223" s="67"/>
      <c r="W223" s="67"/>
      <c r="X223" s="83" t="s">
        <v>137</v>
      </c>
    </row>
    <row r="224" spans="1:24" ht="15" customHeight="1">
      <c r="A224" s="67" t="s">
        <v>134</v>
      </c>
      <c r="B224" s="67" t="s">
        <v>135</v>
      </c>
      <c r="C224" s="83">
        <v>315</v>
      </c>
      <c r="D224" s="104" t="s">
        <v>5483</v>
      </c>
      <c r="E224" s="83" t="s">
        <v>397</v>
      </c>
      <c r="F224" s="67" t="s">
        <v>5807</v>
      </c>
      <c r="G224" s="83">
        <v>500</v>
      </c>
      <c r="H224" s="67" t="s">
        <v>162</v>
      </c>
      <c r="I224" s="67">
        <v>1</v>
      </c>
      <c r="J224" s="195">
        <v>36982</v>
      </c>
      <c r="K224" s="67">
        <v>0</v>
      </c>
      <c r="L224" s="123">
        <f t="shared" si="4"/>
        <v>27851</v>
      </c>
      <c r="M224" s="83" t="s">
        <v>5823</v>
      </c>
      <c r="N224" s="113" t="s">
        <v>9526</v>
      </c>
      <c r="O224" s="67"/>
      <c r="P224" s="67"/>
      <c r="Q224" s="83" t="s">
        <v>4214</v>
      </c>
      <c r="R224" s="182" t="s">
        <v>2659</v>
      </c>
      <c r="S224" s="83" t="s">
        <v>139</v>
      </c>
      <c r="T224" s="67" t="s">
        <v>140</v>
      </c>
      <c r="U224" s="200" t="s">
        <v>7833</v>
      </c>
      <c r="V224" s="67"/>
      <c r="W224" s="67"/>
      <c r="X224" s="83" t="s">
        <v>6717</v>
      </c>
    </row>
    <row r="225" spans="1:24" ht="15" customHeight="1">
      <c r="A225" s="67" t="s">
        <v>134</v>
      </c>
      <c r="B225" s="67" t="s">
        <v>135</v>
      </c>
      <c r="C225" s="83">
        <v>316</v>
      </c>
      <c r="D225" s="104" t="s">
        <v>5483</v>
      </c>
      <c r="E225" s="83" t="s">
        <v>398</v>
      </c>
      <c r="F225" s="67" t="s">
        <v>136</v>
      </c>
      <c r="G225" s="83">
        <v>500</v>
      </c>
      <c r="H225" s="67" t="s">
        <v>162</v>
      </c>
      <c r="I225" s="67">
        <v>1</v>
      </c>
      <c r="J225" s="195">
        <v>36982</v>
      </c>
      <c r="K225" s="67">
        <v>0</v>
      </c>
      <c r="L225" s="123">
        <f t="shared" si="4"/>
        <v>27851</v>
      </c>
      <c r="M225" s="83" t="s">
        <v>5824</v>
      </c>
      <c r="N225" s="113" t="s">
        <v>9526</v>
      </c>
      <c r="O225" s="67"/>
      <c r="P225" s="67"/>
      <c r="Q225" s="83" t="s">
        <v>137</v>
      </c>
      <c r="R225" s="182" t="s">
        <v>137</v>
      </c>
      <c r="S225" s="83" t="s">
        <v>139</v>
      </c>
      <c r="T225" s="67" t="s">
        <v>140</v>
      </c>
      <c r="U225" s="200" t="s">
        <v>7830</v>
      </c>
      <c r="V225" s="67"/>
      <c r="W225" s="67"/>
      <c r="X225" s="83" t="s">
        <v>137</v>
      </c>
    </row>
    <row r="226" spans="1:24" ht="15" customHeight="1">
      <c r="A226" s="67" t="s">
        <v>134</v>
      </c>
      <c r="B226" s="67" t="s">
        <v>135</v>
      </c>
      <c r="C226" s="83">
        <v>317</v>
      </c>
      <c r="D226" s="104" t="s">
        <v>5525</v>
      </c>
      <c r="E226" s="83" t="s">
        <v>399</v>
      </c>
      <c r="F226" s="67" t="s">
        <v>136</v>
      </c>
      <c r="G226" s="83">
        <v>6210</v>
      </c>
      <c r="H226" s="67" t="s">
        <v>162</v>
      </c>
      <c r="I226" s="67">
        <v>1</v>
      </c>
      <c r="J226" s="195">
        <v>36982</v>
      </c>
      <c r="K226" s="67">
        <v>0</v>
      </c>
      <c r="L226" s="123">
        <f t="shared" si="4"/>
        <v>27851</v>
      </c>
      <c r="M226" s="83" t="s">
        <v>5825</v>
      </c>
      <c r="N226" s="113" t="s">
        <v>9526</v>
      </c>
      <c r="O226" s="67"/>
      <c r="P226" s="67"/>
      <c r="Q226" s="83" t="s">
        <v>4215</v>
      </c>
      <c r="R226" s="182" t="s">
        <v>2660</v>
      </c>
      <c r="S226" s="83" t="s">
        <v>139</v>
      </c>
      <c r="T226" s="67" t="s">
        <v>140</v>
      </c>
      <c r="U226" s="200" t="s">
        <v>7830</v>
      </c>
      <c r="V226" s="67"/>
      <c r="W226" s="67"/>
      <c r="X226" s="83" t="s">
        <v>6718</v>
      </c>
    </row>
    <row r="227" spans="1:24" ht="15" customHeight="1">
      <c r="A227" s="67" t="s">
        <v>134</v>
      </c>
      <c r="B227" s="67" t="s">
        <v>135</v>
      </c>
      <c r="C227" s="83">
        <v>318</v>
      </c>
      <c r="D227" s="104" t="s">
        <v>170</v>
      </c>
      <c r="E227" s="83" t="s">
        <v>400</v>
      </c>
      <c r="F227" s="67" t="s">
        <v>5807</v>
      </c>
      <c r="G227" s="83">
        <v>3000</v>
      </c>
      <c r="H227" s="67" t="s">
        <v>162</v>
      </c>
      <c r="I227" s="67">
        <v>1</v>
      </c>
      <c r="J227" s="195">
        <v>36982</v>
      </c>
      <c r="K227" s="67">
        <v>0</v>
      </c>
      <c r="L227" s="123">
        <f t="shared" si="4"/>
        <v>27851</v>
      </c>
      <c r="M227" s="83" t="s">
        <v>5826</v>
      </c>
      <c r="N227" s="113" t="s">
        <v>9526</v>
      </c>
      <c r="O227" s="67"/>
      <c r="P227" s="67"/>
      <c r="Q227" s="83" t="s">
        <v>4216</v>
      </c>
      <c r="R227" s="182" t="s">
        <v>2661</v>
      </c>
      <c r="S227" s="83" t="s">
        <v>139</v>
      </c>
      <c r="T227" s="67" t="s">
        <v>140</v>
      </c>
      <c r="U227" s="200" t="s">
        <v>7830</v>
      </c>
      <c r="V227" s="67"/>
      <c r="W227" s="67"/>
      <c r="X227" s="83" t="s">
        <v>137</v>
      </c>
    </row>
    <row r="228" spans="1:24" ht="15" customHeight="1">
      <c r="A228" s="67" t="s">
        <v>134</v>
      </c>
      <c r="B228" s="67" t="s">
        <v>135</v>
      </c>
      <c r="C228" s="83">
        <v>319</v>
      </c>
      <c r="D228" s="104" t="s">
        <v>5485</v>
      </c>
      <c r="E228" s="83" t="s">
        <v>401</v>
      </c>
      <c r="F228" s="67" t="s">
        <v>136</v>
      </c>
      <c r="G228" s="83">
        <v>30000</v>
      </c>
      <c r="H228" s="67" t="s">
        <v>162</v>
      </c>
      <c r="I228" s="67">
        <v>1</v>
      </c>
      <c r="J228" s="195">
        <v>36982</v>
      </c>
      <c r="K228" s="67">
        <v>0</v>
      </c>
      <c r="L228" s="123">
        <f t="shared" si="4"/>
        <v>27851</v>
      </c>
      <c r="M228" s="83" t="s">
        <v>5760</v>
      </c>
      <c r="N228" s="113" t="s">
        <v>9526</v>
      </c>
      <c r="O228" s="67"/>
      <c r="P228" s="67"/>
      <c r="Q228" s="83" t="s">
        <v>4217</v>
      </c>
      <c r="R228" s="182" t="s">
        <v>2662</v>
      </c>
      <c r="S228" s="83" t="s">
        <v>139</v>
      </c>
      <c r="T228" s="67" t="s">
        <v>140</v>
      </c>
      <c r="U228" s="200" t="s">
        <v>7832</v>
      </c>
      <c r="V228" s="67"/>
      <c r="W228" s="67"/>
      <c r="X228" s="83" t="s">
        <v>137</v>
      </c>
    </row>
    <row r="229" spans="1:24" ht="15" customHeight="1">
      <c r="A229" s="67" t="s">
        <v>134</v>
      </c>
      <c r="B229" s="67" t="s">
        <v>135</v>
      </c>
      <c r="C229" s="83">
        <v>322</v>
      </c>
      <c r="D229" s="104" t="s">
        <v>5483</v>
      </c>
      <c r="E229" s="83" t="s">
        <v>402</v>
      </c>
      <c r="F229" s="67" t="s">
        <v>5807</v>
      </c>
      <c r="G229" s="83">
        <v>510</v>
      </c>
      <c r="H229" s="67" t="s">
        <v>162</v>
      </c>
      <c r="I229" s="67">
        <v>1</v>
      </c>
      <c r="J229" s="195">
        <v>36982</v>
      </c>
      <c r="K229" s="67">
        <v>0</v>
      </c>
      <c r="L229" s="123">
        <f t="shared" si="4"/>
        <v>27851</v>
      </c>
      <c r="M229" s="83" t="s">
        <v>5768</v>
      </c>
      <c r="N229" s="113" t="s">
        <v>9526</v>
      </c>
      <c r="O229" s="67"/>
      <c r="P229" s="67"/>
      <c r="Q229" s="83" t="s">
        <v>137</v>
      </c>
      <c r="R229" s="182">
        <v>906361886757</v>
      </c>
      <c r="S229" s="83" t="s">
        <v>139</v>
      </c>
      <c r="T229" s="67" t="s">
        <v>140</v>
      </c>
      <c r="U229" s="200" t="s">
        <v>7830</v>
      </c>
      <c r="V229" s="67"/>
      <c r="W229" s="67"/>
      <c r="X229" s="83" t="s">
        <v>6719</v>
      </c>
    </row>
    <row r="230" spans="1:24" ht="15" customHeight="1">
      <c r="A230" s="67" t="s">
        <v>134</v>
      </c>
      <c r="B230" s="67" t="s">
        <v>135</v>
      </c>
      <c r="C230" s="83">
        <v>324</v>
      </c>
      <c r="D230" s="104" t="s">
        <v>5525</v>
      </c>
      <c r="E230" s="83" t="s">
        <v>403</v>
      </c>
      <c r="F230" s="67" t="s">
        <v>5807</v>
      </c>
      <c r="G230" s="83">
        <v>24200</v>
      </c>
      <c r="H230" s="67" t="s">
        <v>162</v>
      </c>
      <c r="I230" s="67">
        <v>1</v>
      </c>
      <c r="J230" s="195">
        <v>36982</v>
      </c>
      <c r="K230" s="67">
        <v>0</v>
      </c>
      <c r="L230" s="123">
        <f t="shared" si="4"/>
        <v>27851</v>
      </c>
      <c r="M230" s="83" t="s">
        <v>166</v>
      </c>
      <c r="N230" s="113" t="s">
        <v>9526</v>
      </c>
      <c r="O230" s="67"/>
      <c r="P230" s="67"/>
      <c r="Q230" s="83" t="s">
        <v>4218</v>
      </c>
      <c r="R230" s="182" t="s">
        <v>2663</v>
      </c>
      <c r="S230" s="83" t="s">
        <v>139</v>
      </c>
      <c r="T230" s="67" t="s">
        <v>140</v>
      </c>
      <c r="U230" s="200" t="s">
        <v>7832</v>
      </c>
      <c r="V230" s="67"/>
      <c r="W230" s="67"/>
      <c r="X230" s="83" t="s">
        <v>6720</v>
      </c>
    </row>
    <row r="231" spans="1:24" ht="15" customHeight="1">
      <c r="A231" s="67" t="s">
        <v>134</v>
      </c>
      <c r="B231" s="67" t="s">
        <v>135</v>
      </c>
      <c r="C231" s="83">
        <v>325</v>
      </c>
      <c r="D231" s="104" t="s">
        <v>5522</v>
      </c>
      <c r="E231" s="83" t="s">
        <v>404</v>
      </c>
      <c r="F231" s="67" t="s">
        <v>136</v>
      </c>
      <c r="G231" s="83">
        <v>30000</v>
      </c>
      <c r="H231" s="67" t="s">
        <v>162</v>
      </c>
      <c r="I231" s="67">
        <v>1</v>
      </c>
      <c r="J231" s="195">
        <v>36982</v>
      </c>
      <c r="K231" s="67">
        <v>0</v>
      </c>
      <c r="L231" s="123">
        <f t="shared" si="4"/>
        <v>27851</v>
      </c>
      <c r="M231" s="83" t="s">
        <v>5760</v>
      </c>
      <c r="N231" s="113" t="s">
        <v>9526</v>
      </c>
      <c r="O231" s="67"/>
      <c r="P231" s="67"/>
      <c r="Q231" s="83" t="s">
        <v>4219</v>
      </c>
      <c r="R231" s="182" t="s">
        <v>2664</v>
      </c>
      <c r="S231" s="83" t="s">
        <v>139</v>
      </c>
      <c r="T231" s="67" t="s">
        <v>140</v>
      </c>
      <c r="U231" s="200" t="s">
        <v>7832</v>
      </c>
      <c r="V231" s="67"/>
      <c r="W231" s="67"/>
      <c r="X231" s="83" t="s">
        <v>6721</v>
      </c>
    </row>
    <row r="232" spans="1:24" ht="15" customHeight="1">
      <c r="A232" s="67" t="s">
        <v>134</v>
      </c>
      <c r="B232" s="67" t="s">
        <v>135</v>
      </c>
      <c r="C232" s="83">
        <v>326</v>
      </c>
      <c r="D232" s="104" t="s">
        <v>5500</v>
      </c>
      <c r="E232" s="83" t="s">
        <v>405</v>
      </c>
      <c r="F232" s="67" t="s">
        <v>136</v>
      </c>
      <c r="G232" s="83">
        <v>21600</v>
      </c>
      <c r="H232" s="67" t="s">
        <v>5736</v>
      </c>
      <c r="I232" s="67">
        <v>1</v>
      </c>
      <c r="J232" s="195">
        <v>36982</v>
      </c>
      <c r="K232" s="67">
        <v>0</v>
      </c>
      <c r="L232" s="123">
        <f t="shared" si="4"/>
        <v>27851</v>
      </c>
      <c r="M232" s="83" t="s">
        <v>5732</v>
      </c>
      <c r="N232" s="113" t="s">
        <v>9526</v>
      </c>
      <c r="O232" s="67"/>
      <c r="P232" s="67"/>
      <c r="Q232" s="83" t="s">
        <v>4220</v>
      </c>
      <c r="R232" s="182" t="s">
        <v>2665</v>
      </c>
      <c r="S232" s="83" t="s">
        <v>139</v>
      </c>
      <c r="T232" s="67" t="s">
        <v>140</v>
      </c>
      <c r="U232" s="200" t="s">
        <v>7833</v>
      </c>
      <c r="V232" s="67"/>
      <c r="W232" s="67"/>
      <c r="X232" s="83" t="s">
        <v>6722</v>
      </c>
    </row>
    <row r="233" spans="1:24" ht="15" customHeight="1">
      <c r="A233" s="67" t="s">
        <v>134</v>
      </c>
      <c r="B233" s="67" t="s">
        <v>135</v>
      </c>
      <c r="C233" s="83">
        <v>327</v>
      </c>
      <c r="D233" s="104" t="s">
        <v>5545</v>
      </c>
      <c r="E233" s="83" t="s">
        <v>406</v>
      </c>
      <c r="F233" s="67" t="s">
        <v>136</v>
      </c>
      <c r="G233" s="83">
        <v>16300</v>
      </c>
      <c r="H233" s="67" t="s">
        <v>162</v>
      </c>
      <c r="I233" s="67">
        <v>1</v>
      </c>
      <c r="J233" s="195">
        <v>36982</v>
      </c>
      <c r="K233" s="67">
        <v>0</v>
      </c>
      <c r="L233" s="123">
        <f t="shared" si="4"/>
        <v>27851</v>
      </c>
      <c r="M233" s="83" t="s">
        <v>5740</v>
      </c>
      <c r="N233" s="113" t="s">
        <v>9526</v>
      </c>
      <c r="O233" s="67"/>
      <c r="P233" s="67"/>
      <c r="Q233" s="83" t="s">
        <v>4221</v>
      </c>
      <c r="R233" s="182" t="s">
        <v>2666</v>
      </c>
      <c r="S233" s="83" t="s">
        <v>139</v>
      </c>
      <c r="T233" s="67" t="s">
        <v>140</v>
      </c>
      <c r="U233" s="200" t="s">
        <v>7830</v>
      </c>
      <c r="V233" s="67"/>
      <c r="W233" s="67"/>
      <c r="X233" s="83" t="s">
        <v>137</v>
      </c>
    </row>
    <row r="234" spans="1:24" ht="15" customHeight="1">
      <c r="A234" s="67" t="s">
        <v>134</v>
      </c>
      <c r="B234" s="67" t="s">
        <v>135</v>
      </c>
      <c r="C234" s="83">
        <v>328</v>
      </c>
      <c r="D234" s="104" t="s">
        <v>5520</v>
      </c>
      <c r="E234" s="83" t="s">
        <v>407</v>
      </c>
      <c r="F234" s="67" t="s">
        <v>136</v>
      </c>
      <c r="G234" s="83">
        <v>36000</v>
      </c>
      <c r="H234" s="67" t="s">
        <v>162</v>
      </c>
      <c r="I234" s="67">
        <v>1</v>
      </c>
      <c r="J234" s="195">
        <v>36982</v>
      </c>
      <c r="K234" s="67">
        <v>0</v>
      </c>
      <c r="L234" s="123">
        <f t="shared" si="4"/>
        <v>27851</v>
      </c>
      <c r="M234" s="83" t="s">
        <v>5768</v>
      </c>
      <c r="N234" s="113" t="s">
        <v>9526</v>
      </c>
      <c r="O234" s="67"/>
      <c r="P234" s="67"/>
      <c r="Q234" s="83" t="s">
        <v>4222</v>
      </c>
      <c r="R234" s="182" t="s">
        <v>2667</v>
      </c>
      <c r="S234" s="83" t="s">
        <v>139</v>
      </c>
      <c r="T234" s="67" t="s">
        <v>140</v>
      </c>
      <c r="U234" s="200" t="s">
        <v>7832</v>
      </c>
      <c r="V234" s="67"/>
      <c r="W234" s="67"/>
      <c r="X234" s="83" t="s">
        <v>137</v>
      </c>
    </row>
    <row r="235" spans="1:24" ht="15" customHeight="1">
      <c r="A235" s="67" t="s">
        <v>134</v>
      </c>
      <c r="B235" s="67" t="s">
        <v>135</v>
      </c>
      <c r="C235" s="83">
        <v>329</v>
      </c>
      <c r="D235" s="104" t="s">
        <v>5546</v>
      </c>
      <c r="E235" s="83" t="s">
        <v>408</v>
      </c>
      <c r="F235" s="67" t="s">
        <v>136</v>
      </c>
      <c r="G235" s="83">
        <v>2300</v>
      </c>
      <c r="H235" s="67" t="s">
        <v>162</v>
      </c>
      <c r="I235" s="67">
        <v>1</v>
      </c>
      <c r="J235" s="195">
        <v>36982</v>
      </c>
      <c r="K235" s="67">
        <v>0</v>
      </c>
      <c r="L235" s="123">
        <f t="shared" si="4"/>
        <v>27851</v>
      </c>
      <c r="M235" s="83" t="s">
        <v>5758</v>
      </c>
      <c r="N235" s="113" t="s">
        <v>9526</v>
      </c>
      <c r="O235" s="67"/>
      <c r="P235" s="67"/>
      <c r="Q235" s="83" t="s">
        <v>137</v>
      </c>
      <c r="R235" s="182" t="s">
        <v>137</v>
      </c>
      <c r="S235" s="83" t="s">
        <v>139</v>
      </c>
      <c r="T235" s="67" t="s">
        <v>140</v>
      </c>
      <c r="U235" s="200" t="s">
        <v>7830</v>
      </c>
      <c r="V235" s="67"/>
      <c r="W235" s="67"/>
      <c r="X235" s="83" t="s">
        <v>6723</v>
      </c>
    </row>
    <row r="236" spans="1:24" ht="15" customHeight="1">
      <c r="A236" s="67" t="s">
        <v>134</v>
      </c>
      <c r="B236" s="67" t="s">
        <v>135</v>
      </c>
      <c r="C236" s="83">
        <v>330</v>
      </c>
      <c r="D236" s="104" t="s">
        <v>5500</v>
      </c>
      <c r="E236" s="83" t="s">
        <v>409</v>
      </c>
      <c r="F236" s="67" t="s">
        <v>136</v>
      </c>
      <c r="G236" s="83">
        <v>2660</v>
      </c>
      <c r="H236" s="67" t="s">
        <v>5736</v>
      </c>
      <c r="I236" s="67">
        <v>1</v>
      </c>
      <c r="J236" s="195">
        <v>36982</v>
      </c>
      <c r="K236" s="67">
        <v>0</v>
      </c>
      <c r="L236" s="123">
        <f t="shared" si="4"/>
        <v>27851</v>
      </c>
      <c r="M236" s="83" t="s">
        <v>5827</v>
      </c>
      <c r="N236" s="113" t="s">
        <v>9526</v>
      </c>
      <c r="O236" s="67"/>
      <c r="P236" s="67"/>
      <c r="Q236" s="83" t="s">
        <v>137</v>
      </c>
      <c r="R236" s="182" t="s">
        <v>137</v>
      </c>
      <c r="S236" s="83" t="s">
        <v>139</v>
      </c>
      <c r="T236" s="67" t="s">
        <v>140</v>
      </c>
      <c r="U236" s="200" t="s">
        <v>7830</v>
      </c>
      <c r="V236" s="67"/>
      <c r="W236" s="67"/>
      <c r="X236" s="83" t="s">
        <v>6724</v>
      </c>
    </row>
    <row r="237" spans="1:24" ht="15" customHeight="1">
      <c r="A237" s="67" t="s">
        <v>134</v>
      </c>
      <c r="B237" s="67" t="s">
        <v>135</v>
      </c>
      <c r="C237" s="83">
        <v>332</v>
      </c>
      <c r="D237" s="104" t="s">
        <v>5547</v>
      </c>
      <c r="E237" s="83" t="s">
        <v>410</v>
      </c>
      <c r="F237" s="67" t="s">
        <v>136</v>
      </c>
      <c r="G237" s="83">
        <v>14400</v>
      </c>
      <c r="H237" s="67" t="s">
        <v>162</v>
      </c>
      <c r="I237" s="67">
        <v>1</v>
      </c>
      <c r="J237" s="195">
        <v>36982</v>
      </c>
      <c r="K237" s="67">
        <v>0</v>
      </c>
      <c r="L237" s="123">
        <f t="shared" si="4"/>
        <v>27851</v>
      </c>
      <c r="M237" s="83" t="s">
        <v>5828</v>
      </c>
      <c r="N237" s="113" t="s">
        <v>9526</v>
      </c>
      <c r="O237" s="67"/>
      <c r="P237" s="67"/>
      <c r="Q237" s="83" t="s">
        <v>4223</v>
      </c>
      <c r="R237" s="182" t="s">
        <v>2668</v>
      </c>
      <c r="S237" s="83" t="s">
        <v>139</v>
      </c>
      <c r="T237" s="67" t="s">
        <v>140</v>
      </c>
      <c r="U237" s="200" t="s">
        <v>7831</v>
      </c>
      <c r="V237" s="67"/>
      <c r="W237" s="67"/>
      <c r="X237" s="83" t="s">
        <v>6725</v>
      </c>
    </row>
    <row r="238" spans="1:24" ht="15" customHeight="1">
      <c r="A238" s="67" t="s">
        <v>134</v>
      </c>
      <c r="B238" s="67" t="s">
        <v>135</v>
      </c>
      <c r="C238" s="83">
        <v>775</v>
      </c>
      <c r="D238" s="104" t="s">
        <v>5525</v>
      </c>
      <c r="E238" s="83" t="s">
        <v>411</v>
      </c>
      <c r="F238" s="67" t="s">
        <v>136</v>
      </c>
      <c r="G238" s="83">
        <v>14500</v>
      </c>
      <c r="H238" s="67" t="s">
        <v>162</v>
      </c>
      <c r="I238" s="67">
        <v>1</v>
      </c>
      <c r="J238" s="195">
        <v>36982</v>
      </c>
      <c r="K238" s="67">
        <v>0</v>
      </c>
      <c r="L238" s="123">
        <f t="shared" si="4"/>
        <v>27851</v>
      </c>
      <c r="M238" s="83" t="s">
        <v>5829</v>
      </c>
      <c r="N238" s="113" t="s">
        <v>9526</v>
      </c>
      <c r="O238" s="67"/>
      <c r="P238" s="67"/>
      <c r="Q238" s="83" t="s">
        <v>4224</v>
      </c>
      <c r="R238" s="182" t="s">
        <v>2669</v>
      </c>
      <c r="S238" s="83" t="s">
        <v>139</v>
      </c>
      <c r="T238" s="67" t="s">
        <v>140</v>
      </c>
      <c r="U238" s="200" t="s">
        <v>7830</v>
      </c>
      <c r="V238" s="67"/>
      <c r="W238" s="67"/>
      <c r="X238" s="83" t="s">
        <v>6726</v>
      </c>
    </row>
    <row r="239" spans="1:24" ht="15" customHeight="1">
      <c r="A239" s="67" t="s">
        <v>134</v>
      </c>
      <c r="B239" s="67" t="s">
        <v>135</v>
      </c>
      <c r="C239" s="83">
        <v>335</v>
      </c>
      <c r="D239" s="104" t="s">
        <v>5501</v>
      </c>
      <c r="E239" s="83" t="s">
        <v>412</v>
      </c>
      <c r="F239" s="67" t="s">
        <v>136</v>
      </c>
      <c r="G239" s="83">
        <v>13800</v>
      </c>
      <c r="H239" s="67" t="s">
        <v>162</v>
      </c>
      <c r="I239" s="67">
        <v>1</v>
      </c>
      <c r="J239" s="195">
        <v>36982</v>
      </c>
      <c r="K239" s="67">
        <v>0</v>
      </c>
      <c r="L239" s="123">
        <f t="shared" si="4"/>
        <v>27851</v>
      </c>
      <c r="M239" s="83" t="s">
        <v>5790</v>
      </c>
      <c r="N239" s="113" t="s">
        <v>9526</v>
      </c>
      <c r="O239" s="67"/>
      <c r="P239" s="67"/>
      <c r="Q239" s="83" t="s">
        <v>4225</v>
      </c>
      <c r="R239" s="182" t="s">
        <v>2670</v>
      </c>
      <c r="S239" s="83" t="s">
        <v>139</v>
      </c>
      <c r="T239" s="67" t="s">
        <v>140</v>
      </c>
      <c r="U239" s="200" t="s">
        <v>7831</v>
      </c>
      <c r="V239" s="67"/>
      <c r="W239" s="67"/>
      <c r="X239" s="83" t="s">
        <v>6727</v>
      </c>
    </row>
    <row r="240" spans="1:24" ht="15" customHeight="1">
      <c r="A240" s="67" t="s">
        <v>134</v>
      </c>
      <c r="B240" s="67" t="s">
        <v>135</v>
      </c>
      <c r="C240" s="83">
        <v>336</v>
      </c>
      <c r="D240" s="104" t="s">
        <v>5501</v>
      </c>
      <c r="E240" s="83" t="s">
        <v>413</v>
      </c>
      <c r="F240" s="67" t="s">
        <v>136</v>
      </c>
      <c r="G240" s="83">
        <v>5000</v>
      </c>
      <c r="H240" s="67" t="s">
        <v>162</v>
      </c>
      <c r="I240" s="67">
        <v>1</v>
      </c>
      <c r="J240" s="195">
        <v>36982</v>
      </c>
      <c r="K240" s="67">
        <v>0</v>
      </c>
      <c r="L240" s="123">
        <f t="shared" si="4"/>
        <v>27851</v>
      </c>
      <c r="M240" s="83" t="s">
        <v>5790</v>
      </c>
      <c r="N240" s="113" t="s">
        <v>9526</v>
      </c>
      <c r="O240" s="67"/>
      <c r="P240" s="67"/>
      <c r="Q240" s="83" t="s">
        <v>4226</v>
      </c>
      <c r="R240" s="182" t="s">
        <v>2671</v>
      </c>
      <c r="S240" s="83" t="s">
        <v>139</v>
      </c>
      <c r="T240" s="67" t="s">
        <v>140</v>
      </c>
      <c r="U240" s="200" t="s">
        <v>7830</v>
      </c>
      <c r="V240" s="67"/>
      <c r="W240" s="67"/>
      <c r="X240" s="83" t="s">
        <v>6728</v>
      </c>
    </row>
    <row r="241" spans="1:24" ht="15" customHeight="1">
      <c r="A241" s="67" t="s">
        <v>134</v>
      </c>
      <c r="B241" s="67" t="s">
        <v>135</v>
      </c>
      <c r="C241" s="83">
        <v>338</v>
      </c>
      <c r="D241" s="104" t="s">
        <v>5548</v>
      </c>
      <c r="E241" s="83" t="s">
        <v>414</v>
      </c>
      <c r="F241" s="67" t="s">
        <v>136</v>
      </c>
      <c r="G241" s="83">
        <v>6200</v>
      </c>
      <c r="H241" s="67" t="s">
        <v>6093</v>
      </c>
      <c r="I241" s="67">
        <v>1</v>
      </c>
      <c r="J241" s="195">
        <v>36982</v>
      </c>
      <c r="K241" s="67">
        <v>0</v>
      </c>
      <c r="L241" s="123">
        <f t="shared" ref="L241:L304" si="5">DATE(YEAR(J241)-25,MONTH(J241),DAY(J241))</f>
        <v>27851</v>
      </c>
      <c r="M241" s="83" t="s">
        <v>5773</v>
      </c>
      <c r="N241" s="113" t="s">
        <v>9526</v>
      </c>
      <c r="O241" s="67"/>
      <c r="P241" s="67"/>
      <c r="Q241" s="83" t="s">
        <v>137</v>
      </c>
      <c r="R241" s="182" t="s">
        <v>137</v>
      </c>
      <c r="S241" s="83" t="s">
        <v>139</v>
      </c>
      <c r="T241" s="67" t="s">
        <v>140</v>
      </c>
      <c r="U241" s="200" t="s">
        <v>7830</v>
      </c>
      <c r="V241" s="67"/>
      <c r="W241" s="67"/>
      <c r="X241" s="83" t="s">
        <v>6729</v>
      </c>
    </row>
    <row r="242" spans="1:24" ht="15" customHeight="1">
      <c r="A242" s="67" t="s">
        <v>134</v>
      </c>
      <c r="B242" s="67" t="s">
        <v>135</v>
      </c>
      <c r="C242" s="83">
        <v>1954</v>
      </c>
      <c r="D242" s="104" t="s">
        <v>5548</v>
      </c>
      <c r="E242" s="83" t="s">
        <v>415</v>
      </c>
      <c r="F242" s="67" t="s">
        <v>136</v>
      </c>
      <c r="G242" s="83">
        <v>6200</v>
      </c>
      <c r="H242" s="67" t="s">
        <v>6093</v>
      </c>
      <c r="I242" s="67">
        <v>1</v>
      </c>
      <c r="J242" s="195">
        <v>36982</v>
      </c>
      <c r="K242" s="67">
        <v>0</v>
      </c>
      <c r="L242" s="123">
        <f t="shared" si="5"/>
        <v>27851</v>
      </c>
      <c r="M242" s="83" t="s">
        <v>5830</v>
      </c>
      <c r="N242" s="113" t="s">
        <v>9526</v>
      </c>
      <c r="O242" s="67"/>
      <c r="P242" s="67"/>
      <c r="Q242" s="83" t="s">
        <v>137</v>
      </c>
      <c r="R242" s="182" t="s">
        <v>137</v>
      </c>
      <c r="S242" s="83" t="s">
        <v>139</v>
      </c>
      <c r="T242" s="67" t="s">
        <v>140</v>
      </c>
      <c r="U242" s="200" t="s">
        <v>7830</v>
      </c>
      <c r="V242" s="67"/>
      <c r="W242" s="67"/>
      <c r="X242" s="83" t="s">
        <v>6730</v>
      </c>
    </row>
    <row r="243" spans="1:24" ht="15" customHeight="1">
      <c r="A243" s="67" t="s">
        <v>134</v>
      </c>
      <c r="B243" s="67" t="s">
        <v>135</v>
      </c>
      <c r="C243" s="83">
        <v>685</v>
      </c>
      <c r="D243" s="104" t="s">
        <v>5484</v>
      </c>
      <c r="E243" s="83" t="s">
        <v>416</v>
      </c>
      <c r="F243" s="67" t="s">
        <v>136</v>
      </c>
      <c r="G243" s="83">
        <v>8100</v>
      </c>
      <c r="H243" s="67" t="s">
        <v>162</v>
      </c>
      <c r="I243" s="67">
        <v>1</v>
      </c>
      <c r="J243" s="195">
        <v>36982</v>
      </c>
      <c r="K243" s="67">
        <v>0</v>
      </c>
      <c r="L243" s="123">
        <f t="shared" si="5"/>
        <v>27851</v>
      </c>
      <c r="M243" s="83" t="s">
        <v>5558</v>
      </c>
      <c r="N243" s="113" t="s">
        <v>9526</v>
      </c>
      <c r="O243" s="67"/>
      <c r="P243" s="67"/>
      <c r="Q243" s="83" t="s">
        <v>137</v>
      </c>
      <c r="R243" s="182" t="s">
        <v>137</v>
      </c>
      <c r="S243" s="83" t="s">
        <v>139</v>
      </c>
      <c r="T243" s="67" t="s">
        <v>140</v>
      </c>
      <c r="U243" s="200" t="s">
        <v>7830</v>
      </c>
      <c r="V243" s="67"/>
      <c r="W243" s="67"/>
      <c r="X243" s="83" t="s">
        <v>137</v>
      </c>
    </row>
    <row r="244" spans="1:24" ht="15" customHeight="1">
      <c r="A244" s="67" t="s">
        <v>134</v>
      </c>
      <c r="B244" s="67" t="s">
        <v>135</v>
      </c>
      <c r="C244" s="83">
        <v>2580</v>
      </c>
      <c r="D244" s="104" t="s">
        <v>5490</v>
      </c>
      <c r="E244" s="83" t="s">
        <v>417</v>
      </c>
      <c r="F244" s="67" t="s">
        <v>136</v>
      </c>
      <c r="G244" s="83">
        <v>12010</v>
      </c>
      <c r="H244" s="67" t="s">
        <v>162</v>
      </c>
      <c r="I244" s="67">
        <v>1</v>
      </c>
      <c r="J244" s="195">
        <v>36982</v>
      </c>
      <c r="K244" s="67">
        <v>0</v>
      </c>
      <c r="L244" s="123">
        <f t="shared" si="5"/>
        <v>27851</v>
      </c>
      <c r="M244" s="83" t="s">
        <v>5787</v>
      </c>
      <c r="N244" s="113" t="s">
        <v>9526</v>
      </c>
      <c r="O244" s="67"/>
      <c r="P244" s="67"/>
      <c r="Q244" s="83" t="s">
        <v>4227</v>
      </c>
      <c r="R244" s="182" t="s">
        <v>2672</v>
      </c>
      <c r="S244" s="83" t="s">
        <v>139</v>
      </c>
      <c r="T244" s="67" t="s">
        <v>140</v>
      </c>
      <c r="U244" s="200" t="s">
        <v>7832</v>
      </c>
      <c r="V244" s="67"/>
      <c r="W244" s="67"/>
      <c r="X244" s="83" t="s">
        <v>137</v>
      </c>
    </row>
    <row r="245" spans="1:24" ht="15" customHeight="1">
      <c r="A245" s="67" t="s">
        <v>134</v>
      </c>
      <c r="B245" s="67" t="s">
        <v>135</v>
      </c>
      <c r="C245" s="83">
        <v>1155</v>
      </c>
      <c r="D245" s="104" t="s">
        <v>5549</v>
      </c>
      <c r="E245" s="83" t="s">
        <v>418</v>
      </c>
      <c r="F245" s="67" t="s">
        <v>5807</v>
      </c>
      <c r="G245" s="83">
        <v>13600</v>
      </c>
      <c r="H245" s="67" t="s">
        <v>5736</v>
      </c>
      <c r="I245" s="67">
        <v>1</v>
      </c>
      <c r="J245" s="195">
        <v>36982</v>
      </c>
      <c r="K245" s="67">
        <v>0</v>
      </c>
      <c r="L245" s="123">
        <f t="shared" si="5"/>
        <v>27851</v>
      </c>
      <c r="M245" s="83" t="s">
        <v>5774</v>
      </c>
      <c r="N245" s="113" t="s">
        <v>9526</v>
      </c>
      <c r="O245" s="67"/>
      <c r="P245" s="67"/>
      <c r="Q245" s="83" t="s">
        <v>4228</v>
      </c>
      <c r="R245" s="182" t="s">
        <v>2673</v>
      </c>
      <c r="S245" s="83" t="s">
        <v>139</v>
      </c>
      <c r="T245" s="67" t="s">
        <v>140</v>
      </c>
      <c r="U245" s="200" t="s">
        <v>7831</v>
      </c>
      <c r="V245" s="67"/>
      <c r="W245" s="67"/>
      <c r="X245" s="83" t="s">
        <v>6731</v>
      </c>
    </row>
    <row r="246" spans="1:24" ht="15" customHeight="1">
      <c r="A246" s="67" t="s">
        <v>134</v>
      </c>
      <c r="B246" s="67" t="s">
        <v>135</v>
      </c>
      <c r="C246" s="83">
        <v>339</v>
      </c>
      <c r="D246" s="104" t="s">
        <v>5528</v>
      </c>
      <c r="E246" s="83" t="s">
        <v>419</v>
      </c>
      <c r="F246" s="67" t="s">
        <v>136</v>
      </c>
      <c r="G246" s="83">
        <v>5600</v>
      </c>
      <c r="H246" s="67" t="s">
        <v>5736</v>
      </c>
      <c r="I246" s="67">
        <v>1</v>
      </c>
      <c r="J246" s="195">
        <v>36982</v>
      </c>
      <c r="K246" s="67">
        <v>0</v>
      </c>
      <c r="L246" s="123">
        <f t="shared" si="5"/>
        <v>27851</v>
      </c>
      <c r="M246" s="83" t="s">
        <v>5790</v>
      </c>
      <c r="N246" s="113" t="s">
        <v>9526</v>
      </c>
      <c r="O246" s="67"/>
      <c r="P246" s="67"/>
      <c r="Q246" s="83" t="s">
        <v>137</v>
      </c>
      <c r="R246" s="182" t="s">
        <v>137</v>
      </c>
      <c r="S246" s="83" t="s">
        <v>139</v>
      </c>
      <c r="T246" s="67" t="s">
        <v>140</v>
      </c>
      <c r="U246" s="200" t="s">
        <v>7830</v>
      </c>
      <c r="V246" s="67"/>
      <c r="W246" s="67"/>
      <c r="X246" s="83" t="s">
        <v>137</v>
      </c>
    </row>
    <row r="247" spans="1:24" ht="15" customHeight="1">
      <c r="A247" s="67" t="s">
        <v>134</v>
      </c>
      <c r="B247" s="67" t="s">
        <v>135</v>
      </c>
      <c r="C247" s="83">
        <v>817</v>
      </c>
      <c r="D247" s="104" t="s">
        <v>5550</v>
      </c>
      <c r="E247" s="83" t="s">
        <v>420</v>
      </c>
      <c r="F247" s="67" t="s">
        <v>136</v>
      </c>
      <c r="G247" s="83">
        <v>5000</v>
      </c>
      <c r="H247" s="67" t="s">
        <v>162</v>
      </c>
      <c r="I247" s="67">
        <v>1</v>
      </c>
      <c r="J247" s="195">
        <v>36982</v>
      </c>
      <c r="K247" s="67">
        <v>0</v>
      </c>
      <c r="L247" s="123">
        <f t="shared" si="5"/>
        <v>27851</v>
      </c>
      <c r="M247" s="83" t="s">
        <v>5831</v>
      </c>
      <c r="N247" s="113" t="s">
        <v>9526</v>
      </c>
      <c r="O247" s="112"/>
      <c r="P247" s="67"/>
      <c r="Q247" s="83" t="s">
        <v>4229</v>
      </c>
      <c r="R247" s="182" t="s">
        <v>2674</v>
      </c>
      <c r="S247" s="83" t="s">
        <v>139</v>
      </c>
      <c r="T247" s="67" t="s">
        <v>140</v>
      </c>
      <c r="U247" s="200" t="s">
        <v>7830</v>
      </c>
      <c r="V247" s="67"/>
      <c r="W247" s="67"/>
      <c r="X247" s="83" t="s">
        <v>6732</v>
      </c>
    </row>
    <row r="248" spans="1:24" ht="15" customHeight="1">
      <c r="A248" s="67" t="s">
        <v>134</v>
      </c>
      <c r="B248" s="67" t="s">
        <v>135</v>
      </c>
      <c r="C248" s="83">
        <v>403</v>
      </c>
      <c r="D248" s="104" t="s">
        <v>5551</v>
      </c>
      <c r="E248" s="83" t="s">
        <v>421</v>
      </c>
      <c r="F248" s="67" t="s">
        <v>136</v>
      </c>
      <c r="G248" s="83">
        <v>6000</v>
      </c>
      <c r="H248" s="67" t="s">
        <v>162</v>
      </c>
      <c r="I248" s="67">
        <v>1</v>
      </c>
      <c r="J248" s="195">
        <v>36982</v>
      </c>
      <c r="K248" s="67">
        <v>0</v>
      </c>
      <c r="L248" s="123">
        <f t="shared" si="5"/>
        <v>27851</v>
      </c>
      <c r="M248" s="83" t="s">
        <v>178</v>
      </c>
      <c r="N248" s="113" t="s">
        <v>9526</v>
      </c>
      <c r="O248" s="67"/>
      <c r="P248" s="67"/>
      <c r="Q248" s="83" t="s">
        <v>137</v>
      </c>
      <c r="R248" s="182" t="s">
        <v>137</v>
      </c>
      <c r="S248" s="83" t="s">
        <v>139</v>
      </c>
      <c r="T248" s="67" t="s">
        <v>140</v>
      </c>
      <c r="U248" s="200" t="s">
        <v>7830</v>
      </c>
      <c r="V248" s="67"/>
      <c r="W248" s="67"/>
      <c r="X248" s="83" t="s">
        <v>6733</v>
      </c>
    </row>
    <row r="249" spans="1:24" ht="15" customHeight="1">
      <c r="A249" s="67" t="s">
        <v>134</v>
      </c>
      <c r="B249" s="67" t="s">
        <v>135</v>
      </c>
      <c r="C249" s="83">
        <v>605</v>
      </c>
      <c r="D249" s="104" t="s">
        <v>5531</v>
      </c>
      <c r="E249" s="83" t="s">
        <v>422</v>
      </c>
      <c r="F249" s="67" t="s">
        <v>136</v>
      </c>
      <c r="G249" s="83">
        <v>8300</v>
      </c>
      <c r="H249" s="67" t="s">
        <v>162</v>
      </c>
      <c r="I249" s="67">
        <v>1</v>
      </c>
      <c r="J249" s="195">
        <v>36982</v>
      </c>
      <c r="K249" s="67">
        <v>0</v>
      </c>
      <c r="L249" s="123">
        <f t="shared" si="5"/>
        <v>27851</v>
      </c>
      <c r="M249" s="83" t="s">
        <v>5832</v>
      </c>
      <c r="N249" s="113" t="s">
        <v>9526</v>
      </c>
      <c r="O249" s="67"/>
      <c r="P249" s="67"/>
      <c r="Q249" s="83" t="s">
        <v>4230</v>
      </c>
      <c r="R249" s="182" t="s">
        <v>2675</v>
      </c>
      <c r="S249" s="83" t="s">
        <v>139</v>
      </c>
      <c r="T249" s="67" t="s">
        <v>140</v>
      </c>
      <c r="U249" s="200" t="s">
        <v>7830</v>
      </c>
      <c r="V249" s="67"/>
      <c r="W249" s="67"/>
      <c r="X249" s="83" t="s">
        <v>137</v>
      </c>
    </row>
    <row r="250" spans="1:24" ht="15" customHeight="1">
      <c r="A250" s="67" t="s">
        <v>134</v>
      </c>
      <c r="B250" s="67" t="s">
        <v>135</v>
      </c>
      <c r="C250" s="83">
        <v>408</v>
      </c>
      <c r="D250" s="104" t="s">
        <v>5490</v>
      </c>
      <c r="E250" s="83" t="s">
        <v>423</v>
      </c>
      <c r="F250" s="67" t="s">
        <v>136</v>
      </c>
      <c r="G250" s="83">
        <v>36000</v>
      </c>
      <c r="H250" s="67" t="s">
        <v>162</v>
      </c>
      <c r="I250" s="67">
        <v>1</v>
      </c>
      <c r="J250" s="195">
        <v>36982</v>
      </c>
      <c r="K250" s="67">
        <v>0</v>
      </c>
      <c r="L250" s="123">
        <f t="shared" si="5"/>
        <v>27851</v>
      </c>
      <c r="M250" s="83" t="s">
        <v>5779</v>
      </c>
      <c r="N250" s="113" t="s">
        <v>9526</v>
      </c>
      <c r="O250" s="67"/>
      <c r="P250" s="67"/>
      <c r="Q250" s="83" t="s">
        <v>4231</v>
      </c>
      <c r="R250" s="182" t="s">
        <v>2676</v>
      </c>
      <c r="S250" s="83" t="s">
        <v>7823</v>
      </c>
      <c r="T250" s="67" t="s">
        <v>140</v>
      </c>
      <c r="U250" s="200" t="s">
        <v>7832</v>
      </c>
      <c r="V250" s="67"/>
      <c r="W250" s="67"/>
      <c r="X250" s="83" t="s">
        <v>6734</v>
      </c>
    </row>
    <row r="251" spans="1:24" ht="15" customHeight="1">
      <c r="A251" s="67" t="s">
        <v>134</v>
      </c>
      <c r="B251" s="67" t="s">
        <v>135</v>
      </c>
      <c r="C251" s="83">
        <v>371</v>
      </c>
      <c r="D251" s="104" t="s">
        <v>5552</v>
      </c>
      <c r="E251" s="83" t="s">
        <v>424</v>
      </c>
      <c r="F251" s="67" t="s">
        <v>136</v>
      </c>
      <c r="G251" s="83">
        <v>28040</v>
      </c>
      <c r="H251" s="67" t="s">
        <v>162</v>
      </c>
      <c r="I251" s="67">
        <v>1</v>
      </c>
      <c r="J251" s="195">
        <v>36982</v>
      </c>
      <c r="K251" s="67">
        <v>0</v>
      </c>
      <c r="L251" s="123">
        <f t="shared" si="5"/>
        <v>27851</v>
      </c>
      <c r="M251" s="83" t="s">
        <v>5803</v>
      </c>
      <c r="N251" s="113" t="s">
        <v>9526</v>
      </c>
      <c r="O251" s="67"/>
      <c r="P251" s="67"/>
      <c r="Q251" s="83" t="s">
        <v>137</v>
      </c>
      <c r="R251" s="182" t="s">
        <v>137</v>
      </c>
      <c r="S251" s="83" t="s">
        <v>7823</v>
      </c>
      <c r="T251" s="67" t="s">
        <v>140</v>
      </c>
      <c r="U251" s="200" t="s">
        <v>7830</v>
      </c>
      <c r="V251" s="67"/>
      <c r="W251" s="67"/>
      <c r="X251" s="83" t="s">
        <v>6735</v>
      </c>
    </row>
    <row r="252" spans="1:24" ht="15" customHeight="1">
      <c r="A252" s="67" t="s">
        <v>134</v>
      </c>
      <c r="B252" s="67" t="s">
        <v>135</v>
      </c>
      <c r="C252" s="83">
        <v>1539</v>
      </c>
      <c r="D252" s="104" t="s">
        <v>5553</v>
      </c>
      <c r="E252" s="83" t="s">
        <v>425</v>
      </c>
      <c r="F252" s="67" t="s">
        <v>136</v>
      </c>
      <c r="G252" s="83">
        <v>2500</v>
      </c>
      <c r="H252" s="67" t="s">
        <v>162</v>
      </c>
      <c r="I252" s="67">
        <v>1</v>
      </c>
      <c r="J252" s="195">
        <v>36982</v>
      </c>
      <c r="K252" s="67">
        <v>0</v>
      </c>
      <c r="L252" s="123">
        <f t="shared" si="5"/>
        <v>27851</v>
      </c>
      <c r="M252" s="83" t="s">
        <v>5833</v>
      </c>
      <c r="N252" s="113" t="s">
        <v>9526</v>
      </c>
      <c r="O252" s="67"/>
      <c r="P252" s="67"/>
      <c r="Q252" s="83" t="s">
        <v>4232</v>
      </c>
      <c r="R252" s="182" t="s">
        <v>2677</v>
      </c>
      <c r="S252" s="83" t="s">
        <v>7823</v>
      </c>
      <c r="T252" s="67" t="s">
        <v>140</v>
      </c>
      <c r="U252" s="200" t="s">
        <v>7830</v>
      </c>
      <c r="V252" s="67"/>
      <c r="W252" s="67"/>
      <c r="X252" s="83" t="s">
        <v>6736</v>
      </c>
    </row>
    <row r="253" spans="1:24" ht="15" customHeight="1">
      <c r="A253" s="67" t="s">
        <v>134</v>
      </c>
      <c r="B253" s="67" t="s">
        <v>135</v>
      </c>
      <c r="C253" s="83">
        <v>1141</v>
      </c>
      <c r="D253" s="104" t="s">
        <v>5553</v>
      </c>
      <c r="E253" s="83" t="s">
        <v>426</v>
      </c>
      <c r="F253" s="67" t="s">
        <v>136</v>
      </c>
      <c r="G253" s="83">
        <v>1760</v>
      </c>
      <c r="H253" s="67" t="s">
        <v>162</v>
      </c>
      <c r="I253" s="67">
        <v>1</v>
      </c>
      <c r="J253" s="195">
        <v>36982</v>
      </c>
      <c r="K253" s="67">
        <v>0</v>
      </c>
      <c r="L253" s="123">
        <f t="shared" si="5"/>
        <v>27851</v>
      </c>
      <c r="M253" s="83" t="s">
        <v>5827</v>
      </c>
      <c r="N253" s="113" t="s">
        <v>9526</v>
      </c>
      <c r="O253" s="67"/>
      <c r="P253" s="67"/>
      <c r="Q253" s="83" t="s">
        <v>4233</v>
      </c>
      <c r="R253" s="182" t="s">
        <v>2678</v>
      </c>
      <c r="S253" s="83" t="s">
        <v>139</v>
      </c>
      <c r="T253" s="67" t="s">
        <v>140</v>
      </c>
      <c r="U253" s="200" t="s">
        <v>7830</v>
      </c>
      <c r="V253" s="67"/>
      <c r="W253" s="67"/>
      <c r="X253" s="83" t="s">
        <v>137</v>
      </c>
    </row>
    <row r="254" spans="1:24" ht="15" customHeight="1">
      <c r="A254" s="67" t="s">
        <v>134</v>
      </c>
      <c r="B254" s="67" t="s">
        <v>135</v>
      </c>
      <c r="C254" s="83">
        <v>1540</v>
      </c>
      <c r="D254" s="104" t="s">
        <v>5553</v>
      </c>
      <c r="E254" s="83" t="s">
        <v>427</v>
      </c>
      <c r="F254" s="67" t="s">
        <v>136</v>
      </c>
      <c r="G254" s="83">
        <v>3400</v>
      </c>
      <c r="H254" s="67" t="s">
        <v>162</v>
      </c>
      <c r="I254" s="67">
        <v>1</v>
      </c>
      <c r="J254" s="195">
        <v>36982</v>
      </c>
      <c r="K254" s="67">
        <v>0</v>
      </c>
      <c r="L254" s="123">
        <f t="shared" si="5"/>
        <v>27851</v>
      </c>
      <c r="M254" s="83" t="s">
        <v>5827</v>
      </c>
      <c r="N254" s="113" t="s">
        <v>9526</v>
      </c>
      <c r="O254" s="112"/>
      <c r="P254" s="67"/>
      <c r="Q254" s="83" t="s">
        <v>4234</v>
      </c>
      <c r="R254" s="182" t="s">
        <v>2679</v>
      </c>
      <c r="S254" s="83" t="s">
        <v>139</v>
      </c>
      <c r="T254" s="67" t="s">
        <v>140</v>
      </c>
      <c r="U254" s="200" t="s">
        <v>7830</v>
      </c>
      <c r="V254" s="67"/>
      <c r="W254" s="67"/>
      <c r="X254" s="83" t="s">
        <v>6737</v>
      </c>
    </row>
    <row r="255" spans="1:24" ht="15" customHeight="1">
      <c r="A255" s="67" t="s">
        <v>134</v>
      </c>
      <c r="B255" s="67" t="s">
        <v>135</v>
      </c>
      <c r="C255" s="83">
        <v>1146</v>
      </c>
      <c r="D255" s="104" t="s">
        <v>5553</v>
      </c>
      <c r="E255" s="83" t="s">
        <v>428</v>
      </c>
      <c r="F255" s="67" t="s">
        <v>136</v>
      </c>
      <c r="G255" s="83">
        <v>3690</v>
      </c>
      <c r="H255" s="67" t="s">
        <v>162</v>
      </c>
      <c r="I255" s="67">
        <v>1</v>
      </c>
      <c r="J255" s="195">
        <v>36982</v>
      </c>
      <c r="K255" s="67">
        <v>0</v>
      </c>
      <c r="L255" s="123">
        <f t="shared" si="5"/>
        <v>27851</v>
      </c>
      <c r="M255" s="83" t="s">
        <v>5758</v>
      </c>
      <c r="N255" s="113" t="s">
        <v>9526</v>
      </c>
      <c r="O255" s="67"/>
      <c r="P255" s="67"/>
      <c r="Q255" s="83" t="s">
        <v>137</v>
      </c>
      <c r="R255" s="182" t="s">
        <v>137</v>
      </c>
      <c r="S255" s="83" t="s">
        <v>139</v>
      </c>
      <c r="T255" s="67" t="s">
        <v>140</v>
      </c>
      <c r="U255" s="200" t="s">
        <v>7830</v>
      </c>
      <c r="V255" s="67"/>
      <c r="W255" s="67"/>
      <c r="X255" s="83" t="s">
        <v>6738</v>
      </c>
    </row>
    <row r="256" spans="1:24" ht="15" customHeight="1">
      <c r="A256" s="67" t="s">
        <v>134</v>
      </c>
      <c r="B256" s="67" t="s">
        <v>135</v>
      </c>
      <c r="C256" s="83">
        <v>372</v>
      </c>
      <c r="D256" s="104" t="s">
        <v>5552</v>
      </c>
      <c r="E256" s="83" t="s">
        <v>429</v>
      </c>
      <c r="F256" s="67" t="s">
        <v>136</v>
      </c>
      <c r="G256" s="83">
        <v>29500</v>
      </c>
      <c r="H256" s="67" t="s">
        <v>162</v>
      </c>
      <c r="I256" s="67">
        <v>1</v>
      </c>
      <c r="J256" s="195">
        <v>36982</v>
      </c>
      <c r="K256" s="67">
        <v>0</v>
      </c>
      <c r="L256" s="123">
        <f t="shared" si="5"/>
        <v>27851</v>
      </c>
      <c r="M256" s="83" t="s">
        <v>5803</v>
      </c>
      <c r="N256" s="113" t="s">
        <v>9526</v>
      </c>
      <c r="O256" s="67"/>
      <c r="P256" s="67"/>
      <c r="Q256" s="83" t="s">
        <v>4235</v>
      </c>
      <c r="R256" s="182" t="s">
        <v>2680</v>
      </c>
      <c r="S256" s="83" t="s">
        <v>139</v>
      </c>
      <c r="T256" s="67" t="s">
        <v>140</v>
      </c>
      <c r="U256" s="200" t="s">
        <v>7830</v>
      </c>
      <c r="V256" s="67"/>
      <c r="W256" s="67"/>
      <c r="X256" s="83" t="s">
        <v>6739</v>
      </c>
    </row>
    <row r="257" spans="1:24" ht="15" customHeight="1">
      <c r="A257" s="67" t="s">
        <v>134</v>
      </c>
      <c r="B257" s="67" t="s">
        <v>135</v>
      </c>
      <c r="C257" s="83">
        <v>479</v>
      </c>
      <c r="D257" s="104" t="s">
        <v>5495</v>
      </c>
      <c r="E257" s="83" t="s">
        <v>430</v>
      </c>
      <c r="F257" s="67" t="s">
        <v>136</v>
      </c>
      <c r="G257" s="83">
        <v>28200</v>
      </c>
      <c r="H257" s="67" t="s">
        <v>162</v>
      </c>
      <c r="I257" s="67">
        <v>1</v>
      </c>
      <c r="J257" s="195">
        <v>36982</v>
      </c>
      <c r="K257" s="67">
        <v>0</v>
      </c>
      <c r="L257" s="123">
        <f t="shared" si="5"/>
        <v>27851</v>
      </c>
      <c r="M257" s="83" t="s">
        <v>5739</v>
      </c>
      <c r="N257" s="113" t="s">
        <v>9526</v>
      </c>
      <c r="O257" s="67"/>
      <c r="P257" s="67"/>
      <c r="Q257" s="83" t="s">
        <v>4236</v>
      </c>
      <c r="R257" s="182" t="s">
        <v>2681</v>
      </c>
      <c r="S257" s="83" t="s">
        <v>139</v>
      </c>
      <c r="T257" s="67" t="s">
        <v>140</v>
      </c>
      <c r="U257" s="200" t="s">
        <v>7832</v>
      </c>
      <c r="V257" s="67"/>
      <c r="W257" s="67"/>
      <c r="X257" s="83" t="s">
        <v>6740</v>
      </c>
    </row>
    <row r="258" spans="1:24" ht="15" customHeight="1">
      <c r="A258" s="67" t="s">
        <v>134</v>
      </c>
      <c r="B258" s="67" t="s">
        <v>135</v>
      </c>
      <c r="C258" s="83">
        <v>1721</v>
      </c>
      <c r="D258" s="104" t="s">
        <v>5498</v>
      </c>
      <c r="E258" s="83" t="s">
        <v>431</v>
      </c>
      <c r="F258" s="67" t="s">
        <v>136</v>
      </c>
      <c r="G258" s="83">
        <v>8300</v>
      </c>
      <c r="H258" s="67" t="s">
        <v>162</v>
      </c>
      <c r="I258" s="67">
        <v>1</v>
      </c>
      <c r="J258" s="195">
        <v>36982</v>
      </c>
      <c r="K258" s="67">
        <v>0</v>
      </c>
      <c r="L258" s="123">
        <f t="shared" si="5"/>
        <v>27851</v>
      </c>
      <c r="M258" s="83" t="s">
        <v>5771</v>
      </c>
      <c r="N258" s="113" t="s">
        <v>9526</v>
      </c>
      <c r="O258" s="67"/>
      <c r="P258" s="67"/>
      <c r="Q258" s="83" t="s">
        <v>4237</v>
      </c>
      <c r="R258" s="182" t="s">
        <v>2682</v>
      </c>
      <c r="S258" s="83" t="s">
        <v>139</v>
      </c>
      <c r="T258" s="67" t="s">
        <v>140</v>
      </c>
      <c r="U258" s="200" t="s">
        <v>7830</v>
      </c>
      <c r="V258" s="67"/>
      <c r="W258" s="67"/>
      <c r="X258" s="83" t="s">
        <v>137</v>
      </c>
    </row>
    <row r="259" spans="1:24" ht="15" customHeight="1">
      <c r="A259" s="67" t="s">
        <v>134</v>
      </c>
      <c r="B259" s="67" t="s">
        <v>135</v>
      </c>
      <c r="C259" s="83">
        <v>360</v>
      </c>
      <c r="D259" s="104" t="s">
        <v>5503</v>
      </c>
      <c r="E259" s="83" t="s">
        <v>432</v>
      </c>
      <c r="F259" s="67" t="s">
        <v>136</v>
      </c>
      <c r="G259" s="83">
        <v>36000</v>
      </c>
      <c r="H259" s="67" t="s">
        <v>162</v>
      </c>
      <c r="I259" s="67">
        <v>1</v>
      </c>
      <c r="J259" s="195">
        <v>36982</v>
      </c>
      <c r="K259" s="67">
        <v>0</v>
      </c>
      <c r="L259" s="123">
        <f t="shared" si="5"/>
        <v>27851</v>
      </c>
      <c r="M259" s="83" t="s">
        <v>5763</v>
      </c>
      <c r="N259" s="113" t="s">
        <v>9526</v>
      </c>
      <c r="O259" s="67"/>
      <c r="P259" s="67"/>
      <c r="Q259" s="83" t="s">
        <v>4238</v>
      </c>
      <c r="R259" s="182" t="s">
        <v>2683</v>
      </c>
      <c r="S259" s="83" t="s">
        <v>139</v>
      </c>
      <c r="T259" s="67" t="s">
        <v>140</v>
      </c>
      <c r="U259" s="200" t="s">
        <v>7832</v>
      </c>
      <c r="V259" s="67"/>
      <c r="W259" s="67"/>
      <c r="X259" s="83" t="s">
        <v>6741</v>
      </c>
    </row>
    <row r="260" spans="1:24" ht="15" customHeight="1">
      <c r="A260" s="67" t="s">
        <v>134</v>
      </c>
      <c r="B260" s="67" t="s">
        <v>135</v>
      </c>
      <c r="C260" s="83">
        <v>2581</v>
      </c>
      <c r="D260" s="104" t="s">
        <v>5482</v>
      </c>
      <c r="E260" s="83" t="s">
        <v>433</v>
      </c>
      <c r="F260" s="67" t="s">
        <v>136</v>
      </c>
      <c r="G260" s="83">
        <v>500</v>
      </c>
      <c r="H260" s="67" t="s">
        <v>162</v>
      </c>
      <c r="I260" s="67">
        <v>1</v>
      </c>
      <c r="J260" s="195">
        <v>36982</v>
      </c>
      <c r="K260" s="67">
        <v>0</v>
      </c>
      <c r="L260" s="123">
        <f t="shared" si="5"/>
        <v>27851</v>
      </c>
      <c r="M260" s="83" t="s">
        <v>171</v>
      </c>
      <c r="N260" s="113" t="s">
        <v>9526</v>
      </c>
      <c r="O260" s="67"/>
      <c r="P260" s="67"/>
      <c r="Q260" s="83" t="s">
        <v>137</v>
      </c>
      <c r="R260" s="182" t="s">
        <v>137</v>
      </c>
      <c r="S260" s="83" t="s">
        <v>139</v>
      </c>
      <c r="T260" s="67" t="s">
        <v>140</v>
      </c>
      <c r="U260" s="200" t="s">
        <v>7830</v>
      </c>
      <c r="V260" s="67"/>
      <c r="W260" s="67"/>
      <c r="X260" s="83" t="s">
        <v>6742</v>
      </c>
    </row>
    <row r="261" spans="1:24" ht="15" customHeight="1">
      <c r="A261" s="67" t="s">
        <v>134</v>
      </c>
      <c r="B261" s="67" t="s">
        <v>135</v>
      </c>
      <c r="C261" s="83">
        <v>1684</v>
      </c>
      <c r="D261" s="104" t="s">
        <v>5504</v>
      </c>
      <c r="E261" s="83" t="s">
        <v>434</v>
      </c>
      <c r="F261" s="67" t="s">
        <v>136</v>
      </c>
      <c r="G261" s="83">
        <v>34600</v>
      </c>
      <c r="H261" s="67" t="s">
        <v>162</v>
      </c>
      <c r="I261" s="67">
        <v>1</v>
      </c>
      <c r="J261" s="195">
        <v>36982</v>
      </c>
      <c r="K261" s="67">
        <v>0</v>
      </c>
      <c r="L261" s="123">
        <f t="shared" si="5"/>
        <v>27851</v>
      </c>
      <c r="M261" s="83" t="s">
        <v>5834</v>
      </c>
      <c r="N261" s="113" t="s">
        <v>9526</v>
      </c>
      <c r="O261" s="67"/>
      <c r="P261" s="67"/>
      <c r="Q261" s="83" t="s">
        <v>4239</v>
      </c>
      <c r="R261" s="182" t="s">
        <v>2684</v>
      </c>
      <c r="S261" s="83" t="s">
        <v>139</v>
      </c>
      <c r="T261" s="67" t="s">
        <v>140</v>
      </c>
      <c r="U261" s="200" t="s">
        <v>7832</v>
      </c>
      <c r="V261" s="67"/>
      <c r="W261" s="67"/>
      <c r="X261" s="83" t="s">
        <v>6743</v>
      </c>
    </row>
    <row r="262" spans="1:24" ht="15" customHeight="1">
      <c r="A262" s="67" t="s">
        <v>134</v>
      </c>
      <c r="B262" s="67" t="s">
        <v>135</v>
      </c>
      <c r="C262" s="83">
        <v>432</v>
      </c>
      <c r="D262" s="104" t="s">
        <v>5504</v>
      </c>
      <c r="E262" s="83" t="s">
        <v>435</v>
      </c>
      <c r="F262" s="67" t="s">
        <v>136</v>
      </c>
      <c r="G262" s="83">
        <v>27100</v>
      </c>
      <c r="H262" s="67" t="s">
        <v>162</v>
      </c>
      <c r="I262" s="67">
        <v>1</v>
      </c>
      <c r="J262" s="195">
        <v>36982</v>
      </c>
      <c r="K262" s="67">
        <v>0</v>
      </c>
      <c r="L262" s="123">
        <f t="shared" si="5"/>
        <v>27851</v>
      </c>
      <c r="M262" s="83" t="s">
        <v>5834</v>
      </c>
      <c r="N262" s="113" t="s">
        <v>9526</v>
      </c>
      <c r="O262" s="67"/>
      <c r="P262" s="67"/>
      <c r="Q262" s="83" t="s">
        <v>4240</v>
      </c>
      <c r="R262" s="182" t="s">
        <v>2685</v>
      </c>
      <c r="S262" s="83" t="s">
        <v>139</v>
      </c>
      <c r="T262" s="67" t="s">
        <v>140</v>
      </c>
      <c r="U262" s="200" t="s">
        <v>7832</v>
      </c>
      <c r="V262" s="67"/>
      <c r="W262" s="67"/>
      <c r="X262" s="83" t="s">
        <v>6744</v>
      </c>
    </row>
    <row r="263" spans="1:24" ht="15" customHeight="1">
      <c r="A263" s="67" t="s">
        <v>134</v>
      </c>
      <c r="B263" s="67" t="s">
        <v>135</v>
      </c>
      <c r="C263" s="83">
        <v>645</v>
      </c>
      <c r="D263" s="104" t="s">
        <v>172</v>
      </c>
      <c r="E263" s="83" t="s">
        <v>436</v>
      </c>
      <c r="F263" s="67" t="s">
        <v>136</v>
      </c>
      <c r="G263" s="83">
        <v>3000</v>
      </c>
      <c r="H263" s="67" t="s">
        <v>162</v>
      </c>
      <c r="I263" s="67">
        <v>1</v>
      </c>
      <c r="J263" s="195">
        <v>36982</v>
      </c>
      <c r="K263" s="67">
        <v>0</v>
      </c>
      <c r="L263" s="123">
        <f t="shared" si="5"/>
        <v>27851</v>
      </c>
      <c r="M263" s="83" t="s">
        <v>5835</v>
      </c>
      <c r="N263" s="113" t="s">
        <v>9526</v>
      </c>
      <c r="O263" s="67"/>
      <c r="P263" s="67"/>
      <c r="Q263" s="83" t="s">
        <v>4241</v>
      </c>
      <c r="R263" s="182" t="s">
        <v>2686</v>
      </c>
      <c r="S263" s="83" t="s">
        <v>139</v>
      </c>
      <c r="T263" s="67" t="s">
        <v>140</v>
      </c>
      <c r="U263" s="200" t="s">
        <v>7830</v>
      </c>
      <c r="V263" s="67"/>
      <c r="W263" s="67"/>
      <c r="X263" s="83" t="s">
        <v>6745</v>
      </c>
    </row>
    <row r="264" spans="1:24" ht="15" customHeight="1">
      <c r="A264" s="67" t="s">
        <v>134</v>
      </c>
      <c r="B264" s="67" t="s">
        <v>135</v>
      </c>
      <c r="C264" s="83">
        <v>596</v>
      </c>
      <c r="D264" s="104" t="s">
        <v>5489</v>
      </c>
      <c r="E264" s="83" t="s">
        <v>437</v>
      </c>
      <c r="F264" s="67" t="s">
        <v>136</v>
      </c>
      <c r="G264" s="83">
        <v>14400</v>
      </c>
      <c r="H264" s="67" t="s">
        <v>162</v>
      </c>
      <c r="I264" s="67">
        <v>1</v>
      </c>
      <c r="J264" s="195">
        <v>36982</v>
      </c>
      <c r="K264" s="67">
        <v>0</v>
      </c>
      <c r="L264" s="123">
        <f t="shared" si="5"/>
        <v>27851</v>
      </c>
      <c r="M264" s="83" t="s">
        <v>5738</v>
      </c>
      <c r="N264" s="113" t="s">
        <v>9526</v>
      </c>
      <c r="O264" s="67"/>
      <c r="P264" s="67"/>
      <c r="Q264" s="83" t="s">
        <v>4242</v>
      </c>
      <c r="R264" s="182" t="s">
        <v>2687</v>
      </c>
      <c r="S264" s="83" t="s">
        <v>139</v>
      </c>
      <c r="T264" s="67" t="s">
        <v>140</v>
      </c>
      <c r="U264" s="200" t="s">
        <v>7831</v>
      </c>
      <c r="V264" s="67"/>
      <c r="W264" s="67"/>
      <c r="X264" s="83" t="s">
        <v>6746</v>
      </c>
    </row>
    <row r="265" spans="1:24" ht="15" customHeight="1">
      <c r="A265" s="67" t="s">
        <v>134</v>
      </c>
      <c r="B265" s="67" t="s">
        <v>135</v>
      </c>
      <c r="C265" s="83">
        <v>405</v>
      </c>
      <c r="D265" s="104" t="s">
        <v>5490</v>
      </c>
      <c r="E265" s="83" t="s">
        <v>438</v>
      </c>
      <c r="F265" s="67" t="s">
        <v>136</v>
      </c>
      <c r="G265" s="83">
        <v>4700</v>
      </c>
      <c r="H265" s="67" t="s">
        <v>162</v>
      </c>
      <c r="I265" s="67">
        <v>1</v>
      </c>
      <c r="J265" s="195">
        <v>36982</v>
      </c>
      <c r="K265" s="67">
        <v>0</v>
      </c>
      <c r="L265" s="123">
        <f t="shared" si="5"/>
        <v>27851</v>
      </c>
      <c r="M265" s="83" t="s">
        <v>5740</v>
      </c>
      <c r="N265" s="113" t="s">
        <v>9526</v>
      </c>
      <c r="O265" s="67"/>
      <c r="P265" s="67"/>
      <c r="Q265" s="83" t="s">
        <v>137</v>
      </c>
      <c r="R265" s="182" t="s">
        <v>137</v>
      </c>
      <c r="S265" s="83" t="s">
        <v>139</v>
      </c>
      <c r="T265" s="67" t="s">
        <v>140</v>
      </c>
      <c r="U265" s="200" t="s">
        <v>7830</v>
      </c>
      <c r="V265" s="67"/>
      <c r="W265" s="67"/>
      <c r="X265" s="83" t="s">
        <v>6747</v>
      </c>
    </row>
    <row r="266" spans="1:24" ht="15" customHeight="1">
      <c r="A266" s="67" t="s">
        <v>134</v>
      </c>
      <c r="B266" s="67" t="s">
        <v>135</v>
      </c>
      <c r="C266" s="83">
        <v>1411</v>
      </c>
      <c r="D266" s="104" t="s">
        <v>5495</v>
      </c>
      <c r="E266" s="83" t="s">
        <v>439</v>
      </c>
      <c r="F266" s="67" t="s">
        <v>136</v>
      </c>
      <c r="G266" s="83">
        <v>20400</v>
      </c>
      <c r="H266" s="67" t="s">
        <v>162</v>
      </c>
      <c r="I266" s="67">
        <v>1</v>
      </c>
      <c r="J266" s="195">
        <v>36982</v>
      </c>
      <c r="K266" s="67">
        <v>0</v>
      </c>
      <c r="L266" s="123">
        <f t="shared" si="5"/>
        <v>27851</v>
      </c>
      <c r="M266" s="83" t="s">
        <v>5747</v>
      </c>
      <c r="N266" s="113" t="s">
        <v>9526</v>
      </c>
      <c r="O266" s="67"/>
      <c r="P266" s="67"/>
      <c r="Q266" s="83" t="s">
        <v>4243</v>
      </c>
      <c r="R266" s="182" t="s">
        <v>2688</v>
      </c>
      <c r="S266" s="83" t="s">
        <v>139</v>
      </c>
      <c r="T266" s="67" t="s">
        <v>140</v>
      </c>
      <c r="U266" s="200" t="s">
        <v>7831</v>
      </c>
      <c r="V266" s="67"/>
      <c r="W266" s="67"/>
      <c r="X266" s="83" t="s">
        <v>6748</v>
      </c>
    </row>
    <row r="267" spans="1:24" ht="15" customHeight="1">
      <c r="A267" s="67" t="s">
        <v>134</v>
      </c>
      <c r="B267" s="67" t="s">
        <v>135</v>
      </c>
      <c r="C267" s="83">
        <v>486</v>
      </c>
      <c r="D267" s="104" t="s">
        <v>5495</v>
      </c>
      <c r="E267" s="83" t="s">
        <v>440</v>
      </c>
      <c r="F267" s="67" t="s">
        <v>136</v>
      </c>
      <c r="G267" s="83">
        <v>20400</v>
      </c>
      <c r="H267" s="67" t="s">
        <v>162</v>
      </c>
      <c r="I267" s="67">
        <v>1</v>
      </c>
      <c r="J267" s="195">
        <v>36982</v>
      </c>
      <c r="K267" s="67">
        <v>0</v>
      </c>
      <c r="L267" s="123">
        <f t="shared" si="5"/>
        <v>27851</v>
      </c>
      <c r="M267" s="83" t="s">
        <v>5747</v>
      </c>
      <c r="N267" s="113" t="s">
        <v>9526</v>
      </c>
      <c r="O267" s="67"/>
      <c r="P267" s="67"/>
      <c r="Q267" s="83" t="s">
        <v>4244</v>
      </c>
      <c r="R267" s="182" t="s">
        <v>2689</v>
      </c>
      <c r="S267" s="83" t="s">
        <v>139</v>
      </c>
      <c r="T267" s="67" t="s">
        <v>140</v>
      </c>
      <c r="U267" s="200" t="s">
        <v>7831</v>
      </c>
      <c r="V267" s="67"/>
      <c r="W267" s="67"/>
      <c r="X267" s="83" t="s">
        <v>137</v>
      </c>
    </row>
    <row r="268" spans="1:24" ht="15" customHeight="1">
      <c r="A268" s="67" t="s">
        <v>134</v>
      </c>
      <c r="B268" s="67" t="s">
        <v>135</v>
      </c>
      <c r="C268" s="83">
        <v>813</v>
      </c>
      <c r="D268" s="104" t="s">
        <v>5501</v>
      </c>
      <c r="E268" s="83" t="s">
        <v>441</v>
      </c>
      <c r="F268" s="67" t="s">
        <v>136</v>
      </c>
      <c r="G268" s="83">
        <v>16800</v>
      </c>
      <c r="H268" s="67" t="s">
        <v>162</v>
      </c>
      <c r="I268" s="67">
        <v>1</v>
      </c>
      <c r="J268" s="195">
        <v>36982</v>
      </c>
      <c r="K268" s="67">
        <v>0</v>
      </c>
      <c r="L268" s="123">
        <f t="shared" si="5"/>
        <v>27851</v>
      </c>
      <c r="M268" s="83" t="s">
        <v>5732</v>
      </c>
      <c r="N268" s="113" t="s">
        <v>9526</v>
      </c>
      <c r="O268" s="67"/>
      <c r="P268" s="67"/>
      <c r="Q268" s="83" t="s">
        <v>4245</v>
      </c>
      <c r="R268" s="182" t="s">
        <v>2690</v>
      </c>
      <c r="S268" s="83" t="s">
        <v>139</v>
      </c>
      <c r="T268" s="67" t="s">
        <v>140</v>
      </c>
      <c r="U268" s="200" t="s">
        <v>7831</v>
      </c>
      <c r="V268" s="67"/>
      <c r="W268" s="67"/>
      <c r="X268" s="83" t="s">
        <v>6749</v>
      </c>
    </row>
    <row r="269" spans="1:24" ht="15" customHeight="1">
      <c r="A269" s="67" t="s">
        <v>134</v>
      </c>
      <c r="B269" s="67" t="s">
        <v>135</v>
      </c>
      <c r="C269" s="83">
        <v>844</v>
      </c>
      <c r="D269" s="104" t="s">
        <v>5542</v>
      </c>
      <c r="E269" s="83" t="s">
        <v>442</v>
      </c>
      <c r="F269" s="67" t="s">
        <v>136</v>
      </c>
      <c r="G269" s="83">
        <v>13600</v>
      </c>
      <c r="H269" s="67" t="s">
        <v>162</v>
      </c>
      <c r="I269" s="67">
        <v>1</v>
      </c>
      <c r="J269" s="195">
        <v>36982</v>
      </c>
      <c r="K269" s="67">
        <v>0</v>
      </c>
      <c r="L269" s="123">
        <f t="shared" si="5"/>
        <v>27851</v>
      </c>
      <c r="M269" s="83" t="s">
        <v>171</v>
      </c>
      <c r="N269" s="113" t="s">
        <v>9526</v>
      </c>
      <c r="O269" s="67"/>
      <c r="P269" s="67"/>
      <c r="Q269" s="83" t="s">
        <v>137</v>
      </c>
      <c r="R269" s="182" t="s">
        <v>137</v>
      </c>
      <c r="S269" s="83" t="s">
        <v>139</v>
      </c>
      <c r="T269" s="67" t="s">
        <v>140</v>
      </c>
      <c r="U269" s="200" t="s">
        <v>7830</v>
      </c>
      <c r="V269" s="67"/>
      <c r="W269" s="67"/>
      <c r="X269" s="83" t="s">
        <v>6750</v>
      </c>
    </row>
    <row r="270" spans="1:24" ht="15" customHeight="1">
      <c r="A270" s="67" t="s">
        <v>134</v>
      </c>
      <c r="B270" s="67" t="s">
        <v>135</v>
      </c>
      <c r="C270" s="83">
        <v>942</v>
      </c>
      <c r="D270" s="104" t="s">
        <v>5500</v>
      </c>
      <c r="E270" s="83" t="s">
        <v>443</v>
      </c>
      <c r="F270" s="67" t="s">
        <v>136</v>
      </c>
      <c r="G270" s="83">
        <v>32510</v>
      </c>
      <c r="H270" s="67" t="s">
        <v>162</v>
      </c>
      <c r="I270" s="67">
        <v>1</v>
      </c>
      <c r="J270" s="195">
        <v>36982</v>
      </c>
      <c r="K270" s="67">
        <v>0</v>
      </c>
      <c r="L270" s="123">
        <f t="shared" si="5"/>
        <v>27851</v>
      </c>
      <c r="M270" s="83" t="s">
        <v>5836</v>
      </c>
      <c r="N270" s="113" t="s">
        <v>9526</v>
      </c>
      <c r="O270" s="67"/>
      <c r="P270" s="67"/>
      <c r="Q270" s="83" t="s">
        <v>4246</v>
      </c>
      <c r="R270" s="182" t="s">
        <v>2691</v>
      </c>
      <c r="S270" s="83" t="s">
        <v>139</v>
      </c>
      <c r="T270" s="67" t="s">
        <v>140</v>
      </c>
      <c r="U270" s="200" t="s">
        <v>7832</v>
      </c>
      <c r="V270" s="67"/>
      <c r="W270" s="67"/>
      <c r="X270" s="83" t="s">
        <v>6751</v>
      </c>
    </row>
    <row r="271" spans="1:24" ht="15" customHeight="1">
      <c r="A271" s="67" t="s">
        <v>134</v>
      </c>
      <c r="B271" s="67" t="s">
        <v>135</v>
      </c>
      <c r="C271" s="83">
        <v>897</v>
      </c>
      <c r="D271" s="104" t="s">
        <v>5500</v>
      </c>
      <c r="E271" s="83" t="s">
        <v>444</v>
      </c>
      <c r="F271" s="67" t="s">
        <v>136</v>
      </c>
      <c r="G271" s="83">
        <v>7400</v>
      </c>
      <c r="H271" s="67" t="s">
        <v>162</v>
      </c>
      <c r="I271" s="67">
        <v>1</v>
      </c>
      <c r="J271" s="195">
        <v>36982</v>
      </c>
      <c r="K271" s="67">
        <v>0</v>
      </c>
      <c r="L271" s="123">
        <f t="shared" si="5"/>
        <v>27851</v>
      </c>
      <c r="M271" s="83" t="s">
        <v>5738</v>
      </c>
      <c r="N271" s="113" t="s">
        <v>9526</v>
      </c>
      <c r="O271" s="112"/>
      <c r="P271" s="67"/>
      <c r="Q271" s="83" t="s">
        <v>4247</v>
      </c>
      <c r="R271" s="182" t="s">
        <v>2692</v>
      </c>
      <c r="S271" s="83" t="s">
        <v>139</v>
      </c>
      <c r="T271" s="67" t="s">
        <v>140</v>
      </c>
      <c r="U271" s="200" t="s">
        <v>7830</v>
      </c>
      <c r="V271" s="67"/>
      <c r="W271" s="67"/>
      <c r="X271" s="83" t="s">
        <v>6752</v>
      </c>
    </row>
    <row r="272" spans="1:24" ht="15" customHeight="1">
      <c r="A272" s="67" t="s">
        <v>134</v>
      </c>
      <c r="B272" s="67" t="s">
        <v>135</v>
      </c>
      <c r="C272" s="83">
        <v>1719</v>
      </c>
      <c r="D272" s="104" t="s">
        <v>5481</v>
      </c>
      <c r="E272" s="83" t="s">
        <v>445</v>
      </c>
      <c r="F272" s="67" t="s">
        <v>136</v>
      </c>
      <c r="G272" s="83">
        <v>6710</v>
      </c>
      <c r="H272" s="67" t="s">
        <v>162</v>
      </c>
      <c r="I272" s="67">
        <v>1</v>
      </c>
      <c r="J272" s="195">
        <v>36982</v>
      </c>
      <c r="K272" s="67">
        <v>0</v>
      </c>
      <c r="L272" s="123">
        <f t="shared" si="5"/>
        <v>27851</v>
      </c>
      <c r="M272" s="83" t="s">
        <v>5728</v>
      </c>
      <c r="N272" s="113" t="s">
        <v>9526</v>
      </c>
      <c r="O272" s="67"/>
      <c r="P272" s="67"/>
      <c r="Q272" s="83" t="s">
        <v>4248</v>
      </c>
      <c r="R272" s="182" t="s">
        <v>2693</v>
      </c>
      <c r="S272" s="83" t="s">
        <v>139</v>
      </c>
      <c r="T272" s="67" t="s">
        <v>140</v>
      </c>
      <c r="U272" s="200" t="s">
        <v>7832</v>
      </c>
      <c r="V272" s="67"/>
      <c r="W272" s="67"/>
      <c r="X272" s="83" t="s">
        <v>137</v>
      </c>
    </row>
    <row r="273" spans="1:24" ht="15" customHeight="1">
      <c r="A273" s="67" t="s">
        <v>134</v>
      </c>
      <c r="B273" s="67" t="s">
        <v>135</v>
      </c>
      <c r="C273" s="83">
        <v>1492</v>
      </c>
      <c r="D273" s="104" t="s">
        <v>5534</v>
      </c>
      <c r="E273" s="83" t="s">
        <v>446</v>
      </c>
      <c r="F273" s="67" t="s">
        <v>136</v>
      </c>
      <c r="G273" s="83">
        <v>34000</v>
      </c>
      <c r="H273" s="67" t="s">
        <v>162</v>
      </c>
      <c r="I273" s="67">
        <v>1</v>
      </c>
      <c r="J273" s="195">
        <v>36982</v>
      </c>
      <c r="K273" s="67">
        <v>0</v>
      </c>
      <c r="L273" s="123">
        <f t="shared" si="5"/>
        <v>27851</v>
      </c>
      <c r="M273" s="83" t="s">
        <v>171</v>
      </c>
      <c r="N273" s="113" t="s">
        <v>9526</v>
      </c>
      <c r="O273" s="67"/>
      <c r="P273" s="67"/>
      <c r="Q273" s="83" t="s">
        <v>4249</v>
      </c>
      <c r="R273" s="182" t="s">
        <v>2694</v>
      </c>
      <c r="S273" s="83" t="s">
        <v>139</v>
      </c>
      <c r="T273" s="67" t="s">
        <v>140</v>
      </c>
      <c r="U273" s="200" t="s">
        <v>7832</v>
      </c>
      <c r="V273" s="67"/>
      <c r="W273" s="67"/>
      <c r="X273" s="83" t="s">
        <v>6753</v>
      </c>
    </row>
    <row r="274" spans="1:24" ht="15" customHeight="1">
      <c r="A274" s="67" t="s">
        <v>134</v>
      </c>
      <c r="B274" s="67" t="s">
        <v>135</v>
      </c>
      <c r="C274" s="83">
        <v>1261</v>
      </c>
      <c r="D274" s="104" t="s">
        <v>5554</v>
      </c>
      <c r="E274" s="83" t="s">
        <v>447</v>
      </c>
      <c r="F274" s="67" t="s">
        <v>136</v>
      </c>
      <c r="G274" s="83">
        <v>14300</v>
      </c>
      <c r="H274" s="67" t="s">
        <v>162</v>
      </c>
      <c r="I274" s="67">
        <v>1</v>
      </c>
      <c r="J274" s="195">
        <v>36982</v>
      </c>
      <c r="K274" s="67">
        <v>0</v>
      </c>
      <c r="L274" s="123">
        <f t="shared" si="5"/>
        <v>27851</v>
      </c>
      <c r="M274" s="83" t="s">
        <v>5837</v>
      </c>
      <c r="N274" s="113" t="s">
        <v>9526</v>
      </c>
      <c r="O274" s="67"/>
      <c r="P274" s="67"/>
      <c r="Q274" s="83" t="s">
        <v>137</v>
      </c>
      <c r="R274" s="182" t="s">
        <v>137</v>
      </c>
      <c r="S274" s="83" t="s">
        <v>139</v>
      </c>
      <c r="T274" s="67" t="s">
        <v>140</v>
      </c>
      <c r="U274" s="200" t="s">
        <v>7830</v>
      </c>
      <c r="V274" s="67"/>
      <c r="W274" s="67"/>
      <c r="X274" s="83" t="s">
        <v>6754</v>
      </c>
    </row>
    <row r="275" spans="1:24" ht="15" customHeight="1">
      <c r="A275" s="67" t="s">
        <v>134</v>
      </c>
      <c r="B275" s="67" t="s">
        <v>135</v>
      </c>
      <c r="C275" s="83">
        <v>1312</v>
      </c>
      <c r="D275" s="104" t="s">
        <v>5490</v>
      </c>
      <c r="E275" s="83" t="s">
        <v>448</v>
      </c>
      <c r="F275" s="67" t="s">
        <v>136</v>
      </c>
      <c r="G275" s="83">
        <v>33600</v>
      </c>
      <c r="H275" s="67" t="s">
        <v>162</v>
      </c>
      <c r="I275" s="67">
        <v>1</v>
      </c>
      <c r="J275" s="195">
        <v>36982</v>
      </c>
      <c r="K275" s="67">
        <v>0</v>
      </c>
      <c r="L275" s="123">
        <f t="shared" si="5"/>
        <v>27851</v>
      </c>
      <c r="M275" s="83" t="s">
        <v>166</v>
      </c>
      <c r="N275" s="113" t="s">
        <v>9526</v>
      </c>
      <c r="O275" s="67"/>
      <c r="P275" s="67"/>
      <c r="Q275" s="83" t="s">
        <v>4250</v>
      </c>
      <c r="R275" s="182" t="s">
        <v>2695</v>
      </c>
      <c r="S275" s="83" t="s">
        <v>139</v>
      </c>
      <c r="T275" s="67" t="s">
        <v>140</v>
      </c>
      <c r="U275" s="200" t="s">
        <v>7832</v>
      </c>
      <c r="V275" s="67"/>
      <c r="W275" s="67"/>
      <c r="X275" s="83" t="s">
        <v>6755</v>
      </c>
    </row>
    <row r="276" spans="1:24" ht="15" customHeight="1">
      <c r="A276" s="67" t="s">
        <v>134</v>
      </c>
      <c r="B276" s="67" t="s">
        <v>135</v>
      </c>
      <c r="C276" s="83">
        <v>586</v>
      </c>
      <c r="D276" s="104" t="s">
        <v>5488</v>
      </c>
      <c r="E276" s="83" t="s">
        <v>449</v>
      </c>
      <c r="F276" s="67" t="s">
        <v>136</v>
      </c>
      <c r="G276" s="83">
        <v>14460</v>
      </c>
      <c r="H276" s="67" t="s">
        <v>5736</v>
      </c>
      <c r="I276" s="67">
        <v>1</v>
      </c>
      <c r="J276" s="195">
        <v>36982</v>
      </c>
      <c r="K276" s="67">
        <v>0</v>
      </c>
      <c r="L276" s="123">
        <f t="shared" si="5"/>
        <v>27851</v>
      </c>
      <c r="M276" s="83" t="s">
        <v>5814</v>
      </c>
      <c r="N276" s="113" t="s">
        <v>9526</v>
      </c>
      <c r="O276" s="67"/>
      <c r="P276" s="67"/>
      <c r="Q276" s="83" t="s">
        <v>4251</v>
      </c>
      <c r="R276" s="182" t="s">
        <v>2696</v>
      </c>
      <c r="S276" s="83" t="s">
        <v>139</v>
      </c>
      <c r="T276" s="67" t="s">
        <v>140</v>
      </c>
      <c r="U276" s="200" t="s">
        <v>7831</v>
      </c>
      <c r="V276" s="67"/>
      <c r="W276" s="67"/>
      <c r="X276" s="83" t="s">
        <v>6756</v>
      </c>
    </row>
    <row r="277" spans="1:24" ht="15" customHeight="1">
      <c r="A277" s="67" t="s">
        <v>134</v>
      </c>
      <c r="B277" s="67" t="s">
        <v>135</v>
      </c>
      <c r="C277" s="83">
        <v>848</v>
      </c>
      <c r="D277" s="104" t="s">
        <v>5500</v>
      </c>
      <c r="E277" s="83" t="s">
        <v>450</v>
      </c>
      <c r="F277" s="67" t="s">
        <v>136</v>
      </c>
      <c r="G277" s="83">
        <v>30000</v>
      </c>
      <c r="H277" s="67" t="s">
        <v>5736</v>
      </c>
      <c r="I277" s="67">
        <v>1</v>
      </c>
      <c r="J277" s="195">
        <v>36982</v>
      </c>
      <c r="K277" s="67">
        <v>0</v>
      </c>
      <c r="L277" s="123">
        <f t="shared" si="5"/>
        <v>27851</v>
      </c>
      <c r="M277" s="83" t="s">
        <v>5790</v>
      </c>
      <c r="N277" s="113" t="s">
        <v>9526</v>
      </c>
      <c r="O277" s="67"/>
      <c r="P277" s="67"/>
      <c r="Q277" s="83" t="s">
        <v>4252</v>
      </c>
      <c r="R277" s="182" t="s">
        <v>2697</v>
      </c>
      <c r="S277" s="83" t="s">
        <v>139</v>
      </c>
      <c r="T277" s="67" t="s">
        <v>140</v>
      </c>
      <c r="U277" s="200" t="s">
        <v>7832</v>
      </c>
      <c r="V277" s="67"/>
      <c r="W277" s="67"/>
      <c r="X277" s="83" t="s">
        <v>137</v>
      </c>
    </row>
    <row r="278" spans="1:24" ht="15" customHeight="1">
      <c r="A278" s="67" t="s">
        <v>134</v>
      </c>
      <c r="B278" s="67" t="s">
        <v>135</v>
      </c>
      <c r="C278" s="83">
        <v>832</v>
      </c>
      <c r="D278" s="104" t="s">
        <v>5501</v>
      </c>
      <c r="E278" s="83" t="s">
        <v>451</v>
      </c>
      <c r="F278" s="67" t="s">
        <v>136</v>
      </c>
      <c r="G278" s="83">
        <v>25200</v>
      </c>
      <c r="H278" s="67" t="s">
        <v>162</v>
      </c>
      <c r="I278" s="67">
        <v>1</v>
      </c>
      <c r="J278" s="195">
        <v>36982</v>
      </c>
      <c r="K278" s="67">
        <v>0</v>
      </c>
      <c r="L278" s="123">
        <f t="shared" si="5"/>
        <v>27851</v>
      </c>
      <c r="M278" s="83" t="s">
        <v>5790</v>
      </c>
      <c r="N278" s="113" t="s">
        <v>9526</v>
      </c>
      <c r="O278" s="67"/>
      <c r="P278" s="67"/>
      <c r="Q278" s="83" t="s">
        <v>4253</v>
      </c>
      <c r="R278" s="182" t="s">
        <v>2698</v>
      </c>
      <c r="S278" s="83" t="s">
        <v>139</v>
      </c>
      <c r="T278" s="67" t="s">
        <v>140</v>
      </c>
      <c r="U278" s="200" t="s">
        <v>7832</v>
      </c>
      <c r="V278" s="67"/>
      <c r="W278" s="67"/>
      <c r="X278" s="83" t="s">
        <v>6757</v>
      </c>
    </row>
    <row r="279" spans="1:24" ht="15" customHeight="1">
      <c r="A279" s="67" t="s">
        <v>134</v>
      </c>
      <c r="B279" s="67" t="s">
        <v>135</v>
      </c>
      <c r="C279" s="83">
        <v>482</v>
      </c>
      <c r="D279" s="104" t="s">
        <v>5555</v>
      </c>
      <c r="E279" s="83" t="s">
        <v>452</v>
      </c>
      <c r="F279" s="67" t="s">
        <v>136</v>
      </c>
      <c r="G279" s="83">
        <v>11900</v>
      </c>
      <c r="H279" s="67" t="s">
        <v>162</v>
      </c>
      <c r="I279" s="67">
        <v>1</v>
      </c>
      <c r="J279" s="195">
        <v>36982</v>
      </c>
      <c r="K279" s="67">
        <v>0</v>
      </c>
      <c r="L279" s="123">
        <f t="shared" si="5"/>
        <v>27851</v>
      </c>
      <c r="M279" s="83" t="s">
        <v>5740</v>
      </c>
      <c r="N279" s="113" t="s">
        <v>9526</v>
      </c>
      <c r="O279" s="67"/>
      <c r="P279" s="67"/>
      <c r="Q279" s="83" t="s">
        <v>137</v>
      </c>
      <c r="R279" s="182" t="s">
        <v>137</v>
      </c>
      <c r="S279" s="83" t="s">
        <v>139</v>
      </c>
      <c r="T279" s="67" t="s">
        <v>140</v>
      </c>
      <c r="U279" s="200" t="s">
        <v>7830</v>
      </c>
      <c r="V279" s="67"/>
      <c r="W279" s="67"/>
      <c r="X279" s="83" t="s">
        <v>6758</v>
      </c>
    </row>
    <row r="280" spans="1:24" ht="15" customHeight="1">
      <c r="A280" s="67" t="s">
        <v>134</v>
      </c>
      <c r="B280" s="67" t="s">
        <v>135</v>
      </c>
      <c r="C280" s="83">
        <v>521</v>
      </c>
      <c r="D280" s="104" t="s">
        <v>5498</v>
      </c>
      <c r="E280" s="83" t="s">
        <v>453</v>
      </c>
      <c r="F280" s="67" t="s">
        <v>136</v>
      </c>
      <c r="G280" s="83">
        <v>24000</v>
      </c>
      <c r="H280" s="67" t="s">
        <v>162</v>
      </c>
      <c r="I280" s="67">
        <v>1</v>
      </c>
      <c r="J280" s="195">
        <v>36982</v>
      </c>
      <c r="K280" s="67">
        <v>0</v>
      </c>
      <c r="L280" s="123">
        <f t="shared" si="5"/>
        <v>27851</v>
      </c>
      <c r="M280" s="83" t="s">
        <v>5838</v>
      </c>
      <c r="N280" s="113" t="s">
        <v>9526</v>
      </c>
      <c r="O280" s="67"/>
      <c r="P280" s="67"/>
      <c r="Q280" s="83" t="s">
        <v>4254</v>
      </c>
      <c r="R280" s="182" t="s">
        <v>2699</v>
      </c>
      <c r="S280" s="83" t="s">
        <v>139</v>
      </c>
      <c r="T280" s="67" t="s">
        <v>140</v>
      </c>
      <c r="U280" s="200" t="s">
        <v>7832</v>
      </c>
      <c r="V280" s="67"/>
      <c r="W280" s="67"/>
      <c r="X280" s="83" t="s">
        <v>6759</v>
      </c>
    </row>
    <row r="281" spans="1:24" ht="15" customHeight="1">
      <c r="A281" s="67" t="s">
        <v>134</v>
      </c>
      <c r="B281" s="67" t="s">
        <v>135</v>
      </c>
      <c r="C281" s="83">
        <v>498</v>
      </c>
      <c r="D281" s="104" t="s">
        <v>5495</v>
      </c>
      <c r="E281" s="83" t="s">
        <v>454</v>
      </c>
      <c r="F281" s="67" t="s">
        <v>136</v>
      </c>
      <c r="G281" s="83">
        <v>13400</v>
      </c>
      <c r="H281" s="67" t="s">
        <v>162</v>
      </c>
      <c r="I281" s="67">
        <v>1</v>
      </c>
      <c r="J281" s="195">
        <v>36982</v>
      </c>
      <c r="K281" s="67">
        <v>0</v>
      </c>
      <c r="L281" s="123">
        <f t="shared" si="5"/>
        <v>27851</v>
      </c>
      <c r="M281" s="83" t="s">
        <v>5774</v>
      </c>
      <c r="N281" s="113" t="s">
        <v>9526</v>
      </c>
      <c r="O281" s="67"/>
      <c r="P281" s="67"/>
      <c r="Q281" s="83" t="s">
        <v>4255</v>
      </c>
      <c r="R281" s="182" t="s">
        <v>2700</v>
      </c>
      <c r="S281" s="83" t="s">
        <v>139</v>
      </c>
      <c r="T281" s="67" t="s">
        <v>140</v>
      </c>
      <c r="U281" s="200" t="s">
        <v>7831</v>
      </c>
      <c r="V281" s="67"/>
      <c r="W281" s="67"/>
      <c r="X281" s="83" t="s">
        <v>6760</v>
      </c>
    </row>
    <row r="282" spans="1:24" ht="15" customHeight="1">
      <c r="A282" s="67" t="s">
        <v>134</v>
      </c>
      <c r="B282" s="67" t="s">
        <v>135</v>
      </c>
      <c r="C282" s="83">
        <v>379</v>
      </c>
      <c r="D282" s="104" t="s">
        <v>5556</v>
      </c>
      <c r="E282" s="83" t="s">
        <v>455</v>
      </c>
      <c r="F282" s="67" t="s">
        <v>136</v>
      </c>
      <c r="G282" s="83">
        <v>36000</v>
      </c>
      <c r="H282" s="67" t="s">
        <v>162</v>
      </c>
      <c r="I282" s="67">
        <v>1</v>
      </c>
      <c r="J282" s="195">
        <v>36982</v>
      </c>
      <c r="K282" s="67">
        <v>0</v>
      </c>
      <c r="L282" s="123">
        <f t="shared" si="5"/>
        <v>27851</v>
      </c>
      <c r="M282" s="83" t="s">
        <v>166</v>
      </c>
      <c r="N282" s="113" t="s">
        <v>9526</v>
      </c>
      <c r="O282" s="67"/>
      <c r="P282" s="67"/>
      <c r="Q282" s="83" t="s">
        <v>4256</v>
      </c>
      <c r="R282" s="182" t="s">
        <v>2701</v>
      </c>
      <c r="S282" s="83" t="s">
        <v>139</v>
      </c>
      <c r="T282" s="67" t="s">
        <v>140</v>
      </c>
      <c r="U282" s="200" t="s">
        <v>7832</v>
      </c>
      <c r="V282" s="67"/>
      <c r="W282" s="67"/>
      <c r="X282" s="83" t="s">
        <v>6761</v>
      </c>
    </row>
    <row r="283" spans="1:24" ht="15" customHeight="1">
      <c r="A283" s="67" t="s">
        <v>134</v>
      </c>
      <c r="B283" s="67" t="s">
        <v>135</v>
      </c>
      <c r="C283" s="83">
        <v>385</v>
      </c>
      <c r="D283" s="104" t="s">
        <v>5556</v>
      </c>
      <c r="E283" s="83" t="s">
        <v>456</v>
      </c>
      <c r="F283" s="67" t="s">
        <v>136</v>
      </c>
      <c r="G283" s="83">
        <v>156000</v>
      </c>
      <c r="H283" s="67" t="s">
        <v>162</v>
      </c>
      <c r="I283" s="67">
        <v>1</v>
      </c>
      <c r="J283" s="195">
        <v>36982</v>
      </c>
      <c r="K283" s="67">
        <v>0</v>
      </c>
      <c r="L283" s="123">
        <f t="shared" si="5"/>
        <v>27851</v>
      </c>
      <c r="M283" s="83" t="s">
        <v>166</v>
      </c>
      <c r="N283" s="113" t="s">
        <v>9526</v>
      </c>
      <c r="O283" s="67"/>
      <c r="P283" s="67"/>
      <c r="Q283" s="83" t="s">
        <v>4257</v>
      </c>
      <c r="R283" s="182" t="s">
        <v>2702</v>
      </c>
      <c r="S283" s="83" t="s">
        <v>139</v>
      </c>
      <c r="T283" s="67" t="s">
        <v>140</v>
      </c>
      <c r="U283" s="200" t="s">
        <v>7832</v>
      </c>
      <c r="V283" s="67"/>
      <c r="W283" s="67"/>
      <c r="X283" s="83" t="s">
        <v>137</v>
      </c>
    </row>
    <row r="284" spans="1:24" ht="15" customHeight="1">
      <c r="A284" s="67" t="s">
        <v>134</v>
      </c>
      <c r="B284" s="67" t="s">
        <v>135</v>
      </c>
      <c r="C284" s="83">
        <v>492</v>
      </c>
      <c r="D284" s="104" t="s">
        <v>5522</v>
      </c>
      <c r="E284" s="83" t="s">
        <v>457</v>
      </c>
      <c r="F284" s="67" t="s">
        <v>136</v>
      </c>
      <c r="G284" s="83">
        <v>8400</v>
      </c>
      <c r="H284" s="67" t="s">
        <v>162</v>
      </c>
      <c r="I284" s="67">
        <v>1</v>
      </c>
      <c r="J284" s="195">
        <v>36982</v>
      </c>
      <c r="K284" s="67">
        <v>0</v>
      </c>
      <c r="L284" s="123">
        <f t="shared" si="5"/>
        <v>27851</v>
      </c>
      <c r="M284" s="83" t="s">
        <v>5758</v>
      </c>
      <c r="N284" s="113" t="s">
        <v>9526</v>
      </c>
      <c r="O284" s="67"/>
      <c r="P284" s="67"/>
      <c r="Q284" s="83" t="s">
        <v>4258</v>
      </c>
      <c r="R284" s="182" t="s">
        <v>2703</v>
      </c>
      <c r="S284" s="83" t="s">
        <v>139</v>
      </c>
      <c r="T284" s="67" t="s">
        <v>140</v>
      </c>
      <c r="U284" s="200" t="s">
        <v>7830</v>
      </c>
      <c r="V284" s="67"/>
      <c r="W284" s="67"/>
      <c r="X284" s="83" t="s">
        <v>6762</v>
      </c>
    </row>
    <row r="285" spans="1:24" ht="15" customHeight="1">
      <c r="A285" s="67" t="s">
        <v>134</v>
      </c>
      <c r="B285" s="67" t="s">
        <v>135</v>
      </c>
      <c r="C285" s="83">
        <v>612</v>
      </c>
      <c r="D285" s="104" t="s">
        <v>5519</v>
      </c>
      <c r="E285" s="83" t="s">
        <v>458</v>
      </c>
      <c r="F285" s="67" t="s">
        <v>136</v>
      </c>
      <c r="G285" s="83">
        <v>1300</v>
      </c>
      <c r="H285" s="67" t="s">
        <v>162</v>
      </c>
      <c r="I285" s="67">
        <v>1</v>
      </c>
      <c r="J285" s="195">
        <v>36982</v>
      </c>
      <c r="K285" s="67">
        <v>0</v>
      </c>
      <c r="L285" s="123">
        <f t="shared" si="5"/>
        <v>27851</v>
      </c>
      <c r="M285" s="83" t="s">
        <v>5776</v>
      </c>
      <c r="N285" s="113" t="s">
        <v>9526</v>
      </c>
      <c r="O285" s="67"/>
      <c r="P285" s="67"/>
      <c r="Q285" s="83" t="s">
        <v>137</v>
      </c>
      <c r="R285" s="182" t="s">
        <v>137</v>
      </c>
      <c r="S285" s="83" t="s">
        <v>139</v>
      </c>
      <c r="T285" s="67" t="s">
        <v>140</v>
      </c>
      <c r="U285" s="200" t="s">
        <v>7830</v>
      </c>
      <c r="V285" s="67"/>
      <c r="W285" s="67"/>
      <c r="X285" s="83" t="s">
        <v>6763</v>
      </c>
    </row>
    <row r="286" spans="1:24" ht="15" customHeight="1">
      <c r="A286" s="67" t="s">
        <v>134</v>
      </c>
      <c r="B286" s="67" t="s">
        <v>135</v>
      </c>
      <c r="C286" s="83">
        <v>399</v>
      </c>
      <c r="D286" s="104" t="s">
        <v>5557</v>
      </c>
      <c r="E286" s="83" t="s">
        <v>459</v>
      </c>
      <c r="F286" s="67" t="s">
        <v>136</v>
      </c>
      <c r="G286" s="83">
        <v>7500</v>
      </c>
      <c r="H286" s="67" t="s">
        <v>162</v>
      </c>
      <c r="I286" s="67">
        <v>1</v>
      </c>
      <c r="J286" s="195">
        <v>36982</v>
      </c>
      <c r="K286" s="67">
        <v>0</v>
      </c>
      <c r="L286" s="123">
        <f t="shared" si="5"/>
        <v>27851</v>
      </c>
      <c r="M286" s="83" t="s">
        <v>5760</v>
      </c>
      <c r="N286" s="113" t="s">
        <v>9526</v>
      </c>
      <c r="O286" s="67"/>
      <c r="P286" s="67"/>
      <c r="Q286" s="83" t="s">
        <v>4259</v>
      </c>
      <c r="R286" s="182" t="s">
        <v>2704</v>
      </c>
      <c r="S286" s="83" t="s">
        <v>139</v>
      </c>
      <c r="T286" s="67" t="s">
        <v>140</v>
      </c>
      <c r="U286" s="200" t="s">
        <v>7830</v>
      </c>
      <c r="V286" s="67"/>
      <c r="W286" s="67"/>
      <c r="X286" s="83" t="s">
        <v>6764</v>
      </c>
    </row>
    <row r="287" spans="1:24" ht="15" customHeight="1">
      <c r="A287" s="67" t="s">
        <v>134</v>
      </c>
      <c r="B287" s="67" t="s">
        <v>135</v>
      </c>
      <c r="C287" s="83">
        <v>603</v>
      </c>
      <c r="D287" s="104" t="s">
        <v>5519</v>
      </c>
      <c r="E287" s="83" t="s">
        <v>460</v>
      </c>
      <c r="F287" s="67" t="s">
        <v>136</v>
      </c>
      <c r="G287" s="83">
        <v>14000</v>
      </c>
      <c r="H287" s="67" t="s">
        <v>162</v>
      </c>
      <c r="I287" s="67">
        <v>1</v>
      </c>
      <c r="J287" s="195">
        <v>36982</v>
      </c>
      <c r="K287" s="67">
        <v>0</v>
      </c>
      <c r="L287" s="123">
        <f t="shared" si="5"/>
        <v>27851</v>
      </c>
      <c r="M287" s="83" t="s">
        <v>5776</v>
      </c>
      <c r="N287" s="113" t="s">
        <v>9526</v>
      </c>
      <c r="O287" s="67"/>
      <c r="P287" s="67"/>
      <c r="Q287" s="83" t="s">
        <v>4260</v>
      </c>
      <c r="R287" s="182" t="s">
        <v>2705</v>
      </c>
      <c r="S287" s="83" t="s">
        <v>139</v>
      </c>
      <c r="T287" s="67" t="s">
        <v>140</v>
      </c>
      <c r="U287" s="200" t="s">
        <v>7831</v>
      </c>
      <c r="V287" s="67"/>
      <c r="W287" s="67"/>
      <c r="X287" s="83" t="s">
        <v>6765</v>
      </c>
    </row>
    <row r="288" spans="1:24" ht="15" customHeight="1">
      <c r="A288" s="67" t="s">
        <v>134</v>
      </c>
      <c r="B288" s="67" t="s">
        <v>135</v>
      </c>
      <c r="C288" s="83">
        <v>988</v>
      </c>
      <c r="D288" s="104" t="s">
        <v>5503</v>
      </c>
      <c r="E288" s="83" t="s">
        <v>461</v>
      </c>
      <c r="F288" s="67" t="s">
        <v>136</v>
      </c>
      <c r="G288" s="83">
        <v>11400</v>
      </c>
      <c r="H288" s="67" t="s">
        <v>162</v>
      </c>
      <c r="I288" s="67">
        <v>1</v>
      </c>
      <c r="J288" s="195">
        <v>36982</v>
      </c>
      <c r="K288" s="67">
        <v>0</v>
      </c>
      <c r="L288" s="123">
        <f t="shared" si="5"/>
        <v>27851</v>
      </c>
      <c r="M288" s="83" t="s">
        <v>5765</v>
      </c>
      <c r="N288" s="113" t="s">
        <v>9526</v>
      </c>
      <c r="O288" s="67"/>
      <c r="P288" s="67"/>
      <c r="Q288" s="83" t="s">
        <v>4261</v>
      </c>
      <c r="R288" s="182" t="s">
        <v>2706</v>
      </c>
      <c r="S288" s="83" t="s">
        <v>139</v>
      </c>
      <c r="T288" s="67" t="s">
        <v>140</v>
      </c>
      <c r="U288" s="200" t="s">
        <v>7830</v>
      </c>
      <c r="V288" s="67"/>
      <c r="W288" s="67"/>
      <c r="X288" s="83" t="s">
        <v>6766</v>
      </c>
    </row>
    <row r="289" spans="1:24" ht="15" customHeight="1">
      <c r="A289" s="67" t="s">
        <v>134</v>
      </c>
      <c r="B289" s="67" t="s">
        <v>135</v>
      </c>
      <c r="C289" s="83">
        <v>1200</v>
      </c>
      <c r="D289" s="104" t="s">
        <v>5558</v>
      </c>
      <c r="E289" s="83" t="s">
        <v>462</v>
      </c>
      <c r="F289" s="67" t="s">
        <v>136</v>
      </c>
      <c r="G289" s="83">
        <v>25992</v>
      </c>
      <c r="H289" s="67" t="s">
        <v>162</v>
      </c>
      <c r="I289" s="67">
        <v>1</v>
      </c>
      <c r="J289" s="195">
        <v>36982</v>
      </c>
      <c r="K289" s="67">
        <v>0</v>
      </c>
      <c r="L289" s="123">
        <f t="shared" si="5"/>
        <v>27851</v>
      </c>
      <c r="M289" s="83" t="s">
        <v>5839</v>
      </c>
      <c r="N289" s="113" t="s">
        <v>9526</v>
      </c>
      <c r="O289" s="67"/>
      <c r="P289" s="67"/>
      <c r="Q289" s="83" t="s">
        <v>4262</v>
      </c>
      <c r="R289" s="182" t="s">
        <v>2707</v>
      </c>
      <c r="S289" s="83" t="s">
        <v>139</v>
      </c>
      <c r="T289" s="67" t="s">
        <v>140</v>
      </c>
      <c r="U289" s="200" t="s">
        <v>7832</v>
      </c>
      <c r="V289" s="67"/>
      <c r="W289" s="67"/>
      <c r="X289" s="83" t="s">
        <v>6767</v>
      </c>
    </row>
    <row r="290" spans="1:24" ht="15" customHeight="1">
      <c r="A290" s="67" t="s">
        <v>134</v>
      </c>
      <c r="B290" s="67" t="s">
        <v>135</v>
      </c>
      <c r="C290" s="83">
        <v>1324</v>
      </c>
      <c r="D290" s="104" t="s">
        <v>172</v>
      </c>
      <c r="E290" s="83" t="s">
        <v>463</v>
      </c>
      <c r="F290" s="67" t="s">
        <v>136</v>
      </c>
      <c r="G290" s="83">
        <v>5600</v>
      </c>
      <c r="H290" s="67" t="s">
        <v>162</v>
      </c>
      <c r="I290" s="67">
        <v>1</v>
      </c>
      <c r="J290" s="195">
        <v>36982</v>
      </c>
      <c r="K290" s="67">
        <v>0</v>
      </c>
      <c r="L290" s="123">
        <f t="shared" si="5"/>
        <v>27851</v>
      </c>
      <c r="M290" s="83" t="s">
        <v>5768</v>
      </c>
      <c r="N290" s="113" t="s">
        <v>9526</v>
      </c>
      <c r="O290" s="67"/>
      <c r="P290" s="67"/>
      <c r="Q290" s="83" t="s">
        <v>4263</v>
      </c>
      <c r="R290" s="182" t="s">
        <v>2708</v>
      </c>
      <c r="S290" s="83" t="s">
        <v>139</v>
      </c>
      <c r="T290" s="67" t="s">
        <v>140</v>
      </c>
      <c r="U290" s="200" t="s">
        <v>7830</v>
      </c>
      <c r="V290" s="67"/>
      <c r="W290" s="67"/>
      <c r="X290" s="83" t="s">
        <v>6768</v>
      </c>
    </row>
    <row r="291" spans="1:24" ht="15" customHeight="1">
      <c r="A291" s="67" t="s">
        <v>134</v>
      </c>
      <c r="B291" s="67" t="s">
        <v>135</v>
      </c>
      <c r="C291" s="83">
        <v>807</v>
      </c>
      <c r="D291" s="104" t="s">
        <v>5541</v>
      </c>
      <c r="E291" s="83" t="s">
        <v>464</v>
      </c>
      <c r="F291" s="67" t="s">
        <v>136</v>
      </c>
      <c r="G291" s="83">
        <v>16800</v>
      </c>
      <c r="H291" s="67" t="s">
        <v>162</v>
      </c>
      <c r="I291" s="67">
        <v>1</v>
      </c>
      <c r="J291" s="195">
        <v>36982</v>
      </c>
      <c r="K291" s="67">
        <v>0</v>
      </c>
      <c r="L291" s="123">
        <f t="shared" si="5"/>
        <v>27851</v>
      </c>
      <c r="M291" s="83" t="s">
        <v>5768</v>
      </c>
      <c r="N291" s="113" t="s">
        <v>9526</v>
      </c>
      <c r="O291" s="67"/>
      <c r="P291" s="67"/>
      <c r="Q291" s="83" t="s">
        <v>4264</v>
      </c>
      <c r="R291" s="182" t="s">
        <v>2709</v>
      </c>
      <c r="S291" s="83" t="s">
        <v>139</v>
      </c>
      <c r="T291" s="67" t="s">
        <v>140</v>
      </c>
      <c r="U291" s="200" t="s">
        <v>7831</v>
      </c>
      <c r="V291" s="67"/>
      <c r="W291" s="67"/>
      <c r="X291" s="83" t="s">
        <v>6769</v>
      </c>
    </row>
    <row r="292" spans="1:24" ht="15" customHeight="1">
      <c r="A292" s="67" t="s">
        <v>134</v>
      </c>
      <c r="B292" s="67" t="s">
        <v>135</v>
      </c>
      <c r="C292" s="83">
        <v>804</v>
      </c>
      <c r="D292" s="104" t="s">
        <v>5541</v>
      </c>
      <c r="E292" s="83" t="s">
        <v>6109</v>
      </c>
      <c r="F292" s="67" t="s">
        <v>136</v>
      </c>
      <c r="G292" s="83">
        <v>12700</v>
      </c>
      <c r="H292" s="67" t="s">
        <v>162</v>
      </c>
      <c r="I292" s="67">
        <v>1</v>
      </c>
      <c r="J292" s="195">
        <v>36982</v>
      </c>
      <c r="K292" s="67">
        <v>0</v>
      </c>
      <c r="L292" s="123">
        <f t="shared" si="5"/>
        <v>27851</v>
      </c>
      <c r="M292" s="83" t="s">
        <v>5768</v>
      </c>
      <c r="N292" s="113" t="s">
        <v>9526</v>
      </c>
      <c r="O292" s="67"/>
      <c r="P292" s="67"/>
      <c r="Q292" s="83" t="s">
        <v>4265</v>
      </c>
      <c r="R292" s="182" t="s">
        <v>2710</v>
      </c>
      <c r="S292" s="83" t="s">
        <v>139</v>
      </c>
      <c r="T292" s="67" t="s">
        <v>140</v>
      </c>
      <c r="U292" s="200" t="s">
        <v>7831</v>
      </c>
      <c r="V292" s="67"/>
      <c r="W292" s="67"/>
      <c r="X292" s="83" t="s">
        <v>6770</v>
      </c>
    </row>
    <row r="293" spans="1:24" ht="15" customHeight="1">
      <c r="A293" s="67" t="s">
        <v>134</v>
      </c>
      <c r="B293" s="67" t="s">
        <v>135</v>
      </c>
      <c r="C293" s="83">
        <v>502</v>
      </c>
      <c r="D293" s="104" t="s">
        <v>5495</v>
      </c>
      <c r="E293" s="83" t="s">
        <v>465</v>
      </c>
      <c r="F293" s="67" t="s">
        <v>136</v>
      </c>
      <c r="G293" s="83">
        <v>24900</v>
      </c>
      <c r="H293" s="67" t="s">
        <v>162</v>
      </c>
      <c r="I293" s="67">
        <v>1</v>
      </c>
      <c r="J293" s="195">
        <v>36982</v>
      </c>
      <c r="K293" s="67">
        <v>0</v>
      </c>
      <c r="L293" s="123">
        <f t="shared" si="5"/>
        <v>27851</v>
      </c>
      <c r="M293" s="83" t="s">
        <v>5740</v>
      </c>
      <c r="N293" s="113" t="s">
        <v>9526</v>
      </c>
      <c r="O293" s="67"/>
      <c r="P293" s="67"/>
      <c r="Q293" s="83" t="s">
        <v>4266</v>
      </c>
      <c r="R293" s="182" t="s">
        <v>2711</v>
      </c>
      <c r="S293" s="83" t="s">
        <v>139</v>
      </c>
      <c r="T293" s="67" t="s">
        <v>140</v>
      </c>
      <c r="U293" s="200" t="s">
        <v>7833</v>
      </c>
      <c r="V293" s="67"/>
      <c r="W293" s="67"/>
      <c r="X293" s="83" t="s">
        <v>137</v>
      </c>
    </row>
    <row r="294" spans="1:24" ht="15" customHeight="1">
      <c r="A294" s="67" t="s">
        <v>134</v>
      </c>
      <c r="B294" s="67" t="s">
        <v>135</v>
      </c>
      <c r="C294" s="83">
        <v>2031</v>
      </c>
      <c r="D294" s="104" t="s">
        <v>5490</v>
      </c>
      <c r="E294" s="83" t="s">
        <v>466</v>
      </c>
      <c r="F294" s="67" t="s">
        <v>136</v>
      </c>
      <c r="G294" s="83">
        <v>5000</v>
      </c>
      <c r="H294" s="67" t="s">
        <v>162</v>
      </c>
      <c r="I294" s="67">
        <v>1</v>
      </c>
      <c r="J294" s="195">
        <v>36982</v>
      </c>
      <c r="K294" s="67">
        <v>0</v>
      </c>
      <c r="L294" s="123">
        <f t="shared" si="5"/>
        <v>27851</v>
      </c>
      <c r="M294" s="83" t="s">
        <v>5827</v>
      </c>
      <c r="N294" s="113" t="s">
        <v>9526</v>
      </c>
      <c r="O294" s="67"/>
      <c r="P294" s="67"/>
      <c r="Q294" s="83" t="s">
        <v>4267</v>
      </c>
      <c r="R294" s="182" t="s">
        <v>2712</v>
      </c>
      <c r="S294" s="83" t="s">
        <v>139</v>
      </c>
      <c r="T294" s="67" t="s">
        <v>140</v>
      </c>
      <c r="U294" s="200" t="s">
        <v>7831</v>
      </c>
      <c r="V294" s="67"/>
      <c r="W294" s="67"/>
      <c r="X294" s="83" t="s">
        <v>6771</v>
      </c>
    </row>
    <row r="295" spans="1:24" ht="15" customHeight="1">
      <c r="A295" s="67" t="s">
        <v>134</v>
      </c>
      <c r="B295" s="67" t="s">
        <v>135</v>
      </c>
      <c r="C295" s="83">
        <v>2584</v>
      </c>
      <c r="D295" s="104" t="s">
        <v>5559</v>
      </c>
      <c r="E295" s="83" t="s">
        <v>467</v>
      </c>
      <c r="F295" s="67" t="s">
        <v>5807</v>
      </c>
      <c r="G295" s="83">
        <v>1250</v>
      </c>
      <c r="H295" s="67" t="s">
        <v>162</v>
      </c>
      <c r="I295" s="67">
        <v>1</v>
      </c>
      <c r="J295" s="195">
        <v>36982</v>
      </c>
      <c r="K295" s="67">
        <v>0</v>
      </c>
      <c r="L295" s="123">
        <f t="shared" si="5"/>
        <v>27851</v>
      </c>
      <c r="M295" s="83" t="s">
        <v>166</v>
      </c>
      <c r="N295" s="113" t="s">
        <v>9526</v>
      </c>
      <c r="O295" s="67"/>
      <c r="P295" s="67"/>
      <c r="Q295" s="83" t="s">
        <v>137</v>
      </c>
      <c r="R295" s="182" t="s">
        <v>137</v>
      </c>
      <c r="S295" s="83" t="s">
        <v>139</v>
      </c>
      <c r="T295" s="67" t="s">
        <v>140</v>
      </c>
      <c r="U295" s="200" t="s">
        <v>7830</v>
      </c>
      <c r="V295" s="67"/>
      <c r="W295" s="67"/>
      <c r="X295" s="83" t="s">
        <v>137</v>
      </c>
    </row>
    <row r="296" spans="1:24" ht="15" customHeight="1">
      <c r="A296" s="67" t="s">
        <v>134</v>
      </c>
      <c r="B296" s="67" t="s">
        <v>135</v>
      </c>
      <c r="C296" s="83">
        <v>660</v>
      </c>
      <c r="D296" s="104" t="s">
        <v>172</v>
      </c>
      <c r="E296" s="83" t="s">
        <v>468</v>
      </c>
      <c r="F296" s="67" t="s">
        <v>136</v>
      </c>
      <c r="G296" s="83">
        <v>28800</v>
      </c>
      <c r="H296" s="67" t="s">
        <v>162</v>
      </c>
      <c r="I296" s="67">
        <v>1</v>
      </c>
      <c r="J296" s="195">
        <v>36982</v>
      </c>
      <c r="K296" s="67">
        <v>0</v>
      </c>
      <c r="L296" s="123">
        <f t="shared" si="5"/>
        <v>27851</v>
      </c>
      <c r="M296" s="83" t="s">
        <v>5840</v>
      </c>
      <c r="N296" s="113" t="s">
        <v>9526</v>
      </c>
      <c r="O296" s="67"/>
      <c r="P296" s="67"/>
      <c r="Q296" s="83" t="s">
        <v>4268</v>
      </c>
      <c r="R296" s="182" t="s">
        <v>2713</v>
      </c>
      <c r="S296" s="83" t="s">
        <v>139</v>
      </c>
      <c r="T296" s="67" t="s">
        <v>140</v>
      </c>
      <c r="U296" s="200" t="s">
        <v>7832</v>
      </c>
      <c r="V296" s="67"/>
      <c r="W296" s="67"/>
      <c r="X296" s="83" t="s">
        <v>6772</v>
      </c>
    </row>
    <row r="297" spans="1:24" ht="15" customHeight="1">
      <c r="A297" s="67" t="s">
        <v>134</v>
      </c>
      <c r="B297" s="67" t="s">
        <v>135</v>
      </c>
      <c r="C297" s="83">
        <v>1290</v>
      </c>
      <c r="D297" s="104" t="s">
        <v>5500</v>
      </c>
      <c r="E297" s="83" t="s">
        <v>469</v>
      </c>
      <c r="F297" s="67" t="s">
        <v>136</v>
      </c>
      <c r="G297" s="83">
        <v>2500</v>
      </c>
      <c r="H297" s="67" t="s">
        <v>5736</v>
      </c>
      <c r="I297" s="67">
        <v>1</v>
      </c>
      <c r="J297" s="195">
        <v>36982</v>
      </c>
      <c r="K297" s="67">
        <v>0</v>
      </c>
      <c r="L297" s="123">
        <f t="shared" si="5"/>
        <v>27851</v>
      </c>
      <c r="M297" s="83" t="s">
        <v>5841</v>
      </c>
      <c r="N297" s="113" t="s">
        <v>9526</v>
      </c>
      <c r="O297" s="67"/>
      <c r="P297" s="67"/>
      <c r="Q297" s="83" t="s">
        <v>137</v>
      </c>
      <c r="R297" s="182" t="s">
        <v>137</v>
      </c>
      <c r="S297" s="83" t="s">
        <v>139</v>
      </c>
      <c r="T297" s="67" t="s">
        <v>140</v>
      </c>
      <c r="U297" s="200" t="s">
        <v>7830</v>
      </c>
      <c r="V297" s="67"/>
      <c r="W297" s="67"/>
      <c r="X297" s="83" t="s">
        <v>6773</v>
      </c>
    </row>
    <row r="298" spans="1:24" ht="15" customHeight="1">
      <c r="A298" s="67" t="s">
        <v>134</v>
      </c>
      <c r="B298" s="67" t="s">
        <v>135</v>
      </c>
      <c r="C298" s="83">
        <v>827</v>
      </c>
      <c r="D298" s="104" t="s">
        <v>5553</v>
      </c>
      <c r="E298" s="83" t="s">
        <v>470</v>
      </c>
      <c r="F298" s="67" t="s">
        <v>136</v>
      </c>
      <c r="G298" s="83">
        <v>10700</v>
      </c>
      <c r="H298" s="67" t="s">
        <v>5736</v>
      </c>
      <c r="I298" s="67">
        <v>1</v>
      </c>
      <c r="J298" s="195">
        <v>36982</v>
      </c>
      <c r="K298" s="67">
        <v>0</v>
      </c>
      <c r="L298" s="123">
        <f t="shared" si="5"/>
        <v>27851</v>
      </c>
      <c r="M298" s="83" t="s">
        <v>5738</v>
      </c>
      <c r="N298" s="113" t="s">
        <v>9526</v>
      </c>
      <c r="O298" s="67"/>
      <c r="P298" s="67"/>
      <c r="Q298" s="83" t="s">
        <v>137</v>
      </c>
      <c r="R298" s="182" t="s">
        <v>137</v>
      </c>
      <c r="S298" s="83" t="s">
        <v>139</v>
      </c>
      <c r="T298" s="67" t="s">
        <v>140</v>
      </c>
      <c r="U298" s="200" t="s">
        <v>7830</v>
      </c>
      <c r="V298" s="67"/>
      <c r="W298" s="67"/>
      <c r="X298" s="83" t="s">
        <v>6774</v>
      </c>
    </row>
    <row r="299" spans="1:24" ht="15" customHeight="1">
      <c r="A299" s="67" t="s">
        <v>134</v>
      </c>
      <c r="B299" s="67" t="s">
        <v>135</v>
      </c>
      <c r="C299" s="83">
        <v>608</v>
      </c>
      <c r="D299" s="104" t="s">
        <v>5560</v>
      </c>
      <c r="E299" s="83" t="s">
        <v>471</v>
      </c>
      <c r="F299" s="67" t="s">
        <v>136</v>
      </c>
      <c r="G299" s="83">
        <v>41500</v>
      </c>
      <c r="H299" s="67" t="s">
        <v>162</v>
      </c>
      <c r="I299" s="67">
        <v>1</v>
      </c>
      <c r="J299" s="195">
        <v>36982</v>
      </c>
      <c r="K299" s="67">
        <v>0</v>
      </c>
      <c r="L299" s="123">
        <f t="shared" si="5"/>
        <v>27851</v>
      </c>
      <c r="M299" s="83" t="s">
        <v>5758</v>
      </c>
      <c r="N299" s="113" t="s">
        <v>9526</v>
      </c>
      <c r="O299" s="67"/>
      <c r="P299" s="67"/>
      <c r="Q299" s="83" t="s">
        <v>4269</v>
      </c>
      <c r="R299" s="182" t="s">
        <v>2714</v>
      </c>
      <c r="S299" s="83" t="s">
        <v>139</v>
      </c>
      <c r="T299" s="67" t="s">
        <v>140</v>
      </c>
      <c r="U299" s="200" t="s">
        <v>7833</v>
      </c>
      <c r="V299" s="67"/>
      <c r="W299" s="67"/>
      <c r="X299" s="83" t="s">
        <v>6775</v>
      </c>
    </row>
    <row r="300" spans="1:24" ht="15" customHeight="1">
      <c r="A300" s="67" t="s">
        <v>134</v>
      </c>
      <c r="B300" s="67" t="s">
        <v>135</v>
      </c>
      <c r="C300" s="83">
        <v>1336</v>
      </c>
      <c r="D300" s="104" t="s">
        <v>5500</v>
      </c>
      <c r="E300" s="83" t="s">
        <v>472</v>
      </c>
      <c r="F300" s="67" t="s">
        <v>136</v>
      </c>
      <c r="G300" s="83">
        <v>13700</v>
      </c>
      <c r="H300" s="67" t="s">
        <v>5736</v>
      </c>
      <c r="I300" s="67">
        <v>1</v>
      </c>
      <c r="J300" s="195">
        <v>36982</v>
      </c>
      <c r="K300" s="67">
        <v>0</v>
      </c>
      <c r="L300" s="123">
        <f t="shared" si="5"/>
        <v>27851</v>
      </c>
      <c r="M300" s="83" t="s">
        <v>5761</v>
      </c>
      <c r="N300" s="113" t="s">
        <v>9526</v>
      </c>
      <c r="O300" s="67"/>
      <c r="P300" s="67"/>
      <c r="Q300" s="83" t="s">
        <v>4270</v>
      </c>
      <c r="R300" s="182" t="s">
        <v>2715</v>
      </c>
      <c r="S300" s="83" t="s">
        <v>139</v>
      </c>
      <c r="T300" s="67" t="s">
        <v>140</v>
      </c>
      <c r="U300" s="200" t="s">
        <v>7830</v>
      </c>
      <c r="V300" s="67"/>
      <c r="W300" s="67"/>
      <c r="X300" s="83" t="s">
        <v>6776</v>
      </c>
    </row>
    <row r="301" spans="1:24" ht="15" customHeight="1">
      <c r="A301" s="67" t="s">
        <v>134</v>
      </c>
      <c r="B301" s="67" t="s">
        <v>135</v>
      </c>
      <c r="C301" s="83">
        <v>1154</v>
      </c>
      <c r="D301" s="104" t="s">
        <v>172</v>
      </c>
      <c r="E301" s="83" t="s">
        <v>473</v>
      </c>
      <c r="F301" s="67" t="s">
        <v>136</v>
      </c>
      <c r="G301" s="83">
        <v>22300</v>
      </c>
      <c r="H301" s="67" t="s">
        <v>162</v>
      </c>
      <c r="I301" s="67">
        <v>1</v>
      </c>
      <c r="J301" s="195">
        <v>36982</v>
      </c>
      <c r="K301" s="67">
        <v>0</v>
      </c>
      <c r="L301" s="123">
        <f t="shared" si="5"/>
        <v>27851</v>
      </c>
      <c r="M301" s="83" t="s">
        <v>5842</v>
      </c>
      <c r="N301" s="113" t="s">
        <v>9526</v>
      </c>
      <c r="O301" s="112"/>
      <c r="P301" s="67"/>
      <c r="Q301" s="83" t="s">
        <v>4271</v>
      </c>
      <c r="R301" s="182" t="s">
        <v>2716</v>
      </c>
      <c r="S301" s="83" t="s">
        <v>139</v>
      </c>
      <c r="T301" s="67" t="s">
        <v>140</v>
      </c>
      <c r="U301" s="200" t="s">
        <v>7831</v>
      </c>
      <c r="V301" s="67"/>
      <c r="W301" s="67"/>
      <c r="X301" s="83" t="s">
        <v>6777</v>
      </c>
    </row>
    <row r="302" spans="1:24" ht="15" customHeight="1">
      <c r="A302" s="67" t="s">
        <v>134</v>
      </c>
      <c r="B302" s="67" t="s">
        <v>135</v>
      </c>
      <c r="C302" s="83">
        <v>796</v>
      </c>
      <c r="D302" s="104" t="s">
        <v>5514</v>
      </c>
      <c r="E302" s="83" t="s">
        <v>474</v>
      </c>
      <c r="F302" s="67" t="s">
        <v>136</v>
      </c>
      <c r="G302" s="83">
        <v>28000</v>
      </c>
      <c r="H302" s="67" t="s">
        <v>162</v>
      </c>
      <c r="I302" s="67">
        <v>1</v>
      </c>
      <c r="J302" s="195">
        <v>36982</v>
      </c>
      <c r="K302" s="67">
        <v>0</v>
      </c>
      <c r="L302" s="123">
        <f t="shared" si="5"/>
        <v>27851</v>
      </c>
      <c r="M302" s="83" t="s">
        <v>5844</v>
      </c>
      <c r="N302" s="113" t="s">
        <v>9526</v>
      </c>
      <c r="O302" s="67"/>
      <c r="P302" s="67"/>
      <c r="Q302" s="83" t="s">
        <v>4272</v>
      </c>
      <c r="R302" s="182" t="s">
        <v>2717</v>
      </c>
      <c r="S302" s="83" t="s">
        <v>139</v>
      </c>
      <c r="T302" s="67" t="s">
        <v>140</v>
      </c>
      <c r="U302" s="200" t="s">
        <v>7832</v>
      </c>
      <c r="V302" s="67"/>
      <c r="W302" s="67"/>
      <c r="X302" s="83" t="s">
        <v>6778</v>
      </c>
    </row>
    <row r="303" spans="1:24" ht="15" customHeight="1">
      <c r="A303" s="67" t="s">
        <v>134</v>
      </c>
      <c r="B303" s="67" t="s">
        <v>135</v>
      </c>
      <c r="C303" s="83">
        <v>652</v>
      </c>
      <c r="D303" s="104" t="s">
        <v>172</v>
      </c>
      <c r="E303" s="83" t="s">
        <v>475</v>
      </c>
      <c r="F303" s="67" t="s">
        <v>136</v>
      </c>
      <c r="G303" s="83">
        <v>31800</v>
      </c>
      <c r="H303" s="67" t="s">
        <v>162</v>
      </c>
      <c r="I303" s="67">
        <v>1</v>
      </c>
      <c r="J303" s="195">
        <v>36982</v>
      </c>
      <c r="K303" s="67">
        <v>0</v>
      </c>
      <c r="L303" s="123">
        <f t="shared" si="5"/>
        <v>27851</v>
      </c>
      <c r="M303" s="83" t="s">
        <v>5840</v>
      </c>
      <c r="N303" s="113" t="s">
        <v>9526</v>
      </c>
      <c r="O303" s="67"/>
      <c r="P303" s="67"/>
      <c r="Q303" s="83" t="s">
        <v>4273</v>
      </c>
      <c r="R303" s="182" t="s">
        <v>2718</v>
      </c>
      <c r="S303" s="83" t="s">
        <v>139</v>
      </c>
      <c r="T303" s="67" t="s">
        <v>140</v>
      </c>
      <c r="U303" s="200" t="s">
        <v>7832</v>
      </c>
      <c r="V303" s="67"/>
      <c r="W303" s="67"/>
      <c r="X303" s="83" t="s">
        <v>6779</v>
      </c>
    </row>
    <row r="304" spans="1:24" ht="15" customHeight="1">
      <c r="A304" s="67" t="s">
        <v>134</v>
      </c>
      <c r="B304" s="67" t="s">
        <v>135</v>
      </c>
      <c r="C304" s="83">
        <v>472</v>
      </c>
      <c r="D304" s="104" t="s">
        <v>5561</v>
      </c>
      <c r="E304" s="83" t="s">
        <v>476</v>
      </c>
      <c r="F304" s="67" t="s">
        <v>136</v>
      </c>
      <c r="G304" s="83">
        <v>9000</v>
      </c>
      <c r="H304" s="67" t="s">
        <v>162</v>
      </c>
      <c r="I304" s="67">
        <v>1</v>
      </c>
      <c r="J304" s="195">
        <v>36982</v>
      </c>
      <c r="K304" s="67">
        <v>0</v>
      </c>
      <c r="L304" s="123">
        <f t="shared" si="5"/>
        <v>27851</v>
      </c>
      <c r="M304" s="83" t="s">
        <v>5843</v>
      </c>
      <c r="N304" s="113" t="s">
        <v>9526</v>
      </c>
      <c r="O304" s="67"/>
      <c r="P304" s="67"/>
      <c r="Q304" s="83" t="s">
        <v>4274</v>
      </c>
      <c r="R304" s="182" t="s">
        <v>2719</v>
      </c>
      <c r="S304" s="83" t="s">
        <v>139</v>
      </c>
      <c r="T304" s="67" t="s">
        <v>140</v>
      </c>
      <c r="U304" s="200" t="s">
        <v>7830</v>
      </c>
      <c r="V304" s="67"/>
      <c r="W304" s="67"/>
      <c r="X304" s="83" t="s">
        <v>6780</v>
      </c>
    </row>
    <row r="305" spans="1:24" ht="15" customHeight="1">
      <c r="A305" s="67" t="s">
        <v>134</v>
      </c>
      <c r="B305" s="67" t="s">
        <v>135</v>
      </c>
      <c r="C305" s="83">
        <v>473</v>
      </c>
      <c r="D305" s="104" t="s">
        <v>5561</v>
      </c>
      <c r="E305" s="83" t="s">
        <v>477</v>
      </c>
      <c r="F305" s="67" t="s">
        <v>136</v>
      </c>
      <c r="G305" s="83">
        <v>9000</v>
      </c>
      <c r="H305" s="67" t="s">
        <v>162</v>
      </c>
      <c r="I305" s="67">
        <v>1</v>
      </c>
      <c r="J305" s="195">
        <v>36982</v>
      </c>
      <c r="K305" s="67">
        <v>0</v>
      </c>
      <c r="L305" s="123">
        <f t="shared" ref="L305:L368" si="6">DATE(YEAR(J305)-25,MONTH(J305),DAY(J305))</f>
        <v>27851</v>
      </c>
      <c r="M305" s="83" t="s">
        <v>5843</v>
      </c>
      <c r="N305" s="113" t="s">
        <v>9526</v>
      </c>
      <c r="O305" s="67"/>
      <c r="P305" s="67"/>
      <c r="Q305" s="83" t="s">
        <v>4275</v>
      </c>
      <c r="R305" s="182" t="s">
        <v>2720</v>
      </c>
      <c r="S305" s="83" t="s">
        <v>139</v>
      </c>
      <c r="T305" s="67" t="s">
        <v>140</v>
      </c>
      <c r="U305" s="200" t="s">
        <v>7830</v>
      </c>
      <c r="V305" s="67"/>
      <c r="W305" s="67"/>
      <c r="X305" s="83" t="s">
        <v>6781</v>
      </c>
    </row>
    <row r="306" spans="1:24" ht="15" customHeight="1">
      <c r="A306" s="67" t="s">
        <v>134</v>
      </c>
      <c r="B306" s="67" t="s">
        <v>135</v>
      </c>
      <c r="C306" s="83">
        <v>564</v>
      </c>
      <c r="D306" s="104" t="s">
        <v>5523</v>
      </c>
      <c r="E306" s="83" t="s">
        <v>478</v>
      </c>
      <c r="F306" s="67" t="s">
        <v>136</v>
      </c>
      <c r="G306" s="83">
        <v>26400</v>
      </c>
      <c r="H306" s="67" t="s">
        <v>162</v>
      </c>
      <c r="I306" s="67">
        <v>1</v>
      </c>
      <c r="J306" s="195">
        <v>36982</v>
      </c>
      <c r="K306" s="67">
        <v>0</v>
      </c>
      <c r="L306" s="123">
        <f t="shared" si="6"/>
        <v>27851</v>
      </c>
      <c r="M306" s="83" t="s">
        <v>5844</v>
      </c>
      <c r="N306" s="113" t="s">
        <v>9526</v>
      </c>
      <c r="O306" s="67"/>
      <c r="P306" s="67"/>
      <c r="Q306" s="83" t="s">
        <v>4276</v>
      </c>
      <c r="R306" s="182" t="s">
        <v>2721</v>
      </c>
      <c r="S306" s="83" t="s">
        <v>139</v>
      </c>
      <c r="T306" s="67" t="s">
        <v>140</v>
      </c>
      <c r="U306" s="200" t="s">
        <v>7832</v>
      </c>
      <c r="V306" s="67"/>
      <c r="W306" s="67"/>
      <c r="X306" s="83" t="s">
        <v>6782</v>
      </c>
    </row>
    <row r="307" spans="1:24" ht="15" customHeight="1">
      <c r="A307" s="67" t="s">
        <v>134</v>
      </c>
      <c r="B307" s="67" t="s">
        <v>135</v>
      </c>
      <c r="C307" s="83">
        <v>794</v>
      </c>
      <c r="D307" s="104" t="s">
        <v>5501</v>
      </c>
      <c r="E307" s="83" t="s">
        <v>479</v>
      </c>
      <c r="F307" s="67" t="s">
        <v>136</v>
      </c>
      <c r="G307" s="83">
        <v>18000</v>
      </c>
      <c r="H307" s="67" t="s">
        <v>162</v>
      </c>
      <c r="I307" s="67">
        <v>1</v>
      </c>
      <c r="J307" s="195">
        <v>36982</v>
      </c>
      <c r="K307" s="67">
        <v>0</v>
      </c>
      <c r="L307" s="123">
        <f t="shared" si="6"/>
        <v>27851</v>
      </c>
      <c r="M307" s="83" t="s">
        <v>5740</v>
      </c>
      <c r="N307" s="113" t="s">
        <v>9526</v>
      </c>
      <c r="O307" s="67"/>
      <c r="P307" s="67"/>
      <c r="Q307" s="83" t="s">
        <v>137</v>
      </c>
      <c r="R307" s="182" t="s">
        <v>137</v>
      </c>
      <c r="S307" s="83" t="s">
        <v>7823</v>
      </c>
      <c r="T307" s="67" t="s">
        <v>140</v>
      </c>
      <c r="U307" s="200" t="s">
        <v>7830</v>
      </c>
      <c r="V307" s="67"/>
      <c r="W307" s="67"/>
      <c r="X307" s="83" t="s">
        <v>6783</v>
      </c>
    </row>
    <row r="308" spans="1:24" ht="15" customHeight="1">
      <c r="A308" s="67" t="s">
        <v>134</v>
      </c>
      <c r="B308" s="67" t="s">
        <v>135</v>
      </c>
      <c r="C308" s="83">
        <v>655</v>
      </c>
      <c r="D308" s="104" t="s">
        <v>172</v>
      </c>
      <c r="E308" s="83" t="s">
        <v>480</v>
      </c>
      <c r="F308" s="67" t="s">
        <v>136</v>
      </c>
      <c r="G308" s="83">
        <v>30000</v>
      </c>
      <c r="H308" s="67" t="s">
        <v>162</v>
      </c>
      <c r="I308" s="67">
        <v>1</v>
      </c>
      <c r="J308" s="195">
        <v>36982</v>
      </c>
      <c r="K308" s="67">
        <v>0</v>
      </c>
      <c r="L308" s="123">
        <f t="shared" si="6"/>
        <v>27851</v>
      </c>
      <c r="M308" s="83" t="s">
        <v>5744</v>
      </c>
      <c r="N308" s="113" t="s">
        <v>9526</v>
      </c>
      <c r="O308" s="67"/>
      <c r="P308" s="67"/>
      <c r="Q308" s="83" t="s">
        <v>4277</v>
      </c>
      <c r="R308" s="182" t="s">
        <v>2722</v>
      </c>
      <c r="S308" s="83" t="s">
        <v>139</v>
      </c>
      <c r="T308" s="67" t="s">
        <v>140</v>
      </c>
      <c r="U308" s="200" t="s">
        <v>7831</v>
      </c>
      <c r="V308" s="67"/>
      <c r="W308" s="67"/>
      <c r="X308" s="83" t="s">
        <v>6784</v>
      </c>
    </row>
    <row r="309" spans="1:24" ht="15" customHeight="1">
      <c r="A309" s="67" t="s">
        <v>134</v>
      </c>
      <c r="B309" s="67" t="s">
        <v>135</v>
      </c>
      <c r="C309" s="83">
        <v>895</v>
      </c>
      <c r="D309" s="104" t="s">
        <v>5562</v>
      </c>
      <c r="E309" s="83" t="s">
        <v>481</v>
      </c>
      <c r="F309" s="67" t="s">
        <v>136</v>
      </c>
      <c r="G309" s="83">
        <v>16450</v>
      </c>
      <c r="H309" s="67" t="s">
        <v>162</v>
      </c>
      <c r="I309" s="67">
        <v>1</v>
      </c>
      <c r="J309" s="195">
        <v>36982</v>
      </c>
      <c r="K309" s="67">
        <v>0</v>
      </c>
      <c r="L309" s="123">
        <f t="shared" si="6"/>
        <v>27851</v>
      </c>
      <c r="M309" s="83" t="s">
        <v>171</v>
      </c>
      <c r="N309" s="113" t="s">
        <v>9526</v>
      </c>
      <c r="O309" s="67"/>
      <c r="P309" s="67"/>
      <c r="Q309" s="83" t="s">
        <v>4278</v>
      </c>
      <c r="R309" s="182" t="s">
        <v>2723</v>
      </c>
      <c r="S309" s="83" t="s">
        <v>139</v>
      </c>
      <c r="T309" s="67" t="s">
        <v>140</v>
      </c>
      <c r="U309" s="200" t="s">
        <v>7831</v>
      </c>
      <c r="V309" s="67"/>
      <c r="W309" s="67"/>
      <c r="X309" s="83" t="s">
        <v>6785</v>
      </c>
    </row>
    <row r="310" spans="1:24" ht="15" customHeight="1">
      <c r="A310" s="67" t="s">
        <v>134</v>
      </c>
      <c r="B310" s="67" t="s">
        <v>135</v>
      </c>
      <c r="C310" s="83">
        <v>826</v>
      </c>
      <c r="D310" s="104" t="s">
        <v>5501</v>
      </c>
      <c r="E310" s="83" t="s">
        <v>482</v>
      </c>
      <c r="F310" s="67" t="s">
        <v>136</v>
      </c>
      <c r="G310" s="83">
        <v>25600</v>
      </c>
      <c r="H310" s="67" t="s">
        <v>162</v>
      </c>
      <c r="I310" s="67">
        <v>1</v>
      </c>
      <c r="J310" s="195">
        <v>36982</v>
      </c>
      <c r="K310" s="67">
        <v>0</v>
      </c>
      <c r="L310" s="123">
        <f t="shared" si="6"/>
        <v>27851</v>
      </c>
      <c r="M310" s="83" t="s">
        <v>5740</v>
      </c>
      <c r="N310" s="113" t="s">
        <v>9526</v>
      </c>
      <c r="O310" s="67"/>
      <c r="P310" s="67"/>
      <c r="Q310" s="83" t="s">
        <v>4279</v>
      </c>
      <c r="R310" s="182" t="s">
        <v>2724</v>
      </c>
      <c r="S310" s="83" t="s">
        <v>139</v>
      </c>
      <c r="T310" s="67" t="s">
        <v>140</v>
      </c>
      <c r="U310" s="200" t="s">
        <v>7832</v>
      </c>
      <c r="V310" s="67"/>
      <c r="W310" s="67"/>
      <c r="X310" s="83" t="s">
        <v>6786</v>
      </c>
    </row>
    <row r="311" spans="1:24" ht="15" customHeight="1">
      <c r="A311" s="67" t="s">
        <v>134</v>
      </c>
      <c r="B311" s="67" t="s">
        <v>135</v>
      </c>
      <c r="C311" s="83">
        <v>480</v>
      </c>
      <c r="D311" s="104" t="s">
        <v>5495</v>
      </c>
      <c r="E311" s="83" t="s">
        <v>483</v>
      </c>
      <c r="F311" s="67" t="s">
        <v>136</v>
      </c>
      <c r="G311" s="83">
        <v>36000</v>
      </c>
      <c r="H311" s="67" t="s">
        <v>162</v>
      </c>
      <c r="I311" s="67">
        <v>1</v>
      </c>
      <c r="J311" s="195">
        <v>36982</v>
      </c>
      <c r="K311" s="67">
        <v>0</v>
      </c>
      <c r="L311" s="123">
        <f t="shared" si="6"/>
        <v>27851</v>
      </c>
      <c r="M311" s="83" t="s">
        <v>5495</v>
      </c>
      <c r="N311" s="113" t="s">
        <v>9526</v>
      </c>
      <c r="O311" s="67"/>
      <c r="P311" s="67"/>
      <c r="Q311" s="83" t="s">
        <v>4280</v>
      </c>
      <c r="R311" s="182" t="s">
        <v>2725</v>
      </c>
      <c r="S311" s="83" t="s">
        <v>139</v>
      </c>
      <c r="T311" s="67" t="s">
        <v>140</v>
      </c>
      <c r="U311" s="200" t="s">
        <v>7832</v>
      </c>
      <c r="V311" s="67"/>
      <c r="W311" s="67"/>
      <c r="X311" s="83" t="s">
        <v>137</v>
      </c>
    </row>
    <row r="312" spans="1:24" ht="15" customHeight="1">
      <c r="A312" s="67" t="s">
        <v>134</v>
      </c>
      <c r="B312" s="67" t="s">
        <v>135</v>
      </c>
      <c r="C312" s="83">
        <v>348</v>
      </c>
      <c r="D312" s="104" t="s">
        <v>5503</v>
      </c>
      <c r="E312" s="83" t="s">
        <v>484</v>
      </c>
      <c r="F312" s="67" t="s">
        <v>136</v>
      </c>
      <c r="G312" s="83">
        <v>34200</v>
      </c>
      <c r="H312" s="67" t="s">
        <v>162</v>
      </c>
      <c r="I312" s="67">
        <v>1</v>
      </c>
      <c r="J312" s="195">
        <v>36982</v>
      </c>
      <c r="K312" s="67">
        <v>0</v>
      </c>
      <c r="L312" s="123">
        <f t="shared" si="6"/>
        <v>27851</v>
      </c>
      <c r="M312" s="83" t="s">
        <v>5763</v>
      </c>
      <c r="N312" s="113" t="s">
        <v>9526</v>
      </c>
      <c r="O312" s="67"/>
      <c r="P312" s="67"/>
      <c r="Q312" s="83" t="s">
        <v>4281</v>
      </c>
      <c r="R312" s="182" t="s">
        <v>2726</v>
      </c>
      <c r="S312" s="83" t="s">
        <v>139</v>
      </c>
      <c r="T312" s="67" t="s">
        <v>140</v>
      </c>
      <c r="U312" s="200" t="s">
        <v>7832</v>
      </c>
      <c r="V312" s="67"/>
      <c r="W312" s="67"/>
      <c r="X312" s="83" t="s">
        <v>137</v>
      </c>
    </row>
    <row r="313" spans="1:24" ht="15" customHeight="1">
      <c r="A313" s="67" t="s">
        <v>134</v>
      </c>
      <c r="B313" s="67" t="s">
        <v>135</v>
      </c>
      <c r="C313" s="83">
        <v>2585</v>
      </c>
      <c r="D313" s="104" t="s">
        <v>5563</v>
      </c>
      <c r="E313" s="83" t="s">
        <v>485</v>
      </c>
      <c r="F313" s="67" t="s">
        <v>136</v>
      </c>
      <c r="G313" s="83">
        <v>1100</v>
      </c>
      <c r="H313" s="67" t="s">
        <v>162</v>
      </c>
      <c r="I313" s="67">
        <v>1</v>
      </c>
      <c r="J313" s="195">
        <v>36982</v>
      </c>
      <c r="K313" s="67">
        <v>0</v>
      </c>
      <c r="L313" s="123">
        <f t="shared" si="6"/>
        <v>27851</v>
      </c>
      <c r="M313" s="83" t="s">
        <v>5845</v>
      </c>
      <c r="N313" s="113" t="s">
        <v>9526</v>
      </c>
      <c r="O313" s="67"/>
      <c r="P313" s="67"/>
      <c r="Q313" s="83" t="s">
        <v>137</v>
      </c>
      <c r="R313" s="182" t="s">
        <v>137</v>
      </c>
      <c r="S313" s="83" t="s">
        <v>139</v>
      </c>
      <c r="T313" s="67" t="s">
        <v>140</v>
      </c>
      <c r="U313" s="200" t="s">
        <v>7830</v>
      </c>
      <c r="V313" s="67"/>
      <c r="W313" s="67"/>
      <c r="X313" s="83" t="s">
        <v>137</v>
      </c>
    </row>
    <row r="314" spans="1:24" ht="15" customHeight="1">
      <c r="A314" s="67" t="s">
        <v>134</v>
      </c>
      <c r="B314" s="67" t="s">
        <v>135</v>
      </c>
      <c r="C314" s="83">
        <v>2586</v>
      </c>
      <c r="D314" s="104" t="s">
        <v>5563</v>
      </c>
      <c r="E314" s="83" t="s">
        <v>486</v>
      </c>
      <c r="F314" s="67" t="s">
        <v>136</v>
      </c>
      <c r="G314" s="83">
        <v>1100</v>
      </c>
      <c r="H314" s="67" t="s">
        <v>162</v>
      </c>
      <c r="I314" s="67">
        <v>1</v>
      </c>
      <c r="J314" s="195">
        <v>36982</v>
      </c>
      <c r="K314" s="67">
        <v>0</v>
      </c>
      <c r="L314" s="123">
        <f t="shared" si="6"/>
        <v>27851</v>
      </c>
      <c r="M314" s="83" t="s">
        <v>5846</v>
      </c>
      <c r="N314" s="113" t="s">
        <v>9526</v>
      </c>
      <c r="O314" s="67"/>
      <c r="P314" s="67"/>
      <c r="Q314" s="83" t="s">
        <v>137</v>
      </c>
      <c r="R314" s="182" t="s">
        <v>137</v>
      </c>
      <c r="S314" s="83" t="s">
        <v>139</v>
      </c>
      <c r="T314" s="67" t="s">
        <v>140</v>
      </c>
      <c r="U314" s="200" t="s">
        <v>7830</v>
      </c>
      <c r="V314" s="67"/>
      <c r="W314" s="67"/>
      <c r="X314" s="83" t="s">
        <v>6787</v>
      </c>
    </row>
    <row r="315" spans="1:24" ht="15" customHeight="1">
      <c r="A315" s="67" t="s">
        <v>134</v>
      </c>
      <c r="B315" s="67" t="s">
        <v>135</v>
      </c>
      <c r="C315" s="83">
        <v>2587</v>
      </c>
      <c r="D315" s="104" t="s">
        <v>5556</v>
      </c>
      <c r="E315" s="83" t="s">
        <v>487</v>
      </c>
      <c r="F315" s="67" t="s">
        <v>136</v>
      </c>
      <c r="G315" s="83">
        <v>800</v>
      </c>
      <c r="H315" s="67" t="s">
        <v>162</v>
      </c>
      <c r="I315" s="67">
        <v>1</v>
      </c>
      <c r="J315" s="195">
        <v>36982</v>
      </c>
      <c r="K315" s="67">
        <v>0</v>
      </c>
      <c r="L315" s="123">
        <f t="shared" si="6"/>
        <v>27851</v>
      </c>
      <c r="M315" s="83" t="s">
        <v>5847</v>
      </c>
      <c r="N315" s="113" t="s">
        <v>9526</v>
      </c>
      <c r="O315" s="67"/>
      <c r="P315" s="67"/>
      <c r="Q315" s="83" t="s">
        <v>137</v>
      </c>
      <c r="R315" s="182" t="s">
        <v>137</v>
      </c>
      <c r="S315" s="83" t="s">
        <v>139</v>
      </c>
      <c r="T315" s="67" t="s">
        <v>140</v>
      </c>
      <c r="U315" s="200" t="s">
        <v>7830</v>
      </c>
      <c r="V315" s="67"/>
      <c r="W315" s="67"/>
      <c r="X315" s="83" t="s">
        <v>6788</v>
      </c>
    </row>
    <row r="316" spans="1:24" ht="15" customHeight="1">
      <c r="A316" s="67" t="s">
        <v>134</v>
      </c>
      <c r="B316" s="67" t="s">
        <v>135</v>
      </c>
      <c r="C316" s="83">
        <v>980</v>
      </c>
      <c r="D316" s="104" t="s">
        <v>5505</v>
      </c>
      <c r="E316" s="83" t="s">
        <v>488</v>
      </c>
      <c r="F316" s="67" t="s">
        <v>136</v>
      </c>
      <c r="G316" s="83">
        <v>6550</v>
      </c>
      <c r="H316" s="67" t="s">
        <v>162</v>
      </c>
      <c r="I316" s="67">
        <v>1</v>
      </c>
      <c r="J316" s="195">
        <v>36982</v>
      </c>
      <c r="K316" s="67">
        <v>0</v>
      </c>
      <c r="L316" s="123">
        <f t="shared" si="6"/>
        <v>27851</v>
      </c>
      <c r="M316" s="83" t="s">
        <v>5848</v>
      </c>
      <c r="N316" s="113" t="s">
        <v>9526</v>
      </c>
      <c r="O316" s="67"/>
      <c r="P316" s="67"/>
      <c r="Q316" s="83" t="s">
        <v>4282</v>
      </c>
      <c r="R316" s="182" t="s">
        <v>2727</v>
      </c>
      <c r="S316" s="83" t="s">
        <v>139</v>
      </c>
      <c r="T316" s="67" t="s">
        <v>140</v>
      </c>
      <c r="U316" s="200" t="s">
        <v>7831</v>
      </c>
      <c r="V316" s="67"/>
      <c r="W316" s="67"/>
      <c r="X316" s="83" t="s">
        <v>6789</v>
      </c>
    </row>
    <row r="317" spans="1:24" ht="15" customHeight="1">
      <c r="A317" s="67" t="s">
        <v>134</v>
      </c>
      <c r="B317" s="67" t="s">
        <v>135</v>
      </c>
      <c r="C317" s="83">
        <v>653</v>
      </c>
      <c r="D317" s="104" t="s">
        <v>172</v>
      </c>
      <c r="E317" s="83" t="s">
        <v>489</v>
      </c>
      <c r="F317" s="67" t="s">
        <v>136</v>
      </c>
      <c r="G317" s="83">
        <v>36000</v>
      </c>
      <c r="H317" s="67" t="s">
        <v>162</v>
      </c>
      <c r="I317" s="67">
        <v>1</v>
      </c>
      <c r="J317" s="195">
        <v>36982</v>
      </c>
      <c r="K317" s="67">
        <v>0</v>
      </c>
      <c r="L317" s="123">
        <f t="shared" si="6"/>
        <v>27851</v>
      </c>
      <c r="M317" s="83" t="s">
        <v>5842</v>
      </c>
      <c r="N317" s="113" t="s">
        <v>9526</v>
      </c>
      <c r="O317" s="67"/>
      <c r="P317" s="67"/>
      <c r="Q317" s="83" t="s">
        <v>4283</v>
      </c>
      <c r="R317" s="182" t="s">
        <v>2728</v>
      </c>
      <c r="S317" s="83" t="s">
        <v>139</v>
      </c>
      <c r="T317" s="67" t="s">
        <v>140</v>
      </c>
      <c r="U317" s="200" t="s">
        <v>7833</v>
      </c>
      <c r="V317" s="67"/>
      <c r="W317" s="67"/>
      <c r="X317" s="83" t="s">
        <v>6790</v>
      </c>
    </row>
    <row r="318" spans="1:24" ht="15" customHeight="1">
      <c r="A318" s="67" t="s">
        <v>134</v>
      </c>
      <c r="B318" s="67" t="s">
        <v>135</v>
      </c>
      <c r="C318" s="83">
        <v>647</v>
      </c>
      <c r="D318" s="104" t="s">
        <v>172</v>
      </c>
      <c r="E318" s="83" t="s">
        <v>490</v>
      </c>
      <c r="F318" s="67" t="s">
        <v>136</v>
      </c>
      <c r="G318" s="83">
        <v>36000</v>
      </c>
      <c r="H318" s="67" t="s">
        <v>162</v>
      </c>
      <c r="I318" s="67">
        <v>1</v>
      </c>
      <c r="J318" s="195">
        <v>36982</v>
      </c>
      <c r="K318" s="67">
        <v>0</v>
      </c>
      <c r="L318" s="123">
        <f t="shared" si="6"/>
        <v>27851</v>
      </c>
      <c r="M318" s="83" t="s">
        <v>5842</v>
      </c>
      <c r="N318" s="113" t="s">
        <v>9526</v>
      </c>
      <c r="O318" s="67"/>
      <c r="P318" s="67"/>
      <c r="Q318" s="83" t="s">
        <v>4284</v>
      </c>
      <c r="R318" s="182" t="s">
        <v>2729</v>
      </c>
      <c r="S318" s="83" t="s">
        <v>139</v>
      </c>
      <c r="T318" s="67" t="s">
        <v>140</v>
      </c>
      <c r="U318" s="200" t="s">
        <v>7832</v>
      </c>
      <c r="V318" s="67"/>
      <c r="W318" s="67"/>
      <c r="X318" s="83" t="s">
        <v>6791</v>
      </c>
    </row>
    <row r="319" spans="1:24" ht="15" customHeight="1">
      <c r="A319" s="67" t="s">
        <v>134</v>
      </c>
      <c r="B319" s="67" t="s">
        <v>135</v>
      </c>
      <c r="C319" s="83">
        <v>801</v>
      </c>
      <c r="D319" s="104" t="s">
        <v>5564</v>
      </c>
      <c r="E319" s="83" t="s">
        <v>491</v>
      </c>
      <c r="F319" s="67" t="s">
        <v>136</v>
      </c>
      <c r="G319" s="83">
        <v>30000</v>
      </c>
      <c r="H319" s="67" t="s">
        <v>162</v>
      </c>
      <c r="I319" s="67">
        <v>1</v>
      </c>
      <c r="J319" s="195">
        <v>36982</v>
      </c>
      <c r="K319" s="67">
        <v>0</v>
      </c>
      <c r="L319" s="123">
        <f t="shared" si="6"/>
        <v>27851</v>
      </c>
      <c r="M319" s="83" t="s">
        <v>5849</v>
      </c>
      <c r="N319" s="113" t="s">
        <v>9526</v>
      </c>
      <c r="O319" s="67"/>
      <c r="P319" s="67"/>
      <c r="Q319" s="83" t="s">
        <v>4285</v>
      </c>
      <c r="R319" s="182" t="s">
        <v>2730</v>
      </c>
      <c r="S319" s="83" t="s">
        <v>139</v>
      </c>
      <c r="T319" s="67" t="s">
        <v>140</v>
      </c>
      <c r="U319" s="200" t="s">
        <v>7832</v>
      </c>
      <c r="V319" s="67"/>
      <c r="W319" s="67"/>
      <c r="X319" s="83" t="s">
        <v>6792</v>
      </c>
    </row>
    <row r="320" spans="1:24" ht="15" customHeight="1">
      <c r="A320" s="67" t="s">
        <v>134</v>
      </c>
      <c r="B320" s="67" t="s">
        <v>135</v>
      </c>
      <c r="C320" s="83">
        <v>546</v>
      </c>
      <c r="D320" s="104" t="s">
        <v>5554</v>
      </c>
      <c r="E320" s="83" t="s">
        <v>492</v>
      </c>
      <c r="F320" s="67" t="s">
        <v>136</v>
      </c>
      <c r="G320" s="83">
        <v>10900</v>
      </c>
      <c r="H320" s="67" t="s">
        <v>162</v>
      </c>
      <c r="I320" s="67">
        <v>1</v>
      </c>
      <c r="J320" s="195">
        <v>36982</v>
      </c>
      <c r="K320" s="67">
        <v>0</v>
      </c>
      <c r="L320" s="123">
        <f t="shared" si="6"/>
        <v>27851</v>
      </c>
      <c r="M320" s="83" t="s">
        <v>5850</v>
      </c>
      <c r="N320" s="113" t="s">
        <v>9526</v>
      </c>
      <c r="O320" s="67"/>
      <c r="P320" s="67"/>
      <c r="Q320" s="83" t="s">
        <v>4286</v>
      </c>
      <c r="R320" s="182" t="s">
        <v>2731</v>
      </c>
      <c r="S320" s="83" t="s">
        <v>139</v>
      </c>
      <c r="T320" s="67" t="s">
        <v>140</v>
      </c>
      <c r="U320" s="200" t="s">
        <v>7830</v>
      </c>
      <c r="V320" s="67"/>
      <c r="W320" s="67"/>
      <c r="X320" s="83" t="s">
        <v>6793</v>
      </c>
    </row>
    <row r="321" spans="1:24" ht="15" customHeight="1">
      <c r="A321" s="67" t="s">
        <v>134</v>
      </c>
      <c r="B321" s="67" t="s">
        <v>135</v>
      </c>
      <c r="C321" s="83">
        <v>556</v>
      </c>
      <c r="D321" s="104" t="s">
        <v>5488</v>
      </c>
      <c r="E321" s="83" t="s">
        <v>493</v>
      </c>
      <c r="F321" s="67" t="s">
        <v>136</v>
      </c>
      <c r="G321" s="83">
        <v>36000</v>
      </c>
      <c r="H321" s="67" t="s">
        <v>5736</v>
      </c>
      <c r="I321" s="67">
        <v>1</v>
      </c>
      <c r="J321" s="195">
        <v>36982</v>
      </c>
      <c r="K321" s="67">
        <v>0</v>
      </c>
      <c r="L321" s="123">
        <f t="shared" si="6"/>
        <v>27851</v>
      </c>
      <c r="M321" s="83" t="s">
        <v>5851</v>
      </c>
      <c r="N321" s="113" t="s">
        <v>9526</v>
      </c>
      <c r="O321" s="67"/>
      <c r="P321" s="67"/>
      <c r="Q321" s="83" t="s">
        <v>4287</v>
      </c>
      <c r="R321" s="182" t="s">
        <v>2732</v>
      </c>
      <c r="S321" s="83" t="s">
        <v>139</v>
      </c>
      <c r="T321" s="67" t="s">
        <v>140</v>
      </c>
      <c r="U321" s="200" t="s">
        <v>7833</v>
      </c>
      <c r="V321" s="67"/>
      <c r="W321" s="67"/>
      <c r="X321" s="83" t="s">
        <v>6794</v>
      </c>
    </row>
    <row r="322" spans="1:24" ht="15" customHeight="1">
      <c r="A322" s="67" t="s">
        <v>134</v>
      </c>
      <c r="B322" s="67" t="s">
        <v>135</v>
      </c>
      <c r="C322" s="83">
        <v>2478</v>
      </c>
      <c r="D322" s="104" t="s">
        <v>5527</v>
      </c>
      <c r="E322" s="83" t="s">
        <v>494</v>
      </c>
      <c r="F322" s="67" t="s">
        <v>5807</v>
      </c>
      <c r="G322" s="83">
        <v>5400</v>
      </c>
      <c r="H322" s="67" t="s">
        <v>5736</v>
      </c>
      <c r="I322" s="67">
        <v>1</v>
      </c>
      <c r="J322" s="195">
        <v>36982</v>
      </c>
      <c r="K322" s="67">
        <v>0</v>
      </c>
      <c r="L322" s="123">
        <f t="shared" si="6"/>
        <v>27851</v>
      </c>
      <c r="M322" s="83" t="s">
        <v>5852</v>
      </c>
      <c r="N322" s="113" t="s">
        <v>9526</v>
      </c>
      <c r="O322" s="67"/>
      <c r="P322" s="67"/>
      <c r="Q322" s="83" t="s">
        <v>4288</v>
      </c>
      <c r="R322" s="182" t="s">
        <v>2733</v>
      </c>
      <c r="S322" s="83" t="s">
        <v>139</v>
      </c>
      <c r="T322" s="67" t="s">
        <v>140</v>
      </c>
      <c r="U322" s="200" t="s">
        <v>7830</v>
      </c>
      <c r="V322" s="67"/>
      <c r="W322" s="67"/>
      <c r="X322" s="83" t="s">
        <v>137</v>
      </c>
    </row>
    <row r="323" spans="1:24" ht="15" customHeight="1">
      <c r="A323" s="67" t="s">
        <v>134</v>
      </c>
      <c r="B323" s="67" t="s">
        <v>135</v>
      </c>
      <c r="C323" s="83">
        <v>819</v>
      </c>
      <c r="D323" s="104" t="s">
        <v>5550</v>
      </c>
      <c r="E323" s="83" t="s">
        <v>495</v>
      </c>
      <c r="F323" s="67" t="s">
        <v>136</v>
      </c>
      <c r="G323" s="83">
        <v>4100</v>
      </c>
      <c r="H323" s="67" t="s">
        <v>162</v>
      </c>
      <c r="I323" s="67">
        <v>1</v>
      </c>
      <c r="J323" s="195">
        <v>36982</v>
      </c>
      <c r="K323" s="67">
        <v>0</v>
      </c>
      <c r="L323" s="123">
        <f t="shared" si="6"/>
        <v>27851</v>
      </c>
      <c r="M323" s="83" t="s">
        <v>5853</v>
      </c>
      <c r="N323" s="113" t="s">
        <v>9526</v>
      </c>
      <c r="O323" s="112"/>
      <c r="P323" s="67"/>
      <c r="Q323" s="83" t="s">
        <v>4229</v>
      </c>
      <c r="R323" s="182" t="s">
        <v>2734</v>
      </c>
      <c r="S323" s="83" t="s">
        <v>139</v>
      </c>
      <c r="T323" s="67" t="s">
        <v>140</v>
      </c>
      <c r="U323" s="200" t="s">
        <v>7830</v>
      </c>
      <c r="V323" s="67"/>
      <c r="W323" s="67"/>
      <c r="X323" s="83" t="s">
        <v>6795</v>
      </c>
    </row>
    <row r="324" spans="1:24" ht="15" customHeight="1">
      <c r="A324" s="67" t="s">
        <v>134</v>
      </c>
      <c r="B324" s="67" t="s">
        <v>135</v>
      </c>
      <c r="C324" s="83">
        <v>2588</v>
      </c>
      <c r="D324" s="104" t="s">
        <v>5533</v>
      </c>
      <c r="E324" s="83" t="s">
        <v>496</v>
      </c>
      <c r="F324" s="67" t="s">
        <v>136</v>
      </c>
      <c r="G324" s="83">
        <v>900</v>
      </c>
      <c r="H324" s="67" t="s">
        <v>162</v>
      </c>
      <c r="I324" s="67">
        <v>1</v>
      </c>
      <c r="J324" s="195">
        <v>36982</v>
      </c>
      <c r="K324" s="67">
        <v>0</v>
      </c>
      <c r="L324" s="123">
        <f t="shared" si="6"/>
        <v>27851</v>
      </c>
      <c r="M324" s="83" t="s">
        <v>5854</v>
      </c>
      <c r="N324" s="113" t="s">
        <v>9526</v>
      </c>
      <c r="O324" s="67"/>
      <c r="P324" s="67"/>
      <c r="Q324" s="83" t="s">
        <v>137</v>
      </c>
      <c r="R324" s="182" t="s">
        <v>137</v>
      </c>
      <c r="S324" s="83" t="s">
        <v>139</v>
      </c>
      <c r="T324" s="67" t="s">
        <v>140</v>
      </c>
      <c r="U324" s="200" t="s">
        <v>7830</v>
      </c>
      <c r="V324" s="67"/>
      <c r="W324" s="67"/>
      <c r="X324" s="83" t="s">
        <v>6796</v>
      </c>
    </row>
    <row r="325" spans="1:24" ht="15" customHeight="1">
      <c r="A325" s="67" t="s">
        <v>134</v>
      </c>
      <c r="B325" s="67" t="s">
        <v>135</v>
      </c>
      <c r="C325" s="83">
        <v>406</v>
      </c>
      <c r="D325" s="104" t="s">
        <v>5490</v>
      </c>
      <c r="E325" s="83" t="s">
        <v>497</v>
      </c>
      <c r="F325" s="67" t="s">
        <v>136</v>
      </c>
      <c r="G325" s="83">
        <v>30000</v>
      </c>
      <c r="H325" s="67" t="s">
        <v>162</v>
      </c>
      <c r="I325" s="67">
        <v>1</v>
      </c>
      <c r="J325" s="195">
        <v>36982</v>
      </c>
      <c r="K325" s="67">
        <v>0</v>
      </c>
      <c r="L325" s="123">
        <f t="shared" si="6"/>
        <v>27851</v>
      </c>
      <c r="M325" s="83" t="s">
        <v>5758</v>
      </c>
      <c r="N325" s="113" t="s">
        <v>9526</v>
      </c>
      <c r="O325" s="67"/>
      <c r="P325" s="67"/>
      <c r="Q325" s="83" t="s">
        <v>4289</v>
      </c>
      <c r="R325" s="182" t="s">
        <v>2735</v>
      </c>
      <c r="S325" s="83" t="s">
        <v>139</v>
      </c>
      <c r="T325" s="67" t="s">
        <v>140</v>
      </c>
      <c r="U325" s="200" t="s">
        <v>7832</v>
      </c>
      <c r="V325" s="67"/>
      <c r="W325" s="67"/>
      <c r="X325" s="83" t="s">
        <v>6797</v>
      </c>
    </row>
    <row r="326" spans="1:24" ht="15" customHeight="1">
      <c r="A326" s="67" t="s">
        <v>134</v>
      </c>
      <c r="B326" s="67" t="s">
        <v>135</v>
      </c>
      <c r="C326" s="83">
        <v>1706</v>
      </c>
      <c r="D326" s="104" t="s">
        <v>5490</v>
      </c>
      <c r="E326" s="83" t="s">
        <v>498</v>
      </c>
      <c r="F326" s="67" t="s">
        <v>136</v>
      </c>
      <c r="G326" s="83">
        <v>34800</v>
      </c>
      <c r="H326" s="67" t="s">
        <v>162</v>
      </c>
      <c r="I326" s="67">
        <v>1</v>
      </c>
      <c r="J326" s="195">
        <v>36982</v>
      </c>
      <c r="K326" s="67">
        <v>0</v>
      </c>
      <c r="L326" s="123">
        <f t="shared" si="6"/>
        <v>27851</v>
      </c>
      <c r="M326" s="83" t="s">
        <v>5758</v>
      </c>
      <c r="N326" s="113" t="s">
        <v>9526</v>
      </c>
      <c r="O326" s="67"/>
      <c r="P326" s="67"/>
      <c r="Q326" s="83" t="s">
        <v>4290</v>
      </c>
      <c r="R326" s="182" t="s">
        <v>2736</v>
      </c>
      <c r="S326" s="83" t="s">
        <v>139</v>
      </c>
      <c r="T326" s="67" t="s">
        <v>140</v>
      </c>
      <c r="U326" s="200" t="s">
        <v>7832</v>
      </c>
      <c r="V326" s="67"/>
      <c r="W326" s="67"/>
      <c r="X326" s="83" t="s">
        <v>137</v>
      </c>
    </row>
    <row r="327" spans="1:24" ht="15" customHeight="1">
      <c r="A327" s="67" t="s">
        <v>134</v>
      </c>
      <c r="B327" s="67" t="s">
        <v>135</v>
      </c>
      <c r="C327" s="83">
        <v>1707</v>
      </c>
      <c r="D327" s="104" t="s">
        <v>5490</v>
      </c>
      <c r="E327" s="83" t="s">
        <v>499</v>
      </c>
      <c r="F327" s="67" t="s">
        <v>136</v>
      </c>
      <c r="G327" s="83">
        <v>24000</v>
      </c>
      <c r="H327" s="67" t="s">
        <v>162</v>
      </c>
      <c r="I327" s="67">
        <v>1</v>
      </c>
      <c r="J327" s="195">
        <v>36982</v>
      </c>
      <c r="K327" s="67">
        <v>0</v>
      </c>
      <c r="L327" s="123">
        <f t="shared" si="6"/>
        <v>27851</v>
      </c>
      <c r="M327" s="83" t="s">
        <v>5758</v>
      </c>
      <c r="N327" s="113" t="s">
        <v>9526</v>
      </c>
      <c r="O327" s="67"/>
      <c r="P327" s="67"/>
      <c r="Q327" s="83" t="s">
        <v>4291</v>
      </c>
      <c r="R327" s="182" t="s">
        <v>2737</v>
      </c>
      <c r="S327" s="83" t="s">
        <v>139</v>
      </c>
      <c r="T327" s="67" t="s">
        <v>140</v>
      </c>
      <c r="U327" s="200" t="s">
        <v>7832</v>
      </c>
      <c r="V327" s="67"/>
      <c r="W327" s="67"/>
      <c r="X327" s="83" t="s">
        <v>6798</v>
      </c>
    </row>
    <row r="328" spans="1:24" ht="15" customHeight="1">
      <c r="A328" s="67" t="s">
        <v>134</v>
      </c>
      <c r="B328" s="67" t="s">
        <v>135</v>
      </c>
      <c r="C328" s="83">
        <v>2589</v>
      </c>
      <c r="D328" s="104" t="s">
        <v>5490</v>
      </c>
      <c r="E328" s="83" t="s">
        <v>500</v>
      </c>
      <c r="F328" s="67" t="s">
        <v>136</v>
      </c>
      <c r="G328" s="83">
        <v>32400</v>
      </c>
      <c r="H328" s="67" t="s">
        <v>162</v>
      </c>
      <c r="I328" s="67">
        <v>1</v>
      </c>
      <c r="J328" s="195">
        <v>36982</v>
      </c>
      <c r="K328" s="67">
        <v>0</v>
      </c>
      <c r="L328" s="123">
        <f t="shared" si="6"/>
        <v>27851</v>
      </c>
      <c r="M328" s="83" t="s">
        <v>5758</v>
      </c>
      <c r="N328" s="113" t="s">
        <v>9526</v>
      </c>
      <c r="O328" s="67"/>
      <c r="P328" s="67"/>
      <c r="Q328" s="83" t="s">
        <v>4292</v>
      </c>
      <c r="R328" s="182" t="s">
        <v>2738</v>
      </c>
      <c r="S328" s="83" t="s">
        <v>7823</v>
      </c>
      <c r="T328" s="67" t="s">
        <v>140</v>
      </c>
      <c r="U328" s="200" t="s">
        <v>7832</v>
      </c>
      <c r="V328" s="67"/>
      <c r="W328" s="67"/>
      <c r="X328" s="83" t="s">
        <v>6799</v>
      </c>
    </row>
    <row r="329" spans="1:24" ht="15" customHeight="1">
      <c r="A329" s="67" t="s">
        <v>134</v>
      </c>
      <c r="B329" s="67" t="s">
        <v>135</v>
      </c>
      <c r="C329" s="83">
        <v>392</v>
      </c>
      <c r="D329" s="104" t="s">
        <v>5551</v>
      </c>
      <c r="E329" s="83" t="s">
        <v>501</v>
      </c>
      <c r="F329" s="67" t="s">
        <v>136</v>
      </c>
      <c r="G329" s="83">
        <v>5500</v>
      </c>
      <c r="H329" s="67" t="s">
        <v>162</v>
      </c>
      <c r="I329" s="67">
        <v>1</v>
      </c>
      <c r="J329" s="195">
        <v>36982</v>
      </c>
      <c r="K329" s="67">
        <v>0</v>
      </c>
      <c r="L329" s="123">
        <f t="shared" si="6"/>
        <v>27851</v>
      </c>
      <c r="M329" s="83" t="s">
        <v>178</v>
      </c>
      <c r="N329" s="113" t="s">
        <v>9526</v>
      </c>
      <c r="O329" s="67"/>
      <c r="P329" s="67"/>
      <c r="Q329" s="83" t="s">
        <v>137</v>
      </c>
      <c r="R329" s="182" t="s">
        <v>137</v>
      </c>
      <c r="S329" s="83" t="s">
        <v>7823</v>
      </c>
      <c r="T329" s="67" t="s">
        <v>140</v>
      </c>
      <c r="U329" s="200" t="s">
        <v>7830</v>
      </c>
      <c r="V329" s="67"/>
      <c r="W329" s="67"/>
      <c r="X329" s="83" t="s">
        <v>6800</v>
      </c>
    </row>
    <row r="330" spans="1:24" ht="15" customHeight="1">
      <c r="A330" s="67" t="s">
        <v>134</v>
      </c>
      <c r="B330" s="67" t="s">
        <v>135</v>
      </c>
      <c r="C330" s="83">
        <v>454</v>
      </c>
      <c r="D330" s="104" t="s">
        <v>5491</v>
      </c>
      <c r="E330" s="83" t="s">
        <v>502</v>
      </c>
      <c r="F330" s="67" t="s">
        <v>136</v>
      </c>
      <c r="G330" s="83">
        <v>3650</v>
      </c>
      <c r="H330" s="67" t="s">
        <v>162</v>
      </c>
      <c r="I330" s="67">
        <v>1</v>
      </c>
      <c r="J330" s="195">
        <v>36982</v>
      </c>
      <c r="K330" s="67">
        <v>0</v>
      </c>
      <c r="L330" s="123">
        <f t="shared" si="6"/>
        <v>27851</v>
      </c>
      <c r="M330" s="83" t="s">
        <v>178</v>
      </c>
      <c r="N330" s="113" t="s">
        <v>9526</v>
      </c>
      <c r="O330" s="67"/>
      <c r="P330" s="67"/>
      <c r="Q330" s="83" t="s">
        <v>4293</v>
      </c>
      <c r="R330" s="182" t="s">
        <v>2739</v>
      </c>
      <c r="S330" s="83" t="s">
        <v>139</v>
      </c>
      <c r="T330" s="67" t="s">
        <v>140</v>
      </c>
      <c r="U330" s="200" t="s">
        <v>7830</v>
      </c>
      <c r="V330" s="67"/>
      <c r="W330" s="67"/>
      <c r="X330" s="83" t="s">
        <v>6801</v>
      </c>
    </row>
    <row r="331" spans="1:24" ht="15" customHeight="1">
      <c r="A331" s="67" t="s">
        <v>134</v>
      </c>
      <c r="B331" s="67" t="s">
        <v>135</v>
      </c>
      <c r="C331" s="83">
        <v>471</v>
      </c>
      <c r="D331" s="104" t="s">
        <v>5491</v>
      </c>
      <c r="E331" s="83" t="s">
        <v>503</v>
      </c>
      <c r="F331" s="67" t="s">
        <v>136</v>
      </c>
      <c r="G331" s="83">
        <v>3600</v>
      </c>
      <c r="H331" s="67" t="s">
        <v>162</v>
      </c>
      <c r="I331" s="67">
        <v>1</v>
      </c>
      <c r="J331" s="195">
        <v>36982</v>
      </c>
      <c r="K331" s="67">
        <v>0</v>
      </c>
      <c r="L331" s="123">
        <f t="shared" si="6"/>
        <v>27851</v>
      </c>
      <c r="M331" s="83" t="s">
        <v>178</v>
      </c>
      <c r="N331" s="113" t="s">
        <v>9526</v>
      </c>
      <c r="O331" s="67"/>
      <c r="P331" s="67"/>
      <c r="Q331" s="83" t="s">
        <v>4294</v>
      </c>
      <c r="R331" s="182" t="s">
        <v>2740</v>
      </c>
      <c r="S331" s="83" t="s">
        <v>139</v>
      </c>
      <c r="T331" s="67" t="s">
        <v>140</v>
      </c>
      <c r="U331" s="200" t="s">
        <v>7830</v>
      </c>
      <c r="V331" s="67"/>
      <c r="W331" s="67"/>
      <c r="X331" s="83" t="s">
        <v>137</v>
      </c>
    </row>
    <row r="332" spans="1:24" ht="15" customHeight="1">
      <c r="A332" s="67" t="s">
        <v>134</v>
      </c>
      <c r="B332" s="67" t="s">
        <v>135</v>
      </c>
      <c r="C332" s="83">
        <v>978</v>
      </c>
      <c r="D332" s="104" t="s">
        <v>5565</v>
      </c>
      <c r="E332" s="83" t="s">
        <v>504</v>
      </c>
      <c r="F332" s="67" t="s">
        <v>136</v>
      </c>
      <c r="G332" s="83">
        <v>5700</v>
      </c>
      <c r="H332" s="67" t="s">
        <v>162</v>
      </c>
      <c r="I332" s="67">
        <v>1</v>
      </c>
      <c r="J332" s="195">
        <v>36982</v>
      </c>
      <c r="K332" s="67">
        <v>0</v>
      </c>
      <c r="L332" s="123">
        <f t="shared" si="6"/>
        <v>27851</v>
      </c>
      <c r="M332" s="83" t="s">
        <v>5805</v>
      </c>
      <c r="N332" s="113" t="s">
        <v>9526</v>
      </c>
      <c r="O332" s="67"/>
      <c r="P332" s="67"/>
      <c r="Q332" s="83" t="s">
        <v>4295</v>
      </c>
      <c r="R332" s="182" t="s">
        <v>2741</v>
      </c>
      <c r="S332" s="83" t="s">
        <v>139</v>
      </c>
      <c r="T332" s="67" t="s">
        <v>140</v>
      </c>
      <c r="U332" s="200" t="s">
        <v>7830</v>
      </c>
      <c r="V332" s="67"/>
      <c r="W332" s="67"/>
      <c r="X332" s="83" t="s">
        <v>6802</v>
      </c>
    </row>
    <row r="333" spans="1:24" ht="15" customHeight="1">
      <c r="A333" s="67" t="s">
        <v>134</v>
      </c>
      <c r="B333" s="67" t="s">
        <v>135</v>
      </c>
      <c r="C333" s="83">
        <v>856</v>
      </c>
      <c r="D333" s="104" t="s">
        <v>5542</v>
      </c>
      <c r="E333" s="83" t="s">
        <v>505</v>
      </c>
      <c r="F333" s="67" t="s">
        <v>136</v>
      </c>
      <c r="G333" s="83">
        <v>4400</v>
      </c>
      <c r="H333" s="67" t="s">
        <v>162</v>
      </c>
      <c r="I333" s="67">
        <v>1</v>
      </c>
      <c r="J333" s="195">
        <v>36982</v>
      </c>
      <c r="K333" s="67">
        <v>0</v>
      </c>
      <c r="L333" s="123">
        <f t="shared" si="6"/>
        <v>27851</v>
      </c>
      <c r="M333" s="83" t="s">
        <v>5819</v>
      </c>
      <c r="N333" s="113" t="s">
        <v>9526</v>
      </c>
      <c r="O333" s="67"/>
      <c r="P333" s="67"/>
      <c r="Q333" s="83" t="s">
        <v>137</v>
      </c>
      <c r="R333" s="182" t="s">
        <v>137</v>
      </c>
      <c r="S333" s="83" t="s">
        <v>139</v>
      </c>
      <c r="T333" s="67" t="s">
        <v>140</v>
      </c>
      <c r="U333" s="200" t="s">
        <v>7830</v>
      </c>
      <c r="V333" s="67"/>
      <c r="W333" s="67"/>
      <c r="X333" s="83" t="s">
        <v>6803</v>
      </c>
    </row>
    <row r="334" spans="1:24" ht="15" customHeight="1">
      <c r="A334" s="67" t="s">
        <v>134</v>
      </c>
      <c r="B334" s="67" t="s">
        <v>135</v>
      </c>
      <c r="C334" s="83">
        <v>941</v>
      </c>
      <c r="D334" s="104" t="s">
        <v>5542</v>
      </c>
      <c r="E334" s="83" t="s">
        <v>506</v>
      </c>
      <c r="F334" s="67" t="s">
        <v>136</v>
      </c>
      <c r="G334" s="83">
        <v>11400</v>
      </c>
      <c r="H334" s="67" t="s">
        <v>162</v>
      </c>
      <c r="I334" s="67">
        <v>1</v>
      </c>
      <c r="J334" s="195">
        <v>36982</v>
      </c>
      <c r="K334" s="67">
        <v>0</v>
      </c>
      <c r="L334" s="123">
        <f t="shared" si="6"/>
        <v>27851</v>
      </c>
      <c r="M334" s="83" t="s">
        <v>5819</v>
      </c>
      <c r="N334" s="113" t="s">
        <v>9526</v>
      </c>
      <c r="O334" s="67"/>
      <c r="P334" s="67"/>
      <c r="Q334" s="83" t="s">
        <v>4296</v>
      </c>
      <c r="R334" s="182" t="s">
        <v>2742</v>
      </c>
      <c r="S334" s="83" t="s">
        <v>139</v>
      </c>
      <c r="T334" s="67" t="s">
        <v>140</v>
      </c>
      <c r="U334" s="200" t="s">
        <v>7830</v>
      </c>
      <c r="V334" s="67"/>
      <c r="W334" s="67"/>
      <c r="X334" s="83" t="s">
        <v>6804</v>
      </c>
    </row>
    <row r="335" spans="1:24" ht="15" customHeight="1">
      <c r="A335" s="67" t="s">
        <v>134</v>
      </c>
      <c r="B335" s="67" t="s">
        <v>135</v>
      </c>
      <c r="C335" s="83">
        <v>644</v>
      </c>
      <c r="D335" s="104" t="s">
        <v>5521</v>
      </c>
      <c r="E335" s="83" t="s">
        <v>507</v>
      </c>
      <c r="F335" s="67" t="s">
        <v>136</v>
      </c>
      <c r="G335" s="83">
        <v>19000</v>
      </c>
      <c r="H335" s="67" t="s">
        <v>162</v>
      </c>
      <c r="I335" s="67">
        <v>1</v>
      </c>
      <c r="J335" s="195">
        <v>36982</v>
      </c>
      <c r="K335" s="67">
        <v>0</v>
      </c>
      <c r="L335" s="123">
        <f t="shared" si="6"/>
        <v>27851</v>
      </c>
      <c r="M335" s="83" t="s">
        <v>5740</v>
      </c>
      <c r="N335" s="113" t="s">
        <v>9526</v>
      </c>
      <c r="O335" s="67"/>
      <c r="P335" s="67"/>
      <c r="Q335" s="83" t="s">
        <v>4297</v>
      </c>
      <c r="R335" s="182" t="s">
        <v>2743</v>
      </c>
      <c r="S335" s="83" t="s">
        <v>139</v>
      </c>
      <c r="T335" s="67" t="s">
        <v>140</v>
      </c>
      <c r="U335" s="200" t="s">
        <v>7830</v>
      </c>
      <c r="V335" s="67"/>
      <c r="W335" s="67"/>
      <c r="X335" s="83" t="s">
        <v>6805</v>
      </c>
    </row>
    <row r="336" spans="1:24" ht="15" customHeight="1">
      <c r="A336" s="67" t="s">
        <v>134</v>
      </c>
      <c r="B336" s="67" t="s">
        <v>135</v>
      </c>
      <c r="C336" s="83">
        <v>1198</v>
      </c>
      <c r="D336" s="104" t="s">
        <v>5483</v>
      </c>
      <c r="E336" s="83" t="s">
        <v>508</v>
      </c>
      <c r="F336" s="67" t="s">
        <v>136</v>
      </c>
      <c r="G336" s="83">
        <v>24000</v>
      </c>
      <c r="H336" s="67" t="s">
        <v>162</v>
      </c>
      <c r="I336" s="67">
        <v>1</v>
      </c>
      <c r="J336" s="195">
        <v>36982</v>
      </c>
      <c r="K336" s="67">
        <v>0</v>
      </c>
      <c r="L336" s="123">
        <f t="shared" si="6"/>
        <v>27851</v>
      </c>
      <c r="M336" s="83" t="s">
        <v>5732</v>
      </c>
      <c r="N336" s="113" t="s">
        <v>9526</v>
      </c>
      <c r="O336" s="67"/>
      <c r="P336" s="67"/>
      <c r="Q336" s="83" t="s">
        <v>4298</v>
      </c>
      <c r="R336" s="182" t="s">
        <v>2744</v>
      </c>
      <c r="S336" s="83" t="s">
        <v>139</v>
      </c>
      <c r="T336" s="67" t="s">
        <v>140</v>
      </c>
      <c r="U336" s="200" t="s">
        <v>7832</v>
      </c>
      <c r="V336" s="67"/>
      <c r="W336" s="67"/>
      <c r="X336" s="83" t="s">
        <v>137</v>
      </c>
    </row>
    <row r="337" spans="1:24" ht="15" customHeight="1">
      <c r="A337" s="67" t="s">
        <v>134</v>
      </c>
      <c r="B337" s="67" t="s">
        <v>135</v>
      </c>
      <c r="C337" s="83">
        <v>782</v>
      </c>
      <c r="D337" s="104" t="s">
        <v>5483</v>
      </c>
      <c r="E337" s="83" t="s">
        <v>509</v>
      </c>
      <c r="F337" s="67" t="s">
        <v>136</v>
      </c>
      <c r="G337" s="83">
        <v>36000</v>
      </c>
      <c r="H337" s="67" t="s">
        <v>162</v>
      </c>
      <c r="I337" s="67">
        <v>1</v>
      </c>
      <c r="J337" s="195">
        <v>36982</v>
      </c>
      <c r="K337" s="67">
        <v>0</v>
      </c>
      <c r="L337" s="123">
        <f t="shared" si="6"/>
        <v>27851</v>
      </c>
      <c r="M337" s="83" t="s">
        <v>5768</v>
      </c>
      <c r="N337" s="113" t="s">
        <v>9526</v>
      </c>
      <c r="O337" s="67"/>
      <c r="P337" s="67"/>
      <c r="Q337" s="83" t="s">
        <v>4299</v>
      </c>
      <c r="R337" s="182" t="s">
        <v>2745</v>
      </c>
      <c r="S337" s="83" t="s">
        <v>139</v>
      </c>
      <c r="T337" s="67" t="s">
        <v>140</v>
      </c>
      <c r="U337" s="200" t="s">
        <v>7832</v>
      </c>
      <c r="V337" s="67"/>
      <c r="W337" s="67"/>
      <c r="X337" s="83" t="s">
        <v>6806</v>
      </c>
    </row>
    <row r="338" spans="1:24" ht="15" customHeight="1">
      <c r="A338" s="67" t="s">
        <v>134</v>
      </c>
      <c r="B338" s="67" t="s">
        <v>135</v>
      </c>
      <c r="C338" s="83">
        <v>2590</v>
      </c>
      <c r="D338" s="104" t="s">
        <v>5498</v>
      </c>
      <c r="E338" s="83" t="s">
        <v>510</v>
      </c>
      <c r="F338" s="67" t="s">
        <v>136</v>
      </c>
      <c r="G338" s="83">
        <v>500</v>
      </c>
      <c r="H338" s="67" t="s">
        <v>162</v>
      </c>
      <c r="I338" s="67">
        <v>1</v>
      </c>
      <c r="J338" s="195">
        <v>36982</v>
      </c>
      <c r="K338" s="67">
        <v>0</v>
      </c>
      <c r="L338" s="123">
        <f t="shared" si="6"/>
        <v>27851</v>
      </c>
      <c r="M338" s="83" t="s">
        <v>5855</v>
      </c>
      <c r="N338" s="113" t="s">
        <v>9526</v>
      </c>
      <c r="O338" s="67"/>
      <c r="P338" s="67"/>
      <c r="Q338" s="83" t="s">
        <v>137</v>
      </c>
      <c r="R338" s="182" t="s">
        <v>137</v>
      </c>
      <c r="S338" s="83" t="s">
        <v>139</v>
      </c>
      <c r="T338" s="67" t="s">
        <v>140</v>
      </c>
      <c r="U338" s="200" t="s">
        <v>7830</v>
      </c>
      <c r="V338" s="67"/>
      <c r="W338" s="67"/>
      <c r="X338" s="83" t="s">
        <v>6807</v>
      </c>
    </row>
    <row r="339" spans="1:24" ht="15" customHeight="1">
      <c r="A339" s="67" t="s">
        <v>134</v>
      </c>
      <c r="B339" s="67" t="s">
        <v>135</v>
      </c>
      <c r="C339" s="83">
        <v>979</v>
      </c>
      <c r="D339" s="104" t="s">
        <v>5565</v>
      </c>
      <c r="E339" s="83" t="s">
        <v>511</v>
      </c>
      <c r="F339" s="67" t="s">
        <v>136</v>
      </c>
      <c r="G339" s="83">
        <v>4800</v>
      </c>
      <c r="H339" s="67" t="s">
        <v>162</v>
      </c>
      <c r="I339" s="67">
        <v>1</v>
      </c>
      <c r="J339" s="195">
        <v>36982</v>
      </c>
      <c r="K339" s="67">
        <v>0</v>
      </c>
      <c r="L339" s="123">
        <f t="shared" si="6"/>
        <v>27851</v>
      </c>
      <c r="M339" s="83" t="s">
        <v>5805</v>
      </c>
      <c r="N339" s="113" t="s">
        <v>9526</v>
      </c>
      <c r="O339" s="67"/>
      <c r="P339" s="67"/>
      <c r="Q339" s="83" t="s">
        <v>4300</v>
      </c>
      <c r="R339" s="182" t="s">
        <v>2746</v>
      </c>
      <c r="S339" s="83" t="s">
        <v>139</v>
      </c>
      <c r="T339" s="67" t="s">
        <v>140</v>
      </c>
      <c r="U339" s="200" t="s">
        <v>7830</v>
      </c>
      <c r="V339" s="67"/>
      <c r="W339" s="67"/>
      <c r="X339" s="83" t="s">
        <v>6808</v>
      </c>
    </row>
    <row r="340" spans="1:24" ht="15" customHeight="1">
      <c r="A340" s="67" t="s">
        <v>134</v>
      </c>
      <c r="B340" s="67" t="s">
        <v>135</v>
      </c>
      <c r="C340" s="83">
        <v>2166</v>
      </c>
      <c r="D340" s="104" t="s">
        <v>5490</v>
      </c>
      <c r="E340" s="83" t="s">
        <v>512</v>
      </c>
      <c r="F340" s="67" t="s">
        <v>136</v>
      </c>
      <c r="G340" s="83">
        <v>6800</v>
      </c>
      <c r="H340" s="67" t="s">
        <v>162</v>
      </c>
      <c r="I340" s="67">
        <v>1</v>
      </c>
      <c r="J340" s="195">
        <v>36982</v>
      </c>
      <c r="K340" s="67">
        <v>0</v>
      </c>
      <c r="L340" s="123">
        <f t="shared" si="6"/>
        <v>27851</v>
      </c>
      <c r="M340" s="83" t="s">
        <v>5801</v>
      </c>
      <c r="N340" s="113" t="s">
        <v>9526</v>
      </c>
      <c r="O340" s="67"/>
      <c r="P340" s="67"/>
      <c r="Q340" s="83" t="s">
        <v>4301</v>
      </c>
      <c r="R340" s="182" t="s">
        <v>2747</v>
      </c>
      <c r="S340" s="83" t="s">
        <v>139</v>
      </c>
      <c r="T340" s="67" t="s">
        <v>140</v>
      </c>
      <c r="U340" s="200" t="s">
        <v>7830</v>
      </c>
      <c r="V340" s="67"/>
      <c r="W340" s="67"/>
      <c r="X340" s="83" t="s">
        <v>137</v>
      </c>
    </row>
    <row r="341" spans="1:24" ht="15" customHeight="1">
      <c r="A341" s="67" t="s">
        <v>134</v>
      </c>
      <c r="B341" s="67" t="s">
        <v>135</v>
      </c>
      <c r="C341" s="83">
        <v>1425</v>
      </c>
      <c r="D341" s="104" t="s">
        <v>5490</v>
      </c>
      <c r="E341" s="83" t="s">
        <v>513</v>
      </c>
      <c r="F341" s="67" t="s">
        <v>136</v>
      </c>
      <c r="G341" s="83">
        <v>2200</v>
      </c>
      <c r="H341" s="67" t="s">
        <v>162</v>
      </c>
      <c r="I341" s="67">
        <v>1</v>
      </c>
      <c r="J341" s="195">
        <v>36982</v>
      </c>
      <c r="K341" s="67">
        <v>0</v>
      </c>
      <c r="L341" s="123">
        <f t="shared" si="6"/>
        <v>27851</v>
      </c>
      <c r="M341" s="83" t="s">
        <v>5801</v>
      </c>
      <c r="N341" s="113" t="s">
        <v>9526</v>
      </c>
      <c r="O341" s="67"/>
      <c r="P341" s="67"/>
      <c r="Q341" s="83" t="s">
        <v>4302</v>
      </c>
      <c r="R341" s="182" t="s">
        <v>2748</v>
      </c>
      <c r="S341" s="83" t="s">
        <v>139</v>
      </c>
      <c r="T341" s="67" t="s">
        <v>140</v>
      </c>
      <c r="U341" s="200" t="s">
        <v>7830</v>
      </c>
      <c r="V341" s="67"/>
      <c r="W341" s="67"/>
      <c r="X341" s="83" t="s">
        <v>6809</v>
      </c>
    </row>
    <row r="342" spans="1:24" ht="15" customHeight="1">
      <c r="A342" s="67" t="s">
        <v>134</v>
      </c>
      <c r="B342" s="67" t="s">
        <v>135</v>
      </c>
      <c r="C342" s="83">
        <v>2591</v>
      </c>
      <c r="D342" s="104" t="s">
        <v>5490</v>
      </c>
      <c r="E342" s="83" t="s">
        <v>514</v>
      </c>
      <c r="F342" s="67" t="s">
        <v>136</v>
      </c>
      <c r="G342" s="83">
        <v>1500</v>
      </c>
      <c r="H342" s="67" t="s">
        <v>162</v>
      </c>
      <c r="I342" s="67">
        <v>1</v>
      </c>
      <c r="J342" s="195">
        <v>36982</v>
      </c>
      <c r="K342" s="67">
        <v>0</v>
      </c>
      <c r="L342" s="123">
        <f t="shared" si="6"/>
        <v>27851</v>
      </c>
      <c r="M342" s="83" t="s">
        <v>5801</v>
      </c>
      <c r="N342" s="113" t="s">
        <v>9526</v>
      </c>
      <c r="O342" s="67"/>
      <c r="P342" s="67"/>
      <c r="Q342" s="83" t="s">
        <v>137</v>
      </c>
      <c r="R342" s="182" t="s">
        <v>137</v>
      </c>
      <c r="S342" s="83" t="s">
        <v>139</v>
      </c>
      <c r="T342" s="67" t="s">
        <v>140</v>
      </c>
      <c r="U342" s="200" t="s">
        <v>7830</v>
      </c>
      <c r="V342" s="67"/>
      <c r="W342" s="67"/>
      <c r="X342" s="83" t="s">
        <v>6810</v>
      </c>
    </row>
    <row r="343" spans="1:24" ht="15" customHeight="1">
      <c r="A343" s="67" t="s">
        <v>134</v>
      </c>
      <c r="B343" s="67" t="s">
        <v>135</v>
      </c>
      <c r="C343" s="83">
        <v>964</v>
      </c>
      <c r="D343" s="104" t="s">
        <v>161</v>
      </c>
      <c r="E343" s="83" t="s">
        <v>515</v>
      </c>
      <c r="F343" s="67" t="s">
        <v>136</v>
      </c>
      <c r="G343" s="83">
        <v>26400</v>
      </c>
      <c r="H343" s="67" t="s">
        <v>162</v>
      </c>
      <c r="I343" s="67">
        <v>1</v>
      </c>
      <c r="J343" s="195">
        <v>36982</v>
      </c>
      <c r="K343" s="67">
        <v>0</v>
      </c>
      <c r="L343" s="123">
        <f t="shared" si="6"/>
        <v>27851</v>
      </c>
      <c r="M343" s="83" t="s">
        <v>178</v>
      </c>
      <c r="N343" s="113" t="s">
        <v>9526</v>
      </c>
      <c r="O343" s="112"/>
      <c r="P343" s="67"/>
      <c r="Q343" s="83" t="s">
        <v>4303</v>
      </c>
      <c r="R343" s="182" t="s">
        <v>2749</v>
      </c>
      <c r="S343" s="83" t="s">
        <v>139</v>
      </c>
      <c r="T343" s="67" t="s">
        <v>140</v>
      </c>
      <c r="U343" s="200" t="s">
        <v>7832</v>
      </c>
      <c r="V343" s="67"/>
      <c r="W343" s="67"/>
      <c r="X343" s="83" t="s">
        <v>6811</v>
      </c>
    </row>
    <row r="344" spans="1:24" ht="15" customHeight="1">
      <c r="A344" s="67" t="s">
        <v>134</v>
      </c>
      <c r="B344" s="67" t="s">
        <v>135</v>
      </c>
      <c r="C344" s="83">
        <v>1367</v>
      </c>
      <c r="D344" s="104" t="s">
        <v>161</v>
      </c>
      <c r="E344" s="83" t="s">
        <v>516</v>
      </c>
      <c r="F344" s="67" t="s">
        <v>136</v>
      </c>
      <c r="G344" s="83">
        <v>30000</v>
      </c>
      <c r="H344" s="67" t="s">
        <v>162</v>
      </c>
      <c r="I344" s="67">
        <v>1</v>
      </c>
      <c r="J344" s="195">
        <v>36982</v>
      </c>
      <c r="K344" s="67">
        <v>0</v>
      </c>
      <c r="L344" s="123">
        <f t="shared" si="6"/>
        <v>27851</v>
      </c>
      <c r="M344" s="83" t="s">
        <v>178</v>
      </c>
      <c r="N344" s="113" t="s">
        <v>9526</v>
      </c>
      <c r="O344" s="67"/>
      <c r="P344" s="67"/>
      <c r="Q344" s="83" t="s">
        <v>4304</v>
      </c>
      <c r="R344" s="182" t="s">
        <v>2750</v>
      </c>
      <c r="S344" s="83" t="s">
        <v>139</v>
      </c>
      <c r="T344" s="67" t="s">
        <v>140</v>
      </c>
      <c r="U344" s="200" t="s">
        <v>7832</v>
      </c>
      <c r="V344" s="67"/>
      <c r="W344" s="67"/>
      <c r="X344" s="83" t="s">
        <v>137</v>
      </c>
    </row>
    <row r="345" spans="1:24" ht="15" customHeight="1">
      <c r="A345" s="67" t="s">
        <v>134</v>
      </c>
      <c r="B345" s="67" t="s">
        <v>135</v>
      </c>
      <c r="C345" s="83">
        <v>1538</v>
      </c>
      <c r="D345" s="104" t="s">
        <v>5481</v>
      </c>
      <c r="E345" s="83" t="s">
        <v>517</v>
      </c>
      <c r="F345" s="67" t="s">
        <v>136</v>
      </c>
      <c r="G345" s="83">
        <v>4900</v>
      </c>
      <c r="H345" s="67" t="s">
        <v>162</v>
      </c>
      <c r="I345" s="67">
        <v>1</v>
      </c>
      <c r="J345" s="195">
        <v>36982</v>
      </c>
      <c r="K345" s="67">
        <v>0</v>
      </c>
      <c r="L345" s="123">
        <f t="shared" si="6"/>
        <v>27851</v>
      </c>
      <c r="M345" s="83" t="s">
        <v>5728</v>
      </c>
      <c r="N345" s="113" t="s">
        <v>9526</v>
      </c>
      <c r="O345" s="67"/>
      <c r="P345" s="67"/>
      <c r="Q345" s="83" t="s">
        <v>137</v>
      </c>
      <c r="R345" s="182" t="s">
        <v>137</v>
      </c>
      <c r="S345" s="83" t="s">
        <v>139</v>
      </c>
      <c r="T345" s="67" t="s">
        <v>140</v>
      </c>
      <c r="U345" s="200" t="s">
        <v>7830</v>
      </c>
      <c r="V345" s="67"/>
      <c r="W345" s="67"/>
      <c r="X345" s="83" t="s">
        <v>137</v>
      </c>
    </row>
    <row r="346" spans="1:24" ht="15" customHeight="1">
      <c r="A346" s="67" t="s">
        <v>134</v>
      </c>
      <c r="B346" s="67" t="s">
        <v>135</v>
      </c>
      <c r="C346" s="83">
        <v>1368</v>
      </c>
      <c r="D346" s="104" t="s">
        <v>5501</v>
      </c>
      <c r="E346" s="83" t="s">
        <v>518</v>
      </c>
      <c r="F346" s="67" t="s">
        <v>136</v>
      </c>
      <c r="G346" s="83">
        <v>700</v>
      </c>
      <c r="H346" s="67" t="s">
        <v>162</v>
      </c>
      <c r="I346" s="67">
        <v>1</v>
      </c>
      <c r="J346" s="195">
        <v>36982</v>
      </c>
      <c r="K346" s="67">
        <v>0</v>
      </c>
      <c r="L346" s="123">
        <f t="shared" si="6"/>
        <v>27851</v>
      </c>
      <c r="M346" s="83" t="s">
        <v>5764</v>
      </c>
      <c r="N346" s="113" t="s">
        <v>9526</v>
      </c>
      <c r="O346" s="67"/>
      <c r="P346" s="67"/>
      <c r="Q346" s="83" t="s">
        <v>137</v>
      </c>
      <c r="R346" s="182" t="s">
        <v>137</v>
      </c>
      <c r="S346" s="83" t="s">
        <v>139</v>
      </c>
      <c r="T346" s="67" t="s">
        <v>140</v>
      </c>
      <c r="U346" s="200" t="s">
        <v>7830</v>
      </c>
      <c r="V346" s="67"/>
      <c r="W346" s="67"/>
      <c r="X346" s="83" t="s">
        <v>6812</v>
      </c>
    </row>
    <row r="347" spans="1:24" ht="15" customHeight="1">
      <c r="A347" s="67" t="s">
        <v>134</v>
      </c>
      <c r="B347" s="67" t="s">
        <v>135</v>
      </c>
      <c r="C347" s="83">
        <v>2594</v>
      </c>
      <c r="D347" s="104" t="s">
        <v>5481</v>
      </c>
      <c r="E347" s="83" t="s">
        <v>519</v>
      </c>
      <c r="F347" s="67" t="s">
        <v>136</v>
      </c>
      <c r="G347" s="83">
        <v>1200</v>
      </c>
      <c r="H347" s="67" t="s">
        <v>162</v>
      </c>
      <c r="I347" s="67">
        <v>1</v>
      </c>
      <c r="J347" s="195">
        <v>36982</v>
      </c>
      <c r="K347" s="67">
        <v>0</v>
      </c>
      <c r="L347" s="123">
        <f t="shared" si="6"/>
        <v>27851</v>
      </c>
      <c r="M347" s="83" t="s">
        <v>5728</v>
      </c>
      <c r="N347" s="113" t="s">
        <v>9526</v>
      </c>
      <c r="O347" s="67"/>
      <c r="P347" s="67"/>
      <c r="Q347" s="83" t="s">
        <v>137</v>
      </c>
      <c r="R347" s="182" t="s">
        <v>137</v>
      </c>
      <c r="S347" s="83" t="s">
        <v>139</v>
      </c>
      <c r="T347" s="67" t="s">
        <v>140</v>
      </c>
      <c r="U347" s="200" t="s">
        <v>7830</v>
      </c>
      <c r="V347" s="67"/>
      <c r="W347" s="67"/>
      <c r="X347" s="83" t="s">
        <v>6813</v>
      </c>
    </row>
    <row r="348" spans="1:24" ht="15" customHeight="1">
      <c r="A348" s="67" t="s">
        <v>134</v>
      </c>
      <c r="B348" s="67" t="s">
        <v>135</v>
      </c>
      <c r="C348" s="83">
        <v>501</v>
      </c>
      <c r="D348" s="104" t="s">
        <v>5495</v>
      </c>
      <c r="E348" s="83" t="s">
        <v>520</v>
      </c>
      <c r="F348" s="67" t="s">
        <v>136</v>
      </c>
      <c r="G348" s="83">
        <v>36000</v>
      </c>
      <c r="H348" s="67" t="s">
        <v>162</v>
      </c>
      <c r="I348" s="67">
        <v>1</v>
      </c>
      <c r="J348" s="195">
        <v>36982</v>
      </c>
      <c r="K348" s="67">
        <v>0</v>
      </c>
      <c r="L348" s="123">
        <f t="shared" si="6"/>
        <v>27851</v>
      </c>
      <c r="M348" s="83" t="s">
        <v>5746</v>
      </c>
      <c r="N348" s="113" t="s">
        <v>9526</v>
      </c>
      <c r="O348" s="67"/>
      <c r="P348" s="67"/>
      <c r="Q348" s="83" t="s">
        <v>4305</v>
      </c>
      <c r="R348" s="182" t="s">
        <v>2751</v>
      </c>
      <c r="S348" s="83" t="s">
        <v>139</v>
      </c>
      <c r="T348" s="67" t="s">
        <v>140</v>
      </c>
      <c r="U348" s="200" t="s">
        <v>7833</v>
      </c>
      <c r="V348" s="67"/>
      <c r="W348" s="67"/>
      <c r="X348" s="83" t="s">
        <v>6814</v>
      </c>
    </row>
    <row r="349" spans="1:24" ht="15" customHeight="1">
      <c r="A349" s="67" t="s">
        <v>134</v>
      </c>
      <c r="B349" s="67" t="s">
        <v>135</v>
      </c>
      <c r="C349" s="83">
        <v>1700</v>
      </c>
      <c r="D349" s="104" t="s">
        <v>5490</v>
      </c>
      <c r="E349" s="83" t="s">
        <v>521</v>
      </c>
      <c r="F349" s="67" t="s">
        <v>136</v>
      </c>
      <c r="G349" s="83">
        <v>1500</v>
      </c>
      <c r="H349" s="67" t="s">
        <v>162</v>
      </c>
      <c r="I349" s="67">
        <v>1</v>
      </c>
      <c r="J349" s="195">
        <v>36982</v>
      </c>
      <c r="K349" s="67">
        <v>0</v>
      </c>
      <c r="L349" s="123">
        <f t="shared" si="6"/>
        <v>27851</v>
      </c>
      <c r="M349" s="83" t="s">
        <v>5801</v>
      </c>
      <c r="N349" s="113" t="s">
        <v>9526</v>
      </c>
      <c r="O349" s="67"/>
      <c r="P349" s="67"/>
      <c r="Q349" s="83" t="s">
        <v>4301</v>
      </c>
      <c r="R349" s="182" t="s">
        <v>2752</v>
      </c>
      <c r="S349" s="83" t="s">
        <v>139</v>
      </c>
      <c r="T349" s="67" t="s">
        <v>140</v>
      </c>
      <c r="U349" s="200" t="s">
        <v>7830</v>
      </c>
      <c r="V349" s="67"/>
      <c r="W349" s="67"/>
      <c r="X349" s="83" t="s">
        <v>137</v>
      </c>
    </row>
    <row r="350" spans="1:24" ht="15" customHeight="1">
      <c r="A350" s="67" t="s">
        <v>134</v>
      </c>
      <c r="B350" s="67" t="s">
        <v>135</v>
      </c>
      <c r="C350" s="83">
        <v>689</v>
      </c>
      <c r="D350" s="104" t="s">
        <v>5566</v>
      </c>
      <c r="E350" s="83" t="s">
        <v>522</v>
      </c>
      <c r="F350" s="67" t="s">
        <v>136</v>
      </c>
      <c r="G350" s="83">
        <v>12800</v>
      </c>
      <c r="H350" s="67" t="s">
        <v>162</v>
      </c>
      <c r="I350" s="67">
        <v>1</v>
      </c>
      <c r="J350" s="195">
        <v>36982</v>
      </c>
      <c r="K350" s="67">
        <v>0</v>
      </c>
      <c r="L350" s="123">
        <f t="shared" si="6"/>
        <v>27851</v>
      </c>
      <c r="M350" s="83" t="s">
        <v>5856</v>
      </c>
      <c r="N350" s="113" t="s">
        <v>9526</v>
      </c>
      <c r="O350" s="67"/>
      <c r="P350" s="67"/>
      <c r="Q350" s="83" t="s">
        <v>137</v>
      </c>
      <c r="R350" s="182" t="s">
        <v>137</v>
      </c>
      <c r="S350" s="83" t="s">
        <v>139</v>
      </c>
      <c r="T350" s="67" t="s">
        <v>140</v>
      </c>
      <c r="U350" s="200" t="s">
        <v>7830</v>
      </c>
      <c r="V350" s="67"/>
      <c r="W350" s="67"/>
      <c r="X350" s="83" t="s">
        <v>6815</v>
      </c>
    </row>
    <row r="351" spans="1:24" ht="15" customHeight="1">
      <c r="A351" s="67" t="s">
        <v>134</v>
      </c>
      <c r="B351" s="67" t="s">
        <v>135</v>
      </c>
      <c r="C351" s="83">
        <v>2596</v>
      </c>
      <c r="D351" s="104" t="s">
        <v>5567</v>
      </c>
      <c r="E351" s="83" t="s">
        <v>523</v>
      </c>
      <c r="F351" s="67" t="s">
        <v>136</v>
      </c>
      <c r="G351" s="83">
        <v>13150</v>
      </c>
      <c r="H351" s="67" t="s">
        <v>162</v>
      </c>
      <c r="I351" s="67">
        <v>1</v>
      </c>
      <c r="J351" s="195">
        <v>36982</v>
      </c>
      <c r="K351" s="67">
        <v>0</v>
      </c>
      <c r="L351" s="123">
        <f t="shared" si="6"/>
        <v>27851</v>
      </c>
      <c r="M351" s="83" t="s">
        <v>5857</v>
      </c>
      <c r="N351" s="113" t="s">
        <v>9526</v>
      </c>
      <c r="O351" s="67"/>
      <c r="P351" s="67"/>
      <c r="Q351" s="83" t="s">
        <v>137</v>
      </c>
      <c r="R351" s="182" t="s">
        <v>137</v>
      </c>
      <c r="S351" s="83" t="s">
        <v>139</v>
      </c>
      <c r="T351" s="67" t="s">
        <v>140</v>
      </c>
      <c r="U351" s="200" t="s">
        <v>7830</v>
      </c>
      <c r="V351" s="67"/>
      <c r="W351" s="67"/>
      <c r="X351" s="83" t="s">
        <v>137</v>
      </c>
    </row>
    <row r="352" spans="1:24" ht="15" customHeight="1">
      <c r="A352" s="67" t="s">
        <v>134</v>
      </c>
      <c r="B352" s="67" t="s">
        <v>135</v>
      </c>
      <c r="C352" s="83">
        <v>602</v>
      </c>
      <c r="D352" s="104" t="s">
        <v>5519</v>
      </c>
      <c r="E352" s="83" t="s">
        <v>524</v>
      </c>
      <c r="F352" s="67" t="s">
        <v>136</v>
      </c>
      <c r="G352" s="83">
        <v>15600</v>
      </c>
      <c r="H352" s="67" t="s">
        <v>162</v>
      </c>
      <c r="I352" s="67">
        <v>1</v>
      </c>
      <c r="J352" s="195">
        <v>36982</v>
      </c>
      <c r="K352" s="67">
        <v>0</v>
      </c>
      <c r="L352" s="123">
        <f t="shared" si="6"/>
        <v>27851</v>
      </c>
      <c r="M352" s="83" t="s">
        <v>5776</v>
      </c>
      <c r="N352" s="113" t="s">
        <v>9526</v>
      </c>
      <c r="O352" s="67"/>
      <c r="P352" s="67"/>
      <c r="Q352" s="83" t="s">
        <v>4306</v>
      </c>
      <c r="R352" s="182" t="s">
        <v>2753</v>
      </c>
      <c r="S352" s="83" t="s">
        <v>139</v>
      </c>
      <c r="T352" s="67" t="s">
        <v>140</v>
      </c>
      <c r="U352" s="200" t="s">
        <v>7831</v>
      </c>
      <c r="V352" s="67"/>
      <c r="W352" s="67"/>
      <c r="X352" s="83" t="s">
        <v>6816</v>
      </c>
    </row>
    <row r="353" spans="1:24" ht="15" customHeight="1">
      <c r="A353" s="67" t="s">
        <v>134</v>
      </c>
      <c r="B353" s="67" t="s">
        <v>135</v>
      </c>
      <c r="C353" s="83">
        <v>551</v>
      </c>
      <c r="D353" s="104" t="s">
        <v>5489</v>
      </c>
      <c r="E353" s="83" t="s">
        <v>525</v>
      </c>
      <c r="F353" s="67" t="s">
        <v>136</v>
      </c>
      <c r="G353" s="83">
        <v>13000</v>
      </c>
      <c r="H353" s="67" t="s">
        <v>162</v>
      </c>
      <c r="I353" s="67">
        <v>1</v>
      </c>
      <c r="J353" s="195">
        <v>36982</v>
      </c>
      <c r="K353" s="67">
        <v>0</v>
      </c>
      <c r="L353" s="123">
        <f t="shared" si="6"/>
        <v>27851</v>
      </c>
      <c r="M353" s="83" t="s">
        <v>5858</v>
      </c>
      <c r="N353" s="113" t="s">
        <v>9526</v>
      </c>
      <c r="O353" s="67"/>
      <c r="P353" s="67"/>
      <c r="Q353" s="83" t="s">
        <v>137</v>
      </c>
      <c r="R353" s="182" t="s">
        <v>137</v>
      </c>
      <c r="S353" s="83" t="s">
        <v>139</v>
      </c>
      <c r="T353" s="67" t="s">
        <v>140</v>
      </c>
      <c r="U353" s="200" t="s">
        <v>7830</v>
      </c>
      <c r="V353" s="67"/>
      <c r="W353" s="67"/>
      <c r="X353" s="83" t="s">
        <v>6817</v>
      </c>
    </row>
    <row r="354" spans="1:24" ht="15" customHeight="1">
      <c r="A354" s="67" t="s">
        <v>134</v>
      </c>
      <c r="B354" s="67" t="s">
        <v>135</v>
      </c>
      <c r="C354" s="83">
        <v>727</v>
      </c>
      <c r="D354" s="104" t="s">
        <v>172</v>
      </c>
      <c r="E354" s="83" t="s">
        <v>526</v>
      </c>
      <c r="F354" s="67" t="s">
        <v>136</v>
      </c>
      <c r="G354" s="83">
        <v>18500</v>
      </c>
      <c r="H354" s="67" t="s">
        <v>162</v>
      </c>
      <c r="I354" s="67">
        <v>1</v>
      </c>
      <c r="J354" s="195">
        <v>36982</v>
      </c>
      <c r="K354" s="67">
        <v>0</v>
      </c>
      <c r="L354" s="123">
        <f t="shared" si="6"/>
        <v>27851</v>
      </c>
      <c r="M354" s="83" t="s">
        <v>5760</v>
      </c>
      <c r="N354" s="113" t="s">
        <v>9526</v>
      </c>
      <c r="O354" s="67"/>
      <c r="P354" s="67"/>
      <c r="Q354" s="83" t="s">
        <v>4307</v>
      </c>
      <c r="R354" s="182" t="s">
        <v>2754</v>
      </c>
      <c r="S354" s="83" t="s">
        <v>139</v>
      </c>
      <c r="T354" s="67" t="s">
        <v>140</v>
      </c>
      <c r="U354" s="200" t="s">
        <v>7831</v>
      </c>
      <c r="V354" s="67"/>
      <c r="W354" s="67"/>
      <c r="X354" s="83" t="s">
        <v>6818</v>
      </c>
    </row>
    <row r="355" spans="1:24" ht="15" customHeight="1">
      <c r="A355" s="67" t="s">
        <v>134</v>
      </c>
      <c r="B355" s="67" t="s">
        <v>135</v>
      </c>
      <c r="C355" s="83">
        <v>1979</v>
      </c>
      <c r="D355" s="104" t="s">
        <v>5568</v>
      </c>
      <c r="E355" s="83" t="s">
        <v>527</v>
      </c>
      <c r="F355" s="67" t="s">
        <v>136</v>
      </c>
      <c r="G355" s="83">
        <v>3850</v>
      </c>
      <c r="H355" s="67" t="s">
        <v>162</v>
      </c>
      <c r="I355" s="67">
        <v>1</v>
      </c>
      <c r="J355" s="195">
        <v>36982</v>
      </c>
      <c r="K355" s="67">
        <v>0</v>
      </c>
      <c r="L355" s="123">
        <f t="shared" si="6"/>
        <v>27851</v>
      </c>
      <c r="M355" s="83" t="s">
        <v>5738</v>
      </c>
      <c r="N355" s="113" t="s">
        <v>9526</v>
      </c>
      <c r="O355" s="67"/>
      <c r="P355" s="67"/>
      <c r="Q355" s="83" t="s">
        <v>4308</v>
      </c>
      <c r="R355" s="182" t="s">
        <v>2755</v>
      </c>
      <c r="S355" s="83" t="s">
        <v>139</v>
      </c>
      <c r="T355" s="67" t="s">
        <v>140</v>
      </c>
      <c r="U355" s="200" t="s">
        <v>7830</v>
      </c>
      <c r="V355" s="67"/>
      <c r="W355" s="67"/>
      <c r="X355" s="83" t="s">
        <v>6819</v>
      </c>
    </row>
    <row r="356" spans="1:24" ht="15" customHeight="1">
      <c r="A356" s="67" t="s">
        <v>134</v>
      </c>
      <c r="B356" s="67" t="s">
        <v>135</v>
      </c>
      <c r="C356" s="83">
        <v>641</v>
      </c>
      <c r="D356" s="104" t="s">
        <v>5568</v>
      </c>
      <c r="E356" s="83" t="s">
        <v>528</v>
      </c>
      <c r="F356" s="67" t="s">
        <v>136</v>
      </c>
      <c r="G356" s="83">
        <v>2400</v>
      </c>
      <c r="H356" s="67" t="s">
        <v>162</v>
      </c>
      <c r="I356" s="67">
        <v>1</v>
      </c>
      <c r="J356" s="195">
        <v>36982</v>
      </c>
      <c r="K356" s="67">
        <v>0</v>
      </c>
      <c r="L356" s="123">
        <f t="shared" si="6"/>
        <v>27851</v>
      </c>
      <c r="M356" s="83" t="s">
        <v>5738</v>
      </c>
      <c r="N356" s="113" t="s">
        <v>9526</v>
      </c>
      <c r="O356" s="67"/>
      <c r="P356" s="67"/>
      <c r="Q356" s="83" t="s">
        <v>4309</v>
      </c>
      <c r="R356" s="182" t="s">
        <v>2756</v>
      </c>
      <c r="S356" s="83" t="s">
        <v>139</v>
      </c>
      <c r="T356" s="67" t="s">
        <v>140</v>
      </c>
      <c r="U356" s="200" t="s">
        <v>7830</v>
      </c>
      <c r="V356" s="67"/>
      <c r="W356" s="67"/>
      <c r="X356" s="83" t="s">
        <v>6820</v>
      </c>
    </row>
    <row r="357" spans="1:24" ht="15" customHeight="1">
      <c r="A357" s="67" t="s">
        <v>134</v>
      </c>
      <c r="B357" s="67" t="s">
        <v>135</v>
      </c>
      <c r="C357" s="83">
        <v>649</v>
      </c>
      <c r="D357" s="104" t="s">
        <v>5521</v>
      </c>
      <c r="E357" s="83" t="s">
        <v>529</v>
      </c>
      <c r="F357" s="67" t="s">
        <v>136</v>
      </c>
      <c r="G357" s="83">
        <v>18000</v>
      </c>
      <c r="H357" s="67" t="s">
        <v>162</v>
      </c>
      <c r="I357" s="67">
        <v>1</v>
      </c>
      <c r="J357" s="195">
        <v>36982</v>
      </c>
      <c r="K357" s="67">
        <v>0</v>
      </c>
      <c r="L357" s="123">
        <f t="shared" si="6"/>
        <v>27851</v>
      </c>
      <c r="M357" s="83" t="s">
        <v>5758</v>
      </c>
      <c r="N357" s="113" t="s">
        <v>9526</v>
      </c>
      <c r="O357" s="67"/>
      <c r="P357" s="67"/>
      <c r="Q357" s="83" t="s">
        <v>4310</v>
      </c>
      <c r="R357" s="182" t="s">
        <v>2757</v>
      </c>
      <c r="S357" s="83" t="s">
        <v>139</v>
      </c>
      <c r="T357" s="67" t="s">
        <v>140</v>
      </c>
      <c r="U357" s="200" t="s">
        <v>7831</v>
      </c>
      <c r="V357" s="67"/>
      <c r="W357" s="67"/>
      <c r="X357" s="83" t="s">
        <v>137</v>
      </c>
    </row>
    <row r="358" spans="1:24" ht="15" customHeight="1">
      <c r="A358" s="67" t="s">
        <v>134</v>
      </c>
      <c r="B358" s="67" t="s">
        <v>135</v>
      </c>
      <c r="C358" s="83">
        <v>1517</v>
      </c>
      <c r="D358" s="104" t="s">
        <v>5521</v>
      </c>
      <c r="E358" s="83" t="s">
        <v>530</v>
      </c>
      <c r="F358" s="67" t="s">
        <v>136</v>
      </c>
      <c r="G358" s="83">
        <v>20000</v>
      </c>
      <c r="H358" s="67" t="s">
        <v>162</v>
      </c>
      <c r="I358" s="67">
        <v>1</v>
      </c>
      <c r="J358" s="195">
        <v>36982</v>
      </c>
      <c r="K358" s="67">
        <v>0</v>
      </c>
      <c r="L358" s="123">
        <f t="shared" si="6"/>
        <v>27851</v>
      </c>
      <c r="M358" s="83" t="s">
        <v>5758</v>
      </c>
      <c r="N358" s="113" t="s">
        <v>9526</v>
      </c>
      <c r="O358" s="67"/>
      <c r="P358" s="67"/>
      <c r="Q358" s="83" t="s">
        <v>4311</v>
      </c>
      <c r="R358" s="182" t="s">
        <v>2758</v>
      </c>
      <c r="S358" s="83" t="s">
        <v>139</v>
      </c>
      <c r="T358" s="67" t="s">
        <v>140</v>
      </c>
      <c r="U358" s="200" t="s">
        <v>7831</v>
      </c>
      <c r="V358" s="67"/>
      <c r="W358" s="67"/>
      <c r="X358" s="83" t="s">
        <v>137</v>
      </c>
    </row>
    <row r="359" spans="1:24" ht="15" customHeight="1">
      <c r="A359" s="67" t="s">
        <v>134</v>
      </c>
      <c r="B359" s="67" t="s">
        <v>135</v>
      </c>
      <c r="C359" s="83">
        <v>728</v>
      </c>
      <c r="D359" s="104" t="s">
        <v>5521</v>
      </c>
      <c r="E359" s="83" t="s">
        <v>531</v>
      </c>
      <c r="F359" s="67" t="s">
        <v>136</v>
      </c>
      <c r="G359" s="83">
        <v>21600</v>
      </c>
      <c r="H359" s="67" t="s">
        <v>162</v>
      </c>
      <c r="I359" s="67">
        <v>1</v>
      </c>
      <c r="J359" s="195">
        <v>36982</v>
      </c>
      <c r="K359" s="67">
        <v>0</v>
      </c>
      <c r="L359" s="123">
        <f t="shared" si="6"/>
        <v>27851</v>
      </c>
      <c r="M359" s="83" t="s">
        <v>5758</v>
      </c>
      <c r="N359" s="113" t="s">
        <v>9526</v>
      </c>
      <c r="O359" s="67"/>
      <c r="P359" s="67"/>
      <c r="Q359" s="83" t="s">
        <v>4312</v>
      </c>
      <c r="R359" s="182" t="s">
        <v>2759</v>
      </c>
      <c r="S359" s="83" t="s">
        <v>139</v>
      </c>
      <c r="T359" s="67" t="s">
        <v>140</v>
      </c>
      <c r="U359" s="200" t="s">
        <v>7831</v>
      </c>
      <c r="V359" s="67"/>
      <c r="W359" s="67"/>
      <c r="X359" s="83" t="s">
        <v>137</v>
      </c>
    </row>
    <row r="360" spans="1:24" ht="15" customHeight="1">
      <c r="A360" s="67" t="s">
        <v>134</v>
      </c>
      <c r="B360" s="67" t="s">
        <v>135</v>
      </c>
      <c r="C360" s="83">
        <v>2320</v>
      </c>
      <c r="D360" s="104" t="s">
        <v>5569</v>
      </c>
      <c r="E360" s="83" t="s">
        <v>532</v>
      </c>
      <c r="F360" s="67" t="s">
        <v>136</v>
      </c>
      <c r="G360" s="83">
        <v>18000</v>
      </c>
      <c r="H360" s="67" t="s">
        <v>162</v>
      </c>
      <c r="I360" s="67">
        <v>1</v>
      </c>
      <c r="J360" s="195">
        <v>36982</v>
      </c>
      <c r="K360" s="67">
        <v>0</v>
      </c>
      <c r="L360" s="123">
        <f t="shared" si="6"/>
        <v>27851</v>
      </c>
      <c r="M360" s="83" t="s">
        <v>5859</v>
      </c>
      <c r="N360" s="113" t="s">
        <v>9526</v>
      </c>
      <c r="O360" s="67"/>
      <c r="P360" s="67"/>
      <c r="Q360" s="83" t="s">
        <v>4313</v>
      </c>
      <c r="R360" s="182" t="s">
        <v>2760</v>
      </c>
      <c r="S360" s="83" t="s">
        <v>139</v>
      </c>
      <c r="T360" s="67" t="s">
        <v>140</v>
      </c>
      <c r="U360" s="200" t="s">
        <v>7831</v>
      </c>
      <c r="V360" s="67"/>
      <c r="W360" s="67"/>
      <c r="X360" s="83" t="s">
        <v>6821</v>
      </c>
    </row>
    <row r="361" spans="1:24" ht="15" customHeight="1">
      <c r="A361" s="67" t="s">
        <v>134</v>
      </c>
      <c r="B361" s="67" t="s">
        <v>135</v>
      </c>
      <c r="C361" s="83">
        <v>690</v>
      </c>
      <c r="D361" s="104" t="s">
        <v>5570</v>
      </c>
      <c r="E361" s="83" t="s">
        <v>533</v>
      </c>
      <c r="F361" s="67" t="s">
        <v>136</v>
      </c>
      <c r="G361" s="83">
        <v>14500</v>
      </c>
      <c r="H361" s="67" t="s">
        <v>162</v>
      </c>
      <c r="I361" s="67">
        <v>1</v>
      </c>
      <c r="J361" s="195">
        <v>36982</v>
      </c>
      <c r="K361" s="67">
        <v>0</v>
      </c>
      <c r="L361" s="123">
        <f t="shared" si="6"/>
        <v>27851</v>
      </c>
      <c r="M361" s="83" t="s">
        <v>5739</v>
      </c>
      <c r="N361" s="113" t="s">
        <v>9526</v>
      </c>
      <c r="O361" s="67"/>
      <c r="P361" s="67"/>
      <c r="Q361" s="83" t="s">
        <v>137</v>
      </c>
      <c r="R361" s="182" t="s">
        <v>137</v>
      </c>
      <c r="S361" s="83" t="s">
        <v>139</v>
      </c>
      <c r="T361" s="67" t="s">
        <v>140</v>
      </c>
      <c r="U361" s="200" t="s">
        <v>7830</v>
      </c>
      <c r="V361" s="67"/>
      <c r="W361" s="67"/>
      <c r="X361" s="83" t="s">
        <v>6822</v>
      </c>
    </row>
    <row r="362" spans="1:24" ht="15" customHeight="1">
      <c r="A362" s="67" t="s">
        <v>134</v>
      </c>
      <c r="B362" s="67" t="s">
        <v>135</v>
      </c>
      <c r="C362" s="83">
        <v>948</v>
      </c>
      <c r="D362" s="104" t="s">
        <v>175</v>
      </c>
      <c r="E362" s="83" t="s">
        <v>534</v>
      </c>
      <c r="F362" s="67" t="s">
        <v>136</v>
      </c>
      <c r="G362" s="83">
        <v>5950</v>
      </c>
      <c r="H362" s="67" t="s">
        <v>162</v>
      </c>
      <c r="I362" s="67">
        <v>1</v>
      </c>
      <c r="J362" s="195">
        <v>36982</v>
      </c>
      <c r="K362" s="67">
        <v>0</v>
      </c>
      <c r="L362" s="123">
        <f t="shared" si="6"/>
        <v>27851</v>
      </c>
      <c r="M362" s="83" t="s">
        <v>5860</v>
      </c>
      <c r="N362" s="113" t="s">
        <v>9526</v>
      </c>
      <c r="O362" s="67"/>
      <c r="P362" s="67"/>
      <c r="Q362" s="83" t="s">
        <v>4314</v>
      </c>
      <c r="R362" s="182" t="s">
        <v>2761</v>
      </c>
      <c r="S362" s="83" t="s">
        <v>139</v>
      </c>
      <c r="T362" s="67" t="s">
        <v>140</v>
      </c>
      <c r="U362" s="200" t="s">
        <v>7830</v>
      </c>
      <c r="V362" s="67"/>
      <c r="W362" s="67"/>
      <c r="X362" s="83" t="s">
        <v>6823</v>
      </c>
    </row>
    <row r="363" spans="1:24" ht="15" customHeight="1">
      <c r="A363" s="67" t="s">
        <v>134</v>
      </c>
      <c r="B363" s="67" t="s">
        <v>135</v>
      </c>
      <c r="C363" s="83">
        <v>1403</v>
      </c>
      <c r="D363" s="104" t="s">
        <v>5503</v>
      </c>
      <c r="E363" s="83" t="s">
        <v>535</v>
      </c>
      <c r="F363" s="67" t="s">
        <v>136</v>
      </c>
      <c r="G363" s="83">
        <v>15600</v>
      </c>
      <c r="H363" s="67" t="s">
        <v>162</v>
      </c>
      <c r="I363" s="67">
        <v>1</v>
      </c>
      <c r="J363" s="195">
        <v>36982</v>
      </c>
      <c r="K363" s="67">
        <v>0</v>
      </c>
      <c r="L363" s="123">
        <f t="shared" si="6"/>
        <v>27851</v>
      </c>
      <c r="M363" s="83" t="s">
        <v>5820</v>
      </c>
      <c r="N363" s="113" t="s">
        <v>9526</v>
      </c>
      <c r="O363" s="67"/>
      <c r="P363" s="67"/>
      <c r="Q363" s="83" t="s">
        <v>4315</v>
      </c>
      <c r="R363" s="182" t="s">
        <v>2762</v>
      </c>
      <c r="S363" s="83" t="s">
        <v>139</v>
      </c>
      <c r="T363" s="67" t="s">
        <v>140</v>
      </c>
      <c r="U363" s="200" t="s">
        <v>7832</v>
      </c>
      <c r="V363" s="67"/>
      <c r="W363" s="67"/>
      <c r="X363" s="83" t="s">
        <v>6824</v>
      </c>
    </row>
    <row r="364" spans="1:24" ht="15" customHeight="1">
      <c r="A364" s="67" t="s">
        <v>134</v>
      </c>
      <c r="B364" s="67" t="s">
        <v>135</v>
      </c>
      <c r="C364" s="83">
        <v>517</v>
      </c>
      <c r="D364" s="104" t="s">
        <v>5571</v>
      </c>
      <c r="E364" s="83" t="s">
        <v>536</v>
      </c>
      <c r="F364" s="67" t="s">
        <v>136</v>
      </c>
      <c r="G364" s="83">
        <v>14390</v>
      </c>
      <c r="H364" s="67" t="s">
        <v>162</v>
      </c>
      <c r="I364" s="67">
        <v>1</v>
      </c>
      <c r="J364" s="195">
        <v>36982</v>
      </c>
      <c r="K364" s="67">
        <v>0</v>
      </c>
      <c r="L364" s="123">
        <f t="shared" si="6"/>
        <v>27851</v>
      </c>
      <c r="M364" s="83" t="s">
        <v>5861</v>
      </c>
      <c r="N364" s="113" t="s">
        <v>9526</v>
      </c>
      <c r="O364" s="67"/>
      <c r="P364" s="67"/>
      <c r="Q364" s="83" t="s">
        <v>4316</v>
      </c>
      <c r="R364" s="182" t="s">
        <v>2763</v>
      </c>
      <c r="S364" s="83" t="s">
        <v>139</v>
      </c>
      <c r="T364" s="67" t="s">
        <v>140</v>
      </c>
      <c r="U364" s="200" t="s">
        <v>7832</v>
      </c>
      <c r="V364" s="67"/>
      <c r="W364" s="67"/>
      <c r="X364" s="83" t="s">
        <v>6825</v>
      </c>
    </row>
    <row r="365" spans="1:24" ht="15" customHeight="1">
      <c r="A365" s="67" t="s">
        <v>134</v>
      </c>
      <c r="B365" s="67" t="s">
        <v>135</v>
      </c>
      <c r="C365" s="83">
        <v>1424</v>
      </c>
      <c r="D365" s="104" t="s">
        <v>5570</v>
      </c>
      <c r="E365" s="83" t="s">
        <v>537</v>
      </c>
      <c r="F365" s="67" t="s">
        <v>136</v>
      </c>
      <c r="G365" s="83">
        <v>6000</v>
      </c>
      <c r="H365" s="67" t="s">
        <v>162</v>
      </c>
      <c r="I365" s="67">
        <v>1</v>
      </c>
      <c r="J365" s="195">
        <v>36982</v>
      </c>
      <c r="K365" s="67">
        <v>0</v>
      </c>
      <c r="L365" s="123">
        <f t="shared" si="6"/>
        <v>27851</v>
      </c>
      <c r="M365" s="83" t="s">
        <v>5740</v>
      </c>
      <c r="N365" s="113" t="s">
        <v>9526</v>
      </c>
      <c r="O365" s="67"/>
      <c r="P365" s="67"/>
      <c r="Q365" s="83" t="s">
        <v>4317</v>
      </c>
      <c r="R365" s="182" t="s">
        <v>2764</v>
      </c>
      <c r="S365" s="83" t="s">
        <v>139</v>
      </c>
      <c r="T365" s="67" t="s">
        <v>140</v>
      </c>
      <c r="U365" s="200" t="s">
        <v>7830</v>
      </c>
      <c r="V365" s="67"/>
      <c r="W365" s="67"/>
      <c r="X365" s="83" t="s">
        <v>6826</v>
      </c>
    </row>
    <row r="366" spans="1:24" ht="15" customHeight="1">
      <c r="A366" s="67" t="s">
        <v>134</v>
      </c>
      <c r="B366" s="67" t="s">
        <v>135</v>
      </c>
      <c r="C366" s="83">
        <v>438</v>
      </c>
      <c r="D366" s="104" t="s">
        <v>5540</v>
      </c>
      <c r="E366" s="83" t="s">
        <v>538</v>
      </c>
      <c r="F366" s="67" t="s">
        <v>136</v>
      </c>
      <c r="G366" s="83">
        <v>9000</v>
      </c>
      <c r="H366" s="67" t="s">
        <v>162</v>
      </c>
      <c r="I366" s="67">
        <v>1</v>
      </c>
      <c r="J366" s="195">
        <v>36982</v>
      </c>
      <c r="K366" s="67">
        <v>0</v>
      </c>
      <c r="L366" s="123">
        <f t="shared" si="6"/>
        <v>27851</v>
      </c>
      <c r="M366" s="83" t="s">
        <v>5801</v>
      </c>
      <c r="N366" s="113" t="s">
        <v>9526</v>
      </c>
      <c r="O366" s="67"/>
      <c r="P366" s="67"/>
      <c r="Q366" s="83" t="s">
        <v>4318</v>
      </c>
      <c r="R366" s="182" t="s">
        <v>2765</v>
      </c>
      <c r="S366" s="83" t="s">
        <v>139</v>
      </c>
      <c r="T366" s="67" t="s">
        <v>140</v>
      </c>
      <c r="U366" s="200" t="s">
        <v>7832</v>
      </c>
      <c r="V366" s="67"/>
      <c r="W366" s="67"/>
      <c r="X366" s="83" t="s">
        <v>6827</v>
      </c>
    </row>
    <row r="367" spans="1:24" ht="15" customHeight="1">
      <c r="A367" s="67" t="s">
        <v>134</v>
      </c>
      <c r="B367" s="67" t="s">
        <v>135</v>
      </c>
      <c r="C367" s="83">
        <v>410</v>
      </c>
      <c r="D367" s="104" t="s">
        <v>5490</v>
      </c>
      <c r="E367" s="83" t="s">
        <v>539</v>
      </c>
      <c r="F367" s="67" t="s">
        <v>136</v>
      </c>
      <c r="G367" s="83">
        <v>24000</v>
      </c>
      <c r="H367" s="67" t="s">
        <v>162</v>
      </c>
      <c r="I367" s="67">
        <v>1</v>
      </c>
      <c r="J367" s="195">
        <v>36982</v>
      </c>
      <c r="K367" s="67">
        <v>0</v>
      </c>
      <c r="L367" s="123">
        <f t="shared" si="6"/>
        <v>27851</v>
      </c>
      <c r="M367" s="83" t="s">
        <v>5734</v>
      </c>
      <c r="N367" s="113" t="s">
        <v>9526</v>
      </c>
      <c r="O367" s="67"/>
      <c r="P367" s="67"/>
      <c r="Q367" s="83" t="s">
        <v>4319</v>
      </c>
      <c r="R367" s="182" t="s">
        <v>2766</v>
      </c>
      <c r="S367" s="83" t="s">
        <v>139</v>
      </c>
      <c r="T367" s="67" t="s">
        <v>140</v>
      </c>
      <c r="U367" s="200" t="s">
        <v>7832</v>
      </c>
      <c r="V367" s="67"/>
      <c r="W367" s="67"/>
      <c r="X367" s="83" t="s">
        <v>6828</v>
      </c>
    </row>
    <row r="368" spans="1:24" ht="15" customHeight="1">
      <c r="A368" s="67" t="s">
        <v>134</v>
      </c>
      <c r="B368" s="67" t="s">
        <v>135</v>
      </c>
      <c r="C368" s="83">
        <v>555</v>
      </c>
      <c r="D368" s="104" t="s">
        <v>5572</v>
      </c>
      <c r="E368" s="83" t="s">
        <v>540</v>
      </c>
      <c r="F368" s="67" t="s">
        <v>136</v>
      </c>
      <c r="G368" s="83">
        <v>18400</v>
      </c>
      <c r="H368" s="67" t="s">
        <v>162</v>
      </c>
      <c r="I368" s="67">
        <v>1</v>
      </c>
      <c r="J368" s="195">
        <v>36982</v>
      </c>
      <c r="K368" s="67">
        <v>0</v>
      </c>
      <c r="L368" s="123">
        <f t="shared" si="6"/>
        <v>27851</v>
      </c>
      <c r="M368" s="83" t="s">
        <v>5829</v>
      </c>
      <c r="N368" s="113" t="s">
        <v>9526</v>
      </c>
      <c r="O368" s="67"/>
      <c r="P368" s="67"/>
      <c r="Q368" s="83" t="s">
        <v>137</v>
      </c>
      <c r="R368" s="182" t="s">
        <v>137</v>
      </c>
      <c r="S368" s="83" t="s">
        <v>139</v>
      </c>
      <c r="T368" s="67" t="s">
        <v>140</v>
      </c>
      <c r="U368" s="200" t="s">
        <v>7830</v>
      </c>
      <c r="V368" s="67"/>
      <c r="W368" s="67"/>
      <c r="X368" s="83" t="s">
        <v>137</v>
      </c>
    </row>
    <row r="369" spans="1:24" ht="15" customHeight="1">
      <c r="A369" s="67" t="s">
        <v>134</v>
      </c>
      <c r="B369" s="67" t="s">
        <v>135</v>
      </c>
      <c r="C369" s="83">
        <v>631</v>
      </c>
      <c r="D369" s="104" t="s">
        <v>5532</v>
      </c>
      <c r="E369" s="83" t="s">
        <v>541</v>
      </c>
      <c r="F369" s="67" t="s">
        <v>136</v>
      </c>
      <c r="G369" s="83">
        <v>6600</v>
      </c>
      <c r="H369" s="67" t="s">
        <v>5736</v>
      </c>
      <c r="I369" s="67">
        <v>1</v>
      </c>
      <c r="J369" s="195">
        <v>36982</v>
      </c>
      <c r="K369" s="67">
        <v>0</v>
      </c>
      <c r="L369" s="123">
        <f t="shared" ref="L369:L432" si="7">DATE(YEAR(J369)-25,MONTH(J369),DAY(J369))</f>
        <v>27851</v>
      </c>
      <c r="M369" s="83" t="s">
        <v>5836</v>
      </c>
      <c r="N369" s="113" t="s">
        <v>9526</v>
      </c>
      <c r="O369" s="67"/>
      <c r="P369" s="67"/>
      <c r="Q369" s="83" t="s">
        <v>4320</v>
      </c>
      <c r="R369" s="182" t="s">
        <v>2767</v>
      </c>
      <c r="S369" s="83" t="s">
        <v>139</v>
      </c>
      <c r="T369" s="67" t="s">
        <v>140</v>
      </c>
      <c r="U369" s="200" t="s">
        <v>7830</v>
      </c>
      <c r="V369" s="67"/>
      <c r="W369" s="67"/>
      <c r="X369" s="83" t="s">
        <v>6829</v>
      </c>
    </row>
    <row r="370" spans="1:24" ht="15" customHeight="1">
      <c r="A370" s="67" t="s">
        <v>134</v>
      </c>
      <c r="B370" s="67" t="s">
        <v>135</v>
      </c>
      <c r="C370" s="83">
        <v>541</v>
      </c>
      <c r="D370" s="104" t="s">
        <v>5572</v>
      </c>
      <c r="E370" s="83" t="s">
        <v>542</v>
      </c>
      <c r="F370" s="67" t="s">
        <v>136</v>
      </c>
      <c r="G370" s="83">
        <v>23000</v>
      </c>
      <c r="H370" s="67" t="s">
        <v>162</v>
      </c>
      <c r="I370" s="67">
        <v>1</v>
      </c>
      <c r="J370" s="195">
        <v>36982</v>
      </c>
      <c r="K370" s="67">
        <v>0</v>
      </c>
      <c r="L370" s="123">
        <f t="shared" si="7"/>
        <v>27851</v>
      </c>
      <c r="M370" s="83" t="s">
        <v>5738</v>
      </c>
      <c r="N370" s="113" t="s">
        <v>9526</v>
      </c>
      <c r="O370" s="67"/>
      <c r="P370" s="67"/>
      <c r="Q370" s="83" t="s">
        <v>137</v>
      </c>
      <c r="R370" s="182" t="s">
        <v>137</v>
      </c>
      <c r="S370" s="83" t="s">
        <v>139</v>
      </c>
      <c r="T370" s="67" t="s">
        <v>140</v>
      </c>
      <c r="U370" s="200" t="s">
        <v>7830</v>
      </c>
      <c r="V370" s="67"/>
      <c r="W370" s="67"/>
      <c r="X370" s="83" t="s">
        <v>6830</v>
      </c>
    </row>
    <row r="371" spans="1:24" ht="15" customHeight="1">
      <c r="A371" s="67" t="s">
        <v>134</v>
      </c>
      <c r="B371" s="67" t="s">
        <v>135</v>
      </c>
      <c r="C371" s="83">
        <v>384</v>
      </c>
      <c r="D371" s="104" t="s">
        <v>5573</v>
      </c>
      <c r="E371" s="83" t="s">
        <v>543</v>
      </c>
      <c r="F371" s="67" t="s">
        <v>136</v>
      </c>
      <c r="G371" s="83">
        <v>8400</v>
      </c>
      <c r="H371" s="67" t="s">
        <v>162</v>
      </c>
      <c r="I371" s="67">
        <v>1</v>
      </c>
      <c r="J371" s="195">
        <v>36982</v>
      </c>
      <c r="K371" s="67">
        <v>0</v>
      </c>
      <c r="L371" s="123">
        <f t="shared" si="7"/>
        <v>27851</v>
      </c>
      <c r="M371" s="83" t="s">
        <v>5775</v>
      </c>
      <c r="N371" s="113" t="s">
        <v>9526</v>
      </c>
      <c r="O371" s="67"/>
      <c r="P371" s="67"/>
      <c r="Q371" s="83" t="s">
        <v>4321</v>
      </c>
      <c r="R371" s="182" t="s">
        <v>2768</v>
      </c>
      <c r="S371" s="83" t="s">
        <v>139</v>
      </c>
      <c r="T371" s="67" t="s">
        <v>140</v>
      </c>
      <c r="U371" s="200" t="s">
        <v>7830</v>
      </c>
      <c r="V371" s="67"/>
      <c r="W371" s="67"/>
      <c r="X371" s="83" t="s">
        <v>6831</v>
      </c>
    </row>
    <row r="372" spans="1:24" ht="15" customHeight="1">
      <c r="A372" s="67" t="s">
        <v>134</v>
      </c>
      <c r="B372" s="67" t="s">
        <v>135</v>
      </c>
      <c r="C372" s="83">
        <v>697</v>
      </c>
      <c r="D372" s="104" t="s">
        <v>5574</v>
      </c>
      <c r="E372" s="83" t="s">
        <v>544</v>
      </c>
      <c r="F372" s="67" t="s">
        <v>136</v>
      </c>
      <c r="G372" s="83">
        <v>16800</v>
      </c>
      <c r="H372" s="67" t="s">
        <v>162</v>
      </c>
      <c r="I372" s="67">
        <v>1</v>
      </c>
      <c r="J372" s="195">
        <v>36982</v>
      </c>
      <c r="K372" s="67">
        <v>0</v>
      </c>
      <c r="L372" s="123">
        <f t="shared" si="7"/>
        <v>27851</v>
      </c>
      <c r="M372" s="83" t="s">
        <v>5862</v>
      </c>
      <c r="N372" s="113" t="s">
        <v>9526</v>
      </c>
      <c r="O372" s="67"/>
      <c r="P372" s="67"/>
      <c r="Q372" s="83" t="s">
        <v>4322</v>
      </c>
      <c r="R372" s="182" t="s">
        <v>2769</v>
      </c>
      <c r="S372" s="83" t="s">
        <v>139</v>
      </c>
      <c r="T372" s="67" t="s">
        <v>140</v>
      </c>
      <c r="U372" s="200" t="s">
        <v>7831</v>
      </c>
      <c r="V372" s="67"/>
      <c r="W372" s="67"/>
      <c r="X372" s="83" t="s">
        <v>6832</v>
      </c>
    </row>
    <row r="373" spans="1:24" ht="15" customHeight="1">
      <c r="A373" s="67" t="s">
        <v>134</v>
      </c>
      <c r="B373" s="67" t="s">
        <v>135</v>
      </c>
      <c r="C373" s="83">
        <v>651</v>
      </c>
      <c r="D373" s="104" t="s">
        <v>172</v>
      </c>
      <c r="E373" s="83" t="s">
        <v>545</v>
      </c>
      <c r="F373" s="67" t="s">
        <v>136</v>
      </c>
      <c r="G373" s="83">
        <v>27900</v>
      </c>
      <c r="H373" s="67" t="s">
        <v>162</v>
      </c>
      <c r="I373" s="67">
        <v>1</v>
      </c>
      <c r="J373" s="195">
        <v>36982</v>
      </c>
      <c r="K373" s="67">
        <v>0</v>
      </c>
      <c r="L373" s="123">
        <f t="shared" si="7"/>
        <v>27851</v>
      </c>
      <c r="M373" s="83" t="s">
        <v>5782</v>
      </c>
      <c r="N373" s="113" t="s">
        <v>9526</v>
      </c>
      <c r="O373" s="67"/>
      <c r="P373" s="67"/>
      <c r="Q373" s="83" t="s">
        <v>4323</v>
      </c>
      <c r="R373" s="182" t="s">
        <v>2770</v>
      </c>
      <c r="S373" s="83" t="s">
        <v>139</v>
      </c>
      <c r="T373" s="67" t="s">
        <v>140</v>
      </c>
      <c r="U373" s="200" t="s">
        <v>7832</v>
      </c>
      <c r="V373" s="67"/>
      <c r="W373" s="67"/>
      <c r="X373" s="83" t="s">
        <v>6833</v>
      </c>
    </row>
    <row r="374" spans="1:24" ht="15" customHeight="1">
      <c r="A374" s="67" t="s">
        <v>134</v>
      </c>
      <c r="B374" s="67" t="s">
        <v>135</v>
      </c>
      <c r="C374" s="83">
        <v>673</v>
      </c>
      <c r="D374" s="104" t="s">
        <v>172</v>
      </c>
      <c r="E374" s="83" t="s">
        <v>546</v>
      </c>
      <c r="F374" s="67" t="s">
        <v>136</v>
      </c>
      <c r="G374" s="83">
        <v>18840</v>
      </c>
      <c r="H374" s="67" t="s">
        <v>162</v>
      </c>
      <c r="I374" s="67">
        <v>1</v>
      </c>
      <c r="J374" s="195">
        <v>36982</v>
      </c>
      <c r="K374" s="67">
        <v>0</v>
      </c>
      <c r="L374" s="123">
        <f t="shared" si="7"/>
        <v>27851</v>
      </c>
      <c r="M374" s="83" t="s">
        <v>5782</v>
      </c>
      <c r="N374" s="113" t="s">
        <v>9526</v>
      </c>
      <c r="O374" s="67"/>
      <c r="P374" s="67"/>
      <c r="Q374" s="83" t="s">
        <v>4324</v>
      </c>
      <c r="R374" s="182" t="s">
        <v>2771</v>
      </c>
      <c r="S374" s="83" t="s">
        <v>139</v>
      </c>
      <c r="T374" s="67" t="s">
        <v>140</v>
      </c>
      <c r="U374" s="200" t="s">
        <v>7831</v>
      </c>
      <c r="V374" s="67"/>
      <c r="W374" s="67"/>
      <c r="X374" s="83" t="s">
        <v>6834</v>
      </c>
    </row>
    <row r="375" spans="1:24" ht="15" customHeight="1">
      <c r="A375" s="67" t="s">
        <v>134</v>
      </c>
      <c r="B375" s="67" t="s">
        <v>135</v>
      </c>
      <c r="C375" s="83">
        <v>1224</v>
      </c>
      <c r="D375" s="104" t="s">
        <v>5484</v>
      </c>
      <c r="E375" s="83" t="s">
        <v>547</v>
      </c>
      <c r="F375" s="67" t="s">
        <v>136</v>
      </c>
      <c r="G375" s="83">
        <v>15600</v>
      </c>
      <c r="H375" s="67" t="s">
        <v>162</v>
      </c>
      <c r="I375" s="67">
        <v>1</v>
      </c>
      <c r="J375" s="195">
        <v>36982</v>
      </c>
      <c r="K375" s="67">
        <v>0</v>
      </c>
      <c r="L375" s="123">
        <f t="shared" si="7"/>
        <v>27851</v>
      </c>
      <c r="M375" s="83" t="s">
        <v>5751</v>
      </c>
      <c r="N375" s="113" t="s">
        <v>9526</v>
      </c>
      <c r="O375" s="67"/>
      <c r="P375" s="67"/>
      <c r="Q375" s="83" t="s">
        <v>4325</v>
      </c>
      <c r="R375" s="182" t="s">
        <v>2772</v>
      </c>
      <c r="S375" s="83" t="s">
        <v>139</v>
      </c>
      <c r="T375" s="67" t="s">
        <v>140</v>
      </c>
      <c r="U375" s="200" t="s">
        <v>7831</v>
      </c>
      <c r="V375" s="67"/>
      <c r="W375" s="67"/>
      <c r="X375" s="83" t="s">
        <v>6835</v>
      </c>
    </row>
    <row r="376" spans="1:24" ht="15" customHeight="1">
      <c r="A376" s="67" t="s">
        <v>134</v>
      </c>
      <c r="B376" s="67" t="s">
        <v>135</v>
      </c>
      <c r="C376" s="83">
        <v>953</v>
      </c>
      <c r="D376" s="104" t="s">
        <v>161</v>
      </c>
      <c r="E376" s="83" t="s">
        <v>548</v>
      </c>
      <c r="F376" s="67" t="s">
        <v>136</v>
      </c>
      <c r="G376" s="83">
        <v>36000</v>
      </c>
      <c r="H376" s="67" t="s">
        <v>162</v>
      </c>
      <c r="I376" s="67">
        <v>1</v>
      </c>
      <c r="J376" s="195">
        <v>36982</v>
      </c>
      <c r="K376" s="67">
        <v>0</v>
      </c>
      <c r="L376" s="123">
        <f t="shared" si="7"/>
        <v>27851</v>
      </c>
      <c r="M376" s="83" t="s">
        <v>5840</v>
      </c>
      <c r="N376" s="113" t="s">
        <v>9526</v>
      </c>
      <c r="O376" s="67"/>
      <c r="P376" s="67"/>
      <c r="Q376" s="83" t="s">
        <v>4326</v>
      </c>
      <c r="R376" s="182" t="s">
        <v>2773</v>
      </c>
      <c r="S376" s="83" t="s">
        <v>139</v>
      </c>
      <c r="T376" s="67" t="s">
        <v>140</v>
      </c>
      <c r="U376" s="200" t="s">
        <v>7832</v>
      </c>
      <c r="V376" s="67"/>
      <c r="W376" s="67"/>
      <c r="X376" s="83" t="s">
        <v>6836</v>
      </c>
    </row>
    <row r="377" spans="1:24" ht="15" customHeight="1">
      <c r="A377" s="67" t="s">
        <v>134</v>
      </c>
      <c r="B377" s="67" t="s">
        <v>135</v>
      </c>
      <c r="C377" s="83">
        <v>704</v>
      </c>
      <c r="D377" s="104" t="s">
        <v>5570</v>
      </c>
      <c r="E377" s="83" t="s">
        <v>549</v>
      </c>
      <c r="F377" s="67" t="s">
        <v>136</v>
      </c>
      <c r="G377" s="83">
        <v>6500</v>
      </c>
      <c r="H377" s="67" t="s">
        <v>162</v>
      </c>
      <c r="I377" s="67">
        <v>1</v>
      </c>
      <c r="J377" s="195">
        <v>36982</v>
      </c>
      <c r="K377" s="67">
        <v>0</v>
      </c>
      <c r="L377" s="123">
        <f t="shared" si="7"/>
        <v>27851</v>
      </c>
      <c r="M377" s="83" t="s">
        <v>5740</v>
      </c>
      <c r="N377" s="113" t="s">
        <v>9526</v>
      </c>
      <c r="O377" s="67"/>
      <c r="P377" s="67"/>
      <c r="Q377" s="83" t="s">
        <v>137</v>
      </c>
      <c r="R377" s="182" t="s">
        <v>137</v>
      </c>
      <c r="S377" s="83" t="s">
        <v>139</v>
      </c>
      <c r="T377" s="67" t="s">
        <v>140</v>
      </c>
      <c r="U377" s="200" t="s">
        <v>7830</v>
      </c>
      <c r="V377" s="67"/>
      <c r="W377" s="67"/>
      <c r="X377" s="83" t="s">
        <v>6837</v>
      </c>
    </row>
    <row r="378" spans="1:24" ht="15" customHeight="1">
      <c r="A378" s="67" t="s">
        <v>134</v>
      </c>
      <c r="B378" s="67" t="s">
        <v>135</v>
      </c>
      <c r="C378" s="83">
        <v>1149</v>
      </c>
      <c r="D378" s="104" t="s">
        <v>5494</v>
      </c>
      <c r="E378" s="83" t="s">
        <v>550</v>
      </c>
      <c r="F378" s="67" t="s">
        <v>136</v>
      </c>
      <c r="G378" s="83">
        <v>8150</v>
      </c>
      <c r="H378" s="67" t="s">
        <v>162</v>
      </c>
      <c r="I378" s="67">
        <v>1</v>
      </c>
      <c r="J378" s="195">
        <v>36982</v>
      </c>
      <c r="K378" s="67">
        <v>0</v>
      </c>
      <c r="L378" s="123">
        <f t="shared" si="7"/>
        <v>27851</v>
      </c>
      <c r="M378" s="83" t="s">
        <v>5816</v>
      </c>
      <c r="N378" s="113" t="s">
        <v>9526</v>
      </c>
      <c r="O378" s="67"/>
      <c r="P378" s="67"/>
      <c r="Q378" s="83" t="s">
        <v>137</v>
      </c>
      <c r="R378" s="182" t="s">
        <v>137</v>
      </c>
      <c r="S378" s="83" t="s">
        <v>139</v>
      </c>
      <c r="T378" s="67" t="s">
        <v>140</v>
      </c>
      <c r="U378" s="200" t="s">
        <v>7830</v>
      </c>
      <c r="V378" s="67"/>
      <c r="W378" s="67"/>
      <c r="X378" s="83" t="s">
        <v>6838</v>
      </c>
    </row>
    <row r="379" spans="1:24" ht="15" customHeight="1">
      <c r="A379" s="67" t="s">
        <v>134</v>
      </c>
      <c r="B379" s="67" t="s">
        <v>135</v>
      </c>
      <c r="C379" s="83">
        <v>2097</v>
      </c>
      <c r="D379" s="104" t="s">
        <v>172</v>
      </c>
      <c r="E379" s="83" t="s">
        <v>551</v>
      </c>
      <c r="F379" s="67" t="s">
        <v>136</v>
      </c>
      <c r="G379" s="83">
        <v>9000</v>
      </c>
      <c r="H379" s="67" t="s">
        <v>162</v>
      </c>
      <c r="I379" s="67">
        <v>1</v>
      </c>
      <c r="J379" s="195">
        <v>36982</v>
      </c>
      <c r="K379" s="67">
        <v>0</v>
      </c>
      <c r="L379" s="123">
        <f t="shared" si="7"/>
        <v>27851</v>
      </c>
      <c r="M379" s="83" t="s">
        <v>5820</v>
      </c>
      <c r="N379" s="113" t="s">
        <v>9526</v>
      </c>
      <c r="O379" s="67"/>
      <c r="P379" s="67"/>
      <c r="Q379" s="83" t="s">
        <v>4327</v>
      </c>
      <c r="R379" s="182" t="s">
        <v>2774</v>
      </c>
      <c r="S379" s="83" t="s">
        <v>139</v>
      </c>
      <c r="T379" s="67" t="s">
        <v>140</v>
      </c>
      <c r="U379" s="200" t="s">
        <v>7830</v>
      </c>
      <c r="V379" s="67"/>
      <c r="W379" s="67"/>
      <c r="X379" s="83" t="s">
        <v>6839</v>
      </c>
    </row>
    <row r="380" spans="1:24" ht="15" customHeight="1">
      <c r="A380" s="67" t="s">
        <v>134</v>
      </c>
      <c r="B380" s="67" t="s">
        <v>135</v>
      </c>
      <c r="C380" s="83">
        <v>972</v>
      </c>
      <c r="D380" s="104" t="s">
        <v>5494</v>
      </c>
      <c r="E380" s="83" t="s">
        <v>552</v>
      </c>
      <c r="F380" s="67" t="s">
        <v>136</v>
      </c>
      <c r="G380" s="83">
        <v>5500</v>
      </c>
      <c r="H380" s="67" t="s">
        <v>162</v>
      </c>
      <c r="I380" s="67">
        <v>1</v>
      </c>
      <c r="J380" s="195">
        <v>36982</v>
      </c>
      <c r="K380" s="67">
        <v>0</v>
      </c>
      <c r="L380" s="123">
        <f t="shared" si="7"/>
        <v>27851</v>
      </c>
      <c r="M380" s="83" t="s">
        <v>5832</v>
      </c>
      <c r="N380" s="113" t="s">
        <v>9526</v>
      </c>
      <c r="O380" s="67"/>
      <c r="P380" s="67"/>
      <c r="Q380" s="83" t="s">
        <v>4328</v>
      </c>
      <c r="R380" s="182" t="s">
        <v>2775</v>
      </c>
      <c r="S380" s="83" t="s">
        <v>139</v>
      </c>
      <c r="T380" s="67" t="s">
        <v>140</v>
      </c>
      <c r="U380" s="200" t="s">
        <v>7830</v>
      </c>
      <c r="V380" s="67"/>
      <c r="W380" s="67"/>
      <c r="X380" s="83" t="s">
        <v>6840</v>
      </c>
    </row>
    <row r="381" spans="1:24" ht="15" customHeight="1">
      <c r="A381" s="67" t="s">
        <v>134</v>
      </c>
      <c r="B381" s="67" t="s">
        <v>135</v>
      </c>
      <c r="C381" s="83">
        <v>670</v>
      </c>
      <c r="D381" s="104" t="s">
        <v>172</v>
      </c>
      <c r="E381" s="83" t="s">
        <v>553</v>
      </c>
      <c r="F381" s="67" t="s">
        <v>136</v>
      </c>
      <c r="G381" s="83">
        <v>5900</v>
      </c>
      <c r="H381" s="67" t="s">
        <v>162</v>
      </c>
      <c r="I381" s="67">
        <v>1</v>
      </c>
      <c r="J381" s="195">
        <v>36982</v>
      </c>
      <c r="K381" s="67">
        <v>0</v>
      </c>
      <c r="L381" s="123">
        <f t="shared" si="7"/>
        <v>27851</v>
      </c>
      <c r="M381" s="83" t="s">
        <v>5801</v>
      </c>
      <c r="N381" s="113" t="s">
        <v>9526</v>
      </c>
      <c r="O381" s="67"/>
      <c r="P381" s="67"/>
      <c r="Q381" s="83" t="s">
        <v>4329</v>
      </c>
      <c r="R381" s="182" t="s">
        <v>2776</v>
      </c>
      <c r="S381" s="83" t="s">
        <v>139</v>
      </c>
      <c r="T381" s="67" t="s">
        <v>140</v>
      </c>
      <c r="U381" s="200" t="s">
        <v>7830</v>
      </c>
      <c r="V381" s="67"/>
      <c r="W381" s="67"/>
      <c r="X381" s="83" t="s">
        <v>6841</v>
      </c>
    </row>
    <row r="382" spans="1:24" ht="15" customHeight="1">
      <c r="A382" s="67" t="s">
        <v>134</v>
      </c>
      <c r="B382" s="67" t="s">
        <v>135</v>
      </c>
      <c r="C382" s="83">
        <v>2153</v>
      </c>
      <c r="D382" s="104" t="s">
        <v>172</v>
      </c>
      <c r="E382" s="83" t="s">
        <v>554</v>
      </c>
      <c r="F382" s="67" t="s">
        <v>136</v>
      </c>
      <c r="G382" s="83">
        <v>4200</v>
      </c>
      <c r="H382" s="67" t="s">
        <v>162</v>
      </c>
      <c r="I382" s="67">
        <v>1</v>
      </c>
      <c r="J382" s="195">
        <v>36982</v>
      </c>
      <c r="K382" s="67">
        <v>0</v>
      </c>
      <c r="L382" s="123">
        <f t="shared" si="7"/>
        <v>27851</v>
      </c>
      <c r="M382" s="83" t="s">
        <v>5801</v>
      </c>
      <c r="N382" s="113" t="s">
        <v>9526</v>
      </c>
      <c r="O382" s="67"/>
      <c r="P382" s="67"/>
      <c r="Q382" s="83" t="s">
        <v>4330</v>
      </c>
      <c r="R382" s="182" t="s">
        <v>2777</v>
      </c>
      <c r="S382" s="83" t="s">
        <v>139</v>
      </c>
      <c r="T382" s="67" t="s">
        <v>140</v>
      </c>
      <c r="U382" s="200" t="s">
        <v>7830</v>
      </c>
      <c r="V382" s="67"/>
      <c r="W382" s="67"/>
      <c r="X382" s="83" t="s">
        <v>6842</v>
      </c>
    </row>
    <row r="383" spans="1:24" ht="15" customHeight="1">
      <c r="A383" s="67" t="s">
        <v>134</v>
      </c>
      <c r="B383" s="67" t="s">
        <v>135</v>
      </c>
      <c r="C383" s="83">
        <v>1025</v>
      </c>
      <c r="D383" s="104" t="s">
        <v>5554</v>
      </c>
      <c r="E383" s="83" t="s">
        <v>555</v>
      </c>
      <c r="F383" s="67" t="s">
        <v>136</v>
      </c>
      <c r="G383" s="83">
        <v>15000</v>
      </c>
      <c r="H383" s="67" t="s">
        <v>162</v>
      </c>
      <c r="I383" s="67">
        <v>1</v>
      </c>
      <c r="J383" s="195">
        <v>36982</v>
      </c>
      <c r="K383" s="67">
        <v>0</v>
      </c>
      <c r="L383" s="123">
        <f t="shared" si="7"/>
        <v>27851</v>
      </c>
      <c r="M383" s="83" t="s">
        <v>5863</v>
      </c>
      <c r="N383" s="113" t="s">
        <v>9526</v>
      </c>
      <c r="O383" s="67"/>
      <c r="P383" s="67"/>
      <c r="Q383" s="83" t="s">
        <v>4331</v>
      </c>
      <c r="R383" s="182" t="s">
        <v>2778</v>
      </c>
      <c r="S383" s="83" t="s">
        <v>139</v>
      </c>
      <c r="T383" s="67" t="s">
        <v>140</v>
      </c>
      <c r="U383" s="200" t="s">
        <v>7831</v>
      </c>
      <c r="V383" s="67"/>
      <c r="W383" s="67"/>
      <c r="X383" s="83" t="s">
        <v>6843</v>
      </c>
    </row>
    <row r="384" spans="1:24" ht="15" customHeight="1">
      <c r="A384" s="67" t="s">
        <v>134</v>
      </c>
      <c r="B384" s="67" t="s">
        <v>135</v>
      </c>
      <c r="C384" s="83">
        <v>2042</v>
      </c>
      <c r="D384" s="104" t="s">
        <v>5554</v>
      </c>
      <c r="E384" s="83" t="s">
        <v>556</v>
      </c>
      <c r="F384" s="67" t="s">
        <v>136</v>
      </c>
      <c r="G384" s="83">
        <v>6000</v>
      </c>
      <c r="H384" s="67" t="s">
        <v>162</v>
      </c>
      <c r="I384" s="67">
        <v>1</v>
      </c>
      <c r="J384" s="195">
        <v>36982</v>
      </c>
      <c r="K384" s="67">
        <v>0</v>
      </c>
      <c r="L384" s="123">
        <f t="shared" si="7"/>
        <v>27851</v>
      </c>
      <c r="M384" s="83" t="s">
        <v>5863</v>
      </c>
      <c r="N384" s="113" t="s">
        <v>9526</v>
      </c>
      <c r="O384" s="67"/>
      <c r="P384" s="67"/>
      <c r="Q384" s="83" t="s">
        <v>4332</v>
      </c>
      <c r="R384" s="182" t="s">
        <v>2779</v>
      </c>
      <c r="S384" s="83" t="s">
        <v>139</v>
      </c>
      <c r="T384" s="67" t="s">
        <v>140</v>
      </c>
      <c r="U384" s="200" t="s">
        <v>7830</v>
      </c>
      <c r="V384" s="67"/>
      <c r="W384" s="67"/>
      <c r="X384" s="83" t="s">
        <v>137</v>
      </c>
    </row>
    <row r="385" spans="1:24" ht="15" customHeight="1">
      <c r="A385" s="67" t="s">
        <v>134</v>
      </c>
      <c r="B385" s="67" t="s">
        <v>135</v>
      </c>
      <c r="C385" s="83">
        <v>536</v>
      </c>
      <c r="D385" s="104" t="s">
        <v>5554</v>
      </c>
      <c r="E385" s="83" t="s">
        <v>557</v>
      </c>
      <c r="F385" s="67" t="s">
        <v>136</v>
      </c>
      <c r="G385" s="83">
        <v>10800</v>
      </c>
      <c r="H385" s="67" t="s">
        <v>162</v>
      </c>
      <c r="I385" s="67">
        <v>1</v>
      </c>
      <c r="J385" s="195">
        <v>36982</v>
      </c>
      <c r="K385" s="67">
        <v>0</v>
      </c>
      <c r="L385" s="123">
        <f t="shared" si="7"/>
        <v>27851</v>
      </c>
      <c r="M385" s="83" t="s">
        <v>5863</v>
      </c>
      <c r="N385" s="113" t="s">
        <v>9526</v>
      </c>
      <c r="O385" s="67"/>
      <c r="P385" s="67"/>
      <c r="Q385" s="83" t="s">
        <v>4333</v>
      </c>
      <c r="R385" s="182" t="s">
        <v>2780</v>
      </c>
      <c r="S385" s="83" t="s">
        <v>139</v>
      </c>
      <c r="T385" s="67" t="s">
        <v>140</v>
      </c>
      <c r="U385" s="200" t="s">
        <v>7830</v>
      </c>
      <c r="V385" s="67"/>
      <c r="W385" s="67"/>
      <c r="X385" s="83" t="s">
        <v>6844</v>
      </c>
    </row>
    <row r="386" spans="1:24" ht="15" customHeight="1">
      <c r="A386" s="67" t="s">
        <v>134</v>
      </c>
      <c r="B386" s="67" t="s">
        <v>135</v>
      </c>
      <c r="C386" s="83">
        <v>1582</v>
      </c>
      <c r="D386" s="104" t="s">
        <v>5489</v>
      </c>
      <c r="E386" s="83" t="s">
        <v>558</v>
      </c>
      <c r="F386" s="67" t="s">
        <v>136</v>
      </c>
      <c r="G386" s="83">
        <v>1800</v>
      </c>
      <c r="H386" s="67" t="s">
        <v>162</v>
      </c>
      <c r="I386" s="67">
        <v>1</v>
      </c>
      <c r="J386" s="195">
        <v>36982</v>
      </c>
      <c r="K386" s="67">
        <v>0</v>
      </c>
      <c r="L386" s="123">
        <f t="shared" si="7"/>
        <v>27851</v>
      </c>
      <c r="M386" s="83" t="s">
        <v>5768</v>
      </c>
      <c r="N386" s="113" t="s">
        <v>9526</v>
      </c>
      <c r="O386" s="67"/>
      <c r="P386" s="67"/>
      <c r="Q386" s="83" t="s">
        <v>137</v>
      </c>
      <c r="R386" s="182" t="s">
        <v>137</v>
      </c>
      <c r="S386" s="83" t="s">
        <v>139</v>
      </c>
      <c r="T386" s="67" t="s">
        <v>140</v>
      </c>
      <c r="U386" s="200" t="s">
        <v>7830</v>
      </c>
      <c r="V386" s="67"/>
      <c r="W386" s="67"/>
      <c r="X386" s="83" t="s">
        <v>137</v>
      </c>
    </row>
    <row r="387" spans="1:24" ht="15" customHeight="1">
      <c r="A387" s="67" t="s">
        <v>134</v>
      </c>
      <c r="B387" s="67" t="s">
        <v>135</v>
      </c>
      <c r="C387" s="83">
        <v>1331</v>
      </c>
      <c r="D387" s="104" t="s">
        <v>5540</v>
      </c>
      <c r="E387" s="83" t="s">
        <v>559</v>
      </c>
      <c r="F387" s="67" t="s">
        <v>136</v>
      </c>
      <c r="G387" s="83">
        <v>16800</v>
      </c>
      <c r="H387" s="67" t="s">
        <v>162</v>
      </c>
      <c r="I387" s="67">
        <v>1</v>
      </c>
      <c r="J387" s="195">
        <v>36982</v>
      </c>
      <c r="K387" s="67">
        <v>0</v>
      </c>
      <c r="L387" s="123">
        <f t="shared" si="7"/>
        <v>27851</v>
      </c>
      <c r="M387" s="83" t="s">
        <v>5864</v>
      </c>
      <c r="N387" s="113" t="s">
        <v>9526</v>
      </c>
      <c r="O387" s="67"/>
      <c r="P387" s="67"/>
      <c r="Q387" s="83" t="s">
        <v>4334</v>
      </c>
      <c r="R387" s="182" t="s">
        <v>2781</v>
      </c>
      <c r="S387" s="83" t="s">
        <v>139</v>
      </c>
      <c r="T387" s="67" t="s">
        <v>140</v>
      </c>
      <c r="U387" s="200" t="s">
        <v>7830</v>
      </c>
      <c r="V387" s="67"/>
      <c r="W387" s="67"/>
      <c r="X387" s="83" t="s">
        <v>6845</v>
      </c>
    </row>
    <row r="388" spans="1:24" ht="15" customHeight="1">
      <c r="A388" s="67" t="s">
        <v>134</v>
      </c>
      <c r="B388" s="67" t="s">
        <v>135</v>
      </c>
      <c r="C388" s="83">
        <v>2599</v>
      </c>
      <c r="D388" s="104" t="s">
        <v>5575</v>
      </c>
      <c r="E388" s="83" t="s">
        <v>560</v>
      </c>
      <c r="F388" s="67" t="s">
        <v>5807</v>
      </c>
      <c r="G388" s="83">
        <v>500</v>
      </c>
      <c r="H388" s="67" t="s">
        <v>162</v>
      </c>
      <c r="I388" s="67">
        <v>1</v>
      </c>
      <c r="J388" s="195">
        <v>36982</v>
      </c>
      <c r="K388" s="67">
        <v>0</v>
      </c>
      <c r="L388" s="123">
        <f t="shared" si="7"/>
        <v>27851</v>
      </c>
      <c r="M388" s="83" t="s">
        <v>5865</v>
      </c>
      <c r="N388" s="113" t="s">
        <v>9526</v>
      </c>
      <c r="O388" s="67"/>
      <c r="P388" s="67"/>
      <c r="Q388" s="83" t="s">
        <v>137</v>
      </c>
      <c r="R388" s="182" t="s">
        <v>137</v>
      </c>
      <c r="S388" s="83" t="s">
        <v>139</v>
      </c>
      <c r="T388" s="67" t="s">
        <v>140</v>
      </c>
      <c r="U388" s="200" t="s">
        <v>7830</v>
      </c>
      <c r="V388" s="67"/>
      <c r="W388" s="67"/>
      <c r="X388" s="83" t="s">
        <v>6846</v>
      </c>
    </row>
    <row r="389" spans="1:24" ht="15" customHeight="1">
      <c r="A389" s="67" t="s">
        <v>134</v>
      </c>
      <c r="B389" s="67" t="s">
        <v>135</v>
      </c>
      <c r="C389" s="83">
        <v>506</v>
      </c>
      <c r="D389" s="104" t="s">
        <v>5487</v>
      </c>
      <c r="E389" s="83" t="s">
        <v>561</v>
      </c>
      <c r="F389" s="67" t="s">
        <v>136</v>
      </c>
      <c r="G389" s="83">
        <v>6500</v>
      </c>
      <c r="H389" s="67" t="s">
        <v>162</v>
      </c>
      <c r="I389" s="67">
        <v>1</v>
      </c>
      <c r="J389" s="195">
        <v>36982</v>
      </c>
      <c r="K389" s="67">
        <v>0</v>
      </c>
      <c r="L389" s="123">
        <f t="shared" si="7"/>
        <v>27851</v>
      </c>
      <c r="M389" s="83" t="s">
        <v>5785</v>
      </c>
      <c r="N389" s="113" t="s">
        <v>9526</v>
      </c>
      <c r="O389" s="67"/>
      <c r="P389" s="67"/>
      <c r="Q389" s="83" t="s">
        <v>137</v>
      </c>
      <c r="R389" s="182" t="s">
        <v>137</v>
      </c>
      <c r="S389" s="83" t="s">
        <v>139</v>
      </c>
      <c r="T389" s="67" t="s">
        <v>140</v>
      </c>
      <c r="U389" s="200" t="s">
        <v>7830</v>
      </c>
      <c r="V389" s="67"/>
      <c r="W389" s="67"/>
      <c r="X389" s="83" t="s">
        <v>6847</v>
      </c>
    </row>
    <row r="390" spans="1:24" ht="15" customHeight="1">
      <c r="A390" s="67" t="s">
        <v>134</v>
      </c>
      <c r="B390" s="67" t="s">
        <v>135</v>
      </c>
      <c r="C390" s="83">
        <v>1206</v>
      </c>
      <c r="D390" s="104" t="s">
        <v>5500</v>
      </c>
      <c r="E390" s="83" t="s">
        <v>562</v>
      </c>
      <c r="F390" s="67" t="s">
        <v>136</v>
      </c>
      <c r="G390" s="83">
        <v>32100</v>
      </c>
      <c r="H390" s="67" t="s">
        <v>5736</v>
      </c>
      <c r="I390" s="67">
        <v>1</v>
      </c>
      <c r="J390" s="195">
        <v>36982</v>
      </c>
      <c r="K390" s="67">
        <v>0</v>
      </c>
      <c r="L390" s="123">
        <f t="shared" si="7"/>
        <v>27851</v>
      </c>
      <c r="M390" s="83" t="s">
        <v>5738</v>
      </c>
      <c r="N390" s="113" t="s">
        <v>9526</v>
      </c>
      <c r="O390" s="67"/>
      <c r="P390" s="67"/>
      <c r="Q390" s="83" t="s">
        <v>4335</v>
      </c>
      <c r="R390" s="182" t="s">
        <v>2782</v>
      </c>
      <c r="S390" s="83" t="s">
        <v>139</v>
      </c>
      <c r="T390" s="67" t="s">
        <v>140</v>
      </c>
      <c r="U390" s="200" t="s">
        <v>7831</v>
      </c>
      <c r="V390" s="67"/>
      <c r="W390" s="67"/>
      <c r="X390" s="83" t="s">
        <v>6848</v>
      </c>
    </row>
    <row r="391" spans="1:24" ht="15" customHeight="1">
      <c r="A391" s="67" t="s">
        <v>134</v>
      </c>
      <c r="B391" s="67" t="s">
        <v>135</v>
      </c>
      <c r="C391" s="83">
        <v>1951</v>
      </c>
      <c r="D391" s="104" t="s">
        <v>5488</v>
      </c>
      <c r="E391" s="83" t="s">
        <v>563</v>
      </c>
      <c r="F391" s="67" t="s">
        <v>136</v>
      </c>
      <c r="G391" s="83">
        <v>5400</v>
      </c>
      <c r="H391" s="67" t="s">
        <v>5736</v>
      </c>
      <c r="I391" s="67">
        <v>1</v>
      </c>
      <c r="J391" s="195">
        <v>36982</v>
      </c>
      <c r="K391" s="67">
        <v>0</v>
      </c>
      <c r="L391" s="123">
        <f t="shared" si="7"/>
        <v>27851</v>
      </c>
      <c r="M391" s="83" t="s">
        <v>5843</v>
      </c>
      <c r="N391" s="113" t="s">
        <v>9526</v>
      </c>
      <c r="O391" s="67"/>
      <c r="P391" s="67"/>
      <c r="Q391" s="83" t="s">
        <v>4336</v>
      </c>
      <c r="R391" s="182" t="s">
        <v>2783</v>
      </c>
      <c r="S391" s="83" t="s">
        <v>139</v>
      </c>
      <c r="T391" s="67" t="s">
        <v>140</v>
      </c>
      <c r="U391" s="200" t="s">
        <v>7830</v>
      </c>
      <c r="V391" s="67"/>
      <c r="W391" s="67"/>
      <c r="X391" s="83" t="s">
        <v>137</v>
      </c>
    </row>
    <row r="392" spans="1:24" ht="15" customHeight="1">
      <c r="A392" s="67" t="s">
        <v>134</v>
      </c>
      <c r="B392" s="67" t="s">
        <v>135</v>
      </c>
      <c r="C392" s="83">
        <v>625</v>
      </c>
      <c r="D392" s="104" t="s">
        <v>5532</v>
      </c>
      <c r="E392" s="83" t="s">
        <v>564</v>
      </c>
      <c r="F392" s="67" t="s">
        <v>136</v>
      </c>
      <c r="G392" s="83">
        <v>17400</v>
      </c>
      <c r="H392" s="67" t="s">
        <v>5736</v>
      </c>
      <c r="I392" s="67">
        <v>1</v>
      </c>
      <c r="J392" s="195">
        <v>36982</v>
      </c>
      <c r="K392" s="67">
        <v>0</v>
      </c>
      <c r="L392" s="123">
        <f t="shared" si="7"/>
        <v>27851</v>
      </c>
      <c r="M392" s="83" t="s">
        <v>5836</v>
      </c>
      <c r="N392" s="113" t="s">
        <v>9526</v>
      </c>
      <c r="O392" s="67"/>
      <c r="P392" s="67"/>
      <c r="Q392" s="83" t="s">
        <v>4337</v>
      </c>
      <c r="R392" s="182" t="s">
        <v>2784</v>
      </c>
      <c r="S392" s="83" t="s">
        <v>139</v>
      </c>
      <c r="T392" s="67" t="s">
        <v>140</v>
      </c>
      <c r="U392" s="200" t="s">
        <v>7831</v>
      </c>
      <c r="V392" s="67"/>
      <c r="W392" s="67"/>
      <c r="X392" s="83" t="s">
        <v>6849</v>
      </c>
    </row>
    <row r="393" spans="1:24" ht="15" customHeight="1">
      <c r="A393" s="67" t="s">
        <v>134</v>
      </c>
      <c r="B393" s="67" t="s">
        <v>135</v>
      </c>
      <c r="C393" s="83">
        <v>2600</v>
      </c>
      <c r="D393" s="104" t="s">
        <v>5503</v>
      </c>
      <c r="E393" s="83" t="s">
        <v>565</v>
      </c>
      <c r="F393" s="67" t="s">
        <v>5807</v>
      </c>
      <c r="G393" s="83">
        <v>500</v>
      </c>
      <c r="H393" s="67" t="s">
        <v>162</v>
      </c>
      <c r="I393" s="67">
        <v>1</v>
      </c>
      <c r="J393" s="195">
        <v>36982</v>
      </c>
      <c r="K393" s="67">
        <v>0</v>
      </c>
      <c r="L393" s="123">
        <f t="shared" si="7"/>
        <v>27851</v>
      </c>
      <c r="M393" s="83" t="s">
        <v>5866</v>
      </c>
      <c r="N393" s="113" t="s">
        <v>9526</v>
      </c>
      <c r="O393" s="67"/>
      <c r="P393" s="67"/>
      <c r="Q393" s="83">
        <v>948692647</v>
      </c>
      <c r="R393" s="182">
        <v>946140031236</v>
      </c>
      <c r="S393" s="83" t="s">
        <v>139</v>
      </c>
      <c r="T393" s="67" t="s">
        <v>140</v>
      </c>
      <c r="U393" s="200" t="s">
        <v>7830</v>
      </c>
      <c r="V393" s="67"/>
      <c r="W393" s="67"/>
      <c r="X393" s="83" t="s">
        <v>137</v>
      </c>
    </row>
    <row r="394" spans="1:24" ht="15" customHeight="1">
      <c r="A394" s="67" t="s">
        <v>134</v>
      </c>
      <c r="B394" s="67" t="s">
        <v>135</v>
      </c>
      <c r="C394" s="83">
        <v>1190</v>
      </c>
      <c r="D394" s="104" t="s">
        <v>5483</v>
      </c>
      <c r="E394" s="83" t="s">
        <v>566</v>
      </c>
      <c r="F394" s="67" t="s">
        <v>136</v>
      </c>
      <c r="G394" s="83">
        <v>24000</v>
      </c>
      <c r="H394" s="67" t="s">
        <v>162</v>
      </c>
      <c r="I394" s="67">
        <v>1</v>
      </c>
      <c r="J394" s="195">
        <v>36982</v>
      </c>
      <c r="K394" s="67">
        <v>0</v>
      </c>
      <c r="L394" s="123">
        <f t="shared" si="7"/>
        <v>27851</v>
      </c>
      <c r="M394" s="83" t="s">
        <v>5732</v>
      </c>
      <c r="N394" s="113" t="s">
        <v>9526</v>
      </c>
      <c r="O394" s="67"/>
      <c r="P394" s="67"/>
      <c r="Q394" s="83" t="s">
        <v>4338</v>
      </c>
      <c r="R394" s="182" t="s">
        <v>2785</v>
      </c>
      <c r="S394" s="83" t="s">
        <v>137</v>
      </c>
      <c r="T394" s="67" t="s">
        <v>140</v>
      </c>
      <c r="U394" s="200" t="s">
        <v>7832</v>
      </c>
      <c r="V394" s="67"/>
      <c r="W394" s="67"/>
      <c r="X394" s="83" t="s">
        <v>137</v>
      </c>
    </row>
    <row r="395" spans="1:24" ht="15" customHeight="1">
      <c r="A395" s="67" t="s">
        <v>134</v>
      </c>
      <c r="B395" s="67" t="s">
        <v>135</v>
      </c>
      <c r="C395" s="83">
        <v>2601</v>
      </c>
      <c r="D395" s="104" t="s">
        <v>5483</v>
      </c>
      <c r="E395" s="83" t="s">
        <v>567</v>
      </c>
      <c r="F395" s="67" t="s">
        <v>136</v>
      </c>
      <c r="G395" s="83">
        <v>510</v>
      </c>
      <c r="H395" s="67" t="s">
        <v>162</v>
      </c>
      <c r="I395" s="67">
        <v>1</v>
      </c>
      <c r="J395" s="195">
        <v>36982</v>
      </c>
      <c r="K395" s="67">
        <v>0</v>
      </c>
      <c r="L395" s="123">
        <f t="shared" si="7"/>
        <v>27851</v>
      </c>
      <c r="M395" s="83" t="s">
        <v>5867</v>
      </c>
      <c r="N395" s="113" t="s">
        <v>9526</v>
      </c>
      <c r="O395" s="67"/>
      <c r="P395" s="67"/>
      <c r="Q395" s="83">
        <v>9620733801</v>
      </c>
      <c r="R395" s="182">
        <v>705034640919</v>
      </c>
      <c r="S395" s="83" t="s">
        <v>139</v>
      </c>
      <c r="T395" s="67" t="s">
        <v>140</v>
      </c>
      <c r="U395" s="200" t="s">
        <v>7830</v>
      </c>
      <c r="V395" s="67"/>
      <c r="W395" s="67"/>
      <c r="X395" s="83" t="s">
        <v>137</v>
      </c>
    </row>
    <row r="396" spans="1:24" ht="15" customHeight="1">
      <c r="A396" s="67" t="s">
        <v>134</v>
      </c>
      <c r="B396" s="67" t="s">
        <v>135</v>
      </c>
      <c r="C396" s="83">
        <v>2602</v>
      </c>
      <c r="D396" s="104" t="s">
        <v>5483</v>
      </c>
      <c r="E396" s="83" t="s">
        <v>568</v>
      </c>
      <c r="F396" s="67" t="s">
        <v>136</v>
      </c>
      <c r="G396" s="83">
        <v>510</v>
      </c>
      <c r="H396" s="67" t="s">
        <v>162</v>
      </c>
      <c r="I396" s="67">
        <v>1</v>
      </c>
      <c r="J396" s="195">
        <v>36982</v>
      </c>
      <c r="K396" s="67">
        <v>0</v>
      </c>
      <c r="L396" s="123">
        <f t="shared" si="7"/>
        <v>27851</v>
      </c>
      <c r="M396" s="83" t="s">
        <v>5867</v>
      </c>
      <c r="N396" s="113" t="s">
        <v>9526</v>
      </c>
      <c r="O396" s="67"/>
      <c r="P396" s="67"/>
      <c r="Q396" s="83">
        <v>7259736585</v>
      </c>
      <c r="R396" s="182">
        <v>69864345224</v>
      </c>
      <c r="S396" s="83" t="s">
        <v>139</v>
      </c>
      <c r="T396" s="67" t="s">
        <v>140</v>
      </c>
      <c r="U396" s="200" t="s">
        <v>7830</v>
      </c>
      <c r="V396" s="67"/>
      <c r="W396" s="67"/>
      <c r="X396" s="83" t="s">
        <v>6850</v>
      </c>
    </row>
    <row r="397" spans="1:24" ht="15" customHeight="1">
      <c r="A397" s="67" t="s">
        <v>134</v>
      </c>
      <c r="B397" s="67" t="s">
        <v>135</v>
      </c>
      <c r="C397" s="83">
        <v>2603</v>
      </c>
      <c r="D397" s="104" t="s">
        <v>5483</v>
      </c>
      <c r="E397" s="83" t="s">
        <v>569</v>
      </c>
      <c r="F397" s="67" t="s">
        <v>5807</v>
      </c>
      <c r="G397" s="83">
        <v>510</v>
      </c>
      <c r="H397" s="67" t="s">
        <v>162</v>
      </c>
      <c r="I397" s="67">
        <v>1</v>
      </c>
      <c r="J397" s="195">
        <v>36982</v>
      </c>
      <c r="K397" s="67">
        <v>0</v>
      </c>
      <c r="L397" s="123">
        <f t="shared" si="7"/>
        <v>27851</v>
      </c>
      <c r="M397" s="83" t="s">
        <v>5867</v>
      </c>
      <c r="N397" s="113" t="s">
        <v>9526</v>
      </c>
      <c r="O397" s="67"/>
      <c r="P397" s="67"/>
      <c r="Q397" s="83" t="s">
        <v>137</v>
      </c>
      <c r="R397" s="182" t="s">
        <v>137</v>
      </c>
      <c r="S397" s="83" t="s">
        <v>139</v>
      </c>
      <c r="T397" s="67" t="s">
        <v>140</v>
      </c>
      <c r="U397" s="200" t="s">
        <v>7830</v>
      </c>
      <c r="V397" s="67"/>
      <c r="W397" s="67"/>
      <c r="X397" s="83" t="s">
        <v>6851</v>
      </c>
    </row>
    <row r="398" spans="1:24" ht="15" customHeight="1">
      <c r="A398" s="67" t="s">
        <v>134</v>
      </c>
      <c r="B398" s="67" t="s">
        <v>135</v>
      </c>
      <c r="C398" s="83">
        <v>1142</v>
      </c>
      <c r="D398" s="104" t="s">
        <v>5483</v>
      </c>
      <c r="E398" s="83" t="s">
        <v>570</v>
      </c>
      <c r="F398" s="67" t="s">
        <v>136</v>
      </c>
      <c r="G398" s="83">
        <v>36000</v>
      </c>
      <c r="H398" s="67" t="s">
        <v>162</v>
      </c>
      <c r="I398" s="67">
        <v>1</v>
      </c>
      <c r="J398" s="195">
        <v>36982</v>
      </c>
      <c r="K398" s="67">
        <v>0</v>
      </c>
      <c r="L398" s="123">
        <f t="shared" si="7"/>
        <v>27851</v>
      </c>
      <c r="M398" s="83" t="s">
        <v>5771</v>
      </c>
      <c r="N398" s="113" t="s">
        <v>9526</v>
      </c>
      <c r="O398" s="67"/>
      <c r="P398" s="67"/>
      <c r="Q398" s="83" t="s">
        <v>4339</v>
      </c>
      <c r="R398" s="182" t="s">
        <v>2786</v>
      </c>
      <c r="S398" s="83" t="s">
        <v>139</v>
      </c>
      <c r="T398" s="67" t="s">
        <v>140</v>
      </c>
      <c r="U398" s="200" t="s">
        <v>7833</v>
      </c>
      <c r="V398" s="67"/>
      <c r="W398" s="67"/>
      <c r="X398" s="83" t="s">
        <v>6852</v>
      </c>
    </row>
    <row r="399" spans="1:24" ht="15" customHeight="1">
      <c r="A399" s="67" t="s">
        <v>134</v>
      </c>
      <c r="B399" s="67" t="s">
        <v>135</v>
      </c>
      <c r="C399" s="83">
        <v>1737</v>
      </c>
      <c r="D399" s="104" t="s">
        <v>5483</v>
      </c>
      <c r="E399" s="83" t="s">
        <v>571</v>
      </c>
      <c r="F399" s="67" t="s">
        <v>136</v>
      </c>
      <c r="G399" s="83">
        <v>42500</v>
      </c>
      <c r="H399" s="67" t="s">
        <v>162</v>
      </c>
      <c r="I399" s="67">
        <v>1</v>
      </c>
      <c r="J399" s="195">
        <v>36982</v>
      </c>
      <c r="K399" s="67">
        <v>0</v>
      </c>
      <c r="L399" s="123">
        <f t="shared" si="7"/>
        <v>27851</v>
      </c>
      <c r="M399" s="83" t="s">
        <v>5868</v>
      </c>
      <c r="N399" s="113" t="s">
        <v>9526</v>
      </c>
      <c r="O399" s="67"/>
      <c r="P399" s="67"/>
      <c r="Q399" s="83" t="s">
        <v>4340</v>
      </c>
      <c r="R399" s="182" t="s">
        <v>2787</v>
      </c>
      <c r="S399" s="83" t="s">
        <v>139</v>
      </c>
      <c r="T399" s="67" t="s">
        <v>140</v>
      </c>
      <c r="U399" s="200" t="s">
        <v>7832</v>
      </c>
      <c r="V399" s="67"/>
      <c r="W399" s="67"/>
      <c r="X399" s="83" t="s">
        <v>6853</v>
      </c>
    </row>
    <row r="400" spans="1:24" ht="15" customHeight="1">
      <c r="A400" s="67" t="s">
        <v>134</v>
      </c>
      <c r="B400" s="67" t="s">
        <v>135</v>
      </c>
      <c r="C400" s="83">
        <v>413</v>
      </c>
      <c r="D400" s="104" t="s">
        <v>5524</v>
      </c>
      <c r="E400" s="83" t="s">
        <v>572</v>
      </c>
      <c r="F400" s="67" t="s">
        <v>136</v>
      </c>
      <c r="G400" s="83">
        <v>36000</v>
      </c>
      <c r="H400" s="67" t="s">
        <v>162</v>
      </c>
      <c r="I400" s="67">
        <v>1</v>
      </c>
      <c r="J400" s="195">
        <v>36982</v>
      </c>
      <c r="K400" s="67">
        <v>0</v>
      </c>
      <c r="L400" s="123">
        <f t="shared" si="7"/>
        <v>27851</v>
      </c>
      <c r="M400" s="83" t="s">
        <v>5794</v>
      </c>
      <c r="N400" s="113" t="s">
        <v>9526</v>
      </c>
      <c r="O400" s="67"/>
      <c r="P400" s="67"/>
      <c r="Q400" s="83" t="s">
        <v>4341</v>
      </c>
      <c r="R400" s="182" t="s">
        <v>2788</v>
      </c>
      <c r="S400" s="83" t="s">
        <v>139</v>
      </c>
      <c r="T400" s="67" t="s">
        <v>140</v>
      </c>
      <c r="U400" s="200" t="s">
        <v>7832</v>
      </c>
      <c r="V400" s="67"/>
      <c r="W400" s="67"/>
      <c r="X400" s="83" t="s">
        <v>6852</v>
      </c>
    </row>
    <row r="401" spans="1:24" ht="15" customHeight="1">
      <c r="A401" s="67" t="s">
        <v>134</v>
      </c>
      <c r="B401" s="67" t="s">
        <v>135</v>
      </c>
      <c r="C401" s="83">
        <v>426</v>
      </c>
      <c r="D401" s="104" t="s">
        <v>5504</v>
      </c>
      <c r="E401" s="83" t="s">
        <v>573</v>
      </c>
      <c r="F401" s="67" t="s">
        <v>136</v>
      </c>
      <c r="G401" s="83">
        <v>10200</v>
      </c>
      <c r="H401" s="67" t="s">
        <v>162</v>
      </c>
      <c r="I401" s="67">
        <v>1</v>
      </c>
      <c r="J401" s="195">
        <v>36982</v>
      </c>
      <c r="K401" s="67">
        <v>0</v>
      </c>
      <c r="L401" s="123">
        <f t="shared" si="7"/>
        <v>27851</v>
      </c>
      <c r="M401" s="83" t="s">
        <v>5869</v>
      </c>
      <c r="N401" s="113" t="s">
        <v>9526</v>
      </c>
      <c r="O401" s="67"/>
      <c r="P401" s="67"/>
      <c r="Q401" s="83" t="s">
        <v>4342</v>
      </c>
      <c r="R401" s="182" t="s">
        <v>2789</v>
      </c>
      <c r="S401" s="83" t="s">
        <v>139</v>
      </c>
      <c r="T401" s="67" t="s">
        <v>140</v>
      </c>
      <c r="U401" s="200" t="s">
        <v>7830</v>
      </c>
      <c r="V401" s="67"/>
      <c r="W401" s="67"/>
      <c r="X401" s="83" t="s">
        <v>137</v>
      </c>
    </row>
    <row r="402" spans="1:24" ht="15" customHeight="1">
      <c r="A402" s="67" t="s">
        <v>134</v>
      </c>
      <c r="B402" s="67" t="s">
        <v>135</v>
      </c>
      <c r="C402" s="83">
        <v>969</v>
      </c>
      <c r="D402" s="104" t="s">
        <v>5483</v>
      </c>
      <c r="E402" s="83" t="s">
        <v>574</v>
      </c>
      <c r="F402" s="67" t="s">
        <v>5807</v>
      </c>
      <c r="G402" s="83">
        <v>500</v>
      </c>
      <c r="H402" s="67" t="s">
        <v>162</v>
      </c>
      <c r="I402" s="67">
        <v>1</v>
      </c>
      <c r="J402" s="195">
        <v>36982</v>
      </c>
      <c r="K402" s="67">
        <v>0</v>
      </c>
      <c r="L402" s="123">
        <f t="shared" si="7"/>
        <v>27851</v>
      </c>
      <c r="M402" s="83" t="s">
        <v>5870</v>
      </c>
      <c r="N402" s="113" t="s">
        <v>9526</v>
      </c>
      <c r="O402" s="67"/>
      <c r="P402" s="67"/>
      <c r="Q402" s="83"/>
      <c r="R402" s="182">
        <v>970785155390</v>
      </c>
      <c r="S402" s="83" t="s">
        <v>139</v>
      </c>
      <c r="T402" s="67" t="s">
        <v>140</v>
      </c>
      <c r="U402" s="200" t="s">
        <v>7830</v>
      </c>
      <c r="V402" s="67"/>
      <c r="W402" s="67"/>
      <c r="X402" s="83" t="s">
        <v>137</v>
      </c>
    </row>
    <row r="403" spans="1:24" ht="15" customHeight="1">
      <c r="A403" s="67" t="s">
        <v>134</v>
      </c>
      <c r="B403" s="67" t="s">
        <v>135</v>
      </c>
      <c r="C403" s="83">
        <v>2604</v>
      </c>
      <c r="D403" s="104" t="s">
        <v>5483</v>
      </c>
      <c r="E403" s="83" t="s">
        <v>575</v>
      </c>
      <c r="F403" s="67" t="s">
        <v>5807</v>
      </c>
      <c r="G403" s="83">
        <v>500</v>
      </c>
      <c r="H403" s="67" t="s">
        <v>162</v>
      </c>
      <c r="I403" s="67">
        <v>1</v>
      </c>
      <c r="J403" s="195">
        <v>36982</v>
      </c>
      <c r="K403" s="67">
        <v>0</v>
      </c>
      <c r="L403" s="123">
        <f t="shared" si="7"/>
        <v>27851</v>
      </c>
      <c r="M403" s="83" t="s">
        <v>5871</v>
      </c>
      <c r="N403" s="113" t="s">
        <v>9526</v>
      </c>
      <c r="O403" s="67"/>
      <c r="P403" s="67"/>
      <c r="Q403" s="83" t="s">
        <v>137</v>
      </c>
      <c r="R403" s="182">
        <v>60942668672</v>
      </c>
      <c r="S403" s="83" t="s">
        <v>139</v>
      </c>
      <c r="T403" s="67" t="s">
        <v>140</v>
      </c>
      <c r="U403" s="200" t="s">
        <v>7830</v>
      </c>
      <c r="V403" s="67"/>
      <c r="W403" s="67"/>
      <c r="X403" s="83" t="s">
        <v>6854</v>
      </c>
    </row>
    <row r="404" spans="1:24" ht="15" customHeight="1">
      <c r="A404" s="67" t="s">
        <v>134</v>
      </c>
      <c r="B404" s="67" t="s">
        <v>135</v>
      </c>
      <c r="C404" s="83">
        <v>2605</v>
      </c>
      <c r="D404" s="104" t="s">
        <v>5525</v>
      </c>
      <c r="E404" s="83" t="s">
        <v>576</v>
      </c>
      <c r="F404" s="67" t="s">
        <v>5807</v>
      </c>
      <c r="G404" s="83">
        <v>500</v>
      </c>
      <c r="H404" s="67" t="s">
        <v>162</v>
      </c>
      <c r="I404" s="67">
        <v>1</v>
      </c>
      <c r="J404" s="195">
        <v>36982</v>
      </c>
      <c r="K404" s="67">
        <v>0</v>
      </c>
      <c r="L404" s="123">
        <f t="shared" si="7"/>
        <v>27851</v>
      </c>
      <c r="M404" s="83" t="s">
        <v>5737</v>
      </c>
      <c r="N404" s="113" t="s">
        <v>9526</v>
      </c>
      <c r="O404" s="67"/>
      <c r="P404" s="67"/>
      <c r="Q404" s="83" t="s">
        <v>137</v>
      </c>
      <c r="R404" s="182" t="s">
        <v>137</v>
      </c>
      <c r="S404" s="83" t="s">
        <v>139</v>
      </c>
      <c r="T404" s="67" t="s">
        <v>140</v>
      </c>
      <c r="U404" s="200" t="s">
        <v>7830</v>
      </c>
      <c r="V404" s="67"/>
      <c r="W404" s="67"/>
      <c r="X404" s="83" t="s">
        <v>6855</v>
      </c>
    </row>
    <row r="405" spans="1:24" ht="15" customHeight="1">
      <c r="A405" s="67" t="s">
        <v>134</v>
      </c>
      <c r="B405" s="67" t="s">
        <v>135</v>
      </c>
      <c r="C405" s="83">
        <v>984</v>
      </c>
      <c r="D405" s="104" t="s">
        <v>5525</v>
      </c>
      <c r="E405" s="83" t="s">
        <v>577</v>
      </c>
      <c r="F405" s="67" t="s">
        <v>136</v>
      </c>
      <c r="G405" s="83">
        <v>12000</v>
      </c>
      <c r="H405" s="67" t="s">
        <v>162</v>
      </c>
      <c r="I405" s="67">
        <v>1</v>
      </c>
      <c r="J405" s="195">
        <v>36982</v>
      </c>
      <c r="K405" s="67">
        <v>0</v>
      </c>
      <c r="L405" s="123">
        <f t="shared" si="7"/>
        <v>27851</v>
      </c>
      <c r="M405" s="83" t="s">
        <v>5872</v>
      </c>
      <c r="N405" s="113" t="s">
        <v>9526</v>
      </c>
      <c r="O405" s="67"/>
      <c r="P405" s="67"/>
      <c r="Q405" s="83" t="s">
        <v>4343</v>
      </c>
      <c r="R405" s="182" t="s">
        <v>2790</v>
      </c>
      <c r="S405" s="83" t="s">
        <v>139</v>
      </c>
      <c r="T405" s="67" t="s">
        <v>140</v>
      </c>
      <c r="U405" s="200" t="s">
        <v>7831</v>
      </c>
      <c r="V405" s="67"/>
      <c r="W405" s="67"/>
      <c r="X405" s="83" t="s">
        <v>6856</v>
      </c>
    </row>
    <row r="406" spans="1:24" ht="15" customHeight="1">
      <c r="A406" s="67" t="s">
        <v>134</v>
      </c>
      <c r="B406" s="67" t="s">
        <v>135</v>
      </c>
      <c r="C406" s="83">
        <v>810</v>
      </c>
      <c r="D406" s="104" t="s">
        <v>5525</v>
      </c>
      <c r="E406" s="83" t="s">
        <v>578</v>
      </c>
      <c r="F406" s="67" t="s">
        <v>136</v>
      </c>
      <c r="G406" s="83">
        <v>9600</v>
      </c>
      <c r="H406" s="67" t="s">
        <v>162</v>
      </c>
      <c r="I406" s="67">
        <v>1</v>
      </c>
      <c r="J406" s="195">
        <v>36982</v>
      </c>
      <c r="K406" s="67">
        <v>0</v>
      </c>
      <c r="L406" s="123">
        <f t="shared" si="7"/>
        <v>27851</v>
      </c>
      <c r="M406" s="83" t="s">
        <v>5825</v>
      </c>
      <c r="N406" s="113" t="s">
        <v>9526</v>
      </c>
      <c r="O406" s="67"/>
      <c r="P406" s="67"/>
      <c r="Q406" s="83" t="s">
        <v>4344</v>
      </c>
      <c r="R406" s="182" t="s">
        <v>2791</v>
      </c>
      <c r="S406" s="83" t="s">
        <v>139</v>
      </c>
      <c r="T406" s="67" t="s">
        <v>140</v>
      </c>
      <c r="U406" s="200" t="s">
        <v>7830</v>
      </c>
      <c r="V406" s="67"/>
      <c r="W406" s="67"/>
      <c r="X406" s="83" t="s">
        <v>137</v>
      </c>
    </row>
    <row r="407" spans="1:24" ht="15" customHeight="1">
      <c r="A407" s="67" t="s">
        <v>134</v>
      </c>
      <c r="B407" s="67" t="s">
        <v>135</v>
      </c>
      <c r="C407" s="83">
        <v>1176</v>
      </c>
      <c r="D407" s="104" t="s">
        <v>5576</v>
      </c>
      <c r="E407" s="83" t="s">
        <v>579</v>
      </c>
      <c r="F407" s="67" t="s">
        <v>136</v>
      </c>
      <c r="G407" s="83">
        <v>30000</v>
      </c>
      <c r="H407" s="67" t="s">
        <v>162</v>
      </c>
      <c r="I407" s="67">
        <v>1</v>
      </c>
      <c r="J407" s="195">
        <v>36982</v>
      </c>
      <c r="K407" s="67">
        <v>0</v>
      </c>
      <c r="L407" s="123">
        <f t="shared" si="7"/>
        <v>27851</v>
      </c>
      <c r="M407" s="83" t="s">
        <v>5740</v>
      </c>
      <c r="N407" s="113" t="s">
        <v>9526</v>
      </c>
      <c r="O407" s="67"/>
      <c r="P407" s="67"/>
      <c r="Q407" s="83" t="s">
        <v>4345</v>
      </c>
      <c r="R407" s="182" t="s">
        <v>2792</v>
      </c>
      <c r="S407" s="83" t="s">
        <v>139</v>
      </c>
      <c r="T407" s="67" t="s">
        <v>140</v>
      </c>
      <c r="U407" s="200" t="s">
        <v>7831</v>
      </c>
      <c r="V407" s="67"/>
      <c r="W407" s="67"/>
      <c r="X407" s="83" t="s">
        <v>6857</v>
      </c>
    </row>
    <row r="408" spans="1:24" ht="15" customHeight="1">
      <c r="A408" s="67" t="s">
        <v>134</v>
      </c>
      <c r="B408" s="67" t="s">
        <v>135</v>
      </c>
      <c r="C408" s="83">
        <v>2606</v>
      </c>
      <c r="D408" s="104" t="s">
        <v>5516</v>
      </c>
      <c r="E408" s="83" t="s">
        <v>580</v>
      </c>
      <c r="F408" s="67" t="s">
        <v>5807</v>
      </c>
      <c r="G408" s="83">
        <v>500</v>
      </c>
      <c r="H408" s="67" t="s">
        <v>162</v>
      </c>
      <c r="I408" s="67">
        <v>1</v>
      </c>
      <c r="J408" s="195">
        <v>36982</v>
      </c>
      <c r="K408" s="67">
        <v>0</v>
      </c>
      <c r="L408" s="123">
        <f t="shared" si="7"/>
        <v>27851</v>
      </c>
      <c r="M408" s="83" t="s">
        <v>5873</v>
      </c>
      <c r="N408" s="113" t="s">
        <v>9526</v>
      </c>
      <c r="O408" s="67"/>
      <c r="P408" s="67"/>
      <c r="Q408" s="83" t="s">
        <v>137</v>
      </c>
      <c r="R408" s="182" t="s">
        <v>137</v>
      </c>
      <c r="S408" s="83" t="s">
        <v>139</v>
      </c>
      <c r="T408" s="67" t="s">
        <v>140</v>
      </c>
      <c r="U408" s="200" t="s">
        <v>7830</v>
      </c>
      <c r="V408" s="67"/>
      <c r="W408" s="67"/>
      <c r="X408" s="83" t="s">
        <v>6858</v>
      </c>
    </row>
    <row r="409" spans="1:24" ht="15" customHeight="1">
      <c r="A409" s="67" t="s">
        <v>134</v>
      </c>
      <c r="B409" s="67" t="s">
        <v>135</v>
      </c>
      <c r="C409" s="83">
        <v>717</v>
      </c>
      <c r="D409" s="104" t="s">
        <v>5502</v>
      </c>
      <c r="E409" s="83" t="s">
        <v>581</v>
      </c>
      <c r="F409" s="67" t="s">
        <v>136</v>
      </c>
      <c r="G409" s="83">
        <v>16000</v>
      </c>
      <c r="H409" s="67" t="s">
        <v>162</v>
      </c>
      <c r="I409" s="67">
        <v>1</v>
      </c>
      <c r="J409" s="195">
        <v>36982</v>
      </c>
      <c r="K409" s="67">
        <v>0</v>
      </c>
      <c r="L409" s="123">
        <f t="shared" si="7"/>
        <v>27851</v>
      </c>
      <c r="M409" s="83" t="s">
        <v>171</v>
      </c>
      <c r="N409" s="113" t="s">
        <v>9526</v>
      </c>
      <c r="O409" s="67"/>
      <c r="P409" s="67"/>
      <c r="Q409" s="83" t="s">
        <v>137</v>
      </c>
      <c r="R409" s="182" t="s">
        <v>137</v>
      </c>
      <c r="S409" s="83" t="s">
        <v>139</v>
      </c>
      <c r="T409" s="67" t="s">
        <v>140</v>
      </c>
      <c r="U409" s="200" t="s">
        <v>7830</v>
      </c>
      <c r="V409" s="67"/>
      <c r="W409" s="67"/>
      <c r="X409" s="83" t="s">
        <v>137</v>
      </c>
    </row>
    <row r="410" spans="1:24" ht="15" customHeight="1">
      <c r="A410" s="67" t="s">
        <v>134</v>
      </c>
      <c r="B410" s="67" t="s">
        <v>135</v>
      </c>
      <c r="C410" s="83">
        <v>2534</v>
      </c>
      <c r="D410" s="104" t="s">
        <v>5502</v>
      </c>
      <c r="E410" s="83" t="s">
        <v>582</v>
      </c>
      <c r="F410" s="67" t="s">
        <v>136</v>
      </c>
      <c r="G410" s="83">
        <v>12600</v>
      </c>
      <c r="H410" s="67" t="s">
        <v>162</v>
      </c>
      <c r="I410" s="67">
        <v>1</v>
      </c>
      <c r="J410" s="195">
        <v>36982</v>
      </c>
      <c r="K410" s="67">
        <v>0</v>
      </c>
      <c r="L410" s="123">
        <f t="shared" si="7"/>
        <v>27851</v>
      </c>
      <c r="M410" s="83" t="s">
        <v>171</v>
      </c>
      <c r="N410" s="113" t="s">
        <v>9526</v>
      </c>
      <c r="O410" s="67"/>
      <c r="P410" s="67"/>
      <c r="Q410" s="83" t="s">
        <v>4346</v>
      </c>
      <c r="R410" s="182" t="s">
        <v>2793</v>
      </c>
      <c r="S410" s="83" t="s">
        <v>139</v>
      </c>
      <c r="T410" s="67" t="s">
        <v>140</v>
      </c>
      <c r="U410" s="200" t="s">
        <v>7831</v>
      </c>
      <c r="V410" s="67"/>
      <c r="W410" s="67"/>
      <c r="X410" s="83" t="s">
        <v>137</v>
      </c>
    </row>
    <row r="411" spans="1:24" ht="15" customHeight="1">
      <c r="A411" s="67" t="s">
        <v>134</v>
      </c>
      <c r="B411" s="67" t="s">
        <v>135</v>
      </c>
      <c r="C411" s="83">
        <v>2609</v>
      </c>
      <c r="D411" s="104" t="s">
        <v>5502</v>
      </c>
      <c r="E411" s="83" t="s">
        <v>583</v>
      </c>
      <c r="F411" s="67" t="s">
        <v>136</v>
      </c>
      <c r="G411" s="83">
        <v>6000</v>
      </c>
      <c r="H411" s="67" t="s">
        <v>162</v>
      </c>
      <c r="I411" s="67">
        <v>1</v>
      </c>
      <c r="J411" s="195">
        <v>36982</v>
      </c>
      <c r="K411" s="67">
        <v>0</v>
      </c>
      <c r="L411" s="123">
        <f t="shared" si="7"/>
        <v>27851</v>
      </c>
      <c r="M411" s="83" t="s">
        <v>5805</v>
      </c>
      <c r="N411" s="113" t="s">
        <v>9526</v>
      </c>
      <c r="O411" s="67"/>
      <c r="P411" s="67"/>
      <c r="Q411" s="83" t="s">
        <v>4347</v>
      </c>
      <c r="R411" s="182" t="s">
        <v>2794</v>
      </c>
      <c r="S411" s="83" t="s">
        <v>139</v>
      </c>
      <c r="T411" s="67" t="s">
        <v>140</v>
      </c>
      <c r="U411" s="200" t="s">
        <v>7830</v>
      </c>
      <c r="V411" s="67"/>
      <c r="W411" s="67"/>
      <c r="X411" s="83" t="s">
        <v>6859</v>
      </c>
    </row>
    <row r="412" spans="1:24" ht="15" customHeight="1">
      <c r="A412" s="67" t="s">
        <v>134</v>
      </c>
      <c r="B412" s="67" t="s">
        <v>135</v>
      </c>
      <c r="C412" s="83">
        <v>1987</v>
      </c>
      <c r="D412" s="104" t="s">
        <v>5577</v>
      </c>
      <c r="E412" s="83" t="s">
        <v>584</v>
      </c>
      <c r="F412" s="67" t="s">
        <v>5807</v>
      </c>
      <c r="G412" s="83">
        <v>510</v>
      </c>
      <c r="H412" s="67" t="s">
        <v>162</v>
      </c>
      <c r="I412" s="67">
        <v>1</v>
      </c>
      <c r="J412" s="195">
        <v>36982</v>
      </c>
      <c r="K412" s="67">
        <v>0</v>
      </c>
      <c r="L412" s="123">
        <f t="shared" si="7"/>
        <v>27851</v>
      </c>
      <c r="M412" s="83" t="s">
        <v>5874</v>
      </c>
      <c r="N412" s="113" t="s">
        <v>9526</v>
      </c>
      <c r="O412" s="67"/>
      <c r="P412" s="67"/>
      <c r="Q412" s="83" t="s">
        <v>4348</v>
      </c>
      <c r="R412" s="182" t="s">
        <v>2795</v>
      </c>
      <c r="S412" s="83" t="s">
        <v>139</v>
      </c>
      <c r="T412" s="67" t="s">
        <v>140</v>
      </c>
      <c r="U412" s="200" t="s">
        <v>7830</v>
      </c>
      <c r="V412" s="67"/>
      <c r="W412" s="67"/>
      <c r="X412" s="83" t="s">
        <v>137</v>
      </c>
    </row>
    <row r="413" spans="1:24" ht="15" customHeight="1">
      <c r="A413" s="67" t="s">
        <v>134</v>
      </c>
      <c r="B413" s="67" t="s">
        <v>135</v>
      </c>
      <c r="C413" s="83">
        <v>1753</v>
      </c>
      <c r="D413" s="104" t="s">
        <v>5485</v>
      </c>
      <c r="E413" s="83" t="s">
        <v>585</v>
      </c>
      <c r="F413" s="67" t="s">
        <v>136</v>
      </c>
      <c r="G413" s="83">
        <v>11600</v>
      </c>
      <c r="H413" s="67" t="s">
        <v>162</v>
      </c>
      <c r="I413" s="67">
        <v>1</v>
      </c>
      <c r="J413" s="195">
        <v>36982</v>
      </c>
      <c r="K413" s="67">
        <v>0</v>
      </c>
      <c r="L413" s="123">
        <f t="shared" si="7"/>
        <v>27851</v>
      </c>
      <c r="M413" s="83" t="s">
        <v>5848</v>
      </c>
      <c r="N413" s="113" t="s">
        <v>9526</v>
      </c>
      <c r="O413" s="67"/>
      <c r="P413" s="67"/>
      <c r="Q413" s="83" t="s">
        <v>4349</v>
      </c>
      <c r="R413" s="182" t="s">
        <v>2796</v>
      </c>
      <c r="S413" s="83" t="s">
        <v>139</v>
      </c>
      <c r="T413" s="67" t="s">
        <v>140</v>
      </c>
      <c r="U413" s="200" t="s">
        <v>7830</v>
      </c>
      <c r="V413" s="67"/>
      <c r="W413" s="67"/>
      <c r="X413" s="83" t="s">
        <v>137</v>
      </c>
    </row>
    <row r="414" spans="1:24" ht="15" customHeight="1">
      <c r="A414" s="67" t="s">
        <v>134</v>
      </c>
      <c r="B414" s="67" t="s">
        <v>135</v>
      </c>
      <c r="C414" s="83">
        <v>2611</v>
      </c>
      <c r="D414" s="104" t="s">
        <v>5483</v>
      </c>
      <c r="E414" s="83" t="s">
        <v>586</v>
      </c>
      <c r="F414" s="67" t="s">
        <v>136</v>
      </c>
      <c r="G414" s="83">
        <v>510</v>
      </c>
      <c r="H414" s="67" t="s">
        <v>162</v>
      </c>
      <c r="I414" s="67">
        <v>1</v>
      </c>
      <c r="J414" s="195">
        <v>36982</v>
      </c>
      <c r="K414" s="67">
        <v>0</v>
      </c>
      <c r="L414" s="123">
        <f t="shared" si="7"/>
        <v>27851</v>
      </c>
      <c r="M414" s="83" t="s">
        <v>5740</v>
      </c>
      <c r="N414" s="113" t="s">
        <v>9526</v>
      </c>
      <c r="O414" s="67"/>
      <c r="P414" s="67"/>
      <c r="Q414" s="83"/>
      <c r="R414" s="182">
        <v>715324571539</v>
      </c>
      <c r="S414" s="83" t="s">
        <v>139</v>
      </c>
      <c r="T414" s="67" t="s">
        <v>140</v>
      </c>
      <c r="U414" s="200" t="s">
        <v>7830</v>
      </c>
      <c r="V414" s="67"/>
      <c r="W414" s="67"/>
      <c r="X414" s="83" t="s">
        <v>137</v>
      </c>
    </row>
    <row r="415" spans="1:24" ht="15" customHeight="1">
      <c r="A415" s="67" t="s">
        <v>134</v>
      </c>
      <c r="B415" s="67" t="s">
        <v>135</v>
      </c>
      <c r="C415" s="83">
        <v>2612</v>
      </c>
      <c r="D415" s="104" t="s">
        <v>5483</v>
      </c>
      <c r="E415" s="83" t="s">
        <v>587</v>
      </c>
      <c r="F415" s="67" t="s">
        <v>136</v>
      </c>
      <c r="G415" s="83">
        <v>510</v>
      </c>
      <c r="H415" s="67" t="s">
        <v>162</v>
      </c>
      <c r="I415" s="67">
        <v>1</v>
      </c>
      <c r="J415" s="195">
        <v>36982</v>
      </c>
      <c r="K415" s="67">
        <v>0</v>
      </c>
      <c r="L415" s="123">
        <f t="shared" si="7"/>
        <v>27851</v>
      </c>
      <c r="M415" s="83" t="s">
        <v>5740</v>
      </c>
      <c r="N415" s="113" t="s">
        <v>9526</v>
      </c>
      <c r="O415" s="67"/>
      <c r="P415" s="67"/>
      <c r="Q415" s="83" t="s">
        <v>137</v>
      </c>
      <c r="R415" s="182">
        <v>828132532215</v>
      </c>
      <c r="S415" s="83" t="s">
        <v>139</v>
      </c>
      <c r="T415" s="67" t="s">
        <v>140</v>
      </c>
      <c r="U415" s="200" t="s">
        <v>7830</v>
      </c>
      <c r="V415" s="67"/>
      <c r="W415" s="67"/>
      <c r="X415" s="83" t="s">
        <v>137</v>
      </c>
    </row>
    <row r="416" spans="1:24" ht="15" customHeight="1">
      <c r="A416" s="67" t="s">
        <v>134</v>
      </c>
      <c r="B416" s="67" t="s">
        <v>135</v>
      </c>
      <c r="C416" s="83">
        <v>2613</v>
      </c>
      <c r="D416" s="104" t="s">
        <v>5517</v>
      </c>
      <c r="E416" s="83" t="s">
        <v>588</v>
      </c>
      <c r="F416" s="67" t="s">
        <v>5807</v>
      </c>
      <c r="G416" s="83">
        <v>510</v>
      </c>
      <c r="H416" s="67" t="s">
        <v>162</v>
      </c>
      <c r="I416" s="67">
        <v>1</v>
      </c>
      <c r="J416" s="195">
        <v>36982</v>
      </c>
      <c r="K416" s="67">
        <v>0</v>
      </c>
      <c r="L416" s="123">
        <f t="shared" si="7"/>
        <v>27851</v>
      </c>
      <c r="M416" s="83" t="s">
        <v>5757</v>
      </c>
      <c r="N416" s="113" t="s">
        <v>9526</v>
      </c>
      <c r="O416" s="67"/>
      <c r="P416" s="67"/>
      <c r="Q416" s="83" t="s">
        <v>4350</v>
      </c>
      <c r="R416" s="182" t="s">
        <v>2797</v>
      </c>
      <c r="S416" s="83" t="s">
        <v>139</v>
      </c>
      <c r="T416" s="67" t="s">
        <v>140</v>
      </c>
      <c r="U416" s="200" t="s">
        <v>7830</v>
      </c>
      <c r="V416" s="67"/>
      <c r="W416" s="67"/>
      <c r="X416" s="83" t="s">
        <v>137</v>
      </c>
    </row>
    <row r="417" spans="1:24" ht="15" customHeight="1">
      <c r="A417" s="67" t="s">
        <v>134</v>
      </c>
      <c r="B417" s="67" t="s">
        <v>135</v>
      </c>
      <c r="C417" s="83">
        <v>2614</v>
      </c>
      <c r="D417" s="104" t="s">
        <v>5517</v>
      </c>
      <c r="E417" s="83" t="s">
        <v>589</v>
      </c>
      <c r="F417" s="67" t="s">
        <v>5807</v>
      </c>
      <c r="G417" s="83">
        <v>500</v>
      </c>
      <c r="H417" s="67" t="s">
        <v>162</v>
      </c>
      <c r="I417" s="67">
        <v>1</v>
      </c>
      <c r="J417" s="195">
        <v>36982</v>
      </c>
      <c r="K417" s="67">
        <v>0</v>
      </c>
      <c r="L417" s="123">
        <f t="shared" si="7"/>
        <v>27851</v>
      </c>
      <c r="M417" s="83" t="s">
        <v>5875</v>
      </c>
      <c r="N417" s="113" t="s">
        <v>9526</v>
      </c>
      <c r="O417" s="67"/>
      <c r="P417" s="67"/>
      <c r="Q417" s="83" t="s">
        <v>137</v>
      </c>
      <c r="R417" s="182">
        <v>741415998879</v>
      </c>
      <c r="S417" s="83" t="s">
        <v>139</v>
      </c>
      <c r="T417" s="67" t="s">
        <v>140</v>
      </c>
      <c r="U417" s="200" t="s">
        <v>7830</v>
      </c>
      <c r="V417" s="67"/>
      <c r="W417" s="67"/>
      <c r="X417" s="83" t="s">
        <v>137</v>
      </c>
    </row>
    <row r="418" spans="1:24" ht="15" customHeight="1">
      <c r="A418" s="67" t="s">
        <v>134</v>
      </c>
      <c r="B418" s="67" t="s">
        <v>135</v>
      </c>
      <c r="C418" s="83">
        <v>2615</v>
      </c>
      <c r="D418" s="104" t="s">
        <v>5483</v>
      </c>
      <c r="E418" s="83" t="s">
        <v>590</v>
      </c>
      <c r="F418" s="67" t="s">
        <v>5807</v>
      </c>
      <c r="G418" s="83">
        <v>510</v>
      </c>
      <c r="H418" s="67" t="s">
        <v>162</v>
      </c>
      <c r="I418" s="67">
        <v>1</v>
      </c>
      <c r="J418" s="195">
        <v>36982</v>
      </c>
      <c r="K418" s="67">
        <v>0</v>
      </c>
      <c r="L418" s="123">
        <f t="shared" si="7"/>
        <v>27851</v>
      </c>
      <c r="M418" s="83" t="s">
        <v>5876</v>
      </c>
      <c r="N418" s="113" t="s">
        <v>9526</v>
      </c>
      <c r="O418" s="67"/>
      <c r="P418" s="67"/>
      <c r="Q418" s="83">
        <v>8970361421</v>
      </c>
      <c r="R418" s="182">
        <v>537814535709</v>
      </c>
      <c r="S418" s="83" t="s">
        <v>139</v>
      </c>
      <c r="T418" s="67" t="s">
        <v>140</v>
      </c>
      <c r="U418" s="200" t="s">
        <v>7830</v>
      </c>
      <c r="V418" s="67"/>
      <c r="W418" s="67"/>
      <c r="X418" s="83" t="s">
        <v>6860</v>
      </c>
    </row>
    <row r="419" spans="1:24" ht="15" customHeight="1">
      <c r="A419" s="67" t="s">
        <v>134</v>
      </c>
      <c r="B419" s="67" t="s">
        <v>135</v>
      </c>
      <c r="C419" s="83">
        <v>2616</v>
      </c>
      <c r="D419" s="104" t="s">
        <v>5483</v>
      </c>
      <c r="E419" s="83" t="s">
        <v>591</v>
      </c>
      <c r="F419" s="67" t="s">
        <v>136</v>
      </c>
      <c r="G419" s="83">
        <v>510</v>
      </c>
      <c r="H419" s="67" t="s">
        <v>162</v>
      </c>
      <c r="I419" s="67">
        <v>1</v>
      </c>
      <c r="J419" s="195">
        <v>36982</v>
      </c>
      <c r="K419" s="67">
        <v>0</v>
      </c>
      <c r="L419" s="123">
        <f t="shared" si="7"/>
        <v>27851</v>
      </c>
      <c r="M419" s="83" t="s">
        <v>171</v>
      </c>
      <c r="N419" s="113" t="s">
        <v>9526</v>
      </c>
      <c r="O419" s="67"/>
      <c r="P419" s="67"/>
      <c r="Q419" s="83" t="s">
        <v>137</v>
      </c>
      <c r="R419" s="182" t="s">
        <v>137</v>
      </c>
      <c r="S419" s="83" t="s">
        <v>139</v>
      </c>
      <c r="T419" s="67" t="s">
        <v>140</v>
      </c>
      <c r="U419" s="200" t="s">
        <v>7830</v>
      </c>
      <c r="V419" s="67"/>
      <c r="W419" s="67"/>
      <c r="X419" s="83" t="s">
        <v>6861</v>
      </c>
    </row>
    <row r="420" spans="1:24" ht="15" customHeight="1">
      <c r="A420" s="67" t="s">
        <v>134</v>
      </c>
      <c r="B420" s="67" t="s">
        <v>135</v>
      </c>
      <c r="C420" s="83">
        <v>1998</v>
      </c>
      <c r="D420" s="104" t="s">
        <v>5525</v>
      </c>
      <c r="E420" s="83" t="s">
        <v>592</v>
      </c>
      <c r="F420" s="67" t="s">
        <v>136</v>
      </c>
      <c r="G420" s="83">
        <v>30000</v>
      </c>
      <c r="H420" s="67" t="s">
        <v>162</v>
      </c>
      <c r="I420" s="67">
        <v>1</v>
      </c>
      <c r="J420" s="195">
        <v>36982</v>
      </c>
      <c r="K420" s="67">
        <v>0</v>
      </c>
      <c r="L420" s="123">
        <f t="shared" si="7"/>
        <v>27851</v>
      </c>
      <c r="M420" s="83" t="s">
        <v>166</v>
      </c>
      <c r="N420" s="113" t="s">
        <v>9526</v>
      </c>
      <c r="O420" s="67"/>
      <c r="P420" s="67"/>
      <c r="Q420" s="83" t="s">
        <v>4351</v>
      </c>
      <c r="R420" s="182" t="s">
        <v>2798</v>
      </c>
      <c r="S420" s="83" t="s">
        <v>139</v>
      </c>
      <c r="T420" s="67" t="s">
        <v>140</v>
      </c>
      <c r="U420" s="200" t="s">
        <v>7832</v>
      </c>
      <c r="V420" s="67"/>
      <c r="W420" s="67"/>
      <c r="X420" s="83" t="s">
        <v>6862</v>
      </c>
    </row>
    <row r="421" spans="1:24" ht="15" customHeight="1">
      <c r="A421" s="67" t="s">
        <v>134</v>
      </c>
      <c r="B421" s="67" t="s">
        <v>135</v>
      </c>
      <c r="C421" s="83">
        <v>2617</v>
      </c>
      <c r="D421" s="104" t="s">
        <v>5525</v>
      </c>
      <c r="E421" s="83" t="s">
        <v>593</v>
      </c>
      <c r="F421" s="67" t="s">
        <v>136</v>
      </c>
      <c r="G421" s="83">
        <v>36000</v>
      </c>
      <c r="H421" s="67" t="s">
        <v>162</v>
      </c>
      <c r="I421" s="67">
        <v>1</v>
      </c>
      <c r="J421" s="195">
        <v>36982</v>
      </c>
      <c r="K421" s="67">
        <v>0</v>
      </c>
      <c r="L421" s="123">
        <f t="shared" si="7"/>
        <v>27851</v>
      </c>
      <c r="M421" s="83" t="s">
        <v>178</v>
      </c>
      <c r="N421" s="113" t="s">
        <v>9526</v>
      </c>
      <c r="O421" s="67"/>
      <c r="P421" s="67"/>
      <c r="Q421" s="83" t="s">
        <v>4352</v>
      </c>
      <c r="R421" s="182" t="s">
        <v>2799</v>
      </c>
      <c r="S421" s="83" t="s">
        <v>139</v>
      </c>
      <c r="T421" s="67" t="s">
        <v>140</v>
      </c>
      <c r="U421" s="200" t="s">
        <v>7832</v>
      </c>
      <c r="V421" s="67"/>
      <c r="W421" s="67"/>
      <c r="X421" s="83" t="s">
        <v>6863</v>
      </c>
    </row>
    <row r="422" spans="1:24" ht="15" customHeight="1">
      <c r="A422" s="67" t="s">
        <v>134</v>
      </c>
      <c r="B422" s="67" t="s">
        <v>135</v>
      </c>
      <c r="C422" s="83">
        <v>2618</v>
      </c>
      <c r="D422" s="104" t="s">
        <v>5525</v>
      </c>
      <c r="E422" s="83" t="s">
        <v>594</v>
      </c>
      <c r="F422" s="67" t="s">
        <v>136</v>
      </c>
      <c r="G422" s="83">
        <v>24000</v>
      </c>
      <c r="H422" s="67" t="s">
        <v>162</v>
      </c>
      <c r="I422" s="67">
        <v>1</v>
      </c>
      <c r="J422" s="195">
        <v>36982</v>
      </c>
      <c r="K422" s="67">
        <v>0</v>
      </c>
      <c r="L422" s="123">
        <f t="shared" si="7"/>
        <v>27851</v>
      </c>
      <c r="M422" s="83" t="s">
        <v>178</v>
      </c>
      <c r="N422" s="113" t="s">
        <v>9526</v>
      </c>
      <c r="O422" s="67"/>
      <c r="P422" s="67"/>
      <c r="Q422" s="83" t="s">
        <v>4353</v>
      </c>
      <c r="R422" s="182" t="s">
        <v>2800</v>
      </c>
      <c r="S422" s="83" t="s">
        <v>139</v>
      </c>
      <c r="T422" s="67" t="s">
        <v>140</v>
      </c>
      <c r="U422" s="200" t="s">
        <v>7832</v>
      </c>
      <c r="V422" s="67"/>
      <c r="W422" s="67"/>
      <c r="X422" s="83" t="s">
        <v>6864</v>
      </c>
    </row>
    <row r="423" spans="1:24" ht="15" customHeight="1">
      <c r="A423" s="67" t="s">
        <v>134</v>
      </c>
      <c r="B423" s="67" t="s">
        <v>135</v>
      </c>
      <c r="C423" s="83">
        <v>959</v>
      </c>
      <c r="D423" s="104" t="s">
        <v>161</v>
      </c>
      <c r="E423" s="83" t="s">
        <v>595</v>
      </c>
      <c r="F423" s="67" t="s">
        <v>136</v>
      </c>
      <c r="G423" s="83">
        <v>12800</v>
      </c>
      <c r="H423" s="67" t="s">
        <v>162</v>
      </c>
      <c r="I423" s="67">
        <v>1</v>
      </c>
      <c r="J423" s="195">
        <v>36982</v>
      </c>
      <c r="K423" s="67">
        <v>0</v>
      </c>
      <c r="L423" s="123">
        <f t="shared" si="7"/>
        <v>27851</v>
      </c>
      <c r="M423" s="83" t="s">
        <v>5856</v>
      </c>
      <c r="N423" s="113" t="s">
        <v>9526</v>
      </c>
      <c r="O423" s="67"/>
      <c r="P423" s="67"/>
      <c r="Q423" s="83" t="s">
        <v>4354</v>
      </c>
      <c r="R423" s="182" t="s">
        <v>2801</v>
      </c>
      <c r="S423" s="83" t="s">
        <v>139</v>
      </c>
      <c r="T423" s="67" t="s">
        <v>140</v>
      </c>
      <c r="U423" s="200" t="s">
        <v>7830</v>
      </c>
      <c r="V423" s="67"/>
      <c r="W423" s="67"/>
      <c r="X423" s="83" t="s">
        <v>6865</v>
      </c>
    </row>
    <row r="424" spans="1:24" ht="15" customHeight="1">
      <c r="A424" s="67" t="s">
        <v>134</v>
      </c>
      <c r="B424" s="67" t="s">
        <v>135</v>
      </c>
      <c r="C424" s="83">
        <v>687</v>
      </c>
      <c r="D424" s="104" t="s">
        <v>5484</v>
      </c>
      <c r="E424" s="83" t="s">
        <v>596</v>
      </c>
      <c r="F424" s="67" t="s">
        <v>136</v>
      </c>
      <c r="G424" s="83">
        <v>37000</v>
      </c>
      <c r="H424" s="67" t="s">
        <v>162</v>
      </c>
      <c r="I424" s="67">
        <v>1</v>
      </c>
      <c r="J424" s="195">
        <v>36982</v>
      </c>
      <c r="K424" s="67">
        <v>0</v>
      </c>
      <c r="L424" s="123">
        <f t="shared" si="7"/>
        <v>27851</v>
      </c>
      <c r="M424" s="83" t="s">
        <v>5836</v>
      </c>
      <c r="N424" s="113" t="s">
        <v>9526</v>
      </c>
      <c r="O424" s="67"/>
      <c r="P424" s="67"/>
      <c r="Q424" s="83" t="s">
        <v>4355</v>
      </c>
      <c r="R424" s="182" t="s">
        <v>2802</v>
      </c>
      <c r="S424" s="83" t="s">
        <v>139</v>
      </c>
      <c r="T424" s="67" t="s">
        <v>140</v>
      </c>
      <c r="U424" s="200" t="s">
        <v>7833</v>
      </c>
      <c r="V424" s="67"/>
      <c r="W424" s="67"/>
      <c r="X424" s="83" t="s">
        <v>6866</v>
      </c>
    </row>
    <row r="425" spans="1:24" ht="15" customHeight="1">
      <c r="A425" s="67" t="s">
        <v>134</v>
      </c>
      <c r="B425" s="67" t="s">
        <v>135</v>
      </c>
      <c r="C425" s="83">
        <v>686</v>
      </c>
      <c r="D425" s="104" t="s">
        <v>5484</v>
      </c>
      <c r="E425" s="83" t="s">
        <v>597</v>
      </c>
      <c r="F425" s="67" t="s">
        <v>136</v>
      </c>
      <c r="G425" s="83">
        <v>31000</v>
      </c>
      <c r="H425" s="67" t="s">
        <v>162</v>
      </c>
      <c r="I425" s="67">
        <v>1</v>
      </c>
      <c r="J425" s="195">
        <v>36982</v>
      </c>
      <c r="K425" s="67">
        <v>0</v>
      </c>
      <c r="L425" s="123">
        <f t="shared" si="7"/>
        <v>27851</v>
      </c>
      <c r="M425" s="83" t="s">
        <v>5836</v>
      </c>
      <c r="N425" s="113" t="s">
        <v>9526</v>
      </c>
      <c r="O425" s="67"/>
      <c r="P425" s="67"/>
      <c r="Q425" s="83" t="s">
        <v>4356</v>
      </c>
      <c r="R425" s="182" t="s">
        <v>2803</v>
      </c>
      <c r="S425" s="83" t="s">
        <v>139</v>
      </c>
      <c r="T425" s="67" t="s">
        <v>140</v>
      </c>
      <c r="U425" s="200" t="s">
        <v>7833</v>
      </c>
      <c r="V425" s="67"/>
      <c r="W425" s="67"/>
      <c r="X425" s="83" t="s">
        <v>6867</v>
      </c>
    </row>
    <row r="426" spans="1:24" ht="15" customHeight="1">
      <c r="A426" s="67" t="s">
        <v>134</v>
      </c>
      <c r="B426" s="67" t="s">
        <v>135</v>
      </c>
      <c r="C426" s="83">
        <v>1209</v>
      </c>
      <c r="D426" s="104" t="s">
        <v>5484</v>
      </c>
      <c r="E426" s="83" t="s">
        <v>598</v>
      </c>
      <c r="F426" s="67" t="s">
        <v>136</v>
      </c>
      <c r="G426" s="83">
        <v>29000</v>
      </c>
      <c r="H426" s="67" t="s">
        <v>162</v>
      </c>
      <c r="I426" s="67">
        <v>1</v>
      </c>
      <c r="J426" s="195">
        <v>36982</v>
      </c>
      <c r="K426" s="67">
        <v>0</v>
      </c>
      <c r="L426" s="123">
        <f t="shared" si="7"/>
        <v>27851</v>
      </c>
      <c r="M426" s="83" t="s">
        <v>5836</v>
      </c>
      <c r="N426" s="113" t="s">
        <v>9526</v>
      </c>
      <c r="O426" s="67"/>
      <c r="P426" s="67"/>
      <c r="Q426" s="83" t="s">
        <v>4357</v>
      </c>
      <c r="R426" s="182" t="s">
        <v>2804</v>
      </c>
      <c r="S426" s="83" t="s">
        <v>139</v>
      </c>
      <c r="T426" s="67" t="s">
        <v>140</v>
      </c>
      <c r="U426" s="200" t="s">
        <v>7833</v>
      </c>
      <c r="V426" s="67"/>
      <c r="W426" s="67"/>
      <c r="X426" s="83" t="s">
        <v>6868</v>
      </c>
    </row>
    <row r="427" spans="1:24" ht="15" customHeight="1">
      <c r="A427" s="67" t="s">
        <v>134</v>
      </c>
      <c r="B427" s="67" t="s">
        <v>135</v>
      </c>
      <c r="C427" s="83">
        <v>675</v>
      </c>
      <c r="D427" s="104" t="s">
        <v>172</v>
      </c>
      <c r="E427" s="83" t="s">
        <v>599</v>
      </c>
      <c r="F427" s="67" t="s">
        <v>136</v>
      </c>
      <c r="G427" s="83">
        <v>24000</v>
      </c>
      <c r="H427" s="67" t="s">
        <v>162</v>
      </c>
      <c r="I427" s="67">
        <v>1</v>
      </c>
      <c r="J427" s="195">
        <v>36982</v>
      </c>
      <c r="K427" s="67">
        <v>0</v>
      </c>
      <c r="L427" s="123">
        <f t="shared" si="7"/>
        <v>27851</v>
      </c>
      <c r="M427" s="83" t="s">
        <v>5768</v>
      </c>
      <c r="N427" s="113" t="s">
        <v>9526</v>
      </c>
      <c r="O427" s="67"/>
      <c r="P427" s="67"/>
      <c r="Q427" s="83" t="s">
        <v>4358</v>
      </c>
      <c r="R427" s="182" t="s">
        <v>2805</v>
      </c>
      <c r="S427" s="83" t="s">
        <v>139</v>
      </c>
      <c r="T427" s="67" t="s">
        <v>140</v>
      </c>
      <c r="U427" s="200" t="s">
        <v>7832</v>
      </c>
      <c r="V427" s="67"/>
      <c r="W427" s="67"/>
      <c r="X427" s="83" t="s">
        <v>6869</v>
      </c>
    </row>
    <row r="428" spans="1:24" ht="15" customHeight="1">
      <c r="A428" s="67" t="s">
        <v>134</v>
      </c>
      <c r="B428" s="67" t="s">
        <v>135</v>
      </c>
      <c r="C428" s="83">
        <v>8</v>
      </c>
      <c r="D428" s="104" t="s">
        <v>170</v>
      </c>
      <c r="E428" s="83" t="s">
        <v>600</v>
      </c>
      <c r="F428" s="67" t="s">
        <v>136</v>
      </c>
      <c r="G428" s="83">
        <v>18000</v>
      </c>
      <c r="H428" s="67" t="s">
        <v>162</v>
      </c>
      <c r="I428" s="67">
        <v>1</v>
      </c>
      <c r="J428" s="195">
        <v>36982</v>
      </c>
      <c r="K428" s="67">
        <v>0</v>
      </c>
      <c r="L428" s="123">
        <f t="shared" si="7"/>
        <v>27851</v>
      </c>
      <c r="M428" s="83" t="s">
        <v>171</v>
      </c>
      <c r="N428" s="113" t="s">
        <v>9526</v>
      </c>
      <c r="O428" s="67"/>
      <c r="P428" s="67"/>
      <c r="Q428" s="83" t="s">
        <v>4359</v>
      </c>
      <c r="R428" s="182" t="s">
        <v>2806</v>
      </c>
      <c r="S428" s="83" t="s">
        <v>139</v>
      </c>
      <c r="T428" s="67" t="s">
        <v>140</v>
      </c>
      <c r="U428" s="200" t="s">
        <v>7831</v>
      </c>
      <c r="V428" s="67"/>
      <c r="W428" s="67"/>
      <c r="X428" s="83" t="s">
        <v>137</v>
      </c>
    </row>
    <row r="429" spans="1:24" ht="15" customHeight="1">
      <c r="A429" s="67" t="s">
        <v>134</v>
      </c>
      <c r="B429" s="67" t="s">
        <v>135</v>
      </c>
      <c r="C429" s="83">
        <v>958</v>
      </c>
      <c r="D429" s="104" t="s">
        <v>161</v>
      </c>
      <c r="E429" s="83" t="s">
        <v>601</v>
      </c>
      <c r="F429" s="67" t="s">
        <v>136</v>
      </c>
      <c r="G429" s="83">
        <v>20000</v>
      </c>
      <c r="H429" s="67" t="s">
        <v>162</v>
      </c>
      <c r="I429" s="67">
        <v>1</v>
      </c>
      <c r="J429" s="195">
        <v>36982</v>
      </c>
      <c r="K429" s="67">
        <v>0</v>
      </c>
      <c r="L429" s="123">
        <f t="shared" si="7"/>
        <v>27851</v>
      </c>
      <c r="M429" s="83" t="s">
        <v>5877</v>
      </c>
      <c r="N429" s="113" t="s">
        <v>9526</v>
      </c>
      <c r="O429" s="67"/>
      <c r="P429" s="67"/>
      <c r="Q429" s="83" t="s">
        <v>4360</v>
      </c>
      <c r="R429" s="182" t="s">
        <v>2807</v>
      </c>
      <c r="S429" s="83" t="s">
        <v>139</v>
      </c>
      <c r="T429" s="67" t="s">
        <v>140</v>
      </c>
      <c r="U429" s="200" t="s">
        <v>7832</v>
      </c>
      <c r="V429" s="67"/>
      <c r="W429" s="67"/>
      <c r="X429" s="83" t="s">
        <v>6870</v>
      </c>
    </row>
    <row r="430" spans="1:24" ht="15" customHeight="1">
      <c r="A430" s="67" t="s">
        <v>134</v>
      </c>
      <c r="B430" s="67" t="s">
        <v>135</v>
      </c>
      <c r="C430" s="83">
        <v>396</v>
      </c>
      <c r="D430" s="104" t="s">
        <v>5551</v>
      </c>
      <c r="E430" s="83" t="s">
        <v>602</v>
      </c>
      <c r="F430" s="67" t="s">
        <v>136</v>
      </c>
      <c r="G430" s="83">
        <v>5000</v>
      </c>
      <c r="H430" s="67" t="s">
        <v>162</v>
      </c>
      <c r="I430" s="67">
        <v>1</v>
      </c>
      <c r="J430" s="195">
        <v>36982</v>
      </c>
      <c r="K430" s="67">
        <v>0</v>
      </c>
      <c r="L430" s="123">
        <f t="shared" si="7"/>
        <v>27851</v>
      </c>
      <c r="M430" s="83" t="s">
        <v>178</v>
      </c>
      <c r="N430" s="113" t="s">
        <v>9526</v>
      </c>
      <c r="O430" s="67"/>
      <c r="P430" s="67"/>
      <c r="Q430" s="83" t="s">
        <v>137</v>
      </c>
      <c r="R430" s="182" t="s">
        <v>137</v>
      </c>
      <c r="S430" s="83" t="s">
        <v>139</v>
      </c>
      <c r="T430" s="67" t="s">
        <v>140</v>
      </c>
      <c r="U430" s="200" t="s">
        <v>7830</v>
      </c>
      <c r="V430" s="67"/>
      <c r="W430" s="67"/>
      <c r="X430" s="83" t="s">
        <v>6871</v>
      </c>
    </row>
    <row r="431" spans="1:24" ht="15" customHeight="1">
      <c r="A431" s="67" t="s">
        <v>134</v>
      </c>
      <c r="B431" s="67" t="s">
        <v>135</v>
      </c>
      <c r="C431" s="83">
        <v>1474</v>
      </c>
      <c r="D431" s="104" t="s">
        <v>5578</v>
      </c>
      <c r="E431" s="83" t="s">
        <v>603</v>
      </c>
      <c r="F431" s="67" t="s">
        <v>136</v>
      </c>
      <c r="G431" s="83">
        <v>18800</v>
      </c>
      <c r="H431" s="67" t="s">
        <v>162</v>
      </c>
      <c r="I431" s="67">
        <v>1</v>
      </c>
      <c r="J431" s="195">
        <v>36982</v>
      </c>
      <c r="K431" s="67">
        <v>0</v>
      </c>
      <c r="L431" s="123">
        <f t="shared" si="7"/>
        <v>27851</v>
      </c>
      <c r="M431" s="83" t="s">
        <v>5756</v>
      </c>
      <c r="N431" s="113" t="s">
        <v>9526</v>
      </c>
      <c r="O431" s="67"/>
      <c r="P431" s="67"/>
      <c r="Q431" s="83" t="s">
        <v>4361</v>
      </c>
      <c r="R431" s="182" t="s">
        <v>2808</v>
      </c>
      <c r="S431" s="83" t="s">
        <v>139</v>
      </c>
      <c r="T431" s="67" t="s">
        <v>140</v>
      </c>
      <c r="U431" s="200" t="s">
        <v>7830</v>
      </c>
      <c r="V431" s="67"/>
      <c r="W431" s="67"/>
      <c r="X431" s="83" t="s">
        <v>6872</v>
      </c>
    </row>
    <row r="432" spans="1:24" ht="15" customHeight="1">
      <c r="A432" s="67" t="s">
        <v>134</v>
      </c>
      <c r="B432" s="67" t="s">
        <v>135</v>
      </c>
      <c r="C432" s="83">
        <v>346</v>
      </c>
      <c r="D432" s="104" t="s">
        <v>5505</v>
      </c>
      <c r="E432" s="83" t="s">
        <v>604</v>
      </c>
      <c r="F432" s="67" t="s">
        <v>136</v>
      </c>
      <c r="G432" s="83">
        <v>24000</v>
      </c>
      <c r="H432" s="67" t="s">
        <v>162</v>
      </c>
      <c r="I432" s="67">
        <v>1</v>
      </c>
      <c r="J432" s="195">
        <v>36982</v>
      </c>
      <c r="K432" s="67">
        <v>0</v>
      </c>
      <c r="L432" s="123">
        <f t="shared" si="7"/>
        <v>27851</v>
      </c>
      <c r="M432" s="83" t="s">
        <v>5782</v>
      </c>
      <c r="N432" s="113" t="s">
        <v>9526</v>
      </c>
      <c r="O432" s="67"/>
      <c r="P432" s="67"/>
      <c r="Q432" s="83" t="s">
        <v>4362</v>
      </c>
      <c r="R432" s="182" t="s">
        <v>2809</v>
      </c>
      <c r="S432" s="83" t="s">
        <v>139</v>
      </c>
      <c r="T432" s="67" t="s">
        <v>140</v>
      </c>
      <c r="U432" s="200" t="s">
        <v>7832</v>
      </c>
      <c r="V432" s="67"/>
      <c r="W432" s="67"/>
      <c r="X432" s="83" t="s">
        <v>6873</v>
      </c>
    </row>
    <row r="433" spans="1:24" ht="15" customHeight="1">
      <c r="A433" s="67" t="s">
        <v>134</v>
      </c>
      <c r="B433" s="67" t="s">
        <v>135</v>
      </c>
      <c r="C433" s="83">
        <v>2059</v>
      </c>
      <c r="D433" s="104" t="s">
        <v>5485</v>
      </c>
      <c r="E433" s="83" t="s">
        <v>605</v>
      </c>
      <c r="F433" s="67" t="s">
        <v>136</v>
      </c>
      <c r="G433" s="83">
        <v>26400</v>
      </c>
      <c r="H433" s="67" t="s">
        <v>162</v>
      </c>
      <c r="I433" s="67">
        <v>1</v>
      </c>
      <c r="J433" s="195">
        <v>36982</v>
      </c>
      <c r="K433" s="67">
        <v>0</v>
      </c>
      <c r="L433" s="123">
        <f t="shared" ref="L433:L496" si="8">DATE(YEAR(J433)-25,MONTH(J433),DAY(J433))</f>
        <v>27851</v>
      </c>
      <c r="M433" s="83" t="s">
        <v>5732</v>
      </c>
      <c r="N433" s="113" t="s">
        <v>9526</v>
      </c>
      <c r="O433" s="67"/>
      <c r="P433" s="67"/>
      <c r="Q433" s="83" t="s">
        <v>4363</v>
      </c>
      <c r="R433" s="182" t="s">
        <v>2810</v>
      </c>
      <c r="S433" s="83" t="s">
        <v>139</v>
      </c>
      <c r="T433" s="67" t="s">
        <v>140</v>
      </c>
      <c r="U433" s="200" t="s">
        <v>7832</v>
      </c>
      <c r="V433" s="67"/>
      <c r="W433" s="67"/>
      <c r="X433" s="83" t="s">
        <v>6874</v>
      </c>
    </row>
    <row r="434" spans="1:24" ht="15" customHeight="1">
      <c r="A434" s="67" t="s">
        <v>134</v>
      </c>
      <c r="B434" s="67" t="s">
        <v>135</v>
      </c>
      <c r="C434" s="83">
        <v>381</v>
      </c>
      <c r="D434" s="104" t="s">
        <v>5485</v>
      </c>
      <c r="E434" s="83" t="s">
        <v>606</v>
      </c>
      <c r="F434" s="67" t="s">
        <v>136</v>
      </c>
      <c r="G434" s="83">
        <v>31200</v>
      </c>
      <c r="H434" s="67" t="s">
        <v>162</v>
      </c>
      <c r="I434" s="67">
        <v>1</v>
      </c>
      <c r="J434" s="195">
        <v>36982</v>
      </c>
      <c r="K434" s="67">
        <v>0</v>
      </c>
      <c r="L434" s="123">
        <f t="shared" si="8"/>
        <v>27851</v>
      </c>
      <c r="M434" s="83" t="s">
        <v>5732</v>
      </c>
      <c r="N434" s="113" t="s">
        <v>9526</v>
      </c>
      <c r="O434" s="67"/>
      <c r="P434" s="67"/>
      <c r="Q434" s="83" t="s">
        <v>4364</v>
      </c>
      <c r="R434" s="182" t="s">
        <v>2811</v>
      </c>
      <c r="S434" s="83" t="s">
        <v>139</v>
      </c>
      <c r="T434" s="67" t="s">
        <v>140</v>
      </c>
      <c r="U434" s="200" t="s">
        <v>7832</v>
      </c>
      <c r="V434" s="67"/>
      <c r="W434" s="67"/>
      <c r="X434" s="83" t="s">
        <v>137</v>
      </c>
    </row>
    <row r="435" spans="1:24" ht="15" customHeight="1">
      <c r="A435" s="67" t="s">
        <v>134</v>
      </c>
      <c r="B435" s="67" t="s">
        <v>135</v>
      </c>
      <c r="C435" s="83">
        <v>2071</v>
      </c>
      <c r="D435" s="104" t="s">
        <v>5485</v>
      </c>
      <c r="E435" s="83" t="s">
        <v>607</v>
      </c>
      <c r="F435" s="67" t="s">
        <v>136</v>
      </c>
      <c r="G435" s="83">
        <v>25400</v>
      </c>
      <c r="H435" s="67" t="s">
        <v>162</v>
      </c>
      <c r="I435" s="67">
        <v>1</v>
      </c>
      <c r="J435" s="195">
        <v>36982</v>
      </c>
      <c r="K435" s="67">
        <v>0</v>
      </c>
      <c r="L435" s="123">
        <f t="shared" si="8"/>
        <v>27851</v>
      </c>
      <c r="M435" s="83" t="s">
        <v>5732</v>
      </c>
      <c r="N435" s="113" t="s">
        <v>9526</v>
      </c>
      <c r="O435" s="67"/>
      <c r="P435" s="67"/>
      <c r="Q435" s="83" t="s">
        <v>4365</v>
      </c>
      <c r="R435" s="182" t="s">
        <v>2812</v>
      </c>
      <c r="S435" s="83" t="s">
        <v>139</v>
      </c>
      <c r="T435" s="67" t="s">
        <v>140</v>
      </c>
      <c r="U435" s="200" t="s">
        <v>7832</v>
      </c>
      <c r="V435" s="67"/>
      <c r="W435" s="67"/>
      <c r="X435" s="83" t="s">
        <v>6875</v>
      </c>
    </row>
    <row r="436" spans="1:24" ht="15" customHeight="1">
      <c r="A436" s="67" t="s">
        <v>134</v>
      </c>
      <c r="B436" s="67" t="s">
        <v>135</v>
      </c>
      <c r="C436" s="83">
        <v>2619</v>
      </c>
      <c r="D436" s="104" t="s">
        <v>5533</v>
      </c>
      <c r="E436" s="83" t="s">
        <v>608</v>
      </c>
      <c r="F436" s="67" t="s">
        <v>136</v>
      </c>
      <c r="G436" s="83">
        <v>1800</v>
      </c>
      <c r="H436" s="67" t="s">
        <v>162</v>
      </c>
      <c r="I436" s="67">
        <v>1</v>
      </c>
      <c r="J436" s="195">
        <v>36982</v>
      </c>
      <c r="K436" s="67">
        <v>0</v>
      </c>
      <c r="L436" s="123">
        <f t="shared" si="8"/>
        <v>27851</v>
      </c>
      <c r="M436" s="83" t="s">
        <v>5785</v>
      </c>
      <c r="N436" s="113" t="s">
        <v>9526</v>
      </c>
      <c r="O436" s="67"/>
      <c r="P436" s="67"/>
      <c r="Q436" s="83" t="s">
        <v>137</v>
      </c>
      <c r="R436" s="182" t="s">
        <v>137</v>
      </c>
      <c r="S436" s="83" t="s">
        <v>139</v>
      </c>
      <c r="T436" s="67" t="s">
        <v>140</v>
      </c>
      <c r="U436" s="200" t="s">
        <v>7830</v>
      </c>
      <c r="V436" s="67"/>
      <c r="W436" s="67"/>
      <c r="X436" s="83" t="s">
        <v>6876</v>
      </c>
    </row>
    <row r="437" spans="1:24" ht="15" customHeight="1">
      <c r="A437" s="67" t="s">
        <v>134</v>
      </c>
      <c r="B437" s="67" t="s">
        <v>135</v>
      </c>
      <c r="C437" s="83">
        <v>1409</v>
      </c>
      <c r="D437" s="104" t="s">
        <v>5523</v>
      </c>
      <c r="E437" s="83" t="s">
        <v>609</v>
      </c>
      <c r="F437" s="67" t="s">
        <v>136</v>
      </c>
      <c r="G437" s="83">
        <v>13200</v>
      </c>
      <c r="H437" s="67" t="s">
        <v>162</v>
      </c>
      <c r="I437" s="67">
        <v>1</v>
      </c>
      <c r="J437" s="195">
        <v>36982</v>
      </c>
      <c r="K437" s="67">
        <v>0</v>
      </c>
      <c r="L437" s="123">
        <f t="shared" si="8"/>
        <v>27851</v>
      </c>
      <c r="M437" s="83" t="s">
        <v>5844</v>
      </c>
      <c r="N437" s="113" t="s">
        <v>9526</v>
      </c>
      <c r="O437" s="67"/>
      <c r="P437" s="67"/>
      <c r="Q437" s="83" t="s">
        <v>4366</v>
      </c>
      <c r="R437" s="182" t="s">
        <v>2813</v>
      </c>
      <c r="S437" s="83" t="s">
        <v>139</v>
      </c>
      <c r="T437" s="67" t="s">
        <v>140</v>
      </c>
      <c r="U437" s="200" t="s">
        <v>7831</v>
      </c>
      <c r="V437" s="67"/>
      <c r="W437" s="67"/>
      <c r="X437" s="83" t="s">
        <v>6877</v>
      </c>
    </row>
    <row r="438" spans="1:24" ht="15" customHeight="1">
      <c r="A438" s="67" t="s">
        <v>134</v>
      </c>
      <c r="B438" s="67" t="s">
        <v>135</v>
      </c>
      <c r="C438" s="83">
        <v>859</v>
      </c>
      <c r="D438" s="104" t="s">
        <v>5542</v>
      </c>
      <c r="E438" s="83" t="s">
        <v>610</v>
      </c>
      <c r="F438" s="67" t="s">
        <v>136</v>
      </c>
      <c r="G438" s="83">
        <v>36080</v>
      </c>
      <c r="H438" s="67" t="s">
        <v>162</v>
      </c>
      <c r="I438" s="67">
        <v>1</v>
      </c>
      <c r="J438" s="195">
        <v>36982</v>
      </c>
      <c r="K438" s="67">
        <v>0</v>
      </c>
      <c r="L438" s="123">
        <f t="shared" si="8"/>
        <v>27851</v>
      </c>
      <c r="M438" s="83" t="s">
        <v>171</v>
      </c>
      <c r="N438" s="113" t="s">
        <v>9526</v>
      </c>
      <c r="O438" s="67"/>
      <c r="P438" s="67"/>
      <c r="Q438" s="83" t="s">
        <v>4367</v>
      </c>
      <c r="R438" s="182" t="s">
        <v>2814</v>
      </c>
      <c r="S438" s="83" t="s">
        <v>139</v>
      </c>
      <c r="T438" s="67" t="s">
        <v>140</v>
      </c>
      <c r="U438" s="200" t="s">
        <v>7832</v>
      </c>
      <c r="V438" s="67"/>
      <c r="W438" s="67"/>
      <c r="X438" s="83" t="s">
        <v>6878</v>
      </c>
    </row>
    <row r="439" spans="1:24" ht="15" customHeight="1">
      <c r="A439" s="67" t="s">
        <v>134</v>
      </c>
      <c r="B439" s="67" t="s">
        <v>135</v>
      </c>
      <c r="C439" s="83">
        <v>429</v>
      </c>
      <c r="D439" s="104" t="s">
        <v>5504</v>
      </c>
      <c r="E439" s="83" t="s">
        <v>611</v>
      </c>
      <c r="F439" s="67" t="s">
        <v>136</v>
      </c>
      <c r="G439" s="83">
        <v>20400</v>
      </c>
      <c r="H439" s="67" t="s">
        <v>162</v>
      </c>
      <c r="I439" s="67">
        <v>1</v>
      </c>
      <c r="J439" s="195">
        <v>36982</v>
      </c>
      <c r="K439" s="67">
        <v>0</v>
      </c>
      <c r="L439" s="123">
        <f t="shared" si="8"/>
        <v>27851</v>
      </c>
      <c r="M439" s="83" t="s">
        <v>5816</v>
      </c>
      <c r="N439" s="113" t="s">
        <v>9526</v>
      </c>
      <c r="O439" s="67"/>
      <c r="P439" s="67"/>
      <c r="Q439" s="83" t="s">
        <v>4368</v>
      </c>
      <c r="R439" s="182" t="s">
        <v>2815</v>
      </c>
      <c r="S439" s="83" t="s">
        <v>139</v>
      </c>
      <c r="T439" s="67" t="s">
        <v>140</v>
      </c>
      <c r="U439" s="200" t="s">
        <v>7831</v>
      </c>
      <c r="V439" s="67"/>
      <c r="W439" s="67"/>
      <c r="X439" s="83" t="s">
        <v>6879</v>
      </c>
    </row>
    <row r="440" spans="1:24" ht="15" customHeight="1">
      <c r="A440" s="67" t="s">
        <v>134</v>
      </c>
      <c r="B440" s="67" t="s">
        <v>135</v>
      </c>
      <c r="C440" s="83">
        <v>684</v>
      </c>
      <c r="D440" s="104" t="s">
        <v>5579</v>
      </c>
      <c r="E440" s="83" t="s">
        <v>612</v>
      </c>
      <c r="F440" s="67" t="s">
        <v>136</v>
      </c>
      <c r="G440" s="83">
        <v>31000</v>
      </c>
      <c r="H440" s="67" t="s">
        <v>162</v>
      </c>
      <c r="I440" s="67">
        <v>1</v>
      </c>
      <c r="J440" s="195">
        <v>36982</v>
      </c>
      <c r="K440" s="67">
        <v>0</v>
      </c>
      <c r="L440" s="123">
        <f t="shared" si="8"/>
        <v>27851</v>
      </c>
      <c r="M440" s="83" t="s">
        <v>5878</v>
      </c>
      <c r="N440" s="113" t="s">
        <v>9526</v>
      </c>
      <c r="O440" s="67"/>
      <c r="P440" s="67"/>
      <c r="Q440" s="83" t="s">
        <v>4369</v>
      </c>
      <c r="R440" s="182" t="s">
        <v>2816</v>
      </c>
      <c r="S440" s="83" t="s">
        <v>139</v>
      </c>
      <c r="T440" s="67" t="s">
        <v>140</v>
      </c>
      <c r="U440" s="200" t="s">
        <v>7832</v>
      </c>
      <c r="V440" s="67"/>
      <c r="W440" s="67"/>
      <c r="X440" s="83" t="s">
        <v>6880</v>
      </c>
    </row>
    <row r="441" spans="1:24" ht="15" customHeight="1">
      <c r="A441" s="67" t="s">
        <v>134</v>
      </c>
      <c r="B441" s="67" t="s">
        <v>135</v>
      </c>
      <c r="C441" s="83">
        <v>629</v>
      </c>
      <c r="D441" s="104" t="s">
        <v>5580</v>
      </c>
      <c r="E441" s="83" t="s">
        <v>613</v>
      </c>
      <c r="F441" s="67" t="s">
        <v>136</v>
      </c>
      <c r="G441" s="83">
        <v>33600</v>
      </c>
      <c r="H441" s="67" t="s">
        <v>162</v>
      </c>
      <c r="I441" s="67">
        <v>1</v>
      </c>
      <c r="J441" s="195">
        <v>36982</v>
      </c>
      <c r="K441" s="67">
        <v>0</v>
      </c>
      <c r="L441" s="123">
        <f t="shared" si="8"/>
        <v>27851</v>
      </c>
      <c r="M441" s="83" t="s">
        <v>5753</v>
      </c>
      <c r="N441" s="113" t="s">
        <v>9526</v>
      </c>
      <c r="O441" s="67"/>
      <c r="P441" s="67"/>
      <c r="Q441" s="83" t="s">
        <v>4370</v>
      </c>
      <c r="R441" s="182" t="s">
        <v>2817</v>
      </c>
      <c r="S441" s="83" t="s">
        <v>139</v>
      </c>
      <c r="T441" s="67" t="s">
        <v>140</v>
      </c>
      <c r="U441" s="200" t="s">
        <v>7833</v>
      </c>
      <c r="V441" s="67"/>
      <c r="W441" s="67"/>
      <c r="X441" s="83" t="s">
        <v>6881</v>
      </c>
    </row>
    <row r="442" spans="1:24" ht="15" customHeight="1">
      <c r="A442" s="67" t="s">
        <v>134</v>
      </c>
      <c r="B442" s="67" t="s">
        <v>135</v>
      </c>
      <c r="C442" s="83">
        <v>676</v>
      </c>
      <c r="D442" s="104" t="s">
        <v>172</v>
      </c>
      <c r="E442" s="83" t="s">
        <v>614</v>
      </c>
      <c r="F442" s="67" t="s">
        <v>136</v>
      </c>
      <c r="G442" s="83">
        <v>21600</v>
      </c>
      <c r="H442" s="67" t="s">
        <v>162</v>
      </c>
      <c r="I442" s="67">
        <v>1</v>
      </c>
      <c r="J442" s="195">
        <v>36982</v>
      </c>
      <c r="K442" s="67">
        <v>0</v>
      </c>
      <c r="L442" s="123">
        <f t="shared" si="8"/>
        <v>27851</v>
      </c>
      <c r="M442" s="83" t="s">
        <v>171</v>
      </c>
      <c r="N442" s="113" t="s">
        <v>9526</v>
      </c>
      <c r="O442" s="67"/>
      <c r="P442" s="67"/>
      <c r="Q442" s="83" t="s">
        <v>4371</v>
      </c>
      <c r="R442" s="182" t="s">
        <v>2818</v>
      </c>
      <c r="S442" s="83" t="s">
        <v>139</v>
      </c>
      <c r="T442" s="67" t="s">
        <v>140</v>
      </c>
      <c r="U442" s="200" t="s">
        <v>7831</v>
      </c>
      <c r="V442" s="67"/>
      <c r="W442" s="67"/>
      <c r="X442" s="83" t="s">
        <v>6882</v>
      </c>
    </row>
    <row r="443" spans="1:24" ht="15" customHeight="1">
      <c r="A443" s="67" t="s">
        <v>134</v>
      </c>
      <c r="B443" s="67" t="s">
        <v>135</v>
      </c>
      <c r="C443" s="83">
        <v>791</v>
      </c>
      <c r="D443" s="104" t="s">
        <v>5501</v>
      </c>
      <c r="E443" s="83" t="s">
        <v>615</v>
      </c>
      <c r="F443" s="67" t="s">
        <v>136</v>
      </c>
      <c r="G443" s="83">
        <v>36000</v>
      </c>
      <c r="H443" s="67" t="s">
        <v>162</v>
      </c>
      <c r="I443" s="67">
        <v>1</v>
      </c>
      <c r="J443" s="195">
        <v>36982</v>
      </c>
      <c r="K443" s="67">
        <v>0</v>
      </c>
      <c r="L443" s="123">
        <f t="shared" si="8"/>
        <v>27851</v>
      </c>
      <c r="M443" s="83" t="s">
        <v>5760</v>
      </c>
      <c r="N443" s="113" t="s">
        <v>9526</v>
      </c>
      <c r="O443" s="67"/>
      <c r="P443" s="67"/>
      <c r="Q443" s="83" t="s">
        <v>4372</v>
      </c>
      <c r="R443" s="182" t="s">
        <v>2819</v>
      </c>
      <c r="S443" s="83" t="s">
        <v>139</v>
      </c>
      <c r="T443" s="67" t="s">
        <v>140</v>
      </c>
      <c r="U443" s="200" t="s">
        <v>7832</v>
      </c>
      <c r="V443" s="67"/>
      <c r="W443" s="67"/>
      <c r="X443" s="83" t="s">
        <v>6883</v>
      </c>
    </row>
    <row r="444" spans="1:24" ht="15" customHeight="1">
      <c r="A444" s="67" t="s">
        <v>134</v>
      </c>
      <c r="B444" s="67" t="s">
        <v>135</v>
      </c>
      <c r="C444" s="83">
        <v>792</v>
      </c>
      <c r="D444" s="104" t="s">
        <v>5501</v>
      </c>
      <c r="E444" s="83" t="s">
        <v>616</v>
      </c>
      <c r="F444" s="67" t="s">
        <v>136</v>
      </c>
      <c r="G444" s="83">
        <v>15000</v>
      </c>
      <c r="H444" s="67" t="s">
        <v>162</v>
      </c>
      <c r="I444" s="67">
        <v>1</v>
      </c>
      <c r="J444" s="195">
        <v>36982</v>
      </c>
      <c r="K444" s="67">
        <v>0</v>
      </c>
      <c r="L444" s="123">
        <f t="shared" si="8"/>
        <v>27851</v>
      </c>
      <c r="M444" s="83" t="s">
        <v>5760</v>
      </c>
      <c r="N444" s="113" t="s">
        <v>9526</v>
      </c>
      <c r="O444" s="67"/>
      <c r="P444" s="67"/>
      <c r="Q444" s="83" t="s">
        <v>137</v>
      </c>
      <c r="R444" s="182" t="s">
        <v>137</v>
      </c>
      <c r="S444" s="83" t="s">
        <v>139</v>
      </c>
      <c r="T444" s="67" t="s">
        <v>140</v>
      </c>
      <c r="U444" s="200" t="s">
        <v>7830</v>
      </c>
      <c r="V444" s="67"/>
      <c r="W444" s="67"/>
      <c r="X444" s="83" t="s">
        <v>6884</v>
      </c>
    </row>
    <row r="445" spans="1:24" ht="15" customHeight="1">
      <c r="A445" s="67" t="s">
        <v>134</v>
      </c>
      <c r="B445" s="67" t="s">
        <v>135</v>
      </c>
      <c r="C445" s="83">
        <v>836</v>
      </c>
      <c r="D445" s="104" t="s">
        <v>5501</v>
      </c>
      <c r="E445" s="83" t="s">
        <v>617</v>
      </c>
      <c r="F445" s="67" t="s">
        <v>136</v>
      </c>
      <c r="G445" s="83">
        <v>36000</v>
      </c>
      <c r="H445" s="67" t="s">
        <v>162</v>
      </c>
      <c r="I445" s="67">
        <v>1</v>
      </c>
      <c r="J445" s="195">
        <v>36982</v>
      </c>
      <c r="K445" s="67">
        <v>0</v>
      </c>
      <c r="L445" s="123">
        <f t="shared" si="8"/>
        <v>27851</v>
      </c>
      <c r="M445" s="83" t="s">
        <v>5760</v>
      </c>
      <c r="N445" s="113" t="s">
        <v>9526</v>
      </c>
      <c r="O445" s="67"/>
      <c r="P445" s="67"/>
      <c r="Q445" s="83" t="s">
        <v>4373</v>
      </c>
      <c r="R445" s="182" t="s">
        <v>2820</v>
      </c>
      <c r="S445" s="83" t="s">
        <v>139</v>
      </c>
      <c r="T445" s="67" t="s">
        <v>140</v>
      </c>
      <c r="U445" s="200" t="s">
        <v>7832</v>
      </c>
      <c r="V445" s="67"/>
      <c r="W445" s="67"/>
      <c r="X445" s="83" t="s">
        <v>6885</v>
      </c>
    </row>
    <row r="446" spans="1:24" ht="15" customHeight="1">
      <c r="A446" s="67" t="s">
        <v>134</v>
      </c>
      <c r="B446" s="67" t="s">
        <v>135</v>
      </c>
      <c r="C446" s="83">
        <v>1129</v>
      </c>
      <c r="D446" s="104" t="s">
        <v>5561</v>
      </c>
      <c r="E446" s="83" t="s">
        <v>618</v>
      </c>
      <c r="F446" s="67" t="s">
        <v>136</v>
      </c>
      <c r="G446" s="83">
        <v>4400</v>
      </c>
      <c r="H446" s="67" t="s">
        <v>162</v>
      </c>
      <c r="I446" s="67">
        <v>1</v>
      </c>
      <c r="J446" s="195">
        <v>36982</v>
      </c>
      <c r="K446" s="67">
        <v>0</v>
      </c>
      <c r="L446" s="123">
        <f t="shared" si="8"/>
        <v>27851</v>
      </c>
      <c r="M446" s="83" t="s">
        <v>5843</v>
      </c>
      <c r="N446" s="113" t="s">
        <v>9526</v>
      </c>
      <c r="O446" s="67"/>
      <c r="P446" s="67"/>
      <c r="Q446" s="83" t="s">
        <v>4374</v>
      </c>
      <c r="R446" s="182" t="s">
        <v>2821</v>
      </c>
      <c r="S446" s="83" t="s">
        <v>139</v>
      </c>
      <c r="T446" s="67" t="s">
        <v>140</v>
      </c>
      <c r="U446" s="200" t="s">
        <v>7830</v>
      </c>
      <c r="V446" s="67"/>
      <c r="W446" s="67"/>
      <c r="X446" s="83" t="s">
        <v>6886</v>
      </c>
    </row>
    <row r="447" spans="1:24" ht="15" customHeight="1">
      <c r="A447" s="67" t="s">
        <v>134</v>
      </c>
      <c r="B447" s="67" t="s">
        <v>135</v>
      </c>
      <c r="C447" s="83">
        <v>560</v>
      </c>
      <c r="D447" s="104" t="s">
        <v>5554</v>
      </c>
      <c r="E447" s="83" t="s">
        <v>619</v>
      </c>
      <c r="F447" s="67" t="s">
        <v>136</v>
      </c>
      <c r="G447" s="83">
        <v>10800</v>
      </c>
      <c r="H447" s="67" t="s">
        <v>162</v>
      </c>
      <c r="I447" s="67">
        <v>1</v>
      </c>
      <c r="J447" s="195">
        <v>36982</v>
      </c>
      <c r="K447" s="67">
        <v>0</v>
      </c>
      <c r="L447" s="123">
        <f t="shared" si="8"/>
        <v>27851</v>
      </c>
      <c r="M447" s="83" t="s">
        <v>5740</v>
      </c>
      <c r="N447" s="113" t="s">
        <v>9526</v>
      </c>
      <c r="O447" s="67"/>
      <c r="P447" s="67"/>
      <c r="Q447" s="83" t="s">
        <v>4375</v>
      </c>
      <c r="R447" s="182" t="s">
        <v>2822</v>
      </c>
      <c r="S447" s="83" t="s">
        <v>139</v>
      </c>
      <c r="T447" s="67" t="s">
        <v>140</v>
      </c>
      <c r="U447" s="200" t="s">
        <v>7831</v>
      </c>
      <c r="V447" s="67"/>
      <c r="W447" s="67"/>
      <c r="X447" s="83" t="s">
        <v>6887</v>
      </c>
    </row>
    <row r="448" spans="1:24" ht="15" customHeight="1">
      <c r="A448" s="67" t="s">
        <v>134</v>
      </c>
      <c r="B448" s="67" t="s">
        <v>135</v>
      </c>
      <c r="C448" s="83">
        <v>600</v>
      </c>
      <c r="D448" s="104" t="s">
        <v>5581</v>
      </c>
      <c r="E448" s="83" t="s">
        <v>620</v>
      </c>
      <c r="F448" s="67" t="s">
        <v>136</v>
      </c>
      <c r="G448" s="83">
        <v>34000</v>
      </c>
      <c r="H448" s="67" t="s">
        <v>162</v>
      </c>
      <c r="I448" s="67">
        <v>1</v>
      </c>
      <c r="J448" s="195">
        <v>36982</v>
      </c>
      <c r="K448" s="67">
        <v>0</v>
      </c>
      <c r="L448" s="123">
        <f t="shared" si="8"/>
        <v>27851</v>
      </c>
      <c r="M448" s="83" t="s">
        <v>5735</v>
      </c>
      <c r="N448" s="113" t="s">
        <v>9526</v>
      </c>
      <c r="O448" s="67"/>
      <c r="P448" s="67"/>
      <c r="Q448" s="83" t="s">
        <v>4376</v>
      </c>
      <c r="R448" s="182" t="s">
        <v>2823</v>
      </c>
      <c r="S448" s="83" t="s">
        <v>139</v>
      </c>
      <c r="T448" s="67" t="s">
        <v>140</v>
      </c>
      <c r="U448" s="200" t="s">
        <v>7832</v>
      </c>
      <c r="V448" s="67"/>
      <c r="W448" s="67"/>
      <c r="X448" s="83" t="s">
        <v>6888</v>
      </c>
    </row>
    <row r="449" spans="1:24" ht="15" customHeight="1">
      <c r="A449" s="67" t="s">
        <v>134</v>
      </c>
      <c r="B449" s="67" t="s">
        <v>135</v>
      </c>
      <c r="C449" s="83">
        <v>1128</v>
      </c>
      <c r="D449" s="104" t="s">
        <v>5498</v>
      </c>
      <c r="E449" s="83" t="s">
        <v>621</v>
      </c>
      <c r="F449" s="67" t="s">
        <v>136</v>
      </c>
      <c r="G449" s="83">
        <v>14000</v>
      </c>
      <c r="H449" s="67" t="s">
        <v>162</v>
      </c>
      <c r="I449" s="67">
        <v>1</v>
      </c>
      <c r="J449" s="195">
        <v>36982</v>
      </c>
      <c r="K449" s="67">
        <v>0</v>
      </c>
      <c r="L449" s="123">
        <f t="shared" si="8"/>
        <v>27851</v>
      </c>
      <c r="M449" s="83" t="s">
        <v>5812</v>
      </c>
      <c r="N449" s="113" t="s">
        <v>9526</v>
      </c>
      <c r="O449" s="67"/>
      <c r="P449" s="67"/>
      <c r="Q449" s="83" t="s">
        <v>4377</v>
      </c>
      <c r="R449" s="182" t="s">
        <v>2824</v>
      </c>
      <c r="S449" s="83" t="s">
        <v>139</v>
      </c>
      <c r="T449" s="67" t="s">
        <v>140</v>
      </c>
      <c r="U449" s="200" t="s">
        <v>7831</v>
      </c>
      <c r="V449" s="67"/>
      <c r="W449" s="67"/>
      <c r="X449" s="83" t="s">
        <v>6889</v>
      </c>
    </row>
    <row r="450" spans="1:24" ht="15" customHeight="1">
      <c r="A450" s="67" t="s">
        <v>134</v>
      </c>
      <c r="B450" s="67" t="s">
        <v>135</v>
      </c>
      <c r="C450" s="83">
        <v>632</v>
      </c>
      <c r="D450" s="104" t="s">
        <v>5532</v>
      </c>
      <c r="E450" s="83" t="s">
        <v>622</v>
      </c>
      <c r="F450" s="67" t="s">
        <v>136</v>
      </c>
      <c r="G450" s="83">
        <v>6600</v>
      </c>
      <c r="H450" s="67" t="s">
        <v>5736</v>
      </c>
      <c r="I450" s="67">
        <v>1</v>
      </c>
      <c r="J450" s="195">
        <v>36982</v>
      </c>
      <c r="K450" s="67">
        <v>0</v>
      </c>
      <c r="L450" s="123">
        <f t="shared" si="8"/>
        <v>27851</v>
      </c>
      <c r="M450" s="83" t="s">
        <v>5836</v>
      </c>
      <c r="N450" s="113" t="s">
        <v>9526</v>
      </c>
      <c r="O450" s="112"/>
      <c r="P450" s="67"/>
      <c r="Q450" s="83" t="s">
        <v>4378</v>
      </c>
      <c r="R450" s="182" t="s">
        <v>2825</v>
      </c>
      <c r="S450" s="83" t="s">
        <v>139</v>
      </c>
      <c r="T450" s="67" t="s">
        <v>140</v>
      </c>
      <c r="U450" s="200" t="s">
        <v>7830</v>
      </c>
      <c r="V450" s="67"/>
      <c r="W450" s="67"/>
      <c r="X450" s="83" t="s">
        <v>6890</v>
      </c>
    </row>
    <row r="451" spans="1:24" ht="15" customHeight="1">
      <c r="A451" s="67" t="s">
        <v>134</v>
      </c>
      <c r="B451" s="67" t="s">
        <v>135</v>
      </c>
      <c r="C451" s="83">
        <v>598</v>
      </c>
      <c r="D451" s="104" t="s">
        <v>5488</v>
      </c>
      <c r="E451" s="83" t="s">
        <v>623</v>
      </c>
      <c r="F451" s="67" t="s">
        <v>136</v>
      </c>
      <c r="G451" s="83">
        <v>23000</v>
      </c>
      <c r="H451" s="67" t="s">
        <v>5736</v>
      </c>
      <c r="I451" s="67">
        <v>1</v>
      </c>
      <c r="J451" s="195">
        <v>36982</v>
      </c>
      <c r="K451" s="67">
        <v>0</v>
      </c>
      <c r="L451" s="123">
        <f t="shared" si="8"/>
        <v>27851</v>
      </c>
      <c r="M451" s="83" t="s">
        <v>5827</v>
      </c>
      <c r="N451" s="113" t="s">
        <v>9526</v>
      </c>
      <c r="O451" s="67"/>
      <c r="P451" s="67"/>
      <c r="Q451" s="83" t="s">
        <v>4379</v>
      </c>
      <c r="R451" s="182" t="s">
        <v>2826</v>
      </c>
      <c r="S451" s="83" t="s">
        <v>139</v>
      </c>
      <c r="T451" s="67" t="s">
        <v>140</v>
      </c>
      <c r="U451" s="200" t="s">
        <v>7831</v>
      </c>
      <c r="V451" s="67"/>
      <c r="W451" s="67"/>
      <c r="X451" s="83" t="s">
        <v>6891</v>
      </c>
    </row>
    <row r="452" spans="1:24" ht="15" customHeight="1">
      <c r="A452" s="67" t="s">
        <v>134</v>
      </c>
      <c r="B452" s="67" t="s">
        <v>135</v>
      </c>
      <c r="C452" s="83">
        <v>1317</v>
      </c>
      <c r="D452" s="104" t="s">
        <v>5488</v>
      </c>
      <c r="E452" s="83" t="s">
        <v>624</v>
      </c>
      <c r="F452" s="67" t="s">
        <v>136</v>
      </c>
      <c r="G452" s="83">
        <v>18000</v>
      </c>
      <c r="H452" s="67" t="s">
        <v>5736</v>
      </c>
      <c r="I452" s="67">
        <v>1</v>
      </c>
      <c r="J452" s="195">
        <v>36982</v>
      </c>
      <c r="K452" s="67">
        <v>0</v>
      </c>
      <c r="L452" s="123">
        <f t="shared" si="8"/>
        <v>27851</v>
      </c>
      <c r="M452" s="83" t="s">
        <v>5827</v>
      </c>
      <c r="N452" s="113" t="s">
        <v>9526</v>
      </c>
      <c r="O452" s="67"/>
      <c r="P452" s="67"/>
      <c r="Q452" s="83" t="s">
        <v>4380</v>
      </c>
      <c r="R452" s="182" t="s">
        <v>2827</v>
      </c>
      <c r="S452" s="83" t="s">
        <v>139</v>
      </c>
      <c r="T452" s="67" t="s">
        <v>140</v>
      </c>
      <c r="U452" s="200" t="s">
        <v>7831</v>
      </c>
      <c r="V452" s="67"/>
      <c r="W452" s="67"/>
      <c r="X452" s="83" t="s">
        <v>6892</v>
      </c>
    </row>
    <row r="453" spans="1:24" ht="15" customHeight="1">
      <c r="A453" s="67" t="s">
        <v>134</v>
      </c>
      <c r="B453" s="67" t="s">
        <v>135</v>
      </c>
      <c r="C453" s="83">
        <v>1952</v>
      </c>
      <c r="D453" s="104" t="s">
        <v>5500</v>
      </c>
      <c r="E453" s="83" t="s">
        <v>625</v>
      </c>
      <c r="F453" s="67" t="s">
        <v>136</v>
      </c>
      <c r="G453" s="83">
        <v>12700</v>
      </c>
      <c r="H453" s="67" t="s">
        <v>5736</v>
      </c>
      <c r="I453" s="67">
        <v>1</v>
      </c>
      <c r="J453" s="195">
        <v>36982</v>
      </c>
      <c r="K453" s="67">
        <v>0</v>
      </c>
      <c r="L453" s="123">
        <f t="shared" si="8"/>
        <v>27851</v>
      </c>
      <c r="M453" s="83" t="s">
        <v>5761</v>
      </c>
      <c r="N453" s="113" t="s">
        <v>9526</v>
      </c>
      <c r="O453" s="67"/>
      <c r="P453" s="67"/>
      <c r="Q453" s="83" t="s">
        <v>4381</v>
      </c>
      <c r="R453" s="182" t="s">
        <v>2828</v>
      </c>
      <c r="S453" s="83" t="s">
        <v>139</v>
      </c>
      <c r="T453" s="67" t="s">
        <v>140</v>
      </c>
      <c r="U453" s="200" t="s">
        <v>7831</v>
      </c>
      <c r="V453" s="67"/>
      <c r="W453" s="67"/>
      <c r="X453" s="83" t="s">
        <v>6893</v>
      </c>
    </row>
    <row r="454" spans="1:24" ht="15" customHeight="1">
      <c r="A454" s="67" t="s">
        <v>134</v>
      </c>
      <c r="B454" s="67" t="s">
        <v>135</v>
      </c>
      <c r="C454" s="83">
        <v>1521</v>
      </c>
      <c r="D454" s="104" t="s">
        <v>5582</v>
      </c>
      <c r="E454" s="83" t="s">
        <v>626</v>
      </c>
      <c r="F454" s="67" t="s">
        <v>136</v>
      </c>
      <c r="G454" s="83">
        <v>7200</v>
      </c>
      <c r="H454" s="67" t="s">
        <v>162</v>
      </c>
      <c r="I454" s="67">
        <v>1</v>
      </c>
      <c r="J454" s="195">
        <v>36982</v>
      </c>
      <c r="K454" s="67">
        <v>0</v>
      </c>
      <c r="L454" s="123">
        <f t="shared" si="8"/>
        <v>27851</v>
      </c>
      <c r="M454" s="83" t="s">
        <v>171</v>
      </c>
      <c r="N454" s="113" t="s">
        <v>9526</v>
      </c>
      <c r="O454" s="67"/>
      <c r="P454" s="67"/>
      <c r="Q454" s="83" t="s">
        <v>4382</v>
      </c>
      <c r="R454" s="182" t="s">
        <v>2829</v>
      </c>
      <c r="S454" s="83" t="s">
        <v>139</v>
      </c>
      <c r="T454" s="67" t="s">
        <v>140</v>
      </c>
      <c r="U454" s="200" t="s">
        <v>7830</v>
      </c>
      <c r="V454" s="67"/>
      <c r="W454" s="67"/>
      <c r="X454" s="83" t="s">
        <v>6894</v>
      </c>
    </row>
    <row r="455" spans="1:24" ht="15" customHeight="1">
      <c r="A455" s="67" t="s">
        <v>134</v>
      </c>
      <c r="B455" s="67" t="s">
        <v>135</v>
      </c>
      <c r="C455" s="83">
        <v>367</v>
      </c>
      <c r="D455" s="104" t="s">
        <v>5503</v>
      </c>
      <c r="E455" s="83" t="s">
        <v>627</v>
      </c>
      <c r="F455" s="67" t="s">
        <v>136</v>
      </c>
      <c r="G455" s="83">
        <v>31800</v>
      </c>
      <c r="H455" s="67" t="s">
        <v>162</v>
      </c>
      <c r="I455" s="67">
        <v>1</v>
      </c>
      <c r="J455" s="195">
        <v>36982</v>
      </c>
      <c r="K455" s="67">
        <v>0</v>
      </c>
      <c r="L455" s="123">
        <f t="shared" si="8"/>
        <v>27851</v>
      </c>
      <c r="M455" s="83" t="s">
        <v>5879</v>
      </c>
      <c r="N455" s="113" t="s">
        <v>9526</v>
      </c>
      <c r="O455" s="67"/>
      <c r="P455" s="67"/>
      <c r="Q455" s="83" t="s">
        <v>4383</v>
      </c>
      <c r="R455" s="182" t="s">
        <v>2830</v>
      </c>
      <c r="S455" s="83" t="s">
        <v>139</v>
      </c>
      <c r="T455" s="67" t="s">
        <v>140</v>
      </c>
      <c r="U455" s="200" t="s">
        <v>7832</v>
      </c>
      <c r="V455" s="67"/>
      <c r="W455" s="67"/>
      <c r="X455" s="83" t="s">
        <v>6895</v>
      </c>
    </row>
    <row r="456" spans="1:24" ht="15" customHeight="1">
      <c r="A456" s="67" t="s">
        <v>134</v>
      </c>
      <c r="B456" s="67" t="s">
        <v>135</v>
      </c>
      <c r="C456" s="83">
        <v>366</v>
      </c>
      <c r="D456" s="104" t="s">
        <v>5503</v>
      </c>
      <c r="E456" s="83" t="s">
        <v>628</v>
      </c>
      <c r="F456" s="67" t="s">
        <v>136</v>
      </c>
      <c r="G456" s="83">
        <v>31200</v>
      </c>
      <c r="H456" s="67" t="s">
        <v>162</v>
      </c>
      <c r="I456" s="67">
        <v>1</v>
      </c>
      <c r="J456" s="195">
        <v>36982</v>
      </c>
      <c r="K456" s="67">
        <v>0</v>
      </c>
      <c r="L456" s="123">
        <f t="shared" si="8"/>
        <v>27851</v>
      </c>
      <c r="M456" s="83" t="s">
        <v>5835</v>
      </c>
      <c r="N456" s="113" t="s">
        <v>9526</v>
      </c>
      <c r="O456" s="67"/>
      <c r="P456" s="67"/>
      <c r="Q456" s="83" t="s">
        <v>4384</v>
      </c>
      <c r="R456" s="182" t="s">
        <v>2831</v>
      </c>
      <c r="S456" s="83" t="s">
        <v>139</v>
      </c>
      <c r="T456" s="67" t="s">
        <v>140</v>
      </c>
      <c r="U456" s="200" t="s">
        <v>7832</v>
      </c>
      <c r="V456" s="67"/>
      <c r="W456" s="67"/>
      <c r="X456" s="83" t="s">
        <v>6896</v>
      </c>
    </row>
    <row r="457" spans="1:24" ht="15" customHeight="1">
      <c r="A457" s="67" t="s">
        <v>134</v>
      </c>
      <c r="B457" s="67" t="s">
        <v>135</v>
      </c>
      <c r="C457" s="83">
        <v>487</v>
      </c>
      <c r="D457" s="104" t="s">
        <v>5495</v>
      </c>
      <c r="E457" s="83" t="s">
        <v>629</v>
      </c>
      <c r="F457" s="67" t="s">
        <v>136</v>
      </c>
      <c r="G457" s="83">
        <v>18000</v>
      </c>
      <c r="H457" s="67" t="s">
        <v>162</v>
      </c>
      <c r="I457" s="67">
        <v>1</v>
      </c>
      <c r="J457" s="195">
        <v>36982</v>
      </c>
      <c r="K457" s="67">
        <v>0</v>
      </c>
      <c r="L457" s="123">
        <f t="shared" si="8"/>
        <v>27851</v>
      </c>
      <c r="M457" s="83" t="s">
        <v>5738</v>
      </c>
      <c r="N457" s="113" t="s">
        <v>9526</v>
      </c>
      <c r="O457" s="67"/>
      <c r="P457" s="67"/>
      <c r="Q457" s="83" t="s">
        <v>4385</v>
      </c>
      <c r="R457" s="182" t="s">
        <v>2832</v>
      </c>
      <c r="S457" s="83" t="s">
        <v>139</v>
      </c>
      <c r="T457" s="67" t="s">
        <v>140</v>
      </c>
      <c r="U457" s="200" t="s">
        <v>7832</v>
      </c>
      <c r="V457" s="67"/>
      <c r="W457" s="67"/>
      <c r="X457" s="83" t="s">
        <v>6897</v>
      </c>
    </row>
    <row r="458" spans="1:24" ht="15" customHeight="1">
      <c r="A458" s="67" t="s">
        <v>134</v>
      </c>
      <c r="B458" s="67" t="s">
        <v>135</v>
      </c>
      <c r="C458" s="83">
        <v>609</v>
      </c>
      <c r="D458" s="104" t="s">
        <v>5583</v>
      </c>
      <c r="E458" s="83" t="s">
        <v>630</v>
      </c>
      <c r="F458" s="67" t="s">
        <v>136</v>
      </c>
      <c r="G458" s="83">
        <v>8100</v>
      </c>
      <c r="H458" s="67" t="s">
        <v>162</v>
      </c>
      <c r="I458" s="67">
        <v>1</v>
      </c>
      <c r="J458" s="195">
        <v>36982</v>
      </c>
      <c r="K458" s="67">
        <v>0</v>
      </c>
      <c r="L458" s="123">
        <f t="shared" si="8"/>
        <v>27851</v>
      </c>
      <c r="M458" s="83" t="s">
        <v>5880</v>
      </c>
      <c r="N458" s="113" t="s">
        <v>9526</v>
      </c>
      <c r="O458" s="67"/>
      <c r="P458" s="67"/>
      <c r="Q458" s="83" t="s">
        <v>4386</v>
      </c>
      <c r="R458" s="182" t="s">
        <v>2833</v>
      </c>
      <c r="S458" s="83" t="s">
        <v>139</v>
      </c>
      <c r="T458" s="67" t="s">
        <v>140</v>
      </c>
      <c r="U458" s="200" t="s">
        <v>7830</v>
      </c>
      <c r="V458" s="67"/>
      <c r="W458" s="67"/>
      <c r="X458" s="83" t="s">
        <v>6898</v>
      </c>
    </row>
    <row r="459" spans="1:24" ht="15" customHeight="1">
      <c r="A459" s="67" t="s">
        <v>134</v>
      </c>
      <c r="B459" s="67" t="s">
        <v>135</v>
      </c>
      <c r="C459" s="83">
        <v>344</v>
      </c>
      <c r="D459" s="104" t="s">
        <v>5503</v>
      </c>
      <c r="E459" s="83" t="s">
        <v>631</v>
      </c>
      <c r="F459" s="67" t="s">
        <v>136</v>
      </c>
      <c r="G459" s="83">
        <v>9500</v>
      </c>
      <c r="H459" s="67" t="s">
        <v>162</v>
      </c>
      <c r="I459" s="67">
        <v>1</v>
      </c>
      <c r="J459" s="195">
        <v>36982</v>
      </c>
      <c r="K459" s="67">
        <v>0</v>
      </c>
      <c r="L459" s="123">
        <f t="shared" si="8"/>
        <v>27851</v>
      </c>
      <c r="M459" s="83" t="s">
        <v>5827</v>
      </c>
      <c r="N459" s="113" t="s">
        <v>9526</v>
      </c>
      <c r="O459" s="67"/>
      <c r="P459" s="67"/>
      <c r="Q459" s="83" t="s">
        <v>4387</v>
      </c>
      <c r="R459" s="182" t="s">
        <v>2834</v>
      </c>
      <c r="S459" s="83" t="s">
        <v>139</v>
      </c>
      <c r="T459" s="67" t="s">
        <v>140</v>
      </c>
      <c r="U459" s="200" t="s">
        <v>7830</v>
      </c>
      <c r="V459" s="67"/>
      <c r="W459" s="67"/>
      <c r="X459" s="83" t="s">
        <v>6899</v>
      </c>
    </row>
    <row r="460" spans="1:24" ht="15" customHeight="1">
      <c r="A460" s="67" t="s">
        <v>134</v>
      </c>
      <c r="B460" s="67" t="s">
        <v>135</v>
      </c>
      <c r="C460" s="83">
        <v>1162</v>
      </c>
      <c r="D460" s="104" t="s">
        <v>5503</v>
      </c>
      <c r="E460" s="83" t="s">
        <v>632</v>
      </c>
      <c r="F460" s="67" t="s">
        <v>136</v>
      </c>
      <c r="G460" s="83">
        <v>18000</v>
      </c>
      <c r="H460" s="67" t="s">
        <v>162</v>
      </c>
      <c r="I460" s="67">
        <v>1</v>
      </c>
      <c r="J460" s="195">
        <v>36982</v>
      </c>
      <c r="K460" s="67">
        <v>0</v>
      </c>
      <c r="L460" s="123">
        <f t="shared" si="8"/>
        <v>27851</v>
      </c>
      <c r="M460" s="83" t="s">
        <v>5827</v>
      </c>
      <c r="N460" s="113" t="s">
        <v>9526</v>
      </c>
      <c r="O460" s="67"/>
      <c r="P460" s="67"/>
      <c r="Q460" s="83" t="s">
        <v>4388</v>
      </c>
      <c r="R460" s="182" t="s">
        <v>2835</v>
      </c>
      <c r="S460" s="83" t="s">
        <v>139</v>
      </c>
      <c r="T460" s="67" t="s">
        <v>140</v>
      </c>
      <c r="U460" s="200" t="s">
        <v>7831</v>
      </c>
      <c r="V460" s="67"/>
      <c r="W460" s="67"/>
      <c r="X460" s="83" t="s">
        <v>137</v>
      </c>
    </row>
    <row r="461" spans="1:24" ht="15" customHeight="1">
      <c r="A461" s="67" t="s">
        <v>134</v>
      </c>
      <c r="B461" s="67" t="s">
        <v>135</v>
      </c>
      <c r="C461" s="83">
        <v>1197</v>
      </c>
      <c r="D461" s="104" t="s">
        <v>172</v>
      </c>
      <c r="E461" s="83" t="s">
        <v>633</v>
      </c>
      <c r="F461" s="67" t="s">
        <v>136</v>
      </c>
      <c r="G461" s="83">
        <v>19400</v>
      </c>
      <c r="H461" s="67" t="s">
        <v>162</v>
      </c>
      <c r="I461" s="67">
        <v>1</v>
      </c>
      <c r="J461" s="195">
        <v>36982</v>
      </c>
      <c r="K461" s="67">
        <v>0</v>
      </c>
      <c r="L461" s="123">
        <f t="shared" si="8"/>
        <v>27851</v>
      </c>
      <c r="M461" s="83" t="s">
        <v>5740</v>
      </c>
      <c r="N461" s="113" t="s">
        <v>9526</v>
      </c>
      <c r="O461" s="67"/>
      <c r="P461" s="67"/>
      <c r="Q461" s="83" t="s">
        <v>4389</v>
      </c>
      <c r="R461" s="182" t="s">
        <v>2836</v>
      </c>
      <c r="S461" s="83" t="s">
        <v>139</v>
      </c>
      <c r="T461" s="67" t="s">
        <v>140</v>
      </c>
      <c r="U461" s="200" t="s">
        <v>7831</v>
      </c>
      <c r="V461" s="67"/>
      <c r="W461" s="67"/>
      <c r="X461" s="83" t="s">
        <v>6900</v>
      </c>
    </row>
    <row r="462" spans="1:24" ht="15" customHeight="1">
      <c r="A462" s="67" t="s">
        <v>134</v>
      </c>
      <c r="B462" s="67" t="s">
        <v>135</v>
      </c>
      <c r="C462" s="83">
        <v>657</v>
      </c>
      <c r="D462" s="104" t="s">
        <v>172</v>
      </c>
      <c r="E462" s="83" t="s">
        <v>634</v>
      </c>
      <c r="F462" s="67" t="s">
        <v>136</v>
      </c>
      <c r="G462" s="83">
        <v>18900</v>
      </c>
      <c r="H462" s="67" t="s">
        <v>162</v>
      </c>
      <c r="I462" s="67">
        <v>1</v>
      </c>
      <c r="J462" s="195">
        <v>36982</v>
      </c>
      <c r="K462" s="67">
        <v>0</v>
      </c>
      <c r="L462" s="123">
        <f t="shared" si="8"/>
        <v>27851</v>
      </c>
      <c r="M462" s="83" t="s">
        <v>5776</v>
      </c>
      <c r="N462" s="113" t="s">
        <v>9526</v>
      </c>
      <c r="O462" s="67"/>
      <c r="P462" s="67"/>
      <c r="Q462" s="83" t="s">
        <v>4390</v>
      </c>
      <c r="R462" s="182" t="s">
        <v>2837</v>
      </c>
      <c r="S462" s="83" t="s">
        <v>139</v>
      </c>
      <c r="T462" s="67" t="s">
        <v>140</v>
      </c>
      <c r="U462" s="200" t="s">
        <v>7832</v>
      </c>
      <c r="V462" s="67"/>
      <c r="W462" s="67"/>
      <c r="X462" s="83" t="s">
        <v>6901</v>
      </c>
    </row>
    <row r="463" spans="1:24" ht="15" customHeight="1">
      <c r="A463" s="67" t="s">
        <v>134</v>
      </c>
      <c r="B463" s="67" t="s">
        <v>135</v>
      </c>
      <c r="C463" s="83">
        <v>2623</v>
      </c>
      <c r="D463" s="104" t="s">
        <v>172</v>
      </c>
      <c r="E463" s="83" t="s">
        <v>635</v>
      </c>
      <c r="F463" s="67" t="s">
        <v>136</v>
      </c>
      <c r="G463" s="83">
        <v>500</v>
      </c>
      <c r="H463" s="67" t="s">
        <v>162</v>
      </c>
      <c r="I463" s="67">
        <v>1</v>
      </c>
      <c r="J463" s="195">
        <v>36982</v>
      </c>
      <c r="K463" s="67">
        <v>0</v>
      </c>
      <c r="L463" s="123">
        <f t="shared" si="8"/>
        <v>27851</v>
      </c>
      <c r="M463" s="83" t="s">
        <v>5776</v>
      </c>
      <c r="N463" s="113" t="s">
        <v>9526</v>
      </c>
      <c r="O463" s="67"/>
      <c r="P463" s="67"/>
      <c r="Q463" s="83" t="s">
        <v>4391</v>
      </c>
      <c r="R463" s="182" t="s">
        <v>2838</v>
      </c>
      <c r="S463" s="83" t="s">
        <v>139</v>
      </c>
      <c r="T463" s="67" t="s">
        <v>140</v>
      </c>
      <c r="U463" s="200" t="s">
        <v>7830</v>
      </c>
      <c r="V463" s="67"/>
      <c r="W463" s="67"/>
      <c r="X463" s="83" t="s">
        <v>6902</v>
      </c>
    </row>
    <row r="464" spans="1:24" ht="15" customHeight="1">
      <c r="A464" s="67" t="s">
        <v>134</v>
      </c>
      <c r="B464" s="67" t="s">
        <v>135</v>
      </c>
      <c r="C464" s="83">
        <v>815</v>
      </c>
      <c r="D464" s="104" t="s">
        <v>5520</v>
      </c>
      <c r="E464" s="83" t="s">
        <v>636</v>
      </c>
      <c r="F464" s="67" t="s">
        <v>136</v>
      </c>
      <c r="G464" s="83">
        <v>14400</v>
      </c>
      <c r="H464" s="67" t="s">
        <v>162</v>
      </c>
      <c r="I464" s="67">
        <v>1</v>
      </c>
      <c r="J464" s="195">
        <v>36982</v>
      </c>
      <c r="K464" s="67">
        <v>0</v>
      </c>
      <c r="L464" s="123">
        <f t="shared" si="8"/>
        <v>27851</v>
      </c>
      <c r="M464" s="83" t="s">
        <v>5732</v>
      </c>
      <c r="N464" s="113" t="s">
        <v>9526</v>
      </c>
      <c r="O464" s="67"/>
      <c r="P464" s="67"/>
      <c r="Q464" s="83" t="s">
        <v>4392</v>
      </c>
      <c r="R464" s="182" t="s">
        <v>2839</v>
      </c>
      <c r="S464" s="83" t="s">
        <v>139</v>
      </c>
      <c r="T464" s="67" t="s">
        <v>140</v>
      </c>
      <c r="U464" s="200" t="s">
        <v>7831</v>
      </c>
      <c r="V464" s="67"/>
      <c r="W464" s="67"/>
      <c r="X464" s="83" t="s">
        <v>6903</v>
      </c>
    </row>
    <row r="465" spans="1:24" ht="15" customHeight="1">
      <c r="A465" s="67" t="s">
        <v>134</v>
      </c>
      <c r="B465" s="67" t="s">
        <v>135</v>
      </c>
      <c r="C465" s="83">
        <v>900</v>
      </c>
      <c r="D465" s="104" t="s">
        <v>5584</v>
      </c>
      <c r="E465" s="83" t="s">
        <v>637</v>
      </c>
      <c r="F465" s="67" t="s">
        <v>136</v>
      </c>
      <c r="G465" s="83">
        <v>7800</v>
      </c>
      <c r="H465" s="67" t="s">
        <v>162</v>
      </c>
      <c r="I465" s="67">
        <v>1</v>
      </c>
      <c r="J465" s="195">
        <v>36982</v>
      </c>
      <c r="K465" s="67">
        <v>0</v>
      </c>
      <c r="L465" s="123">
        <f t="shared" si="8"/>
        <v>27851</v>
      </c>
      <c r="M465" s="83" t="s">
        <v>5806</v>
      </c>
      <c r="N465" s="113" t="s">
        <v>9526</v>
      </c>
      <c r="O465" s="67"/>
      <c r="P465" s="67"/>
      <c r="Q465" s="83" t="s">
        <v>4393</v>
      </c>
      <c r="R465" s="182" t="s">
        <v>2840</v>
      </c>
      <c r="S465" s="83" t="s">
        <v>139</v>
      </c>
      <c r="T465" s="67" t="s">
        <v>140</v>
      </c>
      <c r="U465" s="200" t="s">
        <v>7830</v>
      </c>
      <c r="V465" s="67"/>
      <c r="W465" s="67"/>
      <c r="X465" s="83" t="s">
        <v>137</v>
      </c>
    </row>
    <row r="466" spans="1:24" ht="15" customHeight="1">
      <c r="A466" s="67" t="s">
        <v>134</v>
      </c>
      <c r="B466" s="67" t="s">
        <v>135</v>
      </c>
      <c r="C466" s="83">
        <v>443</v>
      </c>
      <c r="D466" s="104" t="s">
        <v>5585</v>
      </c>
      <c r="E466" s="83" t="s">
        <v>638</v>
      </c>
      <c r="F466" s="67" t="s">
        <v>136</v>
      </c>
      <c r="G466" s="83">
        <v>7800</v>
      </c>
      <c r="H466" s="67" t="s">
        <v>162</v>
      </c>
      <c r="I466" s="67">
        <v>1</v>
      </c>
      <c r="J466" s="195">
        <v>36982</v>
      </c>
      <c r="K466" s="67">
        <v>0</v>
      </c>
      <c r="L466" s="123">
        <f t="shared" si="8"/>
        <v>27851</v>
      </c>
      <c r="M466" s="83" t="s">
        <v>5806</v>
      </c>
      <c r="N466" s="113" t="s">
        <v>9526</v>
      </c>
      <c r="O466" s="67"/>
      <c r="P466" s="67"/>
      <c r="Q466" s="83" t="s">
        <v>4393</v>
      </c>
      <c r="R466" s="182" t="s">
        <v>2841</v>
      </c>
      <c r="S466" s="83" t="s">
        <v>139</v>
      </c>
      <c r="T466" s="67" t="s">
        <v>140</v>
      </c>
      <c r="U466" s="200" t="s">
        <v>7830</v>
      </c>
      <c r="V466" s="67"/>
      <c r="W466" s="67"/>
      <c r="X466" s="83" t="s">
        <v>6904</v>
      </c>
    </row>
    <row r="467" spans="1:24" ht="15" customHeight="1">
      <c r="A467" s="67" t="s">
        <v>134</v>
      </c>
      <c r="B467" s="67" t="s">
        <v>135</v>
      </c>
      <c r="C467" s="83">
        <v>524</v>
      </c>
      <c r="D467" s="104" t="s">
        <v>5529</v>
      </c>
      <c r="E467" s="83" t="s">
        <v>639</v>
      </c>
      <c r="F467" s="67" t="s">
        <v>136</v>
      </c>
      <c r="G467" s="83">
        <v>30000</v>
      </c>
      <c r="H467" s="67" t="s">
        <v>162</v>
      </c>
      <c r="I467" s="67">
        <v>1</v>
      </c>
      <c r="J467" s="195">
        <v>36982</v>
      </c>
      <c r="K467" s="67">
        <v>0</v>
      </c>
      <c r="L467" s="123">
        <f t="shared" si="8"/>
        <v>27851</v>
      </c>
      <c r="M467" s="83" t="s">
        <v>5881</v>
      </c>
      <c r="N467" s="113" t="s">
        <v>9526</v>
      </c>
      <c r="O467" s="67"/>
      <c r="P467" s="67"/>
      <c r="Q467" s="83" t="s">
        <v>4394</v>
      </c>
      <c r="R467" s="182" t="s">
        <v>2842</v>
      </c>
      <c r="S467" s="83" t="s">
        <v>139</v>
      </c>
      <c r="T467" s="67" t="s">
        <v>140</v>
      </c>
      <c r="U467" s="200" t="s">
        <v>7832</v>
      </c>
      <c r="V467" s="67"/>
      <c r="W467" s="67"/>
      <c r="X467" s="83" t="s">
        <v>6905</v>
      </c>
    </row>
    <row r="468" spans="1:24" ht="15" customHeight="1">
      <c r="A468" s="67" t="s">
        <v>134</v>
      </c>
      <c r="B468" s="67" t="s">
        <v>135</v>
      </c>
      <c r="C468" s="83">
        <v>2624</v>
      </c>
      <c r="D468" s="104" t="s">
        <v>5500</v>
      </c>
      <c r="E468" s="83" t="s">
        <v>640</v>
      </c>
      <c r="F468" s="67" t="s">
        <v>136</v>
      </c>
      <c r="G468" s="83">
        <v>12400</v>
      </c>
      <c r="H468" s="67" t="s">
        <v>5736</v>
      </c>
      <c r="I468" s="67">
        <v>1</v>
      </c>
      <c r="J468" s="195">
        <v>36982</v>
      </c>
      <c r="K468" s="67">
        <v>0</v>
      </c>
      <c r="L468" s="123">
        <f t="shared" si="8"/>
        <v>27851</v>
      </c>
      <c r="M468" s="83" t="s">
        <v>5882</v>
      </c>
      <c r="N468" s="113" t="s">
        <v>9526</v>
      </c>
      <c r="O468" s="67"/>
      <c r="P468" s="67"/>
      <c r="Q468" s="83" t="s">
        <v>137</v>
      </c>
      <c r="R468" s="182" t="s">
        <v>137</v>
      </c>
      <c r="S468" s="83" t="s">
        <v>139</v>
      </c>
      <c r="T468" s="67" t="s">
        <v>140</v>
      </c>
      <c r="U468" s="200" t="s">
        <v>7830</v>
      </c>
      <c r="V468" s="67"/>
      <c r="W468" s="67"/>
      <c r="X468" s="83" t="s">
        <v>6906</v>
      </c>
    </row>
    <row r="469" spans="1:24" ht="15" customHeight="1">
      <c r="A469" s="67" t="s">
        <v>134</v>
      </c>
      <c r="B469" s="67" t="s">
        <v>135</v>
      </c>
      <c r="C469" s="83">
        <v>871</v>
      </c>
      <c r="D469" s="104" t="s">
        <v>5500</v>
      </c>
      <c r="E469" s="83" t="s">
        <v>641</v>
      </c>
      <c r="F469" s="67" t="s">
        <v>136</v>
      </c>
      <c r="G469" s="83">
        <v>21600</v>
      </c>
      <c r="H469" s="67" t="s">
        <v>162</v>
      </c>
      <c r="I469" s="67">
        <v>1</v>
      </c>
      <c r="J469" s="195">
        <v>36982</v>
      </c>
      <c r="K469" s="67">
        <v>0</v>
      </c>
      <c r="L469" s="123">
        <f t="shared" si="8"/>
        <v>27851</v>
      </c>
      <c r="M469" s="83" t="s">
        <v>5882</v>
      </c>
      <c r="N469" s="113" t="s">
        <v>9526</v>
      </c>
      <c r="O469" s="67"/>
      <c r="P469" s="67"/>
      <c r="Q469" s="83" t="s">
        <v>4395</v>
      </c>
      <c r="R469" s="182" t="s">
        <v>2843</v>
      </c>
      <c r="S469" s="83" t="s">
        <v>139</v>
      </c>
      <c r="T469" s="67" t="s">
        <v>140</v>
      </c>
      <c r="U469" s="200" t="s">
        <v>7832</v>
      </c>
      <c r="V469" s="67"/>
      <c r="W469" s="67"/>
      <c r="X469" s="83" t="s">
        <v>6907</v>
      </c>
    </row>
    <row r="470" spans="1:24" ht="15" customHeight="1">
      <c r="A470" s="67" t="s">
        <v>134</v>
      </c>
      <c r="B470" s="67" t="s">
        <v>135</v>
      </c>
      <c r="C470" s="83">
        <v>884</v>
      </c>
      <c r="D470" s="104" t="s">
        <v>5500</v>
      </c>
      <c r="E470" s="83" t="s">
        <v>642</v>
      </c>
      <c r="F470" s="67" t="s">
        <v>136</v>
      </c>
      <c r="G470" s="83">
        <v>24200</v>
      </c>
      <c r="H470" s="67" t="s">
        <v>162</v>
      </c>
      <c r="I470" s="67">
        <v>1</v>
      </c>
      <c r="J470" s="195">
        <v>36982</v>
      </c>
      <c r="K470" s="67">
        <v>0</v>
      </c>
      <c r="L470" s="123">
        <f t="shared" si="8"/>
        <v>27851</v>
      </c>
      <c r="M470" s="83" t="s">
        <v>5803</v>
      </c>
      <c r="N470" s="113" t="s">
        <v>9526</v>
      </c>
      <c r="O470" s="67"/>
      <c r="P470" s="67"/>
      <c r="Q470" s="83" t="s">
        <v>4396</v>
      </c>
      <c r="R470" s="182" t="s">
        <v>2844</v>
      </c>
      <c r="S470" s="83" t="s">
        <v>139</v>
      </c>
      <c r="T470" s="67" t="s">
        <v>140</v>
      </c>
      <c r="U470" s="200" t="s">
        <v>7832</v>
      </c>
      <c r="V470" s="67"/>
      <c r="W470" s="67"/>
      <c r="X470" s="83" t="s">
        <v>6908</v>
      </c>
    </row>
    <row r="471" spans="1:24" ht="15" customHeight="1">
      <c r="A471" s="67" t="s">
        <v>134</v>
      </c>
      <c r="B471" s="67" t="s">
        <v>135</v>
      </c>
      <c r="C471" s="83">
        <v>699</v>
      </c>
      <c r="D471" s="104" t="s">
        <v>5512</v>
      </c>
      <c r="E471" s="83" t="s">
        <v>643</v>
      </c>
      <c r="F471" s="67" t="s">
        <v>136</v>
      </c>
      <c r="G471" s="83">
        <v>21600</v>
      </c>
      <c r="H471" s="67" t="s">
        <v>162</v>
      </c>
      <c r="I471" s="67">
        <v>1</v>
      </c>
      <c r="J471" s="195">
        <v>36982</v>
      </c>
      <c r="K471" s="67">
        <v>0</v>
      </c>
      <c r="L471" s="123">
        <f t="shared" si="8"/>
        <v>27851</v>
      </c>
      <c r="M471" s="83" t="s">
        <v>166</v>
      </c>
      <c r="N471" s="113" t="s">
        <v>9526</v>
      </c>
      <c r="O471" s="67"/>
      <c r="P471" s="67"/>
      <c r="Q471" s="83" t="s">
        <v>4397</v>
      </c>
      <c r="R471" s="182" t="s">
        <v>2845</v>
      </c>
      <c r="S471" s="83" t="s">
        <v>139</v>
      </c>
      <c r="T471" s="67" t="s">
        <v>140</v>
      </c>
      <c r="U471" s="200" t="s">
        <v>7831</v>
      </c>
      <c r="V471" s="67"/>
      <c r="W471" s="67"/>
      <c r="X471" s="83" t="s">
        <v>6909</v>
      </c>
    </row>
    <row r="472" spans="1:24" ht="15" customHeight="1">
      <c r="A472" s="67" t="s">
        <v>134</v>
      </c>
      <c r="B472" s="67" t="s">
        <v>135</v>
      </c>
      <c r="C472" s="83">
        <v>907</v>
      </c>
      <c r="D472" s="104" t="s">
        <v>5552</v>
      </c>
      <c r="E472" s="83" t="s">
        <v>644</v>
      </c>
      <c r="F472" s="67" t="s">
        <v>136</v>
      </c>
      <c r="G472" s="83">
        <v>34400</v>
      </c>
      <c r="H472" s="67" t="s">
        <v>162</v>
      </c>
      <c r="I472" s="67">
        <v>1</v>
      </c>
      <c r="J472" s="195">
        <v>36982</v>
      </c>
      <c r="K472" s="67">
        <v>0</v>
      </c>
      <c r="L472" s="123">
        <f t="shared" si="8"/>
        <v>27851</v>
      </c>
      <c r="M472" s="83" t="s">
        <v>5883</v>
      </c>
      <c r="N472" s="113" t="s">
        <v>9526</v>
      </c>
      <c r="O472" s="67"/>
      <c r="P472" s="67"/>
      <c r="Q472" s="83" t="s">
        <v>4398</v>
      </c>
      <c r="R472" s="182" t="s">
        <v>2846</v>
      </c>
      <c r="S472" s="83" t="s">
        <v>139</v>
      </c>
      <c r="T472" s="67" t="s">
        <v>140</v>
      </c>
      <c r="U472" s="200" t="s">
        <v>7830</v>
      </c>
      <c r="V472" s="67"/>
      <c r="W472" s="67"/>
      <c r="X472" s="83" t="s">
        <v>6910</v>
      </c>
    </row>
    <row r="473" spans="1:24" ht="15" customHeight="1">
      <c r="A473" s="67" t="s">
        <v>134</v>
      </c>
      <c r="B473" s="67" t="s">
        <v>135</v>
      </c>
      <c r="C473" s="83">
        <v>1966</v>
      </c>
      <c r="D473" s="104" t="s">
        <v>5552</v>
      </c>
      <c r="E473" s="83" t="s">
        <v>645</v>
      </c>
      <c r="F473" s="67" t="s">
        <v>136</v>
      </c>
      <c r="G473" s="83">
        <v>3500</v>
      </c>
      <c r="H473" s="67" t="s">
        <v>162</v>
      </c>
      <c r="I473" s="67">
        <v>1</v>
      </c>
      <c r="J473" s="195">
        <v>36982</v>
      </c>
      <c r="K473" s="67">
        <v>0</v>
      </c>
      <c r="L473" s="123">
        <f t="shared" si="8"/>
        <v>27851</v>
      </c>
      <c r="M473" s="83" t="s">
        <v>5784</v>
      </c>
      <c r="N473" s="113" t="s">
        <v>9526</v>
      </c>
      <c r="O473" s="67"/>
      <c r="P473" s="67"/>
      <c r="Q473" s="83" t="s">
        <v>137</v>
      </c>
      <c r="R473" s="182" t="s">
        <v>137</v>
      </c>
      <c r="S473" s="83" t="s">
        <v>139</v>
      </c>
      <c r="T473" s="67" t="s">
        <v>140</v>
      </c>
      <c r="U473" s="200" t="s">
        <v>7830</v>
      </c>
      <c r="V473" s="67"/>
      <c r="W473" s="67"/>
      <c r="X473" s="83" t="s">
        <v>6911</v>
      </c>
    </row>
    <row r="474" spans="1:24" ht="15" customHeight="1">
      <c r="A474" s="67" t="s">
        <v>134</v>
      </c>
      <c r="B474" s="67" t="s">
        <v>135</v>
      </c>
      <c r="C474" s="83">
        <v>588</v>
      </c>
      <c r="D474" s="104" t="s">
        <v>5552</v>
      </c>
      <c r="E474" s="83" t="s">
        <v>646</v>
      </c>
      <c r="F474" s="67" t="s">
        <v>136</v>
      </c>
      <c r="G474" s="83">
        <v>5100</v>
      </c>
      <c r="H474" s="67" t="s">
        <v>162</v>
      </c>
      <c r="I474" s="67">
        <v>1</v>
      </c>
      <c r="J474" s="195">
        <v>36982</v>
      </c>
      <c r="K474" s="67">
        <v>0</v>
      </c>
      <c r="L474" s="123">
        <f t="shared" si="8"/>
        <v>27851</v>
      </c>
      <c r="M474" s="83" t="s">
        <v>178</v>
      </c>
      <c r="N474" s="113" t="s">
        <v>9526</v>
      </c>
      <c r="O474" s="67"/>
      <c r="P474" s="67"/>
      <c r="Q474" s="83" t="s">
        <v>137</v>
      </c>
      <c r="R474" s="182" t="s">
        <v>137</v>
      </c>
      <c r="S474" s="83" t="s">
        <v>139</v>
      </c>
      <c r="T474" s="67" t="s">
        <v>140</v>
      </c>
      <c r="U474" s="200" t="s">
        <v>7830</v>
      </c>
      <c r="V474" s="67"/>
      <c r="W474" s="67"/>
      <c r="X474" s="83" t="s">
        <v>6912</v>
      </c>
    </row>
    <row r="475" spans="1:24" ht="15" customHeight="1">
      <c r="A475" s="67" t="s">
        <v>134</v>
      </c>
      <c r="B475" s="67" t="s">
        <v>135</v>
      </c>
      <c r="C475" s="83">
        <v>1949</v>
      </c>
      <c r="D475" s="104" t="s">
        <v>5552</v>
      </c>
      <c r="E475" s="83" t="s">
        <v>647</v>
      </c>
      <c r="F475" s="67" t="s">
        <v>136</v>
      </c>
      <c r="G475" s="83">
        <v>3500</v>
      </c>
      <c r="H475" s="67" t="s">
        <v>162</v>
      </c>
      <c r="I475" s="67">
        <v>1</v>
      </c>
      <c r="J475" s="195">
        <v>36982</v>
      </c>
      <c r="K475" s="67">
        <v>0</v>
      </c>
      <c r="L475" s="123">
        <f t="shared" si="8"/>
        <v>27851</v>
      </c>
      <c r="M475" s="83" t="s">
        <v>5784</v>
      </c>
      <c r="N475" s="113" t="s">
        <v>9526</v>
      </c>
      <c r="O475" s="67"/>
      <c r="P475" s="67"/>
      <c r="Q475" s="83" t="s">
        <v>137</v>
      </c>
      <c r="R475" s="182" t="s">
        <v>137</v>
      </c>
      <c r="S475" s="83" t="s">
        <v>139</v>
      </c>
      <c r="T475" s="67" t="s">
        <v>140</v>
      </c>
      <c r="U475" s="200" t="s">
        <v>7830</v>
      </c>
      <c r="V475" s="67"/>
      <c r="W475" s="67"/>
      <c r="X475" s="83" t="s">
        <v>6913</v>
      </c>
    </row>
    <row r="476" spans="1:24" ht="15" customHeight="1">
      <c r="A476" s="67" t="s">
        <v>134</v>
      </c>
      <c r="B476" s="67" t="s">
        <v>135</v>
      </c>
      <c r="C476" s="83">
        <v>726</v>
      </c>
      <c r="D476" s="104" t="s">
        <v>5480</v>
      </c>
      <c r="E476" s="83" t="s">
        <v>648</v>
      </c>
      <c r="F476" s="67" t="s">
        <v>136</v>
      </c>
      <c r="G476" s="83">
        <v>18000</v>
      </c>
      <c r="H476" s="67" t="s">
        <v>162</v>
      </c>
      <c r="I476" s="67">
        <v>1</v>
      </c>
      <c r="J476" s="195">
        <v>36982</v>
      </c>
      <c r="K476" s="67">
        <v>0</v>
      </c>
      <c r="L476" s="123">
        <f t="shared" si="8"/>
        <v>27851</v>
      </c>
      <c r="M476" s="83" t="s">
        <v>5850</v>
      </c>
      <c r="N476" s="113" t="s">
        <v>9526</v>
      </c>
      <c r="O476" s="67"/>
      <c r="P476" s="67"/>
      <c r="Q476" s="83" t="s">
        <v>4399</v>
      </c>
      <c r="R476" s="182" t="s">
        <v>2847</v>
      </c>
      <c r="S476" s="83" t="s">
        <v>139</v>
      </c>
      <c r="T476" s="67" t="s">
        <v>140</v>
      </c>
      <c r="U476" s="200" t="s">
        <v>7832</v>
      </c>
      <c r="V476" s="67"/>
      <c r="W476" s="67"/>
      <c r="X476" s="83" t="s">
        <v>137</v>
      </c>
    </row>
    <row r="477" spans="1:24" ht="15" customHeight="1">
      <c r="A477" s="67" t="s">
        <v>134</v>
      </c>
      <c r="B477" s="67" t="s">
        <v>135</v>
      </c>
      <c r="C477" s="83">
        <v>1499</v>
      </c>
      <c r="D477" s="104" t="s">
        <v>5529</v>
      </c>
      <c r="E477" s="83" t="s">
        <v>649</v>
      </c>
      <c r="F477" s="67" t="s">
        <v>136</v>
      </c>
      <c r="G477" s="83">
        <v>9000</v>
      </c>
      <c r="H477" s="67" t="s">
        <v>162</v>
      </c>
      <c r="I477" s="67">
        <v>1</v>
      </c>
      <c r="J477" s="195">
        <v>36982</v>
      </c>
      <c r="K477" s="67">
        <v>0</v>
      </c>
      <c r="L477" s="123">
        <f t="shared" si="8"/>
        <v>27851</v>
      </c>
      <c r="M477" s="83" t="s">
        <v>5884</v>
      </c>
      <c r="N477" s="113" t="s">
        <v>9526</v>
      </c>
      <c r="O477" s="67"/>
      <c r="P477" s="67"/>
      <c r="Q477" s="83" t="s">
        <v>4400</v>
      </c>
      <c r="R477" s="182" t="s">
        <v>2848</v>
      </c>
      <c r="S477" s="83" t="s">
        <v>139</v>
      </c>
      <c r="T477" s="67" t="s">
        <v>140</v>
      </c>
      <c r="U477" s="200" t="s">
        <v>7831</v>
      </c>
      <c r="V477" s="67"/>
      <c r="W477" s="67"/>
      <c r="X477" s="83" t="s">
        <v>6914</v>
      </c>
    </row>
    <row r="478" spans="1:24" ht="15" customHeight="1">
      <c r="A478" s="67" t="s">
        <v>134</v>
      </c>
      <c r="B478" s="67" t="s">
        <v>135</v>
      </c>
      <c r="C478" s="83">
        <v>567</v>
      </c>
      <c r="D478" s="104" t="s">
        <v>5554</v>
      </c>
      <c r="E478" s="83" t="s">
        <v>650</v>
      </c>
      <c r="F478" s="67" t="s">
        <v>136</v>
      </c>
      <c r="G478" s="83">
        <v>20800</v>
      </c>
      <c r="H478" s="67" t="s">
        <v>162</v>
      </c>
      <c r="I478" s="67">
        <v>1</v>
      </c>
      <c r="J478" s="195">
        <v>36982</v>
      </c>
      <c r="K478" s="67">
        <v>0</v>
      </c>
      <c r="L478" s="123">
        <f t="shared" si="8"/>
        <v>27851</v>
      </c>
      <c r="M478" s="83" t="s">
        <v>5774</v>
      </c>
      <c r="N478" s="113" t="s">
        <v>9526</v>
      </c>
      <c r="O478" s="67"/>
      <c r="P478" s="67"/>
      <c r="Q478" s="83" t="s">
        <v>4401</v>
      </c>
      <c r="R478" s="182" t="s">
        <v>2849</v>
      </c>
      <c r="S478" s="83" t="s">
        <v>139</v>
      </c>
      <c r="T478" s="67" t="s">
        <v>140</v>
      </c>
      <c r="U478" s="200" t="s">
        <v>7832</v>
      </c>
      <c r="V478" s="67"/>
      <c r="W478" s="67"/>
      <c r="X478" s="83" t="s">
        <v>6915</v>
      </c>
    </row>
    <row r="479" spans="1:24" ht="15" customHeight="1">
      <c r="A479" s="67" t="s">
        <v>134</v>
      </c>
      <c r="B479" s="67" t="s">
        <v>135</v>
      </c>
      <c r="C479" s="83">
        <v>2625</v>
      </c>
      <c r="D479" s="104" t="s">
        <v>5554</v>
      </c>
      <c r="E479" s="83" t="s">
        <v>651</v>
      </c>
      <c r="F479" s="67" t="s">
        <v>136</v>
      </c>
      <c r="G479" s="83">
        <v>500</v>
      </c>
      <c r="H479" s="67" t="s">
        <v>162</v>
      </c>
      <c r="I479" s="67">
        <v>1</v>
      </c>
      <c r="J479" s="195">
        <v>36982</v>
      </c>
      <c r="K479" s="67">
        <v>0</v>
      </c>
      <c r="L479" s="123">
        <f t="shared" si="8"/>
        <v>27851</v>
      </c>
      <c r="M479" s="83" t="s">
        <v>5774</v>
      </c>
      <c r="N479" s="113" t="s">
        <v>9526</v>
      </c>
      <c r="O479" s="67"/>
      <c r="P479" s="67"/>
      <c r="Q479" s="83" t="s">
        <v>137</v>
      </c>
      <c r="R479" s="182" t="s">
        <v>137</v>
      </c>
      <c r="S479" s="83" t="s">
        <v>139</v>
      </c>
      <c r="T479" s="67" t="s">
        <v>140</v>
      </c>
      <c r="U479" s="200" t="s">
        <v>7830</v>
      </c>
      <c r="V479" s="67"/>
      <c r="W479" s="67"/>
      <c r="X479" s="83" t="s">
        <v>6916</v>
      </c>
    </row>
    <row r="480" spans="1:24" ht="15" customHeight="1">
      <c r="A480" s="67" t="s">
        <v>134</v>
      </c>
      <c r="B480" s="67" t="s">
        <v>135</v>
      </c>
      <c r="C480" s="83">
        <v>1712</v>
      </c>
      <c r="D480" s="104" t="s">
        <v>175</v>
      </c>
      <c r="E480" s="83" t="s">
        <v>652</v>
      </c>
      <c r="F480" s="67" t="s">
        <v>136</v>
      </c>
      <c r="G480" s="83">
        <v>26400</v>
      </c>
      <c r="H480" s="67" t="s">
        <v>162</v>
      </c>
      <c r="I480" s="67">
        <v>1</v>
      </c>
      <c r="J480" s="195">
        <v>36982</v>
      </c>
      <c r="K480" s="67">
        <v>0</v>
      </c>
      <c r="L480" s="123">
        <f t="shared" si="8"/>
        <v>27851</v>
      </c>
      <c r="M480" s="83" t="s">
        <v>5758</v>
      </c>
      <c r="N480" s="113" t="s">
        <v>9526</v>
      </c>
      <c r="O480" s="67"/>
      <c r="P480" s="67"/>
      <c r="Q480" s="83" t="s">
        <v>4402</v>
      </c>
      <c r="R480" s="182" t="s">
        <v>2850</v>
      </c>
      <c r="S480" s="83" t="s">
        <v>139</v>
      </c>
      <c r="T480" s="67" t="s">
        <v>140</v>
      </c>
      <c r="U480" s="200" t="s">
        <v>7832</v>
      </c>
      <c r="V480" s="67"/>
      <c r="W480" s="67"/>
      <c r="X480" s="83" t="s">
        <v>6917</v>
      </c>
    </row>
    <row r="481" spans="1:24" ht="15" customHeight="1">
      <c r="A481" s="67" t="s">
        <v>134</v>
      </c>
      <c r="B481" s="67" t="s">
        <v>135</v>
      </c>
      <c r="C481" s="83">
        <v>965</v>
      </c>
      <c r="D481" s="104" t="s">
        <v>175</v>
      </c>
      <c r="E481" s="83" t="s">
        <v>653</v>
      </c>
      <c r="F481" s="67" t="s">
        <v>136</v>
      </c>
      <c r="G481" s="83">
        <v>6100</v>
      </c>
      <c r="H481" s="67" t="s">
        <v>162</v>
      </c>
      <c r="I481" s="67">
        <v>1</v>
      </c>
      <c r="J481" s="195">
        <v>36982</v>
      </c>
      <c r="K481" s="67">
        <v>0</v>
      </c>
      <c r="L481" s="123">
        <f t="shared" si="8"/>
        <v>27851</v>
      </c>
      <c r="M481" s="83" t="s">
        <v>5758</v>
      </c>
      <c r="N481" s="113" t="s">
        <v>9526</v>
      </c>
      <c r="O481" s="67"/>
      <c r="P481" s="67"/>
      <c r="Q481" s="83" t="s">
        <v>4403</v>
      </c>
      <c r="R481" s="182" t="s">
        <v>2851</v>
      </c>
      <c r="S481" s="83" t="s">
        <v>139</v>
      </c>
      <c r="T481" s="67" t="s">
        <v>140</v>
      </c>
      <c r="U481" s="200" t="s">
        <v>7830</v>
      </c>
      <c r="V481" s="67"/>
      <c r="W481" s="67"/>
      <c r="X481" s="83" t="s">
        <v>6918</v>
      </c>
    </row>
    <row r="482" spans="1:24" ht="15" customHeight="1">
      <c r="A482" s="67" t="s">
        <v>134</v>
      </c>
      <c r="B482" s="67" t="s">
        <v>135</v>
      </c>
      <c r="C482" s="83">
        <v>955</v>
      </c>
      <c r="D482" s="104" t="s">
        <v>175</v>
      </c>
      <c r="E482" s="83" t="s">
        <v>654</v>
      </c>
      <c r="F482" s="67" t="s">
        <v>136</v>
      </c>
      <c r="G482" s="83">
        <v>6000</v>
      </c>
      <c r="H482" s="67" t="s">
        <v>162</v>
      </c>
      <c r="I482" s="67">
        <v>1</v>
      </c>
      <c r="J482" s="195">
        <v>36982</v>
      </c>
      <c r="K482" s="67">
        <v>0</v>
      </c>
      <c r="L482" s="123">
        <f t="shared" si="8"/>
        <v>27851</v>
      </c>
      <c r="M482" s="83" t="s">
        <v>5758</v>
      </c>
      <c r="N482" s="113" t="s">
        <v>9526</v>
      </c>
      <c r="O482" s="67"/>
      <c r="P482" s="67"/>
      <c r="Q482" s="83" t="s">
        <v>4404</v>
      </c>
      <c r="R482" s="182" t="s">
        <v>2852</v>
      </c>
      <c r="S482" s="83" t="s">
        <v>139</v>
      </c>
      <c r="T482" s="67" t="s">
        <v>140</v>
      </c>
      <c r="U482" s="200" t="s">
        <v>7830</v>
      </c>
      <c r="V482" s="67"/>
      <c r="W482" s="67"/>
      <c r="X482" s="83" t="s">
        <v>6919</v>
      </c>
    </row>
    <row r="483" spans="1:24" ht="15" customHeight="1">
      <c r="A483" s="67" t="s">
        <v>134</v>
      </c>
      <c r="B483" s="67" t="s">
        <v>135</v>
      </c>
      <c r="C483" s="83">
        <v>797</v>
      </c>
      <c r="D483" s="104" t="s">
        <v>5483</v>
      </c>
      <c r="E483" s="83" t="s">
        <v>655</v>
      </c>
      <c r="F483" s="67" t="s">
        <v>136</v>
      </c>
      <c r="G483" s="83">
        <v>29000</v>
      </c>
      <c r="H483" s="67" t="s">
        <v>162</v>
      </c>
      <c r="I483" s="67">
        <v>1</v>
      </c>
      <c r="J483" s="195">
        <v>36982</v>
      </c>
      <c r="K483" s="67">
        <v>0</v>
      </c>
      <c r="L483" s="123">
        <f t="shared" si="8"/>
        <v>27851</v>
      </c>
      <c r="M483" s="83" t="s">
        <v>5758</v>
      </c>
      <c r="N483" s="113" t="s">
        <v>9526</v>
      </c>
      <c r="O483" s="67"/>
      <c r="P483" s="67"/>
      <c r="Q483" s="83" t="s">
        <v>4405</v>
      </c>
      <c r="R483" s="182" t="s">
        <v>2853</v>
      </c>
      <c r="S483" s="83" t="s">
        <v>139</v>
      </c>
      <c r="T483" s="67" t="s">
        <v>140</v>
      </c>
      <c r="U483" s="200" t="s">
        <v>7832</v>
      </c>
      <c r="V483" s="67"/>
      <c r="W483" s="67"/>
      <c r="X483" s="83" t="s">
        <v>6920</v>
      </c>
    </row>
    <row r="484" spans="1:24" ht="15" customHeight="1">
      <c r="A484" s="67" t="s">
        <v>134</v>
      </c>
      <c r="B484" s="67" t="s">
        <v>135</v>
      </c>
      <c r="C484" s="83">
        <v>1161</v>
      </c>
      <c r="D484" s="104" t="s">
        <v>5483</v>
      </c>
      <c r="E484" s="83" t="s">
        <v>656</v>
      </c>
      <c r="F484" s="67" t="s">
        <v>136</v>
      </c>
      <c r="G484" s="83">
        <v>29000</v>
      </c>
      <c r="H484" s="67" t="s">
        <v>162</v>
      </c>
      <c r="I484" s="67">
        <v>1</v>
      </c>
      <c r="J484" s="195">
        <v>36982</v>
      </c>
      <c r="K484" s="67">
        <v>0</v>
      </c>
      <c r="L484" s="123">
        <f t="shared" si="8"/>
        <v>27851</v>
      </c>
      <c r="M484" s="83" t="s">
        <v>5758</v>
      </c>
      <c r="N484" s="113" t="s">
        <v>9526</v>
      </c>
      <c r="O484" s="67"/>
      <c r="P484" s="67"/>
      <c r="Q484" s="83" t="s">
        <v>4406</v>
      </c>
      <c r="R484" s="182" t="s">
        <v>2854</v>
      </c>
      <c r="S484" s="83" t="s">
        <v>139</v>
      </c>
      <c r="T484" s="67" t="s">
        <v>140</v>
      </c>
      <c r="U484" s="200" t="s">
        <v>7832</v>
      </c>
      <c r="V484" s="67"/>
      <c r="W484" s="67"/>
      <c r="X484" s="83" t="s">
        <v>6921</v>
      </c>
    </row>
    <row r="485" spans="1:24" ht="15" customHeight="1">
      <c r="A485" s="67" t="s">
        <v>134</v>
      </c>
      <c r="B485" s="67" t="s">
        <v>135</v>
      </c>
      <c r="C485" s="83">
        <v>957</v>
      </c>
      <c r="D485" s="104" t="s">
        <v>161</v>
      </c>
      <c r="E485" s="83" t="s">
        <v>657</v>
      </c>
      <c r="F485" s="67" t="s">
        <v>136</v>
      </c>
      <c r="G485" s="83">
        <v>12000</v>
      </c>
      <c r="H485" s="67" t="s">
        <v>162</v>
      </c>
      <c r="I485" s="67">
        <v>1</v>
      </c>
      <c r="J485" s="195">
        <v>36982</v>
      </c>
      <c r="K485" s="67">
        <v>0</v>
      </c>
      <c r="L485" s="123">
        <f t="shared" si="8"/>
        <v>27851</v>
      </c>
      <c r="M485" s="83" t="s">
        <v>5813</v>
      </c>
      <c r="N485" s="113" t="s">
        <v>9526</v>
      </c>
      <c r="O485" s="67"/>
      <c r="P485" s="67"/>
      <c r="Q485" s="83" t="s">
        <v>4407</v>
      </c>
      <c r="R485" s="182" t="s">
        <v>2855</v>
      </c>
      <c r="S485" s="83" t="s">
        <v>139</v>
      </c>
      <c r="T485" s="67" t="s">
        <v>140</v>
      </c>
      <c r="U485" s="200" t="s">
        <v>7830</v>
      </c>
      <c r="V485" s="67"/>
      <c r="W485" s="67"/>
      <c r="X485" s="83" t="s">
        <v>137</v>
      </c>
    </row>
    <row r="486" spans="1:24" ht="15" customHeight="1">
      <c r="A486" s="67" t="s">
        <v>134</v>
      </c>
      <c r="B486" s="67" t="s">
        <v>135</v>
      </c>
      <c r="C486" s="83">
        <v>387</v>
      </c>
      <c r="D486" s="104" t="s">
        <v>5485</v>
      </c>
      <c r="E486" s="83" t="s">
        <v>658</v>
      </c>
      <c r="F486" s="67" t="s">
        <v>136</v>
      </c>
      <c r="G486" s="83">
        <v>2400</v>
      </c>
      <c r="H486" s="67" t="s">
        <v>162</v>
      </c>
      <c r="I486" s="67">
        <v>1</v>
      </c>
      <c r="J486" s="195">
        <v>36982</v>
      </c>
      <c r="K486" s="67">
        <v>0</v>
      </c>
      <c r="L486" s="123">
        <f t="shared" si="8"/>
        <v>27851</v>
      </c>
      <c r="M486" s="83" t="s">
        <v>171</v>
      </c>
      <c r="N486" s="113" t="s">
        <v>9526</v>
      </c>
      <c r="O486" s="67"/>
      <c r="P486" s="67"/>
      <c r="Q486" s="83" t="s">
        <v>4408</v>
      </c>
      <c r="R486" s="182" t="s">
        <v>2856</v>
      </c>
      <c r="S486" s="83" t="s">
        <v>139</v>
      </c>
      <c r="T486" s="67" t="s">
        <v>140</v>
      </c>
      <c r="U486" s="200" t="s">
        <v>7830</v>
      </c>
      <c r="V486" s="67"/>
      <c r="W486" s="67"/>
      <c r="X486" s="83" t="s">
        <v>6922</v>
      </c>
    </row>
    <row r="487" spans="1:24" ht="15" customHeight="1">
      <c r="A487" s="67" t="s">
        <v>134</v>
      </c>
      <c r="B487" s="67" t="s">
        <v>135</v>
      </c>
      <c r="C487" s="83">
        <v>904</v>
      </c>
      <c r="D487" s="104" t="s">
        <v>5500</v>
      </c>
      <c r="E487" s="83" t="s">
        <v>659</v>
      </c>
      <c r="F487" s="67" t="s">
        <v>136</v>
      </c>
      <c r="G487" s="83">
        <v>12000</v>
      </c>
      <c r="H487" s="67" t="s">
        <v>162</v>
      </c>
      <c r="I487" s="67">
        <v>1</v>
      </c>
      <c r="J487" s="195">
        <v>36982</v>
      </c>
      <c r="K487" s="67">
        <v>0</v>
      </c>
      <c r="L487" s="123">
        <f t="shared" si="8"/>
        <v>27851</v>
      </c>
      <c r="M487" s="83" t="s">
        <v>5769</v>
      </c>
      <c r="N487" s="113" t="s">
        <v>9526</v>
      </c>
      <c r="O487" s="112"/>
      <c r="P487" s="67"/>
      <c r="Q487" s="83" t="s">
        <v>4409</v>
      </c>
      <c r="R487" s="182" t="s">
        <v>2857</v>
      </c>
      <c r="S487" s="83" t="s">
        <v>139</v>
      </c>
      <c r="T487" s="67" t="s">
        <v>140</v>
      </c>
      <c r="U487" s="200" t="s">
        <v>7831</v>
      </c>
      <c r="V487" s="67"/>
      <c r="W487" s="67"/>
      <c r="X487" s="83" t="s">
        <v>6923</v>
      </c>
    </row>
    <row r="488" spans="1:24" ht="15" customHeight="1">
      <c r="A488" s="67" t="s">
        <v>134</v>
      </c>
      <c r="B488" s="67" t="s">
        <v>135</v>
      </c>
      <c r="C488" s="83">
        <v>2626</v>
      </c>
      <c r="D488" s="104" t="s">
        <v>5500</v>
      </c>
      <c r="E488" s="83" t="s">
        <v>660</v>
      </c>
      <c r="F488" s="67" t="s">
        <v>136</v>
      </c>
      <c r="G488" s="83">
        <v>12600</v>
      </c>
      <c r="H488" s="67" t="s">
        <v>162</v>
      </c>
      <c r="I488" s="67">
        <v>1</v>
      </c>
      <c r="J488" s="195">
        <v>36982</v>
      </c>
      <c r="K488" s="67">
        <v>0</v>
      </c>
      <c r="L488" s="123">
        <f t="shared" si="8"/>
        <v>27851</v>
      </c>
      <c r="M488" s="83" t="s">
        <v>5769</v>
      </c>
      <c r="N488" s="113" t="s">
        <v>9526</v>
      </c>
      <c r="O488" s="112"/>
      <c r="P488" s="67"/>
      <c r="Q488" s="83" t="s">
        <v>4410</v>
      </c>
      <c r="R488" s="182" t="s">
        <v>2858</v>
      </c>
      <c r="S488" s="83" t="s">
        <v>139</v>
      </c>
      <c r="T488" s="67" t="s">
        <v>140</v>
      </c>
      <c r="U488" s="200" t="s">
        <v>7831</v>
      </c>
      <c r="V488" s="67"/>
      <c r="W488" s="67"/>
      <c r="X488" s="83" t="s">
        <v>6924</v>
      </c>
    </row>
    <row r="489" spans="1:24" ht="15" customHeight="1">
      <c r="A489" s="67" t="s">
        <v>134</v>
      </c>
      <c r="B489" s="67" t="s">
        <v>135</v>
      </c>
      <c r="C489" s="83">
        <v>1416</v>
      </c>
      <c r="D489" s="104" t="s">
        <v>5586</v>
      </c>
      <c r="E489" s="83" t="s">
        <v>661</v>
      </c>
      <c r="F489" s="67" t="s">
        <v>136</v>
      </c>
      <c r="G489" s="83">
        <v>11400</v>
      </c>
      <c r="H489" s="67" t="s">
        <v>162</v>
      </c>
      <c r="I489" s="67">
        <v>1</v>
      </c>
      <c r="J489" s="195">
        <v>36982</v>
      </c>
      <c r="K489" s="67">
        <v>0</v>
      </c>
      <c r="L489" s="123">
        <f t="shared" si="8"/>
        <v>27851</v>
      </c>
      <c r="M489" s="83" t="s">
        <v>5790</v>
      </c>
      <c r="N489" s="113" t="s">
        <v>9526</v>
      </c>
      <c r="O489" s="67"/>
      <c r="P489" s="67"/>
      <c r="Q489" s="83" t="s">
        <v>4411</v>
      </c>
      <c r="R489" s="182" t="s">
        <v>2859</v>
      </c>
      <c r="S489" s="83" t="s">
        <v>139</v>
      </c>
      <c r="T489" s="67" t="s">
        <v>140</v>
      </c>
      <c r="U489" s="200" t="s">
        <v>7830</v>
      </c>
      <c r="V489" s="67"/>
      <c r="W489" s="67"/>
      <c r="X489" s="83" t="s">
        <v>6925</v>
      </c>
    </row>
    <row r="490" spans="1:24" ht="15" customHeight="1">
      <c r="A490" s="67" t="s">
        <v>134</v>
      </c>
      <c r="B490" s="67" t="s">
        <v>135</v>
      </c>
      <c r="C490" s="83">
        <v>572</v>
      </c>
      <c r="D490" s="104" t="s">
        <v>5587</v>
      </c>
      <c r="E490" s="83" t="s">
        <v>662</v>
      </c>
      <c r="F490" s="67" t="s">
        <v>136</v>
      </c>
      <c r="G490" s="83">
        <v>6500</v>
      </c>
      <c r="H490" s="67" t="s">
        <v>162</v>
      </c>
      <c r="I490" s="67">
        <v>1</v>
      </c>
      <c r="J490" s="195">
        <v>36982</v>
      </c>
      <c r="K490" s="67">
        <v>0</v>
      </c>
      <c r="L490" s="123">
        <f t="shared" si="8"/>
        <v>27851</v>
      </c>
      <c r="M490" s="83" t="s">
        <v>5790</v>
      </c>
      <c r="N490" s="113" t="s">
        <v>9526</v>
      </c>
      <c r="O490" s="67"/>
      <c r="P490" s="67"/>
      <c r="Q490" s="83" t="s">
        <v>4412</v>
      </c>
      <c r="R490" s="182" t="s">
        <v>2860</v>
      </c>
      <c r="S490" s="83" t="s">
        <v>139</v>
      </c>
      <c r="T490" s="67" t="s">
        <v>140</v>
      </c>
      <c r="U490" s="200" t="s">
        <v>7830</v>
      </c>
      <c r="V490" s="67"/>
      <c r="W490" s="67"/>
      <c r="X490" s="83" t="s">
        <v>6926</v>
      </c>
    </row>
    <row r="491" spans="1:24" ht="15" customHeight="1">
      <c r="A491" s="67" t="s">
        <v>134</v>
      </c>
      <c r="B491" s="67" t="s">
        <v>135</v>
      </c>
      <c r="C491" s="83">
        <v>2532</v>
      </c>
      <c r="D491" s="104" t="s">
        <v>5480</v>
      </c>
      <c r="E491" s="83" t="s">
        <v>663</v>
      </c>
      <c r="F491" s="67" t="s">
        <v>136</v>
      </c>
      <c r="G491" s="83">
        <v>9600</v>
      </c>
      <c r="H491" s="67" t="s">
        <v>162</v>
      </c>
      <c r="I491" s="67">
        <v>1</v>
      </c>
      <c r="J491" s="195">
        <v>36982</v>
      </c>
      <c r="K491" s="67">
        <v>0</v>
      </c>
      <c r="L491" s="123">
        <f t="shared" si="8"/>
        <v>27851</v>
      </c>
      <c r="M491" s="83" t="s">
        <v>5874</v>
      </c>
      <c r="N491" s="113" t="s">
        <v>9526</v>
      </c>
      <c r="O491" s="67"/>
      <c r="P491" s="67"/>
      <c r="Q491" s="83" t="s">
        <v>4413</v>
      </c>
      <c r="R491" s="182" t="s">
        <v>2861</v>
      </c>
      <c r="S491" s="83" t="s">
        <v>139</v>
      </c>
      <c r="T491" s="67" t="s">
        <v>140</v>
      </c>
      <c r="U491" s="200" t="s">
        <v>7830</v>
      </c>
      <c r="V491" s="67"/>
      <c r="W491" s="67"/>
      <c r="X491" s="83" t="s">
        <v>6927</v>
      </c>
    </row>
    <row r="492" spans="1:24" ht="15" customHeight="1">
      <c r="A492" s="67" t="s">
        <v>134</v>
      </c>
      <c r="B492" s="67" t="s">
        <v>135</v>
      </c>
      <c r="C492" s="83">
        <v>724</v>
      </c>
      <c r="D492" s="104" t="s">
        <v>5480</v>
      </c>
      <c r="E492" s="83" t="s">
        <v>664</v>
      </c>
      <c r="F492" s="67" t="s">
        <v>136</v>
      </c>
      <c r="G492" s="83">
        <v>14400</v>
      </c>
      <c r="H492" s="67" t="s">
        <v>162</v>
      </c>
      <c r="I492" s="67">
        <v>1</v>
      </c>
      <c r="J492" s="195">
        <v>36982</v>
      </c>
      <c r="K492" s="67">
        <v>0</v>
      </c>
      <c r="L492" s="123">
        <f t="shared" si="8"/>
        <v>27851</v>
      </c>
      <c r="M492" s="83" t="s">
        <v>5818</v>
      </c>
      <c r="N492" s="113" t="s">
        <v>9526</v>
      </c>
      <c r="O492" s="67"/>
      <c r="P492" s="67"/>
      <c r="Q492" s="83" t="s">
        <v>4414</v>
      </c>
      <c r="R492" s="182" t="s">
        <v>2862</v>
      </c>
      <c r="S492" s="83" t="s">
        <v>139</v>
      </c>
      <c r="T492" s="67" t="s">
        <v>140</v>
      </c>
      <c r="U492" s="200" t="s">
        <v>7831</v>
      </c>
      <c r="V492" s="67"/>
      <c r="W492" s="67"/>
      <c r="X492" s="83" t="s">
        <v>6928</v>
      </c>
    </row>
    <row r="493" spans="1:24" ht="15" customHeight="1">
      <c r="A493" s="67" t="s">
        <v>134</v>
      </c>
      <c r="B493" s="67" t="s">
        <v>135</v>
      </c>
      <c r="C493" s="83">
        <v>354</v>
      </c>
      <c r="D493" s="104" t="s">
        <v>5588</v>
      </c>
      <c r="E493" s="83" t="s">
        <v>665</v>
      </c>
      <c r="F493" s="67" t="s">
        <v>136</v>
      </c>
      <c r="G493" s="83">
        <v>15600</v>
      </c>
      <c r="H493" s="67" t="s">
        <v>162</v>
      </c>
      <c r="I493" s="67">
        <v>1</v>
      </c>
      <c r="J493" s="195">
        <v>36982</v>
      </c>
      <c r="K493" s="67">
        <v>0</v>
      </c>
      <c r="L493" s="123">
        <f t="shared" si="8"/>
        <v>27851</v>
      </c>
      <c r="M493" s="83" t="s">
        <v>5885</v>
      </c>
      <c r="N493" s="113" t="s">
        <v>9526</v>
      </c>
      <c r="O493" s="67"/>
      <c r="P493" s="67"/>
      <c r="Q493" s="83" t="s">
        <v>4415</v>
      </c>
      <c r="R493" s="182" t="s">
        <v>2863</v>
      </c>
      <c r="S493" s="83" t="s">
        <v>139</v>
      </c>
      <c r="T493" s="67" t="s">
        <v>140</v>
      </c>
      <c r="U493" s="200" t="s">
        <v>7831</v>
      </c>
      <c r="V493" s="67"/>
      <c r="W493" s="67"/>
      <c r="X493" s="83" t="s">
        <v>137</v>
      </c>
    </row>
    <row r="494" spans="1:24" ht="15" customHeight="1">
      <c r="A494" s="67" t="s">
        <v>134</v>
      </c>
      <c r="B494" s="67" t="s">
        <v>135</v>
      </c>
      <c r="C494" s="83">
        <v>394</v>
      </c>
      <c r="D494" s="104" t="s">
        <v>5523</v>
      </c>
      <c r="E494" s="83" t="s">
        <v>666</v>
      </c>
      <c r="F494" s="67" t="s">
        <v>136</v>
      </c>
      <c r="G494" s="83">
        <v>21000</v>
      </c>
      <c r="H494" s="67" t="s">
        <v>162</v>
      </c>
      <c r="I494" s="67">
        <v>1</v>
      </c>
      <c r="J494" s="195">
        <v>36982</v>
      </c>
      <c r="K494" s="67">
        <v>0</v>
      </c>
      <c r="L494" s="123">
        <f t="shared" si="8"/>
        <v>27851</v>
      </c>
      <c r="M494" s="83" t="s">
        <v>5760</v>
      </c>
      <c r="N494" s="113" t="s">
        <v>9526</v>
      </c>
      <c r="O494" s="67"/>
      <c r="P494" s="67"/>
      <c r="Q494" s="83" t="s">
        <v>4416</v>
      </c>
      <c r="R494" s="182" t="s">
        <v>2864</v>
      </c>
      <c r="S494" s="83" t="s">
        <v>139</v>
      </c>
      <c r="T494" s="67" t="s">
        <v>140</v>
      </c>
      <c r="U494" s="200" t="s">
        <v>7831</v>
      </c>
      <c r="V494" s="67"/>
      <c r="W494" s="67"/>
      <c r="X494" s="83" t="s">
        <v>6929</v>
      </c>
    </row>
    <row r="495" spans="1:24" ht="15" customHeight="1">
      <c r="A495" s="67" t="s">
        <v>134</v>
      </c>
      <c r="B495" s="67" t="s">
        <v>135</v>
      </c>
      <c r="C495" s="83">
        <v>1273</v>
      </c>
      <c r="D495" s="104" t="s">
        <v>5521</v>
      </c>
      <c r="E495" s="83" t="s">
        <v>667</v>
      </c>
      <c r="F495" s="67" t="s">
        <v>136</v>
      </c>
      <c r="G495" s="83">
        <v>21000</v>
      </c>
      <c r="H495" s="67" t="s">
        <v>162</v>
      </c>
      <c r="I495" s="67">
        <v>1</v>
      </c>
      <c r="J495" s="195">
        <v>36982</v>
      </c>
      <c r="K495" s="67">
        <v>0</v>
      </c>
      <c r="L495" s="123">
        <f t="shared" si="8"/>
        <v>27851</v>
      </c>
      <c r="M495" s="83" t="s">
        <v>5779</v>
      </c>
      <c r="N495" s="113" t="s">
        <v>9526</v>
      </c>
      <c r="O495" s="67"/>
      <c r="P495" s="67"/>
      <c r="Q495" s="83" t="s">
        <v>4417</v>
      </c>
      <c r="R495" s="182" t="s">
        <v>2865</v>
      </c>
      <c r="S495" s="83" t="s">
        <v>139</v>
      </c>
      <c r="T495" s="67" t="s">
        <v>140</v>
      </c>
      <c r="U495" s="200" t="s">
        <v>7831</v>
      </c>
      <c r="V495" s="67"/>
      <c r="W495" s="67"/>
      <c r="X495" s="83" t="s">
        <v>6930</v>
      </c>
    </row>
    <row r="496" spans="1:24" ht="15" customHeight="1">
      <c r="A496" s="67" t="s">
        <v>134</v>
      </c>
      <c r="B496" s="67" t="s">
        <v>135</v>
      </c>
      <c r="C496" s="83">
        <v>698</v>
      </c>
      <c r="D496" s="104" t="s">
        <v>5574</v>
      </c>
      <c r="E496" s="83" t="s">
        <v>668</v>
      </c>
      <c r="F496" s="67" t="s">
        <v>136</v>
      </c>
      <c r="G496" s="83">
        <v>13200</v>
      </c>
      <c r="H496" s="67" t="s">
        <v>162</v>
      </c>
      <c r="I496" s="67">
        <v>1</v>
      </c>
      <c r="J496" s="195">
        <v>36982</v>
      </c>
      <c r="K496" s="67">
        <v>0</v>
      </c>
      <c r="L496" s="123">
        <f t="shared" si="8"/>
        <v>27851</v>
      </c>
      <c r="M496" s="83" t="s">
        <v>5886</v>
      </c>
      <c r="N496" s="113" t="s">
        <v>9526</v>
      </c>
      <c r="O496" s="67"/>
      <c r="P496" s="67"/>
      <c r="Q496" s="83" t="s">
        <v>4418</v>
      </c>
      <c r="R496" s="182" t="s">
        <v>2866</v>
      </c>
      <c r="S496" s="83" t="s">
        <v>139</v>
      </c>
      <c r="T496" s="67" t="s">
        <v>140</v>
      </c>
      <c r="U496" s="200" t="s">
        <v>7831</v>
      </c>
      <c r="V496" s="67"/>
      <c r="W496" s="67"/>
      <c r="X496" s="83" t="s">
        <v>6931</v>
      </c>
    </row>
    <row r="497" spans="1:24" ht="15" customHeight="1">
      <c r="A497" s="67" t="s">
        <v>134</v>
      </c>
      <c r="B497" s="67" t="s">
        <v>135</v>
      </c>
      <c r="C497" s="83">
        <v>847</v>
      </c>
      <c r="D497" s="104" t="s">
        <v>172</v>
      </c>
      <c r="E497" s="83" t="s">
        <v>669</v>
      </c>
      <c r="F497" s="67" t="s">
        <v>5807</v>
      </c>
      <c r="G497" s="83">
        <v>19000</v>
      </c>
      <c r="H497" s="67" t="s">
        <v>162</v>
      </c>
      <c r="I497" s="67">
        <v>1</v>
      </c>
      <c r="J497" s="195">
        <v>36982</v>
      </c>
      <c r="K497" s="67">
        <v>0</v>
      </c>
      <c r="L497" s="123">
        <f t="shared" ref="L497:L560" si="9">DATE(YEAR(J497)-25,MONTH(J497),DAY(J497))</f>
        <v>27851</v>
      </c>
      <c r="M497" s="83" t="s">
        <v>5742</v>
      </c>
      <c r="N497" s="113" t="s">
        <v>9526</v>
      </c>
      <c r="O497" s="112"/>
      <c r="P497" s="67"/>
      <c r="Q497" s="83" t="s">
        <v>4419</v>
      </c>
      <c r="R497" s="182" t="s">
        <v>2867</v>
      </c>
      <c r="S497" s="83" t="s">
        <v>139</v>
      </c>
      <c r="T497" s="67" t="s">
        <v>140</v>
      </c>
      <c r="U497" s="200" t="s">
        <v>7831</v>
      </c>
      <c r="V497" s="67"/>
      <c r="W497" s="67"/>
      <c r="X497" s="83" t="s">
        <v>6932</v>
      </c>
    </row>
    <row r="498" spans="1:24" ht="15" customHeight="1">
      <c r="A498" s="67" t="s">
        <v>134</v>
      </c>
      <c r="B498" s="67" t="s">
        <v>135</v>
      </c>
      <c r="C498" s="83">
        <v>658</v>
      </c>
      <c r="D498" s="104" t="s">
        <v>172</v>
      </c>
      <c r="E498" s="83" t="s">
        <v>670</v>
      </c>
      <c r="F498" s="67" t="s">
        <v>136</v>
      </c>
      <c r="G498" s="83">
        <v>25400</v>
      </c>
      <c r="H498" s="67" t="s">
        <v>162</v>
      </c>
      <c r="I498" s="67">
        <v>1</v>
      </c>
      <c r="J498" s="195">
        <v>36982</v>
      </c>
      <c r="K498" s="67">
        <v>0</v>
      </c>
      <c r="L498" s="123">
        <f t="shared" si="9"/>
        <v>27851</v>
      </c>
      <c r="M498" s="83" t="s">
        <v>5781</v>
      </c>
      <c r="N498" s="113" t="s">
        <v>9526</v>
      </c>
      <c r="O498" s="67"/>
      <c r="P498" s="67"/>
      <c r="Q498" s="83" t="s">
        <v>4420</v>
      </c>
      <c r="R498" s="182" t="s">
        <v>2868</v>
      </c>
      <c r="S498" s="83" t="s">
        <v>139</v>
      </c>
      <c r="T498" s="67" t="s">
        <v>140</v>
      </c>
      <c r="U498" s="200" t="s">
        <v>7832</v>
      </c>
      <c r="V498" s="67"/>
      <c r="W498" s="67"/>
      <c r="X498" s="83" t="s">
        <v>6933</v>
      </c>
    </row>
    <row r="499" spans="1:24" ht="15" customHeight="1">
      <c r="A499" s="67" t="s">
        <v>134</v>
      </c>
      <c r="B499" s="67" t="s">
        <v>135</v>
      </c>
      <c r="C499" s="83">
        <v>414</v>
      </c>
      <c r="D499" s="104" t="s">
        <v>5589</v>
      </c>
      <c r="E499" s="83" t="s">
        <v>671</v>
      </c>
      <c r="F499" s="67" t="s">
        <v>136</v>
      </c>
      <c r="G499" s="83">
        <v>16000</v>
      </c>
      <c r="H499" s="67" t="s">
        <v>162</v>
      </c>
      <c r="I499" s="67">
        <v>1</v>
      </c>
      <c r="J499" s="195">
        <v>36982</v>
      </c>
      <c r="K499" s="67">
        <v>0</v>
      </c>
      <c r="L499" s="123">
        <f t="shared" si="9"/>
        <v>27851</v>
      </c>
      <c r="M499" s="83" t="s">
        <v>5834</v>
      </c>
      <c r="N499" s="113" t="s">
        <v>9526</v>
      </c>
      <c r="O499" s="67"/>
      <c r="P499" s="67"/>
      <c r="Q499" s="83" t="s">
        <v>4421</v>
      </c>
      <c r="R499" s="182" t="s">
        <v>2869</v>
      </c>
      <c r="S499" s="83" t="s">
        <v>139</v>
      </c>
      <c r="T499" s="67" t="s">
        <v>140</v>
      </c>
      <c r="U499" s="200" t="s">
        <v>7831</v>
      </c>
      <c r="V499" s="67"/>
      <c r="W499" s="67"/>
      <c r="X499" s="83" t="s">
        <v>6934</v>
      </c>
    </row>
    <row r="500" spans="1:24" ht="15" customHeight="1">
      <c r="A500" s="67" t="s">
        <v>134</v>
      </c>
      <c r="B500" s="67" t="s">
        <v>135</v>
      </c>
      <c r="C500" s="83">
        <v>569</v>
      </c>
      <c r="D500" s="104" t="s">
        <v>5590</v>
      </c>
      <c r="E500" s="83" t="s">
        <v>672</v>
      </c>
      <c r="F500" s="67" t="s">
        <v>136</v>
      </c>
      <c r="G500" s="83">
        <v>35000</v>
      </c>
      <c r="H500" s="67" t="s">
        <v>162</v>
      </c>
      <c r="I500" s="67">
        <v>1</v>
      </c>
      <c r="J500" s="195">
        <v>36982</v>
      </c>
      <c r="K500" s="67">
        <v>0</v>
      </c>
      <c r="L500" s="123">
        <f t="shared" si="9"/>
        <v>27851</v>
      </c>
      <c r="M500" s="83" t="s">
        <v>5757</v>
      </c>
      <c r="N500" s="113" t="s">
        <v>9526</v>
      </c>
      <c r="O500" s="67"/>
      <c r="P500" s="67"/>
      <c r="Q500" s="83" t="s">
        <v>4422</v>
      </c>
      <c r="R500" s="182" t="s">
        <v>2870</v>
      </c>
      <c r="S500" s="83" t="s">
        <v>139</v>
      </c>
      <c r="T500" s="67" t="s">
        <v>140</v>
      </c>
      <c r="U500" s="200" t="s">
        <v>7833</v>
      </c>
      <c r="V500" s="67"/>
      <c r="W500" s="67"/>
      <c r="X500" s="83" t="s">
        <v>137</v>
      </c>
    </row>
    <row r="501" spans="1:24" ht="15" customHeight="1">
      <c r="A501" s="67" t="s">
        <v>134</v>
      </c>
      <c r="B501" s="67" t="s">
        <v>135</v>
      </c>
      <c r="C501" s="83">
        <v>1211</v>
      </c>
      <c r="D501" s="104" t="s">
        <v>5590</v>
      </c>
      <c r="E501" s="83" t="s">
        <v>673</v>
      </c>
      <c r="F501" s="67" t="s">
        <v>136</v>
      </c>
      <c r="G501" s="83">
        <v>36000</v>
      </c>
      <c r="H501" s="67" t="s">
        <v>162</v>
      </c>
      <c r="I501" s="67">
        <v>1</v>
      </c>
      <c r="J501" s="195">
        <v>36982</v>
      </c>
      <c r="K501" s="67">
        <v>0</v>
      </c>
      <c r="L501" s="123">
        <f t="shared" si="9"/>
        <v>27851</v>
      </c>
      <c r="M501" s="83" t="s">
        <v>5757</v>
      </c>
      <c r="N501" s="113" t="s">
        <v>9526</v>
      </c>
      <c r="O501" s="67"/>
      <c r="P501" s="67"/>
      <c r="Q501" s="83" t="s">
        <v>4423</v>
      </c>
      <c r="R501" s="182" t="s">
        <v>2871</v>
      </c>
      <c r="S501" s="83" t="s">
        <v>139</v>
      </c>
      <c r="T501" s="67" t="s">
        <v>140</v>
      </c>
      <c r="U501" s="200" t="s">
        <v>7832</v>
      </c>
      <c r="V501" s="67"/>
      <c r="W501" s="67"/>
      <c r="X501" s="83" t="s">
        <v>137</v>
      </c>
    </row>
    <row r="502" spans="1:24" ht="15" customHeight="1">
      <c r="A502" s="67" t="s">
        <v>134</v>
      </c>
      <c r="B502" s="67" t="s">
        <v>135</v>
      </c>
      <c r="C502" s="83">
        <v>2321</v>
      </c>
      <c r="D502" s="104" t="s">
        <v>5590</v>
      </c>
      <c r="E502" s="83" t="s">
        <v>674</v>
      </c>
      <c r="F502" s="67" t="s">
        <v>136</v>
      </c>
      <c r="G502" s="83">
        <v>38100</v>
      </c>
      <c r="H502" s="67" t="s">
        <v>162</v>
      </c>
      <c r="I502" s="67">
        <v>1</v>
      </c>
      <c r="J502" s="195">
        <v>36982</v>
      </c>
      <c r="K502" s="67">
        <v>0</v>
      </c>
      <c r="L502" s="123">
        <f t="shared" si="9"/>
        <v>27851</v>
      </c>
      <c r="M502" s="83" t="s">
        <v>5757</v>
      </c>
      <c r="N502" s="113" t="s">
        <v>9526</v>
      </c>
      <c r="O502" s="67"/>
      <c r="P502" s="67"/>
      <c r="Q502" s="83" t="s">
        <v>4424</v>
      </c>
      <c r="R502" s="182" t="s">
        <v>2872</v>
      </c>
      <c r="S502" s="83" t="s">
        <v>139</v>
      </c>
      <c r="T502" s="67" t="s">
        <v>140</v>
      </c>
      <c r="U502" s="200" t="s">
        <v>7832</v>
      </c>
      <c r="V502" s="67"/>
      <c r="W502" s="67"/>
      <c r="X502" s="83" t="s">
        <v>6935</v>
      </c>
    </row>
    <row r="503" spans="1:24" ht="15" customHeight="1">
      <c r="A503" s="67" t="s">
        <v>134</v>
      </c>
      <c r="B503" s="67" t="s">
        <v>135</v>
      </c>
      <c r="C503" s="83">
        <v>2627</v>
      </c>
      <c r="D503" s="104" t="s">
        <v>5489</v>
      </c>
      <c r="E503" s="83" t="s">
        <v>675</v>
      </c>
      <c r="F503" s="67" t="s">
        <v>136</v>
      </c>
      <c r="G503" s="83">
        <v>13500</v>
      </c>
      <c r="H503" s="67" t="s">
        <v>162</v>
      </c>
      <c r="I503" s="67">
        <v>1</v>
      </c>
      <c r="J503" s="195">
        <v>36982</v>
      </c>
      <c r="K503" s="67">
        <v>0</v>
      </c>
      <c r="L503" s="123">
        <f t="shared" si="9"/>
        <v>27851</v>
      </c>
      <c r="M503" s="83" t="s">
        <v>5803</v>
      </c>
      <c r="N503" s="113" t="s">
        <v>9526</v>
      </c>
      <c r="O503" s="67"/>
      <c r="P503" s="67"/>
      <c r="Q503" s="83" t="s">
        <v>137</v>
      </c>
      <c r="R503" s="182" t="s">
        <v>137</v>
      </c>
      <c r="S503" s="83" t="s">
        <v>139</v>
      </c>
      <c r="T503" s="67" t="s">
        <v>140</v>
      </c>
      <c r="U503" s="200" t="s">
        <v>7830</v>
      </c>
      <c r="V503" s="67"/>
      <c r="W503" s="67"/>
      <c r="X503" s="83" t="s">
        <v>6936</v>
      </c>
    </row>
    <row r="504" spans="1:24" ht="15" customHeight="1">
      <c r="A504" s="67" t="s">
        <v>134</v>
      </c>
      <c r="B504" s="67" t="s">
        <v>135</v>
      </c>
      <c r="C504" s="83">
        <v>554</v>
      </c>
      <c r="D504" s="104" t="s">
        <v>5489</v>
      </c>
      <c r="E504" s="83" t="s">
        <v>676</v>
      </c>
      <c r="F504" s="67" t="s">
        <v>136</v>
      </c>
      <c r="G504" s="83">
        <v>13300</v>
      </c>
      <c r="H504" s="67" t="s">
        <v>162</v>
      </c>
      <c r="I504" s="67">
        <v>1</v>
      </c>
      <c r="J504" s="195">
        <v>36982</v>
      </c>
      <c r="K504" s="67">
        <v>0</v>
      </c>
      <c r="L504" s="123">
        <f t="shared" si="9"/>
        <v>27851</v>
      </c>
      <c r="M504" s="83" t="s">
        <v>5803</v>
      </c>
      <c r="N504" s="113" t="s">
        <v>9526</v>
      </c>
      <c r="O504" s="67"/>
      <c r="P504" s="67"/>
      <c r="Q504" s="83" t="s">
        <v>137</v>
      </c>
      <c r="R504" s="182" t="s">
        <v>137</v>
      </c>
      <c r="S504" s="83" t="s">
        <v>139</v>
      </c>
      <c r="T504" s="67" t="s">
        <v>140</v>
      </c>
      <c r="U504" s="200" t="s">
        <v>7830</v>
      </c>
      <c r="V504" s="67"/>
      <c r="W504" s="67"/>
      <c r="X504" s="83" t="s">
        <v>6937</v>
      </c>
    </row>
    <row r="505" spans="1:24" ht="15" customHeight="1">
      <c r="A505" s="67" t="s">
        <v>134</v>
      </c>
      <c r="B505" s="67" t="s">
        <v>135</v>
      </c>
      <c r="C505" s="83">
        <v>433</v>
      </c>
      <c r="D505" s="104" t="s">
        <v>5504</v>
      </c>
      <c r="E505" s="83" t="s">
        <v>677</v>
      </c>
      <c r="F505" s="67" t="s">
        <v>136</v>
      </c>
      <c r="G505" s="83">
        <v>7200</v>
      </c>
      <c r="H505" s="67" t="s">
        <v>162</v>
      </c>
      <c r="I505" s="67">
        <v>1</v>
      </c>
      <c r="J505" s="195">
        <v>36982</v>
      </c>
      <c r="K505" s="67">
        <v>0</v>
      </c>
      <c r="L505" s="123">
        <f t="shared" si="9"/>
        <v>27851</v>
      </c>
      <c r="M505" s="83" t="s">
        <v>5780</v>
      </c>
      <c r="N505" s="113" t="s">
        <v>9526</v>
      </c>
      <c r="O505" s="67"/>
      <c r="P505" s="67"/>
      <c r="Q505" s="83" t="s">
        <v>4425</v>
      </c>
      <c r="R505" s="182" t="s">
        <v>2873</v>
      </c>
      <c r="S505" s="83" t="s">
        <v>139</v>
      </c>
      <c r="T505" s="67" t="s">
        <v>140</v>
      </c>
      <c r="U505" s="200" t="s">
        <v>7830</v>
      </c>
      <c r="V505" s="67"/>
      <c r="W505" s="67"/>
      <c r="X505" s="83" t="s">
        <v>137</v>
      </c>
    </row>
    <row r="506" spans="1:24" ht="15" customHeight="1">
      <c r="A506" s="67" t="s">
        <v>134</v>
      </c>
      <c r="B506" s="67" t="s">
        <v>135</v>
      </c>
      <c r="C506" s="83">
        <v>447</v>
      </c>
      <c r="D506" s="104" t="s">
        <v>5504</v>
      </c>
      <c r="E506" s="83" t="s">
        <v>678</v>
      </c>
      <c r="F506" s="67" t="s">
        <v>136</v>
      </c>
      <c r="G506" s="83">
        <v>27600</v>
      </c>
      <c r="H506" s="67" t="s">
        <v>162</v>
      </c>
      <c r="I506" s="67">
        <v>1</v>
      </c>
      <c r="J506" s="195">
        <v>36982</v>
      </c>
      <c r="K506" s="67">
        <v>0</v>
      </c>
      <c r="L506" s="123">
        <f t="shared" si="9"/>
        <v>27851</v>
      </c>
      <c r="M506" s="83" t="s">
        <v>5740</v>
      </c>
      <c r="N506" s="113" t="s">
        <v>9526</v>
      </c>
      <c r="O506" s="67"/>
      <c r="P506" s="67"/>
      <c r="Q506" s="83" t="s">
        <v>4426</v>
      </c>
      <c r="R506" s="182" t="s">
        <v>2874</v>
      </c>
      <c r="S506" s="83" t="s">
        <v>139</v>
      </c>
      <c r="T506" s="67" t="s">
        <v>140</v>
      </c>
      <c r="U506" s="200" t="s">
        <v>7832</v>
      </c>
      <c r="V506" s="67"/>
      <c r="W506" s="67"/>
      <c r="X506" s="83" t="s">
        <v>6938</v>
      </c>
    </row>
    <row r="507" spans="1:24" ht="15" customHeight="1">
      <c r="A507" s="67" t="s">
        <v>134</v>
      </c>
      <c r="B507" s="67" t="s">
        <v>135</v>
      </c>
      <c r="C507" s="83">
        <v>442</v>
      </c>
      <c r="D507" s="104" t="s">
        <v>170</v>
      </c>
      <c r="E507" s="83" t="s">
        <v>679</v>
      </c>
      <c r="F507" s="67" t="s">
        <v>136</v>
      </c>
      <c r="G507" s="83">
        <v>24500</v>
      </c>
      <c r="H507" s="67" t="s">
        <v>162</v>
      </c>
      <c r="I507" s="67">
        <v>1</v>
      </c>
      <c r="J507" s="195">
        <v>36982</v>
      </c>
      <c r="K507" s="67">
        <v>0</v>
      </c>
      <c r="L507" s="123">
        <f t="shared" si="9"/>
        <v>27851</v>
      </c>
      <c r="M507" s="83" t="s">
        <v>5803</v>
      </c>
      <c r="N507" s="113" t="s">
        <v>9526</v>
      </c>
      <c r="O507" s="67"/>
      <c r="P507" s="67"/>
      <c r="Q507" s="83" t="s">
        <v>4427</v>
      </c>
      <c r="R507" s="182" t="s">
        <v>2875</v>
      </c>
      <c r="S507" s="83" t="s">
        <v>139</v>
      </c>
      <c r="T507" s="67" t="s">
        <v>140</v>
      </c>
      <c r="U507" s="200" t="s">
        <v>7832</v>
      </c>
      <c r="V507" s="67"/>
      <c r="W507" s="67"/>
      <c r="X507" s="83" t="s">
        <v>6939</v>
      </c>
    </row>
    <row r="508" spans="1:24" ht="15" customHeight="1">
      <c r="A508" s="67" t="s">
        <v>134</v>
      </c>
      <c r="B508" s="67" t="s">
        <v>135</v>
      </c>
      <c r="C508" s="83">
        <v>696</v>
      </c>
      <c r="D508" s="104" t="s">
        <v>5484</v>
      </c>
      <c r="E508" s="83" t="s">
        <v>680</v>
      </c>
      <c r="F508" s="67" t="s">
        <v>136</v>
      </c>
      <c r="G508" s="83">
        <v>5200</v>
      </c>
      <c r="H508" s="67" t="s">
        <v>162</v>
      </c>
      <c r="I508" s="67">
        <v>1</v>
      </c>
      <c r="J508" s="195">
        <v>36982</v>
      </c>
      <c r="K508" s="67">
        <v>0</v>
      </c>
      <c r="L508" s="123">
        <f t="shared" si="9"/>
        <v>27851</v>
      </c>
      <c r="M508" s="83" t="s">
        <v>5887</v>
      </c>
      <c r="N508" s="113" t="s">
        <v>9526</v>
      </c>
      <c r="O508" s="67"/>
      <c r="P508" s="67"/>
      <c r="Q508" s="83" t="s">
        <v>137</v>
      </c>
      <c r="R508" s="182" t="s">
        <v>137</v>
      </c>
      <c r="S508" s="83" t="s">
        <v>139</v>
      </c>
      <c r="T508" s="67" t="s">
        <v>140</v>
      </c>
      <c r="U508" s="200" t="s">
        <v>7830</v>
      </c>
      <c r="V508" s="67"/>
      <c r="W508" s="67"/>
      <c r="X508" s="83" t="s">
        <v>6940</v>
      </c>
    </row>
    <row r="509" spans="1:24" ht="15" customHeight="1">
      <c r="A509" s="67" t="s">
        <v>134</v>
      </c>
      <c r="B509" s="67" t="s">
        <v>135</v>
      </c>
      <c r="C509" s="83">
        <v>816</v>
      </c>
      <c r="D509" s="104" t="s">
        <v>5514</v>
      </c>
      <c r="E509" s="83" t="s">
        <v>681</v>
      </c>
      <c r="F509" s="67" t="s">
        <v>136</v>
      </c>
      <c r="G509" s="83">
        <v>12000</v>
      </c>
      <c r="H509" s="67" t="s">
        <v>162</v>
      </c>
      <c r="I509" s="67">
        <v>1</v>
      </c>
      <c r="J509" s="195">
        <v>36982</v>
      </c>
      <c r="K509" s="67">
        <v>0</v>
      </c>
      <c r="L509" s="123">
        <f t="shared" si="9"/>
        <v>27851</v>
      </c>
      <c r="M509" s="83" t="s">
        <v>5848</v>
      </c>
      <c r="N509" s="113" t="s">
        <v>9526</v>
      </c>
      <c r="O509" s="67"/>
      <c r="P509" s="67"/>
      <c r="Q509" s="83" t="s">
        <v>4428</v>
      </c>
      <c r="R509" s="182" t="s">
        <v>2876</v>
      </c>
      <c r="S509" s="83" t="s">
        <v>139</v>
      </c>
      <c r="T509" s="67" t="s">
        <v>140</v>
      </c>
      <c r="U509" s="200" t="s">
        <v>7831</v>
      </c>
      <c r="V509" s="67"/>
      <c r="W509" s="67"/>
      <c r="X509" s="83" t="s">
        <v>137</v>
      </c>
    </row>
    <row r="510" spans="1:24" ht="15" customHeight="1">
      <c r="A510" s="67" t="s">
        <v>134</v>
      </c>
      <c r="B510" s="67" t="s">
        <v>135</v>
      </c>
      <c r="C510" s="83">
        <v>1537</v>
      </c>
      <c r="D510" s="104" t="s">
        <v>5485</v>
      </c>
      <c r="E510" s="83" t="s">
        <v>682</v>
      </c>
      <c r="F510" s="67" t="s">
        <v>136</v>
      </c>
      <c r="G510" s="83">
        <v>19200</v>
      </c>
      <c r="H510" s="67" t="s">
        <v>162</v>
      </c>
      <c r="I510" s="67">
        <v>1</v>
      </c>
      <c r="J510" s="195">
        <v>36982</v>
      </c>
      <c r="K510" s="67">
        <v>0</v>
      </c>
      <c r="L510" s="123">
        <f t="shared" si="9"/>
        <v>27851</v>
      </c>
      <c r="M510" s="83" t="s">
        <v>5788</v>
      </c>
      <c r="N510" s="113" t="s">
        <v>9526</v>
      </c>
      <c r="O510" s="67"/>
      <c r="P510" s="67"/>
      <c r="Q510" s="83" t="s">
        <v>4429</v>
      </c>
      <c r="R510" s="182" t="s">
        <v>2877</v>
      </c>
      <c r="S510" s="83" t="s">
        <v>139</v>
      </c>
      <c r="T510" s="67" t="s">
        <v>140</v>
      </c>
      <c r="U510" s="200" t="s">
        <v>7831</v>
      </c>
      <c r="V510" s="67"/>
      <c r="W510" s="67"/>
      <c r="X510" s="83" t="s">
        <v>6941</v>
      </c>
    </row>
    <row r="511" spans="1:24" ht="15" customHeight="1">
      <c r="A511" s="67" t="s">
        <v>134</v>
      </c>
      <c r="B511" s="67" t="s">
        <v>135</v>
      </c>
      <c r="C511" s="83">
        <v>383</v>
      </c>
      <c r="D511" s="104" t="s">
        <v>5485</v>
      </c>
      <c r="E511" s="83" t="s">
        <v>683</v>
      </c>
      <c r="F511" s="67" t="s">
        <v>136</v>
      </c>
      <c r="G511" s="83">
        <v>19200</v>
      </c>
      <c r="H511" s="67" t="s">
        <v>162</v>
      </c>
      <c r="I511" s="67">
        <v>1</v>
      </c>
      <c r="J511" s="195">
        <v>36982</v>
      </c>
      <c r="K511" s="67">
        <v>0</v>
      </c>
      <c r="L511" s="123">
        <f t="shared" si="9"/>
        <v>27851</v>
      </c>
      <c r="M511" s="83" t="s">
        <v>5788</v>
      </c>
      <c r="N511" s="113" t="s">
        <v>9526</v>
      </c>
      <c r="O511" s="67"/>
      <c r="P511" s="67"/>
      <c r="Q511" s="83" t="s">
        <v>4430</v>
      </c>
      <c r="R511" s="182" t="s">
        <v>2878</v>
      </c>
      <c r="S511" s="83" t="s">
        <v>139</v>
      </c>
      <c r="T511" s="67" t="s">
        <v>140</v>
      </c>
      <c r="U511" s="200" t="s">
        <v>7831</v>
      </c>
      <c r="V511" s="67"/>
      <c r="W511" s="67"/>
      <c r="X511" s="83" t="s">
        <v>6923</v>
      </c>
    </row>
    <row r="512" spans="1:24" ht="15" customHeight="1">
      <c r="A512" s="67" t="s">
        <v>134</v>
      </c>
      <c r="B512" s="67" t="s">
        <v>135</v>
      </c>
      <c r="C512" s="83">
        <v>388</v>
      </c>
      <c r="D512" s="104" t="s">
        <v>164</v>
      </c>
      <c r="E512" s="83" t="s">
        <v>684</v>
      </c>
      <c r="F512" s="67" t="s">
        <v>5807</v>
      </c>
      <c r="G512" s="83">
        <v>1800</v>
      </c>
      <c r="H512" s="67" t="s">
        <v>162</v>
      </c>
      <c r="I512" s="67">
        <v>1</v>
      </c>
      <c r="J512" s="195">
        <v>36982</v>
      </c>
      <c r="K512" s="67">
        <v>0</v>
      </c>
      <c r="L512" s="123">
        <f t="shared" si="9"/>
        <v>27851</v>
      </c>
      <c r="M512" s="83" t="s">
        <v>5878</v>
      </c>
      <c r="N512" s="113" t="s">
        <v>9526</v>
      </c>
      <c r="O512" s="67"/>
      <c r="P512" s="67"/>
      <c r="Q512" s="83" t="s">
        <v>137</v>
      </c>
      <c r="R512" s="182" t="s">
        <v>137</v>
      </c>
      <c r="S512" s="83" t="s">
        <v>139</v>
      </c>
      <c r="T512" s="67" t="s">
        <v>140</v>
      </c>
      <c r="U512" s="200" t="s">
        <v>7830</v>
      </c>
      <c r="V512" s="67"/>
      <c r="W512" s="67"/>
      <c r="X512" s="83" t="s">
        <v>6942</v>
      </c>
    </row>
    <row r="513" spans="1:24" ht="15" customHeight="1">
      <c r="A513" s="67" t="s">
        <v>134</v>
      </c>
      <c r="B513" s="67" t="s">
        <v>135</v>
      </c>
      <c r="C513" s="83">
        <v>496</v>
      </c>
      <c r="D513" s="104" t="s">
        <v>5591</v>
      </c>
      <c r="E513" s="83" t="s">
        <v>685</v>
      </c>
      <c r="F513" s="67" t="s">
        <v>136</v>
      </c>
      <c r="G513" s="83">
        <v>12700</v>
      </c>
      <c r="H513" s="67" t="s">
        <v>162</v>
      </c>
      <c r="I513" s="67">
        <v>1</v>
      </c>
      <c r="J513" s="195">
        <v>36982</v>
      </c>
      <c r="K513" s="67">
        <v>0</v>
      </c>
      <c r="L513" s="123">
        <f t="shared" si="9"/>
        <v>27851</v>
      </c>
      <c r="M513" s="83" t="s">
        <v>5737</v>
      </c>
      <c r="N513" s="113" t="s">
        <v>9526</v>
      </c>
      <c r="O513" s="67"/>
      <c r="P513" s="67"/>
      <c r="Q513" s="83" t="s">
        <v>4431</v>
      </c>
      <c r="R513" s="182" t="s">
        <v>2879</v>
      </c>
      <c r="S513" s="83" t="s">
        <v>139</v>
      </c>
      <c r="T513" s="67" t="s">
        <v>140</v>
      </c>
      <c r="U513" s="200" t="s">
        <v>7831</v>
      </c>
      <c r="V513" s="67"/>
      <c r="W513" s="67"/>
      <c r="X513" s="83" t="s">
        <v>6943</v>
      </c>
    </row>
    <row r="514" spans="1:24" ht="15" customHeight="1">
      <c r="A514" s="67" t="s">
        <v>134</v>
      </c>
      <c r="B514" s="67" t="s">
        <v>135</v>
      </c>
      <c r="C514" s="83">
        <v>505</v>
      </c>
      <c r="D514" s="104" t="s">
        <v>5591</v>
      </c>
      <c r="E514" s="83" t="s">
        <v>686</v>
      </c>
      <c r="F514" s="67" t="s">
        <v>136</v>
      </c>
      <c r="G514" s="83">
        <v>12600</v>
      </c>
      <c r="H514" s="67" t="s">
        <v>162</v>
      </c>
      <c r="I514" s="67">
        <v>1</v>
      </c>
      <c r="J514" s="195">
        <v>36982</v>
      </c>
      <c r="K514" s="67">
        <v>0</v>
      </c>
      <c r="L514" s="123">
        <f t="shared" si="9"/>
        <v>27851</v>
      </c>
      <c r="M514" s="83" t="s">
        <v>5774</v>
      </c>
      <c r="N514" s="113" t="s">
        <v>9526</v>
      </c>
      <c r="O514" s="67"/>
      <c r="P514" s="67"/>
      <c r="Q514" s="83" t="s">
        <v>4432</v>
      </c>
      <c r="R514" s="182" t="s">
        <v>2880</v>
      </c>
      <c r="S514" s="83" t="s">
        <v>139</v>
      </c>
      <c r="T514" s="67" t="s">
        <v>140</v>
      </c>
      <c r="U514" s="200" t="s">
        <v>7831</v>
      </c>
      <c r="V514" s="67"/>
      <c r="W514" s="67"/>
      <c r="X514" s="83" t="s">
        <v>6944</v>
      </c>
    </row>
    <row r="515" spans="1:24" ht="15" customHeight="1">
      <c r="A515" s="67" t="s">
        <v>134</v>
      </c>
      <c r="B515" s="67" t="s">
        <v>135</v>
      </c>
      <c r="C515" s="83">
        <v>484</v>
      </c>
      <c r="D515" s="104" t="s">
        <v>5591</v>
      </c>
      <c r="E515" s="83" t="s">
        <v>687</v>
      </c>
      <c r="F515" s="67" t="s">
        <v>136</v>
      </c>
      <c r="G515" s="83">
        <v>26600</v>
      </c>
      <c r="H515" s="67" t="s">
        <v>162</v>
      </c>
      <c r="I515" s="67">
        <v>1</v>
      </c>
      <c r="J515" s="195">
        <v>36982</v>
      </c>
      <c r="K515" s="67">
        <v>0</v>
      </c>
      <c r="L515" s="123">
        <f t="shared" si="9"/>
        <v>27851</v>
      </c>
      <c r="M515" s="83" t="s">
        <v>5737</v>
      </c>
      <c r="N515" s="113" t="s">
        <v>9526</v>
      </c>
      <c r="O515" s="67"/>
      <c r="P515" s="67"/>
      <c r="Q515" s="83" t="s">
        <v>4433</v>
      </c>
      <c r="R515" s="182" t="s">
        <v>2881</v>
      </c>
      <c r="S515" s="83" t="s">
        <v>139</v>
      </c>
      <c r="T515" s="67" t="s">
        <v>140</v>
      </c>
      <c r="U515" s="200" t="s">
        <v>7832</v>
      </c>
      <c r="V515" s="67"/>
      <c r="W515" s="67"/>
      <c r="X515" s="83" t="s">
        <v>6945</v>
      </c>
    </row>
    <row r="516" spans="1:24" ht="15" customHeight="1">
      <c r="A516" s="67" t="s">
        <v>134</v>
      </c>
      <c r="B516" s="67" t="s">
        <v>135</v>
      </c>
      <c r="C516" s="83">
        <v>495</v>
      </c>
      <c r="D516" s="104" t="s">
        <v>5591</v>
      </c>
      <c r="E516" s="83" t="s">
        <v>688</v>
      </c>
      <c r="F516" s="67" t="s">
        <v>136</v>
      </c>
      <c r="G516" s="83">
        <v>29000</v>
      </c>
      <c r="H516" s="67" t="s">
        <v>162</v>
      </c>
      <c r="I516" s="67">
        <v>1</v>
      </c>
      <c r="J516" s="195">
        <v>36982</v>
      </c>
      <c r="K516" s="67">
        <v>0</v>
      </c>
      <c r="L516" s="123">
        <f t="shared" si="9"/>
        <v>27851</v>
      </c>
      <c r="M516" s="83" t="s">
        <v>5737</v>
      </c>
      <c r="N516" s="113" t="s">
        <v>9526</v>
      </c>
      <c r="O516" s="67"/>
      <c r="P516" s="67"/>
      <c r="Q516" s="83" t="s">
        <v>4434</v>
      </c>
      <c r="R516" s="182" t="s">
        <v>2882</v>
      </c>
      <c r="S516" s="83" t="s">
        <v>139</v>
      </c>
      <c r="T516" s="67" t="s">
        <v>140</v>
      </c>
      <c r="U516" s="200" t="s">
        <v>7832</v>
      </c>
      <c r="V516" s="67"/>
      <c r="W516" s="67"/>
      <c r="X516" s="83" t="s">
        <v>6946</v>
      </c>
    </row>
    <row r="517" spans="1:24" ht="15" customHeight="1">
      <c r="A517" s="67" t="s">
        <v>134</v>
      </c>
      <c r="B517" s="67" t="s">
        <v>135</v>
      </c>
      <c r="C517" s="83">
        <v>627</v>
      </c>
      <c r="D517" s="104" t="s">
        <v>5482</v>
      </c>
      <c r="E517" s="83" t="s">
        <v>689</v>
      </c>
      <c r="F517" s="67" t="s">
        <v>136</v>
      </c>
      <c r="G517" s="83">
        <v>19200</v>
      </c>
      <c r="H517" s="67" t="s">
        <v>162</v>
      </c>
      <c r="I517" s="67">
        <v>1</v>
      </c>
      <c r="J517" s="195">
        <v>36982</v>
      </c>
      <c r="K517" s="67">
        <v>0</v>
      </c>
      <c r="L517" s="123">
        <f t="shared" si="9"/>
        <v>27851</v>
      </c>
      <c r="M517" s="83" t="s">
        <v>5888</v>
      </c>
      <c r="N517" s="113" t="s">
        <v>9526</v>
      </c>
      <c r="O517" s="67"/>
      <c r="P517" s="67"/>
      <c r="Q517" s="83" t="s">
        <v>4435</v>
      </c>
      <c r="R517" s="182" t="s">
        <v>2883</v>
      </c>
      <c r="S517" s="83" t="s">
        <v>139</v>
      </c>
      <c r="T517" s="67" t="s">
        <v>140</v>
      </c>
      <c r="U517" s="200" t="s">
        <v>7831</v>
      </c>
      <c r="V517" s="67"/>
      <c r="W517" s="67"/>
      <c r="X517" s="83" t="s">
        <v>6947</v>
      </c>
    </row>
    <row r="518" spans="1:24" ht="15" customHeight="1">
      <c r="A518" s="67" t="s">
        <v>134</v>
      </c>
      <c r="B518" s="67" t="s">
        <v>135</v>
      </c>
      <c r="C518" s="83">
        <v>1501</v>
      </c>
      <c r="D518" s="104" t="s">
        <v>5482</v>
      </c>
      <c r="E518" s="83" t="s">
        <v>690</v>
      </c>
      <c r="F518" s="67" t="s">
        <v>136</v>
      </c>
      <c r="G518" s="83">
        <v>19200</v>
      </c>
      <c r="H518" s="67" t="s">
        <v>162</v>
      </c>
      <c r="I518" s="67">
        <v>1</v>
      </c>
      <c r="J518" s="195">
        <v>36982</v>
      </c>
      <c r="K518" s="67">
        <v>0</v>
      </c>
      <c r="L518" s="123">
        <f t="shared" si="9"/>
        <v>27851</v>
      </c>
      <c r="M518" s="83" t="s">
        <v>5888</v>
      </c>
      <c r="N518" s="113" t="s">
        <v>9526</v>
      </c>
      <c r="O518" s="67"/>
      <c r="P518" s="67"/>
      <c r="Q518" s="83" t="s">
        <v>4436</v>
      </c>
      <c r="R518" s="182" t="s">
        <v>2884</v>
      </c>
      <c r="S518" s="83" t="s">
        <v>139</v>
      </c>
      <c r="T518" s="67" t="s">
        <v>140</v>
      </c>
      <c r="U518" s="200" t="s">
        <v>7831</v>
      </c>
      <c r="V518" s="67"/>
      <c r="W518" s="67"/>
      <c r="X518" s="83" t="s">
        <v>6948</v>
      </c>
    </row>
    <row r="519" spans="1:24" ht="15" customHeight="1">
      <c r="A519" s="67" t="s">
        <v>134</v>
      </c>
      <c r="B519" s="67" t="s">
        <v>135</v>
      </c>
      <c r="C519" s="83">
        <v>1798</v>
      </c>
      <c r="D519" s="104" t="s">
        <v>5482</v>
      </c>
      <c r="E519" s="83" t="s">
        <v>691</v>
      </c>
      <c r="F519" s="67" t="s">
        <v>136</v>
      </c>
      <c r="G519" s="83">
        <v>20400</v>
      </c>
      <c r="H519" s="67" t="s">
        <v>162</v>
      </c>
      <c r="I519" s="67">
        <v>1</v>
      </c>
      <c r="J519" s="195">
        <v>36982</v>
      </c>
      <c r="K519" s="67">
        <v>0</v>
      </c>
      <c r="L519" s="123">
        <f t="shared" si="9"/>
        <v>27851</v>
      </c>
      <c r="M519" s="83" t="s">
        <v>5888</v>
      </c>
      <c r="N519" s="113" t="s">
        <v>9526</v>
      </c>
      <c r="O519" s="67"/>
      <c r="P519" s="67"/>
      <c r="Q519" s="83" t="s">
        <v>4437</v>
      </c>
      <c r="R519" s="182" t="s">
        <v>2885</v>
      </c>
      <c r="S519" s="83" t="s">
        <v>139</v>
      </c>
      <c r="T519" s="67" t="s">
        <v>140</v>
      </c>
      <c r="U519" s="200" t="s">
        <v>7831</v>
      </c>
      <c r="V519" s="67"/>
      <c r="W519" s="67"/>
      <c r="X519" s="83" t="s">
        <v>137</v>
      </c>
    </row>
    <row r="520" spans="1:24" ht="15" customHeight="1">
      <c r="A520" s="67" t="s">
        <v>134</v>
      </c>
      <c r="B520" s="67" t="s">
        <v>135</v>
      </c>
      <c r="C520" s="83">
        <v>981</v>
      </c>
      <c r="D520" s="104" t="s">
        <v>5592</v>
      </c>
      <c r="E520" s="83" t="s">
        <v>692</v>
      </c>
      <c r="F520" s="67" t="s">
        <v>136</v>
      </c>
      <c r="G520" s="83">
        <v>15500</v>
      </c>
      <c r="H520" s="67" t="s">
        <v>162</v>
      </c>
      <c r="I520" s="67">
        <v>1</v>
      </c>
      <c r="J520" s="195">
        <v>36982</v>
      </c>
      <c r="K520" s="67">
        <v>0</v>
      </c>
      <c r="L520" s="123">
        <f t="shared" si="9"/>
        <v>27851</v>
      </c>
      <c r="M520" s="83" t="s">
        <v>163</v>
      </c>
      <c r="N520" s="113" t="s">
        <v>9526</v>
      </c>
      <c r="O520" s="67"/>
      <c r="P520" s="67"/>
      <c r="Q520" s="83" t="s">
        <v>4438</v>
      </c>
      <c r="R520" s="182" t="s">
        <v>2886</v>
      </c>
      <c r="S520" s="83" t="s">
        <v>139</v>
      </c>
      <c r="T520" s="67" t="s">
        <v>140</v>
      </c>
      <c r="U520" s="200" t="s">
        <v>7831</v>
      </c>
      <c r="V520" s="67"/>
      <c r="W520" s="67"/>
      <c r="X520" s="83" t="s">
        <v>137</v>
      </c>
    </row>
    <row r="521" spans="1:24" ht="15" customHeight="1">
      <c r="A521" s="67" t="s">
        <v>134</v>
      </c>
      <c r="B521" s="67" t="s">
        <v>135</v>
      </c>
      <c r="C521" s="83">
        <v>575</v>
      </c>
      <c r="D521" s="104" t="s">
        <v>5593</v>
      </c>
      <c r="E521" s="83" t="s">
        <v>693</v>
      </c>
      <c r="F521" s="67" t="s">
        <v>136</v>
      </c>
      <c r="G521" s="83">
        <v>19300</v>
      </c>
      <c r="H521" s="67" t="s">
        <v>162</v>
      </c>
      <c r="I521" s="67">
        <v>1</v>
      </c>
      <c r="J521" s="195">
        <v>36982</v>
      </c>
      <c r="K521" s="67">
        <v>0</v>
      </c>
      <c r="L521" s="123">
        <f t="shared" si="9"/>
        <v>27851</v>
      </c>
      <c r="M521" s="83" t="s">
        <v>5828</v>
      </c>
      <c r="N521" s="113" t="s">
        <v>9526</v>
      </c>
      <c r="O521" s="67"/>
      <c r="P521" s="67"/>
      <c r="Q521" s="83" t="s">
        <v>4439</v>
      </c>
      <c r="R521" s="182" t="s">
        <v>2887</v>
      </c>
      <c r="S521" s="83" t="s">
        <v>139</v>
      </c>
      <c r="T521" s="67" t="s">
        <v>140</v>
      </c>
      <c r="U521" s="200" t="s">
        <v>7831</v>
      </c>
      <c r="V521" s="67"/>
      <c r="W521" s="67"/>
      <c r="X521" s="83" t="s">
        <v>137</v>
      </c>
    </row>
    <row r="522" spans="1:24" ht="15" customHeight="1">
      <c r="A522" s="67" t="s">
        <v>134</v>
      </c>
      <c r="B522" s="67" t="s">
        <v>135</v>
      </c>
      <c r="C522" s="83">
        <v>1519</v>
      </c>
      <c r="D522" s="104" t="s">
        <v>5572</v>
      </c>
      <c r="E522" s="83" t="s">
        <v>694</v>
      </c>
      <c r="F522" s="67" t="s">
        <v>136</v>
      </c>
      <c r="G522" s="83">
        <v>14800</v>
      </c>
      <c r="H522" s="67" t="s">
        <v>162</v>
      </c>
      <c r="I522" s="67">
        <v>1</v>
      </c>
      <c r="J522" s="195">
        <v>36982</v>
      </c>
      <c r="K522" s="67">
        <v>0</v>
      </c>
      <c r="L522" s="123">
        <f t="shared" si="9"/>
        <v>27851</v>
      </c>
      <c r="M522" s="83" t="s">
        <v>5790</v>
      </c>
      <c r="N522" s="113" t="s">
        <v>9526</v>
      </c>
      <c r="O522" s="67"/>
      <c r="P522" s="67"/>
      <c r="Q522" s="83" t="s">
        <v>137</v>
      </c>
      <c r="R522" s="182" t="s">
        <v>137</v>
      </c>
      <c r="S522" s="83" t="s">
        <v>7823</v>
      </c>
      <c r="T522" s="67" t="s">
        <v>140</v>
      </c>
      <c r="U522" s="200" t="s">
        <v>7830</v>
      </c>
      <c r="V522" s="67"/>
      <c r="W522" s="67"/>
      <c r="X522" s="83" t="s">
        <v>6949</v>
      </c>
    </row>
    <row r="523" spans="1:24" ht="15" customHeight="1">
      <c r="A523" s="67" t="s">
        <v>134</v>
      </c>
      <c r="B523" s="67" t="s">
        <v>135</v>
      </c>
      <c r="C523" s="83">
        <v>1174</v>
      </c>
      <c r="D523" s="104" t="s">
        <v>5572</v>
      </c>
      <c r="E523" s="83" t="s">
        <v>695</v>
      </c>
      <c r="F523" s="67" t="s">
        <v>136</v>
      </c>
      <c r="G523" s="83">
        <v>14800</v>
      </c>
      <c r="H523" s="67" t="s">
        <v>162</v>
      </c>
      <c r="I523" s="67">
        <v>1</v>
      </c>
      <c r="J523" s="195">
        <v>36982</v>
      </c>
      <c r="K523" s="67">
        <v>0</v>
      </c>
      <c r="L523" s="123">
        <f t="shared" si="9"/>
        <v>27851</v>
      </c>
      <c r="M523" s="83" t="s">
        <v>5790</v>
      </c>
      <c r="N523" s="113" t="s">
        <v>9526</v>
      </c>
      <c r="O523" s="67"/>
      <c r="P523" s="67"/>
      <c r="Q523" s="83" t="s">
        <v>137</v>
      </c>
      <c r="R523" s="182" t="s">
        <v>137</v>
      </c>
      <c r="S523" s="83" t="s">
        <v>139</v>
      </c>
      <c r="T523" s="67" t="s">
        <v>140</v>
      </c>
      <c r="U523" s="200" t="s">
        <v>7830</v>
      </c>
      <c r="V523" s="67"/>
      <c r="W523" s="67"/>
      <c r="X523" s="83" t="s">
        <v>6950</v>
      </c>
    </row>
    <row r="524" spans="1:24" ht="15" customHeight="1">
      <c r="A524" s="67" t="s">
        <v>134</v>
      </c>
      <c r="B524" s="67" t="s">
        <v>135</v>
      </c>
      <c r="C524" s="83">
        <v>411</v>
      </c>
      <c r="D524" s="104" t="s">
        <v>5490</v>
      </c>
      <c r="E524" s="83" t="s">
        <v>696</v>
      </c>
      <c r="F524" s="67" t="s">
        <v>136</v>
      </c>
      <c r="G524" s="83">
        <v>8400</v>
      </c>
      <c r="H524" s="67" t="s">
        <v>162</v>
      </c>
      <c r="I524" s="67">
        <v>1</v>
      </c>
      <c r="J524" s="195">
        <v>36982</v>
      </c>
      <c r="K524" s="67">
        <v>0</v>
      </c>
      <c r="L524" s="123">
        <f t="shared" si="9"/>
        <v>27851</v>
      </c>
      <c r="M524" s="83" t="s">
        <v>5787</v>
      </c>
      <c r="N524" s="113" t="s">
        <v>9526</v>
      </c>
      <c r="O524" s="67"/>
      <c r="P524" s="67"/>
      <c r="Q524" s="83" t="s">
        <v>137</v>
      </c>
      <c r="R524" s="182" t="s">
        <v>137</v>
      </c>
      <c r="S524" s="83" t="s">
        <v>139</v>
      </c>
      <c r="T524" s="67" t="s">
        <v>140</v>
      </c>
      <c r="U524" s="200" t="s">
        <v>7830</v>
      </c>
      <c r="V524" s="67"/>
      <c r="W524" s="67"/>
      <c r="X524" s="83" t="s">
        <v>6951</v>
      </c>
    </row>
    <row r="525" spans="1:24" ht="15" customHeight="1">
      <c r="A525" s="67" t="s">
        <v>134</v>
      </c>
      <c r="B525" s="67" t="s">
        <v>135</v>
      </c>
      <c r="C525" s="83">
        <v>527</v>
      </c>
      <c r="D525" s="104" t="s">
        <v>5543</v>
      </c>
      <c r="E525" s="83" t="s">
        <v>697</v>
      </c>
      <c r="F525" s="67" t="s">
        <v>136</v>
      </c>
      <c r="G525" s="83">
        <v>7200</v>
      </c>
      <c r="H525" s="67" t="s">
        <v>5736</v>
      </c>
      <c r="I525" s="67">
        <v>1</v>
      </c>
      <c r="J525" s="195">
        <v>36982</v>
      </c>
      <c r="K525" s="67">
        <v>0</v>
      </c>
      <c r="L525" s="123">
        <f t="shared" si="9"/>
        <v>27851</v>
      </c>
      <c r="M525" s="83" t="s">
        <v>5756</v>
      </c>
      <c r="N525" s="113" t="s">
        <v>9526</v>
      </c>
      <c r="O525" s="67"/>
      <c r="P525" s="67"/>
      <c r="Q525" s="83" t="s">
        <v>4440</v>
      </c>
      <c r="R525" s="182" t="s">
        <v>2888</v>
      </c>
      <c r="S525" s="83" t="s">
        <v>139</v>
      </c>
      <c r="T525" s="67" t="s">
        <v>140</v>
      </c>
      <c r="U525" s="200" t="s">
        <v>7830</v>
      </c>
      <c r="V525" s="67"/>
      <c r="W525" s="67"/>
      <c r="X525" s="83" t="s">
        <v>6952</v>
      </c>
    </row>
    <row r="526" spans="1:24" ht="15" customHeight="1">
      <c r="A526" s="67" t="s">
        <v>134</v>
      </c>
      <c r="B526" s="67" t="s">
        <v>135</v>
      </c>
      <c r="C526" s="83">
        <v>526</v>
      </c>
      <c r="D526" s="104" t="s">
        <v>5543</v>
      </c>
      <c r="E526" s="83" t="s">
        <v>698</v>
      </c>
      <c r="F526" s="67" t="s">
        <v>136</v>
      </c>
      <c r="G526" s="83">
        <v>3700</v>
      </c>
      <c r="H526" s="67" t="s">
        <v>5736</v>
      </c>
      <c r="I526" s="67">
        <v>1</v>
      </c>
      <c r="J526" s="195">
        <v>36982</v>
      </c>
      <c r="K526" s="67">
        <v>0</v>
      </c>
      <c r="L526" s="123">
        <f t="shared" si="9"/>
        <v>27851</v>
      </c>
      <c r="M526" s="83" t="s">
        <v>5756</v>
      </c>
      <c r="N526" s="113" t="s">
        <v>9526</v>
      </c>
      <c r="O526" s="67"/>
      <c r="P526" s="67"/>
      <c r="Q526" s="83" t="s">
        <v>137</v>
      </c>
      <c r="R526" s="182" t="s">
        <v>137</v>
      </c>
      <c r="S526" s="83" t="s">
        <v>139</v>
      </c>
      <c r="T526" s="67" t="s">
        <v>140</v>
      </c>
      <c r="U526" s="200" t="s">
        <v>7830</v>
      </c>
      <c r="V526" s="67"/>
      <c r="W526" s="67"/>
      <c r="X526" s="83" t="s">
        <v>6953</v>
      </c>
    </row>
    <row r="527" spans="1:24" ht="15" customHeight="1">
      <c r="A527" s="67" t="s">
        <v>134</v>
      </c>
      <c r="B527" s="67" t="s">
        <v>135</v>
      </c>
      <c r="C527" s="83">
        <v>581</v>
      </c>
      <c r="D527" s="104" t="s">
        <v>5594</v>
      </c>
      <c r="E527" s="83" t="s">
        <v>699</v>
      </c>
      <c r="F527" s="67" t="s">
        <v>136</v>
      </c>
      <c r="G527" s="83">
        <v>15000</v>
      </c>
      <c r="H527" s="67" t="s">
        <v>162</v>
      </c>
      <c r="I527" s="67">
        <v>1</v>
      </c>
      <c r="J527" s="195">
        <v>36982</v>
      </c>
      <c r="K527" s="67">
        <v>0</v>
      </c>
      <c r="L527" s="123">
        <f t="shared" si="9"/>
        <v>27851</v>
      </c>
      <c r="M527" s="83" t="s">
        <v>5738</v>
      </c>
      <c r="N527" s="113" t="s">
        <v>9526</v>
      </c>
      <c r="O527" s="67"/>
      <c r="P527" s="67"/>
      <c r="Q527" s="83" t="s">
        <v>4441</v>
      </c>
      <c r="R527" s="182" t="s">
        <v>2889</v>
      </c>
      <c r="S527" s="83" t="s">
        <v>139</v>
      </c>
      <c r="T527" s="67" t="s">
        <v>140</v>
      </c>
      <c r="U527" s="200" t="s">
        <v>7831</v>
      </c>
      <c r="V527" s="67"/>
      <c r="W527" s="67"/>
      <c r="X527" s="83" t="s">
        <v>6954</v>
      </c>
    </row>
    <row r="528" spans="1:24" ht="15" customHeight="1">
      <c r="A528" s="67" t="s">
        <v>134</v>
      </c>
      <c r="B528" s="67" t="s">
        <v>135</v>
      </c>
      <c r="C528" s="83">
        <v>431</v>
      </c>
      <c r="D528" s="104" t="s">
        <v>5595</v>
      </c>
      <c r="E528" s="83" t="s">
        <v>700</v>
      </c>
      <c r="F528" s="67" t="s">
        <v>136</v>
      </c>
      <c r="G528" s="83">
        <v>35000</v>
      </c>
      <c r="H528" s="67" t="s">
        <v>162</v>
      </c>
      <c r="I528" s="67">
        <v>1</v>
      </c>
      <c r="J528" s="195">
        <v>36982</v>
      </c>
      <c r="K528" s="67">
        <v>0</v>
      </c>
      <c r="L528" s="123">
        <f t="shared" si="9"/>
        <v>27851</v>
      </c>
      <c r="M528" s="83" t="s">
        <v>5806</v>
      </c>
      <c r="N528" s="113" t="s">
        <v>9526</v>
      </c>
      <c r="O528" s="67"/>
      <c r="P528" s="67"/>
      <c r="Q528" s="83" t="s">
        <v>4442</v>
      </c>
      <c r="R528" s="182" t="s">
        <v>2890</v>
      </c>
      <c r="S528" s="83" t="s">
        <v>7823</v>
      </c>
      <c r="T528" s="67" t="s">
        <v>140</v>
      </c>
      <c r="U528" s="200" t="s">
        <v>7832</v>
      </c>
      <c r="V528" s="67"/>
      <c r="W528" s="67"/>
      <c r="X528" s="83" t="s">
        <v>6955</v>
      </c>
    </row>
    <row r="529" spans="1:24" ht="15" customHeight="1">
      <c r="A529" s="67" t="s">
        <v>134</v>
      </c>
      <c r="B529" s="67" t="s">
        <v>135</v>
      </c>
      <c r="C529" s="83">
        <v>713</v>
      </c>
      <c r="D529" s="104" t="s">
        <v>5484</v>
      </c>
      <c r="E529" s="83" t="s">
        <v>701</v>
      </c>
      <c r="F529" s="67" t="s">
        <v>136</v>
      </c>
      <c r="G529" s="83">
        <v>36000</v>
      </c>
      <c r="H529" s="67" t="s">
        <v>162</v>
      </c>
      <c r="I529" s="67">
        <v>1</v>
      </c>
      <c r="J529" s="195">
        <v>36982</v>
      </c>
      <c r="K529" s="67">
        <v>0</v>
      </c>
      <c r="L529" s="123">
        <f t="shared" si="9"/>
        <v>27851</v>
      </c>
      <c r="M529" s="83" t="s">
        <v>5802</v>
      </c>
      <c r="N529" s="113" t="s">
        <v>9526</v>
      </c>
      <c r="O529" s="67"/>
      <c r="P529" s="67"/>
      <c r="Q529" s="83" t="s">
        <v>4443</v>
      </c>
      <c r="R529" s="182" t="s">
        <v>2891</v>
      </c>
      <c r="S529" s="83" t="s">
        <v>7823</v>
      </c>
      <c r="T529" s="67" t="s">
        <v>140</v>
      </c>
      <c r="U529" s="200" t="s">
        <v>7832</v>
      </c>
      <c r="V529" s="67"/>
      <c r="W529" s="67"/>
      <c r="X529" s="83" t="s">
        <v>6956</v>
      </c>
    </row>
    <row r="530" spans="1:24" ht="15" customHeight="1">
      <c r="A530" s="67" t="s">
        <v>134</v>
      </c>
      <c r="B530" s="67" t="s">
        <v>135</v>
      </c>
      <c r="C530" s="83">
        <v>705</v>
      </c>
      <c r="D530" s="104" t="s">
        <v>5484</v>
      </c>
      <c r="E530" s="83" t="s">
        <v>702</v>
      </c>
      <c r="F530" s="67" t="s">
        <v>136</v>
      </c>
      <c r="G530" s="83">
        <v>25360</v>
      </c>
      <c r="H530" s="67" t="s">
        <v>162</v>
      </c>
      <c r="I530" s="67">
        <v>1</v>
      </c>
      <c r="J530" s="195">
        <v>36982</v>
      </c>
      <c r="K530" s="67">
        <v>0</v>
      </c>
      <c r="L530" s="123">
        <f t="shared" si="9"/>
        <v>27851</v>
      </c>
      <c r="M530" s="83" t="s">
        <v>5802</v>
      </c>
      <c r="N530" s="113" t="s">
        <v>9526</v>
      </c>
      <c r="O530" s="67"/>
      <c r="P530" s="67"/>
      <c r="Q530" s="83" t="s">
        <v>4444</v>
      </c>
      <c r="R530" s="182" t="s">
        <v>2892</v>
      </c>
      <c r="S530" s="83" t="s">
        <v>7823</v>
      </c>
      <c r="T530" s="67" t="s">
        <v>140</v>
      </c>
      <c r="U530" s="200" t="s">
        <v>7832</v>
      </c>
      <c r="V530" s="67"/>
      <c r="W530" s="67"/>
      <c r="X530" s="83" t="s">
        <v>6957</v>
      </c>
    </row>
    <row r="531" spans="1:24" ht="15" customHeight="1">
      <c r="A531" s="67" t="s">
        <v>134</v>
      </c>
      <c r="B531" s="67" t="s">
        <v>135</v>
      </c>
      <c r="C531" s="83">
        <v>2576</v>
      </c>
      <c r="D531" s="104" t="s">
        <v>5491</v>
      </c>
      <c r="E531" s="83" t="s">
        <v>703</v>
      </c>
      <c r="F531" s="67" t="s">
        <v>136</v>
      </c>
      <c r="G531" s="83">
        <v>23400</v>
      </c>
      <c r="H531" s="67" t="s">
        <v>162</v>
      </c>
      <c r="I531" s="67">
        <v>1</v>
      </c>
      <c r="J531" s="195">
        <v>36982</v>
      </c>
      <c r="K531" s="67">
        <v>0</v>
      </c>
      <c r="L531" s="123">
        <f t="shared" si="9"/>
        <v>27851</v>
      </c>
      <c r="M531" s="83" t="s">
        <v>5889</v>
      </c>
      <c r="N531" s="113" t="s">
        <v>9526</v>
      </c>
      <c r="O531" s="67"/>
      <c r="P531" s="67"/>
      <c r="Q531" s="83" t="s">
        <v>4445</v>
      </c>
      <c r="R531" s="182" t="s">
        <v>2893</v>
      </c>
      <c r="S531" s="83" t="s">
        <v>7823</v>
      </c>
      <c r="T531" s="67" t="s">
        <v>140</v>
      </c>
      <c r="U531" s="200" t="s">
        <v>7831</v>
      </c>
      <c r="V531" s="67"/>
      <c r="W531" s="67"/>
      <c r="X531" s="83" t="s">
        <v>6958</v>
      </c>
    </row>
    <row r="532" spans="1:24" ht="15" customHeight="1">
      <c r="A532" s="67" t="s">
        <v>134</v>
      </c>
      <c r="B532" s="67" t="s">
        <v>135</v>
      </c>
      <c r="C532" s="83">
        <v>1470</v>
      </c>
      <c r="D532" s="104" t="s">
        <v>5491</v>
      </c>
      <c r="E532" s="83" t="s">
        <v>704</v>
      </c>
      <c r="F532" s="67" t="s">
        <v>136</v>
      </c>
      <c r="G532" s="83">
        <v>28200</v>
      </c>
      <c r="H532" s="67" t="s">
        <v>162</v>
      </c>
      <c r="I532" s="67">
        <v>1</v>
      </c>
      <c r="J532" s="195">
        <v>36982</v>
      </c>
      <c r="K532" s="67">
        <v>0</v>
      </c>
      <c r="L532" s="123">
        <f t="shared" si="9"/>
        <v>27851</v>
      </c>
      <c r="M532" s="83" t="s">
        <v>5889</v>
      </c>
      <c r="N532" s="113" t="s">
        <v>9526</v>
      </c>
      <c r="O532" s="67"/>
      <c r="P532" s="67"/>
      <c r="Q532" s="83" t="s">
        <v>4446</v>
      </c>
      <c r="R532" s="182" t="s">
        <v>2894</v>
      </c>
      <c r="S532" s="83" t="s">
        <v>7823</v>
      </c>
      <c r="T532" s="67" t="s">
        <v>140</v>
      </c>
      <c r="U532" s="200" t="s">
        <v>7832</v>
      </c>
      <c r="V532" s="67"/>
      <c r="W532" s="67"/>
      <c r="X532" s="83" t="s">
        <v>6959</v>
      </c>
    </row>
    <row r="533" spans="1:24" ht="15" customHeight="1">
      <c r="A533" s="67" t="s">
        <v>134</v>
      </c>
      <c r="B533" s="67" t="s">
        <v>135</v>
      </c>
      <c r="C533" s="83">
        <v>1467</v>
      </c>
      <c r="D533" s="104" t="s">
        <v>5491</v>
      </c>
      <c r="E533" s="83" t="s">
        <v>705</v>
      </c>
      <c r="F533" s="67" t="s">
        <v>136</v>
      </c>
      <c r="G533" s="83">
        <v>33000</v>
      </c>
      <c r="H533" s="67" t="s">
        <v>162</v>
      </c>
      <c r="I533" s="67">
        <v>1</v>
      </c>
      <c r="J533" s="195">
        <v>36982</v>
      </c>
      <c r="K533" s="67">
        <v>0</v>
      </c>
      <c r="L533" s="123">
        <f t="shared" si="9"/>
        <v>27851</v>
      </c>
      <c r="M533" s="83" t="s">
        <v>5889</v>
      </c>
      <c r="N533" s="113" t="s">
        <v>9526</v>
      </c>
      <c r="O533" s="67"/>
      <c r="P533" s="67"/>
      <c r="Q533" s="83" t="s">
        <v>4447</v>
      </c>
      <c r="R533" s="182" t="s">
        <v>2895</v>
      </c>
      <c r="S533" s="83" t="s">
        <v>7823</v>
      </c>
      <c r="T533" s="67" t="s">
        <v>140</v>
      </c>
      <c r="U533" s="200" t="s">
        <v>7832</v>
      </c>
      <c r="V533" s="67"/>
      <c r="W533" s="67"/>
      <c r="X533" s="83" t="s">
        <v>6960</v>
      </c>
    </row>
    <row r="534" spans="1:24" ht="15" customHeight="1">
      <c r="A534" s="67" t="s">
        <v>134</v>
      </c>
      <c r="B534" s="67" t="s">
        <v>135</v>
      </c>
      <c r="C534" s="83">
        <v>1469</v>
      </c>
      <c r="D534" s="104" t="s">
        <v>5491</v>
      </c>
      <c r="E534" s="83" t="s">
        <v>706</v>
      </c>
      <c r="F534" s="67" t="s">
        <v>136</v>
      </c>
      <c r="G534" s="83">
        <v>27600</v>
      </c>
      <c r="H534" s="67" t="s">
        <v>162</v>
      </c>
      <c r="I534" s="67">
        <v>1</v>
      </c>
      <c r="J534" s="195">
        <v>36982</v>
      </c>
      <c r="K534" s="67">
        <v>0</v>
      </c>
      <c r="L534" s="123">
        <f t="shared" si="9"/>
        <v>27851</v>
      </c>
      <c r="M534" s="83" t="s">
        <v>5889</v>
      </c>
      <c r="N534" s="113" t="s">
        <v>9526</v>
      </c>
      <c r="O534" s="67"/>
      <c r="P534" s="67"/>
      <c r="Q534" s="83" t="s">
        <v>4448</v>
      </c>
      <c r="R534" s="182" t="s">
        <v>2896</v>
      </c>
      <c r="S534" s="83" t="s">
        <v>139</v>
      </c>
      <c r="T534" s="67" t="s">
        <v>140</v>
      </c>
      <c r="U534" s="200" t="s">
        <v>7831</v>
      </c>
      <c r="V534" s="67"/>
      <c r="W534" s="67"/>
      <c r="X534" s="83" t="s">
        <v>6961</v>
      </c>
    </row>
    <row r="535" spans="1:24" ht="15" customHeight="1">
      <c r="A535" s="67" t="s">
        <v>134</v>
      </c>
      <c r="B535" s="67" t="s">
        <v>135</v>
      </c>
      <c r="C535" s="83">
        <v>1468</v>
      </c>
      <c r="D535" s="104" t="s">
        <v>5491</v>
      </c>
      <c r="E535" s="83" t="s">
        <v>707</v>
      </c>
      <c r="F535" s="67" t="s">
        <v>136</v>
      </c>
      <c r="G535" s="83">
        <v>19200</v>
      </c>
      <c r="H535" s="67" t="s">
        <v>162</v>
      </c>
      <c r="I535" s="67">
        <v>1</v>
      </c>
      <c r="J535" s="195">
        <v>36982</v>
      </c>
      <c r="K535" s="67">
        <v>0</v>
      </c>
      <c r="L535" s="123">
        <f t="shared" si="9"/>
        <v>27851</v>
      </c>
      <c r="M535" s="83" t="s">
        <v>5889</v>
      </c>
      <c r="N535" s="113" t="s">
        <v>9526</v>
      </c>
      <c r="O535" s="113"/>
      <c r="P535" s="67"/>
      <c r="Q535" s="83" t="s">
        <v>4449</v>
      </c>
      <c r="R535" s="182" t="s">
        <v>2897</v>
      </c>
      <c r="S535" s="83" t="s">
        <v>139</v>
      </c>
      <c r="T535" s="67" t="s">
        <v>140</v>
      </c>
      <c r="U535" s="200" t="s">
        <v>7832</v>
      </c>
      <c r="V535" s="67"/>
      <c r="W535" s="67"/>
      <c r="X535" s="83" t="s">
        <v>6962</v>
      </c>
    </row>
    <row r="536" spans="1:24" ht="15" customHeight="1">
      <c r="A536" s="67" t="s">
        <v>134</v>
      </c>
      <c r="B536" s="67" t="s">
        <v>135</v>
      </c>
      <c r="C536" s="83">
        <v>460</v>
      </c>
      <c r="D536" s="104" t="s">
        <v>5491</v>
      </c>
      <c r="E536" s="83" t="s">
        <v>708</v>
      </c>
      <c r="F536" s="67" t="s">
        <v>136</v>
      </c>
      <c r="G536" s="83">
        <v>36000</v>
      </c>
      <c r="H536" s="67" t="s">
        <v>162</v>
      </c>
      <c r="I536" s="67">
        <v>1</v>
      </c>
      <c r="J536" s="195">
        <v>36982</v>
      </c>
      <c r="K536" s="67">
        <v>0</v>
      </c>
      <c r="L536" s="123">
        <f t="shared" si="9"/>
        <v>27851</v>
      </c>
      <c r="M536" s="83" t="s">
        <v>5889</v>
      </c>
      <c r="N536" s="113" t="s">
        <v>9526</v>
      </c>
      <c r="O536" s="67"/>
      <c r="P536" s="67"/>
      <c r="Q536" s="83" t="s">
        <v>4450</v>
      </c>
      <c r="R536" s="182" t="s">
        <v>2898</v>
      </c>
      <c r="S536" s="83" t="s">
        <v>139</v>
      </c>
      <c r="T536" s="67" t="s">
        <v>140</v>
      </c>
      <c r="U536" s="200" t="s">
        <v>7832</v>
      </c>
      <c r="V536" s="67"/>
      <c r="W536" s="67"/>
      <c r="X536" s="83" t="s">
        <v>6963</v>
      </c>
    </row>
    <row r="537" spans="1:24" ht="15" customHeight="1">
      <c r="A537" s="67" t="s">
        <v>134</v>
      </c>
      <c r="B537" s="67" t="s">
        <v>135</v>
      </c>
      <c r="C537" s="83">
        <v>1126</v>
      </c>
      <c r="D537" s="104" t="s">
        <v>5500</v>
      </c>
      <c r="E537" s="83" t="s">
        <v>709</v>
      </c>
      <c r="F537" s="67" t="s">
        <v>136</v>
      </c>
      <c r="G537" s="83">
        <v>112800</v>
      </c>
      <c r="H537" s="67" t="s">
        <v>5736</v>
      </c>
      <c r="I537" s="67">
        <v>1</v>
      </c>
      <c r="J537" s="195">
        <v>36982</v>
      </c>
      <c r="K537" s="67">
        <v>0</v>
      </c>
      <c r="L537" s="123">
        <f t="shared" si="9"/>
        <v>27851</v>
      </c>
      <c r="M537" s="83" t="s">
        <v>5890</v>
      </c>
      <c r="N537" s="113" t="s">
        <v>9526</v>
      </c>
      <c r="O537" s="67"/>
      <c r="P537" s="67"/>
      <c r="Q537" s="83" t="s">
        <v>4451</v>
      </c>
      <c r="R537" s="182" t="s">
        <v>2899</v>
      </c>
      <c r="S537" s="83" t="s">
        <v>139</v>
      </c>
      <c r="T537" s="67" t="s">
        <v>140</v>
      </c>
      <c r="U537" s="200" t="s">
        <v>7832</v>
      </c>
      <c r="V537" s="67"/>
      <c r="W537" s="67"/>
      <c r="X537" s="83" t="s">
        <v>137</v>
      </c>
    </row>
    <row r="538" spans="1:24" ht="15" customHeight="1">
      <c r="A538" s="67" t="s">
        <v>134</v>
      </c>
      <c r="B538" s="67" t="s">
        <v>135</v>
      </c>
      <c r="C538" s="83">
        <v>945</v>
      </c>
      <c r="D538" s="104" t="s">
        <v>5500</v>
      </c>
      <c r="E538" s="83" t="s">
        <v>710</v>
      </c>
      <c r="F538" s="67" t="s">
        <v>136</v>
      </c>
      <c r="G538" s="83">
        <v>30000</v>
      </c>
      <c r="H538" s="67" t="s">
        <v>5736</v>
      </c>
      <c r="I538" s="67">
        <v>1</v>
      </c>
      <c r="J538" s="195">
        <v>36982</v>
      </c>
      <c r="K538" s="67">
        <v>0</v>
      </c>
      <c r="L538" s="123">
        <f t="shared" si="9"/>
        <v>27851</v>
      </c>
      <c r="M538" s="83" t="s">
        <v>5890</v>
      </c>
      <c r="N538" s="113" t="s">
        <v>9526</v>
      </c>
      <c r="O538" s="67"/>
      <c r="P538" s="67"/>
      <c r="Q538" s="83" t="s">
        <v>4452</v>
      </c>
      <c r="R538" s="182" t="s">
        <v>2900</v>
      </c>
      <c r="S538" s="83" t="s">
        <v>139</v>
      </c>
      <c r="T538" s="67" t="s">
        <v>140</v>
      </c>
      <c r="U538" s="200" t="s">
        <v>7832</v>
      </c>
      <c r="V538" s="67"/>
      <c r="W538" s="67"/>
      <c r="X538" s="83" t="s">
        <v>6964</v>
      </c>
    </row>
    <row r="539" spans="1:24" ht="15" customHeight="1">
      <c r="A539" s="67" t="s">
        <v>134</v>
      </c>
      <c r="B539" s="67" t="s">
        <v>135</v>
      </c>
      <c r="C539" s="83">
        <v>878</v>
      </c>
      <c r="D539" s="104" t="s">
        <v>5500</v>
      </c>
      <c r="E539" s="83" t="s">
        <v>711</v>
      </c>
      <c r="F539" s="67" t="s">
        <v>136</v>
      </c>
      <c r="G539" s="83">
        <v>9600</v>
      </c>
      <c r="H539" s="67" t="s">
        <v>5736</v>
      </c>
      <c r="I539" s="67">
        <v>1</v>
      </c>
      <c r="J539" s="195">
        <v>36982</v>
      </c>
      <c r="K539" s="67">
        <v>0</v>
      </c>
      <c r="L539" s="123">
        <f t="shared" si="9"/>
        <v>27851</v>
      </c>
      <c r="M539" s="83" t="s">
        <v>5732</v>
      </c>
      <c r="N539" s="113" t="s">
        <v>9526</v>
      </c>
      <c r="O539" s="67"/>
      <c r="P539" s="67"/>
      <c r="Q539" s="83" t="s">
        <v>4453</v>
      </c>
      <c r="R539" s="182" t="s">
        <v>2901</v>
      </c>
      <c r="S539" s="83" t="s">
        <v>139</v>
      </c>
      <c r="T539" s="67" t="s">
        <v>140</v>
      </c>
      <c r="U539" s="200" t="s">
        <v>7830</v>
      </c>
      <c r="V539" s="67"/>
      <c r="W539" s="67"/>
      <c r="X539" s="83" t="s">
        <v>6965</v>
      </c>
    </row>
    <row r="540" spans="1:24" ht="15" customHeight="1">
      <c r="A540" s="67" t="s">
        <v>134</v>
      </c>
      <c r="B540" s="67" t="s">
        <v>135</v>
      </c>
      <c r="C540" s="83">
        <v>2629</v>
      </c>
      <c r="D540" s="104" t="s">
        <v>5484</v>
      </c>
      <c r="E540" s="83" t="s">
        <v>712</v>
      </c>
      <c r="F540" s="67" t="s">
        <v>136</v>
      </c>
      <c r="G540" s="83">
        <v>15000</v>
      </c>
      <c r="H540" s="67" t="s">
        <v>5736</v>
      </c>
      <c r="I540" s="67">
        <v>1</v>
      </c>
      <c r="J540" s="195">
        <v>36982</v>
      </c>
      <c r="K540" s="67">
        <v>0</v>
      </c>
      <c r="L540" s="123">
        <f t="shared" si="9"/>
        <v>27851</v>
      </c>
      <c r="M540" s="83" t="s">
        <v>5856</v>
      </c>
      <c r="N540" s="113" t="s">
        <v>9526</v>
      </c>
      <c r="O540" s="67"/>
      <c r="P540" s="67"/>
      <c r="Q540" s="83" t="s">
        <v>137</v>
      </c>
      <c r="R540" s="182" t="s">
        <v>137</v>
      </c>
      <c r="S540" s="83" t="s">
        <v>139</v>
      </c>
      <c r="T540" s="67" t="s">
        <v>140</v>
      </c>
      <c r="U540" s="200" t="s">
        <v>7830</v>
      </c>
      <c r="V540" s="67"/>
      <c r="W540" s="67"/>
      <c r="X540" s="83" t="s">
        <v>6966</v>
      </c>
    </row>
    <row r="541" spans="1:24" ht="15" customHeight="1">
      <c r="A541" s="67" t="s">
        <v>134</v>
      </c>
      <c r="B541" s="67" t="s">
        <v>135</v>
      </c>
      <c r="C541" s="83">
        <v>1528</v>
      </c>
      <c r="D541" s="104" t="s">
        <v>5596</v>
      </c>
      <c r="E541" s="83" t="s">
        <v>713</v>
      </c>
      <c r="F541" s="67" t="s">
        <v>136</v>
      </c>
      <c r="G541" s="83">
        <v>6500</v>
      </c>
      <c r="H541" s="67" t="s">
        <v>162</v>
      </c>
      <c r="I541" s="67">
        <v>1</v>
      </c>
      <c r="J541" s="195">
        <v>36982</v>
      </c>
      <c r="K541" s="67">
        <v>0</v>
      </c>
      <c r="L541" s="123">
        <f t="shared" si="9"/>
        <v>27851</v>
      </c>
      <c r="M541" s="83" t="s">
        <v>5891</v>
      </c>
      <c r="N541" s="113" t="s">
        <v>9526</v>
      </c>
      <c r="O541" s="67"/>
      <c r="P541" s="67"/>
      <c r="Q541" s="83" t="s">
        <v>4454</v>
      </c>
      <c r="R541" s="182" t="s">
        <v>2902</v>
      </c>
      <c r="S541" s="83" t="s">
        <v>139</v>
      </c>
      <c r="T541" s="67" t="s">
        <v>140</v>
      </c>
      <c r="U541" s="200" t="s">
        <v>7831</v>
      </c>
      <c r="V541" s="67"/>
      <c r="W541" s="67"/>
      <c r="X541" s="83" t="s">
        <v>6967</v>
      </c>
    </row>
    <row r="542" spans="1:24" ht="15" customHeight="1">
      <c r="A542" s="67" t="s">
        <v>134</v>
      </c>
      <c r="B542" s="67" t="s">
        <v>135</v>
      </c>
      <c r="C542" s="83">
        <v>523</v>
      </c>
      <c r="D542" s="104" t="s">
        <v>5498</v>
      </c>
      <c r="E542" s="83" t="s">
        <v>714</v>
      </c>
      <c r="F542" s="67" t="s">
        <v>136</v>
      </c>
      <c r="G542" s="83">
        <v>6600</v>
      </c>
      <c r="H542" s="67" t="s">
        <v>162</v>
      </c>
      <c r="I542" s="67">
        <v>1</v>
      </c>
      <c r="J542" s="195">
        <v>36982</v>
      </c>
      <c r="K542" s="67">
        <v>0</v>
      </c>
      <c r="L542" s="123">
        <f t="shared" si="9"/>
        <v>27851</v>
      </c>
      <c r="M542" s="83" t="s">
        <v>5892</v>
      </c>
      <c r="N542" s="113" t="s">
        <v>9526</v>
      </c>
      <c r="O542" s="67"/>
      <c r="P542" s="67"/>
      <c r="Q542" s="83" t="s">
        <v>4455</v>
      </c>
      <c r="R542" s="182" t="s">
        <v>2903</v>
      </c>
      <c r="S542" s="83" t="s">
        <v>139</v>
      </c>
      <c r="T542" s="67" t="s">
        <v>140</v>
      </c>
      <c r="U542" s="200" t="s">
        <v>7830</v>
      </c>
      <c r="V542" s="67"/>
      <c r="W542" s="67"/>
      <c r="X542" s="83" t="s">
        <v>6968</v>
      </c>
    </row>
    <row r="543" spans="1:24" ht="15" customHeight="1">
      <c r="A543" s="67" t="s">
        <v>134</v>
      </c>
      <c r="B543" s="67" t="s">
        <v>135</v>
      </c>
      <c r="C543" s="83">
        <v>573</v>
      </c>
      <c r="D543" s="104" t="s">
        <v>5593</v>
      </c>
      <c r="E543" s="83" t="s">
        <v>715</v>
      </c>
      <c r="F543" s="67" t="s">
        <v>136</v>
      </c>
      <c r="G543" s="83">
        <v>13200</v>
      </c>
      <c r="H543" s="67" t="s">
        <v>162</v>
      </c>
      <c r="I543" s="67">
        <v>1</v>
      </c>
      <c r="J543" s="195">
        <v>36982</v>
      </c>
      <c r="K543" s="67">
        <v>0</v>
      </c>
      <c r="L543" s="123">
        <f t="shared" si="9"/>
        <v>27851</v>
      </c>
      <c r="M543" s="83" t="s">
        <v>5828</v>
      </c>
      <c r="N543" s="113" t="s">
        <v>9526</v>
      </c>
      <c r="O543" s="67"/>
      <c r="P543" s="67"/>
      <c r="Q543" s="83" t="s">
        <v>4456</v>
      </c>
      <c r="R543" s="182" t="s">
        <v>2904</v>
      </c>
      <c r="S543" s="83" t="s">
        <v>139</v>
      </c>
      <c r="T543" s="67" t="s">
        <v>140</v>
      </c>
      <c r="U543" s="200" t="s">
        <v>7831</v>
      </c>
      <c r="V543" s="67"/>
      <c r="W543" s="67"/>
      <c r="X543" s="83" t="s">
        <v>6969</v>
      </c>
    </row>
    <row r="544" spans="1:24" ht="15" customHeight="1">
      <c r="A544" s="67" t="s">
        <v>134</v>
      </c>
      <c r="B544" s="67" t="s">
        <v>135</v>
      </c>
      <c r="C544" s="83">
        <v>2049</v>
      </c>
      <c r="D544" s="104" t="s">
        <v>5593</v>
      </c>
      <c r="E544" s="83" t="s">
        <v>716</v>
      </c>
      <c r="F544" s="67" t="s">
        <v>136</v>
      </c>
      <c r="G544" s="83">
        <v>6000</v>
      </c>
      <c r="H544" s="67" t="s">
        <v>162</v>
      </c>
      <c r="I544" s="67">
        <v>1</v>
      </c>
      <c r="J544" s="195">
        <v>36982</v>
      </c>
      <c r="K544" s="67">
        <v>0</v>
      </c>
      <c r="L544" s="123">
        <f t="shared" si="9"/>
        <v>27851</v>
      </c>
      <c r="M544" s="83" t="s">
        <v>5828</v>
      </c>
      <c r="N544" s="113" t="s">
        <v>9526</v>
      </c>
      <c r="O544" s="112"/>
      <c r="P544" s="67"/>
      <c r="Q544" s="83" t="s">
        <v>4457</v>
      </c>
      <c r="R544" s="182" t="s">
        <v>2905</v>
      </c>
      <c r="S544" s="83" t="s">
        <v>139</v>
      </c>
      <c r="T544" s="67" t="s">
        <v>140</v>
      </c>
      <c r="U544" s="200" t="s">
        <v>7830</v>
      </c>
      <c r="V544" s="67"/>
      <c r="W544" s="67"/>
      <c r="X544" s="83" t="s">
        <v>6970</v>
      </c>
    </row>
    <row r="545" spans="1:24" ht="15" customHeight="1">
      <c r="A545" s="67" t="s">
        <v>134</v>
      </c>
      <c r="B545" s="67" t="s">
        <v>135</v>
      </c>
      <c r="C545" s="83">
        <v>1490</v>
      </c>
      <c r="D545" s="104" t="s">
        <v>5560</v>
      </c>
      <c r="E545" s="83" t="s">
        <v>717</v>
      </c>
      <c r="F545" s="67" t="s">
        <v>136</v>
      </c>
      <c r="G545" s="83">
        <v>7900</v>
      </c>
      <c r="H545" s="67" t="s">
        <v>162</v>
      </c>
      <c r="I545" s="67">
        <v>1</v>
      </c>
      <c r="J545" s="195">
        <v>36982</v>
      </c>
      <c r="K545" s="67">
        <v>0</v>
      </c>
      <c r="L545" s="123">
        <f t="shared" si="9"/>
        <v>27851</v>
      </c>
      <c r="M545" s="83" t="s">
        <v>5758</v>
      </c>
      <c r="N545" s="113" t="s">
        <v>9526</v>
      </c>
      <c r="O545" s="67"/>
      <c r="P545" s="67"/>
      <c r="Q545" s="83" t="s">
        <v>4458</v>
      </c>
      <c r="R545" s="182" t="s">
        <v>2906</v>
      </c>
      <c r="S545" s="83" t="s">
        <v>139</v>
      </c>
      <c r="T545" s="67" t="s">
        <v>140</v>
      </c>
      <c r="U545" s="200" t="s">
        <v>7830</v>
      </c>
      <c r="V545" s="67"/>
      <c r="W545" s="67"/>
      <c r="X545" s="83" t="s">
        <v>6971</v>
      </c>
    </row>
    <row r="546" spans="1:24" ht="15" customHeight="1">
      <c r="A546" s="67" t="s">
        <v>134</v>
      </c>
      <c r="B546" s="67" t="s">
        <v>135</v>
      </c>
      <c r="C546" s="83">
        <v>1488</v>
      </c>
      <c r="D546" s="104" t="s">
        <v>5560</v>
      </c>
      <c r="E546" s="83" t="s">
        <v>718</v>
      </c>
      <c r="F546" s="67" t="s">
        <v>136</v>
      </c>
      <c r="G546" s="83">
        <v>8700</v>
      </c>
      <c r="H546" s="67" t="s">
        <v>162</v>
      </c>
      <c r="I546" s="67">
        <v>1</v>
      </c>
      <c r="J546" s="195">
        <v>36982</v>
      </c>
      <c r="K546" s="67">
        <v>0</v>
      </c>
      <c r="L546" s="123">
        <f t="shared" si="9"/>
        <v>27851</v>
      </c>
      <c r="M546" s="83" t="s">
        <v>5758</v>
      </c>
      <c r="N546" s="113" t="s">
        <v>9526</v>
      </c>
      <c r="O546" s="67"/>
      <c r="P546" s="67"/>
      <c r="Q546" s="83" t="s">
        <v>4269</v>
      </c>
      <c r="R546" s="182" t="s">
        <v>2907</v>
      </c>
      <c r="S546" s="83" t="s">
        <v>139</v>
      </c>
      <c r="T546" s="67" t="s">
        <v>140</v>
      </c>
      <c r="U546" s="200" t="s">
        <v>7830</v>
      </c>
      <c r="V546" s="67"/>
      <c r="W546" s="67"/>
      <c r="X546" s="83" t="s">
        <v>6972</v>
      </c>
    </row>
    <row r="547" spans="1:24" ht="15" customHeight="1">
      <c r="A547" s="67" t="s">
        <v>134</v>
      </c>
      <c r="B547" s="67" t="s">
        <v>135</v>
      </c>
      <c r="C547" s="83">
        <v>1489</v>
      </c>
      <c r="D547" s="104" t="s">
        <v>5560</v>
      </c>
      <c r="E547" s="83" t="s">
        <v>719</v>
      </c>
      <c r="F547" s="67" t="s">
        <v>136</v>
      </c>
      <c r="G547" s="83">
        <v>8700</v>
      </c>
      <c r="H547" s="67" t="s">
        <v>162</v>
      </c>
      <c r="I547" s="67">
        <v>1</v>
      </c>
      <c r="J547" s="195">
        <v>36982</v>
      </c>
      <c r="K547" s="67">
        <v>0</v>
      </c>
      <c r="L547" s="123">
        <f t="shared" si="9"/>
        <v>27851</v>
      </c>
      <c r="M547" s="83" t="s">
        <v>5758</v>
      </c>
      <c r="N547" s="113" t="s">
        <v>9526</v>
      </c>
      <c r="O547" s="67"/>
      <c r="P547" s="67"/>
      <c r="Q547" s="83" t="s">
        <v>4458</v>
      </c>
      <c r="R547" s="182" t="s">
        <v>2908</v>
      </c>
      <c r="S547" s="83" t="s">
        <v>139</v>
      </c>
      <c r="T547" s="67" t="s">
        <v>140</v>
      </c>
      <c r="U547" s="200" t="s">
        <v>7830</v>
      </c>
      <c r="V547" s="67"/>
      <c r="W547" s="67"/>
      <c r="X547" s="83" t="s">
        <v>6872</v>
      </c>
    </row>
    <row r="548" spans="1:24" ht="15" customHeight="1">
      <c r="A548" s="67" t="s">
        <v>134</v>
      </c>
      <c r="B548" s="67" t="s">
        <v>135</v>
      </c>
      <c r="C548" s="83">
        <v>1487</v>
      </c>
      <c r="D548" s="104" t="s">
        <v>5560</v>
      </c>
      <c r="E548" s="83" t="s">
        <v>720</v>
      </c>
      <c r="F548" s="67" t="s">
        <v>136</v>
      </c>
      <c r="G548" s="83">
        <v>8700</v>
      </c>
      <c r="H548" s="67" t="s">
        <v>162</v>
      </c>
      <c r="I548" s="67">
        <v>1</v>
      </c>
      <c r="J548" s="195">
        <v>36982</v>
      </c>
      <c r="K548" s="67">
        <v>0</v>
      </c>
      <c r="L548" s="123">
        <f t="shared" si="9"/>
        <v>27851</v>
      </c>
      <c r="M548" s="83" t="s">
        <v>5758</v>
      </c>
      <c r="N548" s="113" t="s">
        <v>9526</v>
      </c>
      <c r="O548" s="67"/>
      <c r="P548" s="67"/>
      <c r="Q548" s="83" t="s">
        <v>4459</v>
      </c>
      <c r="R548" s="182" t="s">
        <v>2909</v>
      </c>
      <c r="S548" s="83" t="s">
        <v>139</v>
      </c>
      <c r="T548" s="67" t="s">
        <v>140</v>
      </c>
      <c r="U548" s="200" t="s">
        <v>7830</v>
      </c>
      <c r="V548" s="67"/>
      <c r="W548" s="67"/>
      <c r="X548" s="83" t="s">
        <v>6973</v>
      </c>
    </row>
    <row r="549" spans="1:24" ht="15" customHeight="1">
      <c r="A549" s="67" t="s">
        <v>134</v>
      </c>
      <c r="B549" s="67" t="s">
        <v>135</v>
      </c>
      <c r="C549" s="83">
        <v>901</v>
      </c>
      <c r="D549" s="104" t="s">
        <v>5500</v>
      </c>
      <c r="E549" s="83" t="s">
        <v>721</v>
      </c>
      <c r="F549" s="67" t="s">
        <v>136</v>
      </c>
      <c r="G549" s="83">
        <v>20400</v>
      </c>
      <c r="H549" s="67" t="s">
        <v>5736</v>
      </c>
      <c r="I549" s="67">
        <v>1</v>
      </c>
      <c r="J549" s="195">
        <v>36982</v>
      </c>
      <c r="K549" s="67">
        <v>0</v>
      </c>
      <c r="L549" s="123">
        <f t="shared" si="9"/>
        <v>27851</v>
      </c>
      <c r="M549" s="83" t="s">
        <v>5758</v>
      </c>
      <c r="N549" s="113" t="s">
        <v>9526</v>
      </c>
      <c r="O549" s="67"/>
      <c r="P549" s="67"/>
      <c r="Q549" s="83" t="s">
        <v>4460</v>
      </c>
      <c r="R549" s="182" t="s">
        <v>2910</v>
      </c>
      <c r="S549" s="83" t="s">
        <v>139</v>
      </c>
      <c r="T549" s="67" t="s">
        <v>140</v>
      </c>
      <c r="U549" s="200" t="s">
        <v>7831</v>
      </c>
      <c r="V549" s="67"/>
      <c r="W549" s="67"/>
      <c r="X549" s="83" t="s">
        <v>137</v>
      </c>
    </row>
    <row r="550" spans="1:24" ht="15" customHeight="1">
      <c r="A550" s="67" t="s">
        <v>134</v>
      </c>
      <c r="B550" s="67" t="s">
        <v>135</v>
      </c>
      <c r="C550" s="83">
        <v>1400</v>
      </c>
      <c r="D550" s="104" t="s">
        <v>5590</v>
      </c>
      <c r="E550" s="83" t="s">
        <v>722</v>
      </c>
      <c r="F550" s="67" t="s">
        <v>136</v>
      </c>
      <c r="G550" s="83">
        <v>22100</v>
      </c>
      <c r="H550" s="67" t="s">
        <v>162</v>
      </c>
      <c r="I550" s="67">
        <v>1</v>
      </c>
      <c r="J550" s="195">
        <v>36982</v>
      </c>
      <c r="K550" s="67">
        <v>0</v>
      </c>
      <c r="L550" s="123">
        <f t="shared" si="9"/>
        <v>27851</v>
      </c>
      <c r="M550" s="83" t="s">
        <v>5757</v>
      </c>
      <c r="N550" s="113" t="s">
        <v>9526</v>
      </c>
      <c r="O550" s="67"/>
      <c r="P550" s="67"/>
      <c r="Q550" s="83" t="s">
        <v>4461</v>
      </c>
      <c r="R550" s="182" t="s">
        <v>2911</v>
      </c>
      <c r="S550" s="83" t="s">
        <v>139</v>
      </c>
      <c r="T550" s="67" t="s">
        <v>140</v>
      </c>
      <c r="U550" s="200" t="s">
        <v>7832</v>
      </c>
      <c r="V550" s="67"/>
      <c r="W550" s="67"/>
      <c r="X550" s="83" t="s">
        <v>137</v>
      </c>
    </row>
    <row r="551" spans="1:24" ht="15" customHeight="1">
      <c r="A551" s="67" t="s">
        <v>134</v>
      </c>
      <c r="B551" s="67" t="s">
        <v>135</v>
      </c>
      <c r="C551" s="83">
        <v>1172</v>
      </c>
      <c r="D551" s="104" t="s">
        <v>5515</v>
      </c>
      <c r="E551" s="83" t="s">
        <v>723</v>
      </c>
      <c r="F551" s="67" t="s">
        <v>136</v>
      </c>
      <c r="G551" s="83">
        <v>16200</v>
      </c>
      <c r="H551" s="67" t="s">
        <v>162</v>
      </c>
      <c r="I551" s="67">
        <v>1</v>
      </c>
      <c r="J551" s="195">
        <v>36982</v>
      </c>
      <c r="K551" s="67">
        <v>0</v>
      </c>
      <c r="L551" s="123">
        <f t="shared" si="9"/>
        <v>27851</v>
      </c>
      <c r="M551" s="83" t="s">
        <v>5782</v>
      </c>
      <c r="N551" s="113" t="s">
        <v>9526</v>
      </c>
      <c r="O551" s="67"/>
      <c r="P551" s="67"/>
      <c r="Q551" s="83" t="s">
        <v>4462</v>
      </c>
      <c r="R551" s="182" t="s">
        <v>2912</v>
      </c>
      <c r="S551" s="83" t="s">
        <v>139</v>
      </c>
      <c r="T551" s="67" t="s">
        <v>140</v>
      </c>
      <c r="U551" s="200" t="s">
        <v>7831</v>
      </c>
      <c r="V551" s="67"/>
      <c r="W551" s="67"/>
      <c r="X551" s="83" t="s">
        <v>137</v>
      </c>
    </row>
    <row r="552" spans="1:24" ht="15" customHeight="1">
      <c r="A552" s="67" t="s">
        <v>134</v>
      </c>
      <c r="B552" s="67" t="s">
        <v>135</v>
      </c>
      <c r="C552" s="83">
        <v>1011</v>
      </c>
      <c r="D552" s="104" t="s">
        <v>5526</v>
      </c>
      <c r="E552" s="83" t="s">
        <v>724</v>
      </c>
      <c r="F552" s="67" t="s">
        <v>136</v>
      </c>
      <c r="G552" s="83">
        <v>500</v>
      </c>
      <c r="H552" s="67" t="s">
        <v>162</v>
      </c>
      <c r="I552" s="67">
        <v>1</v>
      </c>
      <c r="J552" s="195">
        <v>36982</v>
      </c>
      <c r="K552" s="67">
        <v>0</v>
      </c>
      <c r="L552" s="123">
        <f t="shared" si="9"/>
        <v>27851</v>
      </c>
      <c r="M552" s="83" t="s">
        <v>5806</v>
      </c>
      <c r="N552" s="113" t="s">
        <v>9526</v>
      </c>
      <c r="O552" s="67"/>
      <c r="P552" s="67"/>
      <c r="Q552" s="83" t="s">
        <v>137</v>
      </c>
      <c r="R552" s="182" t="s">
        <v>137</v>
      </c>
      <c r="S552" s="83" t="s">
        <v>139</v>
      </c>
      <c r="T552" s="67" t="s">
        <v>140</v>
      </c>
      <c r="U552" s="200" t="s">
        <v>7830</v>
      </c>
      <c r="V552" s="67"/>
      <c r="W552" s="67"/>
      <c r="X552" s="83" t="s">
        <v>137</v>
      </c>
    </row>
    <row r="553" spans="1:24" ht="15" customHeight="1">
      <c r="A553" s="67" t="s">
        <v>134</v>
      </c>
      <c r="B553" s="67" t="s">
        <v>135</v>
      </c>
      <c r="C553" s="83">
        <v>2630</v>
      </c>
      <c r="D553" s="104" t="s">
        <v>5526</v>
      </c>
      <c r="E553" s="83" t="s">
        <v>725</v>
      </c>
      <c r="F553" s="67" t="s">
        <v>136</v>
      </c>
      <c r="G553" s="83">
        <v>500</v>
      </c>
      <c r="H553" s="67" t="s">
        <v>162</v>
      </c>
      <c r="I553" s="67">
        <v>1</v>
      </c>
      <c r="J553" s="195">
        <v>36982</v>
      </c>
      <c r="K553" s="67">
        <v>0</v>
      </c>
      <c r="L553" s="123">
        <f t="shared" si="9"/>
        <v>27851</v>
      </c>
      <c r="M553" s="83" t="s">
        <v>5806</v>
      </c>
      <c r="N553" s="113" t="s">
        <v>9526</v>
      </c>
      <c r="O553" s="67"/>
      <c r="P553" s="67"/>
      <c r="Q553" s="83" t="s">
        <v>137</v>
      </c>
      <c r="R553" s="182" t="s">
        <v>137</v>
      </c>
      <c r="S553" s="83" t="s">
        <v>7823</v>
      </c>
      <c r="T553" s="67" t="s">
        <v>140</v>
      </c>
      <c r="U553" s="200" t="s">
        <v>7830</v>
      </c>
      <c r="V553" s="67"/>
      <c r="W553" s="67"/>
      <c r="X553" s="83" t="s">
        <v>6974</v>
      </c>
    </row>
    <row r="554" spans="1:24" ht="15" customHeight="1">
      <c r="A554" s="67" t="s">
        <v>134</v>
      </c>
      <c r="B554" s="67" t="s">
        <v>135</v>
      </c>
      <c r="C554" s="83">
        <v>1012</v>
      </c>
      <c r="D554" s="104" t="s">
        <v>5526</v>
      </c>
      <c r="E554" s="83" t="s">
        <v>726</v>
      </c>
      <c r="F554" s="67" t="s">
        <v>136</v>
      </c>
      <c r="G554" s="83">
        <v>500</v>
      </c>
      <c r="H554" s="67" t="s">
        <v>162</v>
      </c>
      <c r="I554" s="67">
        <v>1</v>
      </c>
      <c r="J554" s="195">
        <v>36982</v>
      </c>
      <c r="K554" s="67">
        <v>0</v>
      </c>
      <c r="L554" s="123">
        <f t="shared" si="9"/>
        <v>27851</v>
      </c>
      <c r="M554" s="83" t="s">
        <v>5806</v>
      </c>
      <c r="N554" s="113" t="s">
        <v>9526</v>
      </c>
      <c r="O554" s="67"/>
      <c r="P554" s="67"/>
      <c r="Q554" s="83" t="s">
        <v>137</v>
      </c>
      <c r="R554" s="182" t="s">
        <v>137</v>
      </c>
      <c r="S554" s="83" t="s">
        <v>7823</v>
      </c>
      <c r="T554" s="67" t="s">
        <v>140</v>
      </c>
      <c r="U554" s="200" t="s">
        <v>7830</v>
      </c>
      <c r="V554" s="67"/>
      <c r="W554" s="67"/>
      <c r="X554" s="83" t="s">
        <v>6975</v>
      </c>
    </row>
    <row r="555" spans="1:24" ht="15" customHeight="1">
      <c r="A555" s="67" t="s">
        <v>134</v>
      </c>
      <c r="B555" s="67" t="s">
        <v>135</v>
      </c>
      <c r="C555" s="83">
        <v>2631</v>
      </c>
      <c r="D555" s="104" t="s">
        <v>5526</v>
      </c>
      <c r="E555" s="83" t="s">
        <v>727</v>
      </c>
      <c r="F555" s="67" t="s">
        <v>136</v>
      </c>
      <c r="G555" s="83">
        <v>500</v>
      </c>
      <c r="H555" s="67" t="s">
        <v>162</v>
      </c>
      <c r="I555" s="67">
        <v>1</v>
      </c>
      <c r="J555" s="195">
        <v>36982</v>
      </c>
      <c r="K555" s="67">
        <v>0</v>
      </c>
      <c r="L555" s="123">
        <f t="shared" si="9"/>
        <v>27851</v>
      </c>
      <c r="M555" s="83" t="s">
        <v>5806</v>
      </c>
      <c r="N555" s="113" t="s">
        <v>9526</v>
      </c>
      <c r="O555" s="67"/>
      <c r="P555" s="67"/>
      <c r="Q555" s="83" t="s">
        <v>137</v>
      </c>
      <c r="R555" s="182" t="s">
        <v>137</v>
      </c>
      <c r="S555" s="83" t="s">
        <v>139</v>
      </c>
      <c r="T555" s="67" t="s">
        <v>140</v>
      </c>
      <c r="U555" s="200" t="s">
        <v>7830</v>
      </c>
      <c r="V555" s="67"/>
      <c r="W555" s="67"/>
      <c r="X555" s="83" t="s">
        <v>6976</v>
      </c>
    </row>
    <row r="556" spans="1:24" ht="15" customHeight="1">
      <c r="A556" s="67" t="s">
        <v>134</v>
      </c>
      <c r="B556" s="67" t="s">
        <v>135</v>
      </c>
      <c r="C556" s="83">
        <v>466</v>
      </c>
      <c r="D556" s="104" t="s">
        <v>5491</v>
      </c>
      <c r="E556" s="83" t="s">
        <v>728</v>
      </c>
      <c r="F556" s="67" t="s">
        <v>136</v>
      </c>
      <c r="G556" s="83">
        <v>8400</v>
      </c>
      <c r="H556" s="67" t="s">
        <v>162</v>
      </c>
      <c r="I556" s="67">
        <v>1</v>
      </c>
      <c r="J556" s="195">
        <v>36982</v>
      </c>
      <c r="K556" s="67">
        <v>0</v>
      </c>
      <c r="L556" s="123">
        <f t="shared" si="9"/>
        <v>27851</v>
      </c>
      <c r="M556" s="83" t="s">
        <v>5806</v>
      </c>
      <c r="N556" s="113" t="s">
        <v>9526</v>
      </c>
      <c r="O556" s="67"/>
      <c r="P556" s="67"/>
      <c r="Q556" s="83" t="s">
        <v>4463</v>
      </c>
      <c r="R556" s="182" t="s">
        <v>2913</v>
      </c>
      <c r="S556" s="83" t="s">
        <v>139</v>
      </c>
      <c r="T556" s="67" t="s">
        <v>140</v>
      </c>
      <c r="U556" s="200" t="s">
        <v>7830</v>
      </c>
      <c r="V556" s="67"/>
      <c r="W556" s="67"/>
      <c r="X556" s="83" t="s">
        <v>6977</v>
      </c>
    </row>
    <row r="557" spans="1:24" ht="15" customHeight="1">
      <c r="A557" s="67" t="s">
        <v>134</v>
      </c>
      <c r="B557" s="67" t="s">
        <v>135</v>
      </c>
      <c r="C557" s="83">
        <v>1965</v>
      </c>
      <c r="D557" s="104" t="s">
        <v>5491</v>
      </c>
      <c r="E557" s="83" t="s">
        <v>729</v>
      </c>
      <c r="F557" s="67" t="s">
        <v>136</v>
      </c>
      <c r="G557" s="83">
        <v>3600</v>
      </c>
      <c r="H557" s="67" t="s">
        <v>162</v>
      </c>
      <c r="I557" s="67">
        <v>1</v>
      </c>
      <c r="J557" s="195">
        <v>36982</v>
      </c>
      <c r="K557" s="67">
        <v>0</v>
      </c>
      <c r="L557" s="123">
        <f t="shared" si="9"/>
        <v>27851</v>
      </c>
      <c r="M557" s="83" t="s">
        <v>5801</v>
      </c>
      <c r="N557" s="113" t="s">
        <v>9526</v>
      </c>
      <c r="O557" s="67"/>
      <c r="P557" s="67"/>
      <c r="Q557" s="83" t="s">
        <v>4464</v>
      </c>
      <c r="R557" s="182" t="s">
        <v>2914</v>
      </c>
      <c r="S557" s="83" t="s">
        <v>139</v>
      </c>
      <c r="T557" s="67" t="s">
        <v>140</v>
      </c>
      <c r="U557" s="200" t="s">
        <v>7830</v>
      </c>
      <c r="V557" s="67"/>
      <c r="W557" s="67"/>
      <c r="X557" s="83" t="s">
        <v>6978</v>
      </c>
    </row>
    <row r="558" spans="1:24" ht="15" customHeight="1">
      <c r="A558" s="67" t="s">
        <v>134</v>
      </c>
      <c r="B558" s="67" t="s">
        <v>135</v>
      </c>
      <c r="C558" s="83">
        <v>1333</v>
      </c>
      <c r="D558" s="104" t="s">
        <v>5500</v>
      </c>
      <c r="E558" s="83" t="s">
        <v>730</v>
      </c>
      <c r="F558" s="67" t="s">
        <v>136</v>
      </c>
      <c r="G558" s="83">
        <v>34800</v>
      </c>
      <c r="H558" s="67" t="s">
        <v>5736</v>
      </c>
      <c r="I558" s="67">
        <v>1</v>
      </c>
      <c r="J558" s="195">
        <v>36982</v>
      </c>
      <c r="K558" s="67">
        <v>0</v>
      </c>
      <c r="L558" s="123">
        <f t="shared" si="9"/>
        <v>27851</v>
      </c>
      <c r="M558" s="83" t="s">
        <v>5735</v>
      </c>
      <c r="N558" s="113" t="s">
        <v>9526</v>
      </c>
      <c r="O558" s="67"/>
      <c r="P558" s="67"/>
      <c r="Q558" s="83" t="s">
        <v>4465</v>
      </c>
      <c r="R558" s="182" t="s">
        <v>2915</v>
      </c>
      <c r="S558" s="83" t="s">
        <v>139</v>
      </c>
      <c r="T558" s="67" t="s">
        <v>140</v>
      </c>
      <c r="U558" s="200" t="s">
        <v>7832</v>
      </c>
      <c r="V558" s="67"/>
      <c r="W558" s="67"/>
      <c r="X558" s="83" t="s">
        <v>6979</v>
      </c>
    </row>
    <row r="559" spans="1:24" ht="15" customHeight="1">
      <c r="A559" s="67" t="s">
        <v>134</v>
      </c>
      <c r="B559" s="67" t="s">
        <v>135</v>
      </c>
      <c r="C559" s="83">
        <v>654</v>
      </c>
      <c r="D559" s="104" t="s">
        <v>172</v>
      </c>
      <c r="E559" s="83" t="s">
        <v>731</v>
      </c>
      <c r="F559" s="67" t="s">
        <v>136</v>
      </c>
      <c r="G559" s="83">
        <v>19200</v>
      </c>
      <c r="H559" s="67" t="s">
        <v>162</v>
      </c>
      <c r="I559" s="67">
        <v>1</v>
      </c>
      <c r="J559" s="195">
        <v>36982</v>
      </c>
      <c r="K559" s="67">
        <v>0</v>
      </c>
      <c r="L559" s="123">
        <f t="shared" si="9"/>
        <v>27851</v>
      </c>
      <c r="M559" s="83" t="s">
        <v>171</v>
      </c>
      <c r="N559" s="113" t="s">
        <v>9526</v>
      </c>
      <c r="O559" s="67"/>
      <c r="P559" s="67"/>
      <c r="Q559" s="83" t="s">
        <v>4466</v>
      </c>
      <c r="R559" s="182" t="s">
        <v>2916</v>
      </c>
      <c r="S559" s="83" t="s">
        <v>139</v>
      </c>
      <c r="T559" s="67" t="s">
        <v>140</v>
      </c>
      <c r="U559" s="200" t="s">
        <v>7831</v>
      </c>
      <c r="V559" s="67"/>
      <c r="W559" s="67"/>
      <c r="X559" s="83" t="s">
        <v>6980</v>
      </c>
    </row>
    <row r="560" spans="1:24" ht="15" customHeight="1">
      <c r="A560" s="67" t="s">
        <v>134</v>
      </c>
      <c r="B560" s="67" t="s">
        <v>135</v>
      </c>
      <c r="C560" s="83">
        <v>1586</v>
      </c>
      <c r="D560" s="104" t="s">
        <v>172</v>
      </c>
      <c r="E560" s="83" t="s">
        <v>732</v>
      </c>
      <c r="F560" s="67" t="s">
        <v>136</v>
      </c>
      <c r="G560" s="83">
        <v>24000</v>
      </c>
      <c r="H560" s="67" t="s">
        <v>162</v>
      </c>
      <c r="I560" s="67">
        <v>1</v>
      </c>
      <c r="J560" s="195">
        <v>36982</v>
      </c>
      <c r="K560" s="67">
        <v>0</v>
      </c>
      <c r="L560" s="123">
        <f t="shared" si="9"/>
        <v>27851</v>
      </c>
      <c r="M560" s="83" t="s">
        <v>171</v>
      </c>
      <c r="N560" s="113" t="s">
        <v>9526</v>
      </c>
      <c r="O560" s="67"/>
      <c r="P560" s="67"/>
      <c r="Q560" s="83" t="s">
        <v>4467</v>
      </c>
      <c r="R560" s="182" t="s">
        <v>2917</v>
      </c>
      <c r="S560" s="83" t="s">
        <v>139</v>
      </c>
      <c r="T560" s="67" t="s">
        <v>140</v>
      </c>
      <c r="U560" s="200" t="s">
        <v>7832</v>
      </c>
      <c r="V560" s="67"/>
      <c r="W560" s="67"/>
      <c r="X560" s="83" t="s">
        <v>6981</v>
      </c>
    </row>
    <row r="561" spans="1:24" ht="15" customHeight="1">
      <c r="A561" s="67" t="s">
        <v>134</v>
      </c>
      <c r="B561" s="67" t="s">
        <v>135</v>
      </c>
      <c r="C561" s="83">
        <v>1638</v>
      </c>
      <c r="D561" s="104" t="s">
        <v>5483</v>
      </c>
      <c r="E561" s="83" t="s">
        <v>733</v>
      </c>
      <c r="F561" s="67" t="s">
        <v>136</v>
      </c>
      <c r="G561" s="83">
        <v>36000</v>
      </c>
      <c r="H561" s="67" t="s">
        <v>162</v>
      </c>
      <c r="I561" s="67">
        <v>1</v>
      </c>
      <c r="J561" s="195">
        <v>36982</v>
      </c>
      <c r="K561" s="67">
        <v>0</v>
      </c>
      <c r="L561" s="123">
        <f t="shared" ref="L561:L624" si="10">DATE(YEAR(J561)-25,MONTH(J561),DAY(J561))</f>
        <v>27851</v>
      </c>
      <c r="M561" s="83" t="s">
        <v>5768</v>
      </c>
      <c r="N561" s="113" t="s">
        <v>9526</v>
      </c>
      <c r="O561" s="67"/>
      <c r="P561" s="67"/>
      <c r="Q561" s="83" t="s">
        <v>4468</v>
      </c>
      <c r="R561" s="182" t="s">
        <v>2918</v>
      </c>
      <c r="S561" s="83" t="s">
        <v>139</v>
      </c>
      <c r="T561" s="67" t="s">
        <v>140</v>
      </c>
      <c r="U561" s="200" t="s">
        <v>7832</v>
      </c>
      <c r="V561" s="67"/>
      <c r="W561" s="67"/>
      <c r="X561" s="83" t="s">
        <v>6982</v>
      </c>
    </row>
    <row r="562" spans="1:24" ht="15" customHeight="1">
      <c r="A562" s="67" t="s">
        <v>134</v>
      </c>
      <c r="B562" s="67" t="s">
        <v>135</v>
      </c>
      <c r="C562" s="83">
        <v>2396</v>
      </c>
      <c r="D562" s="104" t="s">
        <v>5485</v>
      </c>
      <c r="E562" s="83" t="s">
        <v>734</v>
      </c>
      <c r="F562" s="67" t="s">
        <v>5807</v>
      </c>
      <c r="G562" s="83">
        <v>10800</v>
      </c>
      <c r="H562" s="67" t="s">
        <v>162</v>
      </c>
      <c r="I562" s="67">
        <v>1</v>
      </c>
      <c r="J562" s="195">
        <v>36982</v>
      </c>
      <c r="K562" s="67">
        <v>0</v>
      </c>
      <c r="L562" s="123">
        <f t="shared" si="10"/>
        <v>27851</v>
      </c>
      <c r="M562" s="83" t="s">
        <v>5893</v>
      </c>
      <c r="N562" s="113" t="s">
        <v>9526</v>
      </c>
      <c r="O562" s="67"/>
      <c r="P562" s="67"/>
      <c r="Q562" s="83" t="s">
        <v>4469</v>
      </c>
      <c r="R562" s="182" t="s">
        <v>2919</v>
      </c>
      <c r="S562" s="83" t="s">
        <v>139</v>
      </c>
      <c r="T562" s="67" t="s">
        <v>140</v>
      </c>
      <c r="U562" s="200" t="s">
        <v>7830</v>
      </c>
      <c r="V562" s="67"/>
      <c r="W562" s="67"/>
      <c r="X562" s="83" t="s">
        <v>137</v>
      </c>
    </row>
    <row r="563" spans="1:24" ht="15" customHeight="1">
      <c r="A563" s="67" t="s">
        <v>134</v>
      </c>
      <c r="B563" s="67" t="s">
        <v>135</v>
      </c>
      <c r="C563" s="83">
        <v>843</v>
      </c>
      <c r="D563" s="104" t="s">
        <v>5500</v>
      </c>
      <c r="E563" s="83" t="s">
        <v>735</v>
      </c>
      <c r="F563" s="67" t="s">
        <v>136</v>
      </c>
      <c r="G563" s="83">
        <v>24000</v>
      </c>
      <c r="H563" s="67" t="s">
        <v>5736</v>
      </c>
      <c r="I563" s="67">
        <v>1</v>
      </c>
      <c r="J563" s="195">
        <v>36982</v>
      </c>
      <c r="K563" s="67">
        <v>0</v>
      </c>
      <c r="L563" s="123">
        <f t="shared" si="10"/>
        <v>27851</v>
      </c>
      <c r="M563" s="83" t="s">
        <v>5827</v>
      </c>
      <c r="N563" s="113" t="s">
        <v>9526</v>
      </c>
      <c r="O563" s="67"/>
      <c r="P563" s="67"/>
      <c r="Q563" s="83" t="s">
        <v>4470</v>
      </c>
      <c r="R563" s="182" t="s">
        <v>2920</v>
      </c>
      <c r="S563" s="83" t="s">
        <v>139</v>
      </c>
      <c r="T563" s="67" t="s">
        <v>140</v>
      </c>
      <c r="U563" s="200" t="s">
        <v>7832</v>
      </c>
      <c r="V563" s="67"/>
      <c r="W563" s="67"/>
      <c r="X563" s="83" t="s">
        <v>137</v>
      </c>
    </row>
    <row r="564" spans="1:24" ht="15" customHeight="1">
      <c r="A564" s="67" t="s">
        <v>134</v>
      </c>
      <c r="B564" s="67" t="s">
        <v>135</v>
      </c>
      <c r="C564" s="83">
        <v>1928</v>
      </c>
      <c r="D564" s="104" t="s">
        <v>5483</v>
      </c>
      <c r="E564" s="83" t="s">
        <v>736</v>
      </c>
      <c r="F564" s="67" t="s">
        <v>5807</v>
      </c>
      <c r="G564" s="83">
        <v>42400</v>
      </c>
      <c r="H564" s="67" t="s">
        <v>162</v>
      </c>
      <c r="I564" s="67">
        <v>1</v>
      </c>
      <c r="J564" s="195">
        <v>36982</v>
      </c>
      <c r="K564" s="67">
        <v>0</v>
      </c>
      <c r="L564" s="123">
        <f t="shared" si="10"/>
        <v>27851</v>
      </c>
      <c r="M564" s="83" t="s">
        <v>5894</v>
      </c>
      <c r="N564" s="113" t="s">
        <v>9526</v>
      </c>
      <c r="O564" s="67"/>
      <c r="P564" s="67"/>
      <c r="Q564" s="83" t="s">
        <v>4471</v>
      </c>
      <c r="R564" s="182" t="s">
        <v>2921</v>
      </c>
      <c r="S564" s="83" t="s">
        <v>139</v>
      </c>
      <c r="T564" s="67" t="s">
        <v>140</v>
      </c>
      <c r="U564" s="200" t="s">
        <v>7831</v>
      </c>
      <c r="V564" s="67"/>
      <c r="W564" s="67"/>
      <c r="X564" s="83" t="s">
        <v>137</v>
      </c>
    </row>
    <row r="565" spans="1:24" ht="15" customHeight="1">
      <c r="A565" s="67" t="s">
        <v>134</v>
      </c>
      <c r="B565" s="67" t="s">
        <v>135</v>
      </c>
      <c r="C565" s="83">
        <v>2632</v>
      </c>
      <c r="D565" s="104" t="s">
        <v>5525</v>
      </c>
      <c r="E565" s="83" t="s">
        <v>737</v>
      </c>
      <c r="F565" s="67" t="s">
        <v>5807</v>
      </c>
      <c r="G565" s="83">
        <v>500</v>
      </c>
      <c r="H565" s="67" t="s">
        <v>162</v>
      </c>
      <c r="I565" s="67">
        <v>1</v>
      </c>
      <c r="J565" s="195">
        <v>36982</v>
      </c>
      <c r="K565" s="67">
        <v>0</v>
      </c>
      <c r="L565" s="123">
        <f t="shared" si="10"/>
        <v>27851</v>
      </c>
      <c r="M565" s="83" t="s">
        <v>5740</v>
      </c>
      <c r="N565" s="113" t="s">
        <v>9526</v>
      </c>
      <c r="O565" s="67"/>
      <c r="P565" s="67"/>
      <c r="Q565" s="83" t="s">
        <v>137</v>
      </c>
      <c r="R565" s="182">
        <v>430628384812</v>
      </c>
      <c r="S565" s="83" t="s">
        <v>139</v>
      </c>
      <c r="T565" s="67" t="s">
        <v>140</v>
      </c>
      <c r="U565" s="200" t="s">
        <v>7830</v>
      </c>
      <c r="V565" s="67"/>
      <c r="W565" s="67"/>
      <c r="X565" s="83" t="s">
        <v>6983</v>
      </c>
    </row>
    <row r="566" spans="1:24" ht="15" customHeight="1">
      <c r="A566" s="67" t="s">
        <v>134</v>
      </c>
      <c r="B566" s="67" t="s">
        <v>135</v>
      </c>
      <c r="C566" s="83">
        <v>2633</v>
      </c>
      <c r="D566" s="104" t="s">
        <v>5503</v>
      </c>
      <c r="E566" s="83" t="s">
        <v>738</v>
      </c>
      <c r="F566" s="67" t="s">
        <v>5807</v>
      </c>
      <c r="G566" s="83">
        <v>500</v>
      </c>
      <c r="H566" s="67" t="s">
        <v>162</v>
      </c>
      <c r="I566" s="67">
        <v>1</v>
      </c>
      <c r="J566" s="195">
        <v>36982</v>
      </c>
      <c r="K566" s="67">
        <v>0</v>
      </c>
      <c r="L566" s="123">
        <f t="shared" si="10"/>
        <v>27851</v>
      </c>
      <c r="M566" s="83" t="s">
        <v>5732</v>
      </c>
      <c r="N566" s="113" t="s">
        <v>9526</v>
      </c>
      <c r="O566" s="67"/>
      <c r="P566" s="67"/>
      <c r="Q566" s="83" t="s">
        <v>137</v>
      </c>
      <c r="R566" s="182" t="s">
        <v>137</v>
      </c>
      <c r="S566" s="83" t="s">
        <v>139</v>
      </c>
      <c r="T566" s="67" t="s">
        <v>140</v>
      </c>
      <c r="U566" s="200" t="s">
        <v>7830</v>
      </c>
      <c r="V566" s="67"/>
      <c r="W566" s="67"/>
      <c r="X566" s="83" t="s">
        <v>137</v>
      </c>
    </row>
    <row r="567" spans="1:24" ht="15" customHeight="1">
      <c r="A567" s="67" t="s">
        <v>134</v>
      </c>
      <c r="B567" s="67" t="s">
        <v>135</v>
      </c>
      <c r="C567" s="83">
        <v>2634</v>
      </c>
      <c r="D567" s="104" t="s">
        <v>5590</v>
      </c>
      <c r="E567" s="83" t="s">
        <v>739</v>
      </c>
      <c r="F567" s="67" t="s">
        <v>5807</v>
      </c>
      <c r="G567" s="83">
        <v>500</v>
      </c>
      <c r="H567" s="67" t="s">
        <v>162</v>
      </c>
      <c r="I567" s="67">
        <v>1</v>
      </c>
      <c r="J567" s="195">
        <v>36982</v>
      </c>
      <c r="K567" s="67">
        <v>0</v>
      </c>
      <c r="L567" s="123">
        <f t="shared" si="10"/>
        <v>27851</v>
      </c>
      <c r="M567" s="83" t="s">
        <v>5823</v>
      </c>
      <c r="N567" s="113" t="s">
        <v>9526</v>
      </c>
      <c r="O567" s="67"/>
      <c r="P567" s="67"/>
      <c r="Q567" s="83">
        <v>9448739846</v>
      </c>
      <c r="R567" s="182">
        <v>849967236671</v>
      </c>
      <c r="S567" s="83" t="s">
        <v>139</v>
      </c>
      <c r="T567" s="67" t="s">
        <v>140</v>
      </c>
      <c r="U567" s="200" t="s">
        <v>7830</v>
      </c>
      <c r="V567" s="67"/>
      <c r="W567" s="67"/>
      <c r="X567" s="83" t="s">
        <v>6984</v>
      </c>
    </row>
    <row r="568" spans="1:24" ht="15" customHeight="1">
      <c r="A568" s="67" t="s">
        <v>134</v>
      </c>
      <c r="B568" s="67" t="s">
        <v>135</v>
      </c>
      <c r="C568" s="83">
        <v>1365</v>
      </c>
      <c r="D568" s="104" t="s">
        <v>5523</v>
      </c>
      <c r="E568" s="83" t="s">
        <v>740</v>
      </c>
      <c r="F568" s="67" t="s">
        <v>136</v>
      </c>
      <c r="G568" s="83">
        <v>4000</v>
      </c>
      <c r="H568" s="67" t="s">
        <v>162</v>
      </c>
      <c r="I568" s="67">
        <v>1</v>
      </c>
      <c r="J568" s="195">
        <v>36982</v>
      </c>
      <c r="K568" s="67">
        <v>0</v>
      </c>
      <c r="L568" s="123">
        <f t="shared" si="10"/>
        <v>27851</v>
      </c>
      <c r="M568" s="83" t="s">
        <v>5758</v>
      </c>
      <c r="N568" s="113" t="s">
        <v>9526</v>
      </c>
      <c r="O568" s="112"/>
      <c r="P568" s="67"/>
      <c r="Q568" s="83" t="s">
        <v>4472</v>
      </c>
      <c r="R568" s="182" t="s">
        <v>2922</v>
      </c>
      <c r="S568" s="83" t="s">
        <v>139</v>
      </c>
      <c r="T568" s="67" t="s">
        <v>140</v>
      </c>
      <c r="U568" s="200" t="s">
        <v>7830</v>
      </c>
      <c r="V568" s="67"/>
      <c r="W568" s="67"/>
      <c r="X568" s="83" t="s">
        <v>137</v>
      </c>
    </row>
    <row r="569" spans="1:24" ht="15" customHeight="1">
      <c r="A569" s="67" t="s">
        <v>134</v>
      </c>
      <c r="B569" s="67" t="s">
        <v>135</v>
      </c>
      <c r="C569" s="83">
        <v>2635</v>
      </c>
      <c r="D569" s="104" t="s">
        <v>5523</v>
      </c>
      <c r="E569" s="83" t="s">
        <v>741</v>
      </c>
      <c r="F569" s="67" t="s">
        <v>5807</v>
      </c>
      <c r="G569" s="83">
        <v>500</v>
      </c>
      <c r="H569" s="67" t="s">
        <v>162</v>
      </c>
      <c r="I569" s="67">
        <v>1</v>
      </c>
      <c r="J569" s="195">
        <v>36982</v>
      </c>
      <c r="K569" s="67">
        <v>0</v>
      </c>
      <c r="L569" s="123">
        <f t="shared" si="10"/>
        <v>27851</v>
      </c>
      <c r="M569" s="83" t="s">
        <v>5820</v>
      </c>
      <c r="N569" s="113" t="s">
        <v>9526</v>
      </c>
      <c r="O569" s="67"/>
      <c r="P569" s="67"/>
      <c r="Q569" s="83" t="s">
        <v>137</v>
      </c>
      <c r="R569" s="182" t="s">
        <v>137</v>
      </c>
      <c r="S569" s="83" t="s">
        <v>139</v>
      </c>
      <c r="T569" s="67" t="s">
        <v>140</v>
      </c>
      <c r="U569" s="200" t="s">
        <v>7830</v>
      </c>
      <c r="V569" s="67"/>
      <c r="W569" s="67"/>
      <c r="X569" s="83" t="s">
        <v>6985</v>
      </c>
    </row>
    <row r="570" spans="1:24" ht="15" customHeight="1">
      <c r="A570" s="67" t="s">
        <v>134</v>
      </c>
      <c r="B570" s="67" t="s">
        <v>135</v>
      </c>
      <c r="C570" s="83">
        <v>1750</v>
      </c>
      <c r="D570" s="104" t="s">
        <v>5523</v>
      </c>
      <c r="E570" s="83" t="s">
        <v>742</v>
      </c>
      <c r="F570" s="67" t="s">
        <v>5807</v>
      </c>
      <c r="G570" s="83">
        <v>7800</v>
      </c>
      <c r="H570" s="67" t="s">
        <v>162</v>
      </c>
      <c r="I570" s="67">
        <v>1</v>
      </c>
      <c r="J570" s="195">
        <v>36982</v>
      </c>
      <c r="K570" s="67">
        <v>0</v>
      </c>
      <c r="L570" s="123">
        <f t="shared" si="10"/>
        <v>27851</v>
      </c>
      <c r="M570" s="83" t="s">
        <v>5885</v>
      </c>
      <c r="N570" s="113" t="s">
        <v>9526</v>
      </c>
      <c r="O570" s="67"/>
      <c r="P570" s="67"/>
      <c r="Q570" s="83" t="s">
        <v>4473</v>
      </c>
      <c r="R570" s="182" t="s">
        <v>2923</v>
      </c>
      <c r="S570" s="83" t="s">
        <v>139</v>
      </c>
      <c r="T570" s="67" t="s">
        <v>140</v>
      </c>
      <c r="U570" s="200" t="s">
        <v>7830</v>
      </c>
      <c r="V570" s="67"/>
      <c r="W570" s="67"/>
      <c r="X570" s="83" t="s">
        <v>6986</v>
      </c>
    </row>
    <row r="571" spans="1:24" ht="15" customHeight="1">
      <c r="A571" s="67" t="s">
        <v>134</v>
      </c>
      <c r="B571" s="67" t="s">
        <v>135</v>
      </c>
      <c r="C571" s="83">
        <v>2434</v>
      </c>
      <c r="D571" s="104" t="s">
        <v>5483</v>
      </c>
      <c r="E571" s="83" t="s">
        <v>743</v>
      </c>
      <c r="F571" s="67" t="s">
        <v>136</v>
      </c>
      <c r="G571" s="83">
        <v>510</v>
      </c>
      <c r="H571" s="67" t="s">
        <v>162</v>
      </c>
      <c r="I571" s="67">
        <v>1</v>
      </c>
      <c r="J571" s="195">
        <v>36982</v>
      </c>
      <c r="K571" s="67">
        <v>0</v>
      </c>
      <c r="L571" s="123">
        <f t="shared" si="10"/>
        <v>27851</v>
      </c>
      <c r="M571" s="83" t="s">
        <v>5820</v>
      </c>
      <c r="N571" s="113" t="s">
        <v>9526</v>
      </c>
      <c r="O571" s="67"/>
      <c r="P571" s="67"/>
      <c r="Q571" s="83" t="s">
        <v>137</v>
      </c>
      <c r="R571" s="182">
        <v>656218527871</v>
      </c>
      <c r="S571" s="83" t="s">
        <v>139</v>
      </c>
      <c r="T571" s="67" t="s">
        <v>140</v>
      </c>
      <c r="U571" s="200" t="s">
        <v>7830</v>
      </c>
      <c r="V571" s="67"/>
      <c r="W571" s="67"/>
      <c r="X571" s="83" t="s">
        <v>137</v>
      </c>
    </row>
    <row r="572" spans="1:24" ht="15" customHeight="1">
      <c r="A572" s="67" t="s">
        <v>134</v>
      </c>
      <c r="B572" s="67" t="s">
        <v>135</v>
      </c>
      <c r="C572" s="83">
        <v>2438</v>
      </c>
      <c r="D572" s="104" t="s">
        <v>5517</v>
      </c>
      <c r="E572" s="83" t="s">
        <v>744</v>
      </c>
      <c r="F572" s="67" t="s">
        <v>5807</v>
      </c>
      <c r="G572" s="83">
        <v>7200</v>
      </c>
      <c r="H572" s="67" t="s">
        <v>162</v>
      </c>
      <c r="I572" s="67">
        <v>1</v>
      </c>
      <c r="J572" s="195">
        <v>36982</v>
      </c>
      <c r="K572" s="67">
        <v>0</v>
      </c>
      <c r="L572" s="123">
        <f t="shared" si="10"/>
        <v>27851</v>
      </c>
      <c r="M572" s="83" t="s">
        <v>5873</v>
      </c>
      <c r="N572" s="113" t="s">
        <v>9526</v>
      </c>
      <c r="O572" s="67"/>
      <c r="P572" s="67"/>
      <c r="Q572" s="83" t="s">
        <v>4071</v>
      </c>
      <c r="R572" s="182" t="s">
        <v>2924</v>
      </c>
      <c r="S572" s="83" t="s">
        <v>139</v>
      </c>
      <c r="T572" s="67" t="s">
        <v>140</v>
      </c>
      <c r="U572" s="200" t="s">
        <v>7831</v>
      </c>
      <c r="V572" s="67"/>
      <c r="W572" s="67"/>
      <c r="X572" s="83" t="s">
        <v>137</v>
      </c>
    </row>
    <row r="573" spans="1:24" ht="15" customHeight="1">
      <c r="A573" s="67" t="s">
        <v>134</v>
      </c>
      <c r="B573" s="67" t="s">
        <v>135</v>
      </c>
      <c r="C573" s="83">
        <v>986</v>
      </c>
      <c r="D573" s="104" t="s">
        <v>5483</v>
      </c>
      <c r="E573" s="83" t="s">
        <v>745</v>
      </c>
      <c r="F573" s="67" t="s">
        <v>136</v>
      </c>
      <c r="G573" s="83">
        <v>5000</v>
      </c>
      <c r="H573" s="67" t="s">
        <v>162</v>
      </c>
      <c r="I573" s="67">
        <v>1</v>
      </c>
      <c r="J573" s="195">
        <v>36982</v>
      </c>
      <c r="K573" s="67">
        <v>0</v>
      </c>
      <c r="L573" s="123">
        <f t="shared" si="10"/>
        <v>27851</v>
      </c>
      <c r="M573" s="83" t="s">
        <v>5895</v>
      </c>
      <c r="N573" s="113" t="s">
        <v>9526</v>
      </c>
      <c r="O573" s="67"/>
      <c r="P573" s="67"/>
      <c r="Q573" s="83" t="s">
        <v>4474</v>
      </c>
      <c r="R573" s="182" t="s">
        <v>2925</v>
      </c>
      <c r="S573" s="83" t="s">
        <v>139</v>
      </c>
      <c r="T573" s="67" t="s">
        <v>140</v>
      </c>
      <c r="U573" s="200" t="s">
        <v>7832</v>
      </c>
      <c r="V573" s="67"/>
      <c r="W573" s="67"/>
      <c r="X573" s="83" t="s">
        <v>6987</v>
      </c>
    </row>
    <row r="574" spans="1:24" ht="15" customHeight="1">
      <c r="A574" s="67" t="s">
        <v>134</v>
      </c>
      <c r="B574" s="67" t="s">
        <v>135</v>
      </c>
      <c r="C574" s="83">
        <v>2637</v>
      </c>
      <c r="D574" s="104" t="s">
        <v>5483</v>
      </c>
      <c r="E574" s="83" t="s">
        <v>746</v>
      </c>
      <c r="F574" s="67" t="s">
        <v>136</v>
      </c>
      <c r="G574" s="83">
        <v>500</v>
      </c>
      <c r="H574" s="67" t="s">
        <v>162</v>
      </c>
      <c r="I574" s="67">
        <v>1</v>
      </c>
      <c r="J574" s="195">
        <v>36982</v>
      </c>
      <c r="K574" s="67">
        <v>0</v>
      </c>
      <c r="L574" s="123">
        <f t="shared" si="10"/>
        <v>27851</v>
      </c>
      <c r="M574" s="83" t="s">
        <v>5895</v>
      </c>
      <c r="N574" s="113" t="s">
        <v>9526</v>
      </c>
      <c r="O574" s="67"/>
      <c r="P574" s="67"/>
      <c r="Q574" s="83" t="s">
        <v>137</v>
      </c>
      <c r="R574" s="182" t="s">
        <v>137</v>
      </c>
      <c r="S574" s="83" t="s">
        <v>139</v>
      </c>
      <c r="T574" s="67" t="s">
        <v>140</v>
      </c>
      <c r="U574" s="200" t="s">
        <v>7830</v>
      </c>
      <c r="V574" s="67"/>
      <c r="W574" s="67"/>
      <c r="X574" s="83" t="s">
        <v>6988</v>
      </c>
    </row>
    <row r="575" spans="1:24" ht="15" customHeight="1">
      <c r="A575" s="67" t="s">
        <v>134</v>
      </c>
      <c r="B575" s="67" t="s">
        <v>135</v>
      </c>
      <c r="C575" s="83">
        <v>2638</v>
      </c>
      <c r="D575" s="104" t="s">
        <v>5518</v>
      </c>
      <c r="E575" s="83" t="s">
        <v>747</v>
      </c>
      <c r="F575" s="67" t="s">
        <v>136</v>
      </c>
      <c r="G575" s="83">
        <v>760</v>
      </c>
      <c r="H575" s="67" t="s">
        <v>162</v>
      </c>
      <c r="I575" s="67">
        <v>1</v>
      </c>
      <c r="J575" s="195">
        <v>36982</v>
      </c>
      <c r="K575" s="67">
        <v>0</v>
      </c>
      <c r="L575" s="123">
        <f t="shared" si="10"/>
        <v>27851</v>
      </c>
      <c r="M575" s="83" t="s">
        <v>5803</v>
      </c>
      <c r="N575" s="113" t="s">
        <v>9526</v>
      </c>
      <c r="O575" s="67"/>
      <c r="P575" s="67"/>
      <c r="Q575" s="83" t="s">
        <v>137</v>
      </c>
      <c r="R575" s="182" t="s">
        <v>137</v>
      </c>
      <c r="S575" s="83" t="s">
        <v>139</v>
      </c>
      <c r="T575" s="67" t="s">
        <v>140</v>
      </c>
      <c r="U575" s="200" t="s">
        <v>7830</v>
      </c>
      <c r="V575" s="67"/>
      <c r="W575" s="67"/>
      <c r="X575" s="83" t="s">
        <v>6989</v>
      </c>
    </row>
    <row r="576" spans="1:24" ht="15" customHeight="1">
      <c r="A576" s="67" t="s">
        <v>134</v>
      </c>
      <c r="B576" s="67" t="s">
        <v>135</v>
      </c>
      <c r="C576" s="83">
        <v>1033</v>
      </c>
      <c r="D576" s="104" t="s">
        <v>5483</v>
      </c>
      <c r="E576" s="83" t="s">
        <v>748</v>
      </c>
      <c r="F576" s="67" t="s">
        <v>136</v>
      </c>
      <c r="G576" s="83">
        <v>36000</v>
      </c>
      <c r="H576" s="67" t="s">
        <v>162</v>
      </c>
      <c r="I576" s="67">
        <v>1</v>
      </c>
      <c r="J576" s="195">
        <v>36982</v>
      </c>
      <c r="K576" s="67">
        <v>0</v>
      </c>
      <c r="L576" s="123">
        <f t="shared" si="10"/>
        <v>27851</v>
      </c>
      <c r="M576" s="83" t="s">
        <v>166</v>
      </c>
      <c r="N576" s="113" t="s">
        <v>9526</v>
      </c>
      <c r="O576" s="67"/>
      <c r="P576" s="67"/>
      <c r="Q576" s="83" t="s">
        <v>4475</v>
      </c>
      <c r="R576" s="182" t="s">
        <v>2926</v>
      </c>
      <c r="S576" s="83" t="s">
        <v>139</v>
      </c>
      <c r="T576" s="67" t="s">
        <v>140</v>
      </c>
      <c r="U576" s="200" t="s">
        <v>7832</v>
      </c>
      <c r="V576" s="67"/>
      <c r="W576" s="67"/>
      <c r="X576" s="83" t="s">
        <v>137</v>
      </c>
    </row>
    <row r="577" spans="1:24" ht="15" customHeight="1">
      <c r="A577" s="67" t="s">
        <v>134</v>
      </c>
      <c r="B577" s="67" t="s">
        <v>135</v>
      </c>
      <c r="C577" s="83">
        <v>866</v>
      </c>
      <c r="D577" s="104" t="s">
        <v>5500</v>
      </c>
      <c r="E577" s="83" t="s">
        <v>749</v>
      </c>
      <c r="F577" s="67" t="s">
        <v>136</v>
      </c>
      <c r="G577" s="83">
        <v>14700</v>
      </c>
      <c r="H577" s="67" t="s">
        <v>6092</v>
      </c>
      <c r="I577" s="67">
        <v>1</v>
      </c>
      <c r="J577" s="195">
        <v>36982</v>
      </c>
      <c r="K577" s="67">
        <v>0</v>
      </c>
      <c r="L577" s="123">
        <f t="shared" si="10"/>
        <v>27851</v>
      </c>
      <c r="M577" s="83" t="s">
        <v>5729</v>
      </c>
      <c r="N577" s="113" t="s">
        <v>9526</v>
      </c>
      <c r="O577" s="67"/>
      <c r="P577" s="67"/>
      <c r="Q577" s="83" t="s">
        <v>4476</v>
      </c>
      <c r="R577" s="182" t="s">
        <v>2927</v>
      </c>
      <c r="S577" s="83" t="s">
        <v>139</v>
      </c>
      <c r="T577" s="67" t="s">
        <v>140</v>
      </c>
      <c r="U577" s="200" t="s">
        <v>7831</v>
      </c>
      <c r="V577" s="67"/>
      <c r="W577" s="67"/>
      <c r="X577" s="83" t="s">
        <v>6990</v>
      </c>
    </row>
    <row r="578" spans="1:24" ht="15" customHeight="1">
      <c r="A578" s="67" t="s">
        <v>134</v>
      </c>
      <c r="B578" s="67" t="s">
        <v>135</v>
      </c>
      <c r="C578" s="83">
        <v>867</v>
      </c>
      <c r="D578" s="104" t="s">
        <v>5500</v>
      </c>
      <c r="E578" s="83" t="s">
        <v>750</v>
      </c>
      <c r="F578" s="67" t="s">
        <v>136</v>
      </c>
      <c r="G578" s="83">
        <v>18070</v>
      </c>
      <c r="H578" s="67" t="s">
        <v>6092</v>
      </c>
      <c r="I578" s="67">
        <v>1</v>
      </c>
      <c r="J578" s="195">
        <v>36982</v>
      </c>
      <c r="K578" s="67">
        <v>0</v>
      </c>
      <c r="L578" s="123">
        <f t="shared" si="10"/>
        <v>27851</v>
      </c>
      <c r="M578" s="83" t="s">
        <v>5729</v>
      </c>
      <c r="N578" s="113" t="s">
        <v>9526</v>
      </c>
      <c r="O578" s="67"/>
      <c r="P578" s="67"/>
      <c r="Q578" s="83" t="s">
        <v>4477</v>
      </c>
      <c r="R578" s="182" t="s">
        <v>2928</v>
      </c>
      <c r="S578" s="83" t="s">
        <v>139</v>
      </c>
      <c r="T578" s="67" t="s">
        <v>140</v>
      </c>
      <c r="U578" s="200" t="s">
        <v>7831</v>
      </c>
      <c r="V578" s="67"/>
      <c r="W578" s="67"/>
      <c r="X578" s="83" t="s">
        <v>6991</v>
      </c>
    </row>
    <row r="579" spans="1:24" ht="15" customHeight="1">
      <c r="A579" s="67" t="s">
        <v>134</v>
      </c>
      <c r="B579" s="67" t="s">
        <v>135</v>
      </c>
      <c r="C579" s="83">
        <v>2640</v>
      </c>
      <c r="D579" s="104" t="s">
        <v>5483</v>
      </c>
      <c r="E579" s="83" t="s">
        <v>751</v>
      </c>
      <c r="F579" s="67" t="s">
        <v>136</v>
      </c>
      <c r="G579" s="83">
        <v>500</v>
      </c>
      <c r="H579" s="67" t="s">
        <v>162</v>
      </c>
      <c r="I579" s="67">
        <v>1</v>
      </c>
      <c r="J579" s="195">
        <v>36982</v>
      </c>
      <c r="K579" s="67">
        <v>0</v>
      </c>
      <c r="L579" s="123">
        <f t="shared" si="10"/>
        <v>27851</v>
      </c>
      <c r="M579" s="83" t="s">
        <v>5867</v>
      </c>
      <c r="N579" s="113" t="s">
        <v>9526</v>
      </c>
      <c r="O579" s="67"/>
      <c r="P579" s="67"/>
      <c r="Q579" s="83">
        <v>8095342391</v>
      </c>
      <c r="R579" s="182">
        <v>627143691008</v>
      </c>
      <c r="S579" s="83" t="s">
        <v>139</v>
      </c>
      <c r="T579" s="67" t="s">
        <v>140</v>
      </c>
      <c r="U579" s="200" t="s">
        <v>7830</v>
      </c>
      <c r="V579" s="67"/>
      <c r="W579" s="67"/>
      <c r="X579" s="83" t="s">
        <v>6992</v>
      </c>
    </row>
    <row r="580" spans="1:24" ht="15" customHeight="1">
      <c r="A580" s="67" t="s">
        <v>134</v>
      </c>
      <c r="B580" s="67" t="s">
        <v>135</v>
      </c>
      <c r="C580" s="83">
        <v>1560</v>
      </c>
      <c r="D580" s="104" t="s">
        <v>5525</v>
      </c>
      <c r="E580" s="83" t="s">
        <v>752</v>
      </c>
      <c r="F580" s="67" t="s">
        <v>136</v>
      </c>
      <c r="G580" s="83">
        <v>8600</v>
      </c>
      <c r="H580" s="67" t="s">
        <v>162</v>
      </c>
      <c r="I580" s="67">
        <v>1</v>
      </c>
      <c r="J580" s="195">
        <v>36982</v>
      </c>
      <c r="K580" s="67">
        <v>0</v>
      </c>
      <c r="L580" s="123">
        <f t="shared" si="10"/>
        <v>27851</v>
      </c>
      <c r="M580" s="83" t="s">
        <v>5820</v>
      </c>
      <c r="N580" s="113" t="s">
        <v>9526</v>
      </c>
      <c r="O580" s="67"/>
      <c r="P580" s="67"/>
      <c r="Q580" s="83" t="s">
        <v>4478</v>
      </c>
      <c r="R580" s="182" t="s">
        <v>2929</v>
      </c>
      <c r="S580" s="83" t="s">
        <v>139</v>
      </c>
      <c r="T580" s="67" t="s">
        <v>140</v>
      </c>
      <c r="U580" s="200" t="s">
        <v>7830</v>
      </c>
      <c r="V580" s="67"/>
      <c r="W580" s="67"/>
      <c r="X580" s="83" t="s">
        <v>137</v>
      </c>
    </row>
    <row r="581" spans="1:24" ht="15" customHeight="1">
      <c r="A581" s="67" t="s">
        <v>134</v>
      </c>
      <c r="B581" s="67" t="s">
        <v>135</v>
      </c>
      <c r="C581" s="83">
        <v>1562</v>
      </c>
      <c r="D581" s="104" t="s">
        <v>5525</v>
      </c>
      <c r="E581" s="83" t="s">
        <v>753</v>
      </c>
      <c r="F581" s="67" t="s">
        <v>136</v>
      </c>
      <c r="G581" s="83">
        <v>6600</v>
      </c>
      <c r="H581" s="67" t="s">
        <v>162</v>
      </c>
      <c r="I581" s="67">
        <v>1</v>
      </c>
      <c r="J581" s="195">
        <v>36982</v>
      </c>
      <c r="K581" s="67">
        <v>0</v>
      </c>
      <c r="L581" s="123">
        <f t="shared" si="10"/>
        <v>27851</v>
      </c>
      <c r="M581" s="83" t="s">
        <v>5820</v>
      </c>
      <c r="N581" s="113" t="s">
        <v>9526</v>
      </c>
      <c r="O581" s="67"/>
      <c r="P581" s="67"/>
      <c r="Q581" s="83" t="s">
        <v>4479</v>
      </c>
      <c r="R581" s="182" t="s">
        <v>2930</v>
      </c>
      <c r="S581" s="83" t="s">
        <v>139</v>
      </c>
      <c r="T581" s="67" t="s">
        <v>140</v>
      </c>
      <c r="U581" s="200" t="s">
        <v>7830</v>
      </c>
      <c r="V581" s="67"/>
      <c r="W581" s="67"/>
      <c r="X581" s="83" t="s">
        <v>137</v>
      </c>
    </row>
    <row r="582" spans="1:24" ht="15" customHeight="1">
      <c r="A582" s="67" t="s">
        <v>134</v>
      </c>
      <c r="B582" s="67" t="s">
        <v>135</v>
      </c>
      <c r="C582" s="83">
        <v>1031</v>
      </c>
      <c r="D582" s="104" t="s">
        <v>5510</v>
      </c>
      <c r="E582" s="83" t="s">
        <v>754</v>
      </c>
      <c r="F582" s="67" t="s">
        <v>136</v>
      </c>
      <c r="G582" s="83">
        <v>30000</v>
      </c>
      <c r="H582" s="67" t="s">
        <v>162</v>
      </c>
      <c r="I582" s="67">
        <v>1</v>
      </c>
      <c r="J582" s="195">
        <v>36982</v>
      </c>
      <c r="K582" s="67">
        <v>0</v>
      </c>
      <c r="L582" s="123">
        <f t="shared" si="10"/>
        <v>27851</v>
      </c>
      <c r="M582" s="83" t="s">
        <v>5771</v>
      </c>
      <c r="N582" s="113" t="s">
        <v>9526</v>
      </c>
      <c r="O582" s="67"/>
      <c r="P582" s="67"/>
      <c r="Q582" s="83" t="s">
        <v>4480</v>
      </c>
      <c r="R582" s="182" t="s">
        <v>2931</v>
      </c>
      <c r="S582" s="83" t="s">
        <v>139</v>
      </c>
      <c r="T582" s="67" t="s">
        <v>140</v>
      </c>
      <c r="U582" s="200" t="s">
        <v>7833</v>
      </c>
      <c r="V582" s="67"/>
      <c r="W582" s="67"/>
      <c r="X582" s="83" t="s">
        <v>6993</v>
      </c>
    </row>
    <row r="583" spans="1:24" ht="15" customHeight="1">
      <c r="A583" s="67" t="s">
        <v>134</v>
      </c>
      <c r="B583" s="67" t="s">
        <v>135</v>
      </c>
      <c r="C583" s="83">
        <v>2645</v>
      </c>
      <c r="D583" s="104" t="s">
        <v>5503</v>
      </c>
      <c r="E583" s="83" t="s">
        <v>755</v>
      </c>
      <c r="F583" s="67" t="s">
        <v>136</v>
      </c>
      <c r="G583" s="83">
        <v>500</v>
      </c>
      <c r="H583" s="67" t="s">
        <v>162</v>
      </c>
      <c r="I583" s="67">
        <v>1</v>
      </c>
      <c r="J583" s="195">
        <v>36982</v>
      </c>
      <c r="K583" s="67">
        <v>0</v>
      </c>
      <c r="L583" s="123">
        <f t="shared" si="10"/>
        <v>27851</v>
      </c>
      <c r="M583" s="83" t="s">
        <v>171</v>
      </c>
      <c r="N583" s="113" t="s">
        <v>9526</v>
      </c>
      <c r="O583" s="67"/>
      <c r="P583" s="67"/>
      <c r="Q583" s="83">
        <v>948765983</v>
      </c>
      <c r="R583" s="182">
        <v>670220752799</v>
      </c>
      <c r="S583" s="83" t="s">
        <v>139</v>
      </c>
      <c r="T583" s="67" t="s">
        <v>140</v>
      </c>
      <c r="U583" s="200" t="s">
        <v>7830</v>
      </c>
      <c r="V583" s="67"/>
      <c r="W583" s="67"/>
      <c r="X583" s="83" t="s">
        <v>137</v>
      </c>
    </row>
    <row r="584" spans="1:24" ht="15" customHeight="1">
      <c r="A584" s="67" t="s">
        <v>134</v>
      </c>
      <c r="B584" s="67" t="s">
        <v>135</v>
      </c>
      <c r="C584" s="83">
        <v>1081</v>
      </c>
      <c r="D584" s="104" t="s">
        <v>5597</v>
      </c>
      <c r="E584" s="83" t="s">
        <v>756</v>
      </c>
      <c r="F584" s="67" t="s">
        <v>136</v>
      </c>
      <c r="G584" s="83">
        <v>4000</v>
      </c>
      <c r="H584" s="67" t="s">
        <v>162</v>
      </c>
      <c r="I584" s="67">
        <v>1</v>
      </c>
      <c r="J584" s="195">
        <v>36982</v>
      </c>
      <c r="K584" s="67">
        <v>0</v>
      </c>
      <c r="L584" s="123">
        <f t="shared" si="10"/>
        <v>27851</v>
      </c>
      <c r="M584" s="83" t="s">
        <v>5773</v>
      </c>
      <c r="N584" s="113" t="s">
        <v>9526</v>
      </c>
      <c r="O584" s="67"/>
      <c r="P584" s="67"/>
      <c r="Q584" s="83" t="s">
        <v>137</v>
      </c>
      <c r="R584" s="182" t="s">
        <v>137</v>
      </c>
      <c r="S584" s="83" t="s">
        <v>139</v>
      </c>
      <c r="T584" s="67" t="s">
        <v>140</v>
      </c>
      <c r="U584" s="200" t="s">
        <v>7830</v>
      </c>
      <c r="V584" s="67"/>
      <c r="W584" s="67"/>
      <c r="X584" s="83" t="s">
        <v>6994</v>
      </c>
    </row>
    <row r="585" spans="1:24" ht="15" customHeight="1">
      <c r="A585" s="67" t="s">
        <v>134</v>
      </c>
      <c r="B585" s="67" t="s">
        <v>135</v>
      </c>
      <c r="C585" s="83">
        <v>1632</v>
      </c>
      <c r="D585" s="104" t="s">
        <v>5516</v>
      </c>
      <c r="E585" s="83" t="s">
        <v>757</v>
      </c>
      <c r="F585" s="67" t="s">
        <v>136</v>
      </c>
      <c r="G585" s="83">
        <v>36000</v>
      </c>
      <c r="H585" s="67" t="s">
        <v>162</v>
      </c>
      <c r="I585" s="67">
        <v>1</v>
      </c>
      <c r="J585" s="195">
        <v>36982</v>
      </c>
      <c r="K585" s="67">
        <v>0</v>
      </c>
      <c r="L585" s="123">
        <f t="shared" si="10"/>
        <v>27851</v>
      </c>
      <c r="M585" s="83" t="s">
        <v>5738</v>
      </c>
      <c r="N585" s="113" t="s">
        <v>9526</v>
      </c>
      <c r="O585" s="67"/>
      <c r="P585" s="67"/>
      <c r="Q585" s="83" t="s">
        <v>4481</v>
      </c>
      <c r="R585" s="182" t="s">
        <v>2932</v>
      </c>
      <c r="S585" s="83" t="s">
        <v>139</v>
      </c>
      <c r="T585" s="67" t="s">
        <v>140</v>
      </c>
      <c r="U585" s="200" t="s">
        <v>7832</v>
      </c>
      <c r="V585" s="67"/>
      <c r="W585" s="67"/>
      <c r="X585" s="83" t="s">
        <v>137</v>
      </c>
    </row>
    <row r="586" spans="1:24" ht="15" customHeight="1">
      <c r="A586" s="67" t="s">
        <v>134</v>
      </c>
      <c r="B586" s="67" t="s">
        <v>135</v>
      </c>
      <c r="C586" s="83">
        <v>2646</v>
      </c>
      <c r="D586" s="104" t="s">
        <v>5516</v>
      </c>
      <c r="E586" s="83" t="s">
        <v>758</v>
      </c>
      <c r="F586" s="67" t="s">
        <v>5807</v>
      </c>
      <c r="G586" s="83">
        <v>500</v>
      </c>
      <c r="H586" s="67" t="s">
        <v>162</v>
      </c>
      <c r="I586" s="67">
        <v>1</v>
      </c>
      <c r="J586" s="195">
        <v>36982</v>
      </c>
      <c r="K586" s="67">
        <v>0</v>
      </c>
      <c r="L586" s="123">
        <f t="shared" si="10"/>
        <v>27851</v>
      </c>
      <c r="M586" s="83" t="s">
        <v>5760</v>
      </c>
      <c r="N586" s="113" t="s">
        <v>9526</v>
      </c>
      <c r="O586" s="67"/>
      <c r="P586" s="67"/>
      <c r="Q586" s="83" t="s">
        <v>137</v>
      </c>
      <c r="R586" s="182">
        <v>956856916624</v>
      </c>
      <c r="S586" s="83" t="s">
        <v>139</v>
      </c>
      <c r="T586" s="67" t="s">
        <v>140</v>
      </c>
      <c r="U586" s="200" t="s">
        <v>7830</v>
      </c>
      <c r="V586" s="67"/>
      <c r="W586" s="67"/>
      <c r="X586" s="83" t="s">
        <v>137</v>
      </c>
    </row>
    <row r="587" spans="1:24" ht="15" customHeight="1">
      <c r="A587" s="67" t="s">
        <v>134</v>
      </c>
      <c r="B587" s="67" t="s">
        <v>135</v>
      </c>
      <c r="C587" s="83">
        <v>2562</v>
      </c>
      <c r="D587" s="104" t="s">
        <v>5516</v>
      </c>
      <c r="E587" s="83" t="s">
        <v>759</v>
      </c>
      <c r="F587" s="67" t="s">
        <v>136</v>
      </c>
      <c r="G587" s="83">
        <v>7975</v>
      </c>
      <c r="H587" s="67" t="s">
        <v>162</v>
      </c>
      <c r="I587" s="67">
        <v>1</v>
      </c>
      <c r="J587" s="195">
        <v>36982</v>
      </c>
      <c r="K587" s="67">
        <v>0</v>
      </c>
      <c r="L587" s="123">
        <f t="shared" si="10"/>
        <v>27851</v>
      </c>
      <c r="M587" s="83" t="s">
        <v>5775</v>
      </c>
      <c r="N587" s="113" t="s">
        <v>9526</v>
      </c>
      <c r="O587" s="67"/>
      <c r="P587" s="67"/>
      <c r="Q587" s="83" t="s">
        <v>4482</v>
      </c>
      <c r="R587" s="182" t="s">
        <v>2933</v>
      </c>
      <c r="S587" s="83" t="s">
        <v>139</v>
      </c>
      <c r="T587" s="67" t="s">
        <v>140</v>
      </c>
      <c r="U587" s="200" t="s">
        <v>7830</v>
      </c>
      <c r="V587" s="67"/>
      <c r="W587" s="67"/>
      <c r="X587" s="83" t="s">
        <v>6995</v>
      </c>
    </row>
    <row r="588" spans="1:24" ht="15" customHeight="1">
      <c r="A588" s="67" t="s">
        <v>134</v>
      </c>
      <c r="B588" s="67" t="s">
        <v>135</v>
      </c>
      <c r="C588" s="83">
        <v>2647</v>
      </c>
      <c r="D588" s="104" t="s">
        <v>5516</v>
      </c>
      <c r="E588" s="83" t="s">
        <v>760</v>
      </c>
      <c r="F588" s="67" t="s">
        <v>5807</v>
      </c>
      <c r="G588" s="83">
        <v>500</v>
      </c>
      <c r="H588" s="67" t="s">
        <v>162</v>
      </c>
      <c r="I588" s="67">
        <v>1</v>
      </c>
      <c r="J588" s="195">
        <v>36982</v>
      </c>
      <c r="K588" s="67">
        <v>0</v>
      </c>
      <c r="L588" s="123">
        <f t="shared" si="10"/>
        <v>27851</v>
      </c>
      <c r="M588" s="83" t="s">
        <v>5738</v>
      </c>
      <c r="N588" s="113" t="s">
        <v>9526</v>
      </c>
      <c r="O588" s="67"/>
      <c r="P588" s="67"/>
      <c r="Q588" s="83" t="s">
        <v>137</v>
      </c>
      <c r="R588" s="182" t="s">
        <v>137</v>
      </c>
      <c r="S588" s="83" t="s">
        <v>139</v>
      </c>
      <c r="T588" s="67" t="s">
        <v>140</v>
      </c>
      <c r="U588" s="200" t="s">
        <v>7830</v>
      </c>
      <c r="V588" s="67"/>
      <c r="W588" s="67"/>
      <c r="X588" s="83" t="s">
        <v>137</v>
      </c>
    </row>
    <row r="589" spans="1:24" ht="15" customHeight="1">
      <c r="A589" s="67" t="s">
        <v>134</v>
      </c>
      <c r="B589" s="67" t="s">
        <v>135</v>
      </c>
      <c r="C589" s="83">
        <v>2648</v>
      </c>
      <c r="D589" s="104" t="s">
        <v>5485</v>
      </c>
      <c r="E589" s="83" t="s">
        <v>761</v>
      </c>
      <c r="F589" s="67" t="s">
        <v>136</v>
      </c>
      <c r="G589" s="83">
        <v>500</v>
      </c>
      <c r="H589" s="67" t="s">
        <v>162</v>
      </c>
      <c r="I589" s="67">
        <v>1</v>
      </c>
      <c r="J589" s="195">
        <v>36982</v>
      </c>
      <c r="K589" s="67">
        <v>0</v>
      </c>
      <c r="L589" s="123">
        <f t="shared" si="10"/>
        <v>27851</v>
      </c>
      <c r="M589" s="83" t="s">
        <v>5738</v>
      </c>
      <c r="N589" s="113" t="s">
        <v>9526</v>
      </c>
      <c r="O589" s="67"/>
      <c r="P589" s="67"/>
      <c r="Q589" s="83" t="s">
        <v>137</v>
      </c>
      <c r="R589" s="182" t="s">
        <v>137</v>
      </c>
      <c r="S589" s="83" t="s">
        <v>139</v>
      </c>
      <c r="T589" s="67" t="s">
        <v>140</v>
      </c>
      <c r="U589" s="200" t="s">
        <v>7830</v>
      </c>
      <c r="V589" s="67"/>
      <c r="W589" s="67"/>
      <c r="X589" s="83" t="s">
        <v>137</v>
      </c>
    </row>
    <row r="590" spans="1:24" ht="15" customHeight="1">
      <c r="A590" s="67" t="s">
        <v>134</v>
      </c>
      <c r="B590" s="67" t="s">
        <v>135</v>
      </c>
      <c r="C590" s="83">
        <v>2284</v>
      </c>
      <c r="D590" s="104" t="s">
        <v>5485</v>
      </c>
      <c r="E590" s="83" t="s">
        <v>762</v>
      </c>
      <c r="F590" s="67" t="s">
        <v>5807</v>
      </c>
      <c r="G590" s="83">
        <v>18600</v>
      </c>
      <c r="H590" s="67" t="s">
        <v>162</v>
      </c>
      <c r="I590" s="67">
        <v>1</v>
      </c>
      <c r="J590" s="195">
        <v>36982</v>
      </c>
      <c r="K590" s="67">
        <v>0</v>
      </c>
      <c r="L590" s="123">
        <f t="shared" si="10"/>
        <v>27851</v>
      </c>
      <c r="M590" s="83" t="s">
        <v>5896</v>
      </c>
      <c r="N590" s="113" t="s">
        <v>9526</v>
      </c>
      <c r="O590" s="67"/>
      <c r="P590" s="67"/>
      <c r="Q590" s="83" t="s">
        <v>4192</v>
      </c>
      <c r="R590" s="182" t="s">
        <v>2934</v>
      </c>
      <c r="S590" s="83" t="s">
        <v>139</v>
      </c>
      <c r="T590" s="67" t="s">
        <v>140</v>
      </c>
      <c r="U590" s="200" t="s">
        <v>7831</v>
      </c>
      <c r="V590" s="67"/>
      <c r="W590" s="67"/>
      <c r="X590" s="83" t="s">
        <v>137</v>
      </c>
    </row>
    <row r="591" spans="1:24" ht="15" customHeight="1">
      <c r="A591" s="67" t="s">
        <v>134</v>
      </c>
      <c r="B591" s="67" t="s">
        <v>135</v>
      </c>
      <c r="C591" s="83">
        <v>2649</v>
      </c>
      <c r="D591" s="104" t="s">
        <v>5485</v>
      </c>
      <c r="E591" s="83" t="s">
        <v>763</v>
      </c>
      <c r="F591" s="67" t="s">
        <v>5807</v>
      </c>
      <c r="G591" s="83">
        <v>500</v>
      </c>
      <c r="H591" s="67" t="s">
        <v>162</v>
      </c>
      <c r="I591" s="67">
        <v>1</v>
      </c>
      <c r="J591" s="195">
        <v>36982</v>
      </c>
      <c r="K591" s="67">
        <v>0</v>
      </c>
      <c r="L591" s="123">
        <f t="shared" si="10"/>
        <v>27851</v>
      </c>
      <c r="M591" s="83" t="s">
        <v>5897</v>
      </c>
      <c r="N591" s="113" t="s">
        <v>9526</v>
      </c>
      <c r="O591" s="67"/>
      <c r="P591" s="67"/>
      <c r="Q591" s="83" t="s">
        <v>137</v>
      </c>
      <c r="R591" s="182" t="s">
        <v>137</v>
      </c>
      <c r="S591" s="83" t="s">
        <v>139</v>
      </c>
      <c r="T591" s="67" t="s">
        <v>140</v>
      </c>
      <c r="U591" s="200" t="s">
        <v>7830</v>
      </c>
      <c r="V591" s="67"/>
      <c r="W591" s="67"/>
      <c r="X591" s="83" t="s">
        <v>137</v>
      </c>
    </row>
    <row r="592" spans="1:24" ht="15" customHeight="1">
      <c r="A592" s="67" t="s">
        <v>134</v>
      </c>
      <c r="B592" s="67" t="s">
        <v>135</v>
      </c>
      <c r="C592" s="83">
        <v>2651</v>
      </c>
      <c r="D592" s="104" t="s">
        <v>5485</v>
      </c>
      <c r="E592" s="83" t="s">
        <v>764</v>
      </c>
      <c r="F592" s="67" t="s">
        <v>5807</v>
      </c>
      <c r="G592" s="83">
        <v>500</v>
      </c>
      <c r="H592" s="67" t="s">
        <v>162</v>
      </c>
      <c r="I592" s="67">
        <v>1</v>
      </c>
      <c r="J592" s="195">
        <v>36982</v>
      </c>
      <c r="K592" s="67">
        <v>0</v>
      </c>
      <c r="L592" s="123">
        <f t="shared" si="10"/>
        <v>27851</v>
      </c>
      <c r="M592" s="83" t="s">
        <v>5803</v>
      </c>
      <c r="N592" s="113" t="s">
        <v>9526</v>
      </c>
      <c r="O592" s="67"/>
      <c r="P592" s="67"/>
      <c r="Q592" s="83">
        <v>9916871945</v>
      </c>
      <c r="R592" s="182">
        <v>666547985469</v>
      </c>
      <c r="S592" s="83" t="s">
        <v>139</v>
      </c>
      <c r="T592" s="67" t="s">
        <v>140</v>
      </c>
      <c r="U592" s="200" t="s">
        <v>7830</v>
      </c>
      <c r="V592" s="67"/>
      <c r="W592" s="67"/>
      <c r="X592" s="83" t="s">
        <v>6996</v>
      </c>
    </row>
    <row r="593" spans="1:24" ht="15" customHeight="1">
      <c r="A593" s="67" t="s">
        <v>134</v>
      </c>
      <c r="B593" s="67" t="s">
        <v>135</v>
      </c>
      <c r="C593" s="83">
        <v>2652</v>
      </c>
      <c r="D593" s="104" t="s">
        <v>5485</v>
      </c>
      <c r="E593" s="83" t="s">
        <v>765</v>
      </c>
      <c r="F593" s="67" t="s">
        <v>5807</v>
      </c>
      <c r="G593" s="83">
        <v>500</v>
      </c>
      <c r="H593" s="67" t="s">
        <v>162</v>
      </c>
      <c r="I593" s="67">
        <v>1</v>
      </c>
      <c r="J593" s="195">
        <v>36982</v>
      </c>
      <c r="K593" s="67">
        <v>0</v>
      </c>
      <c r="L593" s="123">
        <f t="shared" si="10"/>
        <v>27851</v>
      </c>
      <c r="M593" s="83" t="s">
        <v>5858</v>
      </c>
      <c r="N593" s="113" t="s">
        <v>9526</v>
      </c>
      <c r="O593" s="67"/>
      <c r="P593" s="67"/>
      <c r="Q593" s="83">
        <v>9686082108</v>
      </c>
      <c r="R593" s="182">
        <v>709839611292</v>
      </c>
      <c r="S593" s="83" t="s">
        <v>139</v>
      </c>
      <c r="T593" s="67" t="s">
        <v>140</v>
      </c>
      <c r="U593" s="200" t="s">
        <v>7830</v>
      </c>
      <c r="V593" s="67"/>
      <c r="W593" s="67"/>
      <c r="X593" s="83" t="s">
        <v>137</v>
      </c>
    </row>
    <row r="594" spans="1:24" ht="15" customHeight="1">
      <c r="A594" s="67" t="s">
        <v>134</v>
      </c>
      <c r="B594" s="67" t="s">
        <v>135</v>
      </c>
      <c r="C594" s="83">
        <v>2653</v>
      </c>
      <c r="D594" s="104" t="s">
        <v>5485</v>
      </c>
      <c r="E594" s="83" t="s">
        <v>766</v>
      </c>
      <c r="F594" s="67" t="s">
        <v>5807</v>
      </c>
      <c r="G594" s="83">
        <v>3600</v>
      </c>
      <c r="H594" s="67" t="s">
        <v>162</v>
      </c>
      <c r="I594" s="67">
        <v>1</v>
      </c>
      <c r="J594" s="195">
        <v>36982</v>
      </c>
      <c r="K594" s="67">
        <v>0</v>
      </c>
      <c r="L594" s="123">
        <f t="shared" si="10"/>
        <v>27851</v>
      </c>
      <c r="M594" s="83" t="s">
        <v>5740</v>
      </c>
      <c r="N594" s="113" t="s">
        <v>9526</v>
      </c>
      <c r="O594" s="67"/>
      <c r="P594" s="67"/>
      <c r="Q594" s="83" t="s">
        <v>4483</v>
      </c>
      <c r="R594" s="182" t="s">
        <v>2935</v>
      </c>
      <c r="S594" s="83" t="s">
        <v>139</v>
      </c>
      <c r="T594" s="67" t="s">
        <v>140</v>
      </c>
      <c r="U594" s="200" t="s">
        <v>7830</v>
      </c>
      <c r="V594" s="67"/>
      <c r="W594" s="67"/>
      <c r="X594" s="83" t="s">
        <v>137</v>
      </c>
    </row>
    <row r="595" spans="1:24" ht="15" customHeight="1">
      <c r="A595" s="67" t="s">
        <v>134</v>
      </c>
      <c r="B595" s="67" t="s">
        <v>135</v>
      </c>
      <c r="C595" s="83">
        <v>1782</v>
      </c>
      <c r="D595" s="104" t="s">
        <v>5485</v>
      </c>
      <c r="E595" s="83" t="s">
        <v>767</v>
      </c>
      <c r="F595" s="67" t="s">
        <v>136</v>
      </c>
      <c r="G595" s="83">
        <v>18600</v>
      </c>
      <c r="H595" s="67" t="s">
        <v>162</v>
      </c>
      <c r="I595" s="67">
        <v>1</v>
      </c>
      <c r="J595" s="195">
        <v>36982</v>
      </c>
      <c r="K595" s="67">
        <v>0</v>
      </c>
      <c r="L595" s="123">
        <f t="shared" si="10"/>
        <v>27851</v>
      </c>
      <c r="M595" s="83" t="s">
        <v>5788</v>
      </c>
      <c r="N595" s="113" t="s">
        <v>9526</v>
      </c>
      <c r="O595" s="67"/>
      <c r="P595" s="67"/>
      <c r="Q595" s="83" t="s">
        <v>4484</v>
      </c>
      <c r="R595" s="182" t="s">
        <v>2936</v>
      </c>
      <c r="S595" s="83" t="s">
        <v>139</v>
      </c>
      <c r="T595" s="67" t="s">
        <v>140</v>
      </c>
      <c r="U595" s="200" t="s">
        <v>7831</v>
      </c>
      <c r="V595" s="67"/>
      <c r="W595" s="67"/>
      <c r="X595" s="83" t="s">
        <v>137</v>
      </c>
    </row>
    <row r="596" spans="1:24" ht="15" customHeight="1">
      <c r="A596" s="67" t="s">
        <v>134</v>
      </c>
      <c r="B596" s="67" t="s">
        <v>135</v>
      </c>
      <c r="C596" s="83">
        <v>2654</v>
      </c>
      <c r="D596" s="104" t="s">
        <v>5485</v>
      </c>
      <c r="E596" s="83" t="s">
        <v>768</v>
      </c>
      <c r="F596" s="67" t="s">
        <v>5807</v>
      </c>
      <c r="G596" s="83">
        <v>500</v>
      </c>
      <c r="H596" s="67" t="s">
        <v>162</v>
      </c>
      <c r="I596" s="67">
        <v>1</v>
      </c>
      <c r="J596" s="195">
        <v>36982</v>
      </c>
      <c r="K596" s="67">
        <v>0</v>
      </c>
      <c r="L596" s="123">
        <f t="shared" si="10"/>
        <v>27851</v>
      </c>
      <c r="M596" s="83" t="s">
        <v>5765</v>
      </c>
      <c r="N596" s="113" t="s">
        <v>9526</v>
      </c>
      <c r="O596" s="67"/>
      <c r="P596" s="67"/>
      <c r="Q596" s="83">
        <v>9538067175</v>
      </c>
      <c r="R596" s="182">
        <v>725572936452</v>
      </c>
      <c r="S596" s="83" t="s">
        <v>139</v>
      </c>
      <c r="T596" s="67" t="s">
        <v>140</v>
      </c>
      <c r="U596" s="200" t="s">
        <v>7830</v>
      </c>
      <c r="V596" s="67"/>
      <c r="W596" s="67"/>
      <c r="X596" s="83" t="s">
        <v>137</v>
      </c>
    </row>
    <row r="597" spans="1:24" ht="15" customHeight="1">
      <c r="A597" s="67" t="s">
        <v>134</v>
      </c>
      <c r="B597" s="67" t="s">
        <v>135</v>
      </c>
      <c r="C597" s="83">
        <v>2655</v>
      </c>
      <c r="D597" s="104" t="s">
        <v>170</v>
      </c>
      <c r="E597" s="83" t="s">
        <v>769</v>
      </c>
      <c r="F597" s="67" t="s">
        <v>136</v>
      </c>
      <c r="G597" s="83">
        <v>500</v>
      </c>
      <c r="H597" s="67" t="s">
        <v>162</v>
      </c>
      <c r="I597" s="67">
        <v>1</v>
      </c>
      <c r="J597" s="195">
        <v>36982</v>
      </c>
      <c r="K597" s="67">
        <v>0</v>
      </c>
      <c r="L597" s="123">
        <f t="shared" si="10"/>
        <v>27851</v>
      </c>
      <c r="M597" s="83" t="s">
        <v>5898</v>
      </c>
      <c r="N597" s="113" t="s">
        <v>9526</v>
      </c>
      <c r="O597" s="67"/>
      <c r="P597" s="67"/>
      <c r="Q597" s="83" t="s">
        <v>4485</v>
      </c>
      <c r="R597" s="182" t="s">
        <v>2937</v>
      </c>
      <c r="S597" s="83" t="s">
        <v>139</v>
      </c>
      <c r="T597" s="67" t="s">
        <v>140</v>
      </c>
      <c r="U597" s="200" t="s">
        <v>7830</v>
      </c>
      <c r="V597" s="67"/>
      <c r="W597" s="67"/>
      <c r="X597" s="83" t="s">
        <v>137</v>
      </c>
    </row>
    <row r="598" spans="1:24" ht="15" customHeight="1">
      <c r="A598" s="67" t="s">
        <v>134</v>
      </c>
      <c r="B598" s="67" t="s">
        <v>135</v>
      </c>
      <c r="C598" s="83">
        <v>2656</v>
      </c>
      <c r="D598" s="104" t="s">
        <v>170</v>
      </c>
      <c r="E598" s="83" t="s">
        <v>770</v>
      </c>
      <c r="F598" s="67" t="s">
        <v>5807</v>
      </c>
      <c r="G598" s="83">
        <v>500</v>
      </c>
      <c r="H598" s="67" t="s">
        <v>162</v>
      </c>
      <c r="I598" s="67">
        <v>1</v>
      </c>
      <c r="J598" s="195">
        <v>36982</v>
      </c>
      <c r="K598" s="67">
        <v>0</v>
      </c>
      <c r="L598" s="123">
        <f t="shared" si="10"/>
        <v>27851</v>
      </c>
      <c r="M598" s="83" t="s">
        <v>5899</v>
      </c>
      <c r="N598" s="113" t="s">
        <v>9526</v>
      </c>
      <c r="O598" s="67"/>
      <c r="P598" s="67"/>
      <c r="Q598" s="83">
        <v>9945196656</v>
      </c>
      <c r="R598" s="182">
        <v>578790767165</v>
      </c>
      <c r="S598" s="83" t="s">
        <v>139</v>
      </c>
      <c r="T598" s="67" t="s">
        <v>140</v>
      </c>
      <c r="U598" s="200" t="s">
        <v>7830</v>
      </c>
      <c r="V598" s="67"/>
      <c r="W598" s="67"/>
      <c r="X598" s="83" t="s">
        <v>6997</v>
      </c>
    </row>
    <row r="599" spans="1:24" ht="15" customHeight="1">
      <c r="A599" s="67" t="s">
        <v>134</v>
      </c>
      <c r="B599" s="67" t="s">
        <v>135</v>
      </c>
      <c r="C599" s="83">
        <v>2657</v>
      </c>
      <c r="D599" s="104" t="s">
        <v>170</v>
      </c>
      <c r="E599" s="83" t="s">
        <v>771</v>
      </c>
      <c r="F599" s="67" t="s">
        <v>136</v>
      </c>
      <c r="G599" s="83">
        <v>500</v>
      </c>
      <c r="H599" s="67" t="s">
        <v>162</v>
      </c>
      <c r="I599" s="67">
        <v>1</v>
      </c>
      <c r="J599" s="195">
        <v>36982</v>
      </c>
      <c r="K599" s="67">
        <v>0</v>
      </c>
      <c r="L599" s="123">
        <f t="shared" si="10"/>
        <v>27851</v>
      </c>
      <c r="M599" s="83" t="s">
        <v>5898</v>
      </c>
      <c r="N599" s="113" t="s">
        <v>9526</v>
      </c>
      <c r="O599" s="67"/>
      <c r="P599" s="67"/>
      <c r="Q599" s="83" t="s">
        <v>4486</v>
      </c>
      <c r="R599" s="182" t="s">
        <v>2938</v>
      </c>
      <c r="S599" s="83" t="s">
        <v>139</v>
      </c>
      <c r="T599" s="67" t="s">
        <v>140</v>
      </c>
      <c r="U599" s="200" t="s">
        <v>7830</v>
      </c>
      <c r="V599" s="67"/>
      <c r="W599" s="67"/>
      <c r="X599" s="83" t="s">
        <v>6998</v>
      </c>
    </row>
    <row r="600" spans="1:24" ht="15" customHeight="1">
      <c r="A600" s="67" t="s">
        <v>134</v>
      </c>
      <c r="B600" s="67" t="s">
        <v>135</v>
      </c>
      <c r="C600" s="83">
        <v>2658</v>
      </c>
      <c r="D600" s="104" t="s">
        <v>170</v>
      </c>
      <c r="E600" s="83" t="s">
        <v>772</v>
      </c>
      <c r="F600" s="67" t="s">
        <v>136</v>
      </c>
      <c r="G600" s="83">
        <v>500</v>
      </c>
      <c r="H600" s="67" t="s">
        <v>162</v>
      </c>
      <c r="I600" s="67">
        <v>1</v>
      </c>
      <c r="J600" s="195">
        <v>36982</v>
      </c>
      <c r="K600" s="67">
        <v>0</v>
      </c>
      <c r="L600" s="123">
        <f t="shared" si="10"/>
        <v>27851</v>
      </c>
      <c r="M600" s="83" t="s">
        <v>5898</v>
      </c>
      <c r="N600" s="113" t="s">
        <v>9526</v>
      </c>
      <c r="O600" s="67"/>
      <c r="P600" s="67"/>
      <c r="Q600" s="83" t="s">
        <v>4486</v>
      </c>
      <c r="R600" s="182">
        <v>320563034993</v>
      </c>
      <c r="S600" s="83" t="s">
        <v>139</v>
      </c>
      <c r="T600" s="67" t="s">
        <v>140</v>
      </c>
      <c r="U600" s="200" t="s">
        <v>7830</v>
      </c>
      <c r="V600" s="67"/>
      <c r="W600" s="67"/>
      <c r="X600" s="83" t="s">
        <v>137</v>
      </c>
    </row>
    <row r="601" spans="1:24" ht="15" customHeight="1">
      <c r="A601" s="67" t="s">
        <v>134</v>
      </c>
      <c r="B601" s="67" t="s">
        <v>135</v>
      </c>
      <c r="C601" s="83">
        <v>395</v>
      </c>
      <c r="D601" s="104" t="s">
        <v>5485</v>
      </c>
      <c r="E601" s="83" t="s">
        <v>773</v>
      </c>
      <c r="F601" s="67" t="s">
        <v>136</v>
      </c>
      <c r="G601" s="83">
        <v>34000</v>
      </c>
      <c r="H601" s="67" t="s">
        <v>162</v>
      </c>
      <c r="I601" s="67">
        <v>1</v>
      </c>
      <c r="J601" s="195">
        <v>36982</v>
      </c>
      <c r="K601" s="67">
        <v>0</v>
      </c>
      <c r="L601" s="123">
        <f t="shared" si="10"/>
        <v>27851</v>
      </c>
      <c r="M601" s="83" t="s">
        <v>5781</v>
      </c>
      <c r="N601" s="113" t="s">
        <v>9526</v>
      </c>
      <c r="O601" s="67"/>
      <c r="P601" s="67"/>
      <c r="Q601" s="83" t="s">
        <v>4487</v>
      </c>
      <c r="R601" s="182" t="s">
        <v>2939</v>
      </c>
      <c r="S601" s="83" t="s">
        <v>139</v>
      </c>
      <c r="T601" s="67" t="s">
        <v>140</v>
      </c>
      <c r="U601" s="200" t="s">
        <v>7833</v>
      </c>
      <c r="V601" s="67"/>
      <c r="W601" s="67"/>
      <c r="X601" s="83" t="s">
        <v>6999</v>
      </c>
    </row>
    <row r="602" spans="1:24" ht="15" customHeight="1">
      <c r="A602" s="67" t="s">
        <v>134</v>
      </c>
      <c r="B602" s="67" t="s">
        <v>135</v>
      </c>
      <c r="C602" s="83">
        <v>1088</v>
      </c>
      <c r="D602" s="104" t="s">
        <v>5482</v>
      </c>
      <c r="E602" s="83" t="s">
        <v>774</v>
      </c>
      <c r="F602" s="67" t="s">
        <v>136</v>
      </c>
      <c r="G602" s="83">
        <v>27600</v>
      </c>
      <c r="H602" s="67" t="s">
        <v>162</v>
      </c>
      <c r="I602" s="67">
        <v>1</v>
      </c>
      <c r="J602" s="195">
        <v>36982</v>
      </c>
      <c r="K602" s="67">
        <v>0</v>
      </c>
      <c r="L602" s="123">
        <f t="shared" si="10"/>
        <v>27851</v>
      </c>
      <c r="M602" s="83" t="s">
        <v>5838</v>
      </c>
      <c r="N602" s="113" t="s">
        <v>9526</v>
      </c>
      <c r="O602" s="67"/>
      <c r="P602" s="67"/>
      <c r="Q602" s="83" t="s">
        <v>4488</v>
      </c>
      <c r="R602" s="182" t="s">
        <v>2940</v>
      </c>
      <c r="S602" s="83" t="s">
        <v>139</v>
      </c>
      <c r="T602" s="67" t="s">
        <v>140</v>
      </c>
      <c r="U602" s="200" t="s">
        <v>7832</v>
      </c>
      <c r="V602" s="67"/>
      <c r="W602" s="67"/>
      <c r="X602" s="83" t="s">
        <v>7000</v>
      </c>
    </row>
    <row r="603" spans="1:24" ht="15" customHeight="1">
      <c r="A603" s="67" t="s">
        <v>134</v>
      </c>
      <c r="B603" s="67" t="s">
        <v>135</v>
      </c>
      <c r="C603" s="83">
        <v>1060</v>
      </c>
      <c r="D603" s="104" t="s">
        <v>5482</v>
      </c>
      <c r="E603" s="83" t="s">
        <v>775</v>
      </c>
      <c r="F603" s="67" t="s">
        <v>136</v>
      </c>
      <c r="G603" s="83">
        <v>500</v>
      </c>
      <c r="H603" s="67" t="s">
        <v>162</v>
      </c>
      <c r="I603" s="67">
        <v>1</v>
      </c>
      <c r="J603" s="195">
        <v>36982</v>
      </c>
      <c r="K603" s="67">
        <v>0</v>
      </c>
      <c r="L603" s="123">
        <f t="shared" si="10"/>
        <v>27851</v>
      </c>
      <c r="M603" s="83" t="s">
        <v>5852</v>
      </c>
      <c r="N603" s="113" t="s">
        <v>9526</v>
      </c>
      <c r="O603" s="67"/>
      <c r="P603" s="67"/>
      <c r="Q603" s="83" t="s">
        <v>137</v>
      </c>
      <c r="R603" s="182" t="s">
        <v>137</v>
      </c>
      <c r="S603" s="83" t="s">
        <v>139</v>
      </c>
      <c r="T603" s="67" t="s">
        <v>140</v>
      </c>
      <c r="U603" s="200" t="s">
        <v>7830</v>
      </c>
      <c r="V603" s="67"/>
      <c r="W603" s="67"/>
      <c r="X603" s="83" t="s">
        <v>7001</v>
      </c>
    </row>
    <row r="604" spans="1:24" ht="15" customHeight="1">
      <c r="A604" s="67" t="s">
        <v>134</v>
      </c>
      <c r="B604" s="67" t="s">
        <v>135</v>
      </c>
      <c r="C604" s="83">
        <v>437</v>
      </c>
      <c r="D604" s="104" t="s">
        <v>5540</v>
      </c>
      <c r="E604" s="83" t="s">
        <v>776</v>
      </c>
      <c r="F604" s="67" t="s">
        <v>136</v>
      </c>
      <c r="G604" s="83">
        <v>2900</v>
      </c>
      <c r="H604" s="67" t="s">
        <v>162</v>
      </c>
      <c r="I604" s="67">
        <v>1</v>
      </c>
      <c r="J604" s="195">
        <v>36982</v>
      </c>
      <c r="K604" s="67">
        <v>0</v>
      </c>
      <c r="L604" s="123">
        <f t="shared" si="10"/>
        <v>27851</v>
      </c>
      <c r="M604" s="83" t="s">
        <v>5900</v>
      </c>
      <c r="N604" s="113" t="s">
        <v>9526</v>
      </c>
      <c r="O604" s="67"/>
      <c r="P604" s="67"/>
      <c r="Q604" s="83" t="s">
        <v>4489</v>
      </c>
      <c r="R604" s="182" t="s">
        <v>2941</v>
      </c>
      <c r="S604" s="83" t="s">
        <v>139</v>
      </c>
      <c r="T604" s="67" t="s">
        <v>140</v>
      </c>
      <c r="U604" s="200" t="s">
        <v>7831</v>
      </c>
      <c r="V604" s="67"/>
      <c r="W604" s="67"/>
      <c r="X604" s="83" t="s">
        <v>7002</v>
      </c>
    </row>
    <row r="605" spans="1:24" ht="15" customHeight="1">
      <c r="A605" s="67" t="s">
        <v>134</v>
      </c>
      <c r="B605" s="67" t="s">
        <v>135</v>
      </c>
      <c r="C605" s="83">
        <v>977</v>
      </c>
      <c r="D605" s="104" t="s">
        <v>5598</v>
      </c>
      <c r="E605" s="83" t="s">
        <v>777</v>
      </c>
      <c r="F605" s="67" t="s">
        <v>136</v>
      </c>
      <c r="G605" s="83">
        <v>15600</v>
      </c>
      <c r="H605" s="67" t="s">
        <v>162</v>
      </c>
      <c r="I605" s="67">
        <v>1</v>
      </c>
      <c r="J605" s="195">
        <v>36982</v>
      </c>
      <c r="K605" s="67">
        <v>0</v>
      </c>
      <c r="L605" s="123">
        <f t="shared" si="10"/>
        <v>27851</v>
      </c>
      <c r="M605" s="83" t="s">
        <v>5891</v>
      </c>
      <c r="N605" s="113" t="s">
        <v>9526</v>
      </c>
      <c r="O605" s="67"/>
      <c r="P605" s="67"/>
      <c r="Q605" s="83" t="s">
        <v>4490</v>
      </c>
      <c r="R605" s="182" t="s">
        <v>2942</v>
      </c>
      <c r="S605" s="83" t="s">
        <v>139</v>
      </c>
      <c r="T605" s="67" t="s">
        <v>140</v>
      </c>
      <c r="U605" s="200" t="s">
        <v>7831</v>
      </c>
      <c r="V605" s="67"/>
      <c r="W605" s="67"/>
      <c r="X605" s="83" t="s">
        <v>7003</v>
      </c>
    </row>
    <row r="606" spans="1:24" ht="15" customHeight="1">
      <c r="A606" s="67" t="s">
        <v>134</v>
      </c>
      <c r="B606" s="67" t="s">
        <v>135</v>
      </c>
      <c r="C606" s="83">
        <v>946</v>
      </c>
      <c r="D606" s="104" t="s">
        <v>5500</v>
      </c>
      <c r="E606" s="83" t="s">
        <v>778</v>
      </c>
      <c r="F606" s="67" t="s">
        <v>136</v>
      </c>
      <c r="G606" s="83">
        <v>10800</v>
      </c>
      <c r="H606" s="67" t="s">
        <v>5736</v>
      </c>
      <c r="I606" s="67">
        <v>1</v>
      </c>
      <c r="J606" s="195">
        <v>36982</v>
      </c>
      <c r="K606" s="67">
        <v>0</v>
      </c>
      <c r="L606" s="123">
        <f t="shared" si="10"/>
        <v>27851</v>
      </c>
      <c r="M606" s="83" t="s">
        <v>5901</v>
      </c>
      <c r="N606" s="113" t="s">
        <v>9526</v>
      </c>
      <c r="O606" s="67"/>
      <c r="P606" s="67"/>
      <c r="Q606" s="83" t="s">
        <v>4491</v>
      </c>
      <c r="R606" s="182" t="s">
        <v>2943</v>
      </c>
      <c r="S606" s="83" t="s">
        <v>139</v>
      </c>
      <c r="T606" s="67" t="s">
        <v>140</v>
      </c>
      <c r="U606" s="200" t="s">
        <v>7830</v>
      </c>
      <c r="V606" s="67"/>
      <c r="W606" s="67"/>
      <c r="X606" s="83" t="s">
        <v>137</v>
      </c>
    </row>
    <row r="607" spans="1:24" ht="15" customHeight="1">
      <c r="A607" s="67" t="s">
        <v>134</v>
      </c>
      <c r="B607" s="67" t="s">
        <v>135</v>
      </c>
      <c r="C607" s="83">
        <v>899</v>
      </c>
      <c r="D607" s="104" t="s">
        <v>5500</v>
      </c>
      <c r="E607" s="83" t="s">
        <v>779</v>
      </c>
      <c r="F607" s="67" t="s">
        <v>136</v>
      </c>
      <c r="G607" s="83">
        <v>7800</v>
      </c>
      <c r="H607" s="67" t="s">
        <v>5736</v>
      </c>
      <c r="I607" s="67">
        <v>1</v>
      </c>
      <c r="J607" s="195">
        <v>36982</v>
      </c>
      <c r="K607" s="67">
        <v>0</v>
      </c>
      <c r="L607" s="123">
        <f t="shared" si="10"/>
        <v>27851</v>
      </c>
      <c r="M607" s="83" t="s">
        <v>5901</v>
      </c>
      <c r="N607" s="113" t="s">
        <v>9526</v>
      </c>
      <c r="O607" s="67"/>
      <c r="P607" s="67"/>
      <c r="Q607" s="83" t="s">
        <v>4492</v>
      </c>
      <c r="R607" s="182" t="s">
        <v>2944</v>
      </c>
      <c r="S607" s="83" t="s">
        <v>139</v>
      </c>
      <c r="T607" s="67" t="s">
        <v>140</v>
      </c>
      <c r="U607" s="200" t="s">
        <v>7830</v>
      </c>
      <c r="V607" s="67"/>
      <c r="W607" s="67"/>
      <c r="X607" s="83" t="s">
        <v>7004</v>
      </c>
    </row>
    <row r="608" spans="1:24" ht="15" customHeight="1">
      <c r="A608" s="67" t="s">
        <v>134</v>
      </c>
      <c r="B608" s="67" t="s">
        <v>135</v>
      </c>
      <c r="C608" s="83">
        <v>390</v>
      </c>
      <c r="D608" s="104" t="s">
        <v>5485</v>
      </c>
      <c r="E608" s="83" t="s">
        <v>780</v>
      </c>
      <c r="F608" s="67" t="s">
        <v>136</v>
      </c>
      <c r="G608" s="83">
        <v>35400</v>
      </c>
      <c r="H608" s="67" t="s">
        <v>162</v>
      </c>
      <c r="I608" s="67">
        <v>1</v>
      </c>
      <c r="J608" s="195">
        <v>36982</v>
      </c>
      <c r="K608" s="67">
        <v>0</v>
      </c>
      <c r="L608" s="123">
        <f t="shared" si="10"/>
        <v>27851</v>
      </c>
      <c r="M608" s="83" t="s">
        <v>5775</v>
      </c>
      <c r="N608" s="113" t="s">
        <v>9526</v>
      </c>
      <c r="O608" s="67"/>
      <c r="P608" s="67"/>
      <c r="Q608" s="83" t="s">
        <v>4493</v>
      </c>
      <c r="R608" s="182" t="s">
        <v>2945</v>
      </c>
      <c r="S608" s="83" t="s">
        <v>139</v>
      </c>
      <c r="T608" s="67" t="s">
        <v>140</v>
      </c>
      <c r="U608" s="200" t="s">
        <v>7832</v>
      </c>
      <c r="V608" s="67"/>
      <c r="W608" s="67"/>
      <c r="X608" s="83" t="s">
        <v>7005</v>
      </c>
    </row>
    <row r="609" spans="1:24" ht="15" customHeight="1">
      <c r="A609" s="67" t="s">
        <v>134</v>
      </c>
      <c r="B609" s="67" t="s">
        <v>135</v>
      </c>
      <c r="C609" s="83">
        <v>2663</v>
      </c>
      <c r="D609" s="104" t="s">
        <v>5542</v>
      </c>
      <c r="E609" s="83" t="s">
        <v>781</v>
      </c>
      <c r="F609" s="67" t="s">
        <v>136</v>
      </c>
      <c r="G609" s="83">
        <v>2000</v>
      </c>
      <c r="H609" s="67" t="s">
        <v>162</v>
      </c>
      <c r="I609" s="67">
        <v>1</v>
      </c>
      <c r="J609" s="195">
        <v>36982</v>
      </c>
      <c r="K609" s="67">
        <v>0</v>
      </c>
      <c r="L609" s="123">
        <f t="shared" si="10"/>
        <v>27851</v>
      </c>
      <c r="M609" s="83" t="s">
        <v>178</v>
      </c>
      <c r="N609" s="113" t="s">
        <v>9526</v>
      </c>
      <c r="O609" s="67"/>
      <c r="P609" s="67"/>
      <c r="Q609" s="83" t="s">
        <v>137</v>
      </c>
      <c r="R609" s="182" t="s">
        <v>137</v>
      </c>
      <c r="S609" s="83" t="s">
        <v>139</v>
      </c>
      <c r="T609" s="67" t="s">
        <v>140</v>
      </c>
      <c r="U609" s="200" t="s">
        <v>7830</v>
      </c>
      <c r="V609" s="67"/>
      <c r="W609" s="67"/>
      <c r="X609" s="83" t="s">
        <v>137</v>
      </c>
    </row>
    <row r="610" spans="1:24" ht="15" customHeight="1">
      <c r="A610" s="67" t="s">
        <v>134</v>
      </c>
      <c r="B610" s="67" t="s">
        <v>135</v>
      </c>
      <c r="C610" s="83">
        <v>857</v>
      </c>
      <c r="D610" s="104" t="s">
        <v>5542</v>
      </c>
      <c r="E610" s="83" t="s">
        <v>782</v>
      </c>
      <c r="F610" s="67" t="s">
        <v>136</v>
      </c>
      <c r="G610" s="83">
        <v>25200</v>
      </c>
      <c r="H610" s="67" t="s">
        <v>162</v>
      </c>
      <c r="I610" s="67">
        <v>1</v>
      </c>
      <c r="J610" s="195">
        <v>36982</v>
      </c>
      <c r="K610" s="67">
        <v>0</v>
      </c>
      <c r="L610" s="123">
        <f t="shared" si="10"/>
        <v>27851</v>
      </c>
      <c r="M610" s="83" t="s">
        <v>178</v>
      </c>
      <c r="N610" s="113" t="s">
        <v>9526</v>
      </c>
      <c r="O610" s="67"/>
      <c r="P610" s="67"/>
      <c r="Q610" s="83" t="s">
        <v>4494</v>
      </c>
      <c r="R610" s="182" t="s">
        <v>2946</v>
      </c>
      <c r="S610" s="83" t="s">
        <v>139</v>
      </c>
      <c r="T610" s="67" t="s">
        <v>140</v>
      </c>
      <c r="U610" s="200" t="s">
        <v>7832</v>
      </c>
      <c r="V610" s="67"/>
      <c r="W610" s="67"/>
      <c r="X610" s="83" t="s">
        <v>7006</v>
      </c>
    </row>
    <row r="611" spans="1:24" ht="15" customHeight="1">
      <c r="A611" s="67" t="s">
        <v>134</v>
      </c>
      <c r="B611" s="67" t="s">
        <v>135</v>
      </c>
      <c r="C611" s="83">
        <v>2033</v>
      </c>
      <c r="D611" s="104" t="s">
        <v>5542</v>
      </c>
      <c r="E611" s="83" t="s">
        <v>783</v>
      </c>
      <c r="F611" s="67" t="s">
        <v>136</v>
      </c>
      <c r="G611" s="83">
        <v>34200</v>
      </c>
      <c r="H611" s="67" t="s">
        <v>162</v>
      </c>
      <c r="I611" s="67">
        <v>1</v>
      </c>
      <c r="J611" s="195">
        <v>36982</v>
      </c>
      <c r="K611" s="67">
        <v>0</v>
      </c>
      <c r="L611" s="123">
        <f t="shared" si="10"/>
        <v>27851</v>
      </c>
      <c r="M611" s="83" t="s">
        <v>178</v>
      </c>
      <c r="N611" s="113" t="s">
        <v>9526</v>
      </c>
      <c r="O611" s="67"/>
      <c r="P611" s="67"/>
      <c r="Q611" s="83" t="s">
        <v>4495</v>
      </c>
      <c r="R611" s="182" t="s">
        <v>2947</v>
      </c>
      <c r="S611" s="83" t="s">
        <v>139</v>
      </c>
      <c r="T611" s="67" t="s">
        <v>140</v>
      </c>
      <c r="U611" s="200" t="s">
        <v>7832</v>
      </c>
      <c r="V611" s="67"/>
      <c r="W611" s="67"/>
      <c r="X611" s="83" t="s">
        <v>7007</v>
      </c>
    </row>
    <row r="612" spans="1:24" ht="15" customHeight="1">
      <c r="A612" s="67" t="s">
        <v>134</v>
      </c>
      <c r="B612" s="67" t="s">
        <v>135</v>
      </c>
      <c r="C612" s="83">
        <v>1581</v>
      </c>
      <c r="D612" s="104" t="s">
        <v>5523</v>
      </c>
      <c r="E612" s="83" t="s">
        <v>784</v>
      </c>
      <c r="F612" s="67" t="s">
        <v>136</v>
      </c>
      <c r="G612" s="83">
        <v>3500</v>
      </c>
      <c r="H612" s="67" t="s">
        <v>162</v>
      </c>
      <c r="I612" s="67">
        <v>1</v>
      </c>
      <c r="J612" s="195">
        <v>36982</v>
      </c>
      <c r="K612" s="67">
        <v>0</v>
      </c>
      <c r="L612" s="123">
        <f t="shared" si="10"/>
        <v>27851</v>
      </c>
      <c r="M612" s="83" t="s">
        <v>5740</v>
      </c>
      <c r="N612" s="113" t="s">
        <v>9526</v>
      </c>
      <c r="O612" s="67"/>
      <c r="P612" s="67"/>
      <c r="Q612" s="83" t="s">
        <v>137</v>
      </c>
      <c r="R612" s="182" t="s">
        <v>137</v>
      </c>
      <c r="S612" s="83" t="s">
        <v>139</v>
      </c>
      <c r="T612" s="67" t="s">
        <v>140</v>
      </c>
      <c r="U612" s="200" t="s">
        <v>7830</v>
      </c>
      <c r="V612" s="67"/>
      <c r="W612" s="67"/>
      <c r="X612" s="83" t="s">
        <v>7008</v>
      </c>
    </row>
    <row r="613" spans="1:24" ht="15" customHeight="1">
      <c r="A613" s="67" t="s">
        <v>134</v>
      </c>
      <c r="B613" s="67" t="s">
        <v>135</v>
      </c>
      <c r="C613" s="83">
        <v>2545</v>
      </c>
      <c r="D613" s="104" t="s">
        <v>5523</v>
      </c>
      <c r="E613" s="83" t="s">
        <v>785</v>
      </c>
      <c r="F613" s="67" t="s">
        <v>136</v>
      </c>
      <c r="G613" s="83">
        <v>8400</v>
      </c>
      <c r="H613" s="67" t="s">
        <v>162</v>
      </c>
      <c r="I613" s="67">
        <v>1</v>
      </c>
      <c r="J613" s="195">
        <v>36982</v>
      </c>
      <c r="K613" s="67">
        <v>0</v>
      </c>
      <c r="L613" s="123">
        <f t="shared" si="10"/>
        <v>27851</v>
      </c>
      <c r="M613" s="83" t="s">
        <v>5740</v>
      </c>
      <c r="N613" s="113" t="s">
        <v>9526</v>
      </c>
      <c r="O613" s="67"/>
      <c r="P613" s="67"/>
      <c r="Q613" s="83" t="s">
        <v>4496</v>
      </c>
      <c r="R613" s="182" t="s">
        <v>2948</v>
      </c>
      <c r="S613" s="83" t="s">
        <v>139</v>
      </c>
      <c r="T613" s="67" t="s">
        <v>140</v>
      </c>
      <c r="U613" s="200" t="s">
        <v>7831</v>
      </c>
      <c r="V613" s="67"/>
      <c r="W613" s="67"/>
      <c r="X613" s="83" t="s">
        <v>7009</v>
      </c>
    </row>
    <row r="614" spans="1:24" ht="15" customHeight="1">
      <c r="A614" s="67" t="s">
        <v>134</v>
      </c>
      <c r="B614" s="67" t="s">
        <v>135</v>
      </c>
      <c r="C614" s="83">
        <v>2546</v>
      </c>
      <c r="D614" s="104" t="s">
        <v>5523</v>
      </c>
      <c r="E614" s="83" t="s">
        <v>786</v>
      </c>
      <c r="F614" s="67" t="s">
        <v>136</v>
      </c>
      <c r="G614" s="83">
        <v>8400</v>
      </c>
      <c r="H614" s="67" t="s">
        <v>162</v>
      </c>
      <c r="I614" s="67">
        <v>1</v>
      </c>
      <c r="J614" s="195">
        <v>36982</v>
      </c>
      <c r="K614" s="67">
        <v>0</v>
      </c>
      <c r="L614" s="123">
        <f t="shared" si="10"/>
        <v>27851</v>
      </c>
      <c r="M614" s="83" t="s">
        <v>5740</v>
      </c>
      <c r="N614" s="113" t="s">
        <v>9526</v>
      </c>
      <c r="O614" s="67"/>
      <c r="P614" s="67"/>
      <c r="Q614" s="83" t="s">
        <v>4497</v>
      </c>
      <c r="R614" s="182" t="s">
        <v>2949</v>
      </c>
      <c r="S614" s="83" t="s">
        <v>139</v>
      </c>
      <c r="T614" s="67" t="s">
        <v>140</v>
      </c>
      <c r="U614" s="200" t="s">
        <v>7831</v>
      </c>
      <c r="V614" s="67"/>
      <c r="W614" s="67"/>
      <c r="X614" s="83" t="s">
        <v>7010</v>
      </c>
    </row>
    <row r="615" spans="1:24" ht="15" customHeight="1">
      <c r="A615" s="67" t="s">
        <v>134</v>
      </c>
      <c r="B615" s="67" t="s">
        <v>135</v>
      </c>
      <c r="C615" s="83">
        <v>868</v>
      </c>
      <c r="D615" s="104" t="s">
        <v>5599</v>
      </c>
      <c r="E615" s="83" t="s">
        <v>787</v>
      </c>
      <c r="F615" s="67" t="s">
        <v>136</v>
      </c>
      <c r="G615" s="83">
        <v>32400</v>
      </c>
      <c r="H615" s="67" t="s">
        <v>162</v>
      </c>
      <c r="I615" s="67">
        <v>1</v>
      </c>
      <c r="J615" s="195">
        <v>36982</v>
      </c>
      <c r="K615" s="67">
        <v>0</v>
      </c>
      <c r="L615" s="123">
        <f t="shared" si="10"/>
        <v>27851</v>
      </c>
      <c r="M615" s="83" t="s">
        <v>5794</v>
      </c>
      <c r="N615" s="113" t="s">
        <v>9526</v>
      </c>
      <c r="O615" s="67"/>
      <c r="P615" s="67"/>
      <c r="Q615" s="83" t="s">
        <v>4498</v>
      </c>
      <c r="R615" s="182" t="s">
        <v>2950</v>
      </c>
      <c r="S615" s="83" t="s">
        <v>139</v>
      </c>
      <c r="T615" s="67" t="s">
        <v>140</v>
      </c>
      <c r="U615" s="200" t="s">
        <v>7832</v>
      </c>
      <c r="V615" s="67"/>
      <c r="W615" s="67"/>
      <c r="X615" s="83" t="s">
        <v>7011</v>
      </c>
    </row>
    <row r="616" spans="1:24" ht="15" customHeight="1">
      <c r="A616" s="67" t="s">
        <v>134</v>
      </c>
      <c r="B616" s="67" t="s">
        <v>135</v>
      </c>
      <c r="C616" s="83">
        <v>1145</v>
      </c>
      <c r="D616" s="104" t="s">
        <v>5599</v>
      </c>
      <c r="E616" s="83" t="s">
        <v>788</v>
      </c>
      <c r="F616" s="67" t="s">
        <v>136</v>
      </c>
      <c r="G616" s="83">
        <v>29000</v>
      </c>
      <c r="H616" s="67" t="s">
        <v>162</v>
      </c>
      <c r="I616" s="67">
        <v>1</v>
      </c>
      <c r="J616" s="195">
        <v>36982</v>
      </c>
      <c r="K616" s="67">
        <v>0</v>
      </c>
      <c r="L616" s="123">
        <f t="shared" si="10"/>
        <v>27851</v>
      </c>
      <c r="M616" s="83" t="s">
        <v>5794</v>
      </c>
      <c r="N616" s="113" t="s">
        <v>9526</v>
      </c>
      <c r="O616" s="113"/>
      <c r="P616" s="67"/>
      <c r="Q616" s="83" t="s">
        <v>4499</v>
      </c>
      <c r="R616" s="182" t="s">
        <v>2951</v>
      </c>
      <c r="S616" s="83" t="s">
        <v>139</v>
      </c>
      <c r="T616" s="67" t="s">
        <v>140</v>
      </c>
      <c r="U616" s="200" t="s">
        <v>7832</v>
      </c>
      <c r="V616" s="67"/>
      <c r="W616" s="67"/>
      <c r="X616" s="83" t="s">
        <v>7012</v>
      </c>
    </row>
    <row r="617" spans="1:24" ht="15" customHeight="1">
      <c r="A617" s="67" t="s">
        <v>134</v>
      </c>
      <c r="B617" s="67" t="s">
        <v>135</v>
      </c>
      <c r="C617" s="83">
        <v>620</v>
      </c>
      <c r="D617" s="104" t="s">
        <v>5600</v>
      </c>
      <c r="E617" s="83" t="s">
        <v>789</v>
      </c>
      <c r="F617" s="67" t="s">
        <v>136</v>
      </c>
      <c r="G617" s="83">
        <v>18000</v>
      </c>
      <c r="H617" s="67" t="s">
        <v>162</v>
      </c>
      <c r="I617" s="67">
        <v>1</v>
      </c>
      <c r="J617" s="195">
        <v>36982</v>
      </c>
      <c r="K617" s="67">
        <v>0</v>
      </c>
      <c r="L617" s="123">
        <f t="shared" si="10"/>
        <v>27851</v>
      </c>
      <c r="M617" s="83" t="s">
        <v>5734</v>
      </c>
      <c r="N617" s="113" t="s">
        <v>9526</v>
      </c>
      <c r="O617" s="67"/>
      <c r="P617" s="67"/>
      <c r="Q617" s="83" t="s">
        <v>4500</v>
      </c>
      <c r="R617" s="182" t="s">
        <v>2952</v>
      </c>
      <c r="S617" s="83" t="s">
        <v>139</v>
      </c>
      <c r="T617" s="67" t="s">
        <v>140</v>
      </c>
      <c r="U617" s="200" t="s">
        <v>7831</v>
      </c>
      <c r="V617" s="67"/>
      <c r="W617" s="67"/>
      <c r="X617" s="83" t="s">
        <v>7013</v>
      </c>
    </row>
    <row r="618" spans="1:24" ht="15" customHeight="1">
      <c r="A618" s="67" t="s">
        <v>134</v>
      </c>
      <c r="B618" s="67" t="s">
        <v>135</v>
      </c>
      <c r="C618" s="83">
        <v>621</v>
      </c>
      <c r="D618" s="104" t="s">
        <v>5600</v>
      </c>
      <c r="E618" s="83" t="s">
        <v>790</v>
      </c>
      <c r="F618" s="67" t="s">
        <v>136</v>
      </c>
      <c r="G618" s="83">
        <v>5000</v>
      </c>
      <c r="H618" s="67" t="s">
        <v>162</v>
      </c>
      <c r="I618" s="67">
        <v>1</v>
      </c>
      <c r="J618" s="195">
        <v>36982</v>
      </c>
      <c r="K618" s="67">
        <v>0</v>
      </c>
      <c r="L618" s="123">
        <f t="shared" si="10"/>
        <v>27851</v>
      </c>
      <c r="M618" s="83" t="s">
        <v>5734</v>
      </c>
      <c r="N618" s="113" t="s">
        <v>9526</v>
      </c>
      <c r="O618" s="67"/>
      <c r="P618" s="67"/>
      <c r="Q618" s="83" t="s">
        <v>137</v>
      </c>
      <c r="R618" s="182" t="s">
        <v>137</v>
      </c>
      <c r="S618" s="83" t="s">
        <v>139</v>
      </c>
      <c r="T618" s="67" t="s">
        <v>140</v>
      </c>
      <c r="U618" s="200" t="s">
        <v>7830</v>
      </c>
      <c r="V618" s="67"/>
      <c r="W618" s="67"/>
      <c r="X618" s="83" t="s">
        <v>7014</v>
      </c>
    </row>
    <row r="619" spans="1:24" ht="15" customHeight="1">
      <c r="A619" s="67" t="s">
        <v>134</v>
      </c>
      <c r="B619" s="67" t="s">
        <v>135</v>
      </c>
      <c r="C619" s="83">
        <v>624</v>
      </c>
      <c r="D619" s="104" t="s">
        <v>5600</v>
      </c>
      <c r="E619" s="83" t="s">
        <v>791</v>
      </c>
      <c r="F619" s="67" t="s">
        <v>136</v>
      </c>
      <c r="G619" s="83">
        <v>5000</v>
      </c>
      <c r="H619" s="67" t="s">
        <v>162</v>
      </c>
      <c r="I619" s="67">
        <v>1</v>
      </c>
      <c r="J619" s="195">
        <v>36982</v>
      </c>
      <c r="K619" s="67">
        <v>0</v>
      </c>
      <c r="L619" s="123">
        <f t="shared" si="10"/>
        <v>27851</v>
      </c>
      <c r="M619" s="83" t="s">
        <v>5734</v>
      </c>
      <c r="N619" s="113" t="s">
        <v>9526</v>
      </c>
      <c r="O619" s="67"/>
      <c r="P619" s="67"/>
      <c r="Q619" s="83" t="s">
        <v>137</v>
      </c>
      <c r="R619" s="182" t="s">
        <v>137</v>
      </c>
      <c r="S619" s="83" t="s">
        <v>139</v>
      </c>
      <c r="T619" s="67" t="s">
        <v>140</v>
      </c>
      <c r="U619" s="200" t="s">
        <v>7830</v>
      </c>
      <c r="V619" s="67"/>
      <c r="W619" s="67"/>
      <c r="X619" s="83" t="s">
        <v>7015</v>
      </c>
    </row>
    <row r="620" spans="1:24" ht="15" customHeight="1">
      <c r="A620" s="67" t="s">
        <v>134</v>
      </c>
      <c r="B620" s="67" t="s">
        <v>135</v>
      </c>
      <c r="C620" s="83">
        <v>1107</v>
      </c>
      <c r="D620" s="104" t="s">
        <v>5525</v>
      </c>
      <c r="E620" s="83" t="s">
        <v>792</v>
      </c>
      <c r="F620" s="67" t="s">
        <v>136</v>
      </c>
      <c r="G620" s="83">
        <v>6000</v>
      </c>
      <c r="H620" s="67" t="s">
        <v>162</v>
      </c>
      <c r="I620" s="67">
        <v>1</v>
      </c>
      <c r="J620" s="195">
        <v>36982</v>
      </c>
      <c r="K620" s="67">
        <v>0</v>
      </c>
      <c r="L620" s="123">
        <f t="shared" si="10"/>
        <v>27851</v>
      </c>
      <c r="M620" s="83" t="s">
        <v>166</v>
      </c>
      <c r="N620" s="113" t="s">
        <v>9526</v>
      </c>
      <c r="O620" s="67"/>
      <c r="P620" s="67"/>
      <c r="Q620" s="83" t="s">
        <v>4501</v>
      </c>
      <c r="R620" s="182" t="s">
        <v>2953</v>
      </c>
      <c r="S620" s="83" t="s">
        <v>139</v>
      </c>
      <c r="T620" s="67" t="s">
        <v>140</v>
      </c>
      <c r="U620" s="200" t="s">
        <v>7831</v>
      </c>
      <c r="V620" s="67"/>
      <c r="W620" s="67"/>
      <c r="X620" s="83" t="s">
        <v>7016</v>
      </c>
    </row>
    <row r="621" spans="1:24" ht="15" customHeight="1">
      <c r="A621" s="67" t="s">
        <v>134</v>
      </c>
      <c r="B621" s="67" t="s">
        <v>135</v>
      </c>
      <c r="C621" s="83">
        <v>618</v>
      </c>
      <c r="D621" s="104" t="s">
        <v>5531</v>
      </c>
      <c r="E621" s="83" t="s">
        <v>793</v>
      </c>
      <c r="F621" s="67" t="s">
        <v>136</v>
      </c>
      <c r="G621" s="83">
        <v>12000</v>
      </c>
      <c r="H621" s="67" t="s">
        <v>162</v>
      </c>
      <c r="I621" s="67">
        <v>1</v>
      </c>
      <c r="J621" s="195">
        <v>36982</v>
      </c>
      <c r="K621" s="67">
        <v>0</v>
      </c>
      <c r="L621" s="123">
        <f t="shared" si="10"/>
        <v>27851</v>
      </c>
      <c r="M621" s="83" t="s">
        <v>5757</v>
      </c>
      <c r="N621" s="113" t="s">
        <v>9526</v>
      </c>
      <c r="O621" s="67"/>
      <c r="P621" s="67"/>
      <c r="Q621" s="83" t="s">
        <v>4502</v>
      </c>
      <c r="R621" s="182" t="s">
        <v>2954</v>
      </c>
      <c r="S621" s="83" t="s">
        <v>139</v>
      </c>
      <c r="T621" s="67" t="s">
        <v>140</v>
      </c>
      <c r="U621" s="200" t="s">
        <v>7831</v>
      </c>
      <c r="V621" s="67"/>
      <c r="W621" s="67"/>
      <c r="X621" s="83" t="s">
        <v>137</v>
      </c>
    </row>
    <row r="622" spans="1:24" ht="15" customHeight="1">
      <c r="A622" s="67" t="s">
        <v>134</v>
      </c>
      <c r="B622" s="67" t="s">
        <v>135</v>
      </c>
      <c r="C622" s="83">
        <v>970</v>
      </c>
      <c r="D622" s="104" t="s">
        <v>161</v>
      </c>
      <c r="E622" s="83" t="s">
        <v>794</v>
      </c>
      <c r="F622" s="67" t="s">
        <v>136</v>
      </c>
      <c r="G622" s="83">
        <v>28800</v>
      </c>
      <c r="H622" s="67" t="s">
        <v>162</v>
      </c>
      <c r="I622" s="67">
        <v>1</v>
      </c>
      <c r="J622" s="195">
        <v>36982</v>
      </c>
      <c r="K622" s="67">
        <v>0</v>
      </c>
      <c r="L622" s="123">
        <f t="shared" si="10"/>
        <v>27851</v>
      </c>
      <c r="M622" s="83" t="s">
        <v>5902</v>
      </c>
      <c r="N622" s="113" t="s">
        <v>9526</v>
      </c>
      <c r="O622" s="67"/>
      <c r="P622" s="67"/>
      <c r="Q622" s="83" t="s">
        <v>4503</v>
      </c>
      <c r="R622" s="182" t="s">
        <v>2955</v>
      </c>
      <c r="S622" s="83" t="s">
        <v>139</v>
      </c>
      <c r="T622" s="67" t="s">
        <v>140</v>
      </c>
      <c r="U622" s="200" t="s">
        <v>7832</v>
      </c>
      <c r="V622" s="67"/>
      <c r="W622" s="67"/>
      <c r="X622" s="83" t="s">
        <v>7017</v>
      </c>
    </row>
    <row r="623" spans="1:24" ht="15" customHeight="1">
      <c r="A623" s="67" t="s">
        <v>134</v>
      </c>
      <c r="B623" s="67" t="s">
        <v>135</v>
      </c>
      <c r="C623" s="83">
        <v>1464</v>
      </c>
      <c r="D623" s="104" t="s">
        <v>5528</v>
      </c>
      <c r="E623" s="83" t="s">
        <v>795</v>
      </c>
      <c r="F623" s="67" t="s">
        <v>136</v>
      </c>
      <c r="G623" s="83">
        <v>19200</v>
      </c>
      <c r="H623" s="67" t="s">
        <v>5736</v>
      </c>
      <c r="I623" s="67">
        <v>1</v>
      </c>
      <c r="J623" s="195">
        <v>36982</v>
      </c>
      <c r="K623" s="67">
        <v>0</v>
      </c>
      <c r="L623" s="123">
        <f t="shared" si="10"/>
        <v>27851</v>
      </c>
      <c r="M623" s="83" t="s">
        <v>5903</v>
      </c>
      <c r="N623" s="113" t="s">
        <v>9526</v>
      </c>
      <c r="O623" s="67"/>
      <c r="P623" s="67"/>
      <c r="Q623" s="83" t="s">
        <v>4504</v>
      </c>
      <c r="R623" s="182" t="s">
        <v>2956</v>
      </c>
      <c r="S623" s="83" t="s">
        <v>139</v>
      </c>
      <c r="T623" s="67" t="s">
        <v>140</v>
      </c>
      <c r="U623" s="200" t="s">
        <v>7831</v>
      </c>
      <c r="V623" s="67"/>
      <c r="W623" s="67"/>
      <c r="X623" s="83" t="s">
        <v>7018</v>
      </c>
    </row>
    <row r="624" spans="1:24" ht="15" customHeight="1">
      <c r="A624" s="67" t="s">
        <v>134</v>
      </c>
      <c r="B624" s="67" t="s">
        <v>135</v>
      </c>
      <c r="C624" s="83">
        <v>824</v>
      </c>
      <c r="D624" s="104" t="s">
        <v>5528</v>
      </c>
      <c r="E624" s="83" t="s">
        <v>796</v>
      </c>
      <c r="F624" s="67" t="s">
        <v>136</v>
      </c>
      <c r="G624" s="83">
        <v>5500</v>
      </c>
      <c r="H624" s="67" t="s">
        <v>5736</v>
      </c>
      <c r="I624" s="67">
        <v>1</v>
      </c>
      <c r="J624" s="195">
        <v>36982</v>
      </c>
      <c r="K624" s="67">
        <v>0</v>
      </c>
      <c r="L624" s="123">
        <f t="shared" si="10"/>
        <v>27851</v>
      </c>
      <c r="M624" s="83" t="s">
        <v>5774</v>
      </c>
      <c r="N624" s="113" t="s">
        <v>9526</v>
      </c>
      <c r="O624" s="67"/>
      <c r="P624" s="67"/>
      <c r="Q624" s="83" t="s">
        <v>137</v>
      </c>
      <c r="R624" s="182" t="s">
        <v>137</v>
      </c>
      <c r="S624" s="83" t="s">
        <v>139</v>
      </c>
      <c r="T624" s="67" t="s">
        <v>140</v>
      </c>
      <c r="U624" s="200" t="s">
        <v>7830</v>
      </c>
      <c r="V624" s="67"/>
      <c r="W624" s="67"/>
      <c r="X624" s="83" t="s">
        <v>7019</v>
      </c>
    </row>
    <row r="625" spans="1:24" ht="15" customHeight="1">
      <c r="A625" s="67" t="s">
        <v>134</v>
      </c>
      <c r="B625" s="67" t="s">
        <v>135</v>
      </c>
      <c r="C625" s="83">
        <v>1415</v>
      </c>
      <c r="D625" s="104" t="s">
        <v>5500</v>
      </c>
      <c r="E625" s="83" t="s">
        <v>797</v>
      </c>
      <c r="F625" s="67" t="s">
        <v>136</v>
      </c>
      <c r="G625" s="83">
        <v>12600</v>
      </c>
      <c r="H625" s="67" t="s">
        <v>5736</v>
      </c>
      <c r="I625" s="67">
        <v>1</v>
      </c>
      <c r="J625" s="195">
        <v>36982</v>
      </c>
      <c r="K625" s="67">
        <v>0</v>
      </c>
      <c r="L625" s="123">
        <f t="shared" ref="L625:L688" si="11">DATE(YEAR(J625)-25,MONTH(J625),DAY(J625))</f>
        <v>27851</v>
      </c>
      <c r="M625" s="83" t="s">
        <v>5798</v>
      </c>
      <c r="N625" s="113" t="s">
        <v>9526</v>
      </c>
      <c r="O625" s="67"/>
      <c r="P625" s="67"/>
      <c r="Q625" s="83" t="s">
        <v>4505</v>
      </c>
      <c r="R625" s="182" t="s">
        <v>2957</v>
      </c>
      <c r="S625" s="83" t="s">
        <v>139</v>
      </c>
      <c r="T625" s="67" t="s">
        <v>140</v>
      </c>
      <c r="U625" s="200" t="s">
        <v>7831</v>
      </c>
      <c r="V625" s="67"/>
      <c r="W625" s="67"/>
      <c r="X625" s="83" t="s">
        <v>7020</v>
      </c>
    </row>
    <row r="626" spans="1:24" ht="15" customHeight="1">
      <c r="A626" s="67" t="s">
        <v>134</v>
      </c>
      <c r="B626" s="67" t="s">
        <v>135</v>
      </c>
      <c r="C626" s="83">
        <v>1475</v>
      </c>
      <c r="D626" s="104" t="s">
        <v>5480</v>
      </c>
      <c r="E626" s="83" t="s">
        <v>798</v>
      </c>
      <c r="F626" s="67" t="s">
        <v>136</v>
      </c>
      <c r="G626" s="83">
        <v>14800</v>
      </c>
      <c r="H626" s="67" t="s">
        <v>162</v>
      </c>
      <c r="I626" s="67">
        <v>1</v>
      </c>
      <c r="J626" s="195">
        <v>36982</v>
      </c>
      <c r="K626" s="67">
        <v>0</v>
      </c>
      <c r="L626" s="123">
        <f t="shared" si="11"/>
        <v>27851</v>
      </c>
      <c r="M626" s="83" t="s">
        <v>5740</v>
      </c>
      <c r="N626" s="113" t="s">
        <v>9526</v>
      </c>
      <c r="O626" s="67"/>
      <c r="P626" s="67"/>
      <c r="Q626" s="83" t="s">
        <v>4506</v>
      </c>
      <c r="R626" s="182" t="s">
        <v>2958</v>
      </c>
      <c r="S626" s="83" t="s">
        <v>139</v>
      </c>
      <c r="T626" s="67" t="s">
        <v>140</v>
      </c>
      <c r="U626" s="200" t="s">
        <v>7831</v>
      </c>
      <c r="V626" s="67"/>
      <c r="W626" s="67"/>
      <c r="X626" s="83" t="s">
        <v>7021</v>
      </c>
    </row>
    <row r="627" spans="1:24" ht="15" customHeight="1">
      <c r="A627" s="67" t="s">
        <v>134</v>
      </c>
      <c r="B627" s="67" t="s">
        <v>135</v>
      </c>
      <c r="C627" s="83">
        <v>1373</v>
      </c>
      <c r="D627" s="104" t="s">
        <v>5480</v>
      </c>
      <c r="E627" s="83" t="s">
        <v>799</v>
      </c>
      <c r="F627" s="67" t="s">
        <v>136</v>
      </c>
      <c r="G627" s="83">
        <v>14800</v>
      </c>
      <c r="H627" s="67" t="s">
        <v>162</v>
      </c>
      <c r="I627" s="67">
        <v>1</v>
      </c>
      <c r="J627" s="195">
        <v>36982</v>
      </c>
      <c r="K627" s="67">
        <v>0</v>
      </c>
      <c r="L627" s="123">
        <f t="shared" si="11"/>
        <v>27851</v>
      </c>
      <c r="M627" s="83" t="s">
        <v>5740</v>
      </c>
      <c r="N627" s="113" t="s">
        <v>9526</v>
      </c>
      <c r="O627" s="67"/>
      <c r="P627" s="67"/>
      <c r="Q627" s="83" t="s">
        <v>4507</v>
      </c>
      <c r="R627" s="182" t="s">
        <v>2959</v>
      </c>
      <c r="S627" s="83" t="s">
        <v>139</v>
      </c>
      <c r="T627" s="67" t="s">
        <v>140</v>
      </c>
      <c r="U627" s="200" t="s">
        <v>7831</v>
      </c>
      <c r="V627" s="67"/>
      <c r="W627" s="67"/>
      <c r="X627" s="83" t="s">
        <v>7022</v>
      </c>
    </row>
    <row r="628" spans="1:24" ht="15" customHeight="1">
      <c r="A628" s="67" t="s">
        <v>134</v>
      </c>
      <c r="B628" s="67" t="s">
        <v>135</v>
      </c>
      <c r="C628" s="83">
        <v>1152</v>
      </c>
      <c r="D628" s="104" t="s">
        <v>5527</v>
      </c>
      <c r="E628" s="83" t="s">
        <v>800</v>
      </c>
      <c r="F628" s="67" t="s">
        <v>136</v>
      </c>
      <c r="G628" s="83">
        <v>7200</v>
      </c>
      <c r="H628" s="67" t="s">
        <v>162</v>
      </c>
      <c r="I628" s="67">
        <v>1</v>
      </c>
      <c r="J628" s="195">
        <v>36982</v>
      </c>
      <c r="K628" s="67">
        <v>0</v>
      </c>
      <c r="L628" s="123">
        <f t="shared" si="11"/>
        <v>27851</v>
      </c>
      <c r="M628" s="83" t="s">
        <v>5740</v>
      </c>
      <c r="N628" s="113" t="s">
        <v>9526</v>
      </c>
      <c r="O628" s="113"/>
      <c r="P628" s="67"/>
      <c r="Q628" s="83" t="s">
        <v>4508</v>
      </c>
      <c r="R628" s="182" t="s">
        <v>2960</v>
      </c>
      <c r="S628" s="83" t="s">
        <v>139</v>
      </c>
      <c r="T628" s="67" t="s">
        <v>140</v>
      </c>
      <c r="U628" s="200" t="s">
        <v>7830</v>
      </c>
      <c r="V628" s="67"/>
      <c r="W628" s="67"/>
      <c r="X628" s="83" t="s">
        <v>7023</v>
      </c>
    </row>
    <row r="629" spans="1:24" ht="15" customHeight="1">
      <c r="A629" s="67" t="s">
        <v>134</v>
      </c>
      <c r="B629" s="67" t="s">
        <v>135</v>
      </c>
      <c r="C629" s="83">
        <v>597</v>
      </c>
      <c r="D629" s="104" t="s">
        <v>5601</v>
      </c>
      <c r="E629" s="83" t="s">
        <v>801</v>
      </c>
      <c r="F629" s="67" t="s">
        <v>136</v>
      </c>
      <c r="G629" s="83">
        <v>3600</v>
      </c>
      <c r="H629" s="67" t="s">
        <v>162</v>
      </c>
      <c r="I629" s="67">
        <v>1</v>
      </c>
      <c r="J629" s="195">
        <v>36982</v>
      </c>
      <c r="K629" s="67">
        <v>0</v>
      </c>
      <c r="L629" s="123">
        <f t="shared" si="11"/>
        <v>27851</v>
      </c>
      <c r="M629" s="83" t="s">
        <v>5758</v>
      </c>
      <c r="N629" s="113" t="s">
        <v>9526</v>
      </c>
      <c r="O629" s="67"/>
      <c r="P629" s="67"/>
      <c r="Q629" s="83" t="s">
        <v>4509</v>
      </c>
      <c r="R629" s="182" t="s">
        <v>2961</v>
      </c>
      <c r="S629" s="83" t="s">
        <v>139</v>
      </c>
      <c r="T629" s="67" t="s">
        <v>140</v>
      </c>
      <c r="U629" s="200" t="s">
        <v>7830</v>
      </c>
      <c r="V629" s="67"/>
      <c r="W629" s="67"/>
      <c r="X629" s="83" t="s">
        <v>137</v>
      </c>
    </row>
    <row r="630" spans="1:24" ht="15" customHeight="1">
      <c r="A630" s="67" t="s">
        <v>134</v>
      </c>
      <c r="B630" s="67" t="s">
        <v>135</v>
      </c>
      <c r="C630" s="83">
        <v>444</v>
      </c>
      <c r="D630" s="104" t="s">
        <v>5540</v>
      </c>
      <c r="E630" s="83" t="s">
        <v>802</v>
      </c>
      <c r="F630" s="67" t="s">
        <v>136</v>
      </c>
      <c r="G630" s="83">
        <v>7800</v>
      </c>
      <c r="H630" s="67" t="s">
        <v>162</v>
      </c>
      <c r="I630" s="67">
        <v>1</v>
      </c>
      <c r="J630" s="195">
        <v>36982</v>
      </c>
      <c r="K630" s="67">
        <v>0</v>
      </c>
      <c r="L630" s="123">
        <f t="shared" si="11"/>
        <v>27851</v>
      </c>
      <c r="M630" s="83" t="s">
        <v>5819</v>
      </c>
      <c r="N630" s="113" t="s">
        <v>9526</v>
      </c>
      <c r="O630" s="112"/>
      <c r="P630" s="67"/>
      <c r="Q630" s="83" t="s">
        <v>4510</v>
      </c>
      <c r="R630" s="182" t="s">
        <v>2962</v>
      </c>
      <c r="S630" s="83" t="s">
        <v>139</v>
      </c>
      <c r="T630" s="67" t="s">
        <v>140</v>
      </c>
      <c r="U630" s="200" t="s">
        <v>7830</v>
      </c>
      <c r="V630" s="67"/>
      <c r="W630" s="67"/>
      <c r="X630" s="83" t="s">
        <v>137</v>
      </c>
    </row>
    <row r="631" spans="1:24" ht="15" customHeight="1">
      <c r="A631" s="67" t="s">
        <v>134</v>
      </c>
      <c r="B631" s="67" t="s">
        <v>135</v>
      </c>
      <c r="C631" s="83">
        <v>1265</v>
      </c>
      <c r="D631" s="104" t="s">
        <v>5602</v>
      </c>
      <c r="E631" s="83" t="s">
        <v>803</v>
      </c>
      <c r="F631" s="67" t="s">
        <v>136</v>
      </c>
      <c r="G631" s="83">
        <v>19200</v>
      </c>
      <c r="H631" s="67" t="s">
        <v>162</v>
      </c>
      <c r="I631" s="67">
        <v>1</v>
      </c>
      <c r="J631" s="195">
        <v>36982</v>
      </c>
      <c r="K631" s="67">
        <v>0</v>
      </c>
      <c r="L631" s="123">
        <f t="shared" si="11"/>
        <v>27851</v>
      </c>
      <c r="M631" s="83" t="s">
        <v>5838</v>
      </c>
      <c r="N631" s="113" t="s">
        <v>9526</v>
      </c>
      <c r="O631" s="67"/>
      <c r="P631" s="67"/>
      <c r="Q631" s="83" t="s">
        <v>4511</v>
      </c>
      <c r="R631" s="182" t="s">
        <v>2963</v>
      </c>
      <c r="S631" s="83" t="s">
        <v>139</v>
      </c>
      <c r="T631" s="67" t="s">
        <v>140</v>
      </c>
      <c r="U631" s="200" t="s">
        <v>7831</v>
      </c>
      <c r="V631" s="67"/>
      <c r="W631" s="67"/>
      <c r="X631" s="83" t="s">
        <v>7024</v>
      </c>
    </row>
    <row r="632" spans="1:24" ht="15" customHeight="1">
      <c r="A632" s="67" t="s">
        <v>134</v>
      </c>
      <c r="B632" s="67" t="s">
        <v>135</v>
      </c>
      <c r="C632" s="83">
        <v>839</v>
      </c>
      <c r="D632" s="104" t="s">
        <v>5541</v>
      </c>
      <c r="E632" s="83" t="s">
        <v>804</v>
      </c>
      <c r="F632" s="67" t="s">
        <v>136</v>
      </c>
      <c r="G632" s="83">
        <v>500</v>
      </c>
      <c r="H632" s="67" t="s">
        <v>162</v>
      </c>
      <c r="I632" s="67">
        <v>1</v>
      </c>
      <c r="J632" s="195">
        <v>36982</v>
      </c>
      <c r="K632" s="67">
        <v>0</v>
      </c>
      <c r="L632" s="123">
        <f t="shared" si="11"/>
        <v>27851</v>
      </c>
      <c r="M632" s="83" t="s">
        <v>5738</v>
      </c>
      <c r="N632" s="113" t="s">
        <v>9526</v>
      </c>
      <c r="O632" s="67"/>
      <c r="P632" s="67"/>
      <c r="Q632" s="83" t="s">
        <v>137</v>
      </c>
      <c r="R632" s="182" t="s">
        <v>137</v>
      </c>
      <c r="S632" s="83" t="s">
        <v>139</v>
      </c>
      <c r="T632" s="67" t="s">
        <v>140</v>
      </c>
      <c r="U632" s="200" t="s">
        <v>7830</v>
      </c>
      <c r="V632" s="67"/>
      <c r="W632" s="67"/>
      <c r="X632" s="83" t="s">
        <v>7025</v>
      </c>
    </row>
    <row r="633" spans="1:24" ht="15" customHeight="1">
      <c r="A633" s="67" t="s">
        <v>134</v>
      </c>
      <c r="B633" s="67" t="s">
        <v>135</v>
      </c>
      <c r="C633" s="83">
        <v>2664</v>
      </c>
      <c r="D633" s="104" t="s">
        <v>5541</v>
      </c>
      <c r="E633" s="83" t="s">
        <v>805</v>
      </c>
      <c r="F633" s="67" t="s">
        <v>136</v>
      </c>
      <c r="G633" s="83">
        <v>500</v>
      </c>
      <c r="H633" s="67" t="s">
        <v>162</v>
      </c>
      <c r="I633" s="67">
        <v>1</v>
      </c>
      <c r="J633" s="195">
        <v>36982</v>
      </c>
      <c r="K633" s="67">
        <v>0</v>
      </c>
      <c r="L633" s="123">
        <f t="shared" si="11"/>
        <v>27851</v>
      </c>
      <c r="M633" s="83" t="s">
        <v>5738</v>
      </c>
      <c r="N633" s="113" t="s">
        <v>9526</v>
      </c>
      <c r="O633" s="67"/>
      <c r="P633" s="67"/>
      <c r="Q633" s="83" t="s">
        <v>137</v>
      </c>
      <c r="R633" s="182" t="s">
        <v>137</v>
      </c>
      <c r="S633" s="83" t="s">
        <v>139</v>
      </c>
      <c r="T633" s="67" t="s">
        <v>140</v>
      </c>
      <c r="U633" s="200" t="s">
        <v>7830</v>
      </c>
      <c r="V633" s="67"/>
      <c r="W633" s="67"/>
      <c r="X633" s="83" t="s">
        <v>7026</v>
      </c>
    </row>
    <row r="634" spans="1:24" ht="15" customHeight="1">
      <c r="A634" s="67" t="s">
        <v>134</v>
      </c>
      <c r="B634" s="67" t="s">
        <v>135</v>
      </c>
      <c r="C634" s="83">
        <v>951</v>
      </c>
      <c r="D634" s="104" t="s">
        <v>161</v>
      </c>
      <c r="E634" s="83" t="s">
        <v>806</v>
      </c>
      <c r="F634" s="67" t="s">
        <v>136</v>
      </c>
      <c r="G634" s="83">
        <v>27600</v>
      </c>
      <c r="H634" s="67" t="s">
        <v>162</v>
      </c>
      <c r="I634" s="67">
        <v>1</v>
      </c>
      <c r="J634" s="195">
        <v>36982</v>
      </c>
      <c r="K634" s="67">
        <v>0</v>
      </c>
      <c r="L634" s="123">
        <f t="shared" si="11"/>
        <v>27851</v>
      </c>
      <c r="M634" s="83" t="s">
        <v>5902</v>
      </c>
      <c r="N634" s="113" t="s">
        <v>9526</v>
      </c>
      <c r="O634" s="67"/>
      <c r="P634" s="67"/>
      <c r="Q634" s="83" t="s">
        <v>4512</v>
      </c>
      <c r="R634" s="182" t="s">
        <v>2964</v>
      </c>
      <c r="S634" s="83" t="s">
        <v>139</v>
      </c>
      <c r="T634" s="67" t="s">
        <v>140</v>
      </c>
      <c r="U634" s="200" t="s">
        <v>7832</v>
      </c>
      <c r="V634" s="67"/>
      <c r="W634" s="67"/>
      <c r="X634" s="83" t="s">
        <v>137</v>
      </c>
    </row>
    <row r="635" spans="1:24" ht="15" customHeight="1">
      <c r="A635" s="67" t="s">
        <v>134</v>
      </c>
      <c r="B635" s="67" t="s">
        <v>135</v>
      </c>
      <c r="C635" s="83">
        <v>938</v>
      </c>
      <c r="D635" s="104" t="s">
        <v>5599</v>
      </c>
      <c r="E635" s="83" t="s">
        <v>807</v>
      </c>
      <c r="F635" s="67" t="s">
        <v>136</v>
      </c>
      <c r="G635" s="83">
        <v>19200</v>
      </c>
      <c r="H635" s="67" t="s">
        <v>162</v>
      </c>
      <c r="I635" s="67">
        <v>1</v>
      </c>
      <c r="J635" s="195">
        <v>36982</v>
      </c>
      <c r="K635" s="67">
        <v>0</v>
      </c>
      <c r="L635" s="123">
        <f t="shared" si="11"/>
        <v>27851</v>
      </c>
      <c r="M635" s="83" t="s">
        <v>5677</v>
      </c>
      <c r="N635" s="113" t="s">
        <v>9526</v>
      </c>
      <c r="O635" s="67"/>
      <c r="P635" s="67"/>
      <c r="Q635" s="83" t="s">
        <v>4513</v>
      </c>
      <c r="R635" s="182" t="s">
        <v>2965</v>
      </c>
      <c r="S635" s="83" t="s">
        <v>139</v>
      </c>
      <c r="T635" s="67" t="s">
        <v>140</v>
      </c>
      <c r="U635" s="200" t="s">
        <v>7831</v>
      </c>
      <c r="V635" s="67"/>
      <c r="W635" s="67"/>
      <c r="X635" s="83" t="s">
        <v>137</v>
      </c>
    </row>
    <row r="636" spans="1:24" ht="15" customHeight="1">
      <c r="A636" s="67" t="s">
        <v>134</v>
      </c>
      <c r="B636" s="67" t="s">
        <v>135</v>
      </c>
      <c r="C636" s="83">
        <v>509</v>
      </c>
      <c r="D636" s="104" t="s">
        <v>5495</v>
      </c>
      <c r="E636" s="83" t="s">
        <v>808</v>
      </c>
      <c r="F636" s="67" t="s">
        <v>136</v>
      </c>
      <c r="G636" s="83">
        <v>18100</v>
      </c>
      <c r="H636" s="67" t="s">
        <v>162</v>
      </c>
      <c r="I636" s="67">
        <v>1</v>
      </c>
      <c r="J636" s="195">
        <v>36982</v>
      </c>
      <c r="K636" s="67">
        <v>0</v>
      </c>
      <c r="L636" s="123">
        <f t="shared" si="11"/>
        <v>27851</v>
      </c>
      <c r="M636" s="83" t="s">
        <v>5495</v>
      </c>
      <c r="N636" s="113" t="s">
        <v>9526</v>
      </c>
      <c r="O636" s="67"/>
      <c r="P636" s="67"/>
      <c r="Q636" s="83" t="s">
        <v>4514</v>
      </c>
      <c r="R636" s="182" t="s">
        <v>2966</v>
      </c>
      <c r="S636" s="83" t="s">
        <v>139</v>
      </c>
      <c r="T636" s="67" t="s">
        <v>140</v>
      </c>
      <c r="U636" s="200" t="s">
        <v>7831</v>
      </c>
      <c r="V636" s="67"/>
      <c r="W636" s="67"/>
      <c r="X636" s="83" t="s">
        <v>7027</v>
      </c>
    </row>
    <row r="637" spans="1:24" ht="15" customHeight="1">
      <c r="A637" s="67" t="s">
        <v>134</v>
      </c>
      <c r="B637" s="67" t="s">
        <v>135</v>
      </c>
      <c r="C637" s="83">
        <v>504</v>
      </c>
      <c r="D637" s="104" t="s">
        <v>5495</v>
      </c>
      <c r="E637" s="83" t="s">
        <v>809</v>
      </c>
      <c r="F637" s="67" t="s">
        <v>136</v>
      </c>
      <c r="G637" s="83">
        <v>4000</v>
      </c>
      <c r="H637" s="67" t="s">
        <v>162</v>
      </c>
      <c r="I637" s="67">
        <v>1</v>
      </c>
      <c r="J637" s="195">
        <v>36982</v>
      </c>
      <c r="K637" s="67">
        <v>0</v>
      </c>
      <c r="L637" s="123">
        <f t="shared" si="11"/>
        <v>27851</v>
      </c>
      <c r="M637" s="83" t="s">
        <v>5495</v>
      </c>
      <c r="N637" s="113" t="s">
        <v>9526</v>
      </c>
      <c r="O637" s="67"/>
      <c r="P637" s="67"/>
      <c r="Q637" s="83" t="s">
        <v>137</v>
      </c>
      <c r="R637" s="182" t="s">
        <v>137</v>
      </c>
      <c r="S637" s="83" t="s">
        <v>139</v>
      </c>
      <c r="T637" s="67" t="s">
        <v>140</v>
      </c>
      <c r="U637" s="200" t="s">
        <v>7830</v>
      </c>
      <c r="V637" s="67"/>
      <c r="W637" s="67"/>
      <c r="X637" s="83" t="s">
        <v>7028</v>
      </c>
    </row>
    <row r="638" spans="1:24" ht="15" customHeight="1">
      <c r="A638" s="67" t="s">
        <v>134</v>
      </c>
      <c r="B638" s="67" t="s">
        <v>135</v>
      </c>
      <c r="C638" s="83">
        <v>2665</v>
      </c>
      <c r="D638" s="104" t="s">
        <v>5504</v>
      </c>
      <c r="E638" s="83" t="s">
        <v>810</v>
      </c>
      <c r="F638" s="67" t="s">
        <v>136</v>
      </c>
      <c r="G638" s="83">
        <v>500</v>
      </c>
      <c r="H638" s="67" t="s">
        <v>162</v>
      </c>
      <c r="I638" s="67">
        <v>1</v>
      </c>
      <c r="J638" s="195">
        <v>36982</v>
      </c>
      <c r="K638" s="67">
        <v>0</v>
      </c>
      <c r="L638" s="123">
        <f t="shared" si="11"/>
        <v>27851</v>
      </c>
      <c r="M638" s="83" t="s">
        <v>5504</v>
      </c>
      <c r="N638" s="113" t="s">
        <v>9526</v>
      </c>
      <c r="O638" s="67"/>
      <c r="P638" s="67"/>
      <c r="Q638" s="83" t="s">
        <v>137</v>
      </c>
      <c r="R638" s="182" t="s">
        <v>137</v>
      </c>
      <c r="S638" s="83" t="s">
        <v>139</v>
      </c>
      <c r="T638" s="67" t="s">
        <v>140</v>
      </c>
      <c r="U638" s="200" t="s">
        <v>7830</v>
      </c>
      <c r="V638" s="67"/>
      <c r="W638" s="67"/>
      <c r="X638" s="83" t="s">
        <v>137</v>
      </c>
    </row>
    <row r="639" spans="1:24" ht="15" customHeight="1">
      <c r="A639" s="67" t="s">
        <v>134</v>
      </c>
      <c r="B639" s="67" t="s">
        <v>135</v>
      </c>
      <c r="C639" s="83">
        <v>445</v>
      </c>
      <c r="D639" s="104" t="s">
        <v>5540</v>
      </c>
      <c r="E639" s="83" t="s">
        <v>811</v>
      </c>
      <c r="F639" s="67" t="s">
        <v>136</v>
      </c>
      <c r="G639" s="83">
        <v>17600</v>
      </c>
      <c r="H639" s="67" t="s">
        <v>162</v>
      </c>
      <c r="I639" s="67">
        <v>1</v>
      </c>
      <c r="J639" s="195">
        <v>36982</v>
      </c>
      <c r="K639" s="67">
        <v>0</v>
      </c>
      <c r="L639" s="123">
        <f t="shared" si="11"/>
        <v>27851</v>
      </c>
      <c r="M639" s="83" t="s">
        <v>5540</v>
      </c>
      <c r="N639" s="113" t="s">
        <v>9526</v>
      </c>
      <c r="O639" s="67"/>
      <c r="P639" s="67"/>
      <c r="Q639" s="83" t="s">
        <v>4515</v>
      </c>
      <c r="R639" s="182" t="s">
        <v>2967</v>
      </c>
      <c r="S639" s="83" t="s">
        <v>139</v>
      </c>
      <c r="T639" s="67" t="s">
        <v>140</v>
      </c>
      <c r="U639" s="200" t="s">
        <v>7831</v>
      </c>
      <c r="V639" s="67"/>
      <c r="W639" s="67"/>
      <c r="X639" s="83" t="s">
        <v>137</v>
      </c>
    </row>
    <row r="640" spans="1:24" ht="15" customHeight="1">
      <c r="A640" s="67" t="s">
        <v>134</v>
      </c>
      <c r="B640" s="67" t="s">
        <v>135</v>
      </c>
      <c r="C640" s="83">
        <v>642</v>
      </c>
      <c r="D640" s="104" t="s">
        <v>5482</v>
      </c>
      <c r="E640" s="83" t="s">
        <v>812</v>
      </c>
      <c r="F640" s="67" t="s">
        <v>136</v>
      </c>
      <c r="G640" s="83">
        <v>21600</v>
      </c>
      <c r="H640" s="67" t="s">
        <v>162</v>
      </c>
      <c r="I640" s="67">
        <v>1</v>
      </c>
      <c r="J640" s="195">
        <v>36982</v>
      </c>
      <c r="K640" s="67">
        <v>0</v>
      </c>
      <c r="L640" s="123">
        <f t="shared" si="11"/>
        <v>27851</v>
      </c>
      <c r="M640" s="83" t="s">
        <v>5787</v>
      </c>
      <c r="N640" s="113" t="s">
        <v>9526</v>
      </c>
      <c r="O640" s="67"/>
      <c r="P640" s="67"/>
      <c r="Q640" s="83" t="s">
        <v>4516</v>
      </c>
      <c r="R640" s="182" t="s">
        <v>2968</v>
      </c>
      <c r="S640" s="83" t="s">
        <v>139</v>
      </c>
      <c r="T640" s="67" t="s">
        <v>140</v>
      </c>
      <c r="U640" s="200" t="s">
        <v>7831</v>
      </c>
      <c r="V640" s="67"/>
      <c r="W640" s="67"/>
      <c r="X640" s="83" t="s">
        <v>137</v>
      </c>
    </row>
    <row r="641" spans="1:24" ht="15" customHeight="1">
      <c r="A641" s="67" t="s">
        <v>134</v>
      </c>
      <c r="B641" s="67" t="s">
        <v>135</v>
      </c>
      <c r="C641" s="83">
        <v>2666</v>
      </c>
      <c r="D641" s="104" t="s">
        <v>5541</v>
      </c>
      <c r="E641" s="83" t="s">
        <v>813</v>
      </c>
      <c r="F641" s="67" t="s">
        <v>136</v>
      </c>
      <c r="G641" s="83">
        <v>500</v>
      </c>
      <c r="H641" s="67" t="s">
        <v>162</v>
      </c>
      <c r="I641" s="67">
        <v>1</v>
      </c>
      <c r="J641" s="195">
        <v>36982</v>
      </c>
      <c r="K641" s="67">
        <v>0</v>
      </c>
      <c r="L641" s="123">
        <f t="shared" si="11"/>
        <v>27851</v>
      </c>
      <c r="M641" s="83" t="s">
        <v>5738</v>
      </c>
      <c r="N641" s="113" t="s">
        <v>9526</v>
      </c>
      <c r="O641" s="67"/>
      <c r="P641" s="67"/>
      <c r="Q641" s="83" t="s">
        <v>137</v>
      </c>
      <c r="R641" s="182" t="s">
        <v>137</v>
      </c>
      <c r="S641" s="83" t="s">
        <v>139</v>
      </c>
      <c r="T641" s="67" t="s">
        <v>140</v>
      </c>
      <c r="U641" s="200" t="s">
        <v>7830</v>
      </c>
      <c r="V641" s="67"/>
      <c r="W641" s="67"/>
      <c r="X641" s="83" t="s">
        <v>7029</v>
      </c>
    </row>
    <row r="642" spans="1:24" ht="15" customHeight="1">
      <c r="A642" s="67" t="s">
        <v>134</v>
      </c>
      <c r="B642" s="67" t="s">
        <v>135</v>
      </c>
      <c r="C642" s="83">
        <v>805</v>
      </c>
      <c r="D642" s="104" t="s">
        <v>5541</v>
      </c>
      <c r="E642" s="83" t="s">
        <v>814</v>
      </c>
      <c r="F642" s="67" t="s">
        <v>136</v>
      </c>
      <c r="G642" s="83">
        <v>500</v>
      </c>
      <c r="H642" s="67" t="s">
        <v>162</v>
      </c>
      <c r="I642" s="67">
        <v>1</v>
      </c>
      <c r="J642" s="195">
        <v>36982</v>
      </c>
      <c r="K642" s="67">
        <v>0</v>
      </c>
      <c r="L642" s="123">
        <f t="shared" si="11"/>
        <v>27851</v>
      </c>
      <c r="M642" s="83" t="s">
        <v>5738</v>
      </c>
      <c r="N642" s="113" t="s">
        <v>9526</v>
      </c>
      <c r="O642" s="67"/>
      <c r="P642" s="67"/>
      <c r="Q642" s="83" t="s">
        <v>137</v>
      </c>
      <c r="R642" s="182" t="s">
        <v>137</v>
      </c>
      <c r="S642" s="83" t="s">
        <v>139</v>
      </c>
      <c r="T642" s="67" t="s">
        <v>140</v>
      </c>
      <c r="U642" s="200" t="s">
        <v>7830</v>
      </c>
      <c r="V642" s="67"/>
      <c r="W642" s="67"/>
      <c r="X642" s="83" t="s">
        <v>7030</v>
      </c>
    </row>
    <row r="643" spans="1:24" ht="15" customHeight="1">
      <c r="A643" s="67" t="s">
        <v>134</v>
      </c>
      <c r="B643" s="67" t="s">
        <v>135</v>
      </c>
      <c r="C643" s="83">
        <v>2667</v>
      </c>
      <c r="D643" s="104" t="s">
        <v>170</v>
      </c>
      <c r="E643" s="83" t="s">
        <v>815</v>
      </c>
      <c r="F643" s="67" t="s">
        <v>136</v>
      </c>
      <c r="G643" s="83">
        <v>500</v>
      </c>
      <c r="H643" s="67" t="s">
        <v>162</v>
      </c>
      <c r="I643" s="67">
        <v>1</v>
      </c>
      <c r="J643" s="195">
        <v>36982</v>
      </c>
      <c r="K643" s="67">
        <v>0</v>
      </c>
      <c r="L643" s="123">
        <f t="shared" si="11"/>
        <v>27851</v>
      </c>
      <c r="M643" s="83" t="s">
        <v>5738</v>
      </c>
      <c r="N643" s="113" t="s">
        <v>9526</v>
      </c>
      <c r="O643" s="67"/>
      <c r="P643" s="67"/>
      <c r="Q643" s="83" t="s">
        <v>137</v>
      </c>
      <c r="R643" s="182" t="s">
        <v>137</v>
      </c>
      <c r="S643" s="83" t="s">
        <v>139</v>
      </c>
      <c r="T643" s="67" t="s">
        <v>140</v>
      </c>
      <c r="U643" s="200" t="s">
        <v>7830</v>
      </c>
      <c r="V643" s="67"/>
      <c r="W643" s="67"/>
      <c r="X643" s="83" t="s">
        <v>7031</v>
      </c>
    </row>
    <row r="644" spans="1:24" ht="15" customHeight="1">
      <c r="A644" s="67" t="s">
        <v>134</v>
      </c>
      <c r="B644" s="67" t="s">
        <v>135</v>
      </c>
      <c r="C644" s="83">
        <v>992</v>
      </c>
      <c r="D644" s="104" t="s">
        <v>170</v>
      </c>
      <c r="E644" s="83" t="s">
        <v>816</v>
      </c>
      <c r="F644" s="67" t="s">
        <v>136</v>
      </c>
      <c r="G644" s="83">
        <v>4200</v>
      </c>
      <c r="H644" s="67" t="s">
        <v>162</v>
      </c>
      <c r="I644" s="67">
        <v>1</v>
      </c>
      <c r="J644" s="195">
        <v>36982</v>
      </c>
      <c r="K644" s="67">
        <v>0</v>
      </c>
      <c r="L644" s="123">
        <f t="shared" si="11"/>
        <v>27851</v>
      </c>
      <c r="M644" s="83" t="s">
        <v>5826</v>
      </c>
      <c r="N644" s="113" t="s">
        <v>9526</v>
      </c>
      <c r="O644" s="67"/>
      <c r="P644" s="67"/>
      <c r="Q644" s="83" t="s">
        <v>4517</v>
      </c>
      <c r="R644" s="182" t="s">
        <v>2969</v>
      </c>
      <c r="S644" s="83" t="s">
        <v>139</v>
      </c>
      <c r="T644" s="67" t="s">
        <v>140</v>
      </c>
      <c r="U644" s="200" t="s">
        <v>7830</v>
      </c>
      <c r="V644" s="67"/>
      <c r="W644" s="67"/>
      <c r="X644" s="83" t="s">
        <v>137</v>
      </c>
    </row>
    <row r="645" spans="1:24" ht="15" customHeight="1">
      <c r="A645" s="67" t="s">
        <v>134</v>
      </c>
      <c r="B645" s="67" t="s">
        <v>135</v>
      </c>
      <c r="C645" s="83">
        <v>934</v>
      </c>
      <c r="D645" s="104" t="s">
        <v>5500</v>
      </c>
      <c r="E645" s="83" t="s">
        <v>817</v>
      </c>
      <c r="F645" s="67" t="s">
        <v>136</v>
      </c>
      <c r="G645" s="83">
        <v>8600</v>
      </c>
      <c r="H645" s="67" t="s">
        <v>5736</v>
      </c>
      <c r="I645" s="67">
        <v>1</v>
      </c>
      <c r="J645" s="195">
        <v>36982</v>
      </c>
      <c r="K645" s="67">
        <v>0</v>
      </c>
      <c r="L645" s="123">
        <f t="shared" si="11"/>
        <v>27851</v>
      </c>
      <c r="M645" s="83" t="s">
        <v>5827</v>
      </c>
      <c r="N645" s="113" t="s">
        <v>9526</v>
      </c>
      <c r="O645" s="112"/>
      <c r="P645" s="67"/>
      <c r="Q645" s="83" t="s">
        <v>4518</v>
      </c>
      <c r="R645" s="182" t="s">
        <v>2970</v>
      </c>
      <c r="S645" s="83" t="s">
        <v>139</v>
      </c>
      <c r="T645" s="67" t="s">
        <v>140</v>
      </c>
      <c r="U645" s="200" t="s">
        <v>7830</v>
      </c>
      <c r="V645" s="67"/>
      <c r="W645" s="67"/>
      <c r="X645" s="83" t="s">
        <v>7032</v>
      </c>
    </row>
    <row r="646" spans="1:24" ht="15" customHeight="1">
      <c r="A646" s="67" t="s">
        <v>134</v>
      </c>
      <c r="B646" s="67" t="s">
        <v>135</v>
      </c>
      <c r="C646" s="83">
        <v>1183</v>
      </c>
      <c r="D646" s="104" t="s">
        <v>172</v>
      </c>
      <c r="E646" s="83" t="s">
        <v>818</v>
      </c>
      <c r="F646" s="67" t="s">
        <v>136</v>
      </c>
      <c r="G646" s="83">
        <v>28000</v>
      </c>
      <c r="H646" s="67" t="s">
        <v>162</v>
      </c>
      <c r="I646" s="67">
        <v>1</v>
      </c>
      <c r="J646" s="195">
        <v>36982</v>
      </c>
      <c r="K646" s="67">
        <v>0</v>
      </c>
      <c r="L646" s="123">
        <f t="shared" si="11"/>
        <v>27851</v>
      </c>
      <c r="M646" s="83" t="s">
        <v>5740</v>
      </c>
      <c r="N646" s="113" t="s">
        <v>9526</v>
      </c>
      <c r="O646" s="67"/>
      <c r="P646" s="67"/>
      <c r="Q646" s="83" t="s">
        <v>4519</v>
      </c>
      <c r="R646" s="182" t="s">
        <v>2971</v>
      </c>
      <c r="S646" s="83" t="s">
        <v>139</v>
      </c>
      <c r="T646" s="67" t="s">
        <v>140</v>
      </c>
      <c r="U646" s="200" t="s">
        <v>7832</v>
      </c>
      <c r="V646" s="67"/>
      <c r="W646" s="67"/>
      <c r="X646" s="83" t="s">
        <v>7033</v>
      </c>
    </row>
    <row r="647" spans="1:24" ht="15" customHeight="1">
      <c r="A647" s="67" t="s">
        <v>134</v>
      </c>
      <c r="B647" s="67" t="s">
        <v>135</v>
      </c>
      <c r="C647" s="83">
        <v>1264</v>
      </c>
      <c r="D647" s="104" t="s">
        <v>172</v>
      </c>
      <c r="E647" s="83" t="s">
        <v>819</v>
      </c>
      <c r="F647" s="67" t="s">
        <v>136</v>
      </c>
      <c r="G647" s="83">
        <v>12000</v>
      </c>
      <c r="H647" s="67" t="s">
        <v>162</v>
      </c>
      <c r="I647" s="67">
        <v>1</v>
      </c>
      <c r="J647" s="195">
        <v>36982</v>
      </c>
      <c r="K647" s="67">
        <v>0</v>
      </c>
      <c r="L647" s="123">
        <f t="shared" si="11"/>
        <v>27851</v>
      </c>
      <c r="M647" s="83" t="s">
        <v>5740</v>
      </c>
      <c r="N647" s="113" t="s">
        <v>9526</v>
      </c>
      <c r="O647" s="67"/>
      <c r="P647" s="67"/>
      <c r="Q647" s="83" t="s">
        <v>137</v>
      </c>
      <c r="R647" s="182" t="s">
        <v>137</v>
      </c>
      <c r="S647" s="83" t="s">
        <v>139</v>
      </c>
      <c r="T647" s="67" t="s">
        <v>140</v>
      </c>
      <c r="U647" s="200" t="s">
        <v>7830</v>
      </c>
      <c r="V647" s="67"/>
      <c r="W647" s="67"/>
      <c r="X647" s="83" t="s">
        <v>7034</v>
      </c>
    </row>
    <row r="648" spans="1:24" ht="15" customHeight="1">
      <c r="A648" s="67" t="s">
        <v>134</v>
      </c>
      <c r="B648" s="67" t="s">
        <v>135</v>
      </c>
      <c r="C648" s="83">
        <v>1263</v>
      </c>
      <c r="D648" s="104" t="s">
        <v>172</v>
      </c>
      <c r="E648" s="83" t="s">
        <v>820</v>
      </c>
      <c r="F648" s="67" t="s">
        <v>136</v>
      </c>
      <c r="G648" s="83">
        <v>36000</v>
      </c>
      <c r="H648" s="67" t="s">
        <v>162</v>
      </c>
      <c r="I648" s="67">
        <v>1</v>
      </c>
      <c r="J648" s="195">
        <v>36982</v>
      </c>
      <c r="K648" s="67">
        <v>0</v>
      </c>
      <c r="L648" s="123">
        <f t="shared" si="11"/>
        <v>27851</v>
      </c>
      <c r="M648" s="83" t="s">
        <v>5740</v>
      </c>
      <c r="N648" s="113" t="s">
        <v>9526</v>
      </c>
      <c r="O648" s="67"/>
      <c r="P648" s="67"/>
      <c r="Q648" s="83" t="s">
        <v>4520</v>
      </c>
      <c r="R648" s="182" t="s">
        <v>2972</v>
      </c>
      <c r="S648" s="83" t="s">
        <v>139</v>
      </c>
      <c r="T648" s="67" t="s">
        <v>140</v>
      </c>
      <c r="U648" s="200" t="s">
        <v>7833</v>
      </c>
      <c r="V648" s="67"/>
      <c r="W648" s="67"/>
      <c r="X648" s="83" t="s">
        <v>7035</v>
      </c>
    </row>
    <row r="649" spans="1:24" ht="15" customHeight="1">
      <c r="A649" s="67" t="s">
        <v>134</v>
      </c>
      <c r="B649" s="67" t="s">
        <v>135</v>
      </c>
      <c r="C649" s="83">
        <v>1883</v>
      </c>
      <c r="D649" s="104" t="s">
        <v>172</v>
      </c>
      <c r="E649" s="83" t="s">
        <v>821</v>
      </c>
      <c r="F649" s="67" t="s">
        <v>136</v>
      </c>
      <c r="G649" s="83">
        <v>10100</v>
      </c>
      <c r="H649" s="67" t="s">
        <v>162</v>
      </c>
      <c r="I649" s="67">
        <v>1</v>
      </c>
      <c r="J649" s="195">
        <v>36982</v>
      </c>
      <c r="K649" s="67">
        <v>0</v>
      </c>
      <c r="L649" s="123">
        <f t="shared" si="11"/>
        <v>27851</v>
      </c>
      <c r="M649" s="83" t="s">
        <v>5771</v>
      </c>
      <c r="N649" s="113" t="s">
        <v>9526</v>
      </c>
      <c r="O649" s="67"/>
      <c r="P649" s="67"/>
      <c r="Q649" s="83" t="s">
        <v>4521</v>
      </c>
      <c r="R649" s="182" t="s">
        <v>2973</v>
      </c>
      <c r="S649" s="83" t="s">
        <v>139</v>
      </c>
      <c r="T649" s="67" t="s">
        <v>140</v>
      </c>
      <c r="U649" s="200" t="s">
        <v>7831</v>
      </c>
      <c r="V649" s="67"/>
      <c r="W649" s="67"/>
      <c r="X649" s="83" t="s">
        <v>7036</v>
      </c>
    </row>
    <row r="650" spans="1:24" ht="15" customHeight="1">
      <c r="A650" s="67" t="s">
        <v>134</v>
      </c>
      <c r="B650" s="67" t="s">
        <v>135</v>
      </c>
      <c r="C650" s="83">
        <v>1884</v>
      </c>
      <c r="D650" s="104" t="s">
        <v>172</v>
      </c>
      <c r="E650" s="83" t="s">
        <v>822</v>
      </c>
      <c r="F650" s="67" t="s">
        <v>136</v>
      </c>
      <c r="G650" s="83">
        <v>12000</v>
      </c>
      <c r="H650" s="67" t="s">
        <v>162</v>
      </c>
      <c r="I650" s="67">
        <v>1</v>
      </c>
      <c r="J650" s="195">
        <v>36982</v>
      </c>
      <c r="K650" s="67">
        <v>0</v>
      </c>
      <c r="L650" s="123">
        <f t="shared" si="11"/>
        <v>27851</v>
      </c>
      <c r="M650" s="83" t="s">
        <v>5771</v>
      </c>
      <c r="N650" s="113" t="s">
        <v>9526</v>
      </c>
      <c r="O650" s="67"/>
      <c r="P650" s="67"/>
      <c r="Q650" s="83" t="s">
        <v>4522</v>
      </c>
      <c r="R650" s="182" t="s">
        <v>2974</v>
      </c>
      <c r="S650" s="83" t="s">
        <v>139</v>
      </c>
      <c r="T650" s="67" t="s">
        <v>140</v>
      </c>
      <c r="U650" s="200" t="s">
        <v>7831</v>
      </c>
      <c r="V650" s="67"/>
      <c r="W650" s="67"/>
      <c r="X650" s="83" t="s">
        <v>137</v>
      </c>
    </row>
    <row r="651" spans="1:24" ht="15" customHeight="1">
      <c r="A651" s="67" t="s">
        <v>134</v>
      </c>
      <c r="B651" s="67" t="s">
        <v>135</v>
      </c>
      <c r="C651" s="83">
        <v>937</v>
      </c>
      <c r="D651" s="104" t="s">
        <v>5500</v>
      </c>
      <c r="E651" s="83" t="s">
        <v>823</v>
      </c>
      <c r="F651" s="67" t="s">
        <v>136</v>
      </c>
      <c r="G651" s="83">
        <v>12600</v>
      </c>
      <c r="H651" s="67" t="s">
        <v>5736</v>
      </c>
      <c r="I651" s="67">
        <v>1</v>
      </c>
      <c r="J651" s="195">
        <v>36982</v>
      </c>
      <c r="K651" s="67">
        <v>0</v>
      </c>
      <c r="L651" s="123">
        <f t="shared" si="11"/>
        <v>27851</v>
      </c>
      <c r="M651" s="83" t="s">
        <v>5813</v>
      </c>
      <c r="N651" s="113" t="s">
        <v>9526</v>
      </c>
      <c r="O651" s="67"/>
      <c r="P651" s="67"/>
      <c r="Q651" s="83" t="s">
        <v>4523</v>
      </c>
      <c r="R651" s="182" t="s">
        <v>2975</v>
      </c>
      <c r="S651" s="83" t="s">
        <v>139</v>
      </c>
      <c r="T651" s="67" t="s">
        <v>140</v>
      </c>
      <c r="U651" s="200" t="s">
        <v>7831</v>
      </c>
      <c r="V651" s="67"/>
      <c r="W651" s="67"/>
      <c r="X651" s="83" t="s">
        <v>7037</v>
      </c>
    </row>
    <row r="652" spans="1:24" ht="15" customHeight="1">
      <c r="A652" s="67" t="s">
        <v>134</v>
      </c>
      <c r="B652" s="67" t="s">
        <v>135</v>
      </c>
      <c r="C652" s="83">
        <v>939</v>
      </c>
      <c r="D652" s="104" t="s">
        <v>5500</v>
      </c>
      <c r="E652" s="83" t="s">
        <v>824</v>
      </c>
      <c r="F652" s="67" t="s">
        <v>136</v>
      </c>
      <c r="G652" s="83">
        <v>12800</v>
      </c>
      <c r="H652" s="67" t="s">
        <v>5736</v>
      </c>
      <c r="I652" s="67">
        <v>1</v>
      </c>
      <c r="J652" s="195">
        <v>36982</v>
      </c>
      <c r="K652" s="67">
        <v>0</v>
      </c>
      <c r="L652" s="123">
        <f t="shared" si="11"/>
        <v>27851</v>
      </c>
      <c r="M652" s="83" t="s">
        <v>5813</v>
      </c>
      <c r="N652" s="113" t="s">
        <v>9526</v>
      </c>
      <c r="O652" s="67"/>
      <c r="P652" s="67"/>
      <c r="Q652" s="83" t="s">
        <v>4523</v>
      </c>
      <c r="R652" s="182" t="s">
        <v>2976</v>
      </c>
      <c r="S652" s="83" t="s">
        <v>139</v>
      </c>
      <c r="T652" s="67" t="s">
        <v>140</v>
      </c>
      <c r="U652" s="200" t="s">
        <v>7831</v>
      </c>
      <c r="V652" s="67"/>
      <c r="W652" s="67"/>
      <c r="X652" s="83" t="s">
        <v>137</v>
      </c>
    </row>
    <row r="653" spans="1:24" ht="15" customHeight="1">
      <c r="A653" s="67" t="s">
        <v>134</v>
      </c>
      <c r="B653" s="67" t="s">
        <v>135</v>
      </c>
      <c r="C653" s="83">
        <v>1223</v>
      </c>
      <c r="D653" s="104" t="s">
        <v>5603</v>
      </c>
      <c r="E653" s="83" t="s">
        <v>825</v>
      </c>
      <c r="F653" s="67" t="s">
        <v>136</v>
      </c>
      <c r="G653" s="83">
        <v>1000</v>
      </c>
      <c r="H653" s="67" t="s">
        <v>162</v>
      </c>
      <c r="I653" s="67">
        <v>1</v>
      </c>
      <c r="J653" s="195">
        <v>36982</v>
      </c>
      <c r="K653" s="67">
        <v>0</v>
      </c>
      <c r="L653" s="123">
        <f t="shared" si="11"/>
        <v>27851</v>
      </c>
      <c r="M653" s="83" t="s">
        <v>5828</v>
      </c>
      <c r="N653" s="113" t="s">
        <v>9526</v>
      </c>
      <c r="O653" s="67"/>
      <c r="P653" s="67"/>
      <c r="Q653" s="83" t="s">
        <v>137</v>
      </c>
      <c r="R653" s="182" t="s">
        <v>137</v>
      </c>
      <c r="S653" s="83" t="s">
        <v>139</v>
      </c>
      <c r="T653" s="67" t="s">
        <v>140</v>
      </c>
      <c r="U653" s="200" t="s">
        <v>7830</v>
      </c>
      <c r="V653" s="67"/>
      <c r="W653" s="67"/>
      <c r="X653" s="83" t="s">
        <v>7038</v>
      </c>
    </row>
    <row r="654" spans="1:24" ht="15" customHeight="1">
      <c r="A654" s="67" t="s">
        <v>134</v>
      </c>
      <c r="B654" s="67" t="s">
        <v>135</v>
      </c>
      <c r="C654" s="83">
        <v>1418</v>
      </c>
      <c r="D654" s="104" t="s">
        <v>5523</v>
      </c>
      <c r="E654" s="83" t="s">
        <v>826</v>
      </c>
      <c r="F654" s="67" t="s">
        <v>136</v>
      </c>
      <c r="G654" s="83">
        <v>22800</v>
      </c>
      <c r="H654" s="67" t="s">
        <v>162</v>
      </c>
      <c r="I654" s="67">
        <v>1</v>
      </c>
      <c r="J654" s="195">
        <v>36982</v>
      </c>
      <c r="K654" s="67">
        <v>0</v>
      </c>
      <c r="L654" s="123">
        <f t="shared" si="11"/>
        <v>27851</v>
      </c>
      <c r="M654" s="83" t="s">
        <v>5825</v>
      </c>
      <c r="N654" s="113" t="s">
        <v>9526</v>
      </c>
      <c r="O654" s="67"/>
      <c r="P654" s="67"/>
      <c r="Q654" s="83" t="s">
        <v>4524</v>
      </c>
      <c r="R654" s="182" t="s">
        <v>2977</v>
      </c>
      <c r="S654" s="83" t="s">
        <v>139</v>
      </c>
      <c r="T654" s="67" t="s">
        <v>140</v>
      </c>
      <c r="U654" s="200" t="s">
        <v>7831</v>
      </c>
      <c r="V654" s="67"/>
      <c r="W654" s="67"/>
      <c r="X654" s="83" t="s">
        <v>7039</v>
      </c>
    </row>
    <row r="655" spans="1:24" ht="15" customHeight="1">
      <c r="A655" s="67" t="s">
        <v>134</v>
      </c>
      <c r="B655" s="67" t="s">
        <v>135</v>
      </c>
      <c r="C655" s="83">
        <v>1384</v>
      </c>
      <c r="D655" s="104" t="s">
        <v>5523</v>
      </c>
      <c r="E655" s="83" t="s">
        <v>827</v>
      </c>
      <c r="F655" s="67" t="s">
        <v>136</v>
      </c>
      <c r="G655" s="83">
        <v>30000</v>
      </c>
      <c r="H655" s="67" t="s">
        <v>162</v>
      </c>
      <c r="I655" s="67">
        <v>1</v>
      </c>
      <c r="J655" s="195">
        <v>36982</v>
      </c>
      <c r="K655" s="67">
        <v>0</v>
      </c>
      <c r="L655" s="123">
        <f t="shared" si="11"/>
        <v>27851</v>
      </c>
      <c r="M655" s="83" t="s">
        <v>5825</v>
      </c>
      <c r="N655" s="113" t="s">
        <v>9526</v>
      </c>
      <c r="O655" s="67"/>
      <c r="P655" s="67"/>
      <c r="Q655" s="83" t="s">
        <v>4524</v>
      </c>
      <c r="R655" s="182" t="s">
        <v>2978</v>
      </c>
      <c r="S655" s="83" t="s">
        <v>139</v>
      </c>
      <c r="T655" s="67" t="s">
        <v>140</v>
      </c>
      <c r="U655" s="200" t="s">
        <v>7830</v>
      </c>
      <c r="V655" s="67"/>
      <c r="W655" s="67"/>
      <c r="X655" s="83" t="s">
        <v>7040</v>
      </c>
    </row>
    <row r="656" spans="1:24" ht="15" customHeight="1">
      <c r="A656" s="67" t="s">
        <v>134</v>
      </c>
      <c r="B656" s="67" t="s">
        <v>135</v>
      </c>
      <c r="C656" s="83">
        <v>2047</v>
      </c>
      <c r="D656" s="104" t="s">
        <v>5523</v>
      </c>
      <c r="E656" s="83" t="s">
        <v>828</v>
      </c>
      <c r="F656" s="67" t="s">
        <v>136</v>
      </c>
      <c r="G656" s="83">
        <v>24000</v>
      </c>
      <c r="H656" s="67" t="s">
        <v>162</v>
      </c>
      <c r="I656" s="67">
        <v>1</v>
      </c>
      <c r="J656" s="195">
        <v>36982</v>
      </c>
      <c r="K656" s="67">
        <v>0</v>
      </c>
      <c r="L656" s="123">
        <f t="shared" si="11"/>
        <v>27851</v>
      </c>
      <c r="M656" s="83" t="s">
        <v>5825</v>
      </c>
      <c r="N656" s="113" t="s">
        <v>9526</v>
      </c>
      <c r="O656" s="67"/>
      <c r="P656" s="67"/>
      <c r="Q656" s="83" t="s">
        <v>4524</v>
      </c>
      <c r="R656" s="182" t="s">
        <v>2979</v>
      </c>
      <c r="S656" s="83" t="s">
        <v>139</v>
      </c>
      <c r="T656" s="67" t="s">
        <v>140</v>
      </c>
      <c r="U656" s="200" t="s">
        <v>7832</v>
      </c>
      <c r="V656" s="67"/>
      <c r="W656" s="67"/>
      <c r="X656" s="83" t="s">
        <v>7041</v>
      </c>
    </row>
    <row r="657" spans="1:24" ht="15" customHeight="1">
      <c r="A657" s="67" t="s">
        <v>134</v>
      </c>
      <c r="B657" s="67" t="s">
        <v>135</v>
      </c>
      <c r="C657" s="83">
        <v>365</v>
      </c>
      <c r="D657" s="104" t="s">
        <v>5505</v>
      </c>
      <c r="E657" s="83" t="s">
        <v>829</v>
      </c>
      <c r="F657" s="67" t="s">
        <v>136</v>
      </c>
      <c r="G657" s="83">
        <v>13200</v>
      </c>
      <c r="H657" s="67" t="s">
        <v>162</v>
      </c>
      <c r="I657" s="67">
        <v>1</v>
      </c>
      <c r="J657" s="195">
        <v>36982</v>
      </c>
      <c r="K657" s="67">
        <v>0</v>
      </c>
      <c r="L657" s="123">
        <f t="shared" si="11"/>
        <v>27851</v>
      </c>
      <c r="M657" s="83" t="s">
        <v>5768</v>
      </c>
      <c r="N657" s="113" t="s">
        <v>9526</v>
      </c>
      <c r="O657" s="67"/>
      <c r="P657" s="67"/>
      <c r="Q657" s="83" t="s">
        <v>4525</v>
      </c>
      <c r="R657" s="182" t="s">
        <v>2980</v>
      </c>
      <c r="S657" s="83" t="s">
        <v>139</v>
      </c>
      <c r="T657" s="67" t="s">
        <v>140</v>
      </c>
      <c r="U657" s="200" t="s">
        <v>7831</v>
      </c>
      <c r="V657" s="67"/>
      <c r="W657" s="67"/>
      <c r="X657" s="83" t="s">
        <v>7042</v>
      </c>
    </row>
    <row r="658" spans="1:24" ht="15" customHeight="1">
      <c r="A658" s="67" t="s">
        <v>134</v>
      </c>
      <c r="B658" s="67" t="s">
        <v>135</v>
      </c>
      <c r="C658" s="83">
        <v>638</v>
      </c>
      <c r="D658" s="104" t="s">
        <v>5532</v>
      </c>
      <c r="E658" s="83" t="s">
        <v>830</v>
      </c>
      <c r="F658" s="67" t="s">
        <v>136</v>
      </c>
      <c r="G658" s="83">
        <v>11400</v>
      </c>
      <c r="H658" s="67" t="s">
        <v>5736</v>
      </c>
      <c r="I658" s="67">
        <v>1</v>
      </c>
      <c r="J658" s="195">
        <v>36982</v>
      </c>
      <c r="K658" s="67">
        <v>0</v>
      </c>
      <c r="L658" s="123">
        <f t="shared" si="11"/>
        <v>27851</v>
      </c>
      <c r="M658" s="83" t="s">
        <v>5836</v>
      </c>
      <c r="N658" s="113" t="s">
        <v>9526</v>
      </c>
      <c r="O658" s="112"/>
      <c r="P658" s="67"/>
      <c r="Q658" s="83" t="s">
        <v>4526</v>
      </c>
      <c r="R658" s="182" t="s">
        <v>2981</v>
      </c>
      <c r="S658" s="83" t="s">
        <v>139</v>
      </c>
      <c r="T658" s="67" t="s">
        <v>140</v>
      </c>
      <c r="U658" s="200" t="s">
        <v>7830</v>
      </c>
      <c r="V658" s="67"/>
      <c r="W658" s="67"/>
      <c r="X658" s="83" t="s">
        <v>7043</v>
      </c>
    </row>
    <row r="659" spans="1:24" ht="15" customHeight="1">
      <c r="A659" s="67" t="s">
        <v>134</v>
      </c>
      <c r="B659" s="67" t="s">
        <v>135</v>
      </c>
      <c r="C659" s="83">
        <v>637</v>
      </c>
      <c r="D659" s="104" t="s">
        <v>5532</v>
      </c>
      <c r="E659" s="83" t="s">
        <v>831</v>
      </c>
      <c r="F659" s="67" t="s">
        <v>136</v>
      </c>
      <c r="G659" s="83">
        <v>12000</v>
      </c>
      <c r="H659" s="67" t="s">
        <v>5736</v>
      </c>
      <c r="I659" s="67">
        <v>1</v>
      </c>
      <c r="J659" s="195">
        <v>36982</v>
      </c>
      <c r="K659" s="67">
        <v>0</v>
      </c>
      <c r="L659" s="123">
        <f t="shared" si="11"/>
        <v>27851</v>
      </c>
      <c r="M659" s="83" t="s">
        <v>5836</v>
      </c>
      <c r="N659" s="113" t="s">
        <v>9526</v>
      </c>
      <c r="O659" s="112"/>
      <c r="P659" s="67"/>
      <c r="Q659" s="83" t="s">
        <v>4527</v>
      </c>
      <c r="R659" s="182" t="s">
        <v>2982</v>
      </c>
      <c r="S659" s="83" t="s">
        <v>139</v>
      </c>
      <c r="T659" s="67" t="s">
        <v>140</v>
      </c>
      <c r="U659" s="200" t="s">
        <v>7830</v>
      </c>
      <c r="V659" s="67"/>
      <c r="W659" s="67"/>
      <c r="X659" s="83" t="s">
        <v>7044</v>
      </c>
    </row>
    <row r="660" spans="1:24" ht="15" customHeight="1">
      <c r="A660" s="67" t="s">
        <v>134</v>
      </c>
      <c r="B660" s="67" t="s">
        <v>135</v>
      </c>
      <c r="C660" s="83">
        <v>636</v>
      </c>
      <c r="D660" s="104" t="s">
        <v>5532</v>
      </c>
      <c r="E660" s="83" t="s">
        <v>832</v>
      </c>
      <c r="F660" s="67" t="s">
        <v>136</v>
      </c>
      <c r="G660" s="83">
        <v>6600</v>
      </c>
      <c r="H660" s="67" t="s">
        <v>5736</v>
      </c>
      <c r="I660" s="67">
        <v>1</v>
      </c>
      <c r="J660" s="195">
        <v>36982</v>
      </c>
      <c r="K660" s="67">
        <v>0</v>
      </c>
      <c r="L660" s="123">
        <f t="shared" si="11"/>
        <v>27851</v>
      </c>
      <c r="M660" s="83" t="s">
        <v>5836</v>
      </c>
      <c r="N660" s="113" t="s">
        <v>9526</v>
      </c>
      <c r="O660" s="112"/>
      <c r="P660" s="67"/>
      <c r="Q660" s="83" t="s">
        <v>4528</v>
      </c>
      <c r="R660" s="182" t="s">
        <v>2983</v>
      </c>
      <c r="S660" s="83" t="s">
        <v>139</v>
      </c>
      <c r="T660" s="67" t="s">
        <v>140</v>
      </c>
      <c r="U660" s="200" t="s">
        <v>7830</v>
      </c>
      <c r="V660" s="67"/>
      <c r="W660" s="67"/>
      <c r="X660" s="83" t="s">
        <v>7045</v>
      </c>
    </row>
    <row r="661" spans="1:24" ht="15" customHeight="1">
      <c r="A661" s="67" t="s">
        <v>134</v>
      </c>
      <c r="B661" s="67" t="s">
        <v>135</v>
      </c>
      <c r="C661" s="83">
        <v>975</v>
      </c>
      <c r="D661" s="104" t="s">
        <v>5494</v>
      </c>
      <c r="E661" s="83" t="s">
        <v>833</v>
      </c>
      <c r="F661" s="67" t="s">
        <v>136</v>
      </c>
      <c r="G661" s="83">
        <v>3000</v>
      </c>
      <c r="H661" s="67" t="s">
        <v>162</v>
      </c>
      <c r="I661" s="67">
        <v>1</v>
      </c>
      <c r="J661" s="195">
        <v>36982</v>
      </c>
      <c r="K661" s="67">
        <v>0</v>
      </c>
      <c r="L661" s="123">
        <f t="shared" si="11"/>
        <v>27851</v>
      </c>
      <c r="M661" s="83" t="s">
        <v>5757</v>
      </c>
      <c r="N661" s="113" t="s">
        <v>9526</v>
      </c>
      <c r="O661" s="112"/>
      <c r="P661" s="67"/>
      <c r="Q661" s="83" t="s">
        <v>4529</v>
      </c>
      <c r="R661" s="182" t="s">
        <v>2984</v>
      </c>
      <c r="S661" s="83" t="s">
        <v>139</v>
      </c>
      <c r="T661" s="67" t="s">
        <v>140</v>
      </c>
      <c r="U661" s="200" t="s">
        <v>7830</v>
      </c>
      <c r="V661" s="67"/>
      <c r="W661" s="67"/>
      <c r="X661" s="83" t="s">
        <v>7046</v>
      </c>
    </row>
    <row r="662" spans="1:24" ht="15" customHeight="1">
      <c r="A662" s="67" t="s">
        <v>134</v>
      </c>
      <c r="B662" s="67" t="s">
        <v>135</v>
      </c>
      <c r="C662" s="83">
        <v>974</v>
      </c>
      <c r="D662" s="104" t="s">
        <v>5494</v>
      </c>
      <c r="E662" s="83" t="s">
        <v>834</v>
      </c>
      <c r="F662" s="67" t="s">
        <v>136</v>
      </c>
      <c r="G662" s="83">
        <v>5400</v>
      </c>
      <c r="H662" s="67" t="s">
        <v>162</v>
      </c>
      <c r="I662" s="67">
        <v>1</v>
      </c>
      <c r="J662" s="195">
        <v>36982</v>
      </c>
      <c r="K662" s="67">
        <v>0</v>
      </c>
      <c r="L662" s="123">
        <f t="shared" si="11"/>
        <v>27851</v>
      </c>
      <c r="M662" s="83" t="s">
        <v>5757</v>
      </c>
      <c r="N662" s="113" t="s">
        <v>9526</v>
      </c>
      <c r="O662" s="111"/>
      <c r="P662" s="67"/>
      <c r="Q662" s="83" t="s">
        <v>4530</v>
      </c>
      <c r="R662" s="182" t="s">
        <v>2985</v>
      </c>
      <c r="S662" s="83" t="s">
        <v>139</v>
      </c>
      <c r="T662" s="67" t="s">
        <v>140</v>
      </c>
      <c r="U662" s="200" t="s">
        <v>7830</v>
      </c>
      <c r="V662" s="67"/>
      <c r="W662" s="67"/>
      <c r="X662" s="83" t="s">
        <v>7047</v>
      </c>
    </row>
    <row r="663" spans="1:24" ht="15" customHeight="1">
      <c r="A663" s="67" t="s">
        <v>134</v>
      </c>
      <c r="B663" s="67" t="s">
        <v>135</v>
      </c>
      <c r="C663" s="83">
        <v>708</v>
      </c>
      <c r="D663" s="104" t="s">
        <v>5604</v>
      </c>
      <c r="E663" s="83" t="s">
        <v>835</v>
      </c>
      <c r="F663" s="67" t="s">
        <v>136</v>
      </c>
      <c r="G663" s="83">
        <v>4800</v>
      </c>
      <c r="H663" s="67" t="s">
        <v>162</v>
      </c>
      <c r="I663" s="67">
        <v>1</v>
      </c>
      <c r="J663" s="195">
        <v>36982</v>
      </c>
      <c r="K663" s="67">
        <v>0</v>
      </c>
      <c r="L663" s="123">
        <f t="shared" si="11"/>
        <v>27851</v>
      </c>
      <c r="M663" s="83" t="s">
        <v>5903</v>
      </c>
      <c r="N663" s="113" t="s">
        <v>9526</v>
      </c>
      <c r="O663" s="112"/>
      <c r="P663" s="67"/>
      <c r="Q663" s="83" t="s">
        <v>4531</v>
      </c>
      <c r="R663" s="182" t="s">
        <v>2986</v>
      </c>
      <c r="S663" s="83" t="s">
        <v>139</v>
      </c>
      <c r="T663" s="67" t="s">
        <v>140</v>
      </c>
      <c r="U663" s="200" t="s">
        <v>7830</v>
      </c>
      <c r="V663" s="67"/>
      <c r="W663" s="67"/>
      <c r="X663" s="83" t="s">
        <v>7048</v>
      </c>
    </row>
    <row r="664" spans="1:24" ht="15" customHeight="1">
      <c r="A664" s="67" t="s">
        <v>134</v>
      </c>
      <c r="B664" s="67" t="s">
        <v>135</v>
      </c>
      <c r="C664" s="83">
        <v>1214</v>
      </c>
      <c r="D664" s="104" t="s">
        <v>161</v>
      </c>
      <c r="E664" s="83" t="s">
        <v>836</v>
      </c>
      <c r="F664" s="67" t="s">
        <v>136</v>
      </c>
      <c r="G664" s="83">
        <v>15000</v>
      </c>
      <c r="H664" s="67" t="s">
        <v>162</v>
      </c>
      <c r="I664" s="67">
        <v>1</v>
      </c>
      <c r="J664" s="195">
        <v>36982</v>
      </c>
      <c r="K664" s="67">
        <v>0</v>
      </c>
      <c r="L664" s="123">
        <f t="shared" si="11"/>
        <v>27851</v>
      </c>
      <c r="M664" s="83" t="s">
        <v>5904</v>
      </c>
      <c r="N664" s="113" t="s">
        <v>9526</v>
      </c>
      <c r="O664" s="112"/>
      <c r="P664" s="67"/>
      <c r="Q664" s="83" t="s">
        <v>4532</v>
      </c>
      <c r="R664" s="182" t="s">
        <v>2987</v>
      </c>
      <c r="S664" s="83" t="s">
        <v>139</v>
      </c>
      <c r="T664" s="67" t="s">
        <v>140</v>
      </c>
      <c r="U664" s="200" t="s">
        <v>7831</v>
      </c>
      <c r="V664" s="67"/>
      <c r="W664" s="67"/>
      <c r="X664" s="83" t="s">
        <v>7049</v>
      </c>
    </row>
    <row r="665" spans="1:24" ht="15" customHeight="1">
      <c r="A665" s="67" t="s">
        <v>134</v>
      </c>
      <c r="B665" s="67" t="s">
        <v>135</v>
      </c>
      <c r="C665" s="83">
        <v>967</v>
      </c>
      <c r="D665" s="104" t="s">
        <v>161</v>
      </c>
      <c r="E665" s="83" t="s">
        <v>837</v>
      </c>
      <c r="F665" s="67" t="s">
        <v>136</v>
      </c>
      <c r="G665" s="83">
        <v>15000</v>
      </c>
      <c r="H665" s="67" t="s">
        <v>162</v>
      </c>
      <c r="I665" s="67">
        <v>1</v>
      </c>
      <c r="J665" s="195">
        <v>36982</v>
      </c>
      <c r="K665" s="67">
        <v>0</v>
      </c>
      <c r="L665" s="123">
        <f t="shared" si="11"/>
        <v>27851</v>
      </c>
      <c r="M665" s="83" t="s">
        <v>5904</v>
      </c>
      <c r="N665" s="113" t="s">
        <v>9526</v>
      </c>
      <c r="O665" s="112"/>
      <c r="P665" s="67"/>
      <c r="Q665" s="83" t="s">
        <v>4533</v>
      </c>
      <c r="R665" s="182" t="s">
        <v>2988</v>
      </c>
      <c r="S665" s="83" t="s">
        <v>139</v>
      </c>
      <c r="T665" s="67" t="s">
        <v>140</v>
      </c>
      <c r="U665" s="200" t="s">
        <v>7831</v>
      </c>
      <c r="V665" s="67"/>
      <c r="W665" s="67"/>
      <c r="X665" s="83" t="s">
        <v>7050</v>
      </c>
    </row>
    <row r="666" spans="1:24" ht="15" customHeight="1">
      <c r="A666" s="67" t="s">
        <v>134</v>
      </c>
      <c r="B666" s="67" t="s">
        <v>135</v>
      </c>
      <c r="C666" s="83">
        <v>1218</v>
      </c>
      <c r="D666" s="104" t="s">
        <v>161</v>
      </c>
      <c r="E666" s="83" t="s">
        <v>838</v>
      </c>
      <c r="F666" s="67" t="s">
        <v>136</v>
      </c>
      <c r="G666" s="83">
        <v>15000</v>
      </c>
      <c r="H666" s="67" t="s">
        <v>162</v>
      </c>
      <c r="I666" s="67">
        <v>1</v>
      </c>
      <c r="J666" s="195">
        <v>36982</v>
      </c>
      <c r="K666" s="67">
        <v>0</v>
      </c>
      <c r="L666" s="123">
        <f t="shared" si="11"/>
        <v>27851</v>
      </c>
      <c r="M666" s="83" t="s">
        <v>5904</v>
      </c>
      <c r="N666" s="113" t="s">
        <v>9526</v>
      </c>
      <c r="O666" s="112"/>
      <c r="P666" s="67"/>
      <c r="Q666" s="83" t="s">
        <v>4534</v>
      </c>
      <c r="R666" s="182" t="s">
        <v>2989</v>
      </c>
      <c r="S666" s="83" t="s">
        <v>139</v>
      </c>
      <c r="T666" s="67" t="s">
        <v>140</v>
      </c>
      <c r="U666" s="200" t="s">
        <v>7831</v>
      </c>
      <c r="V666" s="67"/>
      <c r="W666" s="67"/>
      <c r="X666" s="83" t="s">
        <v>7051</v>
      </c>
    </row>
    <row r="667" spans="1:24" ht="15" customHeight="1">
      <c r="A667" s="67" t="s">
        <v>134</v>
      </c>
      <c r="B667" s="67" t="s">
        <v>135</v>
      </c>
      <c r="C667" s="83">
        <v>1219</v>
      </c>
      <c r="D667" s="104" t="s">
        <v>161</v>
      </c>
      <c r="E667" s="83" t="s">
        <v>7828</v>
      </c>
      <c r="F667" s="67" t="s">
        <v>136</v>
      </c>
      <c r="G667" s="83">
        <v>15000</v>
      </c>
      <c r="H667" s="67" t="s">
        <v>162</v>
      </c>
      <c r="I667" s="67">
        <v>1</v>
      </c>
      <c r="J667" s="195">
        <v>36982</v>
      </c>
      <c r="K667" s="67">
        <v>0</v>
      </c>
      <c r="L667" s="123">
        <f t="shared" si="11"/>
        <v>27851</v>
      </c>
      <c r="M667" s="83" t="s">
        <v>5904</v>
      </c>
      <c r="N667" s="113" t="s">
        <v>9526</v>
      </c>
      <c r="O667" s="112"/>
      <c r="P667" s="67"/>
      <c r="Q667" s="83" t="s">
        <v>4533</v>
      </c>
      <c r="R667" s="182" t="s">
        <v>2990</v>
      </c>
      <c r="S667" s="83" t="s">
        <v>139</v>
      </c>
      <c r="T667" s="67" t="s">
        <v>140</v>
      </c>
      <c r="U667" s="200" t="s">
        <v>7831</v>
      </c>
      <c r="V667" s="67"/>
      <c r="W667" s="67"/>
      <c r="X667" s="83" t="s">
        <v>7052</v>
      </c>
    </row>
    <row r="668" spans="1:24" ht="15" customHeight="1">
      <c r="A668" s="67" t="s">
        <v>134</v>
      </c>
      <c r="B668" s="67" t="s">
        <v>135</v>
      </c>
      <c r="C668" s="83">
        <v>604</v>
      </c>
      <c r="D668" s="104" t="s">
        <v>5531</v>
      </c>
      <c r="E668" s="83" t="s">
        <v>840</v>
      </c>
      <c r="F668" s="67" t="s">
        <v>136</v>
      </c>
      <c r="G668" s="83">
        <v>18000</v>
      </c>
      <c r="H668" s="67" t="s">
        <v>162</v>
      </c>
      <c r="I668" s="67">
        <v>1</v>
      </c>
      <c r="J668" s="195">
        <v>36982</v>
      </c>
      <c r="K668" s="67">
        <v>0</v>
      </c>
      <c r="L668" s="123">
        <f t="shared" si="11"/>
        <v>27851</v>
      </c>
      <c r="M668" s="83" t="s">
        <v>5757</v>
      </c>
      <c r="N668" s="113" t="s">
        <v>9526</v>
      </c>
      <c r="O668" s="67"/>
      <c r="P668" s="67"/>
      <c r="Q668" s="83" t="s">
        <v>4535</v>
      </c>
      <c r="R668" s="182" t="s">
        <v>2991</v>
      </c>
      <c r="S668" s="83" t="s">
        <v>139</v>
      </c>
      <c r="T668" s="67" t="s">
        <v>140</v>
      </c>
      <c r="U668" s="200" t="s">
        <v>7831</v>
      </c>
      <c r="V668" s="67"/>
      <c r="W668" s="67"/>
      <c r="X668" s="83" t="s">
        <v>7053</v>
      </c>
    </row>
    <row r="669" spans="1:24" ht="15" customHeight="1">
      <c r="A669" s="67" t="s">
        <v>134</v>
      </c>
      <c r="B669" s="67" t="s">
        <v>135</v>
      </c>
      <c r="C669" s="83">
        <v>530</v>
      </c>
      <c r="D669" s="104" t="s">
        <v>5543</v>
      </c>
      <c r="E669" s="83" t="s">
        <v>841</v>
      </c>
      <c r="F669" s="67" t="s">
        <v>136</v>
      </c>
      <c r="G669" s="83">
        <v>3000</v>
      </c>
      <c r="H669" s="67" t="s">
        <v>162</v>
      </c>
      <c r="I669" s="67">
        <v>1</v>
      </c>
      <c r="J669" s="195">
        <v>36982</v>
      </c>
      <c r="K669" s="67">
        <v>0</v>
      </c>
      <c r="L669" s="123">
        <f t="shared" si="11"/>
        <v>27851</v>
      </c>
      <c r="M669" s="83" t="s">
        <v>5756</v>
      </c>
      <c r="N669" s="113" t="s">
        <v>9526</v>
      </c>
      <c r="O669" s="67"/>
      <c r="P669" s="67"/>
      <c r="Q669" s="83" t="s">
        <v>137</v>
      </c>
      <c r="R669" s="182" t="s">
        <v>137</v>
      </c>
      <c r="S669" s="83" t="s">
        <v>139</v>
      </c>
      <c r="T669" s="67" t="s">
        <v>140</v>
      </c>
      <c r="U669" s="200" t="s">
        <v>7830</v>
      </c>
      <c r="V669" s="67"/>
      <c r="W669" s="67"/>
      <c r="X669" s="83" t="s">
        <v>7054</v>
      </c>
    </row>
    <row r="670" spans="1:24" ht="15" customHeight="1">
      <c r="A670" s="67" t="s">
        <v>134</v>
      </c>
      <c r="B670" s="67" t="s">
        <v>135</v>
      </c>
      <c r="C670" s="83">
        <v>370</v>
      </c>
      <c r="D670" s="104" t="s">
        <v>5515</v>
      </c>
      <c r="E670" s="83" t="s">
        <v>842</v>
      </c>
      <c r="F670" s="67" t="s">
        <v>136</v>
      </c>
      <c r="G670" s="83">
        <v>19800</v>
      </c>
      <c r="H670" s="67" t="s">
        <v>162</v>
      </c>
      <c r="I670" s="67">
        <v>1</v>
      </c>
      <c r="J670" s="195">
        <v>36982</v>
      </c>
      <c r="K670" s="67">
        <v>0</v>
      </c>
      <c r="L670" s="123">
        <f t="shared" si="11"/>
        <v>27851</v>
      </c>
      <c r="M670" s="83" t="s">
        <v>5810</v>
      </c>
      <c r="N670" s="113" t="s">
        <v>9526</v>
      </c>
      <c r="O670" s="67"/>
      <c r="P670" s="67"/>
      <c r="Q670" s="83" t="s">
        <v>4536</v>
      </c>
      <c r="R670" s="182" t="s">
        <v>2992</v>
      </c>
      <c r="S670" s="83" t="s">
        <v>139</v>
      </c>
      <c r="T670" s="67" t="s">
        <v>140</v>
      </c>
      <c r="U670" s="200" t="s">
        <v>7831</v>
      </c>
      <c r="V670" s="67"/>
      <c r="W670" s="67"/>
      <c r="X670" s="83" t="s">
        <v>7055</v>
      </c>
    </row>
    <row r="671" spans="1:24" ht="15" customHeight="1">
      <c r="A671" s="67" t="s">
        <v>134</v>
      </c>
      <c r="B671" s="67" t="s">
        <v>135</v>
      </c>
      <c r="C671" s="83">
        <v>364</v>
      </c>
      <c r="D671" s="104" t="s">
        <v>5515</v>
      </c>
      <c r="E671" s="83" t="s">
        <v>843</v>
      </c>
      <c r="F671" s="67" t="s">
        <v>136</v>
      </c>
      <c r="G671" s="83">
        <v>19800</v>
      </c>
      <c r="H671" s="67" t="s">
        <v>162</v>
      </c>
      <c r="I671" s="67">
        <v>1</v>
      </c>
      <c r="J671" s="195">
        <v>36982</v>
      </c>
      <c r="K671" s="67">
        <v>0</v>
      </c>
      <c r="L671" s="123">
        <f t="shared" si="11"/>
        <v>27851</v>
      </c>
      <c r="M671" s="83" t="s">
        <v>5810</v>
      </c>
      <c r="N671" s="113" t="s">
        <v>9526</v>
      </c>
      <c r="O671" s="67"/>
      <c r="P671" s="67"/>
      <c r="Q671" s="83" t="s">
        <v>4537</v>
      </c>
      <c r="R671" s="182" t="s">
        <v>2993</v>
      </c>
      <c r="S671" s="83" t="s">
        <v>139</v>
      </c>
      <c r="T671" s="67" t="s">
        <v>140</v>
      </c>
      <c r="U671" s="200" t="s">
        <v>7831</v>
      </c>
      <c r="V671" s="67"/>
      <c r="W671" s="67"/>
      <c r="X671" s="83" t="s">
        <v>7056</v>
      </c>
    </row>
    <row r="672" spans="1:24" ht="15" customHeight="1">
      <c r="A672" s="67" t="s">
        <v>134</v>
      </c>
      <c r="B672" s="67" t="s">
        <v>135</v>
      </c>
      <c r="C672" s="83">
        <v>822</v>
      </c>
      <c r="D672" s="104" t="s">
        <v>5605</v>
      </c>
      <c r="E672" s="83" t="s">
        <v>844</v>
      </c>
      <c r="F672" s="67" t="s">
        <v>136</v>
      </c>
      <c r="G672" s="83">
        <v>11400</v>
      </c>
      <c r="H672" s="67" t="s">
        <v>162</v>
      </c>
      <c r="I672" s="67">
        <v>1</v>
      </c>
      <c r="J672" s="195">
        <v>36982</v>
      </c>
      <c r="K672" s="67">
        <v>0</v>
      </c>
      <c r="L672" s="123">
        <f t="shared" si="11"/>
        <v>27851</v>
      </c>
      <c r="M672" s="83" t="s">
        <v>5905</v>
      </c>
      <c r="N672" s="113" t="s">
        <v>9526</v>
      </c>
      <c r="O672" s="113"/>
      <c r="P672" s="67"/>
      <c r="Q672" s="83" t="s">
        <v>4538</v>
      </c>
      <c r="R672" s="182" t="s">
        <v>2994</v>
      </c>
      <c r="S672" s="83" t="s">
        <v>7822</v>
      </c>
      <c r="T672" s="67" t="s">
        <v>140</v>
      </c>
      <c r="U672" s="200" t="s">
        <v>7830</v>
      </c>
      <c r="V672" s="67"/>
      <c r="W672" s="67"/>
      <c r="X672" s="83" t="s">
        <v>7057</v>
      </c>
    </row>
    <row r="673" spans="1:24" ht="15" customHeight="1">
      <c r="A673" s="67" t="s">
        <v>134</v>
      </c>
      <c r="B673" s="67" t="s">
        <v>135</v>
      </c>
      <c r="C673" s="83">
        <v>1693</v>
      </c>
      <c r="D673" s="104" t="s">
        <v>5605</v>
      </c>
      <c r="E673" s="83" t="s">
        <v>845</v>
      </c>
      <c r="F673" s="67" t="s">
        <v>136</v>
      </c>
      <c r="G673" s="83">
        <v>9000</v>
      </c>
      <c r="H673" s="67" t="s">
        <v>162</v>
      </c>
      <c r="I673" s="67">
        <v>1</v>
      </c>
      <c r="J673" s="195">
        <v>36982</v>
      </c>
      <c r="K673" s="67">
        <v>0</v>
      </c>
      <c r="L673" s="123">
        <f t="shared" si="11"/>
        <v>27851</v>
      </c>
      <c r="M673" s="83" t="s">
        <v>5905</v>
      </c>
      <c r="N673" s="113" t="s">
        <v>9526</v>
      </c>
      <c r="O673" s="67"/>
      <c r="P673" s="67"/>
      <c r="Q673" s="83" t="s">
        <v>4539</v>
      </c>
      <c r="R673" s="182" t="s">
        <v>2995</v>
      </c>
      <c r="S673" s="83" t="s">
        <v>139</v>
      </c>
      <c r="T673" s="67" t="s">
        <v>140</v>
      </c>
      <c r="U673" s="200" t="s">
        <v>7830</v>
      </c>
      <c r="V673" s="67"/>
      <c r="W673" s="67"/>
      <c r="X673" s="83" t="s">
        <v>7058</v>
      </c>
    </row>
    <row r="674" spans="1:24" ht="15" customHeight="1">
      <c r="A674" s="67" t="s">
        <v>134</v>
      </c>
      <c r="B674" s="67" t="s">
        <v>135</v>
      </c>
      <c r="C674" s="83">
        <v>591</v>
      </c>
      <c r="D674" s="104" t="s">
        <v>5606</v>
      </c>
      <c r="E674" s="83" t="s">
        <v>846</v>
      </c>
      <c r="F674" s="67" t="s">
        <v>136</v>
      </c>
      <c r="G674" s="83">
        <v>24000</v>
      </c>
      <c r="H674" s="67" t="s">
        <v>162</v>
      </c>
      <c r="I674" s="67">
        <v>1</v>
      </c>
      <c r="J674" s="195">
        <v>36982</v>
      </c>
      <c r="K674" s="67">
        <v>0</v>
      </c>
      <c r="L674" s="123">
        <f t="shared" si="11"/>
        <v>27851</v>
      </c>
      <c r="M674" s="83" t="s">
        <v>5906</v>
      </c>
      <c r="N674" s="113" t="s">
        <v>9526</v>
      </c>
      <c r="O674" s="67"/>
      <c r="P674" s="67"/>
      <c r="Q674" s="83" t="s">
        <v>4540</v>
      </c>
      <c r="R674" s="182" t="s">
        <v>2996</v>
      </c>
      <c r="S674" s="83" t="s">
        <v>139</v>
      </c>
      <c r="T674" s="67" t="s">
        <v>140</v>
      </c>
      <c r="U674" s="200" t="s">
        <v>7831</v>
      </c>
      <c r="V674" s="67"/>
      <c r="W674" s="67"/>
      <c r="X674" s="83" t="s">
        <v>7059</v>
      </c>
    </row>
    <row r="675" spans="1:24" ht="15" customHeight="1">
      <c r="A675" s="67" t="s">
        <v>134</v>
      </c>
      <c r="B675" s="67" t="s">
        <v>135</v>
      </c>
      <c r="C675" s="83">
        <v>1505</v>
      </c>
      <c r="D675" s="104" t="s">
        <v>5607</v>
      </c>
      <c r="E675" s="83" t="s">
        <v>847</v>
      </c>
      <c r="F675" s="67" t="s">
        <v>136</v>
      </c>
      <c r="G675" s="83">
        <v>3400</v>
      </c>
      <c r="H675" s="67" t="s">
        <v>162</v>
      </c>
      <c r="I675" s="67">
        <v>1</v>
      </c>
      <c r="J675" s="195">
        <v>36982</v>
      </c>
      <c r="K675" s="67">
        <v>0</v>
      </c>
      <c r="L675" s="123">
        <f t="shared" si="11"/>
        <v>27851</v>
      </c>
      <c r="M675" s="83" t="s">
        <v>5907</v>
      </c>
      <c r="N675" s="113" t="s">
        <v>9526</v>
      </c>
      <c r="O675" s="67"/>
      <c r="P675" s="67"/>
      <c r="Q675" s="83" t="s">
        <v>4541</v>
      </c>
      <c r="R675" s="182" t="s">
        <v>2997</v>
      </c>
      <c r="S675" s="83" t="s">
        <v>139</v>
      </c>
      <c r="T675" s="67" t="s">
        <v>140</v>
      </c>
      <c r="U675" s="200" t="s">
        <v>7830</v>
      </c>
      <c r="V675" s="67"/>
      <c r="W675" s="67"/>
      <c r="X675" s="83" t="s">
        <v>7060</v>
      </c>
    </row>
    <row r="676" spans="1:24" ht="15" customHeight="1">
      <c r="A676" s="67" t="s">
        <v>134</v>
      </c>
      <c r="B676" s="67" t="s">
        <v>135</v>
      </c>
      <c r="C676" s="83">
        <v>448</v>
      </c>
      <c r="D676" s="104" t="s">
        <v>5608</v>
      </c>
      <c r="E676" s="83" t="s">
        <v>848</v>
      </c>
      <c r="F676" s="67" t="s">
        <v>136</v>
      </c>
      <c r="G676" s="83">
        <v>8700</v>
      </c>
      <c r="H676" s="67" t="s">
        <v>162</v>
      </c>
      <c r="I676" s="67">
        <v>1</v>
      </c>
      <c r="J676" s="195">
        <v>36982</v>
      </c>
      <c r="K676" s="67">
        <v>0</v>
      </c>
      <c r="L676" s="123">
        <f t="shared" si="11"/>
        <v>27851</v>
      </c>
      <c r="M676" s="83" t="s">
        <v>5810</v>
      </c>
      <c r="N676" s="113" t="s">
        <v>9526</v>
      </c>
      <c r="O676" s="67"/>
      <c r="P676" s="67"/>
      <c r="Q676" s="83" t="s">
        <v>4542</v>
      </c>
      <c r="R676" s="182" t="s">
        <v>2998</v>
      </c>
      <c r="S676" s="83" t="s">
        <v>139</v>
      </c>
      <c r="T676" s="67" t="s">
        <v>140</v>
      </c>
      <c r="U676" s="200" t="s">
        <v>7831</v>
      </c>
      <c r="V676" s="67"/>
      <c r="W676" s="67"/>
      <c r="X676" s="83" t="s">
        <v>7061</v>
      </c>
    </row>
    <row r="677" spans="1:24" ht="15" customHeight="1">
      <c r="A677" s="67" t="s">
        <v>134</v>
      </c>
      <c r="B677" s="67" t="s">
        <v>135</v>
      </c>
      <c r="C677" s="83">
        <v>838</v>
      </c>
      <c r="D677" s="104" t="s">
        <v>5520</v>
      </c>
      <c r="E677" s="83" t="s">
        <v>849</v>
      </c>
      <c r="F677" s="67" t="s">
        <v>136</v>
      </c>
      <c r="G677" s="83">
        <v>13950</v>
      </c>
      <c r="H677" s="67" t="s">
        <v>162</v>
      </c>
      <c r="I677" s="67">
        <v>1</v>
      </c>
      <c r="J677" s="195">
        <v>36982</v>
      </c>
      <c r="K677" s="67">
        <v>0</v>
      </c>
      <c r="L677" s="123">
        <f t="shared" si="11"/>
        <v>27851</v>
      </c>
      <c r="M677" s="83" t="s">
        <v>5838</v>
      </c>
      <c r="N677" s="113" t="s">
        <v>9526</v>
      </c>
      <c r="O677" s="67"/>
      <c r="P677" s="67"/>
      <c r="Q677" s="83" t="s">
        <v>4543</v>
      </c>
      <c r="R677" s="182" t="s">
        <v>2999</v>
      </c>
      <c r="S677" s="83" t="s">
        <v>139</v>
      </c>
      <c r="T677" s="67" t="s">
        <v>140</v>
      </c>
      <c r="U677" s="200" t="s">
        <v>7830</v>
      </c>
      <c r="V677" s="67"/>
      <c r="W677" s="67"/>
      <c r="X677" s="83" t="s">
        <v>7062</v>
      </c>
    </row>
    <row r="678" spans="1:24" ht="15" customHeight="1">
      <c r="A678" s="67" t="s">
        <v>134</v>
      </c>
      <c r="B678" s="67" t="s">
        <v>135</v>
      </c>
      <c r="C678" s="83">
        <v>837</v>
      </c>
      <c r="D678" s="104" t="s">
        <v>5520</v>
      </c>
      <c r="E678" s="83" t="s">
        <v>850</v>
      </c>
      <c r="F678" s="67" t="s">
        <v>136</v>
      </c>
      <c r="G678" s="83">
        <v>13750</v>
      </c>
      <c r="H678" s="67" t="s">
        <v>162</v>
      </c>
      <c r="I678" s="67">
        <v>1</v>
      </c>
      <c r="J678" s="195">
        <v>36982</v>
      </c>
      <c r="K678" s="67">
        <v>0</v>
      </c>
      <c r="L678" s="123">
        <f t="shared" si="11"/>
        <v>27851</v>
      </c>
      <c r="M678" s="83" t="s">
        <v>5838</v>
      </c>
      <c r="N678" s="113" t="s">
        <v>9526</v>
      </c>
      <c r="O678" s="67"/>
      <c r="P678" s="67"/>
      <c r="Q678" s="83" t="s">
        <v>4544</v>
      </c>
      <c r="R678" s="182" t="s">
        <v>3000</v>
      </c>
      <c r="S678" s="83" t="s">
        <v>139</v>
      </c>
      <c r="T678" s="67" t="s">
        <v>140</v>
      </c>
      <c r="U678" s="200" t="s">
        <v>7830</v>
      </c>
      <c r="V678" s="67"/>
      <c r="W678" s="67"/>
      <c r="X678" s="83" t="s">
        <v>7063</v>
      </c>
    </row>
    <row r="679" spans="1:24" ht="15" customHeight="1">
      <c r="A679" s="67" t="s">
        <v>134</v>
      </c>
      <c r="B679" s="67" t="s">
        <v>135</v>
      </c>
      <c r="C679" s="83">
        <v>944</v>
      </c>
      <c r="D679" s="104" t="s">
        <v>5500</v>
      </c>
      <c r="E679" s="83" t="s">
        <v>851</v>
      </c>
      <c r="F679" s="67" t="s">
        <v>136</v>
      </c>
      <c r="G679" s="83">
        <v>13200</v>
      </c>
      <c r="H679" s="67" t="s">
        <v>5736</v>
      </c>
      <c r="I679" s="67">
        <v>1</v>
      </c>
      <c r="J679" s="195">
        <v>36982</v>
      </c>
      <c r="K679" s="67">
        <v>0</v>
      </c>
      <c r="L679" s="123">
        <f t="shared" si="11"/>
        <v>27851</v>
      </c>
      <c r="M679" s="83" t="s">
        <v>5740</v>
      </c>
      <c r="N679" s="113" t="s">
        <v>9526</v>
      </c>
      <c r="O679" s="67"/>
      <c r="P679" s="67"/>
      <c r="Q679" s="83" t="s">
        <v>4545</v>
      </c>
      <c r="R679" s="182" t="s">
        <v>3001</v>
      </c>
      <c r="S679" s="83" t="s">
        <v>139</v>
      </c>
      <c r="T679" s="67" t="s">
        <v>140</v>
      </c>
      <c r="U679" s="200" t="s">
        <v>7831</v>
      </c>
      <c r="V679" s="67"/>
      <c r="W679" s="67"/>
      <c r="X679" s="83" t="s">
        <v>7064</v>
      </c>
    </row>
    <row r="680" spans="1:24" ht="15" customHeight="1">
      <c r="A680" s="67" t="s">
        <v>134</v>
      </c>
      <c r="B680" s="67" t="s">
        <v>135</v>
      </c>
      <c r="C680" s="83">
        <v>710</v>
      </c>
      <c r="D680" s="104" t="s">
        <v>5484</v>
      </c>
      <c r="E680" s="83" t="s">
        <v>852</v>
      </c>
      <c r="F680" s="67" t="s">
        <v>5807</v>
      </c>
      <c r="G680" s="83">
        <v>14000</v>
      </c>
      <c r="H680" s="67" t="s">
        <v>162</v>
      </c>
      <c r="I680" s="67">
        <v>1</v>
      </c>
      <c r="J680" s="195">
        <v>36982</v>
      </c>
      <c r="K680" s="67">
        <v>0</v>
      </c>
      <c r="L680" s="123">
        <f t="shared" si="11"/>
        <v>27851</v>
      </c>
      <c r="M680" s="83" t="s">
        <v>5908</v>
      </c>
      <c r="N680" s="113" t="s">
        <v>9526</v>
      </c>
      <c r="O680" s="67"/>
      <c r="P680" s="67"/>
      <c r="Q680" s="83" t="s">
        <v>137</v>
      </c>
      <c r="R680" s="182" t="s">
        <v>137</v>
      </c>
      <c r="S680" s="83" t="s">
        <v>7822</v>
      </c>
      <c r="T680" s="67" t="s">
        <v>140</v>
      </c>
      <c r="U680" s="200" t="s">
        <v>7830</v>
      </c>
      <c r="V680" s="67"/>
      <c r="W680" s="67"/>
      <c r="X680" s="83" t="s">
        <v>7065</v>
      </c>
    </row>
    <row r="681" spans="1:24" ht="15" customHeight="1">
      <c r="A681" s="67" t="s">
        <v>134</v>
      </c>
      <c r="B681" s="67" t="s">
        <v>135</v>
      </c>
      <c r="C681" s="83">
        <v>711</v>
      </c>
      <c r="D681" s="104" t="s">
        <v>5570</v>
      </c>
      <c r="E681" s="83" t="s">
        <v>853</v>
      </c>
      <c r="F681" s="67" t="s">
        <v>136</v>
      </c>
      <c r="G681" s="83">
        <v>6000</v>
      </c>
      <c r="H681" s="67" t="s">
        <v>162</v>
      </c>
      <c r="I681" s="67">
        <v>1</v>
      </c>
      <c r="J681" s="195">
        <v>36982</v>
      </c>
      <c r="K681" s="67">
        <v>0</v>
      </c>
      <c r="L681" s="123">
        <f t="shared" si="11"/>
        <v>27851</v>
      </c>
      <c r="M681" s="83" t="s">
        <v>5740</v>
      </c>
      <c r="N681" s="113" t="s">
        <v>9526</v>
      </c>
      <c r="O681" s="67"/>
      <c r="P681" s="67"/>
      <c r="Q681" s="83" t="s">
        <v>4546</v>
      </c>
      <c r="R681" s="182" t="s">
        <v>3002</v>
      </c>
      <c r="S681" s="83" t="s">
        <v>7822</v>
      </c>
      <c r="T681" s="67" t="s">
        <v>140</v>
      </c>
      <c r="U681" s="200" t="s">
        <v>7830</v>
      </c>
      <c r="V681" s="67"/>
      <c r="W681" s="67"/>
      <c r="X681" s="83" t="s">
        <v>7066</v>
      </c>
    </row>
    <row r="682" spans="1:24" ht="15" customHeight="1">
      <c r="A682" s="67" t="s">
        <v>134</v>
      </c>
      <c r="B682" s="67" t="s">
        <v>135</v>
      </c>
      <c r="C682" s="83">
        <v>634</v>
      </c>
      <c r="D682" s="104" t="s">
        <v>5609</v>
      </c>
      <c r="E682" s="83" t="s">
        <v>854</v>
      </c>
      <c r="F682" s="67" t="s">
        <v>136</v>
      </c>
      <c r="G682" s="83">
        <v>30000</v>
      </c>
      <c r="H682" s="67" t="s">
        <v>162</v>
      </c>
      <c r="I682" s="67">
        <v>1</v>
      </c>
      <c r="J682" s="195">
        <v>36982</v>
      </c>
      <c r="K682" s="67">
        <v>0</v>
      </c>
      <c r="L682" s="123">
        <f t="shared" si="11"/>
        <v>27851</v>
      </c>
      <c r="M682" s="83" t="s">
        <v>5834</v>
      </c>
      <c r="N682" s="113" t="s">
        <v>9526</v>
      </c>
      <c r="O682" s="112"/>
      <c r="P682" s="67"/>
      <c r="Q682" s="83" t="s">
        <v>4547</v>
      </c>
      <c r="R682" s="182" t="s">
        <v>3003</v>
      </c>
      <c r="S682" s="83" t="s">
        <v>139</v>
      </c>
      <c r="T682" s="67" t="s">
        <v>140</v>
      </c>
      <c r="U682" s="200" t="s">
        <v>7832</v>
      </c>
      <c r="V682" s="67"/>
      <c r="W682" s="67"/>
      <c r="X682" s="83" t="s">
        <v>7067</v>
      </c>
    </row>
    <row r="683" spans="1:24" ht="15" customHeight="1">
      <c r="A683" s="67" t="s">
        <v>134</v>
      </c>
      <c r="B683" s="67" t="s">
        <v>135</v>
      </c>
      <c r="C683" s="83">
        <v>821</v>
      </c>
      <c r="D683" s="104" t="s">
        <v>5553</v>
      </c>
      <c r="E683" s="83" t="s">
        <v>855</v>
      </c>
      <c r="F683" s="67" t="s">
        <v>136</v>
      </c>
      <c r="G683" s="83">
        <v>4680</v>
      </c>
      <c r="H683" s="67" t="s">
        <v>162</v>
      </c>
      <c r="I683" s="67">
        <v>1</v>
      </c>
      <c r="J683" s="195">
        <v>36982</v>
      </c>
      <c r="K683" s="67">
        <v>0</v>
      </c>
      <c r="L683" s="123">
        <f t="shared" si="11"/>
        <v>27851</v>
      </c>
      <c r="M683" s="83" t="s">
        <v>5838</v>
      </c>
      <c r="N683" s="113" t="s">
        <v>9526</v>
      </c>
      <c r="O683" s="111"/>
      <c r="P683" s="67"/>
      <c r="Q683" s="83" t="s">
        <v>4548</v>
      </c>
      <c r="R683" s="182" t="s">
        <v>3004</v>
      </c>
      <c r="S683" s="83" t="s">
        <v>139</v>
      </c>
      <c r="T683" s="67" t="s">
        <v>140</v>
      </c>
      <c r="U683" s="200" t="s">
        <v>7830</v>
      </c>
      <c r="V683" s="67"/>
      <c r="W683" s="67"/>
      <c r="X683" s="83" t="s">
        <v>7068</v>
      </c>
    </row>
    <row r="684" spans="1:24" ht="15" customHeight="1">
      <c r="A684" s="67" t="s">
        <v>134</v>
      </c>
      <c r="B684" s="67" t="s">
        <v>135</v>
      </c>
      <c r="C684" s="83">
        <v>820</v>
      </c>
      <c r="D684" s="104" t="s">
        <v>5553</v>
      </c>
      <c r="E684" s="83" t="s">
        <v>856</v>
      </c>
      <c r="F684" s="67" t="s">
        <v>136</v>
      </c>
      <c r="G684" s="83">
        <v>4800</v>
      </c>
      <c r="H684" s="67" t="s">
        <v>162</v>
      </c>
      <c r="I684" s="67">
        <v>1</v>
      </c>
      <c r="J684" s="195">
        <v>36982</v>
      </c>
      <c r="K684" s="67">
        <v>0</v>
      </c>
      <c r="L684" s="123">
        <f t="shared" si="11"/>
        <v>27851</v>
      </c>
      <c r="M684" s="83" t="s">
        <v>5801</v>
      </c>
      <c r="N684" s="113" t="s">
        <v>9526</v>
      </c>
      <c r="O684" s="67"/>
      <c r="P684" s="67"/>
      <c r="Q684" s="83" t="s">
        <v>4548</v>
      </c>
      <c r="R684" s="182" t="s">
        <v>3005</v>
      </c>
      <c r="S684" s="83" t="s">
        <v>139</v>
      </c>
      <c r="T684" s="67" t="s">
        <v>140</v>
      </c>
      <c r="U684" s="200" t="s">
        <v>7830</v>
      </c>
      <c r="V684" s="67"/>
      <c r="W684" s="67"/>
      <c r="X684" s="83" t="s">
        <v>7069</v>
      </c>
    </row>
    <row r="685" spans="1:24" ht="15" customHeight="1">
      <c r="A685" s="67" t="s">
        <v>134</v>
      </c>
      <c r="B685" s="67" t="s">
        <v>135</v>
      </c>
      <c r="C685" s="83">
        <v>1180</v>
      </c>
      <c r="D685" s="104" t="s">
        <v>5504</v>
      </c>
      <c r="E685" s="83" t="s">
        <v>857</v>
      </c>
      <c r="F685" s="67" t="s">
        <v>136</v>
      </c>
      <c r="G685" s="83">
        <v>12000</v>
      </c>
      <c r="H685" s="67" t="s">
        <v>162</v>
      </c>
      <c r="I685" s="67">
        <v>1</v>
      </c>
      <c r="J685" s="195">
        <v>36982</v>
      </c>
      <c r="K685" s="67">
        <v>0</v>
      </c>
      <c r="L685" s="123">
        <f t="shared" si="11"/>
        <v>27851</v>
      </c>
      <c r="M685" s="83" t="s">
        <v>5909</v>
      </c>
      <c r="N685" s="113" t="s">
        <v>9526</v>
      </c>
      <c r="O685" s="67"/>
      <c r="P685" s="67"/>
      <c r="Q685" s="83" t="s">
        <v>4549</v>
      </c>
      <c r="R685" s="182" t="s">
        <v>3006</v>
      </c>
      <c r="S685" s="83" t="s">
        <v>7822</v>
      </c>
      <c r="T685" s="67" t="s">
        <v>140</v>
      </c>
      <c r="U685" s="200" t="s">
        <v>7831</v>
      </c>
      <c r="V685" s="67"/>
      <c r="W685" s="67"/>
      <c r="X685" s="83" t="s">
        <v>7070</v>
      </c>
    </row>
    <row r="686" spans="1:24" ht="15" customHeight="1">
      <c r="A686" s="67" t="s">
        <v>134</v>
      </c>
      <c r="B686" s="67" t="s">
        <v>135</v>
      </c>
      <c r="C686" s="83">
        <v>639</v>
      </c>
      <c r="D686" s="104" t="s">
        <v>5482</v>
      </c>
      <c r="E686" s="83" t="s">
        <v>858</v>
      </c>
      <c r="F686" s="67" t="s">
        <v>136</v>
      </c>
      <c r="G686" s="83">
        <v>7200</v>
      </c>
      <c r="H686" s="67" t="s">
        <v>162</v>
      </c>
      <c r="I686" s="67">
        <v>1</v>
      </c>
      <c r="J686" s="195">
        <v>36982</v>
      </c>
      <c r="K686" s="67">
        <v>0</v>
      </c>
      <c r="L686" s="123">
        <f t="shared" si="11"/>
        <v>27851</v>
      </c>
      <c r="M686" s="83" t="s">
        <v>5785</v>
      </c>
      <c r="N686" s="113" t="s">
        <v>9526</v>
      </c>
      <c r="O686" s="67"/>
      <c r="P686" s="67"/>
      <c r="Q686" s="83" t="s">
        <v>4550</v>
      </c>
      <c r="R686" s="182" t="s">
        <v>3007</v>
      </c>
      <c r="S686" s="83" t="s">
        <v>7822</v>
      </c>
      <c r="T686" s="67" t="s">
        <v>140</v>
      </c>
      <c r="U686" s="200" t="s">
        <v>7830</v>
      </c>
      <c r="V686" s="67"/>
      <c r="W686" s="67"/>
      <c r="X686" s="83" t="s">
        <v>7071</v>
      </c>
    </row>
    <row r="687" spans="1:24" ht="15" customHeight="1">
      <c r="A687" s="67" t="s">
        <v>134</v>
      </c>
      <c r="B687" s="67" t="s">
        <v>135</v>
      </c>
      <c r="C687" s="83">
        <v>1955</v>
      </c>
      <c r="D687" s="104" t="s">
        <v>5553</v>
      </c>
      <c r="E687" s="83" t="s">
        <v>859</v>
      </c>
      <c r="F687" s="67" t="s">
        <v>136</v>
      </c>
      <c r="G687" s="83">
        <v>1500</v>
      </c>
      <c r="H687" s="67" t="s">
        <v>162</v>
      </c>
      <c r="I687" s="67">
        <v>1</v>
      </c>
      <c r="J687" s="195">
        <v>36982</v>
      </c>
      <c r="K687" s="67">
        <v>0</v>
      </c>
      <c r="L687" s="123">
        <f t="shared" si="11"/>
        <v>27851</v>
      </c>
      <c r="M687" s="83" t="s">
        <v>163</v>
      </c>
      <c r="N687" s="113" t="s">
        <v>9526</v>
      </c>
      <c r="O687" s="67"/>
      <c r="P687" s="67"/>
      <c r="Q687" s="83" t="s">
        <v>137</v>
      </c>
      <c r="R687" s="182" t="s">
        <v>137</v>
      </c>
      <c r="S687" s="83" t="s">
        <v>139</v>
      </c>
      <c r="T687" s="67" t="s">
        <v>140</v>
      </c>
      <c r="U687" s="200" t="s">
        <v>7830</v>
      </c>
      <c r="V687" s="67"/>
      <c r="W687" s="67"/>
      <c r="X687" s="83" t="s">
        <v>7054</v>
      </c>
    </row>
    <row r="688" spans="1:24" ht="15" customHeight="1">
      <c r="A688" s="67" t="s">
        <v>134</v>
      </c>
      <c r="B688" s="67" t="s">
        <v>135</v>
      </c>
      <c r="C688" s="83">
        <v>1956</v>
      </c>
      <c r="D688" s="104" t="s">
        <v>5553</v>
      </c>
      <c r="E688" s="83" t="s">
        <v>860</v>
      </c>
      <c r="F688" s="67" t="s">
        <v>136</v>
      </c>
      <c r="G688" s="83">
        <v>1000</v>
      </c>
      <c r="H688" s="67" t="s">
        <v>162</v>
      </c>
      <c r="I688" s="67">
        <v>1</v>
      </c>
      <c r="J688" s="195">
        <v>36982</v>
      </c>
      <c r="K688" s="67">
        <v>0</v>
      </c>
      <c r="L688" s="123">
        <f t="shared" si="11"/>
        <v>27851</v>
      </c>
      <c r="M688" s="83" t="s">
        <v>163</v>
      </c>
      <c r="N688" s="113" t="s">
        <v>9526</v>
      </c>
      <c r="O688" s="67"/>
      <c r="P688" s="67"/>
      <c r="Q688" s="83" t="s">
        <v>4551</v>
      </c>
      <c r="R688" s="182" t="s">
        <v>3008</v>
      </c>
      <c r="S688" s="83" t="s">
        <v>139</v>
      </c>
      <c r="T688" s="67" t="s">
        <v>140</v>
      </c>
      <c r="U688" s="200" t="s">
        <v>7830</v>
      </c>
      <c r="V688" s="67"/>
      <c r="W688" s="67"/>
      <c r="X688" s="83" t="s">
        <v>7072</v>
      </c>
    </row>
    <row r="689" spans="1:24" ht="15" customHeight="1">
      <c r="A689" s="67" t="s">
        <v>134</v>
      </c>
      <c r="B689" s="67" t="s">
        <v>135</v>
      </c>
      <c r="C689" s="83">
        <v>1957</v>
      </c>
      <c r="D689" s="104" t="s">
        <v>5553</v>
      </c>
      <c r="E689" s="83" t="s">
        <v>861</v>
      </c>
      <c r="F689" s="67" t="s">
        <v>136</v>
      </c>
      <c r="G689" s="83">
        <v>4200</v>
      </c>
      <c r="H689" s="67" t="s">
        <v>162</v>
      </c>
      <c r="I689" s="67">
        <v>1</v>
      </c>
      <c r="J689" s="195">
        <v>36982</v>
      </c>
      <c r="K689" s="67">
        <v>0</v>
      </c>
      <c r="L689" s="123">
        <f t="shared" ref="L689:L752" si="12">DATE(YEAR(J689)-25,MONTH(J689),DAY(J689))</f>
        <v>27851</v>
      </c>
      <c r="M689" s="83" t="s">
        <v>163</v>
      </c>
      <c r="N689" s="113" t="s">
        <v>9526</v>
      </c>
      <c r="O689" s="67"/>
      <c r="P689" s="67"/>
      <c r="Q689" s="83" t="s">
        <v>4552</v>
      </c>
      <c r="R689" s="182" t="s">
        <v>3009</v>
      </c>
      <c r="S689" s="83" t="s">
        <v>139</v>
      </c>
      <c r="T689" s="67" t="s">
        <v>140</v>
      </c>
      <c r="U689" s="200" t="s">
        <v>7830</v>
      </c>
      <c r="V689" s="67"/>
      <c r="W689" s="67"/>
      <c r="X689" s="83" t="s">
        <v>7073</v>
      </c>
    </row>
    <row r="690" spans="1:24" ht="15" customHeight="1">
      <c r="A690" s="67" t="s">
        <v>134</v>
      </c>
      <c r="B690" s="67" t="s">
        <v>135</v>
      </c>
      <c r="C690" s="83">
        <v>903</v>
      </c>
      <c r="D690" s="104" t="s">
        <v>5500</v>
      </c>
      <c r="E690" s="83" t="s">
        <v>862</v>
      </c>
      <c r="F690" s="67" t="s">
        <v>136</v>
      </c>
      <c r="G690" s="83">
        <v>30000</v>
      </c>
      <c r="H690" s="67" t="s">
        <v>5736</v>
      </c>
      <c r="I690" s="67">
        <v>1</v>
      </c>
      <c r="J690" s="195">
        <v>36982</v>
      </c>
      <c r="K690" s="67">
        <v>0</v>
      </c>
      <c r="L690" s="123">
        <f t="shared" si="12"/>
        <v>27851</v>
      </c>
      <c r="M690" s="83" t="s">
        <v>5790</v>
      </c>
      <c r="N690" s="113" t="s">
        <v>9526</v>
      </c>
      <c r="O690" s="67"/>
      <c r="P690" s="67"/>
      <c r="Q690" s="83" t="s">
        <v>4553</v>
      </c>
      <c r="R690" s="182" t="s">
        <v>3010</v>
      </c>
      <c r="S690" s="83" t="s">
        <v>139</v>
      </c>
      <c r="T690" s="67" t="s">
        <v>140</v>
      </c>
      <c r="U690" s="200" t="s">
        <v>7832</v>
      </c>
      <c r="V690" s="67"/>
      <c r="W690" s="67"/>
      <c r="X690" s="83" t="s">
        <v>137</v>
      </c>
    </row>
    <row r="691" spans="1:24" ht="15" customHeight="1">
      <c r="A691" s="67" t="s">
        <v>134</v>
      </c>
      <c r="B691" s="67" t="s">
        <v>135</v>
      </c>
      <c r="C691" s="83">
        <v>911</v>
      </c>
      <c r="D691" s="104" t="s">
        <v>5500</v>
      </c>
      <c r="E691" s="83" t="s">
        <v>863</v>
      </c>
      <c r="F691" s="67" t="s">
        <v>136</v>
      </c>
      <c r="G691" s="83">
        <v>15000</v>
      </c>
      <c r="H691" s="67" t="s">
        <v>5736</v>
      </c>
      <c r="I691" s="67">
        <v>1</v>
      </c>
      <c r="J691" s="195">
        <v>36982</v>
      </c>
      <c r="K691" s="67">
        <v>0</v>
      </c>
      <c r="L691" s="123">
        <f t="shared" si="12"/>
        <v>27851</v>
      </c>
      <c r="M691" s="83" t="s">
        <v>5790</v>
      </c>
      <c r="N691" s="113" t="s">
        <v>9526</v>
      </c>
      <c r="O691" s="67"/>
      <c r="P691" s="67"/>
      <c r="Q691" s="83" t="s">
        <v>4554</v>
      </c>
      <c r="R691" s="182" t="s">
        <v>3011</v>
      </c>
      <c r="S691" s="83" t="s">
        <v>139</v>
      </c>
      <c r="T691" s="67" t="s">
        <v>140</v>
      </c>
      <c r="U691" s="200" t="s">
        <v>7830</v>
      </c>
      <c r="V691" s="67"/>
      <c r="W691" s="67"/>
      <c r="X691" s="83" t="s">
        <v>7074</v>
      </c>
    </row>
    <row r="692" spans="1:24" ht="15" customHeight="1">
      <c r="A692" s="67" t="s">
        <v>134</v>
      </c>
      <c r="B692" s="67" t="s">
        <v>135</v>
      </c>
      <c r="C692" s="83">
        <v>893</v>
      </c>
      <c r="D692" s="104" t="s">
        <v>5500</v>
      </c>
      <c r="E692" s="83" t="s">
        <v>864</v>
      </c>
      <c r="F692" s="67" t="s">
        <v>136</v>
      </c>
      <c r="G692" s="83">
        <v>24600</v>
      </c>
      <c r="H692" s="67" t="s">
        <v>5736</v>
      </c>
      <c r="I692" s="67">
        <v>1</v>
      </c>
      <c r="J692" s="195">
        <v>36982</v>
      </c>
      <c r="K692" s="67">
        <v>0</v>
      </c>
      <c r="L692" s="123">
        <f t="shared" si="12"/>
        <v>27851</v>
      </c>
      <c r="M692" s="83" t="s">
        <v>5738</v>
      </c>
      <c r="N692" s="113" t="s">
        <v>9526</v>
      </c>
      <c r="O692" s="67"/>
      <c r="P692" s="67"/>
      <c r="Q692" s="83" t="s">
        <v>4555</v>
      </c>
      <c r="R692" s="182" t="s">
        <v>3012</v>
      </c>
      <c r="S692" s="83" t="s">
        <v>139</v>
      </c>
      <c r="T692" s="67" t="s">
        <v>140</v>
      </c>
      <c r="U692" s="200" t="s">
        <v>7831</v>
      </c>
      <c r="V692" s="67"/>
      <c r="W692" s="67"/>
      <c r="X692" s="83" t="s">
        <v>137</v>
      </c>
    </row>
    <row r="693" spans="1:24" ht="15" customHeight="1">
      <c r="A693" s="67" t="s">
        <v>134</v>
      </c>
      <c r="B693" s="67" t="s">
        <v>135</v>
      </c>
      <c r="C693" s="83">
        <v>461</v>
      </c>
      <c r="D693" s="104" t="s">
        <v>5491</v>
      </c>
      <c r="E693" s="83" t="s">
        <v>865</v>
      </c>
      <c r="F693" s="67" t="s">
        <v>136</v>
      </c>
      <c r="G693" s="83">
        <v>3500</v>
      </c>
      <c r="H693" s="67" t="s">
        <v>162</v>
      </c>
      <c r="I693" s="67">
        <v>1</v>
      </c>
      <c r="J693" s="195">
        <v>36982</v>
      </c>
      <c r="K693" s="67">
        <v>0</v>
      </c>
      <c r="L693" s="123">
        <f t="shared" si="12"/>
        <v>27851</v>
      </c>
      <c r="M693" s="83" t="s">
        <v>5739</v>
      </c>
      <c r="N693" s="113" t="s">
        <v>9526</v>
      </c>
      <c r="O693" s="67"/>
      <c r="P693" s="67"/>
      <c r="Q693" s="83" t="s">
        <v>137</v>
      </c>
      <c r="R693" s="182" t="s">
        <v>137</v>
      </c>
      <c r="S693" s="83" t="s">
        <v>139</v>
      </c>
      <c r="T693" s="67" t="s">
        <v>140</v>
      </c>
      <c r="U693" s="200" t="s">
        <v>7830</v>
      </c>
      <c r="V693" s="67"/>
      <c r="W693" s="67"/>
      <c r="X693" s="83" t="s">
        <v>7075</v>
      </c>
    </row>
    <row r="694" spans="1:24" ht="15" customHeight="1">
      <c r="A694" s="67" t="s">
        <v>134</v>
      </c>
      <c r="B694" s="67" t="s">
        <v>135</v>
      </c>
      <c r="C694" s="83">
        <v>667</v>
      </c>
      <c r="D694" s="104" t="s">
        <v>5596</v>
      </c>
      <c r="E694" s="83" t="s">
        <v>866</v>
      </c>
      <c r="F694" s="67" t="s">
        <v>136</v>
      </c>
      <c r="G694" s="83">
        <v>14400</v>
      </c>
      <c r="H694" s="67" t="s">
        <v>162</v>
      </c>
      <c r="I694" s="67">
        <v>1</v>
      </c>
      <c r="J694" s="195">
        <v>36982</v>
      </c>
      <c r="K694" s="67">
        <v>0</v>
      </c>
      <c r="L694" s="123">
        <f t="shared" si="12"/>
        <v>27851</v>
      </c>
      <c r="M694" s="83" t="s">
        <v>5891</v>
      </c>
      <c r="N694" s="113" t="s">
        <v>9526</v>
      </c>
      <c r="O694" s="67"/>
      <c r="P694" s="67"/>
      <c r="Q694" s="83" t="s">
        <v>4556</v>
      </c>
      <c r="R694" s="182" t="s">
        <v>3013</v>
      </c>
      <c r="S694" s="83" t="s">
        <v>139</v>
      </c>
      <c r="T694" s="67" t="s">
        <v>140</v>
      </c>
      <c r="U694" s="200" t="s">
        <v>7831</v>
      </c>
      <c r="V694" s="67"/>
      <c r="W694" s="67"/>
      <c r="X694" s="83" t="s">
        <v>7076</v>
      </c>
    </row>
    <row r="695" spans="1:24" ht="15" customHeight="1">
      <c r="A695" s="67" t="s">
        <v>134</v>
      </c>
      <c r="B695" s="67" t="s">
        <v>135</v>
      </c>
      <c r="C695" s="83">
        <v>1135</v>
      </c>
      <c r="D695" s="104" t="s">
        <v>5498</v>
      </c>
      <c r="E695" s="83" t="s">
        <v>867</v>
      </c>
      <c r="F695" s="67" t="s">
        <v>136</v>
      </c>
      <c r="G695" s="83">
        <v>1500</v>
      </c>
      <c r="H695" s="67" t="s">
        <v>162</v>
      </c>
      <c r="I695" s="67">
        <v>1</v>
      </c>
      <c r="J695" s="195">
        <v>36982</v>
      </c>
      <c r="K695" s="67">
        <v>0</v>
      </c>
      <c r="L695" s="123">
        <f t="shared" si="12"/>
        <v>27851</v>
      </c>
      <c r="M695" s="83" t="s">
        <v>5770</v>
      </c>
      <c r="N695" s="113" t="s">
        <v>9526</v>
      </c>
      <c r="O695" s="67"/>
      <c r="P695" s="67"/>
      <c r="Q695" s="83" t="s">
        <v>137</v>
      </c>
      <c r="R695" s="182" t="s">
        <v>137</v>
      </c>
      <c r="S695" s="83" t="s">
        <v>139</v>
      </c>
      <c r="T695" s="67" t="s">
        <v>140</v>
      </c>
      <c r="U695" s="200" t="s">
        <v>7830</v>
      </c>
      <c r="V695" s="67"/>
      <c r="W695" s="67"/>
      <c r="X695" s="83" t="s">
        <v>7077</v>
      </c>
    </row>
    <row r="696" spans="1:24" ht="15" customHeight="1">
      <c r="A696" s="67" t="s">
        <v>134</v>
      </c>
      <c r="B696" s="67" t="s">
        <v>135</v>
      </c>
      <c r="C696" s="83">
        <v>544</v>
      </c>
      <c r="D696" s="104" t="s">
        <v>5554</v>
      </c>
      <c r="E696" s="83" t="s">
        <v>868</v>
      </c>
      <c r="F696" s="67" t="s">
        <v>136</v>
      </c>
      <c r="G696" s="83">
        <v>12000</v>
      </c>
      <c r="H696" s="67" t="s">
        <v>162</v>
      </c>
      <c r="I696" s="67">
        <v>1</v>
      </c>
      <c r="J696" s="195">
        <v>36982</v>
      </c>
      <c r="K696" s="67">
        <v>0</v>
      </c>
      <c r="L696" s="123">
        <f t="shared" si="12"/>
        <v>27851</v>
      </c>
      <c r="M696" s="83" t="s">
        <v>5909</v>
      </c>
      <c r="N696" s="113" t="s">
        <v>9526</v>
      </c>
      <c r="O696" s="67"/>
      <c r="P696" s="67"/>
      <c r="Q696" s="83" t="s">
        <v>4557</v>
      </c>
      <c r="R696" s="182" t="s">
        <v>3014</v>
      </c>
      <c r="S696" s="83" t="s">
        <v>139</v>
      </c>
      <c r="T696" s="67" t="s">
        <v>140</v>
      </c>
      <c r="U696" s="200" t="s">
        <v>7831</v>
      </c>
      <c r="V696" s="67"/>
      <c r="W696" s="67"/>
      <c r="X696" s="83" t="s">
        <v>137</v>
      </c>
    </row>
    <row r="697" spans="1:24" ht="15" customHeight="1">
      <c r="A697" s="67" t="s">
        <v>134</v>
      </c>
      <c r="B697" s="67" t="s">
        <v>135</v>
      </c>
      <c r="C697" s="83">
        <v>779</v>
      </c>
      <c r="D697" s="104" t="s">
        <v>5483</v>
      </c>
      <c r="E697" s="83" t="s">
        <v>869</v>
      </c>
      <c r="F697" s="67" t="s">
        <v>136</v>
      </c>
      <c r="G697" s="83">
        <v>36000</v>
      </c>
      <c r="H697" s="67" t="s">
        <v>162</v>
      </c>
      <c r="I697" s="67">
        <v>1</v>
      </c>
      <c r="J697" s="195">
        <v>36982</v>
      </c>
      <c r="K697" s="67">
        <v>0</v>
      </c>
      <c r="L697" s="123">
        <f t="shared" si="12"/>
        <v>27851</v>
      </c>
      <c r="M697" s="83" t="s">
        <v>171</v>
      </c>
      <c r="N697" s="113" t="s">
        <v>9526</v>
      </c>
      <c r="O697" s="67"/>
      <c r="P697" s="67"/>
      <c r="Q697" s="83" t="s">
        <v>4558</v>
      </c>
      <c r="R697" s="182" t="s">
        <v>3015</v>
      </c>
      <c r="S697" s="83" t="s">
        <v>139</v>
      </c>
      <c r="T697" s="67" t="s">
        <v>140</v>
      </c>
      <c r="U697" s="200" t="s">
        <v>7832</v>
      </c>
      <c r="V697" s="67"/>
      <c r="W697" s="67"/>
      <c r="X697" s="83" t="s">
        <v>137</v>
      </c>
    </row>
    <row r="698" spans="1:24" ht="15" customHeight="1">
      <c r="A698" s="67" t="s">
        <v>134</v>
      </c>
      <c r="B698" s="67" t="s">
        <v>135</v>
      </c>
      <c r="C698" s="83">
        <v>1254</v>
      </c>
      <c r="D698" s="104" t="s">
        <v>5484</v>
      </c>
      <c r="E698" s="83" t="s">
        <v>870</v>
      </c>
      <c r="F698" s="67" t="s">
        <v>136</v>
      </c>
      <c r="G698" s="83">
        <v>2400</v>
      </c>
      <c r="H698" s="67" t="s">
        <v>162</v>
      </c>
      <c r="I698" s="67">
        <v>1</v>
      </c>
      <c r="J698" s="195">
        <v>36982</v>
      </c>
      <c r="K698" s="67">
        <v>0</v>
      </c>
      <c r="L698" s="123">
        <f t="shared" si="12"/>
        <v>27851</v>
      </c>
      <c r="M698" s="83" t="s">
        <v>5887</v>
      </c>
      <c r="N698" s="113" t="s">
        <v>9526</v>
      </c>
      <c r="O698" s="67"/>
      <c r="P698" s="67"/>
      <c r="Q698" s="83" t="s">
        <v>4559</v>
      </c>
      <c r="R698" s="182" t="s">
        <v>3016</v>
      </c>
      <c r="S698" s="83" t="s">
        <v>139</v>
      </c>
      <c r="T698" s="67" t="s">
        <v>140</v>
      </c>
      <c r="U698" s="200" t="s">
        <v>7830</v>
      </c>
      <c r="V698" s="67"/>
      <c r="W698" s="67"/>
      <c r="X698" s="83" t="s">
        <v>7078</v>
      </c>
    </row>
    <row r="699" spans="1:24" ht="15" customHeight="1">
      <c r="A699" s="67" t="s">
        <v>134</v>
      </c>
      <c r="B699" s="67" t="s">
        <v>135</v>
      </c>
      <c r="C699" s="83">
        <v>350</v>
      </c>
      <c r="D699" s="104" t="s">
        <v>5485</v>
      </c>
      <c r="E699" s="83" t="s">
        <v>871</v>
      </c>
      <c r="F699" s="67" t="s">
        <v>136</v>
      </c>
      <c r="G699" s="83">
        <v>990</v>
      </c>
      <c r="H699" s="67" t="s">
        <v>162</v>
      </c>
      <c r="I699" s="67">
        <v>1</v>
      </c>
      <c r="J699" s="195">
        <v>36982</v>
      </c>
      <c r="K699" s="67">
        <v>0</v>
      </c>
      <c r="L699" s="123">
        <f t="shared" si="12"/>
        <v>27851</v>
      </c>
      <c r="M699" s="83" t="s">
        <v>5760</v>
      </c>
      <c r="N699" s="113" t="s">
        <v>9526</v>
      </c>
      <c r="O699" s="67"/>
      <c r="P699" s="67"/>
      <c r="Q699" s="83" t="s">
        <v>137</v>
      </c>
      <c r="R699" s="182" t="s">
        <v>137</v>
      </c>
      <c r="S699" s="83" t="s">
        <v>139</v>
      </c>
      <c r="T699" s="67" t="s">
        <v>140</v>
      </c>
      <c r="U699" s="200" t="s">
        <v>7830</v>
      </c>
      <c r="V699" s="67"/>
      <c r="W699" s="67"/>
      <c r="X699" s="83" t="s">
        <v>137</v>
      </c>
    </row>
    <row r="700" spans="1:24" ht="15" customHeight="1">
      <c r="A700" s="67" t="s">
        <v>134</v>
      </c>
      <c r="B700" s="67" t="s">
        <v>135</v>
      </c>
      <c r="C700" s="83">
        <v>2675</v>
      </c>
      <c r="D700" s="104" t="s">
        <v>5582</v>
      </c>
      <c r="E700" s="83" t="s">
        <v>872</v>
      </c>
      <c r="F700" s="67" t="s">
        <v>136</v>
      </c>
      <c r="G700" s="83">
        <v>6030</v>
      </c>
      <c r="H700" s="67" t="s">
        <v>162</v>
      </c>
      <c r="I700" s="67">
        <v>1</v>
      </c>
      <c r="J700" s="195">
        <v>36982</v>
      </c>
      <c r="K700" s="67">
        <v>0</v>
      </c>
      <c r="L700" s="123">
        <f t="shared" si="12"/>
        <v>27851</v>
      </c>
      <c r="M700" s="83" t="s">
        <v>5910</v>
      </c>
      <c r="N700" s="113" t="s">
        <v>9526</v>
      </c>
      <c r="O700" s="67"/>
      <c r="P700" s="67"/>
      <c r="Q700" s="83" t="s">
        <v>137</v>
      </c>
      <c r="R700" s="182" t="s">
        <v>137</v>
      </c>
      <c r="S700" s="83" t="s">
        <v>139</v>
      </c>
      <c r="T700" s="67" t="s">
        <v>140</v>
      </c>
      <c r="U700" s="200" t="s">
        <v>7830</v>
      </c>
      <c r="V700" s="67"/>
      <c r="W700" s="67"/>
      <c r="X700" s="83" t="s">
        <v>7079</v>
      </c>
    </row>
    <row r="701" spans="1:24" ht="15" customHeight="1">
      <c r="A701" s="67" t="s">
        <v>134</v>
      </c>
      <c r="B701" s="67" t="s">
        <v>135</v>
      </c>
      <c r="C701" s="83">
        <v>814</v>
      </c>
      <c r="D701" s="104" t="s">
        <v>5483</v>
      </c>
      <c r="E701" s="83" t="s">
        <v>873</v>
      </c>
      <c r="F701" s="67" t="s">
        <v>136</v>
      </c>
      <c r="G701" s="83">
        <v>4200</v>
      </c>
      <c r="H701" s="67" t="s">
        <v>162</v>
      </c>
      <c r="I701" s="67">
        <v>1</v>
      </c>
      <c r="J701" s="195">
        <v>36982</v>
      </c>
      <c r="K701" s="67">
        <v>0</v>
      </c>
      <c r="L701" s="123">
        <f t="shared" si="12"/>
        <v>27851</v>
      </c>
      <c r="M701" s="83" t="s">
        <v>5888</v>
      </c>
      <c r="N701" s="113" t="s">
        <v>9526</v>
      </c>
      <c r="O701" s="67"/>
      <c r="P701" s="67"/>
      <c r="Q701" s="83" t="s">
        <v>4560</v>
      </c>
      <c r="R701" s="182" t="s">
        <v>3017</v>
      </c>
      <c r="S701" s="83" t="s">
        <v>139</v>
      </c>
      <c r="T701" s="67" t="s">
        <v>140</v>
      </c>
      <c r="U701" s="200" t="s">
        <v>7830</v>
      </c>
      <c r="V701" s="67"/>
      <c r="W701" s="67"/>
      <c r="X701" s="83" t="s">
        <v>137</v>
      </c>
    </row>
    <row r="702" spans="1:24" ht="15" customHeight="1">
      <c r="A702" s="67" t="s">
        <v>134</v>
      </c>
      <c r="B702" s="67" t="s">
        <v>135</v>
      </c>
      <c r="C702" s="83">
        <v>1503</v>
      </c>
      <c r="D702" s="104" t="s">
        <v>5493</v>
      </c>
      <c r="E702" s="83" t="s">
        <v>874</v>
      </c>
      <c r="F702" s="67" t="s">
        <v>136</v>
      </c>
      <c r="G702" s="83">
        <v>5500</v>
      </c>
      <c r="H702" s="67" t="s">
        <v>162</v>
      </c>
      <c r="I702" s="67">
        <v>1</v>
      </c>
      <c r="J702" s="195">
        <v>36982</v>
      </c>
      <c r="K702" s="67">
        <v>0</v>
      </c>
      <c r="L702" s="123">
        <f t="shared" si="12"/>
        <v>27851</v>
      </c>
      <c r="M702" s="83" t="s">
        <v>5911</v>
      </c>
      <c r="N702" s="113" t="s">
        <v>9526</v>
      </c>
      <c r="O702" s="67"/>
      <c r="P702" s="67"/>
      <c r="Q702" s="83" t="s">
        <v>137</v>
      </c>
      <c r="R702" s="182" t="s">
        <v>137</v>
      </c>
      <c r="S702" s="83" t="s">
        <v>139</v>
      </c>
      <c r="T702" s="67" t="s">
        <v>140</v>
      </c>
      <c r="U702" s="200" t="s">
        <v>7830</v>
      </c>
      <c r="V702" s="67"/>
      <c r="W702" s="67"/>
      <c r="X702" s="83" t="s">
        <v>7080</v>
      </c>
    </row>
    <row r="703" spans="1:24" ht="15" customHeight="1">
      <c r="A703" s="67" t="s">
        <v>134</v>
      </c>
      <c r="B703" s="67" t="s">
        <v>135</v>
      </c>
      <c r="C703" s="83">
        <v>1350</v>
      </c>
      <c r="D703" s="104" t="s">
        <v>5483</v>
      </c>
      <c r="E703" s="83" t="s">
        <v>875</v>
      </c>
      <c r="F703" s="67" t="s">
        <v>136</v>
      </c>
      <c r="G703" s="83">
        <v>22900</v>
      </c>
      <c r="H703" s="67" t="s">
        <v>162</v>
      </c>
      <c r="I703" s="67">
        <v>1</v>
      </c>
      <c r="J703" s="195">
        <v>36982</v>
      </c>
      <c r="K703" s="67">
        <v>0</v>
      </c>
      <c r="L703" s="123">
        <f t="shared" si="12"/>
        <v>27851</v>
      </c>
      <c r="M703" s="83" t="s">
        <v>5888</v>
      </c>
      <c r="N703" s="113" t="s">
        <v>9526</v>
      </c>
      <c r="O703" s="111"/>
      <c r="P703" s="67"/>
      <c r="Q703" s="83" t="s">
        <v>4561</v>
      </c>
      <c r="R703" s="182" t="s">
        <v>3018</v>
      </c>
      <c r="S703" s="83" t="s">
        <v>139</v>
      </c>
      <c r="T703" s="67" t="s">
        <v>140</v>
      </c>
      <c r="U703" s="200" t="s">
        <v>7831</v>
      </c>
      <c r="V703" s="67"/>
      <c r="W703" s="67"/>
      <c r="X703" s="83" t="s">
        <v>7081</v>
      </c>
    </row>
    <row r="704" spans="1:24" ht="15" customHeight="1">
      <c r="A704" s="67" t="s">
        <v>134</v>
      </c>
      <c r="B704" s="67" t="s">
        <v>135</v>
      </c>
      <c r="C704" s="83">
        <v>2678</v>
      </c>
      <c r="D704" s="104" t="s">
        <v>5533</v>
      </c>
      <c r="E704" s="83" t="s">
        <v>876</v>
      </c>
      <c r="F704" s="67" t="s">
        <v>136</v>
      </c>
      <c r="G704" s="83">
        <v>2000</v>
      </c>
      <c r="H704" s="67" t="s">
        <v>162</v>
      </c>
      <c r="I704" s="67">
        <v>1</v>
      </c>
      <c r="J704" s="195">
        <v>36982</v>
      </c>
      <c r="K704" s="67">
        <v>0</v>
      </c>
      <c r="L704" s="123">
        <f t="shared" si="12"/>
        <v>27851</v>
      </c>
      <c r="M704" s="83" t="s">
        <v>5742</v>
      </c>
      <c r="N704" s="113" t="s">
        <v>9526</v>
      </c>
      <c r="O704" s="67"/>
      <c r="P704" s="67"/>
      <c r="Q704" s="83" t="s">
        <v>137</v>
      </c>
      <c r="R704" s="182" t="s">
        <v>137</v>
      </c>
      <c r="S704" s="83" t="s">
        <v>139</v>
      </c>
      <c r="T704" s="67" t="s">
        <v>140</v>
      </c>
      <c r="U704" s="200" t="s">
        <v>7830</v>
      </c>
      <c r="V704" s="67"/>
      <c r="W704" s="67"/>
      <c r="X704" s="83" t="s">
        <v>137</v>
      </c>
    </row>
    <row r="705" spans="1:24" ht="15" customHeight="1">
      <c r="A705" s="67" t="s">
        <v>134</v>
      </c>
      <c r="B705" s="67" t="s">
        <v>135</v>
      </c>
      <c r="C705" s="83">
        <v>2679</v>
      </c>
      <c r="D705" s="104" t="s">
        <v>5496</v>
      </c>
      <c r="E705" s="83" t="s">
        <v>877</v>
      </c>
      <c r="F705" s="67" t="s">
        <v>136</v>
      </c>
      <c r="G705" s="83">
        <v>3000</v>
      </c>
      <c r="H705" s="67" t="s">
        <v>162</v>
      </c>
      <c r="I705" s="67">
        <v>1</v>
      </c>
      <c r="J705" s="195">
        <v>36982</v>
      </c>
      <c r="K705" s="67">
        <v>0</v>
      </c>
      <c r="L705" s="123">
        <f t="shared" si="12"/>
        <v>27851</v>
      </c>
      <c r="M705" s="83" t="s">
        <v>5912</v>
      </c>
      <c r="N705" s="113" t="s">
        <v>9526</v>
      </c>
      <c r="O705" s="67"/>
      <c r="P705" s="67"/>
      <c r="Q705" s="83" t="s">
        <v>137</v>
      </c>
      <c r="R705" s="182" t="s">
        <v>137</v>
      </c>
      <c r="S705" s="83" t="s">
        <v>139</v>
      </c>
      <c r="T705" s="67" t="s">
        <v>140</v>
      </c>
      <c r="U705" s="200" t="s">
        <v>7830</v>
      </c>
      <c r="V705" s="67"/>
      <c r="W705" s="67"/>
      <c r="X705" s="83" t="s">
        <v>7082</v>
      </c>
    </row>
    <row r="706" spans="1:24" ht="15" customHeight="1">
      <c r="A706" s="67" t="s">
        <v>134</v>
      </c>
      <c r="B706" s="67" t="s">
        <v>135</v>
      </c>
      <c r="C706" s="83">
        <v>790</v>
      </c>
      <c r="D706" s="104" t="s">
        <v>5501</v>
      </c>
      <c r="E706" s="83" t="s">
        <v>878</v>
      </c>
      <c r="F706" s="67" t="s">
        <v>136</v>
      </c>
      <c r="G706" s="83">
        <v>36000</v>
      </c>
      <c r="H706" s="67" t="s">
        <v>162</v>
      </c>
      <c r="I706" s="67">
        <v>1</v>
      </c>
      <c r="J706" s="195">
        <v>36982</v>
      </c>
      <c r="K706" s="67">
        <v>0</v>
      </c>
      <c r="L706" s="123">
        <f t="shared" si="12"/>
        <v>27851</v>
      </c>
      <c r="M706" s="83" t="s">
        <v>5913</v>
      </c>
      <c r="N706" s="113" t="s">
        <v>9526</v>
      </c>
      <c r="O706" s="67"/>
      <c r="P706" s="67"/>
      <c r="Q706" s="83" t="s">
        <v>4562</v>
      </c>
      <c r="R706" s="182" t="s">
        <v>3019</v>
      </c>
      <c r="S706" s="83" t="s">
        <v>139</v>
      </c>
      <c r="T706" s="67" t="s">
        <v>140</v>
      </c>
      <c r="U706" s="200" t="s">
        <v>7832</v>
      </c>
      <c r="V706" s="67"/>
      <c r="W706" s="67"/>
      <c r="X706" s="83" t="s">
        <v>7083</v>
      </c>
    </row>
    <row r="707" spans="1:24" ht="15" customHeight="1">
      <c r="A707" s="67" t="s">
        <v>134</v>
      </c>
      <c r="B707" s="67" t="s">
        <v>135</v>
      </c>
      <c r="C707" s="83">
        <v>361</v>
      </c>
      <c r="D707" s="104" t="s">
        <v>5515</v>
      </c>
      <c r="E707" s="83" t="s">
        <v>879</v>
      </c>
      <c r="F707" s="67" t="s">
        <v>136</v>
      </c>
      <c r="G707" s="83">
        <v>16800</v>
      </c>
      <c r="H707" s="67" t="s">
        <v>162</v>
      </c>
      <c r="I707" s="67">
        <v>1</v>
      </c>
      <c r="J707" s="195">
        <v>36982</v>
      </c>
      <c r="K707" s="67">
        <v>0</v>
      </c>
      <c r="L707" s="123">
        <f t="shared" si="12"/>
        <v>27851</v>
      </c>
      <c r="M707" s="83" t="s">
        <v>5914</v>
      </c>
      <c r="N707" s="113" t="s">
        <v>9526</v>
      </c>
      <c r="O707" s="67"/>
      <c r="P707" s="67"/>
      <c r="Q707" s="83" t="s">
        <v>4563</v>
      </c>
      <c r="R707" s="182" t="s">
        <v>3020</v>
      </c>
      <c r="S707" s="83" t="s">
        <v>139</v>
      </c>
      <c r="T707" s="67" t="s">
        <v>140</v>
      </c>
      <c r="U707" s="200" t="s">
        <v>7831</v>
      </c>
      <c r="V707" s="67"/>
      <c r="W707" s="67"/>
      <c r="X707" s="83" t="s">
        <v>137</v>
      </c>
    </row>
    <row r="708" spans="1:24" ht="15" customHeight="1">
      <c r="A708" s="67" t="s">
        <v>134</v>
      </c>
      <c r="B708" s="67" t="s">
        <v>135</v>
      </c>
      <c r="C708" s="83">
        <v>2680</v>
      </c>
      <c r="D708" s="104" t="s">
        <v>172</v>
      </c>
      <c r="E708" s="83" t="s">
        <v>880</v>
      </c>
      <c r="F708" s="67" t="s">
        <v>136</v>
      </c>
      <c r="G708" s="83">
        <v>2800</v>
      </c>
      <c r="H708" s="67" t="s">
        <v>162</v>
      </c>
      <c r="I708" s="67">
        <v>1</v>
      </c>
      <c r="J708" s="195">
        <v>36982</v>
      </c>
      <c r="K708" s="67">
        <v>0</v>
      </c>
      <c r="L708" s="123">
        <f t="shared" si="12"/>
        <v>27851</v>
      </c>
      <c r="M708" s="83" t="s">
        <v>5737</v>
      </c>
      <c r="N708" s="113" t="s">
        <v>9526</v>
      </c>
      <c r="O708" s="67"/>
      <c r="P708" s="67"/>
      <c r="Q708" s="83" t="s">
        <v>137</v>
      </c>
      <c r="R708" s="182" t="s">
        <v>137</v>
      </c>
      <c r="S708" s="83" t="s">
        <v>139</v>
      </c>
      <c r="T708" s="67" t="s">
        <v>140</v>
      </c>
      <c r="U708" s="200" t="s">
        <v>7830</v>
      </c>
      <c r="V708" s="67"/>
      <c r="W708" s="67"/>
      <c r="X708" s="83" t="s">
        <v>7084</v>
      </c>
    </row>
    <row r="709" spans="1:24" ht="15" customHeight="1">
      <c r="A709" s="67" t="s">
        <v>134</v>
      </c>
      <c r="B709" s="67" t="s">
        <v>135</v>
      </c>
      <c r="C709" s="83">
        <v>1695</v>
      </c>
      <c r="D709" s="104" t="s">
        <v>5484</v>
      </c>
      <c r="E709" s="83" t="s">
        <v>881</v>
      </c>
      <c r="F709" s="67" t="s">
        <v>136</v>
      </c>
      <c r="G709" s="83">
        <v>3100</v>
      </c>
      <c r="H709" s="67" t="s">
        <v>162</v>
      </c>
      <c r="I709" s="67">
        <v>1</v>
      </c>
      <c r="J709" s="195">
        <v>36982</v>
      </c>
      <c r="K709" s="67">
        <v>0</v>
      </c>
      <c r="L709" s="123">
        <f t="shared" si="12"/>
        <v>27851</v>
      </c>
      <c r="M709" s="83" t="s">
        <v>5887</v>
      </c>
      <c r="N709" s="113" t="s">
        <v>9526</v>
      </c>
      <c r="O709" s="67"/>
      <c r="P709" s="67"/>
      <c r="Q709" s="83" t="s">
        <v>137</v>
      </c>
      <c r="R709" s="182" t="s">
        <v>137</v>
      </c>
      <c r="S709" s="83" t="s">
        <v>139</v>
      </c>
      <c r="T709" s="67" t="s">
        <v>140</v>
      </c>
      <c r="U709" s="200" t="s">
        <v>7830</v>
      </c>
      <c r="V709" s="67"/>
      <c r="W709" s="67"/>
      <c r="X709" s="83" t="s">
        <v>137</v>
      </c>
    </row>
    <row r="710" spans="1:24" ht="15" customHeight="1">
      <c r="A710" s="67" t="s">
        <v>134</v>
      </c>
      <c r="B710" s="67" t="s">
        <v>135</v>
      </c>
      <c r="C710" s="83">
        <v>962</v>
      </c>
      <c r="D710" s="104" t="s">
        <v>161</v>
      </c>
      <c r="E710" s="83" t="s">
        <v>882</v>
      </c>
      <c r="F710" s="67" t="s">
        <v>136</v>
      </c>
      <c r="G710" s="83">
        <v>33650</v>
      </c>
      <c r="H710" s="67" t="s">
        <v>162</v>
      </c>
      <c r="I710" s="67">
        <v>1</v>
      </c>
      <c r="J710" s="195">
        <v>36982</v>
      </c>
      <c r="K710" s="67">
        <v>0</v>
      </c>
      <c r="L710" s="123">
        <f t="shared" si="12"/>
        <v>27851</v>
      </c>
      <c r="M710" s="83" t="s">
        <v>5892</v>
      </c>
      <c r="N710" s="113" t="s">
        <v>9526</v>
      </c>
      <c r="O710" s="67"/>
      <c r="P710" s="67"/>
      <c r="Q710" s="83" t="s">
        <v>4564</v>
      </c>
      <c r="R710" s="182" t="s">
        <v>3021</v>
      </c>
      <c r="S710" s="83" t="s">
        <v>139</v>
      </c>
      <c r="T710" s="67" t="s">
        <v>140</v>
      </c>
      <c r="U710" s="200" t="s">
        <v>7833</v>
      </c>
      <c r="V710" s="67"/>
      <c r="W710" s="67"/>
      <c r="X710" s="83" t="s">
        <v>137</v>
      </c>
    </row>
    <row r="711" spans="1:24" ht="15" customHeight="1">
      <c r="A711" s="67" t="s">
        <v>134</v>
      </c>
      <c r="B711" s="67" t="s">
        <v>135</v>
      </c>
      <c r="C711" s="83">
        <v>2681</v>
      </c>
      <c r="D711" s="104" t="s">
        <v>5501</v>
      </c>
      <c r="E711" s="83" t="s">
        <v>883</v>
      </c>
      <c r="F711" s="67" t="s">
        <v>136</v>
      </c>
      <c r="G711" s="83">
        <v>2100</v>
      </c>
      <c r="H711" s="67" t="s">
        <v>162</v>
      </c>
      <c r="I711" s="67">
        <v>1</v>
      </c>
      <c r="J711" s="195">
        <v>36982</v>
      </c>
      <c r="K711" s="67">
        <v>0</v>
      </c>
      <c r="L711" s="123">
        <f t="shared" si="12"/>
        <v>27851</v>
      </c>
      <c r="M711" s="83" t="s">
        <v>5738</v>
      </c>
      <c r="N711" s="113" t="s">
        <v>9526</v>
      </c>
      <c r="O711" s="67"/>
      <c r="P711" s="67"/>
      <c r="Q711" s="83" t="s">
        <v>137</v>
      </c>
      <c r="R711" s="182" t="s">
        <v>137</v>
      </c>
      <c r="S711" s="83" t="s">
        <v>139</v>
      </c>
      <c r="T711" s="67" t="s">
        <v>140</v>
      </c>
      <c r="U711" s="200" t="s">
        <v>7830</v>
      </c>
      <c r="V711" s="67"/>
      <c r="W711" s="67"/>
      <c r="X711" s="83" t="s">
        <v>137</v>
      </c>
    </row>
    <row r="712" spans="1:24" ht="15" customHeight="1">
      <c r="A712" s="67" t="s">
        <v>134</v>
      </c>
      <c r="B712" s="67" t="s">
        <v>135</v>
      </c>
      <c r="C712" s="83">
        <v>1323</v>
      </c>
      <c r="D712" s="104" t="s">
        <v>5495</v>
      </c>
      <c r="E712" s="83" t="s">
        <v>884</v>
      </c>
      <c r="F712" s="67" t="s">
        <v>136</v>
      </c>
      <c r="G712" s="83">
        <v>5000</v>
      </c>
      <c r="H712" s="67" t="s">
        <v>162</v>
      </c>
      <c r="I712" s="67">
        <v>1</v>
      </c>
      <c r="J712" s="195">
        <v>36982</v>
      </c>
      <c r="K712" s="67">
        <v>0</v>
      </c>
      <c r="L712" s="123">
        <f t="shared" si="12"/>
        <v>27851</v>
      </c>
      <c r="M712" s="83" t="s">
        <v>5838</v>
      </c>
      <c r="N712" s="113" t="s">
        <v>9526</v>
      </c>
      <c r="O712" s="112"/>
      <c r="P712" s="67"/>
      <c r="Q712" s="83" t="s">
        <v>4565</v>
      </c>
      <c r="R712" s="182" t="s">
        <v>3022</v>
      </c>
      <c r="S712" s="83" t="s">
        <v>139</v>
      </c>
      <c r="T712" s="67" t="s">
        <v>140</v>
      </c>
      <c r="U712" s="200" t="s">
        <v>7831</v>
      </c>
      <c r="V712" s="67"/>
      <c r="W712" s="67"/>
      <c r="X712" s="83" t="s">
        <v>137</v>
      </c>
    </row>
    <row r="713" spans="1:24" ht="15" customHeight="1">
      <c r="A713" s="67" t="s">
        <v>134</v>
      </c>
      <c r="B713" s="67" t="s">
        <v>135</v>
      </c>
      <c r="C713" s="83">
        <v>2682</v>
      </c>
      <c r="D713" s="104" t="s">
        <v>5610</v>
      </c>
      <c r="E713" s="83" t="s">
        <v>885</v>
      </c>
      <c r="F713" s="67" t="s">
        <v>136</v>
      </c>
      <c r="G713" s="83">
        <v>500</v>
      </c>
      <c r="H713" s="67" t="s">
        <v>162</v>
      </c>
      <c r="I713" s="67">
        <v>1</v>
      </c>
      <c r="J713" s="195">
        <v>36982</v>
      </c>
      <c r="K713" s="67">
        <v>0</v>
      </c>
      <c r="L713" s="123">
        <f t="shared" si="12"/>
        <v>27851</v>
      </c>
      <c r="M713" s="83" t="s">
        <v>5915</v>
      </c>
      <c r="N713" s="113" t="s">
        <v>9526</v>
      </c>
      <c r="O713" s="67"/>
      <c r="P713" s="67"/>
      <c r="Q713" s="83" t="s">
        <v>137</v>
      </c>
      <c r="R713" s="182" t="s">
        <v>137</v>
      </c>
      <c r="S713" s="83" t="s">
        <v>139</v>
      </c>
      <c r="T713" s="67" t="s">
        <v>140</v>
      </c>
      <c r="U713" s="200" t="s">
        <v>7830</v>
      </c>
      <c r="V713" s="67"/>
      <c r="W713" s="67"/>
      <c r="X713" s="83" t="s">
        <v>7085</v>
      </c>
    </row>
    <row r="714" spans="1:24" ht="15" customHeight="1">
      <c r="A714" s="67" t="s">
        <v>134</v>
      </c>
      <c r="B714" s="67" t="s">
        <v>135</v>
      </c>
      <c r="C714" s="83">
        <v>2683</v>
      </c>
      <c r="D714" s="104" t="s">
        <v>5610</v>
      </c>
      <c r="E714" s="83" t="s">
        <v>886</v>
      </c>
      <c r="F714" s="67" t="s">
        <v>136</v>
      </c>
      <c r="G714" s="83">
        <v>800</v>
      </c>
      <c r="H714" s="67" t="s">
        <v>162</v>
      </c>
      <c r="I714" s="67">
        <v>1</v>
      </c>
      <c r="J714" s="195">
        <v>36982</v>
      </c>
      <c r="K714" s="67">
        <v>0</v>
      </c>
      <c r="L714" s="123">
        <f t="shared" si="12"/>
        <v>27851</v>
      </c>
      <c r="M714" s="83" t="s">
        <v>5915</v>
      </c>
      <c r="N714" s="113" t="s">
        <v>9526</v>
      </c>
      <c r="O714" s="67"/>
      <c r="P714" s="67"/>
      <c r="Q714" s="83" t="s">
        <v>137</v>
      </c>
      <c r="R714" s="182" t="s">
        <v>137</v>
      </c>
      <c r="S714" s="83" t="s">
        <v>139</v>
      </c>
      <c r="T714" s="67" t="s">
        <v>140</v>
      </c>
      <c r="U714" s="200" t="s">
        <v>7830</v>
      </c>
      <c r="V714" s="67"/>
      <c r="W714" s="67"/>
      <c r="X714" s="83" t="s">
        <v>7086</v>
      </c>
    </row>
    <row r="715" spans="1:24" ht="15" customHeight="1">
      <c r="A715" s="67" t="s">
        <v>134</v>
      </c>
      <c r="B715" s="67" t="s">
        <v>135</v>
      </c>
      <c r="C715" s="83">
        <v>2684</v>
      </c>
      <c r="D715" s="104" t="s">
        <v>5610</v>
      </c>
      <c r="E715" s="83" t="s">
        <v>887</v>
      </c>
      <c r="F715" s="67" t="s">
        <v>136</v>
      </c>
      <c r="G715" s="83">
        <v>500</v>
      </c>
      <c r="H715" s="67" t="s">
        <v>162</v>
      </c>
      <c r="I715" s="67">
        <v>1</v>
      </c>
      <c r="J715" s="195">
        <v>36982</v>
      </c>
      <c r="K715" s="67">
        <v>0</v>
      </c>
      <c r="L715" s="123">
        <f t="shared" si="12"/>
        <v>27851</v>
      </c>
      <c r="M715" s="83" t="s">
        <v>5915</v>
      </c>
      <c r="N715" s="113" t="s">
        <v>9526</v>
      </c>
      <c r="O715" s="67"/>
      <c r="P715" s="67"/>
      <c r="Q715" s="83" t="s">
        <v>137</v>
      </c>
      <c r="R715" s="182" t="s">
        <v>137</v>
      </c>
      <c r="S715" s="83" t="s">
        <v>139</v>
      </c>
      <c r="T715" s="67" t="s">
        <v>140</v>
      </c>
      <c r="U715" s="200" t="s">
        <v>7830</v>
      </c>
      <c r="V715" s="67"/>
      <c r="W715" s="67"/>
      <c r="X715" s="83" t="s">
        <v>7087</v>
      </c>
    </row>
    <row r="716" spans="1:24" ht="15" customHeight="1">
      <c r="A716" s="67" t="s">
        <v>134</v>
      </c>
      <c r="B716" s="67" t="s">
        <v>135</v>
      </c>
      <c r="C716" s="83">
        <v>2685</v>
      </c>
      <c r="D716" s="104" t="s">
        <v>5610</v>
      </c>
      <c r="E716" s="83" t="s">
        <v>888</v>
      </c>
      <c r="F716" s="67" t="s">
        <v>136</v>
      </c>
      <c r="G716" s="83">
        <v>800</v>
      </c>
      <c r="H716" s="67" t="s">
        <v>162</v>
      </c>
      <c r="I716" s="67">
        <v>1</v>
      </c>
      <c r="J716" s="195">
        <v>36982</v>
      </c>
      <c r="K716" s="67">
        <v>0</v>
      </c>
      <c r="L716" s="123">
        <f t="shared" si="12"/>
        <v>27851</v>
      </c>
      <c r="M716" s="83" t="s">
        <v>5915</v>
      </c>
      <c r="N716" s="113" t="s">
        <v>9526</v>
      </c>
      <c r="O716" s="67"/>
      <c r="P716" s="67"/>
      <c r="Q716" s="83" t="s">
        <v>137</v>
      </c>
      <c r="R716" s="182" t="s">
        <v>137</v>
      </c>
      <c r="S716" s="83" t="s">
        <v>139</v>
      </c>
      <c r="T716" s="67" t="s">
        <v>140</v>
      </c>
      <c r="U716" s="200" t="s">
        <v>7830</v>
      </c>
      <c r="V716" s="67"/>
      <c r="W716" s="67"/>
      <c r="X716" s="83" t="s">
        <v>7088</v>
      </c>
    </row>
    <row r="717" spans="1:24" ht="15" customHeight="1">
      <c r="A717" s="67" t="s">
        <v>134</v>
      </c>
      <c r="B717" s="67" t="s">
        <v>135</v>
      </c>
      <c r="C717" s="83">
        <v>721</v>
      </c>
      <c r="D717" s="104" t="s">
        <v>5480</v>
      </c>
      <c r="E717" s="83" t="s">
        <v>889</v>
      </c>
      <c r="F717" s="67" t="s">
        <v>136</v>
      </c>
      <c r="G717" s="83">
        <v>19200</v>
      </c>
      <c r="H717" s="67" t="s">
        <v>162</v>
      </c>
      <c r="I717" s="67">
        <v>1</v>
      </c>
      <c r="J717" s="195">
        <v>36982</v>
      </c>
      <c r="K717" s="67">
        <v>0</v>
      </c>
      <c r="L717" s="123">
        <f t="shared" si="12"/>
        <v>27851</v>
      </c>
      <c r="M717" s="83" t="s">
        <v>5756</v>
      </c>
      <c r="N717" s="113" t="s">
        <v>9526</v>
      </c>
      <c r="O717" s="67"/>
      <c r="P717" s="67"/>
      <c r="Q717" s="83" t="s">
        <v>4566</v>
      </c>
      <c r="R717" s="182" t="s">
        <v>3023</v>
      </c>
      <c r="S717" s="83" t="s">
        <v>139</v>
      </c>
      <c r="T717" s="67" t="s">
        <v>140</v>
      </c>
      <c r="U717" s="200" t="s">
        <v>7831</v>
      </c>
      <c r="V717" s="67"/>
      <c r="W717" s="67"/>
      <c r="X717" s="83" t="s">
        <v>137</v>
      </c>
    </row>
    <row r="718" spans="1:24" ht="15" customHeight="1">
      <c r="A718" s="67" t="s">
        <v>134</v>
      </c>
      <c r="B718" s="67" t="s">
        <v>135</v>
      </c>
      <c r="C718" s="83">
        <v>622</v>
      </c>
      <c r="D718" s="104" t="s">
        <v>5609</v>
      </c>
      <c r="E718" s="83" t="s">
        <v>890</v>
      </c>
      <c r="F718" s="67" t="s">
        <v>136</v>
      </c>
      <c r="G718" s="83">
        <v>30000</v>
      </c>
      <c r="H718" s="67" t="s">
        <v>162</v>
      </c>
      <c r="I718" s="67">
        <v>1</v>
      </c>
      <c r="J718" s="195">
        <v>36982</v>
      </c>
      <c r="K718" s="67">
        <v>0</v>
      </c>
      <c r="L718" s="123">
        <f t="shared" si="12"/>
        <v>27851</v>
      </c>
      <c r="M718" s="83" t="s">
        <v>5834</v>
      </c>
      <c r="N718" s="113" t="s">
        <v>9526</v>
      </c>
      <c r="O718" s="67"/>
      <c r="P718" s="67"/>
      <c r="Q718" s="83" t="s">
        <v>4567</v>
      </c>
      <c r="R718" s="182" t="s">
        <v>3024</v>
      </c>
      <c r="S718" s="83" t="s">
        <v>139</v>
      </c>
      <c r="T718" s="67" t="s">
        <v>140</v>
      </c>
      <c r="U718" s="200" t="s">
        <v>7832</v>
      </c>
      <c r="V718" s="67"/>
      <c r="W718" s="67"/>
      <c r="X718" s="83" t="s">
        <v>7089</v>
      </c>
    </row>
    <row r="719" spans="1:24" ht="15" customHeight="1">
      <c r="A719" s="67" t="s">
        <v>134</v>
      </c>
      <c r="B719" s="67" t="s">
        <v>135</v>
      </c>
      <c r="C719" s="83">
        <v>2072</v>
      </c>
      <c r="D719" s="104" t="s">
        <v>172</v>
      </c>
      <c r="E719" s="83" t="s">
        <v>891</v>
      </c>
      <c r="F719" s="67" t="s">
        <v>136</v>
      </c>
      <c r="G719" s="83">
        <v>4200</v>
      </c>
      <c r="H719" s="67" t="s">
        <v>162</v>
      </c>
      <c r="I719" s="67">
        <v>1</v>
      </c>
      <c r="J719" s="195">
        <v>36982</v>
      </c>
      <c r="K719" s="67">
        <v>0</v>
      </c>
      <c r="L719" s="123">
        <f t="shared" si="12"/>
        <v>27851</v>
      </c>
      <c r="M719" s="83" t="s">
        <v>5801</v>
      </c>
      <c r="N719" s="113" t="s">
        <v>9526</v>
      </c>
      <c r="O719" s="67"/>
      <c r="P719" s="67"/>
      <c r="Q719" s="83" t="s">
        <v>4568</v>
      </c>
      <c r="R719" s="182" t="s">
        <v>3025</v>
      </c>
      <c r="S719" s="83" t="s">
        <v>139</v>
      </c>
      <c r="T719" s="67" t="s">
        <v>140</v>
      </c>
      <c r="U719" s="200" t="s">
        <v>7830</v>
      </c>
      <c r="V719" s="67"/>
      <c r="W719" s="67"/>
      <c r="X719" s="83" t="s">
        <v>7090</v>
      </c>
    </row>
    <row r="720" spans="1:24" ht="15" customHeight="1">
      <c r="A720" s="67" t="s">
        <v>134</v>
      </c>
      <c r="B720" s="67" t="s">
        <v>135</v>
      </c>
      <c r="C720" s="83">
        <v>475</v>
      </c>
      <c r="D720" s="104" t="s">
        <v>5516</v>
      </c>
      <c r="E720" s="83" t="s">
        <v>892</v>
      </c>
      <c r="F720" s="67" t="s">
        <v>136</v>
      </c>
      <c r="G720" s="83">
        <v>36000</v>
      </c>
      <c r="H720" s="67" t="s">
        <v>162</v>
      </c>
      <c r="I720" s="67">
        <v>1</v>
      </c>
      <c r="J720" s="195">
        <v>36982</v>
      </c>
      <c r="K720" s="67">
        <v>0</v>
      </c>
      <c r="L720" s="123">
        <f t="shared" si="12"/>
        <v>27851</v>
      </c>
      <c r="M720" s="83" t="s">
        <v>5757</v>
      </c>
      <c r="N720" s="113" t="s">
        <v>9526</v>
      </c>
      <c r="O720" s="67"/>
      <c r="P720" s="67"/>
      <c r="Q720" s="83" t="s">
        <v>4569</v>
      </c>
      <c r="R720" s="182" t="s">
        <v>3026</v>
      </c>
      <c r="S720" s="83" t="s">
        <v>139</v>
      </c>
      <c r="T720" s="67" t="s">
        <v>140</v>
      </c>
      <c r="U720" s="200" t="s">
        <v>7832</v>
      </c>
      <c r="V720" s="67"/>
      <c r="W720" s="67"/>
      <c r="X720" s="83" t="s">
        <v>7091</v>
      </c>
    </row>
    <row r="721" spans="1:24" ht="15" customHeight="1">
      <c r="A721" s="67" t="s">
        <v>134</v>
      </c>
      <c r="B721" s="67" t="s">
        <v>135</v>
      </c>
      <c r="C721" s="83">
        <v>2686</v>
      </c>
      <c r="D721" s="104" t="s">
        <v>5611</v>
      </c>
      <c r="E721" s="83" t="s">
        <v>893</v>
      </c>
      <c r="F721" s="67" t="s">
        <v>136</v>
      </c>
      <c r="G721" s="83">
        <v>1000</v>
      </c>
      <c r="H721" s="67" t="s">
        <v>162</v>
      </c>
      <c r="I721" s="67">
        <v>1</v>
      </c>
      <c r="J721" s="195">
        <v>36982</v>
      </c>
      <c r="K721" s="67">
        <v>0</v>
      </c>
      <c r="L721" s="123">
        <f t="shared" si="12"/>
        <v>27851</v>
      </c>
      <c r="M721" s="83" t="s">
        <v>171</v>
      </c>
      <c r="N721" s="113" t="s">
        <v>9526</v>
      </c>
      <c r="O721" s="67"/>
      <c r="P721" s="67"/>
      <c r="Q721" s="83" t="s">
        <v>137</v>
      </c>
      <c r="R721" s="182" t="s">
        <v>137</v>
      </c>
      <c r="S721" s="83" t="s">
        <v>139</v>
      </c>
      <c r="T721" s="67" t="s">
        <v>140</v>
      </c>
      <c r="U721" s="200" t="s">
        <v>7830</v>
      </c>
      <c r="V721" s="67"/>
      <c r="W721" s="67"/>
      <c r="X721" s="83" t="s">
        <v>7092</v>
      </c>
    </row>
    <row r="722" spans="1:24" ht="15" customHeight="1">
      <c r="A722" s="67" t="s">
        <v>134</v>
      </c>
      <c r="B722" s="67" t="s">
        <v>135</v>
      </c>
      <c r="C722" s="83">
        <v>668</v>
      </c>
      <c r="D722" s="104" t="s">
        <v>172</v>
      </c>
      <c r="E722" s="83" t="s">
        <v>894</v>
      </c>
      <c r="F722" s="67" t="s">
        <v>136</v>
      </c>
      <c r="G722" s="83">
        <v>36000</v>
      </c>
      <c r="H722" s="67" t="s">
        <v>162</v>
      </c>
      <c r="I722" s="67">
        <v>1</v>
      </c>
      <c r="J722" s="195">
        <v>36982</v>
      </c>
      <c r="K722" s="67">
        <v>0</v>
      </c>
      <c r="L722" s="123">
        <f t="shared" si="12"/>
        <v>27851</v>
      </c>
      <c r="M722" s="83" t="s">
        <v>5740</v>
      </c>
      <c r="N722" s="113" t="s">
        <v>9526</v>
      </c>
      <c r="O722" s="67"/>
      <c r="P722" s="67"/>
      <c r="Q722" s="83" t="s">
        <v>4110</v>
      </c>
      <c r="R722" s="182" t="s">
        <v>3027</v>
      </c>
      <c r="S722" s="83" t="s">
        <v>139</v>
      </c>
      <c r="T722" s="67" t="s">
        <v>140</v>
      </c>
      <c r="U722" s="200" t="s">
        <v>7832</v>
      </c>
      <c r="V722" s="67"/>
      <c r="W722" s="67"/>
      <c r="X722" s="83" t="s">
        <v>137</v>
      </c>
    </row>
    <row r="723" spans="1:24" ht="15" customHeight="1">
      <c r="A723" s="67" t="s">
        <v>134</v>
      </c>
      <c r="B723" s="67" t="s">
        <v>135</v>
      </c>
      <c r="C723" s="83">
        <v>664</v>
      </c>
      <c r="D723" s="104" t="s">
        <v>172</v>
      </c>
      <c r="E723" s="83" t="s">
        <v>895</v>
      </c>
      <c r="F723" s="67" t="s">
        <v>136</v>
      </c>
      <c r="G723" s="83">
        <v>10900</v>
      </c>
      <c r="H723" s="67" t="s">
        <v>162</v>
      </c>
      <c r="I723" s="67">
        <v>1</v>
      </c>
      <c r="J723" s="195">
        <v>36982</v>
      </c>
      <c r="K723" s="67">
        <v>0</v>
      </c>
      <c r="L723" s="123">
        <f t="shared" si="12"/>
        <v>27851</v>
      </c>
      <c r="M723" s="83" t="s">
        <v>166</v>
      </c>
      <c r="N723" s="113" t="s">
        <v>9526</v>
      </c>
      <c r="O723" s="67"/>
      <c r="P723" s="67"/>
      <c r="Q723" s="83" t="s">
        <v>4570</v>
      </c>
      <c r="R723" s="182" t="s">
        <v>3028</v>
      </c>
      <c r="S723" s="83" t="s">
        <v>139</v>
      </c>
      <c r="T723" s="67" t="s">
        <v>140</v>
      </c>
      <c r="U723" s="200" t="s">
        <v>7830</v>
      </c>
      <c r="V723" s="67"/>
      <c r="W723" s="67"/>
      <c r="X723" s="83" t="s">
        <v>7093</v>
      </c>
    </row>
    <row r="724" spans="1:24" ht="15" customHeight="1">
      <c r="A724" s="67" t="s">
        <v>134</v>
      </c>
      <c r="B724" s="67" t="s">
        <v>135</v>
      </c>
      <c r="C724" s="83">
        <v>476</v>
      </c>
      <c r="D724" s="104" t="s">
        <v>5516</v>
      </c>
      <c r="E724" s="83" t="s">
        <v>896</v>
      </c>
      <c r="F724" s="67" t="s">
        <v>136</v>
      </c>
      <c r="G724" s="83">
        <v>36000</v>
      </c>
      <c r="H724" s="67" t="s">
        <v>162</v>
      </c>
      <c r="I724" s="67">
        <v>1</v>
      </c>
      <c r="J724" s="195">
        <v>36982</v>
      </c>
      <c r="K724" s="67">
        <v>0</v>
      </c>
      <c r="L724" s="123">
        <f t="shared" si="12"/>
        <v>27851</v>
      </c>
      <c r="M724" s="83" t="s">
        <v>5757</v>
      </c>
      <c r="N724" s="113" t="s">
        <v>9526</v>
      </c>
      <c r="O724" s="67"/>
      <c r="P724" s="67"/>
      <c r="Q724" s="83" t="s">
        <v>4571</v>
      </c>
      <c r="R724" s="182" t="s">
        <v>3029</v>
      </c>
      <c r="S724" s="83" t="s">
        <v>139</v>
      </c>
      <c r="T724" s="67" t="s">
        <v>140</v>
      </c>
      <c r="U724" s="200" t="s">
        <v>7832</v>
      </c>
      <c r="V724" s="67"/>
      <c r="W724" s="67"/>
      <c r="X724" s="83" t="s">
        <v>7094</v>
      </c>
    </row>
    <row r="725" spans="1:24" ht="15" customHeight="1">
      <c r="A725" s="67" t="s">
        <v>134</v>
      </c>
      <c r="B725" s="67" t="s">
        <v>135</v>
      </c>
      <c r="C725" s="83">
        <v>809</v>
      </c>
      <c r="D725" s="104" t="s">
        <v>5483</v>
      </c>
      <c r="E725" s="83" t="s">
        <v>897</v>
      </c>
      <c r="F725" s="67" t="s">
        <v>136</v>
      </c>
      <c r="G725" s="83">
        <v>5320</v>
      </c>
      <c r="H725" s="67" t="s">
        <v>162</v>
      </c>
      <c r="I725" s="67">
        <v>1</v>
      </c>
      <c r="J725" s="195">
        <v>36982</v>
      </c>
      <c r="K725" s="67">
        <v>0</v>
      </c>
      <c r="L725" s="123">
        <f t="shared" si="12"/>
        <v>27851</v>
      </c>
      <c r="M725" s="83" t="s">
        <v>5834</v>
      </c>
      <c r="N725" s="113" t="s">
        <v>9526</v>
      </c>
      <c r="O725" s="67"/>
      <c r="P725" s="67"/>
      <c r="Q725" s="83" t="s">
        <v>137</v>
      </c>
      <c r="R725" s="182" t="s">
        <v>137</v>
      </c>
      <c r="S725" s="83" t="s">
        <v>139</v>
      </c>
      <c r="T725" s="67" t="s">
        <v>140</v>
      </c>
      <c r="U725" s="200" t="s">
        <v>7830</v>
      </c>
      <c r="V725" s="67"/>
      <c r="W725" s="67"/>
      <c r="X725" s="83" t="s">
        <v>137</v>
      </c>
    </row>
    <row r="726" spans="1:24" ht="15" customHeight="1">
      <c r="A726" s="67" t="s">
        <v>134</v>
      </c>
      <c r="B726" s="67" t="s">
        <v>135</v>
      </c>
      <c r="C726" s="83">
        <v>511</v>
      </c>
      <c r="D726" s="104" t="s">
        <v>5522</v>
      </c>
      <c r="E726" s="83" t="s">
        <v>898</v>
      </c>
      <c r="F726" s="67" t="s">
        <v>136</v>
      </c>
      <c r="G726" s="83">
        <v>35460</v>
      </c>
      <c r="H726" s="67" t="s">
        <v>162</v>
      </c>
      <c r="I726" s="67">
        <v>1</v>
      </c>
      <c r="J726" s="195">
        <v>36982</v>
      </c>
      <c r="K726" s="67">
        <v>0</v>
      </c>
      <c r="L726" s="123">
        <f t="shared" si="12"/>
        <v>27851</v>
      </c>
      <c r="M726" s="83" t="s">
        <v>5758</v>
      </c>
      <c r="N726" s="113" t="s">
        <v>9526</v>
      </c>
      <c r="O726" s="67"/>
      <c r="P726" s="67"/>
      <c r="Q726" s="83" t="s">
        <v>4572</v>
      </c>
      <c r="R726" s="182" t="s">
        <v>3030</v>
      </c>
      <c r="S726" s="83" t="s">
        <v>139</v>
      </c>
      <c r="T726" s="67" t="s">
        <v>140</v>
      </c>
      <c r="U726" s="200" t="s">
        <v>7832</v>
      </c>
      <c r="V726" s="67"/>
      <c r="W726" s="67"/>
      <c r="X726" s="83" t="s">
        <v>137</v>
      </c>
    </row>
    <row r="727" spans="1:24" ht="15" customHeight="1">
      <c r="A727" s="67" t="s">
        <v>134</v>
      </c>
      <c r="B727" s="67" t="s">
        <v>135</v>
      </c>
      <c r="C727" s="83">
        <v>829</v>
      </c>
      <c r="D727" s="104" t="s">
        <v>5520</v>
      </c>
      <c r="E727" s="83" t="s">
        <v>899</v>
      </c>
      <c r="F727" s="67" t="s">
        <v>136</v>
      </c>
      <c r="G727" s="83">
        <v>19200</v>
      </c>
      <c r="H727" s="67" t="s">
        <v>162</v>
      </c>
      <c r="I727" s="67">
        <v>1</v>
      </c>
      <c r="J727" s="195">
        <v>36982</v>
      </c>
      <c r="K727" s="67">
        <v>0</v>
      </c>
      <c r="L727" s="123">
        <f t="shared" si="12"/>
        <v>27851</v>
      </c>
      <c r="M727" s="83" t="s">
        <v>171</v>
      </c>
      <c r="N727" s="113" t="s">
        <v>9526</v>
      </c>
      <c r="O727" s="67"/>
      <c r="P727" s="67"/>
      <c r="Q727" s="83" t="s">
        <v>4573</v>
      </c>
      <c r="R727" s="182" t="s">
        <v>3031</v>
      </c>
      <c r="S727" s="83" t="s">
        <v>139</v>
      </c>
      <c r="T727" s="67" t="s">
        <v>140</v>
      </c>
      <c r="U727" s="200" t="s">
        <v>7831</v>
      </c>
      <c r="V727" s="67"/>
      <c r="W727" s="67"/>
      <c r="X727" s="83" t="s">
        <v>137</v>
      </c>
    </row>
    <row r="728" spans="1:24" ht="15" customHeight="1">
      <c r="A728" s="67" t="s">
        <v>134</v>
      </c>
      <c r="B728" s="67" t="s">
        <v>135</v>
      </c>
      <c r="C728" s="83">
        <v>553</v>
      </c>
      <c r="D728" s="104" t="s">
        <v>5523</v>
      </c>
      <c r="E728" s="83" t="s">
        <v>900</v>
      </c>
      <c r="F728" s="67" t="s">
        <v>136</v>
      </c>
      <c r="G728" s="83">
        <v>1300</v>
      </c>
      <c r="H728" s="67" t="s">
        <v>162</v>
      </c>
      <c r="I728" s="67">
        <v>1</v>
      </c>
      <c r="J728" s="195">
        <v>36982</v>
      </c>
      <c r="K728" s="67">
        <v>0</v>
      </c>
      <c r="L728" s="123">
        <f t="shared" si="12"/>
        <v>27851</v>
      </c>
      <c r="M728" s="83" t="s">
        <v>5803</v>
      </c>
      <c r="N728" s="113" t="s">
        <v>9526</v>
      </c>
      <c r="O728" s="67"/>
      <c r="P728" s="67"/>
      <c r="Q728" s="83" t="s">
        <v>137</v>
      </c>
      <c r="R728" s="182" t="s">
        <v>137</v>
      </c>
      <c r="S728" s="83" t="s">
        <v>139</v>
      </c>
      <c r="T728" s="67" t="s">
        <v>140</v>
      </c>
      <c r="U728" s="200" t="s">
        <v>7830</v>
      </c>
      <c r="V728" s="67"/>
      <c r="W728" s="67"/>
      <c r="X728" s="83" t="s">
        <v>7095</v>
      </c>
    </row>
    <row r="729" spans="1:24" ht="15" customHeight="1">
      <c r="A729" s="67" t="s">
        <v>134</v>
      </c>
      <c r="B729" s="67" t="s">
        <v>135</v>
      </c>
      <c r="C729" s="83">
        <v>2688</v>
      </c>
      <c r="D729" s="104" t="s">
        <v>175</v>
      </c>
      <c r="E729" s="83" t="s">
        <v>901</v>
      </c>
      <c r="F729" s="67" t="s">
        <v>136</v>
      </c>
      <c r="G729" s="83">
        <v>500</v>
      </c>
      <c r="H729" s="67" t="s">
        <v>162</v>
      </c>
      <c r="I729" s="67">
        <v>1</v>
      </c>
      <c r="J729" s="195">
        <v>36982</v>
      </c>
      <c r="K729" s="67">
        <v>0</v>
      </c>
      <c r="L729" s="123">
        <f t="shared" si="12"/>
        <v>27851</v>
      </c>
      <c r="M729" s="83" t="s">
        <v>5805</v>
      </c>
      <c r="N729" s="113" t="s">
        <v>9526</v>
      </c>
      <c r="O729" s="67"/>
      <c r="P729" s="67"/>
      <c r="Q729" s="83" t="s">
        <v>137</v>
      </c>
      <c r="R729" s="182" t="s">
        <v>137</v>
      </c>
      <c r="S729" s="83" t="s">
        <v>139</v>
      </c>
      <c r="T729" s="67" t="s">
        <v>140</v>
      </c>
      <c r="U729" s="200" t="s">
        <v>7830</v>
      </c>
      <c r="V729" s="67"/>
      <c r="W729" s="67"/>
      <c r="X729" s="83" t="s">
        <v>7096</v>
      </c>
    </row>
    <row r="730" spans="1:24" ht="15" customHeight="1">
      <c r="A730" s="67" t="s">
        <v>134</v>
      </c>
      <c r="B730" s="67" t="s">
        <v>135</v>
      </c>
      <c r="C730" s="83">
        <v>2689</v>
      </c>
      <c r="D730" s="104" t="s">
        <v>5520</v>
      </c>
      <c r="E730" s="83" t="s">
        <v>902</v>
      </c>
      <c r="F730" s="67" t="s">
        <v>136</v>
      </c>
      <c r="G730" s="83">
        <v>530</v>
      </c>
      <c r="H730" s="67" t="s">
        <v>162</v>
      </c>
      <c r="I730" s="67">
        <v>1</v>
      </c>
      <c r="J730" s="195">
        <v>36982</v>
      </c>
      <c r="K730" s="67">
        <v>0</v>
      </c>
      <c r="L730" s="123">
        <f t="shared" si="12"/>
        <v>27851</v>
      </c>
      <c r="M730" s="83" t="s">
        <v>171</v>
      </c>
      <c r="N730" s="113" t="s">
        <v>9526</v>
      </c>
      <c r="O730" s="67"/>
      <c r="P730" s="67"/>
      <c r="Q730" s="83" t="s">
        <v>137</v>
      </c>
      <c r="R730" s="182" t="s">
        <v>137</v>
      </c>
      <c r="S730" s="83" t="s">
        <v>139</v>
      </c>
      <c r="T730" s="67" t="s">
        <v>140</v>
      </c>
      <c r="U730" s="200" t="s">
        <v>7830</v>
      </c>
      <c r="V730" s="67"/>
      <c r="W730" s="67"/>
      <c r="X730" s="83" t="s">
        <v>137</v>
      </c>
    </row>
    <row r="731" spans="1:24" ht="15" customHeight="1">
      <c r="A731" s="67" t="s">
        <v>134</v>
      </c>
      <c r="B731" s="67" t="s">
        <v>135</v>
      </c>
      <c r="C731" s="83">
        <v>845</v>
      </c>
      <c r="D731" s="104" t="s">
        <v>5599</v>
      </c>
      <c r="E731" s="83" t="s">
        <v>903</v>
      </c>
      <c r="F731" s="67" t="s">
        <v>136</v>
      </c>
      <c r="G731" s="83">
        <v>15000</v>
      </c>
      <c r="H731" s="67" t="s">
        <v>162</v>
      </c>
      <c r="I731" s="67">
        <v>1</v>
      </c>
      <c r="J731" s="195">
        <v>36982</v>
      </c>
      <c r="K731" s="67">
        <v>0</v>
      </c>
      <c r="L731" s="123">
        <f t="shared" si="12"/>
        <v>27851</v>
      </c>
      <c r="M731" s="83" t="s">
        <v>5758</v>
      </c>
      <c r="N731" s="113" t="s">
        <v>9526</v>
      </c>
      <c r="O731" s="67"/>
      <c r="P731" s="67"/>
      <c r="Q731" s="83" t="s">
        <v>137</v>
      </c>
      <c r="R731" s="182" t="s">
        <v>137</v>
      </c>
      <c r="S731" s="83" t="s">
        <v>139</v>
      </c>
      <c r="T731" s="67" t="s">
        <v>140</v>
      </c>
      <c r="U731" s="200" t="s">
        <v>7830</v>
      </c>
      <c r="V731" s="67"/>
      <c r="W731" s="67"/>
      <c r="X731" s="83" t="s">
        <v>7097</v>
      </c>
    </row>
    <row r="732" spans="1:24" ht="15" customHeight="1">
      <c r="A732" s="67" t="s">
        <v>134</v>
      </c>
      <c r="B732" s="67" t="s">
        <v>135</v>
      </c>
      <c r="C732" s="83">
        <v>722</v>
      </c>
      <c r="D732" s="104" t="s">
        <v>5480</v>
      </c>
      <c r="E732" s="83" t="s">
        <v>904</v>
      </c>
      <c r="F732" s="67" t="s">
        <v>136</v>
      </c>
      <c r="G732" s="83">
        <v>18000</v>
      </c>
      <c r="H732" s="67" t="s">
        <v>162</v>
      </c>
      <c r="I732" s="67">
        <v>1</v>
      </c>
      <c r="J732" s="195">
        <v>36982</v>
      </c>
      <c r="K732" s="67">
        <v>0</v>
      </c>
      <c r="L732" s="123">
        <f t="shared" si="12"/>
        <v>27851</v>
      </c>
      <c r="M732" s="83" t="s">
        <v>5738</v>
      </c>
      <c r="N732" s="113" t="s">
        <v>9526</v>
      </c>
      <c r="O732" s="67"/>
      <c r="P732" s="67"/>
      <c r="Q732" s="83" t="s">
        <v>4574</v>
      </c>
      <c r="R732" s="182" t="s">
        <v>3032</v>
      </c>
      <c r="S732" s="83" t="s">
        <v>139</v>
      </c>
      <c r="T732" s="67" t="s">
        <v>140</v>
      </c>
      <c r="U732" s="200" t="s">
        <v>7832</v>
      </c>
      <c r="V732" s="67"/>
      <c r="W732" s="67"/>
      <c r="X732" s="83" t="s">
        <v>7098</v>
      </c>
    </row>
    <row r="733" spans="1:24" ht="15" customHeight="1">
      <c r="A733" s="67" t="s">
        <v>134</v>
      </c>
      <c r="B733" s="67" t="s">
        <v>135</v>
      </c>
      <c r="C733" s="83">
        <v>533</v>
      </c>
      <c r="D733" s="104" t="s">
        <v>5525</v>
      </c>
      <c r="E733" s="83" t="s">
        <v>905</v>
      </c>
      <c r="F733" s="67" t="s">
        <v>136</v>
      </c>
      <c r="G733" s="83">
        <v>4000</v>
      </c>
      <c r="H733" s="67" t="s">
        <v>162</v>
      </c>
      <c r="I733" s="67">
        <v>1</v>
      </c>
      <c r="J733" s="195">
        <v>36982</v>
      </c>
      <c r="K733" s="67">
        <v>0</v>
      </c>
      <c r="L733" s="123">
        <f t="shared" si="12"/>
        <v>27851</v>
      </c>
      <c r="M733" s="83" t="s">
        <v>5740</v>
      </c>
      <c r="N733" s="113" t="s">
        <v>9526</v>
      </c>
      <c r="O733" s="67"/>
      <c r="P733" s="67"/>
      <c r="Q733" s="83" t="s">
        <v>137</v>
      </c>
      <c r="R733" s="182" t="s">
        <v>137</v>
      </c>
      <c r="S733" s="83" t="s">
        <v>139</v>
      </c>
      <c r="T733" s="67" t="s">
        <v>140</v>
      </c>
      <c r="U733" s="200" t="s">
        <v>7830</v>
      </c>
      <c r="V733" s="67"/>
      <c r="W733" s="67"/>
      <c r="X733" s="83" t="s">
        <v>7099</v>
      </c>
    </row>
    <row r="734" spans="1:24" ht="15" customHeight="1">
      <c r="A734" s="67" t="s">
        <v>134</v>
      </c>
      <c r="B734" s="67" t="s">
        <v>135</v>
      </c>
      <c r="C734" s="83">
        <v>2691</v>
      </c>
      <c r="D734" s="104" t="s">
        <v>5498</v>
      </c>
      <c r="E734" s="83" t="s">
        <v>906</v>
      </c>
      <c r="F734" s="67" t="s">
        <v>136</v>
      </c>
      <c r="G734" s="83">
        <v>650</v>
      </c>
      <c r="H734" s="67" t="s">
        <v>162</v>
      </c>
      <c r="I734" s="67">
        <v>1</v>
      </c>
      <c r="J734" s="195">
        <v>36982</v>
      </c>
      <c r="K734" s="67">
        <v>0</v>
      </c>
      <c r="L734" s="123">
        <f t="shared" si="12"/>
        <v>27851</v>
      </c>
      <c r="M734" s="83" t="s">
        <v>5753</v>
      </c>
      <c r="N734" s="113" t="s">
        <v>9526</v>
      </c>
      <c r="O734" s="67"/>
      <c r="P734" s="67"/>
      <c r="Q734" s="83" t="s">
        <v>137</v>
      </c>
      <c r="R734" s="182" t="s">
        <v>137</v>
      </c>
      <c r="S734" s="83" t="s">
        <v>139</v>
      </c>
      <c r="T734" s="67" t="s">
        <v>140</v>
      </c>
      <c r="U734" s="200" t="s">
        <v>7830</v>
      </c>
      <c r="V734" s="67"/>
      <c r="W734" s="67"/>
      <c r="X734" s="83" t="s">
        <v>7100</v>
      </c>
    </row>
    <row r="735" spans="1:24" ht="15" customHeight="1">
      <c r="A735" s="67" t="s">
        <v>134</v>
      </c>
      <c r="B735" s="67" t="s">
        <v>135</v>
      </c>
      <c r="C735" s="83">
        <v>1431</v>
      </c>
      <c r="D735" s="104" t="s">
        <v>5498</v>
      </c>
      <c r="E735" s="83" t="s">
        <v>907</v>
      </c>
      <c r="F735" s="67" t="s">
        <v>136</v>
      </c>
      <c r="G735" s="83">
        <v>9000</v>
      </c>
      <c r="H735" s="67" t="s">
        <v>162</v>
      </c>
      <c r="I735" s="67">
        <v>1</v>
      </c>
      <c r="J735" s="195">
        <v>36982</v>
      </c>
      <c r="K735" s="67">
        <v>0</v>
      </c>
      <c r="L735" s="123">
        <f t="shared" si="12"/>
        <v>27851</v>
      </c>
      <c r="M735" s="83" t="s">
        <v>5909</v>
      </c>
      <c r="N735" s="113" t="s">
        <v>9526</v>
      </c>
      <c r="O735" s="67"/>
      <c r="P735" s="67"/>
      <c r="Q735" s="83" t="s">
        <v>4575</v>
      </c>
      <c r="R735" s="182" t="s">
        <v>3033</v>
      </c>
      <c r="S735" s="83" t="s">
        <v>139</v>
      </c>
      <c r="T735" s="67" t="s">
        <v>140</v>
      </c>
      <c r="U735" s="200" t="s">
        <v>7831</v>
      </c>
      <c r="V735" s="67"/>
      <c r="W735" s="67"/>
      <c r="X735" s="83" t="s">
        <v>7101</v>
      </c>
    </row>
    <row r="736" spans="1:24" ht="15" customHeight="1">
      <c r="A736" s="67" t="s">
        <v>134</v>
      </c>
      <c r="B736" s="67" t="s">
        <v>135</v>
      </c>
      <c r="C736" s="83">
        <v>2524</v>
      </c>
      <c r="D736" s="104" t="s">
        <v>161</v>
      </c>
      <c r="E736" s="83" t="s">
        <v>908</v>
      </c>
      <c r="F736" s="67" t="s">
        <v>136</v>
      </c>
      <c r="G736" s="83">
        <v>4300</v>
      </c>
      <c r="H736" s="67" t="s">
        <v>162</v>
      </c>
      <c r="I736" s="67">
        <v>1</v>
      </c>
      <c r="J736" s="195">
        <v>36982</v>
      </c>
      <c r="K736" s="67">
        <v>0</v>
      </c>
      <c r="L736" s="123">
        <f t="shared" si="12"/>
        <v>27851</v>
      </c>
      <c r="M736" s="83" t="s">
        <v>5916</v>
      </c>
      <c r="N736" s="113" t="s">
        <v>9526</v>
      </c>
      <c r="O736" s="67"/>
      <c r="P736" s="67"/>
      <c r="Q736" s="83" t="s">
        <v>4576</v>
      </c>
      <c r="R736" s="182" t="s">
        <v>3034</v>
      </c>
      <c r="S736" s="83" t="s">
        <v>139</v>
      </c>
      <c r="T736" s="67" t="s">
        <v>140</v>
      </c>
      <c r="U736" s="200" t="s">
        <v>7830</v>
      </c>
      <c r="V736" s="67"/>
      <c r="W736" s="67"/>
      <c r="X736" s="83" t="s">
        <v>7102</v>
      </c>
    </row>
    <row r="737" spans="1:24" ht="15" customHeight="1">
      <c r="A737" s="67" t="s">
        <v>134</v>
      </c>
      <c r="B737" s="67" t="s">
        <v>135</v>
      </c>
      <c r="C737" s="83">
        <v>565</v>
      </c>
      <c r="D737" s="104" t="s">
        <v>5523</v>
      </c>
      <c r="E737" s="83" t="s">
        <v>909</v>
      </c>
      <c r="F737" s="67" t="s">
        <v>136</v>
      </c>
      <c r="G737" s="83">
        <v>7300</v>
      </c>
      <c r="H737" s="67" t="s">
        <v>162</v>
      </c>
      <c r="I737" s="67">
        <v>1</v>
      </c>
      <c r="J737" s="195">
        <v>36982</v>
      </c>
      <c r="K737" s="67">
        <v>0</v>
      </c>
      <c r="L737" s="123">
        <f t="shared" si="12"/>
        <v>27851</v>
      </c>
      <c r="M737" s="83" t="s">
        <v>5844</v>
      </c>
      <c r="N737" s="113" t="s">
        <v>9526</v>
      </c>
      <c r="O737" s="67"/>
      <c r="P737" s="67"/>
      <c r="Q737" s="83" t="s">
        <v>4577</v>
      </c>
      <c r="R737" s="182" t="s">
        <v>3035</v>
      </c>
      <c r="S737" s="83" t="s">
        <v>139</v>
      </c>
      <c r="T737" s="67" t="s">
        <v>140</v>
      </c>
      <c r="U737" s="200" t="s">
        <v>7832</v>
      </c>
      <c r="V737" s="67"/>
      <c r="W737" s="67"/>
      <c r="X737" s="83" t="s">
        <v>7103</v>
      </c>
    </row>
    <row r="738" spans="1:24" ht="15" customHeight="1">
      <c r="A738" s="67" t="s">
        <v>134</v>
      </c>
      <c r="B738" s="67" t="s">
        <v>135</v>
      </c>
      <c r="C738" s="83">
        <v>512</v>
      </c>
      <c r="D738" s="104" t="s">
        <v>5522</v>
      </c>
      <c r="E738" s="83" t="s">
        <v>910</v>
      </c>
      <c r="F738" s="67" t="s">
        <v>136</v>
      </c>
      <c r="G738" s="83">
        <v>17200</v>
      </c>
      <c r="H738" s="67" t="s">
        <v>162</v>
      </c>
      <c r="I738" s="67">
        <v>1</v>
      </c>
      <c r="J738" s="195">
        <v>36982</v>
      </c>
      <c r="K738" s="67">
        <v>0</v>
      </c>
      <c r="L738" s="123">
        <f t="shared" si="12"/>
        <v>27851</v>
      </c>
      <c r="M738" s="83" t="s">
        <v>5758</v>
      </c>
      <c r="N738" s="113" t="s">
        <v>9526</v>
      </c>
      <c r="O738" s="67"/>
      <c r="P738" s="67"/>
      <c r="Q738" s="83" t="s">
        <v>4578</v>
      </c>
      <c r="R738" s="182" t="s">
        <v>3036</v>
      </c>
      <c r="S738" s="83" t="s">
        <v>139</v>
      </c>
      <c r="T738" s="67" t="s">
        <v>140</v>
      </c>
      <c r="U738" s="200" t="s">
        <v>7831</v>
      </c>
      <c r="V738" s="67"/>
      <c r="W738" s="67"/>
      <c r="X738" s="83" t="s">
        <v>137</v>
      </c>
    </row>
    <row r="739" spans="1:24" ht="15" customHeight="1">
      <c r="A739" s="67" t="s">
        <v>134</v>
      </c>
      <c r="B739" s="67" t="s">
        <v>135</v>
      </c>
      <c r="C739" s="83">
        <v>440</v>
      </c>
      <c r="D739" s="104" t="s">
        <v>5526</v>
      </c>
      <c r="E739" s="83" t="s">
        <v>911</v>
      </c>
      <c r="F739" s="67" t="s">
        <v>136</v>
      </c>
      <c r="G739" s="83">
        <v>5400</v>
      </c>
      <c r="H739" s="67" t="s">
        <v>162</v>
      </c>
      <c r="I739" s="67">
        <v>1</v>
      </c>
      <c r="J739" s="195">
        <v>36982</v>
      </c>
      <c r="K739" s="67">
        <v>0</v>
      </c>
      <c r="L739" s="123">
        <f t="shared" si="12"/>
        <v>27851</v>
      </c>
      <c r="M739" s="83" t="s">
        <v>5738</v>
      </c>
      <c r="N739" s="113" t="s">
        <v>9526</v>
      </c>
      <c r="O739" s="67"/>
      <c r="P739" s="67"/>
      <c r="Q739" s="83" t="s">
        <v>4579</v>
      </c>
      <c r="R739" s="182" t="s">
        <v>3037</v>
      </c>
      <c r="S739" s="83" t="s">
        <v>139</v>
      </c>
      <c r="T739" s="67" t="s">
        <v>140</v>
      </c>
      <c r="U739" s="200" t="s">
        <v>7830</v>
      </c>
      <c r="V739" s="67"/>
      <c r="W739" s="67"/>
      <c r="X739" s="83" t="s">
        <v>137</v>
      </c>
    </row>
    <row r="740" spans="1:24" ht="15" customHeight="1">
      <c r="A740" s="67" t="s">
        <v>134</v>
      </c>
      <c r="B740" s="67" t="s">
        <v>135</v>
      </c>
      <c r="C740" s="83">
        <v>439</v>
      </c>
      <c r="D740" s="104" t="s">
        <v>5526</v>
      </c>
      <c r="E740" s="83" t="s">
        <v>912</v>
      </c>
      <c r="F740" s="67" t="s">
        <v>136</v>
      </c>
      <c r="G740" s="83">
        <v>5410</v>
      </c>
      <c r="H740" s="67" t="s">
        <v>162</v>
      </c>
      <c r="I740" s="67">
        <v>1</v>
      </c>
      <c r="J740" s="195">
        <v>36982</v>
      </c>
      <c r="K740" s="67">
        <v>0</v>
      </c>
      <c r="L740" s="123">
        <f t="shared" si="12"/>
        <v>27851</v>
      </c>
      <c r="M740" s="83" t="s">
        <v>5738</v>
      </c>
      <c r="N740" s="113" t="s">
        <v>9526</v>
      </c>
      <c r="O740" s="67"/>
      <c r="P740" s="67"/>
      <c r="Q740" s="83" t="s">
        <v>4580</v>
      </c>
      <c r="R740" s="182" t="s">
        <v>3038</v>
      </c>
      <c r="S740" s="83" t="s">
        <v>139</v>
      </c>
      <c r="T740" s="67" t="s">
        <v>140</v>
      </c>
      <c r="U740" s="200" t="s">
        <v>7830</v>
      </c>
      <c r="V740" s="67"/>
      <c r="W740" s="67"/>
      <c r="X740" s="83" t="s">
        <v>137</v>
      </c>
    </row>
    <row r="741" spans="1:24" ht="15" customHeight="1">
      <c r="A741" s="67" t="s">
        <v>134</v>
      </c>
      <c r="B741" s="67" t="s">
        <v>135</v>
      </c>
      <c r="C741" s="83">
        <v>1339</v>
      </c>
      <c r="D741" s="104" t="s">
        <v>5612</v>
      </c>
      <c r="E741" s="83" t="s">
        <v>913</v>
      </c>
      <c r="F741" s="67" t="s">
        <v>136</v>
      </c>
      <c r="G741" s="83">
        <v>3000</v>
      </c>
      <c r="H741" s="67" t="s">
        <v>162</v>
      </c>
      <c r="I741" s="67">
        <v>1</v>
      </c>
      <c r="J741" s="195">
        <v>36982</v>
      </c>
      <c r="K741" s="67">
        <v>0</v>
      </c>
      <c r="L741" s="123">
        <f t="shared" si="12"/>
        <v>27851</v>
      </c>
      <c r="M741" s="83" t="s">
        <v>171</v>
      </c>
      <c r="N741" s="113" t="s">
        <v>9526</v>
      </c>
      <c r="O741" s="67"/>
      <c r="P741" s="67"/>
      <c r="Q741" s="83" t="s">
        <v>137</v>
      </c>
      <c r="R741" s="182" t="s">
        <v>137</v>
      </c>
      <c r="S741" s="83" t="s">
        <v>139</v>
      </c>
      <c r="T741" s="67" t="s">
        <v>140</v>
      </c>
      <c r="U741" s="200" t="s">
        <v>7830</v>
      </c>
      <c r="V741" s="67"/>
      <c r="W741" s="67"/>
      <c r="X741" s="83" t="s">
        <v>137</v>
      </c>
    </row>
    <row r="742" spans="1:24" ht="15" customHeight="1">
      <c r="A742" s="67" t="s">
        <v>134</v>
      </c>
      <c r="B742" s="67" t="s">
        <v>135</v>
      </c>
      <c r="C742" s="83">
        <v>2696</v>
      </c>
      <c r="D742" s="104" t="s">
        <v>5613</v>
      </c>
      <c r="E742" s="83" t="s">
        <v>914</v>
      </c>
      <c r="F742" s="67" t="s">
        <v>136</v>
      </c>
      <c r="G742" s="83">
        <v>9600</v>
      </c>
      <c r="H742" s="67" t="s">
        <v>162</v>
      </c>
      <c r="I742" s="67">
        <v>1</v>
      </c>
      <c r="J742" s="195">
        <v>36982</v>
      </c>
      <c r="K742" s="67">
        <v>0</v>
      </c>
      <c r="L742" s="123">
        <f t="shared" si="12"/>
        <v>27851</v>
      </c>
      <c r="M742" s="83" t="s">
        <v>5795</v>
      </c>
      <c r="N742" s="113" t="s">
        <v>9526</v>
      </c>
      <c r="O742" s="67"/>
      <c r="P742" s="67"/>
      <c r="Q742" s="83" t="s">
        <v>4581</v>
      </c>
      <c r="R742" s="182" t="s">
        <v>3039</v>
      </c>
      <c r="S742" s="83" t="s">
        <v>139</v>
      </c>
      <c r="T742" s="67" t="s">
        <v>140</v>
      </c>
      <c r="U742" s="200" t="s">
        <v>7830</v>
      </c>
      <c r="V742" s="67"/>
      <c r="W742" s="67"/>
      <c r="X742" s="83" t="s">
        <v>7104</v>
      </c>
    </row>
    <row r="743" spans="1:24" ht="15" customHeight="1">
      <c r="A743" s="67" t="s">
        <v>134</v>
      </c>
      <c r="B743" s="67" t="s">
        <v>135</v>
      </c>
      <c r="C743" s="83">
        <v>2697</v>
      </c>
      <c r="D743" s="104" t="s">
        <v>5553</v>
      </c>
      <c r="E743" s="83" t="s">
        <v>915</v>
      </c>
      <c r="F743" s="67" t="s">
        <v>136</v>
      </c>
      <c r="G743" s="83">
        <v>1200</v>
      </c>
      <c r="H743" s="67" t="s">
        <v>162</v>
      </c>
      <c r="I743" s="67">
        <v>1</v>
      </c>
      <c r="J743" s="195">
        <v>36982</v>
      </c>
      <c r="K743" s="67">
        <v>0</v>
      </c>
      <c r="L743" s="123">
        <f t="shared" si="12"/>
        <v>27851</v>
      </c>
      <c r="M743" s="83" t="s">
        <v>5734</v>
      </c>
      <c r="N743" s="113" t="s">
        <v>9526</v>
      </c>
      <c r="O743" s="67"/>
      <c r="P743" s="67"/>
      <c r="Q743" s="83" t="s">
        <v>137</v>
      </c>
      <c r="R743" s="182" t="s">
        <v>137</v>
      </c>
      <c r="S743" s="83" t="s">
        <v>139</v>
      </c>
      <c r="T743" s="67" t="s">
        <v>140</v>
      </c>
      <c r="U743" s="200" t="s">
        <v>7830</v>
      </c>
      <c r="V743" s="67"/>
      <c r="W743" s="67"/>
      <c r="X743" s="83" t="s">
        <v>137</v>
      </c>
    </row>
    <row r="744" spans="1:24" ht="15" customHeight="1">
      <c r="A744" s="67" t="s">
        <v>134</v>
      </c>
      <c r="B744" s="67" t="s">
        <v>135</v>
      </c>
      <c r="C744" s="83">
        <v>474</v>
      </c>
      <c r="D744" s="104" t="s">
        <v>5491</v>
      </c>
      <c r="E744" s="83" t="s">
        <v>916</v>
      </c>
      <c r="F744" s="67" t="s">
        <v>136</v>
      </c>
      <c r="G744" s="83">
        <v>1500</v>
      </c>
      <c r="H744" s="67" t="s">
        <v>162</v>
      </c>
      <c r="I744" s="67">
        <v>1</v>
      </c>
      <c r="J744" s="195">
        <v>36982</v>
      </c>
      <c r="K744" s="67">
        <v>0</v>
      </c>
      <c r="L744" s="123">
        <f t="shared" si="12"/>
        <v>27851</v>
      </c>
      <c r="M744" s="83" t="s">
        <v>5801</v>
      </c>
      <c r="N744" s="113" t="s">
        <v>9526</v>
      </c>
      <c r="O744" s="67"/>
      <c r="P744" s="67"/>
      <c r="Q744" s="83" t="s">
        <v>137</v>
      </c>
      <c r="R744" s="182" t="s">
        <v>137</v>
      </c>
      <c r="S744" s="83" t="s">
        <v>139</v>
      </c>
      <c r="T744" s="67" t="s">
        <v>140</v>
      </c>
      <c r="U744" s="200" t="s">
        <v>7830</v>
      </c>
      <c r="V744" s="67"/>
      <c r="W744" s="67"/>
      <c r="X744" s="83" t="s">
        <v>7105</v>
      </c>
    </row>
    <row r="745" spans="1:24" ht="15" customHeight="1">
      <c r="A745" s="67" t="s">
        <v>134</v>
      </c>
      <c r="B745" s="67" t="s">
        <v>135</v>
      </c>
      <c r="C745" s="83">
        <v>834</v>
      </c>
      <c r="D745" s="104" t="s">
        <v>5553</v>
      </c>
      <c r="E745" s="83" t="s">
        <v>917</v>
      </c>
      <c r="F745" s="67" t="s">
        <v>136</v>
      </c>
      <c r="G745" s="83">
        <v>8600</v>
      </c>
      <c r="H745" s="67" t="s">
        <v>162</v>
      </c>
      <c r="I745" s="67">
        <v>1</v>
      </c>
      <c r="J745" s="195">
        <v>36982</v>
      </c>
      <c r="K745" s="67">
        <v>0</v>
      </c>
      <c r="L745" s="123">
        <f t="shared" si="12"/>
        <v>27851</v>
      </c>
      <c r="M745" s="83" t="s">
        <v>5738</v>
      </c>
      <c r="N745" s="113" t="s">
        <v>9526</v>
      </c>
      <c r="O745" s="67"/>
      <c r="P745" s="67"/>
      <c r="Q745" s="83" t="s">
        <v>137</v>
      </c>
      <c r="R745" s="182" t="s">
        <v>137</v>
      </c>
      <c r="S745" s="83" t="s">
        <v>139</v>
      </c>
      <c r="T745" s="67" t="s">
        <v>140</v>
      </c>
      <c r="U745" s="200" t="s">
        <v>7830</v>
      </c>
      <c r="V745" s="67"/>
      <c r="W745" s="67"/>
      <c r="X745" s="83" t="s">
        <v>7106</v>
      </c>
    </row>
    <row r="746" spans="1:24" ht="15" customHeight="1">
      <c r="A746" s="67" t="s">
        <v>134</v>
      </c>
      <c r="B746" s="67" t="s">
        <v>135</v>
      </c>
      <c r="C746" s="83">
        <v>714</v>
      </c>
      <c r="D746" s="104" t="s">
        <v>172</v>
      </c>
      <c r="E746" s="83" t="s">
        <v>918</v>
      </c>
      <c r="F746" s="67" t="s">
        <v>136</v>
      </c>
      <c r="G746" s="83">
        <v>33000</v>
      </c>
      <c r="H746" s="67" t="s">
        <v>162</v>
      </c>
      <c r="I746" s="67">
        <v>1</v>
      </c>
      <c r="J746" s="195">
        <v>36982</v>
      </c>
      <c r="K746" s="67">
        <v>0</v>
      </c>
      <c r="L746" s="123">
        <f t="shared" si="12"/>
        <v>27851</v>
      </c>
      <c r="M746" s="83" t="s">
        <v>5848</v>
      </c>
      <c r="N746" s="113" t="s">
        <v>9526</v>
      </c>
      <c r="O746" s="67"/>
      <c r="P746" s="67"/>
      <c r="Q746" s="83" t="s">
        <v>4582</v>
      </c>
      <c r="R746" s="182" t="s">
        <v>3040</v>
      </c>
      <c r="S746" s="83" t="s">
        <v>139</v>
      </c>
      <c r="T746" s="67" t="s">
        <v>140</v>
      </c>
      <c r="U746" s="200" t="s">
        <v>7832</v>
      </c>
      <c r="V746" s="67"/>
      <c r="W746" s="67"/>
      <c r="X746" s="83" t="s">
        <v>7107</v>
      </c>
    </row>
    <row r="747" spans="1:24" ht="15" customHeight="1">
      <c r="A747" s="67" t="s">
        <v>134</v>
      </c>
      <c r="B747" s="67" t="s">
        <v>135</v>
      </c>
      <c r="C747" s="83">
        <v>453</v>
      </c>
      <c r="D747" s="104" t="s">
        <v>5491</v>
      </c>
      <c r="E747" s="83" t="s">
        <v>919</v>
      </c>
      <c r="F747" s="67" t="s">
        <v>136</v>
      </c>
      <c r="G747" s="83">
        <v>1330</v>
      </c>
      <c r="H747" s="67" t="s">
        <v>162</v>
      </c>
      <c r="I747" s="67">
        <v>1</v>
      </c>
      <c r="J747" s="195">
        <v>36982</v>
      </c>
      <c r="K747" s="67">
        <v>0</v>
      </c>
      <c r="L747" s="123">
        <f t="shared" si="12"/>
        <v>27851</v>
      </c>
      <c r="M747" s="83" t="s">
        <v>5801</v>
      </c>
      <c r="N747" s="113" t="s">
        <v>9526</v>
      </c>
      <c r="O747" s="67"/>
      <c r="P747" s="67"/>
      <c r="Q747" s="83" t="s">
        <v>137</v>
      </c>
      <c r="R747" s="182" t="s">
        <v>137</v>
      </c>
      <c r="S747" s="83" t="s">
        <v>139</v>
      </c>
      <c r="T747" s="67" t="s">
        <v>140</v>
      </c>
      <c r="U747" s="200" t="s">
        <v>7830</v>
      </c>
      <c r="V747" s="67"/>
      <c r="W747" s="67"/>
      <c r="X747" s="83" t="s">
        <v>7108</v>
      </c>
    </row>
    <row r="748" spans="1:24" ht="15" customHeight="1">
      <c r="A748" s="67" t="s">
        <v>134</v>
      </c>
      <c r="B748" s="67" t="s">
        <v>135</v>
      </c>
      <c r="C748" s="83">
        <v>1278</v>
      </c>
      <c r="D748" s="104" t="s">
        <v>5573</v>
      </c>
      <c r="E748" s="83" t="s">
        <v>920</v>
      </c>
      <c r="F748" s="67" t="s">
        <v>136</v>
      </c>
      <c r="G748" s="83">
        <v>7800</v>
      </c>
      <c r="H748" s="67" t="s">
        <v>162</v>
      </c>
      <c r="I748" s="67">
        <v>1</v>
      </c>
      <c r="J748" s="195">
        <v>36982</v>
      </c>
      <c r="K748" s="67">
        <v>0</v>
      </c>
      <c r="L748" s="123">
        <f t="shared" si="12"/>
        <v>27851</v>
      </c>
      <c r="M748" s="83" t="s">
        <v>5909</v>
      </c>
      <c r="N748" s="113" t="s">
        <v>9526</v>
      </c>
      <c r="O748" s="67"/>
      <c r="P748" s="67"/>
      <c r="Q748" s="83" t="s">
        <v>4583</v>
      </c>
      <c r="R748" s="182" t="s">
        <v>3041</v>
      </c>
      <c r="S748" s="83" t="s">
        <v>139</v>
      </c>
      <c r="T748" s="67" t="s">
        <v>140</v>
      </c>
      <c r="U748" s="200" t="s">
        <v>7830</v>
      </c>
      <c r="V748" s="67"/>
      <c r="W748" s="67"/>
      <c r="X748" s="83" t="s">
        <v>7109</v>
      </c>
    </row>
    <row r="749" spans="1:24" ht="15" customHeight="1">
      <c r="A749" s="67" t="s">
        <v>134</v>
      </c>
      <c r="B749" s="67" t="s">
        <v>135</v>
      </c>
      <c r="C749" s="83">
        <v>1397</v>
      </c>
      <c r="D749" s="104" t="s">
        <v>5594</v>
      </c>
      <c r="E749" s="83" t="s">
        <v>921</v>
      </c>
      <c r="F749" s="67" t="s">
        <v>136</v>
      </c>
      <c r="G749" s="83">
        <v>21600</v>
      </c>
      <c r="H749" s="67" t="s">
        <v>162</v>
      </c>
      <c r="I749" s="67">
        <v>1</v>
      </c>
      <c r="J749" s="195">
        <v>36982</v>
      </c>
      <c r="K749" s="67">
        <v>0</v>
      </c>
      <c r="L749" s="123">
        <f t="shared" si="12"/>
        <v>27851</v>
      </c>
      <c r="M749" s="83" t="s">
        <v>5917</v>
      </c>
      <c r="N749" s="113" t="s">
        <v>9526</v>
      </c>
      <c r="O749" s="67"/>
      <c r="P749" s="67"/>
      <c r="Q749" s="83">
        <v>9686617760</v>
      </c>
      <c r="R749" s="182" t="s">
        <v>3042</v>
      </c>
      <c r="S749" s="83" t="s">
        <v>139</v>
      </c>
      <c r="T749" s="67" t="s">
        <v>140</v>
      </c>
      <c r="U749" s="200" t="s">
        <v>7831</v>
      </c>
      <c r="V749" s="67"/>
      <c r="W749" s="67"/>
      <c r="X749" s="83" t="s">
        <v>7110</v>
      </c>
    </row>
    <row r="750" spans="1:24" ht="15" customHeight="1">
      <c r="A750" s="67" t="s">
        <v>134</v>
      </c>
      <c r="B750" s="67" t="s">
        <v>135</v>
      </c>
      <c r="C750" s="83">
        <v>1417</v>
      </c>
      <c r="D750" s="104" t="s">
        <v>5594</v>
      </c>
      <c r="E750" s="83" t="s">
        <v>922</v>
      </c>
      <c r="F750" s="67" t="s">
        <v>136</v>
      </c>
      <c r="G750" s="83">
        <v>25200</v>
      </c>
      <c r="H750" s="67" t="s">
        <v>162</v>
      </c>
      <c r="I750" s="67">
        <v>1</v>
      </c>
      <c r="J750" s="195">
        <v>36982</v>
      </c>
      <c r="K750" s="67">
        <v>0</v>
      </c>
      <c r="L750" s="123">
        <f t="shared" si="12"/>
        <v>27851</v>
      </c>
      <c r="M750" s="83" t="s">
        <v>5917</v>
      </c>
      <c r="N750" s="113" t="s">
        <v>9526</v>
      </c>
      <c r="O750" s="67"/>
      <c r="P750" s="67"/>
      <c r="Q750" s="83" t="s">
        <v>4584</v>
      </c>
      <c r="R750" s="182" t="s">
        <v>3043</v>
      </c>
      <c r="S750" s="83" t="s">
        <v>139</v>
      </c>
      <c r="T750" s="67" t="s">
        <v>140</v>
      </c>
      <c r="U750" s="200" t="s">
        <v>7831</v>
      </c>
      <c r="V750" s="67"/>
      <c r="W750" s="67"/>
      <c r="X750" s="83" t="s">
        <v>7111</v>
      </c>
    </row>
    <row r="751" spans="1:24" ht="15" customHeight="1">
      <c r="A751" s="67" t="s">
        <v>134</v>
      </c>
      <c r="B751" s="67" t="s">
        <v>135</v>
      </c>
      <c r="C751" s="83">
        <v>580</v>
      </c>
      <c r="D751" s="104" t="s">
        <v>5594</v>
      </c>
      <c r="E751" s="83" t="s">
        <v>923</v>
      </c>
      <c r="F751" s="67" t="s">
        <v>136</v>
      </c>
      <c r="G751" s="83">
        <v>26400</v>
      </c>
      <c r="H751" s="67" t="s">
        <v>162</v>
      </c>
      <c r="I751" s="67">
        <v>1</v>
      </c>
      <c r="J751" s="195">
        <v>36982</v>
      </c>
      <c r="K751" s="67">
        <v>0</v>
      </c>
      <c r="L751" s="123">
        <f t="shared" si="12"/>
        <v>27851</v>
      </c>
      <c r="M751" s="83" t="s">
        <v>5917</v>
      </c>
      <c r="N751" s="113" t="s">
        <v>9526</v>
      </c>
      <c r="O751" s="67"/>
      <c r="P751" s="67"/>
      <c r="Q751" s="83" t="s">
        <v>4585</v>
      </c>
      <c r="R751" s="182" t="s">
        <v>3044</v>
      </c>
      <c r="S751" s="83" t="s">
        <v>139</v>
      </c>
      <c r="T751" s="67" t="s">
        <v>140</v>
      </c>
      <c r="U751" s="200" t="s">
        <v>7832</v>
      </c>
      <c r="V751" s="67"/>
      <c r="W751" s="67"/>
      <c r="X751" s="83" t="s">
        <v>7112</v>
      </c>
    </row>
    <row r="752" spans="1:24" ht="15" customHeight="1">
      <c r="A752" s="67" t="s">
        <v>134</v>
      </c>
      <c r="B752" s="67" t="s">
        <v>135</v>
      </c>
      <c r="C752" s="83">
        <v>548</v>
      </c>
      <c r="D752" s="104" t="s">
        <v>5572</v>
      </c>
      <c r="E752" s="83" t="s">
        <v>924</v>
      </c>
      <c r="F752" s="67" t="s">
        <v>136</v>
      </c>
      <c r="G752" s="83">
        <v>36000</v>
      </c>
      <c r="H752" s="67" t="s">
        <v>162</v>
      </c>
      <c r="I752" s="67">
        <v>1</v>
      </c>
      <c r="J752" s="195">
        <v>36982</v>
      </c>
      <c r="K752" s="67">
        <v>0</v>
      </c>
      <c r="L752" s="123">
        <f t="shared" si="12"/>
        <v>27851</v>
      </c>
      <c r="M752" s="83" t="s">
        <v>5756</v>
      </c>
      <c r="N752" s="113" t="s">
        <v>9526</v>
      </c>
      <c r="O752" s="67"/>
      <c r="P752" s="67"/>
      <c r="Q752" s="83" t="s">
        <v>4586</v>
      </c>
      <c r="R752" s="182" t="s">
        <v>3045</v>
      </c>
      <c r="S752" s="83" t="s">
        <v>139</v>
      </c>
      <c r="T752" s="67" t="s">
        <v>140</v>
      </c>
      <c r="U752" s="200" t="s">
        <v>7832</v>
      </c>
      <c r="V752" s="67"/>
      <c r="W752" s="67"/>
      <c r="X752" s="83" t="s">
        <v>7113</v>
      </c>
    </row>
    <row r="753" spans="1:24" ht="15" customHeight="1">
      <c r="A753" s="67" t="s">
        <v>134</v>
      </c>
      <c r="B753" s="67" t="s">
        <v>135</v>
      </c>
      <c r="C753" s="83">
        <v>455</v>
      </c>
      <c r="D753" s="104" t="s">
        <v>5481</v>
      </c>
      <c r="E753" s="83" t="s">
        <v>925</v>
      </c>
      <c r="F753" s="67" t="s">
        <v>136</v>
      </c>
      <c r="G753" s="83">
        <v>9200</v>
      </c>
      <c r="H753" s="67" t="s">
        <v>162</v>
      </c>
      <c r="I753" s="67">
        <v>1</v>
      </c>
      <c r="J753" s="195">
        <v>36982</v>
      </c>
      <c r="K753" s="67">
        <v>0</v>
      </c>
      <c r="L753" s="123">
        <f t="shared" ref="L753:L816" si="13">DATE(YEAR(J753)-25,MONTH(J753),DAY(J753))</f>
        <v>27851</v>
      </c>
      <c r="M753" s="83" t="s">
        <v>5755</v>
      </c>
      <c r="N753" s="113" t="s">
        <v>9526</v>
      </c>
      <c r="O753" s="67"/>
      <c r="P753" s="67"/>
      <c r="Q753" s="83" t="s">
        <v>137</v>
      </c>
      <c r="R753" s="182" t="s">
        <v>137</v>
      </c>
      <c r="S753" s="83" t="s">
        <v>139</v>
      </c>
      <c r="T753" s="67" t="s">
        <v>140</v>
      </c>
      <c r="U753" s="200" t="s">
        <v>7830</v>
      </c>
      <c r="V753" s="67"/>
      <c r="W753" s="67"/>
      <c r="X753" s="83" t="s">
        <v>137</v>
      </c>
    </row>
    <row r="754" spans="1:24" ht="15" customHeight="1">
      <c r="A754" s="67" t="s">
        <v>134</v>
      </c>
      <c r="B754" s="67" t="s">
        <v>135</v>
      </c>
      <c r="C754" s="83">
        <v>943</v>
      </c>
      <c r="D754" s="104" t="s">
        <v>5500</v>
      </c>
      <c r="E754" s="83" t="s">
        <v>926</v>
      </c>
      <c r="F754" s="67" t="s">
        <v>136</v>
      </c>
      <c r="G754" s="83">
        <v>36000</v>
      </c>
      <c r="H754" s="67" t="s">
        <v>162</v>
      </c>
      <c r="I754" s="67">
        <v>1</v>
      </c>
      <c r="J754" s="195">
        <v>36982</v>
      </c>
      <c r="K754" s="67">
        <v>0</v>
      </c>
      <c r="L754" s="123">
        <f t="shared" si="13"/>
        <v>27851</v>
      </c>
      <c r="M754" s="83" t="s">
        <v>171</v>
      </c>
      <c r="N754" s="113" t="s">
        <v>9526</v>
      </c>
      <c r="O754" s="67"/>
      <c r="P754" s="67"/>
      <c r="Q754" s="83" t="s">
        <v>4587</v>
      </c>
      <c r="R754" s="182" t="s">
        <v>3046</v>
      </c>
      <c r="S754" s="83" t="s">
        <v>139</v>
      </c>
      <c r="T754" s="67" t="s">
        <v>140</v>
      </c>
      <c r="U754" s="200" t="s">
        <v>7832</v>
      </c>
      <c r="V754" s="67"/>
      <c r="W754" s="67"/>
      <c r="X754" s="83" t="s">
        <v>7114</v>
      </c>
    </row>
    <row r="755" spans="1:24" ht="15" customHeight="1">
      <c r="A755" s="67" t="s">
        <v>134</v>
      </c>
      <c r="B755" s="67" t="s">
        <v>135</v>
      </c>
      <c r="C755" s="83">
        <v>1702</v>
      </c>
      <c r="D755" s="104" t="s">
        <v>5500</v>
      </c>
      <c r="E755" s="83" t="s">
        <v>927</v>
      </c>
      <c r="F755" s="67" t="s">
        <v>136</v>
      </c>
      <c r="G755" s="83">
        <v>31000</v>
      </c>
      <c r="H755" s="67" t="s">
        <v>5736</v>
      </c>
      <c r="I755" s="67">
        <v>1</v>
      </c>
      <c r="J755" s="195">
        <v>36982</v>
      </c>
      <c r="K755" s="67">
        <v>0</v>
      </c>
      <c r="L755" s="123">
        <f t="shared" si="13"/>
        <v>27851</v>
      </c>
      <c r="M755" s="83" t="s">
        <v>5754</v>
      </c>
      <c r="N755" s="113" t="s">
        <v>9526</v>
      </c>
      <c r="O755" s="67"/>
      <c r="P755" s="67"/>
      <c r="Q755" s="83" t="s">
        <v>4588</v>
      </c>
      <c r="R755" s="182" t="s">
        <v>3047</v>
      </c>
      <c r="S755" s="83" t="s">
        <v>139</v>
      </c>
      <c r="T755" s="67" t="s">
        <v>140</v>
      </c>
      <c r="U755" s="200" t="s">
        <v>7833</v>
      </c>
      <c r="V755" s="67"/>
      <c r="W755" s="67"/>
      <c r="X755" s="83" t="s">
        <v>137</v>
      </c>
    </row>
    <row r="756" spans="1:24" ht="15" customHeight="1">
      <c r="A756" s="67" t="s">
        <v>134</v>
      </c>
      <c r="B756" s="67" t="s">
        <v>135</v>
      </c>
      <c r="C756" s="83">
        <v>1178</v>
      </c>
      <c r="D756" s="104" t="s">
        <v>5480</v>
      </c>
      <c r="E756" s="83" t="s">
        <v>928</v>
      </c>
      <c r="F756" s="67" t="s">
        <v>136</v>
      </c>
      <c r="G756" s="83">
        <v>17400</v>
      </c>
      <c r="H756" s="67" t="s">
        <v>162</v>
      </c>
      <c r="I756" s="67">
        <v>1</v>
      </c>
      <c r="J756" s="195">
        <v>36982</v>
      </c>
      <c r="K756" s="67">
        <v>0</v>
      </c>
      <c r="L756" s="123">
        <f t="shared" si="13"/>
        <v>27851</v>
      </c>
      <c r="M756" s="83" t="s">
        <v>5727</v>
      </c>
      <c r="N756" s="113" t="s">
        <v>9526</v>
      </c>
      <c r="O756" s="67"/>
      <c r="P756" s="67"/>
      <c r="Q756" s="83" t="s">
        <v>4589</v>
      </c>
      <c r="R756" s="182" t="s">
        <v>3048</v>
      </c>
      <c r="S756" s="83" t="s">
        <v>139</v>
      </c>
      <c r="T756" s="67" t="s">
        <v>140</v>
      </c>
      <c r="U756" s="200" t="s">
        <v>7831</v>
      </c>
      <c r="V756" s="67"/>
      <c r="W756" s="67"/>
      <c r="X756" s="83" t="s">
        <v>137</v>
      </c>
    </row>
    <row r="757" spans="1:24" ht="15" customHeight="1">
      <c r="A757" s="67" t="s">
        <v>134</v>
      </c>
      <c r="B757" s="67" t="s">
        <v>135</v>
      </c>
      <c r="C757" s="83">
        <v>2701</v>
      </c>
      <c r="D757" s="104" t="s">
        <v>5508</v>
      </c>
      <c r="E757" s="83" t="s">
        <v>929</v>
      </c>
      <c r="F757" s="67" t="s">
        <v>136</v>
      </c>
      <c r="G757" s="83">
        <v>500</v>
      </c>
      <c r="H757" s="67" t="s">
        <v>162</v>
      </c>
      <c r="I757" s="67">
        <v>1</v>
      </c>
      <c r="J757" s="195">
        <v>36982</v>
      </c>
      <c r="K757" s="67">
        <v>0</v>
      </c>
      <c r="L757" s="123">
        <f t="shared" si="13"/>
        <v>27851</v>
      </c>
      <c r="M757" s="83" t="s">
        <v>5918</v>
      </c>
      <c r="N757" s="113" t="s">
        <v>9526</v>
      </c>
      <c r="O757" s="67"/>
      <c r="P757" s="67"/>
      <c r="Q757" s="83" t="s">
        <v>137</v>
      </c>
      <c r="R757" s="182" t="s">
        <v>137</v>
      </c>
      <c r="S757" s="83" t="s">
        <v>139</v>
      </c>
      <c r="T757" s="67" t="s">
        <v>140</v>
      </c>
      <c r="U757" s="200" t="s">
        <v>7830</v>
      </c>
      <c r="V757" s="67"/>
      <c r="W757" s="67"/>
      <c r="X757" s="83" t="s">
        <v>7115</v>
      </c>
    </row>
    <row r="758" spans="1:24" ht="15" customHeight="1">
      <c r="A758" s="67" t="s">
        <v>134</v>
      </c>
      <c r="B758" s="67" t="s">
        <v>135</v>
      </c>
      <c r="C758" s="83">
        <v>1481</v>
      </c>
      <c r="D758" s="104" t="s">
        <v>5542</v>
      </c>
      <c r="E758" s="83" t="s">
        <v>930</v>
      </c>
      <c r="F758" s="67" t="s">
        <v>136</v>
      </c>
      <c r="G758" s="83">
        <v>11400</v>
      </c>
      <c r="H758" s="67" t="s">
        <v>162</v>
      </c>
      <c r="I758" s="67">
        <v>1</v>
      </c>
      <c r="J758" s="195">
        <v>36982</v>
      </c>
      <c r="K758" s="67">
        <v>0</v>
      </c>
      <c r="L758" s="123">
        <f t="shared" si="13"/>
        <v>27851</v>
      </c>
      <c r="M758" s="83" t="s">
        <v>5819</v>
      </c>
      <c r="N758" s="113" t="s">
        <v>9526</v>
      </c>
      <c r="O758" s="112"/>
      <c r="P758" s="67"/>
      <c r="Q758" s="83" t="s">
        <v>4590</v>
      </c>
      <c r="R758" s="182" t="s">
        <v>3049</v>
      </c>
      <c r="S758" s="83" t="s">
        <v>139</v>
      </c>
      <c r="T758" s="67" t="s">
        <v>140</v>
      </c>
      <c r="U758" s="200" t="s">
        <v>7830</v>
      </c>
      <c r="V758" s="67"/>
      <c r="W758" s="67"/>
      <c r="X758" s="83" t="s">
        <v>7116</v>
      </c>
    </row>
    <row r="759" spans="1:24" ht="15" customHeight="1">
      <c r="A759" s="67" t="s">
        <v>134</v>
      </c>
      <c r="B759" s="67" t="s">
        <v>135</v>
      </c>
      <c r="C759" s="83">
        <v>2703</v>
      </c>
      <c r="D759" s="104" t="s">
        <v>5614</v>
      </c>
      <c r="E759" s="83" t="s">
        <v>931</v>
      </c>
      <c r="F759" s="67" t="s">
        <v>136</v>
      </c>
      <c r="G759" s="83">
        <v>800</v>
      </c>
      <c r="H759" s="67" t="s">
        <v>5736</v>
      </c>
      <c r="I759" s="67">
        <v>1</v>
      </c>
      <c r="J759" s="195">
        <v>36982</v>
      </c>
      <c r="K759" s="67">
        <v>0</v>
      </c>
      <c r="L759" s="123">
        <f t="shared" si="13"/>
        <v>27851</v>
      </c>
      <c r="M759" s="83" t="s">
        <v>5919</v>
      </c>
      <c r="N759" s="113" t="s">
        <v>9526</v>
      </c>
      <c r="O759" s="67"/>
      <c r="P759" s="67"/>
      <c r="Q759" s="83" t="s">
        <v>137</v>
      </c>
      <c r="R759" s="182" t="s">
        <v>137</v>
      </c>
      <c r="S759" s="83" t="s">
        <v>139</v>
      </c>
      <c r="T759" s="67" t="s">
        <v>140</v>
      </c>
      <c r="U759" s="200" t="s">
        <v>7830</v>
      </c>
      <c r="V759" s="67"/>
      <c r="W759" s="67"/>
      <c r="X759" s="83" t="s">
        <v>7117</v>
      </c>
    </row>
    <row r="760" spans="1:24" ht="15" customHeight="1">
      <c r="A760" s="67" t="s">
        <v>134</v>
      </c>
      <c r="B760" s="67" t="s">
        <v>135</v>
      </c>
      <c r="C760" s="83">
        <v>2704</v>
      </c>
      <c r="D760" s="104" t="s">
        <v>5553</v>
      </c>
      <c r="E760" s="83" t="s">
        <v>932</v>
      </c>
      <c r="F760" s="67" t="s">
        <v>136</v>
      </c>
      <c r="G760" s="83">
        <v>1350</v>
      </c>
      <c r="H760" s="67" t="s">
        <v>162</v>
      </c>
      <c r="I760" s="67">
        <v>1</v>
      </c>
      <c r="J760" s="195">
        <v>36982</v>
      </c>
      <c r="K760" s="67">
        <v>0</v>
      </c>
      <c r="L760" s="123">
        <f t="shared" si="13"/>
        <v>27851</v>
      </c>
      <c r="M760" s="83" t="s">
        <v>5920</v>
      </c>
      <c r="N760" s="113" t="s">
        <v>9526</v>
      </c>
      <c r="O760" s="67"/>
      <c r="P760" s="67"/>
      <c r="Q760" s="83" t="s">
        <v>137</v>
      </c>
      <c r="R760" s="182" t="s">
        <v>137</v>
      </c>
      <c r="S760" s="83" t="s">
        <v>139</v>
      </c>
      <c r="T760" s="67" t="s">
        <v>140</v>
      </c>
      <c r="U760" s="200" t="s">
        <v>7830</v>
      </c>
      <c r="V760" s="67"/>
      <c r="W760" s="67"/>
      <c r="X760" s="83" t="s">
        <v>7118</v>
      </c>
    </row>
    <row r="761" spans="1:24" ht="15" customHeight="1">
      <c r="A761" s="67" t="s">
        <v>134</v>
      </c>
      <c r="B761" s="67" t="s">
        <v>135</v>
      </c>
      <c r="C761" s="83">
        <v>2578</v>
      </c>
      <c r="D761" s="104" t="s">
        <v>5512</v>
      </c>
      <c r="E761" s="83" t="s">
        <v>933</v>
      </c>
      <c r="F761" s="67" t="s">
        <v>136</v>
      </c>
      <c r="G761" s="83">
        <v>14400</v>
      </c>
      <c r="H761" s="67" t="s">
        <v>162</v>
      </c>
      <c r="I761" s="67">
        <v>1</v>
      </c>
      <c r="J761" s="195">
        <v>36982</v>
      </c>
      <c r="K761" s="67">
        <v>0</v>
      </c>
      <c r="L761" s="123">
        <f t="shared" si="13"/>
        <v>27851</v>
      </c>
      <c r="M761" s="83" t="s">
        <v>174</v>
      </c>
      <c r="N761" s="113" t="s">
        <v>9526</v>
      </c>
      <c r="O761" s="67"/>
      <c r="P761" s="67"/>
      <c r="Q761" s="83" t="s">
        <v>4591</v>
      </c>
      <c r="R761" s="182" t="s">
        <v>3050</v>
      </c>
      <c r="S761" s="83" t="s">
        <v>139</v>
      </c>
      <c r="T761" s="67" t="s">
        <v>140</v>
      </c>
      <c r="U761" s="200" t="s">
        <v>7832</v>
      </c>
      <c r="V761" s="67"/>
      <c r="W761" s="67"/>
      <c r="X761" s="83" t="s">
        <v>7119</v>
      </c>
    </row>
    <row r="762" spans="1:24" ht="15" customHeight="1">
      <c r="A762" s="67" t="s">
        <v>134</v>
      </c>
      <c r="B762" s="67" t="s">
        <v>135</v>
      </c>
      <c r="C762" s="83">
        <v>1048</v>
      </c>
      <c r="D762" s="104" t="s">
        <v>5526</v>
      </c>
      <c r="E762" s="83" t="s">
        <v>934</v>
      </c>
      <c r="F762" s="67" t="s">
        <v>136</v>
      </c>
      <c r="G762" s="83">
        <v>12000</v>
      </c>
      <c r="H762" s="67" t="s">
        <v>162</v>
      </c>
      <c r="I762" s="67">
        <v>1</v>
      </c>
      <c r="J762" s="195">
        <v>36982</v>
      </c>
      <c r="K762" s="67">
        <v>0</v>
      </c>
      <c r="L762" s="123">
        <f t="shared" si="13"/>
        <v>27851</v>
      </c>
      <c r="M762" s="83" t="s">
        <v>5801</v>
      </c>
      <c r="N762" s="113" t="s">
        <v>9526</v>
      </c>
      <c r="O762" s="67"/>
      <c r="P762" s="67"/>
      <c r="Q762" s="83" t="s">
        <v>4592</v>
      </c>
      <c r="R762" s="182" t="s">
        <v>3051</v>
      </c>
      <c r="S762" s="83" t="s">
        <v>139</v>
      </c>
      <c r="T762" s="67" t="s">
        <v>140</v>
      </c>
      <c r="U762" s="200" t="s">
        <v>7831</v>
      </c>
      <c r="V762" s="67"/>
      <c r="W762" s="67"/>
      <c r="X762" s="83" t="s">
        <v>7120</v>
      </c>
    </row>
    <row r="763" spans="1:24" ht="15" customHeight="1">
      <c r="A763" s="67" t="s">
        <v>134</v>
      </c>
      <c r="B763" s="67" t="s">
        <v>135</v>
      </c>
      <c r="C763" s="83">
        <v>503</v>
      </c>
      <c r="D763" s="104" t="s">
        <v>5615</v>
      </c>
      <c r="E763" s="83" t="s">
        <v>935</v>
      </c>
      <c r="F763" s="67" t="s">
        <v>136</v>
      </c>
      <c r="G763" s="83">
        <v>1200</v>
      </c>
      <c r="H763" s="67" t="s">
        <v>162</v>
      </c>
      <c r="I763" s="67">
        <v>1</v>
      </c>
      <c r="J763" s="195">
        <v>36982</v>
      </c>
      <c r="K763" s="67">
        <v>0</v>
      </c>
      <c r="L763" s="123">
        <f t="shared" si="13"/>
        <v>27851</v>
      </c>
      <c r="M763" s="83" t="s">
        <v>5774</v>
      </c>
      <c r="N763" s="113" t="s">
        <v>9526</v>
      </c>
      <c r="O763" s="67"/>
      <c r="P763" s="67"/>
      <c r="Q763" s="83" t="s">
        <v>137</v>
      </c>
      <c r="R763" s="182" t="s">
        <v>137</v>
      </c>
      <c r="S763" s="83" t="s">
        <v>139</v>
      </c>
      <c r="T763" s="67" t="s">
        <v>140</v>
      </c>
      <c r="U763" s="200" t="s">
        <v>7830</v>
      </c>
      <c r="V763" s="67"/>
      <c r="W763" s="67"/>
      <c r="X763" s="83" t="s">
        <v>7121</v>
      </c>
    </row>
    <row r="764" spans="1:24" ht="15" customHeight="1">
      <c r="A764" s="67" t="s">
        <v>134</v>
      </c>
      <c r="B764" s="67" t="s">
        <v>135</v>
      </c>
      <c r="C764" s="83">
        <v>343</v>
      </c>
      <c r="D764" s="104" t="s">
        <v>5503</v>
      </c>
      <c r="E764" s="83" t="s">
        <v>936</v>
      </c>
      <c r="F764" s="67" t="s">
        <v>136</v>
      </c>
      <c r="G764" s="83">
        <v>11400</v>
      </c>
      <c r="H764" s="67" t="s">
        <v>162</v>
      </c>
      <c r="I764" s="67">
        <v>1</v>
      </c>
      <c r="J764" s="195">
        <v>36982</v>
      </c>
      <c r="K764" s="67">
        <v>0</v>
      </c>
      <c r="L764" s="123">
        <f t="shared" si="13"/>
        <v>27851</v>
      </c>
      <c r="M764" s="83" t="s">
        <v>5765</v>
      </c>
      <c r="N764" s="113" t="s">
        <v>9526</v>
      </c>
      <c r="O764" s="67"/>
      <c r="P764" s="67"/>
      <c r="Q764" s="83" t="s">
        <v>4593</v>
      </c>
      <c r="R764" s="182" t="s">
        <v>3052</v>
      </c>
      <c r="S764" s="83" t="s">
        <v>139</v>
      </c>
      <c r="T764" s="67" t="s">
        <v>140</v>
      </c>
      <c r="U764" s="200" t="s">
        <v>7830</v>
      </c>
      <c r="V764" s="67"/>
      <c r="W764" s="67"/>
      <c r="X764" s="83" t="s">
        <v>137</v>
      </c>
    </row>
    <row r="765" spans="1:24" ht="15" customHeight="1">
      <c r="A765" s="67" t="s">
        <v>134</v>
      </c>
      <c r="B765" s="67" t="s">
        <v>135</v>
      </c>
      <c r="C765" s="83">
        <v>400</v>
      </c>
      <c r="D765" s="104" t="s">
        <v>5556</v>
      </c>
      <c r="E765" s="83" t="s">
        <v>937</v>
      </c>
      <c r="F765" s="67" t="s">
        <v>136</v>
      </c>
      <c r="G765" s="83">
        <v>9000</v>
      </c>
      <c r="H765" s="67" t="s">
        <v>162</v>
      </c>
      <c r="I765" s="67">
        <v>1</v>
      </c>
      <c r="J765" s="195">
        <v>36982</v>
      </c>
      <c r="K765" s="67">
        <v>0</v>
      </c>
      <c r="L765" s="123">
        <f t="shared" si="13"/>
        <v>27851</v>
      </c>
      <c r="M765" s="83" t="s">
        <v>5738</v>
      </c>
      <c r="N765" s="113" t="s">
        <v>9526</v>
      </c>
      <c r="O765" s="67"/>
      <c r="P765" s="67"/>
      <c r="Q765" s="83" t="s">
        <v>4594</v>
      </c>
      <c r="R765" s="182" t="s">
        <v>3053</v>
      </c>
      <c r="S765" s="83" t="s">
        <v>139</v>
      </c>
      <c r="T765" s="67" t="s">
        <v>140</v>
      </c>
      <c r="U765" s="200" t="s">
        <v>7831</v>
      </c>
      <c r="V765" s="67"/>
      <c r="W765" s="67"/>
      <c r="X765" s="83" t="s">
        <v>137</v>
      </c>
    </row>
    <row r="766" spans="1:24" ht="15" customHeight="1">
      <c r="A766" s="67" t="s">
        <v>134</v>
      </c>
      <c r="B766" s="67" t="s">
        <v>135</v>
      </c>
      <c r="C766" s="83">
        <v>401</v>
      </c>
      <c r="D766" s="104" t="s">
        <v>5556</v>
      </c>
      <c r="E766" s="83" t="s">
        <v>938</v>
      </c>
      <c r="F766" s="67" t="s">
        <v>136</v>
      </c>
      <c r="G766" s="83">
        <v>12000</v>
      </c>
      <c r="H766" s="67" t="s">
        <v>162</v>
      </c>
      <c r="I766" s="67">
        <v>1</v>
      </c>
      <c r="J766" s="195">
        <v>36982</v>
      </c>
      <c r="K766" s="67">
        <v>0</v>
      </c>
      <c r="L766" s="123">
        <f t="shared" si="13"/>
        <v>27851</v>
      </c>
      <c r="M766" s="83" t="s">
        <v>171</v>
      </c>
      <c r="N766" s="113" t="s">
        <v>9526</v>
      </c>
      <c r="O766" s="67"/>
      <c r="P766" s="67"/>
      <c r="Q766" s="83" t="s">
        <v>4595</v>
      </c>
      <c r="R766" s="182" t="s">
        <v>3054</v>
      </c>
      <c r="S766" s="83" t="s">
        <v>139</v>
      </c>
      <c r="T766" s="67" t="s">
        <v>140</v>
      </c>
      <c r="U766" s="200" t="s">
        <v>7831</v>
      </c>
      <c r="V766" s="67"/>
      <c r="W766" s="67"/>
      <c r="X766" s="83" t="s">
        <v>7122</v>
      </c>
    </row>
    <row r="767" spans="1:24" ht="15" customHeight="1">
      <c r="A767" s="67" t="s">
        <v>134</v>
      </c>
      <c r="B767" s="67" t="s">
        <v>135</v>
      </c>
      <c r="C767" s="83">
        <v>585</v>
      </c>
      <c r="D767" s="104" t="s">
        <v>5489</v>
      </c>
      <c r="E767" s="83" t="s">
        <v>939</v>
      </c>
      <c r="F767" s="67" t="s">
        <v>136</v>
      </c>
      <c r="G767" s="83">
        <v>3000</v>
      </c>
      <c r="H767" s="67" t="s">
        <v>162</v>
      </c>
      <c r="I767" s="67">
        <v>1</v>
      </c>
      <c r="J767" s="195">
        <v>36982</v>
      </c>
      <c r="K767" s="67">
        <v>0</v>
      </c>
      <c r="L767" s="123">
        <f t="shared" si="13"/>
        <v>27851</v>
      </c>
      <c r="M767" s="83" t="s">
        <v>5768</v>
      </c>
      <c r="N767" s="113" t="s">
        <v>9526</v>
      </c>
      <c r="O767" s="67"/>
      <c r="P767" s="67"/>
      <c r="Q767" s="83" t="s">
        <v>4596</v>
      </c>
      <c r="R767" s="182" t="s">
        <v>3055</v>
      </c>
      <c r="S767" s="83" t="s">
        <v>139</v>
      </c>
      <c r="T767" s="67" t="s">
        <v>140</v>
      </c>
      <c r="U767" s="200" t="s">
        <v>7830</v>
      </c>
      <c r="V767" s="67"/>
      <c r="W767" s="67"/>
      <c r="X767" s="83" t="s">
        <v>7123</v>
      </c>
    </row>
    <row r="768" spans="1:24" ht="15" customHeight="1">
      <c r="A768" s="67" t="s">
        <v>134</v>
      </c>
      <c r="B768" s="67" t="s">
        <v>135</v>
      </c>
      <c r="C768" s="83">
        <v>2718</v>
      </c>
      <c r="D768" s="104" t="s">
        <v>5484</v>
      </c>
      <c r="E768" s="83" t="s">
        <v>940</v>
      </c>
      <c r="F768" s="67" t="s">
        <v>136</v>
      </c>
      <c r="G768" s="83">
        <v>11000</v>
      </c>
      <c r="H768" s="67" t="s">
        <v>162</v>
      </c>
      <c r="I768" s="67">
        <v>1</v>
      </c>
      <c r="J768" s="195">
        <v>36982</v>
      </c>
      <c r="K768" s="67">
        <v>0</v>
      </c>
      <c r="L768" s="123">
        <f t="shared" si="13"/>
        <v>27851</v>
      </c>
      <c r="M768" s="83" t="s">
        <v>5836</v>
      </c>
      <c r="N768" s="113" t="s">
        <v>9526</v>
      </c>
      <c r="O768" s="67"/>
      <c r="P768" s="67"/>
      <c r="Q768" s="83" t="s">
        <v>137</v>
      </c>
      <c r="R768" s="182" t="s">
        <v>137</v>
      </c>
      <c r="S768" s="83" t="s">
        <v>139</v>
      </c>
      <c r="T768" s="67" t="s">
        <v>140</v>
      </c>
      <c r="U768" s="200" t="s">
        <v>7830</v>
      </c>
      <c r="V768" s="67"/>
      <c r="W768" s="67"/>
      <c r="X768" s="83" t="s">
        <v>137</v>
      </c>
    </row>
    <row r="769" spans="1:24" ht="15" customHeight="1">
      <c r="A769" s="67" t="s">
        <v>134</v>
      </c>
      <c r="B769" s="67" t="s">
        <v>135</v>
      </c>
      <c r="C769" s="83">
        <v>2720</v>
      </c>
      <c r="D769" s="104" t="s">
        <v>5503</v>
      </c>
      <c r="E769" s="83" t="s">
        <v>941</v>
      </c>
      <c r="F769" s="67" t="s">
        <v>136</v>
      </c>
      <c r="G769" s="83">
        <v>33600</v>
      </c>
      <c r="H769" s="67" t="s">
        <v>162</v>
      </c>
      <c r="I769" s="67">
        <v>1</v>
      </c>
      <c r="J769" s="195">
        <v>36982</v>
      </c>
      <c r="K769" s="67">
        <v>0</v>
      </c>
      <c r="L769" s="123">
        <f t="shared" si="13"/>
        <v>27851</v>
      </c>
      <c r="M769" s="83" t="s">
        <v>5765</v>
      </c>
      <c r="N769" s="113" t="s">
        <v>9526</v>
      </c>
      <c r="O769" s="67"/>
      <c r="P769" s="67"/>
      <c r="Q769" s="83" t="s">
        <v>4597</v>
      </c>
      <c r="R769" s="182" t="s">
        <v>3056</v>
      </c>
      <c r="S769" s="83" t="s">
        <v>139</v>
      </c>
      <c r="T769" s="67" t="s">
        <v>140</v>
      </c>
      <c r="U769" s="200" t="s">
        <v>7832</v>
      </c>
      <c r="V769" s="67"/>
      <c r="W769" s="67"/>
      <c r="X769" s="83" t="s">
        <v>7124</v>
      </c>
    </row>
    <row r="770" spans="1:24" ht="15" customHeight="1">
      <c r="A770" s="67" t="s">
        <v>134</v>
      </c>
      <c r="B770" s="67" t="s">
        <v>135</v>
      </c>
      <c r="C770" s="83">
        <v>559</v>
      </c>
      <c r="D770" s="104" t="s">
        <v>5554</v>
      </c>
      <c r="E770" s="83" t="s">
        <v>942</v>
      </c>
      <c r="F770" s="67" t="s">
        <v>136</v>
      </c>
      <c r="G770" s="83">
        <v>3900</v>
      </c>
      <c r="H770" s="67" t="s">
        <v>162</v>
      </c>
      <c r="I770" s="67">
        <v>1</v>
      </c>
      <c r="J770" s="195">
        <v>36982</v>
      </c>
      <c r="K770" s="67">
        <v>0</v>
      </c>
      <c r="L770" s="123">
        <f t="shared" si="13"/>
        <v>27851</v>
      </c>
      <c r="M770" s="83" t="s">
        <v>5734</v>
      </c>
      <c r="N770" s="113" t="s">
        <v>9526</v>
      </c>
      <c r="O770" s="67"/>
      <c r="P770" s="67"/>
      <c r="Q770" s="83" t="s">
        <v>4598</v>
      </c>
      <c r="R770" s="182" t="s">
        <v>3057</v>
      </c>
      <c r="S770" s="83" t="s">
        <v>139</v>
      </c>
      <c r="T770" s="67" t="s">
        <v>140</v>
      </c>
      <c r="U770" s="200" t="s">
        <v>7830</v>
      </c>
      <c r="V770" s="67"/>
      <c r="W770" s="67"/>
      <c r="X770" s="83" t="s">
        <v>137</v>
      </c>
    </row>
    <row r="771" spans="1:24" ht="15" customHeight="1">
      <c r="A771" s="67" t="s">
        <v>134</v>
      </c>
      <c r="B771" s="67" t="s">
        <v>135</v>
      </c>
      <c r="C771" s="83">
        <v>595</v>
      </c>
      <c r="D771" s="104" t="s">
        <v>5554</v>
      </c>
      <c r="E771" s="83" t="s">
        <v>943</v>
      </c>
      <c r="F771" s="67" t="s">
        <v>136</v>
      </c>
      <c r="G771" s="83">
        <v>3300</v>
      </c>
      <c r="H771" s="67" t="s">
        <v>162</v>
      </c>
      <c r="I771" s="67">
        <v>1</v>
      </c>
      <c r="J771" s="195">
        <v>36982</v>
      </c>
      <c r="K771" s="67">
        <v>0</v>
      </c>
      <c r="L771" s="123">
        <f t="shared" si="13"/>
        <v>27851</v>
      </c>
      <c r="M771" s="83" t="s">
        <v>5734</v>
      </c>
      <c r="N771" s="113" t="s">
        <v>9526</v>
      </c>
      <c r="O771" s="67"/>
      <c r="P771" s="67"/>
      <c r="Q771" s="83" t="s">
        <v>4599</v>
      </c>
      <c r="R771" s="182" t="s">
        <v>3058</v>
      </c>
      <c r="S771" s="83" t="s">
        <v>139</v>
      </c>
      <c r="T771" s="67" t="s">
        <v>140</v>
      </c>
      <c r="U771" s="200" t="s">
        <v>7830</v>
      </c>
      <c r="V771" s="67"/>
      <c r="W771" s="67"/>
      <c r="X771" s="83" t="s">
        <v>7125</v>
      </c>
    </row>
    <row r="772" spans="1:24" ht="15" customHeight="1">
      <c r="A772" s="67" t="s">
        <v>134</v>
      </c>
      <c r="B772" s="67" t="s">
        <v>135</v>
      </c>
      <c r="C772" s="83">
        <v>543</v>
      </c>
      <c r="D772" s="104" t="s">
        <v>5554</v>
      </c>
      <c r="E772" s="83" t="s">
        <v>944</v>
      </c>
      <c r="F772" s="67" t="s">
        <v>136</v>
      </c>
      <c r="G772" s="83">
        <v>3800</v>
      </c>
      <c r="H772" s="67" t="s">
        <v>162</v>
      </c>
      <c r="I772" s="67">
        <v>1</v>
      </c>
      <c r="J772" s="195">
        <v>36982</v>
      </c>
      <c r="K772" s="67">
        <v>0</v>
      </c>
      <c r="L772" s="123">
        <f t="shared" si="13"/>
        <v>27851</v>
      </c>
      <c r="M772" s="83" t="s">
        <v>5734</v>
      </c>
      <c r="N772" s="113" t="s">
        <v>9526</v>
      </c>
      <c r="O772" s="67"/>
      <c r="P772" s="67"/>
      <c r="Q772" s="83" t="s">
        <v>137</v>
      </c>
      <c r="R772" s="182" t="s">
        <v>137</v>
      </c>
      <c r="S772" s="83" t="s">
        <v>139</v>
      </c>
      <c r="T772" s="67" t="s">
        <v>140</v>
      </c>
      <c r="U772" s="200" t="s">
        <v>7830</v>
      </c>
      <c r="V772" s="67"/>
      <c r="W772" s="67"/>
      <c r="X772" s="83" t="s">
        <v>7126</v>
      </c>
    </row>
    <row r="773" spans="1:24" ht="15" customHeight="1">
      <c r="A773" s="67" t="s">
        <v>134</v>
      </c>
      <c r="B773" s="67" t="s">
        <v>135</v>
      </c>
      <c r="C773" s="83">
        <v>417</v>
      </c>
      <c r="D773" s="104" t="s">
        <v>5611</v>
      </c>
      <c r="E773" s="83" t="s">
        <v>945</v>
      </c>
      <c r="F773" s="67" t="s">
        <v>136</v>
      </c>
      <c r="G773" s="83">
        <v>8400</v>
      </c>
      <c r="H773" s="67" t="s">
        <v>162</v>
      </c>
      <c r="I773" s="67">
        <v>1</v>
      </c>
      <c r="J773" s="195">
        <v>36982</v>
      </c>
      <c r="K773" s="67">
        <v>0</v>
      </c>
      <c r="L773" s="123">
        <f t="shared" si="13"/>
        <v>27851</v>
      </c>
      <c r="M773" s="83" t="s">
        <v>5921</v>
      </c>
      <c r="N773" s="113" t="s">
        <v>9526</v>
      </c>
      <c r="O773" s="67"/>
      <c r="P773" s="67"/>
      <c r="Q773" s="83" t="s">
        <v>4600</v>
      </c>
      <c r="R773" s="182" t="s">
        <v>3059</v>
      </c>
      <c r="S773" s="83" t="s">
        <v>139</v>
      </c>
      <c r="T773" s="67" t="s">
        <v>140</v>
      </c>
      <c r="U773" s="200" t="s">
        <v>7830</v>
      </c>
      <c r="V773" s="67"/>
      <c r="W773" s="67"/>
      <c r="X773" s="83" t="s">
        <v>7127</v>
      </c>
    </row>
    <row r="774" spans="1:24" ht="15" customHeight="1">
      <c r="A774" s="67" t="s">
        <v>134</v>
      </c>
      <c r="B774" s="67" t="s">
        <v>135</v>
      </c>
      <c r="C774" s="83">
        <v>2725</v>
      </c>
      <c r="D774" s="104" t="s">
        <v>5542</v>
      </c>
      <c r="E774" s="83" t="s">
        <v>946</v>
      </c>
      <c r="F774" s="67" t="s">
        <v>136</v>
      </c>
      <c r="G774" s="83">
        <v>2900</v>
      </c>
      <c r="H774" s="67" t="s">
        <v>162</v>
      </c>
      <c r="I774" s="67">
        <v>1</v>
      </c>
      <c r="J774" s="195">
        <v>36982</v>
      </c>
      <c r="K774" s="67">
        <v>0</v>
      </c>
      <c r="L774" s="123">
        <f t="shared" si="13"/>
        <v>27851</v>
      </c>
      <c r="M774" s="83" t="s">
        <v>5819</v>
      </c>
      <c r="N774" s="113" t="s">
        <v>9526</v>
      </c>
      <c r="O774" s="67"/>
      <c r="P774" s="67"/>
      <c r="Q774" s="83" t="s">
        <v>137</v>
      </c>
      <c r="R774" s="182" t="s">
        <v>137</v>
      </c>
      <c r="S774" s="83" t="s">
        <v>139</v>
      </c>
      <c r="T774" s="67" t="s">
        <v>140</v>
      </c>
      <c r="U774" s="200" t="s">
        <v>7830</v>
      </c>
      <c r="V774" s="67"/>
      <c r="W774" s="67"/>
      <c r="X774" s="83" t="s">
        <v>7128</v>
      </c>
    </row>
    <row r="775" spans="1:24" ht="15" customHeight="1">
      <c r="A775" s="67" t="s">
        <v>134</v>
      </c>
      <c r="B775" s="67" t="s">
        <v>135</v>
      </c>
      <c r="C775" s="83">
        <v>662</v>
      </c>
      <c r="D775" s="104" t="s">
        <v>172</v>
      </c>
      <c r="E775" s="83" t="s">
        <v>947</v>
      </c>
      <c r="F775" s="67" t="s">
        <v>136</v>
      </c>
      <c r="G775" s="83">
        <v>21600</v>
      </c>
      <c r="H775" s="67" t="s">
        <v>162</v>
      </c>
      <c r="I775" s="67">
        <v>1</v>
      </c>
      <c r="J775" s="195">
        <v>36982</v>
      </c>
      <c r="K775" s="67">
        <v>0</v>
      </c>
      <c r="L775" s="123">
        <f t="shared" si="13"/>
        <v>27851</v>
      </c>
      <c r="M775" s="83" t="s">
        <v>166</v>
      </c>
      <c r="N775" s="113" t="s">
        <v>9526</v>
      </c>
      <c r="O775" s="67"/>
      <c r="P775" s="67"/>
      <c r="Q775" s="83" t="s">
        <v>4601</v>
      </c>
      <c r="R775" s="182" t="s">
        <v>3060</v>
      </c>
      <c r="S775" s="83" t="s">
        <v>139</v>
      </c>
      <c r="T775" s="67" t="s">
        <v>140</v>
      </c>
      <c r="U775" s="200" t="s">
        <v>7832</v>
      </c>
      <c r="V775" s="67"/>
      <c r="W775" s="67"/>
      <c r="X775" s="83" t="s">
        <v>137</v>
      </c>
    </row>
    <row r="776" spans="1:24" ht="15" customHeight="1">
      <c r="A776" s="67" t="s">
        <v>134</v>
      </c>
      <c r="B776" s="67" t="s">
        <v>135</v>
      </c>
      <c r="C776" s="83">
        <v>616</v>
      </c>
      <c r="D776" s="104" t="s">
        <v>5531</v>
      </c>
      <c r="E776" s="83" t="s">
        <v>948</v>
      </c>
      <c r="F776" s="67" t="s">
        <v>136</v>
      </c>
      <c r="G776" s="83">
        <v>15000</v>
      </c>
      <c r="H776" s="67" t="s">
        <v>162</v>
      </c>
      <c r="I776" s="67">
        <v>1</v>
      </c>
      <c r="J776" s="195">
        <v>36982</v>
      </c>
      <c r="K776" s="67">
        <v>0</v>
      </c>
      <c r="L776" s="123">
        <f t="shared" si="13"/>
        <v>27851</v>
      </c>
      <c r="M776" s="83" t="s">
        <v>5832</v>
      </c>
      <c r="N776" s="113" t="s">
        <v>9526</v>
      </c>
      <c r="O776" s="67"/>
      <c r="P776" s="67"/>
      <c r="Q776" s="83" t="s">
        <v>4602</v>
      </c>
      <c r="R776" s="182" t="s">
        <v>3061</v>
      </c>
      <c r="S776" s="83" t="s">
        <v>139</v>
      </c>
      <c r="T776" s="67" t="s">
        <v>140</v>
      </c>
      <c r="U776" s="200" t="s">
        <v>7831</v>
      </c>
      <c r="V776" s="67"/>
      <c r="W776" s="67"/>
      <c r="X776" s="83" t="s">
        <v>137</v>
      </c>
    </row>
    <row r="777" spans="1:24" ht="15" customHeight="1">
      <c r="A777" s="67" t="s">
        <v>134</v>
      </c>
      <c r="B777" s="67" t="s">
        <v>135</v>
      </c>
      <c r="C777" s="83">
        <v>418</v>
      </c>
      <c r="D777" s="104" t="s">
        <v>5616</v>
      </c>
      <c r="E777" s="83" t="s">
        <v>949</v>
      </c>
      <c r="F777" s="67" t="s">
        <v>136</v>
      </c>
      <c r="G777" s="83">
        <v>9800</v>
      </c>
      <c r="H777" s="67" t="s">
        <v>5736</v>
      </c>
      <c r="I777" s="67">
        <v>1</v>
      </c>
      <c r="J777" s="195">
        <v>36982</v>
      </c>
      <c r="K777" s="67">
        <v>0</v>
      </c>
      <c r="L777" s="123">
        <f t="shared" si="13"/>
        <v>27851</v>
      </c>
      <c r="M777" s="83" t="s">
        <v>5877</v>
      </c>
      <c r="N777" s="113" t="s">
        <v>9526</v>
      </c>
      <c r="O777" s="67"/>
      <c r="P777" s="67"/>
      <c r="Q777" s="83" t="s">
        <v>4603</v>
      </c>
      <c r="R777" s="182" t="s">
        <v>3062</v>
      </c>
      <c r="S777" s="83" t="s">
        <v>139</v>
      </c>
      <c r="T777" s="67" t="s">
        <v>140</v>
      </c>
      <c r="U777" s="200" t="s">
        <v>7831</v>
      </c>
      <c r="V777" s="67"/>
      <c r="W777" s="67"/>
      <c r="X777" s="83" t="s">
        <v>7129</v>
      </c>
    </row>
    <row r="778" spans="1:24" ht="15" customHeight="1">
      <c r="A778" s="67" t="s">
        <v>134</v>
      </c>
      <c r="B778" s="67" t="s">
        <v>135</v>
      </c>
      <c r="C778" s="83">
        <v>568</v>
      </c>
      <c r="D778" s="104" t="s">
        <v>5606</v>
      </c>
      <c r="E778" s="83" t="s">
        <v>950</v>
      </c>
      <c r="F778" s="67" t="s">
        <v>136</v>
      </c>
      <c r="G778" s="83">
        <v>36000</v>
      </c>
      <c r="H778" s="67" t="s">
        <v>162</v>
      </c>
      <c r="I778" s="67">
        <v>1</v>
      </c>
      <c r="J778" s="195">
        <v>36982</v>
      </c>
      <c r="K778" s="67">
        <v>0</v>
      </c>
      <c r="L778" s="123">
        <f t="shared" si="13"/>
        <v>27851</v>
      </c>
      <c r="M778" s="83" t="s">
        <v>5922</v>
      </c>
      <c r="N778" s="113" t="s">
        <v>9526</v>
      </c>
      <c r="O778" s="67"/>
      <c r="P778" s="67"/>
      <c r="Q778" s="83" t="s">
        <v>4604</v>
      </c>
      <c r="R778" s="182" t="s">
        <v>3063</v>
      </c>
      <c r="S778" s="83" t="s">
        <v>139</v>
      </c>
      <c r="T778" s="67" t="s">
        <v>140</v>
      </c>
      <c r="U778" s="200" t="s">
        <v>7832</v>
      </c>
      <c r="V778" s="67"/>
      <c r="W778" s="67"/>
      <c r="X778" s="83" t="s">
        <v>7130</v>
      </c>
    </row>
    <row r="779" spans="1:24" ht="15" customHeight="1">
      <c r="A779" s="67" t="s">
        <v>134</v>
      </c>
      <c r="B779" s="67" t="s">
        <v>135</v>
      </c>
      <c r="C779" s="83">
        <v>508</v>
      </c>
      <c r="D779" s="104" t="s">
        <v>5617</v>
      </c>
      <c r="E779" s="83" t="s">
        <v>951</v>
      </c>
      <c r="F779" s="67" t="s">
        <v>136</v>
      </c>
      <c r="G779" s="83">
        <v>1200</v>
      </c>
      <c r="H779" s="67" t="s">
        <v>162</v>
      </c>
      <c r="I779" s="67">
        <v>1</v>
      </c>
      <c r="J779" s="195">
        <v>36982</v>
      </c>
      <c r="K779" s="67">
        <v>0</v>
      </c>
      <c r="L779" s="123">
        <f t="shared" si="13"/>
        <v>27851</v>
      </c>
      <c r="M779" s="83" t="s">
        <v>5849</v>
      </c>
      <c r="N779" s="113" t="s">
        <v>9526</v>
      </c>
      <c r="O779" s="67"/>
      <c r="P779" s="67"/>
      <c r="Q779" s="83" t="s">
        <v>137</v>
      </c>
      <c r="R779" s="182" t="s">
        <v>137</v>
      </c>
      <c r="S779" s="83" t="s">
        <v>139</v>
      </c>
      <c r="T779" s="67" t="s">
        <v>140</v>
      </c>
      <c r="U779" s="200" t="s">
        <v>7830</v>
      </c>
      <c r="V779" s="67"/>
      <c r="W779" s="67"/>
      <c r="X779" s="83" t="s">
        <v>137</v>
      </c>
    </row>
    <row r="780" spans="1:24" ht="15" customHeight="1">
      <c r="A780" s="67" t="s">
        <v>134</v>
      </c>
      <c r="B780" s="67" t="s">
        <v>135</v>
      </c>
      <c r="C780" s="83">
        <v>1448</v>
      </c>
      <c r="D780" s="104" t="s">
        <v>5572</v>
      </c>
      <c r="E780" s="83" t="s">
        <v>952</v>
      </c>
      <c r="F780" s="67" t="s">
        <v>136</v>
      </c>
      <c r="G780" s="83">
        <v>2000</v>
      </c>
      <c r="H780" s="67" t="s">
        <v>162</v>
      </c>
      <c r="I780" s="67">
        <v>1</v>
      </c>
      <c r="J780" s="195">
        <v>36982</v>
      </c>
      <c r="K780" s="67">
        <v>0</v>
      </c>
      <c r="L780" s="123">
        <f t="shared" si="13"/>
        <v>27851</v>
      </c>
      <c r="M780" s="83" t="s">
        <v>178</v>
      </c>
      <c r="N780" s="113" t="s">
        <v>9526</v>
      </c>
      <c r="O780" s="67"/>
      <c r="P780" s="67"/>
      <c r="Q780" s="83" t="s">
        <v>137</v>
      </c>
      <c r="R780" s="182" t="s">
        <v>137</v>
      </c>
      <c r="S780" s="83" t="s">
        <v>139</v>
      </c>
      <c r="T780" s="67" t="s">
        <v>140</v>
      </c>
      <c r="U780" s="200" t="s">
        <v>7830</v>
      </c>
      <c r="V780" s="67"/>
      <c r="W780" s="67"/>
      <c r="X780" s="83" t="s">
        <v>137</v>
      </c>
    </row>
    <row r="781" spans="1:24" ht="15" customHeight="1">
      <c r="A781" s="67" t="s">
        <v>134</v>
      </c>
      <c r="B781" s="67" t="s">
        <v>135</v>
      </c>
      <c r="C781" s="83">
        <v>1558</v>
      </c>
      <c r="D781" s="104" t="s">
        <v>5572</v>
      </c>
      <c r="E781" s="83" t="s">
        <v>953</v>
      </c>
      <c r="F781" s="67" t="s">
        <v>136</v>
      </c>
      <c r="G781" s="83">
        <v>18600</v>
      </c>
      <c r="H781" s="67" t="s">
        <v>162</v>
      </c>
      <c r="I781" s="67">
        <v>1</v>
      </c>
      <c r="J781" s="195">
        <v>36982</v>
      </c>
      <c r="K781" s="67">
        <v>0</v>
      </c>
      <c r="L781" s="123">
        <f t="shared" si="13"/>
        <v>27851</v>
      </c>
      <c r="M781" s="83" t="s">
        <v>5829</v>
      </c>
      <c r="N781" s="113" t="s">
        <v>9526</v>
      </c>
      <c r="O781" s="67"/>
      <c r="P781" s="67"/>
      <c r="Q781" s="83" t="s">
        <v>137</v>
      </c>
      <c r="R781" s="182" t="s">
        <v>137</v>
      </c>
      <c r="S781" s="83" t="s">
        <v>139</v>
      </c>
      <c r="T781" s="67" t="s">
        <v>140</v>
      </c>
      <c r="U781" s="200" t="s">
        <v>7830</v>
      </c>
      <c r="V781" s="67"/>
      <c r="W781" s="67"/>
      <c r="X781" s="83" t="s">
        <v>7131</v>
      </c>
    </row>
    <row r="782" spans="1:24" ht="15" customHeight="1">
      <c r="A782" s="67" t="s">
        <v>134</v>
      </c>
      <c r="B782" s="67" t="s">
        <v>135</v>
      </c>
      <c r="C782" s="83">
        <v>1536</v>
      </c>
      <c r="D782" s="104" t="s">
        <v>5498</v>
      </c>
      <c r="E782" s="83" t="s">
        <v>954</v>
      </c>
      <c r="F782" s="67" t="s">
        <v>136</v>
      </c>
      <c r="G782" s="83">
        <v>14000</v>
      </c>
      <c r="H782" s="67" t="s">
        <v>162</v>
      </c>
      <c r="I782" s="67">
        <v>1</v>
      </c>
      <c r="J782" s="195">
        <v>36982</v>
      </c>
      <c r="K782" s="67">
        <v>0</v>
      </c>
      <c r="L782" s="123">
        <f t="shared" si="13"/>
        <v>27851</v>
      </c>
      <c r="M782" s="83" t="s">
        <v>5838</v>
      </c>
      <c r="N782" s="113" t="s">
        <v>9526</v>
      </c>
      <c r="O782" s="67"/>
      <c r="P782" s="67"/>
      <c r="Q782" s="83" t="s">
        <v>4254</v>
      </c>
      <c r="R782" s="182" t="s">
        <v>3064</v>
      </c>
      <c r="S782" s="83" t="s">
        <v>139</v>
      </c>
      <c r="T782" s="67" t="s">
        <v>140</v>
      </c>
      <c r="U782" s="200" t="s">
        <v>7831</v>
      </c>
      <c r="V782" s="67"/>
      <c r="W782" s="67"/>
      <c r="X782" s="83" t="s">
        <v>7132</v>
      </c>
    </row>
    <row r="783" spans="1:24" ht="15" customHeight="1">
      <c r="A783" s="67" t="s">
        <v>134</v>
      </c>
      <c r="B783" s="67" t="s">
        <v>135</v>
      </c>
      <c r="C783" s="83">
        <v>2726</v>
      </c>
      <c r="D783" s="104" t="s">
        <v>5498</v>
      </c>
      <c r="E783" s="83" t="s">
        <v>955</v>
      </c>
      <c r="F783" s="67" t="s">
        <v>136</v>
      </c>
      <c r="G783" s="83">
        <v>2000</v>
      </c>
      <c r="H783" s="67" t="s">
        <v>162</v>
      </c>
      <c r="I783" s="67">
        <v>1</v>
      </c>
      <c r="J783" s="195">
        <v>36982</v>
      </c>
      <c r="K783" s="67">
        <v>0</v>
      </c>
      <c r="L783" s="123">
        <f t="shared" si="13"/>
        <v>27851</v>
      </c>
      <c r="M783" s="83" t="s">
        <v>5838</v>
      </c>
      <c r="N783" s="113" t="s">
        <v>9526</v>
      </c>
      <c r="O783" s="67"/>
      <c r="P783" s="67"/>
      <c r="Q783" s="83" t="s">
        <v>137</v>
      </c>
      <c r="R783" s="182" t="s">
        <v>137</v>
      </c>
      <c r="S783" s="83" t="s">
        <v>139</v>
      </c>
      <c r="T783" s="67" t="s">
        <v>140</v>
      </c>
      <c r="U783" s="200" t="s">
        <v>7830</v>
      </c>
      <c r="V783" s="67"/>
      <c r="W783" s="67"/>
      <c r="X783" s="83" t="s">
        <v>137</v>
      </c>
    </row>
    <row r="784" spans="1:24" ht="15" customHeight="1">
      <c r="A784" s="67" t="s">
        <v>134</v>
      </c>
      <c r="B784" s="67" t="s">
        <v>135</v>
      </c>
      <c r="C784" s="83">
        <v>2727</v>
      </c>
      <c r="D784" s="104" t="s">
        <v>5606</v>
      </c>
      <c r="E784" s="83" t="s">
        <v>956</v>
      </c>
      <c r="F784" s="67" t="s">
        <v>136</v>
      </c>
      <c r="G784" s="83">
        <v>15000</v>
      </c>
      <c r="H784" s="67" t="s">
        <v>162</v>
      </c>
      <c r="I784" s="67">
        <v>1</v>
      </c>
      <c r="J784" s="195">
        <v>36982</v>
      </c>
      <c r="K784" s="67">
        <v>0</v>
      </c>
      <c r="L784" s="123">
        <f t="shared" si="13"/>
        <v>27851</v>
      </c>
      <c r="M784" s="83" t="s">
        <v>5923</v>
      </c>
      <c r="N784" s="113" t="s">
        <v>9526</v>
      </c>
      <c r="O784" s="67"/>
      <c r="P784" s="67"/>
      <c r="Q784" s="83" t="s">
        <v>137</v>
      </c>
      <c r="R784" s="182" t="s">
        <v>137</v>
      </c>
      <c r="S784" s="83" t="s">
        <v>7823</v>
      </c>
      <c r="T784" s="67" t="s">
        <v>140</v>
      </c>
      <c r="U784" s="200" t="s">
        <v>7830</v>
      </c>
      <c r="V784" s="67"/>
      <c r="W784" s="67"/>
      <c r="X784" s="83" t="s">
        <v>7133</v>
      </c>
    </row>
    <row r="785" spans="1:24" ht="15" customHeight="1">
      <c r="A785" s="67" t="s">
        <v>134</v>
      </c>
      <c r="B785" s="67" t="s">
        <v>135</v>
      </c>
      <c r="C785" s="83">
        <v>785</v>
      </c>
      <c r="D785" s="104" t="s">
        <v>5514</v>
      </c>
      <c r="E785" s="83" t="s">
        <v>957</v>
      </c>
      <c r="F785" s="67" t="s">
        <v>136</v>
      </c>
      <c r="G785" s="83">
        <v>15600</v>
      </c>
      <c r="H785" s="67" t="s">
        <v>162</v>
      </c>
      <c r="I785" s="67">
        <v>1</v>
      </c>
      <c r="J785" s="195">
        <v>36982</v>
      </c>
      <c r="K785" s="67">
        <v>0</v>
      </c>
      <c r="L785" s="123">
        <f t="shared" si="13"/>
        <v>27851</v>
      </c>
      <c r="M785" s="83" t="s">
        <v>5848</v>
      </c>
      <c r="N785" s="113" t="s">
        <v>9526</v>
      </c>
      <c r="O785" s="67"/>
      <c r="P785" s="67"/>
      <c r="Q785" s="83" t="s">
        <v>4605</v>
      </c>
      <c r="R785" s="182" t="s">
        <v>3065</v>
      </c>
      <c r="S785" s="83" t="s">
        <v>7823</v>
      </c>
      <c r="T785" s="67" t="s">
        <v>140</v>
      </c>
      <c r="U785" s="200" t="s">
        <v>7831</v>
      </c>
      <c r="V785" s="67"/>
      <c r="W785" s="67"/>
      <c r="X785" s="83" t="s">
        <v>7134</v>
      </c>
    </row>
    <row r="786" spans="1:24" ht="15" customHeight="1">
      <c r="A786" s="67" t="s">
        <v>134</v>
      </c>
      <c r="B786" s="67" t="s">
        <v>135</v>
      </c>
      <c r="C786" s="83">
        <v>952</v>
      </c>
      <c r="D786" s="104" t="s">
        <v>161</v>
      </c>
      <c r="E786" s="83" t="s">
        <v>958</v>
      </c>
      <c r="F786" s="67" t="s">
        <v>136</v>
      </c>
      <c r="G786" s="83">
        <v>18600</v>
      </c>
      <c r="H786" s="67" t="s">
        <v>162</v>
      </c>
      <c r="I786" s="67">
        <v>1</v>
      </c>
      <c r="J786" s="195">
        <v>36982</v>
      </c>
      <c r="K786" s="67">
        <v>0</v>
      </c>
      <c r="L786" s="123">
        <f t="shared" si="13"/>
        <v>27851</v>
      </c>
      <c r="M786" s="83" t="s">
        <v>5877</v>
      </c>
      <c r="N786" s="113" t="s">
        <v>9526</v>
      </c>
      <c r="O786" s="67"/>
      <c r="P786" s="67"/>
      <c r="Q786" s="83" t="s">
        <v>4606</v>
      </c>
      <c r="R786" s="182" t="s">
        <v>3066</v>
      </c>
      <c r="S786" s="83" t="s">
        <v>139</v>
      </c>
      <c r="T786" s="67" t="s">
        <v>140</v>
      </c>
      <c r="U786" s="200" t="s">
        <v>7831</v>
      </c>
      <c r="V786" s="67"/>
      <c r="W786" s="67"/>
      <c r="X786" s="83" t="s">
        <v>7135</v>
      </c>
    </row>
    <row r="787" spans="1:24" ht="15" customHeight="1">
      <c r="A787" s="67" t="s">
        <v>134</v>
      </c>
      <c r="B787" s="67" t="s">
        <v>135</v>
      </c>
      <c r="C787" s="83">
        <v>1148</v>
      </c>
      <c r="D787" s="104" t="s">
        <v>5490</v>
      </c>
      <c r="E787" s="83" t="s">
        <v>959</v>
      </c>
      <c r="F787" s="67" t="s">
        <v>136</v>
      </c>
      <c r="G787" s="83">
        <v>7000</v>
      </c>
      <c r="H787" s="67" t="s">
        <v>162</v>
      </c>
      <c r="I787" s="67">
        <v>1</v>
      </c>
      <c r="J787" s="195">
        <v>36982</v>
      </c>
      <c r="K787" s="67">
        <v>0</v>
      </c>
      <c r="L787" s="123">
        <f t="shared" si="13"/>
        <v>27851</v>
      </c>
      <c r="M787" s="83" t="s">
        <v>5746</v>
      </c>
      <c r="N787" s="113" t="s">
        <v>9526</v>
      </c>
      <c r="O787" s="67"/>
      <c r="P787" s="67"/>
      <c r="Q787" s="83" t="s">
        <v>137</v>
      </c>
      <c r="R787" s="182" t="s">
        <v>137</v>
      </c>
      <c r="S787" s="83" t="s">
        <v>139</v>
      </c>
      <c r="T787" s="67" t="s">
        <v>140</v>
      </c>
      <c r="U787" s="200" t="s">
        <v>7830</v>
      </c>
      <c r="V787" s="67"/>
      <c r="W787" s="67"/>
      <c r="X787" s="83" t="s">
        <v>7136</v>
      </c>
    </row>
    <row r="788" spans="1:24" ht="15" customHeight="1">
      <c r="A788" s="67" t="s">
        <v>134</v>
      </c>
      <c r="B788" s="67" t="s">
        <v>135</v>
      </c>
      <c r="C788" s="83">
        <v>633</v>
      </c>
      <c r="D788" s="104" t="s">
        <v>5618</v>
      </c>
      <c r="E788" s="83" t="s">
        <v>960</v>
      </c>
      <c r="F788" s="67" t="s">
        <v>136</v>
      </c>
      <c r="G788" s="83">
        <v>10800</v>
      </c>
      <c r="H788" s="67" t="s">
        <v>162</v>
      </c>
      <c r="I788" s="67">
        <v>1</v>
      </c>
      <c r="J788" s="195">
        <v>36982</v>
      </c>
      <c r="K788" s="67">
        <v>0</v>
      </c>
      <c r="L788" s="123">
        <f t="shared" si="13"/>
        <v>27851</v>
      </c>
      <c r="M788" s="83" t="s">
        <v>5899</v>
      </c>
      <c r="N788" s="113" t="s">
        <v>9526</v>
      </c>
      <c r="O788" s="67"/>
      <c r="P788" s="67"/>
      <c r="Q788" s="83" t="s">
        <v>4607</v>
      </c>
      <c r="R788" s="182" t="s">
        <v>3067</v>
      </c>
      <c r="S788" s="83" t="s">
        <v>139</v>
      </c>
      <c r="T788" s="67" t="s">
        <v>140</v>
      </c>
      <c r="U788" s="200" t="s">
        <v>7830</v>
      </c>
      <c r="V788" s="67"/>
      <c r="W788" s="67"/>
      <c r="X788" s="83" t="s">
        <v>7137</v>
      </c>
    </row>
    <row r="789" spans="1:24" ht="15" customHeight="1">
      <c r="A789" s="67" t="s">
        <v>134</v>
      </c>
      <c r="B789" s="67" t="s">
        <v>135</v>
      </c>
      <c r="C789" s="83">
        <v>1471</v>
      </c>
      <c r="D789" s="104" t="s">
        <v>5491</v>
      </c>
      <c r="E789" s="83" t="s">
        <v>961</v>
      </c>
      <c r="F789" s="67" t="s">
        <v>136</v>
      </c>
      <c r="G789" s="83">
        <v>24000</v>
      </c>
      <c r="H789" s="67" t="s">
        <v>162</v>
      </c>
      <c r="I789" s="67">
        <v>1</v>
      </c>
      <c r="J789" s="195">
        <v>36982</v>
      </c>
      <c r="K789" s="67">
        <v>0</v>
      </c>
      <c r="L789" s="123">
        <f t="shared" si="13"/>
        <v>27851</v>
      </c>
      <c r="M789" s="83" t="s">
        <v>5838</v>
      </c>
      <c r="N789" s="113" t="s">
        <v>9526</v>
      </c>
      <c r="O789" s="67"/>
      <c r="P789" s="67"/>
      <c r="Q789" s="83" t="s">
        <v>4608</v>
      </c>
      <c r="R789" s="182" t="s">
        <v>3068</v>
      </c>
      <c r="S789" s="83" t="s">
        <v>139</v>
      </c>
      <c r="T789" s="67" t="s">
        <v>140</v>
      </c>
      <c r="U789" s="200" t="s">
        <v>7832</v>
      </c>
      <c r="V789" s="67"/>
      <c r="W789" s="67"/>
      <c r="X789" s="83" t="s">
        <v>137</v>
      </c>
    </row>
    <row r="790" spans="1:24" ht="15" customHeight="1">
      <c r="A790" s="67" t="s">
        <v>134</v>
      </c>
      <c r="B790" s="67" t="s">
        <v>135</v>
      </c>
      <c r="C790" s="83">
        <v>671</v>
      </c>
      <c r="D790" s="104" t="s">
        <v>172</v>
      </c>
      <c r="E790" s="83" t="s">
        <v>962</v>
      </c>
      <c r="F790" s="67" t="s">
        <v>136</v>
      </c>
      <c r="G790" s="83">
        <v>20000</v>
      </c>
      <c r="H790" s="67" t="s">
        <v>162</v>
      </c>
      <c r="I790" s="67">
        <v>1</v>
      </c>
      <c r="J790" s="195">
        <v>36982</v>
      </c>
      <c r="K790" s="67">
        <v>0</v>
      </c>
      <c r="L790" s="123">
        <f t="shared" si="13"/>
        <v>27851</v>
      </c>
      <c r="M790" s="83" t="s">
        <v>5760</v>
      </c>
      <c r="N790" s="113" t="s">
        <v>9526</v>
      </c>
      <c r="O790" s="67"/>
      <c r="P790" s="67"/>
      <c r="Q790" s="83" t="s">
        <v>4609</v>
      </c>
      <c r="R790" s="182" t="s">
        <v>3069</v>
      </c>
      <c r="S790" s="83" t="s">
        <v>139</v>
      </c>
      <c r="T790" s="67" t="s">
        <v>140</v>
      </c>
      <c r="U790" s="200" t="s">
        <v>7831</v>
      </c>
      <c r="V790" s="67"/>
      <c r="W790" s="67"/>
      <c r="X790" s="83" t="s">
        <v>137</v>
      </c>
    </row>
    <row r="791" spans="1:24" ht="15" customHeight="1">
      <c r="A791" s="67" t="s">
        <v>134</v>
      </c>
      <c r="B791" s="67" t="s">
        <v>135</v>
      </c>
      <c r="C791" s="83">
        <v>883</v>
      </c>
      <c r="D791" s="104" t="s">
        <v>5500</v>
      </c>
      <c r="E791" s="83" t="s">
        <v>963</v>
      </c>
      <c r="F791" s="67" t="s">
        <v>136</v>
      </c>
      <c r="G791" s="83">
        <v>16200</v>
      </c>
      <c r="H791" s="67" t="s">
        <v>5736</v>
      </c>
      <c r="I791" s="67">
        <v>1</v>
      </c>
      <c r="J791" s="195">
        <v>36982</v>
      </c>
      <c r="K791" s="67">
        <v>0</v>
      </c>
      <c r="L791" s="123">
        <f t="shared" si="13"/>
        <v>27851</v>
      </c>
      <c r="M791" s="83" t="s">
        <v>5890</v>
      </c>
      <c r="N791" s="113" t="s">
        <v>9526</v>
      </c>
      <c r="O791" s="67"/>
      <c r="P791" s="67"/>
      <c r="Q791" s="83" t="s">
        <v>4610</v>
      </c>
      <c r="R791" s="182" t="s">
        <v>3070</v>
      </c>
      <c r="S791" s="83" t="s">
        <v>139</v>
      </c>
      <c r="T791" s="67" t="s">
        <v>140</v>
      </c>
      <c r="U791" s="200" t="s">
        <v>7831</v>
      </c>
      <c r="V791" s="67"/>
      <c r="W791" s="67"/>
      <c r="X791" s="83" t="s">
        <v>137</v>
      </c>
    </row>
    <row r="792" spans="1:24" ht="15" customHeight="1">
      <c r="A792" s="67" t="s">
        <v>134</v>
      </c>
      <c r="B792" s="67" t="s">
        <v>135</v>
      </c>
      <c r="C792" s="83">
        <v>561</v>
      </c>
      <c r="D792" s="104" t="s">
        <v>5572</v>
      </c>
      <c r="E792" s="83" t="s">
        <v>964</v>
      </c>
      <c r="F792" s="67" t="s">
        <v>136</v>
      </c>
      <c r="G792" s="83">
        <v>10000</v>
      </c>
      <c r="H792" s="67" t="s">
        <v>162</v>
      </c>
      <c r="I792" s="67">
        <v>1</v>
      </c>
      <c r="J792" s="195">
        <v>36982</v>
      </c>
      <c r="K792" s="67">
        <v>0</v>
      </c>
      <c r="L792" s="123">
        <f t="shared" si="13"/>
        <v>27851</v>
      </c>
      <c r="M792" s="83" t="s">
        <v>5758</v>
      </c>
      <c r="N792" s="113" t="s">
        <v>9526</v>
      </c>
      <c r="O792" s="67"/>
      <c r="P792" s="67"/>
      <c r="Q792" s="83" t="s">
        <v>4611</v>
      </c>
      <c r="R792" s="182" t="s">
        <v>3071</v>
      </c>
      <c r="S792" s="83" t="s">
        <v>139</v>
      </c>
      <c r="T792" s="67" t="s">
        <v>140</v>
      </c>
      <c r="U792" s="200" t="s">
        <v>7830</v>
      </c>
      <c r="V792" s="67"/>
      <c r="W792" s="67"/>
      <c r="X792" s="83" t="s">
        <v>137</v>
      </c>
    </row>
    <row r="793" spans="1:24" ht="15" customHeight="1">
      <c r="A793" s="67" t="s">
        <v>134</v>
      </c>
      <c r="B793" s="67" t="s">
        <v>135</v>
      </c>
      <c r="C793" s="83">
        <v>2728</v>
      </c>
      <c r="D793" s="104" t="s">
        <v>5543</v>
      </c>
      <c r="E793" s="83" t="s">
        <v>965</v>
      </c>
      <c r="F793" s="67" t="s">
        <v>136</v>
      </c>
      <c r="G793" s="83">
        <v>2000</v>
      </c>
      <c r="H793" s="67" t="s">
        <v>5736</v>
      </c>
      <c r="I793" s="67">
        <v>1</v>
      </c>
      <c r="J793" s="195">
        <v>36982</v>
      </c>
      <c r="K793" s="67">
        <v>0</v>
      </c>
      <c r="L793" s="123">
        <f t="shared" si="13"/>
        <v>27851</v>
      </c>
      <c r="M793" s="83" t="s">
        <v>5812</v>
      </c>
      <c r="N793" s="113" t="s">
        <v>9526</v>
      </c>
      <c r="O793" s="67"/>
      <c r="P793" s="67"/>
      <c r="Q793" s="83" t="s">
        <v>137</v>
      </c>
      <c r="R793" s="182" t="s">
        <v>137</v>
      </c>
      <c r="S793" s="83" t="s">
        <v>139</v>
      </c>
      <c r="T793" s="67" t="s">
        <v>140</v>
      </c>
      <c r="U793" s="200" t="s">
        <v>7830</v>
      </c>
      <c r="V793" s="67"/>
      <c r="W793" s="67"/>
      <c r="X793" s="83" t="s">
        <v>137</v>
      </c>
    </row>
    <row r="794" spans="1:24" ht="15" customHeight="1">
      <c r="A794" s="67" t="s">
        <v>134</v>
      </c>
      <c r="B794" s="67" t="s">
        <v>135</v>
      </c>
      <c r="C794" s="83">
        <v>1717</v>
      </c>
      <c r="D794" s="104" t="s">
        <v>5543</v>
      </c>
      <c r="E794" s="83" t="s">
        <v>966</v>
      </c>
      <c r="F794" s="67" t="s">
        <v>136</v>
      </c>
      <c r="G794" s="83">
        <v>1900</v>
      </c>
      <c r="H794" s="67" t="s">
        <v>5736</v>
      </c>
      <c r="I794" s="67">
        <v>1</v>
      </c>
      <c r="J794" s="195">
        <v>36982</v>
      </c>
      <c r="K794" s="67">
        <v>0</v>
      </c>
      <c r="L794" s="123">
        <f t="shared" si="13"/>
        <v>27851</v>
      </c>
      <c r="M794" s="83" t="s">
        <v>5822</v>
      </c>
      <c r="N794" s="113" t="s">
        <v>9526</v>
      </c>
      <c r="O794" s="67"/>
      <c r="P794" s="67"/>
      <c r="Q794" s="83" t="s">
        <v>137</v>
      </c>
      <c r="R794" s="182" t="s">
        <v>137</v>
      </c>
      <c r="S794" s="83" t="s">
        <v>7823</v>
      </c>
      <c r="T794" s="67" t="s">
        <v>140</v>
      </c>
      <c r="U794" s="200" t="s">
        <v>7830</v>
      </c>
      <c r="V794" s="67"/>
      <c r="W794" s="67"/>
      <c r="X794" s="83" t="s">
        <v>7138</v>
      </c>
    </row>
    <row r="795" spans="1:24" ht="15" customHeight="1">
      <c r="A795" s="67" t="s">
        <v>134</v>
      </c>
      <c r="B795" s="67" t="s">
        <v>135</v>
      </c>
      <c r="C795" s="83">
        <v>1718</v>
      </c>
      <c r="D795" s="104" t="s">
        <v>5543</v>
      </c>
      <c r="E795" s="83" t="s">
        <v>967</v>
      </c>
      <c r="F795" s="67" t="s">
        <v>136</v>
      </c>
      <c r="G795" s="83">
        <v>1900</v>
      </c>
      <c r="H795" s="67" t="s">
        <v>5736</v>
      </c>
      <c r="I795" s="67">
        <v>1</v>
      </c>
      <c r="J795" s="195">
        <v>36982</v>
      </c>
      <c r="K795" s="67">
        <v>0</v>
      </c>
      <c r="L795" s="123">
        <f t="shared" si="13"/>
        <v>27851</v>
      </c>
      <c r="M795" s="83" t="s">
        <v>5822</v>
      </c>
      <c r="N795" s="113" t="s">
        <v>9526</v>
      </c>
      <c r="O795" s="67"/>
      <c r="P795" s="67"/>
      <c r="Q795" s="83" t="s">
        <v>137</v>
      </c>
      <c r="R795" s="182" t="s">
        <v>137</v>
      </c>
      <c r="S795" s="83" t="s">
        <v>139</v>
      </c>
      <c r="T795" s="67" t="s">
        <v>140</v>
      </c>
      <c r="U795" s="200" t="s">
        <v>7830</v>
      </c>
      <c r="V795" s="67"/>
      <c r="W795" s="67"/>
      <c r="X795" s="83" t="s">
        <v>7139</v>
      </c>
    </row>
    <row r="796" spans="1:24" ht="15" customHeight="1">
      <c r="A796" s="67" t="s">
        <v>134</v>
      </c>
      <c r="B796" s="67" t="s">
        <v>135</v>
      </c>
      <c r="C796" s="83">
        <v>519</v>
      </c>
      <c r="D796" s="104" t="s">
        <v>5543</v>
      </c>
      <c r="E796" s="83" t="s">
        <v>968</v>
      </c>
      <c r="F796" s="67" t="s">
        <v>136</v>
      </c>
      <c r="G796" s="83">
        <v>2000</v>
      </c>
      <c r="H796" s="67" t="s">
        <v>5736</v>
      </c>
      <c r="I796" s="67">
        <v>1</v>
      </c>
      <c r="J796" s="195">
        <v>36982</v>
      </c>
      <c r="K796" s="67">
        <v>0</v>
      </c>
      <c r="L796" s="123">
        <f t="shared" si="13"/>
        <v>27851</v>
      </c>
      <c r="M796" s="83" t="s">
        <v>5822</v>
      </c>
      <c r="N796" s="113" t="s">
        <v>9526</v>
      </c>
      <c r="O796" s="67"/>
      <c r="P796" s="67"/>
      <c r="Q796" s="83" t="s">
        <v>137</v>
      </c>
      <c r="R796" s="182" t="s">
        <v>137</v>
      </c>
      <c r="S796" s="83" t="s">
        <v>139</v>
      </c>
      <c r="T796" s="67" t="s">
        <v>140</v>
      </c>
      <c r="U796" s="200" t="s">
        <v>7830</v>
      </c>
      <c r="V796" s="67"/>
      <c r="W796" s="67"/>
      <c r="X796" s="83" t="s">
        <v>137</v>
      </c>
    </row>
    <row r="797" spans="1:24" ht="15" customHeight="1">
      <c r="A797" s="67" t="s">
        <v>134</v>
      </c>
      <c r="B797" s="67" t="s">
        <v>135</v>
      </c>
      <c r="C797" s="83">
        <v>1716</v>
      </c>
      <c r="D797" s="104" t="s">
        <v>5543</v>
      </c>
      <c r="E797" s="83" t="s">
        <v>969</v>
      </c>
      <c r="F797" s="67" t="s">
        <v>136</v>
      </c>
      <c r="G797" s="83">
        <v>1900</v>
      </c>
      <c r="H797" s="67" t="s">
        <v>5736</v>
      </c>
      <c r="I797" s="67">
        <v>1</v>
      </c>
      <c r="J797" s="195">
        <v>36982</v>
      </c>
      <c r="K797" s="67">
        <v>0</v>
      </c>
      <c r="L797" s="123">
        <f t="shared" si="13"/>
        <v>27851</v>
      </c>
      <c r="M797" s="83" t="s">
        <v>5822</v>
      </c>
      <c r="N797" s="113" t="s">
        <v>9526</v>
      </c>
      <c r="O797" s="67"/>
      <c r="P797" s="67"/>
      <c r="Q797" s="83" t="s">
        <v>137</v>
      </c>
      <c r="R797" s="182" t="s">
        <v>137</v>
      </c>
      <c r="S797" s="83" t="s">
        <v>139</v>
      </c>
      <c r="T797" s="67" t="s">
        <v>140</v>
      </c>
      <c r="U797" s="200" t="s">
        <v>7830</v>
      </c>
      <c r="V797" s="67"/>
      <c r="W797" s="67"/>
      <c r="X797" s="83" t="s">
        <v>7140</v>
      </c>
    </row>
    <row r="798" spans="1:24" ht="15" customHeight="1">
      <c r="A798" s="67" t="s">
        <v>134</v>
      </c>
      <c r="B798" s="67" t="s">
        <v>135</v>
      </c>
      <c r="C798" s="83">
        <v>520</v>
      </c>
      <c r="D798" s="104" t="s">
        <v>5543</v>
      </c>
      <c r="E798" s="83" t="s">
        <v>970</v>
      </c>
      <c r="F798" s="67" t="s">
        <v>136</v>
      </c>
      <c r="G798" s="83">
        <v>18480</v>
      </c>
      <c r="H798" s="67" t="s">
        <v>5736</v>
      </c>
      <c r="I798" s="67">
        <v>1</v>
      </c>
      <c r="J798" s="195">
        <v>36982</v>
      </c>
      <c r="K798" s="67">
        <v>0</v>
      </c>
      <c r="L798" s="123">
        <f t="shared" si="13"/>
        <v>27851</v>
      </c>
      <c r="M798" s="83" t="s">
        <v>5745</v>
      </c>
      <c r="N798" s="113" t="s">
        <v>9526</v>
      </c>
      <c r="O798" s="67"/>
      <c r="P798" s="67"/>
      <c r="Q798" s="83" t="s">
        <v>4612</v>
      </c>
      <c r="R798" s="182" t="s">
        <v>3072</v>
      </c>
      <c r="S798" s="83" t="s">
        <v>139</v>
      </c>
      <c r="T798" s="67" t="s">
        <v>140</v>
      </c>
      <c r="U798" s="200" t="s">
        <v>7831</v>
      </c>
      <c r="V798" s="67"/>
      <c r="W798" s="67"/>
      <c r="X798" s="83" t="s">
        <v>7141</v>
      </c>
    </row>
    <row r="799" spans="1:24" ht="15" customHeight="1">
      <c r="A799" s="67" t="s">
        <v>134</v>
      </c>
      <c r="B799" s="67" t="s">
        <v>135</v>
      </c>
      <c r="C799" s="83">
        <v>666</v>
      </c>
      <c r="D799" s="104" t="s">
        <v>172</v>
      </c>
      <c r="E799" s="83" t="s">
        <v>971</v>
      </c>
      <c r="F799" s="67" t="s">
        <v>136</v>
      </c>
      <c r="G799" s="83">
        <v>15600</v>
      </c>
      <c r="H799" s="67" t="s">
        <v>162</v>
      </c>
      <c r="I799" s="67">
        <v>1</v>
      </c>
      <c r="J799" s="195">
        <v>36982</v>
      </c>
      <c r="K799" s="67">
        <v>0</v>
      </c>
      <c r="L799" s="123">
        <f t="shared" si="13"/>
        <v>27851</v>
      </c>
      <c r="M799" s="83" t="s">
        <v>5782</v>
      </c>
      <c r="N799" s="113" t="s">
        <v>9526</v>
      </c>
      <c r="O799" s="67"/>
      <c r="P799" s="67"/>
      <c r="Q799" s="83" t="s">
        <v>4613</v>
      </c>
      <c r="R799" s="182" t="s">
        <v>3073</v>
      </c>
      <c r="S799" s="83" t="s">
        <v>139</v>
      </c>
      <c r="T799" s="67" t="s">
        <v>140</v>
      </c>
      <c r="U799" s="200" t="s">
        <v>7831</v>
      </c>
      <c r="V799" s="67"/>
      <c r="W799" s="67"/>
      <c r="X799" s="83" t="s">
        <v>7142</v>
      </c>
    </row>
    <row r="800" spans="1:24" ht="15" customHeight="1">
      <c r="A800" s="67" t="s">
        <v>134</v>
      </c>
      <c r="B800" s="67" t="s">
        <v>135</v>
      </c>
      <c r="C800" s="83">
        <v>663</v>
      </c>
      <c r="D800" s="104" t="s">
        <v>172</v>
      </c>
      <c r="E800" s="83" t="s">
        <v>972</v>
      </c>
      <c r="F800" s="67" t="s">
        <v>136</v>
      </c>
      <c r="G800" s="83">
        <v>1000</v>
      </c>
      <c r="H800" s="67" t="s">
        <v>162</v>
      </c>
      <c r="I800" s="67">
        <v>1</v>
      </c>
      <c r="J800" s="195">
        <v>36982</v>
      </c>
      <c r="K800" s="67">
        <v>0</v>
      </c>
      <c r="L800" s="123">
        <f t="shared" si="13"/>
        <v>27851</v>
      </c>
      <c r="M800" s="83" t="s">
        <v>166</v>
      </c>
      <c r="N800" s="113" t="s">
        <v>9526</v>
      </c>
      <c r="O800" s="67"/>
      <c r="P800" s="67"/>
      <c r="Q800" s="83" t="s">
        <v>137</v>
      </c>
      <c r="R800" s="182" t="s">
        <v>137</v>
      </c>
      <c r="S800" s="83" t="s">
        <v>7822</v>
      </c>
      <c r="T800" s="67" t="s">
        <v>140</v>
      </c>
      <c r="U800" s="200" t="s">
        <v>7830</v>
      </c>
      <c r="V800" s="67"/>
      <c r="W800" s="67"/>
      <c r="X800" s="83" t="s">
        <v>7143</v>
      </c>
    </row>
    <row r="801" spans="1:24" ht="15" customHeight="1">
      <c r="A801" s="67" t="s">
        <v>134</v>
      </c>
      <c r="B801" s="67" t="s">
        <v>135</v>
      </c>
      <c r="C801" s="83">
        <v>628</v>
      </c>
      <c r="D801" s="104" t="s">
        <v>5482</v>
      </c>
      <c r="E801" s="83" t="s">
        <v>973</v>
      </c>
      <c r="F801" s="67" t="s">
        <v>136</v>
      </c>
      <c r="G801" s="83">
        <v>9000</v>
      </c>
      <c r="H801" s="67" t="s">
        <v>162</v>
      </c>
      <c r="I801" s="67">
        <v>1</v>
      </c>
      <c r="J801" s="195">
        <v>36982</v>
      </c>
      <c r="K801" s="67">
        <v>0</v>
      </c>
      <c r="L801" s="123">
        <f t="shared" si="13"/>
        <v>27851</v>
      </c>
      <c r="M801" s="83" t="s">
        <v>5803</v>
      </c>
      <c r="N801" s="113" t="s">
        <v>9526</v>
      </c>
      <c r="O801" s="67"/>
      <c r="P801" s="67"/>
      <c r="Q801" s="83" t="s">
        <v>4614</v>
      </c>
      <c r="R801" s="182" t="s">
        <v>3074</v>
      </c>
      <c r="S801" s="83" t="s">
        <v>139</v>
      </c>
      <c r="T801" s="67" t="s">
        <v>140</v>
      </c>
      <c r="U801" s="200" t="s">
        <v>7831</v>
      </c>
      <c r="V801" s="67"/>
      <c r="W801" s="67"/>
      <c r="X801" s="83" t="s">
        <v>137</v>
      </c>
    </row>
    <row r="802" spans="1:24" ht="15" customHeight="1">
      <c r="A802" s="67" t="s">
        <v>134</v>
      </c>
      <c r="B802" s="67" t="s">
        <v>135</v>
      </c>
      <c r="C802" s="83">
        <v>1334</v>
      </c>
      <c r="D802" s="104" t="s">
        <v>5500</v>
      </c>
      <c r="E802" s="83" t="s">
        <v>974</v>
      </c>
      <c r="F802" s="67" t="s">
        <v>136</v>
      </c>
      <c r="G802" s="83">
        <v>34800</v>
      </c>
      <c r="H802" s="67" t="s">
        <v>5736</v>
      </c>
      <c r="I802" s="67">
        <v>1</v>
      </c>
      <c r="J802" s="195">
        <v>36982</v>
      </c>
      <c r="K802" s="67">
        <v>0</v>
      </c>
      <c r="L802" s="123">
        <f t="shared" si="13"/>
        <v>27851</v>
      </c>
      <c r="M802" s="83" t="s">
        <v>5746</v>
      </c>
      <c r="N802" s="113" t="s">
        <v>9526</v>
      </c>
      <c r="O802" s="67"/>
      <c r="P802" s="67"/>
      <c r="Q802" s="83" t="s">
        <v>4615</v>
      </c>
      <c r="R802" s="182" t="s">
        <v>3075</v>
      </c>
      <c r="S802" s="83" t="s">
        <v>139</v>
      </c>
      <c r="T802" s="67" t="s">
        <v>140</v>
      </c>
      <c r="U802" s="200" t="s">
        <v>7832</v>
      </c>
      <c r="V802" s="67"/>
      <c r="W802" s="67"/>
      <c r="X802" s="83" t="s">
        <v>137</v>
      </c>
    </row>
    <row r="803" spans="1:24" ht="15" customHeight="1">
      <c r="A803" s="67" t="s">
        <v>134</v>
      </c>
      <c r="B803" s="67" t="s">
        <v>135</v>
      </c>
      <c r="C803" s="83">
        <v>908</v>
      </c>
      <c r="D803" s="104" t="s">
        <v>5527</v>
      </c>
      <c r="E803" s="83" t="s">
        <v>975</v>
      </c>
      <c r="F803" s="67" t="s">
        <v>136</v>
      </c>
      <c r="G803" s="83">
        <v>3600</v>
      </c>
      <c r="H803" s="67" t="s">
        <v>162</v>
      </c>
      <c r="I803" s="67">
        <v>1</v>
      </c>
      <c r="J803" s="195">
        <v>36982</v>
      </c>
      <c r="K803" s="67">
        <v>0</v>
      </c>
      <c r="L803" s="123">
        <f t="shared" si="13"/>
        <v>27851</v>
      </c>
      <c r="M803" s="83" t="s">
        <v>5740</v>
      </c>
      <c r="N803" s="113" t="s">
        <v>9526</v>
      </c>
      <c r="O803" s="67"/>
      <c r="P803" s="67"/>
      <c r="Q803" s="83" t="s">
        <v>4616</v>
      </c>
      <c r="R803" s="182" t="s">
        <v>3076</v>
      </c>
      <c r="S803" s="83" t="s">
        <v>139</v>
      </c>
      <c r="T803" s="67" t="s">
        <v>140</v>
      </c>
      <c r="U803" s="200" t="s">
        <v>7830</v>
      </c>
      <c r="V803" s="67"/>
      <c r="W803" s="67"/>
      <c r="X803" s="83" t="s">
        <v>137</v>
      </c>
    </row>
    <row r="804" spans="1:24" ht="15" customHeight="1">
      <c r="A804" s="67" t="s">
        <v>134</v>
      </c>
      <c r="B804" s="67" t="s">
        <v>135</v>
      </c>
      <c r="C804" s="83">
        <v>793</v>
      </c>
      <c r="D804" s="104" t="s">
        <v>5619</v>
      </c>
      <c r="E804" s="83" t="s">
        <v>976</v>
      </c>
      <c r="F804" s="67" t="s">
        <v>136</v>
      </c>
      <c r="G804" s="83">
        <v>10000</v>
      </c>
      <c r="H804" s="67" t="s">
        <v>6094</v>
      </c>
      <c r="I804" s="67">
        <v>1</v>
      </c>
      <c r="J804" s="195">
        <v>36982</v>
      </c>
      <c r="K804" s="67">
        <v>0</v>
      </c>
      <c r="L804" s="123">
        <f t="shared" si="13"/>
        <v>27851</v>
      </c>
      <c r="M804" s="83" t="s">
        <v>163</v>
      </c>
      <c r="N804" s="113" t="s">
        <v>9526</v>
      </c>
      <c r="O804" s="67"/>
      <c r="P804" s="67"/>
      <c r="Q804" s="83" t="s">
        <v>4617</v>
      </c>
      <c r="R804" s="182" t="s">
        <v>3077</v>
      </c>
      <c r="S804" s="83" t="s">
        <v>139</v>
      </c>
      <c r="T804" s="67" t="s">
        <v>140</v>
      </c>
      <c r="U804" s="200" t="s">
        <v>7831</v>
      </c>
      <c r="V804" s="67"/>
      <c r="W804" s="67"/>
      <c r="X804" s="83" t="s">
        <v>137</v>
      </c>
    </row>
    <row r="805" spans="1:24" ht="15" customHeight="1">
      <c r="A805" s="67" t="s">
        <v>134</v>
      </c>
      <c r="B805" s="67" t="s">
        <v>135</v>
      </c>
      <c r="C805" s="83">
        <v>940</v>
      </c>
      <c r="D805" s="104" t="s">
        <v>5527</v>
      </c>
      <c r="E805" s="83" t="s">
        <v>977</v>
      </c>
      <c r="F805" s="67" t="s">
        <v>136</v>
      </c>
      <c r="G805" s="83">
        <v>7200</v>
      </c>
      <c r="H805" s="67" t="s">
        <v>162</v>
      </c>
      <c r="I805" s="67">
        <v>1</v>
      </c>
      <c r="J805" s="195">
        <v>36982</v>
      </c>
      <c r="K805" s="67">
        <v>0</v>
      </c>
      <c r="L805" s="123">
        <f t="shared" si="13"/>
        <v>27851</v>
      </c>
      <c r="M805" s="83" t="s">
        <v>5740</v>
      </c>
      <c r="N805" s="113" t="s">
        <v>9526</v>
      </c>
      <c r="O805" s="67"/>
      <c r="P805" s="67"/>
      <c r="Q805" s="83" t="s">
        <v>4618</v>
      </c>
      <c r="R805" s="182" t="s">
        <v>3078</v>
      </c>
      <c r="S805" s="83" t="s">
        <v>139</v>
      </c>
      <c r="T805" s="67" t="s">
        <v>140</v>
      </c>
      <c r="U805" s="200" t="s">
        <v>7830</v>
      </c>
      <c r="V805" s="67"/>
      <c r="W805" s="67"/>
      <c r="X805" s="83" t="s">
        <v>137</v>
      </c>
    </row>
    <row r="806" spans="1:24" ht="15" customHeight="1">
      <c r="A806" s="67" t="s">
        <v>134</v>
      </c>
      <c r="B806" s="67" t="s">
        <v>135</v>
      </c>
      <c r="C806" s="83">
        <v>2730</v>
      </c>
      <c r="D806" s="104" t="s">
        <v>5500</v>
      </c>
      <c r="E806" s="83" t="s">
        <v>978</v>
      </c>
      <c r="F806" s="67" t="s">
        <v>136</v>
      </c>
      <c r="G806" s="83">
        <v>16500</v>
      </c>
      <c r="H806" s="67" t="s">
        <v>5736</v>
      </c>
      <c r="I806" s="67">
        <v>1</v>
      </c>
      <c r="J806" s="195">
        <v>36982</v>
      </c>
      <c r="K806" s="67">
        <v>0</v>
      </c>
      <c r="L806" s="123">
        <f t="shared" si="13"/>
        <v>27851</v>
      </c>
      <c r="M806" s="83" t="s">
        <v>5764</v>
      </c>
      <c r="N806" s="113" t="s">
        <v>9526</v>
      </c>
      <c r="O806" s="67"/>
      <c r="P806" s="67"/>
      <c r="Q806" s="83" t="s">
        <v>137</v>
      </c>
      <c r="R806" s="182" t="s">
        <v>137</v>
      </c>
      <c r="S806" s="83" t="s">
        <v>139</v>
      </c>
      <c r="T806" s="67" t="s">
        <v>140</v>
      </c>
      <c r="U806" s="200" t="s">
        <v>7830</v>
      </c>
      <c r="V806" s="67"/>
      <c r="W806" s="67"/>
      <c r="X806" s="83" t="s">
        <v>137</v>
      </c>
    </row>
    <row r="807" spans="1:24" ht="15" customHeight="1">
      <c r="A807" s="67" t="s">
        <v>134</v>
      </c>
      <c r="B807" s="67" t="s">
        <v>135</v>
      </c>
      <c r="C807" s="83">
        <v>2731</v>
      </c>
      <c r="D807" s="104" t="s">
        <v>5620</v>
      </c>
      <c r="E807" s="83" t="s">
        <v>979</v>
      </c>
      <c r="F807" s="67" t="s">
        <v>5807</v>
      </c>
      <c r="G807" s="83">
        <v>500</v>
      </c>
      <c r="H807" s="67" t="s">
        <v>162</v>
      </c>
      <c r="I807" s="67">
        <v>1</v>
      </c>
      <c r="J807" s="195">
        <v>36982</v>
      </c>
      <c r="K807" s="67">
        <v>0</v>
      </c>
      <c r="L807" s="123">
        <f t="shared" si="13"/>
        <v>27851</v>
      </c>
      <c r="M807" s="83" t="s">
        <v>5780</v>
      </c>
      <c r="N807" s="113" t="s">
        <v>9526</v>
      </c>
      <c r="O807" s="67"/>
      <c r="P807" s="67"/>
      <c r="Q807" s="83" t="s">
        <v>137</v>
      </c>
      <c r="R807" s="182" t="s">
        <v>137</v>
      </c>
      <c r="S807" s="83" t="s">
        <v>139</v>
      </c>
      <c r="T807" s="67" t="s">
        <v>140</v>
      </c>
      <c r="U807" s="200" t="s">
        <v>7830</v>
      </c>
      <c r="V807" s="67"/>
      <c r="W807" s="67"/>
      <c r="X807" s="83" t="s">
        <v>137</v>
      </c>
    </row>
    <row r="808" spans="1:24" ht="15" customHeight="1">
      <c r="A808" s="67" t="s">
        <v>134</v>
      </c>
      <c r="B808" s="67" t="s">
        <v>135</v>
      </c>
      <c r="C808" s="83">
        <v>2734</v>
      </c>
      <c r="D808" s="104" t="s">
        <v>5621</v>
      </c>
      <c r="E808" s="83" t="s">
        <v>980</v>
      </c>
      <c r="F808" s="67" t="s">
        <v>5807</v>
      </c>
      <c r="G808" s="83">
        <v>500</v>
      </c>
      <c r="H808" s="67" t="s">
        <v>162</v>
      </c>
      <c r="I808" s="67">
        <v>1</v>
      </c>
      <c r="J808" s="195">
        <v>36982</v>
      </c>
      <c r="K808" s="67">
        <v>0</v>
      </c>
      <c r="L808" s="123">
        <f t="shared" si="13"/>
        <v>27851</v>
      </c>
      <c r="M808" s="83" t="s">
        <v>5756</v>
      </c>
      <c r="N808" s="113" t="s">
        <v>9526</v>
      </c>
      <c r="O808" s="67"/>
      <c r="P808" s="67"/>
      <c r="Q808" s="83" t="s">
        <v>137</v>
      </c>
      <c r="R808" s="182">
        <v>703837850255</v>
      </c>
      <c r="S808" s="83" t="s">
        <v>139</v>
      </c>
      <c r="T808" s="67" t="s">
        <v>140</v>
      </c>
      <c r="U808" s="200" t="s">
        <v>7830</v>
      </c>
      <c r="V808" s="67"/>
      <c r="W808" s="67"/>
      <c r="X808" s="83" t="s">
        <v>137</v>
      </c>
    </row>
    <row r="809" spans="1:24" ht="15" customHeight="1">
      <c r="A809" s="67" t="s">
        <v>134</v>
      </c>
      <c r="B809" s="67" t="s">
        <v>135</v>
      </c>
      <c r="C809" s="83">
        <v>2129</v>
      </c>
      <c r="D809" s="104" t="s">
        <v>5485</v>
      </c>
      <c r="E809" s="83" t="s">
        <v>981</v>
      </c>
      <c r="F809" s="67" t="s">
        <v>5807</v>
      </c>
      <c r="G809" s="83">
        <v>500</v>
      </c>
      <c r="H809" s="67" t="s">
        <v>162</v>
      </c>
      <c r="I809" s="67">
        <v>1</v>
      </c>
      <c r="J809" s="195">
        <v>36982</v>
      </c>
      <c r="K809" s="67">
        <v>0</v>
      </c>
      <c r="L809" s="123">
        <f t="shared" si="13"/>
        <v>27851</v>
      </c>
      <c r="M809" s="83" t="s">
        <v>5820</v>
      </c>
      <c r="N809" s="113" t="s">
        <v>9526</v>
      </c>
      <c r="O809" s="67"/>
      <c r="P809" s="67"/>
      <c r="Q809" s="83" t="s">
        <v>137</v>
      </c>
      <c r="R809" s="182" t="s">
        <v>137</v>
      </c>
      <c r="S809" s="83" t="s">
        <v>139</v>
      </c>
      <c r="T809" s="67" t="s">
        <v>140</v>
      </c>
      <c r="U809" s="200" t="s">
        <v>7830</v>
      </c>
      <c r="V809" s="67"/>
      <c r="W809" s="67"/>
      <c r="X809" s="83" t="s">
        <v>137</v>
      </c>
    </row>
    <row r="810" spans="1:24" ht="15" customHeight="1">
      <c r="A810" s="67" t="s">
        <v>134</v>
      </c>
      <c r="B810" s="67" t="s">
        <v>135</v>
      </c>
      <c r="C810" s="83">
        <v>2735</v>
      </c>
      <c r="D810" s="104" t="s">
        <v>5621</v>
      </c>
      <c r="E810" s="83" t="s">
        <v>982</v>
      </c>
      <c r="F810" s="67" t="s">
        <v>5807</v>
      </c>
      <c r="G810" s="83">
        <v>500</v>
      </c>
      <c r="H810" s="67" t="s">
        <v>162</v>
      </c>
      <c r="I810" s="67">
        <v>1</v>
      </c>
      <c r="J810" s="195">
        <v>36982</v>
      </c>
      <c r="K810" s="67">
        <v>0</v>
      </c>
      <c r="L810" s="123">
        <f t="shared" si="13"/>
        <v>27851</v>
      </c>
      <c r="M810" s="83" t="s">
        <v>163</v>
      </c>
      <c r="N810" s="113" t="s">
        <v>9526</v>
      </c>
      <c r="O810" s="67"/>
      <c r="P810" s="67"/>
      <c r="Q810" s="83" t="s">
        <v>137</v>
      </c>
      <c r="R810" s="182" t="s">
        <v>137</v>
      </c>
      <c r="S810" s="83" t="s">
        <v>139</v>
      </c>
      <c r="T810" s="67" t="s">
        <v>140</v>
      </c>
      <c r="U810" s="200" t="s">
        <v>7830</v>
      </c>
      <c r="V810" s="67"/>
      <c r="W810" s="67"/>
      <c r="X810" s="83" t="s">
        <v>137</v>
      </c>
    </row>
    <row r="811" spans="1:24" ht="15" customHeight="1">
      <c r="A811" s="67" t="s">
        <v>134</v>
      </c>
      <c r="B811" s="67" t="s">
        <v>135</v>
      </c>
      <c r="C811" s="83">
        <v>2747</v>
      </c>
      <c r="D811" s="104" t="s">
        <v>5622</v>
      </c>
      <c r="E811" s="83" t="s">
        <v>983</v>
      </c>
      <c r="F811" s="67" t="s">
        <v>136</v>
      </c>
      <c r="G811" s="83">
        <v>500</v>
      </c>
      <c r="H811" s="67" t="s">
        <v>162</v>
      </c>
      <c r="I811" s="67">
        <v>1</v>
      </c>
      <c r="J811" s="195">
        <v>36982</v>
      </c>
      <c r="K811" s="67">
        <v>0</v>
      </c>
      <c r="L811" s="123">
        <f t="shared" si="13"/>
        <v>27851</v>
      </c>
      <c r="M811" s="83" t="s">
        <v>5780</v>
      </c>
      <c r="N811" s="113" t="s">
        <v>9526</v>
      </c>
      <c r="O811" s="67"/>
      <c r="P811" s="67"/>
      <c r="Q811" s="83">
        <v>9742172911</v>
      </c>
      <c r="R811" s="182">
        <v>623368372117</v>
      </c>
      <c r="S811" s="83" t="s">
        <v>139</v>
      </c>
      <c r="T811" s="67" t="s">
        <v>140</v>
      </c>
      <c r="U811" s="200" t="s">
        <v>7830</v>
      </c>
      <c r="V811" s="67"/>
      <c r="W811" s="67"/>
      <c r="X811" s="83" t="s">
        <v>137</v>
      </c>
    </row>
    <row r="812" spans="1:24" ht="15" customHeight="1">
      <c r="A812" s="67" t="s">
        <v>134</v>
      </c>
      <c r="B812" s="67" t="s">
        <v>135</v>
      </c>
      <c r="C812" s="83">
        <v>2743</v>
      </c>
      <c r="D812" s="104" t="s">
        <v>5622</v>
      </c>
      <c r="E812" s="83" t="s">
        <v>984</v>
      </c>
      <c r="F812" s="67" t="s">
        <v>5807</v>
      </c>
      <c r="G812" s="83">
        <v>500</v>
      </c>
      <c r="H812" s="67" t="s">
        <v>162</v>
      </c>
      <c r="I812" s="67">
        <v>1</v>
      </c>
      <c r="J812" s="195">
        <v>36982</v>
      </c>
      <c r="K812" s="67">
        <v>0</v>
      </c>
      <c r="L812" s="123">
        <f t="shared" si="13"/>
        <v>27851</v>
      </c>
      <c r="M812" s="83" t="s">
        <v>166</v>
      </c>
      <c r="N812" s="113" t="s">
        <v>9526</v>
      </c>
      <c r="O812" s="67"/>
      <c r="P812" s="67"/>
      <c r="Q812" s="83" t="s">
        <v>137</v>
      </c>
      <c r="R812" s="182">
        <v>635335104834</v>
      </c>
      <c r="S812" s="83" t="s">
        <v>139</v>
      </c>
      <c r="T812" s="67" t="s">
        <v>140</v>
      </c>
      <c r="U812" s="200" t="s">
        <v>7830</v>
      </c>
      <c r="V812" s="67"/>
      <c r="W812" s="67"/>
      <c r="X812" s="83" t="s">
        <v>137</v>
      </c>
    </row>
    <row r="813" spans="1:24" ht="15" customHeight="1">
      <c r="A813" s="67" t="s">
        <v>134</v>
      </c>
      <c r="B813" s="67" t="s">
        <v>135</v>
      </c>
      <c r="C813" s="83">
        <v>2745</v>
      </c>
      <c r="D813" s="104" t="s">
        <v>5623</v>
      </c>
      <c r="E813" s="83" t="s">
        <v>985</v>
      </c>
      <c r="F813" s="67" t="s">
        <v>5807</v>
      </c>
      <c r="G813" s="83">
        <v>500</v>
      </c>
      <c r="H813" s="67" t="s">
        <v>162</v>
      </c>
      <c r="I813" s="67">
        <v>1</v>
      </c>
      <c r="J813" s="195">
        <v>36982</v>
      </c>
      <c r="K813" s="67">
        <v>0</v>
      </c>
      <c r="L813" s="123">
        <f t="shared" si="13"/>
        <v>27851</v>
      </c>
      <c r="M813" s="83" t="s">
        <v>5827</v>
      </c>
      <c r="N813" s="113" t="s">
        <v>9526</v>
      </c>
      <c r="O813" s="67"/>
      <c r="P813" s="67"/>
      <c r="Q813" s="83" t="s">
        <v>137</v>
      </c>
      <c r="R813" s="182" t="s">
        <v>137</v>
      </c>
      <c r="S813" s="83" t="s">
        <v>139</v>
      </c>
      <c r="T813" s="67" t="s">
        <v>140</v>
      </c>
      <c r="U813" s="200" t="s">
        <v>7830</v>
      </c>
      <c r="V813" s="67"/>
      <c r="W813" s="67"/>
      <c r="X813" s="83" t="s">
        <v>137</v>
      </c>
    </row>
    <row r="814" spans="1:24" ht="15" customHeight="1">
      <c r="A814" s="67" t="s">
        <v>134</v>
      </c>
      <c r="B814" s="67" t="s">
        <v>135</v>
      </c>
      <c r="C814" s="83">
        <v>2746</v>
      </c>
      <c r="D814" s="104" t="s">
        <v>5516</v>
      </c>
      <c r="E814" s="83" t="s">
        <v>986</v>
      </c>
      <c r="F814" s="67" t="s">
        <v>5807</v>
      </c>
      <c r="G814" s="83">
        <v>500</v>
      </c>
      <c r="H814" s="67" t="s">
        <v>162</v>
      </c>
      <c r="I814" s="67">
        <v>1</v>
      </c>
      <c r="J814" s="195">
        <v>36982</v>
      </c>
      <c r="K814" s="67">
        <v>0</v>
      </c>
      <c r="L814" s="123">
        <f t="shared" si="13"/>
        <v>27851</v>
      </c>
      <c r="M814" s="83" t="s">
        <v>5825</v>
      </c>
      <c r="N814" s="113" t="s">
        <v>9526</v>
      </c>
      <c r="O814" s="67"/>
      <c r="P814" s="67"/>
      <c r="Q814" s="83">
        <v>9686850574</v>
      </c>
      <c r="R814" s="182">
        <v>670389316544</v>
      </c>
      <c r="S814" s="83" t="s">
        <v>139</v>
      </c>
      <c r="T814" s="67" t="s">
        <v>140</v>
      </c>
      <c r="U814" s="200" t="s">
        <v>7830</v>
      </c>
      <c r="V814" s="67"/>
      <c r="W814" s="67"/>
      <c r="X814" s="83" t="s">
        <v>7144</v>
      </c>
    </row>
    <row r="815" spans="1:24" ht="15" customHeight="1">
      <c r="A815" s="67" t="s">
        <v>134</v>
      </c>
      <c r="B815" s="67" t="s">
        <v>135</v>
      </c>
      <c r="C815" s="83">
        <v>2748</v>
      </c>
      <c r="D815" s="104" t="s">
        <v>5525</v>
      </c>
      <c r="E815" s="83" t="s">
        <v>987</v>
      </c>
      <c r="F815" s="67" t="s">
        <v>5807</v>
      </c>
      <c r="G815" s="83">
        <v>500</v>
      </c>
      <c r="H815" s="67" t="s">
        <v>162</v>
      </c>
      <c r="I815" s="67">
        <v>1</v>
      </c>
      <c r="J815" s="195">
        <v>36982</v>
      </c>
      <c r="K815" s="67">
        <v>0</v>
      </c>
      <c r="L815" s="123">
        <f t="shared" si="13"/>
        <v>27851</v>
      </c>
      <c r="M815" s="83" t="s">
        <v>5758</v>
      </c>
      <c r="N815" s="113" t="s">
        <v>9526</v>
      </c>
      <c r="O815" s="67"/>
      <c r="P815" s="67"/>
      <c r="Q815" s="83" t="s">
        <v>137</v>
      </c>
      <c r="R815" s="182" t="s">
        <v>137</v>
      </c>
      <c r="S815" s="83" t="s">
        <v>139</v>
      </c>
      <c r="T815" s="67" t="s">
        <v>140</v>
      </c>
      <c r="U815" s="200" t="s">
        <v>7830</v>
      </c>
      <c r="V815" s="67"/>
      <c r="W815" s="67"/>
      <c r="X815" s="83" t="s">
        <v>7145</v>
      </c>
    </row>
    <row r="816" spans="1:24" ht="15" customHeight="1">
      <c r="A816" s="67" t="s">
        <v>134</v>
      </c>
      <c r="B816" s="67" t="s">
        <v>135</v>
      </c>
      <c r="C816" s="83">
        <v>2749</v>
      </c>
      <c r="D816" s="104" t="s">
        <v>5501</v>
      </c>
      <c r="E816" s="83" t="s">
        <v>988</v>
      </c>
      <c r="F816" s="67" t="s">
        <v>5807</v>
      </c>
      <c r="G816" s="83">
        <v>500</v>
      </c>
      <c r="H816" s="67" t="s">
        <v>162</v>
      </c>
      <c r="I816" s="67">
        <v>1</v>
      </c>
      <c r="J816" s="195">
        <v>36982</v>
      </c>
      <c r="K816" s="67">
        <v>0</v>
      </c>
      <c r="L816" s="123">
        <f t="shared" si="13"/>
        <v>27851</v>
      </c>
      <c r="M816" s="83" t="s">
        <v>5863</v>
      </c>
      <c r="N816" s="113" t="s">
        <v>9526</v>
      </c>
      <c r="O816" s="67"/>
      <c r="P816" s="67"/>
      <c r="Q816" s="83"/>
      <c r="R816" s="182">
        <v>914195345032</v>
      </c>
      <c r="S816" s="83" t="s">
        <v>139</v>
      </c>
      <c r="T816" s="67" t="s">
        <v>140</v>
      </c>
      <c r="U816" s="200" t="s">
        <v>7830</v>
      </c>
      <c r="V816" s="67"/>
      <c r="W816" s="67"/>
      <c r="X816" s="83" t="s">
        <v>7146</v>
      </c>
    </row>
    <row r="817" spans="1:24" ht="15" customHeight="1">
      <c r="A817" s="67" t="s">
        <v>134</v>
      </c>
      <c r="B817" s="67" t="s">
        <v>135</v>
      </c>
      <c r="C817" s="83">
        <v>2752</v>
      </c>
      <c r="D817" s="104" t="s">
        <v>5485</v>
      </c>
      <c r="E817" s="83" t="s">
        <v>989</v>
      </c>
      <c r="F817" s="67" t="s">
        <v>136</v>
      </c>
      <c r="G817" s="83">
        <v>1000</v>
      </c>
      <c r="H817" s="67" t="s">
        <v>162</v>
      </c>
      <c r="I817" s="67">
        <v>1</v>
      </c>
      <c r="J817" s="195">
        <v>36982</v>
      </c>
      <c r="K817" s="67">
        <v>0</v>
      </c>
      <c r="L817" s="123">
        <f t="shared" ref="L817:L880" si="14">DATE(YEAR(J817)-25,MONTH(J817),DAY(J817))</f>
        <v>27851</v>
      </c>
      <c r="M817" s="83" t="s">
        <v>5775</v>
      </c>
      <c r="N817" s="113" t="s">
        <v>9526</v>
      </c>
      <c r="O817" s="67"/>
      <c r="P817" s="67"/>
      <c r="Q817" s="83" t="s">
        <v>4619</v>
      </c>
      <c r="R817" s="182" t="s">
        <v>3079</v>
      </c>
      <c r="S817" s="83" t="s">
        <v>139</v>
      </c>
      <c r="T817" s="67" t="s">
        <v>140</v>
      </c>
      <c r="U817" s="200" t="s">
        <v>7830</v>
      </c>
      <c r="V817" s="67"/>
      <c r="W817" s="67"/>
      <c r="X817" s="83" t="s">
        <v>7147</v>
      </c>
    </row>
    <row r="818" spans="1:24" ht="15" customHeight="1">
      <c r="A818" s="67" t="s">
        <v>134</v>
      </c>
      <c r="B818" s="67" t="s">
        <v>135</v>
      </c>
      <c r="C818" s="83">
        <v>2756</v>
      </c>
      <c r="D818" s="104" t="s">
        <v>5510</v>
      </c>
      <c r="E818" s="83" t="s">
        <v>990</v>
      </c>
      <c r="F818" s="67" t="s">
        <v>5807</v>
      </c>
      <c r="G818" s="83">
        <v>500</v>
      </c>
      <c r="H818" s="67" t="s">
        <v>162</v>
      </c>
      <c r="I818" s="67">
        <v>1</v>
      </c>
      <c r="J818" s="195">
        <v>36982</v>
      </c>
      <c r="K818" s="67">
        <v>0</v>
      </c>
      <c r="L818" s="123">
        <f t="shared" si="14"/>
        <v>27851</v>
      </c>
      <c r="M818" s="83" t="s">
        <v>5875</v>
      </c>
      <c r="N818" s="113" t="s">
        <v>9526</v>
      </c>
      <c r="O818" s="67"/>
      <c r="P818" s="67"/>
      <c r="Q818" s="83" t="s">
        <v>137</v>
      </c>
      <c r="R818" s="182" t="s">
        <v>137</v>
      </c>
      <c r="S818" s="83" t="s">
        <v>139</v>
      </c>
      <c r="T818" s="67" t="s">
        <v>140</v>
      </c>
      <c r="U818" s="200" t="s">
        <v>7830</v>
      </c>
      <c r="V818" s="67"/>
      <c r="W818" s="67"/>
      <c r="X818" s="83" t="s">
        <v>7148</v>
      </c>
    </row>
    <row r="819" spans="1:24" ht="15" customHeight="1">
      <c r="A819" s="67" t="s">
        <v>134</v>
      </c>
      <c r="B819" s="67" t="s">
        <v>135</v>
      </c>
      <c r="C819" s="83">
        <v>1808</v>
      </c>
      <c r="D819" s="104" t="s">
        <v>5624</v>
      </c>
      <c r="E819" s="83" t="s">
        <v>991</v>
      </c>
      <c r="F819" s="67" t="s">
        <v>5807</v>
      </c>
      <c r="G819" s="83">
        <v>32200</v>
      </c>
      <c r="H819" s="67" t="s">
        <v>162</v>
      </c>
      <c r="I819" s="67">
        <v>1</v>
      </c>
      <c r="J819" s="195">
        <v>36982</v>
      </c>
      <c r="K819" s="67">
        <v>0</v>
      </c>
      <c r="L819" s="123">
        <f t="shared" si="14"/>
        <v>27851</v>
      </c>
      <c r="M819" s="83" t="s">
        <v>5924</v>
      </c>
      <c r="N819" s="113" t="s">
        <v>9526</v>
      </c>
      <c r="O819" s="67"/>
      <c r="P819" s="67"/>
      <c r="Q819" s="83" t="s">
        <v>4620</v>
      </c>
      <c r="R819" s="182" t="s">
        <v>3080</v>
      </c>
      <c r="S819" s="83" t="s">
        <v>139</v>
      </c>
      <c r="T819" s="67" t="s">
        <v>140</v>
      </c>
      <c r="U819" s="200" t="s">
        <v>7831</v>
      </c>
      <c r="V819" s="67"/>
      <c r="W819" s="67"/>
      <c r="X819" s="83" t="s">
        <v>7149</v>
      </c>
    </row>
    <row r="820" spans="1:24" ht="15" customHeight="1">
      <c r="A820" s="67" t="s">
        <v>134</v>
      </c>
      <c r="B820" s="67" t="s">
        <v>135</v>
      </c>
      <c r="C820" s="83">
        <v>1070</v>
      </c>
      <c r="D820" s="104" t="s">
        <v>5624</v>
      </c>
      <c r="E820" s="83" t="s">
        <v>992</v>
      </c>
      <c r="F820" s="67" t="s">
        <v>136</v>
      </c>
      <c r="G820" s="83">
        <v>18600</v>
      </c>
      <c r="H820" s="67" t="s">
        <v>162</v>
      </c>
      <c r="I820" s="67">
        <v>1</v>
      </c>
      <c r="J820" s="195">
        <v>36982</v>
      </c>
      <c r="K820" s="67">
        <v>0</v>
      </c>
      <c r="L820" s="123">
        <f t="shared" si="14"/>
        <v>27851</v>
      </c>
      <c r="M820" s="83" t="s">
        <v>5924</v>
      </c>
      <c r="N820" s="113" t="s">
        <v>9526</v>
      </c>
      <c r="O820" s="67"/>
      <c r="P820" s="67"/>
      <c r="Q820" s="83" t="s">
        <v>4620</v>
      </c>
      <c r="R820" s="182" t="s">
        <v>3081</v>
      </c>
      <c r="S820" s="83" t="s">
        <v>139</v>
      </c>
      <c r="T820" s="67" t="s">
        <v>140</v>
      </c>
      <c r="U820" s="200" t="s">
        <v>7831</v>
      </c>
      <c r="V820" s="67"/>
      <c r="W820" s="67"/>
      <c r="X820" s="83" t="s">
        <v>137</v>
      </c>
    </row>
    <row r="821" spans="1:24" ht="15" customHeight="1">
      <c r="A821" s="67" t="s">
        <v>134</v>
      </c>
      <c r="B821" s="67" t="s">
        <v>135</v>
      </c>
      <c r="C821" s="83">
        <v>1912</v>
      </c>
      <c r="D821" s="104" t="s">
        <v>5624</v>
      </c>
      <c r="E821" s="83" t="s">
        <v>993</v>
      </c>
      <c r="F821" s="67" t="s">
        <v>136</v>
      </c>
      <c r="G821" s="83">
        <v>19200</v>
      </c>
      <c r="H821" s="67" t="s">
        <v>162</v>
      </c>
      <c r="I821" s="67">
        <v>1</v>
      </c>
      <c r="J821" s="195">
        <v>36982</v>
      </c>
      <c r="K821" s="67">
        <v>0</v>
      </c>
      <c r="L821" s="123">
        <f t="shared" si="14"/>
        <v>27851</v>
      </c>
      <c r="M821" s="83" t="s">
        <v>5757</v>
      </c>
      <c r="N821" s="113" t="s">
        <v>9526</v>
      </c>
      <c r="O821" s="67"/>
      <c r="P821" s="67"/>
      <c r="Q821" s="83" t="s">
        <v>4621</v>
      </c>
      <c r="R821" s="182" t="s">
        <v>3082</v>
      </c>
      <c r="S821" s="83" t="s">
        <v>139</v>
      </c>
      <c r="T821" s="67" t="s">
        <v>140</v>
      </c>
      <c r="U821" s="200" t="s">
        <v>7832</v>
      </c>
      <c r="V821" s="67"/>
      <c r="W821" s="67"/>
      <c r="X821" s="83" t="s">
        <v>137</v>
      </c>
    </row>
    <row r="822" spans="1:24" ht="15" customHeight="1">
      <c r="A822" s="67" t="s">
        <v>134</v>
      </c>
      <c r="B822" s="67" t="s">
        <v>135</v>
      </c>
      <c r="C822" s="83">
        <v>1913</v>
      </c>
      <c r="D822" s="104" t="s">
        <v>5624</v>
      </c>
      <c r="E822" s="83" t="s">
        <v>994</v>
      </c>
      <c r="F822" s="67" t="s">
        <v>5807</v>
      </c>
      <c r="G822" s="83">
        <v>14000</v>
      </c>
      <c r="H822" s="67" t="s">
        <v>162</v>
      </c>
      <c r="I822" s="67">
        <v>1</v>
      </c>
      <c r="J822" s="195">
        <v>36982</v>
      </c>
      <c r="K822" s="67">
        <v>0</v>
      </c>
      <c r="L822" s="123">
        <f t="shared" si="14"/>
        <v>27851</v>
      </c>
      <c r="M822" s="83" t="s">
        <v>5895</v>
      </c>
      <c r="N822" s="113" t="s">
        <v>9526</v>
      </c>
      <c r="O822" s="67"/>
      <c r="P822" s="67"/>
      <c r="Q822" s="83" t="s">
        <v>4622</v>
      </c>
      <c r="R822" s="182" t="s">
        <v>3083</v>
      </c>
      <c r="S822" s="83" t="s">
        <v>139</v>
      </c>
      <c r="T822" s="67" t="s">
        <v>140</v>
      </c>
      <c r="U822" s="200" t="s">
        <v>7830</v>
      </c>
      <c r="V822" s="67"/>
      <c r="W822" s="67"/>
      <c r="X822" s="83" t="s">
        <v>137</v>
      </c>
    </row>
    <row r="823" spans="1:24" ht="15" customHeight="1">
      <c r="A823" s="67" t="s">
        <v>134</v>
      </c>
      <c r="B823" s="67" t="s">
        <v>135</v>
      </c>
      <c r="C823" s="83">
        <v>1610</v>
      </c>
      <c r="D823" s="104" t="s">
        <v>5624</v>
      </c>
      <c r="E823" s="83" t="s">
        <v>995</v>
      </c>
      <c r="F823" s="67" t="s">
        <v>136</v>
      </c>
      <c r="G823" s="83">
        <v>20580</v>
      </c>
      <c r="H823" s="67" t="s">
        <v>162</v>
      </c>
      <c r="I823" s="67">
        <v>1</v>
      </c>
      <c r="J823" s="195">
        <v>36982</v>
      </c>
      <c r="K823" s="67">
        <v>0</v>
      </c>
      <c r="L823" s="123">
        <f t="shared" si="14"/>
        <v>27851</v>
      </c>
      <c r="M823" s="83" t="s">
        <v>5895</v>
      </c>
      <c r="N823" s="113" t="s">
        <v>9526</v>
      </c>
      <c r="O823" s="67"/>
      <c r="P823" s="67"/>
      <c r="Q823" s="83" t="s">
        <v>4621</v>
      </c>
      <c r="R823" s="182" t="s">
        <v>3084</v>
      </c>
      <c r="S823" s="83" t="s">
        <v>139</v>
      </c>
      <c r="T823" s="67" t="s">
        <v>140</v>
      </c>
      <c r="U823" s="200" t="s">
        <v>7831</v>
      </c>
      <c r="V823" s="67"/>
      <c r="W823" s="67"/>
      <c r="X823" s="83" t="s">
        <v>137</v>
      </c>
    </row>
    <row r="824" spans="1:24" ht="15" customHeight="1">
      <c r="A824" s="67" t="s">
        <v>134</v>
      </c>
      <c r="B824" s="67" t="s">
        <v>135</v>
      </c>
      <c r="C824" s="83">
        <v>1911</v>
      </c>
      <c r="D824" s="104" t="s">
        <v>5624</v>
      </c>
      <c r="E824" s="83" t="s">
        <v>996</v>
      </c>
      <c r="F824" s="67" t="s">
        <v>136</v>
      </c>
      <c r="G824" s="83">
        <v>12900</v>
      </c>
      <c r="H824" s="67" t="s">
        <v>162</v>
      </c>
      <c r="I824" s="67">
        <v>1</v>
      </c>
      <c r="J824" s="195">
        <v>36982</v>
      </c>
      <c r="K824" s="67">
        <v>0</v>
      </c>
      <c r="L824" s="123">
        <f t="shared" si="14"/>
        <v>27851</v>
      </c>
      <c r="M824" s="83" t="s">
        <v>5895</v>
      </c>
      <c r="N824" s="113" t="s">
        <v>9526</v>
      </c>
      <c r="O824" s="67"/>
      <c r="P824" s="67"/>
      <c r="Q824" s="83" t="s">
        <v>4622</v>
      </c>
      <c r="R824" s="182" t="s">
        <v>3085</v>
      </c>
      <c r="S824" s="83" t="s">
        <v>139</v>
      </c>
      <c r="T824" s="67" t="s">
        <v>140</v>
      </c>
      <c r="U824" s="200" t="s">
        <v>7830</v>
      </c>
      <c r="V824" s="67"/>
      <c r="W824" s="67"/>
      <c r="X824" s="83" t="s">
        <v>137</v>
      </c>
    </row>
    <row r="825" spans="1:24" ht="15" customHeight="1">
      <c r="A825" s="67" t="s">
        <v>134</v>
      </c>
      <c r="B825" s="67" t="s">
        <v>135</v>
      </c>
      <c r="C825" s="83">
        <v>2763</v>
      </c>
      <c r="D825" s="104" t="s">
        <v>5624</v>
      </c>
      <c r="E825" s="83" t="s">
        <v>997</v>
      </c>
      <c r="F825" s="67" t="s">
        <v>5807</v>
      </c>
      <c r="G825" s="83">
        <v>7200</v>
      </c>
      <c r="H825" s="67" t="s">
        <v>162</v>
      </c>
      <c r="I825" s="67">
        <v>1</v>
      </c>
      <c r="J825" s="195">
        <v>36982</v>
      </c>
      <c r="K825" s="67">
        <v>0</v>
      </c>
      <c r="L825" s="123">
        <f t="shared" si="14"/>
        <v>27851</v>
      </c>
      <c r="M825" s="83" t="s">
        <v>5925</v>
      </c>
      <c r="N825" s="113" t="s">
        <v>9526</v>
      </c>
      <c r="O825" s="67"/>
      <c r="P825" s="67"/>
      <c r="Q825" s="83" t="s">
        <v>4621</v>
      </c>
      <c r="R825" s="182" t="s">
        <v>3086</v>
      </c>
      <c r="S825" s="83" t="s">
        <v>139</v>
      </c>
      <c r="T825" s="67" t="s">
        <v>140</v>
      </c>
      <c r="U825" s="200" t="s">
        <v>7831</v>
      </c>
      <c r="V825" s="67"/>
      <c r="W825" s="67"/>
      <c r="X825" s="83" t="s">
        <v>137</v>
      </c>
    </row>
    <row r="826" spans="1:24" ht="15" customHeight="1">
      <c r="A826" s="67" t="s">
        <v>134</v>
      </c>
      <c r="B826" s="67" t="s">
        <v>135</v>
      </c>
      <c r="C826" s="83">
        <v>2764</v>
      </c>
      <c r="D826" s="104" t="s">
        <v>5624</v>
      </c>
      <c r="E826" s="83" t="s">
        <v>998</v>
      </c>
      <c r="F826" s="67" t="s">
        <v>5807</v>
      </c>
      <c r="G826" s="83">
        <v>7200</v>
      </c>
      <c r="H826" s="67" t="s">
        <v>162</v>
      </c>
      <c r="I826" s="67">
        <v>1</v>
      </c>
      <c r="J826" s="195">
        <v>36982</v>
      </c>
      <c r="K826" s="67">
        <v>0</v>
      </c>
      <c r="L826" s="123">
        <f t="shared" si="14"/>
        <v>27851</v>
      </c>
      <c r="M826" s="83" t="s">
        <v>5926</v>
      </c>
      <c r="N826" s="113" t="s">
        <v>9526</v>
      </c>
      <c r="O826" s="67"/>
      <c r="P826" s="67"/>
      <c r="Q826" s="83" t="s">
        <v>4622</v>
      </c>
      <c r="R826" s="182" t="s">
        <v>3087</v>
      </c>
      <c r="S826" s="83" t="s">
        <v>139</v>
      </c>
      <c r="T826" s="67" t="s">
        <v>140</v>
      </c>
      <c r="U826" s="200" t="s">
        <v>7831</v>
      </c>
      <c r="V826" s="67"/>
      <c r="W826" s="67"/>
      <c r="X826" s="83" t="s">
        <v>137</v>
      </c>
    </row>
    <row r="827" spans="1:24" ht="15" customHeight="1">
      <c r="A827" s="67" t="s">
        <v>134</v>
      </c>
      <c r="B827" s="67" t="s">
        <v>135</v>
      </c>
      <c r="C827" s="83">
        <v>2767</v>
      </c>
      <c r="D827" s="104" t="s">
        <v>5625</v>
      </c>
      <c r="E827" s="83" t="s">
        <v>999</v>
      </c>
      <c r="F827" s="67" t="s">
        <v>136</v>
      </c>
      <c r="G827" s="83">
        <v>500</v>
      </c>
      <c r="H827" s="67" t="s">
        <v>162</v>
      </c>
      <c r="I827" s="67">
        <v>1</v>
      </c>
      <c r="J827" s="195">
        <v>36982</v>
      </c>
      <c r="K827" s="67">
        <v>0</v>
      </c>
      <c r="L827" s="123">
        <f t="shared" si="14"/>
        <v>27851</v>
      </c>
      <c r="M827" s="83" t="s">
        <v>5927</v>
      </c>
      <c r="N827" s="113" t="s">
        <v>9526</v>
      </c>
      <c r="O827" s="67"/>
      <c r="P827" s="67"/>
      <c r="Q827" s="83">
        <v>9902721831</v>
      </c>
      <c r="R827" s="182">
        <v>242950180866</v>
      </c>
      <c r="S827" s="83" t="s">
        <v>139</v>
      </c>
      <c r="T827" s="67" t="s">
        <v>140</v>
      </c>
      <c r="U827" s="200" t="s">
        <v>7830</v>
      </c>
      <c r="V827" s="67"/>
      <c r="W827" s="67"/>
      <c r="X827" s="83" t="s">
        <v>137</v>
      </c>
    </row>
    <row r="828" spans="1:24" ht="15" customHeight="1">
      <c r="A828" s="67" t="s">
        <v>134</v>
      </c>
      <c r="B828" s="67" t="s">
        <v>135</v>
      </c>
      <c r="C828" s="83">
        <v>2768</v>
      </c>
      <c r="D828" s="104" t="s">
        <v>5625</v>
      </c>
      <c r="E828" s="83" t="s">
        <v>1000</v>
      </c>
      <c r="F828" s="67" t="s">
        <v>5807</v>
      </c>
      <c r="G828" s="83">
        <v>500</v>
      </c>
      <c r="H828" s="67" t="s">
        <v>162</v>
      </c>
      <c r="I828" s="67">
        <v>1</v>
      </c>
      <c r="J828" s="195">
        <v>36982</v>
      </c>
      <c r="K828" s="67">
        <v>0</v>
      </c>
      <c r="L828" s="123">
        <f t="shared" si="14"/>
        <v>27851</v>
      </c>
      <c r="M828" s="83" t="s">
        <v>5928</v>
      </c>
      <c r="N828" s="113" t="s">
        <v>9526</v>
      </c>
      <c r="O828" s="67"/>
      <c r="P828" s="67"/>
      <c r="Q828" s="83">
        <v>9902721831</v>
      </c>
      <c r="R828" s="182">
        <v>956704359347</v>
      </c>
      <c r="S828" s="83" t="s">
        <v>139</v>
      </c>
      <c r="T828" s="67" t="s">
        <v>140</v>
      </c>
      <c r="U828" s="200" t="s">
        <v>7830</v>
      </c>
      <c r="V828" s="67"/>
      <c r="W828" s="67"/>
      <c r="X828" s="83" t="s">
        <v>137</v>
      </c>
    </row>
    <row r="829" spans="1:24" ht="15" customHeight="1">
      <c r="A829" s="67" t="s">
        <v>134</v>
      </c>
      <c r="B829" s="67" t="s">
        <v>135</v>
      </c>
      <c r="C829" s="83">
        <v>2771</v>
      </c>
      <c r="D829" s="104" t="s">
        <v>5521</v>
      </c>
      <c r="E829" s="83" t="s">
        <v>1001</v>
      </c>
      <c r="F829" s="67" t="s">
        <v>136</v>
      </c>
      <c r="G829" s="83">
        <v>500</v>
      </c>
      <c r="H829" s="67" t="s">
        <v>162</v>
      </c>
      <c r="I829" s="67">
        <v>1</v>
      </c>
      <c r="J829" s="195">
        <v>36982</v>
      </c>
      <c r="K829" s="67">
        <v>0</v>
      </c>
      <c r="L829" s="123">
        <f t="shared" si="14"/>
        <v>27851</v>
      </c>
      <c r="M829" s="83" t="s">
        <v>171</v>
      </c>
      <c r="N829" s="113" t="s">
        <v>9526</v>
      </c>
      <c r="O829" s="67"/>
      <c r="P829" s="67"/>
      <c r="Q829" s="83" t="s">
        <v>137</v>
      </c>
      <c r="R829" s="182" t="s">
        <v>137</v>
      </c>
      <c r="S829" s="83" t="s">
        <v>139</v>
      </c>
      <c r="T829" s="67" t="s">
        <v>140</v>
      </c>
      <c r="U829" s="200" t="s">
        <v>7830</v>
      </c>
      <c r="V829" s="67"/>
      <c r="W829" s="67"/>
      <c r="X829" s="83" t="s">
        <v>137</v>
      </c>
    </row>
    <row r="830" spans="1:24" ht="15" customHeight="1">
      <c r="A830" s="67" t="s">
        <v>134</v>
      </c>
      <c r="B830" s="67" t="s">
        <v>135</v>
      </c>
      <c r="C830" s="83">
        <v>2773</v>
      </c>
      <c r="D830" s="104" t="s">
        <v>5521</v>
      </c>
      <c r="E830" s="83" t="s">
        <v>1002</v>
      </c>
      <c r="F830" s="67" t="s">
        <v>5807</v>
      </c>
      <c r="G830" s="83">
        <v>500</v>
      </c>
      <c r="H830" s="67" t="s">
        <v>162</v>
      </c>
      <c r="I830" s="67">
        <v>1</v>
      </c>
      <c r="J830" s="195">
        <v>36982</v>
      </c>
      <c r="K830" s="67">
        <v>0</v>
      </c>
      <c r="L830" s="123">
        <f t="shared" si="14"/>
        <v>27851</v>
      </c>
      <c r="M830" s="83" t="s">
        <v>171</v>
      </c>
      <c r="N830" s="113" t="s">
        <v>9526</v>
      </c>
      <c r="O830" s="67"/>
      <c r="P830" s="67"/>
      <c r="Q830" s="83" t="s">
        <v>137</v>
      </c>
      <c r="R830" s="182" t="s">
        <v>137</v>
      </c>
      <c r="S830" s="83" t="s">
        <v>139</v>
      </c>
      <c r="T830" s="67" t="s">
        <v>140</v>
      </c>
      <c r="U830" s="200" t="s">
        <v>7830</v>
      </c>
      <c r="V830" s="67"/>
      <c r="W830" s="67"/>
      <c r="X830" s="83" t="s">
        <v>7150</v>
      </c>
    </row>
    <row r="831" spans="1:24" ht="15" customHeight="1">
      <c r="A831" s="67" t="s">
        <v>134</v>
      </c>
      <c r="B831" s="67" t="s">
        <v>135</v>
      </c>
      <c r="C831" s="83">
        <v>2774</v>
      </c>
      <c r="D831" s="104" t="s">
        <v>5521</v>
      </c>
      <c r="E831" s="83" t="s">
        <v>1003</v>
      </c>
      <c r="F831" s="67" t="s">
        <v>136</v>
      </c>
      <c r="G831" s="83">
        <v>500</v>
      </c>
      <c r="H831" s="67" t="s">
        <v>162</v>
      </c>
      <c r="I831" s="67">
        <v>1</v>
      </c>
      <c r="J831" s="195">
        <v>36982</v>
      </c>
      <c r="K831" s="67">
        <v>0</v>
      </c>
      <c r="L831" s="123">
        <f t="shared" si="14"/>
        <v>27851</v>
      </c>
      <c r="M831" s="83" t="s">
        <v>5782</v>
      </c>
      <c r="N831" s="113" t="s">
        <v>9526</v>
      </c>
      <c r="O831" s="67"/>
      <c r="P831" s="67"/>
      <c r="Q831" s="83" t="s">
        <v>137</v>
      </c>
      <c r="R831" s="182" t="s">
        <v>137</v>
      </c>
      <c r="S831" s="83" t="s">
        <v>139</v>
      </c>
      <c r="T831" s="67" t="s">
        <v>140</v>
      </c>
      <c r="U831" s="200" t="s">
        <v>7830</v>
      </c>
      <c r="V831" s="67"/>
      <c r="W831" s="67"/>
      <c r="X831" s="83" t="s">
        <v>137</v>
      </c>
    </row>
    <row r="832" spans="1:24" ht="15" customHeight="1">
      <c r="A832" s="67" t="s">
        <v>134</v>
      </c>
      <c r="B832" s="67" t="s">
        <v>135</v>
      </c>
      <c r="C832" s="83">
        <v>2775</v>
      </c>
      <c r="D832" s="104" t="s">
        <v>5521</v>
      </c>
      <c r="E832" s="83" t="s">
        <v>1004</v>
      </c>
      <c r="F832" s="67" t="s">
        <v>5807</v>
      </c>
      <c r="G832" s="83">
        <v>500</v>
      </c>
      <c r="H832" s="67" t="s">
        <v>162</v>
      </c>
      <c r="I832" s="67">
        <v>1</v>
      </c>
      <c r="J832" s="195">
        <v>36982</v>
      </c>
      <c r="K832" s="67">
        <v>0</v>
      </c>
      <c r="L832" s="123">
        <f t="shared" si="14"/>
        <v>27851</v>
      </c>
      <c r="M832" s="83" t="s">
        <v>5737</v>
      </c>
      <c r="N832" s="113" t="s">
        <v>9526</v>
      </c>
      <c r="O832" s="67"/>
      <c r="P832" s="67"/>
      <c r="Q832" s="83" t="s">
        <v>137</v>
      </c>
      <c r="R832" s="182" t="s">
        <v>137</v>
      </c>
      <c r="S832" s="83" t="s">
        <v>139</v>
      </c>
      <c r="T832" s="67" t="s">
        <v>140</v>
      </c>
      <c r="U832" s="200" t="s">
        <v>7830</v>
      </c>
      <c r="V832" s="67"/>
      <c r="W832" s="67"/>
      <c r="X832" s="83" t="s">
        <v>137</v>
      </c>
    </row>
    <row r="833" spans="1:24" ht="15" customHeight="1">
      <c r="A833" s="67" t="s">
        <v>134</v>
      </c>
      <c r="B833" s="67" t="s">
        <v>135</v>
      </c>
      <c r="C833" s="83">
        <v>2776</v>
      </c>
      <c r="D833" s="104" t="s">
        <v>5521</v>
      </c>
      <c r="E833" s="83" t="s">
        <v>1005</v>
      </c>
      <c r="F833" s="67" t="s">
        <v>5807</v>
      </c>
      <c r="G833" s="83">
        <v>500</v>
      </c>
      <c r="H833" s="67" t="s">
        <v>162</v>
      </c>
      <c r="I833" s="67">
        <v>1</v>
      </c>
      <c r="J833" s="195">
        <v>36982</v>
      </c>
      <c r="K833" s="67">
        <v>0</v>
      </c>
      <c r="L833" s="123">
        <f t="shared" si="14"/>
        <v>27851</v>
      </c>
      <c r="M833" s="83" t="s">
        <v>5929</v>
      </c>
      <c r="N833" s="113" t="s">
        <v>9526</v>
      </c>
      <c r="O833" s="67"/>
      <c r="P833" s="67"/>
      <c r="Q833" s="83" t="s">
        <v>137</v>
      </c>
      <c r="R833" s="182" t="s">
        <v>137</v>
      </c>
      <c r="S833" s="83" t="s">
        <v>139</v>
      </c>
      <c r="T833" s="67" t="s">
        <v>140</v>
      </c>
      <c r="U833" s="200" t="s">
        <v>7830</v>
      </c>
      <c r="V833" s="67"/>
      <c r="W833" s="67"/>
      <c r="X833" s="83" t="s">
        <v>137</v>
      </c>
    </row>
    <row r="834" spans="1:24" ht="15" customHeight="1">
      <c r="A834" s="67" t="s">
        <v>134</v>
      </c>
      <c r="B834" s="67" t="s">
        <v>135</v>
      </c>
      <c r="C834" s="83">
        <v>2777</v>
      </c>
      <c r="D834" s="104" t="s">
        <v>5514</v>
      </c>
      <c r="E834" s="83" t="s">
        <v>1006</v>
      </c>
      <c r="F834" s="67" t="s">
        <v>5807</v>
      </c>
      <c r="G834" s="83">
        <v>500</v>
      </c>
      <c r="H834" s="67" t="s">
        <v>162</v>
      </c>
      <c r="I834" s="67">
        <v>1</v>
      </c>
      <c r="J834" s="195">
        <v>36982</v>
      </c>
      <c r="K834" s="67">
        <v>0</v>
      </c>
      <c r="L834" s="123">
        <f t="shared" si="14"/>
        <v>27851</v>
      </c>
      <c r="M834" s="83" t="s">
        <v>5801</v>
      </c>
      <c r="N834" s="113" t="s">
        <v>9526</v>
      </c>
      <c r="O834" s="67"/>
      <c r="P834" s="67"/>
      <c r="Q834" s="83" t="s">
        <v>137</v>
      </c>
      <c r="R834" s="182" t="s">
        <v>137</v>
      </c>
      <c r="S834" s="83" t="s">
        <v>139</v>
      </c>
      <c r="T834" s="67" t="s">
        <v>140</v>
      </c>
      <c r="U834" s="200" t="s">
        <v>7830</v>
      </c>
      <c r="V834" s="67"/>
      <c r="W834" s="67"/>
      <c r="X834" s="83" t="s">
        <v>137</v>
      </c>
    </row>
    <row r="835" spans="1:24" ht="15" customHeight="1">
      <c r="A835" s="67" t="s">
        <v>134</v>
      </c>
      <c r="B835" s="67" t="s">
        <v>135</v>
      </c>
      <c r="C835" s="83">
        <v>2246</v>
      </c>
      <c r="D835" s="104" t="s">
        <v>5626</v>
      </c>
      <c r="E835" s="83" t="s">
        <v>1007</v>
      </c>
      <c r="F835" s="67" t="s">
        <v>5807</v>
      </c>
      <c r="G835" s="83">
        <v>36100</v>
      </c>
      <c r="H835" s="67" t="s">
        <v>162</v>
      </c>
      <c r="I835" s="67">
        <v>1</v>
      </c>
      <c r="J835" s="195">
        <v>36982</v>
      </c>
      <c r="K835" s="67">
        <v>0</v>
      </c>
      <c r="L835" s="123">
        <f t="shared" si="14"/>
        <v>27851</v>
      </c>
      <c r="M835" s="83" t="s">
        <v>5930</v>
      </c>
      <c r="N835" s="113" t="s">
        <v>9526</v>
      </c>
      <c r="O835" s="67"/>
      <c r="P835" s="67"/>
      <c r="Q835" s="83" t="s">
        <v>4623</v>
      </c>
      <c r="R835" s="182" t="s">
        <v>3088</v>
      </c>
      <c r="S835" s="83" t="s">
        <v>139</v>
      </c>
      <c r="T835" s="67" t="s">
        <v>140</v>
      </c>
      <c r="U835" s="200" t="s">
        <v>7832</v>
      </c>
      <c r="V835" s="67"/>
      <c r="W835" s="67"/>
      <c r="X835" s="83" t="s">
        <v>137</v>
      </c>
    </row>
    <row r="836" spans="1:24" ht="15" customHeight="1">
      <c r="A836" s="67" t="s">
        <v>134</v>
      </c>
      <c r="B836" s="67" t="s">
        <v>135</v>
      </c>
      <c r="C836" s="83">
        <v>2783</v>
      </c>
      <c r="D836" s="104" t="s">
        <v>5483</v>
      </c>
      <c r="E836" s="83" t="s">
        <v>1008</v>
      </c>
      <c r="F836" s="67" t="s">
        <v>5807</v>
      </c>
      <c r="G836" s="83">
        <v>500</v>
      </c>
      <c r="H836" s="67" t="s">
        <v>162</v>
      </c>
      <c r="I836" s="67">
        <v>1</v>
      </c>
      <c r="J836" s="195">
        <v>36982</v>
      </c>
      <c r="K836" s="67">
        <v>0</v>
      </c>
      <c r="L836" s="123">
        <f t="shared" si="14"/>
        <v>27851</v>
      </c>
      <c r="M836" s="83" t="s">
        <v>5925</v>
      </c>
      <c r="N836" s="113" t="s">
        <v>9526</v>
      </c>
      <c r="O836" s="67"/>
      <c r="P836" s="67"/>
      <c r="Q836" s="83">
        <v>9449201012</v>
      </c>
      <c r="R836" s="182">
        <v>245492143658</v>
      </c>
      <c r="S836" s="83" t="s">
        <v>139</v>
      </c>
      <c r="T836" s="67" t="s">
        <v>140</v>
      </c>
      <c r="U836" s="200" t="s">
        <v>7830</v>
      </c>
      <c r="V836" s="67"/>
      <c r="W836" s="67"/>
      <c r="X836" s="83" t="s">
        <v>7151</v>
      </c>
    </row>
    <row r="837" spans="1:24" ht="15" customHeight="1">
      <c r="A837" s="67" t="s">
        <v>134</v>
      </c>
      <c r="B837" s="67" t="s">
        <v>135</v>
      </c>
      <c r="C837" s="83">
        <v>2785</v>
      </c>
      <c r="D837" s="104" t="s">
        <v>5525</v>
      </c>
      <c r="E837" s="83" t="s">
        <v>1009</v>
      </c>
      <c r="F837" s="67" t="s">
        <v>136</v>
      </c>
      <c r="G837" s="83">
        <v>500</v>
      </c>
      <c r="H837" s="67" t="s">
        <v>162</v>
      </c>
      <c r="I837" s="67">
        <v>1</v>
      </c>
      <c r="J837" s="195">
        <v>36982</v>
      </c>
      <c r="K837" s="67">
        <v>0</v>
      </c>
      <c r="L837" s="123">
        <f t="shared" si="14"/>
        <v>27851</v>
      </c>
      <c r="M837" s="83" t="s">
        <v>5782</v>
      </c>
      <c r="N837" s="113" t="s">
        <v>9526</v>
      </c>
      <c r="O837" s="67"/>
      <c r="P837" s="67"/>
      <c r="Q837" s="83" t="s">
        <v>4624</v>
      </c>
      <c r="R837" s="182" t="s">
        <v>3089</v>
      </c>
      <c r="S837" s="83" t="s">
        <v>139</v>
      </c>
      <c r="T837" s="67" t="s">
        <v>140</v>
      </c>
      <c r="U837" s="200" t="s">
        <v>7830</v>
      </c>
      <c r="V837" s="67"/>
      <c r="W837" s="67"/>
      <c r="X837" s="83" t="s">
        <v>7152</v>
      </c>
    </row>
    <row r="838" spans="1:24" ht="15" customHeight="1">
      <c r="A838" s="67" t="s">
        <v>134</v>
      </c>
      <c r="B838" s="67" t="s">
        <v>135</v>
      </c>
      <c r="C838" s="83">
        <v>2786</v>
      </c>
      <c r="D838" s="104" t="s">
        <v>5525</v>
      </c>
      <c r="E838" s="83" t="s">
        <v>1010</v>
      </c>
      <c r="F838" s="67" t="s">
        <v>5807</v>
      </c>
      <c r="G838" s="83">
        <v>500</v>
      </c>
      <c r="H838" s="67" t="s">
        <v>162</v>
      </c>
      <c r="I838" s="67">
        <v>1</v>
      </c>
      <c r="J838" s="195">
        <v>36982</v>
      </c>
      <c r="K838" s="67">
        <v>0</v>
      </c>
      <c r="L838" s="123">
        <f t="shared" si="14"/>
        <v>27851</v>
      </c>
      <c r="M838" s="83" t="s">
        <v>5928</v>
      </c>
      <c r="N838" s="113" t="s">
        <v>9526</v>
      </c>
      <c r="O838" s="67"/>
      <c r="P838" s="67"/>
      <c r="Q838" s="83" t="s">
        <v>137</v>
      </c>
      <c r="R838" s="182">
        <v>340564828585</v>
      </c>
      <c r="S838" s="83" t="s">
        <v>139</v>
      </c>
      <c r="T838" s="67" t="s">
        <v>140</v>
      </c>
      <c r="U838" s="200" t="s">
        <v>7830</v>
      </c>
      <c r="V838" s="67"/>
      <c r="W838" s="67"/>
      <c r="X838" s="83" t="s">
        <v>137</v>
      </c>
    </row>
    <row r="839" spans="1:24" ht="15" customHeight="1">
      <c r="A839" s="67" t="s">
        <v>134</v>
      </c>
      <c r="B839" s="67" t="s">
        <v>135</v>
      </c>
      <c r="C839" s="83">
        <v>2787</v>
      </c>
      <c r="D839" s="104" t="s">
        <v>5525</v>
      </c>
      <c r="E839" s="83" t="s">
        <v>1011</v>
      </c>
      <c r="F839" s="67" t="s">
        <v>136</v>
      </c>
      <c r="G839" s="83">
        <v>500</v>
      </c>
      <c r="H839" s="67" t="s">
        <v>162</v>
      </c>
      <c r="I839" s="67">
        <v>1</v>
      </c>
      <c r="J839" s="195">
        <v>36982</v>
      </c>
      <c r="K839" s="67">
        <v>0</v>
      </c>
      <c r="L839" s="123">
        <f t="shared" si="14"/>
        <v>27851</v>
      </c>
      <c r="M839" s="83" t="s">
        <v>5782</v>
      </c>
      <c r="N839" s="113" t="s">
        <v>9526</v>
      </c>
      <c r="O839" s="67"/>
      <c r="P839" s="67"/>
      <c r="Q839" s="83" t="s">
        <v>4625</v>
      </c>
      <c r="R839" s="182" t="s">
        <v>3090</v>
      </c>
      <c r="S839" s="83" t="s">
        <v>139</v>
      </c>
      <c r="T839" s="67" t="s">
        <v>140</v>
      </c>
      <c r="U839" s="200" t="s">
        <v>7830</v>
      </c>
      <c r="V839" s="67"/>
      <c r="W839" s="67"/>
      <c r="X839" s="83" t="s">
        <v>137</v>
      </c>
    </row>
    <row r="840" spans="1:24" ht="15" customHeight="1">
      <c r="A840" s="67" t="s">
        <v>134</v>
      </c>
      <c r="B840" s="67" t="s">
        <v>135</v>
      </c>
      <c r="C840" s="83">
        <v>2788</v>
      </c>
      <c r="D840" s="104" t="s">
        <v>5525</v>
      </c>
      <c r="E840" s="83" t="s">
        <v>1012</v>
      </c>
      <c r="F840" s="67" t="s">
        <v>5807</v>
      </c>
      <c r="G840" s="83">
        <v>500</v>
      </c>
      <c r="H840" s="67" t="s">
        <v>162</v>
      </c>
      <c r="I840" s="67">
        <v>1</v>
      </c>
      <c r="J840" s="195">
        <v>36982</v>
      </c>
      <c r="K840" s="67">
        <v>0</v>
      </c>
      <c r="L840" s="123">
        <f t="shared" si="14"/>
        <v>27851</v>
      </c>
      <c r="M840" s="83" t="s">
        <v>5897</v>
      </c>
      <c r="N840" s="113" t="s">
        <v>9526</v>
      </c>
      <c r="O840" s="67"/>
      <c r="P840" s="67"/>
      <c r="Q840" s="83" t="s">
        <v>4626</v>
      </c>
      <c r="R840" s="182">
        <v>475471406794</v>
      </c>
      <c r="S840" s="83" t="s">
        <v>139</v>
      </c>
      <c r="T840" s="67" t="s">
        <v>140</v>
      </c>
      <c r="U840" s="200" t="s">
        <v>7830</v>
      </c>
      <c r="V840" s="67"/>
      <c r="W840" s="67"/>
      <c r="X840" s="83" t="s">
        <v>137</v>
      </c>
    </row>
    <row r="841" spans="1:24" ht="15" customHeight="1">
      <c r="A841" s="67" t="s">
        <v>134</v>
      </c>
      <c r="B841" s="67" t="s">
        <v>135</v>
      </c>
      <c r="C841" s="83">
        <v>1843</v>
      </c>
      <c r="D841" s="104" t="s">
        <v>5483</v>
      </c>
      <c r="E841" s="83" t="s">
        <v>1013</v>
      </c>
      <c r="F841" s="67" t="s">
        <v>136</v>
      </c>
      <c r="G841" s="83">
        <v>31000</v>
      </c>
      <c r="H841" s="67" t="s">
        <v>162</v>
      </c>
      <c r="I841" s="67">
        <v>1</v>
      </c>
      <c r="J841" s="195">
        <v>36982</v>
      </c>
      <c r="K841" s="67">
        <v>0</v>
      </c>
      <c r="L841" s="123">
        <f t="shared" si="14"/>
        <v>27851</v>
      </c>
      <c r="M841" s="83" t="s">
        <v>5813</v>
      </c>
      <c r="N841" s="113" t="s">
        <v>9526</v>
      </c>
      <c r="O841" s="67"/>
      <c r="P841" s="67"/>
      <c r="Q841" s="83" t="s">
        <v>4627</v>
      </c>
      <c r="R841" s="182" t="s">
        <v>3091</v>
      </c>
      <c r="S841" s="83" t="s">
        <v>139</v>
      </c>
      <c r="T841" s="67" t="s">
        <v>140</v>
      </c>
      <c r="U841" s="200" t="s">
        <v>7833</v>
      </c>
      <c r="V841" s="67"/>
      <c r="W841" s="67"/>
      <c r="X841" s="83" t="s">
        <v>7153</v>
      </c>
    </row>
    <row r="842" spans="1:24" ht="15" customHeight="1">
      <c r="A842" s="67" t="s">
        <v>134</v>
      </c>
      <c r="B842" s="67" t="s">
        <v>135</v>
      </c>
      <c r="C842" s="83">
        <v>1797</v>
      </c>
      <c r="D842" s="104" t="s">
        <v>5483</v>
      </c>
      <c r="E842" s="83" t="s">
        <v>1014</v>
      </c>
      <c r="F842" s="67" t="s">
        <v>136</v>
      </c>
      <c r="G842" s="83">
        <v>36000</v>
      </c>
      <c r="H842" s="67" t="s">
        <v>162</v>
      </c>
      <c r="I842" s="67">
        <v>1</v>
      </c>
      <c r="J842" s="195">
        <v>36982</v>
      </c>
      <c r="K842" s="67">
        <v>0</v>
      </c>
      <c r="L842" s="123">
        <f t="shared" si="14"/>
        <v>27851</v>
      </c>
      <c r="M842" s="83" t="s">
        <v>5813</v>
      </c>
      <c r="N842" s="113" t="s">
        <v>9526</v>
      </c>
      <c r="O842" s="67"/>
      <c r="P842" s="67"/>
      <c r="Q842" s="83" t="s">
        <v>4628</v>
      </c>
      <c r="R842" s="182" t="s">
        <v>3092</v>
      </c>
      <c r="S842" s="83" t="s">
        <v>139</v>
      </c>
      <c r="T842" s="67" t="s">
        <v>140</v>
      </c>
      <c r="U842" s="200" t="s">
        <v>7833</v>
      </c>
      <c r="V842" s="67"/>
      <c r="W842" s="67"/>
      <c r="X842" s="83" t="s">
        <v>137</v>
      </c>
    </row>
    <row r="843" spans="1:24" ht="15" customHeight="1">
      <c r="A843" s="67" t="s">
        <v>134</v>
      </c>
      <c r="B843" s="67" t="s">
        <v>135</v>
      </c>
      <c r="C843" s="83">
        <v>2789</v>
      </c>
      <c r="D843" s="104" t="s">
        <v>5483</v>
      </c>
      <c r="E843" s="83" t="s">
        <v>1015</v>
      </c>
      <c r="F843" s="67" t="s">
        <v>5807</v>
      </c>
      <c r="G843" s="83">
        <v>500</v>
      </c>
      <c r="H843" s="67" t="s">
        <v>162</v>
      </c>
      <c r="I843" s="67">
        <v>1</v>
      </c>
      <c r="J843" s="195">
        <v>36982</v>
      </c>
      <c r="K843" s="67">
        <v>0</v>
      </c>
      <c r="L843" s="123">
        <f t="shared" si="14"/>
        <v>27851</v>
      </c>
      <c r="M843" s="83" t="s">
        <v>5844</v>
      </c>
      <c r="N843" s="113" t="s">
        <v>9526</v>
      </c>
      <c r="O843" s="67"/>
      <c r="P843" s="67"/>
      <c r="Q843" s="83" t="s">
        <v>137</v>
      </c>
      <c r="R843" s="182">
        <v>717958871687</v>
      </c>
      <c r="S843" s="83" t="s">
        <v>139</v>
      </c>
      <c r="T843" s="67" t="s">
        <v>140</v>
      </c>
      <c r="U843" s="200" t="s">
        <v>7830</v>
      </c>
      <c r="V843" s="67"/>
      <c r="W843" s="67"/>
      <c r="X843" s="83" t="s">
        <v>137</v>
      </c>
    </row>
    <row r="844" spans="1:24" ht="15" customHeight="1">
      <c r="A844" s="67" t="s">
        <v>134</v>
      </c>
      <c r="B844" s="67" t="s">
        <v>135</v>
      </c>
      <c r="C844" s="83">
        <v>2791</v>
      </c>
      <c r="D844" s="104" t="s">
        <v>5483</v>
      </c>
      <c r="E844" s="83" t="s">
        <v>1016</v>
      </c>
      <c r="F844" s="67" t="s">
        <v>5807</v>
      </c>
      <c r="G844" s="83">
        <v>6450</v>
      </c>
      <c r="H844" s="67" t="s">
        <v>162</v>
      </c>
      <c r="I844" s="67">
        <v>1</v>
      </c>
      <c r="J844" s="195">
        <v>36982</v>
      </c>
      <c r="K844" s="67">
        <v>0</v>
      </c>
      <c r="L844" s="123">
        <f t="shared" si="14"/>
        <v>27851</v>
      </c>
      <c r="M844" s="83" t="s">
        <v>5931</v>
      </c>
      <c r="N844" s="113" t="s">
        <v>9526</v>
      </c>
      <c r="O844" s="67"/>
      <c r="P844" s="67"/>
      <c r="Q844" s="83" t="s">
        <v>4629</v>
      </c>
      <c r="R844" s="182" t="s">
        <v>3093</v>
      </c>
      <c r="S844" s="83" t="s">
        <v>139</v>
      </c>
      <c r="T844" s="67" t="s">
        <v>140</v>
      </c>
      <c r="U844" s="200" t="s">
        <v>7830</v>
      </c>
      <c r="V844" s="67"/>
      <c r="W844" s="67"/>
      <c r="X844" s="83" t="s">
        <v>137</v>
      </c>
    </row>
    <row r="845" spans="1:24" ht="15" customHeight="1">
      <c r="A845" s="67" t="s">
        <v>134</v>
      </c>
      <c r="B845" s="67" t="s">
        <v>135</v>
      </c>
      <c r="C845" s="83">
        <v>2792</v>
      </c>
      <c r="D845" s="104" t="s">
        <v>5483</v>
      </c>
      <c r="E845" s="83" t="s">
        <v>1017</v>
      </c>
      <c r="F845" s="67" t="s">
        <v>5807</v>
      </c>
      <c r="G845" s="83">
        <v>500</v>
      </c>
      <c r="H845" s="67" t="s">
        <v>162</v>
      </c>
      <c r="I845" s="67">
        <v>1</v>
      </c>
      <c r="J845" s="195">
        <v>36982</v>
      </c>
      <c r="K845" s="67">
        <v>0</v>
      </c>
      <c r="L845" s="123">
        <f t="shared" si="14"/>
        <v>27851</v>
      </c>
      <c r="M845" s="83" t="s">
        <v>5897</v>
      </c>
      <c r="N845" s="113" t="s">
        <v>9526</v>
      </c>
      <c r="O845" s="67"/>
      <c r="P845" s="67"/>
      <c r="Q845" s="83">
        <v>8861575571</v>
      </c>
      <c r="R845" s="182">
        <v>663898414425</v>
      </c>
      <c r="S845" s="83" t="s">
        <v>139</v>
      </c>
      <c r="T845" s="67" t="s">
        <v>140</v>
      </c>
      <c r="U845" s="200" t="s">
        <v>7830</v>
      </c>
      <c r="V845" s="67"/>
      <c r="W845" s="67"/>
      <c r="X845" s="83" t="s">
        <v>137</v>
      </c>
    </row>
    <row r="846" spans="1:24" ht="15" customHeight="1">
      <c r="A846" s="67" t="s">
        <v>134</v>
      </c>
      <c r="B846" s="67" t="s">
        <v>135</v>
      </c>
      <c r="C846" s="83">
        <v>2154</v>
      </c>
      <c r="D846" s="104" t="s">
        <v>5483</v>
      </c>
      <c r="E846" s="83" t="s">
        <v>1018</v>
      </c>
      <c r="F846" s="67" t="s">
        <v>5807</v>
      </c>
      <c r="G846" s="83">
        <v>4510</v>
      </c>
      <c r="H846" s="67" t="s">
        <v>162</v>
      </c>
      <c r="I846" s="67">
        <v>1</v>
      </c>
      <c r="J846" s="195">
        <v>36982</v>
      </c>
      <c r="K846" s="67">
        <v>0</v>
      </c>
      <c r="L846" s="123">
        <f t="shared" si="14"/>
        <v>27851</v>
      </c>
      <c r="M846" s="83" t="s">
        <v>5932</v>
      </c>
      <c r="N846" s="113" t="s">
        <v>9526</v>
      </c>
      <c r="O846" s="67"/>
      <c r="P846" s="67"/>
      <c r="Q846" s="83" t="s">
        <v>4630</v>
      </c>
      <c r="R846" s="182" t="s">
        <v>3094</v>
      </c>
      <c r="S846" s="83" t="s">
        <v>139</v>
      </c>
      <c r="T846" s="67" t="s">
        <v>140</v>
      </c>
      <c r="U846" s="200" t="s">
        <v>7830</v>
      </c>
      <c r="V846" s="67"/>
      <c r="W846" s="67"/>
      <c r="X846" s="83" t="s">
        <v>7154</v>
      </c>
    </row>
    <row r="847" spans="1:24" ht="15" customHeight="1">
      <c r="A847" s="67" t="s">
        <v>134</v>
      </c>
      <c r="B847" s="67" t="s">
        <v>135</v>
      </c>
      <c r="C847" s="83">
        <v>2793</v>
      </c>
      <c r="D847" s="104" t="s">
        <v>5483</v>
      </c>
      <c r="E847" s="83" t="s">
        <v>1019</v>
      </c>
      <c r="F847" s="67" t="s">
        <v>136</v>
      </c>
      <c r="G847" s="83">
        <v>700</v>
      </c>
      <c r="H847" s="67" t="s">
        <v>162</v>
      </c>
      <c r="I847" s="67">
        <v>1</v>
      </c>
      <c r="J847" s="195">
        <v>36982</v>
      </c>
      <c r="K847" s="67">
        <v>0</v>
      </c>
      <c r="L847" s="123">
        <f t="shared" si="14"/>
        <v>27851</v>
      </c>
      <c r="M847" s="83" t="s">
        <v>171</v>
      </c>
      <c r="N847" s="113" t="s">
        <v>9526</v>
      </c>
      <c r="O847" s="67"/>
      <c r="P847" s="67"/>
      <c r="Q847" s="83" t="s">
        <v>137</v>
      </c>
      <c r="R847" s="182">
        <v>957390127518</v>
      </c>
      <c r="S847" s="83" t="s">
        <v>139</v>
      </c>
      <c r="T847" s="67" t="s">
        <v>140</v>
      </c>
      <c r="U847" s="200" t="s">
        <v>7830</v>
      </c>
      <c r="V847" s="67"/>
      <c r="W847" s="67"/>
      <c r="X847" s="83" t="s">
        <v>137</v>
      </c>
    </row>
    <row r="848" spans="1:24" ht="15" customHeight="1">
      <c r="A848" s="67" t="s">
        <v>134</v>
      </c>
      <c r="B848" s="67" t="s">
        <v>135</v>
      </c>
      <c r="C848" s="83">
        <v>2794</v>
      </c>
      <c r="D848" s="104" t="s">
        <v>5483</v>
      </c>
      <c r="E848" s="83" t="s">
        <v>1020</v>
      </c>
      <c r="F848" s="67" t="s">
        <v>5807</v>
      </c>
      <c r="G848" s="83">
        <v>500</v>
      </c>
      <c r="H848" s="67" t="s">
        <v>162</v>
      </c>
      <c r="I848" s="67">
        <v>1</v>
      </c>
      <c r="J848" s="195">
        <v>36982</v>
      </c>
      <c r="K848" s="67">
        <v>0</v>
      </c>
      <c r="L848" s="123">
        <f t="shared" si="14"/>
        <v>27851</v>
      </c>
      <c r="M848" s="83" t="s">
        <v>166</v>
      </c>
      <c r="N848" s="113" t="s">
        <v>9526</v>
      </c>
      <c r="O848" s="67"/>
      <c r="P848" s="67"/>
      <c r="Q848" s="83" t="s">
        <v>137</v>
      </c>
      <c r="R848" s="182" t="s">
        <v>137</v>
      </c>
      <c r="S848" s="83" t="s">
        <v>139</v>
      </c>
      <c r="T848" s="67" t="s">
        <v>140</v>
      </c>
      <c r="U848" s="200" t="s">
        <v>7830</v>
      </c>
      <c r="V848" s="67"/>
      <c r="W848" s="67"/>
      <c r="X848" s="83" t="s">
        <v>137</v>
      </c>
    </row>
    <row r="849" spans="1:24" ht="15" customHeight="1">
      <c r="A849" s="67" t="s">
        <v>134</v>
      </c>
      <c r="B849" s="67" t="s">
        <v>135</v>
      </c>
      <c r="C849" s="83">
        <v>2795</v>
      </c>
      <c r="D849" s="104" t="s">
        <v>5483</v>
      </c>
      <c r="E849" s="83" t="s">
        <v>1021</v>
      </c>
      <c r="F849" s="67" t="s">
        <v>5807</v>
      </c>
      <c r="G849" s="83">
        <v>1500</v>
      </c>
      <c r="H849" s="67" t="s">
        <v>162</v>
      </c>
      <c r="I849" s="67">
        <v>1</v>
      </c>
      <c r="J849" s="195">
        <v>36982</v>
      </c>
      <c r="K849" s="67">
        <v>0</v>
      </c>
      <c r="L849" s="123">
        <f t="shared" si="14"/>
        <v>27851</v>
      </c>
      <c r="M849" s="83" t="s">
        <v>5933</v>
      </c>
      <c r="N849" s="113" t="s">
        <v>9526</v>
      </c>
      <c r="O849" s="67"/>
      <c r="P849" s="67"/>
      <c r="Q849" s="83" t="s">
        <v>4631</v>
      </c>
      <c r="R849" s="182" t="s">
        <v>3095</v>
      </c>
      <c r="S849" s="83" t="s">
        <v>139</v>
      </c>
      <c r="T849" s="67" t="s">
        <v>140</v>
      </c>
      <c r="U849" s="200" t="s">
        <v>7831</v>
      </c>
      <c r="V849" s="67"/>
      <c r="W849" s="67"/>
      <c r="X849" s="83" t="s">
        <v>137</v>
      </c>
    </row>
    <row r="850" spans="1:24" ht="15" customHeight="1">
      <c r="A850" s="67" t="s">
        <v>134</v>
      </c>
      <c r="B850" s="67" t="s">
        <v>135</v>
      </c>
      <c r="C850" s="83">
        <v>2796</v>
      </c>
      <c r="D850" s="104" t="s">
        <v>5483</v>
      </c>
      <c r="E850" s="83" t="s">
        <v>1022</v>
      </c>
      <c r="F850" s="67" t="s">
        <v>5807</v>
      </c>
      <c r="G850" s="83">
        <v>600</v>
      </c>
      <c r="H850" s="67" t="s">
        <v>162</v>
      </c>
      <c r="I850" s="67">
        <v>1</v>
      </c>
      <c r="J850" s="195">
        <v>36982</v>
      </c>
      <c r="K850" s="67">
        <v>0</v>
      </c>
      <c r="L850" s="123">
        <f t="shared" si="14"/>
        <v>27851</v>
      </c>
      <c r="M850" s="83" t="s">
        <v>5933</v>
      </c>
      <c r="N850" s="113" t="s">
        <v>9526</v>
      </c>
      <c r="O850" s="67"/>
      <c r="P850" s="67"/>
      <c r="Q850" s="83" t="s">
        <v>137</v>
      </c>
      <c r="R850" s="182">
        <v>843656743794</v>
      </c>
      <c r="S850" s="83" t="s">
        <v>139</v>
      </c>
      <c r="T850" s="67" t="s">
        <v>140</v>
      </c>
      <c r="U850" s="200" t="s">
        <v>7830</v>
      </c>
      <c r="V850" s="67"/>
      <c r="W850" s="67"/>
      <c r="X850" s="83" t="s">
        <v>137</v>
      </c>
    </row>
    <row r="851" spans="1:24" ht="15" customHeight="1">
      <c r="A851" s="67" t="s">
        <v>134</v>
      </c>
      <c r="B851" s="67" t="s">
        <v>135</v>
      </c>
      <c r="C851" s="83">
        <v>1106</v>
      </c>
      <c r="D851" s="104" t="s">
        <v>5483</v>
      </c>
      <c r="E851" s="83" t="s">
        <v>1023</v>
      </c>
      <c r="F851" s="67" t="s">
        <v>136</v>
      </c>
      <c r="G851" s="83">
        <v>36000</v>
      </c>
      <c r="H851" s="67" t="s">
        <v>162</v>
      </c>
      <c r="I851" s="67">
        <v>1</v>
      </c>
      <c r="J851" s="195">
        <v>36982</v>
      </c>
      <c r="K851" s="67">
        <v>0</v>
      </c>
      <c r="L851" s="123">
        <f t="shared" si="14"/>
        <v>27851</v>
      </c>
      <c r="M851" s="83" t="s">
        <v>5781</v>
      </c>
      <c r="N851" s="113" t="s">
        <v>9526</v>
      </c>
      <c r="O851" s="67"/>
      <c r="P851" s="67"/>
      <c r="Q851" s="83" t="s">
        <v>4632</v>
      </c>
      <c r="R851" s="182" t="s">
        <v>3096</v>
      </c>
      <c r="S851" s="83" t="s">
        <v>139</v>
      </c>
      <c r="T851" s="67" t="s">
        <v>140</v>
      </c>
      <c r="U851" s="200" t="s">
        <v>7832</v>
      </c>
      <c r="V851" s="67"/>
      <c r="W851" s="67"/>
      <c r="X851" s="83" t="s">
        <v>137</v>
      </c>
    </row>
    <row r="852" spans="1:24" ht="15" customHeight="1">
      <c r="A852" s="67" t="s">
        <v>134</v>
      </c>
      <c r="B852" s="67" t="s">
        <v>135</v>
      </c>
      <c r="C852" s="83">
        <v>2797</v>
      </c>
      <c r="D852" s="104" t="s">
        <v>5525</v>
      </c>
      <c r="E852" s="83" t="s">
        <v>1024</v>
      </c>
      <c r="F852" s="67" t="s">
        <v>136</v>
      </c>
      <c r="G852" s="83">
        <v>500</v>
      </c>
      <c r="H852" s="67" t="s">
        <v>162</v>
      </c>
      <c r="I852" s="67">
        <v>1</v>
      </c>
      <c r="J852" s="195">
        <v>36982</v>
      </c>
      <c r="K852" s="67">
        <v>0</v>
      </c>
      <c r="L852" s="123">
        <f t="shared" si="14"/>
        <v>27851</v>
      </c>
      <c r="M852" s="83" t="s">
        <v>5867</v>
      </c>
      <c r="N852" s="113" t="s">
        <v>9526</v>
      </c>
      <c r="O852" s="67"/>
      <c r="P852" s="67"/>
      <c r="Q852" s="83" t="s">
        <v>137</v>
      </c>
      <c r="R852" s="182">
        <v>984255049363</v>
      </c>
      <c r="S852" s="83" t="s">
        <v>139</v>
      </c>
      <c r="T852" s="67" t="s">
        <v>140</v>
      </c>
      <c r="U852" s="200" t="s">
        <v>7830</v>
      </c>
      <c r="V852" s="67"/>
      <c r="W852" s="67"/>
      <c r="X852" s="83" t="s">
        <v>7155</v>
      </c>
    </row>
    <row r="853" spans="1:24" ht="15" customHeight="1">
      <c r="A853" s="67" t="s">
        <v>134</v>
      </c>
      <c r="B853" s="67" t="s">
        <v>135</v>
      </c>
      <c r="C853" s="83">
        <v>2798</v>
      </c>
      <c r="D853" s="104" t="s">
        <v>5517</v>
      </c>
      <c r="E853" s="83" t="s">
        <v>1025</v>
      </c>
      <c r="F853" s="67" t="s">
        <v>136</v>
      </c>
      <c r="G853" s="83">
        <v>4500</v>
      </c>
      <c r="H853" s="67" t="s">
        <v>162</v>
      </c>
      <c r="I853" s="67">
        <v>1</v>
      </c>
      <c r="J853" s="195">
        <v>36982</v>
      </c>
      <c r="K853" s="67">
        <v>0</v>
      </c>
      <c r="L853" s="123">
        <f t="shared" si="14"/>
        <v>27851</v>
      </c>
      <c r="M853" s="83" t="s">
        <v>5875</v>
      </c>
      <c r="N853" s="113" t="s">
        <v>9526</v>
      </c>
      <c r="O853" s="67"/>
      <c r="P853" s="67"/>
      <c r="Q853" s="83" t="s">
        <v>4633</v>
      </c>
      <c r="R853" s="182" t="s">
        <v>3097</v>
      </c>
      <c r="S853" s="83" t="s">
        <v>139</v>
      </c>
      <c r="T853" s="67" t="s">
        <v>140</v>
      </c>
      <c r="U853" s="200" t="s">
        <v>7830</v>
      </c>
      <c r="V853" s="67"/>
      <c r="W853" s="67"/>
      <c r="X853" s="83" t="s">
        <v>137</v>
      </c>
    </row>
    <row r="854" spans="1:24" ht="15" customHeight="1">
      <c r="A854" s="67" t="s">
        <v>134</v>
      </c>
      <c r="B854" s="67" t="s">
        <v>135</v>
      </c>
      <c r="C854" s="83">
        <v>2799</v>
      </c>
      <c r="D854" s="104" t="s">
        <v>5517</v>
      </c>
      <c r="E854" s="83" t="s">
        <v>1026</v>
      </c>
      <c r="F854" s="67" t="s">
        <v>136</v>
      </c>
      <c r="G854" s="83">
        <v>6500</v>
      </c>
      <c r="H854" s="67" t="s">
        <v>162</v>
      </c>
      <c r="I854" s="67">
        <v>1</v>
      </c>
      <c r="J854" s="195">
        <v>36982</v>
      </c>
      <c r="K854" s="67">
        <v>0</v>
      </c>
      <c r="L854" s="123">
        <f t="shared" si="14"/>
        <v>27851</v>
      </c>
      <c r="M854" s="83" t="s">
        <v>5875</v>
      </c>
      <c r="N854" s="113" t="s">
        <v>9526</v>
      </c>
      <c r="O854" s="67"/>
      <c r="P854" s="67"/>
      <c r="Q854" s="83" t="s">
        <v>4634</v>
      </c>
      <c r="R854" s="182" t="s">
        <v>3098</v>
      </c>
      <c r="S854" s="83" t="s">
        <v>139</v>
      </c>
      <c r="T854" s="67" t="s">
        <v>140</v>
      </c>
      <c r="U854" s="200" t="s">
        <v>7830</v>
      </c>
      <c r="V854" s="67"/>
      <c r="W854" s="67"/>
      <c r="X854" s="83" t="s">
        <v>137</v>
      </c>
    </row>
    <row r="855" spans="1:24" ht="15" customHeight="1">
      <c r="A855" s="67" t="s">
        <v>134</v>
      </c>
      <c r="B855" s="67" t="s">
        <v>135</v>
      </c>
      <c r="C855" s="83">
        <v>2800</v>
      </c>
      <c r="D855" s="104" t="s">
        <v>5517</v>
      </c>
      <c r="E855" s="83" t="s">
        <v>1027</v>
      </c>
      <c r="F855" s="67" t="s">
        <v>5807</v>
      </c>
      <c r="G855" s="83">
        <v>500</v>
      </c>
      <c r="H855" s="67" t="s">
        <v>162</v>
      </c>
      <c r="I855" s="67">
        <v>1</v>
      </c>
      <c r="J855" s="195">
        <v>36982</v>
      </c>
      <c r="K855" s="67">
        <v>0</v>
      </c>
      <c r="L855" s="123">
        <f t="shared" si="14"/>
        <v>27851</v>
      </c>
      <c r="M855" s="83" t="s">
        <v>5801</v>
      </c>
      <c r="N855" s="113" t="s">
        <v>9526</v>
      </c>
      <c r="O855" s="67"/>
      <c r="P855" s="67"/>
      <c r="Q855" s="83" t="s">
        <v>4176</v>
      </c>
      <c r="R855" s="182" t="s">
        <v>3099</v>
      </c>
      <c r="S855" s="83" t="s">
        <v>139</v>
      </c>
      <c r="T855" s="67" t="s">
        <v>140</v>
      </c>
      <c r="U855" s="200" t="s">
        <v>7830</v>
      </c>
      <c r="V855" s="67"/>
      <c r="W855" s="67"/>
      <c r="X855" s="83" t="s">
        <v>137</v>
      </c>
    </row>
    <row r="856" spans="1:24" ht="15" customHeight="1">
      <c r="A856" s="67" t="s">
        <v>134</v>
      </c>
      <c r="B856" s="67" t="s">
        <v>135</v>
      </c>
      <c r="C856" s="83">
        <v>2801</v>
      </c>
      <c r="D856" s="104" t="s">
        <v>5483</v>
      </c>
      <c r="E856" s="83" t="s">
        <v>1028</v>
      </c>
      <c r="F856" s="67" t="s">
        <v>5807</v>
      </c>
      <c r="G856" s="83">
        <v>500</v>
      </c>
      <c r="H856" s="67" t="s">
        <v>162</v>
      </c>
      <c r="I856" s="67">
        <v>1</v>
      </c>
      <c r="J856" s="195">
        <v>36982</v>
      </c>
      <c r="K856" s="67">
        <v>0</v>
      </c>
      <c r="L856" s="123">
        <f t="shared" si="14"/>
        <v>27851</v>
      </c>
      <c r="M856" s="83" t="s">
        <v>5823</v>
      </c>
      <c r="N856" s="113" t="s">
        <v>9526</v>
      </c>
      <c r="O856" s="67"/>
      <c r="P856" s="67"/>
      <c r="Q856" s="83"/>
      <c r="R856" s="182">
        <v>947504180976</v>
      </c>
      <c r="S856" s="83" t="s">
        <v>139</v>
      </c>
      <c r="T856" s="67" t="s">
        <v>140</v>
      </c>
      <c r="U856" s="200" t="s">
        <v>7830</v>
      </c>
      <c r="V856" s="67"/>
      <c r="W856" s="67"/>
      <c r="X856" s="83" t="s">
        <v>137</v>
      </c>
    </row>
    <row r="857" spans="1:24" ht="15" customHeight="1">
      <c r="A857" s="67" t="s">
        <v>134</v>
      </c>
      <c r="B857" s="67" t="s">
        <v>135</v>
      </c>
      <c r="C857" s="83">
        <v>1770</v>
      </c>
      <c r="D857" s="104" t="s">
        <v>5505</v>
      </c>
      <c r="E857" s="83" t="s">
        <v>1029</v>
      </c>
      <c r="F857" s="67" t="s">
        <v>136</v>
      </c>
      <c r="G857" s="83">
        <v>18000</v>
      </c>
      <c r="H857" s="67" t="s">
        <v>162</v>
      </c>
      <c r="I857" s="67">
        <v>1</v>
      </c>
      <c r="J857" s="195">
        <v>36982</v>
      </c>
      <c r="K857" s="67">
        <v>0</v>
      </c>
      <c r="L857" s="123">
        <f t="shared" si="14"/>
        <v>27851</v>
      </c>
      <c r="M857" s="83" t="s">
        <v>5782</v>
      </c>
      <c r="N857" s="113" t="s">
        <v>9526</v>
      </c>
      <c r="O857" s="67"/>
      <c r="P857" s="67"/>
      <c r="Q857" s="83" t="s">
        <v>4635</v>
      </c>
      <c r="R857" s="182" t="s">
        <v>3100</v>
      </c>
      <c r="S857" s="83" t="s">
        <v>139</v>
      </c>
      <c r="T857" s="67" t="s">
        <v>140</v>
      </c>
      <c r="U857" s="200" t="s">
        <v>7831</v>
      </c>
      <c r="V857" s="67"/>
      <c r="W857" s="67"/>
      <c r="X857" s="83" t="s">
        <v>137</v>
      </c>
    </row>
    <row r="858" spans="1:24" ht="15" customHeight="1">
      <c r="A858" s="67" t="s">
        <v>134</v>
      </c>
      <c r="B858" s="67" t="s">
        <v>135</v>
      </c>
      <c r="C858" s="83">
        <v>2804</v>
      </c>
      <c r="D858" s="104" t="s">
        <v>5505</v>
      </c>
      <c r="E858" s="83" t="s">
        <v>1030</v>
      </c>
      <c r="F858" s="67" t="s">
        <v>136</v>
      </c>
      <c r="G858" s="83">
        <v>500</v>
      </c>
      <c r="H858" s="67" t="s">
        <v>162</v>
      </c>
      <c r="I858" s="67">
        <v>1</v>
      </c>
      <c r="J858" s="195">
        <v>36982</v>
      </c>
      <c r="K858" s="67">
        <v>0</v>
      </c>
      <c r="L858" s="123">
        <f t="shared" si="14"/>
        <v>27851</v>
      </c>
      <c r="M858" s="83" t="s">
        <v>5782</v>
      </c>
      <c r="N858" s="113" t="s">
        <v>9526</v>
      </c>
      <c r="O858" s="67"/>
      <c r="P858" s="67"/>
      <c r="Q858" s="83">
        <v>9611540891</v>
      </c>
      <c r="R858" s="182">
        <v>968507613303</v>
      </c>
      <c r="S858" s="83" t="s">
        <v>139</v>
      </c>
      <c r="T858" s="67" t="s">
        <v>140</v>
      </c>
      <c r="U858" s="200" t="s">
        <v>7830</v>
      </c>
      <c r="V858" s="67"/>
      <c r="W858" s="67"/>
      <c r="X858" s="83" t="s">
        <v>137</v>
      </c>
    </row>
    <row r="859" spans="1:24" ht="15" customHeight="1">
      <c r="A859" s="67" t="s">
        <v>134</v>
      </c>
      <c r="B859" s="67" t="s">
        <v>135</v>
      </c>
      <c r="C859" s="83">
        <v>2805</v>
      </c>
      <c r="D859" s="104" t="s">
        <v>5505</v>
      </c>
      <c r="E859" s="83" t="s">
        <v>1031</v>
      </c>
      <c r="F859" s="67" t="s">
        <v>136</v>
      </c>
      <c r="G859" s="83">
        <v>500</v>
      </c>
      <c r="H859" s="67" t="s">
        <v>162</v>
      </c>
      <c r="I859" s="67">
        <v>1</v>
      </c>
      <c r="J859" s="195">
        <v>36982</v>
      </c>
      <c r="K859" s="67">
        <v>0</v>
      </c>
      <c r="L859" s="123">
        <f t="shared" si="14"/>
        <v>27851</v>
      </c>
      <c r="M859" s="83" t="s">
        <v>5782</v>
      </c>
      <c r="N859" s="113" t="s">
        <v>9526</v>
      </c>
      <c r="O859" s="67"/>
      <c r="P859" s="67"/>
      <c r="Q859" s="83">
        <v>9480040785</v>
      </c>
      <c r="R859" s="182">
        <v>736537133431</v>
      </c>
      <c r="S859" s="83" t="s">
        <v>139</v>
      </c>
      <c r="T859" s="67" t="s">
        <v>140</v>
      </c>
      <c r="U859" s="200" t="s">
        <v>7830</v>
      </c>
      <c r="V859" s="67"/>
      <c r="W859" s="67"/>
      <c r="X859" s="83" t="s">
        <v>137</v>
      </c>
    </row>
    <row r="860" spans="1:24" ht="15" customHeight="1">
      <c r="A860" s="67" t="s">
        <v>134</v>
      </c>
      <c r="B860" s="67" t="s">
        <v>135</v>
      </c>
      <c r="C860" s="83">
        <v>2806</v>
      </c>
      <c r="D860" s="104" t="s">
        <v>5505</v>
      </c>
      <c r="E860" s="83" t="s">
        <v>1032</v>
      </c>
      <c r="F860" s="67" t="s">
        <v>5807</v>
      </c>
      <c r="G860" s="83">
        <v>500</v>
      </c>
      <c r="H860" s="67" t="s">
        <v>162</v>
      </c>
      <c r="I860" s="67">
        <v>1</v>
      </c>
      <c r="J860" s="195">
        <v>36982</v>
      </c>
      <c r="K860" s="67">
        <v>0</v>
      </c>
      <c r="L860" s="123">
        <f t="shared" si="14"/>
        <v>27851</v>
      </c>
      <c r="M860" s="83" t="s">
        <v>5780</v>
      </c>
      <c r="N860" s="113" t="s">
        <v>9526</v>
      </c>
      <c r="O860" s="67"/>
      <c r="P860" s="67"/>
      <c r="Q860" s="83" t="s">
        <v>137</v>
      </c>
      <c r="R860" s="182">
        <v>941348343177</v>
      </c>
      <c r="S860" s="83" t="s">
        <v>139</v>
      </c>
      <c r="T860" s="67" t="s">
        <v>140</v>
      </c>
      <c r="U860" s="200" t="s">
        <v>7830</v>
      </c>
      <c r="V860" s="67"/>
      <c r="W860" s="67"/>
      <c r="X860" s="83" t="s">
        <v>137</v>
      </c>
    </row>
    <row r="861" spans="1:24" ht="15" customHeight="1">
      <c r="A861" s="67" t="s">
        <v>134</v>
      </c>
      <c r="B861" s="67" t="s">
        <v>135</v>
      </c>
      <c r="C861" s="83">
        <v>2807</v>
      </c>
      <c r="D861" s="104" t="s">
        <v>5505</v>
      </c>
      <c r="E861" s="83" t="s">
        <v>1033</v>
      </c>
      <c r="F861" s="67" t="s">
        <v>5807</v>
      </c>
      <c r="G861" s="83">
        <v>500</v>
      </c>
      <c r="H861" s="67" t="s">
        <v>162</v>
      </c>
      <c r="I861" s="67">
        <v>1</v>
      </c>
      <c r="J861" s="195">
        <v>36982</v>
      </c>
      <c r="K861" s="67">
        <v>0</v>
      </c>
      <c r="L861" s="123">
        <f t="shared" si="14"/>
        <v>27851</v>
      </c>
      <c r="M861" s="83" t="s">
        <v>5898</v>
      </c>
      <c r="N861" s="113" t="s">
        <v>9526</v>
      </c>
      <c r="O861" s="67"/>
      <c r="P861" s="67"/>
      <c r="Q861" s="83" t="s">
        <v>137</v>
      </c>
      <c r="R861" s="182">
        <v>475101106633</v>
      </c>
      <c r="S861" s="83" t="s">
        <v>139</v>
      </c>
      <c r="T861" s="67" t="s">
        <v>140</v>
      </c>
      <c r="U861" s="200" t="s">
        <v>7830</v>
      </c>
      <c r="V861" s="67"/>
      <c r="W861" s="67"/>
      <c r="X861" s="83" t="s">
        <v>137</v>
      </c>
    </row>
    <row r="862" spans="1:24" ht="15" customHeight="1">
      <c r="A862" s="67" t="s">
        <v>134</v>
      </c>
      <c r="B862" s="67" t="s">
        <v>135</v>
      </c>
      <c r="C862" s="83">
        <v>2808</v>
      </c>
      <c r="D862" s="104" t="s">
        <v>5505</v>
      </c>
      <c r="E862" s="83" t="s">
        <v>1034</v>
      </c>
      <c r="F862" s="67" t="s">
        <v>5807</v>
      </c>
      <c r="G862" s="83">
        <v>500</v>
      </c>
      <c r="H862" s="67" t="s">
        <v>162</v>
      </c>
      <c r="I862" s="67">
        <v>1</v>
      </c>
      <c r="J862" s="195">
        <v>36982</v>
      </c>
      <c r="K862" s="67">
        <v>0</v>
      </c>
      <c r="L862" s="123">
        <f t="shared" si="14"/>
        <v>27851</v>
      </c>
      <c r="M862" s="83" t="s">
        <v>5934</v>
      </c>
      <c r="N862" s="113" t="s">
        <v>9526</v>
      </c>
      <c r="O862" s="67"/>
      <c r="P862" s="67"/>
      <c r="Q862" s="83">
        <v>8970122047</v>
      </c>
      <c r="R862" s="182">
        <v>836851946067</v>
      </c>
      <c r="S862" s="83" t="s">
        <v>139</v>
      </c>
      <c r="T862" s="67" t="s">
        <v>140</v>
      </c>
      <c r="U862" s="200" t="s">
        <v>7830</v>
      </c>
      <c r="V862" s="67"/>
      <c r="W862" s="67"/>
      <c r="X862" s="83" t="s">
        <v>7156</v>
      </c>
    </row>
    <row r="863" spans="1:24" ht="15" customHeight="1">
      <c r="A863" s="67" t="s">
        <v>134</v>
      </c>
      <c r="B863" s="67" t="s">
        <v>135</v>
      </c>
      <c r="C863" s="83">
        <v>2812</v>
      </c>
      <c r="D863" s="104" t="s">
        <v>5503</v>
      </c>
      <c r="E863" s="83" t="s">
        <v>1035</v>
      </c>
      <c r="F863" s="67" t="s">
        <v>5807</v>
      </c>
      <c r="G863" s="83">
        <v>500</v>
      </c>
      <c r="H863" s="67" t="s">
        <v>162</v>
      </c>
      <c r="I863" s="67">
        <v>1</v>
      </c>
      <c r="J863" s="195">
        <v>36982</v>
      </c>
      <c r="K863" s="67">
        <v>0</v>
      </c>
      <c r="L863" s="123">
        <f t="shared" si="14"/>
        <v>27851</v>
      </c>
      <c r="M863" s="83" t="s">
        <v>5935</v>
      </c>
      <c r="N863" s="113" t="s">
        <v>9526</v>
      </c>
      <c r="O863" s="67"/>
      <c r="P863" s="67"/>
      <c r="Q863" s="83">
        <v>9986929890</v>
      </c>
      <c r="R863" s="182">
        <v>641039216753</v>
      </c>
      <c r="S863" s="83" t="s">
        <v>139</v>
      </c>
      <c r="T863" s="67" t="s">
        <v>140</v>
      </c>
      <c r="U863" s="200" t="s">
        <v>7830</v>
      </c>
      <c r="V863" s="67"/>
      <c r="W863" s="67"/>
      <c r="X863" s="83" t="s">
        <v>137</v>
      </c>
    </row>
    <row r="864" spans="1:24" ht="15" customHeight="1">
      <c r="A864" s="67" t="s">
        <v>134</v>
      </c>
      <c r="B864" s="67" t="s">
        <v>135</v>
      </c>
      <c r="C864" s="83">
        <v>2814</v>
      </c>
      <c r="D864" s="104" t="s">
        <v>5485</v>
      </c>
      <c r="E864" s="83" t="s">
        <v>1036</v>
      </c>
      <c r="F864" s="67" t="s">
        <v>5807</v>
      </c>
      <c r="G864" s="83">
        <v>510</v>
      </c>
      <c r="H864" s="67" t="s">
        <v>162</v>
      </c>
      <c r="I864" s="67">
        <v>1</v>
      </c>
      <c r="J864" s="195">
        <v>36982</v>
      </c>
      <c r="K864" s="67">
        <v>0</v>
      </c>
      <c r="L864" s="123">
        <f t="shared" si="14"/>
        <v>27851</v>
      </c>
      <c r="M864" s="83" t="s">
        <v>5732</v>
      </c>
      <c r="N864" s="113" t="s">
        <v>9526</v>
      </c>
      <c r="O864" s="67"/>
      <c r="P864" s="67"/>
      <c r="Q864" s="83" t="s">
        <v>137</v>
      </c>
      <c r="R864" s="182" t="s">
        <v>137</v>
      </c>
      <c r="S864" s="83" t="s">
        <v>139</v>
      </c>
      <c r="T864" s="67" t="s">
        <v>140</v>
      </c>
      <c r="U864" s="200" t="s">
        <v>7830</v>
      </c>
      <c r="V864" s="67"/>
      <c r="W864" s="67"/>
      <c r="X864" s="83" t="s">
        <v>137</v>
      </c>
    </row>
    <row r="865" spans="1:24" ht="15" customHeight="1">
      <c r="A865" s="67" t="s">
        <v>134</v>
      </c>
      <c r="B865" s="67" t="s">
        <v>135</v>
      </c>
      <c r="C865" s="83">
        <v>2815</v>
      </c>
      <c r="D865" s="104" t="s">
        <v>5485</v>
      </c>
      <c r="E865" s="83" t="s">
        <v>1037</v>
      </c>
      <c r="F865" s="67" t="s">
        <v>5807</v>
      </c>
      <c r="G865" s="83">
        <v>500</v>
      </c>
      <c r="H865" s="67" t="s">
        <v>162</v>
      </c>
      <c r="I865" s="67">
        <v>1</v>
      </c>
      <c r="J865" s="195">
        <v>36982</v>
      </c>
      <c r="K865" s="67">
        <v>0</v>
      </c>
      <c r="L865" s="123">
        <f t="shared" si="14"/>
        <v>27851</v>
      </c>
      <c r="M865" s="83" t="s">
        <v>5875</v>
      </c>
      <c r="N865" s="113" t="s">
        <v>9526</v>
      </c>
      <c r="O865" s="67"/>
      <c r="P865" s="67"/>
      <c r="Q865" s="83" t="s">
        <v>137</v>
      </c>
      <c r="R865" s="182" t="s">
        <v>137</v>
      </c>
      <c r="S865" s="83" t="s">
        <v>139</v>
      </c>
      <c r="T865" s="67" t="s">
        <v>140</v>
      </c>
      <c r="U865" s="200" t="s">
        <v>7830</v>
      </c>
      <c r="V865" s="67"/>
      <c r="W865" s="67"/>
      <c r="X865" s="83" t="s">
        <v>137</v>
      </c>
    </row>
    <row r="866" spans="1:24" ht="15" customHeight="1">
      <c r="A866" s="67" t="s">
        <v>134</v>
      </c>
      <c r="B866" s="67" t="s">
        <v>135</v>
      </c>
      <c r="C866" s="83">
        <v>2818</v>
      </c>
      <c r="D866" s="104" t="s">
        <v>5627</v>
      </c>
      <c r="E866" s="83" t="s">
        <v>1038</v>
      </c>
      <c r="F866" s="67" t="s">
        <v>5807</v>
      </c>
      <c r="G866" s="83">
        <v>500</v>
      </c>
      <c r="H866" s="67" t="s">
        <v>162</v>
      </c>
      <c r="I866" s="67">
        <v>1</v>
      </c>
      <c r="J866" s="195">
        <v>36982</v>
      </c>
      <c r="K866" s="67">
        <v>0</v>
      </c>
      <c r="L866" s="123">
        <f t="shared" si="14"/>
        <v>27851</v>
      </c>
      <c r="M866" s="83" t="s">
        <v>171</v>
      </c>
      <c r="N866" s="113" t="s">
        <v>9526</v>
      </c>
      <c r="O866" s="67"/>
      <c r="P866" s="67"/>
      <c r="Q866" s="83" t="s">
        <v>137</v>
      </c>
      <c r="R866" s="182" t="s">
        <v>137</v>
      </c>
      <c r="S866" s="83" t="s">
        <v>139</v>
      </c>
      <c r="T866" s="67" t="s">
        <v>140</v>
      </c>
      <c r="U866" s="200" t="s">
        <v>7830</v>
      </c>
      <c r="V866" s="67"/>
      <c r="W866" s="67"/>
      <c r="X866" s="83" t="s">
        <v>7157</v>
      </c>
    </row>
    <row r="867" spans="1:24" ht="15" customHeight="1">
      <c r="A867" s="67" t="s">
        <v>134</v>
      </c>
      <c r="B867" s="67" t="s">
        <v>135</v>
      </c>
      <c r="C867" s="83">
        <v>1995</v>
      </c>
      <c r="D867" s="104" t="s">
        <v>5627</v>
      </c>
      <c r="E867" s="83" t="s">
        <v>1039</v>
      </c>
      <c r="F867" s="67" t="s">
        <v>136</v>
      </c>
      <c r="G867" s="83">
        <v>8875</v>
      </c>
      <c r="H867" s="67" t="s">
        <v>162</v>
      </c>
      <c r="I867" s="67">
        <v>1</v>
      </c>
      <c r="J867" s="195">
        <v>36982</v>
      </c>
      <c r="K867" s="67">
        <v>0</v>
      </c>
      <c r="L867" s="123">
        <f t="shared" si="14"/>
        <v>27851</v>
      </c>
      <c r="M867" s="83" t="s">
        <v>5775</v>
      </c>
      <c r="N867" s="113" t="s">
        <v>9526</v>
      </c>
      <c r="O867" s="67"/>
      <c r="P867" s="67"/>
      <c r="Q867" s="83" t="s">
        <v>137</v>
      </c>
      <c r="R867" s="182" t="s">
        <v>137</v>
      </c>
      <c r="S867" s="83" t="s">
        <v>7824</v>
      </c>
      <c r="T867" s="67" t="s">
        <v>140</v>
      </c>
      <c r="U867" s="200" t="s">
        <v>7830</v>
      </c>
      <c r="V867" s="67"/>
      <c r="W867" s="67"/>
      <c r="X867" s="83" t="s">
        <v>7158</v>
      </c>
    </row>
    <row r="868" spans="1:24" ht="15" customHeight="1">
      <c r="A868" s="67" t="s">
        <v>134</v>
      </c>
      <c r="B868" s="67" t="s">
        <v>135</v>
      </c>
      <c r="C868" s="83">
        <v>2819</v>
      </c>
      <c r="D868" s="104" t="s">
        <v>5510</v>
      </c>
      <c r="E868" s="83" t="s">
        <v>1040</v>
      </c>
      <c r="F868" s="67" t="s">
        <v>136</v>
      </c>
      <c r="G868" s="83">
        <v>500</v>
      </c>
      <c r="H868" s="67" t="s">
        <v>162</v>
      </c>
      <c r="I868" s="67">
        <v>1</v>
      </c>
      <c r="J868" s="195">
        <v>36982</v>
      </c>
      <c r="K868" s="67">
        <v>0</v>
      </c>
      <c r="L868" s="123">
        <f t="shared" si="14"/>
        <v>27851</v>
      </c>
      <c r="M868" s="83" t="s">
        <v>5829</v>
      </c>
      <c r="N868" s="113" t="s">
        <v>9526</v>
      </c>
      <c r="O868" s="67"/>
      <c r="P868" s="67"/>
      <c r="Q868" s="83" t="s">
        <v>137</v>
      </c>
      <c r="R868" s="182" t="s">
        <v>137</v>
      </c>
      <c r="S868" s="83" t="s">
        <v>139</v>
      </c>
      <c r="T868" s="67" t="s">
        <v>140</v>
      </c>
      <c r="U868" s="200" t="s">
        <v>7830</v>
      </c>
      <c r="V868" s="67"/>
      <c r="W868" s="67"/>
      <c r="X868" s="83" t="s">
        <v>7159</v>
      </c>
    </row>
    <row r="869" spans="1:24" ht="15" customHeight="1">
      <c r="A869" s="67" t="s">
        <v>134</v>
      </c>
      <c r="B869" s="67" t="s">
        <v>135</v>
      </c>
      <c r="C869" s="83">
        <v>2820</v>
      </c>
      <c r="D869" s="104" t="s">
        <v>5510</v>
      </c>
      <c r="E869" s="83" t="s">
        <v>1041</v>
      </c>
      <c r="F869" s="67" t="s">
        <v>136</v>
      </c>
      <c r="G869" s="83">
        <v>500</v>
      </c>
      <c r="H869" s="67" t="s">
        <v>162</v>
      </c>
      <c r="I869" s="67">
        <v>1</v>
      </c>
      <c r="J869" s="195">
        <v>36982</v>
      </c>
      <c r="K869" s="67">
        <v>0</v>
      </c>
      <c r="L869" s="123">
        <f t="shared" si="14"/>
        <v>27851</v>
      </c>
      <c r="M869" s="83" t="s">
        <v>5734</v>
      </c>
      <c r="N869" s="113" t="s">
        <v>9526</v>
      </c>
      <c r="O869" s="67"/>
      <c r="P869" s="67"/>
      <c r="Q869" s="83" t="s">
        <v>137</v>
      </c>
      <c r="R869" s="182" t="s">
        <v>137</v>
      </c>
      <c r="S869" s="83" t="s">
        <v>139</v>
      </c>
      <c r="T869" s="67" t="s">
        <v>140</v>
      </c>
      <c r="U869" s="200" t="s">
        <v>7830</v>
      </c>
      <c r="V869" s="67"/>
      <c r="W869" s="67"/>
      <c r="X869" s="83" t="s">
        <v>7160</v>
      </c>
    </row>
    <row r="870" spans="1:24" ht="15" customHeight="1">
      <c r="A870" s="67" t="s">
        <v>134</v>
      </c>
      <c r="B870" s="67" t="s">
        <v>135</v>
      </c>
      <c r="C870" s="83">
        <v>2821</v>
      </c>
      <c r="D870" s="104" t="s">
        <v>5510</v>
      </c>
      <c r="E870" s="83" t="s">
        <v>1042</v>
      </c>
      <c r="F870" s="67" t="s">
        <v>5807</v>
      </c>
      <c r="G870" s="83">
        <v>500</v>
      </c>
      <c r="H870" s="67" t="s">
        <v>162</v>
      </c>
      <c r="I870" s="67">
        <v>1</v>
      </c>
      <c r="J870" s="195">
        <v>36982</v>
      </c>
      <c r="K870" s="67">
        <v>0</v>
      </c>
      <c r="L870" s="123">
        <f t="shared" si="14"/>
        <v>27851</v>
      </c>
      <c r="M870" s="83" t="s">
        <v>5931</v>
      </c>
      <c r="N870" s="113" t="s">
        <v>9526</v>
      </c>
      <c r="O870" s="67"/>
      <c r="P870" s="67"/>
      <c r="Q870" s="83" t="s">
        <v>137</v>
      </c>
      <c r="R870" s="182" t="s">
        <v>137</v>
      </c>
      <c r="S870" s="83" t="s">
        <v>139</v>
      </c>
      <c r="T870" s="67" t="s">
        <v>140</v>
      </c>
      <c r="U870" s="200" t="s">
        <v>7830</v>
      </c>
      <c r="V870" s="67"/>
      <c r="W870" s="67"/>
      <c r="X870" s="83" t="s">
        <v>137</v>
      </c>
    </row>
    <row r="871" spans="1:24" ht="15" customHeight="1">
      <c r="A871" s="67" t="s">
        <v>134</v>
      </c>
      <c r="B871" s="67" t="s">
        <v>135</v>
      </c>
      <c r="C871" s="83">
        <v>1532</v>
      </c>
      <c r="D871" s="104" t="s">
        <v>5522</v>
      </c>
      <c r="E871" s="83" t="s">
        <v>1043</v>
      </c>
      <c r="F871" s="67" t="s">
        <v>136</v>
      </c>
      <c r="G871" s="83">
        <v>28200</v>
      </c>
      <c r="H871" s="67" t="s">
        <v>162</v>
      </c>
      <c r="I871" s="67">
        <v>1</v>
      </c>
      <c r="J871" s="195">
        <v>36982</v>
      </c>
      <c r="K871" s="67">
        <v>0</v>
      </c>
      <c r="L871" s="123">
        <f t="shared" si="14"/>
        <v>27851</v>
      </c>
      <c r="M871" s="83" t="s">
        <v>5760</v>
      </c>
      <c r="N871" s="113" t="s">
        <v>9526</v>
      </c>
      <c r="O871" s="67"/>
      <c r="P871" s="67"/>
      <c r="Q871" s="83" t="s">
        <v>4636</v>
      </c>
      <c r="R871" s="182" t="s">
        <v>3101</v>
      </c>
      <c r="S871" s="83" t="s">
        <v>139</v>
      </c>
      <c r="T871" s="67" t="s">
        <v>140</v>
      </c>
      <c r="U871" s="200" t="s">
        <v>7832</v>
      </c>
      <c r="V871" s="67"/>
      <c r="W871" s="67"/>
      <c r="X871" s="83" t="s">
        <v>137</v>
      </c>
    </row>
    <row r="872" spans="1:24" ht="15" customHeight="1">
      <c r="A872" s="67" t="s">
        <v>134</v>
      </c>
      <c r="B872" s="67" t="s">
        <v>135</v>
      </c>
      <c r="C872" s="83">
        <v>1685</v>
      </c>
      <c r="D872" s="104" t="s">
        <v>172</v>
      </c>
      <c r="E872" s="83" t="s">
        <v>1044</v>
      </c>
      <c r="F872" s="67" t="s">
        <v>136</v>
      </c>
      <c r="G872" s="83">
        <v>19400</v>
      </c>
      <c r="H872" s="67" t="s">
        <v>162</v>
      </c>
      <c r="I872" s="67">
        <v>1</v>
      </c>
      <c r="J872" s="195">
        <v>36982</v>
      </c>
      <c r="K872" s="67">
        <v>0</v>
      </c>
      <c r="L872" s="123">
        <f t="shared" si="14"/>
        <v>27851</v>
      </c>
      <c r="M872" s="83" t="s">
        <v>5768</v>
      </c>
      <c r="N872" s="113" t="s">
        <v>9526</v>
      </c>
      <c r="O872" s="67"/>
      <c r="P872" s="67"/>
      <c r="Q872" s="83" t="s">
        <v>4637</v>
      </c>
      <c r="R872" s="182" t="s">
        <v>3102</v>
      </c>
      <c r="S872" s="83" t="s">
        <v>139</v>
      </c>
      <c r="T872" s="67" t="s">
        <v>140</v>
      </c>
      <c r="U872" s="200" t="s">
        <v>7831</v>
      </c>
      <c r="V872" s="67"/>
      <c r="W872" s="67"/>
      <c r="X872" s="83" t="s">
        <v>137</v>
      </c>
    </row>
    <row r="873" spans="1:24" ht="15" customHeight="1">
      <c r="A873" s="67" t="s">
        <v>134</v>
      </c>
      <c r="B873" s="67" t="s">
        <v>135</v>
      </c>
      <c r="C873" s="83">
        <v>1346</v>
      </c>
      <c r="D873" s="104" t="s">
        <v>172</v>
      </c>
      <c r="E873" s="83" t="s">
        <v>1045</v>
      </c>
      <c r="F873" s="67" t="s">
        <v>136</v>
      </c>
      <c r="G873" s="83">
        <v>24000</v>
      </c>
      <c r="H873" s="67" t="s">
        <v>162</v>
      </c>
      <c r="I873" s="67">
        <v>1</v>
      </c>
      <c r="J873" s="195">
        <v>36982</v>
      </c>
      <c r="K873" s="67">
        <v>0</v>
      </c>
      <c r="L873" s="123">
        <f t="shared" si="14"/>
        <v>27851</v>
      </c>
      <c r="M873" s="83" t="s">
        <v>5768</v>
      </c>
      <c r="N873" s="113" t="s">
        <v>9526</v>
      </c>
      <c r="O873" s="67"/>
      <c r="P873" s="67"/>
      <c r="Q873" s="83" t="s">
        <v>4638</v>
      </c>
      <c r="R873" s="182" t="s">
        <v>3103</v>
      </c>
      <c r="S873" s="83" t="s">
        <v>139</v>
      </c>
      <c r="T873" s="67" t="s">
        <v>140</v>
      </c>
      <c r="U873" s="200" t="s">
        <v>7832</v>
      </c>
      <c r="V873" s="67"/>
      <c r="W873" s="67"/>
      <c r="X873" s="83" t="s">
        <v>137</v>
      </c>
    </row>
    <row r="874" spans="1:24" ht="15" customHeight="1">
      <c r="A874" s="67" t="s">
        <v>134</v>
      </c>
      <c r="B874" s="67" t="s">
        <v>135</v>
      </c>
      <c r="C874" s="83">
        <v>420</v>
      </c>
      <c r="D874" s="104" t="s">
        <v>5526</v>
      </c>
      <c r="E874" s="83" t="s">
        <v>1046</v>
      </c>
      <c r="F874" s="67" t="s">
        <v>136</v>
      </c>
      <c r="G874" s="83">
        <v>5000</v>
      </c>
      <c r="H874" s="67" t="s">
        <v>162</v>
      </c>
      <c r="I874" s="67">
        <v>1</v>
      </c>
      <c r="J874" s="195">
        <v>36982</v>
      </c>
      <c r="K874" s="67">
        <v>0</v>
      </c>
      <c r="L874" s="123">
        <f t="shared" si="14"/>
        <v>27851</v>
      </c>
      <c r="M874" s="83" t="s">
        <v>5784</v>
      </c>
      <c r="N874" s="113" t="s">
        <v>9526</v>
      </c>
      <c r="O874" s="67"/>
      <c r="P874" s="67"/>
      <c r="Q874" s="83" t="s">
        <v>4639</v>
      </c>
      <c r="R874" s="182" t="s">
        <v>3104</v>
      </c>
      <c r="S874" s="83" t="s">
        <v>139</v>
      </c>
      <c r="T874" s="67" t="s">
        <v>140</v>
      </c>
      <c r="U874" s="200" t="s">
        <v>7830</v>
      </c>
      <c r="V874" s="67"/>
      <c r="W874" s="67"/>
      <c r="X874" s="83" t="s">
        <v>137</v>
      </c>
    </row>
    <row r="875" spans="1:24" ht="15" customHeight="1">
      <c r="A875" s="67" t="s">
        <v>134</v>
      </c>
      <c r="B875" s="67" t="s">
        <v>135</v>
      </c>
      <c r="C875" s="83">
        <v>2826</v>
      </c>
      <c r="D875" s="104" t="s">
        <v>172</v>
      </c>
      <c r="E875" s="83" t="s">
        <v>1047</v>
      </c>
      <c r="F875" s="67" t="s">
        <v>136</v>
      </c>
      <c r="G875" s="83">
        <v>710</v>
      </c>
      <c r="H875" s="67" t="s">
        <v>162</v>
      </c>
      <c r="I875" s="67">
        <v>1</v>
      </c>
      <c r="J875" s="195">
        <v>36982</v>
      </c>
      <c r="K875" s="67">
        <v>0</v>
      </c>
      <c r="L875" s="123">
        <f t="shared" si="14"/>
        <v>27851</v>
      </c>
      <c r="M875" s="83" t="s">
        <v>5738</v>
      </c>
      <c r="N875" s="113" t="s">
        <v>9526</v>
      </c>
      <c r="O875" s="67"/>
      <c r="P875" s="67"/>
      <c r="Q875" s="83" t="s">
        <v>137</v>
      </c>
      <c r="R875" s="182" t="s">
        <v>137</v>
      </c>
      <c r="S875" s="83" t="s">
        <v>7822</v>
      </c>
      <c r="T875" s="67" t="s">
        <v>140</v>
      </c>
      <c r="U875" s="200" t="s">
        <v>7830</v>
      </c>
      <c r="V875" s="67"/>
      <c r="W875" s="67"/>
      <c r="X875" s="83" t="s">
        <v>137</v>
      </c>
    </row>
    <row r="876" spans="1:24" ht="15" customHeight="1">
      <c r="A876" s="67" t="s">
        <v>134</v>
      </c>
      <c r="B876" s="67" t="s">
        <v>135</v>
      </c>
      <c r="C876" s="83">
        <v>2828</v>
      </c>
      <c r="D876" s="104" t="s">
        <v>5500</v>
      </c>
      <c r="E876" s="83" t="s">
        <v>1048</v>
      </c>
      <c r="F876" s="67" t="s">
        <v>136</v>
      </c>
      <c r="G876" s="83">
        <v>530</v>
      </c>
      <c r="H876" s="67" t="s">
        <v>162</v>
      </c>
      <c r="I876" s="67">
        <v>1</v>
      </c>
      <c r="J876" s="195">
        <v>36982</v>
      </c>
      <c r="K876" s="67">
        <v>0</v>
      </c>
      <c r="L876" s="123">
        <f t="shared" si="14"/>
        <v>27851</v>
      </c>
      <c r="M876" s="83" t="s">
        <v>5758</v>
      </c>
      <c r="N876" s="113" t="s">
        <v>9526</v>
      </c>
      <c r="O876" s="67"/>
      <c r="P876" s="67"/>
      <c r="Q876" s="83" t="s">
        <v>137</v>
      </c>
      <c r="R876" s="182" t="s">
        <v>137</v>
      </c>
      <c r="S876" s="83" t="s">
        <v>139</v>
      </c>
      <c r="T876" s="67" t="s">
        <v>140</v>
      </c>
      <c r="U876" s="200" t="s">
        <v>7830</v>
      </c>
      <c r="V876" s="67"/>
      <c r="W876" s="67"/>
      <c r="X876" s="83" t="s">
        <v>137</v>
      </c>
    </row>
    <row r="877" spans="1:24" ht="15" customHeight="1">
      <c r="A877" s="67" t="s">
        <v>134</v>
      </c>
      <c r="B877" s="67" t="s">
        <v>135</v>
      </c>
      <c r="C877" s="83">
        <v>2829</v>
      </c>
      <c r="D877" s="104" t="s">
        <v>5525</v>
      </c>
      <c r="E877" s="83" t="s">
        <v>1049</v>
      </c>
      <c r="F877" s="67" t="s">
        <v>5807</v>
      </c>
      <c r="G877" s="83">
        <v>500</v>
      </c>
      <c r="H877" s="67" t="s">
        <v>162</v>
      </c>
      <c r="I877" s="67">
        <v>1</v>
      </c>
      <c r="J877" s="195">
        <v>36982</v>
      </c>
      <c r="K877" s="67">
        <v>0</v>
      </c>
      <c r="L877" s="123">
        <f t="shared" si="14"/>
        <v>27851</v>
      </c>
      <c r="M877" s="83" t="s">
        <v>5780</v>
      </c>
      <c r="N877" s="113" t="s">
        <v>9526</v>
      </c>
      <c r="O877" s="67"/>
      <c r="P877" s="67"/>
      <c r="Q877" s="83" t="s">
        <v>137</v>
      </c>
      <c r="R877" s="182" t="s">
        <v>137</v>
      </c>
      <c r="S877" s="83" t="s">
        <v>139</v>
      </c>
      <c r="T877" s="67" t="s">
        <v>140</v>
      </c>
      <c r="U877" s="200" t="s">
        <v>7830</v>
      </c>
      <c r="V877" s="67"/>
      <c r="W877" s="67"/>
      <c r="X877" s="83" t="s">
        <v>137</v>
      </c>
    </row>
    <row r="878" spans="1:24" ht="15" customHeight="1">
      <c r="A878" s="67" t="s">
        <v>134</v>
      </c>
      <c r="B878" s="67" t="s">
        <v>135</v>
      </c>
      <c r="C878" s="83">
        <v>2832</v>
      </c>
      <c r="D878" s="104" t="s">
        <v>5549</v>
      </c>
      <c r="E878" s="83" t="s">
        <v>1050</v>
      </c>
      <c r="F878" s="67" t="s">
        <v>136</v>
      </c>
      <c r="G878" s="83">
        <v>500</v>
      </c>
      <c r="H878" s="67" t="s">
        <v>5736</v>
      </c>
      <c r="I878" s="67">
        <v>1</v>
      </c>
      <c r="J878" s="195">
        <v>36982</v>
      </c>
      <c r="K878" s="67">
        <v>0</v>
      </c>
      <c r="L878" s="123">
        <f t="shared" si="14"/>
        <v>27851</v>
      </c>
      <c r="M878" s="83" t="s">
        <v>5806</v>
      </c>
      <c r="N878" s="113" t="s">
        <v>9526</v>
      </c>
      <c r="O878" s="67"/>
      <c r="P878" s="67"/>
      <c r="Q878" s="83" t="s">
        <v>137</v>
      </c>
      <c r="R878" s="182" t="s">
        <v>137</v>
      </c>
      <c r="S878" s="83" t="s">
        <v>139</v>
      </c>
      <c r="T878" s="67" t="s">
        <v>140</v>
      </c>
      <c r="U878" s="200" t="s">
        <v>7830</v>
      </c>
      <c r="V878" s="67"/>
      <c r="W878" s="67"/>
      <c r="X878" s="83" t="s">
        <v>137</v>
      </c>
    </row>
    <row r="879" spans="1:24" ht="15" customHeight="1">
      <c r="A879" s="67" t="s">
        <v>134</v>
      </c>
      <c r="B879" s="67" t="s">
        <v>135</v>
      </c>
      <c r="C879" s="83">
        <v>2835</v>
      </c>
      <c r="D879" s="104" t="s">
        <v>5549</v>
      </c>
      <c r="E879" s="83" t="s">
        <v>1051</v>
      </c>
      <c r="F879" s="67" t="s">
        <v>136</v>
      </c>
      <c r="G879" s="83">
        <v>500</v>
      </c>
      <c r="H879" s="67" t="s">
        <v>5736</v>
      </c>
      <c r="I879" s="67">
        <v>1</v>
      </c>
      <c r="J879" s="195">
        <v>36982</v>
      </c>
      <c r="K879" s="67">
        <v>0</v>
      </c>
      <c r="L879" s="123">
        <f t="shared" si="14"/>
        <v>27851</v>
      </c>
      <c r="M879" s="83" t="s">
        <v>5806</v>
      </c>
      <c r="N879" s="113" t="s">
        <v>9526</v>
      </c>
      <c r="O879" s="67"/>
      <c r="P879" s="67"/>
      <c r="Q879" s="83" t="s">
        <v>137</v>
      </c>
      <c r="R879" s="182" t="s">
        <v>137</v>
      </c>
      <c r="S879" s="83" t="s">
        <v>139</v>
      </c>
      <c r="T879" s="67" t="s">
        <v>140</v>
      </c>
      <c r="U879" s="200" t="s">
        <v>7830</v>
      </c>
      <c r="V879" s="67"/>
      <c r="W879" s="67"/>
      <c r="X879" s="83" t="s">
        <v>7161</v>
      </c>
    </row>
    <row r="880" spans="1:24" ht="15" customHeight="1">
      <c r="A880" s="67" t="s">
        <v>134</v>
      </c>
      <c r="B880" s="67" t="s">
        <v>135</v>
      </c>
      <c r="C880" s="83">
        <v>2836</v>
      </c>
      <c r="D880" s="104" t="s">
        <v>5619</v>
      </c>
      <c r="E880" s="83" t="s">
        <v>1052</v>
      </c>
      <c r="F880" s="67" t="s">
        <v>136</v>
      </c>
      <c r="G880" s="83">
        <v>4800</v>
      </c>
      <c r="H880" s="67" t="s">
        <v>162</v>
      </c>
      <c r="I880" s="67">
        <v>1</v>
      </c>
      <c r="J880" s="195">
        <v>36982</v>
      </c>
      <c r="K880" s="67">
        <v>0</v>
      </c>
      <c r="L880" s="123">
        <f t="shared" si="14"/>
        <v>27851</v>
      </c>
      <c r="M880" s="83" t="s">
        <v>163</v>
      </c>
      <c r="N880" s="113" t="s">
        <v>9526</v>
      </c>
      <c r="O880" s="67"/>
      <c r="P880" s="67"/>
      <c r="Q880" s="83" t="s">
        <v>4640</v>
      </c>
      <c r="R880" s="182" t="s">
        <v>3105</v>
      </c>
      <c r="S880" s="83" t="s">
        <v>139</v>
      </c>
      <c r="T880" s="67" t="s">
        <v>140</v>
      </c>
      <c r="U880" s="200" t="s">
        <v>7830</v>
      </c>
      <c r="V880" s="67"/>
      <c r="W880" s="67"/>
      <c r="X880" s="83" t="s">
        <v>7162</v>
      </c>
    </row>
    <row r="881" spans="1:24" ht="15" customHeight="1">
      <c r="A881" s="67" t="s">
        <v>134</v>
      </c>
      <c r="B881" s="67" t="s">
        <v>135</v>
      </c>
      <c r="C881" s="83">
        <v>2837</v>
      </c>
      <c r="D881" s="104" t="s">
        <v>5619</v>
      </c>
      <c r="E881" s="83" t="s">
        <v>1053</v>
      </c>
      <c r="F881" s="67" t="s">
        <v>5807</v>
      </c>
      <c r="G881" s="83">
        <v>500</v>
      </c>
      <c r="H881" s="67" t="s">
        <v>162</v>
      </c>
      <c r="I881" s="67">
        <v>1</v>
      </c>
      <c r="J881" s="195">
        <v>36982</v>
      </c>
      <c r="K881" s="67">
        <v>0</v>
      </c>
      <c r="L881" s="123">
        <f t="shared" ref="L881:L944" si="15">DATE(YEAR(J881)-25,MONTH(J881),DAY(J881))</f>
        <v>27851</v>
      </c>
      <c r="M881" s="83" t="s">
        <v>5936</v>
      </c>
      <c r="N881" s="113" t="s">
        <v>9526</v>
      </c>
      <c r="O881" s="67"/>
      <c r="P881" s="67"/>
      <c r="Q881" s="83">
        <v>9916614615</v>
      </c>
      <c r="R881" s="182">
        <v>950278246144</v>
      </c>
      <c r="S881" s="83" t="s">
        <v>139</v>
      </c>
      <c r="T881" s="67" t="s">
        <v>140</v>
      </c>
      <c r="U881" s="200" t="s">
        <v>7830</v>
      </c>
      <c r="V881" s="67"/>
      <c r="W881" s="67"/>
      <c r="X881" s="83" t="s">
        <v>137</v>
      </c>
    </row>
    <row r="882" spans="1:24" ht="15" customHeight="1">
      <c r="A882" s="67" t="s">
        <v>134</v>
      </c>
      <c r="B882" s="67" t="s">
        <v>135</v>
      </c>
      <c r="C882" s="83">
        <v>1626</v>
      </c>
      <c r="D882" s="104" t="s">
        <v>5628</v>
      </c>
      <c r="E882" s="83" t="s">
        <v>1054</v>
      </c>
      <c r="F882" s="67" t="s">
        <v>136</v>
      </c>
      <c r="G882" s="83">
        <v>6500</v>
      </c>
      <c r="H882" s="67" t="s">
        <v>162</v>
      </c>
      <c r="I882" s="67">
        <v>1</v>
      </c>
      <c r="J882" s="195">
        <v>36982</v>
      </c>
      <c r="K882" s="67">
        <v>0</v>
      </c>
      <c r="L882" s="123">
        <f t="shared" si="15"/>
        <v>27851</v>
      </c>
      <c r="M882" s="83" t="s">
        <v>166</v>
      </c>
      <c r="N882" s="113" t="s">
        <v>9526</v>
      </c>
      <c r="O882" s="67"/>
      <c r="P882" s="67"/>
      <c r="Q882" s="83" t="s">
        <v>137</v>
      </c>
      <c r="R882" s="182" t="s">
        <v>137</v>
      </c>
      <c r="S882" s="83" t="s">
        <v>139</v>
      </c>
      <c r="T882" s="67" t="s">
        <v>140</v>
      </c>
      <c r="U882" s="200" t="s">
        <v>7830</v>
      </c>
      <c r="V882" s="67"/>
      <c r="W882" s="67"/>
      <c r="X882" s="83" t="s">
        <v>7163</v>
      </c>
    </row>
    <row r="883" spans="1:24" ht="15" customHeight="1">
      <c r="A883" s="67" t="s">
        <v>134</v>
      </c>
      <c r="B883" s="67" t="s">
        <v>135</v>
      </c>
      <c r="C883" s="83">
        <v>1625</v>
      </c>
      <c r="D883" s="104" t="s">
        <v>5629</v>
      </c>
      <c r="E883" s="83" t="s">
        <v>1055</v>
      </c>
      <c r="F883" s="67" t="s">
        <v>136</v>
      </c>
      <c r="G883" s="83">
        <v>58500</v>
      </c>
      <c r="H883" s="67" t="s">
        <v>162</v>
      </c>
      <c r="I883" s="67">
        <v>1</v>
      </c>
      <c r="J883" s="195">
        <v>36982</v>
      </c>
      <c r="K883" s="67">
        <v>0</v>
      </c>
      <c r="L883" s="123">
        <f t="shared" si="15"/>
        <v>27851</v>
      </c>
      <c r="M883" s="83" t="s">
        <v>5841</v>
      </c>
      <c r="N883" s="113" t="s">
        <v>9526</v>
      </c>
      <c r="O883" s="67"/>
      <c r="P883" s="67"/>
      <c r="Q883" s="83" t="s">
        <v>4641</v>
      </c>
      <c r="R883" s="182" t="s">
        <v>3106</v>
      </c>
      <c r="S883" s="83" t="s">
        <v>139</v>
      </c>
      <c r="T883" s="67" t="s">
        <v>140</v>
      </c>
      <c r="U883" s="200" t="s">
        <v>7830</v>
      </c>
      <c r="V883" s="67"/>
      <c r="W883" s="67"/>
      <c r="X883" s="83" t="s">
        <v>7164</v>
      </c>
    </row>
    <row r="884" spans="1:24" ht="15" customHeight="1">
      <c r="A884" s="67" t="s">
        <v>134</v>
      </c>
      <c r="B884" s="67" t="s">
        <v>135</v>
      </c>
      <c r="C884" s="83">
        <v>465</v>
      </c>
      <c r="D884" s="104" t="s">
        <v>5630</v>
      </c>
      <c r="E884" s="83" t="s">
        <v>1056</v>
      </c>
      <c r="F884" s="67" t="s">
        <v>136</v>
      </c>
      <c r="G884" s="83">
        <v>4000</v>
      </c>
      <c r="H884" s="67" t="s">
        <v>162</v>
      </c>
      <c r="I884" s="67">
        <v>1</v>
      </c>
      <c r="J884" s="195">
        <v>36982</v>
      </c>
      <c r="K884" s="67">
        <v>0</v>
      </c>
      <c r="L884" s="123">
        <f t="shared" si="15"/>
        <v>27851</v>
      </c>
      <c r="M884" s="83" t="s">
        <v>5746</v>
      </c>
      <c r="N884" s="113" t="s">
        <v>9526</v>
      </c>
      <c r="O884" s="67"/>
      <c r="P884" s="67"/>
      <c r="Q884" s="83" t="s">
        <v>137</v>
      </c>
      <c r="R884" s="182" t="s">
        <v>137</v>
      </c>
      <c r="S884" s="83" t="s">
        <v>139</v>
      </c>
      <c r="T884" s="67" t="s">
        <v>140</v>
      </c>
      <c r="U884" s="200" t="s">
        <v>7830</v>
      </c>
      <c r="V884" s="67"/>
      <c r="W884" s="67"/>
      <c r="X884" s="83" t="s">
        <v>7165</v>
      </c>
    </row>
    <row r="885" spans="1:24" ht="15" customHeight="1">
      <c r="A885" s="67" t="s">
        <v>134</v>
      </c>
      <c r="B885" s="67" t="s">
        <v>135</v>
      </c>
      <c r="C885" s="83">
        <v>635</v>
      </c>
      <c r="D885" s="104" t="s">
        <v>5631</v>
      </c>
      <c r="E885" s="83" t="s">
        <v>1057</v>
      </c>
      <c r="F885" s="67" t="s">
        <v>136</v>
      </c>
      <c r="G885" s="83">
        <v>9500</v>
      </c>
      <c r="H885" s="67" t="s">
        <v>162</v>
      </c>
      <c r="I885" s="67">
        <v>1</v>
      </c>
      <c r="J885" s="195">
        <v>36982</v>
      </c>
      <c r="K885" s="67">
        <v>0</v>
      </c>
      <c r="L885" s="123">
        <f t="shared" si="15"/>
        <v>27851</v>
      </c>
      <c r="M885" s="83" t="s">
        <v>5810</v>
      </c>
      <c r="N885" s="113" t="s">
        <v>9526</v>
      </c>
      <c r="O885" s="67"/>
      <c r="P885" s="67"/>
      <c r="Q885" s="83" t="s">
        <v>4642</v>
      </c>
      <c r="R885" s="182" t="s">
        <v>3107</v>
      </c>
      <c r="S885" s="83" t="s">
        <v>139</v>
      </c>
      <c r="T885" s="67" t="s">
        <v>140</v>
      </c>
      <c r="U885" s="200" t="s">
        <v>7830</v>
      </c>
      <c r="V885" s="67"/>
      <c r="W885" s="67"/>
      <c r="X885" s="83" t="s">
        <v>7166</v>
      </c>
    </row>
    <row r="886" spans="1:24" ht="15" customHeight="1">
      <c r="A886" s="67" t="s">
        <v>134</v>
      </c>
      <c r="B886" s="67" t="s">
        <v>135</v>
      </c>
      <c r="C886" s="83">
        <v>510</v>
      </c>
      <c r="D886" s="104" t="s">
        <v>5495</v>
      </c>
      <c r="E886" s="83" t="s">
        <v>1058</v>
      </c>
      <c r="F886" s="67" t="s">
        <v>136</v>
      </c>
      <c r="G886" s="83">
        <v>1600</v>
      </c>
      <c r="H886" s="67" t="s">
        <v>162</v>
      </c>
      <c r="I886" s="67">
        <v>1</v>
      </c>
      <c r="J886" s="195">
        <v>36982</v>
      </c>
      <c r="K886" s="67">
        <v>0</v>
      </c>
      <c r="L886" s="123">
        <f t="shared" si="15"/>
        <v>27851</v>
      </c>
      <c r="M886" s="83" t="s">
        <v>5784</v>
      </c>
      <c r="N886" s="113" t="s">
        <v>9526</v>
      </c>
      <c r="O886" s="67"/>
      <c r="P886" s="67"/>
      <c r="Q886" s="83" t="s">
        <v>137</v>
      </c>
      <c r="R886" s="182" t="s">
        <v>137</v>
      </c>
      <c r="S886" s="83" t="s">
        <v>139</v>
      </c>
      <c r="T886" s="67" t="s">
        <v>140</v>
      </c>
      <c r="U886" s="200" t="s">
        <v>7830</v>
      </c>
      <c r="V886" s="67"/>
      <c r="W886" s="67"/>
      <c r="X886" s="83" t="s">
        <v>137</v>
      </c>
    </row>
    <row r="887" spans="1:24" ht="15" customHeight="1">
      <c r="A887" s="67" t="s">
        <v>134</v>
      </c>
      <c r="B887" s="67" t="s">
        <v>135</v>
      </c>
      <c r="C887" s="83">
        <v>593</v>
      </c>
      <c r="D887" s="104" t="s">
        <v>5554</v>
      </c>
      <c r="E887" s="83" t="s">
        <v>1059</v>
      </c>
      <c r="F887" s="67" t="s">
        <v>136</v>
      </c>
      <c r="G887" s="83">
        <v>10800</v>
      </c>
      <c r="H887" s="67" t="s">
        <v>162</v>
      </c>
      <c r="I887" s="67">
        <v>1</v>
      </c>
      <c r="J887" s="195">
        <v>36982</v>
      </c>
      <c r="K887" s="67">
        <v>0</v>
      </c>
      <c r="L887" s="123">
        <f t="shared" si="15"/>
        <v>27851</v>
      </c>
      <c r="M887" s="83" t="s">
        <v>5850</v>
      </c>
      <c r="N887" s="113" t="s">
        <v>9526</v>
      </c>
      <c r="O887" s="67"/>
      <c r="P887" s="67"/>
      <c r="Q887" s="83" t="s">
        <v>4643</v>
      </c>
      <c r="R887" s="182" t="s">
        <v>3108</v>
      </c>
      <c r="S887" s="83" t="s">
        <v>139</v>
      </c>
      <c r="T887" s="67" t="s">
        <v>140</v>
      </c>
      <c r="U887" s="200" t="s">
        <v>7830</v>
      </c>
      <c r="V887" s="67"/>
      <c r="W887" s="67"/>
      <c r="X887" s="83" t="s">
        <v>137</v>
      </c>
    </row>
    <row r="888" spans="1:24" ht="15" customHeight="1">
      <c r="A888" s="67" t="s">
        <v>134</v>
      </c>
      <c r="B888" s="67" t="s">
        <v>135</v>
      </c>
      <c r="C888" s="83">
        <v>823</v>
      </c>
      <c r="D888" s="104" t="s">
        <v>5632</v>
      </c>
      <c r="E888" s="83" t="s">
        <v>1060</v>
      </c>
      <c r="F888" s="67" t="s">
        <v>136</v>
      </c>
      <c r="G888" s="83">
        <v>18000</v>
      </c>
      <c r="H888" s="67" t="s">
        <v>162</v>
      </c>
      <c r="I888" s="67">
        <v>1</v>
      </c>
      <c r="J888" s="195">
        <v>36982</v>
      </c>
      <c r="K888" s="67">
        <v>0</v>
      </c>
      <c r="L888" s="123">
        <f t="shared" si="15"/>
        <v>27851</v>
      </c>
      <c r="M888" s="83" t="s">
        <v>5774</v>
      </c>
      <c r="N888" s="113" t="s">
        <v>9526</v>
      </c>
      <c r="O888" s="114"/>
      <c r="P888" s="67"/>
      <c r="Q888" s="83" t="s">
        <v>4644</v>
      </c>
      <c r="R888" s="182" t="s">
        <v>3109</v>
      </c>
      <c r="S888" s="83" t="s">
        <v>139</v>
      </c>
      <c r="T888" s="67" t="s">
        <v>140</v>
      </c>
      <c r="U888" s="200" t="s">
        <v>7831</v>
      </c>
      <c r="V888" s="67"/>
      <c r="W888" s="67"/>
      <c r="X888" s="83" t="s">
        <v>7167</v>
      </c>
    </row>
    <row r="889" spans="1:24" ht="15" customHeight="1">
      <c r="A889" s="67" t="s">
        <v>134</v>
      </c>
      <c r="B889" s="67" t="s">
        <v>135</v>
      </c>
      <c r="C889" s="83">
        <v>825</v>
      </c>
      <c r="D889" s="104" t="s">
        <v>5632</v>
      </c>
      <c r="E889" s="83" t="s">
        <v>1061</v>
      </c>
      <c r="F889" s="67" t="s">
        <v>136</v>
      </c>
      <c r="G889" s="83">
        <v>10400</v>
      </c>
      <c r="H889" s="67" t="s">
        <v>162</v>
      </c>
      <c r="I889" s="67">
        <v>1</v>
      </c>
      <c r="J889" s="195">
        <v>36982</v>
      </c>
      <c r="K889" s="67">
        <v>0</v>
      </c>
      <c r="L889" s="123">
        <f t="shared" si="15"/>
        <v>27851</v>
      </c>
      <c r="M889" s="83" t="s">
        <v>5774</v>
      </c>
      <c r="N889" s="113" t="s">
        <v>9526</v>
      </c>
      <c r="O889" s="67"/>
      <c r="P889" s="67"/>
      <c r="Q889" s="83" t="s">
        <v>4645</v>
      </c>
      <c r="R889" s="182" t="s">
        <v>3110</v>
      </c>
      <c r="S889" s="83" t="s">
        <v>139</v>
      </c>
      <c r="T889" s="67" t="s">
        <v>140</v>
      </c>
      <c r="U889" s="200" t="s">
        <v>7830</v>
      </c>
      <c r="V889" s="67"/>
      <c r="W889" s="67"/>
      <c r="X889" s="83" t="s">
        <v>137</v>
      </c>
    </row>
    <row r="890" spans="1:24" ht="15" customHeight="1">
      <c r="A890" s="67" t="s">
        <v>134</v>
      </c>
      <c r="B890" s="67" t="s">
        <v>135</v>
      </c>
      <c r="C890" s="83">
        <v>1460</v>
      </c>
      <c r="D890" s="104" t="s">
        <v>172</v>
      </c>
      <c r="E890" s="83" t="s">
        <v>1062</v>
      </c>
      <c r="F890" s="67" t="s">
        <v>5807</v>
      </c>
      <c r="G890" s="83">
        <v>7400</v>
      </c>
      <c r="H890" s="67" t="s">
        <v>162</v>
      </c>
      <c r="I890" s="67">
        <v>1</v>
      </c>
      <c r="J890" s="195">
        <v>36982</v>
      </c>
      <c r="K890" s="67">
        <v>0</v>
      </c>
      <c r="L890" s="123">
        <f t="shared" si="15"/>
        <v>27851</v>
      </c>
      <c r="M890" s="83" t="s">
        <v>166</v>
      </c>
      <c r="N890" s="113" t="s">
        <v>9526</v>
      </c>
      <c r="O890" s="67"/>
      <c r="P890" s="67"/>
      <c r="Q890" s="83" t="s">
        <v>137</v>
      </c>
      <c r="R890" s="182" t="s">
        <v>137</v>
      </c>
      <c r="S890" s="83" t="s">
        <v>139</v>
      </c>
      <c r="T890" s="67" t="s">
        <v>140</v>
      </c>
      <c r="U890" s="200" t="s">
        <v>7830</v>
      </c>
      <c r="V890" s="67"/>
      <c r="W890" s="67"/>
      <c r="X890" s="83" t="s">
        <v>137</v>
      </c>
    </row>
    <row r="891" spans="1:24" ht="15" customHeight="1">
      <c r="A891" s="67" t="s">
        <v>134</v>
      </c>
      <c r="B891" s="67" t="s">
        <v>135</v>
      </c>
      <c r="C891" s="83">
        <v>987</v>
      </c>
      <c r="D891" s="104" t="s">
        <v>5633</v>
      </c>
      <c r="E891" s="83" t="s">
        <v>1063</v>
      </c>
      <c r="F891" s="67" t="s">
        <v>136</v>
      </c>
      <c r="G891" s="83">
        <v>500</v>
      </c>
      <c r="H891" s="67" t="s">
        <v>162</v>
      </c>
      <c r="I891" s="67">
        <v>1</v>
      </c>
      <c r="J891" s="195">
        <v>36982</v>
      </c>
      <c r="K891" s="67">
        <v>0</v>
      </c>
      <c r="L891" s="123">
        <f t="shared" si="15"/>
        <v>27851</v>
      </c>
      <c r="M891" s="83" t="s">
        <v>5937</v>
      </c>
      <c r="N891" s="113" t="s">
        <v>9526</v>
      </c>
      <c r="O891" s="67"/>
      <c r="P891" s="67"/>
      <c r="Q891" s="83" t="s">
        <v>137</v>
      </c>
      <c r="R891" s="182" t="s">
        <v>137</v>
      </c>
      <c r="S891" s="83" t="s">
        <v>139</v>
      </c>
      <c r="T891" s="67" t="s">
        <v>140</v>
      </c>
      <c r="U891" s="200" t="s">
        <v>7830</v>
      </c>
      <c r="V891" s="67"/>
      <c r="W891" s="67"/>
      <c r="X891" s="83" t="s">
        <v>137</v>
      </c>
    </row>
    <row r="892" spans="1:24" ht="15" customHeight="1">
      <c r="A892" s="67" t="s">
        <v>134</v>
      </c>
      <c r="B892" s="67" t="s">
        <v>135</v>
      </c>
      <c r="C892" s="83">
        <v>2847</v>
      </c>
      <c r="D892" s="104" t="s">
        <v>5633</v>
      </c>
      <c r="E892" s="83" t="s">
        <v>1064</v>
      </c>
      <c r="F892" s="67" t="s">
        <v>5807</v>
      </c>
      <c r="G892" s="83">
        <v>500</v>
      </c>
      <c r="H892" s="67" t="s">
        <v>162</v>
      </c>
      <c r="I892" s="67">
        <v>1</v>
      </c>
      <c r="J892" s="195">
        <v>36982</v>
      </c>
      <c r="K892" s="67">
        <v>0</v>
      </c>
      <c r="L892" s="123">
        <f t="shared" si="15"/>
        <v>27851</v>
      </c>
      <c r="M892" s="83" t="s">
        <v>5938</v>
      </c>
      <c r="N892" s="113" t="s">
        <v>9526</v>
      </c>
      <c r="O892" s="67"/>
      <c r="P892" s="67"/>
      <c r="Q892" s="83" t="s">
        <v>137</v>
      </c>
      <c r="R892" s="182" t="s">
        <v>137</v>
      </c>
      <c r="S892" s="83" t="s">
        <v>139</v>
      </c>
      <c r="T892" s="67" t="s">
        <v>140</v>
      </c>
      <c r="U892" s="200" t="s">
        <v>7830</v>
      </c>
      <c r="V892" s="67"/>
      <c r="W892" s="67"/>
      <c r="X892" s="83" t="s">
        <v>137</v>
      </c>
    </row>
    <row r="893" spans="1:24" ht="15" customHeight="1">
      <c r="A893" s="67" t="s">
        <v>134</v>
      </c>
      <c r="B893" s="67" t="s">
        <v>135</v>
      </c>
      <c r="C893" s="83">
        <v>1915</v>
      </c>
      <c r="D893" s="104" t="s">
        <v>5503</v>
      </c>
      <c r="E893" s="83" t="s">
        <v>1065</v>
      </c>
      <c r="F893" s="67" t="s">
        <v>136</v>
      </c>
      <c r="G893" s="83">
        <v>36000</v>
      </c>
      <c r="H893" s="67" t="s">
        <v>162</v>
      </c>
      <c r="I893" s="67">
        <v>1</v>
      </c>
      <c r="J893" s="195">
        <v>36982</v>
      </c>
      <c r="K893" s="67">
        <v>0</v>
      </c>
      <c r="L893" s="123">
        <f t="shared" si="15"/>
        <v>27851</v>
      </c>
      <c r="M893" s="83" t="s">
        <v>5760</v>
      </c>
      <c r="N893" s="113" t="s">
        <v>9526</v>
      </c>
      <c r="O893" s="67"/>
      <c r="P893" s="67"/>
      <c r="Q893" s="83" t="s">
        <v>4646</v>
      </c>
      <c r="R893" s="182" t="s">
        <v>3111</v>
      </c>
      <c r="S893" s="83" t="s">
        <v>139</v>
      </c>
      <c r="T893" s="67" t="s">
        <v>140</v>
      </c>
      <c r="U893" s="200" t="s">
        <v>7833</v>
      </c>
      <c r="V893" s="67"/>
      <c r="W893" s="67"/>
      <c r="X893" s="83" t="s">
        <v>137</v>
      </c>
    </row>
    <row r="894" spans="1:24" ht="15" customHeight="1">
      <c r="A894" s="67" t="s">
        <v>134</v>
      </c>
      <c r="B894" s="67" t="s">
        <v>135</v>
      </c>
      <c r="C894" s="83">
        <v>2848</v>
      </c>
      <c r="D894" s="104" t="s">
        <v>5503</v>
      </c>
      <c r="E894" s="83" t="s">
        <v>1066</v>
      </c>
      <c r="F894" s="67" t="s">
        <v>5807</v>
      </c>
      <c r="G894" s="83">
        <v>500</v>
      </c>
      <c r="H894" s="67" t="s">
        <v>162</v>
      </c>
      <c r="I894" s="67">
        <v>1</v>
      </c>
      <c r="J894" s="195">
        <v>36982</v>
      </c>
      <c r="K894" s="67">
        <v>0</v>
      </c>
      <c r="L894" s="123">
        <f t="shared" si="15"/>
        <v>27851</v>
      </c>
      <c r="M894" s="83" t="s">
        <v>5867</v>
      </c>
      <c r="N894" s="113" t="s">
        <v>9526</v>
      </c>
      <c r="O894" s="67"/>
      <c r="P894" s="67"/>
      <c r="Q894" s="83" t="s">
        <v>137</v>
      </c>
      <c r="R894" s="182" t="s">
        <v>137</v>
      </c>
      <c r="S894" s="83" t="s">
        <v>139</v>
      </c>
      <c r="T894" s="67" t="s">
        <v>140</v>
      </c>
      <c r="U894" s="200" t="s">
        <v>7830</v>
      </c>
      <c r="V894" s="67"/>
      <c r="W894" s="67"/>
      <c r="X894" s="83" t="s">
        <v>137</v>
      </c>
    </row>
    <row r="895" spans="1:24" ht="15" customHeight="1">
      <c r="A895" s="67" t="s">
        <v>134</v>
      </c>
      <c r="B895" s="67" t="s">
        <v>135</v>
      </c>
      <c r="C895" s="83">
        <v>2849</v>
      </c>
      <c r="D895" s="104" t="s">
        <v>172</v>
      </c>
      <c r="E895" s="83" t="s">
        <v>1067</v>
      </c>
      <c r="F895" s="67" t="s">
        <v>5807</v>
      </c>
      <c r="G895" s="83">
        <v>500</v>
      </c>
      <c r="H895" s="67" t="s">
        <v>162</v>
      </c>
      <c r="I895" s="67">
        <v>1</v>
      </c>
      <c r="J895" s="195">
        <v>36982</v>
      </c>
      <c r="K895" s="67">
        <v>0</v>
      </c>
      <c r="L895" s="123">
        <f t="shared" si="15"/>
        <v>27851</v>
      </c>
      <c r="M895" s="83" t="s">
        <v>5939</v>
      </c>
      <c r="N895" s="113" t="s">
        <v>9526</v>
      </c>
      <c r="O895" s="67"/>
      <c r="P895" s="67"/>
      <c r="Q895" s="83" t="s">
        <v>137</v>
      </c>
      <c r="R895" s="182" t="s">
        <v>137</v>
      </c>
      <c r="S895" s="83" t="s">
        <v>139</v>
      </c>
      <c r="T895" s="67" t="s">
        <v>140</v>
      </c>
      <c r="U895" s="200" t="s">
        <v>7830</v>
      </c>
      <c r="V895" s="67"/>
      <c r="W895" s="67"/>
      <c r="X895" s="83" t="s">
        <v>7168</v>
      </c>
    </row>
    <row r="896" spans="1:24" ht="15" customHeight="1">
      <c r="A896" s="67" t="s">
        <v>134</v>
      </c>
      <c r="B896" s="67" t="s">
        <v>135</v>
      </c>
      <c r="C896" s="83">
        <v>2850</v>
      </c>
      <c r="D896" s="104" t="s">
        <v>172</v>
      </c>
      <c r="E896" s="83" t="s">
        <v>1068</v>
      </c>
      <c r="F896" s="67" t="s">
        <v>136</v>
      </c>
      <c r="G896" s="83">
        <v>1000</v>
      </c>
      <c r="H896" s="67" t="s">
        <v>162</v>
      </c>
      <c r="I896" s="67">
        <v>1</v>
      </c>
      <c r="J896" s="195">
        <v>36982</v>
      </c>
      <c r="K896" s="67">
        <v>0</v>
      </c>
      <c r="L896" s="123">
        <f t="shared" si="15"/>
        <v>27851</v>
      </c>
      <c r="M896" s="83" t="s">
        <v>5939</v>
      </c>
      <c r="N896" s="113" t="s">
        <v>9526</v>
      </c>
      <c r="O896" s="67"/>
      <c r="P896" s="67"/>
      <c r="Q896" s="83" t="s">
        <v>137</v>
      </c>
      <c r="R896" s="182" t="s">
        <v>137</v>
      </c>
      <c r="S896" s="83" t="s">
        <v>139</v>
      </c>
      <c r="T896" s="67" t="s">
        <v>140</v>
      </c>
      <c r="U896" s="200" t="s">
        <v>7830</v>
      </c>
      <c r="V896" s="67"/>
      <c r="W896" s="67"/>
      <c r="X896" s="83" t="s">
        <v>137</v>
      </c>
    </row>
    <row r="897" spans="1:24" ht="15" customHeight="1">
      <c r="A897" s="67" t="s">
        <v>134</v>
      </c>
      <c r="B897" s="67" t="s">
        <v>135</v>
      </c>
      <c r="C897" s="83">
        <v>2851</v>
      </c>
      <c r="D897" s="104" t="s">
        <v>5501</v>
      </c>
      <c r="E897" s="83" t="s">
        <v>1069</v>
      </c>
      <c r="F897" s="67" t="s">
        <v>5807</v>
      </c>
      <c r="G897" s="83">
        <v>500</v>
      </c>
      <c r="H897" s="67" t="s">
        <v>162</v>
      </c>
      <c r="I897" s="67">
        <v>1</v>
      </c>
      <c r="J897" s="195">
        <v>36982</v>
      </c>
      <c r="K897" s="67">
        <v>0</v>
      </c>
      <c r="L897" s="123">
        <f t="shared" si="15"/>
        <v>27851</v>
      </c>
      <c r="M897" s="83" t="s">
        <v>5838</v>
      </c>
      <c r="N897" s="113" t="s">
        <v>9526</v>
      </c>
      <c r="O897" s="67"/>
      <c r="P897" s="67"/>
      <c r="Q897" s="83" t="s">
        <v>137</v>
      </c>
      <c r="R897" s="182" t="s">
        <v>137</v>
      </c>
      <c r="S897" s="83" t="s">
        <v>139</v>
      </c>
      <c r="T897" s="67" t="s">
        <v>140</v>
      </c>
      <c r="U897" s="200" t="s">
        <v>7830</v>
      </c>
      <c r="V897" s="67"/>
      <c r="W897" s="67"/>
      <c r="X897" s="83" t="s">
        <v>137</v>
      </c>
    </row>
    <row r="898" spans="1:24" ht="15" customHeight="1">
      <c r="A898" s="67" t="s">
        <v>134</v>
      </c>
      <c r="B898" s="67" t="s">
        <v>135</v>
      </c>
      <c r="C898" s="83">
        <v>2853</v>
      </c>
      <c r="D898" s="104" t="s">
        <v>5598</v>
      </c>
      <c r="E898" s="83" t="s">
        <v>1070</v>
      </c>
      <c r="F898" s="67" t="s">
        <v>136</v>
      </c>
      <c r="G898" s="83">
        <v>500</v>
      </c>
      <c r="H898" s="67" t="s">
        <v>162</v>
      </c>
      <c r="I898" s="67">
        <v>1</v>
      </c>
      <c r="J898" s="195">
        <v>36982</v>
      </c>
      <c r="K898" s="67">
        <v>0</v>
      </c>
      <c r="L898" s="123">
        <f t="shared" si="15"/>
        <v>27851</v>
      </c>
      <c r="M898" s="83" t="s">
        <v>5940</v>
      </c>
      <c r="N898" s="113" t="s">
        <v>9526</v>
      </c>
      <c r="O898" s="67"/>
      <c r="P898" s="67"/>
      <c r="Q898" s="83" t="s">
        <v>137</v>
      </c>
      <c r="R898" s="182" t="s">
        <v>137</v>
      </c>
      <c r="S898" s="83" t="s">
        <v>139</v>
      </c>
      <c r="T898" s="67" t="s">
        <v>140</v>
      </c>
      <c r="U898" s="200" t="s">
        <v>7830</v>
      </c>
      <c r="V898" s="67"/>
      <c r="W898" s="67"/>
      <c r="X898" s="83" t="s">
        <v>137</v>
      </c>
    </row>
    <row r="899" spans="1:24" ht="15" customHeight="1">
      <c r="A899" s="67" t="s">
        <v>134</v>
      </c>
      <c r="B899" s="67" t="s">
        <v>135</v>
      </c>
      <c r="C899" s="83">
        <v>2854</v>
      </c>
      <c r="D899" s="104" t="s">
        <v>5525</v>
      </c>
      <c r="E899" s="83" t="s">
        <v>1071</v>
      </c>
      <c r="F899" s="67" t="s">
        <v>5807</v>
      </c>
      <c r="G899" s="83">
        <v>500</v>
      </c>
      <c r="H899" s="67" t="s">
        <v>162</v>
      </c>
      <c r="I899" s="67">
        <v>1</v>
      </c>
      <c r="J899" s="195">
        <v>36982</v>
      </c>
      <c r="K899" s="67">
        <v>0</v>
      </c>
      <c r="L899" s="123">
        <f t="shared" si="15"/>
        <v>27851</v>
      </c>
      <c r="M899" s="83" t="s">
        <v>5768</v>
      </c>
      <c r="N899" s="113" t="s">
        <v>9526</v>
      </c>
      <c r="O899" s="67"/>
      <c r="P899" s="67"/>
      <c r="Q899" s="83" t="s">
        <v>137</v>
      </c>
      <c r="R899" s="182" t="s">
        <v>137</v>
      </c>
      <c r="S899" s="83" t="s">
        <v>139</v>
      </c>
      <c r="T899" s="67" t="s">
        <v>140</v>
      </c>
      <c r="U899" s="200" t="s">
        <v>7830</v>
      </c>
      <c r="V899" s="67"/>
      <c r="W899" s="67"/>
      <c r="X899" s="83" t="s">
        <v>137</v>
      </c>
    </row>
    <row r="900" spans="1:24" ht="15" customHeight="1">
      <c r="A900" s="67" t="s">
        <v>134</v>
      </c>
      <c r="B900" s="67" t="s">
        <v>135</v>
      </c>
      <c r="C900" s="83">
        <v>1037</v>
      </c>
      <c r="D900" s="104" t="s">
        <v>5525</v>
      </c>
      <c r="E900" s="83" t="s">
        <v>1072</v>
      </c>
      <c r="F900" s="67" t="s">
        <v>136</v>
      </c>
      <c r="G900" s="83">
        <v>15000</v>
      </c>
      <c r="H900" s="67" t="s">
        <v>162</v>
      </c>
      <c r="I900" s="67">
        <v>1</v>
      </c>
      <c r="J900" s="195">
        <v>36982</v>
      </c>
      <c r="K900" s="67">
        <v>0</v>
      </c>
      <c r="L900" s="123">
        <f t="shared" si="15"/>
        <v>27851</v>
      </c>
      <c r="M900" s="83" t="s">
        <v>5768</v>
      </c>
      <c r="N900" s="113" t="s">
        <v>9526</v>
      </c>
      <c r="O900" s="67"/>
      <c r="P900" s="67"/>
      <c r="Q900" s="83" t="s">
        <v>4647</v>
      </c>
      <c r="R900" s="182" t="s">
        <v>3112</v>
      </c>
      <c r="S900" s="83" t="s">
        <v>139</v>
      </c>
      <c r="T900" s="67" t="s">
        <v>140</v>
      </c>
      <c r="U900" s="200" t="s">
        <v>7831</v>
      </c>
      <c r="V900" s="67"/>
      <c r="W900" s="67"/>
      <c r="X900" s="83" t="s">
        <v>7169</v>
      </c>
    </row>
    <row r="901" spans="1:24" ht="15" customHeight="1">
      <c r="A901" s="67" t="s">
        <v>134</v>
      </c>
      <c r="B901" s="67" t="s">
        <v>135</v>
      </c>
      <c r="C901" s="83">
        <v>2862</v>
      </c>
      <c r="D901" s="104" t="s">
        <v>5518</v>
      </c>
      <c r="E901" s="83" t="s">
        <v>1073</v>
      </c>
      <c r="F901" s="67" t="s">
        <v>5807</v>
      </c>
      <c r="G901" s="83">
        <v>500</v>
      </c>
      <c r="H901" s="67" t="s">
        <v>162</v>
      </c>
      <c r="I901" s="67">
        <v>1</v>
      </c>
      <c r="J901" s="195">
        <v>36982</v>
      </c>
      <c r="K901" s="67">
        <v>0</v>
      </c>
      <c r="L901" s="123">
        <f t="shared" si="15"/>
        <v>27851</v>
      </c>
      <c r="M901" s="83" t="s">
        <v>5803</v>
      </c>
      <c r="N901" s="113" t="s">
        <v>9526</v>
      </c>
      <c r="O901" s="67"/>
      <c r="P901" s="67"/>
      <c r="Q901" s="83" t="s">
        <v>4648</v>
      </c>
      <c r="R901" s="182" t="s">
        <v>3113</v>
      </c>
      <c r="S901" s="83" t="s">
        <v>139</v>
      </c>
      <c r="T901" s="67" t="s">
        <v>140</v>
      </c>
      <c r="U901" s="200" t="s">
        <v>7830</v>
      </c>
      <c r="V901" s="67"/>
      <c r="W901" s="67"/>
      <c r="X901" s="83" t="s">
        <v>137</v>
      </c>
    </row>
    <row r="902" spans="1:24" ht="15" customHeight="1">
      <c r="A902" s="67" t="s">
        <v>134</v>
      </c>
      <c r="B902" s="67" t="s">
        <v>135</v>
      </c>
      <c r="C902" s="83">
        <v>2864</v>
      </c>
      <c r="D902" s="104" t="s">
        <v>5485</v>
      </c>
      <c r="E902" s="83" t="s">
        <v>1074</v>
      </c>
      <c r="F902" s="67" t="s">
        <v>5807</v>
      </c>
      <c r="G902" s="83">
        <v>500</v>
      </c>
      <c r="H902" s="67" t="s">
        <v>162</v>
      </c>
      <c r="I902" s="67">
        <v>1</v>
      </c>
      <c r="J902" s="195">
        <v>36982</v>
      </c>
      <c r="K902" s="67">
        <v>0</v>
      </c>
      <c r="L902" s="123">
        <f t="shared" si="15"/>
        <v>27851</v>
      </c>
      <c r="M902" s="83" t="s">
        <v>5775</v>
      </c>
      <c r="N902" s="113" t="s">
        <v>9526</v>
      </c>
      <c r="O902" s="67"/>
      <c r="P902" s="67"/>
      <c r="Q902" s="83" t="s">
        <v>137</v>
      </c>
      <c r="R902" s="182">
        <v>402411164771</v>
      </c>
      <c r="S902" s="83" t="s">
        <v>139</v>
      </c>
      <c r="T902" s="67" t="s">
        <v>140</v>
      </c>
      <c r="U902" s="200" t="s">
        <v>7830</v>
      </c>
      <c r="V902" s="67"/>
      <c r="W902" s="67"/>
      <c r="X902" s="83" t="s">
        <v>137</v>
      </c>
    </row>
    <row r="903" spans="1:24" ht="15" customHeight="1">
      <c r="A903" s="67" t="s">
        <v>134</v>
      </c>
      <c r="B903" s="67" t="s">
        <v>135</v>
      </c>
      <c r="C903" s="83">
        <v>2865</v>
      </c>
      <c r="D903" s="104" t="s">
        <v>5485</v>
      </c>
      <c r="E903" s="83" t="s">
        <v>1075</v>
      </c>
      <c r="F903" s="67" t="s">
        <v>5807</v>
      </c>
      <c r="G903" s="83">
        <v>500</v>
      </c>
      <c r="H903" s="67" t="s">
        <v>162</v>
      </c>
      <c r="I903" s="67">
        <v>1</v>
      </c>
      <c r="J903" s="195">
        <v>36982</v>
      </c>
      <c r="K903" s="67">
        <v>0</v>
      </c>
      <c r="L903" s="123">
        <f t="shared" si="15"/>
        <v>27851</v>
      </c>
      <c r="M903" s="83" t="s">
        <v>5941</v>
      </c>
      <c r="N903" s="113" t="s">
        <v>9526</v>
      </c>
      <c r="O903" s="67"/>
      <c r="P903" s="67"/>
      <c r="Q903" s="83" t="s">
        <v>137</v>
      </c>
      <c r="R903" s="182" t="s">
        <v>137</v>
      </c>
      <c r="S903" s="83" t="s">
        <v>139</v>
      </c>
      <c r="T903" s="67" t="s">
        <v>140</v>
      </c>
      <c r="U903" s="200" t="s">
        <v>7830</v>
      </c>
      <c r="V903" s="67"/>
      <c r="W903" s="67"/>
      <c r="X903" s="83" t="s">
        <v>137</v>
      </c>
    </row>
    <row r="904" spans="1:24" ht="15" customHeight="1">
      <c r="A904" s="67" t="s">
        <v>134</v>
      </c>
      <c r="B904" s="67" t="s">
        <v>135</v>
      </c>
      <c r="C904" s="83">
        <v>2866</v>
      </c>
      <c r="D904" s="104" t="s">
        <v>5485</v>
      </c>
      <c r="E904" s="83" t="s">
        <v>1076</v>
      </c>
      <c r="F904" s="67" t="s">
        <v>5807</v>
      </c>
      <c r="G904" s="83">
        <v>510</v>
      </c>
      <c r="H904" s="67" t="s">
        <v>162</v>
      </c>
      <c r="I904" s="67">
        <v>1</v>
      </c>
      <c r="J904" s="195">
        <v>36982</v>
      </c>
      <c r="K904" s="67">
        <v>0</v>
      </c>
      <c r="L904" s="123">
        <f t="shared" si="15"/>
        <v>27851</v>
      </c>
      <c r="M904" s="83" t="s">
        <v>5775</v>
      </c>
      <c r="N904" s="113" t="s">
        <v>9526</v>
      </c>
      <c r="O904" s="67"/>
      <c r="P904" s="67"/>
      <c r="Q904" s="83" t="s">
        <v>137</v>
      </c>
      <c r="R904" s="182" t="s">
        <v>137</v>
      </c>
      <c r="S904" s="83" t="s">
        <v>139</v>
      </c>
      <c r="T904" s="67" t="s">
        <v>140</v>
      </c>
      <c r="U904" s="200" t="s">
        <v>7830</v>
      </c>
      <c r="V904" s="67"/>
      <c r="W904" s="67"/>
      <c r="X904" s="83" t="s">
        <v>137</v>
      </c>
    </row>
    <row r="905" spans="1:24" ht="15" customHeight="1">
      <c r="A905" s="67" t="s">
        <v>134</v>
      </c>
      <c r="B905" s="67" t="s">
        <v>135</v>
      </c>
      <c r="C905" s="83">
        <v>1669</v>
      </c>
      <c r="D905" s="104" t="s">
        <v>5485</v>
      </c>
      <c r="E905" s="83" t="s">
        <v>1077</v>
      </c>
      <c r="F905" s="67" t="s">
        <v>5807</v>
      </c>
      <c r="G905" s="83">
        <v>15600</v>
      </c>
      <c r="H905" s="67" t="s">
        <v>162</v>
      </c>
      <c r="I905" s="67">
        <v>1</v>
      </c>
      <c r="J905" s="195">
        <v>36982</v>
      </c>
      <c r="K905" s="67">
        <v>0</v>
      </c>
      <c r="L905" s="123">
        <f t="shared" si="15"/>
        <v>27851</v>
      </c>
      <c r="M905" s="83" t="s">
        <v>171</v>
      </c>
      <c r="N905" s="113" t="s">
        <v>9526</v>
      </c>
      <c r="O905" s="67"/>
      <c r="P905" s="67"/>
      <c r="Q905" s="83" t="s">
        <v>4649</v>
      </c>
      <c r="R905" s="182" t="s">
        <v>3114</v>
      </c>
      <c r="S905" s="83" t="s">
        <v>139</v>
      </c>
      <c r="T905" s="67" t="s">
        <v>140</v>
      </c>
      <c r="U905" s="200" t="s">
        <v>7831</v>
      </c>
      <c r="V905" s="67"/>
      <c r="W905" s="67"/>
      <c r="X905" s="83" t="s">
        <v>7170</v>
      </c>
    </row>
    <row r="906" spans="1:24" ht="15" customHeight="1">
      <c r="A906" s="67" t="s">
        <v>134</v>
      </c>
      <c r="B906" s="67" t="s">
        <v>135</v>
      </c>
      <c r="C906" s="83">
        <v>2867</v>
      </c>
      <c r="D906" s="104" t="s">
        <v>5598</v>
      </c>
      <c r="E906" s="83" t="s">
        <v>1078</v>
      </c>
      <c r="F906" s="67" t="s">
        <v>5807</v>
      </c>
      <c r="G906" s="83">
        <v>500</v>
      </c>
      <c r="H906" s="67" t="s">
        <v>162</v>
      </c>
      <c r="I906" s="67">
        <v>1</v>
      </c>
      <c r="J906" s="195">
        <v>36982</v>
      </c>
      <c r="K906" s="67">
        <v>0</v>
      </c>
      <c r="L906" s="123">
        <f t="shared" si="15"/>
        <v>27851</v>
      </c>
      <c r="M906" s="83" t="s">
        <v>5940</v>
      </c>
      <c r="N906" s="113" t="s">
        <v>9526</v>
      </c>
      <c r="O906" s="67"/>
      <c r="P906" s="67"/>
      <c r="Q906" s="83" t="s">
        <v>137</v>
      </c>
      <c r="R906" s="182" t="s">
        <v>137</v>
      </c>
      <c r="S906" s="83" t="s">
        <v>139</v>
      </c>
      <c r="T906" s="67" t="s">
        <v>140</v>
      </c>
      <c r="U906" s="200" t="s">
        <v>7830</v>
      </c>
      <c r="V906" s="67"/>
      <c r="W906" s="67"/>
      <c r="X906" s="83" t="s">
        <v>137</v>
      </c>
    </row>
    <row r="907" spans="1:24" ht="15" customHeight="1">
      <c r="A907" s="67" t="s">
        <v>134</v>
      </c>
      <c r="B907" s="67" t="s">
        <v>135</v>
      </c>
      <c r="C907" s="83">
        <v>2869</v>
      </c>
      <c r="D907" s="104" t="s">
        <v>5483</v>
      </c>
      <c r="E907" s="83" t="s">
        <v>1079</v>
      </c>
      <c r="F907" s="67" t="s">
        <v>5807</v>
      </c>
      <c r="G907" s="83">
        <v>510</v>
      </c>
      <c r="H907" s="67" t="s">
        <v>162</v>
      </c>
      <c r="I907" s="67">
        <v>1</v>
      </c>
      <c r="J907" s="195">
        <v>36982</v>
      </c>
      <c r="K907" s="67">
        <v>0</v>
      </c>
      <c r="L907" s="123">
        <f t="shared" si="15"/>
        <v>27851</v>
      </c>
      <c r="M907" s="83" t="s">
        <v>5868</v>
      </c>
      <c r="N907" s="113" t="s">
        <v>9526</v>
      </c>
      <c r="O907" s="67"/>
      <c r="P907" s="67"/>
      <c r="Q907" s="83" t="s">
        <v>137</v>
      </c>
      <c r="R907" s="182" t="s">
        <v>137</v>
      </c>
      <c r="S907" s="83" t="s">
        <v>139</v>
      </c>
      <c r="T907" s="67" t="s">
        <v>140</v>
      </c>
      <c r="U907" s="200" t="s">
        <v>7830</v>
      </c>
      <c r="V907" s="67"/>
      <c r="W907" s="67"/>
      <c r="X907" s="83" t="s">
        <v>137</v>
      </c>
    </row>
    <row r="908" spans="1:24" ht="15" customHeight="1">
      <c r="A908" s="67" t="s">
        <v>134</v>
      </c>
      <c r="B908" s="67" t="s">
        <v>135</v>
      </c>
      <c r="C908" s="83">
        <v>2870</v>
      </c>
      <c r="D908" s="104" t="s">
        <v>5483</v>
      </c>
      <c r="E908" s="83" t="s">
        <v>1080</v>
      </c>
      <c r="F908" s="67" t="s">
        <v>5807</v>
      </c>
      <c r="G908" s="83">
        <v>510</v>
      </c>
      <c r="H908" s="67" t="s">
        <v>162</v>
      </c>
      <c r="I908" s="67">
        <v>1</v>
      </c>
      <c r="J908" s="195">
        <v>36982</v>
      </c>
      <c r="K908" s="67">
        <v>0</v>
      </c>
      <c r="L908" s="123">
        <f t="shared" si="15"/>
        <v>27851</v>
      </c>
      <c r="M908" s="83" t="s">
        <v>5782</v>
      </c>
      <c r="N908" s="113" t="s">
        <v>9526</v>
      </c>
      <c r="O908" s="67"/>
      <c r="P908" s="67"/>
      <c r="Q908" s="83">
        <v>7259736585</v>
      </c>
      <c r="R908" s="182">
        <v>766569082629</v>
      </c>
      <c r="S908" s="83" t="s">
        <v>139</v>
      </c>
      <c r="T908" s="67" t="s">
        <v>140</v>
      </c>
      <c r="U908" s="200" t="s">
        <v>7830</v>
      </c>
      <c r="V908" s="67"/>
      <c r="W908" s="67"/>
      <c r="X908" s="83" t="s">
        <v>137</v>
      </c>
    </row>
    <row r="909" spans="1:24" ht="15" customHeight="1">
      <c r="A909" s="67" t="s">
        <v>134</v>
      </c>
      <c r="B909" s="67" t="s">
        <v>135</v>
      </c>
      <c r="C909" s="83">
        <v>2436</v>
      </c>
      <c r="D909" s="104" t="s">
        <v>5483</v>
      </c>
      <c r="E909" s="83" t="s">
        <v>1081</v>
      </c>
      <c r="F909" s="67" t="s">
        <v>5807</v>
      </c>
      <c r="G909" s="83">
        <v>510</v>
      </c>
      <c r="H909" s="67" t="s">
        <v>162</v>
      </c>
      <c r="I909" s="67">
        <v>1</v>
      </c>
      <c r="J909" s="195">
        <v>36982</v>
      </c>
      <c r="K909" s="67">
        <v>0</v>
      </c>
      <c r="L909" s="123">
        <f t="shared" si="15"/>
        <v>27851</v>
      </c>
      <c r="M909" s="83" t="s">
        <v>5771</v>
      </c>
      <c r="N909" s="113" t="s">
        <v>9526</v>
      </c>
      <c r="O909" s="67"/>
      <c r="P909" s="67"/>
      <c r="Q909" s="83" t="s">
        <v>137</v>
      </c>
      <c r="R909" s="182" t="s">
        <v>137</v>
      </c>
      <c r="S909" s="83" t="s">
        <v>139</v>
      </c>
      <c r="T909" s="67" t="s">
        <v>140</v>
      </c>
      <c r="U909" s="200" t="s">
        <v>7830</v>
      </c>
      <c r="V909" s="67"/>
      <c r="W909" s="67"/>
      <c r="X909" s="83" t="s">
        <v>7171</v>
      </c>
    </row>
    <row r="910" spans="1:24" ht="15" customHeight="1">
      <c r="A910" s="67" t="s">
        <v>134</v>
      </c>
      <c r="B910" s="67" t="s">
        <v>135</v>
      </c>
      <c r="C910" s="83">
        <v>2872</v>
      </c>
      <c r="D910" s="104" t="s">
        <v>5525</v>
      </c>
      <c r="E910" s="83" t="s">
        <v>1082</v>
      </c>
      <c r="F910" s="67" t="s">
        <v>5807</v>
      </c>
      <c r="G910" s="83">
        <v>2200</v>
      </c>
      <c r="H910" s="67" t="s">
        <v>162</v>
      </c>
      <c r="I910" s="67">
        <v>1</v>
      </c>
      <c r="J910" s="195">
        <v>36982</v>
      </c>
      <c r="K910" s="67">
        <v>0</v>
      </c>
      <c r="L910" s="123">
        <f t="shared" si="15"/>
        <v>27851</v>
      </c>
      <c r="M910" s="83" t="s">
        <v>5867</v>
      </c>
      <c r="N910" s="113" t="s">
        <v>9526</v>
      </c>
      <c r="O910" s="67"/>
      <c r="P910" s="67"/>
      <c r="Q910" s="83" t="s">
        <v>4137</v>
      </c>
      <c r="R910" s="182" t="s">
        <v>3115</v>
      </c>
      <c r="S910" s="83" t="s">
        <v>139</v>
      </c>
      <c r="T910" s="67" t="s">
        <v>140</v>
      </c>
      <c r="U910" s="200" t="s">
        <v>7830</v>
      </c>
      <c r="V910" s="67"/>
      <c r="W910" s="67"/>
      <c r="X910" s="83" t="s">
        <v>7172</v>
      </c>
    </row>
    <row r="911" spans="1:24" ht="15" customHeight="1">
      <c r="A911" s="67" t="s">
        <v>134</v>
      </c>
      <c r="B911" s="67" t="s">
        <v>135</v>
      </c>
      <c r="C911" s="83">
        <v>2874</v>
      </c>
      <c r="D911" s="104" t="s">
        <v>5485</v>
      </c>
      <c r="E911" s="83" t="s">
        <v>1083</v>
      </c>
      <c r="F911" s="67" t="s">
        <v>5807</v>
      </c>
      <c r="G911" s="83">
        <v>500</v>
      </c>
      <c r="H911" s="67" t="s">
        <v>162</v>
      </c>
      <c r="I911" s="67">
        <v>1</v>
      </c>
      <c r="J911" s="195">
        <v>36982</v>
      </c>
      <c r="K911" s="67">
        <v>0</v>
      </c>
      <c r="L911" s="123">
        <f t="shared" si="15"/>
        <v>27851</v>
      </c>
      <c r="M911" s="83" t="s">
        <v>5760</v>
      </c>
      <c r="N911" s="113" t="s">
        <v>9526</v>
      </c>
      <c r="O911" s="67"/>
      <c r="P911" s="67"/>
      <c r="Q911" s="83" t="s">
        <v>137</v>
      </c>
      <c r="R911" s="182" t="s">
        <v>137</v>
      </c>
      <c r="S911" s="83" t="s">
        <v>139</v>
      </c>
      <c r="T911" s="67" t="s">
        <v>140</v>
      </c>
      <c r="U911" s="200" t="s">
        <v>7830</v>
      </c>
      <c r="V911" s="67"/>
      <c r="W911" s="67"/>
      <c r="X911" s="83" t="s">
        <v>7173</v>
      </c>
    </row>
    <row r="912" spans="1:24" ht="15" customHeight="1">
      <c r="A912" s="67" t="s">
        <v>134</v>
      </c>
      <c r="B912" s="67" t="s">
        <v>135</v>
      </c>
      <c r="C912" s="83">
        <v>2875</v>
      </c>
      <c r="D912" s="104" t="s">
        <v>5483</v>
      </c>
      <c r="E912" s="83" t="s">
        <v>1084</v>
      </c>
      <c r="F912" s="67" t="s">
        <v>5807</v>
      </c>
      <c r="G912" s="83">
        <v>500</v>
      </c>
      <c r="H912" s="67" t="s">
        <v>162</v>
      </c>
      <c r="I912" s="67">
        <v>1</v>
      </c>
      <c r="J912" s="195">
        <v>36982</v>
      </c>
      <c r="K912" s="67">
        <v>0</v>
      </c>
      <c r="L912" s="123">
        <f t="shared" si="15"/>
        <v>27851</v>
      </c>
      <c r="M912" s="83" t="s">
        <v>5818</v>
      </c>
      <c r="N912" s="113" t="s">
        <v>9526</v>
      </c>
      <c r="O912" s="67"/>
      <c r="P912" s="67"/>
      <c r="Q912" s="83" t="s">
        <v>137</v>
      </c>
      <c r="R912" s="182">
        <v>667288937321</v>
      </c>
      <c r="S912" s="83" t="s">
        <v>7822</v>
      </c>
      <c r="T912" s="67" t="s">
        <v>140</v>
      </c>
      <c r="U912" s="200" t="s">
        <v>7830</v>
      </c>
      <c r="V912" s="67"/>
      <c r="W912" s="67"/>
      <c r="X912" s="83" t="s">
        <v>7174</v>
      </c>
    </row>
    <row r="913" spans="1:24" ht="15" customHeight="1">
      <c r="A913" s="67" t="s">
        <v>134</v>
      </c>
      <c r="B913" s="67" t="s">
        <v>135</v>
      </c>
      <c r="C913" s="83">
        <v>2481</v>
      </c>
      <c r="D913" s="104" t="s">
        <v>5483</v>
      </c>
      <c r="E913" s="83" t="s">
        <v>1085</v>
      </c>
      <c r="F913" s="67" t="s">
        <v>5807</v>
      </c>
      <c r="G913" s="83">
        <v>500</v>
      </c>
      <c r="H913" s="67" t="s">
        <v>162</v>
      </c>
      <c r="I913" s="67">
        <v>1</v>
      </c>
      <c r="J913" s="195">
        <v>36982</v>
      </c>
      <c r="K913" s="67">
        <v>0</v>
      </c>
      <c r="L913" s="123">
        <f t="shared" si="15"/>
        <v>27851</v>
      </c>
      <c r="M913" s="83" t="s">
        <v>5821</v>
      </c>
      <c r="N913" s="113" t="s">
        <v>9526</v>
      </c>
      <c r="O913" s="67"/>
      <c r="P913" s="67"/>
      <c r="Q913" s="83" t="s">
        <v>137</v>
      </c>
      <c r="R913" s="182" t="s">
        <v>137</v>
      </c>
      <c r="S913" s="83" t="s">
        <v>7822</v>
      </c>
      <c r="T913" s="67" t="s">
        <v>140</v>
      </c>
      <c r="U913" s="200" t="s">
        <v>7830</v>
      </c>
      <c r="V913" s="67"/>
      <c r="W913" s="67"/>
      <c r="X913" s="83" t="s">
        <v>7175</v>
      </c>
    </row>
    <row r="914" spans="1:24" ht="15" customHeight="1">
      <c r="A914" s="67" t="s">
        <v>134</v>
      </c>
      <c r="B914" s="67" t="s">
        <v>135</v>
      </c>
      <c r="C914" s="83">
        <v>1976</v>
      </c>
      <c r="D914" s="104" t="s">
        <v>5525</v>
      </c>
      <c r="E914" s="83" t="s">
        <v>1086</v>
      </c>
      <c r="F914" s="67" t="s">
        <v>136</v>
      </c>
      <c r="G914" s="83">
        <v>20000</v>
      </c>
      <c r="H914" s="67" t="s">
        <v>162</v>
      </c>
      <c r="I914" s="67">
        <v>1</v>
      </c>
      <c r="J914" s="195">
        <v>36982</v>
      </c>
      <c r="K914" s="67">
        <v>0</v>
      </c>
      <c r="L914" s="123">
        <f t="shared" si="15"/>
        <v>27851</v>
      </c>
      <c r="M914" s="83" t="s">
        <v>5829</v>
      </c>
      <c r="N914" s="113" t="s">
        <v>9526</v>
      </c>
      <c r="O914" s="67"/>
      <c r="P914" s="67"/>
      <c r="Q914" s="83" t="s">
        <v>4650</v>
      </c>
      <c r="R914" s="182" t="s">
        <v>3116</v>
      </c>
      <c r="S914" s="83" t="s">
        <v>139</v>
      </c>
      <c r="T914" s="67" t="s">
        <v>140</v>
      </c>
      <c r="U914" s="200" t="s">
        <v>7832</v>
      </c>
      <c r="V914" s="67"/>
      <c r="W914" s="67"/>
      <c r="X914" s="83" t="s">
        <v>7176</v>
      </c>
    </row>
    <row r="915" spans="1:24" ht="15" customHeight="1">
      <c r="A915" s="67" t="s">
        <v>134</v>
      </c>
      <c r="B915" s="67" t="s">
        <v>135</v>
      </c>
      <c r="C915" s="83">
        <v>409</v>
      </c>
      <c r="D915" s="104" t="s">
        <v>5611</v>
      </c>
      <c r="E915" s="83" t="s">
        <v>1087</v>
      </c>
      <c r="F915" s="67" t="s">
        <v>136</v>
      </c>
      <c r="G915" s="83">
        <v>13400</v>
      </c>
      <c r="H915" s="67" t="s">
        <v>162</v>
      </c>
      <c r="I915" s="67">
        <v>1</v>
      </c>
      <c r="J915" s="195">
        <v>36982</v>
      </c>
      <c r="K915" s="67">
        <v>0</v>
      </c>
      <c r="L915" s="123">
        <f t="shared" si="15"/>
        <v>27851</v>
      </c>
      <c r="M915" s="83" t="s">
        <v>5921</v>
      </c>
      <c r="N915" s="113" t="s">
        <v>9526</v>
      </c>
      <c r="O915" s="67"/>
      <c r="P915" s="67"/>
      <c r="Q915" s="83" t="s">
        <v>4651</v>
      </c>
      <c r="R915" s="182" t="s">
        <v>3117</v>
      </c>
      <c r="S915" s="83" t="s">
        <v>139</v>
      </c>
      <c r="T915" s="67" t="s">
        <v>140</v>
      </c>
      <c r="U915" s="200" t="s">
        <v>7831</v>
      </c>
      <c r="V915" s="67"/>
      <c r="W915" s="67"/>
      <c r="X915" s="83" t="s">
        <v>7177</v>
      </c>
    </row>
    <row r="916" spans="1:24" ht="15" customHeight="1">
      <c r="A916" s="67" t="s">
        <v>134</v>
      </c>
      <c r="B916" s="67" t="s">
        <v>135</v>
      </c>
      <c r="C916" s="83">
        <v>858</v>
      </c>
      <c r="D916" s="104" t="s">
        <v>5570</v>
      </c>
      <c r="E916" s="83" t="s">
        <v>1088</v>
      </c>
      <c r="F916" s="67" t="s">
        <v>136</v>
      </c>
      <c r="G916" s="83">
        <v>20000</v>
      </c>
      <c r="H916" s="67" t="s">
        <v>162</v>
      </c>
      <c r="I916" s="67">
        <v>1</v>
      </c>
      <c r="J916" s="195">
        <v>36982</v>
      </c>
      <c r="K916" s="67">
        <v>0</v>
      </c>
      <c r="L916" s="123">
        <f t="shared" si="15"/>
        <v>27851</v>
      </c>
      <c r="M916" s="83" t="s">
        <v>5885</v>
      </c>
      <c r="N916" s="113" t="s">
        <v>9526</v>
      </c>
      <c r="O916" s="67"/>
      <c r="P916" s="67"/>
      <c r="Q916" s="83">
        <v>9535218530</v>
      </c>
      <c r="R916" s="182" t="s">
        <v>3118</v>
      </c>
      <c r="S916" s="83" t="s">
        <v>139</v>
      </c>
      <c r="T916" s="67" t="s">
        <v>140</v>
      </c>
      <c r="U916" s="200" t="s">
        <v>7832</v>
      </c>
      <c r="V916" s="67"/>
      <c r="W916" s="67"/>
      <c r="X916" s="83" t="s">
        <v>7178</v>
      </c>
    </row>
    <row r="917" spans="1:24" ht="15" customHeight="1">
      <c r="A917" s="67" t="s">
        <v>134</v>
      </c>
      <c r="B917" s="67" t="s">
        <v>135</v>
      </c>
      <c r="C917" s="83">
        <v>982</v>
      </c>
      <c r="D917" s="104" t="s">
        <v>5607</v>
      </c>
      <c r="E917" s="83" t="s">
        <v>1089</v>
      </c>
      <c r="F917" s="67" t="s">
        <v>136</v>
      </c>
      <c r="G917" s="83">
        <v>1610</v>
      </c>
      <c r="H917" s="67" t="s">
        <v>162</v>
      </c>
      <c r="I917" s="67">
        <v>1</v>
      </c>
      <c r="J917" s="195">
        <v>36982</v>
      </c>
      <c r="K917" s="67">
        <v>0</v>
      </c>
      <c r="L917" s="123">
        <f t="shared" si="15"/>
        <v>27851</v>
      </c>
      <c r="M917" s="83" t="s">
        <v>5907</v>
      </c>
      <c r="N917" s="113" t="s">
        <v>9526</v>
      </c>
      <c r="O917" s="67"/>
      <c r="P917" s="67"/>
      <c r="Q917" s="83" t="s">
        <v>4617</v>
      </c>
      <c r="R917" s="182" t="s">
        <v>3119</v>
      </c>
      <c r="S917" s="83" t="s">
        <v>139</v>
      </c>
      <c r="T917" s="67" t="s">
        <v>140</v>
      </c>
      <c r="U917" s="200" t="s">
        <v>7832</v>
      </c>
      <c r="V917" s="67"/>
      <c r="W917" s="67"/>
      <c r="X917" s="83" t="s">
        <v>137</v>
      </c>
    </row>
    <row r="918" spans="1:24" ht="15" customHeight="1">
      <c r="A918" s="67" t="s">
        <v>134</v>
      </c>
      <c r="B918" s="67" t="s">
        <v>135</v>
      </c>
      <c r="C918" s="83">
        <v>1504</v>
      </c>
      <c r="D918" s="104" t="s">
        <v>5607</v>
      </c>
      <c r="E918" s="83" t="s">
        <v>1090</v>
      </c>
      <c r="F918" s="67" t="s">
        <v>136</v>
      </c>
      <c r="G918" s="83">
        <v>3410</v>
      </c>
      <c r="H918" s="67" t="s">
        <v>162</v>
      </c>
      <c r="I918" s="67">
        <v>1</v>
      </c>
      <c r="J918" s="195">
        <v>36982</v>
      </c>
      <c r="K918" s="67">
        <v>0</v>
      </c>
      <c r="L918" s="123">
        <f t="shared" si="15"/>
        <v>27851</v>
      </c>
      <c r="M918" s="83" t="s">
        <v>5907</v>
      </c>
      <c r="N918" s="113" t="s">
        <v>9526</v>
      </c>
      <c r="O918" s="112"/>
      <c r="P918" s="67"/>
      <c r="Q918" s="83" t="s">
        <v>4652</v>
      </c>
      <c r="R918" s="182" t="s">
        <v>3120</v>
      </c>
      <c r="S918" s="83" t="s">
        <v>139</v>
      </c>
      <c r="T918" s="67" t="s">
        <v>140</v>
      </c>
      <c r="U918" s="200" t="s">
        <v>7831</v>
      </c>
      <c r="V918" s="67"/>
      <c r="W918" s="67"/>
      <c r="X918" s="83" t="s">
        <v>137</v>
      </c>
    </row>
    <row r="919" spans="1:24" ht="15" customHeight="1">
      <c r="A919" s="67" t="s">
        <v>134</v>
      </c>
      <c r="B919" s="67" t="s">
        <v>135</v>
      </c>
      <c r="C919" s="83">
        <v>1507</v>
      </c>
      <c r="D919" s="104" t="s">
        <v>5607</v>
      </c>
      <c r="E919" s="83" t="s">
        <v>1091</v>
      </c>
      <c r="F919" s="67" t="s">
        <v>136</v>
      </c>
      <c r="G919" s="83">
        <v>1910</v>
      </c>
      <c r="H919" s="67" t="s">
        <v>162</v>
      </c>
      <c r="I919" s="67">
        <v>1</v>
      </c>
      <c r="J919" s="195">
        <v>36982</v>
      </c>
      <c r="K919" s="67">
        <v>0</v>
      </c>
      <c r="L919" s="123">
        <f t="shared" si="15"/>
        <v>27851</v>
      </c>
      <c r="M919" s="83" t="s">
        <v>5907</v>
      </c>
      <c r="N919" s="113" t="s">
        <v>9526</v>
      </c>
      <c r="O919" s="67"/>
      <c r="P919" s="67"/>
      <c r="Q919" s="83" t="s">
        <v>137</v>
      </c>
      <c r="R919" s="182" t="s">
        <v>137</v>
      </c>
      <c r="S919" s="83" t="s">
        <v>139</v>
      </c>
      <c r="T919" s="67" t="s">
        <v>140</v>
      </c>
      <c r="U919" s="200" t="s">
        <v>7830</v>
      </c>
      <c r="V919" s="67"/>
      <c r="W919" s="67"/>
      <c r="X919" s="83" t="s">
        <v>137</v>
      </c>
    </row>
    <row r="920" spans="1:24" ht="15" customHeight="1">
      <c r="A920" s="67" t="s">
        <v>134</v>
      </c>
      <c r="B920" s="67" t="s">
        <v>135</v>
      </c>
      <c r="C920" s="83">
        <v>1506</v>
      </c>
      <c r="D920" s="104" t="s">
        <v>5607</v>
      </c>
      <c r="E920" s="83" t="s">
        <v>1092</v>
      </c>
      <c r="F920" s="67" t="s">
        <v>136</v>
      </c>
      <c r="G920" s="83">
        <v>1910</v>
      </c>
      <c r="H920" s="67" t="s">
        <v>162</v>
      </c>
      <c r="I920" s="67">
        <v>1</v>
      </c>
      <c r="J920" s="195">
        <v>36982</v>
      </c>
      <c r="K920" s="67">
        <v>0</v>
      </c>
      <c r="L920" s="123">
        <f t="shared" si="15"/>
        <v>27851</v>
      </c>
      <c r="M920" s="83" t="s">
        <v>5907</v>
      </c>
      <c r="N920" s="113" t="s">
        <v>9526</v>
      </c>
      <c r="O920" s="67"/>
      <c r="P920" s="67"/>
      <c r="Q920" s="83" t="s">
        <v>137</v>
      </c>
      <c r="R920" s="182" t="s">
        <v>137</v>
      </c>
      <c r="S920" s="83" t="s">
        <v>139</v>
      </c>
      <c r="T920" s="67" t="s">
        <v>140</v>
      </c>
      <c r="U920" s="200" t="s">
        <v>7830</v>
      </c>
      <c r="V920" s="67"/>
      <c r="W920" s="67"/>
      <c r="X920" s="83" t="s">
        <v>137</v>
      </c>
    </row>
    <row r="921" spans="1:24" ht="15" customHeight="1">
      <c r="A921" s="67" t="s">
        <v>134</v>
      </c>
      <c r="B921" s="67" t="s">
        <v>135</v>
      </c>
      <c r="C921" s="83">
        <v>1213</v>
      </c>
      <c r="D921" s="104" t="s">
        <v>5500</v>
      </c>
      <c r="E921" s="83" t="s">
        <v>1093</v>
      </c>
      <c r="F921" s="67" t="s">
        <v>5807</v>
      </c>
      <c r="G921" s="83">
        <v>9800</v>
      </c>
      <c r="H921" s="67" t="s">
        <v>5736</v>
      </c>
      <c r="I921" s="67">
        <v>1</v>
      </c>
      <c r="J921" s="195">
        <v>36982</v>
      </c>
      <c r="K921" s="67">
        <v>0</v>
      </c>
      <c r="L921" s="123">
        <f t="shared" si="15"/>
        <v>27851</v>
      </c>
      <c r="M921" s="83" t="s">
        <v>5764</v>
      </c>
      <c r="N921" s="113" t="s">
        <v>9526</v>
      </c>
      <c r="O921" s="67"/>
      <c r="P921" s="67"/>
      <c r="Q921" s="83" t="s">
        <v>4653</v>
      </c>
      <c r="R921" s="182" t="s">
        <v>3121</v>
      </c>
      <c r="S921" s="83" t="s">
        <v>139</v>
      </c>
      <c r="T921" s="67" t="s">
        <v>140</v>
      </c>
      <c r="U921" s="200" t="s">
        <v>7830</v>
      </c>
      <c r="V921" s="67"/>
      <c r="W921" s="67"/>
      <c r="X921" s="83" t="s">
        <v>137</v>
      </c>
    </row>
    <row r="922" spans="1:24" ht="15" customHeight="1">
      <c r="A922" s="67" t="s">
        <v>134</v>
      </c>
      <c r="B922" s="67" t="s">
        <v>135</v>
      </c>
      <c r="C922" s="83">
        <v>2878</v>
      </c>
      <c r="D922" s="104" t="s">
        <v>5488</v>
      </c>
      <c r="E922" s="83" t="s">
        <v>1094</v>
      </c>
      <c r="F922" s="67" t="s">
        <v>5807</v>
      </c>
      <c r="G922" s="83">
        <v>500</v>
      </c>
      <c r="H922" s="67" t="s">
        <v>5736</v>
      </c>
      <c r="I922" s="67">
        <v>1</v>
      </c>
      <c r="J922" s="195">
        <v>36982</v>
      </c>
      <c r="K922" s="67">
        <v>0</v>
      </c>
      <c r="L922" s="123">
        <f t="shared" si="15"/>
        <v>27851</v>
      </c>
      <c r="M922" s="83" t="s">
        <v>5814</v>
      </c>
      <c r="N922" s="113" t="s">
        <v>9526</v>
      </c>
      <c r="O922" s="67"/>
      <c r="P922" s="67"/>
      <c r="Q922" s="83" t="s">
        <v>137</v>
      </c>
      <c r="R922" s="182" t="s">
        <v>137</v>
      </c>
      <c r="S922" s="83" t="s">
        <v>139</v>
      </c>
      <c r="T922" s="67" t="s">
        <v>140</v>
      </c>
      <c r="U922" s="200" t="s">
        <v>7830</v>
      </c>
      <c r="V922" s="67"/>
      <c r="W922" s="67"/>
      <c r="X922" s="83" t="s">
        <v>6994</v>
      </c>
    </row>
    <row r="923" spans="1:24" ht="15" customHeight="1">
      <c r="A923" s="67" t="s">
        <v>134</v>
      </c>
      <c r="B923" s="67" t="s">
        <v>135</v>
      </c>
      <c r="C923" s="83">
        <v>2887</v>
      </c>
      <c r="D923" s="104" t="s">
        <v>5549</v>
      </c>
      <c r="E923" s="83" t="s">
        <v>1095</v>
      </c>
      <c r="F923" s="67" t="s">
        <v>5807</v>
      </c>
      <c r="G923" s="83">
        <v>500</v>
      </c>
      <c r="H923" s="67" t="s">
        <v>5736</v>
      </c>
      <c r="I923" s="67">
        <v>1</v>
      </c>
      <c r="J923" s="195">
        <v>36982</v>
      </c>
      <c r="K923" s="67">
        <v>0</v>
      </c>
      <c r="L923" s="123">
        <f t="shared" si="15"/>
        <v>27851</v>
      </c>
      <c r="M923" s="83" t="s">
        <v>5890</v>
      </c>
      <c r="N923" s="113" t="s">
        <v>9526</v>
      </c>
      <c r="O923" s="67"/>
      <c r="P923" s="67"/>
      <c r="Q923" s="83" t="s">
        <v>137</v>
      </c>
      <c r="R923" s="182" t="s">
        <v>137</v>
      </c>
      <c r="S923" s="83" t="s">
        <v>139</v>
      </c>
      <c r="T923" s="67" t="s">
        <v>140</v>
      </c>
      <c r="U923" s="200" t="s">
        <v>7830</v>
      </c>
      <c r="V923" s="67"/>
      <c r="W923" s="67"/>
      <c r="X923" s="83" t="s">
        <v>7179</v>
      </c>
    </row>
    <row r="924" spans="1:24" ht="15" customHeight="1">
      <c r="A924" s="67" t="s">
        <v>134</v>
      </c>
      <c r="B924" s="67" t="s">
        <v>135</v>
      </c>
      <c r="C924" s="83">
        <v>2891</v>
      </c>
      <c r="D924" s="104" t="s">
        <v>5488</v>
      </c>
      <c r="E924" s="83" t="s">
        <v>1096</v>
      </c>
      <c r="F924" s="67" t="s">
        <v>5807</v>
      </c>
      <c r="G924" s="83">
        <v>500</v>
      </c>
      <c r="H924" s="67" t="s">
        <v>5736</v>
      </c>
      <c r="I924" s="67">
        <v>1</v>
      </c>
      <c r="J924" s="195">
        <v>36982</v>
      </c>
      <c r="K924" s="67">
        <v>0</v>
      </c>
      <c r="L924" s="123">
        <f t="shared" si="15"/>
        <v>27851</v>
      </c>
      <c r="M924" s="83" t="s">
        <v>5827</v>
      </c>
      <c r="N924" s="113" t="s">
        <v>9526</v>
      </c>
      <c r="O924" s="67"/>
      <c r="P924" s="67"/>
      <c r="Q924" s="83" t="s">
        <v>137</v>
      </c>
      <c r="R924" s="182" t="s">
        <v>137</v>
      </c>
      <c r="S924" s="83" t="s">
        <v>139</v>
      </c>
      <c r="T924" s="67" t="s">
        <v>140</v>
      </c>
      <c r="U924" s="200" t="s">
        <v>7830</v>
      </c>
      <c r="V924" s="67"/>
      <c r="W924" s="67"/>
      <c r="X924" s="83" t="s">
        <v>137</v>
      </c>
    </row>
    <row r="925" spans="1:24" ht="15" customHeight="1">
      <c r="A925" s="67" t="s">
        <v>134</v>
      </c>
      <c r="B925" s="67" t="s">
        <v>135</v>
      </c>
      <c r="C925" s="83">
        <v>2892</v>
      </c>
      <c r="D925" s="104" t="s">
        <v>5549</v>
      </c>
      <c r="E925" s="83" t="s">
        <v>1097</v>
      </c>
      <c r="F925" s="67" t="s">
        <v>5807</v>
      </c>
      <c r="G925" s="83">
        <v>500</v>
      </c>
      <c r="H925" s="67" t="s">
        <v>5736</v>
      </c>
      <c r="I925" s="67">
        <v>1</v>
      </c>
      <c r="J925" s="195">
        <v>36982</v>
      </c>
      <c r="K925" s="67">
        <v>0</v>
      </c>
      <c r="L925" s="123">
        <f t="shared" si="15"/>
        <v>27851</v>
      </c>
      <c r="M925" s="83" t="s">
        <v>5801</v>
      </c>
      <c r="N925" s="113" t="s">
        <v>9526</v>
      </c>
      <c r="O925" s="67"/>
      <c r="P925" s="67"/>
      <c r="Q925" s="83" t="s">
        <v>137</v>
      </c>
      <c r="R925" s="182" t="s">
        <v>137</v>
      </c>
      <c r="S925" s="83" t="s">
        <v>139</v>
      </c>
      <c r="T925" s="67" t="s">
        <v>140</v>
      </c>
      <c r="U925" s="200" t="s">
        <v>7830</v>
      </c>
      <c r="V925" s="67"/>
      <c r="W925" s="67"/>
      <c r="X925" s="83" t="s">
        <v>137</v>
      </c>
    </row>
    <row r="926" spans="1:24" ht="15" customHeight="1">
      <c r="A926" s="67" t="s">
        <v>134</v>
      </c>
      <c r="B926" s="67" t="s">
        <v>135</v>
      </c>
      <c r="C926" s="83">
        <v>2893</v>
      </c>
      <c r="D926" s="104" t="s">
        <v>5549</v>
      </c>
      <c r="E926" s="83" t="s">
        <v>1098</v>
      </c>
      <c r="F926" s="67" t="s">
        <v>136</v>
      </c>
      <c r="G926" s="83">
        <v>500</v>
      </c>
      <c r="H926" s="67" t="s">
        <v>5736</v>
      </c>
      <c r="I926" s="67">
        <v>1</v>
      </c>
      <c r="J926" s="195">
        <v>36982</v>
      </c>
      <c r="K926" s="67">
        <v>0</v>
      </c>
      <c r="L926" s="123">
        <f t="shared" si="15"/>
        <v>27851</v>
      </c>
      <c r="M926" s="83" t="s">
        <v>171</v>
      </c>
      <c r="N926" s="113" t="s">
        <v>9526</v>
      </c>
      <c r="O926" s="67"/>
      <c r="P926" s="67"/>
      <c r="Q926" s="83" t="s">
        <v>137</v>
      </c>
      <c r="R926" s="182" t="s">
        <v>137</v>
      </c>
      <c r="S926" s="83" t="s">
        <v>139</v>
      </c>
      <c r="T926" s="67" t="s">
        <v>140</v>
      </c>
      <c r="U926" s="200" t="s">
        <v>7830</v>
      </c>
      <c r="V926" s="67"/>
      <c r="W926" s="67"/>
      <c r="X926" s="83" t="s">
        <v>7180</v>
      </c>
    </row>
    <row r="927" spans="1:24" ht="15" customHeight="1">
      <c r="A927" s="67" t="s">
        <v>134</v>
      </c>
      <c r="B927" s="67" t="s">
        <v>135</v>
      </c>
      <c r="C927" s="83">
        <v>2170</v>
      </c>
      <c r="D927" s="104" t="s">
        <v>5516</v>
      </c>
      <c r="E927" s="83" t="s">
        <v>1099</v>
      </c>
      <c r="F927" s="67" t="s">
        <v>136</v>
      </c>
      <c r="G927" s="83">
        <v>7975</v>
      </c>
      <c r="H927" s="67" t="s">
        <v>162</v>
      </c>
      <c r="I927" s="67">
        <v>1</v>
      </c>
      <c r="J927" s="195">
        <v>36982</v>
      </c>
      <c r="K927" s="67">
        <v>0</v>
      </c>
      <c r="L927" s="123">
        <f t="shared" si="15"/>
        <v>27851</v>
      </c>
      <c r="M927" s="83" t="s">
        <v>5775</v>
      </c>
      <c r="N927" s="113" t="s">
        <v>9526</v>
      </c>
      <c r="O927" s="67"/>
      <c r="P927" s="67"/>
      <c r="Q927" s="83" t="s">
        <v>4654</v>
      </c>
      <c r="R927" s="182" t="s">
        <v>3122</v>
      </c>
      <c r="S927" s="83" t="s">
        <v>139</v>
      </c>
      <c r="T927" s="67" t="s">
        <v>140</v>
      </c>
      <c r="U927" s="200" t="s">
        <v>7830</v>
      </c>
      <c r="V927" s="67"/>
      <c r="W927" s="67"/>
      <c r="X927" s="83" t="s">
        <v>137</v>
      </c>
    </row>
    <row r="928" spans="1:24" ht="15" customHeight="1">
      <c r="A928" s="67" t="s">
        <v>134</v>
      </c>
      <c r="B928" s="67" t="s">
        <v>135</v>
      </c>
      <c r="C928" s="83">
        <v>2900</v>
      </c>
      <c r="D928" s="104" t="s">
        <v>5485</v>
      </c>
      <c r="E928" s="83" t="s">
        <v>1100</v>
      </c>
      <c r="F928" s="67" t="s">
        <v>5807</v>
      </c>
      <c r="G928" s="83">
        <v>500</v>
      </c>
      <c r="H928" s="67" t="s">
        <v>162</v>
      </c>
      <c r="I928" s="67">
        <v>1</v>
      </c>
      <c r="J928" s="195">
        <v>36982</v>
      </c>
      <c r="K928" s="67">
        <v>0</v>
      </c>
      <c r="L928" s="123">
        <f t="shared" si="15"/>
        <v>27851</v>
      </c>
      <c r="M928" s="83" t="s">
        <v>171</v>
      </c>
      <c r="N928" s="113" t="s">
        <v>9526</v>
      </c>
      <c r="O928" s="67"/>
      <c r="P928" s="67"/>
      <c r="Q928" s="83" t="s">
        <v>137</v>
      </c>
      <c r="R928" s="182">
        <v>618795952608</v>
      </c>
      <c r="S928" s="83" t="s">
        <v>139</v>
      </c>
      <c r="T928" s="67" t="s">
        <v>140</v>
      </c>
      <c r="U928" s="200" t="s">
        <v>7830</v>
      </c>
      <c r="V928" s="67"/>
      <c r="W928" s="67"/>
      <c r="X928" s="83" t="s">
        <v>7181</v>
      </c>
    </row>
    <row r="929" spans="1:24" ht="15" customHeight="1">
      <c r="A929" s="67" t="s">
        <v>134</v>
      </c>
      <c r="B929" s="67" t="s">
        <v>135</v>
      </c>
      <c r="C929" s="83">
        <v>2902</v>
      </c>
      <c r="D929" s="104" t="s">
        <v>5517</v>
      </c>
      <c r="E929" s="83" t="s">
        <v>1101</v>
      </c>
      <c r="F929" s="67" t="s">
        <v>5807</v>
      </c>
      <c r="G929" s="83">
        <v>600</v>
      </c>
      <c r="H929" s="67" t="s">
        <v>162</v>
      </c>
      <c r="I929" s="67">
        <v>1</v>
      </c>
      <c r="J929" s="195">
        <v>36982</v>
      </c>
      <c r="K929" s="67">
        <v>0</v>
      </c>
      <c r="L929" s="123">
        <f t="shared" si="15"/>
        <v>27851</v>
      </c>
      <c r="M929" s="83" t="s">
        <v>5738</v>
      </c>
      <c r="N929" s="113" t="s">
        <v>9526</v>
      </c>
      <c r="O929" s="67"/>
      <c r="P929" s="67"/>
      <c r="Q929" s="83" t="s">
        <v>137</v>
      </c>
      <c r="R929" s="182">
        <v>863750569788</v>
      </c>
      <c r="S929" s="83" t="s">
        <v>139</v>
      </c>
      <c r="T929" s="67" t="s">
        <v>140</v>
      </c>
      <c r="U929" s="200" t="s">
        <v>7830</v>
      </c>
      <c r="V929" s="67"/>
      <c r="W929" s="67"/>
      <c r="X929" s="83" t="s">
        <v>137</v>
      </c>
    </row>
    <row r="930" spans="1:24" ht="15" customHeight="1">
      <c r="A930" s="67" t="s">
        <v>134</v>
      </c>
      <c r="B930" s="67" t="s">
        <v>135</v>
      </c>
      <c r="C930" s="83">
        <v>2230</v>
      </c>
      <c r="D930" s="104" t="s">
        <v>5485</v>
      </c>
      <c r="E930" s="83" t="s">
        <v>1102</v>
      </c>
      <c r="F930" s="67" t="s">
        <v>5807</v>
      </c>
      <c r="G930" s="83">
        <v>31800</v>
      </c>
      <c r="H930" s="67" t="s">
        <v>162</v>
      </c>
      <c r="I930" s="67">
        <v>1</v>
      </c>
      <c r="J930" s="195">
        <v>36982</v>
      </c>
      <c r="K930" s="67">
        <v>0</v>
      </c>
      <c r="L930" s="123">
        <f t="shared" si="15"/>
        <v>27851</v>
      </c>
      <c r="M930" s="83" t="s">
        <v>171</v>
      </c>
      <c r="N930" s="113" t="s">
        <v>9526</v>
      </c>
      <c r="O930" s="67"/>
      <c r="P930" s="67"/>
      <c r="Q930" s="83" t="s">
        <v>4655</v>
      </c>
      <c r="R930" s="182" t="s">
        <v>3123</v>
      </c>
      <c r="S930" s="83" t="s">
        <v>139</v>
      </c>
      <c r="T930" s="67" t="s">
        <v>140</v>
      </c>
      <c r="U930" s="200" t="s">
        <v>7832</v>
      </c>
      <c r="V930" s="67"/>
      <c r="W930" s="67"/>
      <c r="X930" s="83" t="s">
        <v>137</v>
      </c>
    </row>
    <row r="931" spans="1:24" ht="15" customHeight="1">
      <c r="A931" s="67" t="s">
        <v>134</v>
      </c>
      <c r="B931" s="67" t="s">
        <v>135</v>
      </c>
      <c r="C931" s="83">
        <v>2904</v>
      </c>
      <c r="D931" s="104" t="s">
        <v>5485</v>
      </c>
      <c r="E931" s="83" t="s">
        <v>1103</v>
      </c>
      <c r="F931" s="67" t="s">
        <v>5807</v>
      </c>
      <c r="G931" s="83">
        <v>500</v>
      </c>
      <c r="H931" s="67" t="s">
        <v>162</v>
      </c>
      <c r="I931" s="67">
        <v>1</v>
      </c>
      <c r="J931" s="195">
        <v>36982</v>
      </c>
      <c r="K931" s="67">
        <v>0</v>
      </c>
      <c r="L931" s="123">
        <f t="shared" si="15"/>
        <v>27851</v>
      </c>
      <c r="M931" s="83" t="s">
        <v>5810</v>
      </c>
      <c r="N931" s="113" t="s">
        <v>9526</v>
      </c>
      <c r="O931" s="67"/>
      <c r="P931" s="67"/>
      <c r="Q931" s="83" t="s">
        <v>137</v>
      </c>
      <c r="R931" s="182" t="s">
        <v>137</v>
      </c>
      <c r="S931" s="83" t="s">
        <v>139</v>
      </c>
      <c r="T931" s="67" t="s">
        <v>140</v>
      </c>
      <c r="U931" s="200" t="s">
        <v>7830</v>
      </c>
      <c r="V931" s="67"/>
      <c r="W931" s="67"/>
      <c r="X931" s="83" t="s">
        <v>137</v>
      </c>
    </row>
    <row r="932" spans="1:24" ht="15" customHeight="1">
      <c r="A932" s="67" t="s">
        <v>134</v>
      </c>
      <c r="B932" s="67" t="s">
        <v>135</v>
      </c>
      <c r="C932" s="83">
        <v>2907</v>
      </c>
      <c r="D932" s="104" t="s">
        <v>5607</v>
      </c>
      <c r="E932" s="83" t="s">
        <v>1104</v>
      </c>
      <c r="F932" s="67" t="s">
        <v>5807</v>
      </c>
      <c r="G932" s="83">
        <v>500</v>
      </c>
      <c r="H932" s="67" t="s">
        <v>162</v>
      </c>
      <c r="I932" s="67">
        <v>1</v>
      </c>
      <c r="J932" s="195">
        <v>36982</v>
      </c>
      <c r="K932" s="67">
        <v>0</v>
      </c>
      <c r="L932" s="123">
        <f t="shared" si="15"/>
        <v>27851</v>
      </c>
      <c r="M932" s="83" t="s">
        <v>5793</v>
      </c>
      <c r="N932" s="113" t="s">
        <v>9526</v>
      </c>
      <c r="O932" s="67"/>
      <c r="P932" s="67"/>
      <c r="Q932" s="83" t="s">
        <v>137</v>
      </c>
      <c r="R932" s="182">
        <v>471909706290</v>
      </c>
      <c r="S932" s="83" t="s">
        <v>139</v>
      </c>
      <c r="T932" s="67" t="s">
        <v>140</v>
      </c>
      <c r="U932" s="200" t="s">
        <v>7830</v>
      </c>
      <c r="V932" s="67"/>
      <c r="W932" s="67"/>
      <c r="X932" s="83" t="s">
        <v>137</v>
      </c>
    </row>
    <row r="933" spans="1:24" ht="15" customHeight="1">
      <c r="A933" s="67" t="s">
        <v>134</v>
      </c>
      <c r="B933" s="67" t="s">
        <v>135</v>
      </c>
      <c r="C933" s="83">
        <v>2046</v>
      </c>
      <c r="D933" s="104" t="s">
        <v>5634</v>
      </c>
      <c r="E933" s="83" t="s">
        <v>1105</v>
      </c>
      <c r="F933" s="67" t="s">
        <v>136</v>
      </c>
      <c r="G933" s="83">
        <v>2300</v>
      </c>
      <c r="H933" s="67" t="s">
        <v>162</v>
      </c>
      <c r="I933" s="67">
        <v>1</v>
      </c>
      <c r="J933" s="195">
        <v>36982</v>
      </c>
      <c r="K933" s="67">
        <v>0</v>
      </c>
      <c r="L933" s="123">
        <f t="shared" si="15"/>
        <v>27851</v>
      </c>
      <c r="M933" s="83" t="s">
        <v>5942</v>
      </c>
      <c r="N933" s="113" t="s">
        <v>9526</v>
      </c>
      <c r="O933" s="67"/>
      <c r="P933" s="67"/>
      <c r="Q933" s="83">
        <v>9535679701</v>
      </c>
      <c r="R933" s="182">
        <v>891941352291</v>
      </c>
      <c r="S933" s="83" t="s">
        <v>139</v>
      </c>
      <c r="T933" s="67" t="s">
        <v>140</v>
      </c>
      <c r="U933" s="200" t="s">
        <v>7830</v>
      </c>
      <c r="V933" s="67"/>
      <c r="W933" s="67"/>
      <c r="X933" s="83" t="s">
        <v>137</v>
      </c>
    </row>
    <row r="934" spans="1:24" ht="15" customHeight="1">
      <c r="A934" s="67" t="s">
        <v>134</v>
      </c>
      <c r="B934" s="67" t="s">
        <v>135</v>
      </c>
      <c r="C934" s="83">
        <v>2908</v>
      </c>
      <c r="D934" s="104" t="s">
        <v>5485</v>
      </c>
      <c r="E934" s="83" t="s">
        <v>1106</v>
      </c>
      <c r="F934" s="67" t="s">
        <v>136</v>
      </c>
      <c r="G934" s="83">
        <v>6000</v>
      </c>
      <c r="H934" s="67" t="s">
        <v>162</v>
      </c>
      <c r="I934" s="67">
        <v>1</v>
      </c>
      <c r="J934" s="195">
        <v>36982</v>
      </c>
      <c r="K934" s="67">
        <v>0</v>
      </c>
      <c r="L934" s="123">
        <f t="shared" si="15"/>
        <v>27851</v>
      </c>
      <c r="M934" s="83" t="s">
        <v>5737</v>
      </c>
      <c r="N934" s="113" t="s">
        <v>9526</v>
      </c>
      <c r="O934" s="67"/>
      <c r="P934" s="67"/>
      <c r="Q934" s="83" t="s">
        <v>4656</v>
      </c>
      <c r="R934" s="182" t="s">
        <v>3124</v>
      </c>
      <c r="S934" s="83" t="s">
        <v>139</v>
      </c>
      <c r="T934" s="67" t="s">
        <v>140</v>
      </c>
      <c r="U934" s="200" t="s">
        <v>7830</v>
      </c>
      <c r="V934" s="67"/>
      <c r="W934" s="67"/>
      <c r="X934" s="83" t="s">
        <v>137</v>
      </c>
    </row>
    <row r="935" spans="1:24" ht="15" customHeight="1">
      <c r="A935" s="67" t="s">
        <v>134</v>
      </c>
      <c r="B935" s="67" t="s">
        <v>135</v>
      </c>
      <c r="C935" s="83">
        <v>2909</v>
      </c>
      <c r="D935" s="104" t="s">
        <v>5485</v>
      </c>
      <c r="E935" s="83" t="s">
        <v>1107</v>
      </c>
      <c r="F935" s="67" t="s">
        <v>5807</v>
      </c>
      <c r="G935" s="83">
        <v>500</v>
      </c>
      <c r="H935" s="67" t="s">
        <v>162</v>
      </c>
      <c r="I935" s="67">
        <v>1</v>
      </c>
      <c r="J935" s="195">
        <v>36982</v>
      </c>
      <c r="K935" s="67">
        <v>0</v>
      </c>
      <c r="L935" s="123">
        <f t="shared" si="15"/>
        <v>27851</v>
      </c>
      <c r="M935" s="83" t="s">
        <v>5943</v>
      </c>
      <c r="N935" s="113" t="s">
        <v>9526</v>
      </c>
      <c r="O935" s="67"/>
      <c r="P935" s="67"/>
      <c r="Q935" s="83" t="s">
        <v>137</v>
      </c>
      <c r="R935" s="182">
        <v>864694200556</v>
      </c>
      <c r="S935" s="83" t="s">
        <v>139</v>
      </c>
      <c r="T935" s="67" t="s">
        <v>140</v>
      </c>
      <c r="U935" s="200" t="s">
        <v>7830</v>
      </c>
      <c r="V935" s="67"/>
      <c r="W935" s="67"/>
      <c r="X935" s="83" t="s">
        <v>137</v>
      </c>
    </row>
    <row r="936" spans="1:24" ht="15" customHeight="1">
      <c r="A936" s="67" t="s">
        <v>134</v>
      </c>
      <c r="B936" s="67" t="s">
        <v>135</v>
      </c>
      <c r="C936" s="83">
        <v>2910</v>
      </c>
      <c r="D936" s="104" t="s">
        <v>5635</v>
      </c>
      <c r="E936" s="83" t="s">
        <v>1108</v>
      </c>
      <c r="F936" s="67" t="s">
        <v>136</v>
      </c>
      <c r="G936" s="83">
        <v>500</v>
      </c>
      <c r="H936" s="67" t="s">
        <v>162</v>
      </c>
      <c r="I936" s="67">
        <v>1</v>
      </c>
      <c r="J936" s="195">
        <v>36982</v>
      </c>
      <c r="K936" s="67">
        <v>0</v>
      </c>
      <c r="L936" s="123">
        <f t="shared" si="15"/>
        <v>27851</v>
      </c>
      <c r="M936" s="83" t="s">
        <v>5757</v>
      </c>
      <c r="N936" s="113" t="s">
        <v>9526</v>
      </c>
      <c r="O936" s="67"/>
      <c r="P936" s="67"/>
      <c r="Q936" s="83">
        <v>8431075897</v>
      </c>
      <c r="R936" s="182">
        <v>263961032961</v>
      </c>
      <c r="S936" s="83" t="s">
        <v>139</v>
      </c>
      <c r="T936" s="67" t="s">
        <v>140</v>
      </c>
      <c r="U936" s="200" t="s">
        <v>7830</v>
      </c>
      <c r="V936" s="67"/>
      <c r="W936" s="67"/>
      <c r="X936" s="83" t="s">
        <v>7182</v>
      </c>
    </row>
    <row r="937" spans="1:24" ht="15" customHeight="1">
      <c r="A937" s="67" t="s">
        <v>134</v>
      </c>
      <c r="B937" s="67" t="s">
        <v>135</v>
      </c>
      <c r="C937" s="83">
        <v>2911</v>
      </c>
      <c r="D937" s="104" t="s">
        <v>5635</v>
      </c>
      <c r="E937" s="83" t="s">
        <v>1109</v>
      </c>
      <c r="F937" s="67" t="s">
        <v>5807</v>
      </c>
      <c r="G937" s="83">
        <v>500</v>
      </c>
      <c r="H937" s="67" t="s">
        <v>162</v>
      </c>
      <c r="I937" s="67">
        <v>1</v>
      </c>
      <c r="J937" s="195">
        <v>36982</v>
      </c>
      <c r="K937" s="67">
        <v>0</v>
      </c>
      <c r="L937" s="123">
        <f t="shared" si="15"/>
        <v>27851</v>
      </c>
      <c r="M937" s="83" t="s">
        <v>5827</v>
      </c>
      <c r="N937" s="113" t="s">
        <v>9526</v>
      </c>
      <c r="O937" s="67"/>
      <c r="P937" s="67"/>
      <c r="Q937" s="83">
        <v>8431085897</v>
      </c>
      <c r="R937" s="182">
        <v>534456628239</v>
      </c>
      <c r="S937" s="83" t="s">
        <v>139</v>
      </c>
      <c r="T937" s="67" t="s">
        <v>140</v>
      </c>
      <c r="U937" s="200" t="s">
        <v>7830</v>
      </c>
      <c r="V937" s="67"/>
      <c r="W937" s="67"/>
      <c r="X937" s="83" t="s">
        <v>137</v>
      </c>
    </row>
    <row r="938" spans="1:24" ht="15" customHeight="1">
      <c r="A938" s="67" t="s">
        <v>134</v>
      </c>
      <c r="B938" s="67" t="s">
        <v>135</v>
      </c>
      <c r="C938" s="83">
        <v>2913</v>
      </c>
      <c r="D938" s="104" t="s">
        <v>5513</v>
      </c>
      <c r="E938" s="83" t="s">
        <v>1110</v>
      </c>
      <c r="F938" s="67" t="s">
        <v>5807</v>
      </c>
      <c r="G938" s="83">
        <v>500</v>
      </c>
      <c r="H938" s="67" t="s">
        <v>162</v>
      </c>
      <c r="I938" s="67">
        <v>1</v>
      </c>
      <c r="J938" s="195">
        <v>36982</v>
      </c>
      <c r="K938" s="67">
        <v>0</v>
      </c>
      <c r="L938" s="123">
        <f t="shared" si="15"/>
        <v>27851</v>
      </c>
      <c r="M938" s="83" t="s">
        <v>5944</v>
      </c>
      <c r="N938" s="113" t="s">
        <v>9526</v>
      </c>
      <c r="O938" s="67"/>
      <c r="P938" s="67"/>
      <c r="Q938" s="83" t="s">
        <v>137</v>
      </c>
      <c r="R938" s="182" t="s">
        <v>137</v>
      </c>
      <c r="S938" s="83" t="s">
        <v>139</v>
      </c>
      <c r="T938" s="67" t="s">
        <v>140</v>
      </c>
      <c r="U938" s="200" t="s">
        <v>7830</v>
      </c>
      <c r="V938" s="67"/>
      <c r="W938" s="67"/>
      <c r="X938" s="83" t="s">
        <v>137</v>
      </c>
    </row>
    <row r="939" spans="1:24" ht="15" customHeight="1">
      <c r="A939" s="67" t="s">
        <v>134</v>
      </c>
      <c r="B939" s="67" t="s">
        <v>135</v>
      </c>
      <c r="C939" s="83">
        <v>2914</v>
      </c>
      <c r="D939" s="104" t="s">
        <v>5621</v>
      </c>
      <c r="E939" s="83" t="s">
        <v>1111</v>
      </c>
      <c r="F939" s="67" t="s">
        <v>136</v>
      </c>
      <c r="G939" s="83">
        <v>500</v>
      </c>
      <c r="H939" s="67" t="s">
        <v>162</v>
      </c>
      <c r="I939" s="67">
        <v>1</v>
      </c>
      <c r="J939" s="195">
        <v>36982</v>
      </c>
      <c r="K939" s="67">
        <v>0</v>
      </c>
      <c r="L939" s="123">
        <f t="shared" si="15"/>
        <v>27851</v>
      </c>
      <c r="M939" s="83" t="s">
        <v>5945</v>
      </c>
      <c r="N939" s="113" t="s">
        <v>9526</v>
      </c>
      <c r="O939" s="67"/>
      <c r="P939" s="67"/>
      <c r="Q939" s="83" t="s">
        <v>4657</v>
      </c>
      <c r="R939" s="182" t="s">
        <v>3125</v>
      </c>
      <c r="S939" s="83" t="s">
        <v>139</v>
      </c>
      <c r="T939" s="67" t="s">
        <v>140</v>
      </c>
      <c r="U939" s="200" t="s">
        <v>7830</v>
      </c>
      <c r="V939" s="67"/>
      <c r="W939" s="67"/>
      <c r="X939" s="83" t="s">
        <v>137</v>
      </c>
    </row>
    <row r="940" spans="1:24" ht="15" customHeight="1">
      <c r="A940" s="67" t="s">
        <v>134</v>
      </c>
      <c r="B940" s="67" t="s">
        <v>135</v>
      </c>
      <c r="C940" s="83">
        <v>2469</v>
      </c>
      <c r="D940" s="104" t="s">
        <v>5483</v>
      </c>
      <c r="E940" s="83" t="s">
        <v>1112</v>
      </c>
      <c r="F940" s="67" t="s">
        <v>5807</v>
      </c>
      <c r="G940" s="83">
        <v>500</v>
      </c>
      <c r="H940" s="67" t="s">
        <v>162</v>
      </c>
      <c r="I940" s="67">
        <v>1</v>
      </c>
      <c r="J940" s="195">
        <v>36982</v>
      </c>
      <c r="K940" s="67">
        <v>0</v>
      </c>
      <c r="L940" s="123">
        <f t="shared" si="15"/>
        <v>27851</v>
      </c>
      <c r="M940" s="83" t="s">
        <v>5946</v>
      </c>
      <c r="N940" s="113" t="s">
        <v>9526</v>
      </c>
      <c r="O940" s="67"/>
      <c r="P940" s="67"/>
      <c r="Q940" s="83">
        <v>9422040578</v>
      </c>
      <c r="R940" s="182">
        <v>524286358419</v>
      </c>
      <c r="S940" s="83" t="s">
        <v>139</v>
      </c>
      <c r="T940" s="67" t="s">
        <v>140</v>
      </c>
      <c r="U940" s="200" t="s">
        <v>7830</v>
      </c>
      <c r="V940" s="67"/>
      <c r="W940" s="67"/>
      <c r="X940" s="83" t="s">
        <v>137</v>
      </c>
    </row>
    <row r="941" spans="1:24" ht="15" customHeight="1">
      <c r="A941" s="67" t="s">
        <v>134</v>
      </c>
      <c r="B941" s="67" t="s">
        <v>135</v>
      </c>
      <c r="C941" s="83">
        <v>1679</v>
      </c>
      <c r="D941" s="104" t="s">
        <v>5483</v>
      </c>
      <c r="E941" s="83" t="s">
        <v>1113</v>
      </c>
      <c r="F941" s="67" t="s">
        <v>5807</v>
      </c>
      <c r="G941" s="83">
        <v>15000</v>
      </c>
      <c r="H941" s="67" t="s">
        <v>162</v>
      </c>
      <c r="I941" s="67">
        <v>1</v>
      </c>
      <c r="J941" s="195">
        <v>36982</v>
      </c>
      <c r="K941" s="67">
        <v>0</v>
      </c>
      <c r="L941" s="123">
        <f t="shared" si="15"/>
        <v>27851</v>
      </c>
      <c r="M941" s="83" t="s">
        <v>5947</v>
      </c>
      <c r="N941" s="113" t="s">
        <v>9526</v>
      </c>
      <c r="O941" s="67"/>
      <c r="P941" s="67"/>
      <c r="Q941" s="83" t="s">
        <v>4658</v>
      </c>
      <c r="R941" s="182" t="s">
        <v>3126</v>
      </c>
      <c r="S941" s="83" t="s">
        <v>139</v>
      </c>
      <c r="T941" s="67" t="s">
        <v>140</v>
      </c>
      <c r="U941" s="200" t="s">
        <v>7831</v>
      </c>
      <c r="V941" s="67"/>
      <c r="W941" s="67"/>
      <c r="X941" s="83" t="s">
        <v>137</v>
      </c>
    </row>
    <row r="942" spans="1:24" ht="15" customHeight="1">
      <c r="A942" s="67" t="s">
        <v>134</v>
      </c>
      <c r="B942" s="67" t="s">
        <v>135</v>
      </c>
      <c r="C942" s="83">
        <v>2917</v>
      </c>
      <c r="D942" s="104" t="s">
        <v>5483</v>
      </c>
      <c r="E942" s="83" t="s">
        <v>1114</v>
      </c>
      <c r="F942" s="67" t="s">
        <v>136</v>
      </c>
      <c r="G942" s="83">
        <v>500</v>
      </c>
      <c r="H942" s="67" t="s">
        <v>162</v>
      </c>
      <c r="I942" s="67">
        <v>1</v>
      </c>
      <c r="J942" s="195">
        <v>36982</v>
      </c>
      <c r="K942" s="67">
        <v>0</v>
      </c>
      <c r="L942" s="123">
        <f t="shared" si="15"/>
        <v>27851</v>
      </c>
      <c r="M942" s="83" t="s">
        <v>5933</v>
      </c>
      <c r="N942" s="113" t="s">
        <v>9526</v>
      </c>
      <c r="O942" s="67"/>
      <c r="P942" s="67"/>
      <c r="Q942" s="83" t="s">
        <v>137</v>
      </c>
      <c r="R942" s="182">
        <v>373344115316</v>
      </c>
      <c r="S942" s="83" t="s">
        <v>139</v>
      </c>
      <c r="T942" s="67" t="s">
        <v>140</v>
      </c>
      <c r="U942" s="200" t="s">
        <v>7830</v>
      </c>
      <c r="V942" s="67"/>
      <c r="W942" s="67"/>
      <c r="X942" s="83" t="s">
        <v>137</v>
      </c>
    </row>
    <row r="943" spans="1:24" ht="15" customHeight="1">
      <c r="A943" s="67" t="s">
        <v>134</v>
      </c>
      <c r="B943" s="67" t="s">
        <v>135</v>
      </c>
      <c r="C943" s="83">
        <v>2932</v>
      </c>
      <c r="D943" s="104" t="s">
        <v>5483</v>
      </c>
      <c r="E943" s="83" t="s">
        <v>1115</v>
      </c>
      <c r="F943" s="67" t="s">
        <v>5807</v>
      </c>
      <c r="G943" s="83">
        <v>500</v>
      </c>
      <c r="H943" s="67" t="s">
        <v>162</v>
      </c>
      <c r="I943" s="67">
        <v>1</v>
      </c>
      <c r="J943" s="195">
        <v>36982</v>
      </c>
      <c r="K943" s="67">
        <v>0</v>
      </c>
      <c r="L943" s="123">
        <f t="shared" si="15"/>
        <v>27851</v>
      </c>
      <c r="M943" s="83" t="s">
        <v>5947</v>
      </c>
      <c r="N943" s="113" t="s">
        <v>9526</v>
      </c>
      <c r="O943" s="67"/>
      <c r="P943" s="67"/>
      <c r="Q943" s="83">
        <v>8095077606</v>
      </c>
      <c r="R943" s="182">
        <v>405866458120</v>
      </c>
      <c r="S943" s="83" t="s">
        <v>139</v>
      </c>
      <c r="T943" s="67" t="s">
        <v>140</v>
      </c>
      <c r="U943" s="200" t="s">
        <v>7830</v>
      </c>
      <c r="V943" s="67"/>
      <c r="W943" s="67"/>
      <c r="X943" s="83" t="s">
        <v>137</v>
      </c>
    </row>
    <row r="944" spans="1:24" ht="15" customHeight="1">
      <c r="A944" s="67" t="s">
        <v>134</v>
      </c>
      <c r="B944" s="67" t="s">
        <v>135</v>
      </c>
      <c r="C944" s="83">
        <v>2933</v>
      </c>
      <c r="D944" s="104" t="s">
        <v>5483</v>
      </c>
      <c r="E944" s="83" t="s">
        <v>1116</v>
      </c>
      <c r="F944" s="67" t="s">
        <v>5807</v>
      </c>
      <c r="G944" s="83">
        <v>500</v>
      </c>
      <c r="H944" s="67" t="s">
        <v>162</v>
      </c>
      <c r="I944" s="67">
        <v>1</v>
      </c>
      <c r="J944" s="195">
        <v>36982</v>
      </c>
      <c r="K944" s="67">
        <v>0</v>
      </c>
      <c r="L944" s="123">
        <f t="shared" si="15"/>
        <v>27851</v>
      </c>
      <c r="M944" s="83" t="s">
        <v>5897</v>
      </c>
      <c r="N944" s="113" t="s">
        <v>9526</v>
      </c>
      <c r="O944" s="67"/>
      <c r="P944" s="67"/>
      <c r="Q944" s="83" t="s">
        <v>137</v>
      </c>
      <c r="R944" s="182" t="s">
        <v>137</v>
      </c>
      <c r="S944" s="83" t="s">
        <v>139</v>
      </c>
      <c r="T944" s="67" t="s">
        <v>140</v>
      </c>
      <c r="U944" s="200" t="s">
        <v>7830</v>
      </c>
      <c r="V944" s="67"/>
      <c r="W944" s="67"/>
      <c r="X944" s="83" t="s">
        <v>7183</v>
      </c>
    </row>
    <row r="945" spans="1:24" ht="15" customHeight="1">
      <c r="A945" s="67" t="s">
        <v>134</v>
      </c>
      <c r="B945" s="67" t="s">
        <v>135</v>
      </c>
      <c r="C945" s="83">
        <v>2942</v>
      </c>
      <c r="D945" s="104" t="s">
        <v>5636</v>
      </c>
      <c r="E945" s="83" t="s">
        <v>1117</v>
      </c>
      <c r="F945" s="67" t="s">
        <v>5807</v>
      </c>
      <c r="G945" s="83">
        <v>500</v>
      </c>
      <c r="H945" s="67" t="s">
        <v>162</v>
      </c>
      <c r="I945" s="67">
        <v>1</v>
      </c>
      <c r="J945" s="195">
        <v>36982</v>
      </c>
      <c r="K945" s="67">
        <v>0</v>
      </c>
      <c r="L945" s="123">
        <f t="shared" ref="L945:L1008" si="16">DATE(YEAR(J945)-25,MONTH(J945),DAY(J945))</f>
        <v>27851</v>
      </c>
      <c r="M945" s="83" t="s">
        <v>5915</v>
      </c>
      <c r="N945" s="113" t="s">
        <v>9526</v>
      </c>
      <c r="O945" s="67"/>
      <c r="P945" s="67"/>
      <c r="Q945" s="83" t="s">
        <v>137</v>
      </c>
      <c r="R945" s="182" t="s">
        <v>137</v>
      </c>
      <c r="S945" s="83" t="s">
        <v>139</v>
      </c>
      <c r="T945" s="67" t="s">
        <v>140</v>
      </c>
      <c r="U945" s="200" t="s">
        <v>7830</v>
      </c>
      <c r="V945" s="67"/>
      <c r="W945" s="67"/>
      <c r="X945" s="83" t="s">
        <v>137</v>
      </c>
    </row>
    <row r="946" spans="1:24" ht="15" customHeight="1">
      <c r="A946" s="67" t="s">
        <v>134</v>
      </c>
      <c r="B946" s="67" t="s">
        <v>135</v>
      </c>
      <c r="C946" s="83">
        <v>2945</v>
      </c>
      <c r="D946" s="104" t="s">
        <v>5637</v>
      </c>
      <c r="E946" s="83" t="s">
        <v>1118</v>
      </c>
      <c r="F946" s="67" t="s">
        <v>136</v>
      </c>
      <c r="G946" s="83">
        <v>500</v>
      </c>
      <c r="H946" s="67" t="s">
        <v>162</v>
      </c>
      <c r="I946" s="67">
        <v>1</v>
      </c>
      <c r="J946" s="195">
        <v>36982</v>
      </c>
      <c r="K946" s="67">
        <v>0</v>
      </c>
      <c r="L946" s="123">
        <f t="shared" si="16"/>
        <v>27851</v>
      </c>
      <c r="M946" s="83" t="s">
        <v>5764</v>
      </c>
      <c r="N946" s="113" t="s">
        <v>9526</v>
      </c>
      <c r="O946" s="67"/>
      <c r="P946" s="67"/>
      <c r="Q946" s="83" t="s">
        <v>137</v>
      </c>
      <c r="R946" s="182" t="s">
        <v>137</v>
      </c>
      <c r="S946" s="83" t="s">
        <v>139</v>
      </c>
      <c r="T946" s="67" t="s">
        <v>140</v>
      </c>
      <c r="U946" s="200" t="s">
        <v>7830</v>
      </c>
      <c r="V946" s="67"/>
      <c r="W946" s="67"/>
      <c r="X946" s="83" t="s">
        <v>137</v>
      </c>
    </row>
    <row r="947" spans="1:24" ht="15" customHeight="1">
      <c r="A947" s="67" t="s">
        <v>134</v>
      </c>
      <c r="B947" s="67" t="s">
        <v>135</v>
      </c>
      <c r="C947" s="83">
        <v>2946</v>
      </c>
      <c r="D947" s="104" t="s">
        <v>5637</v>
      </c>
      <c r="E947" s="83" t="s">
        <v>1119</v>
      </c>
      <c r="F947" s="67" t="s">
        <v>5807</v>
      </c>
      <c r="G947" s="83">
        <v>500</v>
      </c>
      <c r="H947" s="67" t="s">
        <v>162</v>
      </c>
      <c r="I947" s="67">
        <v>1</v>
      </c>
      <c r="J947" s="195">
        <v>36982</v>
      </c>
      <c r="K947" s="67">
        <v>0</v>
      </c>
      <c r="L947" s="123">
        <f t="shared" si="16"/>
        <v>27851</v>
      </c>
      <c r="M947" s="83" t="s">
        <v>5764</v>
      </c>
      <c r="N947" s="113" t="s">
        <v>9526</v>
      </c>
      <c r="O947" s="67"/>
      <c r="P947" s="67"/>
      <c r="Q947" s="83" t="s">
        <v>137</v>
      </c>
      <c r="R947" s="182" t="s">
        <v>137</v>
      </c>
      <c r="S947" s="83" t="s">
        <v>139</v>
      </c>
      <c r="T947" s="67" t="s">
        <v>140</v>
      </c>
      <c r="U947" s="200" t="s">
        <v>7830</v>
      </c>
      <c r="V947" s="67"/>
      <c r="W947" s="67"/>
      <c r="X947" s="83" t="s">
        <v>137</v>
      </c>
    </row>
    <row r="948" spans="1:24" ht="15" customHeight="1">
      <c r="A948" s="67" t="s">
        <v>134</v>
      </c>
      <c r="B948" s="67" t="s">
        <v>135</v>
      </c>
      <c r="C948" s="83">
        <v>2947</v>
      </c>
      <c r="D948" s="104" t="s">
        <v>5637</v>
      </c>
      <c r="E948" s="83" t="s">
        <v>1120</v>
      </c>
      <c r="F948" s="67" t="s">
        <v>5807</v>
      </c>
      <c r="G948" s="83">
        <v>500</v>
      </c>
      <c r="H948" s="67" t="s">
        <v>162</v>
      </c>
      <c r="I948" s="67">
        <v>1</v>
      </c>
      <c r="J948" s="195">
        <v>36982</v>
      </c>
      <c r="K948" s="67">
        <v>0</v>
      </c>
      <c r="L948" s="123">
        <f t="shared" si="16"/>
        <v>27851</v>
      </c>
      <c r="M948" s="83" t="s">
        <v>5764</v>
      </c>
      <c r="N948" s="113" t="s">
        <v>9526</v>
      </c>
      <c r="O948" s="67"/>
      <c r="P948" s="67"/>
      <c r="Q948" s="83" t="s">
        <v>137</v>
      </c>
      <c r="R948" s="182" t="s">
        <v>137</v>
      </c>
      <c r="S948" s="83" t="s">
        <v>139</v>
      </c>
      <c r="T948" s="67" t="s">
        <v>140</v>
      </c>
      <c r="U948" s="200" t="s">
        <v>7830</v>
      </c>
      <c r="V948" s="67"/>
      <c r="W948" s="67"/>
      <c r="X948" s="83" t="s">
        <v>137</v>
      </c>
    </row>
    <row r="949" spans="1:24" ht="15" customHeight="1">
      <c r="A949" s="67" t="s">
        <v>134</v>
      </c>
      <c r="B949" s="67" t="s">
        <v>135</v>
      </c>
      <c r="C949" s="83">
        <v>2953</v>
      </c>
      <c r="D949" s="104" t="s">
        <v>5634</v>
      </c>
      <c r="E949" s="83" t="s">
        <v>1121</v>
      </c>
      <c r="F949" s="67" t="s">
        <v>136</v>
      </c>
      <c r="G949" s="83">
        <v>12500</v>
      </c>
      <c r="H949" s="67" t="s">
        <v>162</v>
      </c>
      <c r="I949" s="67">
        <v>1</v>
      </c>
      <c r="J949" s="195">
        <v>36982</v>
      </c>
      <c r="K949" s="67">
        <v>0</v>
      </c>
      <c r="L949" s="123">
        <f t="shared" si="16"/>
        <v>27851</v>
      </c>
      <c r="M949" s="83" t="s">
        <v>5897</v>
      </c>
      <c r="N949" s="113" t="s">
        <v>9526</v>
      </c>
      <c r="O949" s="67"/>
      <c r="P949" s="67"/>
      <c r="Q949" s="83" t="s">
        <v>137</v>
      </c>
      <c r="R949" s="182" t="s">
        <v>137</v>
      </c>
      <c r="S949" s="83" t="s">
        <v>139</v>
      </c>
      <c r="T949" s="67" t="s">
        <v>140</v>
      </c>
      <c r="U949" s="200" t="s">
        <v>7830</v>
      </c>
      <c r="V949" s="67"/>
      <c r="W949" s="67"/>
      <c r="X949" s="83" t="s">
        <v>137</v>
      </c>
    </row>
    <row r="950" spans="1:24" ht="15" customHeight="1">
      <c r="A950" s="67" t="s">
        <v>134</v>
      </c>
      <c r="B950" s="67" t="s">
        <v>135</v>
      </c>
      <c r="C950" s="83">
        <v>2954</v>
      </c>
      <c r="D950" s="104" t="s">
        <v>5638</v>
      </c>
      <c r="E950" s="83" t="s">
        <v>1122</v>
      </c>
      <c r="F950" s="67" t="s">
        <v>136</v>
      </c>
      <c r="G950" s="83">
        <v>500</v>
      </c>
      <c r="H950" s="67" t="s">
        <v>162</v>
      </c>
      <c r="I950" s="67">
        <v>1</v>
      </c>
      <c r="J950" s="195">
        <v>36982</v>
      </c>
      <c r="K950" s="67">
        <v>0</v>
      </c>
      <c r="L950" s="123">
        <f t="shared" si="16"/>
        <v>27851</v>
      </c>
      <c r="M950" s="83" t="s">
        <v>5889</v>
      </c>
      <c r="N950" s="113" t="s">
        <v>9526</v>
      </c>
      <c r="O950" s="67"/>
      <c r="P950" s="67"/>
      <c r="Q950" s="83" t="s">
        <v>137</v>
      </c>
      <c r="R950" s="182" t="s">
        <v>137</v>
      </c>
      <c r="S950" s="83" t="s">
        <v>139</v>
      </c>
      <c r="T950" s="67" t="s">
        <v>140</v>
      </c>
      <c r="U950" s="200" t="s">
        <v>7830</v>
      </c>
      <c r="V950" s="67"/>
      <c r="W950" s="67"/>
      <c r="X950" s="83" t="s">
        <v>137</v>
      </c>
    </row>
    <row r="951" spans="1:24" ht="15" customHeight="1">
      <c r="A951" s="67" t="s">
        <v>134</v>
      </c>
      <c r="B951" s="67" t="s">
        <v>135</v>
      </c>
      <c r="C951" s="83">
        <v>2955</v>
      </c>
      <c r="D951" s="104" t="s">
        <v>5638</v>
      </c>
      <c r="E951" s="83" t="s">
        <v>1123</v>
      </c>
      <c r="F951" s="67" t="s">
        <v>5807</v>
      </c>
      <c r="G951" s="83">
        <v>500</v>
      </c>
      <c r="H951" s="67" t="s">
        <v>162</v>
      </c>
      <c r="I951" s="67">
        <v>1</v>
      </c>
      <c r="J951" s="195">
        <v>36982</v>
      </c>
      <c r="K951" s="67">
        <v>0</v>
      </c>
      <c r="L951" s="123">
        <f t="shared" si="16"/>
        <v>27851</v>
      </c>
      <c r="M951" s="83" t="s">
        <v>5764</v>
      </c>
      <c r="N951" s="113" t="s">
        <v>9526</v>
      </c>
      <c r="O951" s="67"/>
      <c r="P951" s="67"/>
      <c r="Q951" s="83" t="s">
        <v>137</v>
      </c>
      <c r="R951" s="182" t="s">
        <v>137</v>
      </c>
      <c r="S951" s="83" t="s">
        <v>139</v>
      </c>
      <c r="T951" s="67" t="s">
        <v>140</v>
      </c>
      <c r="U951" s="200" t="s">
        <v>7830</v>
      </c>
      <c r="V951" s="67"/>
      <c r="W951" s="67"/>
      <c r="X951" s="83" t="s">
        <v>137</v>
      </c>
    </row>
    <row r="952" spans="1:24" ht="15" customHeight="1">
      <c r="A952" s="67" t="s">
        <v>134</v>
      </c>
      <c r="B952" s="67" t="s">
        <v>135</v>
      </c>
      <c r="C952" s="83">
        <v>2956</v>
      </c>
      <c r="D952" s="104" t="s">
        <v>5638</v>
      </c>
      <c r="E952" s="83" t="s">
        <v>1124</v>
      </c>
      <c r="F952" s="67" t="s">
        <v>5807</v>
      </c>
      <c r="G952" s="83">
        <v>500</v>
      </c>
      <c r="H952" s="67" t="s">
        <v>162</v>
      </c>
      <c r="I952" s="67">
        <v>1</v>
      </c>
      <c r="J952" s="195">
        <v>36982</v>
      </c>
      <c r="K952" s="67">
        <v>0</v>
      </c>
      <c r="L952" s="123">
        <f t="shared" si="16"/>
        <v>27851</v>
      </c>
      <c r="M952" s="83" t="s">
        <v>5827</v>
      </c>
      <c r="N952" s="113" t="s">
        <v>9526</v>
      </c>
      <c r="O952" s="67"/>
      <c r="P952" s="67"/>
      <c r="Q952" s="83" t="s">
        <v>137</v>
      </c>
      <c r="R952" s="182" t="s">
        <v>137</v>
      </c>
      <c r="S952" s="83" t="s">
        <v>139</v>
      </c>
      <c r="T952" s="67" t="s">
        <v>140</v>
      </c>
      <c r="U952" s="200" t="s">
        <v>7830</v>
      </c>
      <c r="V952" s="67"/>
      <c r="W952" s="67"/>
      <c r="X952" s="83" t="s">
        <v>137</v>
      </c>
    </row>
    <row r="953" spans="1:24" ht="15" customHeight="1">
      <c r="A953" s="67" t="s">
        <v>134</v>
      </c>
      <c r="B953" s="67" t="s">
        <v>135</v>
      </c>
      <c r="C953" s="83">
        <v>2957</v>
      </c>
      <c r="D953" s="104" t="s">
        <v>5638</v>
      </c>
      <c r="E953" s="83" t="s">
        <v>1125</v>
      </c>
      <c r="F953" s="67" t="s">
        <v>5807</v>
      </c>
      <c r="G953" s="83">
        <v>500</v>
      </c>
      <c r="H953" s="67" t="s">
        <v>162</v>
      </c>
      <c r="I953" s="67">
        <v>1</v>
      </c>
      <c r="J953" s="195">
        <v>36982</v>
      </c>
      <c r="K953" s="67">
        <v>0</v>
      </c>
      <c r="L953" s="123">
        <f t="shared" si="16"/>
        <v>27851</v>
      </c>
      <c r="M953" s="83" t="s">
        <v>5889</v>
      </c>
      <c r="N953" s="113" t="s">
        <v>9526</v>
      </c>
      <c r="O953" s="67"/>
      <c r="P953" s="67"/>
      <c r="Q953" s="83" t="s">
        <v>137</v>
      </c>
      <c r="R953" s="182" t="s">
        <v>137</v>
      </c>
      <c r="S953" s="83" t="s">
        <v>139</v>
      </c>
      <c r="T953" s="67" t="s">
        <v>140</v>
      </c>
      <c r="U953" s="200" t="s">
        <v>7830</v>
      </c>
      <c r="V953" s="67"/>
      <c r="W953" s="67"/>
      <c r="X953" s="83" t="s">
        <v>137</v>
      </c>
    </row>
    <row r="954" spans="1:24" ht="15" customHeight="1">
      <c r="A954" s="67" t="s">
        <v>134</v>
      </c>
      <c r="B954" s="67" t="s">
        <v>135</v>
      </c>
      <c r="C954" s="83">
        <v>2959</v>
      </c>
      <c r="D954" s="104" t="s">
        <v>5483</v>
      </c>
      <c r="E954" s="83" t="s">
        <v>1126</v>
      </c>
      <c r="F954" s="67" t="s">
        <v>5807</v>
      </c>
      <c r="G954" s="83">
        <v>500</v>
      </c>
      <c r="H954" s="67" t="s">
        <v>162</v>
      </c>
      <c r="I954" s="67">
        <v>1</v>
      </c>
      <c r="J954" s="195">
        <v>36982</v>
      </c>
      <c r="K954" s="67">
        <v>0</v>
      </c>
      <c r="L954" s="123">
        <f t="shared" si="16"/>
        <v>27851</v>
      </c>
      <c r="M954" s="83" t="s">
        <v>5781</v>
      </c>
      <c r="N954" s="113" t="s">
        <v>9526</v>
      </c>
      <c r="O954" s="67"/>
      <c r="P954" s="67"/>
      <c r="Q954" s="83" t="s">
        <v>137</v>
      </c>
      <c r="R954" s="182" t="s">
        <v>137</v>
      </c>
      <c r="S954" s="83" t="s">
        <v>139</v>
      </c>
      <c r="T954" s="67" t="s">
        <v>140</v>
      </c>
      <c r="U954" s="200" t="s">
        <v>7830</v>
      </c>
      <c r="V954" s="67"/>
      <c r="W954" s="67"/>
      <c r="X954" s="83" t="s">
        <v>137</v>
      </c>
    </row>
    <row r="955" spans="1:24" ht="15" customHeight="1">
      <c r="A955" s="67" t="s">
        <v>134</v>
      </c>
      <c r="B955" s="67" t="s">
        <v>135</v>
      </c>
      <c r="C955" s="83">
        <v>2960</v>
      </c>
      <c r="D955" s="104" t="s">
        <v>5483</v>
      </c>
      <c r="E955" s="83" t="s">
        <v>1127</v>
      </c>
      <c r="F955" s="67" t="s">
        <v>5807</v>
      </c>
      <c r="G955" s="83">
        <v>500</v>
      </c>
      <c r="H955" s="67" t="s">
        <v>162</v>
      </c>
      <c r="I955" s="67">
        <v>1</v>
      </c>
      <c r="J955" s="195">
        <v>36982</v>
      </c>
      <c r="K955" s="67">
        <v>0</v>
      </c>
      <c r="L955" s="123">
        <f t="shared" si="16"/>
        <v>27851</v>
      </c>
      <c r="M955" s="83" t="s">
        <v>5781</v>
      </c>
      <c r="N955" s="113" t="s">
        <v>9526</v>
      </c>
      <c r="O955" s="67"/>
      <c r="P955" s="67"/>
      <c r="Q955" s="83" t="s">
        <v>137</v>
      </c>
      <c r="R955" s="182" t="s">
        <v>137</v>
      </c>
      <c r="S955" s="83" t="s">
        <v>139</v>
      </c>
      <c r="T955" s="67" t="s">
        <v>140</v>
      </c>
      <c r="U955" s="200" t="s">
        <v>7830</v>
      </c>
      <c r="V955" s="67"/>
      <c r="W955" s="67"/>
      <c r="X955" s="83" t="s">
        <v>137</v>
      </c>
    </row>
    <row r="956" spans="1:24" ht="15" customHeight="1">
      <c r="A956" s="67" t="s">
        <v>134</v>
      </c>
      <c r="B956" s="67" t="s">
        <v>135</v>
      </c>
      <c r="C956" s="83">
        <v>2961</v>
      </c>
      <c r="D956" s="104" t="s">
        <v>5639</v>
      </c>
      <c r="E956" s="83" t="s">
        <v>1128</v>
      </c>
      <c r="F956" s="67" t="s">
        <v>136</v>
      </c>
      <c r="G956" s="83">
        <v>500</v>
      </c>
      <c r="H956" s="67" t="s">
        <v>162</v>
      </c>
      <c r="I956" s="67">
        <v>1</v>
      </c>
      <c r="J956" s="195">
        <v>36982</v>
      </c>
      <c r="K956" s="67">
        <v>0</v>
      </c>
      <c r="L956" s="123">
        <f t="shared" si="16"/>
        <v>27851</v>
      </c>
      <c r="M956" s="83" t="s">
        <v>5948</v>
      </c>
      <c r="N956" s="113" t="s">
        <v>9526</v>
      </c>
      <c r="O956" s="67"/>
      <c r="P956" s="67"/>
      <c r="Q956" s="83" t="s">
        <v>137</v>
      </c>
      <c r="R956" s="182" t="s">
        <v>137</v>
      </c>
      <c r="S956" s="83" t="s">
        <v>139</v>
      </c>
      <c r="T956" s="67" t="s">
        <v>140</v>
      </c>
      <c r="U956" s="200" t="s">
        <v>7830</v>
      </c>
      <c r="V956" s="67"/>
      <c r="W956" s="67"/>
      <c r="X956" s="83" t="s">
        <v>137</v>
      </c>
    </row>
    <row r="957" spans="1:24" ht="15" customHeight="1">
      <c r="A957" s="67" t="s">
        <v>134</v>
      </c>
      <c r="B957" s="67" t="s">
        <v>135</v>
      </c>
      <c r="C957" s="83">
        <v>2962</v>
      </c>
      <c r="D957" s="104" t="s">
        <v>5639</v>
      </c>
      <c r="E957" s="83" t="s">
        <v>1129</v>
      </c>
      <c r="F957" s="67" t="s">
        <v>5807</v>
      </c>
      <c r="G957" s="83">
        <v>500</v>
      </c>
      <c r="H957" s="67" t="s">
        <v>162</v>
      </c>
      <c r="I957" s="67">
        <v>1</v>
      </c>
      <c r="J957" s="195">
        <v>36982</v>
      </c>
      <c r="K957" s="67">
        <v>0</v>
      </c>
      <c r="L957" s="123">
        <f t="shared" si="16"/>
        <v>27851</v>
      </c>
      <c r="M957" s="83" t="s">
        <v>5949</v>
      </c>
      <c r="N957" s="113" t="s">
        <v>9526</v>
      </c>
      <c r="O957" s="67"/>
      <c r="P957" s="67"/>
      <c r="Q957" s="83" t="s">
        <v>137</v>
      </c>
      <c r="R957" s="182" t="s">
        <v>137</v>
      </c>
      <c r="S957" s="83" t="s">
        <v>139</v>
      </c>
      <c r="T957" s="67" t="s">
        <v>140</v>
      </c>
      <c r="U957" s="200" t="s">
        <v>7830</v>
      </c>
      <c r="V957" s="67"/>
      <c r="W957" s="67"/>
      <c r="X957" s="83" t="s">
        <v>137</v>
      </c>
    </row>
    <row r="958" spans="1:24" ht="15" customHeight="1">
      <c r="A958" s="67" t="s">
        <v>134</v>
      </c>
      <c r="B958" s="67" t="s">
        <v>135</v>
      </c>
      <c r="C958" s="83">
        <v>2967</v>
      </c>
      <c r="D958" s="104" t="s">
        <v>5640</v>
      </c>
      <c r="E958" s="83" t="s">
        <v>1130</v>
      </c>
      <c r="F958" s="67" t="s">
        <v>136</v>
      </c>
      <c r="G958" s="83">
        <v>100</v>
      </c>
      <c r="H958" s="67" t="s">
        <v>162</v>
      </c>
      <c r="I958" s="67">
        <v>1</v>
      </c>
      <c r="J958" s="195">
        <v>36982</v>
      </c>
      <c r="K958" s="67">
        <v>0</v>
      </c>
      <c r="L958" s="123">
        <f t="shared" si="16"/>
        <v>27851</v>
      </c>
      <c r="M958" s="83" t="s">
        <v>5850</v>
      </c>
      <c r="N958" s="113" t="s">
        <v>9526</v>
      </c>
      <c r="O958" s="67"/>
      <c r="P958" s="67"/>
      <c r="Q958" s="83" t="s">
        <v>137</v>
      </c>
      <c r="R958" s="182" t="s">
        <v>137</v>
      </c>
      <c r="S958" s="83" t="s">
        <v>139</v>
      </c>
      <c r="T958" s="67" t="s">
        <v>140</v>
      </c>
      <c r="U958" s="200" t="s">
        <v>7830</v>
      </c>
      <c r="V958" s="67"/>
      <c r="W958" s="67"/>
      <c r="X958" s="83" t="s">
        <v>137</v>
      </c>
    </row>
    <row r="959" spans="1:24" ht="15" customHeight="1">
      <c r="A959" s="67" t="s">
        <v>134</v>
      </c>
      <c r="B959" s="67" t="s">
        <v>135</v>
      </c>
      <c r="C959" s="83">
        <v>2968</v>
      </c>
      <c r="D959" s="104" t="s">
        <v>5619</v>
      </c>
      <c r="E959" s="83" t="s">
        <v>1131</v>
      </c>
      <c r="F959" s="67" t="s">
        <v>136</v>
      </c>
      <c r="G959" s="83">
        <v>500</v>
      </c>
      <c r="H959" s="67" t="s">
        <v>162</v>
      </c>
      <c r="I959" s="67">
        <v>1</v>
      </c>
      <c r="J959" s="195">
        <v>36982</v>
      </c>
      <c r="K959" s="67">
        <v>0</v>
      </c>
      <c r="L959" s="123">
        <f t="shared" si="16"/>
        <v>27851</v>
      </c>
      <c r="M959" s="83" t="s">
        <v>5838</v>
      </c>
      <c r="N959" s="113" t="s">
        <v>9526</v>
      </c>
      <c r="O959" s="67"/>
      <c r="P959" s="67"/>
      <c r="Q959" s="83">
        <v>9886928312</v>
      </c>
      <c r="R959" s="182">
        <v>95858806575</v>
      </c>
      <c r="S959" s="83" t="s">
        <v>139</v>
      </c>
      <c r="T959" s="67" t="s">
        <v>140</v>
      </c>
      <c r="U959" s="200" t="s">
        <v>7830</v>
      </c>
      <c r="V959" s="67"/>
      <c r="W959" s="67"/>
      <c r="X959" s="83" t="s">
        <v>137</v>
      </c>
    </row>
    <row r="960" spans="1:24" ht="15" customHeight="1">
      <c r="A960" s="67" t="s">
        <v>134</v>
      </c>
      <c r="B960" s="67" t="s">
        <v>135</v>
      </c>
      <c r="C960" s="83">
        <v>2969</v>
      </c>
      <c r="D960" s="104" t="s">
        <v>5619</v>
      </c>
      <c r="E960" s="83" t="s">
        <v>1132</v>
      </c>
      <c r="F960" s="67" t="s">
        <v>5807</v>
      </c>
      <c r="G960" s="83">
        <v>600</v>
      </c>
      <c r="H960" s="67" t="s">
        <v>162</v>
      </c>
      <c r="I960" s="67">
        <v>1</v>
      </c>
      <c r="J960" s="195">
        <v>36982</v>
      </c>
      <c r="K960" s="67">
        <v>0</v>
      </c>
      <c r="L960" s="123">
        <f t="shared" si="16"/>
        <v>27851</v>
      </c>
      <c r="M960" s="83" t="s">
        <v>5950</v>
      </c>
      <c r="N960" s="113" t="s">
        <v>9526</v>
      </c>
      <c r="O960" s="67"/>
      <c r="P960" s="67"/>
      <c r="Q960" s="83">
        <v>9886928312</v>
      </c>
      <c r="R960" s="182">
        <v>760903234348</v>
      </c>
      <c r="S960" s="83" t="s">
        <v>139</v>
      </c>
      <c r="T960" s="67" t="s">
        <v>140</v>
      </c>
      <c r="U960" s="200" t="s">
        <v>7830</v>
      </c>
      <c r="V960" s="67"/>
      <c r="W960" s="67"/>
      <c r="X960" s="83" t="s">
        <v>137</v>
      </c>
    </row>
    <row r="961" spans="1:24" ht="15" customHeight="1">
      <c r="A961" s="67" t="s">
        <v>134</v>
      </c>
      <c r="B961" s="67" t="s">
        <v>135</v>
      </c>
      <c r="C961" s="83">
        <v>2972</v>
      </c>
      <c r="D961" s="104" t="s">
        <v>5607</v>
      </c>
      <c r="E961" s="83" t="s">
        <v>1133</v>
      </c>
      <c r="F961" s="67" t="s">
        <v>5807</v>
      </c>
      <c r="G961" s="83">
        <v>500</v>
      </c>
      <c r="H961" s="67" t="s">
        <v>162</v>
      </c>
      <c r="I961" s="67">
        <v>1</v>
      </c>
      <c r="J961" s="195">
        <v>36982</v>
      </c>
      <c r="K961" s="67">
        <v>0</v>
      </c>
      <c r="L961" s="123">
        <f t="shared" si="16"/>
        <v>27851</v>
      </c>
      <c r="M961" s="83" t="s">
        <v>5951</v>
      </c>
      <c r="N961" s="113" t="s">
        <v>9526</v>
      </c>
      <c r="O961" s="67"/>
      <c r="P961" s="67"/>
      <c r="Q961" s="83" t="s">
        <v>137</v>
      </c>
      <c r="R961" s="182" t="s">
        <v>137</v>
      </c>
      <c r="S961" s="83" t="s">
        <v>139</v>
      </c>
      <c r="T961" s="67" t="s">
        <v>140</v>
      </c>
      <c r="U961" s="200" t="s">
        <v>7830</v>
      </c>
      <c r="V961" s="67"/>
      <c r="W961" s="67"/>
      <c r="X961" s="83" t="s">
        <v>7184</v>
      </c>
    </row>
    <row r="962" spans="1:24" ht="15" customHeight="1">
      <c r="A962" s="67" t="s">
        <v>134</v>
      </c>
      <c r="B962" s="67" t="s">
        <v>135</v>
      </c>
      <c r="C962" s="83">
        <v>2974</v>
      </c>
      <c r="D962" s="104" t="s">
        <v>5607</v>
      </c>
      <c r="E962" s="83" t="s">
        <v>1134</v>
      </c>
      <c r="F962" s="67" t="s">
        <v>5807</v>
      </c>
      <c r="G962" s="83">
        <v>500</v>
      </c>
      <c r="H962" s="67" t="s">
        <v>162</v>
      </c>
      <c r="I962" s="67">
        <v>1</v>
      </c>
      <c r="J962" s="195">
        <v>36982</v>
      </c>
      <c r="K962" s="67">
        <v>0</v>
      </c>
      <c r="L962" s="123">
        <f t="shared" si="16"/>
        <v>27851</v>
      </c>
      <c r="M962" s="83" t="s">
        <v>5760</v>
      </c>
      <c r="N962" s="113" t="s">
        <v>9526</v>
      </c>
      <c r="O962" s="67"/>
      <c r="P962" s="67"/>
      <c r="Q962" s="83" t="s">
        <v>137</v>
      </c>
      <c r="R962" s="182" t="s">
        <v>137</v>
      </c>
      <c r="S962" s="83" t="s">
        <v>139</v>
      </c>
      <c r="T962" s="67" t="s">
        <v>140</v>
      </c>
      <c r="U962" s="200" t="s">
        <v>7830</v>
      </c>
      <c r="V962" s="67"/>
      <c r="W962" s="67"/>
      <c r="X962" s="83" t="s">
        <v>7185</v>
      </c>
    </row>
    <row r="963" spans="1:24" ht="15" customHeight="1">
      <c r="A963" s="67" t="s">
        <v>134</v>
      </c>
      <c r="B963" s="67" t="s">
        <v>135</v>
      </c>
      <c r="C963" s="83">
        <v>2975</v>
      </c>
      <c r="D963" s="104" t="s">
        <v>5607</v>
      </c>
      <c r="E963" s="83" t="s">
        <v>1135</v>
      </c>
      <c r="F963" s="67" t="s">
        <v>5807</v>
      </c>
      <c r="G963" s="83">
        <v>500</v>
      </c>
      <c r="H963" s="67" t="s">
        <v>162</v>
      </c>
      <c r="I963" s="67">
        <v>1</v>
      </c>
      <c r="J963" s="195">
        <v>36982</v>
      </c>
      <c r="K963" s="67">
        <v>0</v>
      </c>
      <c r="L963" s="123">
        <f t="shared" si="16"/>
        <v>27851</v>
      </c>
      <c r="M963" s="83" t="s">
        <v>171</v>
      </c>
      <c r="N963" s="113" t="s">
        <v>9526</v>
      </c>
      <c r="O963" s="67"/>
      <c r="P963" s="67"/>
      <c r="Q963" s="83" t="s">
        <v>137</v>
      </c>
      <c r="R963" s="182" t="s">
        <v>137</v>
      </c>
      <c r="S963" s="83" t="s">
        <v>139</v>
      </c>
      <c r="T963" s="67" t="s">
        <v>140</v>
      </c>
      <c r="U963" s="200" t="s">
        <v>7830</v>
      </c>
      <c r="V963" s="67"/>
      <c r="W963" s="67"/>
      <c r="X963" s="83" t="s">
        <v>7186</v>
      </c>
    </row>
    <row r="964" spans="1:24" ht="15" customHeight="1">
      <c r="A964" s="67" t="s">
        <v>134</v>
      </c>
      <c r="B964" s="67" t="s">
        <v>135</v>
      </c>
      <c r="C964" s="83">
        <v>2977</v>
      </c>
      <c r="D964" s="104" t="s">
        <v>5619</v>
      </c>
      <c r="E964" s="83" t="s">
        <v>1136</v>
      </c>
      <c r="F964" s="67" t="s">
        <v>5807</v>
      </c>
      <c r="G964" s="83">
        <v>500</v>
      </c>
      <c r="H964" s="67" t="s">
        <v>162</v>
      </c>
      <c r="I964" s="67">
        <v>1</v>
      </c>
      <c r="J964" s="195">
        <v>36982</v>
      </c>
      <c r="K964" s="67">
        <v>0</v>
      </c>
      <c r="L964" s="123">
        <f t="shared" si="16"/>
        <v>27851</v>
      </c>
      <c r="M964" s="83" t="s">
        <v>5784</v>
      </c>
      <c r="N964" s="113" t="s">
        <v>9526</v>
      </c>
      <c r="O964" s="67"/>
      <c r="P964" s="67"/>
      <c r="Q964" s="83" t="s">
        <v>137</v>
      </c>
      <c r="R964" s="182">
        <v>810403802517</v>
      </c>
      <c r="S964" s="83" t="s">
        <v>139</v>
      </c>
      <c r="T964" s="67" t="s">
        <v>140</v>
      </c>
      <c r="U964" s="200" t="s">
        <v>7830</v>
      </c>
      <c r="V964" s="67"/>
      <c r="W964" s="67"/>
      <c r="X964" s="83" t="s">
        <v>7187</v>
      </c>
    </row>
    <row r="965" spans="1:24" ht="15" customHeight="1">
      <c r="A965" s="67" t="s">
        <v>134</v>
      </c>
      <c r="B965" s="67" t="s">
        <v>135</v>
      </c>
      <c r="C965" s="83">
        <v>2981</v>
      </c>
      <c r="D965" s="104" t="s">
        <v>5510</v>
      </c>
      <c r="E965" s="83" t="s">
        <v>1137</v>
      </c>
      <c r="F965" s="67" t="s">
        <v>5807</v>
      </c>
      <c r="G965" s="83">
        <v>500</v>
      </c>
      <c r="H965" s="67" t="s">
        <v>162</v>
      </c>
      <c r="I965" s="67">
        <v>1</v>
      </c>
      <c r="J965" s="195">
        <v>36982</v>
      </c>
      <c r="K965" s="67">
        <v>0</v>
      </c>
      <c r="L965" s="123">
        <f t="shared" si="16"/>
        <v>27851</v>
      </c>
      <c r="M965" s="83" t="s">
        <v>5875</v>
      </c>
      <c r="N965" s="113" t="s">
        <v>9526</v>
      </c>
      <c r="O965" s="67"/>
      <c r="P965" s="67"/>
      <c r="Q965" s="83" t="s">
        <v>4659</v>
      </c>
      <c r="R965" s="182" t="s">
        <v>3127</v>
      </c>
      <c r="S965" s="83" t="s">
        <v>139</v>
      </c>
      <c r="T965" s="67" t="s">
        <v>140</v>
      </c>
      <c r="U965" s="200" t="s">
        <v>7831</v>
      </c>
      <c r="V965" s="67"/>
      <c r="W965" s="67"/>
      <c r="X965" s="83" t="s">
        <v>7188</v>
      </c>
    </row>
    <row r="966" spans="1:24" ht="15" customHeight="1">
      <c r="A966" s="67" t="s">
        <v>134</v>
      </c>
      <c r="B966" s="67" t="s">
        <v>135</v>
      </c>
      <c r="C966" s="83">
        <v>1228</v>
      </c>
      <c r="D966" s="104" t="s">
        <v>5482</v>
      </c>
      <c r="E966" s="83" t="s">
        <v>1138</v>
      </c>
      <c r="F966" s="67" t="s">
        <v>136</v>
      </c>
      <c r="G966" s="83">
        <v>3700</v>
      </c>
      <c r="H966" s="67" t="s">
        <v>162</v>
      </c>
      <c r="I966" s="67">
        <v>1</v>
      </c>
      <c r="J966" s="195">
        <v>37037</v>
      </c>
      <c r="K966" s="67">
        <v>0</v>
      </c>
      <c r="L966" s="123">
        <f t="shared" si="16"/>
        <v>27906</v>
      </c>
      <c r="M966" s="83" t="s">
        <v>5952</v>
      </c>
      <c r="N966" s="113" t="s">
        <v>9526</v>
      </c>
      <c r="O966" s="67"/>
      <c r="P966" s="67"/>
      <c r="Q966" s="83" t="s">
        <v>137</v>
      </c>
      <c r="R966" s="182" t="s">
        <v>3128</v>
      </c>
      <c r="S966" s="83" t="s">
        <v>139</v>
      </c>
      <c r="T966" s="67" t="s">
        <v>140</v>
      </c>
      <c r="U966" s="200" t="s">
        <v>7830</v>
      </c>
      <c r="V966" s="67"/>
      <c r="W966" s="67"/>
      <c r="X966" s="83" t="s">
        <v>7189</v>
      </c>
    </row>
    <row r="967" spans="1:24" ht="15" customHeight="1">
      <c r="A967" s="67" t="s">
        <v>134</v>
      </c>
      <c r="B967" s="67" t="s">
        <v>135</v>
      </c>
      <c r="C967" s="83">
        <v>1227</v>
      </c>
      <c r="D967" s="104" t="s">
        <v>5482</v>
      </c>
      <c r="E967" s="83" t="s">
        <v>1139</v>
      </c>
      <c r="F967" s="67" t="s">
        <v>136</v>
      </c>
      <c r="G967" s="83">
        <v>3700</v>
      </c>
      <c r="H967" s="67" t="s">
        <v>162</v>
      </c>
      <c r="I967" s="67">
        <v>1</v>
      </c>
      <c r="J967" s="195">
        <v>37037</v>
      </c>
      <c r="K967" s="67">
        <v>0</v>
      </c>
      <c r="L967" s="123">
        <f t="shared" si="16"/>
        <v>27906</v>
      </c>
      <c r="M967" s="83" t="s">
        <v>5952</v>
      </c>
      <c r="N967" s="113" t="s">
        <v>9526</v>
      </c>
      <c r="O967" s="67"/>
      <c r="P967" s="67"/>
      <c r="Q967" s="83" t="s">
        <v>137</v>
      </c>
      <c r="R967" s="182" t="s">
        <v>3129</v>
      </c>
      <c r="S967" s="83" t="s">
        <v>139</v>
      </c>
      <c r="T967" s="67" t="s">
        <v>140</v>
      </c>
      <c r="U967" s="200" t="s">
        <v>7830</v>
      </c>
      <c r="V967" s="67"/>
      <c r="W967" s="67"/>
      <c r="X967" s="83" t="s">
        <v>7190</v>
      </c>
    </row>
    <row r="968" spans="1:24" ht="15" customHeight="1">
      <c r="A968" s="67" t="s">
        <v>134</v>
      </c>
      <c r="B968" s="67" t="s">
        <v>135</v>
      </c>
      <c r="C968" s="83">
        <v>1098</v>
      </c>
      <c r="D968" s="104" t="s">
        <v>5641</v>
      </c>
      <c r="E968" s="83" t="s">
        <v>1140</v>
      </c>
      <c r="F968" s="67" t="s">
        <v>136</v>
      </c>
      <c r="G968" s="83">
        <v>110400</v>
      </c>
      <c r="H968" s="67" t="s">
        <v>162</v>
      </c>
      <c r="I968" s="67">
        <v>1</v>
      </c>
      <c r="J968" s="195">
        <v>37044</v>
      </c>
      <c r="K968" s="67">
        <v>0</v>
      </c>
      <c r="L968" s="123">
        <f t="shared" si="16"/>
        <v>27913</v>
      </c>
      <c r="M968" s="83" t="s">
        <v>5953</v>
      </c>
      <c r="N968" s="113" t="s">
        <v>9526</v>
      </c>
      <c r="O968" s="67"/>
      <c r="P968" s="67"/>
      <c r="Q968" s="83" t="s">
        <v>4660</v>
      </c>
      <c r="R968" s="182" t="s">
        <v>3130</v>
      </c>
      <c r="S968" s="83" t="s">
        <v>139</v>
      </c>
      <c r="T968" s="67" t="s">
        <v>140</v>
      </c>
      <c r="U968" s="200" t="s">
        <v>7832</v>
      </c>
      <c r="V968" s="67"/>
      <c r="W968" s="67"/>
      <c r="X968" s="83" t="s">
        <v>137</v>
      </c>
    </row>
    <row r="969" spans="1:24" ht="15" customHeight="1">
      <c r="A969" s="67" t="s">
        <v>134</v>
      </c>
      <c r="B969" s="67" t="s">
        <v>135</v>
      </c>
      <c r="C969" s="83">
        <v>1279</v>
      </c>
      <c r="D969" s="104" t="s">
        <v>5642</v>
      </c>
      <c r="E969" s="83" t="s">
        <v>1141</v>
      </c>
      <c r="F969" s="67" t="s">
        <v>136</v>
      </c>
      <c r="G969" s="83">
        <v>9600</v>
      </c>
      <c r="H969" s="67" t="s">
        <v>162</v>
      </c>
      <c r="I969" s="67">
        <v>1</v>
      </c>
      <c r="J969" s="195">
        <v>37044</v>
      </c>
      <c r="K969" s="67">
        <v>0</v>
      </c>
      <c r="L969" s="123">
        <f t="shared" si="16"/>
        <v>27913</v>
      </c>
      <c r="M969" s="83" t="s">
        <v>5889</v>
      </c>
      <c r="N969" s="113" t="s">
        <v>9526</v>
      </c>
      <c r="O969" s="111"/>
      <c r="P969" s="67"/>
      <c r="Q969" s="83" t="s">
        <v>4661</v>
      </c>
      <c r="R969" s="182" t="s">
        <v>3131</v>
      </c>
      <c r="S969" s="83" t="s">
        <v>139</v>
      </c>
      <c r="T969" s="67" t="s">
        <v>140</v>
      </c>
      <c r="U969" s="200" t="s">
        <v>7831</v>
      </c>
      <c r="V969" s="67"/>
      <c r="W969" s="67"/>
      <c r="X969" s="83" t="s">
        <v>7191</v>
      </c>
    </row>
    <row r="970" spans="1:24" ht="15" customHeight="1">
      <c r="A970" s="67" t="s">
        <v>134</v>
      </c>
      <c r="B970" s="67" t="s">
        <v>135</v>
      </c>
      <c r="C970" s="83">
        <v>1559</v>
      </c>
      <c r="D970" s="104" t="s">
        <v>5572</v>
      </c>
      <c r="E970" s="83" t="s">
        <v>1142</v>
      </c>
      <c r="F970" s="67" t="s">
        <v>136</v>
      </c>
      <c r="G970" s="83">
        <v>18600</v>
      </c>
      <c r="H970" s="67" t="s">
        <v>162</v>
      </c>
      <c r="I970" s="67">
        <v>1</v>
      </c>
      <c r="J970" s="195">
        <v>37103</v>
      </c>
      <c r="K970" s="67">
        <v>0</v>
      </c>
      <c r="L970" s="123">
        <f t="shared" si="16"/>
        <v>27972</v>
      </c>
      <c r="M970" s="83" t="s">
        <v>5829</v>
      </c>
      <c r="N970" s="113" t="s">
        <v>9526</v>
      </c>
      <c r="O970" s="67"/>
      <c r="P970" s="67"/>
      <c r="Q970" s="83" t="s">
        <v>137</v>
      </c>
      <c r="R970" s="182" t="s">
        <v>137</v>
      </c>
      <c r="S970" s="83" t="s">
        <v>139</v>
      </c>
      <c r="T970" s="67" t="s">
        <v>140</v>
      </c>
      <c r="U970" s="200" t="s">
        <v>7830</v>
      </c>
      <c r="V970" s="67"/>
      <c r="W970" s="67"/>
      <c r="X970" s="83" t="s">
        <v>7192</v>
      </c>
    </row>
    <row r="971" spans="1:24" ht="15" customHeight="1">
      <c r="A971" s="67" t="s">
        <v>134</v>
      </c>
      <c r="B971" s="67" t="s">
        <v>135</v>
      </c>
      <c r="C971" s="83">
        <v>1393</v>
      </c>
      <c r="D971" s="104" t="s">
        <v>5488</v>
      </c>
      <c r="E971" s="83" t="s">
        <v>1143</v>
      </c>
      <c r="F971" s="67" t="s">
        <v>136</v>
      </c>
      <c r="G971" s="83">
        <v>9100</v>
      </c>
      <c r="H971" s="67" t="s">
        <v>5736</v>
      </c>
      <c r="I971" s="67">
        <v>1</v>
      </c>
      <c r="J971" s="195">
        <v>37103</v>
      </c>
      <c r="K971" s="67">
        <v>0</v>
      </c>
      <c r="L971" s="123">
        <f t="shared" si="16"/>
        <v>27972</v>
      </c>
      <c r="M971" s="83" t="s">
        <v>5849</v>
      </c>
      <c r="N971" s="113" t="s">
        <v>9526</v>
      </c>
      <c r="O971" s="67"/>
      <c r="P971" s="67"/>
      <c r="Q971" s="83" t="s">
        <v>4662</v>
      </c>
      <c r="R971" s="182" t="s">
        <v>3132</v>
      </c>
      <c r="S971" s="83" t="s">
        <v>139</v>
      </c>
      <c r="T971" s="67" t="s">
        <v>140</v>
      </c>
      <c r="U971" s="200" t="s">
        <v>7830</v>
      </c>
      <c r="V971" s="67"/>
      <c r="W971" s="67"/>
      <c r="X971" s="83" t="s">
        <v>7193</v>
      </c>
    </row>
    <row r="972" spans="1:24" ht="15" customHeight="1">
      <c r="A972" s="67" t="s">
        <v>134</v>
      </c>
      <c r="B972" s="67" t="s">
        <v>135</v>
      </c>
      <c r="C972" s="83">
        <v>1159</v>
      </c>
      <c r="D972" s="104" t="s">
        <v>5488</v>
      </c>
      <c r="E972" s="83" t="s">
        <v>1144</v>
      </c>
      <c r="F972" s="67" t="s">
        <v>136</v>
      </c>
      <c r="G972" s="83">
        <v>9000</v>
      </c>
      <c r="H972" s="67" t="s">
        <v>5736</v>
      </c>
      <c r="I972" s="67">
        <v>1</v>
      </c>
      <c r="J972" s="195">
        <v>37103</v>
      </c>
      <c r="K972" s="67">
        <v>0</v>
      </c>
      <c r="L972" s="123">
        <f t="shared" si="16"/>
        <v>27972</v>
      </c>
      <c r="M972" s="83" t="s">
        <v>5849</v>
      </c>
      <c r="N972" s="113" t="s">
        <v>9526</v>
      </c>
      <c r="O972" s="67"/>
      <c r="P972" s="67"/>
      <c r="Q972" s="83" t="s">
        <v>4663</v>
      </c>
      <c r="R972" s="182" t="s">
        <v>3133</v>
      </c>
      <c r="S972" s="83" t="s">
        <v>139</v>
      </c>
      <c r="T972" s="67" t="s">
        <v>140</v>
      </c>
      <c r="U972" s="200" t="s">
        <v>7830</v>
      </c>
      <c r="V972" s="67"/>
      <c r="W972" s="67"/>
      <c r="X972" s="83" t="s">
        <v>7194</v>
      </c>
    </row>
    <row r="973" spans="1:24" ht="15" customHeight="1">
      <c r="A973" s="67" t="s">
        <v>134</v>
      </c>
      <c r="B973" s="67" t="s">
        <v>135</v>
      </c>
      <c r="C973" s="83">
        <v>1153</v>
      </c>
      <c r="D973" s="104" t="s">
        <v>172</v>
      </c>
      <c r="E973" s="83" t="s">
        <v>1145</v>
      </c>
      <c r="F973" s="67" t="s">
        <v>136</v>
      </c>
      <c r="G973" s="83">
        <v>1000</v>
      </c>
      <c r="H973" s="67" t="s">
        <v>162</v>
      </c>
      <c r="I973" s="67">
        <v>1</v>
      </c>
      <c r="J973" s="195">
        <v>37103</v>
      </c>
      <c r="K973" s="67">
        <v>0</v>
      </c>
      <c r="L973" s="123">
        <f t="shared" si="16"/>
        <v>27972</v>
      </c>
      <c r="M973" s="83" t="s">
        <v>5793</v>
      </c>
      <c r="N973" s="113" t="s">
        <v>9526</v>
      </c>
      <c r="O973" s="67"/>
      <c r="P973" s="67"/>
      <c r="Q973" s="83" t="s">
        <v>4664</v>
      </c>
      <c r="R973" s="182" t="s">
        <v>3134</v>
      </c>
      <c r="S973" s="83" t="s">
        <v>139</v>
      </c>
      <c r="T973" s="67" t="s">
        <v>140</v>
      </c>
      <c r="U973" s="200" t="s">
        <v>7830</v>
      </c>
      <c r="V973" s="67"/>
      <c r="W973" s="67"/>
      <c r="X973" s="83" t="s">
        <v>137</v>
      </c>
    </row>
    <row r="974" spans="1:24" ht="15" customHeight="1">
      <c r="A974" s="67" t="s">
        <v>134</v>
      </c>
      <c r="B974" s="67" t="s">
        <v>135</v>
      </c>
      <c r="C974" s="83">
        <v>623</v>
      </c>
      <c r="D974" s="104" t="s">
        <v>5580</v>
      </c>
      <c r="E974" s="83" t="s">
        <v>1146</v>
      </c>
      <c r="F974" s="67" t="s">
        <v>136</v>
      </c>
      <c r="G974" s="83">
        <v>36000</v>
      </c>
      <c r="H974" s="67" t="s">
        <v>162</v>
      </c>
      <c r="I974" s="67">
        <v>1</v>
      </c>
      <c r="J974" s="195">
        <v>37075</v>
      </c>
      <c r="K974" s="67">
        <v>0</v>
      </c>
      <c r="L974" s="123">
        <f t="shared" si="16"/>
        <v>27944</v>
      </c>
      <c r="M974" s="83" t="s">
        <v>5848</v>
      </c>
      <c r="N974" s="113" t="s">
        <v>9526</v>
      </c>
      <c r="O974" s="67"/>
      <c r="P974" s="67"/>
      <c r="Q974" s="83" t="s">
        <v>4665</v>
      </c>
      <c r="R974" s="182" t="s">
        <v>3135</v>
      </c>
      <c r="S974" s="83" t="s">
        <v>139</v>
      </c>
      <c r="T974" s="67" t="s">
        <v>140</v>
      </c>
      <c r="U974" s="200" t="s">
        <v>7832</v>
      </c>
      <c r="V974" s="67"/>
      <c r="W974" s="67"/>
      <c r="X974" s="83" t="s">
        <v>7195</v>
      </c>
    </row>
    <row r="975" spans="1:24" ht="15" customHeight="1">
      <c r="A975" s="67" t="s">
        <v>134</v>
      </c>
      <c r="B975" s="67" t="s">
        <v>135</v>
      </c>
      <c r="C975" s="83">
        <v>1394</v>
      </c>
      <c r="D975" s="104" t="s">
        <v>5580</v>
      </c>
      <c r="E975" s="83" t="s">
        <v>1147</v>
      </c>
      <c r="F975" s="67" t="s">
        <v>136</v>
      </c>
      <c r="G975" s="83">
        <v>36000</v>
      </c>
      <c r="H975" s="67" t="s">
        <v>162</v>
      </c>
      <c r="I975" s="67">
        <v>1</v>
      </c>
      <c r="J975" s="195">
        <v>37103</v>
      </c>
      <c r="K975" s="67">
        <v>0</v>
      </c>
      <c r="L975" s="123">
        <f t="shared" si="16"/>
        <v>27972</v>
      </c>
      <c r="M975" s="83" t="s">
        <v>5848</v>
      </c>
      <c r="N975" s="113" t="s">
        <v>9526</v>
      </c>
      <c r="O975" s="67"/>
      <c r="P975" s="67"/>
      <c r="Q975" s="83" t="s">
        <v>4666</v>
      </c>
      <c r="R975" s="182" t="s">
        <v>3136</v>
      </c>
      <c r="S975" s="83" t="s">
        <v>139</v>
      </c>
      <c r="T975" s="67" t="s">
        <v>140</v>
      </c>
      <c r="U975" s="200" t="s">
        <v>7832</v>
      </c>
      <c r="V975" s="67"/>
      <c r="W975" s="67"/>
      <c r="X975" s="83" t="s">
        <v>7196</v>
      </c>
    </row>
    <row r="976" spans="1:24" ht="15" customHeight="1">
      <c r="A976" s="67" t="s">
        <v>134</v>
      </c>
      <c r="B976" s="67" t="s">
        <v>135</v>
      </c>
      <c r="C976" s="83">
        <v>1395</v>
      </c>
      <c r="D976" s="104" t="s">
        <v>5580</v>
      </c>
      <c r="E976" s="83" t="s">
        <v>1148</v>
      </c>
      <c r="F976" s="67" t="s">
        <v>136</v>
      </c>
      <c r="G976" s="83">
        <v>36000</v>
      </c>
      <c r="H976" s="67" t="s">
        <v>162</v>
      </c>
      <c r="I976" s="67">
        <v>1</v>
      </c>
      <c r="J976" s="195">
        <v>37103</v>
      </c>
      <c r="K976" s="67">
        <v>0</v>
      </c>
      <c r="L976" s="123">
        <f t="shared" si="16"/>
        <v>27972</v>
      </c>
      <c r="M976" s="83" t="s">
        <v>5848</v>
      </c>
      <c r="N976" s="113" t="s">
        <v>9526</v>
      </c>
      <c r="O976" s="67"/>
      <c r="P976" s="67"/>
      <c r="Q976" s="83" t="s">
        <v>4667</v>
      </c>
      <c r="R976" s="182" t="s">
        <v>3137</v>
      </c>
      <c r="S976" s="83" t="s">
        <v>139</v>
      </c>
      <c r="T976" s="67" t="s">
        <v>140</v>
      </c>
      <c r="U976" s="200" t="s">
        <v>7832</v>
      </c>
      <c r="V976" s="67"/>
      <c r="W976" s="67"/>
      <c r="X976" s="83" t="s">
        <v>7197</v>
      </c>
    </row>
    <row r="977" spans="1:24" ht="15" customHeight="1">
      <c r="A977" s="67" t="s">
        <v>134</v>
      </c>
      <c r="B977" s="67" t="s">
        <v>135</v>
      </c>
      <c r="C977" s="83">
        <v>1175</v>
      </c>
      <c r="D977" s="104" t="s">
        <v>5495</v>
      </c>
      <c r="E977" s="83" t="s">
        <v>1149</v>
      </c>
      <c r="F977" s="67" t="s">
        <v>136</v>
      </c>
      <c r="G977" s="83">
        <v>5800</v>
      </c>
      <c r="H977" s="67" t="s">
        <v>162</v>
      </c>
      <c r="I977" s="67">
        <v>1</v>
      </c>
      <c r="J977" s="195">
        <v>37315</v>
      </c>
      <c r="K977" s="67">
        <v>0</v>
      </c>
      <c r="L977" s="123">
        <f t="shared" si="16"/>
        <v>28184</v>
      </c>
      <c r="M977" s="83" t="s">
        <v>5764</v>
      </c>
      <c r="N977" s="113" t="s">
        <v>9526</v>
      </c>
      <c r="O977" s="111"/>
      <c r="P977" s="67"/>
      <c r="Q977" s="83" t="s">
        <v>4668</v>
      </c>
      <c r="R977" s="182" t="s">
        <v>3138</v>
      </c>
      <c r="S977" s="83" t="s">
        <v>139</v>
      </c>
      <c r="T977" s="67" t="s">
        <v>140</v>
      </c>
      <c r="U977" s="200" t="s">
        <v>7830</v>
      </c>
      <c r="V977" s="67"/>
      <c r="W977" s="67"/>
      <c r="X977" s="83" t="s">
        <v>137</v>
      </c>
    </row>
    <row r="978" spans="1:24" ht="15" customHeight="1">
      <c r="A978" s="67" t="s">
        <v>134</v>
      </c>
      <c r="B978" s="67" t="s">
        <v>135</v>
      </c>
      <c r="C978" s="83">
        <v>1268</v>
      </c>
      <c r="D978" s="104" t="s">
        <v>170</v>
      </c>
      <c r="E978" s="83" t="s">
        <v>1150</v>
      </c>
      <c r="F978" s="67" t="s">
        <v>136</v>
      </c>
      <c r="G978" s="83">
        <v>1100</v>
      </c>
      <c r="H978" s="67" t="s">
        <v>162</v>
      </c>
      <c r="I978" s="67">
        <v>1</v>
      </c>
      <c r="J978" s="195">
        <v>37315</v>
      </c>
      <c r="K978" s="67">
        <v>0</v>
      </c>
      <c r="L978" s="123">
        <f t="shared" si="16"/>
        <v>28184</v>
      </c>
      <c r="M978" s="83" t="s">
        <v>171</v>
      </c>
      <c r="N978" s="113" t="s">
        <v>9526</v>
      </c>
      <c r="O978" s="67"/>
      <c r="P978" s="67"/>
      <c r="Q978" s="83" t="s">
        <v>137</v>
      </c>
      <c r="R978" s="182" t="s">
        <v>137</v>
      </c>
      <c r="S978" s="83" t="s">
        <v>139</v>
      </c>
      <c r="T978" s="67" t="s">
        <v>140</v>
      </c>
      <c r="U978" s="200" t="s">
        <v>7830</v>
      </c>
      <c r="V978" s="67"/>
      <c r="W978" s="67"/>
      <c r="X978" s="83" t="s">
        <v>7198</v>
      </c>
    </row>
    <row r="979" spans="1:24" ht="15" customHeight="1">
      <c r="A979" s="67" t="s">
        <v>134</v>
      </c>
      <c r="B979" s="67" t="s">
        <v>135</v>
      </c>
      <c r="C979" s="83">
        <v>1269</v>
      </c>
      <c r="D979" s="104" t="s">
        <v>170</v>
      </c>
      <c r="E979" s="83" t="s">
        <v>1151</v>
      </c>
      <c r="F979" s="67" t="s">
        <v>136</v>
      </c>
      <c r="G979" s="83">
        <v>7800</v>
      </c>
      <c r="H979" s="67" t="s">
        <v>162</v>
      </c>
      <c r="I979" s="67">
        <v>1</v>
      </c>
      <c r="J979" s="195">
        <v>37315</v>
      </c>
      <c r="K979" s="67">
        <v>0</v>
      </c>
      <c r="L979" s="123">
        <f t="shared" si="16"/>
        <v>28184</v>
      </c>
      <c r="M979" s="83" t="s">
        <v>171</v>
      </c>
      <c r="N979" s="113" t="s">
        <v>9526</v>
      </c>
      <c r="O979" s="67"/>
      <c r="P979" s="67"/>
      <c r="Q979" s="83" t="s">
        <v>4669</v>
      </c>
      <c r="R979" s="182" t="s">
        <v>3139</v>
      </c>
      <c r="S979" s="83" t="s">
        <v>139</v>
      </c>
      <c r="T979" s="67" t="s">
        <v>140</v>
      </c>
      <c r="U979" s="200" t="s">
        <v>7830</v>
      </c>
      <c r="V979" s="67"/>
      <c r="W979" s="67"/>
      <c r="X979" s="83" t="s">
        <v>7199</v>
      </c>
    </row>
    <row r="980" spans="1:24" ht="15" customHeight="1">
      <c r="A980" s="67" t="s">
        <v>134</v>
      </c>
      <c r="B980" s="67" t="s">
        <v>135</v>
      </c>
      <c r="C980" s="83">
        <v>2011</v>
      </c>
      <c r="D980" s="104" t="s">
        <v>5500</v>
      </c>
      <c r="E980" s="83" t="s">
        <v>1152</v>
      </c>
      <c r="F980" s="67" t="s">
        <v>136</v>
      </c>
      <c r="G980" s="83">
        <v>20400</v>
      </c>
      <c r="H980" s="67" t="s">
        <v>5736</v>
      </c>
      <c r="I980" s="67">
        <v>1</v>
      </c>
      <c r="J980" s="195">
        <v>37315</v>
      </c>
      <c r="K980" s="67">
        <v>0</v>
      </c>
      <c r="L980" s="123">
        <f t="shared" si="16"/>
        <v>28184</v>
      </c>
      <c r="M980" s="83" t="s">
        <v>171</v>
      </c>
      <c r="N980" s="113" t="s">
        <v>9526</v>
      </c>
      <c r="O980" s="67"/>
      <c r="P980" s="67"/>
      <c r="Q980" s="83" t="s">
        <v>4670</v>
      </c>
      <c r="R980" s="182" t="s">
        <v>3140</v>
      </c>
      <c r="S980" s="83" t="s">
        <v>139</v>
      </c>
      <c r="T980" s="67" t="s">
        <v>140</v>
      </c>
      <c r="U980" s="200" t="s">
        <v>7831</v>
      </c>
      <c r="V980" s="67"/>
      <c r="W980" s="67"/>
      <c r="X980" s="83" t="s">
        <v>7200</v>
      </c>
    </row>
    <row r="981" spans="1:24" ht="15" customHeight="1">
      <c r="A981" s="67" t="s">
        <v>134</v>
      </c>
      <c r="B981" s="67" t="s">
        <v>135</v>
      </c>
      <c r="C981" s="83">
        <v>879</v>
      </c>
      <c r="D981" s="104" t="s">
        <v>5500</v>
      </c>
      <c r="E981" s="83" t="s">
        <v>1153</v>
      </c>
      <c r="F981" s="67" t="s">
        <v>136</v>
      </c>
      <c r="G981" s="83">
        <v>25800</v>
      </c>
      <c r="H981" s="67" t="s">
        <v>5736</v>
      </c>
      <c r="I981" s="67">
        <v>1</v>
      </c>
      <c r="J981" s="195">
        <v>37315</v>
      </c>
      <c r="K981" s="67">
        <v>0</v>
      </c>
      <c r="L981" s="123">
        <f t="shared" si="16"/>
        <v>28184</v>
      </c>
      <c r="M981" s="83" t="s">
        <v>171</v>
      </c>
      <c r="N981" s="113" t="s">
        <v>9526</v>
      </c>
      <c r="O981" s="67"/>
      <c r="P981" s="67"/>
      <c r="Q981" s="83" t="s">
        <v>4671</v>
      </c>
      <c r="R981" s="182" t="s">
        <v>3141</v>
      </c>
      <c r="S981" s="83" t="s">
        <v>139</v>
      </c>
      <c r="T981" s="67" t="s">
        <v>140</v>
      </c>
      <c r="U981" s="200" t="s">
        <v>7832</v>
      </c>
      <c r="V981" s="67"/>
      <c r="W981" s="67"/>
      <c r="X981" s="83" t="s">
        <v>137</v>
      </c>
    </row>
    <row r="982" spans="1:24" ht="15" customHeight="1">
      <c r="A982" s="67" t="s">
        <v>134</v>
      </c>
      <c r="B982" s="67" t="s">
        <v>135</v>
      </c>
      <c r="C982" s="83">
        <v>2983</v>
      </c>
      <c r="D982" s="104" t="s">
        <v>5500</v>
      </c>
      <c r="E982" s="83" t="s">
        <v>1154</v>
      </c>
      <c r="F982" s="67" t="s">
        <v>136</v>
      </c>
      <c r="G982" s="83">
        <v>8000</v>
      </c>
      <c r="H982" s="67" t="s">
        <v>5736</v>
      </c>
      <c r="I982" s="67">
        <v>1</v>
      </c>
      <c r="J982" s="195">
        <v>37315</v>
      </c>
      <c r="K982" s="67">
        <v>0</v>
      </c>
      <c r="L982" s="123">
        <f t="shared" si="16"/>
        <v>28184</v>
      </c>
      <c r="M982" s="83" t="s">
        <v>171</v>
      </c>
      <c r="N982" s="113" t="s">
        <v>9526</v>
      </c>
      <c r="O982" s="67"/>
      <c r="P982" s="67"/>
      <c r="Q982" s="83" t="s">
        <v>4672</v>
      </c>
      <c r="R982" s="182" t="s">
        <v>137</v>
      </c>
      <c r="S982" s="83" t="s">
        <v>139</v>
      </c>
      <c r="T982" s="67" t="s">
        <v>140</v>
      </c>
      <c r="U982" s="200" t="s">
        <v>7830</v>
      </c>
      <c r="V982" s="67"/>
      <c r="W982" s="67"/>
      <c r="X982" s="83" t="s">
        <v>7201</v>
      </c>
    </row>
    <row r="983" spans="1:24" ht="15" customHeight="1">
      <c r="A983" s="67" t="s">
        <v>134</v>
      </c>
      <c r="B983" s="67" t="s">
        <v>135</v>
      </c>
      <c r="C983" s="83">
        <v>1089</v>
      </c>
      <c r="D983" s="104" t="s">
        <v>5643</v>
      </c>
      <c r="E983" s="83" t="s">
        <v>1155</v>
      </c>
      <c r="F983" s="67" t="s">
        <v>136</v>
      </c>
      <c r="G983" s="83">
        <v>11500</v>
      </c>
      <c r="H983" s="67" t="s">
        <v>162</v>
      </c>
      <c r="I983" s="67">
        <v>1</v>
      </c>
      <c r="J983" s="195">
        <v>37315</v>
      </c>
      <c r="K983" s="67">
        <v>0</v>
      </c>
      <c r="L983" s="123">
        <f t="shared" si="16"/>
        <v>28184</v>
      </c>
      <c r="M983" s="83" t="s">
        <v>5954</v>
      </c>
      <c r="N983" s="113" t="s">
        <v>9526</v>
      </c>
      <c r="O983" s="67"/>
      <c r="P983" s="67"/>
      <c r="Q983" s="83" t="s">
        <v>4673</v>
      </c>
      <c r="R983" s="182" t="s">
        <v>3142</v>
      </c>
      <c r="S983" s="83" t="s">
        <v>139</v>
      </c>
      <c r="T983" s="67" t="s">
        <v>140</v>
      </c>
      <c r="U983" s="200" t="s">
        <v>7830</v>
      </c>
      <c r="V983" s="67"/>
      <c r="W983" s="67"/>
      <c r="X983" s="83" t="s">
        <v>137</v>
      </c>
    </row>
    <row r="984" spans="1:24" ht="15" customHeight="1">
      <c r="A984" s="67" t="s">
        <v>134</v>
      </c>
      <c r="B984" s="67" t="s">
        <v>135</v>
      </c>
      <c r="C984" s="83">
        <v>1262</v>
      </c>
      <c r="D984" s="104" t="s">
        <v>172</v>
      </c>
      <c r="E984" s="83" t="s">
        <v>1156</v>
      </c>
      <c r="F984" s="67" t="s">
        <v>136</v>
      </c>
      <c r="G984" s="83">
        <v>18600</v>
      </c>
      <c r="H984" s="67" t="s">
        <v>162</v>
      </c>
      <c r="I984" s="67">
        <v>1</v>
      </c>
      <c r="J984" s="195">
        <v>37315</v>
      </c>
      <c r="K984" s="67">
        <v>0</v>
      </c>
      <c r="L984" s="123">
        <f t="shared" si="16"/>
        <v>28184</v>
      </c>
      <c r="M984" s="83" t="s">
        <v>166</v>
      </c>
      <c r="N984" s="113" t="s">
        <v>9526</v>
      </c>
      <c r="O984" s="67"/>
      <c r="P984" s="67"/>
      <c r="Q984" s="83" t="s">
        <v>4674</v>
      </c>
      <c r="R984" s="182" t="s">
        <v>3143</v>
      </c>
      <c r="S984" s="83" t="s">
        <v>139</v>
      </c>
      <c r="T984" s="67" t="s">
        <v>140</v>
      </c>
      <c r="U984" s="200" t="s">
        <v>7831</v>
      </c>
      <c r="V984" s="67"/>
      <c r="W984" s="67"/>
      <c r="X984" s="83" t="s">
        <v>7202</v>
      </c>
    </row>
    <row r="985" spans="1:24" ht="15" customHeight="1">
      <c r="A985" s="67" t="s">
        <v>134</v>
      </c>
      <c r="B985" s="67" t="s">
        <v>135</v>
      </c>
      <c r="C985" s="83">
        <v>1325</v>
      </c>
      <c r="D985" s="104" t="s">
        <v>172</v>
      </c>
      <c r="E985" s="83" t="s">
        <v>1157</v>
      </c>
      <c r="F985" s="67" t="s">
        <v>136</v>
      </c>
      <c r="G985" s="83">
        <v>13200</v>
      </c>
      <c r="H985" s="67" t="s">
        <v>162</v>
      </c>
      <c r="I985" s="67">
        <v>1</v>
      </c>
      <c r="J985" s="195">
        <v>37315</v>
      </c>
      <c r="K985" s="67">
        <v>0</v>
      </c>
      <c r="L985" s="123">
        <f t="shared" si="16"/>
        <v>28184</v>
      </c>
      <c r="M985" s="83" t="s">
        <v>5955</v>
      </c>
      <c r="N985" s="113" t="s">
        <v>9526</v>
      </c>
      <c r="O985" s="67"/>
      <c r="P985" s="67"/>
      <c r="Q985" s="83" t="s">
        <v>4675</v>
      </c>
      <c r="R985" s="182" t="s">
        <v>3144</v>
      </c>
      <c r="S985" s="83" t="s">
        <v>139</v>
      </c>
      <c r="T985" s="67" t="s">
        <v>140</v>
      </c>
      <c r="U985" s="200" t="s">
        <v>7831</v>
      </c>
      <c r="V985" s="67"/>
      <c r="W985" s="67"/>
      <c r="X985" s="83" t="s">
        <v>7203</v>
      </c>
    </row>
    <row r="986" spans="1:24" ht="15" customHeight="1">
      <c r="A986" s="67" t="s">
        <v>134</v>
      </c>
      <c r="B986" s="67" t="s">
        <v>135</v>
      </c>
      <c r="C986" s="83">
        <v>1073</v>
      </c>
      <c r="D986" s="104" t="s">
        <v>5482</v>
      </c>
      <c r="E986" s="83" t="s">
        <v>1158</v>
      </c>
      <c r="F986" s="67" t="s">
        <v>136</v>
      </c>
      <c r="G986" s="83">
        <v>500</v>
      </c>
      <c r="H986" s="67" t="s">
        <v>162</v>
      </c>
      <c r="I986" s="67">
        <v>1</v>
      </c>
      <c r="J986" s="195">
        <v>37315</v>
      </c>
      <c r="K986" s="67">
        <v>0</v>
      </c>
      <c r="L986" s="123">
        <f t="shared" si="16"/>
        <v>28184</v>
      </c>
      <c r="M986" s="83" t="s">
        <v>5801</v>
      </c>
      <c r="N986" s="113" t="s">
        <v>9526</v>
      </c>
      <c r="O986" s="67"/>
      <c r="P986" s="67"/>
      <c r="Q986" s="83" t="s">
        <v>137</v>
      </c>
      <c r="R986" s="182" t="s">
        <v>137</v>
      </c>
      <c r="S986" s="83" t="s">
        <v>139</v>
      </c>
      <c r="T986" s="67" t="s">
        <v>140</v>
      </c>
      <c r="U986" s="200" t="s">
        <v>7830</v>
      </c>
      <c r="V986" s="67"/>
      <c r="W986" s="67"/>
      <c r="X986" s="83" t="s">
        <v>7204</v>
      </c>
    </row>
    <row r="987" spans="1:24" ht="15" customHeight="1">
      <c r="A987" s="67" t="s">
        <v>134</v>
      </c>
      <c r="B987" s="67" t="s">
        <v>135</v>
      </c>
      <c r="C987" s="83">
        <v>707</v>
      </c>
      <c r="D987" s="104" t="s">
        <v>5482</v>
      </c>
      <c r="E987" s="83" t="s">
        <v>1159</v>
      </c>
      <c r="F987" s="67" t="s">
        <v>136</v>
      </c>
      <c r="G987" s="83">
        <v>6500</v>
      </c>
      <c r="H987" s="67" t="s">
        <v>162</v>
      </c>
      <c r="I987" s="67">
        <v>1</v>
      </c>
      <c r="J987" s="195">
        <v>37315</v>
      </c>
      <c r="K987" s="67">
        <v>0</v>
      </c>
      <c r="L987" s="123">
        <f t="shared" si="16"/>
        <v>28184</v>
      </c>
      <c r="M987" s="83" t="s">
        <v>5801</v>
      </c>
      <c r="N987" s="113" t="s">
        <v>9526</v>
      </c>
      <c r="O987" s="67"/>
      <c r="P987" s="67"/>
      <c r="Q987" s="83" t="s">
        <v>4676</v>
      </c>
      <c r="R987" s="182" t="s">
        <v>3145</v>
      </c>
      <c r="S987" s="83" t="s">
        <v>139</v>
      </c>
      <c r="T987" s="67" t="s">
        <v>140</v>
      </c>
      <c r="U987" s="200" t="s">
        <v>7830</v>
      </c>
      <c r="V987" s="67"/>
      <c r="W987" s="67"/>
      <c r="X987" s="83" t="s">
        <v>7205</v>
      </c>
    </row>
    <row r="988" spans="1:24" ht="15" customHeight="1">
      <c r="A988" s="67" t="s">
        <v>134</v>
      </c>
      <c r="B988" s="67" t="s">
        <v>135</v>
      </c>
      <c r="C988" s="83">
        <v>2984</v>
      </c>
      <c r="D988" s="104" t="s">
        <v>172</v>
      </c>
      <c r="E988" s="83" t="s">
        <v>1160</v>
      </c>
      <c r="F988" s="67" t="s">
        <v>136</v>
      </c>
      <c r="G988" s="83">
        <v>8800</v>
      </c>
      <c r="H988" s="67" t="s">
        <v>162</v>
      </c>
      <c r="I988" s="67">
        <v>1</v>
      </c>
      <c r="J988" s="195">
        <v>37315</v>
      </c>
      <c r="K988" s="67">
        <v>0</v>
      </c>
      <c r="L988" s="123">
        <f t="shared" si="16"/>
        <v>28184</v>
      </c>
      <c r="M988" s="83" t="s">
        <v>166</v>
      </c>
      <c r="N988" s="113" t="s">
        <v>9526</v>
      </c>
      <c r="O988" s="67"/>
      <c r="P988" s="67"/>
      <c r="Q988" s="83" t="s">
        <v>4677</v>
      </c>
      <c r="R988" s="182" t="s">
        <v>3146</v>
      </c>
      <c r="S988" s="83" t="s">
        <v>139</v>
      </c>
      <c r="T988" s="67" t="s">
        <v>140</v>
      </c>
      <c r="U988" s="200" t="s">
        <v>7832</v>
      </c>
      <c r="V988" s="67"/>
      <c r="W988" s="67"/>
      <c r="X988" s="83" t="s">
        <v>7206</v>
      </c>
    </row>
    <row r="989" spans="1:24" ht="15" customHeight="1">
      <c r="A989" s="67" t="s">
        <v>134</v>
      </c>
      <c r="B989" s="67" t="s">
        <v>135</v>
      </c>
      <c r="C989" s="83">
        <v>1179</v>
      </c>
      <c r="D989" s="104" t="s">
        <v>5500</v>
      </c>
      <c r="E989" s="83" t="s">
        <v>1161</v>
      </c>
      <c r="F989" s="67" t="s">
        <v>136</v>
      </c>
      <c r="G989" s="83">
        <v>6000</v>
      </c>
      <c r="H989" s="67" t="s">
        <v>5736</v>
      </c>
      <c r="I989" s="67">
        <v>1</v>
      </c>
      <c r="J989" s="195">
        <v>37315</v>
      </c>
      <c r="K989" s="67">
        <v>0</v>
      </c>
      <c r="L989" s="123">
        <f t="shared" si="16"/>
        <v>28184</v>
      </c>
      <c r="M989" s="83" t="s">
        <v>163</v>
      </c>
      <c r="N989" s="113" t="s">
        <v>9526</v>
      </c>
      <c r="O989" s="67"/>
      <c r="P989" s="67"/>
      <c r="Q989" s="83" t="s">
        <v>4678</v>
      </c>
      <c r="R989" s="182" t="s">
        <v>3147</v>
      </c>
      <c r="S989" s="83" t="s">
        <v>139</v>
      </c>
      <c r="T989" s="67" t="s">
        <v>140</v>
      </c>
      <c r="U989" s="200" t="s">
        <v>7832</v>
      </c>
      <c r="V989" s="67"/>
      <c r="W989" s="67"/>
      <c r="X989" s="83" t="s">
        <v>7207</v>
      </c>
    </row>
    <row r="990" spans="1:24" ht="15" customHeight="1">
      <c r="A990" s="67" t="s">
        <v>134</v>
      </c>
      <c r="B990" s="67" t="s">
        <v>135</v>
      </c>
      <c r="C990" s="83">
        <v>416</v>
      </c>
      <c r="D990" s="104" t="s">
        <v>5576</v>
      </c>
      <c r="E990" s="83" t="s">
        <v>1162</v>
      </c>
      <c r="F990" s="67" t="s">
        <v>136</v>
      </c>
      <c r="G990" s="83">
        <v>25200</v>
      </c>
      <c r="H990" s="67" t="s">
        <v>5736</v>
      </c>
      <c r="I990" s="67">
        <v>1</v>
      </c>
      <c r="J990" s="195">
        <v>37344</v>
      </c>
      <c r="K990" s="67">
        <v>0</v>
      </c>
      <c r="L990" s="123">
        <f t="shared" si="16"/>
        <v>28213</v>
      </c>
      <c r="M990" s="83" t="s">
        <v>5743</v>
      </c>
      <c r="N990" s="113" t="s">
        <v>9526</v>
      </c>
      <c r="O990" s="67"/>
      <c r="P990" s="67"/>
      <c r="Q990" s="83" t="s">
        <v>4679</v>
      </c>
      <c r="R990" s="182" t="s">
        <v>3148</v>
      </c>
      <c r="S990" s="83" t="s">
        <v>139</v>
      </c>
      <c r="T990" s="67" t="s">
        <v>140</v>
      </c>
      <c r="U990" s="200" t="s">
        <v>7832</v>
      </c>
      <c r="V990" s="67"/>
      <c r="W990" s="67"/>
      <c r="X990" s="83" t="s">
        <v>7208</v>
      </c>
    </row>
    <row r="991" spans="1:24" ht="15" customHeight="1">
      <c r="A991" s="67" t="s">
        <v>134</v>
      </c>
      <c r="B991" s="67" t="s">
        <v>135</v>
      </c>
      <c r="C991" s="83">
        <v>1292</v>
      </c>
      <c r="D991" s="104" t="s">
        <v>5576</v>
      </c>
      <c r="E991" s="83" t="s">
        <v>1163</v>
      </c>
      <c r="F991" s="67" t="s">
        <v>136</v>
      </c>
      <c r="G991" s="83">
        <v>12400</v>
      </c>
      <c r="H991" s="67" t="s">
        <v>5736</v>
      </c>
      <c r="I991" s="67">
        <v>1</v>
      </c>
      <c r="J991" s="195">
        <v>37344</v>
      </c>
      <c r="K991" s="67">
        <v>0</v>
      </c>
      <c r="L991" s="123">
        <f t="shared" si="16"/>
        <v>28213</v>
      </c>
      <c r="M991" s="83" t="s">
        <v>5746</v>
      </c>
      <c r="N991" s="113" t="s">
        <v>9526</v>
      </c>
      <c r="O991" s="67"/>
      <c r="P991" s="67"/>
      <c r="Q991" s="83" t="s">
        <v>4680</v>
      </c>
      <c r="R991" s="182" t="s">
        <v>3149</v>
      </c>
      <c r="S991" s="83" t="s">
        <v>139</v>
      </c>
      <c r="T991" s="67" t="s">
        <v>140</v>
      </c>
      <c r="U991" s="200" t="s">
        <v>7831</v>
      </c>
      <c r="V991" s="67"/>
      <c r="W991" s="67"/>
      <c r="X991" s="83" t="s">
        <v>7209</v>
      </c>
    </row>
    <row r="992" spans="1:24" ht="15" customHeight="1">
      <c r="A992" s="67" t="s">
        <v>134</v>
      </c>
      <c r="B992" s="67" t="s">
        <v>135</v>
      </c>
      <c r="C992" s="83">
        <v>1485</v>
      </c>
      <c r="D992" s="104" t="s">
        <v>5501</v>
      </c>
      <c r="E992" s="83" t="s">
        <v>1164</v>
      </c>
      <c r="F992" s="67" t="s">
        <v>136</v>
      </c>
      <c r="G992" s="83">
        <v>20400</v>
      </c>
      <c r="H992" s="67" t="s">
        <v>162</v>
      </c>
      <c r="I992" s="67">
        <v>1</v>
      </c>
      <c r="J992" s="195">
        <v>37345</v>
      </c>
      <c r="K992" s="67">
        <v>0</v>
      </c>
      <c r="L992" s="123">
        <f t="shared" si="16"/>
        <v>28214</v>
      </c>
      <c r="M992" s="83" t="s">
        <v>5758</v>
      </c>
      <c r="N992" s="113" t="s">
        <v>9526</v>
      </c>
      <c r="O992" s="67"/>
      <c r="P992" s="67"/>
      <c r="Q992" s="83" t="s">
        <v>4681</v>
      </c>
      <c r="R992" s="182" t="s">
        <v>3150</v>
      </c>
      <c r="S992" s="83" t="s">
        <v>139</v>
      </c>
      <c r="T992" s="67" t="s">
        <v>140</v>
      </c>
      <c r="U992" s="200" t="s">
        <v>7832</v>
      </c>
      <c r="V992" s="67"/>
      <c r="W992" s="67"/>
      <c r="X992" s="83" t="s">
        <v>7210</v>
      </c>
    </row>
    <row r="993" spans="1:24" ht="15" customHeight="1">
      <c r="A993" s="67" t="s">
        <v>134</v>
      </c>
      <c r="B993" s="67" t="s">
        <v>135</v>
      </c>
      <c r="C993" s="83">
        <v>1494</v>
      </c>
      <c r="D993" s="104" t="s">
        <v>5501</v>
      </c>
      <c r="E993" s="83" t="s">
        <v>1165</v>
      </c>
      <c r="F993" s="67" t="s">
        <v>136</v>
      </c>
      <c r="G993" s="83">
        <v>24000</v>
      </c>
      <c r="H993" s="67" t="s">
        <v>162</v>
      </c>
      <c r="I993" s="67">
        <v>1</v>
      </c>
      <c r="J993" s="195">
        <v>37345</v>
      </c>
      <c r="K993" s="67">
        <v>0</v>
      </c>
      <c r="L993" s="123">
        <f t="shared" si="16"/>
        <v>28214</v>
      </c>
      <c r="M993" s="83" t="s">
        <v>5758</v>
      </c>
      <c r="N993" s="113" t="s">
        <v>9526</v>
      </c>
      <c r="O993" s="67"/>
      <c r="P993" s="67"/>
      <c r="Q993" s="83" t="s">
        <v>4682</v>
      </c>
      <c r="R993" s="182" t="s">
        <v>3151</v>
      </c>
      <c r="S993" s="83" t="s">
        <v>139</v>
      </c>
      <c r="T993" s="67" t="s">
        <v>140</v>
      </c>
      <c r="U993" s="200" t="s">
        <v>7832</v>
      </c>
      <c r="V993" s="67"/>
      <c r="W993" s="67"/>
      <c r="X993" s="83" t="s">
        <v>137</v>
      </c>
    </row>
    <row r="994" spans="1:24" ht="15" customHeight="1">
      <c r="A994" s="67" t="s">
        <v>134</v>
      </c>
      <c r="B994" s="67" t="s">
        <v>135</v>
      </c>
      <c r="C994" s="83">
        <v>2050</v>
      </c>
      <c r="D994" s="104" t="s">
        <v>5483</v>
      </c>
      <c r="E994" s="83" t="s">
        <v>1166</v>
      </c>
      <c r="F994" s="67" t="s">
        <v>136</v>
      </c>
      <c r="G994" s="83">
        <v>4000</v>
      </c>
      <c r="H994" s="67" t="s">
        <v>162</v>
      </c>
      <c r="I994" s="67">
        <v>1</v>
      </c>
      <c r="J994" s="195">
        <v>37345</v>
      </c>
      <c r="K994" s="67">
        <v>0</v>
      </c>
      <c r="L994" s="123">
        <f t="shared" si="16"/>
        <v>28214</v>
      </c>
      <c r="M994" s="83" t="s">
        <v>5765</v>
      </c>
      <c r="N994" s="113" t="s">
        <v>9526</v>
      </c>
      <c r="O994" s="67"/>
      <c r="P994" s="67"/>
      <c r="Q994" s="83" t="s">
        <v>4683</v>
      </c>
      <c r="R994" s="182" t="s">
        <v>3152</v>
      </c>
      <c r="S994" s="83" t="s">
        <v>139</v>
      </c>
      <c r="T994" s="67" t="s">
        <v>140</v>
      </c>
      <c r="U994" s="200" t="s">
        <v>7830</v>
      </c>
      <c r="V994" s="67"/>
      <c r="W994" s="67"/>
      <c r="X994" s="83" t="s">
        <v>137</v>
      </c>
    </row>
    <row r="995" spans="1:24" ht="15" customHeight="1">
      <c r="A995" s="67" t="s">
        <v>134</v>
      </c>
      <c r="B995" s="67" t="s">
        <v>135</v>
      </c>
      <c r="C995" s="83">
        <v>2051</v>
      </c>
      <c r="D995" s="104" t="s">
        <v>5483</v>
      </c>
      <c r="E995" s="83" t="s">
        <v>1167</v>
      </c>
      <c r="F995" s="67" t="s">
        <v>136</v>
      </c>
      <c r="G995" s="83">
        <v>3500</v>
      </c>
      <c r="H995" s="67" t="s">
        <v>162</v>
      </c>
      <c r="I995" s="67">
        <v>1</v>
      </c>
      <c r="J995" s="195">
        <v>37345</v>
      </c>
      <c r="K995" s="67">
        <v>0</v>
      </c>
      <c r="L995" s="123">
        <f t="shared" si="16"/>
        <v>28214</v>
      </c>
      <c r="M995" s="83" t="s">
        <v>5765</v>
      </c>
      <c r="N995" s="113" t="s">
        <v>9526</v>
      </c>
      <c r="O995" s="67"/>
      <c r="P995" s="67"/>
      <c r="Q995" s="83" t="s">
        <v>4684</v>
      </c>
      <c r="R995" s="182" t="s">
        <v>3153</v>
      </c>
      <c r="S995" s="83" t="s">
        <v>139</v>
      </c>
      <c r="T995" s="67" t="s">
        <v>140</v>
      </c>
      <c r="U995" s="200" t="s">
        <v>7830</v>
      </c>
      <c r="V995" s="67"/>
      <c r="W995" s="67"/>
      <c r="X995" s="83" t="s">
        <v>7211</v>
      </c>
    </row>
    <row r="996" spans="1:24" ht="15" customHeight="1">
      <c r="A996" s="67" t="s">
        <v>134</v>
      </c>
      <c r="B996" s="67" t="s">
        <v>135</v>
      </c>
      <c r="C996" s="83">
        <v>2052</v>
      </c>
      <c r="D996" s="104" t="s">
        <v>5483</v>
      </c>
      <c r="E996" s="83" t="s">
        <v>1168</v>
      </c>
      <c r="F996" s="67" t="s">
        <v>136</v>
      </c>
      <c r="G996" s="83">
        <v>3500</v>
      </c>
      <c r="H996" s="67" t="s">
        <v>162</v>
      </c>
      <c r="I996" s="67">
        <v>1</v>
      </c>
      <c r="J996" s="195">
        <v>37345</v>
      </c>
      <c r="K996" s="67">
        <v>0</v>
      </c>
      <c r="L996" s="123">
        <f t="shared" si="16"/>
        <v>28214</v>
      </c>
      <c r="M996" s="83" t="s">
        <v>5765</v>
      </c>
      <c r="N996" s="113" t="s">
        <v>9526</v>
      </c>
      <c r="O996" s="67"/>
      <c r="P996" s="67"/>
      <c r="Q996" s="83" t="s">
        <v>4685</v>
      </c>
      <c r="R996" s="182" t="s">
        <v>3154</v>
      </c>
      <c r="S996" s="83" t="s">
        <v>139</v>
      </c>
      <c r="T996" s="67" t="s">
        <v>140</v>
      </c>
      <c r="U996" s="200" t="s">
        <v>7830</v>
      </c>
      <c r="V996" s="67"/>
      <c r="W996" s="67"/>
      <c r="X996" s="83" t="s">
        <v>7010</v>
      </c>
    </row>
    <row r="997" spans="1:24" ht="15" customHeight="1">
      <c r="A997" s="67" t="s">
        <v>134</v>
      </c>
      <c r="B997" s="67" t="s">
        <v>135</v>
      </c>
      <c r="C997" s="83">
        <v>1150</v>
      </c>
      <c r="D997" s="104" t="s">
        <v>5522</v>
      </c>
      <c r="E997" s="83" t="s">
        <v>1169</v>
      </c>
      <c r="F997" s="67" t="s">
        <v>136</v>
      </c>
      <c r="G997" s="83">
        <v>36000</v>
      </c>
      <c r="H997" s="67" t="s">
        <v>162</v>
      </c>
      <c r="I997" s="67">
        <v>1</v>
      </c>
      <c r="J997" s="195">
        <v>37345</v>
      </c>
      <c r="K997" s="67">
        <v>0</v>
      </c>
      <c r="L997" s="123">
        <f t="shared" si="16"/>
        <v>28214</v>
      </c>
      <c r="M997" s="83" t="s">
        <v>5956</v>
      </c>
      <c r="N997" s="113" t="s">
        <v>9526</v>
      </c>
      <c r="O997" s="67"/>
      <c r="P997" s="67"/>
      <c r="Q997" s="83" t="s">
        <v>4686</v>
      </c>
      <c r="R997" s="182" t="s">
        <v>3155</v>
      </c>
      <c r="S997" s="83" t="s">
        <v>139</v>
      </c>
      <c r="T997" s="67" t="s">
        <v>140</v>
      </c>
      <c r="U997" s="200" t="s">
        <v>7832</v>
      </c>
      <c r="V997" s="67"/>
      <c r="W997" s="67"/>
      <c r="X997" s="83" t="s">
        <v>7212</v>
      </c>
    </row>
    <row r="998" spans="1:24" ht="15" customHeight="1">
      <c r="A998" s="67" t="s">
        <v>134</v>
      </c>
      <c r="B998" s="67" t="s">
        <v>135</v>
      </c>
      <c r="C998" s="83">
        <v>2985</v>
      </c>
      <c r="D998" s="104" t="s">
        <v>5496</v>
      </c>
      <c r="E998" s="83" t="s">
        <v>1170</v>
      </c>
      <c r="F998" s="67" t="s">
        <v>136</v>
      </c>
      <c r="G998" s="83">
        <v>1000</v>
      </c>
      <c r="H998" s="67" t="s">
        <v>162</v>
      </c>
      <c r="I998" s="67">
        <v>1</v>
      </c>
      <c r="J998" s="195">
        <v>37345</v>
      </c>
      <c r="K998" s="67">
        <v>0</v>
      </c>
      <c r="L998" s="123">
        <f t="shared" si="16"/>
        <v>28214</v>
      </c>
      <c r="M998" s="83" t="s">
        <v>5957</v>
      </c>
      <c r="N998" s="113" t="s">
        <v>9526</v>
      </c>
      <c r="O998" s="67"/>
      <c r="P998" s="67"/>
      <c r="Q998" s="83" t="s">
        <v>137</v>
      </c>
      <c r="R998" s="182" t="s">
        <v>137</v>
      </c>
      <c r="S998" s="83" t="s">
        <v>139</v>
      </c>
      <c r="T998" s="67" t="s">
        <v>140</v>
      </c>
      <c r="U998" s="200" t="s">
        <v>7830</v>
      </c>
      <c r="V998" s="67"/>
      <c r="W998" s="67"/>
      <c r="X998" s="83" t="s">
        <v>7213</v>
      </c>
    </row>
    <row r="999" spans="1:24" ht="23.25">
      <c r="A999" s="67" t="s">
        <v>134</v>
      </c>
      <c r="B999" s="67" t="s">
        <v>135</v>
      </c>
      <c r="C999" s="83">
        <v>2986</v>
      </c>
      <c r="D999" s="104" t="s">
        <v>5496</v>
      </c>
      <c r="E999" s="83" t="s">
        <v>1171</v>
      </c>
      <c r="F999" s="67" t="s">
        <v>136</v>
      </c>
      <c r="G999" s="83">
        <v>1000</v>
      </c>
      <c r="H999" s="67" t="s">
        <v>162</v>
      </c>
      <c r="I999" s="67">
        <v>1</v>
      </c>
      <c r="J999" s="195">
        <v>37345</v>
      </c>
      <c r="K999" s="67">
        <v>0</v>
      </c>
      <c r="L999" s="123">
        <f t="shared" si="16"/>
        <v>28214</v>
      </c>
      <c r="M999" s="83" t="s">
        <v>5957</v>
      </c>
      <c r="N999" s="113" t="s">
        <v>9526</v>
      </c>
      <c r="O999" s="67"/>
      <c r="P999" s="67"/>
      <c r="Q999" s="83" t="s">
        <v>137</v>
      </c>
      <c r="R999" s="182" t="s">
        <v>137</v>
      </c>
      <c r="S999" s="83" t="s">
        <v>139</v>
      </c>
      <c r="T999" s="67" t="s">
        <v>140</v>
      </c>
      <c r="U999" s="200" t="s">
        <v>7830</v>
      </c>
      <c r="V999" s="67"/>
      <c r="W999" s="67"/>
      <c r="X999" s="83" t="s">
        <v>7214</v>
      </c>
    </row>
    <row r="1000" spans="1:24" ht="23.25">
      <c r="A1000" s="67" t="s">
        <v>134</v>
      </c>
      <c r="B1000" s="67" t="s">
        <v>135</v>
      </c>
      <c r="C1000" s="83">
        <v>1484</v>
      </c>
      <c r="D1000" s="104" t="s">
        <v>5500</v>
      </c>
      <c r="E1000" s="83" t="s">
        <v>1172</v>
      </c>
      <c r="F1000" s="67" t="s">
        <v>136</v>
      </c>
      <c r="G1000" s="83">
        <v>14000</v>
      </c>
      <c r="H1000" s="67" t="s">
        <v>162</v>
      </c>
      <c r="I1000" s="67">
        <v>1</v>
      </c>
      <c r="J1000" s="195">
        <v>37386</v>
      </c>
      <c r="K1000" s="67">
        <v>0</v>
      </c>
      <c r="L1000" s="123">
        <f t="shared" si="16"/>
        <v>28255</v>
      </c>
      <c r="M1000" s="83" t="s">
        <v>5958</v>
      </c>
      <c r="N1000" s="113" t="s">
        <v>9526</v>
      </c>
      <c r="O1000" s="67"/>
      <c r="P1000" s="67"/>
      <c r="Q1000" s="83" t="s">
        <v>4687</v>
      </c>
      <c r="R1000" s="182" t="s">
        <v>3156</v>
      </c>
      <c r="S1000" s="83" t="s">
        <v>139</v>
      </c>
      <c r="T1000" s="67" t="s">
        <v>140</v>
      </c>
      <c r="U1000" s="200" t="s">
        <v>7832</v>
      </c>
      <c r="V1000" s="67"/>
      <c r="W1000" s="67"/>
      <c r="X1000" s="83" t="s">
        <v>7215</v>
      </c>
    </row>
    <row r="1001" spans="1:24" ht="23.25">
      <c r="A1001" s="67" t="s">
        <v>134</v>
      </c>
      <c r="B1001" s="67" t="s">
        <v>135</v>
      </c>
      <c r="C1001" s="83">
        <v>643</v>
      </c>
      <c r="D1001" s="104" t="s">
        <v>5482</v>
      </c>
      <c r="E1001" s="83" t="s">
        <v>1173</v>
      </c>
      <c r="F1001" s="67" t="s">
        <v>136</v>
      </c>
      <c r="G1001" s="83">
        <v>7800</v>
      </c>
      <c r="H1001" s="67" t="s">
        <v>162</v>
      </c>
      <c r="I1001" s="67">
        <v>1</v>
      </c>
      <c r="J1001" s="195">
        <v>37397</v>
      </c>
      <c r="K1001" s="67">
        <v>0</v>
      </c>
      <c r="L1001" s="123">
        <f t="shared" si="16"/>
        <v>28266</v>
      </c>
      <c r="M1001" s="83" t="s">
        <v>5801</v>
      </c>
      <c r="N1001" s="113" t="s">
        <v>9526</v>
      </c>
      <c r="O1001" s="67"/>
      <c r="P1001" s="67"/>
      <c r="Q1001" s="83" t="s">
        <v>4688</v>
      </c>
      <c r="R1001" s="182" t="s">
        <v>3157</v>
      </c>
      <c r="S1001" s="83" t="s">
        <v>139</v>
      </c>
      <c r="T1001" s="67" t="s">
        <v>140</v>
      </c>
      <c r="U1001" s="200" t="s">
        <v>7830</v>
      </c>
      <c r="V1001" s="67"/>
      <c r="W1001" s="67"/>
      <c r="X1001" s="83" t="s">
        <v>7216</v>
      </c>
    </row>
    <row r="1002" spans="1:24" ht="23.25">
      <c r="A1002" s="67" t="s">
        <v>134</v>
      </c>
      <c r="B1002" s="67" t="s">
        <v>135</v>
      </c>
      <c r="C1002" s="83">
        <v>1275</v>
      </c>
      <c r="D1002" s="104" t="s">
        <v>5485</v>
      </c>
      <c r="E1002" s="83" t="s">
        <v>1174</v>
      </c>
      <c r="F1002" s="67" t="s">
        <v>136</v>
      </c>
      <c r="G1002" s="83">
        <v>16200</v>
      </c>
      <c r="H1002" s="67" t="s">
        <v>162</v>
      </c>
      <c r="I1002" s="67">
        <v>1</v>
      </c>
      <c r="J1002" s="195">
        <v>37429</v>
      </c>
      <c r="K1002" s="67">
        <v>0</v>
      </c>
      <c r="L1002" s="123">
        <f t="shared" si="16"/>
        <v>28298</v>
      </c>
      <c r="M1002" s="83" t="s">
        <v>5895</v>
      </c>
      <c r="N1002" s="113" t="s">
        <v>9526</v>
      </c>
      <c r="O1002" s="67"/>
      <c r="P1002" s="67"/>
      <c r="Q1002" s="83" t="s">
        <v>4689</v>
      </c>
      <c r="R1002" s="182" t="s">
        <v>3158</v>
      </c>
      <c r="S1002" s="83" t="s">
        <v>139</v>
      </c>
      <c r="T1002" s="67" t="s">
        <v>140</v>
      </c>
      <c r="U1002" s="200" t="s">
        <v>7832</v>
      </c>
      <c r="V1002" s="67"/>
      <c r="W1002" s="67"/>
      <c r="X1002" s="83" t="s">
        <v>137</v>
      </c>
    </row>
    <row r="1003" spans="1:24" ht="23.25">
      <c r="A1003" s="67" t="s">
        <v>134</v>
      </c>
      <c r="B1003" s="67" t="s">
        <v>135</v>
      </c>
      <c r="C1003" s="83">
        <v>1486</v>
      </c>
      <c r="D1003" s="104" t="s">
        <v>5485</v>
      </c>
      <c r="E1003" s="83" t="s">
        <v>1175</v>
      </c>
      <c r="F1003" s="67" t="s">
        <v>136</v>
      </c>
      <c r="G1003" s="83">
        <v>33600</v>
      </c>
      <c r="H1003" s="67" t="s">
        <v>162</v>
      </c>
      <c r="I1003" s="67">
        <v>1</v>
      </c>
      <c r="J1003" s="195">
        <v>37429</v>
      </c>
      <c r="K1003" s="67">
        <v>0</v>
      </c>
      <c r="L1003" s="123">
        <f t="shared" si="16"/>
        <v>28298</v>
      </c>
      <c r="M1003" s="83" t="s">
        <v>5895</v>
      </c>
      <c r="N1003" s="113" t="s">
        <v>9526</v>
      </c>
      <c r="O1003" s="67"/>
      <c r="P1003" s="67"/>
      <c r="Q1003" s="83" t="s">
        <v>4690</v>
      </c>
      <c r="R1003" s="182" t="s">
        <v>3159</v>
      </c>
      <c r="S1003" s="83" t="s">
        <v>139</v>
      </c>
      <c r="T1003" s="67" t="s">
        <v>140</v>
      </c>
      <c r="U1003" s="200" t="s">
        <v>7832</v>
      </c>
      <c r="V1003" s="67"/>
      <c r="W1003" s="67"/>
      <c r="X1003" s="83" t="s">
        <v>7217</v>
      </c>
    </row>
    <row r="1004" spans="1:24" ht="23.25">
      <c r="A1004" s="67" t="s">
        <v>134</v>
      </c>
      <c r="B1004" s="67" t="s">
        <v>135</v>
      </c>
      <c r="C1004" s="83">
        <v>1251</v>
      </c>
      <c r="D1004" s="104" t="s">
        <v>5540</v>
      </c>
      <c r="E1004" s="83" t="s">
        <v>1176</v>
      </c>
      <c r="F1004" s="67" t="s">
        <v>136</v>
      </c>
      <c r="G1004" s="83">
        <v>18600</v>
      </c>
      <c r="H1004" s="67" t="s">
        <v>162</v>
      </c>
      <c r="I1004" s="67">
        <v>1</v>
      </c>
      <c r="J1004" s="195">
        <v>37424</v>
      </c>
      <c r="K1004" s="67">
        <v>0</v>
      </c>
      <c r="L1004" s="123">
        <f t="shared" si="16"/>
        <v>28293</v>
      </c>
      <c r="M1004" s="83" t="s">
        <v>5838</v>
      </c>
      <c r="N1004" s="113" t="s">
        <v>9526</v>
      </c>
      <c r="O1004" s="67"/>
      <c r="P1004" s="67"/>
      <c r="Q1004" s="83" t="s">
        <v>4691</v>
      </c>
      <c r="R1004" s="182" t="s">
        <v>3160</v>
      </c>
      <c r="S1004" s="83" t="s">
        <v>139</v>
      </c>
      <c r="T1004" s="67" t="s">
        <v>140</v>
      </c>
      <c r="U1004" s="200" t="s">
        <v>7831</v>
      </c>
      <c r="V1004" s="67"/>
      <c r="W1004" s="67"/>
      <c r="X1004" s="83" t="s">
        <v>7218</v>
      </c>
    </row>
    <row r="1005" spans="1:24" ht="23.25">
      <c r="A1005" s="67" t="s">
        <v>134</v>
      </c>
      <c r="B1005" s="67" t="s">
        <v>135</v>
      </c>
      <c r="C1005" s="83">
        <v>1282</v>
      </c>
      <c r="D1005" s="104" t="s">
        <v>5644</v>
      </c>
      <c r="E1005" s="83" t="s">
        <v>1177</v>
      </c>
      <c r="F1005" s="67" t="s">
        <v>136</v>
      </c>
      <c r="G1005" s="83">
        <v>10800</v>
      </c>
      <c r="H1005" s="67" t="s">
        <v>162</v>
      </c>
      <c r="I1005" s="67">
        <v>1</v>
      </c>
      <c r="J1005" s="195">
        <v>37501</v>
      </c>
      <c r="K1005" s="67">
        <v>0</v>
      </c>
      <c r="L1005" s="123">
        <f t="shared" si="16"/>
        <v>28370</v>
      </c>
      <c r="M1005" s="83" t="s">
        <v>5856</v>
      </c>
      <c r="N1005" s="113" t="s">
        <v>9526</v>
      </c>
      <c r="O1005" s="67"/>
      <c r="P1005" s="67"/>
      <c r="Q1005" s="83" t="s">
        <v>4692</v>
      </c>
      <c r="R1005" s="182" t="s">
        <v>3161</v>
      </c>
      <c r="S1005" s="83" t="s">
        <v>139</v>
      </c>
      <c r="T1005" s="67" t="s">
        <v>140</v>
      </c>
      <c r="U1005" s="200" t="s">
        <v>7830</v>
      </c>
      <c r="V1005" s="67"/>
      <c r="W1005" s="67"/>
      <c r="X1005" s="83" t="s">
        <v>7219</v>
      </c>
    </row>
    <row r="1006" spans="1:24" ht="23.25">
      <c r="A1006" s="67" t="s">
        <v>134</v>
      </c>
      <c r="B1006" s="67" t="s">
        <v>135</v>
      </c>
      <c r="C1006" s="83">
        <v>2544</v>
      </c>
      <c r="D1006" s="104" t="s">
        <v>5525</v>
      </c>
      <c r="E1006" s="83" t="s">
        <v>1178</v>
      </c>
      <c r="F1006" s="67" t="s">
        <v>136</v>
      </c>
      <c r="G1006" s="83">
        <v>1500</v>
      </c>
      <c r="H1006" s="67" t="s">
        <v>162</v>
      </c>
      <c r="I1006" s="67">
        <v>1</v>
      </c>
      <c r="J1006" s="195">
        <v>37453</v>
      </c>
      <c r="K1006" s="67">
        <v>0</v>
      </c>
      <c r="L1006" s="123">
        <f t="shared" si="16"/>
        <v>28322</v>
      </c>
      <c r="M1006" s="83" t="s">
        <v>171</v>
      </c>
      <c r="N1006" s="113" t="s">
        <v>9526</v>
      </c>
      <c r="O1006" s="67"/>
      <c r="P1006" s="67"/>
      <c r="Q1006" s="83" t="s">
        <v>4693</v>
      </c>
      <c r="R1006" s="182" t="s">
        <v>3162</v>
      </c>
      <c r="S1006" s="83" t="s">
        <v>139</v>
      </c>
      <c r="T1006" s="67" t="s">
        <v>140</v>
      </c>
      <c r="U1006" s="200" t="s">
        <v>7830</v>
      </c>
      <c r="V1006" s="67"/>
      <c r="W1006" s="67"/>
      <c r="X1006" s="83" t="s">
        <v>7220</v>
      </c>
    </row>
    <row r="1007" spans="1:24" ht="23.25">
      <c r="A1007" s="67" t="s">
        <v>134</v>
      </c>
      <c r="B1007" s="67" t="s">
        <v>135</v>
      </c>
      <c r="C1007" s="83">
        <v>840</v>
      </c>
      <c r="D1007" s="104" t="s">
        <v>5525</v>
      </c>
      <c r="E1007" s="83" t="s">
        <v>1179</v>
      </c>
      <c r="F1007" s="67" t="s">
        <v>136</v>
      </c>
      <c r="G1007" s="83">
        <v>7500</v>
      </c>
      <c r="H1007" s="67" t="s">
        <v>162</v>
      </c>
      <c r="I1007" s="67">
        <v>1</v>
      </c>
      <c r="J1007" s="195">
        <v>37453</v>
      </c>
      <c r="K1007" s="67">
        <v>0</v>
      </c>
      <c r="L1007" s="123">
        <f t="shared" si="16"/>
        <v>28322</v>
      </c>
      <c r="M1007" s="83" t="s">
        <v>171</v>
      </c>
      <c r="N1007" s="113" t="s">
        <v>9526</v>
      </c>
      <c r="O1007" s="67"/>
      <c r="P1007" s="67"/>
      <c r="Q1007" s="83" t="s">
        <v>4694</v>
      </c>
      <c r="R1007" s="182" t="s">
        <v>3163</v>
      </c>
      <c r="S1007" s="83" t="s">
        <v>139</v>
      </c>
      <c r="T1007" s="67" t="s">
        <v>140</v>
      </c>
      <c r="U1007" s="200" t="s">
        <v>7830</v>
      </c>
      <c r="V1007" s="67"/>
      <c r="W1007" s="67"/>
      <c r="X1007" s="83" t="s">
        <v>7221</v>
      </c>
    </row>
    <row r="1008" spans="1:24" ht="23.25">
      <c r="A1008" s="67" t="s">
        <v>134</v>
      </c>
      <c r="B1008" s="67" t="s">
        <v>135</v>
      </c>
      <c r="C1008" s="83">
        <v>1569</v>
      </c>
      <c r="D1008" s="104" t="s">
        <v>5525</v>
      </c>
      <c r="E1008" s="83" t="s">
        <v>1180</v>
      </c>
      <c r="F1008" s="67" t="s">
        <v>136</v>
      </c>
      <c r="G1008" s="83">
        <v>1500</v>
      </c>
      <c r="H1008" s="67" t="s">
        <v>162</v>
      </c>
      <c r="I1008" s="67">
        <v>1</v>
      </c>
      <c r="J1008" s="195">
        <v>37453</v>
      </c>
      <c r="K1008" s="67">
        <v>0</v>
      </c>
      <c r="L1008" s="123">
        <f t="shared" si="16"/>
        <v>28322</v>
      </c>
      <c r="M1008" s="83" t="s">
        <v>171</v>
      </c>
      <c r="N1008" s="113" t="s">
        <v>9526</v>
      </c>
      <c r="O1008" s="67"/>
      <c r="P1008" s="183"/>
      <c r="Q1008" s="83" t="s">
        <v>4693</v>
      </c>
      <c r="R1008" s="182" t="s">
        <v>3164</v>
      </c>
      <c r="S1008" s="83" t="s">
        <v>139</v>
      </c>
      <c r="T1008" s="67" t="s">
        <v>140</v>
      </c>
      <c r="U1008" s="200" t="s">
        <v>7830</v>
      </c>
      <c r="V1008" s="67"/>
      <c r="W1008" s="67"/>
      <c r="X1008" s="83" t="s">
        <v>7222</v>
      </c>
    </row>
    <row r="1009" spans="1:24" ht="23.25">
      <c r="A1009" s="67" t="s">
        <v>134</v>
      </c>
      <c r="B1009" s="67" t="s">
        <v>135</v>
      </c>
      <c r="C1009" s="83">
        <v>1570</v>
      </c>
      <c r="D1009" s="104" t="s">
        <v>5529</v>
      </c>
      <c r="E1009" s="83" t="s">
        <v>1181</v>
      </c>
      <c r="F1009" s="67" t="s">
        <v>136</v>
      </c>
      <c r="G1009" s="83">
        <v>7800</v>
      </c>
      <c r="H1009" s="67" t="s">
        <v>162</v>
      </c>
      <c r="I1009" s="67">
        <v>1</v>
      </c>
      <c r="J1009" s="195">
        <v>37590</v>
      </c>
      <c r="K1009" s="67">
        <v>0</v>
      </c>
      <c r="L1009" s="123">
        <f t="shared" ref="L1009:L1072" si="17">DATE(YEAR(J1009)-25,MONTH(J1009),DAY(J1009))</f>
        <v>28459</v>
      </c>
      <c r="M1009" s="83" t="s">
        <v>5959</v>
      </c>
      <c r="N1009" s="113" t="s">
        <v>9526</v>
      </c>
      <c r="O1009" s="67"/>
      <c r="P1009" s="67"/>
      <c r="Q1009" s="83" t="s">
        <v>4695</v>
      </c>
      <c r="R1009" s="182" t="s">
        <v>3165</v>
      </c>
      <c r="S1009" s="83" t="s">
        <v>139</v>
      </c>
      <c r="T1009" s="67" t="s">
        <v>140</v>
      </c>
      <c r="U1009" s="200" t="s">
        <v>7830</v>
      </c>
      <c r="V1009" s="67"/>
      <c r="W1009" s="67"/>
      <c r="X1009" s="83" t="s">
        <v>7223</v>
      </c>
    </row>
    <row r="1010" spans="1:24" ht="23.25">
      <c r="A1010" s="67" t="s">
        <v>134</v>
      </c>
      <c r="B1010" s="67" t="s">
        <v>135</v>
      </c>
      <c r="C1010" s="83">
        <v>1281</v>
      </c>
      <c r="D1010" s="104" t="s">
        <v>5529</v>
      </c>
      <c r="E1010" s="83" t="s">
        <v>1182</v>
      </c>
      <c r="F1010" s="67" t="s">
        <v>136</v>
      </c>
      <c r="G1010" s="83">
        <v>8400</v>
      </c>
      <c r="H1010" s="67" t="s">
        <v>162</v>
      </c>
      <c r="I1010" s="67">
        <v>1</v>
      </c>
      <c r="J1010" s="195">
        <v>37590</v>
      </c>
      <c r="K1010" s="67">
        <v>0</v>
      </c>
      <c r="L1010" s="123">
        <f t="shared" si="17"/>
        <v>28459</v>
      </c>
      <c r="M1010" s="83" t="s">
        <v>5960</v>
      </c>
      <c r="N1010" s="113" t="s">
        <v>9526</v>
      </c>
      <c r="O1010" s="67"/>
      <c r="P1010" s="67"/>
      <c r="Q1010" s="83" t="s">
        <v>4695</v>
      </c>
      <c r="R1010" s="182" t="s">
        <v>3166</v>
      </c>
      <c r="S1010" s="83" t="s">
        <v>139</v>
      </c>
      <c r="T1010" s="67" t="s">
        <v>140</v>
      </c>
      <c r="U1010" s="200" t="s">
        <v>7830</v>
      </c>
      <c r="V1010" s="67"/>
      <c r="W1010" s="67"/>
      <c r="X1010" s="83" t="s">
        <v>7224</v>
      </c>
    </row>
    <row r="1011" spans="1:24" ht="23.25">
      <c r="A1011" s="67" t="s">
        <v>134</v>
      </c>
      <c r="B1011" s="67" t="s">
        <v>135</v>
      </c>
      <c r="C1011" s="83">
        <v>1387</v>
      </c>
      <c r="D1011" s="104" t="s">
        <v>5504</v>
      </c>
      <c r="E1011" s="83" t="s">
        <v>1183</v>
      </c>
      <c r="F1011" s="67" t="s">
        <v>136</v>
      </c>
      <c r="G1011" s="83">
        <v>13800</v>
      </c>
      <c r="H1011" s="67" t="s">
        <v>162</v>
      </c>
      <c r="I1011" s="67">
        <v>1</v>
      </c>
      <c r="J1011" s="195">
        <v>37590</v>
      </c>
      <c r="K1011" s="67">
        <v>0</v>
      </c>
      <c r="L1011" s="123">
        <f t="shared" si="17"/>
        <v>28459</v>
      </c>
      <c r="M1011" s="83" t="s">
        <v>5758</v>
      </c>
      <c r="N1011" s="113" t="s">
        <v>9526</v>
      </c>
      <c r="O1011" s="67"/>
      <c r="P1011" s="67"/>
      <c r="Q1011" s="83" t="s">
        <v>4696</v>
      </c>
      <c r="R1011" s="182" t="s">
        <v>3167</v>
      </c>
      <c r="S1011" s="83" t="s">
        <v>139</v>
      </c>
      <c r="T1011" s="67" t="s">
        <v>140</v>
      </c>
      <c r="U1011" s="200" t="s">
        <v>7831</v>
      </c>
      <c r="V1011" s="67"/>
      <c r="W1011" s="67"/>
      <c r="X1011" s="83" t="s">
        <v>7225</v>
      </c>
    </row>
    <row r="1012" spans="1:24" ht="23.25">
      <c r="A1012" s="67" t="s">
        <v>134</v>
      </c>
      <c r="B1012" s="67" t="s">
        <v>135</v>
      </c>
      <c r="C1012" s="83">
        <v>1605</v>
      </c>
      <c r="D1012" s="104" t="s">
        <v>5480</v>
      </c>
      <c r="E1012" s="83" t="s">
        <v>1184</v>
      </c>
      <c r="F1012" s="67" t="s">
        <v>136</v>
      </c>
      <c r="G1012" s="83">
        <v>3060</v>
      </c>
      <c r="H1012" s="67" t="s">
        <v>162</v>
      </c>
      <c r="I1012" s="67">
        <v>1</v>
      </c>
      <c r="J1012" s="195">
        <v>37590</v>
      </c>
      <c r="K1012" s="67">
        <v>0</v>
      </c>
      <c r="L1012" s="123">
        <f t="shared" si="17"/>
        <v>28459</v>
      </c>
      <c r="M1012" s="83" t="s">
        <v>5727</v>
      </c>
      <c r="N1012" s="113" t="s">
        <v>9526</v>
      </c>
      <c r="O1012" s="67"/>
      <c r="P1012" s="67"/>
      <c r="Q1012" s="83" t="s">
        <v>4697</v>
      </c>
      <c r="R1012" s="182" t="s">
        <v>3168</v>
      </c>
      <c r="S1012" s="83" t="s">
        <v>139</v>
      </c>
      <c r="T1012" s="67" t="s">
        <v>140</v>
      </c>
      <c r="U1012" s="200" t="s">
        <v>7830</v>
      </c>
      <c r="V1012" s="67"/>
      <c r="W1012" s="67"/>
      <c r="X1012" s="83" t="s">
        <v>137</v>
      </c>
    </row>
    <row r="1013" spans="1:24" ht="23.25">
      <c r="A1013" s="67" t="s">
        <v>134</v>
      </c>
      <c r="B1013" s="67" t="s">
        <v>135</v>
      </c>
      <c r="C1013" s="83">
        <v>1607</v>
      </c>
      <c r="D1013" s="104" t="s">
        <v>5480</v>
      </c>
      <c r="E1013" s="83" t="s">
        <v>1185</v>
      </c>
      <c r="F1013" s="67" t="s">
        <v>136</v>
      </c>
      <c r="G1013" s="83">
        <v>1860</v>
      </c>
      <c r="H1013" s="67" t="s">
        <v>162</v>
      </c>
      <c r="I1013" s="67">
        <v>1</v>
      </c>
      <c r="J1013" s="195">
        <v>37590</v>
      </c>
      <c r="K1013" s="67">
        <v>0</v>
      </c>
      <c r="L1013" s="123">
        <f t="shared" si="17"/>
        <v>28459</v>
      </c>
      <c r="M1013" s="83" t="s">
        <v>5727</v>
      </c>
      <c r="N1013" s="113" t="s">
        <v>9526</v>
      </c>
      <c r="O1013" s="67"/>
      <c r="P1013" s="67"/>
      <c r="Q1013" s="83" t="s">
        <v>4698</v>
      </c>
      <c r="R1013" s="182" t="s">
        <v>3169</v>
      </c>
      <c r="S1013" s="83" t="s">
        <v>139</v>
      </c>
      <c r="T1013" s="67" t="s">
        <v>140</v>
      </c>
      <c r="U1013" s="200" t="s">
        <v>7830</v>
      </c>
      <c r="V1013" s="67"/>
      <c r="W1013" s="67"/>
      <c r="X1013" s="83" t="s">
        <v>7226</v>
      </c>
    </row>
    <row r="1014" spans="1:24" ht="23.25">
      <c r="A1014" s="67" t="s">
        <v>134</v>
      </c>
      <c r="B1014" s="67" t="s">
        <v>135</v>
      </c>
      <c r="C1014" s="83">
        <v>1614</v>
      </c>
      <c r="D1014" s="104" t="s">
        <v>5480</v>
      </c>
      <c r="E1014" s="83" t="s">
        <v>1186</v>
      </c>
      <c r="F1014" s="67" t="s">
        <v>136</v>
      </c>
      <c r="G1014" s="83">
        <v>10600</v>
      </c>
      <c r="H1014" s="67" t="s">
        <v>162</v>
      </c>
      <c r="I1014" s="67">
        <v>1</v>
      </c>
      <c r="J1014" s="195">
        <v>37590</v>
      </c>
      <c r="K1014" s="67">
        <v>0</v>
      </c>
      <c r="L1014" s="123">
        <f t="shared" si="17"/>
        <v>28459</v>
      </c>
      <c r="M1014" s="83" t="s">
        <v>5727</v>
      </c>
      <c r="N1014" s="113" t="s">
        <v>9526</v>
      </c>
      <c r="O1014" s="67"/>
      <c r="P1014" s="67"/>
      <c r="Q1014" s="83" t="s">
        <v>4699</v>
      </c>
      <c r="R1014" s="182" t="s">
        <v>3170</v>
      </c>
      <c r="S1014" s="83" t="s">
        <v>139</v>
      </c>
      <c r="T1014" s="67" t="s">
        <v>140</v>
      </c>
      <c r="U1014" s="200" t="s">
        <v>7830</v>
      </c>
      <c r="V1014" s="67"/>
      <c r="W1014" s="67"/>
      <c r="X1014" s="83" t="s">
        <v>137</v>
      </c>
    </row>
    <row r="1015" spans="1:24" ht="23.25">
      <c r="A1015" s="67" t="s">
        <v>134</v>
      </c>
      <c r="B1015" s="67" t="s">
        <v>135</v>
      </c>
      <c r="C1015" s="83">
        <v>1631</v>
      </c>
      <c r="D1015" s="104" t="s">
        <v>5488</v>
      </c>
      <c r="E1015" s="83" t="s">
        <v>1187</v>
      </c>
      <c r="F1015" s="67" t="s">
        <v>5807</v>
      </c>
      <c r="G1015" s="83">
        <v>7700</v>
      </c>
      <c r="H1015" s="67" t="s">
        <v>5736</v>
      </c>
      <c r="I1015" s="67">
        <v>1</v>
      </c>
      <c r="J1015" s="195">
        <v>37648</v>
      </c>
      <c r="K1015" s="67">
        <v>0</v>
      </c>
      <c r="L1015" s="123">
        <f t="shared" si="17"/>
        <v>28517</v>
      </c>
      <c r="M1015" s="83" t="s">
        <v>5746</v>
      </c>
      <c r="N1015" s="113" t="s">
        <v>9526</v>
      </c>
      <c r="O1015" s="67"/>
      <c r="P1015" s="67"/>
      <c r="Q1015" s="83" t="s">
        <v>4700</v>
      </c>
      <c r="R1015" s="182" t="s">
        <v>3171</v>
      </c>
      <c r="S1015" s="83" t="s">
        <v>139</v>
      </c>
      <c r="T1015" s="67" t="s">
        <v>140</v>
      </c>
      <c r="U1015" s="200" t="s">
        <v>7830</v>
      </c>
      <c r="V1015" s="67"/>
      <c r="W1015" s="67"/>
      <c r="X1015" s="83" t="s">
        <v>7227</v>
      </c>
    </row>
    <row r="1016" spans="1:24" ht="23.25">
      <c r="A1016" s="67" t="s">
        <v>134</v>
      </c>
      <c r="B1016" s="67" t="s">
        <v>135</v>
      </c>
      <c r="C1016" s="83">
        <v>1917</v>
      </c>
      <c r="D1016" s="104" t="s">
        <v>5485</v>
      </c>
      <c r="E1016" s="83" t="s">
        <v>1188</v>
      </c>
      <c r="F1016" s="67" t="s">
        <v>136</v>
      </c>
      <c r="G1016" s="83">
        <v>36000</v>
      </c>
      <c r="H1016" s="67" t="s">
        <v>162</v>
      </c>
      <c r="I1016" s="67">
        <v>1</v>
      </c>
      <c r="J1016" s="195">
        <v>37652</v>
      </c>
      <c r="K1016" s="67">
        <v>0</v>
      </c>
      <c r="L1016" s="123">
        <f t="shared" si="17"/>
        <v>28521</v>
      </c>
      <c r="M1016" s="83" t="s">
        <v>171</v>
      </c>
      <c r="N1016" s="113" t="s">
        <v>9526</v>
      </c>
      <c r="O1016" s="67"/>
      <c r="P1016" s="67"/>
      <c r="Q1016" s="83" t="s">
        <v>4701</v>
      </c>
      <c r="R1016" s="182" t="s">
        <v>3172</v>
      </c>
      <c r="S1016" s="83" t="s">
        <v>139</v>
      </c>
      <c r="T1016" s="67" t="s">
        <v>140</v>
      </c>
      <c r="U1016" s="200" t="s">
        <v>7833</v>
      </c>
      <c r="V1016" s="67"/>
      <c r="W1016" s="67"/>
      <c r="X1016" s="83" t="s">
        <v>7228</v>
      </c>
    </row>
    <row r="1017" spans="1:24" ht="23.25">
      <c r="A1017" s="67" t="s">
        <v>134</v>
      </c>
      <c r="B1017" s="67" t="s">
        <v>135</v>
      </c>
      <c r="C1017" s="83">
        <v>1390</v>
      </c>
      <c r="D1017" s="104" t="s">
        <v>5482</v>
      </c>
      <c r="E1017" s="83" t="s">
        <v>1189</v>
      </c>
      <c r="F1017" s="67" t="s">
        <v>136</v>
      </c>
      <c r="G1017" s="83">
        <v>500</v>
      </c>
      <c r="H1017" s="67" t="s">
        <v>162</v>
      </c>
      <c r="I1017" s="67">
        <v>1</v>
      </c>
      <c r="J1017" s="195">
        <v>37652</v>
      </c>
      <c r="K1017" s="67">
        <v>0</v>
      </c>
      <c r="L1017" s="123">
        <f t="shared" si="17"/>
        <v>28521</v>
      </c>
      <c r="M1017" s="83" t="s">
        <v>5890</v>
      </c>
      <c r="N1017" s="113" t="s">
        <v>9526</v>
      </c>
      <c r="O1017" s="67"/>
      <c r="P1017" s="67"/>
      <c r="Q1017" s="83" t="s">
        <v>137</v>
      </c>
      <c r="R1017" s="182" t="s">
        <v>137</v>
      </c>
      <c r="S1017" s="83" t="s">
        <v>139</v>
      </c>
      <c r="T1017" s="67" t="s">
        <v>140</v>
      </c>
      <c r="U1017" s="200" t="s">
        <v>7830</v>
      </c>
      <c r="V1017" s="67"/>
      <c r="W1017" s="67"/>
      <c r="X1017" s="83" t="s">
        <v>7229</v>
      </c>
    </row>
    <row r="1018" spans="1:24" ht="23.25">
      <c r="A1018" s="67" t="s">
        <v>134</v>
      </c>
      <c r="B1018" s="67" t="s">
        <v>135</v>
      </c>
      <c r="C1018" s="83">
        <v>1355</v>
      </c>
      <c r="D1018" s="104" t="s">
        <v>5488</v>
      </c>
      <c r="E1018" s="83" t="s">
        <v>1190</v>
      </c>
      <c r="F1018" s="67" t="s">
        <v>136</v>
      </c>
      <c r="G1018" s="83">
        <v>2700</v>
      </c>
      <c r="H1018" s="67" t="s">
        <v>5736</v>
      </c>
      <c r="I1018" s="67">
        <v>1</v>
      </c>
      <c r="J1018" s="195">
        <v>37652</v>
      </c>
      <c r="K1018" s="67">
        <v>0</v>
      </c>
      <c r="L1018" s="123">
        <f t="shared" si="17"/>
        <v>28521</v>
      </c>
      <c r="M1018" s="83" t="s">
        <v>5961</v>
      </c>
      <c r="N1018" s="113" t="s">
        <v>9526</v>
      </c>
      <c r="O1018" s="67"/>
      <c r="P1018" s="67"/>
      <c r="Q1018" s="83" t="s">
        <v>4702</v>
      </c>
      <c r="R1018" s="182" t="s">
        <v>3173</v>
      </c>
      <c r="S1018" s="83" t="s">
        <v>139</v>
      </c>
      <c r="T1018" s="67" t="s">
        <v>140</v>
      </c>
      <c r="U1018" s="200" t="s">
        <v>7830</v>
      </c>
      <c r="V1018" s="67"/>
      <c r="W1018" s="67"/>
      <c r="X1018" s="83" t="s">
        <v>7230</v>
      </c>
    </row>
    <row r="1019" spans="1:24" ht="23.25">
      <c r="A1019" s="67" t="s">
        <v>134</v>
      </c>
      <c r="B1019" s="67" t="s">
        <v>135</v>
      </c>
      <c r="C1019" s="83">
        <v>1259</v>
      </c>
      <c r="D1019" s="104" t="s">
        <v>5529</v>
      </c>
      <c r="E1019" s="83" t="s">
        <v>1191</v>
      </c>
      <c r="F1019" s="67" t="s">
        <v>136</v>
      </c>
      <c r="G1019" s="83">
        <v>6500</v>
      </c>
      <c r="H1019" s="67" t="s">
        <v>162</v>
      </c>
      <c r="I1019" s="67">
        <v>1</v>
      </c>
      <c r="J1019" s="195">
        <v>37652</v>
      </c>
      <c r="K1019" s="67">
        <v>0</v>
      </c>
      <c r="L1019" s="123">
        <f t="shared" si="17"/>
        <v>28521</v>
      </c>
      <c r="M1019" s="83" t="s">
        <v>5962</v>
      </c>
      <c r="N1019" s="113" t="s">
        <v>9526</v>
      </c>
      <c r="O1019" s="67"/>
      <c r="P1019" s="67"/>
      <c r="Q1019" s="83" t="s">
        <v>4703</v>
      </c>
      <c r="R1019" s="182" t="s">
        <v>3174</v>
      </c>
      <c r="S1019" s="83" t="s">
        <v>139</v>
      </c>
      <c r="T1019" s="67" t="s">
        <v>140</v>
      </c>
      <c r="U1019" s="200" t="s">
        <v>7830</v>
      </c>
      <c r="V1019" s="67"/>
      <c r="W1019" s="67"/>
      <c r="X1019" s="83" t="s">
        <v>7231</v>
      </c>
    </row>
    <row r="1020" spans="1:24" ht="23.25">
      <c r="A1020" s="67" t="s">
        <v>134</v>
      </c>
      <c r="B1020" s="67" t="s">
        <v>135</v>
      </c>
      <c r="C1020" s="83">
        <v>2077</v>
      </c>
      <c r="D1020" s="104" t="s">
        <v>5490</v>
      </c>
      <c r="E1020" s="83" t="s">
        <v>1192</v>
      </c>
      <c r="F1020" s="67" t="s">
        <v>136</v>
      </c>
      <c r="G1020" s="83">
        <v>20400</v>
      </c>
      <c r="H1020" s="67" t="s">
        <v>162</v>
      </c>
      <c r="I1020" s="67">
        <v>1</v>
      </c>
      <c r="J1020" s="195">
        <v>37652</v>
      </c>
      <c r="K1020" s="67">
        <v>0</v>
      </c>
      <c r="L1020" s="123">
        <f t="shared" si="17"/>
        <v>28521</v>
      </c>
      <c r="M1020" s="83" t="s">
        <v>5746</v>
      </c>
      <c r="N1020" s="113" t="s">
        <v>9526</v>
      </c>
      <c r="O1020" s="112"/>
      <c r="P1020" s="67"/>
      <c r="Q1020" s="83" t="s">
        <v>4231</v>
      </c>
      <c r="R1020" s="182" t="s">
        <v>3175</v>
      </c>
      <c r="S1020" s="83" t="s">
        <v>139</v>
      </c>
      <c r="T1020" s="67" t="s">
        <v>140</v>
      </c>
      <c r="U1020" s="200" t="s">
        <v>7831</v>
      </c>
      <c r="V1020" s="67"/>
      <c r="W1020" s="67"/>
      <c r="X1020" s="83" t="s">
        <v>7232</v>
      </c>
    </row>
    <row r="1021" spans="1:24" ht="23.25">
      <c r="A1021" s="67" t="s">
        <v>134</v>
      </c>
      <c r="B1021" s="67" t="s">
        <v>135</v>
      </c>
      <c r="C1021" s="83">
        <v>2319</v>
      </c>
      <c r="D1021" s="104" t="s">
        <v>5490</v>
      </c>
      <c r="E1021" s="83" t="s">
        <v>1193</v>
      </c>
      <c r="F1021" s="67" t="s">
        <v>5807</v>
      </c>
      <c r="G1021" s="83">
        <v>19400</v>
      </c>
      <c r="H1021" s="67" t="s">
        <v>162</v>
      </c>
      <c r="I1021" s="67">
        <v>1</v>
      </c>
      <c r="J1021" s="195">
        <v>37652</v>
      </c>
      <c r="K1021" s="67">
        <v>0</v>
      </c>
      <c r="L1021" s="123">
        <f t="shared" si="17"/>
        <v>28521</v>
      </c>
      <c r="M1021" s="83" t="s">
        <v>5746</v>
      </c>
      <c r="N1021" s="113" t="s">
        <v>9526</v>
      </c>
      <c r="O1021" s="67"/>
      <c r="P1021" s="67"/>
      <c r="Q1021" s="83" t="s">
        <v>4231</v>
      </c>
      <c r="R1021" s="182" t="s">
        <v>3176</v>
      </c>
      <c r="S1021" s="83" t="s">
        <v>139</v>
      </c>
      <c r="T1021" s="67" t="s">
        <v>140</v>
      </c>
      <c r="U1021" s="200" t="s">
        <v>7831</v>
      </c>
      <c r="V1021" s="67"/>
      <c r="W1021" s="67"/>
      <c r="X1021" s="83" t="s">
        <v>7233</v>
      </c>
    </row>
    <row r="1022" spans="1:24" ht="23.25">
      <c r="A1022" s="67" t="s">
        <v>134</v>
      </c>
      <c r="B1022" s="67" t="s">
        <v>135</v>
      </c>
      <c r="C1022" s="83">
        <v>1305</v>
      </c>
      <c r="D1022" s="104" t="s">
        <v>5500</v>
      </c>
      <c r="E1022" s="83" t="s">
        <v>1194</v>
      </c>
      <c r="F1022" s="67" t="s">
        <v>136</v>
      </c>
      <c r="G1022" s="83">
        <v>11000</v>
      </c>
      <c r="H1022" s="67" t="s">
        <v>162</v>
      </c>
      <c r="I1022" s="67">
        <v>1</v>
      </c>
      <c r="J1022" s="195">
        <v>37652</v>
      </c>
      <c r="K1022" s="67">
        <v>0</v>
      </c>
      <c r="L1022" s="123">
        <f t="shared" si="17"/>
        <v>28521</v>
      </c>
      <c r="M1022" s="83" t="s">
        <v>5740</v>
      </c>
      <c r="N1022" s="113" t="s">
        <v>9526</v>
      </c>
      <c r="O1022" s="67"/>
      <c r="P1022" s="67"/>
      <c r="Q1022" s="83" t="s">
        <v>4545</v>
      </c>
      <c r="R1022" s="182" t="s">
        <v>3177</v>
      </c>
      <c r="S1022" s="83" t="s">
        <v>139</v>
      </c>
      <c r="T1022" s="67" t="s">
        <v>140</v>
      </c>
      <c r="U1022" s="200" t="s">
        <v>7831</v>
      </c>
      <c r="V1022" s="67"/>
      <c r="W1022" s="67"/>
      <c r="X1022" s="83" t="s">
        <v>7234</v>
      </c>
    </row>
    <row r="1023" spans="1:24" ht="23.25">
      <c r="A1023" s="67" t="s">
        <v>134</v>
      </c>
      <c r="B1023" s="67" t="s">
        <v>135</v>
      </c>
      <c r="C1023" s="83">
        <v>1306</v>
      </c>
      <c r="D1023" s="104" t="s">
        <v>5500</v>
      </c>
      <c r="E1023" s="83" t="s">
        <v>1195</v>
      </c>
      <c r="F1023" s="67" t="s">
        <v>136</v>
      </c>
      <c r="G1023" s="83">
        <v>13200</v>
      </c>
      <c r="H1023" s="67" t="s">
        <v>5736</v>
      </c>
      <c r="I1023" s="67">
        <v>1</v>
      </c>
      <c r="J1023" s="195">
        <v>37652</v>
      </c>
      <c r="K1023" s="67">
        <v>0</v>
      </c>
      <c r="L1023" s="123">
        <f t="shared" si="17"/>
        <v>28521</v>
      </c>
      <c r="M1023" s="83" t="s">
        <v>5740</v>
      </c>
      <c r="N1023" s="113" t="s">
        <v>9526</v>
      </c>
      <c r="O1023" s="67"/>
      <c r="P1023" s="67"/>
      <c r="Q1023" s="83" t="s">
        <v>4704</v>
      </c>
      <c r="R1023" s="182" t="s">
        <v>3178</v>
      </c>
      <c r="S1023" s="83" t="s">
        <v>139</v>
      </c>
      <c r="T1023" s="67" t="s">
        <v>140</v>
      </c>
      <c r="U1023" s="200" t="s">
        <v>7832</v>
      </c>
      <c r="V1023" s="67"/>
      <c r="W1023" s="67"/>
      <c r="X1023" s="83" t="s">
        <v>7235</v>
      </c>
    </row>
    <row r="1024" spans="1:24" ht="23.25">
      <c r="A1024" s="67" t="s">
        <v>134</v>
      </c>
      <c r="B1024" s="67" t="s">
        <v>135</v>
      </c>
      <c r="C1024" s="83">
        <v>1307</v>
      </c>
      <c r="D1024" s="104" t="s">
        <v>5500</v>
      </c>
      <c r="E1024" s="83" t="s">
        <v>1196</v>
      </c>
      <c r="F1024" s="67" t="s">
        <v>136</v>
      </c>
      <c r="G1024" s="83">
        <v>10200</v>
      </c>
      <c r="H1024" s="67" t="s">
        <v>5736</v>
      </c>
      <c r="I1024" s="67">
        <v>1</v>
      </c>
      <c r="J1024" s="195">
        <v>37652</v>
      </c>
      <c r="K1024" s="67">
        <v>0</v>
      </c>
      <c r="L1024" s="123">
        <f t="shared" si="17"/>
        <v>28521</v>
      </c>
      <c r="M1024" s="83" t="s">
        <v>5740</v>
      </c>
      <c r="N1024" s="113" t="s">
        <v>9526</v>
      </c>
      <c r="O1024" s="67"/>
      <c r="P1024" s="67"/>
      <c r="Q1024" s="83" t="s">
        <v>4705</v>
      </c>
      <c r="R1024" s="182" t="s">
        <v>3179</v>
      </c>
      <c r="S1024" s="83" t="s">
        <v>139</v>
      </c>
      <c r="T1024" s="67" t="s">
        <v>140</v>
      </c>
      <c r="U1024" s="200" t="s">
        <v>7830</v>
      </c>
      <c r="V1024" s="67"/>
      <c r="W1024" s="67"/>
      <c r="X1024" s="83" t="s">
        <v>7236</v>
      </c>
    </row>
    <row r="1025" spans="1:24" ht="23.25">
      <c r="A1025" s="67" t="s">
        <v>134</v>
      </c>
      <c r="B1025" s="67" t="s">
        <v>135</v>
      </c>
      <c r="C1025" s="83">
        <v>1302</v>
      </c>
      <c r="D1025" s="104" t="s">
        <v>5527</v>
      </c>
      <c r="E1025" s="83" t="s">
        <v>1197</v>
      </c>
      <c r="F1025" s="67" t="s">
        <v>5807</v>
      </c>
      <c r="G1025" s="83">
        <v>9600</v>
      </c>
      <c r="H1025" s="67" t="s">
        <v>5736</v>
      </c>
      <c r="I1025" s="67">
        <v>1</v>
      </c>
      <c r="J1025" s="195">
        <v>37652</v>
      </c>
      <c r="K1025" s="67">
        <v>0</v>
      </c>
      <c r="L1025" s="123">
        <f t="shared" si="17"/>
        <v>28521</v>
      </c>
      <c r="M1025" s="83" t="s">
        <v>5764</v>
      </c>
      <c r="N1025" s="113" t="s">
        <v>9526</v>
      </c>
      <c r="O1025" s="67"/>
      <c r="P1025" s="67"/>
      <c r="Q1025" s="83" t="s">
        <v>4616</v>
      </c>
      <c r="R1025" s="182" t="s">
        <v>3180</v>
      </c>
      <c r="S1025" s="83" t="s">
        <v>139</v>
      </c>
      <c r="T1025" s="67" t="s">
        <v>140</v>
      </c>
      <c r="U1025" s="200" t="s">
        <v>7830</v>
      </c>
      <c r="V1025" s="67"/>
      <c r="W1025" s="67"/>
      <c r="X1025" s="83" t="s">
        <v>7237</v>
      </c>
    </row>
    <row r="1026" spans="1:24" ht="23.25">
      <c r="A1026" s="67" t="s">
        <v>134</v>
      </c>
      <c r="B1026" s="67" t="s">
        <v>135</v>
      </c>
      <c r="C1026" s="83">
        <v>2030</v>
      </c>
      <c r="D1026" s="104" t="s">
        <v>5510</v>
      </c>
      <c r="E1026" s="83" t="s">
        <v>1198</v>
      </c>
      <c r="F1026" s="67" t="s">
        <v>136</v>
      </c>
      <c r="G1026" s="83">
        <v>22800</v>
      </c>
      <c r="H1026" s="67" t="s">
        <v>162</v>
      </c>
      <c r="I1026" s="67">
        <v>1</v>
      </c>
      <c r="J1026" s="195">
        <v>37652</v>
      </c>
      <c r="K1026" s="67">
        <v>0</v>
      </c>
      <c r="L1026" s="123">
        <f t="shared" si="17"/>
        <v>28521</v>
      </c>
      <c r="M1026" s="83" t="s">
        <v>5768</v>
      </c>
      <c r="N1026" s="113" t="s">
        <v>9526</v>
      </c>
      <c r="O1026" s="67"/>
      <c r="P1026" s="67"/>
      <c r="Q1026" s="83" t="s">
        <v>4706</v>
      </c>
      <c r="R1026" s="182" t="s">
        <v>3181</v>
      </c>
      <c r="S1026" s="83" t="s">
        <v>139</v>
      </c>
      <c r="T1026" s="67" t="s">
        <v>140</v>
      </c>
      <c r="U1026" s="200" t="s">
        <v>7831</v>
      </c>
      <c r="V1026" s="67"/>
      <c r="W1026" s="67"/>
      <c r="X1026" s="83" t="s">
        <v>7238</v>
      </c>
    </row>
    <row r="1027" spans="1:24" ht="23.25">
      <c r="A1027" s="67" t="s">
        <v>134</v>
      </c>
      <c r="B1027" s="67" t="s">
        <v>135</v>
      </c>
      <c r="C1027" s="83">
        <v>1932</v>
      </c>
      <c r="D1027" s="104" t="s">
        <v>5510</v>
      </c>
      <c r="E1027" s="83" t="s">
        <v>1199</v>
      </c>
      <c r="F1027" s="67" t="s">
        <v>136</v>
      </c>
      <c r="G1027" s="83">
        <v>21000</v>
      </c>
      <c r="H1027" s="67" t="s">
        <v>162</v>
      </c>
      <c r="I1027" s="67">
        <v>1</v>
      </c>
      <c r="J1027" s="195">
        <v>37652</v>
      </c>
      <c r="K1027" s="67">
        <v>0</v>
      </c>
      <c r="L1027" s="123">
        <f t="shared" si="17"/>
        <v>28521</v>
      </c>
      <c r="M1027" s="83" t="s">
        <v>5768</v>
      </c>
      <c r="N1027" s="113" t="s">
        <v>9526</v>
      </c>
      <c r="O1027" s="67"/>
      <c r="P1027" s="67"/>
      <c r="Q1027" s="83" t="s">
        <v>4707</v>
      </c>
      <c r="R1027" s="182" t="s">
        <v>3182</v>
      </c>
      <c r="S1027" s="83" t="s">
        <v>139</v>
      </c>
      <c r="T1027" s="67" t="s">
        <v>140</v>
      </c>
      <c r="U1027" s="200" t="s">
        <v>7831</v>
      </c>
      <c r="V1027" s="67"/>
      <c r="W1027" s="67"/>
      <c r="X1027" s="83" t="s">
        <v>7239</v>
      </c>
    </row>
    <row r="1028" spans="1:24" ht="23.25">
      <c r="A1028" s="67" t="s">
        <v>134</v>
      </c>
      <c r="B1028" s="67" t="s">
        <v>135</v>
      </c>
      <c r="C1028" s="83">
        <v>1933</v>
      </c>
      <c r="D1028" s="104" t="s">
        <v>5510</v>
      </c>
      <c r="E1028" s="83" t="s">
        <v>1200</v>
      </c>
      <c r="F1028" s="67" t="s">
        <v>136</v>
      </c>
      <c r="G1028" s="83">
        <v>23400</v>
      </c>
      <c r="H1028" s="67" t="s">
        <v>162</v>
      </c>
      <c r="I1028" s="67">
        <v>1</v>
      </c>
      <c r="J1028" s="195">
        <v>37652</v>
      </c>
      <c r="K1028" s="67">
        <v>0</v>
      </c>
      <c r="L1028" s="123">
        <f t="shared" si="17"/>
        <v>28521</v>
      </c>
      <c r="M1028" s="83" t="s">
        <v>5768</v>
      </c>
      <c r="N1028" s="113" t="s">
        <v>9526</v>
      </c>
      <c r="O1028" s="67"/>
      <c r="P1028" s="67"/>
      <c r="Q1028" s="83" t="s">
        <v>4708</v>
      </c>
      <c r="R1028" s="182" t="s">
        <v>3183</v>
      </c>
      <c r="S1028" s="83" t="s">
        <v>139</v>
      </c>
      <c r="T1028" s="67" t="s">
        <v>140</v>
      </c>
      <c r="U1028" s="200" t="s">
        <v>7831</v>
      </c>
      <c r="V1028" s="67"/>
      <c r="W1028" s="67"/>
      <c r="X1028" s="83" t="s">
        <v>137</v>
      </c>
    </row>
    <row r="1029" spans="1:24" ht="23.25">
      <c r="A1029" s="67" t="s">
        <v>134</v>
      </c>
      <c r="B1029" s="67" t="s">
        <v>135</v>
      </c>
      <c r="C1029" s="83">
        <v>1220</v>
      </c>
      <c r="D1029" s="104" t="s">
        <v>5510</v>
      </c>
      <c r="E1029" s="83" t="s">
        <v>1201</v>
      </c>
      <c r="F1029" s="67" t="s">
        <v>136</v>
      </c>
      <c r="G1029" s="83">
        <v>25200</v>
      </c>
      <c r="H1029" s="67" t="s">
        <v>162</v>
      </c>
      <c r="I1029" s="67">
        <v>1</v>
      </c>
      <c r="J1029" s="195">
        <v>37652</v>
      </c>
      <c r="K1029" s="67">
        <v>0</v>
      </c>
      <c r="L1029" s="123">
        <f t="shared" si="17"/>
        <v>28521</v>
      </c>
      <c r="M1029" s="83" t="s">
        <v>5768</v>
      </c>
      <c r="N1029" s="113" t="s">
        <v>9526</v>
      </c>
      <c r="O1029" s="67"/>
      <c r="P1029" s="67"/>
      <c r="Q1029" s="83" t="s">
        <v>4709</v>
      </c>
      <c r="R1029" s="182" t="s">
        <v>3184</v>
      </c>
      <c r="S1029" s="83" t="s">
        <v>139</v>
      </c>
      <c r="T1029" s="67" t="s">
        <v>140</v>
      </c>
      <c r="U1029" s="200" t="s">
        <v>7832</v>
      </c>
      <c r="V1029" s="67"/>
      <c r="W1029" s="67"/>
      <c r="X1029" s="83" t="s">
        <v>7240</v>
      </c>
    </row>
    <row r="1030" spans="1:24" ht="23.25">
      <c r="A1030" s="67" t="s">
        <v>134</v>
      </c>
      <c r="B1030" s="67" t="s">
        <v>135</v>
      </c>
      <c r="C1030" s="83">
        <v>2076</v>
      </c>
      <c r="D1030" s="104" t="s">
        <v>5510</v>
      </c>
      <c r="E1030" s="83" t="s">
        <v>1202</v>
      </c>
      <c r="F1030" s="67" t="s">
        <v>136</v>
      </c>
      <c r="G1030" s="83">
        <v>5600</v>
      </c>
      <c r="H1030" s="67" t="s">
        <v>162</v>
      </c>
      <c r="I1030" s="67">
        <v>1</v>
      </c>
      <c r="J1030" s="195">
        <v>37652</v>
      </c>
      <c r="K1030" s="67">
        <v>0</v>
      </c>
      <c r="L1030" s="123">
        <f t="shared" si="17"/>
        <v>28521</v>
      </c>
      <c r="M1030" s="83" t="s">
        <v>5768</v>
      </c>
      <c r="N1030" s="113" t="s">
        <v>9526</v>
      </c>
      <c r="O1030" s="67"/>
      <c r="P1030" s="67"/>
      <c r="Q1030" s="83" t="s">
        <v>4710</v>
      </c>
      <c r="R1030" s="182" t="s">
        <v>3185</v>
      </c>
      <c r="S1030" s="83" t="s">
        <v>139</v>
      </c>
      <c r="T1030" s="67" t="s">
        <v>140</v>
      </c>
      <c r="U1030" s="200" t="s">
        <v>7831</v>
      </c>
      <c r="V1030" s="67"/>
      <c r="W1030" s="67"/>
      <c r="X1030" s="83" t="s">
        <v>7194</v>
      </c>
    </row>
    <row r="1031" spans="1:24" ht="23.25">
      <c r="A1031" s="67" t="s">
        <v>134</v>
      </c>
      <c r="B1031" s="67" t="s">
        <v>135</v>
      </c>
      <c r="C1031" s="83">
        <v>2543</v>
      </c>
      <c r="D1031" s="104" t="s">
        <v>5510</v>
      </c>
      <c r="E1031" s="83" t="s">
        <v>1203</v>
      </c>
      <c r="F1031" s="67" t="s">
        <v>136</v>
      </c>
      <c r="G1031" s="83">
        <v>5600</v>
      </c>
      <c r="H1031" s="67" t="s">
        <v>162</v>
      </c>
      <c r="I1031" s="67">
        <v>1</v>
      </c>
      <c r="J1031" s="195">
        <v>37652</v>
      </c>
      <c r="K1031" s="67">
        <v>0</v>
      </c>
      <c r="L1031" s="123">
        <f t="shared" si="17"/>
        <v>28521</v>
      </c>
      <c r="M1031" s="83" t="s">
        <v>5768</v>
      </c>
      <c r="N1031" s="113" t="s">
        <v>9526</v>
      </c>
      <c r="O1031" s="67"/>
      <c r="P1031" s="67"/>
      <c r="Q1031" s="83" t="s">
        <v>4711</v>
      </c>
      <c r="R1031" s="182" t="s">
        <v>3186</v>
      </c>
      <c r="S1031" s="83" t="s">
        <v>139</v>
      </c>
      <c r="T1031" s="67" t="s">
        <v>140</v>
      </c>
      <c r="U1031" s="200" t="s">
        <v>7832</v>
      </c>
      <c r="V1031" s="67"/>
      <c r="W1031" s="67"/>
      <c r="X1031" s="83" t="s">
        <v>7241</v>
      </c>
    </row>
    <row r="1032" spans="1:24" ht="23.25">
      <c r="A1032" s="67" t="s">
        <v>134</v>
      </c>
      <c r="B1032" s="67" t="s">
        <v>135</v>
      </c>
      <c r="C1032" s="83">
        <v>1342</v>
      </c>
      <c r="D1032" s="104" t="s">
        <v>175</v>
      </c>
      <c r="E1032" s="83" t="s">
        <v>1204</v>
      </c>
      <c r="F1032" s="67" t="s">
        <v>136</v>
      </c>
      <c r="G1032" s="83">
        <v>12000</v>
      </c>
      <c r="H1032" s="67" t="s">
        <v>162</v>
      </c>
      <c r="I1032" s="67">
        <v>1</v>
      </c>
      <c r="J1032" s="195">
        <v>37663</v>
      </c>
      <c r="K1032" s="67">
        <v>0</v>
      </c>
      <c r="L1032" s="123">
        <f t="shared" si="17"/>
        <v>28532</v>
      </c>
      <c r="M1032" s="83" t="s">
        <v>5963</v>
      </c>
      <c r="N1032" s="113" t="s">
        <v>9526</v>
      </c>
      <c r="O1032" s="112"/>
      <c r="P1032" s="67"/>
      <c r="Q1032" s="83" t="s">
        <v>4712</v>
      </c>
      <c r="R1032" s="182" t="s">
        <v>3187</v>
      </c>
      <c r="S1032" s="83" t="s">
        <v>139</v>
      </c>
      <c r="T1032" s="67" t="s">
        <v>140</v>
      </c>
      <c r="U1032" s="200" t="s">
        <v>7830</v>
      </c>
      <c r="V1032" s="67"/>
      <c r="W1032" s="67"/>
      <c r="X1032" s="83" t="s">
        <v>7242</v>
      </c>
    </row>
    <row r="1033" spans="1:24" ht="23.25">
      <c r="A1033" s="67" t="s">
        <v>134</v>
      </c>
      <c r="B1033" s="67" t="s">
        <v>135</v>
      </c>
      <c r="C1033" s="83">
        <v>990</v>
      </c>
      <c r="D1033" s="104" t="s">
        <v>172</v>
      </c>
      <c r="E1033" s="83" t="s">
        <v>1205</v>
      </c>
      <c r="F1033" s="67" t="s">
        <v>136</v>
      </c>
      <c r="G1033" s="83">
        <v>500</v>
      </c>
      <c r="H1033" s="67" t="s">
        <v>162</v>
      </c>
      <c r="I1033" s="67">
        <v>1</v>
      </c>
      <c r="J1033" s="195">
        <v>37604</v>
      </c>
      <c r="K1033" s="67">
        <v>0</v>
      </c>
      <c r="L1033" s="123">
        <f t="shared" si="17"/>
        <v>28473</v>
      </c>
      <c r="M1033" s="83" t="s">
        <v>5771</v>
      </c>
      <c r="N1033" s="113" t="s">
        <v>9526</v>
      </c>
      <c r="O1033" s="67"/>
      <c r="P1033" s="67"/>
      <c r="Q1033" s="83" t="s">
        <v>4713</v>
      </c>
      <c r="R1033" s="182" t="s">
        <v>3188</v>
      </c>
      <c r="S1033" s="83" t="s">
        <v>139</v>
      </c>
      <c r="T1033" s="67" t="s">
        <v>140</v>
      </c>
      <c r="U1033" s="200" t="s">
        <v>7830</v>
      </c>
      <c r="V1033" s="67"/>
      <c r="W1033" s="67"/>
      <c r="X1033" s="83" t="s">
        <v>7243</v>
      </c>
    </row>
    <row r="1034" spans="1:24" ht="23.25">
      <c r="A1034" s="67" t="s">
        <v>134</v>
      </c>
      <c r="B1034" s="67" t="s">
        <v>135</v>
      </c>
      <c r="C1034" s="83">
        <v>1580</v>
      </c>
      <c r="D1034" s="104" t="s">
        <v>5645</v>
      </c>
      <c r="E1034" s="83" t="s">
        <v>1206</v>
      </c>
      <c r="F1034" s="67" t="s">
        <v>136</v>
      </c>
      <c r="G1034" s="83">
        <v>6400</v>
      </c>
      <c r="H1034" s="67" t="s">
        <v>162</v>
      </c>
      <c r="I1034" s="67">
        <v>1</v>
      </c>
      <c r="J1034" s="195">
        <v>37866</v>
      </c>
      <c r="K1034" s="67">
        <v>0</v>
      </c>
      <c r="L1034" s="123">
        <f t="shared" si="17"/>
        <v>28735</v>
      </c>
      <c r="M1034" s="83" t="s">
        <v>5758</v>
      </c>
      <c r="N1034" s="113" t="s">
        <v>9526</v>
      </c>
      <c r="O1034" s="67"/>
      <c r="P1034" s="67"/>
      <c r="Q1034" s="83" t="s">
        <v>4714</v>
      </c>
      <c r="R1034" s="182" t="s">
        <v>3189</v>
      </c>
      <c r="S1034" s="83" t="s">
        <v>139</v>
      </c>
      <c r="T1034" s="67" t="s">
        <v>140</v>
      </c>
      <c r="U1034" s="200" t="s">
        <v>7830</v>
      </c>
      <c r="V1034" s="67"/>
      <c r="W1034" s="67"/>
      <c r="X1034" s="83" t="s">
        <v>7244</v>
      </c>
    </row>
    <row r="1035" spans="1:24" ht="23.25">
      <c r="A1035" s="67" t="s">
        <v>134</v>
      </c>
      <c r="B1035" s="67" t="s">
        <v>135</v>
      </c>
      <c r="C1035" s="83">
        <v>1105</v>
      </c>
      <c r="D1035" s="104" t="s">
        <v>5525</v>
      </c>
      <c r="E1035" s="83" t="s">
        <v>1207</v>
      </c>
      <c r="F1035" s="67" t="s">
        <v>136</v>
      </c>
      <c r="G1035" s="83">
        <v>6000</v>
      </c>
      <c r="H1035" s="67" t="s">
        <v>162</v>
      </c>
      <c r="I1035" s="67">
        <v>1</v>
      </c>
      <c r="J1035" s="195">
        <v>37866</v>
      </c>
      <c r="K1035" s="67">
        <v>0</v>
      </c>
      <c r="L1035" s="123">
        <f t="shared" si="17"/>
        <v>28735</v>
      </c>
      <c r="M1035" s="83" t="s">
        <v>5740</v>
      </c>
      <c r="N1035" s="113" t="s">
        <v>9526</v>
      </c>
      <c r="O1035" s="67"/>
      <c r="P1035" s="67"/>
      <c r="Q1035" s="83" t="s">
        <v>4715</v>
      </c>
      <c r="R1035" s="182" t="s">
        <v>3190</v>
      </c>
      <c r="S1035" s="83" t="s">
        <v>139</v>
      </c>
      <c r="T1035" s="67" t="s">
        <v>140</v>
      </c>
      <c r="U1035" s="200" t="s">
        <v>7830</v>
      </c>
      <c r="V1035" s="67"/>
      <c r="W1035" s="67"/>
      <c r="X1035" s="83" t="s">
        <v>7245</v>
      </c>
    </row>
    <row r="1036" spans="1:24" ht="23.25">
      <c r="A1036" s="67" t="s">
        <v>134</v>
      </c>
      <c r="B1036" s="67" t="s">
        <v>135</v>
      </c>
      <c r="C1036" s="83">
        <v>1742</v>
      </c>
      <c r="D1036" s="104" t="s">
        <v>5604</v>
      </c>
      <c r="E1036" s="83" t="s">
        <v>1208</v>
      </c>
      <c r="F1036" s="67" t="s">
        <v>136</v>
      </c>
      <c r="G1036" s="83">
        <v>5400</v>
      </c>
      <c r="H1036" s="67" t="s">
        <v>162</v>
      </c>
      <c r="I1036" s="67">
        <v>1</v>
      </c>
      <c r="J1036" s="195">
        <v>37866</v>
      </c>
      <c r="K1036" s="67">
        <v>0</v>
      </c>
      <c r="L1036" s="123">
        <f t="shared" si="17"/>
        <v>28735</v>
      </c>
      <c r="M1036" s="83" t="s">
        <v>5740</v>
      </c>
      <c r="N1036" s="113" t="s">
        <v>9526</v>
      </c>
      <c r="O1036" s="67"/>
      <c r="P1036" s="67"/>
      <c r="Q1036" s="83" t="s">
        <v>4716</v>
      </c>
      <c r="R1036" s="182" t="s">
        <v>3191</v>
      </c>
      <c r="S1036" s="83" t="s">
        <v>139</v>
      </c>
      <c r="T1036" s="67" t="s">
        <v>140</v>
      </c>
      <c r="U1036" s="200" t="s">
        <v>7830</v>
      </c>
      <c r="V1036" s="67"/>
      <c r="W1036" s="67"/>
      <c r="X1036" s="83" t="s">
        <v>7246</v>
      </c>
    </row>
    <row r="1037" spans="1:24" ht="23.25">
      <c r="A1037" s="67" t="s">
        <v>134</v>
      </c>
      <c r="B1037" s="67" t="s">
        <v>135</v>
      </c>
      <c r="C1037" s="83">
        <v>1543</v>
      </c>
      <c r="D1037" s="104" t="s">
        <v>5604</v>
      </c>
      <c r="E1037" s="83" t="s">
        <v>1209</v>
      </c>
      <c r="F1037" s="67" t="s">
        <v>136</v>
      </c>
      <c r="G1037" s="83">
        <v>5400</v>
      </c>
      <c r="H1037" s="67" t="s">
        <v>162</v>
      </c>
      <c r="I1037" s="67">
        <v>1</v>
      </c>
      <c r="J1037" s="195">
        <v>37866</v>
      </c>
      <c r="K1037" s="67">
        <v>0</v>
      </c>
      <c r="L1037" s="123">
        <f t="shared" si="17"/>
        <v>28735</v>
      </c>
      <c r="M1037" s="83" t="s">
        <v>5903</v>
      </c>
      <c r="N1037" s="113" t="s">
        <v>9526</v>
      </c>
      <c r="O1037" s="67"/>
      <c r="P1037" s="67"/>
      <c r="Q1037" s="83" t="s">
        <v>4717</v>
      </c>
      <c r="R1037" s="182" t="s">
        <v>3192</v>
      </c>
      <c r="S1037" s="83" t="s">
        <v>139</v>
      </c>
      <c r="T1037" s="67" t="s">
        <v>140</v>
      </c>
      <c r="U1037" s="200" t="s">
        <v>7830</v>
      </c>
      <c r="V1037" s="67"/>
      <c r="W1037" s="67"/>
      <c r="X1037" s="83" t="s">
        <v>7247</v>
      </c>
    </row>
    <row r="1038" spans="1:24" ht="23.25">
      <c r="A1038" s="67" t="s">
        <v>134</v>
      </c>
      <c r="B1038" s="67" t="s">
        <v>135</v>
      </c>
      <c r="C1038" s="83">
        <v>1295</v>
      </c>
      <c r="D1038" s="104" t="s">
        <v>5540</v>
      </c>
      <c r="E1038" s="83" t="s">
        <v>1210</v>
      </c>
      <c r="F1038" s="67" t="s">
        <v>136</v>
      </c>
      <c r="G1038" s="83">
        <v>29500</v>
      </c>
      <c r="H1038" s="67" t="s">
        <v>162</v>
      </c>
      <c r="I1038" s="67">
        <v>1</v>
      </c>
      <c r="J1038" s="195">
        <v>37866</v>
      </c>
      <c r="K1038" s="67">
        <v>0</v>
      </c>
      <c r="L1038" s="123">
        <f t="shared" si="17"/>
        <v>28735</v>
      </c>
      <c r="M1038" s="83" t="s">
        <v>5838</v>
      </c>
      <c r="N1038" s="113" t="s">
        <v>9526</v>
      </c>
      <c r="O1038" s="67"/>
      <c r="P1038" s="67"/>
      <c r="Q1038" s="83" t="s">
        <v>4718</v>
      </c>
      <c r="R1038" s="182" t="s">
        <v>3193</v>
      </c>
      <c r="S1038" s="83" t="s">
        <v>139</v>
      </c>
      <c r="T1038" s="67" t="s">
        <v>140</v>
      </c>
      <c r="U1038" s="200" t="s">
        <v>7832</v>
      </c>
      <c r="V1038" s="67"/>
      <c r="W1038" s="67"/>
      <c r="X1038" s="83" t="s">
        <v>7248</v>
      </c>
    </row>
    <row r="1039" spans="1:24" ht="23.25">
      <c r="A1039" s="67" t="s">
        <v>134</v>
      </c>
      <c r="B1039" s="67" t="s">
        <v>135</v>
      </c>
      <c r="C1039" s="83">
        <v>1388</v>
      </c>
      <c r="D1039" s="104" t="s">
        <v>5540</v>
      </c>
      <c r="E1039" s="83" t="s">
        <v>1211</v>
      </c>
      <c r="F1039" s="67" t="s">
        <v>136</v>
      </c>
      <c r="G1039" s="83">
        <v>30000</v>
      </c>
      <c r="H1039" s="67" t="s">
        <v>162</v>
      </c>
      <c r="I1039" s="67">
        <v>1</v>
      </c>
      <c r="J1039" s="195">
        <v>37866</v>
      </c>
      <c r="K1039" s="67">
        <v>0</v>
      </c>
      <c r="L1039" s="123">
        <f t="shared" si="17"/>
        <v>28735</v>
      </c>
      <c r="M1039" s="83" t="s">
        <v>5838</v>
      </c>
      <c r="N1039" s="113" t="s">
        <v>9526</v>
      </c>
      <c r="O1039" s="67"/>
      <c r="P1039" s="67"/>
      <c r="Q1039" s="83" t="s">
        <v>4719</v>
      </c>
      <c r="R1039" s="182" t="s">
        <v>3194</v>
      </c>
      <c r="S1039" s="83" t="s">
        <v>139</v>
      </c>
      <c r="T1039" s="67" t="s">
        <v>140</v>
      </c>
      <c r="U1039" s="200" t="s">
        <v>7832</v>
      </c>
      <c r="V1039" s="67"/>
      <c r="W1039" s="67"/>
      <c r="X1039" s="83" t="s">
        <v>137</v>
      </c>
    </row>
    <row r="1040" spans="1:24" ht="23.25">
      <c r="A1040" s="67" t="s">
        <v>134</v>
      </c>
      <c r="B1040" s="67" t="s">
        <v>135</v>
      </c>
      <c r="C1040" s="83">
        <v>1584</v>
      </c>
      <c r="D1040" s="104" t="s">
        <v>5531</v>
      </c>
      <c r="E1040" s="83" t="s">
        <v>1212</v>
      </c>
      <c r="F1040" s="67" t="s">
        <v>136</v>
      </c>
      <c r="G1040" s="83">
        <v>20400</v>
      </c>
      <c r="H1040" s="67" t="s">
        <v>162</v>
      </c>
      <c r="I1040" s="67">
        <v>1</v>
      </c>
      <c r="J1040" s="195">
        <v>37866</v>
      </c>
      <c r="K1040" s="67">
        <v>0</v>
      </c>
      <c r="L1040" s="123">
        <f t="shared" si="17"/>
        <v>28735</v>
      </c>
      <c r="M1040" s="83" t="s">
        <v>5740</v>
      </c>
      <c r="N1040" s="113" t="s">
        <v>9526</v>
      </c>
      <c r="O1040" s="67"/>
      <c r="P1040" s="67"/>
      <c r="Q1040" s="83" t="s">
        <v>4720</v>
      </c>
      <c r="R1040" s="182" t="s">
        <v>3195</v>
      </c>
      <c r="S1040" s="83" t="s">
        <v>139</v>
      </c>
      <c r="T1040" s="67" t="s">
        <v>140</v>
      </c>
      <c r="U1040" s="200" t="s">
        <v>7831</v>
      </c>
      <c r="V1040" s="67"/>
      <c r="W1040" s="67"/>
      <c r="X1040" s="83" t="s">
        <v>7249</v>
      </c>
    </row>
    <row r="1041" spans="1:24" ht="23.25">
      <c r="A1041" s="67" t="s">
        <v>134</v>
      </c>
      <c r="B1041" s="67" t="s">
        <v>135</v>
      </c>
      <c r="C1041" s="83">
        <v>1694</v>
      </c>
      <c r="D1041" s="104" t="s">
        <v>5482</v>
      </c>
      <c r="E1041" s="83" t="s">
        <v>1213</v>
      </c>
      <c r="F1041" s="67" t="s">
        <v>136</v>
      </c>
      <c r="G1041" s="83">
        <v>3700</v>
      </c>
      <c r="H1041" s="67" t="s">
        <v>162</v>
      </c>
      <c r="I1041" s="67">
        <v>1</v>
      </c>
      <c r="J1041" s="195">
        <v>37866</v>
      </c>
      <c r="K1041" s="67">
        <v>0</v>
      </c>
      <c r="L1041" s="123">
        <f t="shared" si="17"/>
        <v>28735</v>
      </c>
      <c r="M1041" s="83" t="s">
        <v>5952</v>
      </c>
      <c r="N1041" s="113" t="s">
        <v>9526</v>
      </c>
      <c r="O1041" s="67"/>
      <c r="P1041" s="67"/>
      <c r="Q1041" s="83" t="s">
        <v>137</v>
      </c>
      <c r="R1041" s="182" t="s">
        <v>137</v>
      </c>
      <c r="S1041" s="83" t="s">
        <v>139</v>
      </c>
      <c r="T1041" s="67" t="s">
        <v>140</v>
      </c>
      <c r="U1041" s="200" t="s">
        <v>7830</v>
      </c>
      <c r="V1041" s="67"/>
      <c r="W1041" s="67"/>
      <c r="X1041" s="83" t="s">
        <v>7250</v>
      </c>
    </row>
    <row r="1042" spans="1:24" ht="23.25">
      <c r="A1042" s="67" t="s">
        <v>134</v>
      </c>
      <c r="B1042" s="67" t="s">
        <v>135</v>
      </c>
      <c r="C1042" s="83">
        <v>1571</v>
      </c>
      <c r="D1042" s="104" t="s">
        <v>5482</v>
      </c>
      <c r="E1042" s="83" t="s">
        <v>1214</v>
      </c>
      <c r="F1042" s="67" t="s">
        <v>136</v>
      </c>
      <c r="G1042" s="83">
        <v>9600</v>
      </c>
      <c r="H1042" s="67" t="s">
        <v>162</v>
      </c>
      <c r="I1042" s="67">
        <v>1</v>
      </c>
      <c r="J1042" s="195">
        <v>37866</v>
      </c>
      <c r="K1042" s="67">
        <v>0</v>
      </c>
      <c r="L1042" s="123">
        <f t="shared" si="17"/>
        <v>28735</v>
      </c>
      <c r="M1042" s="83" t="s">
        <v>5758</v>
      </c>
      <c r="N1042" s="113" t="s">
        <v>9526</v>
      </c>
      <c r="O1042" s="67"/>
      <c r="P1042" s="67"/>
      <c r="Q1042" s="83" t="s">
        <v>4721</v>
      </c>
      <c r="R1042" s="182" t="s">
        <v>3196</v>
      </c>
      <c r="S1042" s="83" t="s">
        <v>139</v>
      </c>
      <c r="T1042" s="67" t="s">
        <v>140</v>
      </c>
      <c r="U1042" s="200" t="s">
        <v>7831</v>
      </c>
      <c r="V1042" s="67"/>
      <c r="W1042" s="67"/>
      <c r="X1042" s="83" t="s">
        <v>7251</v>
      </c>
    </row>
    <row r="1043" spans="1:24" ht="23.25">
      <c r="A1043" s="67" t="s">
        <v>134</v>
      </c>
      <c r="B1043" s="67" t="s">
        <v>135</v>
      </c>
      <c r="C1043" s="83">
        <v>1446</v>
      </c>
      <c r="D1043" s="104" t="s">
        <v>5482</v>
      </c>
      <c r="E1043" s="83" t="s">
        <v>1215</v>
      </c>
      <c r="F1043" s="67" t="s">
        <v>136</v>
      </c>
      <c r="G1043" s="83">
        <v>12600</v>
      </c>
      <c r="H1043" s="67" t="s">
        <v>162</v>
      </c>
      <c r="I1043" s="67">
        <v>1</v>
      </c>
      <c r="J1043" s="195">
        <v>37866</v>
      </c>
      <c r="K1043" s="67">
        <v>0</v>
      </c>
      <c r="L1043" s="123">
        <f t="shared" si="17"/>
        <v>28735</v>
      </c>
      <c r="M1043" s="83" t="s">
        <v>5758</v>
      </c>
      <c r="N1043" s="113" t="s">
        <v>9526</v>
      </c>
      <c r="O1043" s="67"/>
      <c r="P1043" s="67"/>
      <c r="Q1043" s="83" t="s">
        <v>4722</v>
      </c>
      <c r="R1043" s="182" t="s">
        <v>3197</v>
      </c>
      <c r="S1043" s="83" t="s">
        <v>139</v>
      </c>
      <c r="T1043" s="67" t="s">
        <v>140</v>
      </c>
      <c r="U1043" s="200" t="s">
        <v>7831</v>
      </c>
      <c r="V1043" s="67"/>
      <c r="W1043" s="67"/>
      <c r="X1043" s="83" t="s">
        <v>7252</v>
      </c>
    </row>
    <row r="1044" spans="1:24" ht="23.25">
      <c r="A1044" s="67" t="s">
        <v>134</v>
      </c>
      <c r="B1044" s="67" t="s">
        <v>135</v>
      </c>
      <c r="C1044" s="83">
        <v>1361</v>
      </c>
      <c r="D1044" s="104" t="s">
        <v>5529</v>
      </c>
      <c r="E1044" s="83" t="s">
        <v>1216</v>
      </c>
      <c r="F1044" s="67" t="s">
        <v>136</v>
      </c>
      <c r="G1044" s="83">
        <v>3000</v>
      </c>
      <c r="H1044" s="67" t="s">
        <v>162</v>
      </c>
      <c r="I1044" s="67">
        <v>1</v>
      </c>
      <c r="J1044" s="195">
        <v>37866</v>
      </c>
      <c r="K1044" s="67">
        <v>0</v>
      </c>
      <c r="L1044" s="123">
        <f t="shared" si="17"/>
        <v>28735</v>
      </c>
      <c r="M1044" s="83" t="s">
        <v>5964</v>
      </c>
      <c r="N1044" s="113" t="s">
        <v>9526</v>
      </c>
      <c r="O1044" s="67"/>
      <c r="P1044" s="67"/>
      <c r="Q1044" s="83" t="s">
        <v>137</v>
      </c>
      <c r="R1044" s="182" t="s">
        <v>137</v>
      </c>
      <c r="S1044" s="83" t="s">
        <v>139</v>
      </c>
      <c r="T1044" s="67" t="s">
        <v>140</v>
      </c>
      <c r="U1044" s="200" t="s">
        <v>7830</v>
      </c>
      <c r="V1044" s="67"/>
      <c r="W1044" s="67"/>
      <c r="X1044" s="83" t="s">
        <v>7253</v>
      </c>
    </row>
    <row r="1045" spans="1:24" ht="23.25">
      <c r="A1045" s="67" t="s">
        <v>134</v>
      </c>
      <c r="B1045" s="67" t="s">
        <v>135</v>
      </c>
      <c r="C1045" s="83">
        <v>1291</v>
      </c>
      <c r="D1045" s="104" t="s">
        <v>5646</v>
      </c>
      <c r="E1045" s="83" t="s">
        <v>1217</v>
      </c>
      <c r="F1045" s="67" t="s">
        <v>136</v>
      </c>
      <c r="G1045" s="83">
        <v>14400</v>
      </c>
      <c r="H1045" s="67" t="s">
        <v>162</v>
      </c>
      <c r="I1045" s="67">
        <v>1</v>
      </c>
      <c r="J1045" s="195">
        <v>37866</v>
      </c>
      <c r="K1045" s="67">
        <v>0</v>
      </c>
      <c r="L1045" s="123">
        <f t="shared" si="17"/>
        <v>28735</v>
      </c>
      <c r="M1045" s="83" t="s">
        <v>5771</v>
      </c>
      <c r="N1045" s="113" t="s">
        <v>9526</v>
      </c>
      <c r="O1045" s="67"/>
      <c r="P1045" s="67"/>
      <c r="Q1045" s="83" t="s">
        <v>4723</v>
      </c>
      <c r="R1045" s="182" t="s">
        <v>3198</v>
      </c>
      <c r="S1045" s="83" t="s">
        <v>139</v>
      </c>
      <c r="T1045" s="67" t="s">
        <v>140</v>
      </c>
      <c r="U1045" s="200" t="s">
        <v>7831</v>
      </c>
      <c r="V1045" s="67"/>
      <c r="W1045" s="67"/>
      <c r="X1045" s="83" t="s">
        <v>7254</v>
      </c>
    </row>
    <row r="1046" spans="1:24" ht="23.25">
      <c r="A1046" s="67" t="s">
        <v>134</v>
      </c>
      <c r="B1046" s="67" t="s">
        <v>135</v>
      </c>
      <c r="C1046" s="83">
        <v>2229</v>
      </c>
      <c r="D1046" s="104" t="s">
        <v>5646</v>
      </c>
      <c r="E1046" s="83" t="s">
        <v>1218</v>
      </c>
      <c r="F1046" s="67" t="s">
        <v>136</v>
      </c>
      <c r="G1046" s="83">
        <v>14400</v>
      </c>
      <c r="H1046" s="67" t="s">
        <v>162</v>
      </c>
      <c r="I1046" s="67">
        <v>1</v>
      </c>
      <c r="J1046" s="195">
        <v>37866</v>
      </c>
      <c r="K1046" s="67">
        <v>0</v>
      </c>
      <c r="L1046" s="123">
        <f t="shared" si="17"/>
        <v>28735</v>
      </c>
      <c r="M1046" s="83" t="s">
        <v>5771</v>
      </c>
      <c r="N1046" s="113" t="s">
        <v>9526</v>
      </c>
      <c r="O1046" s="67"/>
      <c r="P1046" s="67"/>
      <c r="Q1046" s="83" t="s">
        <v>4724</v>
      </c>
      <c r="R1046" s="182" t="s">
        <v>3199</v>
      </c>
      <c r="S1046" s="83" t="s">
        <v>139</v>
      </c>
      <c r="T1046" s="67" t="s">
        <v>140</v>
      </c>
      <c r="U1046" s="200" t="s">
        <v>7831</v>
      </c>
      <c r="V1046" s="67"/>
      <c r="W1046" s="67"/>
      <c r="X1046" s="83" t="s">
        <v>7255</v>
      </c>
    </row>
    <row r="1047" spans="1:24" ht="23.25">
      <c r="A1047" s="67" t="s">
        <v>134</v>
      </c>
      <c r="B1047" s="67" t="s">
        <v>135</v>
      </c>
      <c r="C1047" s="83">
        <v>2987</v>
      </c>
      <c r="D1047" s="104" t="s">
        <v>5623</v>
      </c>
      <c r="E1047" s="83" t="s">
        <v>1219</v>
      </c>
      <c r="F1047" s="67" t="s">
        <v>136</v>
      </c>
      <c r="G1047" s="83">
        <v>500</v>
      </c>
      <c r="H1047" s="67" t="s">
        <v>162</v>
      </c>
      <c r="I1047" s="67">
        <v>1</v>
      </c>
      <c r="J1047" s="195">
        <v>37866</v>
      </c>
      <c r="K1047" s="67">
        <v>0</v>
      </c>
      <c r="L1047" s="123">
        <f t="shared" si="17"/>
        <v>28735</v>
      </c>
      <c r="M1047" s="83" t="s">
        <v>166</v>
      </c>
      <c r="N1047" s="113" t="s">
        <v>9526</v>
      </c>
      <c r="O1047" s="67"/>
      <c r="P1047" s="67"/>
      <c r="Q1047" s="83" t="s">
        <v>4725</v>
      </c>
      <c r="R1047" s="182" t="s">
        <v>3200</v>
      </c>
      <c r="S1047" s="83" t="s">
        <v>139</v>
      </c>
      <c r="T1047" s="67" t="s">
        <v>140</v>
      </c>
      <c r="U1047" s="200" t="s">
        <v>7830</v>
      </c>
      <c r="V1047" s="67"/>
      <c r="W1047" s="67"/>
      <c r="X1047" s="83" t="s">
        <v>7256</v>
      </c>
    </row>
    <row r="1048" spans="1:24" ht="23.25">
      <c r="A1048" s="67" t="s">
        <v>134</v>
      </c>
      <c r="B1048" s="67" t="s">
        <v>135</v>
      </c>
      <c r="C1048" s="83">
        <v>1535</v>
      </c>
      <c r="D1048" s="104" t="s">
        <v>5522</v>
      </c>
      <c r="E1048" s="83" t="s">
        <v>1220</v>
      </c>
      <c r="F1048" s="67" t="s">
        <v>136</v>
      </c>
      <c r="G1048" s="83">
        <v>6200</v>
      </c>
      <c r="H1048" s="67" t="s">
        <v>162</v>
      </c>
      <c r="I1048" s="67">
        <v>1</v>
      </c>
      <c r="J1048" s="195">
        <v>37866</v>
      </c>
      <c r="K1048" s="67">
        <v>0</v>
      </c>
      <c r="L1048" s="123">
        <f t="shared" si="17"/>
        <v>28735</v>
      </c>
      <c r="M1048" s="83" t="s">
        <v>5770</v>
      </c>
      <c r="N1048" s="113" t="s">
        <v>9526</v>
      </c>
      <c r="O1048" s="67"/>
      <c r="P1048" s="67"/>
      <c r="Q1048" s="83" t="s">
        <v>4636</v>
      </c>
      <c r="R1048" s="182" t="s">
        <v>3201</v>
      </c>
      <c r="S1048" s="83" t="s">
        <v>7823</v>
      </c>
      <c r="T1048" s="67" t="s">
        <v>140</v>
      </c>
      <c r="U1048" s="200" t="s">
        <v>7830</v>
      </c>
      <c r="V1048" s="67"/>
      <c r="W1048" s="67"/>
      <c r="X1048" s="83" t="s">
        <v>7257</v>
      </c>
    </row>
    <row r="1049" spans="1:24" ht="23.25">
      <c r="A1049" s="67" t="s">
        <v>134</v>
      </c>
      <c r="B1049" s="67" t="s">
        <v>135</v>
      </c>
      <c r="C1049" s="83">
        <v>1296</v>
      </c>
      <c r="D1049" s="104" t="s">
        <v>5522</v>
      </c>
      <c r="E1049" s="83" t="s">
        <v>1221</v>
      </c>
      <c r="F1049" s="67" t="s">
        <v>136</v>
      </c>
      <c r="G1049" s="83">
        <v>6200</v>
      </c>
      <c r="H1049" s="67" t="s">
        <v>162</v>
      </c>
      <c r="I1049" s="67">
        <v>1</v>
      </c>
      <c r="J1049" s="195">
        <v>37866</v>
      </c>
      <c r="K1049" s="67">
        <v>0</v>
      </c>
      <c r="L1049" s="123">
        <f t="shared" si="17"/>
        <v>28735</v>
      </c>
      <c r="M1049" s="83" t="s">
        <v>5770</v>
      </c>
      <c r="N1049" s="113" t="s">
        <v>9526</v>
      </c>
      <c r="O1049" s="67"/>
      <c r="P1049" s="67"/>
      <c r="Q1049" s="83" t="s">
        <v>4726</v>
      </c>
      <c r="R1049" s="182" t="s">
        <v>3202</v>
      </c>
      <c r="S1049" s="83" t="s">
        <v>139</v>
      </c>
      <c r="T1049" s="67" t="s">
        <v>140</v>
      </c>
      <c r="U1049" s="200" t="s">
        <v>7830</v>
      </c>
      <c r="V1049" s="67"/>
      <c r="W1049" s="67"/>
      <c r="X1049" s="83" t="s">
        <v>7258</v>
      </c>
    </row>
    <row r="1050" spans="1:24" ht="23.25">
      <c r="A1050" s="67" t="s">
        <v>134</v>
      </c>
      <c r="B1050" s="67" t="s">
        <v>135</v>
      </c>
      <c r="C1050" s="83">
        <v>1852</v>
      </c>
      <c r="D1050" s="104" t="s">
        <v>5498</v>
      </c>
      <c r="E1050" s="83" t="s">
        <v>1222</v>
      </c>
      <c r="F1050" s="67" t="s">
        <v>136</v>
      </c>
      <c r="G1050" s="83">
        <v>36000</v>
      </c>
      <c r="H1050" s="67" t="s">
        <v>162</v>
      </c>
      <c r="I1050" s="67">
        <v>1</v>
      </c>
      <c r="J1050" s="195">
        <v>37866</v>
      </c>
      <c r="K1050" s="67">
        <v>0</v>
      </c>
      <c r="L1050" s="123">
        <f t="shared" si="17"/>
        <v>28735</v>
      </c>
      <c r="M1050" s="83" t="s">
        <v>5738</v>
      </c>
      <c r="N1050" s="113" t="s">
        <v>9526</v>
      </c>
      <c r="O1050" s="67"/>
      <c r="P1050" s="67"/>
      <c r="Q1050" s="83" t="s">
        <v>4727</v>
      </c>
      <c r="R1050" s="182" t="s">
        <v>3203</v>
      </c>
      <c r="S1050" s="83" t="s">
        <v>139</v>
      </c>
      <c r="T1050" s="67" t="s">
        <v>140</v>
      </c>
      <c r="U1050" s="200" t="s">
        <v>7833</v>
      </c>
      <c r="V1050" s="67"/>
      <c r="W1050" s="67"/>
      <c r="X1050" s="83" t="s">
        <v>7259</v>
      </c>
    </row>
    <row r="1051" spans="1:24" ht="23.25">
      <c r="A1051" s="67" t="s">
        <v>134</v>
      </c>
      <c r="B1051" s="67" t="s">
        <v>135</v>
      </c>
      <c r="C1051" s="83">
        <v>2574</v>
      </c>
      <c r="D1051" s="104" t="s">
        <v>5498</v>
      </c>
      <c r="E1051" s="83" t="s">
        <v>1223</v>
      </c>
      <c r="F1051" s="67" t="s">
        <v>5807</v>
      </c>
      <c r="G1051" s="83">
        <v>36000</v>
      </c>
      <c r="H1051" s="67" t="s">
        <v>162</v>
      </c>
      <c r="I1051" s="67">
        <v>1</v>
      </c>
      <c r="J1051" s="195">
        <v>37866</v>
      </c>
      <c r="K1051" s="67">
        <v>0</v>
      </c>
      <c r="L1051" s="123">
        <f t="shared" si="17"/>
        <v>28735</v>
      </c>
      <c r="M1051" s="83" t="s">
        <v>5827</v>
      </c>
      <c r="N1051" s="113" t="s">
        <v>9526</v>
      </c>
      <c r="O1051" s="67"/>
      <c r="P1051" s="67"/>
      <c r="Q1051" s="83" t="s">
        <v>4728</v>
      </c>
      <c r="R1051" s="182" t="s">
        <v>3204</v>
      </c>
      <c r="S1051" s="83" t="s">
        <v>139</v>
      </c>
      <c r="T1051" s="67" t="s">
        <v>140</v>
      </c>
      <c r="U1051" s="200" t="s">
        <v>7833</v>
      </c>
      <c r="V1051" s="67"/>
      <c r="W1051" s="67"/>
      <c r="X1051" s="83" t="s">
        <v>7260</v>
      </c>
    </row>
    <row r="1052" spans="1:24" ht="23.25">
      <c r="A1052" s="67" t="s">
        <v>134</v>
      </c>
      <c r="B1052" s="67" t="s">
        <v>135</v>
      </c>
      <c r="C1052" s="83">
        <v>1583</v>
      </c>
      <c r="D1052" s="104" t="s">
        <v>5523</v>
      </c>
      <c r="E1052" s="83" t="s">
        <v>1224</v>
      </c>
      <c r="F1052" s="67" t="s">
        <v>136</v>
      </c>
      <c r="G1052" s="83">
        <v>19200</v>
      </c>
      <c r="H1052" s="67" t="s">
        <v>162</v>
      </c>
      <c r="I1052" s="67">
        <v>1</v>
      </c>
      <c r="J1052" s="195">
        <v>37896</v>
      </c>
      <c r="K1052" s="67">
        <v>0</v>
      </c>
      <c r="L1052" s="123">
        <f t="shared" si="17"/>
        <v>28765</v>
      </c>
      <c r="M1052" s="83" t="s">
        <v>5929</v>
      </c>
      <c r="N1052" s="113" t="s">
        <v>9526</v>
      </c>
      <c r="O1052" s="67"/>
      <c r="P1052" s="67"/>
      <c r="Q1052" s="83" t="s">
        <v>4729</v>
      </c>
      <c r="R1052" s="182" t="s">
        <v>3205</v>
      </c>
      <c r="S1052" s="83" t="s">
        <v>139</v>
      </c>
      <c r="T1052" s="67" t="s">
        <v>140</v>
      </c>
      <c r="U1052" s="200" t="s">
        <v>7831</v>
      </c>
      <c r="V1052" s="67"/>
      <c r="W1052" s="67"/>
      <c r="X1052" s="83" t="s">
        <v>7261</v>
      </c>
    </row>
    <row r="1053" spans="1:24" ht="23.25">
      <c r="A1053" s="67" t="s">
        <v>134</v>
      </c>
      <c r="B1053" s="67" t="s">
        <v>135</v>
      </c>
      <c r="C1053" s="83">
        <v>1541</v>
      </c>
      <c r="D1053" s="104" t="s">
        <v>5553</v>
      </c>
      <c r="E1053" s="83" t="s">
        <v>1225</v>
      </c>
      <c r="F1053" s="67" t="s">
        <v>136</v>
      </c>
      <c r="G1053" s="83">
        <v>3600</v>
      </c>
      <c r="H1053" s="67" t="s">
        <v>162</v>
      </c>
      <c r="I1053" s="67">
        <v>1</v>
      </c>
      <c r="J1053" s="195">
        <v>37866</v>
      </c>
      <c r="K1053" s="67">
        <v>0</v>
      </c>
      <c r="L1053" s="123">
        <f t="shared" si="17"/>
        <v>28735</v>
      </c>
      <c r="M1053" s="83" t="s">
        <v>5795</v>
      </c>
      <c r="N1053" s="113" t="s">
        <v>9526</v>
      </c>
      <c r="O1053" s="112"/>
      <c r="P1053" s="67"/>
      <c r="Q1053" s="83" t="s">
        <v>4730</v>
      </c>
      <c r="R1053" s="182" t="s">
        <v>3206</v>
      </c>
      <c r="S1053" s="83" t="s">
        <v>139</v>
      </c>
      <c r="T1053" s="67" t="s">
        <v>140</v>
      </c>
      <c r="U1053" s="200" t="s">
        <v>7830</v>
      </c>
      <c r="V1053" s="67"/>
      <c r="W1053" s="67"/>
      <c r="X1053" s="83" t="s">
        <v>7262</v>
      </c>
    </row>
    <row r="1054" spans="1:24" ht="23.25">
      <c r="A1054" s="67" t="s">
        <v>134</v>
      </c>
      <c r="B1054" s="67" t="s">
        <v>135</v>
      </c>
      <c r="C1054" s="83">
        <v>1542</v>
      </c>
      <c r="D1054" s="104" t="s">
        <v>5553</v>
      </c>
      <c r="E1054" s="83" t="s">
        <v>1226</v>
      </c>
      <c r="F1054" s="67" t="s">
        <v>5807</v>
      </c>
      <c r="G1054" s="83">
        <v>1450</v>
      </c>
      <c r="H1054" s="67" t="s">
        <v>162</v>
      </c>
      <c r="I1054" s="67">
        <v>1</v>
      </c>
      <c r="J1054" s="195">
        <v>37866</v>
      </c>
      <c r="K1054" s="67">
        <v>0</v>
      </c>
      <c r="L1054" s="123">
        <f t="shared" si="17"/>
        <v>28735</v>
      </c>
      <c r="M1054" s="83" t="s">
        <v>5795</v>
      </c>
      <c r="N1054" s="113" t="s">
        <v>9526</v>
      </c>
      <c r="O1054" s="111"/>
      <c r="P1054" s="67"/>
      <c r="Q1054" s="83" t="s">
        <v>137</v>
      </c>
      <c r="R1054" s="182" t="s">
        <v>137</v>
      </c>
      <c r="S1054" s="83" t="s">
        <v>139</v>
      </c>
      <c r="T1054" s="67" t="s">
        <v>140</v>
      </c>
      <c r="U1054" s="200" t="s">
        <v>7830</v>
      </c>
      <c r="V1054" s="67"/>
      <c r="W1054" s="67"/>
      <c r="X1054" s="83" t="s">
        <v>7263</v>
      </c>
    </row>
    <row r="1055" spans="1:24" ht="23.25">
      <c r="A1055" s="67" t="s">
        <v>134</v>
      </c>
      <c r="B1055" s="67" t="s">
        <v>135</v>
      </c>
      <c r="C1055" s="83">
        <v>1404</v>
      </c>
      <c r="D1055" s="104" t="s">
        <v>5554</v>
      </c>
      <c r="E1055" s="83" t="s">
        <v>1227</v>
      </c>
      <c r="F1055" s="67" t="s">
        <v>136</v>
      </c>
      <c r="G1055" s="83">
        <v>10200</v>
      </c>
      <c r="H1055" s="67" t="s">
        <v>162</v>
      </c>
      <c r="I1055" s="67">
        <v>1</v>
      </c>
      <c r="J1055" s="195">
        <v>37866</v>
      </c>
      <c r="K1055" s="67">
        <v>0</v>
      </c>
      <c r="L1055" s="123">
        <f t="shared" si="17"/>
        <v>28735</v>
      </c>
      <c r="M1055" s="83" t="s">
        <v>5819</v>
      </c>
      <c r="N1055" s="113" t="s">
        <v>9526</v>
      </c>
      <c r="O1055" s="67"/>
      <c r="P1055" s="67"/>
      <c r="Q1055" s="83" t="s">
        <v>4731</v>
      </c>
      <c r="R1055" s="182" t="s">
        <v>3207</v>
      </c>
      <c r="S1055" s="83" t="s">
        <v>139</v>
      </c>
      <c r="T1055" s="67" t="s">
        <v>140</v>
      </c>
      <c r="U1055" s="200" t="s">
        <v>7830</v>
      </c>
      <c r="V1055" s="67"/>
      <c r="W1055" s="67"/>
      <c r="X1055" s="83" t="s">
        <v>7264</v>
      </c>
    </row>
    <row r="1056" spans="1:24" ht="23.25">
      <c r="A1056" s="67" t="s">
        <v>134</v>
      </c>
      <c r="B1056" s="67" t="s">
        <v>135</v>
      </c>
      <c r="C1056" s="83">
        <v>1439</v>
      </c>
      <c r="D1056" s="104" t="s">
        <v>5554</v>
      </c>
      <c r="E1056" s="83" t="s">
        <v>1228</v>
      </c>
      <c r="F1056" s="67" t="s">
        <v>136</v>
      </c>
      <c r="G1056" s="83">
        <v>9000</v>
      </c>
      <c r="H1056" s="67" t="s">
        <v>162</v>
      </c>
      <c r="I1056" s="67">
        <v>1</v>
      </c>
      <c r="J1056" s="195">
        <v>37866</v>
      </c>
      <c r="K1056" s="67">
        <v>0</v>
      </c>
      <c r="L1056" s="123">
        <f t="shared" si="17"/>
        <v>28735</v>
      </c>
      <c r="M1056" s="83" t="s">
        <v>5819</v>
      </c>
      <c r="N1056" s="113" t="s">
        <v>9526</v>
      </c>
      <c r="O1056" s="67"/>
      <c r="P1056" s="67"/>
      <c r="Q1056" s="83" t="s">
        <v>4732</v>
      </c>
      <c r="R1056" s="182" t="s">
        <v>3208</v>
      </c>
      <c r="S1056" s="83" t="s">
        <v>139</v>
      </c>
      <c r="T1056" s="67" t="s">
        <v>140</v>
      </c>
      <c r="U1056" s="200" t="s">
        <v>7830</v>
      </c>
      <c r="V1056" s="67"/>
      <c r="W1056" s="67"/>
      <c r="X1056" s="83" t="s">
        <v>7265</v>
      </c>
    </row>
    <row r="1057" spans="1:24" ht="23.25">
      <c r="A1057" s="67" t="s">
        <v>134</v>
      </c>
      <c r="B1057" s="67" t="s">
        <v>135</v>
      </c>
      <c r="C1057" s="83">
        <v>1285</v>
      </c>
      <c r="D1057" s="104" t="s">
        <v>172</v>
      </c>
      <c r="E1057" s="83" t="s">
        <v>1229</v>
      </c>
      <c r="F1057" s="67" t="s">
        <v>136</v>
      </c>
      <c r="G1057" s="83">
        <v>12000</v>
      </c>
      <c r="H1057" s="67" t="s">
        <v>162</v>
      </c>
      <c r="I1057" s="67">
        <v>1</v>
      </c>
      <c r="J1057" s="195">
        <v>37986</v>
      </c>
      <c r="K1057" s="67">
        <v>0</v>
      </c>
      <c r="L1057" s="123">
        <f t="shared" si="17"/>
        <v>28855</v>
      </c>
      <c r="M1057" s="83" t="s">
        <v>5782</v>
      </c>
      <c r="N1057" s="113" t="s">
        <v>9526</v>
      </c>
      <c r="O1057" s="111"/>
      <c r="P1057" s="67"/>
      <c r="Q1057" s="83" t="s">
        <v>4733</v>
      </c>
      <c r="R1057" s="182" t="s">
        <v>3209</v>
      </c>
      <c r="S1057" s="83" t="s">
        <v>139</v>
      </c>
      <c r="T1057" s="67" t="s">
        <v>140</v>
      </c>
      <c r="U1057" s="200" t="s">
        <v>7831</v>
      </c>
      <c r="V1057" s="67"/>
      <c r="W1057" s="67"/>
      <c r="X1057" s="83" t="s">
        <v>137</v>
      </c>
    </row>
    <row r="1058" spans="1:24" ht="23.25">
      <c r="A1058" s="67" t="s">
        <v>134</v>
      </c>
      <c r="B1058" s="67" t="s">
        <v>135</v>
      </c>
      <c r="C1058" s="83">
        <v>1294</v>
      </c>
      <c r="D1058" s="104" t="s">
        <v>5541</v>
      </c>
      <c r="E1058" s="83" t="s">
        <v>1230</v>
      </c>
      <c r="F1058" s="67" t="s">
        <v>136</v>
      </c>
      <c r="G1058" s="83">
        <v>30300</v>
      </c>
      <c r="H1058" s="67" t="s">
        <v>162</v>
      </c>
      <c r="I1058" s="67">
        <v>1</v>
      </c>
      <c r="J1058" s="195">
        <v>37986</v>
      </c>
      <c r="K1058" s="67">
        <v>0</v>
      </c>
      <c r="L1058" s="123">
        <f t="shared" si="17"/>
        <v>28855</v>
      </c>
      <c r="M1058" s="83" t="s">
        <v>5885</v>
      </c>
      <c r="N1058" s="113" t="s">
        <v>9526</v>
      </c>
      <c r="O1058" s="67"/>
      <c r="P1058" s="67"/>
      <c r="Q1058" s="83" t="s">
        <v>4734</v>
      </c>
      <c r="R1058" s="182" t="s">
        <v>3210</v>
      </c>
      <c r="S1058" s="83" t="s">
        <v>139</v>
      </c>
      <c r="T1058" s="67" t="s">
        <v>140</v>
      </c>
      <c r="U1058" s="200" t="s">
        <v>7832</v>
      </c>
      <c r="V1058" s="67"/>
      <c r="W1058" s="67"/>
      <c r="X1058" s="83" t="s">
        <v>137</v>
      </c>
    </row>
    <row r="1059" spans="1:24" ht="23.25">
      <c r="A1059" s="67" t="s">
        <v>134</v>
      </c>
      <c r="B1059" s="67" t="s">
        <v>135</v>
      </c>
      <c r="C1059" s="83">
        <v>1032</v>
      </c>
      <c r="D1059" s="104" t="s">
        <v>172</v>
      </c>
      <c r="E1059" s="83" t="s">
        <v>1231</v>
      </c>
      <c r="F1059" s="67" t="s">
        <v>136</v>
      </c>
      <c r="G1059" s="83">
        <v>21600</v>
      </c>
      <c r="H1059" s="67" t="s">
        <v>162</v>
      </c>
      <c r="I1059" s="67">
        <v>1</v>
      </c>
      <c r="J1059" s="195">
        <v>37986</v>
      </c>
      <c r="K1059" s="67">
        <v>0</v>
      </c>
      <c r="L1059" s="123">
        <f t="shared" si="17"/>
        <v>28855</v>
      </c>
      <c r="M1059" s="83" t="s">
        <v>5771</v>
      </c>
      <c r="N1059" s="113" t="s">
        <v>9526</v>
      </c>
      <c r="O1059" s="67"/>
      <c r="P1059" s="67"/>
      <c r="Q1059" s="83" t="s">
        <v>4664</v>
      </c>
      <c r="R1059" s="182" t="s">
        <v>3211</v>
      </c>
      <c r="S1059" s="83" t="s">
        <v>139</v>
      </c>
      <c r="T1059" s="67" t="s">
        <v>140</v>
      </c>
      <c r="U1059" s="200" t="s">
        <v>7832</v>
      </c>
      <c r="V1059" s="67"/>
      <c r="W1059" s="67"/>
      <c r="X1059" s="83" t="s">
        <v>137</v>
      </c>
    </row>
    <row r="1060" spans="1:24" ht="23.25">
      <c r="A1060" s="67" t="s">
        <v>134</v>
      </c>
      <c r="B1060" s="67" t="s">
        <v>135</v>
      </c>
      <c r="C1060" s="83">
        <v>1289</v>
      </c>
      <c r="D1060" s="104" t="s">
        <v>5647</v>
      </c>
      <c r="E1060" s="83" t="s">
        <v>1232</v>
      </c>
      <c r="F1060" s="67" t="s">
        <v>136</v>
      </c>
      <c r="G1060" s="83">
        <v>500</v>
      </c>
      <c r="H1060" s="67" t="s">
        <v>162</v>
      </c>
      <c r="I1060" s="67">
        <v>1</v>
      </c>
      <c r="J1060" s="195">
        <v>37986</v>
      </c>
      <c r="K1060" s="67">
        <v>0</v>
      </c>
      <c r="L1060" s="123">
        <f t="shared" si="17"/>
        <v>28855</v>
      </c>
      <c r="M1060" s="83" t="s">
        <v>5746</v>
      </c>
      <c r="N1060" s="113" t="s">
        <v>9526</v>
      </c>
      <c r="O1060" s="67"/>
      <c r="P1060" s="67"/>
      <c r="Q1060" s="83" t="s">
        <v>4735</v>
      </c>
      <c r="R1060" s="182" t="s">
        <v>3212</v>
      </c>
      <c r="S1060" s="83" t="s">
        <v>139</v>
      </c>
      <c r="T1060" s="67" t="s">
        <v>140</v>
      </c>
      <c r="U1060" s="200" t="s">
        <v>7831</v>
      </c>
      <c r="V1060" s="67"/>
      <c r="W1060" s="67"/>
      <c r="X1060" s="83" t="s">
        <v>7266</v>
      </c>
    </row>
    <row r="1061" spans="1:24" ht="23.25">
      <c r="A1061" s="67" t="s">
        <v>134</v>
      </c>
      <c r="B1061" s="67" t="s">
        <v>135</v>
      </c>
      <c r="C1061" s="83">
        <v>1319</v>
      </c>
      <c r="D1061" s="104" t="s">
        <v>5482</v>
      </c>
      <c r="E1061" s="83" t="s">
        <v>1233</v>
      </c>
      <c r="F1061" s="67" t="s">
        <v>136</v>
      </c>
      <c r="G1061" s="83">
        <v>35000</v>
      </c>
      <c r="H1061" s="67" t="s">
        <v>162</v>
      </c>
      <c r="I1061" s="67">
        <v>1</v>
      </c>
      <c r="J1061" s="195">
        <v>37986</v>
      </c>
      <c r="K1061" s="67">
        <v>0</v>
      </c>
      <c r="L1061" s="123">
        <f t="shared" si="17"/>
        <v>28855</v>
      </c>
      <c r="M1061" s="83" t="s">
        <v>5787</v>
      </c>
      <c r="N1061" s="113" t="s">
        <v>9526</v>
      </c>
      <c r="O1061" s="67"/>
      <c r="P1061" s="67"/>
      <c r="Q1061" s="83" t="s">
        <v>4736</v>
      </c>
      <c r="R1061" s="182" t="s">
        <v>3213</v>
      </c>
      <c r="S1061" s="83" t="s">
        <v>139</v>
      </c>
      <c r="T1061" s="67" t="s">
        <v>140</v>
      </c>
      <c r="U1061" s="200" t="s">
        <v>7832</v>
      </c>
      <c r="V1061" s="67"/>
      <c r="W1061" s="67"/>
      <c r="X1061" s="83" t="s">
        <v>7267</v>
      </c>
    </row>
    <row r="1062" spans="1:24" ht="23.25">
      <c r="A1062" s="67" t="s">
        <v>134</v>
      </c>
      <c r="B1062" s="67" t="s">
        <v>135</v>
      </c>
      <c r="C1062" s="83">
        <v>2988</v>
      </c>
      <c r="D1062" s="104" t="s">
        <v>5489</v>
      </c>
      <c r="E1062" s="83" t="s">
        <v>1234</v>
      </c>
      <c r="F1062" s="67" t="s">
        <v>136</v>
      </c>
      <c r="G1062" s="83">
        <v>500</v>
      </c>
      <c r="H1062" s="67" t="s">
        <v>162</v>
      </c>
      <c r="I1062" s="67">
        <v>1</v>
      </c>
      <c r="J1062" s="195">
        <v>37986</v>
      </c>
      <c r="K1062" s="67">
        <v>0</v>
      </c>
      <c r="L1062" s="123">
        <f t="shared" si="17"/>
        <v>28855</v>
      </c>
      <c r="M1062" s="83" t="s">
        <v>5810</v>
      </c>
      <c r="N1062" s="113" t="s">
        <v>9526</v>
      </c>
      <c r="O1062" s="67"/>
      <c r="P1062" s="67"/>
      <c r="Q1062" s="83" t="s">
        <v>137</v>
      </c>
      <c r="R1062" s="182" t="s">
        <v>137</v>
      </c>
      <c r="S1062" s="83" t="s">
        <v>139</v>
      </c>
      <c r="T1062" s="67" t="s">
        <v>140</v>
      </c>
      <c r="U1062" s="200" t="s">
        <v>7830</v>
      </c>
      <c r="V1062" s="67"/>
      <c r="W1062" s="67"/>
      <c r="X1062" s="83" t="s">
        <v>7268</v>
      </c>
    </row>
    <row r="1063" spans="1:24" ht="23.25">
      <c r="A1063" s="67" t="s">
        <v>134</v>
      </c>
      <c r="B1063" s="67" t="s">
        <v>135</v>
      </c>
      <c r="C1063" s="83">
        <v>2989</v>
      </c>
      <c r="D1063" s="104" t="s">
        <v>5489</v>
      </c>
      <c r="E1063" s="83" t="s">
        <v>1235</v>
      </c>
      <c r="F1063" s="67" t="s">
        <v>136</v>
      </c>
      <c r="G1063" s="83">
        <v>500</v>
      </c>
      <c r="H1063" s="67" t="s">
        <v>162</v>
      </c>
      <c r="I1063" s="67">
        <v>1</v>
      </c>
      <c r="J1063" s="195">
        <v>37986</v>
      </c>
      <c r="K1063" s="67">
        <v>0</v>
      </c>
      <c r="L1063" s="123">
        <f t="shared" si="17"/>
        <v>28855</v>
      </c>
      <c r="M1063" s="83" t="s">
        <v>5810</v>
      </c>
      <c r="N1063" s="113" t="s">
        <v>9526</v>
      </c>
      <c r="O1063" s="67"/>
      <c r="P1063" s="67"/>
      <c r="Q1063" s="83" t="s">
        <v>137</v>
      </c>
      <c r="R1063" s="182" t="s">
        <v>137</v>
      </c>
      <c r="S1063" s="83" t="s">
        <v>139</v>
      </c>
      <c r="T1063" s="67" t="s">
        <v>140</v>
      </c>
      <c r="U1063" s="200" t="s">
        <v>7830</v>
      </c>
      <c r="V1063" s="67"/>
      <c r="W1063" s="67"/>
      <c r="X1063" s="83" t="s">
        <v>7269</v>
      </c>
    </row>
    <row r="1064" spans="1:24" ht="23.25">
      <c r="A1064" s="67" t="s">
        <v>134</v>
      </c>
      <c r="B1064" s="67" t="s">
        <v>135</v>
      </c>
      <c r="C1064" s="83">
        <v>2990</v>
      </c>
      <c r="D1064" s="104" t="s">
        <v>5489</v>
      </c>
      <c r="E1064" s="83" t="s">
        <v>1236</v>
      </c>
      <c r="F1064" s="67" t="s">
        <v>136</v>
      </c>
      <c r="G1064" s="83">
        <v>500</v>
      </c>
      <c r="H1064" s="67" t="s">
        <v>162</v>
      </c>
      <c r="I1064" s="67">
        <v>1</v>
      </c>
      <c r="J1064" s="195">
        <v>37986</v>
      </c>
      <c r="K1064" s="67">
        <v>0</v>
      </c>
      <c r="L1064" s="123">
        <f t="shared" si="17"/>
        <v>28855</v>
      </c>
      <c r="M1064" s="83" t="s">
        <v>5810</v>
      </c>
      <c r="N1064" s="113" t="s">
        <v>9526</v>
      </c>
      <c r="O1064" s="67"/>
      <c r="P1064" s="67"/>
      <c r="Q1064" s="83" t="s">
        <v>137</v>
      </c>
      <c r="R1064" s="182" t="s">
        <v>137</v>
      </c>
      <c r="S1064" s="83" t="s">
        <v>139</v>
      </c>
      <c r="T1064" s="67" t="s">
        <v>140</v>
      </c>
      <c r="U1064" s="200" t="s">
        <v>7830</v>
      </c>
      <c r="V1064" s="67"/>
      <c r="W1064" s="67"/>
      <c r="X1064" s="83" t="s">
        <v>137</v>
      </c>
    </row>
    <row r="1065" spans="1:24" ht="23.25">
      <c r="A1065" s="67" t="s">
        <v>134</v>
      </c>
      <c r="B1065" s="67" t="s">
        <v>135</v>
      </c>
      <c r="C1065" s="83">
        <v>1386</v>
      </c>
      <c r="D1065" s="104" t="s">
        <v>5554</v>
      </c>
      <c r="E1065" s="83" t="s">
        <v>1237</v>
      </c>
      <c r="F1065" s="67" t="s">
        <v>136</v>
      </c>
      <c r="G1065" s="83">
        <v>10800</v>
      </c>
      <c r="H1065" s="67" t="s">
        <v>162</v>
      </c>
      <c r="I1065" s="67">
        <v>1</v>
      </c>
      <c r="J1065" s="195">
        <v>37986</v>
      </c>
      <c r="K1065" s="67">
        <v>0</v>
      </c>
      <c r="L1065" s="123">
        <f t="shared" si="17"/>
        <v>28855</v>
      </c>
      <c r="M1065" s="83" t="s">
        <v>5850</v>
      </c>
      <c r="N1065" s="113" t="s">
        <v>9526</v>
      </c>
      <c r="O1065" s="67"/>
      <c r="P1065" s="67"/>
      <c r="Q1065" s="83" t="s">
        <v>4737</v>
      </c>
      <c r="R1065" s="182" t="s">
        <v>3214</v>
      </c>
      <c r="S1065" s="83" t="s">
        <v>139</v>
      </c>
      <c r="T1065" s="67" t="s">
        <v>140</v>
      </c>
      <c r="U1065" s="200" t="s">
        <v>7830</v>
      </c>
      <c r="V1065" s="67"/>
      <c r="W1065" s="67"/>
      <c r="X1065" s="83" t="s">
        <v>7270</v>
      </c>
    </row>
    <row r="1066" spans="1:24" ht="23.25">
      <c r="A1066" s="67" t="s">
        <v>134</v>
      </c>
      <c r="B1066" s="67" t="s">
        <v>135</v>
      </c>
      <c r="C1066" s="83">
        <v>1657</v>
      </c>
      <c r="D1066" s="104" t="s">
        <v>161</v>
      </c>
      <c r="E1066" s="83" t="s">
        <v>1238</v>
      </c>
      <c r="F1066" s="67" t="s">
        <v>136</v>
      </c>
      <c r="G1066" s="83">
        <v>28500</v>
      </c>
      <c r="H1066" s="67" t="s">
        <v>162</v>
      </c>
      <c r="I1066" s="67">
        <v>1</v>
      </c>
      <c r="J1066" s="195">
        <v>37986</v>
      </c>
      <c r="K1066" s="67">
        <v>0</v>
      </c>
      <c r="L1066" s="123">
        <f t="shared" si="17"/>
        <v>28855</v>
      </c>
      <c r="M1066" s="83" t="s">
        <v>5799</v>
      </c>
      <c r="N1066" s="113" t="s">
        <v>9526</v>
      </c>
      <c r="O1066" s="67"/>
      <c r="P1066" s="67"/>
      <c r="Q1066" s="83" t="s">
        <v>4738</v>
      </c>
      <c r="R1066" s="182" t="s">
        <v>3215</v>
      </c>
      <c r="S1066" s="83" t="s">
        <v>139</v>
      </c>
      <c r="T1066" s="67" t="s">
        <v>140</v>
      </c>
      <c r="U1066" s="200" t="s">
        <v>7832</v>
      </c>
      <c r="V1066" s="67"/>
      <c r="W1066" s="67"/>
      <c r="X1066" s="83" t="s">
        <v>7271</v>
      </c>
    </row>
    <row r="1067" spans="1:24" ht="23.25">
      <c r="A1067" s="67" t="s">
        <v>134</v>
      </c>
      <c r="B1067" s="67" t="s">
        <v>135</v>
      </c>
      <c r="C1067" s="83">
        <v>1658</v>
      </c>
      <c r="D1067" s="104" t="s">
        <v>161</v>
      </c>
      <c r="E1067" s="83" t="s">
        <v>1239</v>
      </c>
      <c r="F1067" s="67" t="s">
        <v>136</v>
      </c>
      <c r="G1067" s="83">
        <v>103900</v>
      </c>
      <c r="H1067" s="67" t="s">
        <v>162</v>
      </c>
      <c r="I1067" s="67">
        <v>1</v>
      </c>
      <c r="J1067" s="195">
        <v>37986</v>
      </c>
      <c r="K1067" s="67">
        <v>0</v>
      </c>
      <c r="L1067" s="123">
        <f t="shared" si="17"/>
        <v>28855</v>
      </c>
      <c r="M1067" s="83" t="s">
        <v>5799</v>
      </c>
      <c r="N1067" s="113" t="s">
        <v>9526</v>
      </c>
      <c r="O1067" s="67"/>
      <c r="P1067" s="67"/>
      <c r="Q1067" s="83" t="s">
        <v>4739</v>
      </c>
      <c r="R1067" s="182" t="s">
        <v>3216</v>
      </c>
      <c r="S1067" s="83" t="s">
        <v>139</v>
      </c>
      <c r="T1067" s="67" t="s">
        <v>140</v>
      </c>
      <c r="U1067" s="200" t="s">
        <v>7831</v>
      </c>
      <c r="V1067" s="67"/>
      <c r="W1067" s="67"/>
      <c r="X1067" s="83" t="s">
        <v>7272</v>
      </c>
    </row>
    <row r="1068" spans="1:24" ht="23.25">
      <c r="A1068" s="67" t="s">
        <v>134</v>
      </c>
      <c r="B1068" s="67" t="s">
        <v>135</v>
      </c>
      <c r="C1068" s="83">
        <v>1656</v>
      </c>
      <c r="D1068" s="104" t="s">
        <v>161</v>
      </c>
      <c r="E1068" s="83" t="s">
        <v>1240</v>
      </c>
      <c r="F1068" s="67" t="s">
        <v>136</v>
      </c>
      <c r="G1068" s="83">
        <v>27000</v>
      </c>
      <c r="H1068" s="67" t="s">
        <v>162</v>
      </c>
      <c r="I1068" s="67">
        <v>1</v>
      </c>
      <c r="J1068" s="195">
        <v>37986</v>
      </c>
      <c r="K1068" s="67">
        <v>0</v>
      </c>
      <c r="L1068" s="123">
        <f t="shared" si="17"/>
        <v>28855</v>
      </c>
      <c r="M1068" s="83" t="s">
        <v>5799</v>
      </c>
      <c r="N1068" s="113" t="s">
        <v>9526</v>
      </c>
      <c r="O1068" s="67"/>
      <c r="P1068" s="67"/>
      <c r="Q1068" s="83" t="s">
        <v>4740</v>
      </c>
      <c r="R1068" s="182" t="s">
        <v>3217</v>
      </c>
      <c r="S1068" s="83" t="s">
        <v>139</v>
      </c>
      <c r="T1068" s="67" t="s">
        <v>140</v>
      </c>
      <c r="U1068" s="200" t="s">
        <v>7832</v>
      </c>
      <c r="V1068" s="67"/>
      <c r="W1068" s="67"/>
      <c r="X1068" s="83" t="s">
        <v>7273</v>
      </c>
    </row>
    <row r="1069" spans="1:24" ht="23.25">
      <c r="A1069" s="67" t="s">
        <v>134</v>
      </c>
      <c r="B1069" s="67" t="s">
        <v>135</v>
      </c>
      <c r="C1069" s="83">
        <v>2991</v>
      </c>
      <c r="D1069" s="104" t="s">
        <v>161</v>
      </c>
      <c r="E1069" s="83" t="s">
        <v>1241</v>
      </c>
      <c r="F1069" s="67" t="s">
        <v>136</v>
      </c>
      <c r="G1069" s="83">
        <v>500</v>
      </c>
      <c r="H1069" s="67" t="s">
        <v>162</v>
      </c>
      <c r="I1069" s="67">
        <v>1</v>
      </c>
      <c r="J1069" s="195">
        <v>37986</v>
      </c>
      <c r="K1069" s="67">
        <v>0</v>
      </c>
      <c r="L1069" s="123">
        <f t="shared" si="17"/>
        <v>28855</v>
      </c>
      <c r="M1069" s="83" t="s">
        <v>5916</v>
      </c>
      <c r="N1069" s="113" t="s">
        <v>9526</v>
      </c>
      <c r="O1069" s="67"/>
      <c r="P1069" s="67"/>
      <c r="Q1069" s="83" t="s">
        <v>137</v>
      </c>
      <c r="R1069" s="182" t="s">
        <v>137</v>
      </c>
      <c r="S1069" s="83" t="s">
        <v>139</v>
      </c>
      <c r="T1069" s="67" t="s">
        <v>140</v>
      </c>
      <c r="U1069" s="200" t="s">
        <v>7830</v>
      </c>
      <c r="V1069" s="67"/>
      <c r="W1069" s="67"/>
      <c r="X1069" s="83" t="s">
        <v>7274</v>
      </c>
    </row>
    <row r="1070" spans="1:24" ht="23.25">
      <c r="A1070" s="67" t="s">
        <v>134</v>
      </c>
      <c r="B1070" s="67" t="s">
        <v>135</v>
      </c>
      <c r="C1070" s="83">
        <v>1533</v>
      </c>
      <c r="D1070" s="104" t="s">
        <v>5500</v>
      </c>
      <c r="E1070" s="83" t="s">
        <v>1242</v>
      </c>
      <c r="F1070" s="67" t="s">
        <v>136</v>
      </c>
      <c r="G1070" s="83">
        <v>9600</v>
      </c>
      <c r="H1070" s="67" t="s">
        <v>5736</v>
      </c>
      <c r="I1070" s="67">
        <v>1</v>
      </c>
      <c r="J1070" s="195">
        <v>37986</v>
      </c>
      <c r="K1070" s="67">
        <v>0</v>
      </c>
      <c r="L1070" s="123">
        <f t="shared" si="17"/>
        <v>28855</v>
      </c>
      <c r="M1070" s="83" t="s">
        <v>5965</v>
      </c>
      <c r="N1070" s="113" t="s">
        <v>9526</v>
      </c>
      <c r="O1070" s="112"/>
      <c r="P1070" s="67"/>
      <c r="Q1070" s="83" t="s">
        <v>4741</v>
      </c>
      <c r="R1070" s="182" t="s">
        <v>3218</v>
      </c>
      <c r="S1070" s="83" t="s">
        <v>139</v>
      </c>
      <c r="T1070" s="67" t="s">
        <v>140</v>
      </c>
      <c r="U1070" s="200" t="s">
        <v>7830</v>
      </c>
      <c r="V1070" s="67"/>
      <c r="W1070" s="67"/>
      <c r="X1070" s="83" t="s">
        <v>7275</v>
      </c>
    </row>
    <row r="1071" spans="1:24" ht="23.25">
      <c r="A1071" s="67" t="s">
        <v>134</v>
      </c>
      <c r="B1071" s="67" t="s">
        <v>135</v>
      </c>
      <c r="C1071" s="83">
        <v>1320</v>
      </c>
      <c r="D1071" s="104" t="s">
        <v>5500</v>
      </c>
      <c r="E1071" s="83" t="s">
        <v>1243</v>
      </c>
      <c r="F1071" s="67" t="s">
        <v>136</v>
      </c>
      <c r="G1071" s="83">
        <v>9600</v>
      </c>
      <c r="H1071" s="67" t="s">
        <v>5736</v>
      </c>
      <c r="I1071" s="67">
        <v>1</v>
      </c>
      <c r="J1071" s="195">
        <v>37986</v>
      </c>
      <c r="K1071" s="67">
        <v>0</v>
      </c>
      <c r="L1071" s="123">
        <f t="shared" si="17"/>
        <v>28855</v>
      </c>
      <c r="M1071" s="83" t="s">
        <v>5965</v>
      </c>
      <c r="N1071" s="113" t="s">
        <v>9526</v>
      </c>
      <c r="O1071" s="67"/>
      <c r="P1071" s="67"/>
      <c r="Q1071" s="83" t="s">
        <v>4742</v>
      </c>
      <c r="R1071" s="182" t="s">
        <v>3219</v>
      </c>
      <c r="S1071" s="83" t="s">
        <v>139</v>
      </c>
      <c r="T1071" s="67" t="s">
        <v>140</v>
      </c>
      <c r="U1071" s="200" t="s">
        <v>7830</v>
      </c>
      <c r="V1071" s="67"/>
      <c r="W1071" s="67"/>
      <c r="X1071" s="83" t="s">
        <v>7276</v>
      </c>
    </row>
    <row r="1072" spans="1:24" ht="23.25">
      <c r="A1072" s="67" t="s">
        <v>134</v>
      </c>
      <c r="B1072" s="67" t="s">
        <v>135</v>
      </c>
      <c r="C1072" s="83">
        <v>2317</v>
      </c>
      <c r="D1072" s="104" t="s">
        <v>5503</v>
      </c>
      <c r="E1072" s="83" t="s">
        <v>1244</v>
      </c>
      <c r="F1072" s="67" t="s">
        <v>5807</v>
      </c>
      <c r="G1072" s="83">
        <v>21000</v>
      </c>
      <c r="H1072" s="67" t="s">
        <v>162</v>
      </c>
      <c r="I1072" s="67">
        <v>1</v>
      </c>
      <c r="J1072" s="195">
        <v>37986</v>
      </c>
      <c r="K1072" s="67">
        <v>0</v>
      </c>
      <c r="L1072" s="123">
        <f t="shared" si="17"/>
        <v>28855</v>
      </c>
      <c r="M1072" s="83" t="s">
        <v>5820</v>
      </c>
      <c r="N1072" s="113" t="s">
        <v>9526</v>
      </c>
      <c r="O1072" s="67"/>
      <c r="P1072" s="67"/>
      <c r="Q1072" s="83" t="s">
        <v>137</v>
      </c>
      <c r="R1072" s="182" t="s">
        <v>137</v>
      </c>
      <c r="S1072" s="83" t="s">
        <v>139</v>
      </c>
      <c r="T1072" s="67" t="s">
        <v>140</v>
      </c>
      <c r="U1072" s="200" t="s">
        <v>7830</v>
      </c>
      <c r="V1072" s="67"/>
      <c r="W1072" s="67"/>
      <c r="X1072" s="83" t="s">
        <v>7277</v>
      </c>
    </row>
    <row r="1073" spans="1:24" ht="23.25">
      <c r="A1073" s="67" t="s">
        <v>134</v>
      </c>
      <c r="B1073" s="67" t="s">
        <v>135</v>
      </c>
      <c r="C1073" s="83">
        <v>148</v>
      </c>
      <c r="D1073" s="104" t="s">
        <v>5607</v>
      </c>
      <c r="E1073" s="83" t="s">
        <v>1245</v>
      </c>
      <c r="F1073" s="67" t="s">
        <v>5807</v>
      </c>
      <c r="G1073" s="83">
        <v>7400</v>
      </c>
      <c r="H1073" s="67" t="s">
        <v>162</v>
      </c>
      <c r="I1073" s="67">
        <v>1</v>
      </c>
      <c r="J1073" s="195">
        <v>37986</v>
      </c>
      <c r="K1073" s="67">
        <v>0</v>
      </c>
      <c r="L1073" s="123">
        <f t="shared" ref="L1073:L1136" si="18">DATE(YEAR(J1073)-25,MONTH(J1073),DAY(J1073))</f>
        <v>28855</v>
      </c>
      <c r="M1073" s="83" t="s">
        <v>5907</v>
      </c>
      <c r="N1073" s="113" t="s">
        <v>9526</v>
      </c>
      <c r="O1073" s="67"/>
      <c r="P1073" s="67"/>
      <c r="Q1073" s="83" t="s">
        <v>137</v>
      </c>
      <c r="R1073" s="182" t="s">
        <v>137</v>
      </c>
      <c r="S1073" s="83" t="s">
        <v>139</v>
      </c>
      <c r="T1073" s="67" t="s">
        <v>140</v>
      </c>
      <c r="U1073" s="200" t="s">
        <v>7830</v>
      </c>
      <c r="V1073" s="67"/>
      <c r="W1073" s="67"/>
      <c r="X1073" s="83" t="s">
        <v>7278</v>
      </c>
    </row>
    <row r="1074" spans="1:24" ht="23.25">
      <c r="A1074" s="67" t="s">
        <v>134</v>
      </c>
      <c r="B1074" s="67" t="s">
        <v>135</v>
      </c>
      <c r="C1074" s="83">
        <v>1297</v>
      </c>
      <c r="D1074" s="104" t="s">
        <v>172</v>
      </c>
      <c r="E1074" s="83" t="s">
        <v>1246</v>
      </c>
      <c r="F1074" s="67" t="s">
        <v>136</v>
      </c>
      <c r="G1074" s="83">
        <v>1200</v>
      </c>
      <c r="H1074" s="67" t="s">
        <v>162</v>
      </c>
      <c r="I1074" s="67">
        <v>1</v>
      </c>
      <c r="J1074" s="195">
        <v>37986</v>
      </c>
      <c r="K1074" s="67">
        <v>0</v>
      </c>
      <c r="L1074" s="123">
        <f t="shared" si="18"/>
        <v>28855</v>
      </c>
      <c r="M1074" s="83" t="s">
        <v>5768</v>
      </c>
      <c r="N1074" s="113" t="s">
        <v>9526</v>
      </c>
      <c r="O1074" s="67"/>
      <c r="P1074" s="67"/>
      <c r="Q1074" s="83" t="s">
        <v>4743</v>
      </c>
      <c r="R1074" s="182" t="s">
        <v>3220</v>
      </c>
      <c r="S1074" s="83" t="s">
        <v>139</v>
      </c>
      <c r="T1074" s="67" t="s">
        <v>140</v>
      </c>
      <c r="U1074" s="200" t="s">
        <v>7830</v>
      </c>
      <c r="V1074" s="67"/>
      <c r="W1074" s="67"/>
      <c r="X1074" s="83" t="s">
        <v>7279</v>
      </c>
    </row>
    <row r="1075" spans="1:24" ht="23.25">
      <c r="A1075" s="67" t="s">
        <v>134</v>
      </c>
      <c r="B1075" s="67" t="s">
        <v>135</v>
      </c>
      <c r="C1075" s="83">
        <v>833</v>
      </c>
      <c r="D1075" s="104" t="s">
        <v>5504</v>
      </c>
      <c r="E1075" s="83" t="s">
        <v>1247</v>
      </c>
      <c r="F1075" s="67" t="s">
        <v>5807</v>
      </c>
      <c r="G1075" s="83">
        <v>6700</v>
      </c>
      <c r="H1075" s="67" t="s">
        <v>162</v>
      </c>
      <c r="I1075" s="67">
        <v>1</v>
      </c>
      <c r="J1075" s="195">
        <v>37986</v>
      </c>
      <c r="K1075" s="67">
        <v>0</v>
      </c>
      <c r="L1075" s="123">
        <f t="shared" si="18"/>
        <v>28855</v>
      </c>
      <c r="M1075" s="83" t="s">
        <v>5764</v>
      </c>
      <c r="N1075" s="113" t="s">
        <v>9526</v>
      </c>
      <c r="O1075" s="67"/>
      <c r="P1075" s="67"/>
      <c r="Q1075" s="83" t="s">
        <v>4744</v>
      </c>
      <c r="R1075" s="182" t="s">
        <v>3221</v>
      </c>
      <c r="S1075" s="83" t="s">
        <v>139</v>
      </c>
      <c r="T1075" s="67" t="s">
        <v>140</v>
      </c>
      <c r="U1075" s="200" t="s">
        <v>7830</v>
      </c>
      <c r="V1075" s="67"/>
      <c r="W1075" s="67"/>
      <c r="X1075" s="83" t="s">
        <v>7280</v>
      </c>
    </row>
    <row r="1076" spans="1:24" ht="23.25">
      <c r="A1076" s="67" t="s">
        <v>134</v>
      </c>
      <c r="B1076" s="67" t="s">
        <v>135</v>
      </c>
      <c r="C1076" s="83">
        <v>1708</v>
      </c>
      <c r="D1076" s="104" t="s">
        <v>5648</v>
      </c>
      <c r="E1076" s="83" t="s">
        <v>1248</v>
      </c>
      <c r="F1076" s="67" t="s">
        <v>136</v>
      </c>
      <c r="G1076" s="83">
        <v>6200</v>
      </c>
      <c r="H1076" s="67" t="s">
        <v>162</v>
      </c>
      <c r="I1076" s="67">
        <v>1</v>
      </c>
      <c r="J1076" s="195">
        <v>37986</v>
      </c>
      <c r="K1076" s="67">
        <v>0</v>
      </c>
      <c r="L1076" s="123">
        <f t="shared" si="18"/>
        <v>28855</v>
      </c>
      <c r="M1076" s="83" t="s">
        <v>5792</v>
      </c>
      <c r="N1076" s="113" t="s">
        <v>9526</v>
      </c>
      <c r="O1076" s="67"/>
      <c r="P1076" s="67"/>
      <c r="Q1076" s="83" t="s">
        <v>137</v>
      </c>
      <c r="R1076" s="182" t="s">
        <v>137</v>
      </c>
      <c r="S1076" s="83" t="s">
        <v>139</v>
      </c>
      <c r="T1076" s="67" t="s">
        <v>140</v>
      </c>
      <c r="U1076" s="200" t="s">
        <v>7830</v>
      </c>
      <c r="V1076" s="67"/>
      <c r="W1076" s="67"/>
      <c r="X1076" s="83" t="s">
        <v>7281</v>
      </c>
    </row>
    <row r="1077" spans="1:24" ht="23.25">
      <c r="A1077" s="67" t="s">
        <v>134</v>
      </c>
      <c r="B1077" s="67" t="s">
        <v>135</v>
      </c>
      <c r="C1077" s="83">
        <v>1277</v>
      </c>
      <c r="D1077" s="104" t="s">
        <v>5539</v>
      </c>
      <c r="E1077" s="83" t="s">
        <v>1249</v>
      </c>
      <c r="F1077" s="67" t="s">
        <v>136</v>
      </c>
      <c r="G1077" s="83">
        <v>16000</v>
      </c>
      <c r="H1077" s="67" t="s">
        <v>162</v>
      </c>
      <c r="I1077" s="67">
        <v>1</v>
      </c>
      <c r="J1077" s="195">
        <v>37986</v>
      </c>
      <c r="K1077" s="67">
        <v>0</v>
      </c>
      <c r="L1077" s="123">
        <f t="shared" si="18"/>
        <v>28855</v>
      </c>
      <c r="M1077" s="83" t="s">
        <v>5966</v>
      </c>
      <c r="N1077" s="113" t="s">
        <v>9526</v>
      </c>
      <c r="O1077" s="67"/>
      <c r="P1077" s="67"/>
      <c r="Q1077" s="83" t="s">
        <v>4745</v>
      </c>
      <c r="R1077" s="182" t="s">
        <v>3222</v>
      </c>
      <c r="S1077" s="83" t="s">
        <v>139</v>
      </c>
      <c r="T1077" s="67" t="s">
        <v>140</v>
      </c>
      <c r="U1077" s="200" t="s">
        <v>7832</v>
      </c>
      <c r="V1077" s="67"/>
      <c r="W1077" s="67"/>
      <c r="X1077" s="83" t="s">
        <v>7282</v>
      </c>
    </row>
    <row r="1078" spans="1:24" ht="23.25">
      <c r="A1078" s="67" t="s">
        <v>134</v>
      </c>
      <c r="B1078" s="67" t="s">
        <v>135</v>
      </c>
      <c r="C1078" s="83">
        <v>1944</v>
      </c>
      <c r="D1078" s="104" t="s">
        <v>5539</v>
      </c>
      <c r="E1078" s="83" t="s">
        <v>1250</v>
      </c>
      <c r="F1078" s="67" t="s">
        <v>136</v>
      </c>
      <c r="G1078" s="83">
        <v>30000</v>
      </c>
      <c r="H1078" s="67" t="s">
        <v>162</v>
      </c>
      <c r="I1078" s="67">
        <v>1</v>
      </c>
      <c r="J1078" s="195">
        <v>37986</v>
      </c>
      <c r="K1078" s="67">
        <v>0</v>
      </c>
      <c r="L1078" s="123">
        <f t="shared" si="18"/>
        <v>28855</v>
      </c>
      <c r="M1078" s="83" t="s">
        <v>5772</v>
      </c>
      <c r="N1078" s="113" t="s">
        <v>9526</v>
      </c>
      <c r="O1078" s="67"/>
      <c r="P1078" s="67"/>
      <c r="Q1078" s="83" t="s">
        <v>4746</v>
      </c>
      <c r="R1078" s="182" t="s">
        <v>3223</v>
      </c>
      <c r="S1078" s="83" t="s">
        <v>139</v>
      </c>
      <c r="T1078" s="67" t="s">
        <v>140</v>
      </c>
      <c r="U1078" s="200" t="s">
        <v>7832</v>
      </c>
      <c r="V1078" s="67"/>
      <c r="W1078" s="67"/>
      <c r="X1078" s="83" t="s">
        <v>7283</v>
      </c>
    </row>
    <row r="1079" spans="1:24" ht="23.25">
      <c r="A1079" s="67" t="s">
        <v>134</v>
      </c>
      <c r="B1079" s="67" t="s">
        <v>135</v>
      </c>
      <c r="C1079" s="83">
        <v>1314</v>
      </c>
      <c r="D1079" s="104" t="s">
        <v>5526</v>
      </c>
      <c r="E1079" s="83" t="s">
        <v>1251</v>
      </c>
      <c r="F1079" s="67" t="s">
        <v>136</v>
      </c>
      <c r="G1079" s="83">
        <v>9600</v>
      </c>
      <c r="H1079" s="67" t="s">
        <v>162</v>
      </c>
      <c r="I1079" s="67">
        <v>1</v>
      </c>
      <c r="J1079" s="195">
        <v>37986</v>
      </c>
      <c r="K1079" s="67">
        <v>0</v>
      </c>
      <c r="L1079" s="123">
        <f t="shared" si="18"/>
        <v>28855</v>
      </c>
      <c r="M1079" s="83" t="s">
        <v>5772</v>
      </c>
      <c r="N1079" s="113" t="s">
        <v>9526</v>
      </c>
      <c r="O1079" s="67"/>
      <c r="P1079" s="67"/>
      <c r="Q1079" s="83" t="s">
        <v>4747</v>
      </c>
      <c r="R1079" s="182" t="s">
        <v>3224</v>
      </c>
      <c r="S1079" s="83" t="s">
        <v>139</v>
      </c>
      <c r="T1079" s="67" t="s">
        <v>140</v>
      </c>
      <c r="U1079" s="200" t="s">
        <v>7830</v>
      </c>
      <c r="V1079" s="67"/>
      <c r="W1079" s="67"/>
      <c r="X1079" s="83" t="s">
        <v>7284</v>
      </c>
    </row>
    <row r="1080" spans="1:24" ht="23.25">
      <c r="A1080" s="67" t="s">
        <v>134</v>
      </c>
      <c r="B1080" s="67" t="s">
        <v>135</v>
      </c>
      <c r="C1080" s="83">
        <v>1329</v>
      </c>
      <c r="D1080" s="104" t="s">
        <v>5649</v>
      </c>
      <c r="E1080" s="83" t="s">
        <v>1252</v>
      </c>
      <c r="F1080" s="67" t="s">
        <v>136</v>
      </c>
      <c r="G1080" s="83">
        <v>4400</v>
      </c>
      <c r="H1080" s="67" t="s">
        <v>162</v>
      </c>
      <c r="I1080" s="67">
        <v>1</v>
      </c>
      <c r="J1080" s="195">
        <v>37986</v>
      </c>
      <c r="K1080" s="67">
        <v>0</v>
      </c>
      <c r="L1080" s="123">
        <f t="shared" si="18"/>
        <v>28855</v>
      </c>
      <c r="M1080" s="83" t="s">
        <v>5819</v>
      </c>
      <c r="N1080" s="113" t="s">
        <v>9526</v>
      </c>
      <c r="O1080" s="112"/>
      <c r="P1080" s="67"/>
      <c r="Q1080" s="83" t="s">
        <v>4748</v>
      </c>
      <c r="R1080" s="182" t="s">
        <v>3225</v>
      </c>
      <c r="S1080" s="83" t="s">
        <v>139</v>
      </c>
      <c r="T1080" s="67" t="s">
        <v>140</v>
      </c>
      <c r="U1080" s="200" t="s">
        <v>7830</v>
      </c>
      <c r="V1080" s="67"/>
      <c r="W1080" s="67"/>
      <c r="X1080" s="83" t="s">
        <v>137</v>
      </c>
    </row>
    <row r="1081" spans="1:24" ht="23.25">
      <c r="A1081" s="67" t="s">
        <v>134</v>
      </c>
      <c r="B1081" s="67" t="s">
        <v>135</v>
      </c>
      <c r="C1081" s="83">
        <v>1304</v>
      </c>
      <c r="D1081" s="104" t="s">
        <v>5650</v>
      </c>
      <c r="E1081" s="83" t="s">
        <v>1253</v>
      </c>
      <c r="F1081" s="67" t="s">
        <v>136</v>
      </c>
      <c r="G1081" s="83">
        <v>5400</v>
      </c>
      <c r="H1081" s="67" t="s">
        <v>162</v>
      </c>
      <c r="I1081" s="67">
        <v>1</v>
      </c>
      <c r="J1081" s="195">
        <v>37986</v>
      </c>
      <c r="K1081" s="67">
        <v>0</v>
      </c>
      <c r="L1081" s="123">
        <f t="shared" si="18"/>
        <v>28855</v>
      </c>
      <c r="M1081" s="83" t="s">
        <v>5780</v>
      </c>
      <c r="N1081" s="113" t="s">
        <v>9526</v>
      </c>
      <c r="O1081" s="67"/>
      <c r="P1081" s="67"/>
      <c r="Q1081" s="83" t="s">
        <v>4749</v>
      </c>
      <c r="R1081" s="182" t="s">
        <v>3226</v>
      </c>
      <c r="S1081" s="83" t="s">
        <v>139</v>
      </c>
      <c r="T1081" s="67" t="s">
        <v>140</v>
      </c>
      <c r="U1081" s="200" t="s">
        <v>7830</v>
      </c>
      <c r="V1081" s="67"/>
      <c r="W1081" s="67"/>
      <c r="X1081" s="83" t="s">
        <v>7285</v>
      </c>
    </row>
    <row r="1082" spans="1:24" ht="23.25">
      <c r="A1082" s="67" t="s">
        <v>134</v>
      </c>
      <c r="B1082" s="67" t="s">
        <v>135</v>
      </c>
      <c r="C1082" s="83">
        <v>2226</v>
      </c>
      <c r="D1082" s="104" t="s">
        <v>5650</v>
      </c>
      <c r="E1082" s="83" t="s">
        <v>1254</v>
      </c>
      <c r="F1082" s="67" t="s">
        <v>136</v>
      </c>
      <c r="G1082" s="83">
        <v>3700</v>
      </c>
      <c r="H1082" s="67" t="s">
        <v>162</v>
      </c>
      <c r="I1082" s="67">
        <v>1</v>
      </c>
      <c r="J1082" s="195">
        <v>37986</v>
      </c>
      <c r="K1082" s="67">
        <v>0</v>
      </c>
      <c r="L1082" s="123">
        <f t="shared" si="18"/>
        <v>28855</v>
      </c>
      <c r="M1082" s="83" t="s">
        <v>5780</v>
      </c>
      <c r="N1082" s="113" t="s">
        <v>9526</v>
      </c>
      <c r="O1082" s="67"/>
      <c r="P1082" s="67"/>
      <c r="Q1082" s="83" t="s">
        <v>4750</v>
      </c>
      <c r="R1082" s="182" t="s">
        <v>3227</v>
      </c>
      <c r="S1082" s="83" t="s">
        <v>139</v>
      </c>
      <c r="T1082" s="67" t="s">
        <v>140</v>
      </c>
      <c r="U1082" s="200" t="s">
        <v>7830</v>
      </c>
      <c r="V1082" s="67"/>
      <c r="W1082" s="67"/>
      <c r="X1082" s="83" t="s">
        <v>7286</v>
      </c>
    </row>
    <row r="1083" spans="1:24" ht="23.25">
      <c r="A1083" s="67" t="s">
        <v>134</v>
      </c>
      <c r="B1083" s="67" t="s">
        <v>135</v>
      </c>
      <c r="C1083" s="83">
        <v>1870</v>
      </c>
      <c r="D1083" s="104" t="s">
        <v>5650</v>
      </c>
      <c r="E1083" s="83" t="s">
        <v>1255</v>
      </c>
      <c r="F1083" s="67" t="s">
        <v>136</v>
      </c>
      <c r="G1083" s="83">
        <v>5400</v>
      </c>
      <c r="H1083" s="67" t="s">
        <v>162</v>
      </c>
      <c r="I1083" s="67">
        <v>1</v>
      </c>
      <c r="J1083" s="195">
        <v>37986</v>
      </c>
      <c r="K1083" s="67">
        <v>0</v>
      </c>
      <c r="L1083" s="123">
        <f t="shared" si="18"/>
        <v>28855</v>
      </c>
      <c r="M1083" s="83" t="s">
        <v>5780</v>
      </c>
      <c r="N1083" s="113" t="s">
        <v>9526</v>
      </c>
      <c r="O1083" s="67"/>
      <c r="P1083" s="67"/>
      <c r="Q1083" s="83" t="s">
        <v>4751</v>
      </c>
      <c r="R1083" s="182" t="s">
        <v>3228</v>
      </c>
      <c r="S1083" s="83" t="s">
        <v>139</v>
      </c>
      <c r="T1083" s="67" t="s">
        <v>140</v>
      </c>
      <c r="U1083" s="200" t="s">
        <v>7830</v>
      </c>
      <c r="V1083" s="67"/>
      <c r="W1083" s="67"/>
      <c r="X1083" s="83" t="s">
        <v>7287</v>
      </c>
    </row>
    <row r="1084" spans="1:24" ht="23.25">
      <c r="A1084" s="67" t="s">
        <v>134</v>
      </c>
      <c r="B1084" s="67" t="s">
        <v>135</v>
      </c>
      <c r="C1084" s="83">
        <v>2227</v>
      </c>
      <c r="D1084" s="104" t="s">
        <v>5650</v>
      </c>
      <c r="E1084" s="83" t="s">
        <v>1256</v>
      </c>
      <c r="F1084" s="67" t="s">
        <v>136</v>
      </c>
      <c r="G1084" s="83">
        <v>5400</v>
      </c>
      <c r="H1084" s="67" t="s">
        <v>162</v>
      </c>
      <c r="I1084" s="67">
        <v>1</v>
      </c>
      <c r="J1084" s="195">
        <v>37986</v>
      </c>
      <c r="K1084" s="67">
        <v>0</v>
      </c>
      <c r="L1084" s="123">
        <f t="shared" si="18"/>
        <v>28855</v>
      </c>
      <c r="M1084" s="83" t="s">
        <v>5780</v>
      </c>
      <c r="N1084" s="113" t="s">
        <v>9526</v>
      </c>
      <c r="O1084" s="67"/>
      <c r="P1084" s="67"/>
      <c r="Q1084" s="83" t="s">
        <v>4752</v>
      </c>
      <c r="R1084" s="182" t="s">
        <v>3229</v>
      </c>
      <c r="S1084" s="83" t="s">
        <v>139</v>
      </c>
      <c r="T1084" s="67" t="s">
        <v>140</v>
      </c>
      <c r="U1084" s="200" t="s">
        <v>7830</v>
      </c>
      <c r="V1084" s="67"/>
      <c r="W1084" s="67"/>
      <c r="X1084" s="83" t="s">
        <v>7288</v>
      </c>
    </row>
    <row r="1085" spans="1:24" ht="23.25">
      <c r="A1085" s="67" t="s">
        <v>134</v>
      </c>
      <c r="B1085" s="67" t="s">
        <v>135</v>
      </c>
      <c r="C1085" s="83">
        <v>2994</v>
      </c>
      <c r="D1085" s="104" t="s">
        <v>5483</v>
      </c>
      <c r="E1085" s="83" t="s">
        <v>1257</v>
      </c>
      <c r="F1085" s="67" t="s">
        <v>136</v>
      </c>
      <c r="G1085" s="83">
        <v>1000</v>
      </c>
      <c r="H1085" s="67" t="s">
        <v>162</v>
      </c>
      <c r="I1085" s="67">
        <v>1</v>
      </c>
      <c r="J1085" s="195">
        <v>37986</v>
      </c>
      <c r="K1085" s="67">
        <v>0</v>
      </c>
      <c r="L1085" s="123">
        <f t="shared" si="18"/>
        <v>28855</v>
      </c>
      <c r="M1085" s="83" t="s">
        <v>5783</v>
      </c>
      <c r="N1085" s="113" t="s">
        <v>9526</v>
      </c>
      <c r="O1085" s="67"/>
      <c r="P1085" s="67"/>
      <c r="Q1085" s="83" t="s">
        <v>137</v>
      </c>
      <c r="R1085" s="182" t="s">
        <v>137</v>
      </c>
      <c r="S1085" s="83" t="s">
        <v>139</v>
      </c>
      <c r="T1085" s="67" t="s">
        <v>140</v>
      </c>
      <c r="U1085" s="200" t="s">
        <v>7830</v>
      </c>
      <c r="V1085" s="67"/>
      <c r="W1085" s="67"/>
      <c r="X1085" s="83" t="s">
        <v>7289</v>
      </c>
    </row>
    <row r="1086" spans="1:24" ht="23.25">
      <c r="A1086" s="67" t="s">
        <v>134</v>
      </c>
      <c r="B1086" s="67" t="s">
        <v>135</v>
      </c>
      <c r="C1086" s="83">
        <v>1151</v>
      </c>
      <c r="D1086" s="104" t="s">
        <v>161</v>
      </c>
      <c r="E1086" s="83" t="s">
        <v>1258</v>
      </c>
      <c r="F1086" s="67" t="s">
        <v>136</v>
      </c>
      <c r="G1086" s="83">
        <v>9000</v>
      </c>
      <c r="H1086" s="67" t="s">
        <v>162</v>
      </c>
      <c r="I1086" s="67">
        <v>1</v>
      </c>
      <c r="J1086" s="195">
        <v>37986</v>
      </c>
      <c r="K1086" s="67">
        <v>0</v>
      </c>
      <c r="L1086" s="123">
        <f t="shared" si="18"/>
        <v>28855</v>
      </c>
      <c r="M1086" s="83" t="s">
        <v>5856</v>
      </c>
      <c r="N1086" s="113" t="s">
        <v>9526</v>
      </c>
      <c r="O1086" s="67"/>
      <c r="P1086" s="67"/>
      <c r="Q1086" s="83" t="s">
        <v>4753</v>
      </c>
      <c r="R1086" s="182" t="s">
        <v>3230</v>
      </c>
      <c r="S1086" s="83" t="s">
        <v>139</v>
      </c>
      <c r="T1086" s="67" t="s">
        <v>140</v>
      </c>
      <c r="U1086" s="200" t="s">
        <v>7830</v>
      </c>
      <c r="V1086" s="67"/>
      <c r="W1086" s="67"/>
      <c r="X1086" s="83" t="s">
        <v>137</v>
      </c>
    </row>
    <row r="1087" spans="1:24" ht="23.25">
      <c r="A1087" s="67" t="s">
        <v>134</v>
      </c>
      <c r="B1087" s="67" t="s">
        <v>135</v>
      </c>
      <c r="C1087" s="83">
        <v>1127</v>
      </c>
      <c r="D1087" s="104" t="s">
        <v>161</v>
      </c>
      <c r="E1087" s="83" t="s">
        <v>1259</v>
      </c>
      <c r="F1087" s="67" t="s">
        <v>136</v>
      </c>
      <c r="G1087" s="83">
        <v>11400</v>
      </c>
      <c r="H1087" s="67" t="s">
        <v>162</v>
      </c>
      <c r="I1087" s="67">
        <v>1</v>
      </c>
      <c r="J1087" s="195">
        <v>37986</v>
      </c>
      <c r="K1087" s="67">
        <v>0</v>
      </c>
      <c r="L1087" s="123">
        <f t="shared" si="18"/>
        <v>28855</v>
      </c>
      <c r="M1087" s="83" t="s">
        <v>5856</v>
      </c>
      <c r="N1087" s="113" t="s">
        <v>9526</v>
      </c>
      <c r="O1087" s="67"/>
      <c r="P1087" s="67"/>
      <c r="Q1087" s="83" t="s">
        <v>4754</v>
      </c>
      <c r="R1087" s="182" t="s">
        <v>3231</v>
      </c>
      <c r="S1087" s="83" t="s">
        <v>139</v>
      </c>
      <c r="T1087" s="67" t="s">
        <v>140</v>
      </c>
      <c r="U1087" s="200" t="s">
        <v>7830</v>
      </c>
      <c r="V1087" s="67"/>
      <c r="W1087" s="67"/>
      <c r="X1087" s="83" t="s">
        <v>137</v>
      </c>
    </row>
    <row r="1088" spans="1:24" ht="23.25">
      <c r="A1088" s="67" t="s">
        <v>134</v>
      </c>
      <c r="B1088" s="67" t="s">
        <v>135</v>
      </c>
      <c r="C1088" s="83">
        <v>1345</v>
      </c>
      <c r="D1088" s="104" t="s">
        <v>5489</v>
      </c>
      <c r="E1088" s="83" t="s">
        <v>1260</v>
      </c>
      <c r="F1088" s="67" t="s">
        <v>136</v>
      </c>
      <c r="G1088" s="83">
        <v>13200</v>
      </c>
      <c r="H1088" s="67" t="s">
        <v>162</v>
      </c>
      <c r="I1088" s="67">
        <v>1</v>
      </c>
      <c r="J1088" s="195">
        <v>37986</v>
      </c>
      <c r="K1088" s="67">
        <v>0</v>
      </c>
      <c r="L1088" s="123">
        <f t="shared" si="18"/>
        <v>28855</v>
      </c>
      <c r="M1088" s="83" t="s">
        <v>5760</v>
      </c>
      <c r="N1088" s="113" t="s">
        <v>9526</v>
      </c>
      <c r="O1088" s="112"/>
      <c r="P1088" s="67"/>
      <c r="Q1088" s="83" t="s">
        <v>4755</v>
      </c>
      <c r="R1088" s="182" t="s">
        <v>3232</v>
      </c>
      <c r="S1088" s="83" t="s">
        <v>139</v>
      </c>
      <c r="T1088" s="67" t="s">
        <v>140</v>
      </c>
      <c r="U1088" s="200" t="s">
        <v>7831</v>
      </c>
      <c r="V1088" s="67"/>
      <c r="W1088" s="67"/>
      <c r="X1088" s="83" t="s">
        <v>7290</v>
      </c>
    </row>
    <row r="1089" spans="1:24" ht="23.25">
      <c r="A1089" s="67" t="s">
        <v>134</v>
      </c>
      <c r="B1089" s="67" t="s">
        <v>135</v>
      </c>
      <c r="C1089" s="83">
        <v>1445</v>
      </c>
      <c r="D1089" s="104" t="s">
        <v>5651</v>
      </c>
      <c r="E1089" s="83" t="s">
        <v>1261</v>
      </c>
      <c r="F1089" s="67" t="s">
        <v>5807</v>
      </c>
      <c r="G1089" s="83">
        <v>19200</v>
      </c>
      <c r="H1089" s="67" t="s">
        <v>162</v>
      </c>
      <c r="I1089" s="67">
        <v>1</v>
      </c>
      <c r="J1089" s="195">
        <v>37986</v>
      </c>
      <c r="K1089" s="67">
        <v>0</v>
      </c>
      <c r="L1089" s="123">
        <f t="shared" si="18"/>
        <v>28855</v>
      </c>
      <c r="M1089" s="83" t="s">
        <v>5967</v>
      </c>
      <c r="N1089" s="113" t="s">
        <v>9526</v>
      </c>
      <c r="O1089" s="67"/>
      <c r="P1089" s="67"/>
      <c r="Q1089" s="83" t="s">
        <v>4756</v>
      </c>
      <c r="R1089" s="182" t="s">
        <v>3233</v>
      </c>
      <c r="S1089" s="83" t="s">
        <v>139</v>
      </c>
      <c r="T1089" s="67" t="s">
        <v>140</v>
      </c>
      <c r="U1089" s="200" t="s">
        <v>7831</v>
      </c>
      <c r="V1089" s="67"/>
      <c r="W1089" s="67"/>
      <c r="X1089" s="83" t="s">
        <v>7291</v>
      </c>
    </row>
    <row r="1090" spans="1:24" ht="23.25">
      <c r="A1090" s="67" t="s">
        <v>134</v>
      </c>
      <c r="B1090" s="67" t="s">
        <v>135</v>
      </c>
      <c r="C1090" s="83">
        <v>1910</v>
      </c>
      <c r="D1090" s="104" t="s">
        <v>5540</v>
      </c>
      <c r="E1090" s="83" t="s">
        <v>1262</v>
      </c>
      <c r="F1090" s="67" t="s">
        <v>136</v>
      </c>
      <c r="G1090" s="83">
        <v>9800</v>
      </c>
      <c r="H1090" s="67" t="s">
        <v>162</v>
      </c>
      <c r="I1090" s="67">
        <v>1</v>
      </c>
      <c r="J1090" s="195">
        <v>37986</v>
      </c>
      <c r="K1090" s="67">
        <v>0</v>
      </c>
      <c r="L1090" s="123">
        <f t="shared" si="18"/>
        <v>28855</v>
      </c>
      <c r="M1090" s="83" t="s">
        <v>171</v>
      </c>
      <c r="N1090" s="113" t="s">
        <v>9526</v>
      </c>
      <c r="O1090" s="67"/>
      <c r="P1090" s="67"/>
      <c r="Q1090" s="83" t="s">
        <v>4757</v>
      </c>
      <c r="R1090" s="182" t="s">
        <v>3234</v>
      </c>
      <c r="S1090" s="83" t="s">
        <v>139</v>
      </c>
      <c r="T1090" s="67" t="s">
        <v>140</v>
      </c>
      <c r="U1090" s="200" t="s">
        <v>7830</v>
      </c>
      <c r="V1090" s="67"/>
      <c r="W1090" s="67"/>
      <c r="X1090" s="83" t="s">
        <v>137</v>
      </c>
    </row>
    <row r="1091" spans="1:24" ht="23.25">
      <c r="A1091" s="67" t="s">
        <v>134</v>
      </c>
      <c r="B1091" s="67" t="s">
        <v>135</v>
      </c>
      <c r="C1091" s="83">
        <v>1682</v>
      </c>
      <c r="D1091" s="104" t="s">
        <v>5540</v>
      </c>
      <c r="E1091" s="83" t="s">
        <v>1263</v>
      </c>
      <c r="F1091" s="67" t="s">
        <v>136</v>
      </c>
      <c r="G1091" s="83">
        <v>4000</v>
      </c>
      <c r="H1091" s="67" t="s">
        <v>162</v>
      </c>
      <c r="I1091" s="67">
        <v>1</v>
      </c>
      <c r="J1091" s="195">
        <v>37986</v>
      </c>
      <c r="K1091" s="67">
        <v>0</v>
      </c>
      <c r="L1091" s="123">
        <f t="shared" si="18"/>
        <v>28855</v>
      </c>
      <c r="M1091" s="83" t="s">
        <v>5742</v>
      </c>
      <c r="N1091" s="113" t="s">
        <v>9526</v>
      </c>
      <c r="O1091" s="67"/>
      <c r="P1091" s="67"/>
      <c r="Q1091" s="83" t="s">
        <v>137</v>
      </c>
      <c r="R1091" s="182" t="s">
        <v>137</v>
      </c>
      <c r="S1091" s="83" t="s">
        <v>139</v>
      </c>
      <c r="T1091" s="67" t="s">
        <v>140</v>
      </c>
      <c r="U1091" s="200" t="s">
        <v>7830</v>
      </c>
      <c r="V1091" s="67"/>
      <c r="W1091" s="67"/>
      <c r="X1091" s="83" t="s">
        <v>137</v>
      </c>
    </row>
    <row r="1092" spans="1:24" ht="23.25">
      <c r="A1092" s="67" t="s">
        <v>134</v>
      </c>
      <c r="B1092" s="67" t="s">
        <v>135</v>
      </c>
      <c r="C1092" s="83">
        <v>2995</v>
      </c>
      <c r="D1092" s="104" t="s">
        <v>5483</v>
      </c>
      <c r="E1092" s="83" t="s">
        <v>1264</v>
      </c>
      <c r="F1092" s="67" t="s">
        <v>136</v>
      </c>
      <c r="G1092" s="83">
        <v>500</v>
      </c>
      <c r="H1092" s="67" t="s">
        <v>162</v>
      </c>
      <c r="I1092" s="67">
        <v>1</v>
      </c>
      <c r="J1092" s="195">
        <v>37986</v>
      </c>
      <c r="K1092" s="67">
        <v>0</v>
      </c>
      <c r="L1092" s="123">
        <f t="shared" si="18"/>
        <v>28855</v>
      </c>
      <c r="M1092" s="83" t="s">
        <v>5783</v>
      </c>
      <c r="N1092" s="113" t="s">
        <v>9526</v>
      </c>
      <c r="O1092" s="67"/>
      <c r="P1092" s="67"/>
      <c r="Q1092" s="83" t="s">
        <v>4758</v>
      </c>
      <c r="R1092" s="182" t="s">
        <v>3235</v>
      </c>
      <c r="S1092" s="83" t="s">
        <v>139</v>
      </c>
      <c r="T1092" s="67" t="s">
        <v>140</v>
      </c>
      <c r="U1092" s="200" t="s">
        <v>7830</v>
      </c>
      <c r="V1092" s="67"/>
      <c r="W1092" s="67"/>
      <c r="X1092" s="83" t="s">
        <v>7292</v>
      </c>
    </row>
    <row r="1093" spans="1:24" ht="23.25">
      <c r="A1093" s="67" t="s">
        <v>134</v>
      </c>
      <c r="B1093" s="67" t="s">
        <v>135</v>
      </c>
      <c r="C1093" s="83">
        <v>989</v>
      </c>
      <c r="D1093" s="104" t="s">
        <v>5494</v>
      </c>
      <c r="E1093" s="83" t="s">
        <v>1265</v>
      </c>
      <c r="F1093" s="67" t="s">
        <v>136</v>
      </c>
      <c r="G1093" s="83">
        <v>3000</v>
      </c>
      <c r="H1093" s="67" t="s">
        <v>162</v>
      </c>
      <c r="I1093" s="67">
        <v>1</v>
      </c>
      <c r="J1093" s="195">
        <v>37986</v>
      </c>
      <c r="K1093" s="67">
        <v>0</v>
      </c>
      <c r="L1093" s="123">
        <f t="shared" si="18"/>
        <v>28855</v>
      </c>
      <c r="M1093" s="83" t="s">
        <v>5832</v>
      </c>
      <c r="N1093" s="113" t="s">
        <v>9526</v>
      </c>
      <c r="O1093" s="67"/>
      <c r="P1093" s="67"/>
      <c r="Q1093" s="83" t="s">
        <v>4328</v>
      </c>
      <c r="R1093" s="182" t="s">
        <v>3236</v>
      </c>
      <c r="S1093" s="83" t="s">
        <v>139</v>
      </c>
      <c r="T1093" s="67" t="s">
        <v>140</v>
      </c>
      <c r="U1093" s="200" t="s">
        <v>7830</v>
      </c>
      <c r="V1093" s="67"/>
      <c r="W1093" s="67"/>
      <c r="X1093" s="83" t="s">
        <v>7293</v>
      </c>
    </row>
    <row r="1094" spans="1:24" ht="23.25">
      <c r="A1094" s="67" t="s">
        <v>134</v>
      </c>
      <c r="B1094" s="67" t="s">
        <v>135</v>
      </c>
      <c r="C1094" s="83">
        <v>1340</v>
      </c>
      <c r="D1094" s="104" t="s">
        <v>5495</v>
      </c>
      <c r="E1094" s="83" t="s">
        <v>1266</v>
      </c>
      <c r="F1094" s="67" t="s">
        <v>136</v>
      </c>
      <c r="G1094" s="83">
        <v>13200</v>
      </c>
      <c r="H1094" s="67" t="s">
        <v>162</v>
      </c>
      <c r="I1094" s="67">
        <v>1</v>
      </c>
      <c r="J1094" s="195">
        <v>37986</v>
      </c>
      <c r="K1094" s="67">
        <v>0</v>
      </c>
      <c r="L1094" s="123">
        <f t="shared" si="18"/>
        <v>28855</v>
      </c>
      <c r="M1094" s="83" t="s">
        <v>5909</v>
      </c>
      <c r="N1094" s="113" t="s">
        <v>9526</v>
      </c>
      <c r="O1094" s="67"/>
      <c r="P1094" s="67"/>
      <c r="Q1094" s="83" t="s">
        <v>4759</v>
      </c>
      <c r="R1094" s="182" t="s">
        <v>3237</v>
      </c>
      <c r="S1094" s="83" t="s">
        <v>139</v>
      </c>
      <c r="T1094" s="67" t="s">
        <v>140</v>
      </c>
      <c r="U1094" s="200" t="s">
        <v>7831</v>
      </c>
      <c r="V1094" s="67"/>
      <c r="W1094" s="67"/>
      <c r="X1094" s="83" t="s">
        <v>7294</v>
      </c>
    </row>
    <row r="1095" spans="1:24" ht="23.25">
      <c r="A1095" s="67" t="s">
        <v>134</v>
      </c>
      <c r="B1095" s="67" t="s">
        <v>135</v>
      </c>
      <c r="C1095" s="83">
        <v>2996</v>
      </c>
      <c r="D1095" s="104" t="s">
        <v>5485</v>
      </c>
      <c r="E1095" s="83" t="s">
        <v>1267</v>
      </c>
      <c r="F1095" s="67" t="s">
        <v>136</v>
      </c>
      <c r="G1095" s="83">
        <v>500</v>
      </c>
      <c r="H1095" s="67" t="s">
        <v>162</v>
      </c>
      <c r="I1095" s="67">
        <v>1</v>
      </c>
      <c r="J1095" s="195">
        <v>37986</v>
      </c>
      <c r="K1095" s="67">
        <v>0</v>
      </c>
      <c r="L1095" s="123">
        <f t="shared" si="18"/>
        <v>28855</v>
      </c>
      <c r="M1095" s="83" t="s">
        <v>5775</v>
      </c>
      <c r="N1095" s="113" t="s">
        <v>9526</v>
      </c>
      <c r="O1095" s="67"/>
      <c r="P1095" s="67"/>
      <c r="Q1095" s="83" t="s">
        <v>137</v>
      </c>
      <c r="R1095" s="182" t="s">
        <v>137</v>
      </c>
      <c r="S1095" s="83" t="s">
        <v>139</v>
      </c>
      <c r="T1095" s="67" t="s">
        <v>140</v>
      </c>
      <c r="U1095" s="200" t="s">
        <v>7830</v>
      </c>
      <c r="V1095" s="67"/>
      <c r="W1095" s="67"/>
      <c r="X1095" s="83" t="s">
        <v>7295</v>
      </c>
    </row>
    <row r="1096" spans="1:24" ht="23.25">
      <c r="A1096" s="67" t="s">
        <v>134</v>
      </c>
      <c r="B1096" s="67" t="s">
        <v>135</v>
      </c>
      <c r="C1096" s="83">
        <v>1310</v>
      </c>
      <c r="D1096" s="104" t="s">
        <v>5570</v>
      </c>
      <c r="E1096" s="83" t="s">
        <v>1268</v>
      </c>
      <c r="F1096" s="67" t="s">
        <v>136</v>
      </c>
      <c r="G1096" s="83">
        <v>1500</v>
      </c>
      <c r="H1096" s="67" t="s">
        <v>162</v>
      </c>
      <c r="I1096" s="67">
        <v>1</v>
      </c>
      <c r="J1096" s="195">
        <v>37986</v>
      </c>
      <c r="K1096" s="67">
        <v>0</v>
      </c>
      <c r="L1096" s="123">
        <f t="shared" si="18"/>
        <v>28855</v>
      </c>
      <c r="M1096" s="83" t="s">
        <v>5740</v>
      </c>
      <c r="N1096" s="113" t="s">
        <v>9526</v>
      </c>
      <c r="O1096" s="67"/>
      <c r="P1096" s="67"/>
      <c r="Q1096" s="83" t="s">
        <v>137</v>
      </c>
      <c r="R1096" s="182" t="s">
        <v>137</v>
      </c>
      <c r="S1096" s="83" t="s">
        <v>139</v>
      </c>
      <c r="T1096" s="67" t="s">
        <v>140</v>
      </c>
      <c r="U1096" s="200" t="s">
        <v>7830</v>
      </c>
      <c r="V1096" s="67"/>
      <c r="W1096" s="67"/>
      <c r="X1096" s="83" t="s">
        <v>7296</v>
      </c>
    </row>
    <row r="1097" spans="1:24" ht="23.25">
      <c r="A1097" s="67" t="s">
        <v>134</v>
      </c>
      <c r="B1097" s="67" t="s">
        <v>135</v>
      </c>
      <c r="C1097" s="83">
        <v>1215</v>
      </c>
      <c r="D1097" s="104" t="s">
        <v>5652</v>
      </c>
      <c r="E1097" s="83" t="s">
        <v>1269</v>
      </c>
      <c r="F1097" s="67" t="s">
        <v>136</v>
      </c>
      <c r="G1097" s="83">
        <v>28600</v>
      </c>
      <c r="H1097" s="67" t="s">
        <v>162</v>
      </c>
      <c r="I1097" s="67">
        <v>1</v>
      </c>
      <c r="J1097" s="195">
        <v>37986</v>
      </c>
      <c r="K1097" s="67">
        <v>0</v>
      </c>
      <c r="L1097" s="123">
        <f t="shared" si="18"/>
        <v>28855</v>
      </c>
      <c r="M1097" s="83" t="s">
        <v>5968</v>
      </c>
      <c r="N1097" s="113" t="s">
        <v>9526</v>
      </c>
      <c r="O1097" s="67"/>
      <c r="P1097" s="67"/>
      <c r="Q1097" s="83" t="s">
        <v>4760</v>
      </c>
      <c r="R1097" s="182" t="s">
        <v>3238</v>
      </c>
      <c r="S1097" s="83" t="s">
        <v>139</v>
      </c>
      <c r="T1097" s="67" t="s">
        <v>140</v>
      </c>
      <c r="U1097" s="200" t="s">
        <v>7832</v>
      </c>
      <c r="V1097" s="67"/>
      <c r="W1097" s="67"/>
      <c r="X1097" s="83" t="s">
        <v>7297</v>
      </c>
    </row>
    <row r="1098" spans="1:24" ht="23.25">
      <c r="A1098" s="67" t="s">
        <v>134</v>
      </c>
      <c r="B1098" s="67" t="s">
        <v>135</v>
      </c>
      <c r="C1098" s="83">
        <v>1430</v>
      </c>
      <c r="D1098" s="104" t="s">
        <v>5507</v>
      </c>
      <c r="E1098" s="83" t="s">
        <v>1270</v>
      </c>
      <c r="F1098" s="67" t="s">
        <v>136</v>
      </c>
      <c r="G1098" s="83">
        <v>30900</v>
      </c>
      <c r="H1098" s="67" t="s">
        <v>162</v>
      </c>
      <c r="I1098" s="67">
        <v>1</v>
      </c>
      <c r="J1098" s="195">
        <v>37986</v>
      </c>
      <c r="K1098" s="67">
        <v>0</v>
      </c>
      <c r="L1098" s="123">
        <f t="shared" si="18"/>
        <v>28855</v>
      </c>
      <c r="M1098" s="83" t="s">
        <v>5969</v>
      </c>
      <c r="N1098" s="113" t="s">
        <v>9526</v>
      </c>
      <c r="O1098" s="67"/>
      <c r="P1098" s="67"/>
      <c r="Q1098" s="83" t="s">
        <v>4761</v>
      </c>
      <c r="R1098" s="182" t="s">
        <v>3239</v>
      </c>
      <c r="S1098" s="83" t="s">
        <v>139</v>
      </c>
      <c r="T1098" s="67" t="s">
        <v>140</v>
      </c>
      <c r="U1098" s="200" t="s">
        <v>7832</v>
      </c>
      <c r="V1098" s="67"/>
      <c r="W1098" s="67"/>
      <c r="X1098" s="83" t="s">
        <v>7298</v>
      </c>
    </row>
    <row r="1099" spans="1:24" ht="23.25">
      <c r="A1099" s="67" t="s">
        <v>134</v>
      </c>
      <c r="B1099" s="67" t="s">
        <v>135</v>
      </c>
      <c r="C1099" s="83">
        <v>2525</v>
      </c>
      <c r="D1099" s="104" t="s">
        <v>5507</v>
      </c>
      <c r="E1099" s="83" t="s">
        <v>1271</v>
      </c>
      <c r="F1099" s="67" t="s">
        <v>136</v>
      </c>
      <c r="G1099" s="83">
        <v>11100</v>
      </c>
      <c r="H1099" s="67" t="s">
        <v>162</v>
      </c>
      <c r="I1099" s="67">
        <v>1</v>
      </c>
      <c r="J1099" s="195">
        <v>37986</v>
      </c>
      <c r="K1099" s="67">
        <v>0</v>
      </c>
      <c r="L1099" s="123">
        <f t="shared" si="18"/>
        <v>28855</v>
      </c>
      <c r="M1099" s="83" t="s">
        <v>5969</v>
      </c>
      <c r="N1099" s="113" t="s">
        <v>9526</v>
      </c>
      <c r="O1099" s="67"/>
      <c r="P1099" s="67"/>
      <c r="Q1099" s="83" t="s">
        <v>4762</v>
      </c>
      <c r="R1099" s="182" t="s">
        <v>3240</v>
      </c>
      <c r="S1099" s="83" t="s">
        <v>139</v>
      </c>
      <c r="T1099" s="67" t="s">
        <v>140</v>
      </c>
      <c r="U1099" s="200" t="s">
        <v>7832</v>
      </c>
      <c r="V1099" s="67"/>
      <c r="W1099" s="67"/>
      <c r="X1099" s="83" t="s">
        <v>7299</v>
      </c>
    </row>
    <row r="1100" spans="1:24" ht="23.25">
      <c r="A1100" s="67" t="s">
        <v>134</v>
      </c>
      <c r="B1100" s="67" t="s">
        <v>135</v>
      </c>
      <c r="C1100" s="83">
        <v>1217</v>
      </c>
      <c r="D1100" s="104" t="s">
        <v>5653</v>
      </c>
      <c r="E1100" s="83" t="s">
        <v>1272</v>
      </c>
      <c r="F1100" s="67" t="s">
        <v>136</v>
      </c>
      <c r="G1100" s="83">
        <v>12000</v>
      </c>
      <c r="H1100" s="67" t="s">
        <v>5736</v>
      </c>
      <c r="I1100" s="67">
        <v>1</v>
      </c>
      <c r="J1100" s="195">
        <v>37986</v>
      </c>
      <c r="K1100" s="67">
        <v>0</v>
      </c>
      <c r="L1100" s="123">
        <f t="shared" si="18"/>
        <v>28855</v>
      </c>
      <c r="M1100" s="83" t="s">
        <v>5806</v>
      </c>
      <c r="N1100" s="113" t="s">
        <v>9526</v>
      </c>
      <c r="O1100" s="67"/>
      <c r="P1100" s="67"/>
      <c r="Q1100" s="83" t="s">
        <v>4763</v>
      </c>
      <c r="R1100" s="182" t="s">
        <v>3241</v>
      </c>
      <c r="S1100" s="83" t="s">
        <v>139</v>
      </c>
      <c r="T1100" s="67" t="s">
        <v>140</v>
      </c>
      <c r="U1100" s="200" t="s">
        <v>7831</v>
      </c>
      <c r="V1100" s="67"/>
      <c r="W1100" s="67"/>
      <c r="X1100" s="83" t="s">
        <v>7300</v>
      </c>
    </row>
    <row r="1101" spans="1:24" ht="23.25">
      <c r="A1101" s="67" t="s">
        <v>134</v>
      </c>
      <c r="B1101" s="67" t="s">
        <v>135</v>
      </c>
      <c r="C1101" s="83">
        <v>1328</v>
      </c>
      <c r="D1101" s="104" t="s">
        <v>5653</v>
      </c>
      <c r="E1101" s="83" t="s">
        <v>1273</v>
      </c>
      <c r="F1101" s="67" t="s">
        <v>136</v>
      </c>
      <c r="G1101" s="83">
        <v>12000</v>
      </c>
      <c r="H1101" s="67" t="s">
        <v>5736</v>
      </c>
      <c r="I1101" s="67">
        <v>1</v>
      </c>
      <c r="J1101" s="195">
        <v>37986</v>
      </c>
      <c r="K1101" s="67">
        <v>0</v>
      </c>
      <c r="L1101" s="123">
        <f t="shared" si="18"/>
        <v>28855</v>
      </c>
      <c r="M1101" s="83" t="s">
        <v>5806</v>
      </c>
      <c r="N1101" s="113" t="s">
        <v>9526</v>
      </c>
      <c r="O1101" s="67"/>
      <c r="P1101" s="67"/>
      <c r="Q1101" s="83" t="s">
        <v>4764</v>
      </c>
      <c r="R1101" s="182" t="s">
        <v>3242</v>
      </c>
      <c r="S1101" s="83" t="s">
        <v>139</v>
      </c>
      <c r="T1101" s="67" t="s">
        <v>140</v>
      </c>
      <c r="U1101" s="200" t="s">
        <v>7831</v>
      </c>
      <c r="V1101" s="67"/>
      <c r="W1101" s="67"/>
      <c r="X1101" s="83" t="s">
        <v>7301</v>
      </c>
    </row>
    <row r="1102" spans="1:24" ht="23.25">
      <c r="A1102" s="67" t="s">
        <v>134</v>
      </c>
      <c r="B1102" s="67" t="s">
        <v>135</v>
      </c>
      <c r="C1102" s="83">
        <v>1308</v>
      </c>
      <c r="D1102" s="104" t="s">
        <v>5654</v>
      </c>
      <c r="E1102" s="83" t="s">
        <v>1274</v>
      </c>
      <c r="F1102" s="67" t="s">
        <v>136</v>
      </c>
      <c r="G1102" s="83">
        <v>7800</v>
      </c>
      <c r="H1102" s="67" t="s">
        <v>5736</v>
      </c>
      <c r="I1102" s="67">
        <v>1</v>
      </c>
      <c r="J1102" s="195">
        <v>37986</v>
      </c>
      <c r="K1102" s="67">
        <v>0</v>
      </c>
      <c r="L1102" s="123">
        <f t="shared" si="18"/>
        <v>28855</v>
      </c>
      <c r="M1102" s="83" t="s">
        <v>5764</v>
      </c>
      <c r="N1102" s="113" t="s">
        <v>9526</v>
      </c>
      <c r="O1102" s="67"/>
      <c r="P1102" s="67"/>
      <c r="Q1102" s="83" t="s">
        <v>4765</v>
      </c>
      <c r="R1102" s="182" t="s">
        <v>3243</v>
      </c>
      <c r="S1102" s="83" t="s">
        <v>139</v>
      </c>
      <c r="T1102" s="67" t="s">
        <v>140</v>
      </c>
      <c r="U1102" s="200" t="s">
        <v>7830</v>
      </c>
      <c r="V1102" s="67"/>
      <c r="W1102" s="67"/>
      <c r="X1102" s="83" t="s">
        <v>7302</v>
      </c>
    </row>
    <row r="1103" spans="1:24" ht="23.25">
      <c r="A1103" s="67" t="s">
        <v>134</v>
      </c>
      <c r="B1103" s="67" t="s">
        <v>135</v>
      </c>
      <c r="C1103" s="83">
        <v>1414</v>
      </c>
      <c r="D1103" s="104" t="s">
        <v>5500</v>
      </c>
      <c r="E1103" s="83" t="s">
        <v>1275</v>
      </c>
      <c r="F1103" s="67" t="s">
        <v>136</v>
      </c>
      <c r="G1103" s="83">
        <v>12600</v>
      </c>
      <c r="H1103" s="67" t="s">
        <v>5736</v>
      </c>
      <c r="I1103" s="67">
        <v>1</v>
      </c>
      <c r="J1103" s="195">
        <v>37986</v>
      </c>
      <c r="K1103" s="67">
        <v>0</v>
      </c>
      <c r="L1103" s="123">
        <f t="shared" si="18"/>
        <v>28855</v>
      </c>
      <c r="M1103" s="83" t="s">
        <v>5798</v>
      </c>
      <c r="N1103" s="113" t="s">
        <v>9526</v>
      </c>
      <c r="O1103" s="67"/>
      <c r="P1103" s="67"/>
      <c r="Q1103" s="83" t="s">
        <v>4766</v>
      </c>
      <c r="R1103" s="182" t="s">
        <v>3244</v>
      </c>
      <c r="S1103" s="83" t="s">
        <v>139</v>
      </c>
      <c r="T1103" s="67" t="s">
        <v>140</v>
      </c>
      <c r="U1103" s="200" t="s">
        <v>7831</v>
      </c>
      <c r="V1103" s="67"/>
      <c r="W1103" s="67"/>
      <c r="X1103" s="83" t="s">
        <v>137</v>
      </c>
    </row>
    <row r="1104" spans="1:24" ht="23.25">
      <c r="A1104" s="67" t="s">
        <v>134</v>
      </c>
      <c r="B1104" s="67" t="s">
        <v>135</v>
      </c>
      <c r="C1104" s="83">
        <v>1867</v>
      </c>
      <c r="D1104" s="104" t="s">
        <v>5480</v>
      </c>
      <c r="E1104" s="83" t="s">
        <v>1276</v>
      </c>
      <c r="F1104" s="67" t="s">
        <v>136</v>
      </c>
      <c r="G1104" s="83">
        <v>12000</v>
      </c>
      <c r="H1104" s="67" t="s">
        <v>162</v>
      </c>
      <c r="I1104" s="67">
        <v>1</v>
      </c>
      <c r="J1104" s="195">
        <v>37986</v>
      </c>
      <c r="K1104" s="67">
        <v>0</v>
      </c>
      <c r="L1104" s="123">
        <f t="shared" si="18"/>
        <v>28855</v>
      </c>
      <c r="M1104" s="83" t="s">
        <v>5850</v>
      </c>
      <c r="N1104" s="113" t="s">
        <v>9526</v>
      </c>
      <c r="O1104" s="67"/>
      <c r="P1104" s="67"/>
      <c r="Q1104" s="83" t="s">
        <v>4767</v>
      </c>
      <c r="R1104" s="182" t="s">
        <v>3245</v>
      </c>
      <c r="S1104" s="83" t="s">
        <v>139</v>
      </c>
      <c r="T1104" s="67" t="s">
        <v>140</v>
      </c>
      <c r="U1104" s="200" t="s">
        <v>7831</v>
      </c>
      <c r="V1104" s="67"/>
      <c r="W1104" s="67"/>
      <c r="X1104" s="83" t="s">
        <v>7303</v>
      </c>
    </row>
    <row r="1105" spans="1:24" ht="23.25">
      <c r="A1105" s="67" t="s">
        <v>134</v>
      </c>
      <c r="B1105" s="67" t="s">
        <v>135</v>
      </c>
      <c r="C1105" s="83">
        <v>2075</v>
      </c>
      <c r="D1105" s="104" t="s">
        <v>5480</v>
      </c>
      <c r="E1105" s="83" t="s">
        <v>1277</v>
      </c>
      <c r="F1105" s="67" t="s">
        <v>136</v>
      </c>
      <c r="G1105" s="83">
        <v>12000</v>
      </c>
      <c r="H1105" s="67" t="s">
        <v>162</v>
      </c>
      <c r="I1105" s="67">
        <v>1</v>
      </c>
      <c r="J1105" s="195">
        <v>37986</v>
      </c>
      <c r="K1105" s="67">
        <v>0</v>
      </c>
      <c r="L1105" s="123">
        <f t="shared" si="18"/>
        <v>28855</v>
      </c>
      <c r="M1105" s="83" t="s">
        <v>5850</v>
      </c>
      <c r="N1105" s="113" t="s">
        <v>9526</v>
      </c>
      <c r="O1105" s="67"/>
      <c r="P1105" s="67"/>
      <c r="Q1105" s="83" t="s">
        <v>4768</v>
      </c>
      <c r="R1105" s="182" t="s">
        <v>3246</v>
      </c>
      <c r="S1105" s="83" t="s">
        <v>139</v>
      </c>
      <c r="T1105" s="67" t="s">
        <v>140</v>
      </c>
      <c r="U1105" s="200" t="s">
        <v>7831</v>
      </c>
      <c r="V1105" s="67"/>
      <c r="W1105" s="67"/>
      <c r="X1105" s="83" t="s">
        <v>7304</v>
      </c>
    </row>
    <row r="1106" spans="1:24" ht="23.25">
      <c r="A1106" s="67" t="s">
        <v>134</v>
      </c>
      <c r="B1106" s="67" t="s">
        <v>135</v>
      </c>
      <c r="C1106" s="83">
        <v>1160</v>
      </c>
      <c r="D1106" s="104" t="s">
        <v>5500</v>
      </c>
      <c r="E1106" s="83" t="s">
        <v>1278</v>
      </c>
      <c r="F1106" s="67" t="s">
        <v>136</v>
      </c>
      <c r="G1106" s="83">
        <v>36000</v>
      </c>
      <c r="H1106" s="67" t="s">
        <v>5736</v>
      </c>
      <c r="I1106" s="67">
        <v>1</v>
      </c>
      <c r="J1106" s="195">
        <v>37986</v>
      </c>
      <c r="K1106" s="67">
        <v>0</v>
      </c>
      <c r="L1106" s="123">
        <f t="shared" si="18"/>
        <v>28855</v>
      </c>
      <c r="M1106" s="83" t="s">
        <v>5785</v>
      </c>
      <c r="N1106" s="113" t="s">
        <v>9526</v>
      </c>
      <c r="O1106" s="67"/>
      <c r="P1106" s="67"/>
      <c r="Q1106" s="83" t="s">
        <v>4769</v>
      </c>
      <c r="R1106" s="182" t="s">
        <v>3247</v>
      </c>
      <c r="S1106" s="83" t="s">
        <v>139</v>
      </c>
      <c r="T1106" s="67" t="s">
        <v>140</v>
      </c>
      <c r="U1106" s="200" t="s">
        <v>7833</v>
      </c>
      <c r="V1106" s="67"/>
      <c r="W1106" s="67"/>
      <c r="X1106" s="83" t="s">
        <v>7305</v>
      </c>
    </row>
    <row r="1107" spans="1:24" ht="23.25">
      <c r="A1107" s="67" t="s">
        <v>134</v>
      </c>
      <c r="B1107" s="67" t="s">
        <v>135</v>
      </c>
      <c r="C1107" s="83">
        <v>1590</v>
      </c>
      <c r="D1107" s="104" t="s">
        <v>5500</v>
      </c>
      <c r="E1107" s="83" t="s">
        <v>1279</v>
      </c>
      <c r="F1107" s="67" t="s">
        <v>136</v>
      </c>
      <c r="G1107" s="83">
        <v>36000</v>
      </c>
      <c r="H1107" s="67" t="s">
        <v>5736</v>
      </c>
      <c r="I1107" s="67">
        <v>1</v>
      </c>
      <c r="J1107" s="195">
        <v>37986</v>
      </c>
      <c r="K1107" s="67">
        <v>0</v>
      </c>
      <c r="L1107" s="123">
        <f t="shared" si="18"/>
        <v>28855</v>
      </c>
      <c r="M1107" s="83" t="s">
        <v>5785</v>
      </c>
      <c r="N1107" s="113" t="s">
        <v>9526</v>
      </c>
      <c r="O1107" s="67"/>
      <c r="P1107" s="67"/>
      <c r="Q1107" s="83" t="s">
        <v>4770</v>
      </c>
      <c r="R1107" s="182" t="s">
        <v>3248</v>
      </c>
      <c r="S1107" s="83" t="s">
        <v>139</v>
      </c>
      <c r="T1107" s="67" t="s">
        <v>140</v>
      </c>
      <c r="U1107" s="200" t="s">
        <v>7833</v>
      </c>
      <c r="V1107" s="67"/>
      <c r="W1107" s="67"/>
      <c r="X1107" s="83" t="s">
        <v>7306</v>
      </c>
    </row>
    <row r="1108" spans="1:24" ht="23.25">
      <c r="A1108" s="67" t="s">
        <v>134</v>
      </c>
      <c r="B1108" s="67" t="s">
        <v>135</v>
      </c>
      <c r="C1108" s="83">
        <v>2997</v>
      </c>
      <c r="D1108" s="104" t="s">
        <v>5522</v>
      </c>
      <c r="E1108" s="83" t="s">
        <v>1280</v>
      </c>
      <c r="F1108" s="67" t="s">
        <v>136</v>
      </c>
      <c r="G1108" s="83">
        <v>500</v>
      </c>
      <c r="H1108" s="67" t="s">
        <v>162</v>
      </c>
      <c r="I1108" s="67">
        <v>1</v>
      </c>
      <c r="J1108" s="195">
        <v>37986</v>
      </c>
      <c r="K1108" s="67">
        <v>0</v>
      </c>
      <c r="L1108" s="123">
        <f t="shared" si="18"/>
        <v>28855</v>
      </c>
      <c r="M1108" s="83" t="s">
        <v>5771</v>
      </c>
      <c r="N1108" s="113" t="s">
        <v>9526</v>
      </c>
      <c r="O1108" s="67"/>
      <c r="P1108" s="67"/>
      <c r="Q1108" s="83" t="s">
        <v>137</v>
      </c>
      <c r="R1108" s="182" t="s">
        <v>137</v>
      </c>
      <c r="S1108" s="83" t="s">
        <v>139</v>
      </c>
      <c r="T1108" s="67" t="s">
        <v>140</v>
      </c>
      <c r="U1108" s="200" t="s">
        <v>7830</v>
      </c>
      <c r="V1108" s="67"/>
      <c r="W1108" s="67"/>
      <c r="X1108" s="83" t="s">
        <v>7307</v>
      </c>
    </row>
    <row r="1109" spans="1:24" ht="23.25">
      <c r="A1109" s="67" t="s">
        <v>134</v>
      </c>
      <c r="B1109" s="67" t="s">
        <v>135</v>
      </c>
      <c r="C1109" s="83">
        <v>1811</v>
      </c>
      <c r="D1109" s="104" t="s">
        <v>5512</v>
      </c>
      <c r="E1109" s="83" t="s">
        <v>1281</v>
      </c>
      <c r="F1109" s="67" t="s">
        <v>136</v>
      </c>
      <c r="G1109" s="83">
        <v>10500</v>
      </c>
      <c r="H1109" s="67" t="s">
        <v>162</v>
      </c>
      <c r="I1109" s="67">
        <v>1</v>
      </c>
      <c r="J1109" s="195">
        <v>37986</v>
      </c>
      <c r="K1109" s="67">
        <v>0</v>
      </c>
      <c r="L1109" s="123">
        <f t="shared" si="18"/>
        <v>28855</v>
      </c>
      <c r="M1109" s="83" t="s">
        <v>5827</v>
      </c>
      <c r="N1109" s="113" t="s">
        <v>9526</v>
      </c>
      <c r="O1109" s="67"/>
      <c r="P1109" s="67"/>
      <c r="Q1109" s="83" t="s">
        <v>4771</v>
      </c>
      <c r="R1109" s="182" t="s">
        <v>3249</v>
      </c>
      <c r="S1109" s="83" t="s">
        <v>139</v>
      </c>
      <c r="T1109" s="67" t="s">
        <v>140</v>
      </c>
      <c r="U1109" s="200" t="s">
        <v>7830</v>
      </c>
      <c r="V1109" s="67"/>
      <c r="W1109" s="67"/>
      <c r="X1109" s="83" t="s">
        <v>7308</v>
      </c>
    </row>
    <row r="1110" spans="1:24" ht="23.25">
      <c r="A1110" s="67" t="s">
        <v>134</v>
      </c>
      <c r="B1110" s="67" t="s">
        <v>135</v>
      </c>
      <c r="C1110" s="83">
        <v>1298</v>
      </c>
      <c r="D1110" s="104" t="s">
        <v>5504</v>
      </c>
      <c r="E1110" s="83" t="s">
        <v>1282</v>
      </c>
      <c r="F1110" s="67" t="s">
        <v>136</v>
      </c>
      <c r="G1110" s="83">
        <v>16800</v>
      </c>
      <c r="H1110" s="67" t="s">
        <v>162</v>
      </c>
      <c r="I1110" s="67">
        <v>1</v>
      </c>
      <c r="J1110" s="195">
        <v>37986</v>
      </c>
      <c r="K1110" s="67">
        <v>0</v>
      </c>
      <c r="L1110" s="123">
        <f t="shared" si="18"/>
        <v>28855</v>
      </c>
      <c r="M1110" s="83" t="s">
        <v>5771</v>
      </c>
      <c r="N1110" s="113" t="s">
        <v>9526</v>
      </c>
      <c r="O1110" s="111"/>
      <c r="Q1110" s="83" t="s">
        <v>4772</v>
      </c>
      <c r="R1110" s="182" t="s">
        <v>3250</v>
      </c>
      <c r="S1110" s="83" t="s">
        <v>139</v>
      </c>
      <c r="T1110" s="67" t="s">
        <v>140</v>
      </c>
      <c r="U1110" s="200" t="s">
        <v>7831</v>
      </c>
      <c r="V1110" s="67"/>
      <c r="W1110" s="67"/>
      <c r="X1110" s="83" t="s">
        <v>7309</v>
      </c>
    </row>
    <row r="1111" spans="1:24" ht="23.25">
      <c r="A1111" s="67" t="s">
        <v>134</v>
      </c>
      <c r="B1111" s="67" t="s">
        <v>135</v>
      </c>
      <c r="C1111" s="83">
        <v>1299</v>
      </c>
      <c r="D1111" s="104" t="s">
        <v>5504</v>
      </c>
      <c r="E1111" s="83" t="s">
        <v>1283</v>
      </c>
      <c r="F1111" s="67" t="s">
        <v>136</v>
      </c>
      <c r="G1111" s="83">
        <v>16000</v>
      </c>
      <c r="H1111" s="67" t="s">
        <v>162</v>
      </c>
      <c r="I1111" s="67">
        <v>1</v>
      </c>
      <c r="J1111" s="195">
        <v>37986</v>
      </c>
      <c r="K1111" s="67">
        <v>0</v>
      </c>
      <c r="L1111" s="123">
        <f t="shared" si="18"/>
        <v>28855</v>
      </c>
      <c r="M1111" s="83" t="s">
        <v>5771</v>
      </c>
      <c r="N1111" s="113" t="s">
        <v>9526</v>
      </c>
      <c r="O1111" s="67"/>
      <c r="P1111" s="67"/>
      <c r="Q1111" s="83" t="s">
        <v>4773</v>
      </c>
      <c r="R1111" s="182" t="s">
        <v>3251</v>
      </c>
      <c r="S1111" s="83" t="s">
        <v>139</v>
      </c>
      <c r="T1111" s="67" t="s">
        <v>140</v>
      </c>
      <c r="U1111" s="200" t="s">
        <v>7831</v>
      </c>
      <c r="V1111" s="67"/>
      <c r="W1111" s="67"/>
      <c r="X1111" s="83" t="s">
        <v>7310</v>
      </c>
    </row>
    <row r="1112" spans="1:24" ht="23.25">
      <c r="A1112" s="67" t="s">
        <v>134</v>
      </c>
      <c r="B1112" s="67" t="s">
        <v>135</v>
      </c>
      <c r="C1112" s="83">
        <v>1673</v>
      </c>
      <c r="D1112" s="104" t="s">
        <v>5655</v>
      </c>
      <c r="E1112" s="83" t="s">
        <v>1284</v>
      </c>
      <c r="F1112" s="67" t="s">
        <v>136</v>
      </c>
      <c r="G1112" s="83">
        <v>3500</v>
      </c>
      <c r="H1112" s="67" t="s">
        <v>162</v>
      </c>
      <c r="I1112" s="67">
        <v>1</v>
      </c>
      <c r="J1112" s="195">
        <v>37986</v>
      </c>
      <c r="K1112" s="67">
        <v>0</v>
      </c>
      <c r="L1112" s="123">
        <f t="shared" si="18"/>
        <v>28855</v>
      </c>
      <c r="M1112" s="83" t="s">
        <v>5740</v>
      </c>
      <c r="N1112" s="113" t="s">
        <v>9526</v>
      </c>
      <c r="O1112" s="67"/>
      <c r="P1112" s="67"/>
      <c r="Q1112" s="83" t="s">
        <v>137</v>
      </c>
      <c r="R1112" s="182" t="s">
        <v>137</v>
      </c>
      <c r="S1112" s="83" t="s">
        <v>139</v>
      </c>
      <c r="T1112" s="67" t="s">
        <v>140</v>
      </c>
      <c r="U1112" s="200" t="s">
        <v>7830</v>
      </c>
      <c r="V1112" s="67"/>
      <c r="W1112" s="67"/>
      <c r="X1112" s="83" t="s">
        <v>7311</v>
      </c>
    </row>
    <row r="1113" spans="1:24" ht="23.25">
      <c r="A1113" s="67" t="s">
        <v>134</v>
      </c>
      <c r="B1113" s="67" t="s">
        <v>135</v>
      </c>
      <c r="C1113" s="83">
        <v>1524</v>
      </c>
      <c r="D1113" s="104" t="s">
        <v>5655</v>
      </c>
      <c r="E1113" s="83" t="s">
        <v>1285</v>
      </c>
      <c r="F1113" s="67" t="s">
        <v>136</v>
      </c>
      <c r="G1113" s="83">
        <v>14600</v>
      </c>
      <c r="H1113" s="67" t="s">
        <v>162</v>
      </c>
      <c r="I1113" s="67">
        <v>1</v>
      </c>
      <c r="J1113" s="195">
        <v>37986</v>
      </c>
      <c r="K1113" s="67">
        <v>0</v>
      </c>
      <c r="L1113" s="123">
        <f t="shared" si="18"/>
        <v>28855</v>
      </c>
      <c r="M1113" s="83" t="s">
        <v>5740</v>
      </c>
      <c r="N1113" s="113" t="s">
        <v>9526</v>
      </c>
      <c r="O1113" s="67"/>
      <c r="P1113" s="67"/>
      <c r="Q1113" s="83" t="s">
        <v>4774</v>
      </c>
      <c r="R1113" s="182" t="s">
        <v>3252</v>
      </c>
      <c r="S1113" s="83" t="s">
        <v>139</v>
      </c>
      <c r="T1113" s="67" t="s">
        <v>140</v>
      </c>
      <c r="U1113" s="200" t="s">
        <v>7831</v>
      </c>
      <c r="V1113" s="67"/>
      <c r="W1113" s="67"/>
      <c r="X1113" s="83" t="s">
        <v>7312</v>
      </c>
    </row>
    <row r="1114" spans="1:24" ht="23.25">
      <c r="A1114" s="67" t="s">
        <v>134</v>
      </c>
      <c r="B1114" s="67" t="s">
        <v>135</v>
      </c>
      <c r="C1114" s="83">
        <v>1344</v>
      </c>
      <c r="D1114" s="104" t="s">
        <v>5503</v>
      </c>
      <c r="E1114" s="83" t="s">
        <v>1286</v>
      </c>
      <c r="F1114" s="67" t="s">
        <v>136</v>
      </c>
      <c r="G1114" s="83">
        <v>35000</v>
      </c>
      <c r="H1114" s="67" t="s">
        <v>162</v>
      </c>
      <c r="I1114" s="67">
        <v>1</v>
      </c>
      <c r="J1114" s="195">
        <v>37986</v>
      </c>
      <c r="K1114" s="67">
        <v>0</v>
      </c>
      <c r="L1114" s="123">
        <f t="shared" si="18"/>
        <v>28855</v>
      </c>
      <c r="M1114" s="83" t="s">
        <v>5970</v>
      </c>
      <c r="N1114" s="113" t="s">
        <v>9526</v>
      </c>
      <c r="O1114" s="67"/>
      <c r="P1114" s="67"/>
      <c r="Q1114" s="83" t="s">
        <v>4775</v>
      </c>
      <c r="R1114" s="182" t="s">
        <v>3253</v>
      </c>
      <c r="S1114" s="83" t="s">
        <v>139</v>
      </c>
      <c r="T1114" s="67" t="s">
        <v>140</v>
      </c>
      <c r="U1114" s="200" t="s">
        <v>7832</v>
      </c>
      <c r="V1114" s="67"/>
      <c r="W1114" s="67"/>
      <c r="X1114" s="83" t="s">
        <v>7313</v>
      </c>
    </row>
    <row r="1115" spans="1:24" ht="23.25">
      <c r="A1115" s="67" t="s">
        <v>134</v>
      </c>
      <c r="B1115" s="67" t="s">
        <v>135</v>
      </c>
      <c r="C1115" s="83">
        <v>1358</v>
      </c>
      <c r="D1115" s="104" t="s">
        <v>172</v>
      </c>
      <c r="E1115" s="83" t="s">
        <v>1287</v>
      </c>
      <c r="F1115" s="67" t="s">
        <v>136</v>
      </c>
      <c r="G1115" s="83">
        <v>6700</v>
      </c>
      <c r="H1115" s="67" t="s">
        <v>162</v>
      </c>
      <c r="I1115" s="67">
        <v>1</v>
      </c>
      <c r="J1115" s="195">
        <v>37986</v>
      </c>
      <c r="K1115" s="67">
        <v>0</v>
      </c>
      <c r="L1115" s="123">
        <f t="shared" si="18"/>
        <v>28855</v>
      </c>
      <c r="M1115" s="83" t="s">
        <v>171</v>
      </c>
      <c r="N1115" s="113" t="s">
        <v>9526</v>
      </c>
      <c r="O1115" s="67"/>
      <c r="P1115" s="67"/>
      <c r="Q1115" s="83" t="s">
        <v>4776</v>
      </c>
      <c r="R1115" s="182" t="s">
        <v>3254</v>
      </c>
      <c r="S1115" s="83" t="s">
        <v>139</v>
      </c>
      <c r="T1115" s="67" t="s">
        <v>140</v>
      </c>
      <c r="U1115" s="200" t="s">
        <v>7831</v>
      </c>
      <c r="V1115" s="67"/>
      <c r="W1115" s="67"/>
      <c r="X1115" s="83" t="s">
        <v>7314</v>
      </c>
    </row>
    <row r="1116" spans="1:24" ht="23.25">
      <c r="A1116" s="67" t="s">
        <v>134</v>
      </c>
      <c r="B1116" s="67" t="s">
        <v>135</v>
      </c>
      <c r="C1116" s="83">
        <v>2535</v>
      </c>
      <c r="D1116" s="104" t="s">
        <v>172</v>
      </c>
      <c r="E1116" s="83" t="s">
        <v>1288</v>
      </c>
      <c r="F1116" s="67" t="s">
        <v>136</v>
      </c>
      <c r="G1116" s="83">
        <v>11400</v>
      </c>
      <c r="H1116" s="67" t="s">
        <v>162</v>
      </c>
      <c r="I1116" s="67">
        <v>1</v>
      </c>
      <c r="J1116" s="195">
        <v>37986</v>
      </c>
      <c r="K1116" s="67">
        <v>0</v>
      </c>
      <c r="L1116" s="123">
        <f t="shared" si="18"/>
        <v>28855</v>
      </c>
      <c r="M1116" s="83" t="s">
        <v>171</v>
      </c>
      <c r="N1116" s="113" t="s">
        <v>9526</v>
      </c>
      <c r="O1116" s="112"/>
      <c r="P1116" s="67"/>
      <c r="Q1116" s="83" t="s">
        <v>4777</v>
      </c>
      <c r="R1116" s="182" t="s">
        <v>3255</v>
      </c>
      <c r="S1116" s="83" t="s">
        <v>139</v>
      </c>
      <c r="T1116" s="67" t="s">
        <v>140</v>
      </c>
      <c r="U1116" s="200" t="s">
        <v>7831</v>
      </c>
      <c r="V1116" s="67"/>
      <c r="W1116" s="67"/>
      <c r="X1116" s="83" t="s">
        <v>7315</v>
      </c>
    </row>
    <row r="1117" spans="1:24" ht="23.25">
      <c r="A1117" s="67" t="s">
        <v>134</v>
      </c>
      <c r="B1117" s="67" t="s">
        <v>135</v>
      </c>
      <c r="C1117" s="83">
        <v>1433</v>
      </c>
      <c r="D1117" s="104" t="s">
        <v>5515</v>
      </c>
      <c r="E1117" s="83" t="s">
        <v>1289</v>
      </c>
      <c r="F1117" s="67" t="s">
        <v>136</v>
      </c>
      <c r="G1117" s="83">
        <v>6300</v>
      </c>
      <c r="H1117" s="67" t="s">
        <v>162</v>
      </c>
      <c r="I1117" s="67">
        <v>1</v>
      </c>
      <c r="J1117" s="195">
        <v>37986</v>
      </c>
      <c r="K1117" s="67">
        <v>0</v>
      </c>
      <c r="L1117" s="123">
        <f t="shared" si="18"/>
        <v>28855</v>
      </c>
      <c r="M1117" s="83" t="s">
        <v>5836</v>
      </c>
      <c r="N1117" s="113" t="s">
        <v>9526</v>
      </c>
      <c r="O1117" s="67"/>
      <c r="P1117" s="67"/>
      <c r="Q1117" s="83" t="s">
        <v>4778</v>
      </c>
      <c r="R1117" s="182" t="s">
        <v>3256</v>
      </c>
      <c r="S1117" s="83" t="s">
        <v>139</v>
      </c>
      <c r="T1117" s="67" t="s">
        <v>140</v>
      </c>
      <c r="U1117" s="200" t="s">
        <v>7830</v>
      </c>
      <c r="V1117" s="67"/>
      <c r="W1117" s="67"/>
      <c r="X1117" s="83" t="s">
        <v>137</v>
      </c>
    </row>
    <row r="1118" spans="1:24" ht="23.25">
      <c r="A1118" s="67" t="s">
        <v>134</v>
      </c>
      <c r="B1118" s="67" t="s">
        <v>135</v>
      </c>
      <c r="C1118" s="83">
        <v>802</v>
      </c>
      <c r="D1118" s="104" t="s">
        <v>5483</v>
      </c>
      <c r="E1118" s="83" t="s">
        <v>1290</v>
      </c>
      <c r="F1118" s="67" t="s">
        <v>136</v>
      </c>
      <c r="G1118" s="83">
        <v>3940</v>
      </c>
      <c r="H1118" s="67" t="s">
        <v>162</v>
      </c>
      <c r="I1118" s="67">
        <v>1</v>
      </c>
      <c r="J1118" s="195">
        <v>37986</v>
      </c>
      <c r="K1118" s="67">
        <v>0</v>
      </c>
      <c r="L1118" s="123">
        <f t="shared" si="18"/>
        <v>28855</v>
      </c>
      <c r="M1118" s="83" t="s">
        <v>171</v>
      </c>
      <c r="N1118" s="113" t="s">
        <v>9526</v>
      </c>
      <c r="O1118" s="67"/>
      <c r="P1118" s="67"/>
      <c r="Q1118" s="83" t="s">
        <v>4779</v>
      </c>
      <c r="R1118" s="182" t="s">
        <v>3257</v>
      </c>
      <c r="S1118" s="83" t="s">
        <v>139</v>
      </c>
      <c r="T1118" s="67" t="s">
        <v>140</v>
      </c>
      <c r="U1118" s="200" t="s">
        <v>7831</v>
      </c>
      <c r="V1118" s="67"/>
      <c r="W1118" s="67"/>
      <c r="X1118" s="83" t="s">
        <v>7316</v>
      </c>
    </row>
    <row r="1119" spans="1:24" ht="23.25">
      <c r="A1119" s="67" t="s">
        <v>134</v>
      </c>
      <c r="B1119" s="67" t="s">
        <v>135</v>
      </c>
      <c r="C1119" s="83">
        <v>1371</v>
      </c>
      <c r="D1119" s="104" t="s">
        <v>5483</v>
      </c>
      <c r="E1119" s="83" t="s">
        <v>1291</v>
      </c>
      <c r="F1119" s="67" t="s">
        <v>136</v>
      </c>
      <c r="G1119" s="83">
        <v>2520</v>
      </c>
      <c r="H1119" s="67" t="s">
        <v>162</v>
      </c>
      <c r="I1119" s="67">
        <v>1</v>
      </c>
      <c r="J1119" s="195">
        <v>37986</v>
      </c>
      <c r="K1119" s="67">
        <v>0</v>
      </c>
      <c r="L1119" s="123">
        <f t="shared" si="18"/>
        <v>28855</v>
      </c>
      <c r="M1119" s="83" t="s">
        <v>5751</v>
      </c>
      <c r="N1119" s="113" t="s">
        <v>9526</v>
      </c>
      <c r="O1119" s="112"/>
      <c r="P1119" s="67"/>
      <c r="Q1119" s="83" t="s">
        <v>4780</v>
      </c>
      <c r="R1119" s="182" t="s">
        <v>3258</v>
      </c>
      <c r="S1119" s="83" t="s">
        <v>139</v>
      </c>
      <c r="T1119" s="67" t="s">
        <v>140</v>
      </c>
      <c r="U1119" s="200" t="s">
        <v>7830</v>
      </c>
      <c r="V1119" s="67"/>
      <c r="W1119" s="67"/>
      <c r="X1119" s="83" t="s">
        <v>137</v>
      </c>
    </row>
    <row r="1120" spans="1:24" ht="23.25">
      <c r="A1120" s="67" t="s">
        <v>134</v>
      </c>
      <c r="B1120" s="67" t="s">
        <v>135</v>
      </c>
      <c r="C1120" s="83">
        <v>2542</v>
      </c>
      <c r="D1120" s="104" t="s">
        <v>5525</v>
      </c>
      <c r="E1120" s="83" t="s">
        <v>1292</v>
      </c>
      <c r="F1120" s="67" t="s">
        <v>5807</v>
      </c>
      <c r="G1120" s="83">
        <v>7400</v>
      </c>
      <c r="H1120" s="67" t="s">
        <v>162</v>
      </c>
      <c r="I1120" s="67">
        <v>1</v>
      </c>
      <c r="J1120" s="195">
        <v>37986</v>
      </c>
      <c r="K1120" s="67">
        <v>0</v>
      </c>
      <c r="L1120" s="123">
        <f t="shared" si="18"/>
        <v>28855</v>
      </c>
      <c r="M1120" s="83" t="s">
        <v>5740</v>
      </c>
      <c r="N1120" s="113" t="s">
        <v>9526</v>
      </c>
      <c r="O1120" s="67"/>
      <c r="P1120" s="67"/>
      <c r="Q1120" s="83" t="s">
        <v>4781</v>
      </c>
      <c r="R1120" s="182" t="s">
        <v>3259</v>
      </c>
      <c r="S1120" s="83" t="s">
        <v>139</v>
      </c>
      <c r="T1120" s="67" t="s">
        <v>140</v>
      </c>
      <c r="U1120" s="200" t="s">
        <v>7831</v>
      </c>
      <c r="V1120" s="67"/>
      <c r="W1120" s="67"/>
      <c r="X1120" s="83" t="s">
        <v>137</v>
      </c>
    </row>
    <row r="1121" spans="1:24" ht="23.25">
      <c r="A1121" s="67" t="s">
        <v>134</v>
      </c>
      <c r="B1121" s="67" t="s">
        <v>135</v>
      </c>
      <c r="C1121" s="83">
        <v>1709</v>
      </c>
      <c r="D1121" s="104" t="s">
        <v>5488</v>
      </c>
      <c r="E1121" s="83" t="s">
        <v>1293</v>
      </c>
      <c r="F1121" s="67" t="s">
        <v>5807</v>
      </c>
      <c r="G1121" s="83">
        <v>4200</v>
      </c>
      <c r="H1121" s="67" t="s">
        <v>5736</v>
      </c>
      <c r="I1121" s="67">
        <v>1</v>
      </c>
      <c r="J1121" s="195">
        <v>37986</v>
      </c>
      <c r="K1121" s="67">
        <v>0</v>
      </c>
      <c r="L1121" s="123">
        <f t="shared" si="18"/>
        <v>28855</v>
      </c>
      <c r="M1121" s="83" t="s">
        <v>5758</v>
      </c>
      <c r="N1121" s="113" t="s">
        <v>9526</v>
      </c>
      <c r="O1121" s="67"/>
      <c r="P1121" s="67"/>
      <c r="Q1121" s="83" t="s">
        <v>4782</v>
      </c>
      <c r="R1121" s="182" t="s">
        <v>3260</v>
      </c>
      <c r="S1121" s="83" t="s">
        <v>139</v>
      </c>
      <c r="T1121" s="67" t="s">
        <v>140</v>
      </c>
      <c r="U1121" s="200" t="s">
        <v>7830</v>
      </c>
      <c r="V1121" s="67"/>
      <c r="W1121" s="67"/>
      <c r="X1121" s="83" t="s">
        <v>137</v>
      </c>
    </row>
    <row r="1122" spans="1:24" ht="23.25">
      <c r="A1122" s="67" t="s">
        <v>134</v>
      </c>
      <c r="B1122" s="67" t="s">
        <v>135</v>
      </c>
      <c r="C1122" s="83">
        <v>855</v>
      </c>
      <c r="D1122" s="104" t="s">
        <v>5500</v>
      </c>
      <c r="E1122" s="83" t="s">
        <v>1294</v>
      </c>
      <c r="F1122" s="67" t="s">
        <v>5807</v>
      </c>
      <c r="G1122" s="83">
        <v>500</v>
      </c>
      <c r="H1122" s="67" t="s">
        <v>5736</v>
      </c>
      <c r="I1122" s="67">
        <v>1</v>
      </c>
      <c r="J1122" s="195">
        <v>37994</v>
      </c>
      <c r="K1122" s="67">
        <v>0</v>
      </c>
      <c r="L1122" s="123">
        <f t="shared" si="18"/>
        <v>28863</v>
      </c>
      <c r="M1122" s="83" t="s">
        <v>5801</v>
      </c>
      <c r="N1122" s="113" t="s">
        <v>9526</v>
      </c>
      <c r="O1122" s="67"/>
      <c r="P1122" s="67"/>
      <c r="Q1122" s="83" t="s">
        <v>137</v>
      </c>
      <c r="R1122" s="182" t="s">
        <v>137</v>
      </c>
      <c r="S1122" s="83" t="s">
        <v>139</v>
      </c>
      <c r="T1122" s="67" t="s">
        <v>140</v>
      </c>
      <c r="U1122" s="200" t="s">
        <v>7830</v>
      </c>
      <c r="V1122" s="67"/>
      <c r="W1122" s="67"/>
      <c r="X1122" s="83" t="s">
        <v>137</v>
      </c>
    </row>
    <row r="1123" spans="1:24" ht="23.25">
      <c r="A1123" s="67" t="s">
        <v>134</v>
      </c>
      <c r="B1123" s="67" t="s">
        <v>135</v>
      </c>
      <c r="C1123" s="83">
        <v>1531</v>
      </c>
      <c r="D1123" s="104" t="s">
        <v>5504</v>
      </c>
      <c r="E1123" s="83" t="s">
        <v>1295</v>
      </c>
      <c r="F1123" s="67" t="s">
        <v>136</v>
      </c>
      <c r="G1123" s="83">
        <v>4800</v>
      </c>
      <c r="H1123" s="67" t="s">
        <v>162</v>
      </c>
      <c r="I1123" s="67">
        <v>1</v>
      </c>
      <c r="J1123" s="195">
        <v>37994</v>
      </c>
      <c r="K1123" s="67">
        <v>0</v>
      </c>
      <c r="L1123" s="123">
        <f t="shared" si="18"/>
        <v>28863</v>
      </c>
      <c r="M1123" s="83" t="s">
        <v>5780</v>
      </c>
      <c r="N1123" s="113" t="s">
        <v>9526</v>
      </c>
      <c r="O1123" s="67"/>
      <c r="P1123" s="67"/>
      <c r="Q1123" s="83" t="s">
        <v>4783</v>
      </c>
      <c r="R1123" s="182" t="s">
        <v>3261</v>
      </c>
      <c r="S1123" s="83" t="s">
        <v>139</v>
      </c>
      <c r="T1123" s="67" t="s">
        <v>140</v>
      </c>
      <c r="U1123" s="200" t="s">
        <v>7830</v>
      </c>
      <c r="V1123" s="67"/>
      <c r="W1123" s="67"/>
      <c r="X1123" s="83" t="s">
        <v>7317</v>
      </c>
    </row>
    <row r="1124" spans="1:24" ht="23.25">
      <c r="A1124" s="67" t="s">
        <v>134</v>
      </c>
      <c r="B1124" s="67" t="s">
        <v>135</v>
      </c>
      <c r="C1124" s="83">
        <v>2998</v>
      </c>
      <c r="D1124" s="104" t="s">
        <v>5531</v>
      </c>
      <c r="E1124" s="83" t="s">
        <v>1296</v>
      </c>
      <c r="F1124" s="67" t="s">
        <v>136</v>
      </c>
      <c r="G1124" s="83">
        <v>3500</v>
      </c>
      <c r="H1124" s="67" t="s">
        <v>162</v>
      </c>
      <c r="I1124" s="67">
        <v>1</v>
      </c>
      <c r="J1124" s="195">
        <v>37989</v>
      </c>
      <c r="K1124" s="67">
        <v>0</v>
      </c>
      <c r="L1124" s="123">
        <f t="shared" si="18"/>
        <v>28858</v>
      </c>
      <c r="M1124" s="83" t="s">
        <v>5863</v>
      </c>
      <c r="N1124" s="113" t="s">
        <v>9526</v>
      </c>
      <c r="O1124" s="67"/>
      <c r="P1124" s="67"/>
      <c r="Q1124" s="83" t="s">
        <v>137</v>
      </c>
      <c r="R1124" s="182" t="s">
        <v>137</v>
      </c>
      <c r="S1124" s="83" t="s">
        <v>139</v>
      </c>
      <c r="T1124" s="67" t="s">
        <v>140</v>
      </c>
      <c r="U1124" s="200" t="s">
        <v>7830</v>
      </c>
      <c r="V1124" s="67"/>
      <c r="W1124" s="67"/>
      <c r="X1124" s="83" t="s">
        <v>7318</v>
      </c>
    </row>
    <row r="1125" spans="1:24" ht="23.25">
      <c r="A1125" s="67" t="s">
        <v>134</v>
      </c>
      <c r="B1125" s="67" t="s">
        <v>135</v>
      </c>
      <c r="C1125" s="83">
        <v>2999</v>
      </c>
      <c r="D1125" s="104" t="s">
        <v>5531</v>
      </c>
      <c r="E1125" s="83" t="s">
        <v>1297</v>
      </c>
      <c r="F1125" s="67" t="s">
        <v>136</v>
      </c>
      <c r="G1125" s="83">
        <v>3500</v>
      </c>
      <c r="H1125" s="67" t="s">
        <v>162</v>
      </c>
      <c r="I1125" s="67">
        <v>1</v>
      </c>
      <c r="J1125" s="195">
        <v>37989</v>
      </c>
      <c r="K1125" s="67">
        <v>0</v>
      </c>
      <c r="L1125" s="123">
        <f t="shared" si="18"/>
        <v>28858</v>
      </c>
      <c r="M1125" s="83" t="s">
        <v>5863</v>
      </c>
      <c r="N1125" s="113" t="s">
        <v>9526</v>
      </c>
      <c r="O1125" s="67"/>
      <c r="P1125" s="67"/>
      <c r="Q1125" s="83" t="s">
        <v>137</v>
      </c>
      <c r="R1125" s="182" t="s">
        <v>137</v>
      </c>
      <c r="S1125" s="83" t="s">
        <v>139</v>
      </c>
      <c r="T1125" s="67" t="s">
        <v>140</v>
      </c>
      <c r="U1125" s="200" t="s">
        <v>7830</v>
      </c>
      <c r="V1125" s="67"/>
      <c r="W1125" s="67"/>
      <c r="X1125" s="83" t="s">
        <v>7319</v>
      </c>
    </row>
    <row r="1126" spans="1:24" ht="23.25">
      <c r="A1126" s="67" t="s">
        <v>134</v>
      </c>
      <c r="B1126" s="67" t="s">
        <v>135</v>
      </c>
      <c r="C1126" s="83">
        <v>3000</v>
      </c>
      <c r="D1126" s="104" t="s">
        <v>5531</v>
      </c>
      <c r="E1126" s="83" t="s">
        <v>1298</v>
      </c>
      <c r="F1126" s="67" t="s">
        <v>136</v>
      </c>
      <c r="G1126" s="83">
        <v>3500</v>
      </c>
      <c r="H1126" s="67" t="s">
        <v>162</v>
      </c>
      <c r="I1126" s="67">
        <v>1</v>
      </c>
      <c r="J1126" s="195">
        <v>37989</v>
      </c>
      <c r="K1126" s="67">
        <v>0</v>
      </c>
      <c r="L1126" s="123">
        <f t="shared" si="18"/>
        <v>28858</v>
      </c>
      <c r="M1126" s="83" t="s">
        <v>5863</v>
      </c>
      <c r="N1126" s="113" t="s">
        <v>9526</v>
      </c>
      <c r="O1126" s="67"/>
      <c r="P1126" s="67"/>
      <c r="Q1126" s="83" t="s">
        <v>137</v>
      </c>
      <c r="R1126" s="182" t="s">
        <v>137</v>
      </c>
      <c r="S1126" s="83" t="s">
        <v>139</v>
      </c>
      <c r="T1126" s="67" t="s">
        <v>140</v>
      </c>
      <c r="U1126" s="200" t="s">
        <v>7830</v>
      </c>
      <c r="V1126" s="67"/>
      <c r="W1126" s="67"/>
      <c r="X1126" s="83" t="s">
        <v>7320</v>
      </c>
    </row>
    <row r="1127" spans="1:24" ht="23.25">
      <c r="A1127" s="67" t="s">
        <v>134</v>
      </c>
      <c r="B1127" s="67" t="s">
        <v>135</v>
      </c>
      <c r="C1127" s="83">
        <v>2150</v>
      </c>
      <c r="D1127" s="104" t="s">
        <v>5531</v>
      </c>
      <c r="E1127" s="83" t="s">
        <v>1299</v>
      </c>
      <c r="F1127" s="67" t="s">
        <v>136</v>
      </c>
      <c r="G1127" s="83">
        <v>3500</v>
      </c>
      <c r="H1127" s="67" t="s">
        <v>162</v>
      </c>
      <c r="I1127" s="67">
        <v>1</v>
      </c>
      <c r="J1127" s="195">
        <v>37989</v>
      </c>
      <c r="K1127" s="67">
        <v>0</v>
      </c>
      <c r="L1127" s="123">
        <f t="shared" si="18"/>
        <v>28858</v>
      </c>
      <c r="M1127" s="83" t="s">
        <v>5971</v>
      </c>
      <c r="N1127" s="113" t="s">
        <v>9526</v>
      </c>
      <c r="O1127" s="67"/>
      <c r="P1127" s="67"/>
      <c r="Q1127" s="83" t="s">
        <v>137</v>
      </c>
      <c r="R1127" s="182" t="s">
        <v>137</v>
      </c>
      <c r="S1127" s="83" t="s">
        <v>139</v>
      </c>
      <c r="T1127" s="67" t="s">
        <v>140</v>
      </c>
      <c r="U1127" s="200" t="s">
        <v>7830</v>
      </c>
      <c r="V1127" s="67"/>
      <c r="W1127" s="67"/>
      <c r="X1127" s="83" t="s">
        <v>137</v>
      </c>
    </row>
    <row r="1128" spans="1:24" ht="23.25">
      <c r="A1128" s="67" t="s">
        <v>134</v>
      </c>
      <c r="B1128" s="67" t="s">
        <v>135</v>
      </c>
      <c r="C1128" s="83">
        <v>1287</v>
      </c>
      <c r="D1128" s="104" t="s">
        <v>172</v>
      </c>
      <c r="E1128" s="83" t="s">
        <v>1300</v>
      </c>
      <c r="F1128" s="67" t="s">
        <v>136</v>
      </c>
      <c r="G1128" s="83">
        <v>17400</v>
      </c>
      <c r="H1128" s="67" t="s">
        <v>162</v>
      </c>
      <c r="I1128" s="67">
        <v>1</v>
      </c>
      <c r="J1128" s="195">
        <v>37996</v>
      </c>
      <c r="K1128" s="67">
        <v>0</v>
      </c>
      <c r="L1128" s="123">
        <f t="shared" si="18"/>
        <v>28865</v>
      </c>
      <c r="M1128" s="83" t="s">
        <v>5776</v>
      </c>
      <c r="N1128" s="113" t="s">
        <v>9526</v>
      </c>
      <c r="O1128" s="67"/>
      <c r="P1128" s="67"/>
      <c r="Q1128" s="83" t="s">
        <v>4784</v>
      </c>
      <c r="R1128" s="182" t="s">
        <v>3262</v>
      </c>
      <c r="S1128" s="83" t="s">
        <v>139</v>
      </c>
      <c r="T1128" s="67" t="s">
        <v>140</v>
      </c>
      <c r="U1128" s="200" t="s">
        <v>7831</v>
      </c>
      <c r="V1128" s="67"/>
      <c r="W1128" s="67"/>
      <c r="X1128" s="83" t="s">
        <v>137</v>
      </c>
    </row>
    <row r="1129" spans="1:24" ht="23.25">
      <c r="A1129" s="67" t="s">
        <v>134</v>
      </c>
      <c r="B1129" s="67" t="s">
        <v>135</v>
      </c>
      <c r="C1129" s="83">
        <v>1420</v>
      </c>
      <c r="D1129" s="104" t="s">
        <v>172</v>
      </c>
      <c r="E1129" s="83" t="s">
        <v>1301</v>
      </c>
      <c r="F1129" s="67" t="s">
        <v>136</v>
      </c>
      <c r="G1129" s="83">
        <v>28200</v>
      </c>
      <c r="H1129" s="67" t="s">
        <v>162</v>
      </c>
      <c r="I1129" s="67">
        <v>1</v>
      </c>
      <c r="J1129" s="195">
        <v>37996</v>
      </c>
      <c r="K1129" s="67">
        <v>0</v>
      </c>
      <c r="L1129" s="123">
        <f t="shared" si="18"/>
        <v>28865</v>
      </c>
      <c r="M1129" s="83" t="s">
        <v>5776</v>
      </c>
      <c r="N1129" s="113" t="s">
        <v>9526</v>
      </c>
      <c r="O1129" s="67"/>
      <c r="P1129" s="67"/>
      <c r="Q1129" s="83" t="s">
        <v>4785</v>
      </c>
      <c r="R1129" s="182" t="s">
        <v>3263</v>
      </c>
      <c r="S1129" s="83" t="s">
        <v>139</v>
      </c>
      <c r="T1129" s="67" t="s">
        <v>140</v>
      </c>
      <c r="U1129" s="200" t="s">
        <v>7832</v>
      </c>
      <c r="V1129" s="67"/>
      <c r="W1129" s="67"/>
      <c r="X1129" s="83" t="s">
        <v>137</v>
      </c>
    </row>
    <row r="1130" spans="1:24" ht="23.25">
      <c r="A1130" s="67" t="s">
        <v>134</v>
      </c>
      <c r="B1130" s="67" t="s">
        <v>135</v>
      </c>
      <c r="C1130" s="83">
        <v>1097</v>
      </c>
      <c r="D1130" s="104" t="s">
        <v>5595</v>
      </c>
      <c r="E1130" s="83" t="s">
        <v>1302</v>
      </c>
      <c r="F1130" s="67" t="s">
        <v>136</v>
      </c>
      <c r="G1130" s="83">
        <v>9600</v>
      </c>
      <c r="H1130" s="67" t="s">
        <v>162</v>
      </c>
      <c r="I1130" s="67">
        <v>1</v>
      </c>
      <c r="J1130" s="195">
        <v>37998</v>
      </c>
      <c r="K1130" s="67">
        <v>0</v>
      </c>
      <c r="L1130" s="123">
        <f t="shared" si="18"/>
        <v>28867</v>
      </c>
      <c r="M1130" s="83" t="s">
        <v>5728</v>
      </c>
      <c r="N1130" s="113" t="s">
        <v>9526</v>
      </c>
      <c r="O1130" s="112"/>
      <c r="P1130" s="67"/>
      <c r="Q1130" s="83" t="s">
        <v>4786</v>
      </c>
      <c r="R1130" s="182" t="s">
        <v>3264</v>
      </c>
      <c r="S1130" s="83" t="s">
        <v>139</v>
      </c>
      <c r="T1130" s="67" t="s">
        <v>140</v>
      </c>
      <c r="U1130" s="200" t="s">
        <v>7830</v>
      </c>
      <c r="V1130" s="67"/>
      <c r="W1130" s="67"/>
      <c r="X1130" s="83" t="s">
        <v>137</v>
      </c>
    </row>
    <row r="1131" spans="1:24" ht="23.25">
      <c r="A1131" s="67" t="s">
        <v>134</v>
      </c>
      <c r="B1131" s="67" t="s">
        <v>135</v>
      </c>
      <c r="C1131" s="83">
        <v>1315</v>
      </c>
      <c r="D1131" s="104" t="s">
        <v>5495</v>
      </c>
      <c r="E1131" s="83" t="s">
        <v>1303</v>
      </c>
      <c r="F1131" s="67" t="s">
        <v>136</v>
      </c>
      <c r="G1131" s="83">
        <v>12600</v>
      </c>
      <c r="H1131" s="67" t="s">
        <v>162</v>
      </c>
      <c r="I1131" s="67">
        <v>1</v>
      </c>
      <c r="J1131" s="195">
        <v>38000</v>
      </c>
      <c r="K1131" s="67">
        <v>0</v>
      </c>
      <c r="L1131" s="123">
        <f t="shared" si="18"/>
        <v>28869</v>
      </c>
      <c r="M1131" s="83" t="s">
        <v>5909</v>
      </c>
      <c r="N1131" s="113" t="s">
        <v>9526</v>
      </c>
      <c r="O1131" s="67"/>
      <c r="P1131" s="67"/>
      <c r="Q1131" s="83" t="s">
        <v>4787</v>
      </c>
      <c r="R1131" s="182" t="s">
        <v>3265</v>
      </c>
      <c r="S1131" s="83" t="s">
        <v>139</v>
      </c>
      <c r="T1131" s="67" t="s">
        <v>140</v>
      </c>
      <c r="U1131" s="200" t="s">
        <v>7831</v>
      </c>
      <c r="V1131" s="67"/>
      <c r="W1131" s="67"/>
      <c r="X1131" s="83" t="s">
        <v>137</v>
      </c>
    </row>
    <row r="1132" spans="1:24" ht="23.25">
      <c r="A1132" s="67" t="s">
        <v>134</v>
      </c>
      <c r="B1132" s="67" t="s">
        <v>135</v>
      </c>
      <c r="C1132" s="83">
        <v>3001</v>
      </c>
      <c r="D1132" s="104" t="s">
        <v>5483</v>
      </c>
      <c r="E1132" s="83" t="s">
        <v>1304</v>
      </c>
      <c r="F1132" s="67" t="s">
        <v>136</v>
      </c>
      <c r="G1132" s="83">
        <v>9450</v>
      </c>
      <c r="H1132" s="67" t="s">
        <v>162</v>
      </c>
      <c r="I1132" s="67">
        <v>1</v>
      </c>
      <c r="J1132" s="195">
        <v>38075</v>
      </c>
      <c r="K1132" s="67">
        <v>0</v>
      </c>
      <c r="L1132" s="123">
        <f t="shared" si="18"/>
        <v>28943</v>
      </c>
      <c r="M1132" s="83" t="s">
        <v>5913</v>
      </c>
      <c r="N1132" s="113" t="s">
        <v>9526</v>
      </c>
      <c r="O1132" s="67"/>
      <c r="P1132" s="67"/>
      <c r="Q1132" s="83" t="s">
        <v>4758</v>
      </c>
      <c r="R1132" s="182" t="s">
        <v>3266</v>
      </c>
      <c r="S1132" s="83" t="s">
        <v>139</v>
      </c>
      <c r="T1132" s="67" t="s">
        <v>140</v>
      </c>
      <c r="U1132" s="200" t="s">
        <v>7830</v>
      </c>
      <c r="V1132" s="67"/>
      <c r="W1132" s="67"/>
      <c r="X1132" s="83" t="s">
        <v>137</v>
      </c>
    </row>
    <row r="1133" spans="1:24" ht="23.25">
      <c r="A1133" s="67" t="s">
        <v>134</v>
      </c>
      <c r="B1133" s="67" t="s">
        <v>135</v>
      </c>
      <c r="C1133" s="83">
        <v>3002</v>
      </c>
      <c r="D1133" s="104" t="s">
        <v>5656</v>
      </c>
      <c r="E1133" s="83" t="s">
        <v>1305</v>
      </c>
      <c r="F1133" s="67" t="s">
        <v>5807</v>
      </c>
      <c r="G1133" s="83">
        <v>500</v>
      </c>
      <c r="H1133" s="67" t="s">
        <v>162</v>
      </c>
      <c r="I1133" s="67">
        <v>1</v>
      </c>
      <c r="J1133" s="195">
        <v>38077</v>
      </c>
      <c r="K1133" s="67">
        <v>0</v>
      </c>
      <c r="L1133" s="123">
        <f t="shared" si="18"/>
        <v>28945</v>
      </c>
      <c r="M1133" s="83" t="s">
        <v>5746</v>
      </c>
      <c r="N1133" s="113" t="s">
        <v>9526</v>
      </c>
      <c r="O1133" s="67"/>
      <c r="P1133" s="67"/>
      <c r="Q1133" s="83" t="s">
        <v>137</v>
      </c>
      <c r="R1133" s="182" t="s">
        <v>137</v>
      </c>
      <c r="S1133" s="83" t="s">
        <v>139</v>
      </c>
      <c r="T1133" s="67" t="s">
        <v>140</v>
      </c>
      <c r="U1133" s="200" t="s">
        <v>7830</v>
      </c>
      <c r="V1133" s="67"/>
      <c r="W1133" s="67"/>
      <c r="X1133" s="83" t="s">
        <v>7321</v>
      </c>
    </row>
    <row r="1134" spans="1:24" ht="23.25">
      <c r="A1134" s="67" t="s">
        <v>134</v>
      </c>
      <c r="B1134" s="67" t="s">
        <v>135</v>
      </c>
      <c r="C1134" s="83">
        <v>3003</v>
      </c>
      <c r="D1134" s="104" t="s">
        <v>5656</v>
      </c>
      <c r="E1134" s="83" t="s">
        <v>1306</v>
      </c>
      <c r="F1134" s="67" t="s">
        <v>136</v>
      </c>
      <c r="G1134" s="83">
        <v>500</v>
      </c>
      <c r="H1134" s="67" t="s">
        <v>162</v>
      </c>
      <c r="I1134" s="67">
        <v>1</v>
      </c>
      <c r="J1134" s="195">
        <v>38077</v>
      </c>
      <c r="K1134" s="67">
        <v>0</v>
      </c>
      <c r="L1134" s="123">
        <f t="shared" si="18"/>
        <v>28945</v>
      </c>
      <c r="M1134" s="83" t="s">
        <v>5746</v>
      </c>
      <c r="N1134" s="113" t="s">
        <v>9526</v>
      </c>
      <c r="O1134" s="67"/>
      <c r="P1134" s="67"/>
      <c r="Q1134" s="83" t="s">
        <v>137</v>
      </c>
      <c r="R1134" s="182" t="s">
        <v>137</v>
      </c>
      <c r="S1134" s="83" t="s">
        <v>139</v>
      </c>
      <c r="T1134" s="67" t="s">
        <v>140</v>
      </c>
      <c r="U1134" s="200" t="s">
        <v>7830</v>
      </c>
      <c r="V1134" s="67"/>
      <c r="W1134" s="67"/>
      <c r="X1134" s="83" t="s">
        <v>137</v>
      </c>
    </row>
    <row r="1135" spans="1:24" ht="23.25">
      <c r="A1135" s="67" t="s">
        <v>134</v>
      </c>
      <c r="B1135" s="67" t="s">
        <v>135</v>
      </c>
      <c r="C1135" s="83">
        <v>3004</v>
      </c>
      <c r="D1135" s="104" t="s">
        <v>5656</v>
      </c>
      <c r="E1135" s="83" t="s">
        <v>1307</v>
      </c>
      <c r="F1135" s="67" t="s">
        <v>136</v>
      </c>
      <c r="G1135" s="83">
        <v>500</v>
      </c>
      <c r="H1135" s="67" t="s">
        <v>162</v>
      </c>
      <c r="I1135" s="67">
        <v>1</v>
      </c>
      <c r="J1135" s="195">
        <v>38077</v>
      </c>
      <c r="K1135" s="67">
        <v>0</v>
      </c>
      <c r="L1135" s="123">
        <f t="shared" si="18"/>
        <v>28945</v>
      </c>
      <c r="M1135" s="83" t="s">
        <v>5746</v>
      </c>
      <c r="N1135" s="113" t="s">
        <v>9526</v>
      </c>
      <c r="O1135" s="67"/>
      <c r="P1135" s="67"/>
      <c r="Q1135" s="83" t="s">
        <v>137</v>
      </c>
      <c r="R1135" s="182" t="s">
        <v>137</v>
      </c>
      <c r="S1135" s="83" t="s">
        <v>139</v>
      </c>
      <c r="T1135" s="67" t="s">
        <v>140</v>
      </c>
      <c r="U1135" s="200" t="s">
        <v>7830</v>
      </c>
      <c r="V1135" s="67"/>
      <c r="W1135" s="67"/>
      <c r="X1135" s="83" t="s">
        <v>7322</v>
      </c>
    </row>
    <row r="1136" spans="1:24" ht="23.25">
      <c r="A1136" s="67" t="s">
        <v>134</v>
      </c>
      <c r="B1136" s="67" t="s">
        <v>135</v>
      </c>
      <c r="C1136" s="83">
        <v>3005</v>
      </c>
      <c r="D1136" s="104" t="s">
        <v>5656</v>
      </c>
      <c r="E1136" s="83" t="s">
        <v>1308</v>
      </c>
      <c r="F1136" s="67" t="s">
        <v>136</v>
      </c>
      <c r="G1136" s="83">
        <v>500</v>
      </c>
      <c r="H1136" s="67" t="s">
        <v>162</v>
      </c>
      <c r="I1136" s="67">
        <v>1</v>
      </c>
      <c r="J1136" s="195">
        <v>38077</v>
      </c>
      <c r="K1136" s="67">
        <v>0</v>
      </c>
      <c r="L1136" s="123">
        <f t="shared" si="18"/>
        <v>28945</v>
      </c>
      <c r="M1136" s="83" t="s">
        <v>5746</v>
      </c>
      <c r="N1136" s="113" t="s">
        <v>9526</v>
      </c>
      <c r="O1136" s="67"/>
      <c r="P1136" s="67"/>
      <c r="Q1136" s="83" t="s">
        <v>137</v>
      </c>
      <c r="R1136" s="182" t="s">
        <v>137</v>
      </c>
      <c r="S1136" s="83" t="s">
        <v>139</v>
      </c>
      <c r="T1136" s="67" t="s">
        <v>140</v>
      </c>
      <c r="U1136" s="200" t="s">
        <v>7830</v>
      </c>
      <c r="V1136" s="67"/>
      <c r="W1136" s="67"/>
      <c r="X1136" s="83" t="s">
        <v>7323</v>
      </c>
    </row>
    <row r="1137" spans="1:24" ht="23.25">
      <c r="A1137" s="67" t="s">
        <v>134</v>
      </c>
      <c r="B1137" s="67" t="s">
        <v>135</v>
      </c>
      <c r="C1137" s="83">
        <v>3006</v>
      </c>
      <c r="D1137" s="104" t="s">
        <v>5533</v>
      </c>
      <c r="E1137" s="83" t="s">
        <v>1309</v>
      </c>
      <c r="F1137" s="67" t="s">
        <v>5807</v>
      </c>
      <c r="G1137" s="83">
        <v>500</v>
      </c>
      <c r="H1137" s="67" t="s">
        <v>162</v>
      </c>
      <c r="I1137" s="67">
        <v>1</v>
      </c>
      <c r="J1137" s="195">
        <v>38077</v>
      </c>
      <c r="K1137" s="67">
        <v>0</v>
      </c>
      <c r="L1137" s="123">
        <f t="shared" ref="L1137:L1200" si="19">DATE(YEAR(J1137)-25,MONTH(J1137),DAY(J1137))</f>
        <v>28945</v>
      </c>
      <c r="M1137" s="83" t="s">
        <v>5806</v>
      </c>
      <c r="N1137" s="113" t="s">
        <v>9526</v>
      </c>
      <c r="O1137" s="67"/>
      <c r="P1137" s="67"/>
      <c r="Q1137" s="83" t="s">
        <v>137</v>
      </c>
      <c r="R1137" s="182" t="s">
        <v>137</v>
      </c>
      <c r="S1137" s="83" t="s">
        <v>139</v>
      </c>
      <c r="T1137" s="67" t="s">
        <v>140</v>
      </c>
      <c r="U1137" s="200" t="s">
        <v>7830</v>
      </c>
      <c r="V1137" s="67"/>
      <c r="W1137" s="67"/>
      <c r="X1137" s="83" t="s">
        <v>7324</v>
      </c>
    </row>
    <row r="1138" spans="1:24" ht="23.25">
      <c r="A1138" s="67" t="s">
        <v>134</v>
      </c>
      <c r="B1138" s="67" t="s">
        <v>135</v>
      </c>
      <c r="C1138" s="83">
        <v>1001</v>
      </c>
      <c r="D1138" s="104" t="s">
        <v>5484</v>
      </c>
      <c r="E1138" s="83" t="s">
        <v>1310</v>
      </c>
      <c r="F1138" s="67" t="s">
        <v>136</v>
      </c>
      <c r="G1138" s="83">
        <v>31800</v>
      </c>
      <c r="H1138" s="67" t="s">
        <v>162</v>
      </c>
      <c r="I1138" s="67">
        <v>1</v>
      </c>
      <c r="J1138" s="195">
        <v>38077</v>
      </c>
      <c r="K1138" s="67">
        <v>0</v>
      </c>
      <c r="L1138" s="123">
        <f t="shared" si="19"/>
        <v>28945</v>
      </c>
      <c r="M1138" s="83" t="s">
        <v>5894</v>
      </c>
      <c r="N1138" s="113" t="s">
        <v>9526</v>
      </c>
      <c r="O1138" s="67"/>
      <c r="P1138" s="67"/>
      <c r="Q1138" s="83" t="s">
        <v>4788</v>
      </c>
      <c r="R1138" s="182" t="s">
        <v>3267</v>
      </c>
      <c r="S1138" s="83" t="s">
        <v>139</v>
      </c>
      <c r="T1138" s="67" t="s">
        <v>140</v>
      </c>
      <c r="U1138" s="200" t="s">
        <v>7832</v>
      </c>
      <c r="V1138" s="67"/>
      <c r="W1138" s="67"/>
      <c r="X1138" s="83" t="s">
        <v>7325</v>
      </c>
    </row>
    <row r="1139" spans="1:24" ht="23.25">
      <c r="A1139" s="67" t="s">
        <v>134</v>
      </c>
      <c r="B1139" s="67" t="s">
        <v>135</v>
      </c>
      <c r="C1139" s="83">
        <v>1255</v>
      </c>
      <c r="D1139" s="104" t="s">
        <v>172</v>
      </c>
      <c r="E1139" s="83" t="s">
        <v>1311</v>
      </c>
      <c r="F1139" s="67" t="s">
        <v>5807</v>
      </c>
      <c r="G1139" s="83">
        <v>17400</v>
      </c>
      <c r="H1139" s="67" t="s">
        <v>162</v>
      </c>
      <c r="I1139" s="67">
        <v>1</v>
      </c>
      <c r="J1139" s="195">
        <v>38077</v>
      </c>
      <c r="K1139" s="67">
        <v>0</v>
      </c>
      <c r="L1139" s="123">
        <f t="shared" si="19"/>
        <v>28945</v>
      </c>
      <c r="M1139" s="83" t="s">
        <v>5738</v>
      </c>
      <c r="N1139" s="113" t="s">
        <v>9526</v>
      </c>
      <c r="O1139" s="67"/>
      <c r="P1139" s="67"/>
      <c r="Q1139" s="83" t="s">
        <v>4789</v>
      </c>
      <c r="R1139" s="182" t="s">
        <v>3268</v>
      </c>
      <c r="S1139" s="83" t="s">
        <v>139</v>
      </c>
      <c r="T1139" s="67" t="s">
        <v>140</v>
      </c>
      <c r="U1139" s="200" t="s">
        <v>7831</v>
      </c>
      <c r="V1139" s="67"/>
      <c r="W1139" s="67"/>
      <c r="X1139" s="83" t="s">
        <v>7326</v>
      </c>
    </row>
    <row r="1140" spans="1:24" ht="23.25">
      <c r="A1140" s="67" t="s">
        <v>134</v>
      </c>
      <c r="B1140" s="67" t="s">
        <v>135</v>
      </c>
      <c r="C1140" s="83">
        <v>1311</v>
      </c>
      <c r="D1140" s="104" t="s">
        <v>5570</v>
      </c>
      <c r="E1140" s="83" t="s">
        <v>1312</v>
      </c>
      <c r="F1140" s="67" t="s">
        <v>136</v>
      </c>
      <c r="G1140" s="83">
        <v>1500</v>
      </c>
      <c r="H1140" s="67" t="s">
        <v>162</v>
      </c>
      <c r="I1140" s="67">
        <v>1</v>
      </c>
      <c r="J1140" s="195">
        <v>38107</v>
      </c>
      <c r="K1140" s="67">
        <v>0</v>
      </c>
      <c r="L1140" s="123">
        <f t="shared" si="19"/>
        <v>28975</v>
      </c>
      <c r="M1140" s="83" t="s">
        <v>5805</v>
      </c>
      <c r="N1140" s="113" t="s">
        <v>9526</v>
      </c>
      <c r="O1140" s="67"/>
      <c r="P1140" s="67"/>
      <c r="Q1140" s="83" t="s">
        <v>137</v>
      </c>
      <c r="R1140" s="182" t="s">
        <v>137</v>
      </c>
      <c r="S1140" s="83" t="s">
        <v>139</v>
      </c>
      <c r="T1140" s="67" t="s">
        <v>140</v>
      </c>
      <c r="U1140" s="200" t="s">
        <v>7830</v>
      </c>
      <c r="V1140" s="67"/>
      <c r="W1140" s="67"/>
      <c r="X1140" s="83" t="s">
        <v>7327</v>
      </c>
    </row>
    <row r="1141" spans="1:24" ht="23.25">
      <c r="A1141" s="67" t="s">
        <v>134</v>
      </c>
      <c r="B1141" s="67" t="s">
        <v>135</v>
      </c>
      <c r="C1141" s="83">
        <v>1266</v>
      </c>
      <c r="D1141" s="104" t="s">
        <v>5657</v>
      </c>
      <c r="E1141" s="83" t="s">
        <v>1313</v>
      </c>
      <c r="F1141" s="67" t="s">
        <v>136</v>
      </c>
      <c r="G1141" s="83">
        <v>7200</v>
      </c>
      <c r="H1141" s="67" t="s">
        <v>162</v>
      </c>
      <c r="I1141" s="67">
        <v>1</v>
      </c>
      <c r="J1141" s="195">
        <v>38306</v>
      </c>
      <c r="K1141" s="67">
        <v>0</v>
      </c>
      <c r="L1141" s="123">
        <f t="shared" si="19"/>
        <v>29174</v>
      </c>
      <c r="M1141" s="83" t="s">
        <v>5972</v>
      </c>
      <c r="N1141" s="113" t="s">
        <v>9526</v>
      </c>
      <c r="O1141" s="67"/>
      <c r="P1141" s="67"/>
      <c r="Q1141" s="83" t="s">
        <v>4790</v>
      </c>
      <c r="R1141" s="182" t="s">
        <v>3269</v>
      </c>
      <c r="S1141" s="83" t="s">
        <v>139</v>
      </c>
      <c r="T1141" s="67" t="s">
        <v>140</v>
      </c>
      <c r="U1141" s="200" t="s">
        <v>7830</v>
      </c>
      <c r="V1141" s="67"/>
      <c r="W1141" s="67"/>
      <c r="X1141" s="83" t="s">
        <v>7328</v>
      </c>
    </row>
    <row r="1142" spans="1:24" ht="23.25">
      <c r="A1142" s="67" t="s">
        <v>134</v>
      </c>
      <c r="B1142" s="67" t="s">
        <v>135</v>
      </c>
      <c r="C1142" s="83">
        <v>1267</v>
      </c>
      <c r="D1142" s="104" t="s">
        <v>5657</v>
      </c>
      <c r="E1142" s="83" t="s">
        <v>1314</v>
      </c>
      <c r="F1142" s="67" t="s">
        <v>136</v>
      </c>
      <c r="G1142" s="83">
        <v>9600</v>
      </c>
      <c r="H1142" s="67" t="s">
        <v>162</v>
      </c>
      <c r="I1142" s="67">
        <v>1</v>
      </c>
      <c r="J1142" s="195">
        <v>38306</v>
      </c>
      <c r="K1142" s="67">
        <v>0</v>
      </c>
      <c r="L1142" s="123">
        <f t="shared" si="19"/>
        <v>29174</v>
      </c>
      <c r="M1142" s="83" t="s">
        <v>5972</v>
      </c>
      <c r="N1142" s="113" t="s">
        <v>9526</v>
      </c>
      <c r="O1142" s="67"/>
      <c r="P1142" s="67"/>
      <c r="Q1142" s="83" t="s">
        <v>4791</v>
      </c>
      <c r="R1142" s="182" t="s">
        <v>3270</v>
      </c>
      <c r="S1142" s="83" t="s">
        <v>139</v>
      </c>
      <c r="T1142" s="67" t="s">
        <v>140</v>
      </c>
      <c r="U1142" s="200" t="s">
        <v>7830</v>
      </c>
      <c r="V1142" s="67"/>
      <c r="W1142" s="67"/>
      <c r="X1142" s="83" t="s">
        <v>7329</v>
      </c>
    </row>
    <row r="1143" spans="1:24" ht="23.25">
      <c r="A1143" s="67" t="s">
        <v>134</v>
      </c>
      <c r="B1143" s="67" t="s">
        <v>135</v>
      </c>
      <c r="C1143" s="83">
        <v>1313</v>
      </c>
      <c r="D1143" s="104" t="s">
        <v>5501</v>
      </c>
      <c r="E1143" s="83" t="s">
        <v>1315</v>
      </c>
      <c r="F1143" s="67" t="s">
        <v>136</v>
      </c>
      <c r="G1143" s="83">
        <v>9600</v>
      </c>
      <c r="H1143" s="67" t="s">
        <v>162</v>
      </c>
      <c r="I1143" s="67">
        <v>1</v>
      </c>
      <c r="J1143" s="195">
        <v>38306</v>
      </c>
      <c r="K1143" s="67">
        <v>0</v>
      </c>
      <c r="L1143" s="123">
        <f t="shared" si="19"/>
        <v>29174</v>
      </c>
      <c r="M1143" s="83" t="s">
        <v>5973</v>
      </c>
      <c r="N1143" s="113" t="s">
        <v>9526</v>
      </c>
      <c r="O1143" s="67"/>
      <c r="P1143" s="67"/>
      <c r="Q1143" s="83" t="s">
        <v>4792</v>
      </c>
      <c r="R1143" s="182" t="s">
        <v>3271</v>
      </c>
      <c r="S1143" s="83" t="s">
        <v>139</v>
      </c>
      <c r="T1143" s="67" t="s">
        <v>140</v>
      </c>
      <c r="U1143" s="200" t="s">
        <v>7830</v>
      </c>
      <c r="V1143" s="67"/>
      <c r="W1143" s="67"/>
      <c r="X1143" s="83" t="s">
        <v>7330</v>
      </c>
    </row>
    <row r="1144" spans="1:24" ht="23.25">
      <c r="A1144" s="67" t="s">
        <v>134</v>
      </c>
      <c r="B1144" s="67" t="s">
        <v>135</v>
      </c>
      <c r="C1144" s="83">
        <v>1288</v>
      </c>
      <c r="D1144" s="104" t="s">
        <v>5490</v>
      </c>
      <c r="E1144" s="83" t="s">
        <v>1316</v>
      </c>
      <c r="F1144" s="67" t="s">
        <v>136</v>
      </c>
      <c r="G1144" s="83">
        <v>24000</v>
      </c>
      <c r="H1144" s="67" t="s">
        <v>162</v>
      </c>
      <c r="I1144" s="67">
        <v>1</v>
      </c>
      <c r="J1144" s="195">
        <v>38306</v>
      </c>
      <c r="K1144" s="67">
        <v>0</v>
      </c>
      <c r="L1144" s="123">
        <f t="shared" si="19"/>
        <v>29174</v>
      </c>
      <c r="M1144" s="83" t="s">
        <v>5738</v>
      </c>
      <c r="N1144" s="113" t="s">
        <v>9526</v>
      </c>
      <c r="O1144" s="67"/>
      <c r="P1144" s="67"/>
      <c r="Q1144" s="83" t="s">
        <v>4793</v>
      </c>
      <c r="R1144" s="182" t="s">
        <v>3272</v>
      </c>
      <c r="S1144" s="83" t="s">
        <v>139</v>
      </c>
      <c r="T1144" s="67" t="s">
        <v>140</v>
      </c>
      <c r="U1144" s="200" t="s">
        <v>7832</v>
      </c>
      <c r="V1144" s="67"/>
      <c r="W1144" s="67"/>
      <c r="X1144" s="83" t="s">
        <v>7331</v>
      </c>
    </row>
    <row r="1145" spans="1:24" ht="23.25">
      <c r="A1145" s="67" t="s">
        <v>134</v>
      </c>
      <c r="B1145" s="67" t="s">
        <v>135</v>
      </c>
      <c r="C1145" s="83">
        <v>2130</v>
      </c>
      <c r="D1145" s="104" t="s">
        <v>5520</v>
      </c>
      <c r="E1145" s="83" t="s">
        <v>1317</v>
      </c>
      <c r="F1145" s="67" t="s">
        <v>136</v>
      </c>
      <c r="G1145" s="83">
        <v>5000</v>
      </c>
      <c r="H1145" s="67" t="s">
        <v>162</v>
      </c>
      <c r="I1145" s="67">
        <v>1</v>
      </c>
      <c r="J1145" s="195">
        <v>38352</v>
      </c>
      <c r="K1145" s="67">
        <v>0</v>
      </c>
      <c r="L1145" s="123">
        <f t="shared" si="19"/>
        <v>29220</v>
      </c>
      <c r="M1145" s="83" t="s">
        <v>5740</v>
      </c>
      <c r="N1145" s="113" t="s">
        <v>9526</v>
      </c>
      <c r="O1145" s="67"/>
      <c r="P1145" s="67"/>
      <c r="Q1145" s="83" t="s">
        <v>137</v>
      </c>
      <c r="R1145" s="182" t="s">
        <v>137</v>
      </c>
      <c r="S1145" s="83" t="s">
        <v>139</v>
      </c>
      <c r="T1145" s="67" t="s">
        <v>140</v>
      </c>
      <c r="U1145" s="200" t="s">
        <v>7830</v>
      </c>
      <c r="V1145" s="67"/>
      <c r="W1145" s="67"/>
      <c r="X1145" s="83" t="s">
        <v>7332</v>
      </c>
    </row>
    <row r="1146" spans="1:24" ht="23.25">
      <c r="A1146" s="67" t="s">
        <v>134</v>
      </c>
      <c r="B1146" s="67" t="s">
        <v>135</v>
      </c>
      <c r="C1146" s="83">
        <v>1034</v>
      </c>
      <c r="D1146" s="104" t="s">
        <v>5520</v>
      </c>
      <c r="E1146" s="83" t="s">
        <v>1318</v>
      </c>
      <c r="F1146" s="67" t="s">
        <v>136</v>
      </c>
      <c r="G1146" s="83">
        <v>9800</v>
      </c>
      <c r="H1146" s="67" t="s">
        <v>162</v>
      </c>
      <c r="I1146" s="67">
        <v>1</v>
      </c>
      <c r="J1146" s="195">
        <v>38352</v>
      </c>
      <c r="K1146" s="67">
        <v>0</v>
      </c>
      <c r="L1146" s="123">
        <f t="shared" si="19"/>
        <v>29220</v>
      </c>
      <c r="M1146" s="83" t="s">
        <v>5740</v>
      </c>
      <c r="N1146" s="113" t="s">
        <v>9526</v>
      </c>
      <c r="O1146" s="67"/>
      <c r="P1146" s="67"/>
      <c r="Q1146" s="83" t="s">
        <v>4794</v>
      </c>
      <c r="R1146" s="182" t="s">
        <v>3273</v>
      </c>
      <c r="S1146" s="83" t="s">
        <v>139</v>
      </c>
      <c r="T1146" s="67" t="s">
        <v>140</v>
      </c>
      <c r="U1146" s="200" t="s">
        <v>7830</v>
      </c>
      <c r="V1146" s="67"/>
      <c r="W1146" s="67"/>
      <c r="X1146" s="83" t="s">
        <v>7333</v>
      </c>
    </row>
    <row r="1147" spans="1:24" ht="23.25">
      <c r="A1147" s="67" t="s">
        <v>134</v>
      </c>
      <c r="B1147" s="67" t="s">
        <v>135</v>
      </c>
      <c r="C1147" s="83">
        <v>1035</v>
      </c>
      <c r="D1147" s="104" t="s">
        <v>5520</v>
      </c>
      <c r="E1147" s="83" t="s">
        <v>1319</v>
      </c>
      <c r="F1147" s="67" t="s">
        <v>136</v>
      </c>
      <c r="G1147" s="83">
        <v>9600</v>
      </c>
      <c r="H1147" s="67" t="s">
        <v>162</v>
      </c>
      <c r="I1147" s="67">
        <v>1</v>
      </c>
      <c r="J1147" s="195">
        <v>38352</v>
      </c>
      <c r="K1147" s="67">
        <v>0</v>
      </c>
      <c r="L1147" s="123">
        <f t="shared" si="19"/>
        <v>29220</v>
      </c>
      <c r="M1147" s="83" t="s">
        <v>5740</v>
      </c>
      <c r="N1147" s="113" t="s">
        <v>9526</v>
      </c>
      <c r="O1147" s="67"/>
      <c r="P1147" s="67"/>
      <c r="Q1147" s="83" t="s">
        <v>4795</v>
      </c>
      <c r="R1147" s="182" t="s">
        <v>3274</v>
      </c>
      <c r="S1147" s="83" t="s">
        <v>139</v>
      </c>
      <c r="T1147" s="67" t="s">
        <v>140</v>
      </c>
      <c r="U1147" s="200" t="s">
        <v>7830</v>
      </c>
      <c r="V1147" s="67"/>
      <c r="W1147" s="67"/>
      <c r="X1147" s="83" t="s">
        <v>137</v>
      </c>
    </row>
    <row r="1148" spans="1:24" ht="23.25">
      <c r="A1148" s="67" t="s">
        <v>134</v>
      </c>
      <c r="B1148" s="67" t="s">
        <v>135</v>
      </c>
      <c r="C1148" s="83">
        <v>1552</v>
      </c>
      <c r="D1148" s="104" t="s">
        <v>5482</v>
      </c>
      <c r="E1148" s="83" t="s">
        <v>1320</v>
      </c>
      <c r="F1148" s="67" t="s">
        <v>136</v>
      </c>
      <c r="G1148" s="83">
        <v>19200</v>
      </c>
      <c r="H1148" s="67" t="s">
        <v>162</v>
      </c>
      <c r="I1148" s="67">
        <v>1</v>
      </c>
      <c r="J1148" s="195">
        <v>38352</v>
      </c>
      <c r="K1148" s="67">
        <v>0</v>
      </c>
      <c r="L1148" s="123">
        <f t="shared" si="19"/>
        <v>29220</v>
      </c>
      <c r="M1148" s="83" t="s">
        <v>5974</v>
      </c>
      <c r="N1148" s="113" t="s">
        <v>9526</v>
      </c>
      <c r="O1148" s="67"/>
      <c r="P1148" s="67"/>
      <c r="Q1148" s="83" t="s">
        <v>4796</v>
      </c>
      <c r="R1148" s="182" t="s">
        <v>3275</v>
      </c>
      <c r="S1148" s="83" t="s">
        <v>139</v>
      </c>
      <c r="T1148" s="67" t="s">
        <v>140</v>
      </c>
      <c r="U1148" s="200" t="s">
        <v>7831</v>
      </c>
      <c r="V1148" s="67"/>
      <c r="W1148" s="67"/>
      <c r="X1148" s="83" t="s">
        <v>7334</v>
      </c>
    </row>
    <row r="1149" spans="1:24" ht="23.25">
      <c r="A1149" s="67" t="s">
        <v>134</v>
      </c>
      <c r="B1149" s="67" t="s">
        <v>135</v>
      </c>
      <c r="C1149" s="83">
        <v>1529</v>
      </c>
      <c r="D1149" s="104" t="s">
        <v>5588</v>
      </c>
      <c r="E1149" s="83" t="s">
        <v>1321</v>
      </c>
      <c r="F1149" s="67" t="s">
        <v>136</v>
      </c>
      <c r="G1149" s="83">
        <v>11700</v>
      </c>
      <c r="H1149" s="67" t="s">
        <v>162</v>
      </c>
      <c r="I1149" s="67">
        <v>1</v>
      </c>
      <c r="J1149" s="195">
        <v>38352</v>
      </c>
      <c r="K1149" s="67">
        <v>0</v>
      </c>
      <c r="L1149" s="123">
        <f t="shared" si="19"/>
        <v>29220</v>
      </c>
      <c r="M1149" s="83" t="s">
        <v>5802</v>
      </c>
      <c r="N1149" s="113" t="s">
        <v>9526</v>
      </c>
      <c r="O1149" s="111"/>
      <c r="P1149" s="67"/>
      <c r="Q1149" s="83" t="s">
        <v>4797</v>
      </c>
      <c r="R1149" s="182" t="s">
        <v>3276</v>
      </c>
      <c r="S1149" s="83" t="s">
        <v>139</v>
      </c>
      <c r="T1149" s="67" t="s">
        <v>140</v>
      </c>
      <c r="U1149" s="200" t="s">
        <v>7831</v>
      </c>
      <c r="V1149" s="67"/>
      <c r="W1149" s="67"/>
      <c r="X1149" s="83" t="s">
        <v>7335</v>
      </c>
    </row>
    <row r="1150" spans="1:24" ht="23.25">
      <c r="A1150" s="67" t="s">
        <v>134</v>
      </c>
      <c r="B1150" s="67" t="s">
        <v>135</v>
      </c>
      <c r="C1150" s="83">
        <v>1530</v>
      </c>
      <c r="D1150" s="104" t="s">
        <v>5616</v>
      </c>
      <c r="E1150" s="83" t="s">
        <v>1322</v>
      </c>
      <c r="F1150" s="67" t="s">
        <v>136</v>
      </c>
      <c r="G1150" s="83">
        <v>11400</v>
      </c>
      <c r="H1150" s="67" t="s">
        <v>5736</v>
      </c>
      <c r="I1150" s="67">
        <v>1</v>
      </c>
      <c r="J1150" s="195">
        <v>38352</v>
      </c>
      <c r="K1150" s="67">
        <v>0</v>
      </c>
      <c r="L1150" s="123">
        <f t="shared" si="19"/>
        <v>29220</v>
      </c>
      <c r="M1150" s="83" t="s">
        <v>5877</v>
      </c>
      <c r="N1150" s="113" t="s">
        <v>9526</v>
      </c>
      <c r="O1150" s="67"/>
      <c r="P1150" s="67"/>
      <c r="Q1150" s="83" t="s">
        <v>4798</v>
      </c>
      <c r="R1150" s="182" t="s">
        <v>3277</v>
      </c>
      <c r="S1150" s="83" t="s">
        <v>139</v>
      </c>
      <c r="T1150" s="67" t="s">
        <v>140</v>
      </c>
      <c r="U1150" s="200" t="s">
        <v>7830</v>
      </c>
      <c r="V1150" s="67"/>
      <c r="W1150" s="67"/>
      <c r="X1150" s="83" t="s">
        <v>7336</v>
      </c>
    </row>
    <row r="1151" spans="1:24" ht="23.25">
      <c r="A1151" s="67" t="s">
        <v>134</v>
      </c>
      <c r="B1151" s="67" t="s">
        <v>135</v>
      </c>
      <c r="C1151" s="83">
        <v>1044</v>
      </c>
      <c r="D1151" s="104" t="s">
        <v>5515</v>
      </c>
      <c r="E1151" s="83" t="s">
        <v>1323</v>
      </c>
      <c r="F1151" s="67" t="s">
        <v>136</v>
      </c>
      <c r="G1151" s="83">
        <v>35000</v>
      </c>
      <c r="H1151" s="67" t="s">
        <v>162</v>
      </c>
      <c r="I1151" s="67">
        <v>1</v>
      </c>
      <c r="J1151" s="195">
        <v>38352</v>
      </c>
      <c r="K1151" s="67">
        <v>0</v>
      </c>
      <c r="L1151" s="123">
        <f t="shared" si="19"/>
        <v>29220</v>
      </c>
      <c r="M1151" s="83" t="s">
        <v>5975</v>
      </c>
      <c r="N1151" s="113" t="s">
        <v>9526</v>
      </c>
      <c r="O1151" s="67"/>
      <c r="P1151" s="67"/>
      <c r="Q1151" s="83" t="s">
        <v>4799</v>
      </c>
      <c r="R1151" s="182" t="s">
        <v>3278</v>
      </c>
      <c r="S1151" s="83" t="s">
        <v>139</v>
      </c>
      <c r="T1151" s="67" t="s">
        <v>140</v>
      </c>
      <c r="U1151" s="200" t="s">
        <v>7832</v>
      </c>
      <c r="V1151" s="67"/>
      <c r="W1151" s="67"/>
      <c r="X1151" s="83" t="s">
        <v>7337</v>
      </c>
    </row>
    <row r="1152" spans="1:24" ht="23.25">
      <c r="A1152" s="67" t="s">
        <v>134</v>
      </c>
      <c r="B1152" s="67" t="s">
        <v>135</v>
      </c>
      <c r="C1152" s="83">
        <v>1316</v>
      </c>
      <c r="D1152" s="104" t="s">
        <v>5540</v>
      </c>
      <c r="E1152" s="83" t="s">
        <v>1324</v>
      </c>
      <c r="F1152" s="67" t="s">
        <v>136</v>
      </c>
      <c r="G1152" s="83">
        <v>12000</v>
      </c>
      <c r="H1152" s="67" t="s">
        <v>162</v>
      </c>
      <c r="I1152" s="67">
        <v>1</v>
      </c>
      <c r="J1152" s="195">
        <v>38352</v>
      </c>
      <c r="K1152" s="67">
        <v>0</v>
      </c>
      <c r="L1152" s="123">
        <f t="shared" si="19"/>
        <v>29220</v>
      </c>
      <c r="M1152" s="83" t="s">
        <v>5903</v>
      </c>
      <c r="N1152" s="113" t="s">
        <v>9526</v>
      </c>
      <c r="O1152" s="111"/>
      <c r="P1152" s="67"/>
      <c r="Q1152" s="83" t="s">
        <v>4800</v>
      </c>
      <c r="R1152" s="182" t="s">
        <v>3279</v>
      </c>
      <c r="S1152" s="83" t="s">
        <v>139</v>
      </c>
      <c r="T1152" s="67" t="s">
        <v>140</v>
      </c>
      <c r="U1152" s="200" t="s">
        <v>7831</v>
      </c>
      <c r="V1152" s="67"/>
      <c r="W1152" s="67"/>
      <c r="X1152" s="83" t="s">
        <v>7338</v>
      </c>
    </row>
    <row r="1153" spans="1:24" ht="23.25">
      <c r="A1153" s="67" t="s">
        <v>134</v>
      </c>
      <c r="B1153" s="67" t="s">
        <v>135</v>
      </c>
      <c r="C1153" s="83">
        <v>3007</v>
      </c>
      <c r="D1153" s="104" t="s">
        <v>5540</v>
      </c>
      <c r="E1153" s="83" t="s">
        <v>1325</v>
      </c>
      <c r="F1153" s="67" t="s">
        <v>136</v>
      </c>
      <c r="G1153" s="83">
        <v>1500</v>
      </c>
      <c r="H1153" s="67" t="s">
        <v>162</v>
      </c>
      <c r="I1153" s="67">
        <v>1</v>
      </c>
      <c r="J1153" s="195">
        <v>38017</v>
      </c>
      <c r="K1153" s="67">
        <v>0</v>
      </c>
      <c r="L1153" s="123">
        <f t="shared" si="19"/>
        <v>28886</v>
      </c>
      <c r="M1153" s="83" t="s">
        <v>5874</v>
      </c>
      <c r="N1153" s="113" t="s">
        <v>9526</v>
      </c>
      <c r="O1153" s="67"/>
      <c r="P1153" s="67"/>
      <c r="Q1153" s="83" t="s">
        <v>137</v>
      </c>
      <c r="R1153" s="182" t="s">
        <v>137</v>
      </c>
      <c r="S1153" s="83" t="s">
        <v>139</v>
      </c>
      <c r="T1153" s="67" t="s">
        <v>140</v>
      </c>
      <c r="U1153" s="200" t="s">
        <v>7830</v>
      </c>
      <c r="V1153" s="67"/>
      <c r="W1153" s="67"/>
      <c r="X1153" s="83" t="s">
        <v>137</v>
      </c>
    </row>
    <row r="1154" spans="1:24" ht="23.25">
      <c r="A1154" s="67" t="s">
        <v>134</v>
      </c>
      <c r="B1154" s="67" t="s">
        <v>135</v>
      </c>
      <c r="C1154" s="83">
        <v>1865</v>
      </c>
      <c r="D1154" s="104" t="s">
        <v>5540</v>
      </c>
      <c r="E1154" s="83" t="s">
        <v>1326</v>
      </c>
      <c r="F1154" s="67" t="s">
        <v>136</v>
      </c>
      <c r="G1154" s="83">
        <v>10800</v>
      </c>
      <c r="H1154" s="67" t="s">
        <v>162</v>
      </c>
      <c r="I1154" s="67">
        <v>1</v>
      </c>
      <c r="J1154" s="195">
        <v>38352</v>
      </c>
      <c r="K1154" s="67">
        <v>0</v>
      </c>
      <c r="L1154" s="123">
        <f t="shared" si="19"/>
        <v>29220</v>
      </c>
      <c r="M1154" s="83" t="s">
        <v>5874</v>
      </c>
      <c r="N1154" s="113" t="s">
        <v>9526</v>
      </c>
      <c r="O1154" s="67"/>
      <c r="P1154" s="67"/>
      <c r="Q1154" s="83" t="s">
        <v>4801</v>
      </c>
      <c r="R1154" s="182" t="s">
        <v>3280</v>
      </c>
      <c r="S1154" s="83" t="s">
        <v>139</v>
      </c>
      <c r="T1154" s="67" t="s">
        <v>140</v>
      </c>
      <c r="U1154" s="200" t="s">
        <v>7831</v>
      </c>
      <c r="V1154" s="67"/>
      <c r="W1154" s="67"/>
      <c r="X1154" s="83" t="s">
        <v>7339</v>
      </c>
    </row>
    <row r="1155" spans="1:24" ht="23.25">
      <c r="A1155" s="67" t="s">
        <v>134</v>
      </c>
      <c r="B1155" s="67" t="s">
        <v>135</v>
      </c>
      <c r="C1155" s="83">
        <v>1866</v>
      </c>
      <c r="D1155" s="102" t="s">
        <v>5540</v>
      </c>
      <c r="E1155" s="83" t="s">
        <v>1327</v>
      </c>
      <c r="F1155" s="67" t="s">
        <v>136</v>
      </c>
      <c r="G1155" s="83">
        <v>10800</v>
      </c>
      <c r="H1155" s="67" t="s">
        <v>162</v>
      </c>
      <c r="I1155" s="67">
        <v>1</v>
      </c>
      <c r="J1155" s="196">
        <v>38352</v>
      </c>
      <c r="K1155" s="67">
        <v>0</v>
      </c>
      <c r="L1155" s="123">
        <f t="shared" si="19"/>
        <v>29220</v>
      </c>
      <c r="M1155" s="108" t="s">
        <v>5874</v>
      </c>
      <c r="N1155" s="113" t="s">
        <v>9526</v>
      </c>
      <c r="Q1155" s="83" t="s">
        <v>4802</v>
      </c>
      <c r="R1155" s="182" t="s">
        <v>3281</v>
      </c>
      <c r="S1155" s="83" t="s">
        <v>139</v>
      </c>
      <c r="T1155" s="67" t="s">
        <v>140</v>
      </c>
      <c r="U1155" s="200" t="s">
        <v>7831</v>
      </c>
      <c r="X1155" s="83" t="s">
        <v>7340</v>
      </c>
    </row>
    <row r="1156" spans="1:24" ht="23.25">
      <c r="A1156" s="67" t="s">
        <v>134</v>
      </c>
      <c r="B1156" s="67" t="s">
        <v>135</v>
      </c>
      <c r="C1156" s="83">
        <v>1634</v>
      </c>
      <c r="D1156" s="102" t="s">
        <v>5503</v>
      </c>
      <c r="E1156" s="83" t="s">
        <v>1328</v>
      </c>
      <c r="F1156" s="67" t="s">
        <v>136</v>
      </c>
      <c r="G1156" s="83">
        <v>28800</v>
      </c>
      <c r="H1156" s="67" t="s">
        <v>162</v>
      </c>
      <c r="I1156" s="67">
        <v>1</v>
      </c>
      <c r="J1156" s="196">
        <v>38352</v>
      </c>
      <c r="K1156" s="67">
        <v>0</v>
      </c>
      <c r="L1156" s="123">
        <f t="shared" si="19"/>
        <v>29220</v>
      </c>
      <c r="M1156" s="108" t="s">
        <v>5885</v>
      </c>
      <c r="N1156" s="113" t="s">
        <v>9526</v>
      </c>
      <c r="Q1156" s="83" t="s">
        <v>4803</v>
      </c>
      <c r="R1156" s="182" t="s">
        <v>3282</v>
      </c>
      <c r="S1156" s="83" t="s">
        <v>139</v>
      </c>
      <c r="T1156" s="67" t="s">
        <v>140</v>
      </c>
      <c r="U1156" s="200" t="s">
        <v>7832</v>
      </c>
      <c r="X1156" s="83" t="s">
        <v>7341</v>
      </c>
    </row>
    <row r="1157" spans="1:24" ht="23.25">
      <c r="A1157" s="67" t="s">
        <v>134</v>
      </c>
      <c r="B1157" s="67" t="s">
        <v>135</v>
      </c>
      <c r="C1157" s="83">
        <v>1274</v>
      </c>
      <c r="D1157" s="102" t="s">
        <v>5542</v>
      </c>
      <c r="E1157" s="83" t="s">
        <v>1329</v>
      </c>
      <c r="F1157" s="67" t="s">
        <v>136</v>
      </c>
      <c r="G1157" s="83">
        <v>32400</v>
      </c>
      <c r="H1157" s="67" t="s">
        <v>162</v>
      </c>
      <c r="I1157" s="67">
        <v>1</v>
      </c>
      <c r="J1157" s="196">
        <v>38352</v>
      </c>
      <c r="K1157" s="67">
        <v>0</v>
      </c>
      <c r="L1157" s="123">
        <f t="shared" si="19"/>
        <v>29220</v>
      </c>
      <c r="M1157" s="108" t="s">
        <v>5803</v>
      </c>
      <c r="N1157" s="113" t="s">
        <v>9526</v>
      </c>
      <c r="Q1157" s="83" t="s">
        <v>4804</v>
      </c>
      <c r="R1157" s="182" t="s">
        <v>3283</v>
      </c>
      <c r="S1157" s="83" t="s">
        <v>139</v>
      </c>
      <c r="T1157" s="67" t="s">
        <v>140</v>
      </c>
      <c r="U1157" s="200" t="s">
        <v>7832</v>
      </c>
      <c r="X1157" s="83" t="s">
        <v>137</v>
      </c>
    </row>
    <row r="1158" spans="1:24" ht="23.25">
      <c r="A1158" s="67" t="s">
        <v>134</v>
      </c>
      <c r="B1158" s="67" t="s">
        <v>135</v>
      </c>
      <c r="C1158" s="83">
        <v>1633</v>
      </c>
      <c r="D1158" s="102" t="s">
        <v>5542</v>
      </c>
      <c r="E1158" s="83" t="s">
        <v>1330</v>
      </c>
      <c r="F1158" s="67" t="s">
        <v>136</v>
      </c>
      <c r="G1158" s="83">
        <v>32400</v>
      </c>
      <c r="H1158" s="67" t="s">
        <v>162</v>
      </c>
      <c r="I1158" s="67">
        <v>1</v>
      </c>
      <c r="J1158" s="196">
        <v>38352</v>
      </c>
      <c r="K1158" s="67">
        <v>0</v>
      </c>
      <c r="L1158" s="123">
        <f t="shared" si="19"/>
        <v>29220</v>
      </c>
      <c r="M1158" s="108" t="s">
        <v>5803</v>
      </c>
      <c r="N1158" s="113" t="s">
        <v>9526</v>
      </c>
      <c r="Q1158" s="83" t="s">
        <v>4805</v>
      </c>
      <c r="R1158" s="182" t="s">
        <v>3284</v>
      </c>
      <c r="S1158" s="83" t="s">
        <v>139</v>
      </c>
      <c r="T1158" s="67" t="s">
        <v>140</v>
      </c>
      <c r="U1158" s="200" t="s">
        <v>7832</v>
      </c>
      <c r="X1158" s="83" t="s">
        <v>137</v>
      </c>
    </row>
    <row r="1159" spans="1:24" ht="23.25">
      <c r="A1159" s="67" t="s">
        <v>134</v>
      </c>
      <c r="B1159" s="67" t="s">
        <v>135</v>
      </c>
      <c r="C1159" s="83">
        <v>1652</v>
      </c>
      <c r="D1159" s="102" t="s">
        <v>5540</v>
      </c>
      <c r="E1159" s="83" t="s">
        <v>1331</v>
      </c>
      <c r="F1159" s="67" t="s">
        <v>136</v>
      </c>
      <c r="G1159" s="83">
        <v>5500</v>
      </c>
      <c r="H1159" s="67" t="s">
        <v>162</v>
      </c>
      <c r="I1159" s="67">
        <v>1</v>
      </c>
      <c r="J1159" s="196">
        <v>38352</v>
      </c>
      <c r="K1159" s="67">
        <v>0</v>
      </c>
      <c r="L1159" s="123">
        <f t="shared" si="19"/>
        <v>29220</v>
      </c>
      <c r="M1159" s="108" t="s">
        <v>5787</v>
      </c>
      <c r="N1159" s="113" t="s">
        <v>9526</v>
      </c>
      <c r="Q1159" s="83" t="s">
        <v>137</v>
      </c>
      <c r="R1159" s="182" t="s">
        <v>137</v>
      </c>
      <c r="S1159" s="83" t="s">
        <v>139</v>
      </c>
      <c r="T1159" s="67" t="s">
        <v>140</v>
      </c>
      <c r="U1159" s="200" t="s">
        <v>7830</v>
      </c>
      <c r="X1159" s="83" t="s">
        <v>7342</v>
      </c>
    </row>
    <row r="1160" spans="1:24" ht="23.25">
      <c r="A1160" s="67" t="s">
        <v>134</v>
      </c>
      <c r="B1160" s="67" t="s">
        <v>135</v>
      </c>
      <c r="C1160" s="83">
        <v>1675</v>
      </c>
      <c r="D1160" s="102" t="s">
        <v>5494</v>
      </c>
      <c r="E1160" s="83" t="s">
        <v>1332</v>
      </c>
      <c r="F1160" s="67" t="s">
        <v>136</v>
      </c>
      <c r="G1160" s="83">
        <v>2500</v>
      </c>
      <c r="H1160" s="67" t="s">
        <v>162</v>
      </c>
      <c r="I1160" s="67">
        <v>1</v>
      </c>
      <c r="J1160" s="196">
        <v>38352</v>
      </c>
      <c r="K1160" s="67">
        <v>0</v>
      </c>
      <c r="L1160" s="123">
        <f t="shared" si="19"/>
        <v>29220</v>
      </c>
      <c r="M1160" s="108" t="s">
        <v>5976</v>
      </c>
      <c r="N1160" s="113" t="s">
        <v>9526</v>
      </c>
      <c r="Q1160" s="83" t="s">
        <v>137</v>
      </c>
      <c r="R1160" s="182" t="s">
        <v>137</v>
      </c>
      <c r="S1160" s="83" t="s">
        <v>139</v>
      </c>
      <c r="T1160" s="67" t="s">
        <v>140</v>
      </c>
      <c r="U1160" s="200" t="s">
        <v>7830</v>
      </c>
      <c r="X1160" s="83" t="s">
        <v>7343</v>
      </c>
    </row>
    <row r="1161" spans="1:24" ht="23.25">
      <c r="A1161" s="67" t="s">
        <v>134</v>
      </c>
      <c r="B1161" s="67" t="s">
        <v>135</v>
      </c>
      <c r="C1161" s="83">
        <v>1674</v>
      </c>
      <c r="D1161" s="102" t="s">
        <v>5494</v>
      </c>
      <c r="E1161" s="83" t="s">
        <v>1333</v>
      </c>
      <c r="F1161" s="67" t="s">
        <v>136</v>
      </c>
      <c r="G1161" s="83">
        <v>2500</v>
      </c>
      <c r="H1161" s="67" t="s">
        <v>162</v>
      </c>
      <c r="I1161" s="67">
        <v>1</v>
      </c>
      <c r="J1161" s="196">
        <v>38352</v>
      </c>
      <c r="K1161" s="67">
        <v>0</v>
      </c>
      <c r="L1161" s="123">
        <f t="shared" si="19"/>
        <v>29220</v>
      </c>
      <c r="M1161" s="108" t="s">
        <v>5976</v>
      </c>
      <c r="N1161" s="113" t="s">
        <v>9526</v>
      </c>
      <c r="Q1161" s="83" t="s">
        <v>137</v>
      </c>
      <c r="R1161" s="182" t="s">
        <v>137</v>
      </c>
      <c r="S1161" s="83" t="s">
        <v>139</v>
      </c>
      <c r="T1161" s="67" t="s">
        <v>140</v>
      </c>
      <c r="U1161" s="200" t="s">
        <v>7830</v>
      </c>
      <c r="X1161" s="83" t="s">
        <v>7344</v>
      </c>
    </row>
    <row r="1162" spans="1:24" ht="23.25">
      <c r="A1162" s="67" t="s">
        <v>134</v>
      </c>
      <c r="B1162" s="67" t="s">
        <v>135</v>
      </c>
      <c r="C1162" s="83">
        <v>1676</v>
      </c>
      <c r="D1162" s="102" t="s">
        <v>5494</v>
      </c>
      <c r="E1162" s="83" t="s">
        <v>1334</v>
      </c>
      <c r="F1162" s="67" t="s">
        <v>136</v>
      </c>
      <c r="G1162" s="83">
        <v>2500</v>
      </c>
      <c r="H1162" s="67" t="s">
        <v>162</v>
      </c>
      <c r="I1162" s="67">
        <v>1</v>
      </c>
      <c r="J1162" s="196">
        <v>38352</v>
      </c>
      <c r="K1162" s="67">
        <v>0</v>
      </c>
      <c r="L1162" s="123">
        <f t="shared" si="19"/>
        <v>29220</v>
      </c>
      <c r="M1162" s="108" t="s">
        <v>5976</v>
      </c>
      <c r="N1162" s="113" t="s">
        <v>9526</v>
      </c>
      <c r="Q1162" s="83" t="s">
        <v>137</v>
      </c>
      <c r="R1162" s="182" t="s">
        <v>137</v>
      </c>
      <c r="S1162" s="83" t="s">
        <v>139</v>
      </c>
      <c r="T1162" s="67" t="s">
        <v>140</v>
      </c>
      <c r="U1162" s="200" t="s">
        <v>7830</v>
      </c>
      <c r="X1162" s="83" t="s">
        <v>7345</v>
      </c>
    </row>
    <row r="1163" spans="1:24" ht="23.25">
      <c r="A1163" s="67" t="s">
        <v>134</v>
      </c>
      <c r="B1163" s="67" t="s">
        <v>135</v>
      </c>
      <c r="C1163" s="83">
        <v>1337</v>
      </c>
      <c r="D1163" s="102" t="s">
        <v>5604</v>
      </c>
      <c r="E1163" s="83" t="s">
        <v>1335</v>
      </c>
      <c r="F1163" s="67" t="s">
        <v>136</v>
      </c>
      <c r="G1163" s="83">
        <v>1500</v>
      </c>
      <c r="H1163" s="67" t="s">
        <v>162</v>
      </c>
      <c r="I1163" s="67">
        <v>1</v>
      </c>
      <c r="J1163" s="196">
        <v>38352</v>
      </c>
      <c r="K1163" s="67">
        <v>0</v>
      </c>
      <c r="L1163" s="123">
        <f t="shared" si="19"/>
        <v>29220</v>
      </c>
      <c r="M1163" s="108" t="s">
        <v>5977</v>
      </c>
      <c r="N1163" s="113" t="s">
        <v>9526</v>
      </c>
      <c r="Q1163" s="83" t="s">
        <v>137</v>
      </c>
      <c r="R1163" s="182" t="s">
        <v>137</v>
      </c>
      <c r="S1163" s="83" t="s">
        <v>139</v>
      </c>
      <c r="T1163" s="67" t="s">
        <v>140</v>
      </c>
      <c r="U1163" s="200" t="s">
        <v>7830</v>
      </c>
      <c r="X1163" s="83" t="s">
        <v>7346</v>
      </c>
    </row>
    <row r="1164" spans="1:24" ht="23.25">
      <c r="A1164" s="67" t="s">
        <v>134</v>
      </c>
      <c r="B1164" s="67" t="s">
        <v>135</v>
      </c>
      <c r="C1164" s="83">
        <v>3008</v>
      </c>
      <c r="D1164" s="102" t="s">
        <v>5604</v>
      </c>
      <c r="E1164" s="83" t="s">
        <v>1336</v>
      </c>
      <c r="F1164" s="67" t="s">
        <v>136</v>
      </c>
      <c r="G1164" s="83">
        <v>500</v>
      </c>
      <c r="H1164" s="67" t="s">
        <v>162</v>
      </c>
      <c r="I1164" s="67">
        <v>1</v>
      </c>
      <c r="J1164" s="196">
        <v>38352</v>
      </c>
      <c r="K1164" s="67">
        <v>0</v>
      </c>
      <c r="L1164" s="123">
        <f t="shared" si="19"/>
        <v>29220</v>
      </c>
      <c r="M1164" s="108" t="s">
        <v>5977</v>
      </c>
      <c r="N1164" s="113" t="s">
        <v>9526</v>
      </c>
      <c r="Q1164" s="83" t="s">
        <v>137</v>
      </c>
      <c r="R1164" s="182" t="s">
        <v>137</v>
      </c>
      <c r="S1164" s="83" t="s">
        <v>139</v>
      </c>
      <c r="T1164" s="67" t="s">
        <v>140</v>
      </c>
      <c r="U1164" s="200" t="s">
        <v>7830</v>
      </c>
      <c r="X1164" s="83" t="s">
        <v>7347</v>
      </c>
    </row>
    <row r="1165" spans="1:24" ht="23.25">
      <c r="A1165" s="67" t="s">
        <v>134</v>
      </c>
      <c r="B1165" s="67" t="s">
        <v>135</v>
      </c>
      <c r="C1165" s="83">
        <v>2237</v>
      </c>
      <c r="D1165" s="102" t="s">
        <v>170</v>
      </c>
      <c r="E1165" s="83" t="s">
        <v>1337</v>
      </c>
      <c r="F1165" s="67" t="s">
        <v>136</v>
      </c>
      <c r="G1165" s="83">
        <v>6000</v>
      </c>
      <c r="H1165" s="67" t="s">
        <v>162</v>
      </c>
      <c r="I1165" s="67">
        <v>1</v>
      </c>
      <c r="J1165" s="196">
        <v>38352</v>
      </c>
      <c r="K1165" s="67">
        <v>0</v>
      </c>
      <c r="L1165" s="123">
        <f t="shared" si="19"/>
        <v>29220</v>
      </c>
      <c r="M1165" s="108" t="s">
        <v>5729</v>
      </c>
      <c r="N1165" s="113" t="s">
        <v>9526</v>
      </c>
      <c r="Q1165" s="83" t="s">
        <v>4806</v>
      </c>
      <c r="R1165" s="182" t="s">
        <v>3285</v>
      </c>
      <c r="S1165" s="83" t="s">
        <v>139</v>
      </c>
      <c r="T1165" s="67" t="s">
        <v>140</v>
      </c>
      <c r="U1165" s="200" t="s">
        <v>7830</v>
      </c>
      <c r="X1165" s="83" t="s">
        <v>7348</v>
      </c>
    </row>
    <row r="1166" spans="1:24" ht="23.25">
      <c r="A1166" s="67" t="s">
        <v>134</v>
      </c>
      <c r="B1166" s="67" t="s">
        <v>135</v>
      </c>
      <c r="C1166" s="83">
        <v>1359</v>
      </c>
      <c r="D1166" s="102" t="s">
        <v>170</v>
      </c>
      <c r="E1166" s="83" t="s">
        <v>1338</v>
      </c>
      <c r="F1166" s="67" t="s">
        <v>136</v>
      </c>
      <c r="G1166" s="83">
        <v>6000</v>
      </c>
      <c r="H1166" s="67" t="s">
        <v>162</v>
      </c>
      <c r="I1166" s="67">
        <v>1</v>
      </c>
      <c r="J1166" s="196">
        <v>38352</v>
      </c>
      <c r="K1166" s="67">
        <v>0</v>
      </c>
      <c r="L1166" s="123">
        <f t="shared" si="19"/>
        <v>29220</v>
      </c>
      <c r="M1166" s="108" t="s">
        <v>5729</v>
      </c>
      <c r="N1166" s="113" t="s">
        <v>9526</v>
      </c>
      <c r="O1166" s="112"/>
      <c r="Q1166" s="83" t="s">
        <v>4807</v>
      </c>
      <c r="R1166" s="182" t="s">
        <v>3286</v>
      </c>
      <c r="S1166" s="83" t="s">
        <v>139</v>
      </c>
      <c r="T1166" s="67" t="s">
        <v>140</v>
      </c>
      <c r="U1166" s="200" t="s">
        <v>7830</v>
      </c>
      <c r="X1166" s="83" t="s">
        <v>7349</v>
      </c>
    </row>
    <row r="1167" spans="1:24" ht="23.25">
      <c r="A1167" s="67" t="s">
        <v>134</v>
      </c>
      <c r="B1167" s="67" t="s">
        <v>135</v>
      </c>
      <c r="C1167" s="83">
        <v>1330</v>
      </c>
      <c r="D1167" s="102" t="s">
        <v>5644</v>
      </c>
      <c r="E1167" s="83" t="s">
        <v>1339</v>
      </c>
      <c r="F1167" s="67" t="s">
        <v>136</v>
      </c>
      <c r="G1167" s="83">
        <v>4000</v>
      </c>
      <c r="H1167" s="67" t="s">
        <v>5797</v>
      </c>
      <c r="I1167" s="67">
        <v>1</v>
      </c>
      <c r="J1167" s="196">
        <v>38352</v>
      </c>
      <c r="K1167" s="67">
        <v>0</v>
      </c>
      <c r="L1167" s="123">
        <f t="shared" si="19"/>
        <v>29220</v>
      </c>
      <c r="M1167" s="108" t="s">
        <v>178</v>
      </c>
      <c r="N1167" s="113" t="s">
        <v>9526</v>
      </c>
      <c r="O1167" s="112"/>
      <c r="Q1167" s="83" t="s">
        <v>4808</v>
      </c>
      <c r="R1167" s="182" t="s">
        <v>3287</v>
      </c>
      <c r="S1167" s="83" t="s">
        <v>139</v>
      </c>
      <c r="T1167" s="67" t="s">
        <v>140</v>
      </c>
      <c r="U1167" s="200" t="s">
        <v>7831</v>
      </c>
      <c r="X1167" s="83" t="s">
        <v>7350</v>
      </c>
    </row>
    <row r="1168" spans="1:24" ht="23.25">
      <c r="A1168" s="67" t="s">
        <v>134</v>
      </c>
      <c r="B1168" s="67" t="s">
        <v>135</v>
      </c>
      <c r="C1168" s="83">
        <v>1341</v>
      </c>
      <c r="D1168" s="102" t="s">
        <v>5644</v>
      </c>
      <c r="E1168" s="83" t="s">
        <v>1340</v>
      </c>
      <c r="F1168" s="67" t="s">
        <v>136</v>
      </c>
      <c r="G1168" s="83">
        <v>24000</v>
      </c>
      <c r="H1168" s="67" t="s">
        <v>5797</v>
      </c>
      <c r="I1168" s="67">
        <v>1</v>
      </c>
      <c r="J1168" s="196">
        <v>38352</v>
      </c>
      <c r="K1168" s="67">
        <v>0</v>
      </c>
      <c r="L1168" s="123">
        <f t="shared" si="19"/>
        <v>29220</v>
      </c>
      <c r="M1168" s="108" t="s">
        <v>178</v>
      </c>
      <c r="N1168" s="113" t="s">
        <v>9526</v>
      </c>
      <c r="Q1168" s="83" t="s">
        <v>4809</v>
      </c>
      <c r="R1168" s="182" t="s">
        <v>3288</v>
      </c>
      <c r="S1168" s="83" t="s">
        <v>139</v>
      </c>
      <c r="T1168" s="67" t="s">
        <v>140</v>
      </c>
      <c r="U1168" s="200" t="s">
        <v>7832</v>
      </c>
      <c r="X1168" s="83" t="s">
        <v>7351</v>
      </c>
    </row>
    <row r="1169" spans="1:24" ht="23.25">
      <c r="A1169" s="67" t="s">
        <v>134</v>
      </c>
      <c r="B1169" s="67" t="s">
        <v>135</v>
      </c>
      <c r="C1169" s="83">
        <v>1332</v>
      </c>
      <c r="D1169" s="102" t="s">
        <v>5644</v>
      </c>
      <c r="E1169" s="83" t="s">
        <v>1341</v>
      </c>
      <c r="F1169" s="67" t="s">
        <v>136</v>
      </c>
      <c r="G1169" s="83">
        <v>21600</v>
      </c>
      <c r="H1169" s="67" t="s">
        <v>5797</v>
      </c>
      <c r="I1169" s="67">
        <v>1</v>
      </c>
      <c r="J1169" s="196">
        <v>38352</v>
      </c>
      <c r="K1169" s="67">
        <v>0</v>
      </c>
      <c r="L1169" s="123">
        <f t="shared" si="19"/>
        <v>29220</v>
      </c>
      <c r="M1169" s="108" t="s">
        <v>178</v>
      </c>
      <c r="N1169" s="113" t="s">
        <v>9526</v>
      </c>
      <c r="Q1169" s="83" t="s">
        <v>4808</v>
      </c>
      <c r="R1169" s="182" t="s">
        <v>3289</v>
      </c>
      <c r="S1169" s="83" t="s">
        <v>139</v>
      </c>
      <c r="T1169" s="67" t="s">
        <v>140</v>
      </c>
      <c r="U1169" s="200" t="s">
        <v>7832</v>
      </c>
      <c r="X1169" s="83" t="s">
        <v>7352</v>
      </c>
    </row>
    <row r="1170" spans="1:24" ht="23.25">
      <c r="A1170" s="67" t="s">
        <v>134</v>
      </c>
      <c r="B1170" s="67" t="s">
        <v>135</v>
      </c>
      <c r="C1170" s="83">
        <v>1659</v>
      </c>
      <c r="D1170" s="102" t="s">
        <v>5495</v>
      </c>
      <c r="E1170" s="83" t="s">
        <v>1342</v>
      </c>
      <c r="F1170" s="67" t="s">
        <v>136</v>
      </c>
      <c r="G1170" s="83">
        <v>6000</v>
      </c>
      <c r="H1170" s="67" t="s">
        <v>162</v>
      </c>
      <c r="I1170" s="67">
        <v>1</v>
      </c>
      <c r="J1170" s="196">
        <v>38352</v>
      </c>
      <c r="K1170" s="67">
        <v>0</v>
      </c>
      <c r="L1170" s="123">
        <f t="shared" si="19"/>
        <v>29220</v>
      </c>
      <c r="M1170" s="108" t="s">
        <v>5838</v>
      </c>
      <c r="N1170" s="113" t="s">
        <v>9526</v>
      </c>
      <c r="Q1170" s="83" t="s">
        <v>4810</v>
      </c>
      <c r="R1170" s="182" t="s">
        <v>3290</v>
      </c>
      <c r="S1170" s="83" t="s">
        <v>139</v>
      </c>
      <c r="T1170" s="67" t="s">
        <v>140</v>
      </c>
      <c r="U1170" s="200" t="s">
        <v>7830</v>
      </c>
      <c r="X1170" s="83" t="s">
        <v>7353</v>
      </c>
    </row>
    <row r="1171" spans="1:24" ht="23.25">
      <c r="A1171" s="67" t="s">
        <v>134</v>
      </c>
      <c r="B1171" s="67" t="s">
        <v>135</v>
      </c>
      <c r="C1171" s="83">
        <v>1099</v>
      </c>
      <c r="D1171" s="102" t="s">
        <v>5498</v>
      </c>
      <c r="E1171" s="83" t="s">
        <v>1343</v>
      </c>
      <c r="F1171" s="67" t="s">
        <v>5807</v>
      </c>
      <c r="G1171" s="83">
        <v>10000</v>
      </c>
      <c r="H1171" s="67" t="s">
        <v>162</v>
      </c>
      <c r="I1171" s="67">
        <v>1</v>
      </c>
      <c r="J1171" s="196">
        <v>38352</v>
      </c>
      <c r="K1171" s="67">
        <v>0</v>
      </c>
      <c r="L1171" s="123">
        <f t="shared" si="19"/>
        <v>29220</v>
      </c>
      <c r="M1171" s="108" t="s">
        <v>5838</v>
      </c>
      <c r="N1171" s="113" t="s">
        <v>9526</v>
      </c>
      <c r="Q1171" s="83" t="s">
        <v>4811</v>
      </c>
      <c r="R1171" s="182" t="s">
        <v>3291</v>
      </c>
      <c r="S1171" s="83" t="s">
        <v>139</v>
      </c>
      <c r="T1171" s="67" t="s">
        <v>140</v>
      </c>
      <c r="U1171" s="200" t="s">
        <v>7830</v>
      </c>
      <c r="X1171" s="83" t="s">
        <v>7354</v>
      </c>
    </row>
    <row r="1172" spans="1:24" ht="23.25">
      <c r="A1172" s="67" t="s">
        <v>134</v>
      </c>
      <c r="B1172" s="67" t="s">
        <v>135</v>
      </c>
      <c r="C1172" s="83">
        <v>1300</v>
      </c>
      <c r="D1172" s="102" t="s">
        <v>5495</v>
      </c>
      <c r="E1172" s="83" t="s">
        <v>1344</v>
      </c>
      <c r="F1172" s="67" t="s">
        <v>136</v>
      </c>
      <c r="G1172" s="83">
        <v>18000</v>
      </c>
      <c r="H1172" s="67" t="s">
        <v>162</v>
      </c>
      <c r="I1172" s="67">
        <v>1</v>
      </c>
      <c r="J1172" s="196">
        <v>38352</v>
      </c>
      <c r="K1172" s="67">
        <v>0</v>
      </c>
      <c r="L1172" s="123">
        <f t="shared" si="19"/>
        <v>29220</v>
      </c>
      <c r="M1172" s="108" t="s">
        <v>5909</v>
      </c>
      <c r="N1172" s="113" t="s">
        <v>9526</v>
      </c>
      <c r="Q1172" s="83" t="s">
        <v>4812</v>
      </c>
      <c r="R1172" s="182" t="s">
        <v>3292</v>
      </c>
      <c r="S1172" s="83" t="s">
        <v>139</v>
      </c>
      <c r="T1172" s="67" t="s">
        <v>140</v>
      </c>
      <c r="U1172" s="200" t="s">
        <v>7831</v>
      </c>
      <c r="X1172" s="83" t="s">
        <v>137</v>
      </c>
    </row>
    <row r="1173" spans="1:24" ht="23.25">
      <c r="A1173" s="67" t="s">
        <v>134</v>
      </c>
      <c r="B1173" s="67" t="s">
        <v>135</v>
      </c>
      <c r="C1173" s="83">
        <v>1690</v>
      </c>
      <c r="D1173" s="102" t="s">
        <v>5523</v>
      </c>
      <c r="E1173" s="83" t="s">
        <v>1345</v>
      </c>
      <c r="F1173" s="67" t="s">
        <v>136</v>
      </c>
      <c r="G1173" s="83">
        <v>9000</v>
      </c>
      <c r="H1173" s="67" t="s">
        <v>162</v>
      </c>
      <c r="I1173" s="67">
        <v>1</v>
      </c>
      <c r="J1173" s="196">
        <v>38352</v>
      </c>
      <c r="K1173" s="67">
        <v>0</v>
      </c>
      <c r="L1173" s="123">
        <f t="shared" si="19"/>
        <v>29220</v>
      </c>
      <c r="M1173" s="108" t="s">
        <v>5758</v>
      </c>
      <c r="N1173" s="113" t="s">
        <v>9526</v>
      </c>
      <c r="Q1173" s="83" t="s">
        <v>4473</v>
      </c>
      <c r="R1173" s="182" t="s">
        <v>3293</v>
      </c>
      <c r="S1173" s="83" t="s">
        <v>139</v>
      </c>
      <c r="T1173" s="67" t="s">
        <v>140</v>
      </c>
      <c r="U1173" s="200" t="s">
        <v>7830</v>
      </c>
      <c r="X1173" s="83" t="s">
        <v>7355</v>
      </c>
    </row>
    <row r="1174" spans="1:24" ht="23.25">
      <c r="A1174" s="67" t="s">
        <v>134</v>
      </c>
      <c r="B1174" s="67" t="s">
        <v>135</v>
      </c>
      <c r="C1174" s="83">
        <v>1752</v>
      </c>
      <c r="D1174" s="102" t="s">
        <v>5500</v>
      </c>
      <c r="E1174" s="83" t="s">
        <v>1346</v>
      </c>
      <c r="F1174" s="67" t="s">
        <v>136</v>
      </c>
      <c r="G1174" s="83">
        <v>3000</v>
      </c>
      <c r="H1174" s="67" t="s">
        <v>162</v>
      </c>
      <c r="I1174" s="67">
        <v>1</v>
      </c>
      <c r="J1174" s="196">
        <v>38363</v>
      </c>
      <c r="K1174" s="67">
        <v>0</v>
      </c>
      <c r="L1174" s="123">
        <f t="shared" si="19"/>
        <v>29231</v>
      </c>
      <c r="M1174" s="108" t="s">
        <v>5764</v>
      </c>
      <c r="N1174" s="113" t="s">
        <v>9526</v>
      </c>
      <c r="O1174" s="112"/>
      <c r="Q1174" s="83" t="s">
        <v>4813</v>
      </c>
      <c r="R1174" s="182" t="s">
        <v>3294</v>
      </c>
      <c r="S1174" s="83" t="s">
        <v>139</v>
      </c>
      <c r="T1174" s="67" t="s">
        <v>140</v>
      </c>
      <c r="U1174" s="200" t="s">
        <v>7830</v>
      </c>
      <c r="X1174" s="83" t="s">
        <v>7356</v>
      </c>
    </row>
    <row r="1175" spans="1:24" ht="23.25">
      <c r="A1175" s="67" t="s">
        <v>134</v>
      </c>
      <c r="B1175" s="67" t="s">
        <v>135</v>
      </c>
      <c r="C1175" s="83">
        <v>1122</v>
      </c>
      <c r="D1175" s="102" t="s">
        <v>5502</v>
      </c>
      <c r="E1175" s="83" t="s">
        <v>1347</v>
      </c>
      <c r="F1175" s="67" t="s">
        <v>136</v>
      </c>
      <c r="G1175" s="83">
        <v>12600</v>
      </c>
      <c r="H1175" s="67" t="s">
        <v>162</v>
      </c>
      <c r="I1175" s="67">
        <v>1</v>
      </c>
      <c r="J1175" s="196">
        <v>38442</v>
      </c>
      <c r="K1175" s="67">
        <v>0</v>
      </c>
      <c r="L1175" s="123">
        <f t="shared" si="19"/>
        <v>29311</v>
      </c>
      <c r="M1175" s="108" t="s">
        <v>171</v>
      </c>
      <c r="N1175" s="113" t="s">
        <v>9526</v>
      </c>
      <c r="Q1175" s="83" t="s">
        <v>4207</v>
      </c>
      <c r="R1175" s="182" t="s">
        <v>3295</v>
      </c>
      <c r="S1175" s="83" t="s">
        <v>7823</v>
      </c>
      <c r="T1175" s="67" t="s">
        <v>140</v>
      </c>
      <c r="U1175" s="200" t="s">
        <v>7830</v>
      </c>
      <c r="X1175" s="83" t="s">
        <v>7357</v>
      </c>
    </row>
    <row r="1176" spans="1:24" ht="23.25">
      <c r="A1176" s="67" t="s">
        <v>134</v>
      </c>
      <c r="B1176" s="67" t="s">
        <v>135</v>
      </c>
      <c r="C1176" s="83">
        <v>1348</v>
      </c>
      <c r="D1176" s="102" t="s">
        <v>5574</v>
      </c>
      <c r="E1176" s="83" t="s">
        <v>1348</v>
      </c>
      <c r="F1176" s="67" t="s">
        <v>5807</v>
      </c>
      <c r="G1176" s="83">
        <v>1500</v>
      </c>
      <c r="H1176" s="67" t="s">
        <v>162</v>
      </c>
      <c r="I1176" s="67">
        <v>1</v>
      </c>
      <c r="J1176" s="196">
        <v>38546</v>
      </c>
      <c r="K1176" s="67">
        <v>0</v>
      </c>
      <c r="L1176" s="123">
        <f t="shared" si="19"/>
        <v>29415</v>
      </c>
      <c r="M1176" s="108" t="s">
        <v>5978</v>
      </c>
      <c r="N1176" s="113" t="s">
        <v>9526</v>
      </c>
      <c r="Q1176" s="83" t="s">
        <v>137</v>
      </c>
      <c r="R1176" s="182" t="s">
        <v>137</v>
      </c>
      <c r="S1176" s="83" t="s">
        <v>7823</v>
      </c>
      <c r="T1176" s="67" t="s">
        <v>140</v>
      </c>
      <c r="U1176" s="200" t="s">
        <v>7830</v>
      </c>
      <c r="X1176" s="83" t="s">
        <v>7358</v>
      </c>
    </row>
    <row r="1177" spans="1:24" ht="23.25">
      <c r="A1177" s="67" t="s">
        <v>134</v>
      </c>
      <c r="B1177" s="67" t="s">
        <v>135</v>
      </c>
      <c r="C1177" s="83">
        <v>1204</v>
      </c>
      <c r="D1177" s="102" t="s">
        <v>5529</v>
      </c>
      <c r="E1177" s="83" t="s">
        <v>1349</v>
      </c>
      <c r="F1177" s="67" t="s">
        <v>5807</v>
      </c>
      <c r="G1177" s="83">
        <v>10200</v>
      </c>
      <c r="H1177" s="67" t="s">
        <v>162</v>
      </c>
      <c r="I1177" s="67">
        <v>1</v>
      </c>
      <c r="J1177" s="196">
        <v>38546</v>
      </c>
      <c r="K1177" s="67">
        <v>0</v>
      </c>
      <c r="L1177" s="123">
        <f t="shared" si="19"/>
        <v>29415</v>
      </c>
      <c r="M1177" s="108" t="s">
        <v>5979</v>
      </c>
      <c r="N1177" s="113" t="s">
        <v>9526</v>
      </c>
      <c r="Q1177" s="83" t="s">
        <v>4400</v>
      </c>
      <c r="R1177" s="182" t="s">
        <v>3296</v>
      </c>
      <c r="S1177" s="83" t="s">
        <v>139</v>
      </c>
      <c r="T1177" s="67" t="s">
        <v>140</v>
      </c>
      <c r="U1177" s="200" t="s">
        <v>7831</v>
      </c>
      <c r="X1177" s="83" t="s">
        <v>137</v>
      </c>
    </row>
    <row r="1178" spans="1:24" ht="23.25">
      <c r="A1178" s="67" t="s">
        <v>134</v>
      </c>
      <c r="B1178" s="67" t="s">
        <v>135</v>
      </c>
      <c r="C1178" s="83">
        <v>3009</v>
      </c>
      <c r="D1178" s="102" t="s">
        <v>5540</v>
      </c>
      <c r="E1178" s="83" t="s">
        <v>1350</v>
      </c>
      <c r="F1178" s="67" t="s">
        <v>136</v>
      </c>
      <c r="G1178" s="83">
        <v>1000</v>
      </c>
      <c r="H1178" s="67" t="s">
        <v>162</v>
      </c>
      <c r="I1178" s="67">
        <v>1</v>
      </c>
      <c r="J1178" s="196">
        <v>38441</v>
      </c>
      <c r="K1178" s="67">
        <v>0</v>
      </c>
      <c r="L1178" s="123">
        <f t="shared" si="19"/>
        <v>29310</v>
      </c>
      <c r="M1178" s="108" t="s">
        <v>5819</v>
      </c>
      <c r="N1178" s="113" t="s">
        <v>9526</v>
      </c>
      <c r="Q1178" s="83" t="s">
        <v>137</v>
      </c>
      <c r="R1178" s="182" t="s">
        <v>137</v>
      </c>
      <c r="S1178" s="83" t="s">
        <v>139</v>
      </c>
      <c r="T1178" s="67" t="s">
        <v>140</v>
      </c>
      <c r="U1178" s="200" t="s">
        <v>7830</v>
      </c>
      <c r="X1178" s="83" t="s">
        <v>7359</v>
      </c>
    </row>
    <row r="1179" spans="1:24" ht="23.25">
      <c r="A1179" s="67" t="s">
        <v>134</v>
      </c>
      <c r="B1179" s="67" t="s">
        <v>135</v>
      </c>
      <c r="C1179" s="83">
        <v>1620</v>
      </c>
      <c r="D1179" s="102" t="s">
        <v>5540</v>
      </c>
      <c r="E1179" s="83" t="s">
        <v>1351</v>
      </c>
      <c r="F1179" s="67" t="s">
        <v>136</v>
      </c>
      <c r="G1179" s="83">
        <v>36000</v>
      </c>
      <c r="H1179" s="67" t="s">
        <v>162</v>
      </c>
      <c r="I1179" s="67">
        <v>1</v>
      </c>
      <c r="J1179" s="196">
        <v>38441</v>
      </c>
      <c r="K1179" s="67">
        <v>0</v>
      </c>
      <c r="L1179" s="123">
        <f t="shared" si="19"/>
        <v>29310</v>
      </c>
      <c r="M1179" s="108" t="s">
        <v>5980</v>
      </c>
      <c r="N1179" s="113" t="s">
        <v>9526</v>
      </c>
      <c r="Q1179" s="83" t="s">
        <v>4814</v>
      </c>
      <c r="R1179" s="182" t="s">
        <v>3297</v>
      </c>
      <c r="S1179" s="83" t="s">
        <v>139</v>
      </c>
      <c r="T1179" s="67" t="s">
        <v>140</v>
      </c>
      <c r="U1179" s="200" t="s">
        <v>7833</v>
      </c>
      <c r="X1179" s="83" t="s">
        <v>7360</v>
      </c>
    </row>
    <row r="1180" spans="1:24" ht="23.25">
      <c r="A1180" s="67" t="s">
        <v>134</v>
      </c>
      <c r="B1180" s="67" t="s">
        <v>135</v>
      </c>
      <c r="C1180" s="83">
        <v>1405</v>
      </c>
      <c r="D1180" s="102" t="s">
        <v>5483</v>
      </c>
      <c r="E1180" s="83" t="s">
        <v>1352</v>
      </c>
      <c r="F1180" s="67" t="s">
        <v>136</v>
      </c>
      <c r="G1180" s="83">
        <v>36000</v>
      </c>
      <c r="H1180" s="67" t="s">
        <v>162</v>
      </c>
      <c r="I1180" s="67">
        <v>1</v>
      </c>
      <c r="J1180" s="196">
        <v>38489</v>
      </c>
      <c r="K1180" s="67">
        <v>0</v>
      </c>
      <c r="L1180" s="123">
        <f t="shared" si="19"/>
        <v>29358</v>
      </c>
      <c r="M1180" s="108" t="s">
        <v>6105</v>
      </c>
      <c r="N1180" s="113" t="s">
        <v>9526</v>
      </c>
      <c r="Q1180" s="83" t="s">
        <v>4815</v>
      </c>
      <c r="R1180" s="182" t="s">
        <v>3298</v>
      </c>
      <c r="S1180" s="83" t="s">
        <v>139</v>
      </c>
      <c r="T1180" s="67" t="s">
        <v>140</v>
      </c>
      <c r="U1180" s="200" t="s">
        <v>7832</v>
      </c>
      <c r="X1180" s="83" t="s">
        <v>7361</v>
      </c>
    </row>
    <row r="1181" spans="1:24" ht="23.25">
      <c r="A1181" s="67" t="s">
        <v>134</v>
      </c>
      <c r="B1181" s="67" t="s">
        <v>135</v>
      </c>
      <c r="C1181" s="83">
        <v>1554</v>
      </c>
      <c r="D1181" s="102" t="s">
        <v>5658</v>
      </c>
      <c r="E1181" s="83" t="s">
        <v>1353</v>
      </c>
      <c r="F1181" s="67" t="s">
        <v>136</v>
      </c>
      <c r="G1181" s="83">
        <v>9600</v>
      </c>
      <c r="H1181" s="67" t="s">
        <v>162</v>
      </c>
      <c r="I1181" s="67">
        <v>1</v>
      </c>
      <c r="J1181" s="196">
        <v>38528</v>
      </c>
      <c r="K1181" s="67">
        <v>0</v>
      </c>
      <c r="L1181" s="123">
        <f t="shared" si="19"/>
        <v>29397</v>
      </c>
      <c r="M1181" s="108" t="s">
        <v>5981</v>
      </c>
      <c r="N1181" s="113" t="s">
        <v>9526</v>
      </c>
      <c r="Q1181" s="83" t="s">
        <v>4816</v>
      </c>
      <c r="R1181" s="182" t="s">
        <v>3299</v>
      </c>
      <c r="S1181" s="83" t="s">
        <v>139</v>
      </c>
      <c r="T1181" s="67" t="s">
        <v>140</v>
      </c>
      <c r="U1181" s="200" t="s">
        <v>7830</v>
      </c>
      <c r="X1181" s="83" t="s">
        <v>7362</v>
      </c>
    </row>
    <row r="1182" spans="1:24" ht="23.25">
      <c r="A1182" s="67" t="s">
        <v>134</v>
      </c>
      <c r="B1182" s="67" t="s">
        <v>135</v>
      </c>
      <c r="C1182" s="83">
        <v>1356</v>
      </c>
      <c r="D1182" s="102" t="s">
        <v>5658</v>
      </c>
      <c r="E1182" s="83" t="s">
        <v>1354</v>
      </c>
      <c r="F1182" s="67" t="s">
        <v>136</v>
      </c>
      <c r="G1182" s="83">
        <v>9700</v>
      </c>
      <c r="H1182" s="67" t="s">
        <v>162</v>
      </c>
      <c r="I1182" s="67">
        <v>1</v>
      </c>
      <c r="J1182" s="196">
        <v>38528</v>
      </c>
      <c r="K1182" s="67">
        <v>0</v>
      </c>
      <c r="L1182" s="123">
        <f t="shared" si="19"/>
        <v>29397</v>
      </c>
      <c r="M1182" s="108" t="s">
        <v>5981</v>
      </c>
      <c r="N1182" s="113" t="s">
        <v>9526</v>
      </c>
      <c r="Q1182" s="83" t="s">
        <v>4817</v>
      </c>
      <c r="R1182" s="182" t="s">
        <v>3300</v>
      </c>
      <c r="S1182" s="83" t="s">
        <v>139</v>
      </c>
      <c r="T1182" s="67" t="s">
        <v>140</v>
      </c>
      <c r="U1182" s="200" t="s">
        <v>7830</v>
      </c>
      <c r="X1182" s="83" t="s">
        <v>7363</v>
      </c>
    </row>
    <row r="1183" spans="1:24" ht="23.25">
      <c r="A1183" s="67" t="s">
        <v>134</v>
      </c>
      <c r="B1183" s="67" t="s">
        <v>135</v>
      </c>
      <c r="C1183" s="83">
        <v>1670</v>
      </c>
      <c r="D1183" s="102" t="s">
        <v>5526</v>
      </c>
      <c r="E1183" s="83" t="s">
        <v>1355</v>
      </c>
      <c r="F1183" s="67" t="s">
        <v>136</v>
      </c>
      <c r="G1183" s="83">
        <v>11000</v>
      </c>
      <c r="H1183" s="67" t="s">
        <v>162</v>
      </c>
      <c r="I1183" s="67">
        <v>1</v>
      </c>
      <c r="J1183" s="196">
        <v>38621</v>
      </c>
      <c r="K1183" s="67">
        <v>0</v>
      </c>
      <c r="L1183" s="123">
        <f t="shared" si="19"/>
        <v>29490</v>
      </c>
      <c r="M1183" s="108" t="s">
        <v>5921</v>
      </c>
      <c r="N1183" s="113" t="s">
        <v>9526</v>
      </c>
      <c r="Q1183" s="83" t="s">
        <v>137</v>
      </c>
      <c r="R1183" s="182" t="s">
        <v>137</v>
      </c>
      <c r="S1183" s="83" t="s">
        <v>139</v>
      </c>
      <c r="T1183" s="67" t="s">
        <v>140</v>
      </c>
      <c r="U1183" s="200" t="s">
        <v>7830</v>
      </c>
      <c r="X1183" s="83" t="s">
        <v>7364</v>
      </c>
    </row>
    <row r="1184" spans="1:24" ht="23.25">
      <c r="A1184" s="67" t="s">
        <v>134</v>
      </c>
      <c r="B1184" s="67" t="s">
        <v>135</v>
      </c>
      <c r="C1184" s="83">
        <v>1671</v>
      </c>
      <c r="D1184" s="102" t="s">
        <v>5526</v>
      </c>
      <c r="E1184" s="83" t="s">
        <v>1356</v>
      </c>
      <c r="F1184" s="67" t="s">
        <v>136</v>
      </c>
      <c r="G1184" s="83">
        <v>18000</v>
      </c>
      <c r="H1184" s="67" t="s">
        <v>162</v>
      </c>
      <c r="I1184" s="67">
        <v>1</v>
      </c>
      <c r="J1184" s="196">
        <v>38621</v>
      </c>
      <c r="K1184" s="67">
        <v>0</v>
      </c>
      <c r="L1184" s="123">
        <f t="shared" si="19"/>
        <v>29490</v>
      </c>
      <c r="M1184" s="108" t="s">
        <v>5921</v>
      </c>
      <c r="N1184" s="113" t="s">
        <v>9526</v>
      </c>
      <c r="Q1184" s="83" t="s">
        <v>4818</v>
      </c>
      <c r="R1184" s="182" t="s">
        <v>3301</v>
      </c>
      <c r="S1184" s="83" t="s">
        <v>139</v>
      </c>
      <c r="T1184" s="67" t="s">
        <v>140</v>
      </c>
      <c r="U1184" s="200" t="s">
        <v>7831</v>
      </c>
      <c r="X1184" s="83" t="s">
        <v>6729</v>
      </c>
    </row>
    <row r="1185" spans="1:24" ht="23.25">
      <c r="A1185" s="67" t="s">
        <v>134</v>
      </c>
      <c r="B1185" s="67" t="s">
        <v>135</v>
      </c>
      <c r="C1185" s="83">
        <v>1672</v>
      </c>
      <c r="D1185" s="102" t="s">
        <v>5526</v>
      </c>
      <c r="E1185" s="83" t="s">
        <v>1357</v>
      </c>
      <c r="F1185" s="67" t="s">
        <v>136</v>
      </c>
      <c r="G1185" s="83">
        <v>11000</v>
      </c>
      <c r="H1185" s="67" t="s">
        <v>162</v>
      </c>
      <c r="I1185" s="67">
        <v>1</v>
      </c>
      <c r="J1185" s="196">
        <v>38621</v>
      </c>
      <c r="K1185" s="67">
        <v>0</v>
      </c>
      <c r="L1185" s="123">
        <f t="shared" si="19"/>
        <v>29490</v>
      </c>
      <c r="M1185" s="108" t="s">
        <v>5921</v>
      </c>
      <c r="N1185" s="113" t="s">
        <v>9526</v>
      </c>
      <c r="Q1185" s="83" t="s">
        <v>4819</v>
      </c>
      <c r="R1185" s="182" t="s">
        <v>3302</v>
      </c>
      <c r="S1185" s="83" t="s">
        <v>139</v>
      </c>
      <c r="T1185" s="67" t="s">
        <v>140</v>
      </c>
      <c r="U1185" s="200" t="s">
        <v>7831</v>
      </c>
      <c r="X1185" s="83" t="s">
        <v>137</v>
      </c>
    </row>
    <row r="1186" spans="1:24" ht="23.25">
      <c r="A1186" s="67" t="s">
        <v>134</v>
      </c>
      <c r="B1186" s="67" t="s">
        <v>135</v>
      </c>
      <c r="C1186" s="83">
        <v>1748</v>
      </c>
      <c r="D1186" s="102" t="s">
        <v>5526</v>
      </c>
      <c r="E1186" s="83" t="s">
        <v>1358</v>
      </c>
      <c r="F1186" s="67" t="s">
        <v>136</v>
      </c>
      <c r="G1186" s="83">
        <v>11000</v>
      </c>
      <c r="H1186" s="67" t="s">
        <v>162</v>
      </c>
      <c r="I1186" s="67">
        <v>1</v>
      </c>
      <c r="J1186" s="196">
        <v>38621</v>
      </c>
      <c r="K1186" s="67">
        <v>0</v>
      </c>
      <c r="L1186" s="123">
        <f t="shared" si="19"/>
        <v>29490</v>
      </c>
      <c r="M1186" s="108" t="s">
        <v>5921</v>
      </c>
      <c r="N1186" s="113" t="s">
        <v>9526</v>
      </c>
      <c r="Q1186" s="83" t="s">
        <v>4820</v>
      </c>
      <c r="R1186" s="182" t="s">
        <v>3303</v>
      </c>
      <c r="S1186" s="83" t="s">
        <v>139</v>
      </c>
      <c r="T1186" s="67" t="s">
        <v>140</v>
      </c>
      <c r="U1186" s="200" t="s">
        <v>7831</v>
      </c>
      <c r="X1186" s="83" t="s">
        <v>7365</v>
      </c>
    </row>
    <row r="1187" spans="1:24" ht="23.25">
      <c r="A1187" s="67" t="s">
        <v>134</v>
      </c>
      <c r="B1187" s="67" t="s">
        <v>135</v>
      </c>
      <c r="C1187" s="83">
        <v>2552</v>
      </c>
      <c r="D1187" s="102" t="s">
        <v>5659</v>
      </c>
      <c r="E1187" s="83" t="s">
        <v>1359</v>
      </c>
      <c r="F1187" s="67" t="s">
        <v>136</v>
      </c>
      <c r="G1187" s="83">
        <v>16900</v>
      </c>
      <c r="H1187" s="67" t="s">
        <v>162</v>
      </c>
      <c r="I1187" s="67">
        <v>1</v>
      </c>
      <c r="J1187" s="196">
        <v>38621</v>
      </c>
      <c r="K1187" s="67">
        <v>0</v>
      </c>
      <c r="L1187" s="123">
        <f t="shared" si="19"/>
        <v>29490</v>
      </c>
      <c r="M1187" s="108" t="s">
        <v>5921</v>
      </c>
      <c r="N1187" s="113" t="s">
        <v>9526</v>
      </c>
      <c r="Q1187" s="83" t="s">
        <v>4821</v>
      </c>
      <c r="R1187" s="182" t="s">
        <v>3304</v>
      </c>
      <c r="S1187" s="83" t="s">
        <v>139</v>
      </c>
      <c r="T1187" s="67" t="s">
        <v>140</v>
      </c>
      <c r="U1187" s="200" t="s">
        <v>7831</v>
      </c>
      <c r="X1187" s="83" t="s">
        <v>7366</v>
      </c>
    </row>
    <row r="1188" spans="1:24" ht="23.25">
      <c r="A1188" s="67" t="s">
        <v>134</v>
      </c>
      <c r="B1188" s="67" t="s">
        <v>135</v>
      </c>
      <c r="C1188" s="83">
        <v>1768</v>
      </c>
      <c r="D1188" s="102" t="s">
        <v>5484</v>
      </c>
      <c r="E1188" s="83" t="s">
        <v>1360</v>
      </c>
      <c r="F1188" s="67" t="s">
        <v>136</v>
      </c>
      <c r="G1188" s="83">
        <v>15500</v>
      </c>
      <c r="H1188" s="67" t="s">
        <v>162</v>
      </c>
      <c r="I1188" s="67">
        <v>1</v>
      </c>
      <c r="J1188" s="196">
        <v>38621</v>
      </c>
      <c r="K1188" s="67">
        <v>0</v>
      </c>
      <c r="L1188" s="123">
        <f t="shared" si="19"/>
        <v>29490</v>
      </c>
      <c r="M1188" s="108" t="s">
        <v>5856</v>
      </c>
      <c r="N1188" s="113" t="s">
        <v>9526</v>
      </c>
      <c r="Q1188" s="83" t="s">
        <v>137</v>
      </c>
      <c r="R1188" s="182" t="s">
        <v>137</v>
      </c>
      <c r="S1188" s="83" t="s">
        <v>139</v>
      </c>
      <c r="T1188" s="67" t="s">
        <v>140</v>
      </c>
      <c r="U1188" s="200" t="s">
        <v>7830</v>
      </c>
      <c r="X1188" s="83" t="s">
        <v>7367</v>
      </c>
    </row>
    <row r="1189" spans="1:24" ht="23.25">
      <c r="A1189" s="67" t="s">
        <v>134</v>
      </c>
      <c r="B1189" s="67" t="s">
        <v>135</v>
      </c>
      <c r="C1189" s="83">
        <v>1842</v>
      </c>
      <c r="D1189" s="102" t="s">
        <v>5484</v>
      </c>
      <c r="E1189" s="83" t="s">
        <v>1361</v>
      </c>
      <c r="F1189" s="67" t="s">
        <v>136</v>
      </c>
      <c r="G1189" s="83">
        <v>8000</v>
      </c>
      <c r="H1189" s="67" t="s">
        <v>162</v>
      </c>
      <c r="I1189" s="67">
        <v>1</v>
      </c>
      <c r="J1189" s="196">
        <v>38621</v>
      </c>
      <c r="K1189" s="67">
        <v>0</v>
      </c>
      <c r="L1189" s="123">
        <f t="shared" si="19"/>
        <v>29490</v>
      </c>
      <c r="M1189" s="108" t="s">
        <v>5856</v>
      </c>
      <c r="N1189" s="113" t="s">
        <v>9526</v>
      </c>
      <c r="Q1189" s="83" t="s">
        <v>137</v>
      </c>
      <c r="R1189" s="182" t="s">
        <v>137</v>
      </c>
      <c r="S1189" s="83" t="s">
        <v>7823</v>
      </c>
      <c r="T1189" s="67" t="s">
        <v>140</v>
      </c>
      <c r="U1189" s="200" t="s">
        <v>7830</v>
      </c>
      <c r="X1189" s="83" t="s">
        <v>7368</v>
      </c>
    </row>
    <row r="1190" spans="1:24" ht="23.25">
      <c r="A1190" s="67" t="s">
        <v>134</v>
      </c>
      <c r="B1190" s="67" t="s">
        <v>135</v>
      </c>
      <c r="C1190" s="83">
        <v>1383</v>
      </c>
      <c r="D1190" s="102" t="s">
        <v>5498</v>
      </c>
      <c r="E1190" s="83" t="s">
        <v>1362</v>
      </c>
      <c r="F1190" s="67" t="s">
        <v>136</v>
      </c>
      <c r="G1190" s="83">
        <v>12000</v>
      </c>
      <c r="H1190" s="67" t="s">
        <v>162</v>
      </c>
      <c r="I1190" s="67">
        <v>1</v>
      </c>
      <c r="J1190" s="196">
        <v>38621</v>
      </c>
      <c r="K1190" s="67">
        <v>0</v>
      </c>
      <c r="L1190" s="123">
        <f t="shared" si="19"/>
        <v>29490</v>
      </c>
      <c r="M1190" s="108" t="s">
        <v>5838</v>
      </c>
      <c r="N1190" s="113" t="s">
        <v>9526</v>
      </c>
      <c r="Q1190" s="83" t="s">
        <v>4254</v>
      </c>
      <c r="R1190" s="182" t="s">
        <v>3305</v>
      </c>
      <c r="S1190" s="83" t="s">
        <v>139</v>
      </c>
      <c r="T1190" s="67" t="s">
        <v>140</v>
      </c>
      <c r="U1190" s="200" t="s">
        <v>7831</v>
      </c>
      <c r="X1190" s="83" t="s">
        <v>7369</v>
      </c>
    </row>
    <row r="1191" spans="1:24" ht="23.25">
      <c r="A1191" s="67" t="s">
        <v>134</v>
      </c>
      <c r="B1191" s="67" t="s">
        <v>135</v>
      </c>
      <c r="C1191" s="83">
        <v>1667</v>
      </c>
      <c r="D1191" s="102" t="s">
        <v>5481</v>
      </c>
      <c r="E1191" s="83" t="s">
        <v>1363</v>
      </c>
      <c r="F1191" s="67" t="s">
        <v>136</v>
      </c>
      <c r="G1191" s="83">
        <v>15600</v>
      </c>
      <c r="H1191" s="67" t="s">
        <v>162</v>
      </c>
      <c r="I1191" s="67">
        <v>1</v>
      </c>
      <c r="J1191" s="196">
        <v>38621</v>
      </c>
      <c r="K1191" s="67">
        <v>0</v>
      </c>
      <c r="L1191" s="123">
        <f t="shared" si="19"/>
        <v>29490</v>
      </c>
      <c r="M1191" s="108" t="s">
        <v>5982</v>
      </c>
      <c r="N1191" s="113" t="s">
        <v>9526</v>
      </c>
      <c r="Q1191" s="83" t="s">
        <v>4822</v>
      </c>
      <c r="R1191" s="182" t="s">
        <v>3306</v>
      </c>
      <c r="S1191" s="83" t="s">
        <v>139</v>
      </c>
      <c r="T1191" s="67" t="s">
        <v>140</v>
      </c>
      <c r="U1191" s="200" t="s">
        <v>7831</v>
      </c>
      <c r="X1191" s="83" t="s">
        <v>137</v>
      </c>
    </row>
    <row r="1192" spans="1:24" ht="23.25">
      <c r="A1192" s="67" t="s">
        <v>134</v>
      </c>
      <c r="B1192" s="67" t="s">
        <v>135</v>
      </c>
      <c r="C1192" s="83">
        <v>1360</v>
      </c>
      <c r="D1192" s="102" t="s">
        <v>5520</v>
      </c>
      <c r="E1192" s="83" t="s">
        <v>1364</v>
      </c>
      <c r="F1192" s="67" t="s">
        <v>136</v>
      </c>
      <c r="G1192" s="83">
        <v>18000</v>
      </c>
      <c r="H1192" s="67" t="s">
        <v>162</v>
      </c>
      <c r="I1192" s="67">
        <v>1</v>
      </c>
      <c r="J1192" s="196">
        <v>38621</v>
      </c>
      <c r="K1192" s="67">
        <v>0</v>
      </c>
      <c r="L1192" s="123">
        <f t="shared" si="19"/>
        <v>29490</v>
      </c>
      <c r="M1192" s="108" t="s">
        <v>5732</v>
      </c>
      <c r="N1192" s="113" t="s">
        <v>9526</v>
      </c>
      <c r="Q1192" s="83" t="s">
        <v>4823</v>
      </c>
      <c r="R1192" s="182" t="s">
        <v>3307</v>
      </c>
      <c r="S1192" s="83" t="s">
        <v>139</v>
      </c>
      <c r="T1192" s="67" t="s">
        <v>140</v>
      </c>
      <c r="U1192" s="200" t="s">
        <v>7831</v>
      </c>
      <c r="X1192" s="83" t="s">
        <v>137</v>
      </c>
    </row>
    <row r="1193" spans="1:24" ht="23.25">
      <c r="A1193" s="67" t="s">
        <v>134</v>
      </c>
      <c r="B1193" s="67" t="s">
        <v>135</v>
      </c>
      <c r="C1193" s="83">
        <v>1378</v>
      </c>
      <c r="D1193" s="102" t="s">
        <v>5520</v>
      </c>
      <c r="E1193" s="83" t="s">
        <v>1365</v>
      </c>
      <c r="F1193" s="67" t="s">
        <v>136</v>
      </c>
      <c r="G1193" s="83">
        <v>6000</v>
      </c>
      <c r="H1193" s="67" t="s">
        <v>162</v>
      </c>
      <c r="I1193" s="67">
        <v>1</v>
      </c>
      <c r="J1193" s="196">
        <v>38621</v>
      </c>
      <c r="K1193" s="67">
        <v>0</v>
      </c>
      <c r="L1193" s="123">
        <f t="shared" si="19"/>
        <v>29490</v>
      </c>
      <c r="M1193" s="108" t="s">
        <v>5732</v>
      </c>
      <c r="N1193" s="113" t="s">
        <v>9526</v>
      </c>
      <c r="Q1193" s="83" t="s">
        <v>4824</v>
      </c>
      <c r="R1193" s="182" t="s">
        <v>3308</v>
      </c>
      <c r="S1193" s="83" t="s">
        <v>7823</v>
      </c>
      <c r="T1193" s="67" t="s">
        <v>140</v>
      </c>
      <c r="U1193" s="200" t="s">
        <v>7830</v>
      </c>
      <c r="X1193" s="83" t="s">
        <v>7370</v>
      </c>
    </row>
    <row r="1194" spans="1:24" ht="23.25">
      <c r="A1194" s="67" t="s">
        <v>134</v>
      </c>
      <c r="B1194" s="67" t="s">
        <v>135</v>
      </c>
      <c r="C1194" s="83">
        <v>1978</v>
      </c>
      <c r="D1194" s="102" t="s">
        <v>5491</v>
      </c>
      <c r="E1194" s="83" t="s">
        <v>1366</v>
      </c>
      <c r="F1194" s="67" t="s">
        <v>136</v>
      </c>
      <c r="G1194" s="83">
        <v>14600</v>
      </c>
      <c r="H1194" s="67" t="s">
        <v>5736</v>
      </c>
      <c r="I1194" s="67">
        <v>1</v>
      </c>
      <c r="J1194" s="196">
        <v>38621</v>
      </c>
      <c r="K1194" s="67">
        <v>0</v>
      </c>
      <c r="L1194" s="123">
        <f t="shared" si="19"/>
        <v>29490</v>
      </c>
      <c r="M1194" s="108" t="s">
        <v>5738</v>
      </c>
      <c r="N1194" s="113" t="s">
        <v>9526</v>
      </c>
      <c r="Q1194" s="83" t="s">
        <v>4825</v>
      </c>
      <c r="R1194" s="182" t="s">
        <v>3309</v>
      </c>
      <c r="S1194" s="83" t="s">
        <v>139</v>
      </c>
      <c r="T1194" s="67" t="s">
        <v>140</v>
      </c>
      <c r="U1194" s="200" t="s">
        <v>7832</v>
      </c>
      <c r="X1194" s="83" t="s">
        <v>137</v>
      </c>
    </row>
    <row r="1195" spans="1:24" ht="23.25">
      <c r="A1195" s="67" t="s">
        <v>134</v>
      </c>
      <c r="B1195" s="67" t="s">
        <v>135</v>
      </c>
      <c r="C1195" s="83">
        <v>1370</v>
      </c>
      <c r="D1195" s="102" t="s">
        <v>5491</v>
      </c>
      <c r="E1195" s="83" t="s">
        <v>1367</v>
      </c>
      <c r="F1195" s="67" t="s">
        <v>136</v>
      </c>
      <c r="G1195" s="83">
        <v>1500</v>
      </c>
      <c r="H1195" s="67" t="s">
        <v>5736</v>
      </c>
      <c r="I1195" s="67">
        <v>1</v>
      </c>
      <c r="J1195" s="196">
        <v>38621</v>
      </c>
      <c r="K1195" s="67">
        <v>0</v>
      </c>
      <c r="L1195" s="123">
        <f t="shared" si="19"/>
        <v>29490</v>
      </c>
      <c r="M1195" s="108" t="s">
        <v>5849</v>
      </c>
      <c r="N1195" s="113" t="s">
        <v>9526</v>
      </c>
      <c r="Q1195" s="83" t="s">
        <v>137</v>
      </c>
      <c r="R1195" s="182" t="s">
        <v>137</v>
      </c>
      <c r="S1195" s="83" t="s">
        <v>139</v>
      </c>
      <c r="T1195" s="67" t="s">
        <v>140</v>
      </c>
      <c r="U1195" s="200" t="s">
        <v>7830</v>
      </c>
      <c r="X1195" s="83" t="s">
        <v>7371</v>
      </c>
    </row>
    <row r="1196" spans="1:24" ht="23.25">
      <c r="A1196" s="67" t="s">
        <v>134</v>
      </c>
      <c r="B1196" s="67" t="s">
        <v>135</v>
      </c>
      <c r="C1196" s="83">
        <v>1379</v>
      </c>
      <c r="D1196" s="102" t="s">
        <v>5505</v>
      </c>
      <c r="E1196" s="83" t="s">
        <v>1368</v>
      </c>
      <c r="F1196" s="67" t="s">
        <v>136</v>
      </c>
      <c r="G1196" s="83">
        <v>7500</v>
      </c>
      <c r="H1196" s="67" t="s">
        <v>162</v>
      </c>
      <c r="I1196" s="67">
        <v>1</v>
      </c>
      <c r="J1196" s="196">
        <v>38621</v>
      </c>
      <c r="K1196" s="67">
        <v>0</v>
      </c>
      <c r="L1196" s="123">
        <f t="shared" si="19"/>
        <v>29490</v>
      </c>
      <c r="M1196" s="108" t="s">
        <v>5774</v>
      </c>
      <c r="N1196" s="113" t="s">
        <v>9526</v>
      </c>
      <c r="Q1196" s="83" t="s">
        <v>4826</v>
      </c>
      <c r="R1196" s="182" t="s">
        <v>3310</v>
      </c>
      <c r="S1196" s="83" t="s">
        <v>139</v>
      </c>
      <c r="T1196" s="67" t="s">
        <v>140</v>
      </c>
      <c r="U1196" s="200" t="s">
        <v>7830</v>
      </c>
      <c r="X1196" s="83" t="s">
        <v>7372</v>
      </c>
    </row>
    <row r="1197" spans="1:24" ht="23.25">
      <c r="A1197" s="67" t="s">
        <v>134</v>
      </c>
      <c r="B1197" s="67" t="s">
        <v>135</v>
      </c>
      <c r="C1197" s="83">
        <v>1376</v>
      </c>
      <c r="D1197" s="102" t="s">
        <v>5544</v>
      </c>
      <c r="E1197" s="83" t="s">
        <v>1369</v>
      </c>
      <c r="F1197" s="67" t="s">
        <v>136</v>
      </c>
      <c r="G1197" s="83">
        <v>1000</v>
      </c>
      <c r="H1197" s="67" t="s">
        <v>162</v>
      </c>
      <c r="I1197" s="67">
        <v>1</v>
      </c>
      <c r="J1197" s="196">
        <v>38621</v>
      </c>
      <c r="K1197" s="67">
        <v>0</v>
      </c>
      <c r="L1197" s="123">
        <f t="shared" si="19"/>
        <v>29490</v>
      </c>
      <c r="M1197" s="108" t="s">
        <v>5838</v>
      </c>
      <c r="N1197" s="113" t="s">
        <v>9526</v>
      </c>
      <c r="Q1197" s="83" t="s">
        <v>137</v>
      </c>
      <c r="R1197" s="182" t="s">
        <v>137</v>
      </c>
      <c r="S1197" s="83" t="s">
        <v>139</v>
      </c>
      <c r="T1197" s="67" t="s">
        <v>140</v>
      </c>
      <c r="U1197" s="200" t="s">
        <v>7830</v>
      </c>
      <c r="X1197" s="83" t="s">
        <v>7373</v>
      </c>
    </row>
    <row r="1198" spans="1:24" ht="23.25">
      <c r="A1198" s="67" t="s">
        <v>134</v>
      </c>
      <c r="B1198" s="67" t="s">
        <v>135</v>
      </c>
      <c r="C1198" s="83">
        <v>1375</v>
      </c>
      <c r="D1198" s="102" t="s">
        <v>5544</v>
      </c>
      <c r="E1198" s="83" t="s">
        <v>1370</v>
      </c>
      <c r="F1198" s="67" t="s">
        <v>136</v>
      </c>
      <c r="G1198" s="83">
        <v>1000</v>
      </c>
      <c r="H1198" s="67" t="s">
        <v>162</v>
      </c>
      <c r="I1198" s="67">
        <v>1</v>
      </c>
      <c r="J1198" s="196">
        <v>38621</v>
      </c>
      <c r="K1198" s="67">
        <v>0</v>
      </c>
      <c r="L1198" s="123">
        <f t="shared" si="19"/>
        <v>29490</v>
      </c>
      <c r="M1198" s="108" t="s">
        <v>5838</v>
      </c>
      <c r="N1198" s="113" t="s">
        <v>9526</v>
      </c>
      <c r="Q1198" s="83" t="s">
        <v>137</v>
      </c>
      <c r="R1198" s="182" t="s">
        <v>137</v>
      </c>
      <c r="S1198" s="83" t="s">
        <v>139</v>
      </c>
      <c r="T1198" s="67" t="s">
        <v>140</v>
      </c>
      <c r="U1198" s="200" t="s">
        <v>7830</v>
      </c>
      <c r="X1198" s="83" t="s">
        <v>7374</v>
      </c>
    </row>
    <row r="1199" spans="1:24" ht="23.25">
      <c r="A1199" s="67" t="s">
        <v>134</v>
      </c>
      <c r="B1199" s="67" t="s">
        <v>135</v>
      </c>
      <c r="C1199" s="83">
        <v>1615</v>
      </c>
      <c r="D1199" s="102" t="s">
        <v>5543</v>
      </c>
      <c r="E1199" s="83" t="s">
        <v>1371</v>
      </c>
      <c r="F1199" s="67" t="s">
        <v>136</v>
      </c>
      <c r="G1199" s="83">
        <v>11200</v>
      </c>
      <c r="H1199" s="67" t="s">
        <v>5736</v>
      </c>
      <c r="I1199" s="67">
        <v>1</v>
      </c>
      <c r="J1199" s="196">
        <v>38621</v>
      </c>
      <c r="K1199" s="67">
        <v>0</v>
      </c>
      <c r="L1199" s="123">
        <f t="shared" si="19"/>
        <v>29490</v>
      </c>
      <c r="M1199" s="108" t="s">
        <v>178</v>
      </c>
      <c r="N1199" s="113" t="s">
        <v>9526</v>
      </c>
      <c r="Q1199" s="83" t="s">
        <v>4827</v>
      </c>
      <c r="R1199" s="182" t="s">
        <v>3311</v>
      </c>
      <c r="S1199" s="83" t="s">
        <v>139</v>
      </c>
      <c r="T1199" s="67" t="s">
        <v>140</v>
      </c>
      <c r="U1199" s="200" t="s">
        <v>7830</v>
      </c>
      <c r="X1199" s="83" t="s">
        <v>7375</v>
      </c>
    </row>
    <row r="1200" spans="1:24" ht="23.25">
      <c r="A1200" s="67" t="s">
        <v>134</v>
      </c>
      <c r="B1200" s="67" t="s">
        <v>135</v>
      </c>
      <c r="C1200" s="83">
        <v>851</v>
      </c>
      <c r="D1200" s="102" t="s">
        <v>5489</v>
      </c>
      <c r="E1200" s="83" t="s">
        <v>1372</v>
      </c>
      <c r="F1200" s="67" t="s">
        <v>136</v>
      </c>
      <c r="G1200" s="83">
        <v>1000</v>
      </c>
      <c r="H1200" s="67" t="s">
        <v>162</v>
      </c>
      <c r="I1200" s="67">
        <v>1</v>
      </c>
      <c r="J1200" s="196">
        <v>38621</v>
      </c>
      <c r="K1200" s="67">
        <v>0</v>
      </c>
      <c r="L1200" s="123">
        <f t="shared" si="19"/>
        <v>29490</v>
      </c>
      <c r="M1200" s="108" t="s">
        <v>5803</v>
      </c>
      <c r="N1200" s="113" t="s">
        <v>9526</v>
      </c>
      <c r="Q1200" s="83" t="s">
        <v>137</v>
      </c>
      <c r="R1200" s="182" t="s">
        <v>137</v>
      </c>
      <c r="S1200" s="83" t="s">
        <v>139</v>
      </c>
      <c r="T1200" s="67" t="s">
        <v>140</v>
      </c>
      <c r="U1200" s="200" t="s">
        <v>7830</v>
      </c>
      <c r="X1200" s="83" t="s">
        <v>7376</v>
      </c>
    </row>
    <row r="1201" spans="1:24" ht="23.25">
      <c r="A1201" s="67" t="s">
        <v>134</v>
      </c>
      <c r="B1201" s="67" t="s">
        <v>135</v>
      </c>
      <c r="C1201" s="83">
        <v>1435</v>
      </c>
      <c r="D1201" s="102" t="s">
        <v>5574</v>
      </c>
      <c r="E1201" s="83" t="s">
        <v>1373</v>
      </c>
      <c r="F1201" s="67" t="s">
        <v>136</v>
      </c>
      <c r="G1201" s="83">
        <v>3400</v>
      </c>
      <c r="H1201" s="67" t="s">
        <v>162</v>
      </c>
      <c r="I1201" s="67">
        <v>1</v>
      </c>
      <c r="J1201" s="196">
        <v>38621</v>
      </c>
      <c r="K1201" s="67">
        <v>0</v>
      </c>
      <c r="L1201" s="123">
        <f t="shared" ref="L1201:L1264" si="20">DATE(YEAR(J1201)-25,MONTH(J1201),DAY(J1201))</f>
        <v>29490</v>
      </c>
      <c r="M1201" s="108" t="s">
        <v>5983</v>
      </c>
      <c r="N1201" s="113" t="s">
        <v>9526</v>
      </c>
      <c r="Q1201" s="83" t="s">
        <v>4828</v>
      </c>
      <c r="R1201" s="182" t="s">
        <v>3312</v>
      </c>
      <c r="S1201" s="83" t="s">
        <v>139</v>
      </c>
      <c r="T1201" s="67" t="s">
        <v>140</v>
      </c>
      <c r="U1201" s="200" t="s">
        <v>7831</v>
      </c>
      <c r="X1201" s="83" t="s">
        <v>7377</v>
      </c>
    </row>
    <row r="1202" spans="1:24" ht="23.25">
      <c r="A1202" s="67" t="s">
        <v>134</v>
      </c>
      <c r="B1202" s="67" t="s">
        <v>135</v>
      </c>
      <c r="C1202" s="83">
        <v>1498</v>
      </c>
      <c r="D1202" s="102" t="s">
        <v>5480</v>
      </c>
      <c r="E1202" s="83" t="s">
        <v>1374</v>
      </c>
      <c r="F1202" s="67" t="s">
        <v>5807</v>
      </c>
      <c r="G1202" s="83">
        <v>12000</v>
      </c>
      <c r="H1202" s="67" t="s">
        <v>162</v>
      </c>
      <c r="I1202" s="67">
        <v>1</v>
      </c>
      <c r="J1202" s="196">
        <v>38640</v>
      </c>
      <c r="K1202" s="67">
        <v>0</v>
      </c>
      <c r="L1202" s="123">
        <f t="shared" si="20"/>
        <v>29509</v>
      </c>
      <c r="M1202" s="108" t="s">
        <v>5850</v>
      </c>
      <c r="N1202" s="113" t="s">
        <v>9526</v>
      </c>
      <c r="Q1202" s="83" t="s">
        <v>4767</v>
      </c>
      <c r="R1202" s="182" t="s">
        <v>3313</v>
      </c>
      <c r="S1202" s="83" t="s">
        <v>139</v>
      </c>
      <c r="T1202" s="67" t="s">
        <v>140</v>
      </c>
      <c r="U1202" s="200" t="s">
        <v>7831</v>
      </c>
      <c r="X1202" s="83" t="s">
        <v>7378</v>
      </c>
    </row>
    <row r="1203" spans="1:24" ht="23.25">
      <c r="A1203" s="67" t="s">
        <v>134</v>
      </c>
      <c r="B1203" s="67" t="s">
        <v>135</v>
      </c>
      <c r="C1203" s="83">
        <v>1660</v>
      </c>
      <c r="D1203" s="102" t="s">
        <v>172</v>
      </c>
      <c r="E1203" s="83" t="s">
        <v>1375</v>
      </c>
      <c r="F1203" s="67" t="s">
        <v>136</v>
      </c>
      <c r="G1203" s="83">
        <v>13800</v>
      </c>
      <c r="H1203" s="67" t="s">
        <v>162</v>
      </c>
      <c r="I1203" s="67">
        <v>1</v>
      </c>
      <c r="J1203" s="196">
        <v>38763</v>
      </c>
      <c r="K1203" s="67">
        <v>0</v>
      </c>
      <c r="L1203" s="123">
        <f t="shared" si="20"/>
        <v>29632</v>
      </c>
      <c r="M1203" s="108" t="s">
        <v>5744</v>
      </c>
      <c r="N1203" s="113" t="s">
        <v>9526</v>
      </c>
      <c r="Q1203" s="83" t="s">
        <v>4829</v>
      </c>
      <c r="R1203" s="182" t="s">
        <v>3314</v>
      </c>
      <c r="S1203" s="83" t="s">
        <v>139</v>
      </c>
      <c r="T1203" s="67" t="s">
        <v>140</v>
      </c>
      <c r="U1203" s="200" t="s">
        <v>7831</v>
      </c>
      <c r="X1203" s="83" t="s">
        <v>7379</v>
      </c>
    </row>
    <row r="1204" spans="1:24" ht="23.25">
      <c r="A1204" s="67" t="s">
        <v>134</v>
      </c>
      <c r="B1204" s="67" t="s">
        <v>135</v>
      </c>
      <c r="C1204" s="83">
        <v>983</v>
      </c>
      <c r="D1204" s="102" t="s">
        <v>5512</v>
      </c>
      <c r="E1204" s="83" t="s">
        <v>1376</v>
      </c>
      <c r="F1204" s="67" t="s">
        <v>136</v>
      </c>
      <c r="G1204" s="83">
        <v>7000</v>
      </c>
      <c r="H1204" s="67" t="s">
        <v>162</v>
      </c>
      <c r="I1204" s="67">
        <v>1</v>
      </c>
      <c r="J1204" s="196">
        <v>38807</v>
      </c>
      <c r="K1204" s="67">
        <v>0</v>
      </c>
      <c r="L1204" s="123">
        <f t="shared" si="20"/>
        <v>29676</v>
      </c>
      <c r="M1204" s="108" t="s">
        <v>5827</v>
      </c>
      <c r="N1204" s="113" t="s">
        <v>9526</v>
      </c>
      <c r="Q1204" s="83" t="s">
        <v>4830</v>
      </c>
      <c r="R1204" s="182" t="s">
        <v>3315</v>
      </c>
      <c r="S1204" s="83" t="s">
        <v>139</v>
      </c>
      <c r="T1204" s="67" t="s">
        <v>140</v>
      </c>
      <c r="U1204" s="200" t="s">
        <v>7830</v>
      </c>
      <c r="X1204" s="83" t="s">
        <v>7380</v>
      </c>
    </row>
    <row r="1205" spans="1:24" ht="23.25">
      <c r="A1205" s="67" t="s">
        <v>134</v>
      </c>
      <c r="B1205" s="67" t="s">
        <v>135</v>
      </c>
      <c r="C1205" s="83">
        <v>1622</v>
      </c>
      <c r="D1205" s="102" t="s">
        <v>5659</v>
      </c>
      <c r="E1205" s="83" t="s">
        <v>1377</v>
      </c>
      <c r="F1205" s="67" t="s">
        <v>136</v>
      </c>
      <c r="G1205" s="83">
        <v>20400</v>
      </c>
      <c r="H1205" s="67" t="s">
        <v>162</v>
      </c>
      <c r="I1205" s="67">
        <v>1</v>
      </c>
      <c r="J1205" s="196">
        <v>38807</v>
      </c>
      <c r="K1205" s="67">
        <v>0</v>
      </c>
      <c r="L1205" s="123">
        <f t="shared" si="20"/>
        <v>29676</v>
      </c>
      <c r="M1205" s="108" t="s">
        <v>5921</v>
      </c>
      <c r="N1205" s="113" t="s">
        <v>9526</v>
      </c>
      <c r="Q1205" s="83" t="s">
        <v>4831</v>
      </c>
      <c r="R1205" s="182" t="s">
        <v>3316</v>
      </c>
      <c r="S1205" s="83" t="s">
        <v>139</v>
      </c>
      <c r="T1205" s="67" t="s">
        <v>140</v>
      </c>
      <c r="U1205" s="200" t="s">
        <v>7831</v>
      </c>
      <c r="X1205" s="83" t="s">
        <v>7381</v>
      </c>
    </row>
    <row r="1206" spans="1:24" ht="23.25">
      <c r="A1206" s="67" t="s">
        <v>134</v>
      </c>
      <c r="B1206" s="67" t="s">
        <v>135</v>
      </c>
      <c r="C1206" s="83">
        <v>1785</v>
      </c>
      <c r="D1206" s="102" t="s">
        <v>5504</v>
      </c>
      <c r="E1206" s="83" t="s">
        <v>1378</v>
      </c>
      <c r="F1206" s="67" t="s">
        <v>136</v>
      </c>
      <c r="G1206" s="83">
        <v>10200</v>
      </c>
      <c r="H1206" s="67" t="s">
        <v>162</v>
      </c>
      <c r="I1206" s="67">
        <v>1</v>
      </c>
      <c r="J1206" s="196">
        <v>38807</v>
      </c>
      <c r="K1206" s="67">
        <v>0</v>
      </c>
      <c r="L1206" s="123">
        <f t="shared" si="20"/>
        <v>29676</v>
      </c>
      <c r="M1206" s="108" t="s">
        <v>5984</v>
      </c>
      <c r="N1206" s="113" t="s">
        <v>9526</v>
      </c>
      <c r="Q1206" s="83" t="s">
        <v>4832</v>
      </c>
      <c r="R1206" s="182" t="s">
        <v>3317</v>
      </c>
      <c r="S1206" s="83" t="s">
        <v>139</v>
      </c>
      <c r="T1206" s="67" t="s">
        <v>140</v>
      </c>
      <c r="U1206" s="200" t="s">
        <v>7830</v>
      </c>
      <c r="X1206" s="83" t="s">
        <v>7382</v>
      </c>
    </row>
    <row r="1207" spans="1:24" ht="23.25">
      <c r="A1207" s="67" t="s">
        <v>134</v>
      </c>
      <c r="B1207" s="67" t="s">
        <v>135</v>
      </c>
      <c r="C1207" s="83">
        <v>1442</v>
      </c>
      <c r="D1207" s="102" t="s">
        <v>5503</v>
      </c>
      <c r="E1207" s="83" t="s">
        <v>1379</v>
      </c>
      <c r="F1207" s="67" t="s">
        <v>136</v>
      </c>
      <c r="G1207" s="83">
        <v>20400</v>
      </c>
      <c r="H1207" s="67" t="s">
        <v>162</v>
      </c>
      <c r="I1207" s="67">
        <v>1</v>
      </c>
      <c r="J1207" s="196">
        <v>38807</v>
      </c>
      <c r="K1207" s="67">
        <v>0</v>
      </c>
      <c r="L1207" s="123">
        <f t="shared" si="20"/>
        <v>29676</v>
      </c>
      <c r="M1207" s="108" t="s">
        <v>5985</v>
      </c>
      <c r="N1207" s="113" t="s">
        <v>9526</v>
      </c>
      <c r="Q1207" s="83" t="s">
        <v>4833</v>
      </c>
      <c r="R1207" s="182" t="s">
        <v>3318</v>
      </c>
      <c r="S1207" s="83" t="s">
        <v>139</v>
      </c>
      <c r="T1207" s="67" t="s">
        <v>140</v>
      </c>
      <c r="U1207" s="200" t="s">
        <v>7831</v>
      </c>
      <c r="X1207" s="83" t="s">
        <v>7383</v>
      </c>
    </row>
    <row r="1208" spans="1:24" ht="23.25">
      <c r="A1208" s="67" t="s">
        <v>134</v>
      </c>
      <c r="B1208" s="67" t="s">
        <v>135</v>
      </c>
      <c r="C1208" s="83">
        <v>1441</v>
      </c>
      <c r="D1208" s="102" t="s">
        <v>5503</v>
      </c>
      <c r="E1208" s="83" t="s">
        <v>1380</v>
      </c>
      <c r="F1208" s="67" t="s">
        <v>136</v>
      </c>
      <c r="G1208" s="83">
        <v>20400</v>
      </c>
      <c r="H1208" s="67" t="s">
        <v>162</v>
      </c>
      <c r="I1208" s="67">
        <v>1</v>
      </c>
      <c r="J1208" s="196">
        <v>38807</v>
      </c>
      <c r="K1208" s="67">
        <v>0</v>
      </c>
      <c r="L1208" s="123">
        <f t="shared" si="20"/>
        <v>29676</v>
      </c>
      <c r="M1208" s="108" t="s">
        <v>5985</v>
      </c>
      <c r="N1208" s="113" t="s">
        <v>9526</v>
      </c>
      <c r="Q1208" s="83" t="s">
        <v>4834</v>
      </c>
      <c r="R1208" s="182" t="s">
        <v>3319</v>
      </c>
      <c r="S1208" s="83" t="s">
        <v>139</v>
      </c>
      <c r="T1208" s="67" t="s">
        <v>140</v>
      </c>
      <c r="U1208" s="200" t="s">
        <v>7831</v>
      </c>
      <c r="X1208" s="83" t="s">
        <v>7384</v>
      </c>
    </row>
    <row r="1209" spans="1:24" ht="23.25">
      <c r="A1209" s="67" t="s">
        <v>134</v>
      </c>
      <c r="B1209" s="67" t="s">
        <v>135</v>
      </c>
      <c r="C1209" s="83">
        <v>1440</v>
      </c>
      <c r="D1209" s="102" t="s">
        <v>5503</v>
      </c>
      <c r="E1209" s="83" t="s">
        <v>1381</v>
      </c>
      <c r="F1209" s="67" t="s">
        <v>136</v>
      </c>
      <c r="G1209" s="83">
        <v>20400</v>
      </c>
      <c r="H1209" s="67" t="s">
        <v>162</v>
      </c>
      <c r="I1209" s="67">
        <v>1</v>
      </c>
      <c r="J1209" s="196">
        <v>38807</v>
      </c>
      <c r="K1209" s="67">
        <v>0</v>
      </c>
      <c r="L1209" s="123">
        <f t="shared" si="20"/>
        <v>29676</v>
      </c>
      <c r="M1209" s="108" t="s">
        <v>5985</v>
      </c>
      <c r="N1209" s="113" t="s">
        <v>9526</v>
      </c>
      <c r="Q1209" s="83" t="s">
        <v>4835</v>
      </c>
      <c r="R1209" s="182" t="s">
        <v>3320</v>
      </c>
      <c r="S1209" s="83" t="s">
        <v>139</v>
      </c>
      <c r="T1209" s="67" t="s">
        <v>140</v>
      </c>
      <c r="U1209" s="200" t="s">
        <v>7831</v>
      </c>
      <c r="X1209" s="83" t="s">
        <v>7385</v>
      </c>
    </row>
    <row r="1210" spans="1:24" ht="23.25">
      <c r="A1210" s="67" t="s">
        <v>134</v>
      </c>
      <c r="B1210" s="67" t="s">
        <v>135</v>
      </c>
      <c r="C1210" s="83">
        <v>1434</v>
      </c>
      <c r="D1210" s="102" t="s">
        <v>5542</v>
      </c>
      <c r="E1210" s="83" t="s">
        <v>1382</v>
      </c>
      <c r="F1210" s="67" t="s">
        <v>136</v>
      </c>
      <c r="G1210" s="83">
        <v>10000</v>
      </c>
      <c r="H1210" s="67" t="s">
        <v>162</v>
      </c>
      <c r="I1210" s="67">
        <v>1</v>
      </c>
      <c r="J1210" s="196">
        <v>38807</v>
      </c>
      <c r="K1210" s="67">
        <v>0</v>
      </c>
      <c r="L1210" s="123">
        <f t="shared" si="20"/>
        <v>29676</v>
      </c>
      <c r="M1210" s="108" t="s">
        <v>5760</v>
      </c>
      <c r="N1210" s="113" t="s">
        <v>9526</v>
      </c>
      <c r="Q1210" s="83" t="s">
        <v>4836</v>
      </c>
      <c r="R1210" s="182" t="s">
        <v>3321</v>
      </c>
      <c r="S1210" s="83" t="s">
        <v>139</v>
      </c>
      <c r="T1210" s="67" t="s">
        <v>140</v>
      </c>
      <c r="U1210" s="200" t="s">
        <v>7832</v>
      </c>
      <c r="X1210" s="83" t="s">
        <v>7386</v>
      </c>
    </row>
    <row r="1211" spans="1:24" ht="23.25">
      <c r="A1211" s="67" t="s">
        <v>134</v>
      </c>
      <c r="B1211" s="67" t="s">
        <v>135</v>
      </c>
      <c r="C1211" s="83">
        <v>1786</v>
      </c>
      <c r="D1211" s="102" t="s">
        <v>5504</v>
      </c>
      <c r="E1211" s="83" t="s">
        <v>1383</v>
      </c>
      <c r="F1211" s="67" t="s">
        <v>136</v>
      </c>
      <c r="G1211" s="83">
        <v>10200</v>
      </c>
      <c r="H1211" s="67" t="s">
        <v>162</v>
      </c>
      <c r="I1211" s="67">
        <v>1</v>
      </c>
      <c r="J1211" s="196">
        <v>38807</v>
      </c>
      <c r="K1211" s="67">
        <v>0</v>
      </c>
      <c r="L1211" s="123">
        <f t="shared" si="20"/>
        <v>29676</v>
      </c>
      <c r="M1211" s="108" t="s">
        <v>5869</v>
      </c>
      <c r="N1211" s="113" t="s">
        <v>9526</v>
      </c>
      <c r="Q1211" s="83" t="s">
        <v>4837</v>
      </c>
      <c r="R1211" s="182" t="s">
        <v>3322</v>
      </c>
      <c r="S1211" s="83" t="s">
        <v>139</v>
      </c>
      <c r="T1211" s="67" t="s">
        <v>140</v>
      </c>
      <c r="U1211" s="200" t="s">
        <v>7830</v>
      </c>
      <c r="X1211" s="83" t="s">
        <v>7387</v>
      </c>
    </row>
    <row r="1212" spans="1:24" ht="23.25">
      <c r="A1212" s="67" t="s">
        <v>134</v>
      </c>
      <c r="B1212" s="67" t="s">
        <v>135</v>
      </c>
      <c r="C1212" s="83">
        <v>2548</v>
      </c>
      <c r="D1212" s="102" t="s">
        <v>5500</v>
      </c>
      <c r="E1212" s="83" t="s">
        <v>1384</v>
      </c>
      <c r="F1212" s="67" t="s">
        <v>136</v>
      </c>
      <c r="G1212" s="83">
        <v>9600</v>
      </c>
      <c r="H1212" s="67" t="s">
        <v>5736</v>
      </c>
      <c r="I1212" s="67">
        <v>1</v>
      </c>
      <c r="J1212" s="196">
        <v>38853</v>
      </c>
      <c r="K1212" s="67">
        <v>0</v>
      </c>
      <c r="L1212" s="123">
        <f t="shared" si="20"/>
        <v>29722</v>
      </c>
      <c r="M1212" s="108" t="s">
        <v>5829</v>
      </c>
      <c r="N1212" s="113" t="s">
        <v>9526</v>
      </c>
      <c r="Q1212" s="83" t="s">
        <v>4838</v>
      </c>
      <c r="R1212" s="182" t="s">
        <v>3323</v>
      </c>
      <c r="S1212" s="83" t="s">
        <v>139</v>
      </c>
      <c r="T1212" s="67" t="s">
        <v>140</v>
      </c>
      <c r="U1212" s="200" t="s">
        <v>7830</v>
      </c>
      <c r="X1212" s="83" t="s">
        <v>137</v>
      </c>
    </row>
    <row r="1213" spans="1:24" ht="23.25">
      <c r="A1213" s="67" t="s">
        <v>134</v>
      </c>
      <c r="B1213" s="67" t="s">
        <v>135</v>
      </c>
      <c r="C1213" s="83">
        <v>1421</v>
      </c>
      <c r="D1213" s="102" t="s">
        <v>5488</v>
      </c>
      <c r="E1213" s="83" t="s">
        <v>1385</v>
      </c>
      <c r="F1213" s="67" t="s">
        <v>136</v>
      </c>
      <c r="G1213" s="83">
        <v>7200</v>
      </c>
      <c r="H1213" s="67" t="s">
        <v>5736</v>
      </c>
      <c r="I1213" s="67">
        <v>1</v>
      </c>
      <c r="J1213" s="196">
        <v>38866</v>
      </c>
      <c r="K1213" s="67">
        <v>0</v>
      </c>
      <c r="L1213" s="123">
        <f t="shared" si="20"/>
        <v>29735</v>
      </c>
      <c r="M1213" s="108" t="s">
        <v>5856</v>
      </c>
      <c r="N1213" s="113" t="s">
        <v>9526</v>
      </c>
      <c r="Q1213" s="83" t="s">
        <v>4839</v>
      </c>
      <c r="R1213" s="182" t="s">
        <v>3324</v>
      </c>
      <c r="S1213" s="83" t="s">
        <v>139</v>
      </c>
      <c r="T1213" s="67" t="s">
        <v>140</v>
      </c>
      <c r="U1213" s="200" t="s">
        <v>7830</v>
      </c>
      <c r="X1213" s="83" t="s">
        <v>7388</v>
      </c>
    </row>
    <row r="1214" spans="1:24" ht="23.25">
      <c r="A1214" s="67" t="s">
        <v>134</v>
      </c>
      <c r="B1214" s="67" t="s">
        <v>135</v>
      </c>
      <c r="C1214" s="83">
        <v>2555</v>
      </c>
      <c r="D1214" s="102" t="s">
        <v>161</v>
      </c>
      <c r="E1214" s="83" t="s">
        <v>1386</v>
      </c>
      <c r="F1214" s="67" t="s">
        <v>136</v>
      </c>
      <c r="G1214" s="83">
        <v>3000</v>
      </c>
      <c r="H1214" s="67" t="s">
        <v>162</v>
      </c>
      <c r="I1214" s="67">
        <v>1</v>
      </c>
      <c r="J1214" s="196">
        <v>38892</v>
      </c>
      <c r="K1214" s="67">
        <v>0</v>
      </c>
      <c r="L1214" s="123">
        <f t="shared" si="20"/>
        <v>29761</v>
      </c>
      <c r="M1214" s="108" t="s">
        <v>5986</v>
      </c>
      <c r="N1214" s="113" t="s">
        <v>9526</v>
      </c>
      <c r="Q1214" s="83" t="s">
        <v>4840</v>
      </c>
      <c r="R1214" s="182" t="s">
        <v>3325</v>
      </c>
      <c r="S1214" s="83" t="s">
        <v>139</v>
      </c>
      <c r="T1214" s="67" t="s">
        <v>140</v>
      </c>
      <c r="U1214" s="200" t="s">
        <v>7830</v>
      </c>
      <c r="X1214" s="83" t="s">
        <v>137</v>
      </c>
    </row>
    <row r="1215" spans="1:24" ht="23.25">
      <c r="A1215" s="67" t="s">
        <v>134</v>
      </c>
      <c r="B1215" s="67" t="s">
        <v>135</v>
      </c>
      <c r="C1215" s="83">
        <v>1621</v>
      </c>
      <c r="D1215" s="102" t="s">
        <v>5488</v>
      </c>
      <c r="E1215" s="83" t="s">
        <v>1387</v>
      </c>
      <c r="F1215" s="67" t="s">
        <v>136</v>
      </c>
      <c r="G1215" s="83">
        <v>3700</v>
      </c>
      <c r="H1215" s="67" t="s">
        <v>5736</v>
      </c>
      <c r="I1215" s="67">
        <v>1</v>
      </c>
      <c r="J1215" s="196">
        <v>38933</v>
      </c>
      <c r="K1215" s="67">
        <v>0</v>
      </c>
      <c r="L1215" s="123">
        <f t="shared" si="20"/>
        <v>29802</v>
      </c>
      <c r="M1215" s="108" t="s">
        <v>5856</v>
      </c>
      <c r="N1215" s="113" t="s">
        <v>9526</v>
      </c>
      <c r="Q1215" s="83" t="s">
        <v>4841</v>
      </c>
      <c r="R1215" s="182" t="s">
        <v>3326</v>
      </c>
      <c r="S1215" s="83" t="s">
        <v>139</v>
      </c>
      <c r="T1215" s="67" t="s">
        <v>140</v>
      </c>
      <c r="U1215" s="200" t="s">
        <v>7830</v>
      </c>
      <c r="X1215" s="83" t="s">
        <v>137</v>
      </c>
    </row>
    <row r="1216" spans="1:24" ht="23.25">
      <c r="A1216" s="67" t="s">
        <v>134</v>
      </c>
      <c r="B1216" s="67" t="s">
        <v>135</v>
      </c>
      <c r="C1216" s="83">
        <v>1553</v>
      </c>
      <c r="D1216" s="102" t="s">
        <v>5515</v>
      </c>
      <c r="E1216" s="83" t="s">
        <v>1388</v>
      </c>
      <c r="F1216" s="67" t="s">
        <v>136</v>
      </c>
      <c r="G1216" s="83">
        <v>9000</v>
      </c>
      <c r="H1216" s="67" t="s">
        <v>162</v>
      </c>
      <c r="I1216" s="67">
        <v>1</v>
      </c>
      <c r="J1216" s="196">
        <v>38996</v>
      </c>
      <c r="K1216" s="67">
        <v>0</v>
      </c>
      <c r="L1216" s="123">
        <f t="shared" si="20"/>
        <v>29865</v>
      </c>
      <c r="M1216" s="108" t="s">
        <v>178</v>
      </c>
      <c r="N1216" s="113" t="s">
        <v>9526</v>
      </c>
      <c r="Q1216" s="83" t="s">
        <v>4842</v>
      </c>
      <c r="R1216" s="182" t="s">
        <v>3327</v>
      </c>
      <c r="S1216" s="83" t="s">
        <v>139</v>
      </c>
      <c r="T1216" s="67" t="s">
        <v>140</v>
      </c>
      <c r="U1216" s="200" t="s">
        <v>7831</v>
      </c>
      <c r="X1216" s="83" t="s">
        <v>137</v>
      </c>
    </row>
    <row r="1217" spans="1:24" ht="23.25">
      <c r="A1217" s="67" t="s">
        <v>134</v>
      </c>
      <c r="B1217" s="67" t="s">
        <v>135</v>
      </c>
      <c r="C1217" s="83">
        <v>1443</v>
      </c>
      <c r="D1217" s="102" t="s">
        <v>5515</v>
      </c>
      <c r="E1217" s="83" t="s">
        <v>1389</v>
      </c>
      <c r="F1217" s="67" t="s">
        <v>136</v>
      </c>
      <c r="G1217" s="83">
        <v>9000</v>
      </c>
      <c r="H1217" s="67" t="s">
        <v>162</v>
      </c>
      <c r="I1217" s="67">
        <v>1</v>
      </c>
      <c r="J1217" s="196">
        <v>38996</v>
      </c>
      <c r="K1217" s="67">
        <v>0</v>
      </c>
      <c r="L1217" s="123">
        <f t="shared" si="20"/>
        <v>29865</v>
      </c>
      <c r="M1217" s="108" t="s">
        <v>178</v>
      </c>
      <c r="N1217" s="113" t="s">
        <v>9526</v>
      </c>
      <c r="Q1217" s="83" t="s">
        <v>4843</v>
      </c>
      <c r="R1217" s="182" t="s">
        <v>3328</v>
      </c>
      <c r="S1217" s="83" t="s">
        <v>139</v>
      </c>
      <c r="T1217" s="67" t="s">
        <v>140</v>
      </c>
      <c r="U1217" s="200" t="s">
        <v>7831</v>
      </c>
      <c r="X1217" s="83" t="s">
        <v>7389</v>
      </c>
    </row>
    <row r="1218" spans="1:24" ht="23.25">
      <c r="A1218" s="67" t="s">
        <v>134</v>
      </c>
      <c r="B1218" s="67" t="s">
        <v>135</v>
      </c>
      <c r="C1218" s="83">
        <v>3011</v>
      </c>
      <c r="D1218" s="102" t="s">
        <v>170</v>
      </c>
      <c r="E1218" s="83" t="s">
        <v>1390</v>
      </c>
      <c r="F1218" s="67" t="s">
        <v>136</v>
      </c>
      <c r="G1218" s="83">
        <v>18040</v>
      </c>
      <c r="H1218" s="67" t="s">
        <v>162</v>
      </c>
      <c r="I1218" s="67">
        <v>1</v>
      </c>
      <c r="J1218" s="196">
        <v>39067</v>
      </c>
      <c r="K1218" s="67">
        <v>0</v>
      </c>
      <c r="L1218" s="123">
        <f t="shared" si="20"/>
        <v>29936</v>
      </c>
      <c r="M1218" s="108" t="s">
        <v>5775</v>
      </c>
      <c r="N1218" s="113" t="s">
        <v>9526</v>
      </c>
      <c r="Q1218" s="83" t="s">
        <v>4844</v>
      </c>
      <c r="R1218" s="182" t="s">
        <v>3329</v>
      </c>
      <c r="S1218" s="83" t="s">
        <v>139</v>
      </c>
      <c r="T1218" s="67" t="s">
        <v>140</v>
      </c>
      <c r="U1218" s="200" t="s">
        <v>7831</v>
      </c>
      <c r="X1218" s="83" t="s">
        <v>7390</v>
      </c>
    </row>
    <row r="1219" spans="1:24" ht="23.25">
      <c r="A1219" s="67" t="s">
        <v>134</v>
      </c>
      <c r="B1219" s="67" t="s">
        <v>135</v>
      </c>
      <c r="C1219" s="83">
        <v>2231</v>
      </c>
      <c r="D1219" s="102" t="s">
        <v>5485</v>
      </c>
      <c r="E1219" s="83" t="s">
        <v>1391</v>
      </c>
      <c r="F1219" s="67" t="s">
        <v>136</v>
      </c>
      <c r="G1219" s="83">
        <v>6400</v>
      </c>
      <c r="H1219" s="67" t="s">
        <v>162</v>
      </c>
      <c r="I1219" s="67">
        <v>1</v>
      </c>
      <c r="J1219" s="196">
        <v>39069</v>
      </c>
      <c r="K1219" s="67">
        <v>0</v>
      </c>
      <c r="L1219" s="123">
        <f t="shared" si="20"/>
        <v>29938</v>
      </c>
      <c r="M1219" s="108" t="s">
        <v>171</v>
      </c>
      <c r="N1219" s="113" t="s">
        <v>9526</v>
      </c>
      <c r="Q1219" s="83" t="s">
        <v>4655</v>
      </c>
      <c r="R1219" s="182" t="s">
        <v>3330</v>
      </c>
      <c r="S1219" s="83" t="s">
        <v>139</v>
      </c>
      <c r="T1219" s="67" t="s">
        <v>140</v>
      </c>
      <c r="U1219" s="200" t="s">
        <v>7831</v>
      </c>
      <c r="X1219" s="83" t="s">
        <v>7391</v>
      </c>
    </row>
    <row r="1220" spans="1:24" ht="23.25">
      <c r="A1220" s="67" t="s">
        <v>134</v>
      </c>
      <c r="B1220" s="67" t="s">
        <v>135</v>
      </c>
      <c r="C1220" s="83">
        <v>3012</v>
      </c>
      <c r="D1220" s="102" t="s">
        <v>5485</v>
      </c>
      <c r="E1220" s="83" t="s">
        <v>1392</v>
      </c>
      <c r="F1220" s="67" t="s">
        <v>5807</v>
      </c>
      <c r="G1220" s="83">
        <v>500</v>
      </c>
      <c r="H1220" s="67" t="s">
        <v>162</v>
      </c>
      <c r="I1220" s="67">
        <v>1</v>
      </c>
      <c r="J1220" s="196">
        <v>39069</v>
      </c>
      <c r="K1220" s="67">
        <v>0</v>
      </c>
      <c r="L1220" s="123">
        <f t="shared" si="20"/>
        <v>29938</v>
      </c>
      <c r="M1220" s="108" t="s">
        <v>5824</v>
      </c>
      <c r="N1220" s="113" t="s">
        <v>9526</v>
      </c>
      <c r="Q1220" s="83">
        <v>7259531329</v>
      </c>
      <c r="R1220" s="182">
        <v>307177801647</v>
      </c>
      <c r="S1220" s="83" t="s">
        <v>139</v>
      </c>
      <c r="T1220" s="67" t="s">
        <v>140</v>
      </c>
      <c r="U1220" s="200" t="s">
        <v>7830</v>
      </c>
      <c r="X1220" s="83" t="s">
        <v>137</v>
      </c>
    </row>
    <row r="1221" spans="1:24" ht="23.25">
      <c r="A1221" s="67" t="s">
        <v>134</v>
      </c>
      <c r="B1221" s="67" t="s">
        <v>135</v>
      </c>
      <c r="C1221" s="83">
        <v>3013</v>
      </c>
      <c r="D1221" s="102" t="s">
        <v>5552</v>
      </c>
      <c r="E1221" s="83" t="s">
        <v>1393</v>
      </c>
      <c r="F1221" s="67" t="s">
        <v>5807</v>
      </c>
      <c r="G1221" s="83">
        <v>6100</v>
      </c>
      <c r="H1221" s="67" t="s">
        <v>162</v>
      </c>
      <c r="I1221" s="67">
        <v>1</v>
      </c>
      <c r="J1221" s="196">
        <v>39073</v>
      </c>
      <c r="K1221" s="67">
        <v>0</v>
      </c>
      <c r="L1221" s="123">
        <f t="shared" si="20"/>
        <v>29942</v>
      </c>
      <c r="M1221" s="108" t="s">
        <v>5987</v>
      </c>
      <c r="N1221" s="113" t="s">
        <v>9526</v>
      </c>
      <c r="Q1221" s="83" t="s">
        <v>137</v>
      </c>
      <c r="R1221" s="182" t="s">
        <v>137</v>
      </c>
      <c r="S1221" s="83" t="s">
        <v>139</v>
      </c>
      <c r="T1221" s="67" t="s">
        <v>140</v>
      </c>
      <c r="U1221" s="200" t="s">
        <v>7830</v>
      </c>
      <c r="X1221" s="83" t="s">
        <v>137</v>
      </c>
    </row>
    <row r="1222" spans="1:24" ht="23.25">
      <c r="A1222" s="67" t="s">
        <v>134</v>
      </c>
      <c r="B1222" s="67" t="s">
        <v>135</v>
      </c>
      <c r="C1222" s="83">
        <v>1577</v>
      </c>
      <c r="D1222" s="102" t="s">
        <v>5568</v>
      </c>
      <c r="E1222" s="83" t="s">
        <v>1394</v>
      </c>
      <c r="F1222" s="67" t="s">
        <v>5807</v>
      </c>
      <c r="G1222" s="83">
        <v>8000</v>
      </c>
      <c r="H1222" s="67" t="s">
        <v>162</v>
      </c>
      <c r="I1222" s="67">
        <v>1</v>
      </c>
      <c r="J1222" s="196">
        <v>39081</v>
      </c>
      <c r="K1222" s="67">
        <v>0</v>
      </c>
      <c r="L1222" s="123">
        <f t="shared" si="20"/>
        <v>29950</v>
      </c>
      <c r="M1222" s="108" t="s">
        <v>5878</v>
      </c>
      <c r="N1222" s="113" t="s">
        <v>9526</v>
      </c>
      <c r="Q1222" s="83" t="s">
        <v>137</v>
      </c>
      <c r="R1222" s="182" t="s">
        <v>137</v>
      </c>
      <c r="S1222" s="83" t="s">
        <v>139</v>
      </c>
      <c r="T1222" s="67" t="s">
        <v>140</v>
      </c>
      <c r="U1222" s="200" t="s">
        <v>7830</v>
      </c>
      <c r="X1222" s="83" t="s">
        <v>7392</v>
      </c>
    </row>
    <row r="1223" spans="1:24" ht="23.25">
      <c r="A1223" s="67" t="s">
        <v>134</v>
      </c>
      <c r="B1223" s="67" t="s">
        <v>135</v>
      </c>
      <c r="C1223" s="83">
        <v>1592</v>
      </c>
      <c r="D1223" s="102" t="s">
        <v>5523</v>
      </c>
      <c r="E1223" s="83" t="s">
        <v>1395</v>
      </c>
      <c r="F1223" s="67" t="s">
        <v>136</v>
      </c>
      <c r="G1223" s="83">
        <v>19200</v>
      </c>
      <c r="H1223" s="67" t="s">
        <v>162</v>
      </c>
      <c r="I1223" s="67">
        <v>1</v>
      </c>
      <c r="J1223" s="196">
        <v>39081</v>
      </c>
      <c r="K1223" s="67">
        <v>0</v>
      </c>
      <c r="L1223" s="123">
        <f t="shared" si="20"/>
        <v>29950</v>
      </c>
      <c r="M1223" s="108" t="s">
        <v>166</v>
      </c>
      <c r="N1223" s="113" t="s">
        <v>9526</v>
      </c>
      <c r="Q1223" s="83" t="s">
        <v>4845</v>
      </c>
      <c r="R1223" s="182" t="s">
        <v>3331</v>
      </c>
      <c r="S1223" s="83" t="s">
        <v>139</v>
      </c>
      <c r="T1223" s="67" t="s">
        <v>140</v>
      </c>
      <c r="U1223" s="200" t="s">
        <v>7831</v>
      </c>
      <c r="X1223" s="83" t="s">
        <v>137</v>
      </c>
    </row>
    <row r="1224" spans="1:24" ht="23.25">
      <c r="A1224" s="67" t="s">
        <v>134</v>
      </c>
      <c r="B1224" s="67" t="s">
        <v>135</v>
      </c>
      <c r="C1224" s="83">
        <v>1591</v>
      </c>
      <c r="D1224" s="102" t="s">
        <v>5523</v>
      </c>
      <c r="E1224" s="83" t="s">
        <v>1396</v>
      </c>
      <c r="F1224" s="67" t="s">
        <v>136</v>
      </c>
      <c r="G1224" s="83">
        <v>24000</v>
      </c>
      <c r="H1224" s="67" t="s">
        <v>162</v>
      </c>
      <c r="I1224" s="67">
        <v>1</v>
      </c>
      <c r="J1224" s="196">
        <v>39081</v>
      </c>
      <c r="K1224" s="67">
        <v>0</v>
      </c>
      <c r="L1224" s="123">
        <f t="shared" si="20"/>
        <v>29950</v>
      </c>
      <c r="M1224" s="108" t="s">
        <v>5803</v>
      </c>
      <c r="N1224" s="113" t="s">
        <v>9526</v>
      </c>
      <c r="Q1224" s="83" t="s">
        <v>4846</v>
      </c>
      <c r="R1224" s="182" t="s">
        <v>3332</v>
      </c>
      <c r="S1224" s="83" t="s">
        <v>139</v>
      </c>
      <c r="T1224" s="67" t="s">
        <v>140</v>
      </c>
      <c r="U1224" s="200" t="s">
        <v>7832</v>
      </c>
      <c r="X1224" s="83" t="s">
        <v>7393</v>
      </c>
    </row>
    <row r="1225" spans="1:24" ht="23.25">
      <c r="A1225" s="67" t="s">
        <v>134</v>
      </c>
      <c r="B1225" s="67" t="s">
        <v>135</v>
      </c>
      <c r="C1225" s="83">
        <v>2138</v>
      </c>
      <c r="D1225" s="102" t="s">
        <v>5525</v>
      </c>
      <c r="E1225" s="83" t="s">
        <v>1397</v>
      </c>
      <c r="F1225" s="67" t="s">
        <v>136</v>
      </c>
      <c r="G1225" s="83">
        <v>27310</v>
      </c>
      <c r="H1225" s="67" t="s">
        <v>162</v>
      </c>
      <c r="I1225" s="67">
        <v>1</v>
      </c>
      <c r="J1225" s="196">
        <v>39081</v>
      </c>
      <c r="K1225" s="67">
        <v>0</v>
      </c>
      <c r="L1225" s="123">
        <f t="shared" si="20"/>
        <v>29950</v>
      </c>
      <c r="M1225" s="108" t="s">
        <v>5988</v>
      </c>
      <c r="N1225" s="113" t="s">
        <v>9526</v>
      </c>
      <c r="Q1225" s="83" t="s">
        <v>4847</v>
      </c>
      <c r="R1225" s="182" t="s">
        <v>3333</v>
      </c>
      <c r="S1225" s="83" t="s">
        <v>139</v>
      </c>
      <c r="T1225" s="67" t="s">
        <v>140</v>
      </c>
      <c r="U1225" s="200" t="s">
        <v>7830</v>
      </c>
      <c r="X1225" s="83" t="s">
        <v>7394</v>
      </c>
    </row>
    <row r="1226" spans="1:24" ht="23.25">
      <c r="A1226" s="67" t="s">
        <v>134</v>
      </c>
      <c r="B1226" s="67" t="s">
        <v>135</v>
      </c>
      <c r="C1226" s="83">
        <v>1423</v>
      </c>
      <c r="D1226" s="102" t="s">
        <v>5598</v>
      </c>
      <c r="E1226" s="83" t="s">
        <v>1398</v>
      </c>
      <c r="F1226" s="67" t="s">
        <v>136</v>
      </c>
      <c r="G1226" s="83">
        <v>500</v>
      </c>
      <c r="H1226" s="67" t="s">
        <v>162</v>
      </c>
      <c r="I1226" s="67">
        <v>1</v>
      </c>
      <c r="J1226" s="196">
        <v>39081</v>
      </c>
      <c r="K1226" s="67">
        <v>0</v>
      </c>
      <c r="L1226" s="123">
        <f t="shared" si="20"/>
        <v>29950</v>
      </c>
      <c r="M1226" s="108" t="s">
        <v>5940</v>
      </c>
      <c r="N1226" s="113" t="s">
        <v>9526</v>
      </c>
      <c r="Q1226" s="83" t="s">
        <v>137</v>
      </c>
      <c r="R1226" s="182" t="s">
        <v>137</v>
      </c>
      <c r="S1226" s="83" t="s">
        <v>139</v>
      </c>
      <c r="T1226" s="67" t="s">
        <v>140</v>
      </c>
      <c r="U1226" s="200" t="s">
        <v>7830</v>
      </c>
      <c r="X1226" s="83" t="s">
        <v>7395</v>
      </c>
    </row>
    <row r="1227" spans="1:24" ht="23.25">
      <c r="A1227" s="67" t="s">
        <v>134</v>
      </c>
      <c r="B1227" s="67" t="s">
        <v>135</v>
      </c>
      <c r="C1227" s="83">
        <v>2192</v>
      </c>
      <c r="D1227" s="102" t="s">
        <v>5598</v>
      </c>
      <c r="E1227" s="83" t="s">
        <v>1399</v>
      </c>
      <c r="F1227" s="67" t="s">
        <v>136</v>
      </c>
      <c r="G1227" s="83">
        <v>25310</v>
      </c>
      <c r="H1227" s="67" t="s">
        <v>162</v>
      </c>
      <c r="I1227" s="67">
        <v>1</v>
      </c>
      <c r="J1227" s="196">
        <v>39081</v>
      </c>
      <c r="K1227" s="67">
        <v>0</v>
      </c>
      <c r="L1227" s="123">
        <f t="shared" si="20"/>
        <v>29950</v>
      </c>
      <c r="M1227" s="108" t="s">
        <v>5940</v>
      </c>
      <c r="N1227" s="113" t="s">
        <v>9526</v>
      </c>
      <c r="Q1227" s="83" t="s">
        <v>4848</v>
      </c>
      <c r="R1227" s="182" t="s">
        <v>3334</v>
      </c>
      <c r="S1227" s="83" t="s">
        <v>139</v>
      </c>
      <c r="T1227" s="67" t="s">
        <v>140</v>
      </c>
      <c r="U1227" s="200" t="s">
        <v>7832</v>
      </c>
      <c r="X1227" s="83" t="s">
        <v>7396</v>
      </c>
    </row>
    <row r="1228" spans="1:24" ht="23.25">
      <c r="A1228" s="67" t="s">
        <v>134</v>
      </c>
      <c r="B1228" s="67" t="s">
        <v>135</v>
      </c>
      <c r="C1228" s="83">
        <v>3014</v>
      </c>
      <c r="D1228" s="102" t="s">
        <v>5598</v>
      </c>
      <c r="E1228" s="83" t="s">
        <v>1400</v>
      </c>
      <c r="F1228" s="67" t="s">
        <v>136</v>
      </c>
      <c r="G1228" s="83">
        <v>28810</v>
      </c>
      <c r="H1228" s="67" t="s">
        <v>162</v>
      </c>
      <c r="I1228" s="67">
        <v>1</v>
      </c>
      <c r="J1228" s="196">
        <v>39081</v>
      </c>
      <c r="K1228" s="67">
        <v>0</v>
      </c>
      <c r="L1228" s="123">
        <f t="shared" si="20"/>
        <v>29950</v>
      </c>
      <c r="M1228" s="108" t="s">
        <v>5940</v>
      </c>
      <c r="N1228" s="113" t="s">
        <v>9526</v>
      </c>
      <c r="Q1228" s="83" t="s">
        <v>4848</v>
      </c>
      <c r="R1228" s="182" t="s">
        <v>3335</v>
      </c>
      <c r="S1228" s="83" t="s">
        <v>139</v>
      </c>
      <c r="T1228" s="67" t="s">
        <v>140</v>
      </c>
      <c r="U1228" s="200" t="s">
        <v>7832</v>
      </c>
      <c r="X1228" s="83" t="s">
        <v>137</v>
      </c>
    </row>
    <row r="1229" spans="1:24" ht="23.25">
      <c r="A1229" s="67" t="s">
        <v>134</v>
      </c>
      <c r="B1229" s="67" t="s">
        <v>135</v>
      </c>
      <c r="C1229" s="83">
        <v>2357</v>
      </c>
      <c r="D1229" s="102" t="s">
        <v>5485</v>
      </c>
      <c r="E1229" s="83" t="s">
        <v>1401</v>
      </c>
      <c r="F1229" s="67" t="s">
        <v>5807</v>
      </c>
      <c r="G1229" s="83">
        <v>6000</v>
      </c>
      <c r="H1229" s="67" t="s">
        <v>162</v>
      </c>
      <c r="I1229" s="67">
        <v>1</v>
      </c>
      <c r="J1229" s="196">
        <v>39081</v>
      </c>
      <c r="K1229" s="67">
        <v>0</v>
      </c>
      <c r="L1229" s="123">
        <f t="shared" si="20"/>
        <v>29950</v>
      </c>
      <c r="M1229" s="108" t="s">
        <v>5989</v>
      </c>
      <c r="N1229" s="113" t="s">
        <v>9526</v>
      </c>
      <c r="Q1229" s="83"/>
      <c r="R1229" s="182">
        <v>853118503779</v>
      </c>
      <c r="S1229" s="83" t="s">
        <v>139</v>
      </c>
      <c r="T1229" s="67" t="s">
        <v>140</v>
      </c>
      <c r="U1229" s="200" t="s">
        <v>7830</v>
      </c>
      <c r="X1229" s="83" t="s">
        <v>7397</v>
      </c>
    </row>
    <row r="1230" spans="1:24" ht="23.25">
      <c r="A1230" s="67" t="s">
        <v>134</v>
      </c>
      <c r="B1230" s="67" t="s">
        <v>135</v>
      </c>
      <c r="C1230" s="83">
        <v>1399</v>
      </c>
      <c r="D1230" s="102" t="s">
        <v>5485</v>
      </c>
      <c r="E1230" s="83" t="s">
        <v>1402</v>
      </c>
      <c r="F1230" s="67" t="s">
        <v>136</v>
      </c>
      <c r="G1230" s="83">
        <v>31600</v>
      </c>
      <c r="H1230" s="67" t="s">
        <v>162</v>
      </c>
      <c r="I1230" s="67">
        <v>1</v>
      </c>
      <c r="J1230" s="196">
        <v>39081</v>
      </c>
      <c r="K1230" s="67">
        <v>0</v>
      </c>
      <c r="L1230" s="123">
        <f t="shared" si="20"/>
        <v>29950</v>
      </c>
      <c r="M1230" s="108" t="s">
        <v>5737</v>
      </c>
      <c r="N1230" s="113" t="s">
        <v>9526</v>
      </c>
      <c r="Q1230" s="83" t="s">
        <v>4849</v>
      </c>
      <c r="R1230" s="182" t="s">
        <v>3336</v>
      </c>
      <c r="S1230" s="83" t="s">
        <v>139</v>
      </c>
      <c r="T1230" s="67" t="s">
        <v>140</v>
      </c>
      <c r="U1230" s="200" t="s">
        <v>7832</v>
      </c>
      <c r="X1230" s="83" t="s">
        <v>7398</v>
      </c>
    </row>
    <row r="1231" spans="1:24" ht="23.25">
      <c r="A1231" s="67" t="s">
        <v>134</v>
      </c>
      <c r="B1231" s="67" t="s">
        <v>135</v>
      </c>
      <c r="C1231" s="83">
        <v>854</v>
      </c>
      <c r="D1231" s="102" t="s">
        <v>5500</v>
      </c>
      <c r="E1231" s="83" t="s">
        <v>1403</v>
      </c>
      <c r="F1231" s="67" t="s">
        <v>136</v>
      </c>
      <c r="G1231" s="83">
        <v>10000</v>
      </c>
      <c r="H1231" s="67" t="s">
        <v>5736</v>
      </c>
      <c r="I1231" s="67">
        <v>1</v>
      </c>
      <c r="J1231" s="196">
        <v>38747</v>
      </c>
      <c r="K1231" s="67">
        <v>0</v>
      </c>
      <c r="L1231" s="123">
        <f t="shared" si="20"/>
        <v>29616</v>
      </c>
      <c r="M1231" s="108" t="s">
        <v>5990</v>
      </c>
      <c r="N1231" s="113" t="s">
        <v>9526</v>
      </c>
      <c r="Q1231" s="83" t="s">
        <v>4850</v>
      </c>
      <c r="R1231" s="182" t="s">
        <v>3337</v>
      </c>
      <c r="S1231" s="83" t="s">
        <v>139</v>
      </c>
      <c r="T1231" s="67" t="s">
        <v>140</v>
      </c>
      <c r="U1231" s="200" t="s">
        <v>7832</v>
      </c>
      <c r="X1231" s="83" t="s">
        <v>7399</v>
      </c>
    </row>
    <row r="1232" spans="1:24" ht="23.25">
      <c r="A1232" s="67" t="s">
        <v>134</v>
      </c>
      <c r="B1232" s="67" t="s">
        <v>135</v>
      </c>
      <c r="C1232" s="83">
        <v>1593</v>
      </c>
      <c r="D1232" s="102" t="s">
        <v>5500</v>
      </c>
      <c r="E1232" s="83" t="s">
        <v>1404</v>
      </c>
      <c r="F1232" s="67" t="s">
        <v>136</v>
      </c>
      <c r="G1232" s="83">
        <v>28000</v>
      </c>
      <c r="H1232" s="67" t="s">
        <v>5736</v>
      </c>
      <c r="I1232" s="67">
        <v>1</v>
      </c>
      <c r="J1232" s="196">
        <v>39081</v>
      </c>
      <c r="K1232" s="67">
        <v>0</v>
      </c>
      <c r="L1232" s="123">
        <f t="shared" si="20"/>
        <v>29950</v>
      </c>
      <c r="M1232" s="108" t="s">
        <v>5740</v>
      </c>
      <c r="N1232" s="113" t="s">
        <v>9526</v>
      </c>
      <c r="Q1232" s="83" t="s">
        <v>4851</v>
      </c>
      <c r="R1232" s="182" t="s">
        <v>3338</v>
      </c>
      <c r="S1232" s="83" t="s">
        <v>139</v>
      </c>
      <c r="T1232" s="67" t="s">
        <v>140</v>
      </c>
      <c r="U1232" s="200" t="s">
        <v>7832</v>
      </c>
      <c r="X1232" s="83" t="s">
        <v>7400</v>
      </c>
    </row>
    <row r="1233" spans="1:24" ht="23.25">
      <c r="A1233" s="67" t="s">
        <v>134</v>
      </c>
      <c r="B1233" s="67" t="s">
        <v>135</v>
      </c>
      <c r="C1233" s="83">
        <v>1661</v>
      </c>
      <c r="D1233" s="102" t="s">
        <v>5500</v>
      </c>
      <c r="E1233" s="83" t="s">
        <v>1405</v>
      </c>
      <c r="F1233" s="67" t="s">
        <v>136</v>
      </c>
      <c r="G1233" s="83">
        <v>18000</v>
      </c>
      <c r="H1233" s="67" t="s">
        <v>5736</v>
      </c>
      <c r="I1233" s="67">
        <v>1</v>
      </c>
      <c r="J1233" s="196">
        <v>39081</v>
      </c>
      <c r="K1233" s="67">
        <v>0</v>
      </c>
      <c r="L1233" s="123">
        <f t="shared" si="20"/>
        <v>29950</v>
      </c>
      <c r="M1233" s="108" t="s">
        <v>5740</v>
      </c>
      <c r="N1233" s="113" t="s">
        <v>9526</v>
      </c>
      <c r="Q1233" s="83" t="s">
        <v>4852</v>
      </c>
      <c r="R1233" s="182" t="s">
        <v>3339</v>
      </c>
      <c r="S1233" s="83" t="s">
        <v>139</v>
      </c>
      <c r="T1233" s="67" t="s">
        <v>140</v>
      </c>
      <c r="U1233" s="200" t="s">
        <v>7832</v>
      </c>
      <c r="X1233" s="83" t="s">
        <v>7401</v>
      </c>
    </row>
    <row r="1234" spans="1:24" ht="23.25">
      <c r="A1234" s="67" t="s">
        <v>134</v>
      </c>
      <c r="B1234" s="67" t="s">
        <v>135</v>
      </c>
      <c r="C1234" s="83">
        <v>1612</v>
      </c>
      <c r="D1234" s="102" t="s">
        <v>5500</v>
      </c>
      <c r="E1234" s="83" t="s">
        <v>1406</v>
      </c>
      <c r="F1234" s="67" t="s">
        <v>136</v>
      </c>
      <c r="G1234" s="83">
        <v>1500</v>
      </c>
      <c r="H1234" s="67" t="s">
        <v>5736</v>
      </c>
      <c r="I1234" s="67">
        <v>1</v>
      </c>
      <c r="J1234" s="196">
        <v>39081</v>
      </c>
      <c r="K1234" s="67">
        <v>0</v>
      </c>
      <c r="L1234" s="123">
        <f t="shared" si="20"/>
        <v>29950</v>
      </c>
      <c r="M1234" s="108" t="s">
        <v>5740</v>
      </c>
      <c r="N1234" s="113" t="s">
        <v>9526</v>
      </c>
      <c r="Q1234" s="83" t="s">
        <v>137</v>
      </c>
      <c r="R1234" s="182" t="s">
        <v>137</v>
      </c>
      <c r="S1234" s="83" t="s">
        <v>139</v>
      </c>
      <c r="T1234" s="67" t="s">
        <v>140</v>
      </c>
      <c r="U1234" s="200" t="s">
        <v>7830</v>
      </c>
      <c r="X1234" s="83" t="s">
        <v>7402</v>
      </c>
    </row>
    <row r="1235" spans="1:24" ht="23.25">
      <c r="A1235" s="67" t="s">
        <v>134</v>
      </c>
      <c r="B1235" s="67" t="s">
        <v>135</v>
      </c>
      <c r="C1235" s="83">
        <v>1013</v>
      </c>
      <c r="D1235" s="102" t="s">
        <v>5540</v>
      </c>
      <c r="E1235" s="83" t="s">
        <v>1407</v>
      </c>
      <c r="F1235" s="67" t="s">
        <v>136</v>
      </c>
      <c r="G1235" s="83">
        <v>30000</v>
      </c>
      <c r="H1235" s="67" t="s">
        <v>162</v>
      </c>
      <c r="I1235" s="67">
        <v>1</v>
      </c>
      <c r="J1235" s="196">
        <v>39081</v>
      </c>
      <c r="K1235" s="67">
        <v>0</v>
      </c>
      <c r="L1235" s="123">
        <f t="shared" si="20"/>
        <v>29950</v>
      </c>
      <c r="M1235" s="108" t="s">
        <v>5907</v>
      </c>
      <c r="N1235" s="113" t="s">
        <v>9526</v>
      </c>
      <c r="Q1235" s="83" t="s">
        <v>4853</v>
      </c>
      <c r="R1235" s="182" t="s">
        <v>3340</v>
      </c>
      <c r="S1235" s="83" t="s">
        <v>7823</v>
      </c>
      <c r="T1235" s="67" t="s">
        <v>140</v>
      </c>
      <c r="U1235" s="200" t="s">
        <v>7832</v>
      </c>
      <c r="X1235" s="83" t="s">
        <v>7403</v>
      </c>
    </row>
    <row r="1236" spans="1:24" ht="23.25">
      <c r="A1236" s="67" t="s">
        <v>134</v>
      </c>
      <c r="B1236" s="67" t="s">
        <v>135</v>
      </c>
      <c r="C1236" s="83">
        <v>1053</v>
      </c>
      <c r="D1236" s="102" t="s">
        <v>5522</v>
      </c>
      <c r="E1236" s="83" t="s">
        <v>1408</v>
      </c>
      <c r="F1236" s="67" t="s">
        <v>136</v>
      </c>
      <c r="G1236" s="83">
        <v>33600</v>
      </c>
      <c r="H1236" s="67" t="s">
        <v>162</v>
      </c>
      <c r="I1236" s="67">
        <v>1</v>
      </c>
      <c r="J1236" s="196">
        <v>39081</v>
      </c>
      <c r="K1236" s="67">
        <v>0</v>
      </c>
      <c r="L1236" s="123">
        <f t="shared" si="20"/>
        <v>29950</v>
      </c>
      <c r="M1236" s="108" t="s">
        <v>5991</v>
      </c>
      <c r="N1236" s="113" t="s">
        <v>9526</v>
      </c>
      <c r="Q1236" s="83" t="s">
        <v>4854</v>
      </c>
      <c r="R1236" s="182" t="s">
        <v>3341</v>
      </c>
      <c r="S1236" s="83" t="s">
        <v>139</v>
      </c>
      <c r="T1236" s="67" t="s">
        <v>140</v>
      </c>
      <c r="U1236" s="200" t="s">
        <v>7832</v>
      </c>
      <c r="X1236" s="83" t="s">
        <v>7404</v>
      </c>
    </row>
    <row r="1237" spans="1:24" ht="23.25">
      <c r="A1237" s="67" t="s">
        <v>134</v>
      </c>
      <c r="B1237" s="67" t="s">
        <v>135</v>
      </c>
      <c r="C1237" s="83">
        <v>1635</v>
      </c>
      <c r="D1237" s="102" t="s">
        <v>5522</v>
      </c>
      <c r="E1237" s="83" t="s">
        <v>1409</v>
      </c>
      <c r="F1237" s="67" t="s">
        <v>136</v>
      </c>
      <c r="G1237" s="83">
        <v>36000</v>
      </c>
      <c r="H1237" s="67" t="s">
        <v>162</v>
      </c>
      <c r="I1237" s="67">
        <v>1</v>
      </c>
      <c r="J1237" s="196">
        <v>39081</v>
      </c>
      <c r="K1237" s="67">
        <v>0</v>
      </c>
      <c r="L1237" s="123">
        <f t="shared" si="20"/>
        <v>29950</v>
      </c>
      <c r="M1237" s="108" t="s">
        <v>5991</v>
      </c>
      <c r="N1237" s="113" t="s">
        <v>9526</v>
      </c>
      <c r="Q1237" s="83" t="s">
        <v>4855</v>
      </c>
      <c r="R1237" s="182" t="s">
        <v>3342</v>
      </c>
      <c r="S1237" s="83" t="s">
        <v>139</v>
      </c>
      <c r="T1237" s="67" t="s">
        <v>140</v>
      </c>
      <c r="U1237" s="200" t="s">
        <v>7832</v>
      </c>
      <c r="X1237" s="83" t="s">
        <v>7405</v>
      </c>
    </row>
    <row r="1238" spans="1:24" ht="23.25">
      <c r="A1238" s="67" t="s">
        <v>134</v>
      </c>
      <c r="B1238" s="67" t="s">
        <v>135</v>
      </c>
      <c r="C1238" s="83">
        <v>1666</v>
      </c>
      <c r="D1238" s="102" t="s">
        <v>172</v>
      </c>
      <c r="E1238" s="83" t="s">
        <v>1410</v>
      </c>
      <c r="F1238" s="67" t="s">
        <v>136</v>
      </c>
      <c r="G1238" s="83">
        <v>26500</v>
      </c>
      <c r="H1238" s="67" t="s">
        <v>162</v>
      </c>
      <c r="I1238" s="67">
        <v>1</v>
      </c>
      <c r="J1238" s="196">
        <v>39081</v>
      </c>
      <c r="K1238" s="67">
        <v>0</v>
      </c>
      <c r="L1238" s="123">
        <f t="shared" si="20"/>
        <v>29950</v>
      </c>
      <c r="M1238" s="108" t="s">
        <v>5760</v>
      </c>
      <c r="N1238" s="113" t="s">
        <v>9526</v>
      </c>
      <c r="Q1238" s="83" t="s">
        <v>4856</v>
      </c>
      <c r="R1238" s="182" t="s">
        <v>3343</v>
      </c>
      <c r="S1238" s="83" t="s">
        <v>139</v>
      </c>
      <c r="T1238" s="67" t="s">
        <v>140</v>
      </c>
      <c r="U1238" s="200" t="s">
        <v>7832</v>
      </c>
      <c r="X1238" s="83" t="s">
        <v>7406</v>
      </c>
    </row>
    <row r="1239" spans="1:24" ht="23.25">
      <c r="A1239" s="67" t="s">
        <v>134</v>
      </c>
      <c r="B1239" s="67" t="s">
        <v>135</v>
      </c>
      <c r="C1239" s="83">
        <v>1623</v>
      </c>
      <c r="D1239" s="102" t="s">
        <v>5488</v>
      </c>
      <c r="E1239" s="83" t="s">
        <v>1411</v>
      </c>
      <c r="F1239" s="67" t="s">
        <v>136</v>
      </c>
      <c r="G1239" s="83">
        <v>15600</v>
      </c>
      <c r="H1239" s="67" t="s">
        <v>162</v>
      </c>
      <c r="I1239" s="67">
        <v>1</v>
      </c>
      <c r="J1239" s="196">
        <v>39081</v>
      </c>
      <c r="K1239" s="67">
        <v>0</v>
      </c>
      <c r="L1239" s="123">
        <f t="shared" si="20"/>
        <v>29950</v>
      </c>
      <c r="M1239" s="108" t="s">
        <v>5801</v>
      </c>
      <c r="N1239" s="113" t="s">
        <v>9526</v>
      </c>
      <c r="Q1239" s="83" t="s">
        <v>4857</v>
      </c>
      <c r="R1239" s="182" t="s">
        <v>3344</v>
      </c>
      <c r="S1239" s="83" t="s">
        <v>139</v>
      </c>
      <c r="T1239" s="67" t="s">
        <v>140</v>
      </c>
      <c r="U1239" s="200" t="s">
        <v>7831</v>
      </c>
      <c r="X1239" s="83" t="s">
        <v>137</v>
      </c>
    </row>
    <row r="1240" spans="1:24" ht="23.25">
      <c r="A1240" s="67" t="s">
        <v>134</v>
      </c>
      <c r="B1240" s="67" t="s">
        <v>135</v>
      </c>
      <c r="C1240" s="83">
        <v>1624</v>
      </c>
      <c r="D1240" s="102" t="s">
        <v>5488</v>
      </c>
      <c r="E1240" s="83" t="s">
        <v>1412</v>
      </c>
      <c r="F1240" s="67" t="s">
        <v>136</v>
      </c>
      <c r="G1240" s="83">
        <v>15600</v>
      </c>
      <c r="H1240" s="67" t="s">
        <v>5736</v>
      </c>
      <c r="I1240" s="67">
        <v>1</v>
      </c>
      <c r="J1240" s="196">
        <v>39081</v>
      </c>
      <c r="K1240" s="67">
        <v>0</v>
      </c>
      <c r="L1240" s="123">
        <f t="shared" si="20"/>
        <v>29950</v>
      </c>
      <c r="M1240" s="108" t="s">
        <v>5801</v>
      </c>
      <c r="N1240" s="113" t="s">
        <v>9526</v>
      </c>
      <c r="Q1240" s="83" t="s">
        <v>4858</v>
      </c>
      <c r="R1240" s="182" t="s">
        <v>3345</v>
      </c>
      <c r="S1240" s="83" t="s">
        <v>139</v>
      </c>
      <c r="T1240" s="67" t="s">
        <v>140</v>
      </c>
      <c r="U1240" s="200" t="s">
        <v>7831</v>
      </c>
      <c r="X1240" s="83" t="s">
        <v>137</v>
      </c>
    </row>
    <row r="1241" spans="1:24" ht="23.25">
      <c r="A1241" s="67" t="s">
        <v>134</v>
      </c>
      <c r="B1241" s="67" t="s">
        <v>135</v>
      </c>
      <c r="C1241" s="83">
        <v>1613</v>
      </c>
      <c r="D1241" s="102" t="s">
        <v>5543</v>
      </c>
      <c r="E1241" s="83" t="s">
        <v>1413</v>
      </c>
      <c r="F1241" s="67" t="s">
        <v>136</v>
      </c>
      <c r="G1241" s="83">
        <v>9600</v>
      </c>
      <c r="H1241" s="67" t="s">
        <v>5736</v>
      </c>
      <c r="I1241" s="67">
        <v>1</v>
      </c>
      <c r="J1241" s="196">
        <v>39081</v>
      </c>
      <c r="K1241" s="67">
        <v>0</v>
      </c>
      <c r="L1241" s="123">
        <f t="shared" si="20"/>
        <v>29950</v>
      </c>
      <c r="M1241" s="108" t="s">
        <v>178</v>
      </c>
      <c r="N1241" s="113" t="s">
        <v>9526</v>
      </c>
      <c r="Q1241" s="83" t="s">
        <v>4859</v>
      </c>
      <c r="R1241" s="182" t="s">
        <v>3346</v>
      </c>
      <c r="S1241" s="83" t="s">
        <v>139</v>
      </c>
      <c r="T1241" s="67" t="s">
        <v>140</v>
      </c>
      <c r="U1241" s="200" t="s">
        <v>7830</v>
      </c>
      <c r="X1241" s="83" t="s">
        <v>7407</v>
      </c>
    </row>
    <row r="1242" spans="1:24" ht="23.25">
      <c r="A1242" s="67" t="s">
        <v>134</v>
      </c>
      <c r="B1242" s="67" t="s">
        <v>135</v>
      </c>
      <c r="C1242" s="83">
        <v>1477</v>
      </c>
      <c r="D1242" s="102" t="s">
        <v>161</v>
      </c>
      <c r="E1242" s="83" t="s">
        <v>1414</v>
      </c>
      <c r="F1242" s="67" t="s">
        <v>136</v>
      </c>
      <c r="G1242" s="83">
        <v>27500</v>
      </c>
      <c r="H1242" s="67" t="s">
        <v>162</v>
      </c>
      <c r="I1242" s="67">
        <v>1</v>
      </c>
      <c r="J1242" s="196">
        <v>39081</v>
      </c>
      <c r="K1242" s="67">
        <v>0</v>
      </c>
      <c r="L1242" s="123">
        <f t="shared" si="20"/>
        <v>29950</v>
      </c>
      <c r="M1242" s="108" t="s">
        <v>5958</v>
      </c>
      <c r="N1242" s="113" t="s">
        <v>9526</v>
      </c>
      <c r="Q1242" s="83" t="s">
        <v>4860</v>
      </c>
      <c r="R1242" s="182" t="s">
        <v>3347</v>
      </c>
      <c r="S1242" s="83" t="s">
        <v>139</v>
      </c>
      <c r="T1242" s="67" t="s">
        <v>140</v>
      </c>
      <c r="U1242" s="200" t="s">
        <v>7832</v>
      </c>
      <c r="X1242" s="83" t="s">
        <v>7408</v>
      </c>
    </row>
    <row r="1243" spans="1:24" ht="23.25">
      <c r="A1243" s="67" t="s">
        <v>134</v>
      </c>
      <c r="B1243" s="67" t="s">
        <v>135</v>
      </c>
      <c r="C1243" s="83">
        <v>2139</v>
      </c>
      <c r="D1243" s="102" t="s">
        <v>5489</v>
      </c>
      <c r="E1243" s="83" t="s">
        <v>1415</v>
      </c>
      <c r="F1243" s="67" t="s">
        <v>136</v>
      </c>
      <c r="G1243" s="83">
        <v>33679</v>
      </c>
      <c r="H1243" s="67" t="s">
        <v>162</v>
      </c>
      <c r="I1243" s="67">
        <v>1</v>
      </c>
      <c r="J1243" s="196">
        <v>39081</v>
      </c>
      <c r="K1243" s="67">
        <v>0</v>
      </c>
      <c r="L1243" s="123">
        <f t="shared" si="20"/>
        <v>29950</v>
      </c>
      <c r="M1243" s="108" t="s">
        <v>5903</v>
      </c>
      <c r="N1243" s="113" t="s">
        <v>9526</v>
      </c>
      <c r="Q1243" s="83" t="s">
        <v>4861</v>
      </c>
      <c r="R1243" s="182" t="s">
        <v>3348</v>
      </c>
      <c r="S1243" s="83" t="s">
        <v>139</v>
      </c>
      <c r="T1243" s="67" t="s">
        <v>140</v>
      </c>
      <c r="U1243" s="200" t="s">
        <v>7832</v>
      </c>
      <c r="X1243" s="83" t="s">
        <v>7409</v>
      </c>
    </row>
    <row r="1244" spans="1:24" ht="23.25">
      <c r="A1244" s="67" t="s">
        <v>134</v>
      </c>
      <c r="B1244" s="67" t="s">
        <v>135</v>
      </c>
      <c r="C1244" s="83">
        <v>2531</v>
      </c>
      <c r="D1244" s="102" t="s">
        <v>5489</v>
      </c>
      <c r="E1244" s="83" t="s">
        <v>1416</v>
      </c>
      <c r="F1244" s="67" t="s">
        <v>136</v>
      </c>
      <c r="G1244" s="83">
        <v>32880</v>
      </c>
      <c r="H1244" s="67" t="s">
        <v>162</v>
      </c>
      <c r="I1244" s="67">
        <v>1</v>
      </c>
      <c r="J1244" s="196">
        <v>39081</v>
      </c>
      <c r="K1244" s="67">
        <v>0</v>
      </c>
      <c r="L1244" s="123">
        <f t="shared" si="20"/>
        <v>29950</v>
      </c>
      <c r="M1244" s="108" t="s">
        <v>5740</v>
      </c>
      <c r="N1244" s="113" t="s">
        <v>9526</v>
      </c>
      <c r="Q1244" s="83" t="s">
        <v>4862</v>
      </c>
      <c r="R1244" s="182" t="s">
        <v>3349</v>
      </c>
      <c r="S1244" s="83" t="s">
        <v>139</v>
      </c>
      <c r="T1244" s="67" t="s">
        <v>140</v>
      </c>
      <c r="U1244" s="200" t="s">
        <v>7832</v>
      </c>
      <c r="X1244" s="83" t="s">
        <v>7410</v>
      </c>
    </row>
    <row r="1245" spans="1:24" ht="23.25">
      <c r="A1245" s="67" t="s">
        <v>134</v>
      </c>
      <c r="B1245" s="67" t="s">
        <v>135</v>
      </c>
      <c r="C1245" s="83">
        <v>3015</v>
      </c>
      <c r="D1245" s="102" t="s">
        <v>5484</v>
      </c>
      <c r="E1245" s="83" t="s">
        <v>1417</v>
      </c>
      <c r="F1245" s="67" t="s">
        <v>136</v>
      </c>
      <c r="G1245" s="83">
        <v>1000</v>
      </c>
      <c r="H1245" s="67" t="s">
        <v>162</v>
      </c>
      <c r="I1245" s="67">
        <v>1</v>
      </c>
      <c r="J1245" s="196">
        <v>39081</v>
      </c>
      <c r="K1245" s="67">
        <v>0</v>
      </c>
      <c r="L1245" s="123">
        <f t="shared" si="20"/>
        <v>29950</v>
      </c>
      <c r="M1245" s="108" t="s">
        <v>5787</v>
      </c>
      <c r="N1245" s="113" t="s">
        <v>9526</v>
      </c>
      <c r="Q1245" s="83" t="s">
        <v>137</v>
      </c>
      <c r="R1245" s="182" t="s">
        <v>137</v>
      </c>
      <c r="S1245" s="83" t="s">
        <v>139</v>
      </c>
      <c r="T1245" s="67" t="s">
        <v>140</v>
      </c>
      <c r="U1245" s="200" t="s">
        <v>7830</v>
      </c>
      <c r="X1245" s="83" t="s">
        <v>7411</v>
      </c>
    </row>
    <row r="1246" spans="1:24" ht="23.25">
      <c r="A1246" s="67" t="s">
        <v>134</v>
      </c>
      <c r="B1246" s="67" t="s">
        <v>135</v>
      </c>
      <c r="C1246" s="83">
        <v>3016</v>
      </c>
      <c r="D1246" s="102" t="s">
        <v>5484</v>
      </c>
      <c r="E1246" s="83" t="s">
        <v>1418</v>
      </c>
      <c r="F1246" s="67" t="s">
        <v>136</v>
      </c>
      <c r="G1246" s="83">
        <v>1000</v>
      </c>
      <c r="H1246" s="67" t="s">
        <v>162</v>
      </c>
      <c r="I1246" s="67">
        <v>1</v>
      </c>
      <c r="J1246" s="196">
        <v>39081</v>
      </c>
      <c r="K1246" s="67">
        <v>0</v>
      </c>
      <c r="L1246" s="123">
        <f t="shared" si="20"/>
        <v>29950</v>
      </c>
      <c r="M1246" s="108" t="s">
        <v>5787</v>
      </c>
      <c r="N1246" s="113" t="s">
        <v>9526</v>
      </c>
      <c r="Q1246" s="83" t="s">
        <v>137</v>
      </c>
      <c r="R1246" s="182" t="s">
        <v>137</v>
      </c>
      <c r="S1246" s="83" t="s">
        <v>7823</v>
      </c>
      <c r="T1246" s="67" t="s">
        <v>140</v>
      </c>
      <c r="U1246" s="200" t="s">
        <v>7830</v>
      </c>
      <c r="X1246" s="83" t="s">
        <v>7412</v>
      </c>
    </row>
    <row r="1247" spans="1:24" ht="23.25">
      <c r="A1247" s="67" t="s">
        <v>134</v>
      </c>
      <c r="B1247" s="67" t="s">
        <v>135</v>
      </c>
      <c r="C1247" s="83">
        <v>828</v>
      </c>
      <c r="D1247" s="102" t="s">
        <v>5512</v>
      </c>
      <c r="E1247" s="83" t="s">
        <v>1419</v>
      </c>
      <c r="F1247" s="67" t="s">
        <v>5807</v>
      </c>
      <c r="G1247" s="83">
        <v>10800</v>
      </c>
      <c r="H1247" s="67" t="s">
        <v>162</v>
      </c>
      <c r="I1247" s="67">
        <v>1</v>
      </c>
      <c r="J1247" s="196">
        <v>39081</v>
      </c>
      <c r="K1247" s="67">
        <v>0</v>
      </c>
      <c r="L1247" s="123">
        <f t="shared" si="20"/>
        <v>29950</v>
      </c>
      <c r="M1247" s="108" t="s">
        <v>5914</v>
      </c>
      <c r="N1247" s="113" t="s">
        <v>9526</v>
      </c>
      <c r="Q1247" s="83" t="s">
        <v>4863</v>
      </c>
      <c r="R1247" s="182" t="s">
        <v>3350</v>
      </c>
      <c r="S1247" s="83" t="s">
        <v>139</v>
      </c>
      <c r="T1247" s="67" t="s">
        <v>140</v>
      </c>
      <c r="U1247" s="200" t="s">
        <v>7830</v>
      </c>
      <c r="X1247" s="83" t="s">
        <v>7413</v>
      </c>
    </row>
    <row r="1248" spans="1:24" ht="23.25">
      <c r="A1248" s="67" t="s">
        <v>134</v>
      </c>
      <c r="B1248" s="67" t="s">
        <v>135</v>
      </c>
      <c r="C1248" s="83">
        <v>1627</v>
      </c>
      <c r="D1248" s="102" t="s">
        <v>5512</v>
      </c>
      <c r="E1248" s="83" t="s">
        <v>1420</v>
      </c>
      <c r="F1248" s="67" t="s">
        <v>136</v>
      </c>
      <c r="G1248" s="83">
        <v>10800</v>
      </c>
      <c r="H1248" s="67" t="s">
        <v>162</v>
      </c>
      <c r="I1248" s="67">
        <v>1</v>
      </c>
      <c r="J1248" s="196">
        <v>39081</v>
      </c>
      <c r="K1248" s="67">
        <v>0</v>
      </c>
      <c r="L1248" s="123">
        <f t="shared" si="20"/>
        <v>29950</v>
      </c>
      <c r="M1248" s="108" t="s">
        <v>5914</v>
      </c>
      <c r="N1248" s="113" t="s">
        <v>9526</v>
      </c>
      <c r="Q1248" s="83" t="s">
        <v>4863</v>
      </c>
      <c r="R1248" s="182" t="s">
        <v>3351</v>
      </c>
      <c r="S1248" s="83" t="s">
        <v>139</v>
      </c>
      <c r="T1248" s="67" t="s">
        <v>140</v>
      </c>
      <c r="U1248" s="200" t="s">
        <v>7830</v>
      </c>
      <c r="X1248" s="83" t="s">
        <v>137</v>
      </c>
    </row>
    <row r="1249" spans="1:24" ht="23.25">
      <c r="A1249" s="67" t="s">
        <v>134</v>
      </c>
      <c r="B1249" s="67" t="s">
        <v>135</v>
      </c>
      <c r="C1249" s="83">
        <v>2547</v>
      </c>
      <c r="D1249" s="102" t="s">
        <v>172</v>
      </c>
      <c r="E1249" s="83" t="s">
        <v>1421</v>
      </c>
      <c r="F1249" s="67" t="s">
        <v>136</v>
      </c>
      <c r="G1249" s="83">
        <v>20000</v>
      </c>
      <c r="H1249" s="67" t="s">
        <v>162</v>
      </c>
      <c r="I1249" s="67">
        <v>1</v>
      </c>
      <c r="J1249" s="196">
        <v>39081</v>
      </c>
      <c r="K1249" s="67">
        <v>0</v>
      </c>
      <c r="L1249" s="123">
        <f t="shared" si="20"/>
        <v>29950</v>
      </c>
      <c r="M1249" s="108" t="s">
        <v>5744</v>
      </c>
      <c r="N1249" s="113" t="s">
        <v>9526</v>
      </c>
      <c r="Q1249" s="83" t="s">
        <v>4864</v>
      </c>
      <c r="R1249" s="182" t="s">
        <v>3352</v>
      </c>
      <c r="S1249" s="83" t="s">
        <v>139</v>
      </c>
      <c r="T1249" s="67" t="s">
        <v>140</v>
      </c>
      <c r="U1249" s="200" t="s">
        <v>7831</v>
      </c>
      <c r="X1249" s="83" t="s">
        <v>7414</v>
      </c>
    </row>
    <row r="1250" spans="1:24" ht="23.25">
      <c r="A1250" s="67" t="s">
        <v>134</v>
      </c>
      <c r="B1250" s="67" t="s">
        <v>135</v>
      </c>
      <c r="C1250" s="83">
        <v>1595</v>
      </c>
      <c r="D1250" s="102" t="s">
        <v>172</v>
      </c>
      <c r="E1250" s="83" t="s">
        <v>1422</v>
      </c>
      <c r="F1250" s="67" t="s">
        <v>136</v>
      </c>
      <c r="G1250" s="83">
        <v>13000</v>
      </c>
      <c r="H1250" s="67" t="s">
        <v>162</v>
      </c>
      <c r="I1250" s="67">
        <v>1</v>
      </c>
      <c r="J1250" s="196">
        <v>39081</v>
      </c>
      <c r="K1250" s="67">
        <v>0</v>
      </c>
      <c r="L1250" s="123">
        <f t="shared" si="20"/>
        <v>29950</v>
      </c>
      <c r="M1250" s="108" t="s">
        <v>5768</v>
      </c>
      <c r="N1250" s="113" t="s">
        <v>9526</v>
      </c>
      <c r="Q1250" s="83" t="s">
        <v>4865</v>
      </c>
      <c r="R1250" s="182" t="s">
        <v>3353</v>
      </c>
      <c r="S1250" s="83" t="s">
        <v>139</v>
      </c>
      <c r="T1250" s="67" t="s">
        <v>140</v>
      </c>
      <c r="U1250" s="200" t="s">
        <v>7831</v>
      </c>
      <c r="X1250" s="83" t="s">
        <v>7415</v>
      </c>
    </row>
    <row r="1251" spans="1:24" ht="23.25">
      <c r="A1251" s="67" t="s">
        <v>134</v>
      </c>
      <c r="B1251" s="67" t="s">
        <v>135</v>
      </c>
      <c r="C1251" s="83">
        <v>1609</v>
      </c>
      <c r="D1251" s="102" t="s">
        <v>5524</v>
      </c>
      <c r="E1251" s="83" t="s">
        <v>1423</v>
      </c>
      <c r="F1251" s="67" t="s">
        <v>136</v>
      </c>
      <c r="G1251" s="83">
        <v>7960</v>
      </c>
      <c r="H1251" s="67" t="s">
        <v>162</v>
      </c>
      <c r="I1251" s="67">
        <v>1</v>
      </c>
      <c r="J1251" s="196">
        <v>39081</v>
      </c>
      <c r="K1251" s="67">
        <v>0</v>
      </c>
      <c r="L1251" s="123">
        <f t="shared" si="20"/>
        <v>29950</v>
      </c>
      <c r="M1251" s="108" t="s">
        <v>5805</v>
      </c>
      <c r="N1251" s="113" t="s">
        <v>9526</v>
      </c>
      <c r="Q1251" s="83" t="s">
        <v>4866</v>
      </c>
      <c r="R1251" s="182" t="s">
        <v>3354</v>
      </c>
      <c r="S1251" s="83" t="s">
        <v>139</v>
      </c>
      <c r="T1251" s="67" t="s">
        <v>140</v>
      </c>
      <c r="U1251" s="200" t="s">
        <v>7830</v>
      </c>
      <c r="X1251" s="83" t="s">
        <v>7416</v>
      </c>
    </row>
    <row r="1252" spans="1:24" ht="23.25">
      <c r="A1252" s="67" t="s">
        <v>134</v>
      </c>
      <c r="B1252" s="67" t="s">
        <v>135</v>
      </c>
      <c r="C1252" s="83">
        <v>1594</v>
      </c>
      <c r="D1252" s="102" t="s">
        <v>5543</v>
      </c>
      <c r="E1252" s="83" t="s">
        <v>1424</v>
      </c>
      <c r="F1252" s="67" t="s">
        <v>136</v>
      </c>
      <c r="G1252" s="83">
        <v>9324</v>
      </c>
      <c r="H1252" s="67" t="s">
        <v>162</v>
      </c>
      <c r="I1252" s="67">
        <v>1</v>
      </c>
      <c r="J1252" s="196">
        <v>39081</v>
      </c>
      <c r="K1252" s="67">
        <v>0</v>
      </c>
      <c r="L1252" s="123">
        <f t="shared" si="20"/>
        <v>29950</v>
      </c>
      <c r="M1252" s="108" t="s">
        <v>5827</v>
      </c>
      <c r="N1252" s="113" t="s">
        <v>9526</v>
      </c>
      <c r="Q1252" s="83" t="s">
        <v>4867</v>
      </c>
      <c r="R1252" s="182" t="s">
        <v>3355</v>
      </c>
      <c r="S1252" s="83" t="s">
        <v>139</v>
      </c>
      <c r="T1252" s="67" t="s">
        <v>140</v>
      </c>
      <c r="U1252" s="200" t="s">
        <v>7830</v>
      </c>
      <c r="X1252" s="83" t="s">
        <v>7417</v>
      </c>
    </row>
    <row r="1253" spans="1:24" ht="23.25">
      <c r="A1253" s="67" t="s">
        <v>134</v>
      </c>
      <c r="B1253" s="67" t="s">
        <v>135</v>
      </c>
      <c r="C1253" s="83">
        <v>2304</v>
      </c>
      <c r="D1253" s="102" t="s">
        <v>5516</v>
      </c>
      <c r="E1253" s="83" t="s">
        <v>1425</v>
      </c>
      <c r="F1253" s="67" t="s">
        <v>136</v>
      </c>
      <c r="G1253" s="83">
        <v>36000</v>
      </c>
      <c r="H1253" s="67" t="s">
        <v>162</v>
      </c>
      <c r="I1253" s="67">
        <v>1</v>
      </c>
      <c r="J1253" s="196">
        <v>39081</v>
      </c>
      <c r="K1253" s="67">
        <v>0</v>
      </c>
      <c r="L1253" s="123">
        <f t="shared" si="20"/>
        <v>29950</v>
      </c>
      <c r="M1253" s="108" t="s">
        <v>5758</v>
      </c>
      <c r="N1253" s="113" t="s">
        <v>9526</v>
      </c>
      <c r="Q1253" s="83" t="s">
        <v>4868</v>
      </c>
      <c r="R1253" s="182" t="s">
        <v>3356</v>
      </c>
      <c r="S1253" s="83" t="s">
        <v>139</v>
      </c>
      <c r="T1253" s="67" t="s">
        <v>140</v>
      </c>
      <c r="U1253" s="200" t="s">
        <v>7833</v>
      </c>
      <c r="X1253" s="83" t="s">
        <v>7418</v>
      </c>
    </row>
    <row r="1254" spans="1:24" ht="23.25">
      <c r="A1254" s="67" t="s">
        <v>134</v>
      </c>
      <c r="B1254" s="67" t="s">
        <v>135</v>
      </c>
      <c r="C1254" s="83">
        <v>3017</v>
      </c>
      <c r="D1254" s="102" t="s">
        <v>5516</v>
      </c>
      <c r="E1254" s="83" t="s">
        <v>1426</v>
      </c>
      <c r="F1254" s="67" t="s">
        <v>136</v>
      </c>
      <c r="G1254" s="83">
        <v>32500</v>
      </c>
      <c r="H1254" s="67" t="s">
        <v>162</v>
      </c>
      <c r="I1254" s="67">
        <v>1</v>
      </c>
      <c r="J1254" s="196">
        <v>39081</v>
      </c>
      <c r="K1254" s="67">
        <v>0</v>
      </c>
      <c r="L1254" s="123">
        <f t="shared" si="20"/>
        <v>29950</v>
      </c>
      <c r="M1254" s="108" t="s">
        <v>5873</v>
      </c>
      <c r="N1254" s="113" t="s">
        <v>9526</v>
      </c>
      <c r="Q1254" s="83" t="s">
        <v>4869</v>
      </c>
      <c r="R1254" s="182" t="s">
        <v>3357</v>
      </c>
      <c r="S1254" s="83" t="s">
        <v>139</v>
      </c>
      <c r="T1254" s="67" t="s">
        <v>140</v>
      </c>
      <c r="U1254" s="200" t="s">
        <v>7832</v>
      </c>
      <c r="X1254" s="83" t="s">
        <v>7419</v>
      </c>
    </row>
    <row r="1255" spans="1:24" ht="23.25">
      <c r="A1255" s="67" t="s">
        <v>134</v>
      </c>
      <c r="B1255" s="67" t="s">
        <v>135</v>
      </c>
      <c r="C1255" s="83">
        <v>2310</v>
      </c>
      <c r="D1255" s="102" t="s">
        <v>5485</v>
      </c>
      <c r="E1255" s="83" t="s">
        <v>1427</v>
      </c>
      <c r="F1255" s="67" t="s">
        <v>136</v>
      </c>
      <c r="G1255" s="83">
        <v>14400</v>
      </c>
      <c r="H1255" s="67" t="s">
        <v>162</v>
      </c>
      <c r="I1255" s="67">
        <v>1</v>
      </c>
      <c r="J1255" s="196">
        <v>39081</v>
      </c>
      <c r="K1255" s="67">
        <v>0</v>
      </c>
      <c r="L1255" s="123">
        <f t="shared" si="20"/>
        <v>29950</v>
      </c>
      <c r="M1255" s="108" t="s">
        <v>5893</v>
      </c>
      <c r="N1255" s="113" t="s">
        <v>9526</v>
      </c>
      <c r="Q1255" s="83" t="s">
        <v>4870</v>
      </c>
      <c r="R1255" s="182" t="s">
        <v>3358</v>
      </c>
      <c r="S1255" s="83" t="s">
        <v>139</v>
      </c>
      <c r="T1255" s="67" t="s">
        <v>140</v>
      </c>
      <c r="U1255" s="200" t="s">
        <v>7831</v>
      </c>
      <c r="X1255" s="83" t="s">
        <v>7420</v>
      </c>
    </row>
    <row r="1256" spans="1:24" ht="23.25">
      <c r="A1256" s="67" t="s">
        <v>134</v>
      </c>
      <c r="B1256" s="67" t="s">
        <v>135</v>
      </c>
      <c r="C1256" s="83">
        <v>2286</v>
      </c>
      <c r="D1256" s="102" t="s">
        <v>5485</v>
      </c>
      <c r="E1256" s="83" t="s">
        <v>1428</v>
      </c>
      <c r="F1256" s="67" t="s">
        <v>136</v>
      </c>
      <c r="G1256" s="83">
        <v>14400</v>
      </c>
      <c r="H1256" s="67" t="s">
        <v>162</v>
      </c>
      <c r="I1256" s="67">
        <v>1</v>
      </c>
      <c r="J1256" s="196">
        <v>39081</v>
      </c>
      <c r="K1256" s="67">
        <v>0</v>
      </c>
      <c r="L1256" s="123">
        <f t="shared" si="20"/>
        <v>29950</v>
      </c>
      <c r="M1256" s="108" t="s">
        <v>5893</v>
      </c>
      <c r="N1256" s="113" t="s">
        <v>9526</v>
      </c>
      <c r="Q1256" s="83" t="s">
        <v>4871</v>
      </c>
      <c r="R1256" s="182" t="s">
        <v>3359</v>
      </c>
      <c r="S1256" s="83" t="s">
        <v>139</v>
      </c>
      <c r="T1256" s="67" t="s">
        <v>140</v>
      </c>
      <c r="U1256" s="200" t="s">
        <v>7831</v>
      </c>
      <c r="X1256" s="83" t="s">
        <v>137</v>
      </c>
    </row>
    <row r="1257" spans="1:24" ht="23.25">
      <c r="A1257" s="67" t="s">
        <v>134</v>
      </c>
      <c r="B1257" s="67" t="s">
        <v>135</v>
      </c>
      <c r="C1257" s="83">
        <v>1588</v>
      </c>
      <c r="D1257" s="102" t="s">
        <v>5483</v>
      </c>
      <c r="E1257" s="83" t="s">
        <v>1429</v>
      </c>
      <c r="F1257" s="67" t="s">
        <v>136</v>
      </c>
      <c r="G1257" s="83">
        <v>6000</v>
      </c>
      <c r="H1257" s="67" t="s">
        <v>162</v>
      </c>
      <c r="I1257" s="67">
        <v>1</v>
      </c>
      <c r="J1257" s="196">
        <v>39081</v>
      </c>
      <c r="K1257" s="67">
        <v>0</v>
      </c>
      <c r="L1257" s="123">
        <f t="shared" si="20"/>
        <v>29950</v>
      </c>
      <c r="M1257" s="108" t="s">
        <v>5840</v>
      </c>
      <c r="N1257" s="113" t="s">
        <v>9526</v>
      </c>
      <c r="Q1257" s="83" t="s">
        <v>4872</v>
      </c>
      <c r="R1257" s="182" t="s">
        <v>3360</v>
      </c>
      <c r="S1257" s="83" t="s">
        <v>7824</v>
      </c>
      <c r="T1257" s="67" t="s">
        <v>140</v>
      </c>
      <c r="U1257" s="200" t="s">
        <v>7830</v>
      </c>
      <c r="X1257" s="83" t="s">
        <v>7421</v>
      </c>
    </row>
    <row r="1258" spans="1:24" ht="23.25">
      <c r="A1258" s="67" t="s">
        <v>134</v>
      </c>
      <c r="B1258" s="67" t="s">
        <v>135</v>
      </c>
      <c r="C1258" s="83">
        <v>1628</v>
      </c>
      <c r="D1258" s="102" t="s">
        <v>5557</v>
      </c>
      <c r="E1258" s="83" t="s">
        <v>1430</v>
      </c>
      <c r="F1258" s="67" t="s">
        <v>136</v>
      </c>
      <c r="G1258" s="83">
        <v>4800</v>
      </c>
      <c r="H1258" s="67" t="s">
        <v>162</v>
      </c>
      <c r="I1258" s="67">
        <v>1</v>
      </c>
      <c r="J1258" s="196">
        <v>39081</v>
      </c>
      <c r="K1258" s="67">
        <v>0</v>
      </c>
      <c r="L1258" s="123">
        <f t="shared" si="20"/>
        <v>29950</v>
      </c>
      <c r="M1258" s="108" t="s">
        <v>5768</v>
      </c>
      <c r="N1258" s="113" t="s">
        <v>9526</v>
      </c>
      <c r="Q1258" s="83" t="s">
        <v>4259</v>
      </c>
      <c r="R1258" s="182" t="s">
        <v>3361</v>
      </c>
      <c r="S1258" s="83" t="s">
        <v>139</v>
      </c>
      <c r="T1258" s="67" t="s">
        <v>140</v>
      </c>
      <c r="U1258" s="200" t="s">
        <v>7830</v>
      </c>
      <c r="X1258" s="83" t="s">
        <v>137</v>
      </c>
    </row>
    <row r="1259" spans="1:24" ht="23.25">
      <c r="A1259" s="67" t="s">
        <v>134</v>
      </c>
      <c r="B1259" s="67" t="s">
        <v>135</v>
      </c>
      <c r="C1259" s="83">
        <v>545</v>
      </c>
      <c r="D1259" s="102" t="s">
        <v>5554</v>
      </c>
      <c r="E1259" s="83" t="s">
        <v>1431</v>
      </c>
      <c r="F1259" s="67" t="s">
        <v>136</v>
      </c>
      <c r="G1259" s="83">
        <v>2760</v>
      </c>
      <c r="H1259" s="67" t="s">
        <v>162</v>
      </c>
      <c r="I1259" s="67">
        <v>1</v>
      </c>
      <c r="J1259" s="196">
        <v>39081</v>
      </c>
      <c r="K1259" s="67">
        <v>0</v>
      </c>
      <c r="L1259" s="123">
        <f t="shared" si="20"/>
        <v>29950</v>
      </c>
      <c r="M1259" s="108" t="s">
        <v>5774</v>
      </c>
      <c r="N1259" s="113" t="s">
        <v>9526</v>
      </c>
      <c r="Q1259" s="83" t="s">
        <v>4873</v>
      </c>
      <c r="R1259" s="182" t="s">
        <v>3362</v>
      </c>
      <c r="S1259" s="83" t="s">
        <v>139</v>
      </c>
      <c r="T1259" s="67" t="s">
        <v>140</v>
      </c>
      <c r="U1259" s="200" t="s">
        <v>7832</v>
      </c>
      <c r="X1259" s="83" t="s">
        <v>7422</v>
      </c>
    </row>
    <row r="1260" spans="1:24" ht="23.25">
      <c r="A1260" s="67" t="s">
        <v>134</v>
      </c>
      <c r="B1260" s="67" t="s">
        <v>135</v>
      </c>
      <c r="C1260" s="83">
        <v>1599</v>
      </c>
      <c r="D1260" s="102" t="s">
        <v>5483</v>
      </c>
      <c r="E1260" s="83" t="s">
        <v>1432</v>
      </c>
      <c r="F1260" s="67" t="s">
        <v>136</v>
      </c>
      <c r="G1260" s="83">
        <v>7200</v>
      </c>
      <c r="H1260" s="67" t="s">
        <v>162</v>
      </c>
      <c r="I1260" s="67">
        <v>1</v>
      </c>
      <c r="J1260" s="196">
        <v>39081</v>
      </c>
      <c r="K1260" s="67">
        <v>0</v>
      </c>
      <c r="L1260" s="123">
        <f t="shared" si="20"/>
        <v>29950</v>
      </c>
      <c r="M1260" s="108" t="s">
        <v>5840</v>
      </c>
      <c r="N1260" s="113" t="s">
        <v>9526</v>
      </c>
      <c r="Q1260" s="83" t="s">
        <v>4874</v>
      </c>
      <c r="R1260" s="182" t="s">
        <v>3363</v>
      </c>
      <c r="S1260" s="83" t="s">
        <v>139</v>
      </c>
      <c r="T1260" s="67" t="s">
        <v>140</v>
      </c>
      <c r="U1260" s="200" t="s">
        <v>7830</v>
      </c>
      <c r="X1260" s="83" t="s">
        <v>137</v>
      </c>
    </row>
    <row r="1261" spans="1:24" ht="23.25">
      <c r="A1261" s="67" t="s">
        <v>134</v>
      </c>
      <c r="B1261" s="67" t="s">
        <v>135</v>
      </c>
      <c r="C1261" s="83">
        <v>1601</v>
      </c>
      <c r="D1261" s="102" t="s">
        <v>5483</v>
      </c>
      <c r="E1261" s="83" t="s">
        <v>1433</v>
      </c>
      <c r="F1261" s="67" t="s">
        <v>136</v>
      </c>
      <c r="G1261" s="83">
        <v>5000</v>
      </c>
      <c r="H1261" s="67" t="s">
        <v>162</v>
      </c>
      <c r="I1261" s="67">
        <v>1</v>
      </c>
      <c r="J1261" s="196">
        <v>39081</v>
      </c>
      <c r="K1261" s="67">
        <v>0</v>
      </c>
      <c r="L1261" s="123">
        <f t="shared" si="20"/>
        <v>29950</v>
      </c>
      <c r="M1261" s="108" t="s">
        <v>5840</v>
      </c>
      <c r="N1261" s="113" t="s">
        <v>9526</v>
      </c>
      <c r="Q1261" s="83" t="s">
        <v>4875</v>
      </c>
      <c r="R1261" s="182" t="s">
        <v>3364</v>
      </c>
      <c r="S1261" s="83" t="s">
        <v>139</v>
      </c>
      <c r="T1261" s="67" t="s">
        <v>140</v>
      </c>
      <c r="U1261" s="200" t="s">
        <v>7830</v>
      </c>
      <c r="X1261" s="83" t="s">
        <v>7423</v>
      </c>
    </row>
    <row r="1262" spans="1:24" ht="23.25">
      <c r="A1262" s="67" t="s">
        <v>134</v>
      </c>
      <c r="B1262" s="67" t="s">
        <v>135</v>
      </c>
      <c r="C1262" s="83">
        <v>3018</v>
      </c>
      <c r="D1262" s="102" t="s">
        <v>5554</v>
      </c>
      <c r="E1262" s="83" t="s">
        <v>1434</v>
      </c>
      <c r="F1262" s="67" t="s">
        <v>136</v>
      </c>
      <c r="G1262" s="83">
        <v>1000</v>
      </c>
      <c r="H1262" s="67" t="s">
        <v>162</v>
      </c>
      <c r="I1262" s="67">
        <v>1</v>
      </c>
      <c r="J1262" s="196">
        <v>39081</v>
      </c>
      <c r="K1262" s="67">
        <v>0</v>
      </c>
      <c r="L1262" s="123">
        <f t="shared" si="20"/>
        <v>29950</v>
      </c>
      <c r="M1262" s="108" t="s">
        <v>5738</v>
      </c>
      <c r="N1262" s="113" t="s">
        <v>9526</v>
      </c>
      <c r="Q1262" s="83" t="s">
        <v>137</v>
      </c>
      <c r="R1262" s="182" t="s">
        <v>137</v>
      </c>
      <c r="S1262" s="83" t="s">
        <v>139</v>
      </c>
      <c r="T1262" s="67" t="s">
        <v>140</v>
      </c>
      <c r="U1262" s="200" t="s">
        <v>7830</v>
      </c>
      <c r="X1262" s="83" t="s">
        <v>7424</v>
      </c>
    </row>
    <row r="1263" spans="1:24" ht="23.25">
      <c r="A1263" s="67" t="s">
        <v>134</v>
      </c>
      <c r="B1263" s="67" t="s">
        <v>135</v>
      </c>
      <c r="C1263" s="83">
        <v>1602</v>
      </c>
      <c r="D1263" s="102" t="s">
        <v>5505</v>
      </c>
      <c r="E1263" s="83" t="s">
        <v>1435</v>
      </c>
      <c r="F1263" s="67" t="s">
        <v>136</v>
      </c>
      <c r="G1263" s="83">
        <v>10100</v>
      </c>
      <c r="H1263" s="67" t="s">
        <v>162</v>
      </c>
      <c r="I1263" s="67">
        <v>1</v>
      </c>
      <c r="J1263" s="196">
        <v>39081</v>
      </c>
      <c r="K1263" s="67">
        <v>0</v>
      </c>
      <c r="L1263" s="123">
        <f t="shared" si="20"/>
        <v>29950</v>
      </c>
      <c r="M1263" s="108" t="s">
        <v>171</v>
      </c>
      <c r="N1263" s="113" t="s">
        <v>9526</v>
      </c>
      <c r="Q1263" s="83" t="s">
        <v>4876</v>
      </c>
      <c r="R1263" s="182" t="s">
        <v>3365</v>
      </c>
      <c r="S1263" s="83" t="s">
        <v>139</v>
      </c>
      <c r="T1263" s="67" t="s">
        <v>140</v>
      </c>
      <c r="U1263" s="200" t="s">
        <v>7830</v>
      </c>
      <c r="X1263" s="83" t="s">
        <v>7425</v>
      </c>
    </row>
    <row r="1264" spans="1:24" ht="23.25">
      <c r="A1264" s="67" t="s">
        <v>134</v>
      </c>
      <c r="B1264" s="67" t="s">
        <v>135</v>
      </c>
      <c r="C1264" s="83">
        <v>3019</v>
      </c>
      <c r="D1264" s="102" t="s">
        <v>5489</v>
      </c>
      <c r="E1264" s="83" t="s">
        <v>1436</v>
      </c>
      <c r="F1264" s="67" t="s">
        <v>136</v>
      </c>
      <c r="G1264" s="83">
        <v>1000</v>
      </c>
      <c r="H1264" s="67" t="s">
        <v>162</v>
      </c>
      <c r="I1264" s="67">
        <v>1</v>
      </c>
      <c r="J1264" s="196">
        <v>39081</v>
      </c>
      <c r="K1264" s="67">
        <v>0</v>
      </c>
      <c r="L1264" s="123">
        <f t="shared" si="20"/>
        <v>29950</v>
      </c>
      <c r="M1264" s="108" t="s">
        <v>5895</v>
      </c>
      <c r="N1264" s="113" t="s">
        <v>9526</v>
      </c>
      <c r="Q1264" s="83" t="s">
        <v>137</v>
      </c>
      <c r="R1264" s="182" t="s">
        <v>137</v>
      </c>
      <c r="S1264" s="83" t="s">
        <v>139</v>
      </c>
      <c r="T1264" s="67" t="s">
        <v>140</v>
      </c>
      <c r="U1264" s="200" t="s">
        <v>7830</v>
      </c>
      <c r="X1264" s="83" t="s">
        <v>7426</v>
      </c>
    </row>
    <row r="1265" spans="1:24" ht="23.25">
      <c r="A1265" s="67" t="s">
        <v>134</v>
      </c>
      <c r="B1265" s="67" t="s">
        <v>135</v>
      </c>
      <c r="C1265" s="83">
        <v>1629</v>
      </c>
      <c r="D1265" s="102" t="s">
        <v>5489</v>
      </c>
      <c r="E1265" s="83" t="s">
        <v>1437</v>
      </c>
      <c r="F1265" s="67" t="s">
        <v>136</v>
      </c>
      <c r="G1265" s="83">
        <v>16200</v>
      </c>
      <c r="H1265" s="67" t="s">
        <v>162</v>
      </c>
      <c r="I1265" s="67">
        <v>1</v>
      </c>
      <c r="J1265" s="196">
        <v>39081</v>
      </c>
      <c r="K1265" s="67">
        <v>0</v>
      </c>
      <c r="L1265" s="123">
        <f t="shared" ref="L1265:L1328" si="21">DATE(YEAR(J1265)-25,MONTH(J1265),DAY(J1265))</f>
        <v>29950</v>
      </c>
      <c r="M1265" s="108" t="s">
        <v>5895</v>
      </c>
      <c r="N1265" s="113" t="s">
        <v>9526</v>
      </c>
      <c r="Q1265" s="83" t="s">
        <v>4877</v>
      </c>
      <c r="R1265" s="182" t="s">
        <v>3366</v>
      </c>
      <c r="S1265" s="83" t="s">
        <v>139</v>
      </c>
      <c r="T1265" s="67" t="s">
        <v>140</v>
      </c>
      <c r="U1265" s="200" t="s">
        <v>7831</v>
      </c>
      <c r="X1265" s="83" t="s">
        <v>7427</v>
      </c>
    </row>
    <row r="1266" spans="1:24" ht="23.25">
      <c r="A1266" s="67" t="s">
        <v>134</v>
      </c>
      <c r="B1266" s="67" t="s">
        <v>135</v>
      </c>
      <c r="C1266" s="83">
        <v>3020</v>
      </c>
      <c r="D1266" s="102" t="s">
        <v>5494</v>
      </c>
      <c r="E1266" s="83" t="s">
        <v>1438</v>
      </c>
      <c r="F1266" s="67" t="s">
        <v>136</v>
      </c>
      <c r="G1266" s="83">
        <v>1000</v>
      </c>
      <c r="H1266" s="67" t="s">
        <v>162</v>
      </c>
      <c r="I1266" s="67">
        <v>1</v>
      </c>
      <c r="J1266" s="196">
        <v>39081</v>
      </c>
      <c r="K1266" s="67">
        <v>0</v>
      </c>
      <c r="L1266" s="123">
        <f t="shared" si="21"/>
        <v>29950</v>
      </c>
      <c r="M1266" s="108" t="s">
        <v>5958</v>
      </c>
      <c r="N1266" s="113" t="s">
        <v>9526</v>
      </c>
      <c r="Q1266" s="83" t="s">
        <v>137</v>
      </c>
      <c r="R1266" s="182" t="s">
        <v>137</v>
      </c>
      <c r="S1266" s="83" t="s">
        <v>139</v>
      </c>
      <c r="T1266" s="67" t="s">
        <v>140</v>
      </c>
      <c r="U1266" s="200" t="s">
        <v>7830</v>
      </c>
      <c r="X1266" s="83" t="s">
        <v>137</v>
      </c>
    </row>
    <row r="1267" spans="1:24" ht="23.25">
      <c r="A1267" s="67" t="s">
        <v>134</v>
      </c>
      <c r="B1267" s="67" t="s">
        <v>135</v>
      </c>
      <c r="C1267" s="83">
        <v>1696</v>
      </c>
      <c r="D1267" s="102" t="s">
        <v>5562</v>
      </c>
      <c r="E1267" s="83" t="s">
        <v>1439</v>
      </c>
      <c r="F1267" s="67" t="s">
        <v>136</v>
      </c>
      <c r="G1267" s="83">
        <v>3500</v>
      </c>
      <c r="H1267" s="67" t="s">
        <v>162</v>
      </c>
      <c r="I1267" s="67">
        <v>1</v>
      </c>
      <c r="J1267" s="196">
        <v>39081</v>
      </c>
      <c r="K1267" s="67">
        <v>0</v>
      </c>
      <c r="L1267" s="123">
        <f t="shared" si="21"/>
        <v>29950</v>
      </c>
      <c r="M1267" s="108" t="s">
        <v>5787</v>
      </c>
      <c r="N1267" s="113" t="s">
        <v>9526</v>
      </c>
      <c r="Q1267" s="83" t="s">
        <v>137</v>
      </c>
      <c r="R1267" s="182" t="s">
        <v>137</v>
      </c>
      <c r="S1267" s="83" t="s">
        <v>139</v>
      </c>
      <c r="T1267" s="67" t="s">
        <v>140</v>
      </c>
      <c r="U1267" s="200" t="s">
        <v>7830</v>
      </c>
      <c r="X1267" s="83" t="s">
        <v>7428</v>
      </c>
    </row>
    <row r="1268" spans="1:24" ht="23.25">
      <c r="A1268" s="67" t="s">
        <v>134</v>
      </c>
      <c r="B1268" s="67" t="s">
        <v>135</v>
      </c>
      <c r="C1268" s="83">
        <v>1568</v>
      </c>
      <c r="D1268" s="102" t="s">
        <v>5488</v>
      </c>
      <c r="E1268" s="83" t="s">
        <v>1440</v>
      </c>
      <c r="F1268" s="67" t="s">
        <v>136</v>
      </c>
      <c r="G1268" s="83">
        <v>13800</v>
      </c>
      <c r="H1268" s="67" t="s">
        <v>5736</v>
      </c>
      <c r="I1268" s="67">
        <v>1</v>
      </c>
      <c r="J1268" s="196">
        <v>39081</v>
      </c>
      <c r="K1268" s="67">
        <v>0</v>
      </c>
      <c r="L1268" s="123">
        <f t="shared" si="21"/>
        <v>29950</v>
      </c>
      <c r="M1268" s="108" t="s">
        <v>5974</v>
      </c>
      <c r="N1268" s="113" t="s">
        <v>9526</v>
      </c>
      <c r="Q1268" s="83" t="s">
        <v>4878</v>
      </c>
      <c r="R1268" s="182" t="s">
        <v>3367</v>
      </c>
      <c r="S1268" s="83" t="s">
        <v>139</v>
      </c>
      <c r="T1268" s="67" t="s">
        <v>140</v>
      </c>
      <c r="U1268" s="200" t="s">
        <v>7831</v>
      </c>
      <c r="X1268" s="83" t="s">
        <v>137</v>
      </c>
    </row>
    <row r="1269" spans="1:24" ht="23.25">
      <c r="A1269" s="67" t="s">
        <v>134</v>
      </c>
      <c r="B1269" s="67" t="s">
        <v>135</v>
      </c>
      <c r="C1269" s="83">
        <v>2549</v>
      </c>
      <c r="D1269" s="102" t="s">
        <v>5489</v>
      </c>
      <c r="E1269" s="83" t="s">
        <v>1441</v>
      </c>
      <c r="F1269" s="67" t="s">
        <v>136</v>
      </c>
      <c r="G1269" s="83">
        <v>18000</v>
      </c>
      <c r="H1269" s="67" t="s">
        <v>162</v>
      </c>
      <c r="I1269" s="67">
        <v>1</v>
      </c>
      <c r="J1269" s="196">
        <v>39081</v>
      </c>
      <c r="K1269" s="67">
        <v>0</v>
      </c>
      <c r="L1269" s="123">
        <f t="shared" si="21"/>
        <v>29950</v>
      </c>
      <c r="M1269" s="108" t="s">
        <v>5780</v>
      </c>
      <c r="N1269" s="113" t="s">
        <v>9526</v>
      </c>
      <c r="Q1269" s="83" t="s">
        <v>4879</v>
      </c>
      <c r="R1269" s="182" t="s">
        <v>3368</v>
      </c>
      <c r="S1269" s="83" t="s">
        <v>139</v>
      </c>
      <c r="T1269" s="67" t="s">
        <v>140</v>
      </c>
      <c r="U1269" s="200" t="s">
        <v>7831</v>
      </c>
      <c r="X1269" s="83" t="s">
        <v>7429</v>
      </c>
    </row>
    <row r="1270" spans="1:24" ht="23.25">
      <c r="A1270" s="67" t="s">
        <v>134</v>
      </c>
      <c r="B1270" s="67" t="s">
        <v>135</v>
      </c>
      <c r="C1270" s="83">
        <v>2550</v>
      </c>
      <c r="D1270" s="102" t="s">
        <v>5489</v>
      </c>
      <c r="E1270" s="83" t="s">
        <v>1442</v>
      </c>
      <c r="F1270" s="67" t="s">
        <v>136</v>
      </c>
      <c r="G1270" s="83">
        <v>16200</v>
      </c>
      <c r="H1270" s="67" t="s">
        <v>162</v>
      </c>
      <c r="I1270" s="67">
        <v>1</v>
      </c>
      <c r="J1270" s="196">
        <v>39081</v>
      </c>
      <c r="K1270" s="67">
        <v>0</v>
      </c>
      <c r="L1270" s="123">
        <f t="shared" si="21"/>
        <v>29950</v>
      </c>
      <c r="M1270" s="108" t="s">
        <v>5780</v>
      </c>
      <c r="N1270" s="113" t="s">
        <v>9526</v>
      </c>
      <c r="Q1270" s="83" t="s">
        <v>4880</v>
      </c>
      <c r="R1270" s="182" t="s">
        <v>3369</v>
      </c>
      <c r="S1270" s="83" t="s">
        <v>139</v>
      </c>
      <c r="T1270" s="67" t="s">
        <v>140</v>
      </c>
      <c r="U1270" s="200" t="s">
        <v>7831</v>
      </c>
      <c r="X1270" s="83" t="s">
        <v>7430</v>
      </c>
    </row>
    <row r="1271" spans="1:24" ht="23.25">
      <c r="A1271" s="67" t="s">
        <v>134</v>
      </c>
      <c r="B1271" s="67" t="s">
        <v>135</v>
      </c>
      <c r="C1271" s="83">
        <v>607</v>
      </c>
      <c r="D1271" s="102" t="s">
        <v>5531</v>
      </c>
      <c r="E1271" s="83" t="s">
        <v>1443</v>
      </c>
      <c r="F1271" s="67" t="s">
        <v>136</v>
      </c>
      <c r="G1271" s="83">
        <v>7800</v>
      </c>
      <c r="H1271" s="67" t="s">
        <v>162</v>
      </c>
      <c r="I1271" s="67">
        <v>1</v>
      </c>
      <c r="J1271" s="196">
        <v>39081</v>
      </c>
      <c r="K1271" s="67">
        <v>0</v>
      </c>
      <c r="L1271" s="123">
        <f t="shared" si="21"/>
        <v>29950</v>
      </c>
      <c r="M1271" s="108" t="s">
        <v>5757</v>
      </c>
      <c r="N1271" s="113" t="s">
        <v>9526</v>
      </c>
      <c r="Q1271" s="83" t="s">
        <v>4881</v>
      </c>
      <c r="R1271" s="182" t="s">
        <v>3370</v>
      </c>
      <c r="S1271" s="83" t="s">
        <v>139</v>
      </c>
      <c r="T1271" s="67" t="s">
        <v>140</v>
      </c>
      <c r="U1271" s="200" t="s">
        <v>7830</v>
      </c>
      <c r="X1271" s="83" t="s">
        <v>7431</v>
      </c>
    </row>
    <row r="1272" spans="1:24" ht="23.25">
      <c r="A1272" s="67" t="s">
        <v>134</v>
      </c>
      <c r="B1272" s="67" t="s">
        <v>135</v>
      </c>
      <c r="C1272" s="83">
        <v>3021</v>
      </c>
      <c r="D1272" s="102" t="s">
        <v>5482</v>
      </c>
      <c r="E1272" s="83" t="s">
        <v>1444</v>
      </c>
      <c r="F1272" s="67" t="s">
        <v>136</v>
      </c>
      <c r="G1272" s="83">
        <v>1000</v>
      </c>
      <c r="H1272" s="67" t="s">
        <v>162</v>
      </c>
      <c r="I1272" s="67">
        <v>1</v>
      </c>
      <c r="J1272" s="196">
        <v>39081</v>
      </c>
      <c r="K1272" s="67">
        <v>0</v>
      </c>
      <c r="L1272" s="123">
        <f t="shared" si="21"/>
        <v>29950</v>
      </c>
      <c r="M1272" s="108" t="s">
        <v>178</v>
      </c>
      <c r="N1272" s="113" t="s">
        <v>9526</v>
      </c>
      <c r="Q1272" s="83" t="s">
        <v>137</v>
      </c>
      <c r="R1272" s="182" t="s">
        <v>137</v>
      </c>
      <c r="S1272" s="83" t="s">
        <v>139</v>
      </c>
      <c r="T1272" s="67" t="s">
        <v>140</v>
      </c>
      <c r="U1272" s="200" t="s">
        <v>7830</v>
      </c>
      <c r="X1272" s="83" t="s">
        <v>7432</v>
      </c>
    </row>
    <row r="1273" spans="1:24" ht="23.25">
      <c r="A1273" s="67" t="s">
        <v>134</v>
      </c>
      <c r="B1273" s="67" t="s">
        <v>135</v>
      </c>
      <c r="C1273" s="83">
        <v>1156</v>
      </c>
      <c r="D1273" s="102" t="s">
        <v>5500</v>
      </c>
      <c r="E1273" s="83" t="s">
        <v>1445</v>
      </c>
      <c r="F1273" s="67" t="s">
        <v>136</v>
      </c>
      <c r="G1273" s="83">
        <v>8000</v>
      </c>
      <c r="H1273" s="67" t="s">
        <v>162</v>
      </c>
      <c r="I1273" s="67">
        <v>1</v>
      </c>
      <c r="J1273" s="196">
        <v>39081</v>
      </c>
      <c r="K1273" s="67">
        <v>0</v>
      </c>
      <c r="L1273" s="123">
        <f t="shared" si="21"/>
        <v>29950</v>
      </c>
      <c r="M1273" s="108" t="s">
        <v>5764</v>
      </c>
      <c r="N1273" s="113" t="s">
        <v>9526</v>
      </c>
      <c r="Q1273" s="83" t="s">
        <v>4882</v>
      </c>
      <c r="R1273" s="182" t="s">
        <v>3371</v>
      </c>
      <c r="S1273" s="83" t="s">
        <v>139</v>
      </c>
      <c r="T1273" s="67" t="s">
        <v>140</v>
      </c>
      <c r="U1273" s="200" t="s">
        <v>7831</v>
      </c>
      <c r="X1273" s="83" t="s">
        <v>7433</v>
      </c>
    </row>
    <row r="1274" spans="1:24" ht="23.25">
      <c r="A1274" s="67" t="s">
        <v>134</v>
      </c>
      <c r="B1274" s="67" t="s">
        <v>135</v>
      </c>
      <c r="C1274" s="83">
        <v>3022</v>
      </c>
      <c r="D1274" s="102" t="s">
        <v>5660</v>
      </c>
      <c r="E1274" s="83" t="s">
        <v>1446</v>
      </c>
      <c r="F1274" s="67" t="s">
        <v>136</v>
      </c>
      <c r="G1274" s="83">
        <v>1300</v>
      </c>
      <c r="H1274" s="67" t="s">
        <v>162</v>
      </c>
      <c r="I1274" s="67">
        <v>1</v>
      </c>
      <c r="J1274" s="196">
        <v>39081</v>
      </c>
      <c r="K1274" s="67">
        <v>0</v>
      </c>
      <c r="L1274" s="123">
        <f t="shared" si="21"/>
        <v>29950</v>
      </c>
      <c r="M1274" s="108" t="s">
        <v>5878</v>
      </c>
      <c r="N1274" s="113" t="s">
        <v>9526</v>
      </c>
      <c r="Q1274" s="83" t="s">
        <v>137</v>
      </c>
      <c r="R1274" s="182" t="s">
        <v>137</v>
      </c>
      <c r="S1274" s="83" t="s">
        <v>139</v>
      </c>
      <c r="T1274" s="67" t="s">
        <v>140</v>
      </c>
      <c r="U1274" s="200" t="s">
        <v>7830</v>
      </c>
      <c r="X1274" s="83" t="s">
        <v>137</v>
      </c>
    </row>
    <row r="1275" spans="1:24" ht="23.25">
      <c r="A1275" s="67" t="s">
        <v>134</v>
      </c>
      <c r="B1275" s="67" t="s">
        <v>135</v>
      </c>
      <c r="C1275" s="83">
        <v>1640</v>
      </c>
      <c r="D1275" s="102" t="s">
        <v>5506</v>
      </c>
      <c r="E1275" s="83" t="s">
        <v>1447</v>
      </c>
      <c r="F1275" s="67" t="s">
        <v>136</v>
      </c>
      <c r="G1275" s="83">
        <v>31200</v>
      </c>
      <c r="H1275" s="67" t="s">
        <v>162</v>
      </c>
      <c r="I1275" s="67">
        <v>1</v>
      </c>
      <c r="J1275" s="196">
        <v>39081</v>
      </c>
      <c r="K1275" s="67">
        <v>0</v>
      </c>
      <c r="L1275" s="123">
        <f t="shared" si="21"/>
        <v>29950</v>
      </c>
      <c r="M1275" s="108" t="s">
        <v>5992</v>
      </c>
      <c r="N1275" s="113" t="s">
        <v>9526</v>
      </c>
      <c r="Q1275" s="83" t="s">
        <v>4883</v>
      </c>
      <c r="R1275" s="182" t="s">
        <v>3372</v>
      </c>
      <c r="S1275" s="83" t="s">
        <v>139</v>
      </c>
      <c r="T1275" s="67" t="s">
        <v>140</v>
      </c>
      <c r="U1275" s="200" t="s">
        <v>7832</v>
      </c>
      <c r="X1275" s="83" t="s">
        <v>137</v>
      </c>
    </row>
    <row r="1276" spans="1:24" ht="23.25">
      <c r="A1276" s="67" t="s">
        <v>134</v>
      </c>
      <c r="B1276" s="67" t="s">
        <v>135</v>
      </c>
      <c r="C1276" s="83">
        <v>1604</v>
      </c>
      <c r="D1276" s="102" t="s">
        <v>5516</v>
      </c>
      <c r="E1276" s="83" t="s">
        <v>1448</v>
      </c>
      <c r="F1276" s="67" t="s">
        <v>136</v>
      </c>
      <c r="G1276" s="83">
        <v>29000</v>
      </c>
      <c r="H1276" s="67" t="s">
        <v>162</v>
      </c>
      <c r="I1276" s="67">
        <v>1</v>
      </c>
      <c r="J1276" s="196">
        <v>39081</v>
      </c>
      <c r="K1276" s="67">
        <v>0</v>
      </c>
      <c r="L1276" s="123">
        <f t="shared" si="21"/>
        <v>29950</v>
      </c>
      <c r="M1276" s="108" t="s">
        <v>5744</v>
      </c>
      <c r="N1276" s="113" t="s">
        <v>9526</v>
      </c>
      <c r="Q1276" s="83" t="s">
        <v>4884</v>
      </c>
      <c r="R1276" s="182" t="s">
        <v>3373</v>
      </c>
      <c r="S1276" s="83" t="s">
        <v>139</v>
      </c>
      <c r="T1276" s="67" t="s">
        <v>140</v>
      </c>
      <c r="U1276" s="200" t="s">
        <v>7832</v>
      </c>
      <c r="X1276" s="83" t="s">
        <v>7434</v>
      </c>
    </row>
    <row r="1277" spans="1:24" ht="23.25">
      <c r="A1277" s="67" t="s">
        <v>134</v>
      </c>
      <c r="B1277" s="67" t="s">
        <v>135</v>
      </c>
      <c r="C1277" s="83">
        <v>1603</v>
      </c>
      <c r="D1277" s="102" t="s">
        <v>5516</v>
      </c>
      <c r="E1277" s="83" t="s">
        <v>1449</v>
      </c>
      <c r="F1277" s="67" t="s">
        <v>136</v>
      </c>
      <c r="G1277" s="83">
        <v>33600</v>
      </c>
      <c r="H1277" s="67" t="s">
        <v>162</v>
      </c>
      <c r="I1277" s="67">
        <v>1</v>
      </c>
      <c r="J1277" s="196">
        <v>39081</v>
      </c>
      <c r="K1277" s="67">
        <v>0</v>
      </c>
      <c r="L1277" s="123">
        <f t="shared" si="21"/>
        <v>29950</v>
      </c>
      <c r="M1277" s="108" t="s">
        <v>5744</v>
      </c>
      <c r="N1277" s="113" t="s">
        <v>9526</v>
      </c>
      <c r="Q1277" s="83" t="s">
        <v>4885</v>
      </c>
      <c r="R1277" s="182" t="s">
        <v>3374</v>
      </c>
      <c r="S1277" s="83" t="s">
        <v>139</v>
      </c>
      <c r="T1277" s="67" t="s">
        <v>140</v>
      </c>
      <c r="U1277" s="200" t="s">
        <v>7832</v>
      </c>
      <c r="X1277" s="83" t="s">
        <v>7435</v>
      </c>
    </row>
    <row r="1278" spans="1:24" ht="23.25">
      <c r="A1278" s="67" t="s">
        <v>134</v>
      </c>
      <c r="B1278" s="67" t="s">
        <v>135</v>
      </c>
      <c r="C1278" s="83">
        <v>357</v>
      </c>
      <c r="D1278" s="102" t="s">
        <v>5481</v>
      </c>
      <c r="E1278" s="83" t="s">
        <v>1450</v>
      </c>
      <c r="F1278" s="67" t="s">
        <v>5807</v>
      </c>
      <c r="G1278" s="83">
        <v>6100</v>
      </c>
      <c r="H1278" s="67" t="s">
        <v>162</v>
      </c>
      <c r="I1278" s="67">
        <v>1</v>
      </c>
      <c r="J1278" s="196">
        <v>39081</v>
      </c>
      <c r="K1278" s="67">
        <v>0</v>
      </c>
      <c r="L1278" s="123">
        <f t="shared" si="21"/>
        <v>29950</v>
      </c>
      <c r="M1278" s="108" t="s">
        <v>5740</v>
      </c>
      <c r="N1278" s="113" t="s">
        <v>9526</v>
      </c>
      <c r="Q1278" s="83" t="s">
        <v>4886</v>
      </c>
      <c r="R1278" s="182" t="s">
        <v>3375</v>
      </c>
      <c r="S1278" s="83" t="s">
        <v>139</v>
      </c>
      <c r="T1278" s="67" t="s">
        <v>140</v>
      </c>
      <c r="U1278" s="200" t="s">
        <v>7830</v>
      </c>
      <c r="X1278" s="83" t="s">
        <v>7436</v>
      </c>
    </row>
    <row r="1279" spans="1:24" ht="23.25">
      <c r="A1279" s="67" t="s">
        <v>134</v>
      </c>
      <c r="B1279" s="67" t="s">
        <v>135</v>
      </c>
      <c r="C1279" s="83">
        <v>1606</v>
      </c>
      <c r="D1279" s="102" t="s">
        <v>5526</v>
      </c>
      <c r="E1279" s="83" t="s">
        <v>1451</v>
      </c>
      <c r="F1279" s="67" t="s">
        <v>136</v>
      </c>
      <c r="G1279" s="83">
        <v>7400</v>
      </c>
      <c r="H1279" s="67" t="s">
        <v>162</v>
      </c>
      <c r="I1279" s="67">
        <v>1</v>
      </c>
      <c r="J1279" s="196">
        <v>39081</v>
      </c>
      <c r="K1279" s="67">
        <v>0</v>
      </c>
      <c r="L1279" s="123">
        <f t="shared" si="21"/>
        <v>29950</v>
      </c>
      <c r="M1279" s="108" t="s">
        <v>5738</v>
      </c>
      <c r="N1279" s="113" t="s">
        <v>9526</v>
      </c>
      <c r="Q1279" s="83" t="s">
        <v>4887</v>
      </c>
      <c r="R1279" s="182" t="s">
        <v>3376</v>
      </c>
      <c r="S1279" s="83" t="s">
        <v>139</v>
      </c>
      <c r="T1279" s="67" t="s">
        <v>140</v>
      </c>
      <c r="U1279" s="200" t="s">
        <v>7830</v>
      </c>
      <c r="X1279" s="83" t="s">
        <v>7437</v>
      </c>
    </row>
    <row r="1280" spans="1:24" ht="23.25">
      <c r="A1280" s="67" t="s">
        <v>134</v>
      </c>
      <c r="B1280" s="67" t="s">
        <v>135</v>
      </c>
      <c r="C1280" s="83">
        <v>3023</v>
      </c>
      <c r="D1280" s="102" t="s">
        <v>5487</v>
      </c>
      <c r="E1280" s="83" t="s">
        <v>1452</v>
      </c>
      <c r="F1280" s="67" t="s">
        <v>136</v>
      </c>
      <c r="G1280" s="83">
        <v>1000</v>
      </c>
      <c r="H1280" s="67" t="s">
        <v>162</v>
      </c>
      <c r="I1280" s="67">
        <v>1</v>
      </c>
      <c r="J1280" s="196">
        <v>39081</v>
      </c>
      <c r="K1280" s="67">
        <v>0</v>
      </c>
      <c r="L1280" s="123">
        <f t="shared" si="21"/>
        <v>29950</v>
      </c>
      <c r="M1280" s="108" t="s">
        <v>5768</v>
      </c>
      <c r="N1280" s="113" t="s">
        <v>9526</v>
      </c>
      <c r="Q1280" s="83" t="s">
        <v>137</v>
      </c>
      <c r="R1280" s="182" t="s">
        <v>137</v>
      </c>
      <c r="S1280" s="83" t="s">
        <v>139</v>
      </c>
      <c r="T1280" s="67" t="s">
        <v>140</v>
      </c>
      <c r="U1280" s="200" t="s">
        <v>7830</v>
      </c>
      <c r="X1280" s="83" t="s">
        <v>7438</v>
      </c>
    </row>
    <row r="1281" spans="1:24" ht="23.25">
      <c r="A1281" s="67" t="s">
        <v>134</v>
      </c>
      <c r="B1281" s="67" t="s">
        <v>135</v>
      </c>
      <c r="C1281" s="83">
        <v>3024</v>
      </c>
      <c r="D1281" s="102" t="s">
        <v>5607</v>
      </c>
      <c r="E1281" s="83" t="s">
        <v>1453</v>
      </c>
      <c r="F1281" s="67" t="s">
        <v>136</v>
      </c>
      <c r="G1281" s="83">
        <v>1000</v>
      </c>
      <c r="H1281" s="67" t="s">
        <v>162</v>
      </c>
      <c r="I1281" s="67">
        <v>1</v>
      </c>
      <c r="J1281" s="196">
        <v>39081</v>
      </c>
      <c r="K1281" s="67">
        <v>0</v>
      </c>
      <c r="L1281" s="123">
        <f t="shared" si="21"/>
        <v>29950</v>
      </c>
      <c r="M1281" s="108" t="s">
        <v>5993</v>
      </c>
      <c r="N1281" s="113" t="s">
        <v>9526</v>
      </c>
      <c r="Q1281" s="83" t="s">
        <v>137</v>
      </c>
      <c r="R1281" s="182" t="s">
        <v>137</v>
      </c>
      <c r="S1281" s="83" t="s">
        <v>139</v>
      </c>
      <c r="T1281" s="67" t="s">
        <v>140</v>
      </c>
      <c r="U1281" s="200" t="s">
        <v>7830</v>
      </c>
      <c r="X1281" s="83" t="s">
        <v>7439</v>
      </c>
    </row>
    <row r="1282" spans="1:24" ht="23.25">
      <c r="A1282" s="67" t="s">
        <v>134</v>
      </c>
      <c r="B1282" s="67" t="s">
        <v>135</v>
      </c>
      <c r="C1282" s="83">
        <v>1061</v>
      </c>
      <c r="D1282" s="102" t="s">
        <v>172</v>
      </c>
      <c r="E1282" s="83" t="s">
        <v>1454</v>
      </c>
      <c r="F1282" s="67" t="s">
        <v>136</v>
      </c>
      <c r="G1282" s="83">
        <v>6600</v>
      </c>
      <c r="H1282" s="67" t="s">
        <v>162</v>
      </c>
      <c r="I1282" s="67">
        <v>1</v>
      </c>
      <c r="J1282" s="196">
        <v>39081</v>
      </c>
      <c r="K1282" s="67">
        <v>0</v>
      </c>
      <c r="L1282" s="123">
        <f t="shared" si="21"/>
        <v>29950</v>
      </c>
      <c r="M1282" s="108" t="s">
        <v>5895</v>
      </c>
      <c r="N1282" s="113" t="s">
        <v>9526</v>
      </c>
      <c r="Q1282" s="83" t="s">
        <v>4888</v>
      </c>
      <c r="R1282" s="182" t="s">
        <v>3377</v>
      </c>
      <c r="S1282" s="83" t="s">
        <v>139</v>
      </c>
      <c r="T1282" s="67" t="s">
        <v>140</v>
      </c>
      <c r="U1282" s="200" t="s">
        <v>7830</v>
      </c>
      <c r="X1282" s="83" t="s">
        <v>7440</v>
      </c>
    </row>
    <row r="1283" spans="1:24" ht="23.25">
      <c r="A1283" s="67" t="s">
        <v>134</v>
      </c>
      <c r="B1283" s="67" t="s">
        <v>135</v>
      </c>
      <c r="C1283" s="83">
        <v>1996</v>
      </c>
      <c r="D1283" s="102" t="s">
        <v>172</v>
      </c>
      <c r="E1283" s="83" t="s">
        <v>1455</v>
      </c>
      <c r="F1283" s="67" t="s">
        <v>136</v>
      </c>
      <c r="G1283" s="83">
        <v>22300</v>
      </c>
      <c r="H1283" s="67" t="s">
        <v>162</v>
      </c>
      <c r="I1283" s="67">
        <v>1</v>
      </c>
      <c r="J1283" s="196">
        <v>39081</v>
      </c>
      <c r="K1283" s="67">
        <v>0</v>
      </c>
      <c r="L1283" s="123">
        <f t="shared" si="21"/>
        <v>29950</v>
      </c>
      <c r="M1283" s="108" t="s">
        <v>5842</v>
      </c>
      <c r="N1283" s="113" t="s">
        <v>9526</v>
      </c>
      <c r="Q1283" s="83" t="s">
        <v>4889</v>
      </c>
      <c r="R1283" s="182" t="s">
        <v>3378</v>
      </c>
      <c r="S1283" s="83" t="s">
        <v>139</v>
      </c>
      <c r="T1283" s="67" t="s">
        <v>140</v>
      </c>
      <c r="U1283" s="200" t="s">
        <v>7831</v>
      </c>
      <c r="X1283" s="83" t="s">
        <v>7441</v>
      </c>
    </row>
    <row r="1284" spans="1:24" ht="23.25">
      <c r="A1284" s="67" t="s">
        <v>134</v>
      </c>
      <c r="B1284" s="67" t="s">
        <v>135</v>
      </c>
      <c r="C1284" s="83">
        <v>1665</v>
      </c>
      <c r="D1284" s="102" t="s">
        <v>5596</v>
      </c>
      <c r="E1284" s="83" t="s">
        <v>1456</v>
      </c>
      <c r="F1284" s="67" t="s">
        <v>136</v>
      </c>
      <c r="G1284" s="83">
        <v>5600</v>
      </c>
      <c r="H1284" s="67" t="s">
        <v>162</v>
      </c>
      <c r="I1284" s="67">
        <v>1</v>
      </c>
      <c r="J1284" s="196">
        <v>39081</v>
      </c>
      <c r="K1284" s="67">
        <v>0</v>
      </c>
      <c r="L1284" s="123">
        <f t="shared" si="21"/>
        <v>29950</v>
      </c>
      <c r="M1284" s="108" t="s">
        <v>5994</v>
      </c>
      <c r="N1284" s="113" t="s">
        <v>9526</v>
      </c>
      <c r="Q1284" s="83" t="s">
        <v>4890</v>
      </c>
      <c r="R1284" s="182" t="s">
        <v>3379</v>
      </c>
      <c r="S1284" s="83" t="s">
        <v>139</v>
      </c>
      <c r="T1284" s="67" t="s">
        <v>140</v>
      </c>
      <c r="U1284" s="200" t="s">
        <v>7830</v>
      </c>
      <c r="X1284" s="83" t="s">
        <v>7442</v>
      </c>
    </row>
    <row r="1285" spans="1:24" ht="23.25">
      <c r="A1285" s="67" t="s">
        <v>134</v>
      </c>
      <c r="B1285" s="67" t="s">
        <v>135</v>
      </c>
      <c r="C1285" s="83">
        <v>1643</v>
      </c>
      <c r="D1285" s="102" t="s">
        <v>5661</v>
      </c>
      <c r="E1285" s="83" t="s">
        <v>1457</v>
      </c>
      <c r="F1285" s="67" t="s">
        <v>136</v>
      </c>
      <c r="G1285" s="83">
        <v>27000</v>
      </c>
      <c r="H1285" s="67" t="s">
        <v>162</v>
      </c>
      <c r="I1285" s="67">
        <v>1</v>
      </c>
      <c r="J1285" s="196">
        <v>39081</v>
      </c>
      <c r="K1285" s="67">
        <v>0</v>
      </c>
      <c r="L1285" s="123">
        <f t="shared" si="21"/>
        <v>29950</v>
      </c>
      <c r="M1285" s="108" t="s">
        <v>5995</v>
      </c>
      <c r="N1285" s="113" t="s">
        <v>9526</v>
      </c>
      <c r="Q1285" s="83" t="s">
        <v>4891</v>
      </c>
      <c r="R1285" s="182" t="s">
        <v>3380</v>
      </c>
      <c r="S1285" s="83" t="s">
        <v>139</v>
      </c>
      <c r="T1285" s="67" t="s">
        <v>140</v>
      </c>
      <c r="U1285" s="200" t="s">
        <v>7832</v>
      </c>
      <c r="X1285" s="83" t="s">
        <v>7443</v>
      </c>
    </row>
    <row r="1286" spans="1:24" ht="23.25">
      <c r="A1286" s="67" t="s">
        <v>134</v>
      </c>
      <c r="B1286" s="67" t="s">
        <v>135</v>
      </c>
      <c r="C1286" s="83">
        <v>1900</v>
      </c>
      <c r="D1286" s="102" t="s">
        <v>5483</v>
      </c>
      <c r="E1286" s="83" t="s">
        <v>1458</v>
      </c>
      <c r="F1286" s="67" t="s">
        <v>136</v>
      </c>
      <c r="G1286" s="83">
        <v>23000</v>
      </c>
      <c r="H1286" s="67" t="s">
        <v>162</v>
      </c>
      <c r="I1286" s="67">
        <v>1</v>
      </c>
      <c r="J1286" s="196">
        <v>39081</v>
      </c>
      <c r="K1286" s="67">
        <v>0</v>
      </c>
      <c r="L1286" s="123">
        <f t="shared" si="21"/>
        <v>29950</v>
      </c>
      <c r="M1286" s="108" t="s">
        <v>166</v>
      </c>
      <c r="N1286" s="113" t="s">
        <v>9526</v>
      </c>
      <c r="Q1286" s="83" t="s">
        <v>4475</v>
      </c>
      <c r="R1286" s="182" t="s">
        <v>3381</v>
      </c>
      <c r="S1286" s="83" t="s">
        <v>139</v>
      </c>
      <c r="T1286" s="67" t="s">
        <v>140</v>
      </c>
      <c r="U1286" s="200" t="s">
        <v>7831</v>
      </c>
      <c r="X1286" s="83" t="s">
        <v>137</v>
      </c>
    </row>
    <row r="1287" spans="1:24" ht="23.25">
      <c r="A1287" s="67" t="s">
        <v>134</v>
      </c>
      <c r="B1287" s="67" t="s">
        <v>135</v>
      </c>
      <c r="C1287" s="83">
        <v>2279</v>
      </c>
      <c r="D1287" s="102" t="s">
        <v>5482</v>
      </c>
      <c r="E1287" s="83" t="s">
        <v>1459</v>
      </c>
      <c r="F1287" s="67" t="s">
        <v>5807</v>
      </c>
      <c r="G1287" s="83">
        <v>6000</v>
      </c>
      <c r="H1287" s="67" t="s">
        <v>162</v>
      </c>
      <c r="I1287" s="67">
        <v>1</v>
      </c>
      <c r="J1287" s="196">
        <v>39099</v>
      </c>
      <c r="K1287" s="67">
        <v>0</v>
      </c>
      <c r="L1287" s="123">
        <f t="shared" si="21"/>
        <v>29968</v>
      </c>
      <c r="M1287" s="108" t="s">
        <v>5914</v>
      </c>
      <c r="N1287" s="113" t="s">
        <v>9526</v>
      </c>
      <c r="Q1287" s="83" t="s">
        <v>4892</v>
      </c>
      <c r="R1287" s="182" t="s">
        <v>3382</v>
      </c>
      <c r="S1287" s="83" t="s">
        <v>139</v>
      </c>
      <c r="T1287" s="67" t="s">
        <v>140</v>
      </c>
      <c r="U1287" s="200" t="s">
        <v>7830</v>
      </c>
      <c r="X1287" s="83" t="s">
        <v>7444</v>
      </c>
    </row>
    <row r="1288" spans="1:24" ht="23.25">
      <c r="A1288" s="67" t="s">
        <v>134</v>
      </c>
      <c r="B1288" s="67" t="s">
        <v>135</v>
      </c>
      <c r="C1288" s="83">
        <v>2553</v>
      </c>
      <c r="D1288" s="102" t="s">
        <v>172</v>
      </c>
      <c r="E1288" s="83" t="s">
        <v>1460</v>
      </c>
      <c r="F1288" s="67" t="s">
        <v>136</v>
      </c>
      <c r="G1288" s="83">
        <v>3500</v>
      </c>
      <c r="H1288" s="67" t="s">
        <v>162</v>
      </c>
      <c r="I1288" s="67">
        <v>1</v>
      </c>
      <c r="J1288" s="196">
        <v>39101</v>
      </c>
      <c r="K1288" s="67">
        <v>0</v>
      </c>
      <c r="L1288" s="123">
        <f t="shared" si="21"/>
        <v>29970</v>
      </c>
      <c r="M1288" s="108" t="s">
        <v>5803</v>
      </c>
      <c r="N1288" s="113" t="s">
        <v>9526</v>
      </c>
      <c r="Q1288" s="83" t="s">
        <v>4893</v>
      </c>
      <c r="R1288" s="182" t="s">
        <v>3383</v>
      </c>
      <c r="S1288" s="83" t="s">
        <v>139</v>
      </c>
      <c r="T1288" s="67" t="s">
        <v>140</v>
      </c>
      <c r="U1288" s="200" t="s">
        <v>7830</v>
      </c>
      <c r="X1288" s="83" t="s">
        <v>137</v>
      </c>
    </row>
    <row r="1289" spans="1:24" ht="23.25">
      <c r="A1289" s="67" t="s">
        <v>134</v>
      </c>
      <c r="B1289" s="67" t="s">
        <v>135</v>
      </c>
      <c r="C1289" s="83">
        <v>1788</v>
      </c>
      <c r="D1289" s="102" t="s">
        <v>5662</v>
      </c>
      <c r="E1289" s="83" t="s">
        <v>1461</v>
      </c>
      <c r="F1289" s="67" t="s">
        <v>5807</v>
      </c>
      <c r="G1289" s="83">
        <v>5000</v>
      </c>
      <c r="H1289" s="67" t="s">
        <v>162</v>
      </c>
      <c r="I1289" s="67">
        <v>1</v>
      </c>
      <c r="J1289" s="196">
        <v>39113</v>
      </c>
      <c r="K1289" s="67">
        <v>0</v>
      </c>
      <c r="L1289" s="123">
        <f t="shared" si="21"/>
        <v>29982</v>
      </c>
      <c r="M1289" s="108" t="s">
        <v>166</v>
      </c>
      <c r="N1289" s="113" t="s">
        <v>9526</v>
      </c>
      <c r="Q1289" s="83" t="s">
        <v>137</v>
      </c>
      <c r="R1289" s="182" t="s">
        <v>137</v>
      </c>
      <c r="S1289" s="83" t="s">
        <v>139</v>
      </c>
      <c r="T1289" s="67" t="s">
        <v>140</v>
      </c>
      <c r="U1289" s="200" t="s">
        <v>7830</v>
      </c>
      <c r="X1289" s="83" t="s">
        <v>7445</v>
      </c>
    </row>
    <row r="1290" spans="1:24" ht="23.25">
      <c r="A1290" s="67" t="s">
        <v>134</v>
      </c>
      <c r="B1290" s="67" t="s">
        <v>135</v>
      </c>
      <c r="C1290" s="83">
        <v>1790</v>
      </c>
      <c r="D1290" s="102" t="s">
        <v>5484</v>
      </c>
      <c r="E1290" s="83" t="s">
        <v>1462</v>
      </c>
      <c r="F1290" s="67" t="s">
        <v>136</v>
      </c>
      <c r="G1290" s="83">
        <v>11400</v>
      </c>
      <c r="H1290" s="67" t="s">
        <v>162</v>
      </c>
      <c r="I1290" s="67">
        <v>1</v>
      </c>
      <c r="J1290" s="196">
        <v>39113</v>
      </c>
      <c r="K1290" s="67">
        <v>0</v>
      </c>
      <c r="L1290" s="123">
        <f t="shared" si="21"/>
        <v>29982</v>
      </c>
      <c r="M1290" s="108" t="s">
        <v>5996</v>
      </c>
      <c r="N1290" s="113" t="s">
        <v>9526</v>
      </c>
      <c r="Q1290" s="83" t="s">
        <v>4894</v>
      </c>
      <c r="R1290" s="182" t="s">
        <v>3384</v>
      </c>
      <c r="S1290" s="83" t="s">
        <v>139</v>
      </c>
      <c r="T1290" s="67" t="s">
        <v>140</v>
      </c>
      <c r="U1290" s="200" t="s">
        <v>7831</v>
      </c>
      <c r="X1290" s="83" t="s">
        <v>7446</v>
      </c>
    </row>
    <row r="1291" spans="1:24" ht="23.25">
      <c r="A1291" s="67" t="s">
        <v>134</v>
      </c>
      <c r="B1291" s="67" t="s">
        <v>135</v>
      </c>
      <c r="C1291" s="83">
        <v>1789</v>
      </c>
      <c r="D1291" s="102" t="s">
        <v>5500</v>
      </c>
      <c r="E1291" s="83" t="s">
        <v>1463</v>
      </c>
      <c r="F1291" s="67" t="s">
        <v>136</v>
      </c>
      <c r="G1291" s="83">
        <v>11400</v>
      </c>
      <c r="H1291" s="67" t="s">
        <v>5736</v>
      </c>
      <c r="I1291" s="67">
        <v>1</v>
      </c>
      <c r="J1291" s="196">
        <v>39113</v>
      </c>
      <c r="K1291" s="67">
        <v>0</v>
      </c>
      <c r="L1291" s="123">
        <f t="shared" si="21"/>
        <v>29982</v>
      </c>
      <c r="M1291" s="108" t="s">
        <v>5827</v>
      </c>
      <c r="N1291" s="113" t="s">
        <v>9526</v>
      </c>
      <c r="Q1291" s="83" t="s">
        <v>4894</v>
      </c>
      <c r="R1291" s="182" t="s">
        <v>3385</v>
      </c>
      <c r="S1291" s="83" t="s">
        <v>139</v>
      </c>
      <c r="T1291" s="67" t="s">
        <v>140</v>
      </c>
      <c r="U1291" s="200" t="s">
        <v>7831</v>
      </c>
      <c r="X1291" s="83" t="s">
        <v>137</v>
      </c>
    </row>
    <row r="1292" spans="1:24" ht="23.25">
      <c r="A1292" s="67" t="s">
        <v>134</v>
      </c>
      <c r="B1292" s="67" t="s">
        <v>135</v>
      </c>
      <c r="C1292" s="83">
        <v>2393</v>
      </c>
      <c r="D1292" s="102" t="s">
        <v>5663</v>
      </c>
      <c r="E1292" s="83" t="s">
        <v>1464</v>
      </c>
      <c r="F1292" s="67" t="s">
        <v>5807</v>
      </c>
      <c r="G1292" s="83">
        <v>11400</v>
      </c>
      <c r="H1292" s="67" t="s">
        <v>162</v>
      </c>
      <c r="I1292" s="67">
        <v>1</v>
      </c>
      <c r="J1292" s="196">
        <v>39113</v>
      </c>
      <c r="K1292" s="67">
        <v>0</v>
      </c>
      <c r="L1292" s="123">
        <f t="shared" si="21"/>
        <v>29982</v>
      </c>
      <c r="M1292" s="108" t="s">
        <v>5897</v>
      </c>
      <c r="N1292" s="113" t="s">
        <v>9526</v>
      </c>
      <c r="Q1292" s="83">
        <v>9900072791</v>
      </c>
      <c r="R1292" s="182">
        <v>373255642475</v>
      </c>
      <c r="S1292" s="83" t="s">
        <v>139</v>
      </c>
      <c r="T1292" s="67" t="s">
        <v>140</v>
      </c>
      <c r="U1292" s="200" t="s">
        <v>7830</v>
      </c>
      <c r="X1292" s="83" t="s">
        <v>137</v>
      </c>
    </row>
    <row r="1293" spans="1:24" ht="23.25">
      <c r="A1293" s="67" t="s">
        <v>134</v>
      </c>
      <c r="B1293" s="67" t="s">
        <v>135</v>
      </c>
      <c r="C1293" s="83">
        <v>1555</v>
      </c>
      <c r="D1293" s="102" t="s">
        <v>5582</v>
      </c>
      <c r="E1293" s="83" t="s">
        <v>1465</v>
      </c>
      <c r="F1293" s="67" t="s">
        <v>136</v>
      </c>
      <c r="G1293" s="83">
        <v>7200</v>
      </c>
      <c r="H1293" s="67" t="s">
        <v>162</v>
      </c>
      <c r="I1293" s="67">
        <v>1</v>
      </c>
      <c r="J1293" s="196">
        <v>39147</v>
      </c>
      <c r="K1293" s="67">
        <v>0</v>
      </c>
      <c r="L1293" s="123">
        <f t="shared" si="21"/>
        <v>30016</v>
      </c>
      <c r="M1293" s="108" t="s">
        <v>5825</v>
      </c>
      <c r="N1293" s="113" t="s">
        <v>9526</v>
      </c>
      <c r="Q1293" s="83" t="s">
        <v>4895</v>
      </c>
      <c r="R1293" s="182" t="s">
        <v>3386</v>
      </c>
      <c r="S1293" s="83" t="s">
        <v>139</v>
      </c>
      <c r="T1293" s="67" t="s">
        <v>140</v>
      </c>
      <c r="U1293" s="200" t="s">
        <v>7830</v>
      </c>
      <c r="X1293" s="83" t="s">
        <v>137</v>
      </c>
    </row>
    <row r="1294" spans="1:24" ht="23.25">
      <c r="A1294" s="67" t="s">
        <v>134</v>
      </c>
      <c r="B1294" s="67" t="s">
        <v>135</v>
      </c>
      <c r="C1294" s="83">
        <v>3025</v>
      </c>
      <c r="D1294" s="102" t="s">
        <v>5504</v>
      </c>
      <c r="E1294" s="83" t="s">
        <v>1466</v>
      </c>
      <c r="F1294" s="67" t="s">
        <v>136</v>
      </c>
      <c r="G1294" s="83">
        <v>500</v>
      </c>
      <c r="H1294" s="67" t="s">
        <v>162</v>
      </c>
      <c r="I1294" s="67">
        <v>1</v>
      </c>
      <c r="J1294" s="196">
        <v>39165</v>
      </c>
      <c r="K1294" s="67">
        <v>0</v>
      </c>
      <c r="L1294" s="123">
        <f t="shared" si="21"/>
        <v>30034</v>
      </c>
      <c r="M1294" s="108" t="s">
        <v>5834</v>
      </c>
      <c r="N1294" s="113" t="s">
        <v>9526</v>
      </c>
      <c r="Q1294" s="83" t="s">
        <v>137</v>
      </c>
      <c r="R1294" s="182" t="s">
        <v>137</v>
      </c>
      <c r="S1294" s="83" t="s">
        <v>139</v>
      </c>
      <c r="T1294" s="67" t="s">
        <v>140</v>
      </c>
      <c r="U1294" s="200" t="s">
        <v>7830</v>
      </c>
      <c r="X1294" s="83" t="s">
        <v>137</v>
      </c>
    </row>
    <row r="1295" spans="1:24" ht="23.25">
      <c r="A1295" s="67" t="s">
        <v>134</v>
      </c>
      <c r="B1295" s="67" t="s">
        <v>135</v>
      </c>
      <c r="C1295" s="83">
        <v>1767</v>
      </c>
      <c r="D1295" s="102" t="s">
        <v>5500</v>
      </c>
      <c r="E1295" s="83" t="s">
        <v>1467</v>
      </c>
      <c r="F1295" s="67" t="s">
        <v>136</v>
      </c>
      <c r="G1295" s="83">
        <v>12000</v>
      </c>
      <c r="H1295" s="67" t="s">
        <v>5736</v>
      </c>
      <c r="I1295" s="67">
        <v>1</v>
      </c>
      <c r="J1295" s="196">
        <v>39168</v>
      </c>
      <c r="K1295" s="67">
        <v>0</v>
      </c>
      <c r="L1295" s="123">
        <f t="shared" si="21"/>
        <v>30037</v>
      </c>
      <c r="M1295" s="108" t="s">
        <v>5764</v>
      </c>
      <c r="N1295" s="113" t="s">
        <v>9526</v>
      </c>
      <c r="Q1295" s="83" t="s">
        <v>4896</v>
      </c>
      <c r="R1295" s="182" t="s">
        <v>3387</v>
      </c>
      <c r="S1295" s="83" t="s">
        <v>139</v>
      </c>
      <c r="T1295" s="67" t="s">
        <v>140</v>
      </c>
      <c r="U1295" s="200" t="s">
        <v>7830</v>
      </c>
      <c r="X1295" s="83" t="s">
        <v>137</v>
      </c>
    </row>
    <row r="1296" spans="1:24" ht="23.25">
      <c r="A1296" s="67" t="s">
        <v>134</v>
      </c>
      <c r="B1296" s="67" t="s">
        <v>135</v>
      </c>
      <c r="C1296" s="83">
        <v>2263</v>
      </c>
      <c r="D1296" s="102" t="s">
        <v>5483</v>
      </c>
      <c r="E1296" s="83" t="s">
        <v>1468</v>
      </c>
      <c r="F1296" s="67" t="s">
        <v>136</v>
      </c>
      <c r="G1296" s="83">
        <v>14400</v>
      </c>
      <c r="H1296" s="67" t="s">
        <v>162</v>
      </c>
      <c r="I1296" s="67">
        <v>1</v>
      </c>
      <c r="J1296" s="196">
        <v>39172</v>
      </c>
      <c r="K1296" s="67">
        <v>0</v>
      </c>
      <c r="L1296" s="123">
        <f t="shared" si="21"/>
        <v>30041</v>
      </c>
      <c r="M1296" s="108" t="s">
        <v>5730</v>
      </c>
      <c r="N1296" s="113" t="s">
        <v>9526</v>
      </c>
      <c r="Q1296" s="83" t="s">
        <v>4897</v>
      </c>
      <c r="R1296" s="182" t="s">
        <v>3388</v>
      </c>
      <c r="S1296" s="83" t="s">
        <v>139</v>
      </c>
      <c r="T1296" s="67" t="s">
        <v>140</v>
      </c>
      <c r="U1296" s="200" t="s">
        <v>7831</v>
      </c>
      <c r="X1296" s="83" t="s">
        <v>137</v>
      </c>
    </row>
    <row r="1297" spans="1:24" ht="23.25">
      <c r="A1297" s="67" t="s">
        <v>134</v>
      </c>
      <c r="B1297" s="67" t="s">
        <v>135</v>
      </c>
      <c r="C1297" s="83">
        <v>2437</v>
      </c>
      <c r="D1297" s="102" t="s">
        <v>5483</v>
      </c>
      <c r="E1297" s="83" t="s">
        <v>1469</v>
      </c>
      <c r="F1297" s="67" t="s">
        <v>5807</v>
      </c>
      <c r="G1297" s="83">
        <v>500</v>
      </c>
      <c r="H1297" s="67" t="s">
        <v>162</v>
      </c>
      <c r="I1297" s="67">
        <v>1</v>
      </c>
      <c r="J1297" s="196">
        <v>39172</v>
      </c>
      <c r="K1297" s="67">
        <v>0</v>
      </c>
      <c r="L1297" s="123">
        <f t="shared" si="21"/>
        <v>30041</v>
      </c>
      <c r="M1297" s="108" t="s">
        <v>5730</v>
      </c>
      <c r="N1297" s="113" t="s">
        <v>9526</v>
      </c>
      <c r="Q1297" s="83" t="s">
        <v>137</v>
      </c>
      <c r="R1297" s="182" t="s">
        <v>137</v>
      </c>
      <c r="S1297" s="83" t="s">
        <v>139</v>
      </c>
      <c r="T1297" s="67" t="s">
        <v>140</v>
      </c>
      <c r="U1297" s="200" t="s">
        <v>7830</v>
      </c>
      <c r="X1297" s="83" t="s">
        <v>137</v>
      </c>
    </row>
    <row r="1298" spans="1:24" ht="23.25">
      <c r="A1298" s="67" t="s">
        <v>134</v>
      </c>
      <c r="B1298" s="67" t="s">
        <v>135</v>
      </c>
      <c r="C1298" s="83">
        <v>2435</v>
      </c>
      <c r="D1298" s="102" t="s">
        <v>5483</v>
      </c>
      <c r="E1298" s="83" t="s">
        <v>1470</v>
      </c>
      <c r="F1298" s="67" t="s">
        <v>5807</v>
      </c>
      <c r="G1298" s="83">
        <v>600</v>
      </c>
      <c r="H1298" s="67" t="s">
        <v>162</v>
      </c>
      <c r="I1298" s="67">
        <v>1</v>
      </c>
      <c r="J1298" s="196">
        <v>39172</v>
      </c>
      <c r="K1298" s="67">
        <v>0</v>
      </c>
      <c r="L1298" s="123">
        <f t="shared" si="21"/>
        <v>30041</v>
      </c>
      <c r="M1298" s="108" t="s">
        <v>5931</v>
      </c>
      <c r="N1298" s="113" t="s">
        <v>9526</v>
      </c>
      <c r="Q1298" s="83">
        <v>9901308595</v>
      </c>
      <c r="R1298" s="182">
        <v>789169112408</v>
      </c>
      <c r="S1298" s="83" t="s">
        <v>139</v>
      </c>
      <c r="T1298" s="67" t="s">
        <v>140</v>
      </c>
      <c r="U1298" s="200" t="s">
        <v>7830</v>
      </c>
      <c r="X1298" s="83" t="s">
        <v>137</v>
      </c>
    </row>
    <row r="1299" spans="1:24" ht="23.25">
      <c r="A1299" s="67" t="s">
        <v>134</v>
      </c>
      <c r="B1299" s="67" t="s">
        <v>135</v>
      </c>
      <c r="C1299" s="83">
        <v>2423</v>
      </c>
      <c r="D1299" s="102" t="s">
        <v>5483</v>
      </c>
      <c r="E1299" s="83" t="s">
        <v>1471</v>
      </c>
      <c r="F1299" s="67" t="s">
        <v>5807</v>
      </c>
      <c r="G1299" s="83">
        <v>500</v>
      </c>
      <c r="H1299" s="67" t="s">
        <v>162</v>
      </c>
      <c r="I1299" s="67">
        <v>1</v>
      </c>
      <c r="J1299" s="196">
        <v>39172</v>
      </c>
      <c r="K1299" s="67">
        <v>0</v>
      </c>
      <c r="L1299" s="123">
        <f t="shared" si="21"/>
        <v>30041</v>
      </c>
      <c r="M1299" s="108" t="s">
        <v>5997</v>
      </c>
      <c r="N1299" s="113" t="s">
        <v>9526</v>
      </c>
      <c r="Q1299" s="83">
        <v>9448692645</v>
      </c>
      <c r="R1299" s="182">
        <v>634773259141</v>
      </c>
      <c r="S1299" s="83" t="s">
        <v>139</v>
      </c>
      <c r="T1299" s="67" t="s">
        <v>140</v>
      </c>
      <c r="U1299" s="200" t="s">
        <v>7830</v>
      </c>
      <c r="X1299" s="83" t="s">
        <v>137</v>
      </c>
    </row>
    <row r="1300" spans="1:24" ht="23.25">
      <c r="A1300" s="67" t="s">
        <v>134</v>
      </c>
      <c r="B1300" s="67" t="s">
        <v>135</v>
      </c>
      <c r="C1300" s="83">
        <v>3026</v>
      </c>
      <c r="D1300" s="102" t="s">
        <v>5483</v>
      </c>
      <c r="E1300" s="83" t="s">
        <v>1472</v>
      </c>
      <c r="F1300" s="67" t="s">
        <v>5807</v>
      </c>
      <c r="G1300" s="83">
        <v>500</v>
      </c>
      <c r="H1300" s="67" t="s">
        <v>162</v>
      </c>
      <c r="I1300" s="67">
        <v>1</v>
      </c>
      <c r="J1300" s="196">
        <v>39172</v>
      </c>
      <c r="K1300" s="67">
        <v>0</v>
      </c>
      <c r="L1300" s="123">
        <f t="shared" si="21"/>
        <v>30041</v>
      </c>
      <c r="M1300" s="108" t="s">
        <v>5935</v>
      </c>
      <c r="N1300" s="113" t="s">
        <v>9526</v>
      </c>
      <c r="Q1300" s="83" t="s">
        <v>137</v>
      </c>
      <c r="R1300" s="182">
        <v>922220625968</v>
      </c>
      <c r="S1300" s="83" t="s">
        <v>139</v>
      </c>
      <c r="T1300" s="67" t="s">
        <v>140</v>
      </c>
      <c r="U1300" s="200" t="s">
        <v>7830</v>
      </c>
      <c r="X1300" s="83" t="s">
        <v>7447</v>
      </c>
    </row>
    <row r="1301" spans="1:24" ht="23.25">
      <c r="A1301" s="67" t="s">
        <v>134</v>
      </c>
      <c r="B1301" s="67" t="s">
        <v>135</v>
      </c>
      <c r="C1301" s="83">
        <v>1908</v>
      </c>
      <c r="D1301" s="102" t="s">
        <v>5483</v>
      </c>
      <c r="E1301" s="83" t="s">
        <v>1473</v>
      </c>
      <c r="F1301" s="67" t="s">
        <v>136</v>
      </c>
      <c r="G1301" s="83">
        <v>500</v>
      </c>
      <c r="H1301" s="67" t="s">
        <v>162</v>
      </c>
      <c r="I1301" s="67">
        <v>1</v>
      </c>
      <c r="J1301" s="196">
        <v>39172</v>
      </c>
      <c r="K1301" s="67">
        <v>0</v>
      </c>
      <c r="L1301" s="123">
        <f t="shared" si="21"/>
        <v>30041</v>
      </c>
      <c r="M1301" s="108" t="s">
        <v>5929</v>
      </c>
      <c r="N1301" s="113" t="s">
        <v>9526</v>
      </c>
      <c r="Q1301" s="83" t="s">
        <v>137</v>
      </c>
      <c r="R1301" s="182">
        <v>518749837048</v>
      </c>
      <c r="S1301" s="83" t="s">
        <v>139</v>
      </c>
      <c r="T1301" s="67" t="s">
        <v>140</v>
      </c>
      <c r="U1301" s="200" t="s">
        <v>7830</v>
      </c>
      <c r="X1301" s="83" t="s">
        <v>7448</v>
      </c>
    </row>
    <row r="1302" spans="1:24" ht="23.25">
      <c r="A1302" s="67" t="s">
        <v>134</v>
      </c>
      <c r="B1302" s="67" t="s">
        <v>135</v>
      </c>
      <c r="C1302" s="83">
        <v>3027</v>
      </c>
      <c r="D1302" s="102" t="s">
        <v>5483</v>
      </c>
      <c r="E1302" s="83" t="s">
        <v>1474</v>
      </c>
      <c r="F1302" s="67" t="s">
        <v>5807</v>
      </c>
      <c r="G1302" s="83">
        <v>500</v>
      </c>
      <c r="H1302" s="67" t="s">
        <v>162</v>
      </c>
      <c r="I1302" s="67">
        <v>1</v>
      </c>
      <c r="J1302" s="196">
        <v>39172</v>
      </c>
      <c r="K1302" s="67">
        <v>0</v>
      </c>
      <c r="L1302" s="123">
        <f t="shared" si="21"/>
        <v>30041</v>
      </c>
      <c r="M1302" s="108" t="s">
        <v>5998</v>
      </c>
      <c r="N1302" s="113" t="s">
        <v>9526</v>
      </c>
      <c r="Q1302" s="83" t="s">
        <v>137</v>
      </c>
      <c r="R1302" s="182" t="s">
        <v>137</v>
      </c>
      <c r="S1302" s="83" t="s">
        <v>139</v>
      </c>
      <c r="T1302" s="67" t="s">
        <v>140</v>
      </c>
      <c r="U1302" s="200" t="s">
        <v>7830</v>
      </c>
      <c r="X1302" s="83" t="s">
        <v>137</v>
      </c>
    </row>
    <row r="1303" spans="1:24" ht="23.25">
      <c r="A1303" s="67" t="s">
        <v>134</v>
      </c>
      <c r="B1303" s="67" t="s">
        <v>135</v>
      </c>
      <c r="C1303" s="83">
        <v>3028</v>
      </c>
      <c r="D1303" s="102" t="s">
        <v>5483</v>
      </c>
      <c r="E1303" s="83" t="s">
        <v>1475</v>
      </c>
      <c r="F1303" s="67" t="s">
        <v>5807</v>
      </c>
      <c r="G1303" s="83">
        <v>500</v>
      </c>
      <c r="H1303" s="67" t="s">
        <v>162</v>
      </c>
      <c r="I1303" s="67">
        <v>1</v>
      </c>
      <c r="J1303" s="196">
        <v>39172</v>
      </c>
      <c r="K1303" s="67">
        <v>0</v>
      </c>
      <c r="L1303" s="123">
        <f t="shared" si="21"/>
        <v>30041</v>
      </c>
      <c r="M1303" s="108" t="s">
        <v>5926</v>
      </c>
      <c r="N1303" s="113" t="s">
        <v>9526</v>
      </c>
      <c r="Q1303" s="83" t="s">
        <v>137</v>
      </c>
      <c r="R1303" s="182" t="s">
        <v>137</v>
      </c>
      <c r="S1303" s="83" t="s">
        <v>139</v>
      </c>
      <c r="T1303" s="67" t="s">
        <v>140</v>
      </c>
      <c r="U1303" s="200" t="s">
        <v>7830</v>
      </c>
      <c r="X1303" s="83" t="s">
        <v>7449</v>
      </c>
    </row>
    <row r="1304" spans="1:24" ht="23.25">
      <c r="A1304" s="67" t="s">
        <v>134</v>
      </c>
      <c r="B1304" s="67" t="s">
        <v>135</v>
      </c>
      <c r="C1304" s="83">
        <v>3029</v>
      </c>
      <c r="D1304" s="102" t="s">
        <v>5483</v>
      </c>
      <c r="E1304" s="83" t="s">
        <v>1476</v>
      </c>
      <c r="F1304" s="67" t="s">
        <v>5807</v>
      </c>
      <c r="G1304" s="83">
        <v>500</v>
      </c>
      <c r="H1304" s="67" t="s">
        <v>162</v>
      </c>
      <c r="I1304" s="67">
        <v>1</v>
      </c>
      <c r="J1304" s="196">
        <v>39172</v>
      </c>
      <c r="K1304" s="67">
        <v>0</v>
      </c>
      <c r="L1304" s="123">
        <f t="shared" si="21"/>
        <v>30041</v>
      </c>
      <c r="M1304" s="108" t="s">
        <v>5928</v>
      </c>
      <c r="N1304" s="113" t="s">
        <v>9526</v>
      </c>
      <c r="Q1304" s="83">
        <v>9741941459</v>
      </c>
      <c r="R1304" s="182">
        <v>786205582758</v>
      </c>
      <c r="S1304" s="83" t="s">
        <v>139</v>
      </c>
      <c r="T1304" s="67" t="s">
        <v>140</v>
      </c>
      <c r="U1304" s="200" t="s">
        <v>7830</v>
      </c>
      <c r="X1304" s="83" t="s">
        <v>7450</v>
      </c>
    </row>
    <row r="1305" spans="1:24" ht="23.25">
      <c r="A1305" s="67" t="s">
        <v>134</v>
      </c>
      <c r="B1305" s="67" t="s">
        <v>135</v>
      </c>
      <c r="C1305" s="83">
        <v>3030</v>
      </c>
      <c r="D1305" s="102" t="s">
        <v>5483</v>
      </c>
      <c r="E1305" s="83" t="s">
        <v>1477</v>
      </c>
      <c r="F1305" s="67" t="s">
        <v>5807</v>
      </c>
      <c r="G1305" s="83">
        <v>500</v>
      </c>
      <c r="H1305" s="67" t="s">
        <v>162</v>
      </c>
      <c r="I1305" s="67">
        <v>1</v>
      </c>
      <c r="J1305" s="196">
        <v>39172</v>
      </c>
      <c r="K1305" s="67">
        <v>0</v>
      </c>
      <c r="L1305" s="123">
        <f t="shared" si="21"/>
        <v>30041</v>
      </c>
      <c r="M1305" s="108" t="s">
        <v>5896</v>
      </c>
      <c r="N1305" s="113" t="s">
        <v>9526</v>
      </c>
      <c r="Q1305" s="83"/>
      <c r="R1305" s="182">
        <v>356679157617</v>
      </c>
      <c r="S1305" s="83" t="s">
        <v>139</v>
      </c>
      <c r="T1305" s="67" t="s">
        <v>140</v>
      </c>
      <c r="U1305" s="200" t="s">
        <v>7830</v>
      </c>
      <c r="X1305" s="83" t="s">
        <v>137</v>
      </c>
    </row>
    <row r="1306" spans="1:24" ht="23.25">
      <c r="A1306" s="67" t="s">
        <v>134</v>
      </c>
      <c r="B1306" s="67" t="s">
        <v>135</v>
      </c>
      <c r="C1306" s="83">
        <v>1958</v>
      </c>
      <c r="D1306" s="102" t="s">
        <v>5664</v>
      </c>
      <c r="E1306" s="83" t="s">
        <v>1478</v>
      </c>
      <c r="F1306" s="67" t="s">
        <v>136</v>
      </c>
      <c r="G1306" s="83">
        <v>6600</v>
      </c>
      <c r="H1306" s="67" t="s">
        <v>162</v>
      </c>
      <c r="I1306" s="67">
        <v>1</v>
      </c>
      <c r="J1306" s="196">
        <v>39172</v>
      </c>
      <c r="K1306" s="67">
        <v>0</v>
      </c>
      <c r="L1306" s="123">
        <f t="shared" si="21"/>
        <v>30041</v>
      </c>
      <c r="M1306" s="108" t="s">
        <v>5760</v>
      </c>
      <c r="N1306" s="113" t="s">
        <v>9526</v>
      </c>
      <c r="Q1306" s="83" t="s">
        <v>4898</v>
      </c>
      <c r="R1306" s="182" t="s">
        <v>3389</v>
      </c>
      <c r="S1306" s="83" t="s">
        <v>139</v>
      </c>
      <c r="T1306" s="67" t="s">
        <v>140</v>
      </c>
      <c r="U1306" s="200" t="s">
        <v>7830</v>
      </c>
      <c r="X1306" s="83" t="s">
        <v>137</v>
      </c>
    </row>
    <row r="1307" spans="1:24" ht="23.25">
      <c r="A1307" s="67" t="s">
        <v>134</v>
      </c>
      <c r="B1307" s="67" t="s">
        <v>135</v>
      </c>
      <c r="C1307" s="83">
        <v>2559</v>
      </c>
      <c r="D1307" s="102" t="s">
        <v>5522</v>
      </c>
      <c r="E1307" s="83" t="s">
        <v>1479</v>
      </c>
      <c r="F1307" s="67" t="s">
        <v>136</v>
      </c>
      <c r="G1307" s="83">
        <v>6625</v>
      </c>
      <c r="H1307" s="67" t="s">
        <v>162</v>
      </c>
      <c r="I1307" s="67">
        <v>1</v>
      </c>
      <c r="J1307" s="196">
        <v>39172</v>
      </c>
      <c r="K1307" s="67">
        <v>0</v>
      </c>
      <c r="L1307" s="123">
        <f t="shared" si="21"/>
        <v>30041</v>
      </c>
      <c r="M1307" s="108" t="s">
        <v>5760</v>
      </c>
      <c r="N1307" s="113" t="s">
        <v>9526</v>
      </c>
      <c r="Q1307" s="83" t="s">
        <v>4898</v>
      </c>
      <c r="R1307" s="182" t="s">
        <v>3390</v>
      </c>
      <c r="S1307" s="83" t="s">
        <v>139</v>
      </c>
      <c r="T1307" s="67" t="s">
        <v>140</v>
      </c>
      <c r="U1307" s="200" t="s">
        <v>7830</v>
      </c>
      <c r="X1307" s="83" t="s">
        <v>137</v>
      </c>
    </row>
    <row r="1308" spans="1:24" ht="23.25">
      <c r="A1308" s="67" t="s">
        <v>134</v>
      </c>
      <c r="B1308" s="67" t="s">
        <v>135</v>
      </c>
      <c r="C1308" s="83">
        <v>3031</v>
      </c>
      <c r="D1308" s="102" t="s">
        <v>5483</v>
      </c>
      <c r="E1308" s="83" t="s">
        <v>1480</v>
      </c>
      <c r="F1308" s="67" t="s">
        <v>5807</v>
      </c>
      <c r="G1308" s="83">
        <v>500</v>
      </c>
      <c r="H1308" s="67" t="s">
        <v>162</v>
      </c>
      <c r="I1308" s="67">
        <v>1</v>
      </c>
      <c r="J1308" s="196">
        <v>39172</v>
      </c>
      <c r="K1308" s="67">
        <v>0</v>
      </c>
      <c r="L1308" s="123">
        <f t="shared" si="21"/>
        <v>30041</v>
      </c>
      <c r="M1308" s="108" t="s">
        <v>5999</v>
      </c>
      <c r="N1308" s="113" t="s">
        <v>9526</v>
      </c>
      <c r="Q1308" s="83" t="s">
        <v>137</v>
      </c>
      <c r="R1308" s="182">
        <v>796974234840</v>
      </c>
      <c r="S1308" s="83" t="s">
        <v>139</v>
      </c>
      <c r="T1308" s="67" t="s">
        <v>140</v>
      </c>
      <c r="U1308" s="200" t="s">
        <v>7830</v>
      </c>
      <c r="X1308" s="83" t="s">
        <v>7451</v>
      </c>
    </row>
    <row r="1309" spans="1:24" ht="23.25">
      <c r="A1309" s="67" t="s">
        <v>134</v>
      </c>
      <c r="B1309" s="67" t="s">
        <v>135</v>
      </c>
      <c r="C1309" s="83">
        <v>2021</v>
      </c>
      <c r="D1309" s="102" t="s">
        <v>5522</v>
      </c>
      <c r="E1309" s="83" t="s">
        <v>1481</v>
      </c>
      <c r="F1309" s="67" t="s">
        <v>136</v>
      </c>
      <c r="G1309" s="83">
        <v>6600</v>
      </c>
      <c r="H1309" s="67" t="s">
        <v>162</v>
      </c>
      <c r="I1309" s="67">
        <v>1</v>
      </c>
      <c r="J1309" s="196">
        <v>39172</v>
      </c>
      <c r="K1309" s="67">
        <v>0</v>
      </c>
      <c r="L1309" s="123">
        <f t="shared" si="21"/>
        <v>30041</v>
      </c>
      <c r="M1309" s="108" t="s">
        <v>5760</v>
      </c>
      <c r="N1309" s="113" t="s">
        <v>9526</v>
      </c>
      <c r="Q1309" s="83" t="s">
        <v>4899</v>
      </c>
      <c r="R1309" s="182" t="s">
        <v>3391</v>
      </c>
      <c r="S1309" s="83" t="s">
        <v>139</v>
      </c>
      <c r="T1309" s="67" t="s">
        <v>140</v>
      </c>
      <c r="U1309" s="200" t="s">
        <v>7830</v>
      </c>
      <c r="X1309" s="83" t="s">
        <v>137</v>
      </c>
    </row>
    <row r="1310" spans="1:24" ht="23.25">
      <c r="A1310" s="67" t="s">
        <v>134</v>
      </c>
      <c r="B1310" s="67" t="s">
        <v>135</v>
      </c>
      <c r="C1310" s="83">
        <v>2233</v>
      </c>
      <c r="D1310" s="102" t="s">
        <v>5522</v>
      </c>
      <c r="E1310" s="83" t="s">
        <v>1482</v>
      </c>
      <c r="F1310" s="67" t="s">
        <v>136</v>
      </c>
      <c r="G1310" s="83">
        <v>7025</v>
      </c>
      <c r="H1310" s="67" t="s">
        <v>162</v>
      </c>
      <c r="I1310" s="67">
        <v>1</v>
      </c>
      <c r="J1310" s="196">
        <v>39172</v>
      </c>
      <c r="K1310" s="67">
        <v>0</v>
      </c>
      <c r="L1310" s="123">
        <f t="shared" si="21"/>
        <v>30041</v>
      </c>
      <c r="M1310" s="108" t="s">
        <v>5760</v>
      </c>
      <c r="N1310" s="113" t="s">
        <v>9526</v>
      </c>
      <c r="Q1310" s="83" t="s">
        <v>4900</v>
      </c>
      <c r="R1310" s="182" t="s">
        <v>3392</v>
      </c>
      <c r="S1310" s="83" t="s">
        <v>139</v>
      </c>
      <c r="T1310" s="67" t="s">
        <v>140</v>
      </c>
      <c r="U1310" s="200" t="s">
        <v>7830</v>
      </c>
      <c r="X1310" s="83" t="s">
        <v>137</v>
      </c>
    </row>
    <row r="1311" spans="1:24" ht="23.25">
      <c r="A1311" s="67" t="s">
        <v>134</v>
      </c>
      <c r="B1311" s="67" t="s">
        <v>135</v>
      </c>
      <c r="C1311" s="83">
        <v>3032</v>
      </c>
      <c r="D1311" s="102" t="s">
        <v>5522</v>
      </c>
      <c r="E1311" s="83" t="s">
        <v>1483</v>
      </c>
      <c r="F1311" s="67" t="s">
        <v>5807</v>
      </c>
      <c r="G1311" s="83">
        <v>500</v>
      </c>
      <c r="H1311" s="67" t="s">
        <v>162</v>
      </c>
      <c r="I1311" s="67">
        <v>1</v>
      </c>
      <c r="J1311" s="196">
        <v>39172</v>
      </c>
      <c r="K1311" s="67">
        <v>0</v>
      </c>
      <c r="L1311" s="123">
        <f t="shared" si="21"/>
        <v>30041</v>
      </c>
      <c r="M1311" s="108" t="s">
        <v>5823</v>
      </c>
      <c r="N1311" s="113" t="s">
        <v>9526</v>
      </c>
      <c r="Q1311" s="83" t="s">
        <v>137</v>
      </c>
      <c r="R1311" s="182" t="s">
        <v>137</v>
      </c>
      <c r="S1311" s="83" t="s">
        <v>139</v>
      </c>
      <c r="T1311" s="67" t="s">
        <v>140</v>
      </c>
      <c r="U1311" s="200" t="s">
        <v>7830</v>
      </c>
      <c r="X1311" s="83" t="s">
        <v>137</v>
      </c>
    </row>
    <row r="1312" spans="1:24" ht="23.25">
      <c r="A1312" s="67" t="s">
        <v>134</v>
      </c>
      <c r="B1312" s="67" t="s">
        <v>135</v>
      </c>
      <c r="C1312" s="83">
        <v>3033</v>
      </c>
      <c r="D1312" s="102" t="s">
        <v>5522</v>
      </c>
      <c r="E1312" s="83" t="s">
        <v>1484</v>
      </c>
      <c r="F1312" s="67" t="s">
        <v>5807</v>
      </c>
      <c r="G1312" s="83">
        <v>500</v>
      </c>
      <c r="H1312" s="67" t="s">
        <v>162</v>
      </c>
      <c r="I1312" s="67">
        <v>1</v>
      </c>
      <c r="J1312" s="196">
        <v>39172</v>
      </c>
      <c r="K1312" s="67">
        <v>0</v>
      </c>
      <c r="L1312" s="123">
        <f t="shared" si="21"/>
        <v>30041</v>
      </c>
      <c r="M1312" s="108" t="s">
        <v>5844</v>
      </c>
      <c r="N1312" s="113" t="s">
        <v>9526</v>
      </c>
      <c r="Q1312" s="83" t="s">
        <v>137</v>
      </c>
      <c r="R1312" s="182" t="s">
        <v>137</v>
      </c>
      <c r="S1312" s="83" t="s">
        <v>139</v>
      </c>
      <c r="T1312" s="67" t="s">
        <v>140</v>
      </c>
      <c r="U1312" s="200" t="s">
        <v>7830</v>
      </c>
      <c r="X1312" s="83" t="s">
        <v>137</v>
      </c>
    </row>
    <row r="1313" spans="1:24" ht="23.25">
      <c r="A1313" s="67" t="s">
        <v>134</v>
      </c>
      <c r="B1313" s="67" t="s">
        <v>135</v>
      </c>
      <c r="C1313" s="83">
        <v>3034</v>
      </c>
      <c r="D1313" s="102" t="s">
        <v>5522</v>
      </c>
      <c r="E1313" s="83" t="s">
        <v>1485</v>
      </c>
      <c r="F1313" s="67" t="s">
        <v>5807</v>
      </c>
      <c r="G1313" s="83">
        <v>500</v>
      </c>
      <c r="H1313" s="67" t="s">
        <v>162</v>
      </c>
      <c r="I1313" s="67">
        <v>1</v>
      </c>
      <c r="J1313" s="196">
        <v>39172</v>
      </c>
      <c r="K1313" s="67">
        <v>0</v>
      </c>
      <c r="L1313" s="123">
        <f t="shared" si="21"/>
        <v>30041</v>
      </c>
      <c r="M1313" s="108" t="s">
        <v>5760</v>
      </c>
      <c r="N1313" s="113" t="s">
        <v>9526</v>
      </c>
      <c r="Q1313" s="83" t="s">
        <v>137</v>
      </c>
      <c r="R1313" s="182" t="s">
        <v>137</v>
      </c>
      <c r="S1313" s="83" t="s">
        <v>139</v>
      </c>
      <c r="T1313" s="67" t="s">
        <v>140</v>
      </c>
      <c r="U1313" s="200" t="s">
        <v>7830</v>
      </c>
      <c r="X1313" s="83" t="s">
        <v>137</v>
      </c>
    </row>
    <row r="1314" spans="1:24" ht="23.25">
      <c r="A1314" s="67" t="s">
        <v>134</v>
      </c>
      <c r="B1314" s="67" t="s">
        <v>135</v>
      </c>
      <c r="C1314" s="83">
        <v>2157</v>
      </c>
      <c r="D1314" s="102" t="s">
        <v>5522</v>
      </c>
      <c r="E1314" s="83" t="s">
        <v>1486</v>
      </c>
      <c r="F1314" s="67" t="s">
        <v>5807</v>
      </c>
      <c r="G1314" s="83">
        <v>13200</v>
      </c>
      <c r="H1314" s="67" t="s">
        <v>162</v>
      </c>
      <c r="I1314" s="67">
        <v>1</v>
      </c>
      <c r="J1314" s="196">
        <v>39172</v>
      </c>
      <c r="K1314" s="67">
        <v>0</v>
      </c>
      <c r="L1314" s="123">
        <f t="shared" si="21"/>
        <v>30041</v>
      </c>
      <c r="M1314" s="108" t="s">
        <v>5875</v>
      </c>
      <c r="N1314" s="113" t="s">
        <v>9526</v>
      </c>
      <c r="Q1314" s="83" t="s">
        <v>4901</v>
      </c>
      <c r="R1314" s="182" t="s">
        <v>3393</v>
      </c>
      <c r="S1314" s="83" t="s">
        <v>139</v>
      </c>
      <c r="T1314" s="67" t="s">
        <v>140</v>
      </c>
      <c r="U1314" s="200" t="s">
        <v>7831</v>
      </c>
      <c r="X1314" s="83" t="s">
        <v>137</v>
      </c>
    </row>
    <row r="1315" spans="1:24" ht="23.25">
      <c r="A1315" s="67" t="s">
        <v>134</v>
      </c>
      <c r="B1315" s="67" t="s">
        <v>135</v>
      </c>
      <c r="C1315" s="83">
        <v>3035</v>
      </c>
      <c r="D1315" s="102" t="s">
        <v>5665</v>
      </c>
      <c r="E1315" s="83" t="s">
        <v>1487</v>
      </c>
      <c r="F1315" s="67" t="s">
        <v>136</v>
      </c>
      <c r="G1315" s="83">
        <v>1000</v>
      </c>
      <c r="H1315" s="67" t="s">
        <v>162</v>
      </c>
      <c r="I1315" s="67">
        <v>1</v>
      </c>
      <c r="J1315" s="196">
        <v>39172</v>
      </c>
      <c r="K1315" s="67">
        <v>0</v>
      </c>
      <c r="L1315" s="123">
        <f t="shared" si="21"/>
        <v>30041</v>
      </c>
      <c r="M1315" s="108" t="s">
        <v>5805</v>
      </c>
      <c r="N1315" s="113" t="s">
        <v>9526</v>
      </c>
      <c r="Q1315" s="83">
        <v>8884561840</v>
      </c>
      <c r="R1315" s="182">
        <v>329079962444</v>
      </c>
      <c r="S1315" s="83" t="s">
        <v>139</v>
      </c>
      <c r="T1315" s="67" t="s">
        <v>140</v>
      </c>
      <c r="U1315" s="200" t="s">
        <v>7830</v>
      </c>
      <c r="X1315" s="83" t="s">
        <v>137</v>
      </c>
    </row>
    <row r="1316" spans="1:24" ht="23.25">
      <c r="A1316" s="67" t="s">
        <v>134</v>
      </c>
      <c r="B1316" s="67" t="s">
        <v>135</v>
      </c>
      <c r="C1316" s="83">
        <v>3036</v>
      </c>
      <c r="D1316" s="102" t="s">
        <v>5665</v>
      </c>
      <c r="E1316" s="83" t="s">
        <v>1488</v>
      </c>
      <c r="F1316" s="67" t="s">
        <v>5807</v>
      </c>
      <c r="G1316" s="83">
        <v>600</v>
      </c>
      <c r="H1316" s="67" t="s">
        <v>162</v>
      </c>
      <c r="I1316" s="67">
        <v>1</v>
      </c>
      <c r="J1316" s="196">
        <v>39172</v>
      </c>
      <c r="K1316" s="67">
        <v>0</v>
      </c>
      <c r="L1316" s="123">
        <f t="shared" si="21"/>
        <v>30041</v>
      </c>
      <c r="M1316" s="108" t="s">
        <v>6000</v>
      </c>
      <c r="N1316" s="113" t="s">
        <v>9526</v>
      </c>
      <c r="Q1316" s="83">
        <v>88845561840</v>
      </c>
      <c r="R1316" s="182">
        <v>343802708950</v>
      </c>
      <c r="S1316" s="83" t="s">
        <v>139</v>
      </c>
      <c r="T1316" s="67" t="s">
        <v>140</v>
      </c>
      <c r="U1316" s="200" t="s">
        <v>7830</v>
      </c>
      <c r="X1316" s="83" t="s">
        <v>137</v>
      </c>
    </row>
    <row r="1317" spans="1:24" ht="23.25">
      <c r="A1317" s="67" t="s">
        <v>134</v>
      </c>
      <c r="B1317" s="67" t="s">
        <v>135</v>
      </c>
      <c r="C1317" s="83">
        <v>3037</v>
      </c>
      <c r="D1317" s="102" t="s">
        <v>5519</v>
      </c>
      <c r="E1317" s="83" t="s">
        <v>1489</v>
      </c>
      <c r="F1317" s="67" t="s">
        <v>5807</v>
      </c>
      <c r="G1317" s="83">
        <v>500</v>
      </c>
      <c r="H1317" s="67" t="s">
        <v>162</v>
      </c>
      <c r="I1317" s="67">
        <v>1</v>
      </c>
      <c r="J1317" s="196">
        <v>39172</v>
      </c>
      <c r="K1317" s="67">
        <v>0</v>
      </c>
      <c r="L1317" s="123">
        <f t="shared" si="21"/>
        <v>30041</v>
      </c>
      <c r="M1317" s="108" t="s">
        <v>5780</v>
      </c>
      <c r="N1317" s="113" t="s">
        <v>9526</v>
      </c>
      <c r="Q1317" s="83">
        <v>9448569602</v>
      </c>
      <c r="R1317" s="182">
        <v>258509531662</v>
      </c>
      <c r="S1317" s="83" t="s">
        <v>139</v>
      </c>
      <c r="T1317" s="67" t="s">
        <v>140</v>
      </c>
      <c r="U1317" s="200" t="s">
        <v>7830</v>
      </c>
      <c r="X1317" s="83" t="s">
        <v>137</v>
      </c>
    </row>
    <row r="1318" spans="1:24" ht="23.25">
      <c r="A1318" s="67" t="s">
        <v>134</v>
      </c>
      <c r="B1318" s="67" t="s">
        <v>135</v>
      </c>
      <c r="C1318" s="83">
        <v>3038</v>
      </c>
      <c r="D1318" s="102" t="s">
        <v>5519</v>
      </c>
      <c r="E1318" s="83" t="s">
        <v>1490</v>
      </c>
      <c r="F1318" s="67" t="s">
        <v>136</v>
      </c>
      <c r="G1318" s="83">
        <v>500</v>
      </c>
      <c r="H1318" s="67" t="s">
        <v>162</v>
      </c>
      <c r="I1318" s="67">
        <v>1</v>
      </c>
      <c r="J1318" s="196">
        <v>39172</v>
      </c>
      <c r="K1318" s="67">
        <v>0</v>
      </c>
      <c r="L1318" s="123">
        <f t="shared" si="21"/>
        <v>30041</v>
      </c>
      <c r="M1318" s="108" t="s">
        <v>5780</v>
      </c>
      <c r="N1318" s="113" t="s">
        <v>9526</v>
      </c>
      <c r="Q1318" s="83" t="s">
        <v>137</v>
      </c>
      <c r="R1318" s="182" t="s">
        <v>137</v>
      </c>
      <c r="S1318" s="83" t="s">
        <v>139</v>
      </c>
      <c r="T1318" s="67" t="s">
        <v>140</v>
      </c>
      <c r="U1318" s="200" t="s">
        <v>7830</v>
      </c>
      <c r="X1318" s="83" t="s">
        <v>137</v>
      </c>
    </row>
    <row r="1319" spans="1:24" ht="23.25">
      <c r="A1319" s="67" t="s">
        <v>134</v>
      </c>
      <c r="B1319" s="67" t="s">
        <v>135</v>
      </c>
      <c r="C1319" s="83">
        <v>3039</v>
      </c>
      <c r="D1319" s="102" t="s">
        <v>5519</v>
      </c>
      <c r="E1319" s="83" t="s">
        <v>1491</v>
      </c>
      <c r="F1319" s="67" t="s">
        <v>5807</v>
      </c>
      <c r="G1319" s="83">
        <v>500</v>
      </c>
      <c r="H1319" s="67" t="s">
        <v>162</v>
      </c>
      <c r="I1319" s="67">
        <v>1</v>
      </c>
      <c r="J1319" s="196">
        <v>39172</v>
      </c>
      <c r="K1319" s="67">
        <v>0</v>
      </c>
      <c r="L1319" s="123">
        <f t="shared" si="21"/>
        <v>30041</v>
      </c>
      <c r="M1319" s="108" t="s">
        <v>5885</v>
      </c>
      <c r="N1319" s="113" t="s">
        <v>9526</v>
      </c>
      <c r="Q1319" s="83">
        <v>9008569602</v>
      </c>
      <c r="R1319" s="182">
        <v>740117515525</v>
      </c>
      <c r="S1319" s="83" t="s">
        <v>139</v>
      </c>
      <c r="T1319" s="67" t="s">
        <v>140</v>
      </c>
      <c r="U1319" s="200" t="s">
        <v>7830</v>
      </c>
      <c r="X1319" s="83" t="s">
        <v>137</v>
      </c>
    </row>
    <row r="1320" spans="1:24" ht="23.25">
      <c r="A1320" s="67" t="s">
        <v>134</v>
      </c>
      <c r="B1320" s="67" t="s">
        <v>135</v>
      </c>
      <c r="C1320" s="83">
        <v>3040</v>
      </c>
      <c r="D1320" s="102" t="s">
        <v>5519</v>
      </c>
      <c r="E1320" s="83" t="s">
        <v>1492</v>
      </c>
      <c r="F1320" s="67" t="s">
        <v>136</v>
      </c>
      <c r="G1320" s="83">
        <v>500</v>
      </c>
      <c r="H1320" s="67" t="s">
        <v>162</v>
      </c>
      <c r="I1320" s="67">
        <v>1</v>
      </c>
      <c r="J1320" s="196">
        <v>39172</v>
      </c>
      <c r="K1320" s="67">
        <v>0</v>
      </c>
      <c r="L1320" s="123">
        <f t="shared" si="21"/>
        <v>30041</v>
      </c>
      <c r="M1320" s="108" t="s">
        <v>5780</v>
      </c>
      <c r="N1320" s="113" t="s">
        <v>9526</v>
      </c>
      <c r="Q1320" s="83" t="s">
        <v>137</v>
      </c>
      <c r="R1320" s="182" t="s">
        <v>137</v>
      </c>
      <c r="S1320" s="83" t="s">
        <v>139</v>
      </c>
      <c r="T1320" s="67" t="s">
        <v>140</v>
      </c>
      <c r="U1320" s="200" t="s">
        <v>7830</v>
      </c>
      <c r="X1320" s="83" t="s">
        <v>7452</v>
      </c>
    </row>
    <row r="1321" spans="1:24" ht="23.25">
      <c r="A1321" s="67" t="s">
        <v>134</v>
      </c>
      <c r="B1321" s="67" t="s">
        <v>135</v>
      </c>
      <c r="C1321" s="83">
        <v>3041</v>
      </c>
      <c r="D1321" s="102" t="s">
        <v>5650</v>
      </c>
      <c r="E1321" s="83" t="s">
        <v>1493</v>
      </c>
      <c r="F1321" s="67" t="s">
        <v>5807</v>
      </c>
      <c r="G1321" s="83">
        <v>500</v>
      </c>
      <c r="H1321" s="67" t="s">
        <v>162</v>
      </c>
      <c r="I1321" s="67">
        <v>1</v>
      </c>
      <c r="J1321" s="196">
        <v>39172</v>
      </c>
      <c r="K1321" s="67">
        <v>0</v>
      </c>
      <c r="L1321" s="123">
        <f t="shared" si="21"/>
        <v>30041</v>
      </c>
      <c r="M1321" s="108" t="s">
        <v>5782</v>
      </c>
      <c r="N1321" s="113" t="s">
        <v>9526</v>
      </c>
      <c r="Q1321" s="83" t="s">
        <v>137</v>
      </c>
      <c r="R1321" s="182">
        <v>615488338084</v>
      </c>
      <c r="S1321" s="83" t="s">
        <v>139</v>
      </c>
      <c r="T1321" s="67" t="s">
        <v>140</v>
      </c>
      <c r="U1321" s="200" t="s">
        <v>7830</v>
      </c>
      <c r="X1321" s="83" t="s">
        <v>137</v>
      </c>
    </row>
    <row r="1322" spans="1:24" ht="23.25">
      <c r="A1322" s="67" t="s">
        <v>134</v>
      </c>
      <c r="B1322" s="67" t="s">
        <v>135</v>
      </c>
      <c r="C1322" s="83">
        <v>3042</v>
      </c>
      <c r="D1322" s="102" t="s">
        <v>5650</v>
      </c>
      <c r="E1322" s="83" t="s">
        <v>1494</v>
      </c>
      <c r="F1322" s="67" t="s">
        <v>5807</v>
      </c>
      <c r="G1322" s="83">
        <v>500</v>
      </c>
      <c r="H1322" s="67" t="s">
        <v>162</v>
      </c>
      <c r="I1322" s="67">
        <v>1</v>
      </c>
      <c r="J1322" s="196">
        <v>39172</v>
      </c>
      <c r="K1322" s="67">
        <v>0</v>
      </c>
      <c r="L1322" s="123">
        <f t="shared" si="21"/>
        <v>30041</v>
      </c>
      <c r="M1322" s="108" t="s">
        <v>5897</v>
      </c>
      <c r="N1322" s="113" t="s">
        <v>9526</v>
      </c>
      <c r="Q1322" s="83">
        <v>8884578144</v>
      </c>
      <c r="R1322" s="182">
        <v>715178041052</v>
      </c>
      <c r="S1322" s="83" t="s">
        <v>139</v>
      </c>
      <c r="T1322" s="67" t="s">
        <v>140</v>
      </c>
      <c r="U1322" s="200" t="s">
        <v>7830</v>
      </c>
      <c r="X1322" s="83" t="s">
        <v>137</v>
      </c>
    </row>
    <row r="1323" spans="1:24" ht="23.25">
      <c r="A1323" s="67" t="s">
        <v>134</v>
      </c>
      <c r="B1323" s="67" t="s">
        <v>135</v>
      </c>
      <c r="C1323" s="83">
        <v>3043</v>
      </c>
      <c r="D1323" s="102" t="s">
        <v>5650</v>
      </c>
      <c r="E1323" s="83" t="s">
        <v>1495</v>
      </c>
      <c r="F1323" s="67" t="s">
        <v>5807</v>
      </c>
      <c r="G1323" s="83">
        <v>500</v>
      </c>
      <c r="H1323" s="67" t="s">
        <v>162</v>
      </c>
      <c r="I1323" s="67">
        <v>1</v>
      </c>
      <c r="J1323" s="196">
        <v>39172</v>
      </c>
      <c r="K1323" s="67">
        <v>0</v>
      </c>
      <c r="L1323" s="123">
        <f t="shared" si="21"/>
        <v>30041</v>
      </c>
      <c r="M1323" s="108" t="s">
        <v>5947</v>
      </c>
      <c r="N1323" s="113" t="s">
        <v>9526</v>
      </c>
      <c r="Q1323" s="83" t="s">
        <v>137</v>
      </c>
      <c r="R1323" s="182">
        <v>809675716965</v>
      </c>
      <c r="S1323" s="83" t="s">
        <v>139</v>
      </c>
      <c r="T1323" s="67" t="s">
        <v>140</v>
      </c>
      <c r="U1323" s="200" t="s">
        <v>7830</v>
      </c>
      <c r="X1323" s="83" t="s">
        <v>137</v>
      </c>
    </row>
    <row r="1324" spans="1:24" ht="23.25">
      <c r="A1324" s="67" t="s">
        <v>134</v>
      </c>
      <c r="B1324" s="67" t="s">
        <v>135</v>
      </c>
      <c r="C1324" s="83">
        <v>3044</v>
      </c>
      <c r="D1324" s="102" t="s">
        <v>5650</v>
      </c>
      <c r="E1324" s="83" t="s">
        <v>1496</v>
      </c>
      <c r="F1324" s="67" t="s">
        <v>5807</v>
      </c>
      <c r="G1324" s="83">
        <v>500</v>
      </c>
      <c r="H1324" s="67" t="s">
        <v>162</v>
      </c>
      <c r="I1324" s="67">
        <v>1</v>
      </c>
      <c r="J1324" s="196">
        <v>39172</v>
      </c>
      <c r="K1324" s="67">
        <v>0</v>
      </c>
      <c r="L1324" s="123">
        <f t="shared" si="21"/>
        <v>30041</v>
      </c>
      <c r="M1324" s="108" t="s">
        <v>5873</v>
      </c>
      <c r="N1324" s="113" t="s">
        <v>9526</v>
      </c>
      <c r="Q1324" s="83">
        <v>9900422548</v>
      </c>
      <c r="R1324" s="182">
        <v>371985954542</v>
      </c>
      <c r="S1324" s="83" t="s">
        <v>139</v>
      </c>
      <c r="T1324" s="67" t="s">
        <v>140</v>
      </c>
      <c r="U1324" s="200" t="s">
        <v>7830</v>
      </c>
      <c r="X1324" s="83" t="s">
        <v>137</v>
      </c>
    </row>
    <row r="1325" spans="1:24" ht="23.25">
      <c r="A1325" s="67" t="s">
        <v>134</v>
      </c>
      <c r="B1325" s="67" t="s">
        <v>135</v>
      </c>
      <c r="C1325" s="83">
        <v>3045</v>
      </c>
      <c r="D1325" s="102" t="s">
        <v>5541</v>
      </c>
      <c r="E1325" s="83" t="s">
        <v>1497</v>
      </c>
      <c r="F1325" s="67" t="s">
        <v>5807</v>
      </c>
      <c r="G1325" s="83">
        <v>1000</v>
      </c>
      <c r="H1325" s="67" t="s">
        <v>162</v>
      </c>
      <c r="I1325" s="67">
        <v>1</v>
      </c>
      <c r="J1325" s="196">
        <v>39172</v>
      </c>
      <c r="K1325" s="67">
        <v>0</v>
      </c>
      <c r="L1325" s="123">
        <f t="shared" si="21"/>
        <v>30041</v>
      </c>
      <c r="M1325" s="108" t="s">
        <v>5876</v>
      </c>
      <c r="N1325" s="113" t="s">
        <v>9526</v>
      </c>
      <c r="Q1325" s="83" t="s">
        <v>137</v>
      </c>
      <c r="R1325" s="182">
        <v>758428509165</v>
      </c>
      <c r="S1325" s="83" t="s">
        <v>139</v>
      </c>
      <c r="T1325" s="67" t="s">
        <v>140</v>
      </c>
      <c r="U1325" s="200" t="s">
        <v>7830</v>
      </c>
      <c r="X1325" s="83" t="s">
        <v>137</v>
      </c>
    </row>
    <row r="1326" spans="1:24" ht="23.25">
      <c r="A1326" s="67" t="s">
        <v>134</v>
      </c>
      <c r="B1326" s="67" t="s">
        <v>135</v>
      </c>
      <c r="C1326" s="83">
        <v>2554</v>
      </c>
      <c r="D1326" s="102" t="s">
        <v>5541</v>
      </c>
      <c r="E1326" s="83" t="s">
        <v>1498</v>
      </c>
      <c r="F1326" s="67" t="s">
        <v>136</v>
      </c>
      <c r="G1326" s="83">
        <v>24300</v>
      </c>
      <c r="H1326" s="67" t="s">
        <v>162</v>
      </c>
      <c r="I1326" s="67">
        <v>1</v>
      </c>
      <c r="J1326" s="196">
        <v>39172</v>
      </c>
      <c r="K1326" s="67">
        <v>0</v>
      </c>
      <c r="L1326" s="123">
        <f t="shared" si="21"/>
        <v>30041</v>
      </c>
      <c r="M1326" s="108" t="s">
        <v>5885</v>
      </c>
      <c r="N1326" s="113" t="s">
        <v>9526</v>
      </c>
      <c r="Q1326" s="83" t="s">
        <v>4902</v>
      </c>
      <c r="R1326" s="182" t="s">
        <v>3394</v>
      </c>
      <c r="S1326" s="83" t="s">
        <v>139</v>
      </c>
      <c r="T1326" s="67" t="s">
        <v>140</v>
      </c>
      <c r="U1326" s="200" t="s">
        <v>7832</v>
      </c>
      <c r="X1326" s="83" t="s">
        <v>137</v>
      </c>
    </row>
    <row r="1327" spans="1:24" ht="23.25">
      <c r="A1327" s="67" t="s">
        <v>134</v>
      </c>
      <c r="B1327" s="67" t="s">
        <v>135</v>
      </c>
      <c r="C1327" s="83">
        <v>1347</v>
      </c>
      <c r="D1327" s="102" t="s">
        <v>170</v>
      </c>
      <c r="E1327" s="83" t="s">
        <v>1499</v>
      </c>
      <c r="F1327" s="67" t="s">
        <v>136</v>
      </c>
      <c r="G1327" s="83">
        <v>500</v>
      </c>
      <c r="H1327" s="67" t="s">
        <v>162</v>
      </c>
      <c r="I1327" s="67">
        <v>1</v>
      </c>
      <c r="J1327" s="196">
        <v>39172</v>
      </c>
      <c r="K1327" s="67">
        <v>0</v>
      </c>
      <c r="L1327" s="123">
        <f t="shared" si="21"/>
        <v>30041</v>
      </c>
      <c r="M1327" s="108" t="s">
        <v>170</v>
      </c>
      <c r="N1327" s="113" t="s">
        <v>9526</v>
      </c>
      <c r="Q1327" s="83"/>
      <c r="R1327" s="182">
        <v>726221306097</v>
      </c>
      <c r="S1327" s="83" t="s">
        <v>139</v>
      </c>
      <c r="T1327" s="67" t="s">
        <v>140</v>
      </c>
      <c r="U1327" s="200" t="s">
        <v>7830</v>
      </c>
      <c r="X1327" s="83" t="s">
        <v>137</v>
      </c>
    </row>
    <row r="1328" spans="1:24" ht="23.25">
      <c r="A1328" s="67" t="s">
        <v>134</v>
      </c>
      <c r="B1328" s="67" t="s">
        <v>135</v>
      </c>
      <c r="C1328" s="83">
        <v>3046</v>
      </c>
      <c r="D1328" s="102" t="s">
        <v>170</v>
      </c>
      <c r="E1328" s="83" t="s">
        <v>1500</v>
      </c>
      <c r="F1328" s="67" t="s">
        <v>5807</v>
      </c>
      <c r="G1328" s="83">
        <v>500</v>
      </c>
      <c r="H1328" s="67" t="s">
        <v>162</v>
      </c>
      <c r="I1328" s="67">
        <v>1</v>
      </c>
      <c r="J1328" s="196">
        <v>39172</v>
      </c>
      <c r="K1328" s="67">
        <v>0</v>
      </c>
      <c r="L1328" s="123">
        <f t="shared" si="21"/>
        <v>30041</v>
      </c>
      <c r="M1328" s="108" t="s">
        <v>5823</v>
      </c>
      <c r="N1328" s="113" t="s">
        <v>9526</v>
      </c>
      <c r="Q1328" s="83" t="s">
        <v>137</v>
      </c>
      <c r="R1328" s="182">
        <v>412733319374</v>
      </c>
      <c r="S1328" s="83" t="s">
        <v>139</v>
      </c>
      <c r="T1328" s="67" t="s">
        <v>140</v>
      </c>
      <c r="U1328" s="200" t="s">
        <v>7830</v>
      </c>
      <c r="X1328" s="83" t="s">
        <v>137</v>
      </c>
    </row>
    <row r="1329" spans="1:24" ht="23.25">
      <c r="A1329" s="67" t="s">
        <v>134</v>
      </c>
      <c r="B1329" s="67" t="s">
        <v>135</v>
      </c>
      <c r="C1329" s="83">
        <v>3047</v>
      </c>
      <c r="D1329" s="102" t="s">
        <v>170</v>
      </c>
      <c r="E1329" s="83" t="s">
        <v>1501</v>
      </c>
      <c r="F1329" s="67" t="s">
        <v>136</v>
      </c>
      <c r="G1329" s="83">
        <v>500</v>
      </c>
      <c r="H1329" s="67" t="s">
        <v>162</v>
      </c>
      <c r="I1329" s="67">
        <v>1</v>
      </c>
      <c r="J1329" s="196">
        <v>39172</v>
      </c>
      <c r="K1329" s="67">
        <v>0</v>
      </c>
      <c r="L1329" s="123">
        <f t="shared" ref="L1329:L1392" si="22">DATE(YEAR(J1329)-25,MONTH(J1329),DAY(J1329))</f>
        <v>30041</v>
      </c>
      <c r="M1329" s="108" t="s">
        <v>5734</v>
      </c>
      <c r="N1329" s="113" t="s">
        <v>9526</v>
      </c>
      <c r="Q1329" s="83" t="s">
        <v>137</v>
      </c>
      <c r="R1329" s="182">
        <v>338266550062</v>
      </c>
      <c r="S1329" s="83" t="s">
        <v>139</v>
      </c>
      <c r="T1329" s="67" t="s">
        <v>140</v>
      </c>
      <c r="U1329" s="200" t="s">
        <v>7830</v>
      </c>
      <c r="X1329" s="83" t="s">
        <v>137</v>
      </c>
    </row>
    <row r="1330" spans="1:24" ht="23.25">
      <c r="A1330" s="67" t="s">
        <v>134</v>
      </c>
      <c r="B1330" s="67" t="s">
        <v>135</v>
      </c>
      <c r="C1330" s="83">
        <v>3048</v>
      </c>
      <c r="D1330" s="102" t="s">
        <v>170</v>
      </c>
      <c r="E1330" s="83" t="s">
        <v>1502</v>
      </c>
      <c r="F1330" s="67" t="s">
        <v>5807</v>
      </c>
      <c r="G1330" s="83">
        <v>500</v>
      </c>
      <c r="H1330" s="67" t="s">
        <v>162</v>
      </c>
      <c r="I1330" s="67">
        <v>1</v>
      </c>
      <c r="J1330" s="196">
        <v>39172</v>
      </c>
      <c r="K1330" s="67">
        <v>0</v>
      </c>
      <c r="L1330" s="123">
        <f t="shared" si="22"/>
        <v>30041</v>
      </c>
      <c r="M1330" s="108" t="s">
        <v>5844</v>
      </c>
      <c r="N1330" s="113" t="s">
        <v>9526</v>
      </c>
      <c r="Q1330" s="83">
        <v>968610383</v>
      </c>
      <c r="R1330" s="182">
        <v>333218141380</v>
      </c>
      <c r="S1330" s="83" t="s">
        <v>139</v>
      </c>
      <c r="T1330" s="67" t="s">
        <v>140</v>
      </c>
      <c r="U1330" s="200" t="s">
        <v>7830</v>
      </c>
      <c r="X1330" s="83" t="s">
        <v>137</v>
      </c>
    </row>
    <row r="1331" spans="1:24" ht="23.25">
      <c r="A1331" s="67" t="s">
        <v>134</v>
      </c>
      <c r="B1331" s="67" t="s">
        <v>135</v>
      </c>
      <c r="C1331" s="83">
        <v>1246</v>
      </c>
      <c r="D1331" s="102" t="s">
        <v>170</v>
      </c>
      <c r="E1331" s="83" t="s">
        <v>1503</v>
      </c>
      <c r="F1331" s="67" t="s">
        <v>136</v>
      </c>
      <c r="G1331" s="83">
        <v>4200</v>
      </c>
      <c r="H1331" s="67" t="s">
        <v>162</v>
      </c>
      <c r="I1331" s="67">
        <v>1</v>
      </c>
      <c r="J1331" s="196">
        <v>39172</v>
      </c>
      <c r="K1331" s="67">
        <v>0</v>
      </c>
      <c r="L1331" s="123">
        <f t="shared" si="22"/>
        <v>30041</v>
      </c>
      <c r="M1331" s="108" t="s">
        <v>5826</v>
      </c>
      <c r="N1331" s="113" t="s">
        <v>9526</v>
      </c>
      <c r="Q1331" s="83" t="s">
        <v>4903</v>
      </c>
      <c r="R1331" s="182" t="s">
        <v>3395</v>
      </c>
      <c r="S1331" s="83" t="s">
        <v>139</v>
      </c>
      <c r="T1331" s="67" t="s">
        <v>140</v>
      </c>
      <c r="U1331" s="200" t="s">
        <v>7830</v>
      </c>
      <c r="X1331" s="83" t="s">
        <v>7453</v>
      </c>
    </row>
    <row r="1332" spans="1:24" ht="23.25">
      <c r="A1332" s="67" t="s">
        <v>134</v>
      </c>
      <c r="B1332" s="67" t="s">
        <v>135</v>
      </c>
      <c r="C1332" s="83">
        <v>3049</v>
      </c>
      <c r="D1332" s="102" t="s">
        <v>5666</v>
      </c>
      <c r="E1332" s="83" t="s">
        <v>1504</v>
      </c>
      <c r="F1332" s="67" t="s">
        <v>5807</v>
      </c>
      <c r="G1332" s="83">
        <v>500</v>
      </c>
      <c r="H1332" s="67" t="s">
        <v>162</v>
      </c>
      <c r="I1332" s="67">
        <v>1</v>
      </c>
      <c r="J1332" s="196">
        <v>39172</v>
      </c>
      <c r="K1332" s="67">
        <v>0</v>
      </c>
      <c r="L1332" s="123">
        <f t="shared" si="22"/>
        <v>30041</v>
      </c>
      <c r="M1332" s="108" t="s">
        <v>5732</v>
      </c>
      <c r="N1332" s="113" t="s">
        <v>9526</v>
      </c>
      <c r="Q1332" s="83" t="s">
        <v>137</v>
      </c>
      <c r="R1332" s="182" t="s">
        <v>137</v>
      </c>
      <c r="S1332" s="83" t="s">
        <v>139</v>
      </c>
      <c r="T1332" s="67" t="s">
        <v>140</v>
      </c>
      <c r="U1332" s="200" t="s">
        <v>7830</v>
      </c>
      <c r="X1332" s="83" t="s">
        <v>7454</v>
      </c>
    </row>
    <row r="1333" spans="1:24" ht="23.25">
      <c r="A1333" s="67" t="s">
        <v>134</v>
      </c>
      <c r="B1333" s="67" t="s">
        <v>135</v>
      </c>
      <c r="C1333" s="83">
        <v>3050</v>
      </c>
      <c r="D1333" s="102" t="s">
        <v>5666</v>
      </c>
      <c r="E1333" s="83" t="s">
        <v>1505</v>
      </c>
      <c r="F1333" s="67" t="s">
        <v>5807</v>
      </c>
      <c r="G1333" s="83">
        <v>500</v>
      </c>
      <c r="H1333" s="67" t="s">
        <v>162</v>
      </c>
      <c r="I1333" s="67">
        <v>1</v>
      </c>
      <c r="J1333" s="196">
        <v>39172</v>
      </c>
      <c r="K1333" s="67">
        <v>0</v>
      </c>
      <c r="L1333" s="123">
        <f t="shared" si="22"/>
        <v>30041</v>
      </c>
      <c r="M1333" s="108" t="s">
        <v>5933</v>
      </c>
      <c r="N1333" s="113" t="s">
        <v>9526</v>
      </c>
      <c r="Q1333" s="83" t="s">
        <v>137</v>
      </c>
      <c r="R1333" s="182" t="s">
        <v>137</v>
      </c>
      <c r="S1333" s="83" t="s">
        <v>139</v>
      </c>
      <c r="T1333" s="67" t="s">
        <v>140</v>
      </c>
      <c r="U1333" s="200" t="s">
        <v>7830</v>
      </c>
      <c r="X1333" s="83" t="s">
        <v>137</v>
      </c>
    </row>
    <row r="1334" spans="1:24" ht="23.25">
      <c r="A1334" s="67" t="s">
        <v>134</v>
      </c>
      <c r="B1334" s="67" t="s">
        <v>135</v>
      </c>
      <c r="C1334" s="83">
        <v>3051</v>
      </c>
      <c r="D1334" s="102" t="s">
        <v>5666</v>
      </c>
      <c r="E1334" s="83" t="s">
        <v>1506</v>
      </c>
      <c r="F1334" s="67" t="s">
        <v>136</v>
      </c>
      <c r="G1334" s="83">
        <v>500</v>
      </c>
      <c r="H1334" s="67" t="s">
        <v>162</v>
      </c>
      <c r="I1334" s="67">
        <v>1</v>
      </c>
      <c r="J1334" s="196">
        <v>39172</v>
      </c>
      <c r="K1334" s="67">
        <v>0</v>
      </c>
      <c r="L1334" s="123">
        <f t="shared" si="22"/>
        <v>30041</v>
      </c>
      <c r="M1334" s="108" t="s">
        <v>5933</v>
      </c>
      <c r="N1334" s="113" t="s">
        <v>9526</v>
      </c>
      <c r="Q1334" s="83">
        <v>9036926235</v>
      </c>
      <c r="R1334" s="182">
        <v>971994336317</v>
      </c>
      <c r="S1334" s="83" t="s">
        <v>139</v>
      </c>
      <c r="T1334" s="67" t="s">
        <v>140</v>
      </c>
      <c r="U1334" s="200" t="s">
        <v>7830</v>
      </c>
      <c r="X1334" s="83" t="s">
        <v>137</v>
      </c>
    </row>
    <row r="1335" spans="1:24" ht="23.25">
      <c r="A1335" s="67" t="s">
        <v>134</v>
      </c>
      <c r="B1335" s="67" t="s">
        <v>135</v>
      </c>
      <c r="C1335" s="83">
        <v>3052</v>
      </c>
      <c r="D1335" s="102" t="s">
        <v>5666</v>
      </c>
      <c r="E1335" s="83" t="s">
        <v>1507</v>
      </c>
      <c r="F1335" s="67" t="s">
        <v>136</v>
      </c>
      <c r="G1335" s="83">
        <v>500</v>
      </c>
      <c r="H1335" s="67" t="s">
        <v>162</v>
      </c>
      <c r="I1335" s="67">
        <v>1</v>
      </c>
      <c r="J1335" s="196">
        <v>39172</v>
      </c>
      <c r="K1335" s="67">
        <v>0</v>
      </c>
      <c r="L1335" s="123">
        <f t="shared" si="22"/>
        <v>30041</v>
      </c>
      <c r="M1335" s="108" t="s">
        <v>5933</v>
      </c>
      <c r="N1335" s="113" t="s">
        <v>9526</v>
      </c>
      <c r="Q1335" s="83" t="s">
        <v>137</v>
      </c>
      <c r="R1335" s="182" t="s">
        <v>137</v>
      </c>
      <c r="S1335" s="83" t="s">
        <v>139</v>
      </c>
      <c r="T1335" s="67" t="s">
        <v>140</v>
      </c>
      <c r="U1335" s="200" t="s">
        <v>7830</v>
      </c>
      <c r="X1335" s="83" t="s">
        <v>137</v>
      </c>
    </row>
    <row r="1336" spans="1:24" ht="23.25">
      <c r="A1336" s="67" t="s">
        <v>134</v>
      </c>
      <c r="B1336" s="67" t="s">
        <v>135</v>
      </c>
      <c r="C1336" s="83">
        <v>3053</v>
      </c>
      <c r="D1336" s="102" t="s">
        <v>5666</v>
      </c>
      <c r="E1336" s="83" t="s">
        <v>1508</v>
      </c>
      <c r="F1336" s="67" t="s">
        <v>136</v>
      </c>
      <c r="G1336" s="83">
        <v>500</v>
      </c>
      <c r="H1336" s="67" t="s">
        <v>162</v>
      </c>
      <c r="I1336" s="67">
        <v>1</v>
      </c>
      <c r="J1336" s="196">
        <v>39172</v>
      </c>
      <c r="K1336" s="67">
        <v>0</v>
      </c>
      <c r="L1336" s="123">
        <f t="shared" si="22"/>
        <v>30041</v>
      </c>
      <c r="M1336" s="108" t="s">
        <v>5933</v>
      </c>
      <c r="N1336" s="113" t="s">
        <v>9526</v>
      </c>
      <c r="Q1336" s="83" t="s">
        <v>137</v>
      </c>
      <c r="R1336" s="182" t="s">
        <v>137</v>
      </c>
      <c r="S1336" s="83" t="s">
        <v>139</v>
      </c>
      <c r="T1336" s="67" t="s">
        <v>140</v>
      </c>
      <c r="U1336" s="200" t="s">
        <v>7830</v>
      </c>
      <c r="X1336" s="83" t="s">
        <v>137</v>
      </c>
    </row>
    <row r="1337" spans="1:24" ht="23.25">
      <c r="A1337" s="67" t="s">
        <v>134</v>
      </c>
      <c r="B1337" s="67" t="s">
        <v>135</v>
      </c>
      <c r="C1337" s="83">
        <v>2063</v>
      </c>
      <c r="D1337" s="102" t="s">
        <v>5667</v>
      </c>
      <c r="E1337" s="83" t="s">
        <v>1509</v>
      </c>
      <c r="F1337" s="67" t="s">
        <v>136</v>
      </c>
      <c r="G1337" s="83">
        <v>11400</v>
      </c>
      <c r="H1337" s="67" t="s">
        <v>162</v>
      </c>
      <c r="I1337" s="67">
        <v>1</v>
      </c>
      <c r="J1337" s="196">
        <v>39172</v>
      </c>
      <c r="K1337" s="67">
        <v>0</v>
      </c>
      <c r="L1337" s="123">
        <f t="shared" si="22"/>
        <v>30041</v>
      </c>
      <c r="M1337" s="108" t="s">
        <v>5760</v>
      </c>
      <c r="N1337" s="113" t="s">
        <v>9526</v>
      </c>
      <c r="Q1337" s="83" t="s">
        <v>4904</v>
      </c>
      <c r="R1337" s="182" t="s">
        <v>3396</v>
      </c>
      <c r="S1337" s="83" t="s">
        <v>139</v>
      </c>
      <c r="T1337" s="67" t="s">
        <v>140</v>
      </c>
      <c r="U1337" s="200" t="s">
        <v>7831</v>
      </c>
      <c r="X1337" s="83" t="s">
        <v>137</v>
      </c>
    </row>
    <row r="1338" spans="1:24" ht="23.25">
      <c r="A1338" s="67" t="s">
        <v>134</v>
      </c>
      <c r="B1338" s="67" t="s">
        <v>135</v>
      </c>
      <c r="C1338" s="83">
        <v>2260</v>
      </c>
      <c r="D1338" s="102" t="s">
        <v>5667</v>
      </c>
      <c r="E1338" s="83" t="s">
        <v>1510</v>
      </c>
      <c r="F1338" s="67" t="s">
        <v>136</v>
      </c>
      <c r="G1338" s="83">
        <v>6000</v>
      </c>
      <c r="H1338" s="67" t="s">
        <v>162</v>
      </c>
      <c r="I1338" s="67">
        <v>1</v>
      </c>
      <c r="J1338" s="196">
        <v>39172</v>
      </c>
      <c r="K1338" s="67">
        <v>0</v>
      </c>
      <c r="L1338" s="123">
        <f t="shared" si="22"/>
        <v>30041</v>
      </c>
      <c r="M1338" s="108" t="s">
        <v>5747</v>
      </c>
      <c r="N1338" s="113" t="s">
        <v>9526</v>
      </c>
      <c r="Q1338" s="83" t="s">
        <v>4905</v>
      </c>
      <c r="R1338" s="182" t="s">
        <v>3397</v>
      </c>
      <c r="S1338" s="83" t="s">
        <v>139</v>
      </c>
      <c r="T1338" s="67" t="s">
        <v>140</v>
      </c>
      <c r="U1338" s="200" t="s">
        <v>7830</v>
      </c>
      <c r="X1338" s="83" t="s">
        <v>137</v>
      </c>
    </row>
    <row r="1339" spans="1:24" ht="23.25">
      <c r="A1339" s="67" t="s">
        <v>134</v>
      </c>
      <c r="B1339" s="67" t="s">
        <v>135</v>
      </c>
      <c r="C1339" s="83">
        <v>3056</v>
      </c>
      <c r="D1339" s="102" t="s">
        <v>5667</v>
      </c>
      <c r="E1339" s="83" t="s">
        <v>1511</v>
      </c>
      <c r="F1339" s="67" t="s">
        <v>5807</v>
      </c>
      <c r="G1339" s="83">
        <v>500</v>
      </c>
      <c r="H1339" s="67" t="s">
        <v>162</v>
      </c>
      <c r="I1339" s="67">
        <v>1</v>
      </c>
      <c r="J1339" s="196">
        <v>39172</v>
      </c>
      <c r="K1339" s="67">
        <v>0</v>
      </c>
      <c r="L1339" s="123">
        <f t="shared" si="22"/>
        <v>30041</v>
      </c>
      <c r="M1339" s="108" t="s">
        <v>5810</v>
      </c>
      <c r="N1339" s="113" t="s">
        <v>9526</v>
      </c>
      <c r="Q1339" s="83"/>
      <c r="R1339" s="182">
        <v>695256295637</v>
      </c>
      <c r="S1339" s="83" t="s">
        <v>139</v>
      </c>
      <c r="T1339" s="67" t="s">
        <v>140</v>
      </c>
      <c r="U1339" s="200" t="s">
        <v>7830</v>
      </c>
      <c r="X1339" s="83" t="s">
        <v>137</v>
      </c>
    </row>
    <row r="1340" spans="1:24" ht="23.25">
      <c r="A1340" s="67" t="s">
        <v>134</v>
      </c>
      <c r="B1340" s="67" t="s">
        <v>135</v>
      </c>
      <c r="C1340" s="83">
        <v>3057</v>
      </c>
      <c r="D1340" s="102" t="s">
        <v>5519</v>
      </c>
      <c r="E1340" s="83" t="s">
        <v>1512</v>
      </c>
      <c r="F1340" s="67" t="s">
        <v>5807</v>
      </c>
      <c r="G1340" s="83">
        <v>500</v>
      </c>
      <c r="H1340" s="67" t="s">
        <v>162</v>
      </c>
      <c r="I1340" s="67">
        <v>1</v>
      </c>
      <c r="J1340" s="196">
        <v>39172</v>
      </c>
      <c r="K1340" s="67">
        <v>0</v>
      </c>
      <c r="L1340" s="123">
        <f t="shared" si="22"/>
        <v>30041</v>
      </c>
      <c r="M1340" s="108" t="s">
        <v>5752</v>
      </c>
      <c r="N1340" s="113" t="s">
        <v>9526</v>
      </c>
      <c r="Q1340" s="83" t="s">
        <v>137</v>
      </c>
      <c r="R1340" s="182">
        <v>434608300087</v>
      </c>
      <c r="S1340" s="83" t="s">
        <v>139</v>
      </c>
      <c r="T1340" s="67" t="s">
        <v>140</v>
      </c>
      <c r="U1340" s="200" t="s">
        <v>7830</v>
      </c>
      <c r="X1340" s="83" t="s">
        <v>137</v>
      </c>
    </row>
    <row r="1341" spans="1:24" ht="23.25">
      <c r="A1341" s="67" t="s">
        <v>134</v>
      </c>
      <c r="B1341" s="67" t="s">
        <v>135</v>
      </c>
      <c r="C1341" s="83">
        <v>3058</v>
      </c>
      <c r="D1341" s="102" t="s">
        <v>5519</v>
      </c>
      <c r="E1341" s="83" t="s">
        <v>1513</v>
      </c>
      <c r="F1341" s="67" t="s">
        <v>5807</v>
      </c>
      <c r="G1341" s="83">
        <v>500</v>
      </c>
      <c r="H1341" s="67" t="s">
        <v>162</v>
      </c>
      <c r="I1341" s="67">
        <v>1</v>
      </c>
      <c r="J1341" s="196">
        <v>39172</v>
      </c>
      <c r="K1341" s="67">
        <v>0</v>
      </c>
      <c r="L1341" s="123">
        <f t="shared" si="22"/>
        <v>30041</v>
      </c>
      <c r="M1341" s="108" t="s">
        <v>5760</v>
      </c>
      <c r="N1341" s="113" t="s">
        <v>9526</v>
      </c>
      <c r="Q1341" s="83">
        <v>9538206151</v>
      </c>
      <c r="R1341" s="182">
        <v>223788117956</v>
      </c>
      <c r="S1341" s="83" t="s">
        <v>139</v>
      </c>
      <c r="T1341" s="67" t="s">
        <v>140</v>
      </c>
      <c r="U1341" s="200" t="s">
        <v>7830</v>
      </c>
      <c r="X1341" s="83" t="s">
        <v>137</v>
      </c>
    </row>
    <row r="1342" spans="1:24" ht="23.25">
      <c r="A1342" s="67" t="s">
        <v>134</v>
      </c>
      <c r="B1342" s="67" t="s">
        <v>135</v>
      </c>
      <c r="C1342" s="83">
        <v>3059</v>
      </c>
      <c r="D1342" s="102" t="s">
        <v>5519</v>
      </c>
      <c r="E1342" s="83" t="s">
        <v>1514</v>
      </c>
      <c r="F1342" s="67" t="s">
        <v>5807</v>
      </c>
      <c r="G1342" s="83">
        <v>500</v>
      </c>
      <c r="H1342" s="67" t="s">
        <v>162</v>
      </c>
      <c r="I1342" s="67">
        <v>1</v>
      </c>
      <c r="J1342" s="196">
        <v>39172</v>
      </c>
      <c r="K1342" s="67">
        <v>0</v>
      </c>
      <c r="L1342" s="123">
        <f t="shared" si="22"/>
        <v>30041</v>
      </c>
      <c r="M1342" s="108" t="s">
        <v>5897</v>
      </c>
      <c r="N1342" s="113" t="s">
        <v>9526</v>
      </c>
      <c r="Q1342" s="83" t="s">
        <v>137</v>
      </c>
      <c r="R1342" s="182" t="s">
        <v>137</v>
      </c>
      <c r="S1342" s="83" t="s">
        <v>139</v>
      </c>
      <c r="T1342" s="67" t="s">
        <v>140</v>
      </c>
      <c r="U1342" s="200" t="s">
        <v>7830</v>
      </c>
      <c r="X1342" s="83" t="s">
        <v>137</v>
      </c>
    </row>
    <row r="1343" spans="1:24" ht="23.25">
      <c r="A1343" s="67" t="s">
        <v>134</v>
      </c>
      <c r="B1343" s="67" t="s">
        <v>135</v>
      </c>
      <c r="C1343" s="83">
        <v>3060</v>
      </c>
      <c r="D1343" s="102" t="s">
        <v>5519</v>
      </c>
      <c r="E1343" s="83" t="s">
        <v>2164</v>
      </c>
      <c r="F1343" s="67" t="s">
        <v>5807</v>
      </c>
      <c r="G1343" s="83">
        <v>500</v>
      </c>
      <c r="H1343" s="67" t="s">
        <v>162</v>
      </c>
      <c r="I1343" s="67">
        <v>1</v>
      </c>
      <c r="J1343" s="196">
        <v>39172</v>
      </c>
      <c r="K1343" s="67">
        <v>0</v>
      </c>
      <c r="L1343" s="123">
        <f t="shared" si="22"/>
        <v>30041</v>
      </c>
      <c r="M1343" s="108" t="s">
        <v>5773</v>
      </c>
      <c r="N1343" s="113" t="s">
        <v>9526</v>
      </c>
      <c r="Q1343" s="83" t="s">
        <v>4906</v>
      </c>
      <c r="R1343" s="182" t="s">
        <v>137</v>
      </c>
      <c r="S1343" s="83" t="s">
        <v>139</v>
      </c>
      <c r="T1343" s="67" t="s">
        <v>140</v>
      </c>
      <c r="U1343" s="200" t="s">
        <v>7830</v>
      </c>
      <c r="X1343" s="83" t="s">
        <v>137</v>
      </c>
    </row>
    <row r="1344" spans="1:24" ht="23.25">
      <c r="A1344" s="67" t="s">
        <v>134</v>
      </c>
      <c r="B1344" s="67" t="s">
        <v>135</v>
      </c>
      <c r="C1344" s="83">
        <v>3061</v>
      </c>
      <c r="D1344" s="102" t="s">
        <v>5519</v>
      </c>
      <c r="E1344" s="83" t="s">
        <v>1515</v>
      </c>
      <c r="F1344" s="67" t="s">
        <v>136</v>
      </c>
      <c r="G1344" s="83">
        <v>500</v>
      </c>
      <c r="H1344" s="67" t="s">
        <v>162</v>
      </c>
      <c r="I1344" s="67">
        <v>1</v>
      </c>
      <c r="J1344" s="196">
        <v>39172</v>
      </c>
      <c r="K1344" s="67">
        <v>0</v>
      </c>
      <c r="L1344" s="123">
        <f t="shared" si="22"/>
        <v>30041</v>
      </c>
      <c r="M1344" s="108" t="s">
        <v>5752</v>
      </c>
      <c r="N1344" s="113" t="s">
        <v>9526</v>
      </c>
      <c r="Q1344" s="83" t="s">
        <v>137</v>
      </c>
      <c r="R1344" s="182" t="s">
        <v>137</v>
      </c>
      <c r="S1344" s="83" t="s">
        <v>139</v>
      </c>
      <c r="T1344" s="67" t="s">
        <v>140</v>
      </c>
      <c r="U1344" s="200" t="s">
        <v>7830</v>
      </c>
      <c r="X1344" s="83" t="s">
        <v>137</v>
      </c>
    </row>
    <row r="1345" spans="1:24" ht="23.25">
      <c r="A1345" s="67" t="s">
        <v>134</v>
      </c>
      <c r="B1345" s="67" t="s">
        <v>135</v>
      </c>
      <c r="C1345" s="83">
        <v>3062</v>
      </c>
      <c r="D1345" s="102" t="s">
        <v>5519</v>
      </c>
      <c r="E1345" s="83" t="s">
        <v>1516</v>
      </c>
      <c r="F1345" s="67" t="s">
        <v>136</v>
      </c>
      <c r="G1345" s="83">
        <v>500</v>
      </c>
      <c r="H1345" s="67" t="s">
        <v>162</v>
      </c>
      <c r="I1345" s="67">
        <v>1</v>
      </c>
      <c r="J1345" s="196">
        <v>39172</v>
      </c>
      <c r="K1345" s="67">
        <v>0</v>
      </c>
      <c r="L1345" s="123">
        <f t="shared" si="22"/>
        <v>30041</v>
      </c>
      <c r="M1345" s="108" t="s">
        <v>5752</v>
      </c>
      <c r="N1345" s="113" t="s">
        <v>9526</v>
      </c>
      <c r="Q1345" s="83" t="s">
        <v>137</v>
      </c>
      <c r="R1345" s="182">
        <v>848581287989</v>
      </c>
      <c r="S1345" s="83" t="s">
        <v>139</v>
      </c>
      <c r="T1345" s="67" t="s">
        <v>140</v>
      </c>
      <c r="U1345" s="200" t="s">
        <v>7830</v>
      </c>
      <c r="X1345" s="83" t="s">
        <v>137</v>
      </c>
    </row>
    <row r="1346" spans="1:24" ht="23.25">
      <c r="A1346" s="67" t="s">
        <v>134</v>
      </c>
      <c r="B1346" s="67" t="s">
        <v>135</v>
      </c>
      <c r="C1346" s="83">
        <v>1961</v>
      </c>
      <c r="D1346" s="102" t="s">
        <v>5485</v>
      </c>
      <c r="E1346" s="83" t="s">
        <v>1517</v>
      </c>
      <c r="F1346" s="67" t="s">
        <v>136</v>
      </c>
      <c r="G1346" s="83">
        <v>600</v>
      </c>
      <c r="H1346" s="67" t="s">
        <v>162</v>
      </c>
      <c r="I1346" s="67">
        <v>1</v>
      </c>
      <c r="J1346" s="196">
        <v>39172</v>
      </c>
      <c r="K1346" s="67">
        <v>0</v>
      </c>
      <c r="L1346" s="123">
        <f t="shared" si="22"/>
        <v>30041</v>
      </c>
      <c r="M1346" s="108" t="s">
        <v>171</v>
      </c>
      <c r="N1346" s="113" t="s">
        <v>9526</v>
      </c>
      <c r="Q1346" s="83" t="s">
        <v>4907</v>
      </c>
      <c r="R1346" s="182" t="s">
        <v>3398</v>
      </c>
      <c r="S1346" s="83" t="s">
        <v>139</v>
      </c>
      <c r="T1346" s="67" t="s">
        <v>140</v>
      </c>
      <c r="U1346" s="200" t="s">
        <v>7830</v>
      </c>
      <c r="X1346" s="83" t="s">
        <v>7455</v>
      </c>
    </row>
    <row r="1347" spans="1:24" ht="23.25">
      <c r="A1347" s="67" t="s">
        <v>134</v>
      </c>
      <c r="B1347" s="67" t="s">
        <v>135</v>
      </c>
      <c r="C1347" s="83">
        <v>3066</v>
      </c>
      <c r="D1347" s="102" t="s">
        <v>5634</v>
      </c>
      <c r="E1347" s="83" t="s">
        <v>1518</v>
      </c>
      <c r="F1347" s="67" t="s">
        <v>136</v>
      </c>
      <c r="G1347" s="83">
        <v>500</v>
      </c>
      <c r="H1347" s="67" t="s">
        <v>162</v>
      </c>
      <c r="I1347" s="67">
        <v>1</v>
      </c>
      <c r="J1347" s="196">
        <v>39172</v>
      </c>
      <c r="K1347" s="67">
        <v>0</v>
      </c>
      <c r="L1347" s="123">
        <f t="shared" si="22"/>
        <v>30041</v>
      </c>
      <c r="M1347" s="108" t="s">
        <v>5844</v>
      </c>
      <c r="N1347" s="113" t="s">
        <v>9526</v>
      </c>
      <c r="Q1347" s="83">
        <v>9916445060</v>
      </c>
      <c r="R1347" s="182">
        <v>273601160005</v>
      </c>
      <c r="S1347" s="83" t="s">
        <v>139</v>
      </c>
      <c r="T1347" s="67" t="s">
        <v>140</v>
      </c>
      <c r="U1347" s="200" t="s">
        <v>7830</v>
      </c>
      <c r="X1347" s="83" t="s">
        <v>137</v>
      </c>
    </row>
    <row r="1348" spans="1:24" ht="23.25">
      <c r="A1348" s="67" t="s">
        <v>134</v>
      </c>
      <c r="B1348" s="67" t="s">
        <v>135</v>
      </c>
      <c r="C1348" s="83">
        <v>4002</v>
      </c>
      <c r="D1348" s="102" t="s">
        <v>5557</v>
      </c>
      <c r="E1348" s="83" t="s">
        <v>1519</v>
      </c>
      <c r="F1348" s="67" t="s">
        <v>136</v>
      </c>
      <c r="G1348" s="83">
        <v>1000</v>
      </c>
      <c r="H1348" s="67" t="s">
        <v>162</v>
      </c>
      <c r="I1348" s="67">
        <v>1</v>
      </c>
      <c r="J1348" s="196">
        <v>39172</v>
      </c>
      <c r="K1348" s="67">
        <v>0</v>
      </c>
      <c r="L1348" s="123">
        <f t="shared" si="22"/>
        <v>30041</v>
      </c>
      <c r="M1348" s="108" t="s">
        <v>5760</v>
      </c>
      <c r="N1348" s="113" t="s">
        <v>9526</v>
      </c>
      <c r="Q1348" s="83" t="s">
        <v>137</v>
      </c>
      <c r="R1348" s="182" t="s">
        <v>137</v>
      </c>
      <c r="S1348" s="83" t="s">
        <v>139</v>
      </c>
      <c r="T1348" s="67" t="s">
        <v>140</v>
      </c>
      <c r="U1348" s="200" t="s">
        <v>7830</v>
      </c>
      <c r="X1348" s="83" t="s">
        <v>137</v>
      </c>
    </row>
    <row r="1349" spans="1:24" ht="23.25">
      <c r="A1349" s="67" t="s">
        <v>134</v>
      </c>
      <c r="B1349" s="67" t="s">
        <v>135</v>
      </c>
      <c r="C1349" s="83">
        <v>3067</v>
      </c>
      <c r="D1349" s="102" t="s">
        <v>5570</v>
      </c>
      <c r="E1349" s="83" t="s">
        <v>1520</v>
      </c>
      <c r="F1349" s="67" t="s">
        <v>5807</v>
      </c>
      <c r="G1349" s="83">
        <v>500</v>
      </c>
      <c r="H1349" s="67" t="s">
        <v>162</v>
      </c>
      <c r="I1349" s="67">
        <v>1</v>
      </c>
      <c r="J1349" s="196">
        <v>39172</v>
      </c>
      <c r="K1349" s="67">
        <v>0</v>
      </c>
      <c r="L1349" s="123">
        <f t="shared" si="22"/>
        <v>30041</v>
      </c>
      <c r="M1349" s="108" t="s">
        <v>5838</v>
      </c>
      <c r="N1349" s="113" t="s">
        <v>9526</v>
      </c>
      <c r="Q1349" s="83">
        <v>9611169189</v>
      </c>
      <c r="R1349" s="182">
        <v>79725877105</v>
      </c>
      <c r="S1349" s="83" t="s">
        <v>139</v>
      </c>
      <c r="T1349" s="67" t="s">
        <v>140</v>
      </c>
      <c r="U1349" s="200" t="s">
        <v>7830</v>
      </c>
      <c r="X1349" s="83" t="s">
        <v>7456</v>
      </c>
    </row>
    <row r="1350" spans="1:24" ht="23.25">
      <c r="A1350" s="67" t="s">
        <v>134</v>
      </c>
      <c r="B1350" s="67" t="s">
        <v>135</v>
      </c>
      <c r="C1350" s="83">
        <v>3070</v>
      </c>
      <c r="D1350" s="102" t="s">
        <v>5570</v>
      </c>
      <c r="E1350" s="83" t="s">
        <v>1521</v>
      </c>
      <c r="F1350" s="67" t="s">
        <v>136</v>
      </c>
      <c r="G1350" s="83">
        <v>500</v>
      </c>
      <c r="H1350" s="67" t="s">
        <v>162</v>
      </c>
      <c r="I1350" s="67">
        <v>1</v>
      </c>
      <c r="J1350" s="196">
        <v>39172</v>
      </c>
      <c r="K1350" s="67">
        <v>0</v>
      </c>
      <c r="L1350" s="123">
        <f t="shared" si="22"/>
        <v>30041</v>
      </c>
      <c r="M1350" s="108" t="s">
        <v>5838</v>
      </c>
      <c r="N1350" s="113" t="s">
        <v>9526</v>
      </c>
      <c r="Q1350" s="83">
        <v>9611169189</v>
      </c>
      <c r="R1350" s="182">
        <v>677051984450</v>
      </c>
      <c r="S1350" s="83" t="s">
        <v>139</v>
      </c>
      <c r="T1350" s="67" t="s">
        <v>140</v>
      </c>
      <c r="U1350" s="200" t="s">
        <v>7830</v>
      </c>
      <c r="X1350" s="83" t="s">
        <v>137</v>
      </c>
    </row>
    <row r="1351" spans="1:24" ht="23.25">
      <c r="A1351" s="67" t="s">
        <v>134</v>
      </c>
      <c r="B1351" s="67" t="s">
        <v>135</v>
      </c>
      <c r="C1351" s="83">
        <v>3069</v>
      </c>
      <c r="D1351" s="102" t="s">
        <v>5570</v>
      </c>
      <c r="E1351" s="83" t="s">
        <v>1522</v>
      </c>
      <c r="F1351" s="67" t="s">
        <v>5807</v>
      </c>
      <c r="G1351" s="83">
        <v>500</v>
      </c>
      <c r="H1351" s="67" t="s">
        <v>162</v>
      </c>
      <c r="I1351" s="67">
        <v>1</v>
      </c>
      <c r="J1351" s="196">
        <v>39172</v>
      </c>
      <c r="K1351" s="67">
        <v>0</v>
      </c>
      <c r="L1351" s="123">
        <f t="shared" si="22"/>
        <v>30041</v>
      </c>
      <c r="M1351" s="108" t="s">
        <v>5774</v>
      </c>
      <c r="N1351" s="113" t="s">
        <v>9526</v>
      </c>
      <c r="Q1351" s="83" t="s">
        <v>137</v>
      </c>
      <c r="R1351" s="182" t="s">
        <v>137</v>
      </c>
      <c r="S1351" s="83" t="s">
        <v>139</v>
      </c>
      <c r="T1351" s="67" t="s">
        <v>140</v>
      </c>
      <c r="U1351" s="200" t="s">
        <v>7830</v>
      </c>
      <c r="X1351" s="83" t="s">
        <v>137</v>
      </c>
    </row>
    <row r="1352" spans="1:24" ht="23.25">
      <c r="A1352" s="67" t="s">
        <v>134</v>
      </c>
      <c r="B1352" s="67" t="s">
        <v>135</v>
      </c>
      <c r="C1352" s="83">
        <v>1806</v>
      </c>
      <c r="D1352" s="102" t="s">
        <v>5483</v>
      </c>
      <c r="E1352" s="83" t="s">
        <v>1523</v>
      </c>
      <c r="F1352" s="67" t="s">
        <v>136</v>
      </c>
      <c r="G1352" s="83">
        <v>31000</v>
      </c>
      <c r="H1352" s="67" t="s">
        <v>162</v>
      </c>
      <c r="I1352" s="67">
        <v>1</v>
      </c>
      <c r="J1352" s="196">
        <v>39172</v>
      </c>
      <c r="K1352" s="67">
        <v>0</v>
      </c>
      <c r="L1352" s="123">
        <f t="shared" si="22"/>
        <v>30041</v>
      </c>
      <c r="M1352" s="108" t="s">
        <v>5824</v>
      </c>
      <c r="N1352" s="113" t="s">
        <v>9526</v>
      </c>
      <c r="Q1352" s="83" t="s">
        <v>4908</v>
      </c>
      <c r="R1352" s="182" t="s">
        <v>3399</v>
      </c>
      <c r="S1352" s="83" t="s">
        <v>139</v>
      </c>
      <c r="T1352" s="67" t="s">
        <v>140</v>
      </c>
      <c r="U1352" s="200" t="s">
        <v>7833</v>
      </c>
      <c r="X1352" s="83" t="s">
        <v>137</v>
      </c>
    </row>
    <row r="1353" spans="1:24" ht="23.25">
      <c r="A1353" s="67" t="s">
        <v>134</v>
      </c>
      <c r="B1353" s="67" t="s">
        <v>135</v>
      </c>
      <c r="C1353" s="83">
        <v>3071</v>
      </c>
      <c r="D1353" s="102" t="s">
        <v>5483</v>
      </c>
      <c r="E1353" s="83" t="s">
        <v>1524</v>
      </c>
      <c r="F1353" s="67" t="s">
        <v>5807</v>
      </c>
      <c r="G1353" s="83">
        <v>500</v>
      </c>
      <c r="H1353" s="67" t="s">
        <v>162</v>
      </c>
      <c r="I1353" s="67">
        <v>1</v>
      </c>
      <c r="J1353" s="196">
        <v>39172</v>
      </c>
      <c r="K1353" s="67">
        <v>0</v>
      </c>
      <c r="L1353" s="123">
        <f t="shared" si="22"/>
        <v>30041</v>
      </c>
      <c r="M1353" s="108" t="s">
        <v>6001</v>
      </c>
      <c r="N1353" s="113" t="s">
        <v>9526</v>
      </c>
      <c r="Q1353" s="83"/>
      <c r="R1353" s="182">
        <v>895066833072</v>
      </c>
      <c r="S1353" s="83" t="s">
        <v>139</v>
      </c>
      <c r="T1353" s="67" t="s">
        <v>140</v>
      </c>
      <c r="U1353" s="200" t="s">
        <v>7830</v>
      </c>
      <c r="X1353" s="83" t="s">
        <v>7457</v>
      </c>
    </row>
    <row r="1354" spans="1:24" ht="23.25">
      <c r="A1354" s="67" t="s">
        <v>134</v>
      </c>
      <c r="B1354" s="67" t="s">
        <v>135</v>
      </c>
      <c r="C1354" s="83">
        <v>3073</v>
      </c>
      <c r="D1354" s="102" t="s">
        <v>5483</v>
      </c>
      <c r="E1354" s="83" t="s">
        <v>1525</v>
      </c>
      <c r="F1354" s="67" t="s">
        <v>136</v>
      </c>
      <c r="G1354" s="83">
        <v>500</v>
      </c>
      <c r="H1354" s="67" t="s">
        <v>162</v>
      </c>
      <c r="I1354" s="67">
        <v>1</v>
      </c>
      <c r="J1354" s="196">
        <v>39172</v>
      </c>
      <c r="K1354" s="67">
        <v>0</v>
      </c>
      <c r="L1354" s="123">
        <f t="shared" si="22"/>
        <v>30041</v>
      </c>
      <c r="M1354" s="108" t="s">
        <v>5824</v>
      </c>
      <c r="N1354" s="113" t="s">
        <v>9526</v>
      </c>
      <c r="Q1354" s="83" t="s">
        <v>4909</v>
      </c>
      <c r="R1354" s="182" t="s">
        <v>3400</v>
      </c>
      <c r="S1354" s="83" t="s">
        <v>139</v>
      </c>
      <c r="T1354" s="67" t="s">
        <v>140</v>
      </c>
      <c r="U1354" s="200" t="s">
        <v>7832</v>
      </c>
      <c r="X1354" s="83" t="s">
        <v>7458</v>
      </c>
    </row>
    <row r="1355" spans="1:24" ht="23.25">
      <c r="A1355" s="67" t="s">
        <v>134</v>
      </c>
      <c r="B1355" s="67" t="s">
        <v>135</v>
      </c>
      <c r="C1355" s="83">
        <v>2084</v>
      </c>
      <c r="D1355" s="102" t="s">
        <v>5483</v>
      </c>
      <c r="E1355" s="83" t="s">
        <v>1526</v>
      </c>
      <c r="F1355" s="67" t="s">
        <v>136</v>
      </c>
      <c r="G1355" s="83">
        <v>29400</v>
      </c>
      <c r="H1355" s="67" t="s">
        <v>162</v>
      </c>
      <c r="I1355" s="67">
        <v>1</v>
      </c>
      <c r="J1355" s="196">
        <v>39172</v>
      </c>
      <c r="K1355" s="67">
        <v>0</v>
      </c>
      <c r="L1355" s="123">
        <f t="shared" si="22"/>
        <v>30041</v>
      </c>
      <c r="M1355" s="108" t="s">
        <v>5870</v>
      </c>
      <c r="N1355" s="113" t="s">
        <v>9526</v>
      </c>
      <c r="Q1355" s="83" t="s">
        <v>4910</v>
      </c>
      <c r="R1355" s="182" t="s">
        <v>3401</v>
      </c>
      <c r="S1355" s="83" t="s">
        <v>139</v>
      </c>
      <c r="T1355" s="67" t="s">
        <v>140</v>
      </c>
      <c r="U1355" s="200" t="s">
        <v>7832</v>
      </c>
      <c r="X1355" s="83" t="s">
        <v>137</v>
      </c>
    </row>
    <row r="1356" spans="1:24" ht="23.25">
      <c r="A1356" s="67" t="s">
        <v>134</v>
      </c>
      <c r="B1356" s="67" t="s">
        <v>135</v>
      </c>
      <c r="C1356" s="83">
        <v>3074</v>
      </c>
      <c r="D1356" s="102" t="s">
        <v>5483</v>
      </c>
      <c r="E1356" s="83" t="s">
        <v>1527</v>
      </c>
      <c r="F1356" s="67" t="s">
        <v>5807</v>
      </c>
      <c r="G1356" s="83">
        <v>500</v>
      </c>
      <c r="H1356" s="67" t="s">
        <v>162</v>
      </c>
      <c r="I1356" s="67">
        <v>1</v>
      </c>
      <c r="J1356" s="196">
        <v>39172</v>
      </c>
      <c r="K1356" s="67">
        <v>0</v>
      </c>
      <c r="L1356" s="123">
        <f t="shared" si="22"/>
        <v>30041</v>
      </c>
      <c r="M1356" s="108" t="s">
        <v>5823</v>
      </c>
      <c r="N1356" s="113" t="s">
        <v>9526</v>
      </c>
      <c r="Q1356" s="83">
        <v>9986663388</v>
      </c>
      <c r="R1356" s="182">
        <v>474399826441</v>
      </c>
      <c r="S1356" s="83" t="s">
        <v>139</v>
      </c>
      <c r="T1356" s="67" t="s">
        <v>140</v>
      </c>
      <c r="U1356" s="200" t="s">
        <v>7830</v>
      </c>
      <c r="X1356" s="83" t="s">
        <v>137</v>
      </c>
    </row>
    <row r="1357" spans="1:24" ht="23.25">
      <c r="A1357" s="67" t="s">
        <v>134</v>
      </c>
      <c r="B1357" s="67" t="s">
        <v>135</v>
      </c>
      <c r="C1357" s="83">
        <v>3075</v>
      </c>
      <c r="D1357" s="102" t="s">
        <v>5485</v>
      </c>
      <c r="E1357" s="83" t="s">
        <v>1528</v>
      </c>
      <c r="F1357" s="67" t="s">
        <v>5807</v>
      </c>
      <c r="G1357" s="83">
        <v>500</v>
      </c>
      <c r="H1357" s="67" t="s">
        <v>162</v>
      </c>
      <c r="I1357" s="67">
        <v>1</v>
      </c>
      <c r="J1357" s="196">
        <v>39172</v>
      </c>
      <c r="K1357" s="67">
        <v>0</v>
      </c>
      <c r="L1357" s="123">
        <f t="shared" si="22"/>
        <v>30041</v>
      </c>
      <c r="M1357" s="108" t="s">
        <v>5897</v>
      </c>
      <c r="N1357" s="113" t="s">
        <v>9526</v>
      </c>
      <c r="Q1357" s="83" t="s">
        <v>137</v>
      </c>
      <c r="R1357" s="182" t="s">
        <v>137</v>
      </c>
      <c r="S1357" s="83" t="s">
        <v>139</v>
      </c>
      <c r="T1357" s="67" t="s">
        <v>140</v>
      </c>
      <c r="U1357" s="200" t="s">
        <v>7830</v>
      </c>
      <c r="X1357" s="83" t="s">
        <v>137</v>
      </c>
    </row>
    <row r="1358" spans="1:24" ht="23.25">
      <c r="A1358" s="67" t="s">
        <v>134</v>
      </c>
      <c r="B1358" s="67" t="s">
        <v>135</v>
      </c>
      <c r="C1358" s="83">
        <v>3076</v>
      </c>
      <c r="D1358" s="102" t="s">
        <v>5485</v>
      </c>
      <c r="E1358" s="83" t="s">
        <v>1529</v>
      </c>
      <c r="F1358" s="67" t="s">
        <v>5807</v>
      </c>
      <c r="G1358" s="83">
        <v>500</v>
      </c>
      <c r="H1358" s="67" t="s">
        <v>162</v>
      </c>
      <c r="I1358" s="67">
        <v>1</v>
      </c>
      <c r="J1358" s="196">
        <v>39172</v>
      </c>
      <c r="K1358" s="67">
        <v>0</v>
      </c>
      <c r="L1358" s="123">
        <f t="shared" si="22"/>
        <v>30041</v>
      </c>
      <c r="M1358" s="108" t="s">
        <v>5866</v>
      </c>
      <c r="N1358" s="113" t="s">
        <v>9526</v>
      </c>
      <c r="Q1358" s="83" t="s">
        <v>137</v>
      </c>
      <c r="R1358" s="182" t="s">
        <v>137</v>
      </c>
      <c r="S1358" s="83" t="s">
        <v>139</v>
      </c>
      <c r="T1358" s="67" t="s">
        <v>140</v>
      </c>
      <c r="U1358" s="200" t="s">
        <v>7830</v>
      </c>
      <c r="X1358" s="83" t="s">
        <v>137</v>
      </c>
    </row>
    <row r="1359" spans="1:24" ht="23.25">
      <c r="A1359" s="67" t="s">
        <v>134</v>
      </c>
      <c r="B1359" s="67" t="s">
        <v>135</v>
      </c>
      <c r="C1359" s="83">
        <v>2089</v>
      </c>
      <c r="D1359" s="102" t="s">
        <v>5485</v>
      </c>
      <c r="E1359" s="83" t="s">
        <v>1530</v>
      </c>
      <c r="F1359" s="67" t="s">
        <v>136</v>
      </c>
      <c r="G1359" s="83">
        <v>34200</v>
      </c>
      <c r="H1359" s="67" t="s">
        <v>162</v>
      </c>
      <c r="I1359" s="67">
        <v>1</v>
      </c>
      <c r="J1359" s="196">
        <v>39172</v>
      </c>
      <c r="K1359" s="67">
        <v>0</v>
      </c>
      <c r="L1359" s="123">
        <f t="shared" si="22"/>
        <v>30041</v>
      </c>
      <c r="M1359" s="108" t="s">
        <v>6002</v>
      </c>
      <c r="N1359" s="113" t="s">
        <v>9526</v>
      </c>
      <c r="Q1359" s="83" t="s">
        <v>4911</v>
      </c>
      <c r="R1359" s="182" t="s">
        <v>3402</v>
      </c>
      <c r="S1359" s="83" t="s">
        <v>139</v>
      </c>
      <c r="T1359" s="67" t="s">
        <v>140</v>
      </c>
      <c r="U1359" s="200" t="s">
        <v>7832</v>
      </c>
      <c r="X1359" s="83" t="s">
        <v>137</v>
      </c>
    </row>
    <row r="1360" spans="1:24" ht="23.25">
      <c r="A1360" s="67" t="s">
        <v>134</v>
      </c>
      <c r="B1360" s="67" t="s">
        <v>135</v>
      </c>
      <c r="C1360" s="83">
        <v>2125</v>
      </c>
      <c r="D1360" s="102" t="s">
        <v>5485</v>
      </c>
      <c r="E1360" s="83" t="s">
        <v>1531</v>
      </c>
      <c r="F1360" s="67" t="s">
        <v>136</v>
      </c>
      <c r="G1360" s="83">
        <v>24000</v>
      </c>
      <c r="H1360" s="67" t="s">
        <v>162</v>
      </c>
      <c r="I1360" s="67">
        <v>1</v>
      </c>
      <c r="J1360" s="196">
        <v>39172</v>
      </c>
      <c r="K1360" s="67">
        <v>0</v>
      </c>
      <c r="L1360" s="123">
        <f t="shared" si="22"/>
        <v>30041</v>
      </c>
      <c r="M1360" s="108" t="s">
        <v>5933</v>
      </c>
      <c r="N1360" s="113" t="s">
        <v>9526</v>
      </c>
      <c r="Q1360" s="83" t="s">
        <v>4912</v>
      </c>
      <c r="R1360" s="182" t="s">
        <v>3403</v>
      </c>
      <c r="S1360" s="83" t="s">
        <v>139</v>
      </c>
      <c r="T1360" s="67" t="s">
        <v>140</v>
      </c>
      <c r="U1360" s="200" t="s">
        <v>7832</v>
      </c>
      <c r="X1360" s="83" t="s">
        <v>137</v>
      </c>
    </row>
    <row r="1361" spans="1:24" ht="23.25">
      <c r="A1361" s="67" t="s">
        <v>134</v>
      </c>
      <c r="B1361" s="67" t="s">
        <v>135</v>
      </c>
      <c r="C1361" s="83">
        <v>3077</v>
      </c>
      <c r="D1361" s="102" t="s">
        <v>5485</v>
      </c>
      <c r="E1361" s="83" t="s">
        <v>1532</v>
      </c>
      <c r="F1361" s="67" t="s">
        <v>136</v>
      </c>
      <c r="G1361" s="83">
        <v>500</v>
      </c>
      <c r="H1361" s="67" t="s">
        <v>162</v>
      </c>
      <c r="I1361" s="67">
        <v>1</v>
      </c>
      <c r="J1361" s="196">
        <v>39172</v>
      </c>
      <c r="K1361" s="67">
        <v>0</v>
      </c>
      <c r="L1361" s="123">
        <f t="shared" si="22"/>
        <v>30041</v>
      </c>
      <c r="M1361" s="108" t="s">
        <v>5810</v>
      </c>
      <c r="N1361" s="113" t="s">
        <v>9526</v>
      </c>
      <c r="Q1361" s="83" t="s">
        <v>137</v>
      </c>
      <c r="R1361" s="182" t="s">
        <v>137</v>
      </c>
      <c r="S1361" s="83" t="s">
        <v>139</v>
      </c>
      <c r="T1361" s="67" t="s">
        <v>140</v>
      </c>
      <c r="U1361" s="200" t="s">
        <v>7830</v>
      </c>
      <c r="X1361" s="83" t="s">
        <v>137</v>
      </c>
    </row>
    <row r="1362" spans="1:24" ht="23.25">
      <c r="A1362" s="67" t="s">
        <v>134</v>
      </c>
      <c r="B1362" s="67" t="s">
        <v>135</v>
      </c>
      <c r="C1362" s="83">
        <v>3078</v>
      </c>
      <c r="D1362" s="102" t="s">
        <v>5485</v>
      </c>
      <c r="E1362" s="83" t="s">
        <v>1533</v>
      </c>
      <c r="F1362" s="67" t="s">
        <v>136</v>
      </c>
      <c r="G1362" s="83">
        <v>500</v>
      </c>
      <c r="H1362" s="67" t="s">
        <v>162</v>
      </c>
      <c r="I1362" s="67">
        <v>1</v>
      </c>
      <c r="J1362" s="196">
        <v>39172</v>
      </c>
      <c r="K1362" s="67">
        <v>0</v>
      </c>
      <c r="L1362" s="123">
        <f t="shared" si="22"/>
        <v>30041</v>
      </c>
      <c r="M1362" s="108" t="s">
        <v>5810</v>
      </c>
      <c r="N1362" s="113" t="s">
        <v>9526</v>
      </c>
      <c r="Q1362" s="83" t="s">
        <v>137</v>
      </c>
      <c r="R1362" s="182" t="s">
        <v>137</v>
      </c>
      <c r="S1362" s="83" t="s">
        <v>139</v>
      </c>
      <c r="T1362" s="67" t="s">
        <v>140</v>
      </c>
      <c r="U1362" s="200" t="s">
        <v>7830</v>
      </c>
      <c r="X1362" s="83" t="s">
        <v>137</v>
      </c>
    </row>
    <row r="1363" spans="1:24" ht="23.25">
      <c r="A1363" s="67" t="s">
        <v>134</v>
      </c>
      <c r="B1363" s="67" t="s">
        <v>135</v>
      </c>
      <c r="C1363" s="83">
        <v>3079</v>
      </c>
      <c r="D1363" s="102" t="s">
        <v>5485</v>
      </c>
      <c r="E1363" s="83" t="s">
        <v>1534</v>
      </c>
      <c r="F1363" s="67" t="s">
        <v>5807</v>
      </c>
      <c r="G1363" s="83">
        <v>500</v>
      </c>
      <c r="H1363" s="67" t="s">
        <v>162</v>
      </c>
      <c r="I1363" s="67">
        <v>1</v>
      </c>
      <c r="J1363" s="196">
        <v>39172</v>
      </c>
      <c r="K1363" s="67">
        <v>0</v>
      </c>
      <c r="L1363" s="123">
        <f t="shared" si="22"/>
        <v>30041</v>
      </c>
      <c r="M1363" s="108" t="s">
        <v>5823</v>
      </c>
      <c r="N1363" s="113" t="s">
        <v>9526</v>
      </c>
      <c r="Q1363" s="83" t="s">
        <v>137</v>
      </c>
      <c r="R1363" s="182" t="s">
        <v>137</v>
      </c>
      <c r="S1363" s="83" t="s">
        <v>139</v>
      </c>
      <c r="T1363" s="67" t="s">
        <v>140</v>
      </c>
      <c r="U1363" s="200" t="s">
        <v>7830</v>
      </c>
      <c r="X1363" s="83" t="s">
        <v>137</v>
      </c>
    </row>
    <row r="1364" spans="1:24" ht="23.25">
      <c r="A1364" s="67" t="s">
        <v>134</v>
      </c>
      <c r="B1364" s="67" t="s">
        <v>135</v>
      </c>
      <c r="C1364" s="83">
        <v>3080</v>
      </c>
      <c r="D1364" s="102" t="s">
        <v>5485</v>
      </c>
      <c r="E1364" s="83" t="s">
        <v>1535</v>
      </c>
      <c r="F1364" s="67" t="s">
        <v>5807</v>
      </c>
      <c r="G1364" s="83">
        <v>500</v>
      </c>
      <c r="H1364" s="67" t="s">
        <v>162</v>
      </c>
      <c r="I1364" s="67">
        <v>1</v>
      </c>
      <c r="J1364" s="196">
        <v>39172</v>
      </c>
      <c r="K1364" s="67">
        <v>0</v>
      </c>
      <c r="L1364" s="123">
        <f t="shared" si="22"/>
        <v>30041</v>
      </c>
      <c r="M1364" s="108" t="s">
        <v>5824</v>
      </c>
      <c r="N1364" s="113" t="s">
        <v>9526</v>
      </c>
      <c r="Q1364" s="83" t="s">
        <v>137</v>
      </c>
      <c r="R1364" s="182" t="s">
        <v>137</v>
      </c>
      <c r="S1364" s="83" t="s">
        <v>139</v>
      </c>
      <c r="T1364" s="67" t="s">
        <v>140</v>
      </c>
      <c r="U1364" s="200" t="s">
        <v>7830</v>
      </c>
      <c r="X1364" s="83" t="s">
        <v>137</v>
      </c>
    </row>
    <row r="1365" spans="1:24" ht="23.25">
      <c r="A1365" s="67" t="s">
        <v>134</v>
      </c>
      <c r="B1365" s="67" t="s">
        <v>135</v>
      </c>
      <c r="C1365" s="83">
        <v>3081</v>
      </c>
      <c r="D1365" s="102" t="s">
        <v>5485</v>
      </c>
      <c r="E1365" s="83" t="s">
        <v>1536</v>
      </c>
      <c r="F1365" s="67" t="s">
        <v>5807</v>
      </c>
      <c r="G1365" s="83">
        <v>500</v>
      </c>
      <c r="H1365" s="67" t="s">
        <v>162</v>
      </c>
      <c r="I1365" s="67">
        <v>1</v>
      </c>
      <c r="J1365" s="196">
        <v>39172</v>
      </c>
      <c r="K1365" s="67">
        <v>0</v>
      </c>
      <c r="L1365" s="123">
        <f t="shared" si="22"/>
        <v>30041</v>
      </c>
      <c r="M1365" s="108" t="s">
        <v>5781</v>
      </c>
      <c r="N1365" s="113" t="s">
        <v>9526</v>
      </c>
      <c r="Q1365" s="83" t="s">
        <v>137</v>
      </c>
      <c r="R1365" s="182" t="s">
        <v>137</v>
      </c>
      <c r="S1365" s="83" t="s">
        <v>139</v>
      </c>
      <c r="T1365" s="67" t="s">
        <v>140</v>
      </c>
      <c r="U1365" s="200" t="s">
        <v>7830</v>
      </c>
      <c r="X1365" s="83" t="s">
        <v>137</v>
      </c>
    </row>
    <row r="1366" spans="1:24" ht="23.25">
      <c r="A1366" s="67" t="s">
        <v>134</v>
      </c>
      <c r="B1366" s="67" t="s">
        <v>135</v>
      </c>
      <c r="C1366" s="83">
        <v>3082</v>
      </c>
      <c r="D1366" s="102" t="s">
        <v>5485</v>
      </c>
      <c r="E1366" s="83" t="s">
        <v>1537</v>
      </c>
      <c r="F1366" s="67" t="s">
        <v>5807</v>
      </c>
      <c r="G1366" s="83">
        <v>500</v>
      </c>
      <c r="H1366" s="67" t="s">
        <v>162</v>
      </c>
      <c r="I1366" s="67">
        <v>1</v>
      </c>
      <c r="J1366" s="196">
        <v>39172</v>
      </c>
      <c r="K1366" s="67">
        <v>0</v>
      </c>
      <c r="L1366" s="123">
        <f t="shared" si="22"/>
        <v>30041</v>
      </c>
      <c r="M1366" s="108" t="s">
        <v>5781</v>
      </c>
      <c r="N1366" s="113" t="s">
        <v>9526</v>
      </c>
      <c r="Q1366" s="83" t="s">
        <v>137</v>
      </c>
      <c r="R1366" s="182" t="s">
        <v>137</v>
      </c>
      <c r="S1366" s="83" t="s">
        <v>139</v>
      </c>
      <c r="T1366" s="67" t="s">
        <v>140</v>
      </c>
      <c r="U1366" s="200" t="s">
        <v>7830</v>
      </c>
      <c r="X1366" s="83" t="s">
        <v>137</v>
      </c>
    </row>
    <row r="1367" spans="1:24" ht="23.25">
      <c r="A1367" s="67" t="s">
        <v>134</v>
      </c>
      <c r="B1367" s="67" t="s">
        <v>135</v>
      </c>
      <c r="C1367" s="83">
        <v>3083</v>
      </c>
      <c r="D1367" s="102" t="s">
        <v>5485</v>
      </c>
      <c r="E1367" s="83" t="s">
        <v>1538</v>
      </c>
      <c r="F1367" s="67" t="s">
        <v>5807</v>
      </c>
      <c r="G1367" s="83">
        <v>500</v>
      </c>
      <c r="H1367" s="67" t="s">
        <v>162</v>
      </c>
      <c r="I1367" s="67">
        <v>1</v>
      </c>
      <c r="J1367" s="196">
        <v>39172</v>
      </c>
      <c r="K1367" s="67">
        <v>0</v>
      </c>
      <c r="L1367" s="123">
        <f t="shared" si="22"/>
        <v>30041</v>
      </c>
      <c r="M1367" s="108" t="s">
        <v>5781</v>
      </c>
      <c r="N1367" s="113" t="s">
        <v>9526</v>
      </c>
      <c r="Q1367" s="83" t="s">
        <v>137</v>
      </c>
      <c r="R1367" s="182" t="s">
        <v>137</v>
      </c>
      <c r="S1367" s="83" t="s">
        <v>139</v>
      </c>
      <c r="T1367" s="67" t="s">
        <v>140</v>
      </c>
      <c r="U1367" s="200" t="s">
        <v>7830</v>
      </c>
      <c r="X1367" s="83" t="s">
        <v>137</v>
      </c>
    </row>
    <row r="1368" spans="1:24" ht="23.25">
      <c r="A1368" s="67" t="s">
        <v>134</v>
      </c>
      <c r="B1368" s="67" t="s">
        <v>135</v>
      </c>
      <c r="C1368" s="83">
        <v>1429</v>
      </c>
      <c r="D1368" s="102" t="s">
        <v>5522</v>
      </c>
      <c r="E1368" s="83" t="s">
        <v>1539</v>
      </c>
      <c r="F1368" s="67" t="s">
        <v>136</v>
      </c>
      <c r="G1368" s="83">
        <v>21100</v>
      </c>
      <c r="H1368" s="67" t="s">
        <v>162</v>
      </c>
      <c r="I1368" s="67">
        <v>1</v>
      </c>
      <c r="J1368" s="196">
        <v>39172</v>
      </c>
      <c r="K1368" s="67">
        <v>0</v>
      </c>
      <c r="L1368" s="123">
        <f t="shared" si="22"/>
        <v>30041</v>
      </c>
      <c r="M1368" s="108" t="s">
        <v>6003</v>
      </c>
      <c r="N1368" s="113" t="s">
        <v>9526</v>
      </c>
      <c r="Q1368" s="83">
        <v>9986193025</v>
      </c>
      <c r="R1368" s="182">
        <v>496999175237</v>
      </c>
      <c r="S1368" s="83" t="s">
        <v>139</v>
      </c>
      <c r="T1368" s="67" t="s">
        <v>140</v>
      </c>
      <c r="U1368" s="200" t="s">
        <v>7830</v>
      </c>
      <c r="X1368" s="83" t="s">
        <v>137</v>
      </c>
    </row>
    <row r="1369" spans="1:24" ht="23.25">
      <c r="A1369" s="67" t="s">
        <v>134</v>
      </c>
      <c r="B1369" s="67" t="s">
        <v>135</v>
      </c>
      <c r="C1369" s="83">
        <v>3084</v>
      </c>
      <c r="D1369" s="102" t="s">
        <v>5522</v>
      </c>
      <c r="E1369" s="83" t="s">
        <v>1540</v>
      </c>
      <c r="F1369" s="67" t="s">
        <v>5807</v>
      </c>
      <c r="G1369" s="83">
        <v>500</v>
      </c>
      <c r="H1369" s="67" t="s">
        <v>162</v>
      </c>
      <c r="I1369" s="67">
        <v>1</v>
      </c>
      <c r="J1369" s="196">
        <v>39172</v>
      </c>
      <c r="K1369" s="67">
        <v>0</v>
      </c>
      <c r="L1369" s="123">
        <f t="shared" si="22"/>
        <v>30041</v>
      </c>
      <c r="M1369" s="108" t="s">
        <v>6004</v>
      </c>
      <c r="N1369" s="113" t="s">
        <v>9526</v>
      </c>
      <c r="Q1369" s="83" t="s">
        <v>137</v>
      </c>
      <c r="R1369" s="182">
        <v>575267752338</v>
      </c>
      <c r="S1369" s="83" t="s">
        <v>139</v>
      </c>
      <c r="T1369" s="67" t="s">
        <v>140</v>
      </c>
      <c r="U1369" s="200" t="s">
        <v>7830</v>
      </c>
      <c r="X1369" s="83" t="s">
        <v>137</v>
      </c>
    </row>
    <row r="1370" spans="1:24" ht="23.25">
      <c r="A1370" s="67" t="s">
        <v>134</v>
      </c>
      <c r="B1370" s="67" t="s">
        <v>135</v>
      </c>
      <c r="C1370" s="83">
        <v>2353</v>
      </c>
      <c r="D1370" s="102" t="s">
        <v>5522</v>
      </c>
      <c r="E1370" s="83" t="s">
        <v>1541</v>
      </c>
      <c r="F1370" s="67" t="s">
        <v>136</v>
      </c>
      <c r="G1370" s="83">
        <v>21100</v>
      </c>
      <c r="H1370" s="67" t="s">
        <v>162</v>
      </c>
      <c r="I1370" s="67">
        <v>1</v>
      </c>
      <c r="J1370" s="196">
        <v>39172</v>
      </c>
      <c r="K1370" s="67">
        <v>0</v>
      </c>
      <c r="L1370" s="123">
        <f t="shared" si="22"/>
        <v>30041</v>
      </c>
      <c r="M1370" s="108" t="s">
        <v>5817</v>
      </c>
      <c r="N1370" s="113" t="s">
        <v>9526</v>
      </c>
      <c r="Q1370" s="83">
        <v>9902656374</v>
      </c>
      <c r="R1370" s="182">
        <v>825567935133</v>
      </c>
      <c r="S1370" s="83" t="s">
        <v>139</v>
      </c>
      <c r="T1370" s="67" t="s">
        <v>140</v>
      </c>
      <c r="U1370" s="200" t="s">
        <v>7830</v>
      </c>
      <c r="X1370" s="83" t="s">
        <v>7459</v>
      </c>
    </row>
    <row r="1371" spans="1:24" ht="23.25">
      <c r="A1371" s="67" t="s">
        <v>134</v>
      </c>
      <c r="B1371" s="67" t="s">
        <v>135</v>
      </c>
      <c r="C1371" s="83">
        <v>3085</v>
      </c>
      <c r="D1371" s="102" t="s">
        <v>5522</v>
      </c>
      <c r="E1371" s="83" t="s">
        <v>1542</v>
      </c>
      <c r="F1371" s="67" t="s">
        <v>136</v>
      </c>
      <c r="G1371" s="83">
        <v>500</v>
      </c>
      <c r="H1371" s="67" t="s">
        <v>162</v>
      </c>
      <c r="I1371" s="67">
        <v>1</v>
      </c>
      <c r="J1371" s="196">
        <v>39172</v>
      </c>
      <c r="K1371" s="67">
        <v>0</v>
      </c>
      <c r="L1371" s="123">
        <f t="shared" si="22"/>
        <v>30041</v>
      </c>
      <c r="M1371" s="108" t="s">
        <v>5817</v>
      </c>
      <c r="N1371" s="113" t="s">
        <v>9526</v>
      </c>
      <c r="Q1371" s="83" t="s">
        <v>137</v>
      </c>
      <c r="R1371" s="182" t="s">
        <v>137</v>
      </c>
      <c r="S1371" s="83" t="s">
        <v>139</v>
      </c>
      <c r="T1371" s="67" t="s">
        <v>140</v>
      </c>
      <c r="U1371" s="200" t="s">
        <v>7830</v>
      </c>
      <c r="X1371" s="83" t="s">
        <v>137</v>
      </c>
    </row>
    <row r="1372" spans="1:24" ht="23.25">
      <c r="A1372" s="67" t="s">
        <v>134</v>
      </c>
      <c r="B1372" s="67" t="s">
        <v>135</v>
      </c>
      <c r="C1372" s="83">
        <v>3086</v>
      </c>
      <c r="D1372" s="102" t="s">
        <v>5517</v>
      </c>
      <c r="E1372" s="83" t="s">
        <v>1543</v>
      </c>
      <c r="F1372" s="67" t="s">
        <v>5807</v>
      </c>
      <c r="G1372" s="83">
        <v>500</v>
      </c>
      <c r="H1372" s="67" t="s">
        <v>162</v>
      </c>
      <c r="I1372" s="67">
        <v>1</v>
      </c>
      <c r="J1372" s="196">
        <v>39172</v>
      </c>
      <c r="K1372" s="67">
        <v>0</v>
      </c>
      <c r="L1372" s="123">
        <f t="shared" si="22"/>
        <v>30041</v>
      </c>
      <c r="M1372" s="108" t="s">
        <v>6005</v>
      </c>
      <c r="N1372" s="113" t="s">
        <v>9526</v>
      </c>
      <c r="Q1372" s="83">
        <v>9900203528</v>
      </c>
      <c r="R1372" s="182">
        <v>509080726725</v>
      </c>
      <c r="S1372" s="83" t="s">
        <v>139</v>
      </c>
      <c r="T1372" s="67" t="s">
        <v>140</v>
      </c>
      <c r="U1372" s="200" t="s">
        <v>7830</v>
      </c>
      <c r="X1372" s="83" t="s">
        <v>137</v>
      </c>
    </row>
    <row r="1373" spans="1:24" ht="23.25">
      <c r="A1373" s="67" t="s">
        <v>134</v>
      </c>
      <c r="B1373" s="67" t="s">
        <v>135</v>
      </c>
      <c r="C1373" s="83">
        <v>3087</v>
      </c>
      <c r="D1373" s="102" t="s">
        <v>5517</v>
      </c>
      <c r="E1373" s="83" t="s">
        <v>1544</v>
      </c>
      <c r="F1373" s="67" t="s">
        <v>5807</v>
      </c>
      <c r="G1373" s="83">
        <v>500</v>
      </c>
      <c r="H1373" s="67" t="s">
        <v>162</v>
      </c>
      <c r="I1373" s="67">
        <v>1</v>
      </c>
      <c r="J1373" s="196">
        <v>39172</v>
      </c>
      <c r="K1373" s="67">
        <v>0</v>
      </c>
      <c r="L1373" s="123">
        <f t="shared" si="22"/>
        <v>30041</v>
      </c>
      <c r="M1373" s="108" t="s">
        <v>5823</v>
      </c>
      <c r="N1373" s="113" t="s">
        <v>9526</v>
      </c>
      <c r="Q1373" s="83" t="s">
        <v>137</v>
      </c>
      <c r="R1373" s="182">
        <v>326815863450</v>
      </c>
      <c r="S1373" s="83" t="s">
        <v>139</v>
      </c>
      <c r="T1373" s="67" t="s">
        <v>140</v>
      </c>
      <c r="U1373" s="200" t="s">
        <v>7830</v>
      </c>
      <c r="X1373" s="83" t="s">
        <v>137</v>
      </c>
    </row>
    <row r="1374" spans="1:24" ht="23.25">
      <c r="A1374" s="67" t="s">
        <v>134</v>
      </c>
      <c r="B1374" s="67" t="s">
        <v>135</v>
      </c>
      <c r="C1374" s="83">
        <v>3088</v>
      </c>
      <c r="D1374" s="102" t="s">
        <v>5517</v>
      </c>
      <c r="E1374" s="83" t="s">
        <v>1545</v>
      </c>
      <c r="F1374" s="67" t="s">
        <v>136</v>
      </c>
      <c r="G1374" s="83">
        <v>5500</v>
      </c>
      <c r="H1374" s="67" t="s">
        <v>162</v>
      </c>
      <c r="I1374" s="67">
        <v>1</v>
      </c>
      <c r="J1374" s="196">
        <v>39172</v>
      </c>
      <c r="K1374" s="67">
        <v>0</v>
      </c>
      <c r="L1374" s="123">
        <f t="shared" si="22"/>
        <v>30041</v>
      </c>
      <c r="M1374" s="108" t="s">
        <v>5875</v>
      </c>
      <c r="N1374" s="113" t="s">
        <v>9526</v>
      </c>
      <c r="Q1374" s="83" t="s">
        <v>4913</v>
      </c>
      <c r="R1374" s="182" t="s">
        <v>3404</v>
      </c>
      <c r="S1374" s="83" t="s">
        <v>139</v>
      </c>
      <c r="T1374" s="67" t="s">
        <v>140</v>
      </c>
      <c r="U1374" s="200" t="s">
        <v>7830</v>
      </c>
      <c r="X1374" s="83" t="s">
        <v>137</v>
      </c>
    </row>
    <row r="1375" spans="1:24" ht="23.25">
      <c r="A1375" s="67" t="s">
        <v>134</v>
      </c>
      <c r="B1375" s="67" t="s">
        <v>135</v>
      </c>
      <c r="C1375" s="83">
        <v>3089</v>
      </c>
      <c r="D1375" s="102" t="s">
        <v>5517</v>
      </c>
      <c r="E1375" s="83" t="s">
        <v>1546</v>
      </c>
      <c r="F1375" s="67" t="s">
        <v>5807</v>
      </c>
      <c r="G1375" s="83">
        <v>500</v>
      </c>
      <c r="H1375" s="67" t="s">
        <v>162</v>
      </c>
      <c r="I1375" s="67">
        <v>1</v>
      </c>
      <c r="J1375" s="196">
        <v>39172</v>
      </c>
      <c r="K1375" s="67">
        <v>0</v>
      </c>
      <c r="L1375" s="123">
        <f t="shared" si="22"/>
        <v>30041</v>
      </c>
      <c r="M1375" s="108" t="s">
        <v>5875</v>
      </c>
      <c r="N1375" s="113" t="s">
        <v>9526</v>
      </c>
      <c r="Q1375" s="83" t="s">
        <v>137</v>
      </c>
      <c r="R1375" s="182" t="s">
        <v>137</v>
      </c>
      <c r="S1375" s="83" t="s">
        <v>139</v>
      </c>
      <c r="T1375" s="67" t="s">
        <v>140</v>
      </c>
      <c r="U1375" s="200" t="s">
        <v>7830</v>
      </c>
      <c r="X1375" s="83" t="s">
        <v>137</v>
      </c>
    </row>
    <row r="1376" spans="1:24" ht="23.25">
      <c r="A1376" s="67" t="s">
        <v>134</v>
      </c>
      <c r="B1376" s="67" t="s">
        <v>135</v>
      </c>
      <c r="C1376" s="83">
        <v>3090</v>
      </c>
      <c r="D1376" s="102" t="s">
        <v>5517</v>
      </c>
      <c r="E1376" s="83" t="s">
        <v>1547</v>
      </c>
      <c r="F1376" s="67" t="s">
        <v>136</v>
      </c>
      <c r="G1376" s="83">
        <v>4000</v>
      </c>
      <c r="H1376" s="67" t="s">
        <v>162</v>
      </c>
      <c r="I1376" s="67">
        <v>1</v>
      </c>
      <c r="J1376" s="196">
        <v>39172</v>
      </c>
      <c r="K1376" s="67">
        <v>0</v>
      </c>
      <c r="L1376" s="123">
        <f t="shared" si="22"/>
        <v>30041</v>
      </c>
      <c r="M1376" s="108" t="s">
        <v>5885</v>
      </c>
      <c r="N1376" s="113" t="s">
        <v>9526</v>
      </c>
      <c r="Q1376" s="83" t="s">
        <v>4914</v>
      </c>
      <c r="R1376" s="182" t="s">
        <v>3405</v>
      </c>
      <c r="S1376" s="83" t="s">
        <v>139</v>
      </c>
      <c r="T1376" s="67" t="s">
        <v>140</v>
      </c>
      <c r="U1376" s="200" t="s">
        <v>7830</v>
      </c>
      <c r="X1376" s="83" t="s">
        <v>137</v>
      </c>
    </row>
    <row r="1377" spans="1:24" ht="23.25">
      <c r="A1377" s="67" t="s">
        <v>134</v>
      </c>
      <c r="B1377" s="67" t="s">
        <v>135</v>
      </c>
      <c r="C1377" s="83">
        <v>3091</v>
      </c>
      <c r="D1377" s="102" t="s">
        <v>5517</v>
      </c>
      <c r="E1377" s="83" t="s">
        <v>1548</v>
      </c>
      <c r="F1377" s="67" t="s">
        <v>136</v>
      </c>
      <c r="G1377" s="83">
        <v>1000</v>
      </c>
      <c r="H1377" s="67" t="s">
        <v>162</v>
      </c>
      <c r="I1377" s="67">
        <v>1</v>
      </c>
      <c r="J1377" s="196">
        <v>39172</v>
      </c>
      <c r="K1377" s="67">
        <v>0</v>
      </c>
      <c r="L1377" s="123">
        <f t="shared" si="22"/>
        <v>30041</v>
      </c>
      <c r="M1377" s="108" t="s">
        <v>5885</v>
      </c>
      <c r="N1377" s="113" t="s">
        <v>9526</v>
      </c>
      <c r="Q1377" s="83" t="s">
        <v>4915</v>
      </c>
      <c r="R1377" s="182" t="s">
        <v>3406</v>
      </c>
      <c r="S1377" s="83" t="s">
        <v>139</v>
      </c>
      <c r="T1377" s="67" t="s">
        <v>140</v>
      </c>
      <c r="U1377" s="200" t="s">
        <v>7830</v>
      </c>
      <c r="X1377" s="83" t="s">
        <v>137</v>
      </c>
    </row>
    <row r="1378" spans="1:24" ht="23.25">
      <c r="A1378" s="67" t="s">
        <v>134</v>
      </c>
      <c r="B1378" s="67" t="s">
        <v>135</v>
      </c>
      <c r="C1378" s="83">
        <v>3092</v>
      </c>
      <c r="D1378" s="102" t="s">
        <v>5517</v>
      </c>
      <c r="E1378" s="83" t="s">
        <v>1549</v>
      </c>
      <c r="F1378" s="67" t="s">
        <v>5807</v>
      </c>
      <c r="G1378" s="83">
        <v>500</v>
      </c>
      <c r="H1378" s="67" t="s">
        <v>162</v>
      </c>
      <c r="I1378" s="67">
        <v>1</v>
      </c>
      <c r="J1378" s="196">
        <v>39172</v>
      </c>
      <c r="K1378" s="67">
        <v>0</v>
      </c>
      <c r="L1378" s="123">
        <f t="shared" si="22"/>
        <v>30041</v>
      </c>
      <c r="M1378" s="108" t="s">
        <v>5801</v>
      </c>
      <c r="N1378" s="113" t="s">
        <v>9526</v>
      </c>
      <c r="Q1378" s="83" t="s">
        <v>137</v>
      </c>
      <c r="R1378" s="182" t="s">
        <v>137</v>
      </c>
      <c r="S1378" s="83" t="s">
        <v>139</v>
      </c>
      <c r="T1378" s="67" t="s">
        <v>140</v>
      </c>
      <c r="U1378" s="200" t="s">
        <v>7830</v>
      </c>
      <c r="X1378" s="83" t="s">
        <v>137</v>
      </c>
    </row>
    <row r="1379" spans="1:24" ht="23.25">
      <c r="A1379" s="67" t="s">
        <v>134</v>
      </c>
      <c r="B1379" s="67" t="s">
        <v>135</v>
      </c>
      <c r="C1379" s="83">
        <v>3093</v>
      </c>
      <c r="D1379" s="102" t="s">
        <v>5517</v>
      </c>
      <c r="E1379" s="83" t="s">
        <v>1550</v>
      </c>
      <c r="F1379" s="67" t="s">
        <v>5807</v>
      </c>
      <c r="G1379" s="83">
        <v>500</v>
      </c>
      <c r="H1379" s="67" t="s">
        <v>162</v>
      </c>
      <c r="I1379" s="67">
        <v>1</v>
      </c>
      <c r="J1379" s="196">
        <v>39172</v>
      </c>
      <c r="K1379" s="67">
        <v>0</v>
      </c>
      <c r="L1379" s="123">
        <f t="shared" si="22"/>
        <v>30041</v>
      </c>
      <c r="M1379" s="108" t="s">
        <v>5801</v>
      </c>
      <c r="N1379" s="113" t="s">
        <v>9526</v>
      </c>
      <c r="Q1379" s="83" t="s">
        <v>137</v>
      </c>
      <c r="R1379" s="182" t="s">
        <v>137</v>
      </c>
      <c r="S1379" s="83" t="s">
        <v>139</v>
      </c>
      <c r="T1379" s="67" t="s">
        <v>140</v>
      </c>
      <c r="U1379" s="200" t="s">
        <v>7830</v>
      </c>
      <c r="X1379" s="83" t="s">
        <v>137</v>
      </c>
    </row>
    <row r="1380" spans="1:24" ht="23.25">
      <c r="A1380" s="67" t="s">
        <v>134</v>
      </c>
      <c r="B1380" s="67" t="s">
        <v>135</v>
      </c>
      <c r="C1380" s="83">
        <v>3095</v>
      </c>
      <c r="D1380" s="102" t="s">
        <v>5516</v>
      </c>
      <c r="E1380" s="83" t="s">
        <v>6107</v>
      </c>
      <c r="F1380" s="67" t="s">
        <v>5807</v>
      </c>
      <c r="G1380" s="83">
        <v>500</v>
      </c>
      <c r="H1380" s="67" t="s">
        <v>162</v>
      </c>
      <c r="I1380" s="67">
        <v>1</v>
      </c>
      <c r="J1380" s="196">
        <v>39172</v>
      </c>
      <c r="K1380" s="67">
        <v>0</v>
      </c>
      <c r="L1380" s="123">
        <f t="shared" si="22"/>
        <v>30041</v>
      </c>
      <c r="M1380" s="108" t="s">
        <v>6106</v>
      </c>
      <c r="N1380" s="113" t="s">
        <v>9526</v>
      </c>
      <c r="Q1380" s="83" t="s">
        <v>137</v>
      </c>
      <c r="R1380" s="182" t="s">
        <v>137</v>
      </c>
      <c r="S1380" s="83" t="s">
        <v>139</v>
      </c>
      <c r="T1380" s="67" t="s">
        <v>140</v>
      </c>
      <c r="U1380" s="200" t="s">
        <v>7830</v>
      </c>
      <c r="X1380" s="83" t="s">
        <v>137</v>
      </c>
    </row>
    <row r="1381" spans="1:24" ht="23.25">
      <c r="A1381" s="67" t="s">
        <v>134</v>
      </c>
      <c r="B1381" s="67" t="s">
        <v>135</v>
      </c>
      <c r="C1381" s="83">
        <v>3096</v>
      </c>
      <c r="D1381" s="102" t="s">
        <v>5516</v>
      </c>
      <c r="E1381" s="83" t="s">
        <v>1551</v>
      </c>
      <c r="F1381" s="67" t="s">
        <v>5807</v>
      </c>
      <c r="G1381" s="83">
        <v>500</v>
      </c>
      <c r="H1381" s="67" t="s">
        <v>162</v>
      </c>
      <c r="I1381" s="67">
        <v>1</v>
      </c>
      <c r="J1381" s="196">
        <v>39172</v>
      </c>
      <c r="K1381" s="67">
        <v>0</v>
      </c>
      <c r="L1381" s="123">
        <f t="shared" si="22"/>
        <v>30041</v>
      </c>
      <c r="M1381" s="108" t="s">
        <v>5873</v>
      </c>
      <c r="N1381" s="113" t="s">
        <v>9526</v>
      </c>
      <c r="Q1381" s="83" t="s">
        <v>4916</v>
      </c>
      <c r="R1381" s="182">
        <v>876164922890</v>
      </c>
      <c r="S1381" s="83" t="s">
        <v>139</v>
      </c>
      <c r="T1381" s="67" t="s">
        <v>140</v>
      </c>
      <c r="U1381" s="200" t="s">
        <v>7830</v>
      </c>
      <c r="X1381" s="83" t="s">
        <v>137</v>
      </c>
    </row>
    <row r="1382" spans="1:24" ht="23.25">
      <c r="A1382" s="67" t="s">
        <v>134</v>
      </c>
      <c r="B1382" s="67" t="s">
        <v>135</v>
      </c>
      <c r="C1382" s="83">
        <v>3097</v>
      </c>
      <c r="D1382" s="102" t="s">
        <v>5514</v>
      </c>
      <c r="E1382" s="83" t="s">
        <v>1552</v>
      </c>
      <c r="F1382" s="67" t="s">
        <v>136</v>
      </c>
      <c r="G1382" s="83">
        <v>1000</v>
      </c>
      <c r="H1382" s="67" t="s">
        <v>162</v>
      </c>
      <c r="I1382" s="67">
        <v>1</v>
      </c>
      <c r="J1382" s="196">
        <v>39172</v>
      </c>
      <c r="K1382" s="67">
        <v>0</v>
      </c>
      <c r="L1382" s="123">
        <f t="shared" si="22"/>
        <v>30041</v>
      </c>
      <c r="M1382" s="108" t="s">
        <v>5781</v>
      </c>
      <c r="N1382" s="113" t="s">
        <v>9526</v>
      </c>
      <c r="Q1382" s="83" t="s">
        <v>4916</v>
      </c>
      <c r="R1382" s="182" t="s">
        <v>3407</v>
      </c>
      <c r="S1382" s="83" t="s">
        <v>139</v>
      </c>
      <c r="T1382" s="67" t="s">
        <v>140</v>
      </c>
      <c r="U1382" s="200" t="s">
        <v>7830</v>
      </c>
      <c r="X1382" s="83" t="s">
        <v>137</v>
      </c>
    </row>
    <row r="1383" spans="1:24" ht="23.25">
      <c r="A1383" s="67" t="s">
        <v>134</v>
      </c>
      <c r="B1383" s="67" t="s">
        <v>135</v>
      </c>
      <c r="C1383" s="83">
        <v>3099</v>
      </c>
      <c r="D1383" s="102" t="s">
        <v>5514</v>
      </c>
      <c r="E1383" s="83" t="s">
        <v>1553</v>
      </c>
      <c r="F1383" s="67" t="s">
        <v>136</v>
      </c>
      <c r="G1383" s="83">
        <v>500</v>
      </c>
      <c r="H1383" s="67" t="s">
        <v>162</v>
      </c>
      <c r="I1383" s="67">
        <v>1</v>
      </c>
      <c r="J1383" s="196">
        <v>39172</v>
      </c>
      <c r="K1383" s="67">
        <v>0</v>
      </c>
      <c r="L1383" s="123">
        <f t="shared" si="22"/>
        <v>30041</v>
      </c>
      <c r="M1383" s="108" t="s">
        <v>5844</v>
      </c>
      <c r="N1383" s="113" t="s">
        <v>9526</v>
      </c>
      <c r="Q1383" s="83" t="s">
        <v>4917</v>
      </c>
      <c r="R1383" s="182" t="s">
        <v>3408</v>
      </c>
      <c r="S1383" s="83" t="s">
        <v>139</v>
      </c>
      <c r="T1383" s="67" t="s">
        <v>140</v>
      </c>
      <c r="U1383" s="200" t="s">
        <v>7830</v>
      </c>
      <c r="X1383" s="83" t="s">
        <v>137</v>
      </c>
    </row>
    <row r="1384" spans="1:24" ht="23.25">
      <c r="A1384" s="67" t="s">
        <v>134</v>
      </c>
      <c r="B1384" s="67" t="s">
        <v>135</v>
      </c>
      <c r="C1384" s="83">
        <v>3100</v>
      </c>
      <c r="D1384" s="102" t="s">
        <v>5516</v>
      </c>
      <c r="E1384" s="83" t="s">
        <v>1554</v>
      </c>
      <c r="F1384" s="67" t="s">
        <v>136</v>
      </c>
      <c r="G1384" s="83">
        <v>500</v>
      </c>
      <c r="H1384" s="67" t="s">
        <v>162</v>
      </c>
      <c r="I1384" s="67">
        <v>1</v>
      </c>
      <c r="J1384" s="196">
        <v>39172</v>
      </c>
      <c r="K1384" s="67">
        <v>0</v>
      </c>
      <c r="L1384" s="123">
        <f t="shared" si="22"/>
        <v>30041</v>
      </c>
      <c r="M1384" s="108" t="s">
        <v>5768</v>
      </c>
      <c r="N1384" s="113" t="s">
        <v>9526</v>
      </c>
      <c r="Q1384" s="83" t="s">
        <v>4571</v>
      </c>
      <c r="R1384" s="182" t="s">
        <v>3409</v>
      </c>
      <c r="S1384" s="83" t="s">
        <v>139</v>
      </c>
      <c r="T1384" s="67" t="s">
        <v>140</v>
      </c>
      <c r="U1384" s="200" t="s">
        <v>7830</v>
      </c>
      <c r="X1384" s="83" t="s">
        <v>137</v>
      </c>
    </row>
    <row r="1385" spans="1:24" ht="23.25">
      <c r="A1385" s="67" t="s">
        <v>134</v>
      </c>
      <c r="B1385" s="67" t="s">
        <v>135</v>
      </c>
      <c r="C1385" s="83">
        <v>3101</v>
      </c>
      <c r="D1385" s="102" t="s">
        <v>5516</v>
      </c>
      <c r="E1385" s="83" t="s">
        <v>1555</v>
      </c>
      <c r="F1385" s="67" t="s">
        <v>136</v>
      </c>
      <c r="G1385" s="83">
        <v>500</v>
      </c>
      <c r="H1385" s="67" t="s">
        <v>162</v>
      </c>
      <c r="I1385" s="67">
        <v>1</v>
      </c>
      <c r="J1385" s="196">
        <v>39172</v>
      </c>
      <c r="K1385" s="67">
        <v>0</v>
      </c>
      <c r="L1385" s="123">
        <f t="shared" si="22"/>
        <v>30041</v>
      </c>
      <c r="M1385" s="108" t="s">
        <v>5768</v>
      </c>
      <c r="N1385" s="113" t="s">
        <v>9526</v>
      </c>
      <c r="Q1385" s="83" t="s">
        <v>4918</v>
      </c>
      <c r="R1385" s="182" t="s">
        <v>3410</v>
      </c>
      <c r="S1385" s="83" t="s">
        <v>139</v>
      </c>
      <c r="T1385" s="67" t="s">
        <v>140</v>
      </c>
      <c r="U1385" s="200" t="s">
        <v>7830</v>
      </c>
      <c r="X1385" s="83" t="s">
        <v>137</v>
      </c>
    </row>
    <row r="1386" spans="1:24" ht="23.25">
      <c r="A1386" s="67" t="s">
        <v>134</v>
      </c>
      <c r="B1386" s="67" t="s">
        <v>135</v>
      </c>
      <c r="C1386" s="83">
        <v>3102</v>
      </c>
      <c r="D1386" s="102" t="s">
        <v>5516</v>
      </c>
      <c r="E1386" s="83" t="s">
        <v>1556</v>
      </c>
      <c r="F1386" s="67" t="s">
        <v>136</v>
      </c>
      <c r="G1386" s="83">
        <v>500</v>
      </c>
      <c r="H1386" s="67" t="s">
        <v>162</v>
      </c>
      <c r="I1386" s="67">
        <v>1</v>
      </c>
      <c r="J1386" s="196">
        <v>39172</v>
      </c>
      <c r="K1386" s="67">
        <v>0</v>
      </c>
      <c r="L1386" s="123">
        <f t="shared" si="22"/>
        <v>30041</v>
      </c>
      <c r="M1386" s="108" t="s">
        <v>5825</v>
      </c>
      <c r="N1386" s="113" t="s">
        <v>9526</v>
      </c>
      <c r="Q1386" s="83" t="s">
        <v>137</v>
      </c>
      <c r="R1386" s="182">
        <v>311634263382</v>
      </c>
      <c r="S1386" s="83" t="s">
        <v>139</v>
      </c>
      <c r="T1386" s="67" t="s">
        <v>140</v>
      </c>
      <c r="U1386" s="200" t="s">
        <v>7830</v>
      </c>
      <c r="X1386" s="83" t="s">
        <v>137</v>
      </c>
    </row>
    <row r="1387" spans="1:24" ht="23.25">
      <c r="A1387" s="67" t="s">
        <v>134</v>
      </c>
      <c r="B1387" s="67" t="s">
        <v>135</v>
      </c>
      <c r="C1387" s="83">
        <v>3103</v>
      </c>
      <c r="D1387" s="102" t="s">
        <v>5516</v>
      </c>
      <c r="E1387" s="83" t="s">
        <v>1557</v>
      </c>
      <c r="F1387" s="67" t="s">
        <v>136</v>
      </c>
      <c r="G1387" s="83">
        <v>500</v>
      </c>
      <c r="H1387" s="67" t="s">
        <v>162</v>
      </c>
      <c r="I1387" s="67">
        <v>1</v>
      </c>
      <c r="J1387" s="196">
        <v>39172</v>
      </c>
      <c r="K1387" s="67">
        <v>0</v>
      </c>
      <c r="L1387" s="123">
        <f t="shared" si="22"/>
        <v>30041</v>
      </c>
      <c r="M1387" s="108" t="s">
        <v>5781</v>
      </c>
      <c r="N1387" s="113" t="s">
        <v>9526</v>
      </c>
      <c r="Q1387" s="83" t="s">
        <v>4919</v>
      </c>
      <c r="R1387" s="182" t="s">
        <v>3411</v>
      </c>
      <c r="S1387" s="83" t="s">
        <v>139</v>
      </c>
      <c r="T1387" s="67" t="s">
        <v>140</v>
      </c>
      <c r="U1387" s="200" t="s">
        <v>7830</v>
      </c>
      <c r="X1387" s="83" t="s">
        <v>137</v>
      </c>
    </row>
    <row r="1388" spans="1:24" ht="23.25">
      <c r="A1388" s="67" t="s">
        <v>134</v>
      </c>
      <c r="B1388" s="67" t="s">
        <v>135</v>
      </c>
      <c r="C1388" s="83">
        <v>3104</v>
      </c>
      <c r="D1388" s="102" t="s">
        <v>5503</v>
      </c>
      <c r="E1388" s="83" t="s">
        <v>1558</v>
      </c>
      <c r="F1388" s="67" t="s">
        <v>136</v>
      </c>
      <c r="G1388" s="83">
        <v>500</v>
      </c>
      <c r="H1388" s="67" t="s">
        <v>162</v>
      </c>
      <c r="I1388" s="67">
        <v>1</v>
      </c>
      <c r="J1388" s="196">
        <v>39172</v>
      </c>
      <c r="K1388" s="67">
        <v>0</v>
      </c>
      <c r="L1388" s="123">
        <f t="shared" si="22"/>
        <v>30041</v>
      </c>
      <c r="M1388" s="108" t="s">
        <v>5732</v>
      </c>
      <c r="N1388" s="113" t="s">
        <v>9526</v>
      </c>
      <c r="Q1388" s="83" t="s">
        <v>137</v>
      </c>
      <c r="R1388" s="182" t="s">
        <v>137</v>
      </c>
      <c r="S1388" s="83" t="s">
        <v>139</v>
      </c>
      <c r="T1388" s="67" t="s">
        <v>140</v>
      </c>
      <c r="U1388" s="200" t="s">
        <v>7830</v>
      </c>
      <c r="X1388" s="83" t="s">
        <v>137</v>
      </c>
    </row>
    <row r="1389" spans="1:24" ht="23.25">
      <c r="A1389" s="67" t="s">
        <v>134</v>
      </c>
      <c r="B1389" s="67" t="s">
        <v>135</v>
      </c>
      <c r="C1389" s="83">
        <v>3105</v>
      </c>
      <c r="D1389" s="102" t="s">
        <v>5503</v>
      </c>
      <c r="E1389" s="83" t="s">
        <v>1559</v>
      </c>
      <c r="F1389" s="67" t="s">
        <v>136</v>
      </c>
      <c r="G1389" s="83">
        <v>500</v>
      </c>
      <c r="H1389" s="67" t="s">
        <v>162</v>
      </c>
      <c r="I1389" s="67">
        <v>1</v>
      </c>
      <c r="J1389" s="196">
        <v>39172</v>
      </c>
      <c r="K1389" s="67">
        <v>0</v>
      </c>
      <c r="L1389" s="123">
        <f t="shared" si="22"/>
        <v>30041</v>
      </c>
      <c r="M1389" s="108" t="s">
        <v>5732</v>
      </c>
      <c r="N1389" s="113" t="s">
        <v>9526</v>
      </c>
      <c r="Q1389" s="83" t="s">
        <v>137</v>
      </c>
      <c r="R1389" s="182" t="s">
        <v>137</v>
      </c>
      <c r="S1389" s="83" t="s">
        <v>139</v>
      </c>
      <c r="T1389" s="67" t="s">
        <v>140</v>
      </c>
      <c r="U1389" s="200" t="s">
        <v>7830</v>
      </c>
      <c r="X1389" s="83" t="s">
        <v>137</v>
      </c>
    </row>
    <row r="1390" spans="1:24" ht="23.25">
      <c r="A1390" s="67" t="s">
        <v>134</v>
      </c>
      <c r="B1390" s="67" t="s">
        <v>135</v>
      </c>
      <c r="C1390" s="83">
        <v>3106</v>
      </c>
      <c r="D1390" s="102" t="s">
        <v>5503</v>
      </c>
      <c r="E1390" s="83" t="s">
        <v>1560</v>
      </c>
      <c r="F1390" s="67" t="s">
        <v>5807</v>
      </c>
      <c r="G1390" s="83">
        <v>500</v>
      </c>
      <c r="H1390" s="67" t="s">
        <v>162</v>
      </c>
      <c r="I1390" s="67">
        <v>1</v>
      </c>
      <c r="J1390" s="196">
        <v>39172</v>
      </c>
      <c r="K1390" s="67">
        <v>0</v>
      </c>
      <c r="L1390" s="123">
        <f t="shared" si="22"/>
        <v>30041</v>
      </c>
      <c r="M1390" s="108" t="s">
        <v>5732</v>
      </c>
      <c r="N1390" s="113" t="s">
        <v>9526</v>
      </c>
      <c r="Q1390" s="83" t="s">
        <v>137</v>
      </c>
      <c r="R1390" s="182" t="s">
        <v>137</v>
      </c>
      <c r="S1390" s="83" t="s">
        <v>139</v>
      </c>
      <c r="T1390" s="67" t="s">
        <v>140</v>
      </c>
      <c r="U1390" s="200" t="s">
        <v>7830</v>
      </c>
      <c r="X1390" s="83" t="s">
        <v>7460</v>
      </c>
    </row>
    <row r="1391" spans="1:24" ht="23.25">
      <c r="A1391" s="67" t="s">
        <v>134</v>
      </c>
      <c r="B1391" s="67" t="s">
        <v>135</v>
      </c>
      <c r="C1391" s="83">
        <v>3107</v>
      </c>
      <c r="D1391" s="102" t="s">
        <v>5503</v>
      </c>
      <c r="E1391" s="83" t="s">
        <v>1561</v>
      </c>
      <c r="F1391" s="67" t="s">
        <v>5807</v>
      </c>
      <c r="G1391" s="83">
        <v>500</v>
      </c>
      <c r="H1391" s="67" t="s">
        <v>162</v>
      </c>
      <c r="I1391" s="67">
        <v>1</v>
      </c>
      <c r="J1391" s="196">
        <v>39172</v>
      </c>
      <c r="K1391" s="67">
        <v>0</v>
      </c>
      <c r="L1391" s="123">
        <f t="shared" si="22"/>
        <v>30041</v>
      </c>
      <c r="M1391" s="108" t="s">
        <v>5844</v>
      </c>
      <c r="N1391" s="113" t="s">
        <v>9526</v>
      </c>
      <c r="Q1391" s="83" t="s">
        <v>137</v>
      </c>
      <c r="R1391" s="182" t="s">
        <v>137</v>
      </c>
      <c r="S1391" s="83" t="s">
        <v>139</v>
      </c>
      <c r="T1391" s="67" t="s">
        <v>140</v>
      </c>
      <c r="U1391" s="200" t="s">
        <v>7830</v>
      </c>
      <c r="X1391" s="83" t="s">
        <v>137</v>
      </c>
    </row>
    <row r="1392" spans="1:24" ht="23.25">
      <c r="A1392" s="67" t="s">
        <v>134</v>
      </c>
      <c r="B1392" s="67" t="s">
        <v>135</v>
      </c>
      <c r="C1392" s="83">
        <v>3108</v>
      </c>
      <c r="D1392" s="102" t="s">
        <v>5626</v>
      </c>
      <c r="E1392" s="83" t="s">
        <v>1562</v>
      </c>
      <c r="F1392" s="67" t="s">
        <v>5807</v>
      </c>
      <c r="G1392" s="83">
        <v>500</v>
      </c>
      <c r="H1392" s="67" t="s">
        <v>162</v>
      </c>
      <c r="I1392" s="67">
        <v>1</v>
      </c>
      <c r="J1392" s="196">
        <v>39172</v>
      </c>
      <c r="K1392" s="67">
        <v>0</v>
      </c>
      <c r="L1392" s="123">
        <f t="shared" si="22"/>
        <v>30041</v>
      </c>
      <c r="M1392" s="108" t="s">
        <v>6006</v>
      </c>
      <c r="N1392" s="113" t="s">
        <v>9526</v>
      </c>
      <c r="Q1392" s="83" t="s">
        <v>137</v>
      </c>
      <c r="R1392" s="182" t="s">
        <v>137</v>
      </c>
      <c r="S1392" s="83" t="s">
        <v>139</v>
      </c>
      <c r="T1392" s="67" t="s">
        <v>140</v>
      </c>
      <c r="U1392" s="200" t="s">
        <v>7830</v>
      </c>
      <c r="X1392" s="83" t="s">
        <v>137</v>
      </c>
    </row>
    <row r="1393" spans="1:24" ht="23.25">
      <c r="A1393" s="67" t="s">
        <v>134</v>
      </c>
      <c r="B1393" s="67" t="s">
        <v>135</v>
      </c>
      <c r="C1393" s="83">
        <v>3109</v>
      </c>
      <c r="D1393" s="102" t="s">
        <v>5503</v>
      </c>
      <c r="E1393" s="83" t="s">
        <v>1563</v>
      </c>
      <c r="F1393" s="67" t="s">
        <v>5807</v>
      </c>
      <c r="G1393" s="83">
        <v>500</v>
      </c>
      <c r="H1393" s="67" t="s">
        <v>162</v>
      </c>
      <c r="I1393" s="67">
        <v>1</v>
      </c>
      <c r="J1393" s="196">
        <v>39172</v>
      </c>
      <c r="K1393" s="67">
        <v>0</v>
      </c>
      <c r="L1393" s="123">
        <f t="shared" ref="L1393:L1456" si="23">DATE(YEAR(J1393)-25,MONTH(J1393),DAY(J1393))</f>
        <v>30041</v>
      </c>
      <c r="M1393" s="108" t="s">
        <v>5867</v>
      </c>
      <c r="N1393" s="113" t="s">
        <v>9526</v>
      </c>
      <c r="Q1393" s="83" t="s">
        <v>137</v>
      </c>
      <c r="R1393" s="182" t="s">
        <v>137</v>
      </c>
      <c r="S1393" s="83" t="s">
        <v>139</v>
      </c>
      <c r="T1393" s="67" t="s">
        <v>140</v>
      </c>
      <c r="U1393" s="200" t="s">
        <v>7830</v>
      </c>
      <c r="X1393" s="83" t="s">
        <v>137</v>
      </c>
    </row>
    <row r="1394" spans="1:24" ht="23.25">
      <c r="A1394" s="67" t="s">
        <v>134</v>
      </c>
      <c r="B1394" s="67" t="s">
        <v>135</v>
      </c>
      <c r="C1394" s="83">
        <v>3110</v>
      </c>
      <c r="D1394" s="102" t="s">
        <v>5518</v>
      </c>
      <c r="E1394" s="83" t="s">
        <v>1564</v>
      </c>
      <c r="F1394" s="67" t="s">
        <v>136</v>
      </c>
      <c r="G1394" s="83">
        <v>500</v>
      </c>
      <c r="H1394" s="67" t="s">
        <v>162</v>
      </c>
      <c r="I1394" s="67">
        <v>1</v>
      </c>
      <c r="J1394" s="196">
        <v>39172</v>
      </c>
      <c r="K1394" s="67">
        <v>0</v>
      </c>
      <c r="L1394" s="123">
        <f t="shared" si="23"/>
        <v>30041</v>
      </c>
      <c r="M1394" s="108" t="s">
        <v>5897</v>
      </c>
      <c r="N1394" s="113" t="s">
        <v>9526</v>
      </c>
      <c r="Q1394" s="83" t="s">
        <v>4648</v>
      </c>
      <c r="R1394" s="182" t="s">
        <v>3412</v>
      </c>
      <c r="S1394" s="83" t="s">
        <v>139</v>
      </c>
      <c r="T1394" s="67" t="s">
        <v>140</v>
      </c>
      <c r="U1394" s="200" t="s">
        <v>7831</v>
      </c>
      <c r="X1394" s="83" t="s">
        <v>137</v>
      </c>
    </row>
    <row r="1395" spans="1:24" ht="23.25">
      <c r="A1395" s="67" t="s">
        <v>134</v>
      </c>
      <c r="B1395" s="67" t="s">
        <v>135</v>
      </c>
      <c r="C1395" s="83">
        <v>3113</v>
      </c>
      <c r="D1395" s="102" t="s">
        <v>5485</v>
      </c>
      <c r="E1395" s="83" t="s">
        <v>1565</v>
      </c>
      <c r="F1395" s="67" t="s">
        <v>5807</v>
      </c>
      <c r="G1395" s="83">
        <v>500</v>
      </c>
      <c r="H1395" s="67" t="s">
        <v>162</v>
      </c>
      <c r="I1395" s="67">
        <v>1</v>
      </c>
      <c r="J1395" s="196">
        <v>39172</v>
      </c>
      <c r="K1395" s="67">
        <v>0</v>
      </c>
      <c r="L1395" s="123">
        <f t="shared" si="23"/>
        <v>30041</v>
      </c>
      <c r="M1395" s="108" t="s">
        <v>6007</v>
      </c>
      <c r="N1395" s="113" t="s">
        <v>9526</v>
      </c>
      <c r="Q1395" s="83" t="s">
        <v>137</v>
      </c>
      <c r="R1395" s="182">
        <v>68864247931</v>
      </c>
      <c r="S1395" s="83" t="s">
        <v>139</v>
      </c>
      <c r="T1395" s="67" t="s">
        <v>140</v>
      </c>
      <c r="U1395" s="200" t="s">
        <v>7830</v>
      </c>
      <c r="X1395" s="83" t="s">
        <v>137</v>
      </c>
    </row>
    <row r="1396" spans="1:24" ht="23.25">
      <c r="A1396" s="67" t="s">
        <v>134</v>
      </c>
      <c r="B1396" s="67" t="s">
        <v>135</v>
      </c>
      <c r="C1396" s="83">
        <v>1781</v>
      </c>
      <c r="D1396" s="102" t="s">
        <v>5485</v>
      </c>
      <c r="E1396" s="83" t="s">
        <v>1566</v>
      </c>
      <c r="F1396" s="67" t="s">
        <v>5807</v>
      </c>
      <c r="G1396" s="83">
        <v>30000</v>
      </c>
      <c r="H1396" s="67" t="s">
        <v>162</v>
      </c>
      <c r="I1396" s="67">
        <v>1</v>
      </c>
      <c r="J1396" s="196">
        <v>39172</v>
      </c>
      <c r="K1396" s="67">
        <v>0</v>
      </c>
      <c r="L1396" s="123">
        <f t="shared" si="23"/>
        <v>30041</v>
      </c>
      <c r="M1396" s="108" t="s">
        <v>5825</v>
      </c>
      <c r="N1396" s="113" t="s">
        <v>9526</v>
      </c>
      <c r="Q1396" s="83" t="s">
        <v>4920</v>
      </c>
      <c r="R1396" s="182" t="s">
        <v>3413</v>
      </c>
      <c r="S1396" s="83" t="s">
        <v>139</v>
      </c>
      <c r="T1396" s="67" t="s">
        <v>140</v>
      </c>
      <c r="U1396" s="200" t="s">
        <v>7831</v>
      </c>
      <c r="X1396" s="83" t="s">
        <v>137</v>
      </c>
    </row>
    <row r="1397" spans="1:24" ht="23.25">
      <c r="A1397" s="67" t="s">
        <v>134</v>
      </c>
      <c r="B1397" s="67" t="s">
        <v>135</v>
      </c>
      <c r="C1397" s="83">
        <v>3114</v>
      </c>
      <c r="D1397" s="102" t="s">
        <v>5485</v>
      </c>
      <c r="E1397" s="83" t="s">
        <v>1567</v>
      </c>
      <c r="F1397" s="67" t="s">
        <v>136</v>
      </c>
      <c r="G1397" s="83">
        <v>18000</v>
      </c>
      <c r="H1397" s="67" t="s">
        <v>162</v>
      </c>
      <c r="I1397" s="67">
        <v>1</v>
      </c>
      <c r="J1397" s="196">
        <v>39172</v>
      </c>
      <c r="K1397" s="67">
        <v>0</v>
      </c>
      <c r="L1397" s="123">
        <f t="shared" si="23"/>
        <v>30041</v>
      </c>
      <c r="M1397" s="108" t="s">
        <v>5896</v>
      </c>
      <c r="N1397" s="113" t="s">
        <v>9526</v>
      </c>
      <c r="Q1397" s="83" t="s">
        <v>4921</v>
      </c>
      <c r="R1397" s="182" t="s">
        <v>3414</v>
      </c>
      <c r="S1397" s="83" t="s">
        <v>139</v>
      </c>
      <c r="T1397" s="67" t="s">
        <v>140</v>
      </c>
      <c r="U1397" s="200" t="s">
        <v>7831</v>
      </c>
      <c r="X1397" s="83" t="s">
        <v>7461</v>
      </c>
    </row>
    <row r="1398" spans="1:24" ht="23.25">
      <c r="A1398" s="67" t="s">
        <v>134</v>
      </c>
      <c r="B1398" s="67" t="s">
        <v>135</v>
      </c>
      <c r="C1398" s="83">
        <v>3115</v>
      </c>
      <c r="D1398" s="102" t="s">
        <v>172</v>
      </c>
      <c r="E1398" s="83" t="s">
        <v>1568</v>
      </c>
      <c r="F1398" s="67" t="s">
        <v>5807</v>
      </c>
      <c r="G1398" s="83">
        <v>500</v>
      </c>
      <c r="H1398" s="67" t="s">
        <v>162</v>
      </c>
      <c r="I1398" s="67">
        <v>1</v>
      </c>
      <c r="J1398" s="196">
        <v>39172</v>
      </c>
      <c r="K1398" s="67">
        <v>0</v>
      </c>
      <c r="L1398" s="123">
        <f t="shared" si="23"/>
        <v>30041</v>
      </c>
      <c r="M1398" s="108" t="s">
        <v>5760</v>
      </c>
      <c r="N1398" s="113" t="s">
        <v>9526</v>
      </c>
      <c r="Q1398" s="83">
        <v>9916844802</v>
      </c>
      <c r="R1398" s="182">
        <v>560781841040</v>
      </c>
      <c r="S1398" s="83" t="s">
        <v>139</v>
      </c>
      <c r="T1398" s="67" t="s">
        <v>140</v>
      </c>
      <c r="U1398" s="200" t="s">
        <v>7830</v>
      </c>
      <c r="X1398" s="83" t="s">
        <v>137</v>
      </c>
    </row>
    <row r="1399" spans="1:24" ht="23.25">
      <c r="A1399" s="67" t="s">
        <v>134</v>
      </c>
      <c r="B1399" s="67" t="s">
        <v>135</v>
      </c>
      <c r="C1399" s="83">
        <v>3116</v>
      </c>
      <c r="D1399" s="102" t="s">
        <v>5667</v>
      </c>
      <c r="E1399" s="83" t="s">
        <v>1569</v>
      </c>
      <c r="F1399" s="67" t="s">
        <v>136</v>
      </c>
      <c r="G1399" s="83">
        <v>500</v>
      </c>
      <c r="H1399" s="67" t="s">
        <v>162</v>
      </c>
      <c r="I1399" s="67">
        <v>1</v>
      </c>
      <c r="J1399" s="196">
        <v>39172</v>
      </c>
      <c r="K1399" s="67">
        <v>0</v>
      </c>
      <c r="L1399" s="123">
        <f t="shared" si="23"/>
        <v>30041</v>
      </c>
      <c r="M1399" s="108" t="s">
        <v>5796</v>
      </c>
      <c r="N1399" s="113" t="s">
        <v>9526</v>
      </c>
      <c r="Q1399" s="83" t="s">
        <v>137</v>
      </c>
      <c r="R1399" s="182" t="s">
        <v>137</v>
      </c>
      <c r="S1399" s="83" t="s">
        <v>139</v>
      </c>
      <c r="T1399" s="67" t="s">
        <v>140</v>
      </c>
      <c r="U1399" s="200" t="s">
        <v>7830</v>
      </c>
      <c r="X1399" s="83" t="s">
        <v>7462</v>
      </c>
    </row>
    <row r="1400" spans="1:24" ht="23.25">
      <c r="A1400" s="67" t="s">
        <v>134</v>
      </c>
      <c r="B1400" s="67" t="s">
        <v>135</v>
      </c>
      <c r="C1400" s="83">
        <v>3117</v>
      </c>
      <c r="D1400" s="102" t="s">
        <v>5667</v>
      </c>
      <c r="E1400" s="83" t="s">
        <v>1570</v>
      </c>
      <c r="F1400" s="67" t="s">
        <v>136</v>
      </c>
      <c r="G1400" s="83">
        <v>500</v>
      </c>
      <c r="H1400" s="67" t="s">
        <v>162</v>
      </c>
      <c r="I1400" s="67">
        <v>1</v>
      </c>
      <c r="J1400" s="196">
        <v>39172</v>
      </c>
      <c r="K1400" s="67">
        <v>0</v>
      </c>
      <c r="L1400" s="123">
        <f t="shared" si="23"/>
        <v>30041</v>
      </c>
      <c r="M1400" s="108" t="s">
        <v>5796</v>
      </c>
      <c r="N1400" s="113" t="s">
        <v>9526</v>
      </c>
      <c r="Q1400" s="83" t="s">
        <v>4922</v>
      </c>
      <c r="R1400" s="182" t="s">
        <v>3415</v>
      </c>
      <c r="S1400" s="83" t="s">
        <v>137</v>
      </c>
      <c r="T1400" s="67" t="s">
        <v>140</v>
      </c>
      <c r="U1400" s="200" t="s">
        <v>7830</v>
      </c>
      <c r="X1400" s="83" t="s">
        <v>137</v>
      </c>
    </row>
    <row r="1401" spans="1:24" ht="23.25">
      <c r="A1401" s="67" t="s">
        <v>134</v>
      </c>
      <c r="B1401" s="67" t="s">
        <v>135</v>
      </c>
      <c r="C1401" s="83">
        <v>3118</v>
      </c>
      <c r="D1401" s="102" t="s">
        <v>5667</v>
      </c>
      <c r="E1401" s="83" t="s">
        <v>1571</v>
      </c>
      <c r="F1401" s="67" t="s">
        <v>136</v>
      </c>
      <c r="G1401" s="83">
        <v>500</v>
      </c>
      <c r="H1401" s="67" t="s">
        <v>162</v>
      </c>
      <c r="I1401" s="67">
        <v>1</v>
      </c>
      <c r="J1401" s="196">
        <v>39172</v>
      </c>
      <c r="K1401" s="67">
        <v>0</v>
      </c>
      <c r="L1401" s="123">
        <f t="shared" si="23"/>
        <v>30041</v>
      </c>
      <c r="M1401" s="108" t="s">
        <v>5796</v>
      </c>
      <c r="N1401" s="113" t="s">
        <v>9526</v>
      </c>
      <c r="Q1401" s="83" t="s">
        <v>137</v>
      </c>
      <c r="R1401" s="182" t="s">
        <v>137</v>
      </c>
      <c r="S1401" s="83" t="s">
        <v>139</v>
      </c>
      <c r="T1401" s="67" t="s">
        <v>140</v>
      </c>
      <c r="U1401" s="200" t="s">
        <v>7830</v>
      </c>
      <c r="X1401" s="83" t="s">
        <v>7463</v>
      </c>
    </row>
    <row r="1402" spans="1:24" ht="23.25">
      <c r="A1402" s="67" t="s">
        <v>134</v>
      </c>
      <c r="B1402" s="67" t="s">
        <v>135</v>
      </c>
      <c r="C1402" s="83">
        <v>3119</v>
      </c>
      <c r="D1402" s="102" t="s">
        <v>5667</v>
      </c>
      <c r="E1402" s="83" t="s">
        <v>1572</v>
      </c>
      <c r="F1402" s="67" t="s">
        <v>5807</v>
      </c>
      <c r="G1402" s="83">
        <v>500</v>
      </c>
      <c r="H1402" s="67" t="s">
        <v>162</v>
      </c>
      <c r="I1402" s="67">
        <v>1</v>
      </c>
      <c r="J1402" s="196">
        <v>39172</v>
      </c>
      <c r="K1402" s="67">
        <v>0</v>
      </c>
      <c r="L1402" s="123">
        <f t="shared" si="23"/>
        <v>30041</v>
      </c>
      <c r="M1402" s="108" t="s">
        <v>5873</v>
      </c>
      <c r="N1402" s="113" t="s">
        <v>9526</v>
      </c>
      <c r="Q1402" s="83" t="s">
        <v>137</v>
      </c>
      <c r="R1402" s="182" t="s">
        <v>137</v>
      </c>
      <c r="S1402" s="83" t="s">
        <v>139</v>
      </c>
      <c r="T1402" s="67" t="s">
        <v>140</v>
      </c>
      <c r="U1402" s="200" t="s">
        <v>7830</v>
      </c>
      <c r="X1402" s="83" t="s">
        <v>137</v>
      </c>
    </row>
    <row r="1403" spans="1:24" ht="23.25">
      <c r="A1403" s="67" t="s">
        <v>134</v>
      </c>
      <c r="B1403" s="67" t="s">
        <v>135</v>
      </c>
      <c r="C1403" s="83">
        <v>2088</v>
      </c>
      <c r="D1403" s="102" t="s">
        <v>5485</v>
      </c>
      <c r="E1403" s="83" t="s">
        <v>1573</v>
      </c>
      <c r="F1403" s="67" t="s">
        <v>136</v>
      </c>
      <c r="G1403" s="83">
        <v>34200</v>
      </c>
      <c r="H1403" s="67" t="s">
        <v>162</v>
      </c>
      <c r="I1403" s="67">
        <v>1</v>
      </c>
      <c r="J1403" s="196">
        <v>39172</v>
      </c>
      <c r="K1403" s="67">
        <v>0</v>
      </c>
      <c r="L1403" s="123">
        <f t="shared" si="23"/>
        <v>30041</v>
      </c>
      <c r="M1403" s="108" t="s">
        <v>5732</v>
      </c>
      <c r="N1403" s="113" t="s">
        <v>9526</v>
      </c>
      <c r="Q1403" s="83" t="s">
        <v>4911</v>
      </c>
      <c r="R1403" s="182" t="s">
        <v>3416</v>
      </c>
      <c r="S1403" s="83" t="s">
        <v>139</v>
      </c>
      <c r="T1403" s="67" t="s">
        <v>140</v>
      </c>
      <c r="U1403" s="200" t="s">
        <v>7832</v>
      </c>
      <c r="X1403" s="83" t="s">
        <v>137</v>
      </c>
    </row>
    <row r="1404" spans="1:24" ht="23.25">
      <c r="A1404" s="67" t="s">
        <v>134</v>
      </c>
      <c r="B1404" s="67" t="s">
        <v>135</v>
      </c>
      <c r="C1404" s="83">
        <v>3120</v>
      </c>
      <c r="D1404" s="102" t="s">
        <v>5525</v>
      </c>
      <c r="E1404" s="83" t="s">
        <v>1574</v>
      </c>
      <c r="F1404" s="67" t="s">
        <v>136</v>
      </c>
      <c r="G1404" s="83">
        <v>13150</v>
      </c>
      <c r="H1404" s="67" t="s">
        <v>162</v>
      </c>
      <c r="I1404" s="67">
        <v>1</v>
      </c>
      <c r="J1404" s="196">
        <v>39172</v>
      </c>
      <c r="K1404" s="67">
        <v>0</v>
      </c>
      <c r="L1404" s="123">
        <f t="shared" si="23"/>
        <v>30041</v>
      </c>
      <c r="M1404" s="108" t="s">
        <v>5897</v>
      </c>
      <c r="N1404" s="113" t="s">
        <v>9526</v>
      </c>
      <c r="Q1404" s="83">
        <v>9448636092</v>
      </c>
      <c r="R1404" s="182">
        <v>393745908544</v>
      </c>
      <c r="S1404" s="83" t="s">
        <v>139</v>
      </c>
      <c r="T1404" s="67" t="s">
        <v>140</v>
      </c>
      <c r="U1404" s="200" t="s">
        <v>7830</v>
      </c>
      <c r="X1404" s="83" t="s">
        <v>137</v>
      </c>
    </row>
    <row r="1405" spans="1:24" ht="23.25">
      <c r="A1405" s="67" t="s">
        <v>134</v>
      </c>
      <c r="B1405" s="67" t="s">
        <v>135</v>
      </c>
      <c r="C1405" s="83">
        <v>2116</v>
      </c>
      <c r="D1405" s="102" t="s">
        <v>5525</v>
      </c>
      <c r="E1405" s="83" t="s">
        <v>1575</v>
      </c>
      <c r="F1405" s="67" t="s">
        <v>136</v>
      </c>
      <c r="G1405" s="83">
        <v>24400</v>
      </c>
      <c r="H1405" s="67" t="s">
        <v>162</v>
      </c>
      <c r="I1405" s="67">
        <v>1</v>
      </c>
      <c r="J1405" s="196">
        <v>39172</v>
      </c>
      <c r="K1405" s="67">
        <v>0</v>
      </c>
      <c r="L1405" s="123">
        <f t="shared" si="23"/>
        <v>30041</v>
      </c>
      <c r="M1405" s="108" t="s">
        <v>166</v>
      </c>
      <c r="N1405" s="113" t="s">
        <v>9526</v>
      </c>
      <c r="Q1405" s="83" t="s">
        <v>4923</v>
      </c>
      <c r="R1405" s="182" t="s">
        <v>3417</v>
      </c>
      <c r="S1405" s="83" t="s">
        <v>139</v>
      </c>
      <c r="T1405" s="67" t="s">
        <v>140</v>
      </c>
      <c r="U1405" s="200" t="s">
        <v>7832</v>
      </c>
      <c r="X1405" s="83" t="s">
        <v>137</v>
      </c>
    </row>
    <row r="1406" spans="1:24" ht="23.25">
      <c r="A1406" s="67" t="s">
        <v>134</v>
      </c>
      <c r="B1406" s="67" t="s">
        <v>135</v>
      </c>
      <c r="C1406" s="83">
        <v>3122</v>
      </c>
      <c r="D1406" s="102" t="s">
        <v>5525</v>
      </c>
      <c r="E1406" s="83" t="s">
        <v>1576</v>
      </c>
      <c r="F1406" s="67" t="s">
        <v>5807</v>
      </c>
      <c r="G1406" s="83">
        <v>500</v>
      </c>
      <c r="H1406" s="67" t="s">
        <v>162</v>
      </c>
      <c r="I1406" s="67">
        <v>1</v>
      </c>
      <c r="J1406" s="196">
        <v>39172</v>
      </c>
      <c r="K1406" s="67">
        <v>0</v>
      </c>
      <c r="L1406" s="123">
        <f t="shared" si="23"/>
        <v>30041</v>
      </c>
      <c r="M1406" s="108" t="s">
        <v>5801</v>
      </c>
      <c r="N1406" s="113" t="s">
        <v>9526</v>
      </c>
      <c r="Q1406" s="83">
        <v>9743108450</v>
      </c>
      <c r="R1406" s="182">
        <v>580172858346</v>
      </c>
      <c r="S1406" s="83" t="s">
        <v>139</v>
      </c>
      <c r="T1406" s="67" t="s">
        <v>140</v>
      </c>
      <c r="U1406" s="200" t="s">
        <v>7830</v>
      </c>
      <c r="X1406" s="83" t="s">
        <v>137</v>
      </c>
    </row>
    <row r="1407" spans="1:24" ht="23.25">
      <c r="A1407" s="67" t="s">
        <v>134</v>
      </c>
      <c r="B1407" s="67" t="s">
        <v>135</v>
      </c>
      <c r="C1407" s="83">
        <v>2115</v>
      </c>
      <c r="D1407" s="102" t="s">
        <v>5525</v>
      </c>
      <c r="E1407" s="83" t="s">
        <v>1577</v>
      </c>
      <c r="F1407" s="67" t="s">
        <v>136</v>
      </c>
      <c r="G1407" s="83">
        <v>36000</v>
      </c>
      <c r="H1407" s="67" t="s">
        <v>162</v>
      </c>
      <c r="I1407" s="67">
        <v>1</v>
      </c>
      <c r="J1407" s="196">
        <v>39172</v>
      </c>
      <c r="K1407" s="67">
        <v>0</v>
      </c>
      <c r="L1407" s="123">
        <f t="shared" si="23"/>
        <v>30041</v>
      </c>
      <c r="M1407" s="108" t="s">
        <v>166</v>
      </c>
      <c r="N1407" s="113" t="s">
        <v>9526</v>
      </c>
      <c r="Q1407" s="83" t="s">
        <v>4218</v>
      </c>
      <c r="R1407" s="182" t="s">
        <v>3418</v>
      </c>
      <c r="S1407" s="83" t="s">
        <v>139</v>
      </c>
      <c r="T1407" s="67" t="s">
        <v>140</v>
      </c>
      <c r="U1407" s="200" t="s">
        <v>7830</v>
      </c>
      <c r="X1407" s="83" t="s">
        <v>137</v>
      </c>
    </row>
    <row r="1408" spans="1:24" ht="23.25">
      <c r="A1408" s="67" t="s">
        <v>134</v>
      </c>
      <c r="B1408" s="67" t="s">
        <v>135</v>
      </c>
      <c r="C1408" s="83">
        <v>3123</v>
      </c>
      <c r="D1408" s="102" t="s">
        <v>5525</v>
      </c>
      <c r="E1408" s="83" t="s">
        <v>1578</v>
      </c>
      <c r="F1408" s="67" t="s">
        <v>5807</v>
      </c>
      <c r="G1408" s="83">
        <v>2000</v>
      </c>
      <c r="H1408" s="67" t="s">
        <v>162</v>
      </c>
      <c r="I1408" s="67">
        <v>1</v>
      </c>
      <c r="J1408" s="196">
        <v>39172</v>
      </c>
      <c r="K1408" s="67">
        <v>0</v>
      </c>
      <c r="L1408" s="123">
        <f t="shared" si="23"/>
        <v>30041</v>
      </c>
      <c r="M1408" s="108" t="s">
        <v>5985</v>
      </c>
      <c r="N1408" s="113" t="s">
        <v>9526</v>
      </c>
      <c r="Q1408" s="83">
        <v>9741225670</v>
      </c>
      <c r="R1408" s="182">
        <v>814852420010</v>
      </c>
      <c r="S1408" s="83" t="s">
        <v>139</v>
      </c>
      <c r="T1408" s="67" t="s">
        <v>140</v>
      </c>
      <c r="U1408" s="200" t="s">
        <v>7830</v>
      </c>
      <c r="X1408" s="83" t="s">
        <v>137</v>
      </c>
    </row>
    <row r="1409" spans="1:24" ht="23.25">
      <c r="A1409" s="67" t="s">
        <v>134</v>
      </c>
      <c r="B1409" s="67" t="s">
        <v>135</v>
      </c>
      <c r="C1409" s="83">
        <v>3124</v>
      </c>
      <c r="D1409" s="102" t="s">
        <v>5525</v>
      </c>
      <c r="E1409" s="83" t="s">
        <v>1579</v>
      </c>
      <c r="F1409" s="67" t="s">
        <v>5807</v>
      </c>
      <c r="G1409" s="83">
        <v>500</v>
      </c>
      <c r="H1409" s="67" t="s">
        <v>162</v>
      </c>
      <c r="I1409" s="67">
        <v>1</v>
      </c>
      <c r="J1409" s="196">
        <v>39172</v>
      </c>
      <c r="K1409" s="67">
        <v>0</v>
      </c>
      <c r="L1409" s="123">
        <f t="shared" si="23"/>
        <v>30041</v>
      </c>
      <c r="M1409" s="108" t="s">
        <v>5897</v>
      </c>
      <c r="N1409" s="113" t="s">
        <v>9526</v>
      </c>
      <c r="Q1409" s="83" t="s">
        <v>137</v>
      </c>
      <c r="R1409" s="182" t="s">
        <v>137</v>
      </c>
      <c r="S1409" s="83" t="s">
        <v>139</v>
      </c>
      <c r="T1409" s="67" t="s">
        <v>140</v>
      </c>
      <c r="U1409" s="200" t="s">
        <v>7830</v>
      </c>
      <c r="X1409" s="83" t="s">
        <v>137</v>
      </c>
    </row>
    <row r="1410" spans="1:24" ht="23.25">
      <c r="A1410" s="67" t="s">
        <v>134</v>
      </c>
      <c r="B1410" s="67" t="s">
        <v>135</v>
      </c>
      <c r="C1410" s="83">
        <v>3125</v>
      </c>
      <c r="D1410" s="102" t="s">
        <v>5525</v>
      </c>
      <c r="E1410" s="83" t="s">
        <v>1580</v>
      </c>
      <c r="F1410" s="67" t="s">
        <v>5807</v>
      </c>
      <c r="G1410" s="83">
        <v>500</v>
      </c>
      <c r="H1410" s="67" t="s">
        <v>162</v>
      </c>
      <c r="I1410" s="67">
        <v>1</v>
      </c>
      <c r="J1410" s="196">
        <v>39172</v>
      </c>
      <c r="K1410" s="67">
        <v>0</v>
      </c>
      <c r="L1410" s="123">
        <f t="shared" si="23"/>
        <v>30041</v>
      </c>
      <c r="M1410" s="108" t="s">
        <v>5897</v>
      </c>
      <c r="N1410" s="113" t="s">
        <v>9526</v>
      </c>
      <c r="Q1410" s="83" t="s">
        <v>137</v>
      </c>
      <c r="R1410" s="182" t="s">
        <v>137</v>
      </c>
      <c r="S1410" s="83" t="s">
        <v>7822</v>
      </c>
      <c r="T1410" s="67" t="s">
        <v>140</v>
      </c>
      <c r="U1410" s="200" t="s">
        <v>7830</v>
      </c>
      <c r="X1410" s="83" t="s">
        <v>7464</v>
      </c>
    </row>
    <row r="1411" spans="1:24" ht="23.25">
      <c r="A1411" s="67" t="s">
        <v>134</v>
      </c>
      <c r="B1411" s="67" t="s">
        <v>135</v>
      </c>
      <c r="C1411" s="83">
        <v>3126</v>
      </c>
      <c r="D1411" s="102" t="s">
        <v>172</v>
      </c>
      <c r="E1411" s="83" t="s">
        <v>1581</v>
      </c>
      <c r="F1411" s="67" t="s">
        <v>5807</v>
      </c>
      <c r="G1411" s="83">
        <v>500</v>
      </c>
      <c r="H1411" s="67" t="s">
        <v>162</v>
      </c>
      <c r="I1411" s="67">
        <v>1</v>
      </c>
      <c r="J1411" s="196">
        <v>39172</v>
      </c>
      <c r="K1411" s="67">
        <v>0</v>
      </c>
      <c r="L1411" s="123">
        <f t="shared" si="23"/>
        <v>30041</v>
      </c>
      <c r="M1411" s="108" t="s">
        <v>5875</v>
      </c>
      <c r="N1411" s="113" t="s">
        <v>9526</v>
      </c>
      <c r="Q1411" s="83">
        <v>9448859049</v>
      </c>
      <c r="R1411" s="182">
        <v>599443041739</v>
      </c>
      <c r="S1411" s="83" t="s">
        <v>139</v>
      </c>
      <c r="T1411" s="67" t="s">
        <v>140</v>
      </c>
      <c r="U1411" s="200" t="s">
        <v>7830</v>
      </c>
      <c r="X1411" s="83" t="s">
        <v>7465</v>
      </c>
    </row>
    <row r="1412" spans="1:24" ht="23.25">
      <c r="A1412" s="67" t="s">
        <v>134</v>
      </c>
      <c r="B1412" s="67" t="s">
        <v>135</v>
      </c>
      <c r="C1412" s="83">
        <v>3127</v>
      </c>
      <c r="D1412" s="102" t="s">
        <v>172</v>
      </c>
      <c r="E1412" s="83" t="s">
        <v>1582</v>
      </c>
      <c r="F1412" s="67" t="s">
        <v>5807</v>
      </c>
      <c r="G1412" s="83">
        <v>500</v>
      </c>
      <c r="H1412" s="67" t="s">
        <v>162</v>
      </c>
      <c r="I1412" s="67">
        <v>1</v>
      </c>
      <c r="J1412" s="196">
        <v>39172</v>
      </c>
      <c r="K1412" s="67">
        <v>0</v>
      </c>
      <c r="L1412" s="123">
        <f t="shared" si="23"/>
        <v>30041</v>
      </c>
      <c r="M1412" s="108" t="s">
        <v>166</v>
      </c>
      <c r="N1412" s="113" t="s">
        <v>9526</v>
      </c>
      <c r="Q1412" s="83" t="s">
        <v>137</v>
      </c>
      <c r="R1412" s="182" t="s">
        <v>137</v>
      </c>
      <c r="S1412" s="83" t="s">
        <v>139</v>
      </c>
      <c r="T1412" s="67" t="s">
        <v>140</v>
      </c>
      <c r="U1412" s="200" t="s">
        <v>7830</v>
      </c>
      <c r="X1412" s="83" t="s">
        <v>7466</v>
      </c>
    </row>
    <row r="1413" spans="1:24" ht="23.25">
      <c r="A1413" s="67" t="s">
        <v>134</v>
      </c>
      <c r="B1413" s="67" t="s">
        <v>135</v>
      </c>
      <c r="C1413" s="83">
        <v>3128</v>
      </c>
      <c r="D1413" s="102" t="s">
        <v>172</v>
      </c>
      <c r="E1413" s="83" t="s">
        <v>1583</v>
      </c>
      <c r="F1413" s="67" t="s">
        <v>136</v>
      </c>
      <c r="G1413" s="83">
        <v>500</v>
      </c>
      <c r="H1413" s="67" t="s">
        <v>162</v>
      </c>
      <c r="I1413" s="67">
        <v>1</v>
      </c>
      <c r="J1413" s="196">
        <v>39172</v>
      </c>
      <c r="K1413" s="67">
        <v>0</v>
      </c>
      <c r="L1413" s="123">
        <f t="shared" si="23"/>
        <v>30041</v>
      </c>
      <c r="M1413" s="108" t="s">
        <v>166</v>
      </c>
      <c r="N1413" s="113" t="s">
        <v>9526</v>
      </c>
      <c r="Q1413" s="83" t="s">
        <v>137</v>
      </c>
      <c r="R1413" s="182">
        <v>510115048191</v>
      </c>
      <c r="S1413" s="83" t="s">
        <v>139</v>
      </c>
      <c r="T1413" s="67" t="s">
        <v>140</v>
      </c>
      <c r="U1413" s="200" t="s">
        <v>7830</v>
      </c>
      <c r="X1413" s="83" t="s">
        <v>7467</v>
      </c>
    </row>
    <row r="1414" spans="1:24" ht="23.25">
      <c r="A1414" s="67" t="s">
        <v>134</v>
      </c>
      <c r="B1414" s="67" t="s">
        <v>135</v>
      </c>
      <c r="C1414" s="83">
        <v>3129</v>
      </c>
      <c r="D1414" s="102" t="s">
        <v>172</v>
      </c>
      <c r="E1414" s="83" t="s">
        <v>1584</v>
      </c>
      <c r="F1414" s="67" t="s">
        <v>136</v>
      </c>
      <c r="G1414" s="83">
        <v>500</v>
      </c>
      <c r="H1414" s="67" t="s">
        <v>162</v>
      </c>
      <c r="I1414" s="67">
        <v>1</v>
      </c>
      <c r="J1414" s="196">
        <v>39172</v>
      </c>
      <c r="K1414" s="67">
        <v>0</v>
      </c>
      <c r="L1414" s="123">
        <f t="shared" si="23"/>
        <v>30041</v>
      </c>
      <c r="M1414" s="108" t="s">
        <v>166</v>
      </c>
      <c r="N1414" s="113" t="s">
        <v>9526</v>
      </c>
      <c r="Q1414" s="83" t="s">
        <v>137</v>
      </c>
      <c r="R1414" s="182">
        <v>473260110047</v>
      </c>
      <c r="S1414" s="83" t="s">
        <v>139</v>
      </c>
      <c r="T1414" s="67" t="s">
        <v>140</v>
      </c>
      <c r="U1414" s="200" t="s">
        <v>7830</v>
      </c>
      <c r="X1414" s="83" t="s">
        <v>7468</v>
      </c>
    </row>
    <row r="1415" spans="1:24" ht="23.25">
      <c r="A1415" s="67" t="s">
        <v>134</v>
      </c>
      <c r="B1415" s="67" t="s">
        <v>135</v>
      </c>
      <c r="C1415" s="83">
        <v>3130</v>
      </c>
      <c r="D1415" s="102" t="s">
        <v>172</v>
      </c>
      <c r="E1415" s="83" t="s">
        <v>1585</v>
      </c>
      <c r="F1415" s="67" t="s">
        <v>5807</v>
      </c>
      <c r="G1415" s="83">
        <v>500</v>
      </c>
      <c r="H1415" s="67" t="s">
        <v>162</v>
      </c>
      <c r="I1415" s="67">
        <v>1</v>
      </c>
      <c r="J1415" s="196">
        <v>39172</v>
      </c>
      <c r="K1415" s="67">
        <v>0</v>
      </c>
      <c r="L1415" s="123">
        <f t="shared" si="23"/>
        <v>30041</v>
      </c>
      <c r="M1415" s="108" t="s">
        <v>6008</v>
      </c>
      <c r="N1415" s="113" t="s">
        <v>9526</v>
      </c>
      <c r="Q1415" s="83">
        <v>9035750702</v>
      </c>
      <c r="R1415" s="182">
        <v>329436038245</v>
      </c>
      <c r="S1415" s="83" t="s">
        <v>139</v>
      </c>
      <c r="T1415" s="67" t="s">
        <v>140</v>
      </c>
      <c r="U1415" s="200" t="s">
        <v>7830</v>
      </c>
      <c r="X1415" s="83" t="s">
        <v>7469</v>
      </c>
    </row>
    <row r="1416" spans="1:24" ht="23.25">
      <c r="A1416" s="67" t="s">
        <v>134</v>
      </c>
      <c r="B1416" s="67" t="s">
        <v>135</v>
      </c>
      <c r="C1416" s="83">
        <v>1803</v>
      </c>
      <c r="D1416" s="102" t="s">
        <v>5668</v>
      </c>
      <c r="E1416" s="83" t="s">
        <v>1586</v>
      </c>
      <c r="F1416" s="67" t="s">
        <v>136</v>
      </c>
      <c r="G1416" s="83">
        <v>5400</v>
      </c>
      <c r="H1416" s="67" t="s">
        <v>162</v>
      </c>
      <c r="I1416" s="67">
        <v>1</v>
      </c>
      <c r="J1416" s="196">
        <v>39228</v>
      </c>
      <c r="K1416" s="67">
        <v>0</v>
      </c>
      <c r="L1416" s="123">
        <f t="shared" si="23"/>
        <v>30097</v>
      </c>
      <c r="M1416" s="108" t="s">
        <v>5869</v>
      </c>
      <c r="N1416" s="113" t="s">
        <v>9526</v>
      </c>
      <c r="Q1416" s="83" t="s">
        <v>4924</v>
      </c>
      <c r="R1416" s="182" t="s">
        <v>3419</v>
      </c>
      <c r="S1416" s="83" t="s">
        <v>139</v>
      </c>
      <c r="T1416" s="67" t="s">
        <v>140</v>
      </c>
      <c r="U1416" s="200" t="s">
        <v>7830</v>
      </c>
      <c r="X1416" s="83" t="s">
        <v>7470</v>
      </c>
    </row>
    <row r="1417" spans="1:24" ht="23.25">
      <c r="A1417" s="67" t="s">
        <v>134</v>
      </c>
      <c r="B1417" s="67" t="s">
        <v>135</v>
      </c>
      <c r="C1417" s="83">
        <v>2235</v>
      </c>
      <c r="D1417" s="102" t="s">
        <v>5503</v>
      </c>
      <c r="E1417" s="83" t="s">
        <v>1587</v>
      </c>
      <c r="F1417" s="67" t="s">
        <v>136</v>
      </c>
      <c r="G1417" s="83">
        <v>27600</v>
      </c>
      <c r="H1417" s="67" t="s">
        <v>162</v>
      </c>
      <c r="I1417" s="67">
        <v>1</v>
      </c>
      <c r="J1417" s="196">
        <v>39263</v>
      </c>
      <c r="K1417" s="67">
        <v>0</v>
      </c>
      <c r="L1417" s="123">
        <f t="shared" si="23"/>
        <v>30132</v>
      </c>
      <c r="M1417" s="108" t="s">
        <v>5806</v>
      </c>
      <c r="N1417" s="113" t="s">
        <v>9526</v>
      </c>
      <c r="Q1417" s="83" t="s">
        <v>4925</v>
      </c>
      <c r="R1417" s="182" t="s">
        <v>3420</v>
      </c>
      <c r="S1417" s="83" t="s">
        <v>139</v>
      </c>
      <c r="T1417" s="67" t="s">
        <v>140</v>
      </c>
      <c r="U1417" s="200" t="s">
        <v>7832</v>
      </c>
      <c r="X1417" s="83" t="s">
        <v>7471</v>
      </c>
    </row>
    <row r="1418" spans="1:24" ht="23.25">
      <c r="A1418" s="67" t="s">
        <v>134</v>
      </c>
      <c r="B1418" s="67" t="s">
        <v>135</v>
      </c>
      <c r="C1418" s="83">
        <v>1557</v>
      </c>
      <c r="D1418" s="102" t="s">
        <v>5503</v>
      </c>
      <c r="E1418" s="83" t="s">
        <v>1588</v>
      </c>
      <c r="F1418" s="67" t="s">
        <v>136</v>
      </c>
      <c r="G1418" s="83">
        <v>27600</v>
      </c>
      <c r="H1418" s="67" t="s">
        <v>162</v>
      </c>
      <c r="I1418" s="67">
        <v>1</v>
      </c>
      <c r="J1418" s="196">
        <v>39263</v>
      </c>
      <c r="K1418" s="67">
        <v>0</v>
      </c>
      <c r="L1418" s="123">
        <f t="shared" si="23"/>
        <v>30132</v>
      </c>
      <c r="M1418" s="108" t="s">
        <v>5806</v>
      </c>
      <c r="N1418" s="113" t="s">
        <v>9526</v>
      </c>
      <c r="Q1418" s="83" t="s">
        <v>4926</v>
      </c>
      <c r="R1418" s="182" t="s">
        <v>3421</v>
      </c>
      <c r="S1418" s="83" t="s">
        <v>139</v>
      </c>
      <c r="T1418" s="67" t="s">
        <v>140</v>
      </c>
      <c r="U1418" s="200" t="s">
        <v>7832</v>
      </c>
      <c r="X1418" s="83" t="s">
        <v>7472</v>
      </c>
    </row>
    <row r="1419" spans="1:24" ht="23.25">
      <c r="A1419" s="67" t="s">
        <v>134</v>
      </c>
      <c r="B1419" s="67" t="s">
        <v>135</v>
      </c>
      <c r="C1419" s="83">
        <v>1466</v>
      </c>
      <c r="D1419" s="102" t="s">
        <v>5652</v>
      </c>
      <c r="E1419" s="83" t="s">
        <v>1589</v>
      </c>
      <c r="F1419" s="67" t="s">
        <v>136</v>
      </c>
      <c r="G1419" s="83">
        <v>33600</v>
      </c>
      <c r="H1419" s="67" t="s">
        <v>162</v>
      </c>
      <c r="I1419" s="67">
        <v>1</v>
      </c>
      <c r="J1419" s="196">
        <v>39172</v>
      </c>
      <c r="K1419" s="67">
        <v>0</v>
      </c>
      <c r="L1419" s="123">
        <f t="shared" si="23"/>
        <v>30041</v>
      </c>
      <c r="M1419" s="108" t="s">
        <v>5729</v>
      </c>
      <c r="N1419" s="113" t="s">
        <v>9526</v>
      </c>
      <c r="Q1419" s="83" t="s">
        <v>4927</v>
      </c>
      <c r="R1419" s="182" t="s">
        <v>3422</v>
      </c>
      <c r="S1419" s="83" t="s">
        <v>139</v>
      </c>
      <c r="T1419" s="67" t="s">
        <v>140</v>
      </c>
      <c r="U1419" s="200" t="s">
        <v>7832</v>
      </c>
      <c r="X1419" s="83" t="s">
        <v>7473</v>
      </c>
    </row>
    <row r="1420" spans="1:24" ht="23.25">
      <c r="A1420" s="67" t="s">
        <v>134</v>
      </c>
      <c r="B1420" s="67" t="s">
        <v>135</v>
      </c>
      <c r="C1420" s="83">
        <v>1815</v>
      </c>
      <c r="D1420" s="102" t="s">
        <v>5540</v>
      </c>
      <c r="E1420" s="83" t="s">
        <v>1590</v>
      </c>
      <c r="F1420" s="67" t="s">
        <v>136</v>
      </c>
      <c r="G1420" s="83">
        <v>9700</v>
      </c>
      <c r="H1420" s="67" t="s">
        <v>162</v>
      </c>
      <c r="I1420" s="67">
        <v>1</v>
      </c>
      <c r="J1420" s="196">
        <v>39398</v>
      </c>
      <c r="K1420" s="67">
        <v>0</v>
      </c>
      <c r="L1420" s="123">
        <f t="shared" si="23"/>
        <v>30267</v>
      </c>
      <c r="M1420" s="108" t="s">
        <v>5819</v>
      </c>
      <c r="N1420" s="113" t="s">
        <v>9526</v>
      </c>
      <c r="Q1420" s="83" t="s">
        <v>4928</v>
      </c>
      <c r="R1420" s="182" t="s">
        <v>3423</v>
      </c>
      <c r="S1420" s="83" t="s">
        <v>139</v>
      </c>
      <c r="T1420" s="67" t="s">
        <v>140</v>
      </c>
      <c r="U1420" s="200" t="s">
        <v>7830</v>
      </c>
      <c r="X1420" s="83" t="s">
        <v>7474</v>
      </c>
    </row>
    <row r="1421" spans="1:24" ht="23.25">
      <c r="A1421" s="67" t="s">
        <v>134</v>
      </c>
      <c r="B1421" s="67" t="s">
        <v>135</v>
      </c>
      <c r="C1421" s="83">
        <v>1565</v>
      </c>
      <c r="D1421" s="102" t="s">
        <v>5533</v>
      </c>
      <c r="E1421" s="83" t="s">
        <v>1591</v>
      </c>
      <c r="F1421" s="67" t="s">
        <v>5807</v>
      </c>
      <c r="G1421" s="83">
        <v>16200</v>
      </c>
      <c r="H1421" s="67" t="s">
        <v>162</v>
      </c>
      <c r="I1421" s="67">
        <v>1</v>
      </c>
      <c r="J1421" s="196">
        <v>39403</v>
      </c>
      <c r="K1421" s="67">
        <v>0</v>
      </c>
      <c r="L1421" s="123">
        <f t="shared" si="23"/>
        <v>30272</v>
      </c>
      <c r="M1421" s="108" t="s">
        <v>5740</v>
      </c>
      <c r="N1421" s="113" t="s">
        <v>9526</v>
      </c>
      <c r="Q1421" s="83" t="s">
        <v>4929</v>
      </c>
      <c r="R1421" s="182" t="s">
        <v>3424</v>
      </c>
      <c r="S1421" s="83" t="s">
        <v>139</v>
      </c>
      <c r="T1421" s="67" t="s">
        <v>140</v>
      </c>
      <c r="U1421" s="200" t="s">
        <v>7831</v>
      </c>
      <c r="X1421" s="83" t="s">
        <v>7475</v>
      </c>
    </row>
    <row r="1422" spans="1:24" ht="23.25">
      <c r="A1422" s="67" t="s">
        <v>134</v>
      </c>
      <c r="B1422" s="67" t="s">
        <v>135</v>
      </c>
      <c r="C1422" s="83">
        <v>1563</v>
      </c>
      <c r="D1422" s="102" t="s">
        <v>5564</v>
      </c>
      <c r="E1422" s="83" t="s">
        <v>1592</v>
      </c>
      <c r="F1422" s="67" t="s">
        <v>136</v>
      </c>
      <c r="G1422" s="83">
        <v>26000</v>
      </c>
      <c r="H1422" s="67" t="s">
        <v>162</v>
      </c>
      <c r="I1422" s="67">
        <v>1</v>
      </c>
      <c r="J1422" s="196">
        <v>39405</v>
      </c>
      <c r="K1422" s="67">
        <v>0</v>
      </c>
      <c r="L1422" s="123">
        <f t="shared" si="23"/>
        <v>30274</v>
      </c>
      <c r="M1422" s="108" t="s">
        <v>6104</v>
      </c>
      <c r="N1422" s="113" t="s">
        <v>9526</v>
      </c>
      <c r="Q1422" s="83" t="s">
        <v>4930</v>
      </c>
      <c r="R1422" s="182" t="s">
        <v>3425</v>
      </c>
      <c r="S1422" s="83" t="s">
        <v>139</v>
      </c>
      <c r="T1422" s="67" t="s">
        <v>140</v>
      </c>
      <c r="U1422" s="200" t="s">
        <v>7833</v>
      </c>
      <c r="X1422" s="83" t="s">
        <v>7476</v>
      </c>
    </row>
    <row r="1423" spans="1:24" ht="23.25">
      <c r="A1423" s="67" t="s">
        <v>134</v>
      </c>
      <c r="B1423" s="67" t="s">
        <v>135</v>
      </c>
      <c r="C1423" s="83">
        <v>2239</v>
      </c>
      <c r="D1423" s="102" t="s">
        <v>5525</v>
      </c>
      <c r="E1423" s="83" t="s">
        <v>1593</v>
      </c>
      <c r="F1423" s="67" t="s">
        <v>136</v>
      </c>
      <c r="G1423" s="83">
        <v>15000</v>
      </c>
      <c r="H1423" s="67" t="s">
        <v>162</v>
      </c>
      <c r="I1423" s="67">
        <v>1</v>
      </c>
      <c r="J1423" s="196">
        <v>39413</v>
      </c>
      <c r="K1423" s="67">
        <v>0</v>
      </c>
      <c r="L1423" s="123">
        <f t="shared" si="23"/>
        <v>30282</v>
      </c>
      <c r="M1423" s="108" t="s">
        <v>5872</v>
      </c>
      <c r="N1423" s="113" t="s">
        <v>9526</v>
      </c>
      <c r="Q1423" s="83" t="s">
        <v>4931</v>
      </c>
      <c r="R1423" s="182" t="s">
        <v>3426</v>
      </c>
      <c r="S1423" s="83" t="s">
        <v>139</v>
      </c>
      <c r="T1423" s="67" t="s">
        <v>140</v>
      </c>
      <c r="U1423" s="200" t="s">
        <v>7831</v>
      </c>
      <c r="X1423" s="83" t="s">
        <v>7477</v>
      </c>
    </row>
    <row r="1424" spans="1:24" ht="23.25">
      <c r="A1424" s="67" t="s">
        <v>134</v>
      </c>
      <c r="B1424" s="67" t="s">
        <v>135</v>
      </c>
      <c r="C1424" s="83">
        <v>1766</v>
      </c>
      <c r="D1424" s="102" t="s">
        <v>5525</v>
      </c>
      <c r="E1424" s="83" t="s">
        <v>1594</v>
      </c>
      <c r="F1424" s="67" t="s">
        <v>136</v>
      </c>
      <c r="G1424" s="83">
        <v>9300</v>
      </c>
      <c r="H1424" s="67" t="s">
        <v>162</v>
      </c>
      <c r="I1424" s="67">
        <v>1</v>
      </c>
      <c r="J1424" s="196">
        <v>39445</v>
      </c>
      <c r="K1424" s="67">
        <v>0</v>
      </c>
      <c r="L1424" s="123">
        <f t="shared" si="23"/>
        <v>30314</v>
      </c>
      <c r="M1424" s="108" t="s">
        <v>5768</v>
      </c>
      <c r="N1424" s="113" t="s">
        <v>9526</v>
      </c>
      <c r="Q1424" s="83" t="s">
        <v>4932</v>
      </c>
      <c r="R1424" s="182" t="s">
        <v>3427</v>
      </c>
      <c r="S1424" s="83" t="s">
        <v>139</v>
      </c>
      <c r="T1424" s="67" t="s">
        <v>140</v>
      </c>
      <c r="U1424" s="200" t="s">
        <v>7830</v>
      </c>
      <c r="X1424" s="83" t="s">
        <v>7478</v>
      </c>
    </row>
    <row r="1425" spans="1:24" ht="23.25">
      <c r="A1425" s="67" t="s">
        <v>134</v>
      </c>
      <c r="B1425" s="67" t="s">
        <v>135</v>
      </c>
      <c r="C1425" s="83">
        <v>1938</v>
      </c>
      <c r="D1425" s="102" t="s">
        <v>5500</v>
      </c>
      <c r="E1425" s="83" t="s">
        <v>1595</v>
      </c>
      <c r="F1425" s="67" t="s">
        <v>5807</v>
      </c>
      <c r="G1425" s="83">
        <v>4600</v>
      </c>
      <c r="H1425" s="67" t="s">
        <v>162</v>
      </c>
      <c r="I1425" s="67">
        <v>1</v>
      </c>
      <c r="J1425" s="196">
        <v>39447</v>
      </c>
      <c r="K1425" s="67">
        <v>0</v>
      </c>
      <c r="L1425" s="123">
        <f t="shared" si="23"/>
        <v>30316</v>
      </c>
      <c r="M1425" s="108" t="s">
        <v>5958</v>
      </c>
      <c r="N1425" s="113" t="s">
        <v>9526</v>
      </c>
      <c r="Q1425" s="83" t="s">
        <v>4933</v>
      </c>
      <c r="R1425" s="182" t="s">
        <v>3428</v>
      </c>
      <c r="S1425" s="83" t="s">
        <v>139</v>
      </c>
      <c r="T1425" s="67" t="s">
        <v>140</v>
      </c>
      <c r="U1425" s="200" t="s">
        <v>7830</v>
      </c>
      <c r="X1425" s="83" t="s">
        <v>7479</v>
      </c>
    </row>
    <row r="1426" spans="1:24" ht="23.25">
      <c r="A1426" s="67" t="s">
        <v>134</v>
      </c>
      <c r="B1426" s="67" t="s">
        <v>135</v>
      </c>
      <c r="C1426" s="83">
        <v>1807</v>
      </c>
      <c r="D1426" s="102" t="s">
        <v>5515</v>
      </c>
      <c r="E1426" s="83" t="s">
        <v>1596</v>
      </c>
      <c r="F1426" s="67" t="s">
        <v>136</v>
      </c>
      <c r="G1426" s="83">
        <v>12000</v>
      </c>
      <c r="H1426" s="67" t="s">
        <v>162</v>
      </c>
      <c r="I1426" s="67">
        <v>1</v>
      </c>
      <c r="J1426" s="196">
        <v>39524</v>
      </c>
      <c r="K1426" s="67">
        <v>0</v>
      </c>
      <c r="L1426" s="123">
        <f t="shared" si="23"/>
        <v>30392</v>
      </c>
      <c r="M1426" s="108" t="s">
        <v>5738</v>
      </c>
      <c r="N1426" s="113" t="s">
        <v>9526</v>
      </c>
      <c r="Q1426" s="83" t="s">
        <v>4934</v>
      </c>
      <c r="R1426" s="182" t="s">
        <v>3429</v>
      </c>
      <c r="S1426" s="83" t="s">
        <v>139</v>
      </c>
      <c r="T1426" s="67" t="s">
        <v>140</v>
      </c>
      <c r="U1426" s="200" t="s">
        <v>7831</v>
      </c>
      <c r="X1426" s="83" t="s">
        <v>7480</v>
      </c>
    </row>
    <row r="1427" spans="1:24" ht="23.25">
      <c r="A1427" s="67" t="s">
        <v>134</v>
      </c>
      <c r="B1427" s="67" t="s">
        <v>135</v>
      </c>
      <c r="C1427" s="83">
        <v>1763</v>
      </c>
      <c r="D1427" s="102" t="s">
        <v>172</v>
      </c>
      <c r="E1427" s="83" t="s">
        <v>1597</v>
      </c>
      <c r="F1427" s="67" t="s">
        <v>136</v>
      </c>
      <c r="G1427" s="83">
        <v>3500</v>
      </c>
      <c r="H1427" s="67" t="s">
        <v>162</v>
      </c>
      <c r="I1427" s="67">
        <v>1</v>
      </c>
      <c r="J1427" s="196">
        <v>39531</v>
      </c>
      <c r="K1427" s="67">
        <v>0</v>
      </c>
      <c r="L1427" s="123">
        <f t="shared" si="23"/>
        <v>30399</v>
      </c>
      <c r="M1427" s="108" t="s">
        <v>5753</v>
      </c>
      <c r="N1427" s="113" t="s">
        <v>9526</v>
      </c>
      <c r="Q1427" s="83" t="s">
        <v>4935</v>
      </c>
      <c r="R1427" s="182" t="s">
        <v>3430</v>
      </c>
      <c r="S1427" s="83" t="s">
        <v>139</v>
      </c>
      <c r="T1427" s="67" t="s">
        <v>140</v>
      </c>
      <c r="U1427" s="200" t="s">
        <v>7830</v>
      </c>
      <c r="X1427" s="83" t="s">
        <v>7481</v>
      </c>
    </row>
    <row r="1428" spans="1:24" ht="23.25">
      <c r="A1428" s="67" t="s">
        <v>134</v>
      </c>
      <c r="B1428" s="67" t="s">
        <v>135</v>
      </c>
      <c r="C1428" s="83">
        <v>1762</v>
      </c>
      <c r="D1428" s="102" t="s">
        <v>172</v>
      </c>
      <c r="E1428" s="83" t="s">
        <v>1598</v>
      </c>
      <c r="F1428" s="67" t="s">
        <v>136</v>
      </c>
      <c r="G1428" s="83">
        <v>10700</v>
      </c>
      <c r="H1428" s="67" t="s">
        <v>162</v>
      </c>
      <c r="I1428" s="67">
        <v>1</v>
      </c>
      <c r="J1428" s="196">
        <v>39531</v>
      </c>
      <c r="K1428" s="67">
        <v>0</v>
      </c>
      <c r="L1428" s="123">
        <f t="shared" si="23"/>
        <v>30399</v>
      </c>
      <c r="M1428" s="108" t="s">
        <v>171</v>
      </c>
      <c r="N1428" s="113" t="s">
        <v>9526</v>
      </c>
      <c r="Q1428" s="83" t="s">
        <v>4936</v>
      </c>
      <c r="R1428" s="182" t="s">
        <v>3431</v>
      </c>
      <c r="S1428" s="83" t="s">
        <v>139</v>
      </c>
      <c r="T1428" s="67" t="s">
        <v>140</v>
      </c>
      <c r="U1428" s="200" t="s">
        <v>7830</v>
      </c>
      <c r="X1428" s="83" t="s">
        <v>7482</v>
      </c>
    </row>
    <row r="1429" spans="1:24" ht="23.25">
      <c r="A1429" s="67" t="s">
        <v>134</v>
      </c>
      <c r="B1429" s="67" t="s">
        <v>135</v>
      </c>
      <c r="C1429" s="83">
        <v>1841</v>
      </c>
      <c r="D1429" s="102" t="s">
        <v>172</v>
      </c>
      <c r="E1429" s="83" t="s">
        <v>1599</v>
      </c>
      <c r="F1429" s="67" t="s">
        <v>136</v>
      </c>
      <c r="G1429" s="83">
        <v>12000</v>
      </c>
      <c r="H1429" s="67" t="s">
        <v>162</v>
      </c>
      <c r="I1429" s="67">
        <v>1</v>
      </c>
      <c r="J1429" s="196">
        <v>39531</v>
      </c>
      <c r="K1429" s="67">
        <v>0</v>
      </c>
      <c r="L1429" s="123">
        <f t="shared" si="23"/>
        <v>30399</v>
      </c>
      <c r="M1429" s="108" t="s">
        <v>171</v>
      </c>
      <c r="N1429" s="113" t="s">
        <v>9526</v>
      </c>
      <c r="Q1429" s="83" t="s">
        <v>4937</v>
      </c>
      <c r="R1429" s="182" t="s">
        <v>3432</v>
      </c>
      <c r="S1429" s="83" t="s">
        <v>139</v>
      </c>
      <c r="T1429" s="67" t="s">
        <v>140</v>
      </c>
      <c r="U1429" s="200" t="s">
        <v>7830</v>
      </c>
      <c r="X1429" s="83" t="s">
        <v>7483</v>
      </c>
    </row>
    <row r="1430" spans="1:24" ht="23.25">
      <c r="A1430" s="67" t="s">
        <v>134</v>
      </c>
      <c r="B1430" s="67" t="s">
        <v>135</v>
      </c>
      <c r="C1430" s="83">
        <v>1655</v>
      </c>
      <c r="D1430" s="102" t="s">
        <v>5520</v>
      </c>
      <c r="E1430" s="83" t="s">
        <v>1600</v>
      </c>
      <c r="F1430" s="67" t="s">
        <v>136</v>
      </c>
      <c r="G1430" s="83">
        <v>2100</v>
      </c>
      <c r="H1430" s="67" t="s">
        <v>162</v>
      </c>
      <c r="I1430" s="67">
        <v>1</v>
      </c>
      <c r="J1430" s="196">
        <v>39531</v>
      </c>
      <c r="K1430" s="67">
        <v>0</v>
      </c>
      <c r="L1430" s="123">
        <f t="shared" si="23"/>
        <v>30399</v>
      </c>
      <c r="M1430" s="108" t="s">
        <v>6009</v>
      </c>
      <c r="N1430" s="113" t="s">
        <v>9526</v>
      </c>
      <c r="Q1430" s="83" t="s">
        <v>4938</v>
      </c>
      <c r="R1430" s="182" t="s">
        <v>3433</v>
      </c>
      <c r="S1430" s="83" t="s">
        <v>139</v>
      </c>
      <c r="T1430" s="67" t="s">
        <v>140</v>
      </c>
      <c r="U1430" s="200" t="s">
        <v>7831</v>
      </c>
      <c r="X1430" s="83" t="s">
        <v>7484</v>
      </c>
    </row>
    <row r="1431" spans="1:24" ht="23.25">
      <c r="A1431" s="67" t="s">
        <v>134</v>
      </c>
      <c r="B1431" s="67" t="s">
        <v>135</v>
      </c>
      <c r="C1431" s="83">
        <v>1654</v>
      </c>
      <c r="D1431" s="102" t="s">
        <v>5541</v>
      </c>
      <c r="E1431" s="83" t="s">
        <v>1601</v>
      </c>
      <c r="F1431" s="67" t="s">
        <v>136</v>
      </c>
      <c r="G1431" s="83">
        <v>2000</v>
      </c>
      <c r="H1431" s="67" t="s">
        <v>162</v>
      </c>
      <c r="I1431" s="67">
        <v>1</v>
      </c>
      <c r="J1431" s="196">
        <v>39531</v>
      </c>
      <c r="K1431" s="67">
        <v>0</v>
      </c>
      <c r="L1431" s="123">
        <f t="shared" si="23"/>
        <v>30399</v>
      </c>
      <c r="M1431" s="108" t="s">
        <v>5784</v>
      </c>
      <c r="N1431" s="113" t="s">
        <v>9526</v>
      </c>
      <c r="Q1431" s="83" t="s">
        <v>4939</v>
      </c>
      <c r="R1431" s="182" t="s">
        <v>3434</v>
      </c>
      <c r="S1431" s="83" t="s">
        <v>139</v>
      </c>
      <c r="T1431" s="67" t="s">
        <v>140</v>
      </c>
      <c r="U1431" s="200" t="s">
        <v>7830</v>
      </c>
      <c r="X1431" s="83" t="s">
        <v>7485</v>
      </c>
    </row>
    <row r="1432" spans="1:24" ht="23.25">
      <c r="A1432" s="67" t="s">
        <v>134</v>
      </c>
      <c r="B1432" s="67" t="s">
        <v>135</v>
      </c>
      <c r="C1432" s="83">
        <v>1662</v>
      </c>
      <c r="D1432" s="102" t="s">
        <v>5500</v>
      </c>
      <c r="E1432" s="83" t="s">
        <v>1602</v>
      </c>
      <c r="F1432" s="67" t="s">
        <v>136</v>
      </c>
      <c r="G1432" s="83">
        <v>3700</v>
      </c>
      <c r="H1432" s="67" t="s">
        <v>5736</v>
      </c>
      <c r="I1432" s="67">
        <v>1</v>
      </c>
      <c r="J1432" s="196">
        <v>39531</v>
      </c>
      <c r="K1432" s="67">
        <v>0</v>
      </c>
      <c r="L1432" s="123">
        <f t="shared" si="23"/>
        <v>30399</v>
      </c>
      <c r="M1432" s="108" t="s">
        <v>5743</v>
      </c>
      <c r="N1432" s="113" t="s">
        <v>9526</v>
      </c>
      <c r="Q1432" s="83" t="s">
        <v>4940</v>
      </c>
      <c r="R1432" s="182" t="s">
        <v>3435</v>
      </c>
      <c r="S1432" s="83" t="s">
        <v>139</v>
      </c>
      <c r="T1432" s="67" t="s">
        <v>140</v>
      </c>
      <c r="U1432" s="200" t="s">
        <v>7830</v>
      </c>
      <c r="X1432" s="83" t="s">
        <v>7486</v>
      </c>
    </row>
    <row r="1433" spans="1:24" ht="23.25">
      <c r="A1433" s="67" t="s">
        <v>134</v>
      </c>
      <c r="B1433" s="67" t="s">
        <v>135</v>
      </c>
      <c r="C1433" s="83">
        <v>1779</v>
      </c>
      <c r="D1433" s="102" t="s">
        <v>5525</v>
      </c>
      <c r="E1433" s="83" t="s">
        <v>1603</v>
      </c>
      <c r="F1433" s="67" t="s">
        <v>136</v>
      </c>
      <c r="G1433" s="83">
        <v>102240</v>
      </c>
      <c r="H1433" s="67" t="s">
        <v>162</v>
      </c>
      <c r="I1433" s="67">
        <v>1</v>
      </c>
      <c r="J1433" s="196">
        <v>39533</v>
      </c>
      <c r="K1433" s="67">
        <v>0</v>
      </c>
      <c r="L1433" s="123">
        <f t="shared" si="23"/>
        <v>30401</v>
      </c>
      <c r="M1433" s="108" t="s">
        <v>5760</v>
      </c>
      <c r="N1433" s="113" t="s">
        <v>9526</v>
      </c>
      <c r="Q1433" s="83" t="s">
        <v>4941</v>
      </c>
      <c r="R1433" s="182" t="s">
        <v>3436</v>
      </c>
      <c r="S1433" s="83" t="s">
        <v>139</v>
      </c>
      <c r="T1433" s="67" t="s">
        <v>140</v>
      </c>
      <c r="U1433" s="200" t="s">
        <v>7831</v>
      </c>
      <c r="X1433" s="83" t="s">
        <v>7487</v>
      </c>
    </row>
    <row r="1434" spans="1:24" ht="23.25">
      <c r="A1434" s="67" t="s">
        <v>134</v>
      </c>
      <c r="B1434" s="67" t="s">
        <v>135</v>
      </c>
      <c r="C1434" s="83">
        <v>1778</v>
      </c>
      <c r="D1434" s="102" t="s">
        <v>5525</v>
      </c>
      <c r="E1434" s="83" t="s">
        <v>1604</v>
      </c>
      <c r="F1434" s="67" t="s">
        <v>136</v>
      </c>
      <c r="G1434" s="83">
        <v>34800</v>
      </c>
      <c r="H1434" s="67" t="s">
        <v>162</v>
      </c>
      <c r="I1434" s="67">
        <v>1</v>
      </c>
      <c r="J1434" s="196">
        <v>39533</v>
      </c>
      <c r="K1434" s="67">
        <v>0</v>
      </c>
      <c r="L1434" s="123">
        <f t="shared" si="23"/>
        <v>30401</v>
      </c>
      <c r="M1434" s="108" t="s">
        <v>5760</v>
      </c>
      <c r="N1434" s="113" t="s">
        <v>9526</v>
      </c>
      <c r="Q1434" s="83" t="s">
        <v>4942</v>
      </c>
      <c r="R1434" s="182" t="s">
        <v>3437</v>
      </c>
      <c r="S1434" s="83" t="s">
        <v>139</v>
      </c>
      <c r="T1434" s="67" t="s">
        <v>140</v>
      </c>
      <c r="U1434" s="200" t="s">
        <v>7832</v>
      </c>
      <c r="X1434" s="83" t="s">
        <v>7488</v>
      </c>
    </row>
    <row r="1435" spans="1:24" ht="23.25">
      <c r="A1435" s="67" t="s">
        <v>134</v>
      </c>
      <c r="B1435" s="67" t="s">
        <v>135</v>
      </c>
      <c r="C1435" s="83">
        <v>1751</v>
      </c>
      <c r="D1435" s="102" t="s">
        <v>5505</v>
      </c>
      <c r="E1435" s="83" t="s">
        <v>1605</v>
      </c>
      <c r="F1435" s="67" t="s">
        <v>136</v>
      </c>
      <c r="G1435" s="83">
        <v>15600</v>
      </c>
      <c r="H1435" s="67" t="s">
        <v>162</v>
      </c>
      <c r="I1435" s="67">
        <v>1</v>
      </c>
      <c r="J1435" s="196">
        <v>39533</v>
      </c>
      <c r="K1435" s="67">
        <v>0</v>
      </c>
      <c r="L1435" s="123">
        <f t="shared" si="23"/>
        <v>30401</v>
      </c>
      <c r="M1435" s="108" t="s">
        <v>5760</v>
      </c>
      <c r="N1435" s="113" t="s">
        <v>9526</v>
      </c>
      <c r="Q1435" s="83" t="s">
        <v>4943</v>
      </c>
      <c r="R1435" s="182" t="s">
        <v>3438</v>
      </c>
      <c r="S1435" s="83" t="s">
        <v>139</v>
      </c>
      <c r="T1435" s="67" t="s">
        <v>140</v>
      </c>
      <c r="U1435" s="200" t="s">
        <v>7831</v>
      </c>
      <c r="X1435" s="83" t="s">
        <v>7489</v>
      </c>
    </row>
    <row r="1436" spans="1:24" ht="23.25">
      <c r="A1436" s="67" t="s">
        <v>134</v>
      </c>
      <c r="B1436" s="67" t="s">
        <v>135</v>
      </c>
      <c r="C1436" s="83">
        <v>1759</v>
      </c>
      <c r="D1436" s="102" t="s">
        <v>5667</v>
      </c>
      <c r="E1436" s="83" t="s">
        <v>1606</v>
      </c>
      <c r="F1436" s="67" t="s">
        <v>136</v>
      </c>
      <c r="G1436" s="83">
        <v>15800</v>
      </c>
      <c r="H1436" s="67" t="s">
        <v>162</v>
      </c>
      <c r="I1436" s="67">
        <v>1</v>
      </c>
      <c r="J1436" s="196">
        <v>39533</v>
      </c>
      <c r="K1436" s="67">
        <v>0</v>
      </c>
      <c r="L1436" s="123">
        <f t="shared" si="23"/>
        <v>30401</v>
      </c>
      <c r="M1436" s="108" t="s">
        <v>5768</v>
      </c>
      <c r="N1436" s="113" t="s">
        <v>9526</v>
      </c>
      <c r="Q1436" s="83" t="s">
        <v>4944</v>
      </c>
      <c r="R1436" s="182" t="s">
        <v>3439</v>
      </c>
      <c r="S1436" s="83" t="s">
        <v>139</v>
      </c>
      <c r="T1436" s="67" t="s">
        <v>140</v>
      </c>
      <c r="U1436" s="200" t="s">
        <v>7831</v>
      </c>
      <c r="X1436" s="83" t="s">
        <v>7490</v>
      </c>
    </row>
    <row r="1437" spans="1:24" ht="23.25">
      <c r="A1437" s="67" t="s">
        <v>134</v>
      </c>
      <c r="B1437" s="67" t="s">
        <v>135</v>
      </c>
      <c r="C1437" s="83">
        <v>1698</v>
      </c>
      <c r="D1437" s="102" t="s">
        <v>5542</v>
      </c>
      <c r="E1437" s="83" t="s">
        <v>1607</v>
      </c>
      <c r="F1437" s="67" t="s">
        <v>5807</v>
      </c>
      <c r="G1437" s="83">
        <v>18000</v>
      </c>
      <c r="H1437" s="67" t="s">
        <v>162</v>
      </c>
      <c r="I1437" s="67">
        <v>1</v>
      </c>
      <c r="J1437" s="196">
        <v>39533</v>
      </c>
      <c r="K1437" s="67">
        <v>0</v>
      </c>
      <c r="L1437" s="123">
        <f t="shared" si="23"/>
        <v>30401</v>
      </c>
      <c r="M1437" s="108" t="s">
        <v>5857</v>
      </c>
      <c r="N1437" s="113" t="s">
        <v>9526</v>
      </c>
      <c r="Q1437" s="83" t="s">
        <v>4945</v>
      </c>
      <c r="R1437" s="182" t="s">
        <v>3440</v>
      </c>
      <c r="S1437" s="83" t="s">
        <v>139</v>
      </c>
      <c r="T1437" s="67" t="s">
        <v>140</v>
      </c>
      <c r="U1437" s="200" t="s">
        <v>7831</v>
      </c>
      <c r="X1437" s="83" t="s">
        <v>7491</v>
      </c>
    </row>
    <row r="1438" spans="1:24" ht="23.25">
      <c r="A1438" s="67" t="s">
        <v>134</v>
      </c>
      <c r="B1438" s="67" t="s">
        <v>135</v>
      </c>
      <c r="C1438" s="83">
        <v>1756</v>
      </c>
      <c r="D1438" s="102" t="s">
        <v>5561</v>
      </c>
      <c r="E1438" s="83" t="s">
        <v>1608</v>
      </c>
      <c r="F1438" s="67" t="s">
        <v>136</v>
      </c>
      <c r="G1438" s="83">
        <v>3000</v>
      </c>
      <c r="H1438" s="67" t="s">
        <v>162</v>
      </c>
      <c r="I1438" s="67">
        <v>1</v>
      </c>
      <c r="J1438" s="196">
        <v>39533</v>
      </c>
      <c r="K1438" s="67">
        <v>0</v>
      </c>
      <c r="L1438" s="123">
        <f t="shared" si="23"/>
        <v>30401</v>
      </c>
      <c r="M1438" s="108" t="s">
        <v>5843</v>
      </c>
      <c r="N1438" s="113" t="s">
        <v>9526</v>
      </c>
      <c r="Q1438" s="83" t="s">
        <v>4946</v>
      </c>
      <c r="R1438" s="182" t="s">
        <v>3441</v>
      </c>
      <c r="S1438" s="83" t="s">
        <v>139</v>
      </c>
      <c r="T1438" s="67" t="s">
        <v>140</v>
      </c>
      <c r="U1438" s="200" t="s">
        <v>7830</v>
      </c>
      <c r="X1438" s="83" t="s">
        <v>7492</v>
      </c>
    </row>
    <row r="1439" spans="1:24" ht="23.25">
      <c r="A1439" s="67" t="s">
        <v>134</v>
      </c>
      <c r="B1439" s="67" t="s">
        <v>135</v>
      </c>
      <c r="C1439" s="83">
        <v>1761</v>
      </c>
      <c r="D1439" s="102" t="s">
        <v>172</v>
      </c>
      <c r="E1439" s="83" t="s">
        <v>1609</v>
      </c>
      <c r="F1439" s="67" t="s">
        <v>136</v>
      </c>
      <c r="G1439" s="83">
        <v>8400</v>
      </c>
      <c r="H1439" s="67" t="s">
        <v>162</v>
      </c>
      <c r="I1439" s="67">
        <v>1</v>
      </c>
      <c r="J1439" s="196">
        <v>39534</v>
      </c>
      <c r="K1439" s="67">
        <v>0</v>
      </c>
      <c r="L1439" s="123">
        <f t="shared" si="23"/>
        <v>30402</v>
      </c>
      <c r="M1439" s="108" t="s">
        <v>5782</v>
      </c>
      <c r="N1439" s="113" t="s">
        <v>9526</v>
      </c>
      <c r="Q1439" s="83" t="s">
        <v>4947</v>
      </c>
      <c r="R1439" s="182" t="s">
        <v>3442</v>
      </c>
      <c r="S1439" s="83" t="s">
        <v>139</v>
      </c>
      <c r="T1439" s="67" t="s">
        <v>140</v>
      </c>
      <c r="U1439" s="200" t="s">
        <v>7831</v>
      </c>
      <c r="X1439" s="83" t="s">
        <v>7493</v>
      </c>
    </row>
    <row r="1440" spans="1:24" ht="23.25">
      <c r="A1440" s="67" t="s">
        <v>134</v>
      </c>
      <c r="B1440" s="67" t="s">
        <v>135</v>
      </c>
      <c r="C1440" s="83">
        <v>1918</v>
      </c>
      <c r="D1440" s="102" t="s">
        <v>5591</v>
      </c>
      <c r="E1440" s="83" t="s">
        <v>1610</v>
      </c>
      <c r="F1440" s="67" t="s">
        <v>136</v>
      </c>
      <c r="G1440" s="83">
        <v>5200</v>
      </c>
      <c r="H1440" s="67" t="s">
        <v>162</v>
      </c>
      <c r="I1440" s="67">
        <v>1</v>
      </c>
      <c r="J1440" s="196">
        <v>39534</v>
      </c>
      <c r="K1440" s="67">
        <v>0</v>
      </c>
      <c r="L1440" s="123">
        <f t="shared" si="23"/>
        <v>30402</v>
      </c>
      <c r="M1440" s="108" t="s">
        <v>5885</v>
      </c>
      <c r="N1440" s="113" t="s">
        <v>9526</v>
      </c>
      <c r="Q1440" s="83" t="s">
        <v>4948</v>
      </c>
      <c r="R1440" s="182" t="s">
        <v>3443</v>
      </c>
      <c r="S1440" s="83" t="s">
        <v>139</v>
      </c>
      <c r="T1440" s="67" t="s">
        <v>140</v>
      </c>
      <c r="U1440" s="200" t="s">
        <v>7830</v>
      </c>
      <c r="X1440" s="83" t="s">
        <v>137</v>
      </c>
    </row>
    <row r="1441" spans="1:24" ht="23.25">
      <c r="A1441" s="67" t="s">
        <v>134</v>
      </c>
      <c r="B1441" s="67" t="s">
        <v>135</v>
      </c>
      <c r="C1441" s="83">
        <v>1760</v>
      </c>
      <c r="D1441" s="102" t="s">
        <v>172</v>
      </c>
      <c r="E1441" s="83" t="s">
        <v>1611</v>
      </c>
      <c r="F1441" s="67" t="s">
        <v>136</v>
      </c>
      <c r="G1441" s="83">
        <v>12000</v>
      </c>
      <c r="H1441" s="67" t="s">
        <v>162</v>
      </c>
      <c r="I1441" s="67">
        <v>1</v>
      </c>
      <c r="J1441" s="196">
        <v>39535</v>
      </c>
      <c r="K1441" s="67">
        <v>0</v>
      </c>
      <c r="L1441" s="123">
        <f t="shared" si="23"/>
        <v>30403</v>
      </c>
      <c r="M1441" s="108" t="s">
        <v>5782</v>
      </c>
      <c r="N1441" s="113" t="s">
        <v>9526</v>
      </c>
      <c r="Q1441" s="83" t="s">
        <v>4949</v>
      </c>
      <c r="R1441" s="182" t="s">
        <v>3444</v>
      </c>
      <c r="S1441" s="83" t="s">
        <v>139</v>
      </c>
      <c r="T1441" s="67" t="s">
        <v>140</v>
      </c>
      <c r="U1441" s="200" t="s">
        <v>7831</v>
      </c>
      <c r="X1441" s="83" t="s">
        <v>7494</v>
      </c>
    </row>
    <row r="1442" spans="1:24" ht="23.25">
      <c r="A1442" s="67" t="s">
        <v>134</v>
      </c>
      <c r="B1442" s="67" t="s">
        <v>135</v>
      </c>
      <c r="C1442" s="83">
        <v>1804</v>
      </c>
      <c r="D1442" s="102" t="s">
        <v>5669</v>
      </c>
      <c r="E1442" s="83" t="s">
        <v>1612</v>
      </c>
      <c r="F1442" s="67" t="s">
        <v>5807</v>
      </c>
      <c r="G1442" s="83">
        <v>14400</v>
      </c>
      <c r="H1442" s="67" t="s">
        <v>162</v>
      </c>
      <c r="I1442" s="67">
        <v>1</v>
      </c>
      <c r="J1442" s="196">
        <v>39535</v>
      </c>
      <c r="K1442" s="67">
        <v>0</v>
      </c>
      <c r="L1442" s="123">
        <f t="shared" si="23"/>
        <v>30403</v>
      </c>
      <c r="M1442" s="108" t="s">
        <v>5732</v>
      </c>
      <c r="N1442" s="113" t="s">
        <v>9526</v>
      </c>
      <c r="Q1442" s="83" t="s">
        <v>4950</v>
      </c>
      <c r="R1442" s="182" t="s">
        <v>3445</v>
      </c>
      <c r="S1442" s="83" t="s">
        <v>139</v>
      </c>
      <c r="T1442" s="67" t="s">
        <v>140</v>
      </c>
      <c r="U1442" s="200" t="s">
        <v>7831</v>
      </c>
      <c r="X1442" s="83" t="s">
        <v>7495</v>
      </c>
    </row>
    <row r="1443" spans="1:24" ht="23.25">
      <c r="A1443" s="67" t="s">
        <v>134</v>
      </c>
      <c r="B1443" s="67" t="s">
        <v>135</v>
      </c>
      <c r="C1443" s="83">
        <v>1805</v>
      </c>
      <c r="D1443" s="102" t="s">
        <v>5512</v>
      </c>
      <c r="E1443" s="83" t="s">
        <v>1613</v>
      </c>
      <c r="F1443" s="67" t="s">
        <v>5807</v>
      </c>
      <c r="G1443" s="83">
        <v>9500</v>
      </c>
      <c r="H1443" s="67" t="s">
        <v>162</v>
      </c>
      <c r="I1443" s="67">
        <v>1</v>
      </c>
      <c r="J1443" s="196">
        <v>39535</v>
      </c>
      <c r="K1443" s="67">
        <v>0</v>
      </c>
      <c r="L1443" s="123">
        <f t="shared" si="23"/>
        <v>30403</v>
      </c>
      <c r="M1443" s="108" t="s">
        <v>5787</v>
      </c>
      <c r="N1443" s="113" t="s">
        <v>9526</v>
      </c>
      <c r="Q1443" s="83" t="s">
        <v>4951</v>
      </c>
      <c r="R1443" s="182" t="s">
        <v>3446</v>
      </c>
      <c r="S1443" s="83" t="s">
        <v>139</v>
      </c>
      <c r="T1443" s="67" t="s">
        <v>140</v>
      </c>
      <c r="U1443" s="200" t="s">
        <v>7830</v>
      </c>
      <c r="X1443" s="83" t="s">
        <v>7496</v>
      </c>
    </row>
    <row r="1444" spans="1:24" ht="23.25">
      <c r="A1444" s="67" t="s">
        <v>134</v>
      </c>
      <c r="B1444" s="67" t="s">
        <v>135</v>
      </c>
      <c r="C1444" s="83">
        <v>2527</v>
      </c>
      <c r="D1444" s="102" t="s">
        <v>5500</v>
      </c>
      <c r="E1444" s="83" t="s">
        <v>1614</v>
      </c>
      <c r="F1444" s="67" t="s">
        <v>136</v>
      </c>
      <c r="G1444" s="83">
        <v>3000</v>
      </c>
      <c r="H1444" s="67" t="s">
        <v>5736</v>
      </c>
      <c r="I1444" s="67">
        <v>1</v>
      </c>
      <c r="J1444" s="196">
        <v>39535</v>
      </c>
      <c r="K1444" s="67">
        <v>0</v>
      </c>
      <c r="L1444" s="123">
        <f t="shared" si="23"/>
        <v>30403</v>
      </c>
      <c r="M1444" s="108" t="s">
        <v>5990</v>
      </c>
      <c r="N1444" s="113" t="s">
        <v>9526</v>
      </c>
      <c r="Q1444" s="83" t="s">
        <v>4850</v>
      </c>
      <c r="R1444" s="182" t="s">
        <v>3447</v>
      </c>
      <c r="S1444" s="83" t="s">
        <v>139</v>
      </c>
      <c r="T1444" s="67" t="s">
        <v>140</v>
      </c>
      <c r="U1444" s="200" t="s">
        <v>7830</v>
      </c>
      <c r="X1444" s="83" t="s">
        <v>7497</v>
      </c>
    </row>
    <row r="1445" spans="1:24" ht="23.25">
      <c r="A1445" s="67" t="s">
        <v>134</v>
      </c>
      <c r="B1445" s="67" t="s">
        <v>135</v>
      </c>
      <c r="C1445" s="83">
        <v>340</v>
      </c>
      <c r="D1445" s="102" t="s">
        <v>5500</v>
      </c>
      <c r="E1445" s="83" t="s">
        <v>1615</v>
      </c>
      <c r="F1445" s="67" t="s">
        <v>136</v>
      </c>
      <c r="G1445" s="83">
        <v>3000</v>
      </c>
      <c r="H1445" s="67" t="s">
        <v>5736</v>
      </c>
      <c r="I1445" s="67">
        <v>1</v>
      </c>
      <c r="J1445" s="196">
        <v>39538</v>
      </c>
      <c r="K1445" s="67">
        <v>0</v>
      </c>
      <c r="L1445" s="123">
        <f t="shared" si="23"/>
        <v>30406</v>
      </c>
      <c r="M1445" s="108" t="s">
        <v>5990</v>
      </c>
      <c r="N1445" s="113" t="s">
        <v>9526</v>
      </c>
      <c r="Q1445" s="83" t="s">
        <v>4850</v>
      </c>
      <c r="R1445" s="182" t="s">
        <v>3448</v>
      </c>
      <c r="S1445" s="83" t="s">
        <v>139</v>
      </c>
      <c r="T1445" s="67" t="s">
        <v>140</v>
      </c>
      <c r="U1445" s="200" t="s">
        <v>7830</v>
      </c>
      <c r="X1445" s="83" t="s">
        <v>7498</v>
      </c>
    </row>
    <row r="1446" spans="1:24" ht="23.25">
      <c r="A1446" s="67" t="s">
        <v>134</v>
      </c>
      <c r="B1446" s="67" t="s">
        <v>135</v>
      </c>
      <c r="C1446" s="83">
        <v>985</v>
      </c>
      <c r="D1446" s="102" t="s">
        <v>5647</v>
      </c>
      <c r="E1446" s="83" t="s">
        <v>1616</v>
      </c>
      <c r="F1446" s="67" t="s">
        <v>136</v>
      </c>
      <c r="G1446" s="83">
        <v>500</v>
      </c>
      <c r="H1446" s="67" t="s">
        <v>162</v>
      </c>
      <c r="I1446" s="67">
        <v>1</v>
      </c>
      <c r="J1446" s="196">
        <v>39538</v>
      </c>
      <c r="K1446" s="67">
        <v>0</v>
      </c>
      <c r="L1446" s="123">
        <f t="shared" si="23"/>
        <v>30406</v>
      </c>
      <c r="M1446" s="108" t="s">
        <v>163</v>
      </c>
      <c r="N1446" s="113" t="s">
        <v>9526</v>
      </c>
      <c r="Q1446" s="83" t="s">
        <v>4735</v>
      </c>
      <c r="R1446" s="182" t="s">
        <v>3449</v>
      </c>
      <c r="S1446" s="83" t="s">
        <v>139</v>
      </c>
      <c r="T1446" s="67" t="s">
        <v>140</v>
      </c>
      <c r="U1446" s="200" t="s">
        <v>7830</v>
      </c>
      <c r="X1446" s="83" t="s">
        <v>7499</v>
      </c>
    </row>
    <row r="1447" spans="1:24" ht="23.25">
      <c r="A1447" s="67" t="s">
        <v>134</v>
      </c>
      <c r="B1447" s="67" t="s">
        <v>135</v>
      </c>
      <c r="C1447" s="83">
        <v>1754</v>
      </c>
      <c r="D1447" s="102" t="s">
        <v>5573</v>
      </c>
      <c r="E1447" s="83" t="s">
        <v>1617</v>
      </c>
      <c r="F1447" s="67" t="s">
        <v>136</v>
      </c>
      <c r="G1447" s="83">
        <v>9000</v>
      </c>
      <c r="H1447" s="67" t="s">
        <v>162</v>
      </c>
      <c r="I1447" s="67">
        <v>1</v>
      </c>
      <c r="J1447" s="196">
        <v>39538</v>
      </c>
      <c r="K1447" s="67">
        <v>0</v>
      </c>
      <c r="L1447" s="123">
        <f t="shared" si="23"/>
        <v>30406</v>
      </c>
      <c r="M1447" s="108" t="s">
        <v>5909</v>
      </c>
      <c r="N1447" s="113" t="s">
        <v>9526</v>
      </c>
      <c r="Q1447" s="83" t="s">
        <v>4952</v>
      </c>
      <c r="R1447" s="182" t="s">
        <v>3450</v>
      </c>
      <c r="S1447" s="83" t="s">
        <v>139</v>
      </c>
      <c r="T1447" s="67" t="s">
        <v>140</v>
      </c>
      <c r="U1447" s="200" t="s">
        <v>7830</v>
      </c>
      <c r="X1447" s="83" t="s">
        <v>7500</v>
      </c>
    </row>
    <row r="1448" spans="1:24" ht="23.25">
      <c r="A1448" s="67" t="s">
        <v>134</v>
      </c>
      <c r="B1448" s="67" t="s">
        <v>135</v>
      </c>
      <c r="C1448" s="83">
        <v>1567</v>
      </c>
      <c r="D1448" s="102" t="s">
        <v>5488</v>
      </c>
      <c r="E1448" s="83" t="s">
        <v>1618</v>
      </c>
      <c r="F1448" s="67" t="s">
        <v>136</v>
      </c>
      <c r="G1448" s="83">
        <v>10790</v>
      </c>
      <c r="H1448" s="67" t="s">
        <v>5736</v>
      </c>
      <c r="I1448" s="67">
        <v>1</v>
      </c>
      <c r="J1448" s="196">
        <v>39422</v>
      </c>
      <c r="K1448" s="67">
        <v>0</v>
      </c>
      <c r="L1448" s="123">
        <f t="shared" si="23"/>
        <v>30291</v>
      </c>
      <c r="M1448" s="108" t="s">
        <v>5974</v>
      </c>
      <c r="N1448" s="113" t="s">
        <v>9526</v>
      </c>
      <c r="Q1448" s="83" t="s">
        <v>4953</v>
      </c>
      <c r="R1448" s="182" t="s">
        <v>3451</v>
      </c>
      <c r="S1448" s="83" t="s">
        <v>139</v>
      </c>
      <c r="T1448" s="67" t="s">
        <v>140</v>
      </c>
      <c r="U1448" s="200" t="s">
        <v>7831</v>
      </c>
      <c r="X1448" s="83" t="s">
        <v>7501</v>
      </c>
    </row>
    <row r="1449" spans="1:24" ht="23.25">
      <c r="A1449" s="67" t="s">
        <v>134</v>
      </c>
      <c r="B1449" s="67" t="s">
        <v>135</v>
      </c>
      <c r="C1449" s="83">
        <v>1639</v>
      </c>
      <c r="D1449" s="102" t="s">
        <v>5644</v>
      </c>
      <c r="E1449" s="83" t="s">
        <v>1619</v>
      </c>
      <c r="F1449" s="67" t="s">
        <v>5807</v>
      </c>
      <c r="G1449" s="83">
        <v>21600</v>
      </c>
      <c r="H1449" s="67" t="s">
        <v>162</v>
      </c>
      <c r="I1449" s="67">
        <v>1</v>
      </c>
      <c r="J1449" s="196">
        <v>39484</v>
      </c>
      <c r="K1449" s="67">
        <v>0</v>
      </c>
      <c r="L1449" s="123">
        <f t="shared" si="23"/>
        <v>30353</v>
      </c>
      <c r="M1449" s="108" t="s">
        <v>6010</v>
      </c>
      <c r="N1449" s="113" t="s">
        <v>9526</v>
      </c>
      <c r="Q1449" s="83" t="s">
        <v>4692</v>
      </c>
      <c r="R1449" s="182" t="s">
        <v>3452</v>
      </c>
      <c r="S1449" s="83" t="s">
        <v>139</v>
      </c>
      <c r="T1449" s="67" t="s">
        <v>140</v>
      </c>
      <c r="U1449" s="200" t="s">
        <v>7831</v>
      </c>
      <c r="X1449" s="83" t="s">
        <v>7502</v>
      </c>
    </row>
    <row r="1450" spans="1:24" ht="23.25">
      <c r="A1450" s="67" t="s">
        <v>134</v>
      </c>
      <c r="B1450" s="67" t="s">
        <v>135</v>
      </c>
      <c r="C1450" s="83">
        <v>1677</v>
      </c>
      <c r="D1450" s="102" t="s">
        <v>5484</v>
      </c>
      <c r="E1450" s="83" t="s">
        <v>1620</v>
      </c>
      <c r="F1450" s="67" t="s">
        <v>136</v>
      </c>
      <c r="G1450" s="83">
        <v>30000</v>
      </c>
      <c r="H1450" s="67" t="s">
        <v>162</v>
      </c>
      <c r="I1450" s="67">
        <v>1</v>
      </c>
      <c r="J1450" s="196">
        <v>39531</v>
      </c>
      <c r="K1450" s="67">
        <v>0</v>
      </c>
      <c r="L1450" s="123">
        <f t="shared" si="23"/>
        <v>30399</v>
      </c>
      <c r="M1450" s="108" t="s">
        <v>6011</v>
      </c>
      <c r="N1450" s="113" t="s">
        <v>9526</v>
      </c>
      <c r="Q1450" s="83" t="s">
        <v>4954</v>
      </c>
      <c r="R1450" s="182" t="s">
        <v>3453</v>
      </c>
      <c r="S1450" s="83" t="s">
        <v>139</v>
      </c>
      <c r="T1450" s="67" t="s">
        <v>140</v>
      </c>
      <c r="U1450" s="200" t="s">
        <v>7833</v>
      </c>
      <c r="X1450" s="83" t="s">
        <v>7503</v>
      </c>
    </row>
    <row r="1451" spans="1:24" ht="23.25">
      <c r="A1451" s="67" t="s">
        <v>134</v>
      </c>
      <c r="B1451" s="67" t="s">
        <v>135</v>
      </c>
      <c r="C1451" s="83">
        <v>1327</v>
      </c>
      <c r="D1451" s="102" t="s">
        <v>5496</v>
      </c>
      <c r="E1451" s="83" t="s">
        <v>1621</v>
      </c>
      <c r="F1451" s="67" t="s">
        <v>136</v>
      </c>
      <c r="G1451" s="83">
        <v>12000</v>
      </c>
      <c r="H1451" s="67" t="s">
        <v>162</v>
      </c>
      <c r="I1451" s="67">
        <v>1</v>
      </c>
      <c r="J1451" s="196">
        <v>39538</v>
      </c>
      <c r="K1451" s="67">
        <v>0</v>
      </c>
      <c r="L1451" s="123">
        <f t="shared" si="23"/>
        <v>30406</v>
      </c>
      <c r="M1451" s="108" t="s">
        <v>6011</v>
      </c>
      <c r="N1451" s="113" t="s">
        <v>9526</v>
      </c>
      <c r="Q1451" s="83" t="s">
        <v>4955</v>
      </c>
      <c r="R1451" s="182" t="s">
        <v>3454</v>
      </c>
      <c r="S1451" s="83" t="s">
        <v>139</v>
      </c>
      <c r="T1451" s="67" t="s">
        <v>140</v>
      </c>
      <c r="U1451" s="200" t="s">
        <v>7831</v>
      </c>
      <c r="X1451" s="83" t="s">
        <v>7504</v>
      </c>
    </row>
    <row r="1452" spans="1:24" ht="23.25">
      <c r="A1452" s="67" t="s">
        <v>134</v>
      </c>
      <c r="B1452" s="67" t="s">
        <v>135</v>
      </c>
      <c r="C1452" s="83">
        <v>2528</v>
      </c>
      <c r="D1452" s="102" t="s">
        <v>5494</v>
      </c>
      <c r="E1452" s="83" t="s">
        <v>1622</v>
      </c>
      <c r="F1452" s="67" t="s">
        <v>136</v>
      </c>
      <c r="G1452" s="83">
        <v>1300</v>
      </c>
      <c r="H1452" s="67" t="s">
        <v>162</v>
      </c>
      <c r="I1452" s="67">
        <v>1</v>
      </c>
      <c r="J1452" s="196">
        <v>39538</v>
      </c>
      <c r="K1452" s="67">
        <v>0</v>
      </c>
      <c r="L1452" s="123">
        <f t="shared" si="23"/>
        <v>30406</v>
      </c>
      <c r="M1452" s="108" t="s">
        <v>5832</v>
      </c>
      <c r="N1452" s="113" t="s">
        <v>9526</v>
      </c>
      <c r="Q1452" s="83" t="s">
        <v>4956</v>
      </c>
      <c r="R1452" s="182" t="s">
        <v>3455</v>
      </c>
      <c r="S1452" s="83" t="s">
        <v>139</v>
      </c>
      <c r="T1452" s="67" t="s">
        <v>140</v>
      </c>
      <c r="U1452" s="200" t="s">
        <v>7830</v>
      </c>
      <c r="X1452" s="83" t="s">
        <v>7505</v>
      </c>
    </row>
    <row r="1453" spans="1:24" ht="23.25">
      <c r="A1453" s="67" t="s">
        <v>134</v>
      </c>
      <c r="B1453" s="67" t="s">
        <v>135</v>
      </c>
      <c r="C1453" s="83">
        <v>1862</v>
      </c>
      <c r="D1453" s="102" t="s">
        <v>5512</v>
      </c>
      <c r="E1453" s="83" t="s">
        <v>1623</v>
      </c>
      <c r="F1453" s="67" t="s">
        <v>136</v>
      </c>
      <c r="G1453" s="83">
        <v>4000</v>
      </c>
      <c r="H1453" s="67" t="s">
        <v>162</v>
      </c>
      <c r="I1453" s="67">
        <v>1</v>
      </c>
      <c r="J1453" s="196">
        <v>39538</v>
      </c>
      <c r="K1453" s="67">
        <v>0</v>
      </c>
      <c r="L1453" s="123">
        <f t="shared" si="23"/>
        <v>30406</v>
      </c>
      <c r="M1453" s="108" t="s">
        <v>5827</v>
      </c>
      <c r="N1453" s="113" t="s">
        <v>9526</v>
      </c>
      <c r="Q1453" s="83" t="s">
        <v>4957</v>
      </c>
      <c r="R1453" s="182" t="s">
        <v>3456</v>
      </c>
      <c r="S1453" s="83" t="s">
        <v>139</v>
      </c>
      <c r="T1453" s="67" t="s">
        <v>140</v>
      </c>
      <c r="U1453" s="200" t="s">
        <v>7830</v>
      </c>
      <c r="X1453" s="83" t="s">
        <v>137</v>
      </c>
    </row>
    <row r="1454" spans="1:24" ht="23.25">
      <c r="A1454" s="67" t="s">
        <v>134</v>
      </c>
      <c r="B1454" s="67" t="s">
        <v>135</v>
      </c>
      <c r="C1454" s="83">
        <v>1863</v>
      </c>
      <c r="D1454" s="102" t="s">
        <v>5512</v>
      </c>
      <c r="E1454" s="83" t="s">
        <v>1624</v>
      </c>
      <c r="F1454" s="67" t="s">
        <v>136</v>
      </c>
      <c r="G1454" s="83">
        <v>4000</v>
      </c>
      <c r="H1454" s="67" t="s">
        <v>162</v>
      </c>
      <c r="I1454" s="67">
        <v>1</v>
      </c>
      <c r="J1454" s="196">
        <v>39538</v>
      </c>
      <c r="K1454" s="67">
        <v>0</v>
      </c>
      <c r="L1454" s="123">
        <f t="shared" si="23"/>
        <v>30406</v>
      </c>
      <c r="M1454" s="108" t="s">
        <v>6012</v>
      </c>
      <c r="N1454" s="113" t="s">
        <v>9526</v>
      </c>
      <c r="Q1454" s="83" t="s">
        <v>4958</v>
      </c>
      <c r="R1454" s="182" t="s">
        <v>3457</v>
      </c>
      <c r="S1454" s="83" t="s">
        <v>139</v>
      </c>
      <c r="T1454" s="67" t="s">
        <v>140</v>
      </c>
      <c r="U1454" s="200" t="s">
        <v>7830</v>
      </c>
      <c r="X1454" s="83" t="s">
        <v>7506</v>
      </c>
    </row>
    <row r="1455" spans="1:24" ht="23.25">
      <c r="A1455" s="67" t="s">
        <v>134</v>
      </c>
      <c r="B1455" s="67" t="s">
        <v>135</v>
      </c>
      <c r="C1455" s="83">
        <v>849</v>
      </c>
      <c r="D1455" s="102" t="s">
        <v>5483</v>
      </c>
      <c r="E1455" s="83" t="s">
        <v>1625</v>
      </c>
      <c r="F1455" s="67" t="s">
        <v>136</v>
      </c>
      <c r="G1455" s="83">
        <v>500</v>
      </c>
      <c r="H1455" s="67" t="s">
        <v>162</v>
      </c>
      <c r="I1455" s="67">
        <v>1</v>
      </c>
      <c r="J1455" s="196">
        <v>39538</v>
      </c>
      <c r="K1455" s="67">
        <v>0</v>
      </c>
      <c r="L1455" s="123">
        <f t="shared" si="23"/>
        <v>30406</v>
      </c>
      <c r="M1455" s="108" t="s">
        <v>5999</v>
      </c>
      <c r="N1455" s="113" t="s">
        <v>9526</v>
      </c>
      <c r="Q1455" s="83" t="s">
        <v>137</v>
      </c>
      <c r="R1455" s="182" t="s">
        <v>137</v>
      </c>
      <c r="S1455" s="83" t="s">
        <v>139</v>
      </c>
      <c r="T1455" s="67" t="s">
        <v>140</v>
      </c>
      <c r="U1455" s="200" t="s">
        <v>7830</v>
      </c>
      <c r="X1455" s="83" t="s">
        <v>7507</v>
      </c>
    </row>
    <row r="1456" spans="1:24" ht="23.25">
      <c r="A1456" s="67" t="s">
        <v>134</v>
      </c>
      <c r="B1456" s="67" t="s">
        <v>135</v>
      </c>
      <c r="C1456" s="83">
        <v>1749</v>
      </c>
      <c r="D1456" s="102" t="s">
        <v>5482</v>
      </c>
      <c r="E1456" s="83" t="s">
        <v>1626</v>
      </c>
      <c r="F1456" s="67" t="s">
        <v>136</v>
      </c>
      <c r="G1456" s="83">
        <v>14400</v>
      </c>
      <c r="H1456" s="67" t="s">
        <v>162</v>
      </c>
      <c r="I1456" s="67">
        <v>1</v>
      </c>
      <c r="J1456" s="196">
        <v>39538</v>
      </c>
      <c r="K1456" s="67">
        <v>0</v>
      </c>
      <c r="L1456" s="123">
        <f t="shared" si="23"/>
        <v>30406</v>
      </c>
      <c r="M1456" s="108" t="s">
        <v>5819</v>
      </c>
      <c r="N1456" s="113" t="s">
        <v>9526</v>
      </c>
      <c r="Q1456" s="83" t="s">
        <v>4959</v>
      </c>
      <c r="R1456" s="182" t="s">
        <v>3458</v>
      </c>
      <c r="S1456" s="83" t="s">
        <v>7823</v>
      </c>
      <c r="T1456" s="67" t="s">
        <v>140</v>
      </c>
      <c r="U1456" s="200" t="s">
        <v>7831</v>
      </c>
      <c r="X1456" s="83" t="s">
        <v>7508</v>
      </c>
    </row>
    <row r="1457" spans="1:24" ht="23.25">
      <c r="A1457" s="67" t="s">
        <v>134</v>
      </c>
      <c r="B1457" s="67" t="s">
        <v>135</v>
      </c>
      <c r="C1457" s="83">
        <v>1755</v>
      </c>
      <c r="D1457" s="102" t="s">
        <v>5492</v>
      </c>
      <c r="E1457" s="83" t="s">
        <v>1627</v>
      </c>
      <c r="F1457" s="67" t="s">
        <v>136</v>
      </c>
      <c r="G1457" s="83">
        <v>6800</v>
      </c>
      <c r="H1457" s="67" t="s">
        <v>162</v>
      </c>
      <c r="I1457" s="67">
        <v>1</v>
      </c>
      <c r="J1457" s="196">
        <v>39567</v>
      </c>
      <c r="K1457" s="67">
        <v>0</v>
      </c>
      <c r="L1457" s="123">
        <f t="shared" ref="L1457:L1520" si="24">DATE(YEAR(J1457)-25,MONTH(J1457),DAY(J1457))</f>
        <v>30435</v>
      </c>
      <c r="M1457" s="108" t="s">
        <v>5819</v>
      </c>
      <c r="N1457" s="113" t="s">
        <v>9526</v>
      </c>
      <c r="Q1457" s="83" t="s">
        <v>4960</v>
      </c>
      <c r="R1457" s="182" t="s">
        <v>3459</v>
      </c>
      <c r="S1457" s="83" t="s">
        <v>7823</v>
      </c>
      <c r="T1457" s="67" t="s">
        <v>140</v>
      </c>
      <c r="U1457" s="200" t="s">
        <v>7831</v>
      </c>
      <c r="X1457" s="83" t="s">
        <v>7509</v>
      </c>
    </row>
    <row r="1458" spans="1:24" ht="23.25">
      <c r="A1458" s="67" t="s">
        <v>134</v>
      </c>
      <c r="B1458" s="67" t="s">
        <v>135</v>
      </c>
      <c r="C1458" s="83">
        <v>1765</v>
      </c>
      <c r="D1458" s="102" t="s">
        <v>5525</v>
      </c>
      <c r="E1458" s="83" t="s">
        <v>1628</v>
      </c>
      <c r="F1458" s="67" t="s">
        <v>136</v>
      </c>
      <c r="G1458" s="83">
        <v>9300</v>
      </c>
      <c r="H1458" s="67" t="s">
        <v>162</v>
      </c>
      <c r="I1458" s="67">
        <v>1</v>
      </c>
      <c r="J1458" s="196">
        <v>39568</v>
      </c>
      <c r="K1458" s="67">
        <v>0</v>
      </c>
      <c r="L1458" s="123">
        <f t="shared" si="24"/>
        <v>30436</v>
      </c>
      <c r="M1458" s="108" t="s">
        <v>166</v>
      </c>
      <c r="N1458" s="113" t="s">
        <v>9526</v>
      </c>
      <c r="Q1458" s="83" t="s">
        <v>4626</v>
      </c>
      <c r="R1458" s="182" t="s">
        <v>3460</v>
      </c>
      <c r="S1458" s="83" t="s">
        <v>7823</v>
      </c>
      <c r="T1458" s="67" t="s">
        <v>140</v>
      </c>
      <c r="U1458" s="200" t="s">
        <v>7831</v>
      </c>
      <c r="X1458" s="83" t="s">
        <v>7510</v>
      </c>
    </row>
    <row r="1459" spans="1:24" ht="23.25">
      <c r="A1459" s="67" t="s">
        <v>134</v>
      </c>
      <c r="B1459" s="67" t="s">
        <v>135</v>
      </c>
      <c r="C1459" s="83">
        <v>3131</v>
      </c>
      <c r="D1459" s="102" t="s">
        <v>5670</v>
      </c>
      <c r="E1459" s="83" t="s">
        <v>1629</v>
      </c>
      <c r="F1459" s="67" t="s">
        <v>136</v>
      </c>
      <c r="G1459" s="83">
        <v>1000</v>
      </c>
      <c r="H1459" s="67" t="s">
        <v>162</v>
      </c>
      <c r="I1459" s="67">
        <v>1</v>
      </c>
      <c r="J1459" s="196">
        <v>39570</v>
      </c>
      <c r="K1459" s="67">
        <v>0</v>
      </c>
      <c r="L1459" s="123">
        <f t="shared" si="24"/>
        <v>30438</v>
      </c>
      <c r="M1459" s="108" t="s">
        <v>5919</v>
      </c>
      <c r="N1459" s="113" t="s">
        <v>9526</v>
      </c>
      <c r="Q1459" s="83" t="s">
        <v>137</v>
      </c>
      <c r="R1459" s="182" t="s">
        <v>137</v>
      </c>
      <c r="S1459" s="83" t="s">
        <v>7823</v>
      </c>
      <c r="T1459" s="67" t="s">
        <v>140</v>
      </c>
      <c r="U1459" s="200" t="s">
        <v>7830</v>
      </c>
      <c r="X1459" s="83" t="s">
        <v>7511</v>
      </c>
    </row>
    <row r="1460" spans="1:24" ht="23.25">
      <c r="A1460" s="67" t="s">
        <v>134</v>
      </c>
      <c r="B1460" s="67" t="s">
        <v>135</v>
      </c>
      <c r="C1460" s="83">
        <v>1192</v>
      </c>
      <c r="D1460" s="102" t="s">
        <v>5515</v>
      </c>
      <c r="E1460" s="83" t="s">
        <v>1630</v>
      </c>
      <c r="F1460" s="67" t="s">
        <v>136</v>
      </c>
      <c r="G1460" s="83">
        <v>5200</v>
      </c>
      <c r="H1460" s="67" t="s">
        <v>162</v>
      </c>
      <c r="I1460" s="67">
        <v>1</v>
      </c>
      <c r="J1460" s="196">
        <v>39581</v>
      </c>
      <c r="K1460" s="67">
        <v>0</v>
      </c>
      <c r="L1460" s="123">
        <f t="shared" si="24"/>
        <v>30449</v>
      </c>
      <c r="M1460" s="108" t="s">
        <v>5825</v>
      </c>
      <c r="N1460" s="113" t="s">
        <v>9526</v>
      </c>
      <c r="Q1460" s="83" t="s">
        <v>4961</v>
      </c>
      <c r="R1460" s="182" t="s">
        <v>3461</v>
      </c>
      <c r="S1460" s="83" t="s">
        <v>7823</v>
      </c>
      <c r="T1460" s="67" t="s">
        <v>140</v>
      </c>
      <c r="U1460" s="200" t="s">
        <v>7830</v>
      </c>
      <c r="X1460" s="83" t="s">
        <v>7512</v>
      </c>
    </row>
    <row r="1461" spans="1:24" ht="23.25">
      <c r="A1461" s="67" t="s">
        <v>134</v>
      </c>
      <c r="B1461" s="67" t="s">
        <v>135</v>
      </c>
      <c r="C1461" s="83">
        <v>1747</v>
      </c>
      <c r="D1461" s="102" t="s">
        <v>5500</v>
      </c>
      <c r="E1461" s="83" t="s">
        <v>1631</v>
      </c>
      <c r="F1461" s="67" t="s">
        <v>136</v>
      </c>
      <c r="G1461" s="83">
        <v>21000</v>
      </c>
      <c r="H1461" s="67" t="s">
        <v>162</v>
      </c>
      <c r="I1461" s="67">
        <v>1</v>
      </c>
      <c r="J1461" s="196">
        <v>39583</v>
      </c>
      <c r="K1461" s="67">
        <v>0</v>
      </c>
      <c r="L1461" s="123">
        <f t="shared" si="24"/>
        <v>30451</v>
      </c>
      <c r="M1461" s="108" t="s">
        <v>5825</v>
      </c>
      <c r="N1461" s="113" t="s">
        <v>9526</v>
      </c>
      <c r="Q1461" s="83" t="s">
        <v>4962</v>
      </c>
      <c r="R1461" s="182" t="s">
        <v>3462</v>
      </c>
      <c r="S1461" s="83" t="s">
        <v>139</v>
      </c>
      <c r="T1461" s="67" t="s">
        <v>140</v>
      </c>
      <c r="U1461" s="200" t="s">
        <v>7831</v>
      </c>
      <c r="X1461" s="83" t="s">
        <v>137</v>
      </c>
    </row>
    <row r="1462" spans="1:24" ht="23.25">
      <c r="A1462" s="67" t="s">
        <v>134</v>
      </c>
      <c r="B1462" s="67" t="s">
        <v>135</v>
      </c>
      <c r="C1462" s="83">
        <v>1774</v>
      </c>
      <c r="D1462" s="102" t="s">
        <v>5562</v>
      </c>
      <c r="E1462" s="83" t="s">
        <v>1632</v>
      </c>
      <c r="F1462" s="67" t="s">
        <v>136</v>
      </c>
      <c r="G1462" s="83">
        <v>8400</v>
      </c>
      <c r="H1462" s="67" t="s">
        <v>162</v>
      </c>
      <c r="I1462" s="67">
        <v>1</v>
      </c>
      <c r="J1462" s="196">
        <v>39587</v>
      </c>
      <c r="K1462" s="67">
        <v>0</v>
      </c>
      <c r="L1462" s="123">
        <f t="shared" si="24"/>
        <v>30455</v>
      </c>
      <c r="M1462" s="108" t="s">
        <v>5822</v>
      </c>
      <c r="N1462" s="113" t="s">
        <v>9526</v>
      </c>
      <c r="Q1462" s="83" t="s">
        <v>4963</v>
      </c>
      <c r="R1462" s="182" t="s">
        <v>3463</v>
      </c>
      <c r="S1462" s="83" t="s">
        <v>139</v>
      </c>
      <c r="T1462" s="67" t="s">
        <v>140</v>
      </c>
      <c r="U1462" s="200" t="s">
        <v>7830</v>
      </c>
      <c r="X1462" s="83" t="s">
        <v>7513</v>
      </c>
    </row>
    <row r="1463" spans="1:24" ht="23.25">
      <c r="A1463" s="67" t="s">
        <v>134</v>
      </c>
      <c r="B1463" s="67" t="s">
        <v>135</v>
      </c>
      <c r="C1463" s="83">
        <v>1775</v>
      </c>
      <c r="D1463" s="102" t="s">
        <v>5562</v>
      </c>
      <c r="E1463" s="83" t="s">
        <v>1633</v>
      </c>
      <c r="F1463" s="67" t="s">
        <v>136</v>
      </c>
      <c r="G1463" s="83">
        <v>6000</v>
      </c>
      <c r="H1463" s="67" t="s">
        <v>162</v>
      </c>
      <c r="I1463" s="67">
        <v>1</v>
      </c>
      <c r="J1463" s="196">
        <v>39587</v>
      </c>
      <c r="K1463" s="67">
        <v>0</v>
      </c>
      <c r="L1463" s="123">
        <f t="shared" si="24"/>
        <v>30455</v>
      </c>
      <c r="M1463" s="108" t="s">
        <v>5787</v>
      </c>
      <c r="N1463" s="113" t="s">
        <v>9526</v>
      </c>
      <c r="Q1463" s="83" t="s">
        <v>4964</v>
      </c>
      <c r="R1463" s="182" t="s">
        <v>3464</v>
      </c>
      <c r="S1463" s="83" t="s">
        <v>139</v>
      </c>
      <c r="T1463" s="67" t="s">
        <v>140</v>
      </c>
      <c r="U1463" s="200" t="s">
        <v>7830</v>
      </c>
      <c r="X1463" s="83" t="s">
        <v>7514</v>
      </c>
    </row>
    <row r="1464" spans="1:24" ht="23.25">
      <c r="A1464" s="67" t="s">
        <v>134</v>
      </c>
      <c r="B1464" s="67" t="s">
        <v>135</v>
      </c>
      <c r="C1464" s="83">
        <v>2079</v>
      </c>
      <c r="D1464" s="102" t="s">
        <v>5562</v>
      </c>
      <c r="E1464" s="83" t="s">
        <v>1634</v>
      </c>
      <c r="F1464" s="67" t="s">
        <v>136</v>
      </c>
      <c r="G1464" s="83">
        <v>4500</v>
      </c>
      <c r="H1464" s="67" t="s">
        <v>162</v>
      </c>
      <c r="I1464" s="67">
        <v>1</v>
      </c>
      <c r="J1464" s="196">
        <v>39587</v>
      </c>
      <c r="K1464" s="67">
        <v>0</v>
      </c>
      <c r="L1464" s="123">
        <f t="shared" si="24"/>
        <v>30455</v>
      </c>
      <c r="M1464" s="108" t="s">
        <v>5787</v>
      </c>
      <c r="N1464" s="113" t="s">
        <v>9526</v>
      </c>
      <c r="Q1464" s="83" t="s">
        <v>4965</v>
      </c>
      <c r="R1464" s="182" t="s">
        <v>3465</v>
      </c>
      <c r="S1464" s="83" t="s">
        <v>139</v>
      </c>
      <c r="T1464" s="67" t="s">
        <v>140</v>
      </c>
      <c r="U1464" s="200" t="s">
        <v>7830</v>
      </c>
      <c r="X1464" s="83" t="s">
        <v>7515</v>
      </c>
    </row>
    <row r="1465" spans="1:24" ht="23.25">
      <c r="A1465" s="67" t="s">
        <v>134</v>
      </c>
      <c r="B1465" s="67" t="s">
        <v>135</v>
      </c>
      <c r="C1465" s="83">
        <v>1776</v>
      </c>
      <c r="D1465" s="102" t="s">
        <v>5543</v>
      </c>
      <c r="E1465" s="83" t="s">
        <v>1635</v>
      </c>
      <c r="F1465" s="67" t="s">
        <v>5807</v>
      </c>
      <c r="G1465" s="83">
        <v>7200</v>
      </c>
      <c r="H1465" s="67" t="s">
        <v>5736</v>
      </c>
      <c r="I1465" s="67">
        <v>1</v>
      </c>
      <c r="J1465" s="196">
        <v>39587</v>
      </c>
      <c r="K1465" s="67">
        <v>0</v>
      </c>
      <c r="L1465" s="123">
        <f t="shared" si="24"/>
        <v>30455</v>
      </c>
      <c r="M1465" s="108" t="s">
        <v>5827</v>
      </c>
      <c r="N1465" s="113" t="s">
        <v>9526</v>
      </c>
      <c r="Q1465" s="83" t="s">
        <v>4966</v>
      </c>
      <c r="R1465" s="182" t="s">
        <v>3466</v>
      </c>
      <c r="S1465" s="83" t="s">
        <v>139</v>
      </c>
      <c r="T1465" s="67" t="s">
        <v>140</v>
      </c>
      <c r="U1465" s="200" t="s">
        <v>7830</v>
      </c>
      <c r="X1465" s="83" t="s">
        <v>7516</v>
      </c>
    </row>
    <row r="1466" spans="1:24" ht="23.25">
      <c r="A1466" s="67" t="s">
        <v>134</v>
      </c>
      <c r="B1466" s="67" t="s">
        <v>135</v>
      </c>
      <c r="C1466" s="83">
        <v>1777</v>
      </c>
      <c r="D1466" s="102" t="s">
        <v>5543</v>
      </c>
      <c r="E1466" s="83" t="s">
        <v>1636</v>
      </c>
      <c r="F1466" s="67" t="s">
        <v>136</v>
      </c>
      <c r="G1466" s="83">
        <v>5400</v>
      </c>
      <c r="H1466" s="67" t="s">
        <v>5736</v>
      </c>
      <c r="I1466" s="67">
        <v>1</v>
      </c>
      <c r="J1466" s="196">
        <v>39587</v>
      </c>
      <c r="K1466" s="67">
        <v>0</v>
      </c>
      <c r="L1466" s="123">
        <f t="shared" si="24"/>
        <v>30455</v>
      </c>
      <c r="M1466" s="108" t="s">
        <v>178</v>
      </c>
      <c r="N1466" s="113" t="s">
        <v>9526</v>
      </c>
      <c r="Q1466" s="83" t="s">
        <v>4967</v>
      </c>
      <c r="R1466" s="182" t="s">
        <v>3467</v>
      </c>
      <c r="S1466" s="83" t="s">
        <v>139</v>
      </c>
      <c r="T1466" s="67" t="s">
        <v>140</v>
      </c>
      <c r="U1466" s="200" t="s">
        <v>7830</v>
      </c>
      <c r="X1466" s="83" t="s">
        <v>7517</v>
      </c>
    </row>
    <row r="1467" spans="1:24" ht="23.25">
      <c r="A1467" s="67" t="s">
        <v>134</v>
      </c>
      <c r="B1467" s="67" t="s">
        <v>135</v>
      </c>
      <c r="C1467" s="83">
        <v>3132</v>
      </c>
      <c r="D1467" s="102" t="s">
        <v>5669</v>
      </c>
      <c r="E1467" s="83" t="s">
        <v>1637</v>
      </c>
      <c r="F1467" s="67" t="s">
        <v>136</v>
      </c>
      <c r="G1467" s="83">
        <v>6000</v>
      </c>
      <c r="H1467" s="67" t="s">
        <v>162</v>
      </c>
      <c r="I1467" s="67">
        <v>1</v>
      </c>
      <c r="J1467" s="196">
        <v>39587</v>
      </c>
      <c r="K1467" s="67">
        <v>0</v>
      </c>
      <c r="L1467" s="123">
        <f t="shared" si="24"/>
        <v>30455</v>
      </c>
      <c r="M1467" s="108" t="s">
        <v>178</v>
      </c>
      <c r="N1467" s="113" t="s">
        <v>9526</v>
      </c>
      <c r="Q1467" s="83" t="s">
        <v>137</v>
      </c>
      <c r="R1467" s="182" t="s">
        <v>137</v>
      </c>
      <c r="S1467" s="83" t="s">
        <v>139</v>
      </c>
      <c r="T1467" s="67" t="s">
        <v>140</v>
      </c>
      <c r="U1467" s="200" t="s">
        <v>7830</v>
      </c>
      <c r="X1467" s="83" t="s">
        <v>7518</v>
      </c>
    </row>
    <row r="1468" spans="1:24" ht="23.25">
      <c r="A1468" s="67" t="s">
        <v>134</v>
      </c>
      <c r="B1468" s="67" t="s">
        <v>135</v>
      </c>
      <c r="C1468" s="83">
        <v>1699</v>
      </c>
      <c r="D1468" s="102" t="s">
        <v>5488</v>
      </c>
      <c r="E1468" s="83" t="s">
        <v>1638</v>
      </c>
      <c r="F1468" s="67" t="s">
        <v>136</v>
      </c>
      <c r="G1468" s="83">
        <v>19400</v>
      </c>
      <c r="H1468" s="67" t="s">
        <v>5736</v>
      </c>
      <c r="I1468" s="67">
        <v>1</v>
      </c>
      <c r="J1468" s="196">
        <v>39610</v>
      </c>
      <c r="K1468" s="67">
        <v>0</v>
      </c>
      <c r="L1468" s="123">
        <f t="shared" si="24"/>
        <v>30478</v>
      </c>
      <c r="M1468" s="108" t="s">
        <v>5896</v>
      </c>
      <c r="N1468" s="113" t="s">
        <v>9526</v>
      </c>
      <c r="Q1468" s="83" t="s">
        <v>4968</v>
      </c>
      <c r="R1468" s="182" t="s">
        <v>3468</v>
      </c>
      <c r="S1468" s="83" t="s">
        <v>139</v>
      </c>
      <c r="T1468" s="67" t="s">
        <v>140</v>
      </c>
      <c r="U1468" s="200" t="s">
        <v>7831</v>
      </c>
      <c r="X1468" s="83" t="s">
        <v>7519</v>
      </c>
    </row>
    <row r="1469" spans="1:24" ht="23.25">
      <c r="A1469" s="67" t="s">
        <v>134</v>
      </c>
      <c r="B1469" s="67" t="s">
        <v>135</v>
      </c>
      <c r="C1469" s="83">
        <v>1887</v>
      </c>
      <c r="D1469" s="102" t="s">
        <v>5541</v>
      </c>
      <c r="E1469" s="83" t="s">
        <v>1639</v>
      </c>
      <c r="F1469" s="67" t="s">
        <v>136</v>
      </c>
      <c r="G1469" s="83">
        <v>18000</v>
      </c>
      <c r="H1469" s="67" t="s">
        <v>162</v>
      </c>
      <c r="I1469" s="67">
        <v>1</v>
      </c>
      <c r="J1469" s="196">
        <v>39619</v>
      </c>
      <c r="K1469" s="67">
        <v>0</v>
      </c>
      <c r="L1469" s="123">
        <f t="shared" si="24"/>
        <v>30487</v>
      </c>
      <c r="M1469" s="108" t="s">
        <v>171</v>
      </c>
      <c r="N1469" s="113" t="s">
        <v>9526</v>
      </c>
      <c r="Q1469" s="83" t="s">
        <v>4969</v>
      </c>
      <c r="R1469" s="182" t="s">
        <v>3469</v>
      </c>
      <c r="S1469" s="83" t="s">
        <v>139</v>
      </c>
      <c r="T1469" s="67" t="s">
        <v>140</v>
      </c>
      <c r="U1469" s="200" t="s">
        <v>7832</v>
      </c>
      <c r="X1469" s="83" t="s">
        <v>137</v>
      </c>
    </row>
    <row r="1470" spans="1:24" ht="23.25">
      <c r="A1470" s="67" t="s">
        <v>134</v>
      </c>
      <c r="B1470" s="67" t="s">
        <v>135</v>
      </c>
      <c r="C1470" s="83">
        <v>1889</v>
      </c>
      <c r="D1470" s="102" t="s">
        <v>5541</v>
      </c>
      <c r="E1470" s="83" t="s">
        <v>1640</v>
      </c>
      <c r="F1470" s="67" t="s">
        <v>136</v>
      </c>
      <c r="G1470" s="83">
        <v>14400</v>
      </c>
      <c r="H1470" s="67" t="s">
        <v>162</v>
      </c>
      <c r="I1470" s="67">
        <v>1</v>
      </c>
      <c r="J1470" s="196">
        <v>39619</v>
      </c>
      <c r="K1470" s="67">
        <v>0</v>
      </c>
      <c r="L1470" s="123">
        <f t="shared" si="24"/>
        <v>30487</v>
      </c>
      <c r="M1470" s="108" t="s">
        <v>5784</v>
      </c>
      <c r="N1470" s="113" t="s">
        <v>9526</v>
      </c>
      <c r="Q1470" s="83" t="s">
        <v>4970</v>
      </c>
      <c r="R1470" s="182" t="s">
        <v>3470</v>
      </c>
      <c r="S1470" s="83" t="s">
        <v>139</v>
      </c>
      <c r="T1470" s="67" t="s">
        <v>140</v>
      </c>
      <c r="U1470" s="200" t="s">
        <v>7831</v>
      </c>
      <c r="X1470" s="83" t="s">
        <v>7520</v>
      </c>
    </row>
    <row r="1471" spans="1:24" ht="23.25">
      <c r="A1471" s="67" t="s">
        <v>134</v>
      </c>
      <c r="B1471" s="67" t="s">
        <v>135</v>
      </c>
      <c r="C1471" s="83">
        <v>1363</v>
      </c>
      <c r="D1471" s="102" t="s">
        <v>5541</v>
      </c>
      <c r="E1471" s="83" t="s">
        <v>1641</v>
      </c>
      <c r="F1471" s="67" t="s">
        <v>136</v>
      </c>
      <c r="G1471" s="83">
        <v>14400</v>
      </c>
      <c r="H1471" s="67" t="s">
        <v>162</v>
      </c>
      <c r="I1471" s="67">
        <v>1</v>
      </c>
      <c r="J1471" s="196">
        <v>39619</v>
      </c>
      <c r="K1471" s="67">
        <v>0</v>
      </c>
      <c r="L1471" s="123">
        <f t="shared" si="24"/>
        <v>30487</v>
      </c>
      <c r="M1471" s="108" t="s">
        <v>5784</v>
      </c>
      <c r="N1471" s="113" t="s">
        <v>9526</v>
      </c>
      <c r="Q1471" s="83" t="s">
        <v>4971</v>
      </c>
      <c r="R1471" s="182" t="s">
        <v>3471</v>
      </c>
      <c r="S1471" s="83" t="s">
        <v>139</v>
      </c>
      <c r="T1471" s="67" t="s">
        <v>140</v>
      </c>
      <c r="U1471" s="200" t="s">
        <v>7832</v>
      </c>
      <c r="X1471" s="83" t="s">
        <v>7521</v>
      </c>
    </row>
    <row r="1472" spans="1:24" ht="23.25">
      <c r="A1472" s="67" t="s">
        <v>134</v>
      </c>
      <c r="B1472" s="67" t="s">
        <v>135</v>
      </c>
      <c r="C1472" s="83">
        <v>2533</v>
      </c>
      <c r="D1472" s="102" t="s">
        <v>5483</v>
      </c>
      <c r="E1472" s="83" t="s">
        <v>1642</v>
      </c>
      <c r="F1472" s="67" t="s">
        <v>136</v>
      </c>
      <c r="G1472" s="83">
        <v>15000</v>
      </c>
      <c r="H1472" s="67" t="s">
        <v>162</v>
      </c>
      <c r="I1472" s="67">
        <v>1</v>
      </c>
      <c r="J1472" s="196">
        <v>39625</v>
      </c>
      <c r="K1472" s="67">
        <v>0</v>
      </c>
      <c r="L1472" s="123">
        <f t="shared" si="24"/>
        <v>30493</v>
      </c>
      <c r="M1472" s="108" t="s">
        <v>5974</v>
      </c>
      <c r="N1472" s="113" t="s">
        <v>9526</v>
      </c>
      <c r="Q1472" s="83" t="s">
        <v>4972</v>
      </c>
      <c r="R1472" s="182" t="s">
        <v>3472</v>
      </c>
      <c r="S1472" s="83" t="s">
        <v>139</v>
      </c>
      <c r="T1472" s="67" t="s">
        <v>140</v>
      </c>
      <c r="U1472" s="200" t="s">
        <v>7831</v>
      </c>
      <c r="X1472" s="83" t="s">
        <v>7522</v>
      </c>
    </row>
    <row r="1473" spans="1:24" ht="23.25">
      <c r="A1473" s="67" t="s">
        <v>134</v>
      </c>
      <c r="B1473" s="67" t="s">
        <v>135</v>
      </c>
      <c r="C1473" s="83">
        <v>1713</v>
      </c>
      <c r="D1473" s="102" t="s">
        <v>5500</v>
      </c>
      <c r="E1473" s="83" t="s">
        <v>1643</v>
      </c>
      <c r="F1473" s="67" t="s">
        <v>136</v>
      </c>
      <c r="G1473" s="83">
        <v>7100</v>
      </c>
      <c r="H1473" s="67" t="s">
        <v>5736</v>
      </c>
      <c r="I1473" s="67">
        <v>1</v>
      </c>
      <c r="J1473" s="196">
        <v>39641</v>
      </c>
      <c r="K1473" s="67">
        <v>0</v>
      </c>
      <c r="L1473" s="123">
        <f t="shared" si="24"/>
        <v>30509</v>
      </c>
      <c r="M1473" s="108" t="s">
        <v>5852</v>
      </c>
      <c r="N1473" s="113" t="s">
        <v>9526</v>
      </c>
      <c r="Q1473" s="83" t="s">
        <v>4973</v>
      </c>
      <c r="R1473" s="182" t="s">
        <v>3473</v>
      </c>
      <c r="S1473" s="83" t="s">
        <v>139</v>
      </c>
      <c r="T1473" s="67" t="s">
        <v>140</v>
      </c>
      <c r="U1473" s="200" t="s">
        <v>7830</v>
      </c>
      <c r="X1473" s="83" t="s">
        <v>7523</v>
      </c>
    </row>
    <row r="1474" spans="1:24" ht="23.25">
      <c r="A1474" s="67" t="s">
        <v>134</v>
      </c>
      <c r="B1474" s="67" t="s">
        <v>135</v>
      </c>
      <c r="C1474" s="83">
        <v>1455</v>
      </c>
      <c r="D1474" s="102" t="s">
        <v>5500</v>
      </c>
      <c r="E1474" s="83" t="s">
        <v>1644</v>
      </c>
      <c r="F1474" s="67" t="s">
        <v>136</v>
      </c>
      <c r="G1474" s="83">
        <v>7100</v>
      </c>
      <c r="H1474" s="67" t="s">
        <v>5736</v>
      </c>
      <c r="I1474" s="67">
        <v>1</v>
      </c>
      <c r="J1474" s="196">
        <v>39641</v>
      </c>
      <c r="K1474" s="67">
        <v>0</v>
      </c>
      <c r="L1474" s="123">
        <f t="shared" si="24"/>
        <v>30509</v>
      </c>
      <c r="M1474" s="108" t="s">
        <v>6013</v>
      </c>
      <c r="N1474" s="113" t="s">
        <v>9526</v>
      </c>
      <c r="Q1474" s="83" t="s">
        <v>4974</v>
      </c>
      <c r="R1474" s="182" t="s">
        <v>3474</v>
      </c>
      <c r="S1474" s="83" t="s">
        <v>139</v>
      </c>
      <c r="T1474" s="67" t="s">
        <v>140</v>
      </c>
      <c r="U1474" s="200" t="s">
        <v>7830</v>
      </c>
      <c r="X1474" s="83" t="s">
        <v>7524</v>
      </c>
    </row>
    <row r="1475" spans="1:24" ht="23.25">
      <c r="A1475" s="67" t="s">
        <v>134</v>
      </c>
      <c r="B1475" s="67" t="s">
        <v>135</v>
      </c>
      <c r="C1475" s="83">
        <v>3133</v>
      </c>
      <c r="D1475" s="102" t="s">
        <v>5582</v>
      </c>
      <c r="E1475" s="83" t="s">
        <v>1645</v>
      </c>
      <c r="F1475" s="67" t="s">
        <v>136</v>
      </c>
      <c r="G1475" s="83">
        <v>500</v>
      </c>
      <c r="H1475" s="67" t="s">
        <v>162</v>
      </c>
      <c r="I1475" s="67">
        <v>1</v>
      </c>
      <c r="J1475" s="196">
        <v>39650</v>
      </c>
      <c r="K1475" s="67">
        <v>0</v>
      </c>
      <c r="L1475" s="123">
        <f t="shared" si="24"/>
        <v>30518</v>
      </c>
      <c r="M1475" s="108" t="s">
        <v>5774</v>
      </c>
      <c r="N1475" s="113" t="s">
        <v>9526</v>
      </c>
      <c r="Q1475" s="83" t="s">
        <v>137</v>
      </c>
      <c r="R1475" s="182" t="s">
        <v>137</v>
      </c>
      <c r="S1475" s="83" t="s">
        <v>139</v>
      </c>
      <c r="T1475" s="67" t="s">
        <v>140</v>
      </c>
      <c r="U1475" s="200" t="s">
        <v>7830</v>
      </c>
      <c r="X1475" s="83" t="s">
        <v>7525</v>
      </c>
    </row>
    <row r="1476" spans="1:24" ht="23.25">
      <c r="A1476" s="67" t="s">
        <v>134</v>
      </c>
      <c r="B1476" s="67" t="s">
        <v>135</v>
      </c>
      <c r="C1476" s="83">
        <v>1232</v>
      </c>
      <c r="D1476" s="102" t="s">
        <v>5500</v>
      </c>
      <c r="E1476" s="83" t="s">
        <v>1646</v>
      </c>
      <c r="F1476" s="67" t="s">
        <v>136</v>
      </c>
      <c r="G1476" s="83">
        <v>17000</v>
      </c>
      <c r="H1476" s="67" t="s">
        <v>5736</v>
      </c>
      <c r="I1476" s="67">
        <v>1</v>
      </c>
      <c r="J1476" s="196">
        <v>39668</v>
      </c>
      <c r="K1476" s="67">
        <v>0</v>
      </c>
      <c r="L1476" s="123">
        <f t="shared" si="24"/>
        <v>30536</v>
      </c>
      <c r="M1476" s="108" t="s">
        <v>5890</v>
      </c>
      <c r="N1476" s="113" t="s">
        <v>9526</v>
      </c>
      <c r="Q1476" s="83" t="s">
        <v>4975</v>
      </c>
      <c r="R1476" s="182" t="s">
        <v>3475</v>
      </c>
      <c r="S1476" s="83" t="s">
        <v>139</v>
      </c>
      <c r="T1476" s="67" t="s">
        <v>140</v>
      </c>
      <c r="U1476" s="200" t="s">
        <v>7831</v>
      </c>
      <c r="X1476" s="83" t="s">
        <v>7526</v>
      </c>
    </row>
    <row r="1477" spans="1:24" ht="23.25">
      <c r="A1477" s="67" t="s">
        <v>134</v>
      </c>
      <c r="B1477" s="67" t="s">
        <v>135</v>
      </c>
      <c r="C1477" s="83">
        <v>1799</v>
      </c>
      <c r="D1477" s="102" t="s">
        <v>5500</v>
      </c>
      <c r="E1477" s="83" t="s">
        <v>1647</v>
      </c>
      <c r="F1477" s="67" t="s">
        <v>136</v>
      </c>
      <c r="G1477" s="83">
        <v>30000</v>
      </c>
      <c r="H1477" s="67" t="s">
        <v>5736</v>
      </c>
      <c r="I1477" s="67">
        <v>1</v>
      </c>
      <c r="J1477" s="196">
        <v>39668</v>
      </c>
      <c r="K1477" s="67">
        <v>0</v>
      </c>
      <c r="L1477" s="123">
        <f t="shared" si="24"/>
        <v>30536</v>
      </c>
      <c r="M1477" s="108" t="s">
        <v>5890</v>
      </c>
      <c r="N1477" s="113" t="s">
        <v>9526</v>
      </c>
      <c r="Q1477" s="83" t="s">
        <v>4976</v>
      </c>
      <c r="R1477" s="182" t="s">
        <v>3476</v>
      </c>
      <c r="S1477" s="83" t="s">
        <v>139</v>
      </c>
      <c r="T1477" s="67" t="s">
        <v>140</v>
      </c>
      <c r="U1477" s="200" t="s">
        <v>7831</v>
      </c>
      <c r="X1477" s="83" t="s">
        <v>7527</v>
      </c>
    </row>
    <row r="1478" spans="1:24" ht="23.25">
      <c r="A1478" s="67" t="s">
        <v>134</v>
      </c>
      <c r="B1478" s="67" t="s">
        <v>135</v>
      </c>
      <c r="C1478" s="83">
        <v>2224</v>
      </c>
      <c r="D1478" s="102" t="s">
        <v>5504</v>
      </c>
      <c r="E1478" s="83" t="s">
        <v>1648</v>
      </c>
      <c r="F1478" s="67" t="s">
        <v>136</v>
      </c>
      <c r="G1478" s="83">
        <v>45000</v>
      </c>
      <c r="H1478" s="67" t="s">
        <v>162</v>
      </c>
      <c r="I1478" s="67">
        <v>1</v>
      </c>
      <c r="J1478" s="196">
        <v>39669</v>
      </c>
      <c r="K1478" s="67">
        <v>0</v>
      </c>
      <c r="L1478" s="123">
        <f t="shared" si="24"/>
        <v>30537</v>
      </c>
      <c r="M1478" s="108" t="s">
        <v>5784</v>
      </c>
      <c r="N1478" s="113" t="s">
        <v>9526</v>
      </c>
      <c r="Q1478" s="83" t="s">
        <v>4977</v>
      </c>
      <c r="R1478" s="182" t="s">
        <v>3477</v>
      </c>
      <c r="S1478" s="83" t="s">
        <v>139</v>
      </c>
      <c r="T1478" s="67" t="s">
        <v>140</v>
      </c>
      <c r="U1478" s="200" t="s">
        <v>7832</v>
      </c>
      <c r="X1478" s="83" t="s">
        <v>7528</v>
      </c>
    </row>
    <row r="1479" spans="1:24" ht="23.25">
      <c r="A1479" s="67" t="s">
        <v>134</v>
      </c>
      <c r="B1479" s="67" t="s">
        <v>135</v>
      </c>
      <c r="C1479" s="83">
        <v>1839</v>
      </c>
      <c r="D1479" s="102" t="s">
        <v>5636</v>
      </c>
      <c r="E1479" s="83" t="s">
        <v>1649</v>
      </c>
      <c r="F1479" s="67" t="s">
        <v>136</v>
      </c>
      <c r="G1479" s="83">
        <v>24000</v>
      </c>
      <c r="H1479" s="67" t="s">
        <v>162</v>
      </c>
      <c r="I1479" s="67">
        <v>1</v>
      </c>
      <c r="J1479" s="196">
        <v>39672</v>
      </c>
      <c r="K1479" s="67">
        <v>0</v>
      </c>
      <c r="L1479" s="123">
        <f t="shared" si="24"/>
        <v>30540</v>
      </c>
      <c r="M1479" s="108" t="s">
        <v>171</v>
      </c>
      <c r="N1479" s="113" t="s">
        <v>9526</v>
      </c>
      <c r="Q1479" s="83" t="s">
        <v>4978</v>
      </c>
      <c r="R1479" s="182" t="s">
        <v>3478</v>
      </c>
      <c r="S1479" s="83" t="s">
        <v>139</v>
      </c>
      <c r="T1479" s="67" t="s">
        <v>140</v>
      </c>
      <c r="U1479" s="200" t="s">
        <v>7832</v>
      </c>
      <c r="X1479" s="83" t="s">
        <v>137</v>
      </c>
    </row>
    <row r="1480" spans="1:24" ht="23.25">
      <c r="A1480" s="67" t="s">
        <v>134</v>
      </c>
      <c r="B1480" s="67" t="s">
        <v>135</v>
      </c>
      <c r="C1480" s="83">
        <v>1780</v>
      </c>
      <c r="D1480" s="102" t="s">
        <v>5636</v>
      </c>
      <c r="E1480" s="83" t="s">
        <v>1650</v>
      </c>
      <c r="F1480" s="67" t="s">
        <v>136</v>
      </c>
      <c r="G1480" s="83">
        <v>24000</v>
      </c>
      <c r="H1480" s="67" t="s">
        <v>162</v>
      </c>
      <c r="I1480" s="67">
        <v>1</v>
      </c>
      <c r="J1480" s="196">
        <v>39672</v>
      </c>
      <c r="K1480" s="67">
        <v>0</v>
      </c>
      <c r="L1480" s="123">
        <f t="shared" si="24"/>
        <v>30540</v>
      </c>
      <c r="M1480" s="108" t="s">
        <v>171</v>
      </c>
      <c r="N1480" s="113" t="s">
        <v>9526</v>
      </c>
      <c r="Q1480" s="83" t="s">
        <v>4979</v>
      </c>
      <c r="R1480" s="182" t="s">
        <v>3479</v>
      </c>
      <c r="S1480" s="83" t="s">
        <v>139</v>
      </c>
      <c r="T1480" s="67" t="s">
        <v>140</v>
      </c>
      <c r="U1480" s="200" t="s">
        <v>7832</v>
      </c>
      <c r="X1480" s="83" t="s">
        <v>7529</v>
      </c>
    </row>
    <row r="1481" spans="1:24" ht="23.25">
      <c r="A1481" s="67" t="s">
        <v>134</v>
      </c>
      <c r="B1481" s="67" t="s">
        <v>135</v>
      </c>
      <c r="C1481" s="83">
        <v>2572</v>
      </c>
      <c r="D1481" s="102" t="s">
        <v>5636</v>
      </c>
      <c r="E1481" s="83" t="s">
        <v>1651</v>
      </c>
      <c r="F1481" s="67" t="s">
        <v>136</v>
      </c>
      <c r="G1481" s="83">
        <v>24000</v>
      </c>
      <c r="H1481" s="67" t="s">
        <v>162</v>
      </c>
      <c r="I1481" s="67">
        <v>1</v>
      </c>
      <c r="J1481" s="196">
        <v>39672</v>
      </c>
      <c r="K1481" s="67">
        <v>0</v>
      </c>
      <c r="L1481" s="123">
        <f t="shared" si="24"/>
        <v>30540</v>
      </c>
      <c r="M1481" s="108" t="s">
        <v>171</v>
      </c>
      <c r="N1481" s="113" t="s">
        <v>9526</v>
      </c>
      <c r="Q1481" s="83" t="s">
        <v>4980</v>
      </c>
      <c r="R1481" s="182" t="s">
        <v>3480</v>
      </c>
      <c r="S1481" s="83" t="s">
        <v>139</v>
      </c>
      <c r="T1481" s="67" t="s">
        <v>140</v>
      </c>
      <c r="U1481" s="200" t="s">
        <v>7832</v>
      </c>
      <c r="X1481" s="83" t="s">
        <v>7530</v>
      </c>
    </row>
    <row r="1482" spans="1:24" ht="23.25">
      <c r="A1482" s="67" t="s">
        <v>134</v>
      </c>
      <c r="B1482" s="67" t="s">
        <v>135</v>
      </c>
      <c r="C1482" s="83">
        <v>1772</v>
      </c>
      <c r="D1482" s="102" t="s">
        <v>5504</v>
      </c>
      <c r="E1482" s="83" t="s">
        <v>1652</v>
      </c>
      <c r="F1482" s="67" t="s">
        <v>136</v>
      </c>
      <c r="G1482" s="83">
        <v>900</v>
      </c>
      <c r="H1482" s="67" t="s">
        <v>162</v>
      </c>
      <c r="I1482" s="67">
        <v>1</v>
      </c>
      <c r="J1482" s="196">
        <v>39678</v>
      </c>
      <c r="K1482" s="67">
        <v>0</v>
      </c>
      <c r="L1482" s="123">
        <f t="shared" si="24"/>
        <v>30546</v>
      </c>
      <c r="M1482" s="108" t="s">
        <v>5966</v>
      </c>
      <c r="N1482" s="113" t="s">
        <v>9526</v>
      </c>
      <c r="Q1482" s="83" t="s">
        <v>4981</v>
      </c>
      <c r="R1482" s="182" t="s">
        <v>3481</v>
      </c>
      <c r="S1482" s="83" t="s">
        <v>139</v>
      </c>
      <c r="T1482" s="67" t="s">
        <v>140</v>
      </c>
      <c r="U1482" s="200" t="s">
        <v>7830</v>
      </c>
      <c r="X1482" s="83" t="s">
        <v>7531</v>
      </c>
    </row>
    <row r="1483" spans="1:24" ht="23.25">
      <c r="A1483" s="67" t="s">
        <v>134</v>
      </c>
      <c r="B1483" s="67" t="s">
        <v>135</v>
      </c>
      <c r="C1483" s="83">
        <v>1802</v>
      </c>
      <c r="D1483" s="102" t="s">
        <v>5512</v>
      </c>
      <c r="E1483" s="83" t="s">
        <v>1653</v>
      </c>
      <c r="F1483" s="67" t="s">
        <v>136</v>
      </c>
      <c r="G1483" s="83">
        <v>12000</v>
      </c>
      <c r="H1483" s="67" t="s">
        <v>162</v>
      </c>
      <c r="I1483" s="67">
        <v>1</v>
      </c>
      <c r="J1483" s="196">
        <v>39692</v>
      </c>
      <c r="K1483" s="67">
        <v>0</v>
      </c>
      <c r="L1483" s="123">
        <f t="shared" si="24"/>
        <v>30560</v>
      </c>
      <c r="M1483" s="108" t="s">
        <v>5806</v>
      </c>
      <c r="N1483" s="113" t="s">
        <v>9526</v>
      </c>
      <c r="Q1483" s="83" t="s">
        <v>4982</v>
      </c>
      <c r="R1483" s="182" t="s">
        <v>3482</v>
      </c>
      <c r="S1483" s="83" t="s">
        <v>139</v>
      </c>
      <c r="T1483" s="67" t="s">
        <v>140</v>
      </c>
      <c r="U1483" s="200" t="s">
        <v>7831</v>
      </c>
      <c r="X1483" s="83" t="s">
        <v>7532</v>
      </c>
    </row>
    <row r="1484" spans="1:24" ht="23.25">
      <c r="A1484" s="67" t="s">
        <v>134</v>
      </c>
      <c r="B1484" s="67" t="s">
        <v>135</v>
      </c>
      <c r="C1484" s="83">
        <v>1722</v>
      </c>
      <c r="D1484" s="102" t="s">
        <v>172</v>
      </c>
      <c r="E1484" s="83" t="s">
        <v>1654</v>
      </c>
      <c r="F1484" s="67" t="s">
        <v>136</v>
      </c>
      <c r="G1484" s="83">
        <v>7200</v>
      </c>
      <c r="H1484" s="67" t="s">
        <v>162</v>
      </c>
      <c r="I1484" s="67">
        <v>1</v>
      </c>
      <c r="J1484" s="196">
        <v>39829</v>
      </c>
      <c r="K1484" s="67">
        <v>0</v>
      </c>
      <c r="L1484" s="123">
        <f t="shared" si="24"/>
        <v>30697</v>
      </c>
      <c r="M1484" s="108" t="s">
        <v>5991</v>
      </c>
      <c r="N1484" s="113" t="s">
        <v>9526</v>
      </c>
      <c r="Q1484" s="83" t="s">
        <v>4983</v>
      </c>
      <c r="R1484" s="182" t="s">
        <v>3483</v>
      </c>
      <c r="S1484" s="83" t="s">
        <v>139</v>
      </c>
      <c r="T1484" s="67" t="s">
        <v>140</v>
      </c>
      <c r="U1484" s="200" t="s">
        <v>7830</v>
      </c>
      <c r="X1484" s="83" t="s">
        <v>7533</v>
      </c>
    </row>
    <row r="1485" spans="1:24" ht="23.25">
      <c r="A1485" s="67" t="s">
        <v>134</v>
      </c>
      <c r="B1485" s="67" t="s">
        <v>135</v>
      </c>
      <c r="C1485" s="83">
        <v>2556</v>
      </c>
      <c r="D1485" s="102" t="s">
        <v>172</v>
      </c>
      <c r="E1485" s="83" t="s">
        <v>1655</v>
      </c>
      <c r="F1485" s="67" t="s">
        <v>136</v>
      </c>
      <c r="G1485" s="83">
        <v>7200</v>
      </c>
      <c r="H1485" s="67" t="s">
        <v>162</v>
      </c>
      <c r="I1485" s="67">
        <v>1</v>
      </c>
      <c r="J1485" s="196">
        <v>39829</v>
      </c>
      <c r="K1485" s="67">
        <v>0</v>
      </c>
      <c r="L1485" s="123">
        <f t="shared" si="24"/>
        <v>30697</v>
      </c>
      <c r="M1485" s="108" t="s">
        <v>5991</v>
      </c>
      <c r="N1485" s="113" t="s">
        <v>9526</v>
      </c>
      <c r="Q1485" s="83" t="s">
        <v>4984</v>
      </c>
      <c r="R1485" s="182" t="s">
        <v>3484</v>
      </c>
      <c r="S1485" s="83" t="s">
        <v>139</v>
      </c>
      <c r="T1485" s="67" t="s">
        <v>140</v>
      </c>
      <c r="U1485" s="200" t="s">
        <v>7830</v>
      </c>
      <c r="X1485" s="83" t="s">
        <v>7534</v>
      </c>
    </row>
    <row r="1486" spans="1:24" ht="23.25">
      <c r="A1486" s="67" t="s">
        <v>134</v>
      </c>
      <c r="B1486" s="67" t="s">
        <v>135</v>
      </c>
      <c r="C1486" s="83">
        <v>2557</v>
      </c>
      <c r="D1486" s="102" t="s">
        <v>172</v>
      </c>
      <c r="E1486" s="83" t="s">
        <v>1656</v>
      </c>
      <c r="F1486" s="67" t="s">
        <v>136</v>
      </c>
      <c r="G1486" s="83">
        <v>7200</v>
      </c>
      <c r="H1486" s="67" t="s">
        <v>162</v>
      </c>
      <c r="I1486" s="67">
        <v>1</v>
      </c>
      <c r="J1486" s="196">
        <v>39829</v>
      </c>
      <c r="K1486" s="67">
        <v>0</v>
      </c>
      <c r="L1486" s="123">
        <f t="shared" si="24"/>
        <v>30697</v>
      </c>
      <c r="M1486" s="108" t="s">
        <v>5991</v>
      </c>
      <c r="N1486" s="113" t="s">
        <v>9526</v>
      </c>
      <c r="Q1486" s="83" t="s">
        <v>4985</v>
      </c>
      <c r="R1486" s="182" t="s">
        <v>3485</v>
      </c>
      <c r="S1486" s="83" t="s">
        <v>139</v>
      </c>
      <c r="T1486" s="67" t="s">
        <v>140</v>
      </c>
      <c r="U1486" s="200" t="s">
        <v>7830</v>
      </c>
      <c r="X1486" s="83" t="s">
        <v>7535</v>
      </c>
    </row>
    <row r="1487" spans="1:24" ht="23.25">
      <c r="A1487" s="67" t="s">
        <v>134</v>
      </c>
      <c r="B1487" s="67" t="s">
        <v>135</v>
      </c>
      <c r="C1487" s="83">
        <v>1734</v>
      </c>
      <c r="D1487" s="102" t="s">
        <v>170</v>
      </c>
      <c r="E1487" s="83" t="s">
        <v>1657</v>
      </c>
      <c r="F1487" s="67" t="s">
        <v>136</v>
      </c>
      <c r="G1487" s="83">
        <v>24000</v>
      </c>
      <c r="H1487" s="67" t="s">
        <v>162</v>
      </c>
      <c r="I1487" s="67">
        <v>1</v>
      </c>
      <c r="J1487" s="196">
        <v>39837</v>
      </c>
      <c r="K1487" s="67">
        <v>0</v>
      </c>
      <c r="L1487" s="123">
        <f t="shared" si="24"/>
        <v>30705</v>
      </c>
      <c r="M1487" s="108" t="s">
        <v>5760</v>
      </c>
      <c r="N1487" s="113" t="s">
        <v>9526</v>
      </c>
      <c r="Q1487" s="83" t="s">
        <v>4986</v>
      </c>
      <c r="R1487" s="182" t="s">
        <v>3486</v>
      </c>
      <c r="S1487" s="83" t="s">
        <v>139</v>
      </c>
      <c r="T1487" s="67" t="s">
        <v>140</v>
      </c>
      <c r="U1487" s="200" t="s">
        <v>7832</v>
      </c>
      <c r="X1487" s="83" t="s">
        <v>7536</v>
      </c>
    </row>
    <row r="1488" spans="1:24" ht="23.25">
      <c r="A1488" s="67" t="s">
        <v>134</v>
      </c>
      <c r="B1488" s="67" t="s">
        <v>135</v>
      </c>
      <c r="C1488" s="83">
        <v>1847</v>
      </c>
      <c r="D1488" s="102" t="s">
        <v>170</v>
      </c>
      <c r="E1488" s="83" t="s">
        <v>1658</v>
      </c>
      <c r="F1488" s="67" t="s">
        <v>136</v>
      </c>
      <c r="G1488" s="83">
        <v>19200</v>
      </c>
      <c r="H1488" s="67" t="s">
        <v>162</v>
      </c>
      <c r="I1488" s="67">
        <v>1</v>
      </c>
      <c r="J1488" s="196">
        <v>39837</v>
      </c>
      <c r="K1488" s="67">
        <v>0</v>
      </c>
      <c r="L1488" s="123">
        <f t="shared" si="24"/>
        <v>30705</v>
      </c>
      <c r="M1488" s="108" t="s">
        <v>5760</v>
      </c>
      <c r="N1488" s="113" t="s">
        <v>9526</v>
      </c>
      <c r="Q1488" s="83" t="s">
        <v>4987</v>
      </c>
      <c r="R1488" s="182" t="s">
        <v>3487</v>
      </c>
      <c r="S1488" s="83" t="s">
        <v>139</v>
      </c>
      <c r="T1488" s="67" t="s">
        <v>140</v>
      </c>
      <c r="U1488" s="200" t="s">
        <v>7831</v>
      </c>
      <c r="X1488" s="83" t="s">
        <v>7537</v>
      </c>
    </row>
    <row r="1489" spans="1:24" ht="23.25">
      <c r="A1489" s="67" t="s">
        <v>134</v>
      </c>
      <c r="B1489" s="67" t="s">
        <v>135</v>
      </c>
      <c r="C1489" s="83">
        <v>1846</v>
      </c>
      <c r="D1489" s="102" t="s">
        <v>170</v>
      </c>
      <c r="E1489" s="83" t="s">
        <v>1659</v>
      </c>
      <c r="F1489" s="67" t="s">
        <v>136</v>
      </c>
      <c r="G1489" s="83">
        <v>19200</v>
      </c>
      <c r="H1489" s="67" t="s">
        <v>162</v>
      </c>
      <c r="I1489" s="67">
        <v>1</v>
      </c>
      <c r="J1489" s="196">
        <v>39837</v>
      </c>
      <c r="K1489" s="67">
        <v>0</v>
      </c>
      <c r="L1489" s="123">
        <f t="shared" si="24"/>
        <v>30705</v>
      </c>
      <c r="M1489" s="108" t="s">
        <v>5760</v>
      </c>
      <c r="N1489" s="113" t="s">
        <v>9526</v>
      </c>
      <c r="Q1489" s="83" t="s">
        <v>4988</v>
      </c>
      <c r="R1489" s="182" t="s">
        <v>3488</v>
      </c>
      <c r="S1489" s="83" t="s">
        <v>139</v>
      </c>
      <c r="T1489" s="67" t="s">
        <v>140</v>
      </c>
      <c r="U1489" s="200" t="s">
        <v>7831</v>
      </c>
      <c r="X1489" s="83" t="s">
        <v>7538</v>
      </c>
    </row>
    <row r="1490" spans="1:24" ht="23.25">
      <c r="A1490" s="67" t="s">
        <v>134</v>
      </c>
      <c r="B1490" s="67" t="s">
        <v>135</v>
      </c>
      <c r="C1490" s="83">
        <v>2234</v>
      </c>
      <c r="D1490" s="102" t="s">
        <v>5558</v>
      </c>
      <c r="E1490" s="83" t="s">
        <v>1660</v>
      </c>
      <c r="F1490" s="67" t="s">
        <v>136</v>
      </c>
      <c r="G1490" s="83">
        <v>19472</v>
      </c>
      <c r="H1490" s="67" t="s">
        <v>162</v>
      </c>
      <c r="I1490" s="67">
        <v>1</v>
      </c>
      <c r="J1490" s="196">
        <v>39872</v>
      </c>
      <c r="K1490" s="67">
        <v>0</v>
      </c>
      <c r="L1490" s="123">
        <f t="shared" si="24"/>
        <v>30740</v>
      </c>
      <c r="M1490" s="108" t="s">
        <v>5916</v>
      </c>
      <c r="N1490" s="113" t="s">
        <v>9526</v>
      </c>
      <c r="Q1490" s="83" t="s">
        <v>4989</v>
      </c>
      <c r="R1490" s="182" t="s">
        <v>3489</v>
      </c>
      <c r="S1490" s="83" t="s">
        <v>139</v>
      </c>
      <c r="T1490" s="67" t="s">
        <v>140</v>
      </c>
      <c r="U1490" s="200" t="s">
        <v>7831</v>
      </c>
      <c r="X1490" s="83" t="s">
        <v>7539</v>
      </c>
    </row>
    <row r="1491" spans="1:24" ht="23.25">
      <c r="A1491" s="67" t="s">
        <v>134</v>
      </c>
      <c r="B1491" s="67" t="s">
        <v>135</v>
      </c>
      <c r="C1491" s="83">
        <v>1757</v>
      </c>
      <c r="D1491" s="102" t="s">
        <v>5582</v>
      </c>
      <c r="E1491" s="83" t="s">
        <v>1661</v>
      </c>
      <c r="F1491" s="67" t="s">
        <v>136</v>
      </c>
      <c r="G1491" s="83">
        <v>7200</v>
      </c>
      <c r="H1491" s="67" t="s">
        <v>162</v>
      </c>
      <c r="I1491" s="67">
        <v>1</v>
      </c>
      <c r="J1491" s="196">
        <v>39903</v>
      </c>
      <c r="K1491" s="67">
        <v>0</v>
      </c>
      <c r="L1491" s="123">
        <f t="shared" si="24"/>
        <v>30772</v>
      </c>
      <c r="M1491" s="108" t="s">
        <v>171</v>
      </c>
      <c r="N1491" s="113" t="s">
        <v>9526</v>
      </c>
      <c r="Q1491" s="83" t="s">
        <v>4990</v>
      </c>
      <c r="R1491" s="182" t="s">
        <v>3490</v>
      </c>
      <c r="S1491" s="83" t="s">
        <v>139</v>
      </c>
      <c r="T1491" s="67" t="s">
        <v>140</v>
      </c>
      <c r="U1491" s="200" t="s">
        <v>7830</v>
      </c>
      <c r="X1491" s="83" t="s">
        <v>7540</v>
      </c>
    </row>
    <row r="1492" spans="1:24" ht="23.25">
      <c r="A1492" s="67" t="s">
        <v>134</v>
      </c>
      <c r="B1492" s="67" t="s">
        <v>135</v>
      </c>
      <c r="C1492" s="83">
        <v>1771</v>
      </c>
      <c r="D1492" s="102" t="s">
        <v>5554</v>
      </c>
      <c r="E1492" s="83" t="s">
        <v>1662</v>
      </c>
      <c r="F1492" s="67" t="s">
        <v>136</v>
      </c>
      <c r="G1492" s="83">
        <v>6200</v>
      </c>
      <c r="H1492" s="67" t="s">
        <v>162</v>
      </c>
      <c r="I1492" s="67">
        <v>1</v>
      </c>
      <c r="J1492" s="196">
        <v>39903</v>
      </c>
      <c r="K1492" s="67">
        <v>0</v>
      </c>
      <c r="L1492" s="123">
        <f t="shared" si="24"/>
        <v>30772</v>
      </c>
      <c r="M1492" s="108" t="s">
        <v>5958</v>
      </c>
      <c r="N1492" s="113" t="s">
        <v>9526</v>
      </c>
      <c r="Q1492" s="83" t="s">
        <v>4991</v>
      </c>
      <c r="R1492" s="182" t="s">
        <v>3491</v>
      </c>
      <c r="S1492" s="83" t="s">
        <v>139</v>
      </c>
      <c r="T1492" s="67" t="s">
        <v>140</v>
      </c>
      <c r="U1492" s="200" t="s">
        <v>7831</v>
      </c>
      <c r="X1492" s="83" t="s">
        <v>7541</v>
      </c>
    </row>
    <row r="1493" spans="1:24" ht="23.25">
      <c r="A1493" s="67" t="s">
        <v>134</v>
      </c>
      <c r="B1493" s="67" t="s">
        <v>135</v>
      </c>
      <c r="C1493" s="83">
        <v>1773</v>
      </c>
      <c r="D1493" s="102" t="s">
        <v>5523</v>
      </c>
      <c r="E1493" s="83" t="s">
        <v>1663</v>
      </c>
      <c r="F1493" s="67" t="s">
        <v>136</v>
      </c>
      <c r="G1493" s="83">
        <v>11400</v>
      </c>
      <c r="H1493" s="67" t="s">
        <v>162</v>
      </c>
      <c r="I1493" s="67">
        <v>1</v>
      </c>
      <c r="J1493" s="196">
        <v>39903</v>
      </c>
      <c r="K1493" s="67">
        <v>0</v>
      </c>
      <c r="L1493" s="123">
        <f t="shared" si="24"/>
        <v>30772</v>
      </c>
      <c r="M1493" s="108" t="s">
        <v>5773</v>
      </c>
      <c r="N1493" s="113" t="s">
        <v>9526</v>
      </c>
      <c r="Q1493" s="83" t="s">
        <v>4992</v>
      </c>
      <c r="R1493" s="182" t="s">
        <v>3492</v>
      </c>
      <c r="S1493" s="83" t="s">
        <v>139</v>
      </c>
      <c r="T1493" s="67" t="s">
        <v>140</v>
      </c>
      <c r="U1493" s="200" t="s">
        <v>7830</v>
      </c>
      <c r="X1493" s="83" t="s">
        <v>7542</v>
      </c>
    </row>
    <row r="1494" spans="1:24" ht="23.25">
      <c r="A1494" s="67" t="s">
        <v>134</v>
      </c>
      <c r="B1494" s="67" t="s">
        <v>135</v>
      </c>
      <c r="C1494" s="83">
        <v>1936</v>
      </c>
      <c r="D1494" s="102" t="s">
        <v>5500</v>
      </c>
      <c r="E1494" s="83" t="s">
        <v>1664</v>
      </c>
      <c r="F1494" s="67" t="s">
        <v>136</v>
      </c>
      <c r="G1494" s="83">
        <v>10000</v>
      </c>
      <c r="H1494" s="67" t="s">
        <v>5736</v>
      </c>
      <c r="I1494" s="67">
        <v>1</v>
      </c>
      <c r="J1494" s="196">
        <v>39903</v>
      </c>
      <c r="K1494" s="67">
        <v>0</v>
      </c>
      <c r="L1494" s="123">
        <f t="shared" si="24"/>
        <v>30772</v>
      </c>
      <c r="M1494" s="108" t="s">
        <v>5958</v>
      </c>
      <c r="N1494" s="113" t="s">
        <v>9526</v>
      </c>
      <c r="Q1494" s="83" t="s">
        <v>4228</v>
      </c>
      <c r="R1494" s="182" t="s">
        <v>3493</v>
      </c>
      <c r="S1494" s="83" t="s">
        <v>139</v>
      </c>
      <c r="T1494" s="67" t="s">
        <v>140</v>
      </c>
      <c r="U1494" s="200" t="s">
        <v>7831</v>
      </c>
      <c r="X1494" s="83" t="s">
        <v>7543</v>
      </c>
    </row>
    <row r="1495" spans="1:24" ht="23.25">
      <c r="A1495" s="67" t="s">
        <v>134</v>
      </c>
      <c r="B1495" s="67" t="s">
        <v>135</v>
      </c>
      <c r="C1495" s="83">
        <v>1937</v>
      </c>
      <c r="D1495" s="102" t="s">
        <v>5500</v>
      </c>
      <c r="E1495" s="83" t="s">
        <v>1665</v>
      </c>
      <c r="F1495" s="67" t="s">
        <v>136</v>
      </c>
      <c r="G1495" s="83">
        <v>5500</v>
      </c>
      <c r="H1495" s="67" t="s">
        <v>5736</v>
      </c>
      <c r="I1495" s="67">
        <v>1</v>
      </c>
      <c r="J1495" s="196">
        <v>39903</v>
      </c>
      <c r="K1495" s="67">
        <v>0</v>
      </c>
      <c r="L1495" s="123">
        <f t="shared" si="24"/>
        <v>30772</v>
      </c>
      <c r="M1495" s="108" t="s">
        <v>6014</v>
      </c>
      <c r="N1495" s="113" t="s">
        <v>9526</v>
      </c>
      <c r="Q1495" s="83" t="s">
        <v>4555</v>
      </c>
      <c r="R1495" s="182" t="s">
        <v>3494</v>
      </c>
      <c r="S1495" s="83" t="s">
        <v>139</v>
      </c>
      <c r="T1495" s="67" t="s">
        <v>140</v>
      </c>
      <c r="U1495" s="200" t="s">
        <v>7831</v>
      </c>
      <c r="X1495" s="83" t="s">
        <v>7544</v>
      </c>
    </row>
    <row r="1496" spans="1:24" ht="23.25">
      <c r="A1496" s="67" t="s">
        <v>134</v>
      </c>
      <c r="B1496" s="67" t="s">
        <v>135</v>
      </c>
      <c r="C1496" s="83">
        <v>1934</v>
      </c>
      <c r="D1496" s="102" t="s">
        <v>5500</v>
      </c>
      <c r="E1496" s="83" t="s">
        <v>1666</v>
      </c>
      <c r="F1496" s="67" t="s">
        <v>5807</v>
      </c>
      <c r="G1496" s="83">
        <v>5500</v>
      </c>
      <c r="H1496" s="67" t="s">
        <v>5736</v>
      </c>
      <c r="I1496" s="67">
        <v>1</v>
      </c>
      <c r="J1496" s="196">
        <v>39903</v>
      </c>
      <c r="K1496" s="67">
        <v>0</v>
      </c>
      <c r="L1496" s="123">
        <f t="shared" si="24"/>
        <v>30772</v>
      </c>
      <c r="M1496" s="108" t="s">
        <v>6014</v>
      </c>
      <c r="N1496" s="113" t="s">
        <v>9526</v>
      </c>
      <c r="Q1496" s="83" t="s">
        <v>4555</v>
      </c>
      <c r="R1496" s="182" t="s">
        <v>3495</v>
      </c>
      <c r="S1496" s="83" t="s">
        <v>139</v>
      </c>
      <c r="T1496" s="67" t="s">
        <v>140</v>
      </c>
      <c r="U1496" s="200" t="s">
        <v>7830</v>
      </c>
      <c r="X1496" s="83" t="s">
        <v>7545</v>
      </c>
    </row>
    <row r="1497" spans="1:24" ht="23.25">
      <c r="A1497" s="67" t="s">
        <v>134</v>
      </c>
      <c r="B1497" s="67" t="s">
        <v>135</v>
      </c>
      <c r="C1497" s="83">
        <v>1935</v>
      </c>
      <c r="D1497" s="102" t="s">
        <v>5500</v>
      </c>
      <c r="E1497" s="83" t="s">
        <v>1667</v>
      </c>
      <c r="F1497" s="67" t="s">
        <v>5807</v>
      </c>
      <c r="G1497" s="83">
        <v>5500</v>
      </c>
      <c r="H1497" s="67" t="s">
        <v>5736</v>
      </c>
      <c r="I1497" s="67">
        <v>1</v>
      </c>
      <c r="J1497" s="196">
        <v>39903</v>
      </c>
      <c r="K1497" s="67">
        <v>0</v>
      </c>
      <c r="L1497" s="123">
        <f t="shared" si="24"/>
        <v>30772</v>
      </c>
      <c r="M1497" s="108" t="s">
        <v>5801</v>
      </c>
      <c r="N1497" s="113" t="s">
        <v>9526</v>
      </c>
      <c r="Q1497" s="83" t="s">
        <v>4993</v>
      </c>
      <c r="R1497" s="182" t="s">
        <v>3496</v>
      </c>
      <c r="S1497" s="83" t="s">
        <v>139</v>
      </c>
      <c r="T1497" s="67" t="s">
        <v>140</v>
      </c>
      <c r="U1497" s="200" t="s">
        <v>7830</v>
      </c>
      <c r="X1497" s="83" t="s">
        <v>7546</v>
      </c>
    </row>
    <row r="1498" spans="1:24" ht="23.25">
      <c r="A1498" s="67" t="s">
        <v>134</v>
      </c>
      <c r="B1498" s="67" t="s">
        <v>135</v>
      </c>
      <c r="C1498" s="83">
        <v>1792</v>
      </c>
      <c r="D1498" s="102" t="s">
        <v>5671</v>
      </c>
      <c r="E1498" s="83" t="s">
        <v>1668</v>
      </c>
      <c r="F1498" s="67" t="s">
        <v>136</v>
      </c>
      <c r="G1498" s="83">
        <v>36000</v>
      </c>
      <c r="H1498" s="67" t="s">
        <v>162</v>
      </c>
      <c r="I1498" s="67">
        <v>1</v>
      </c>
      <c r="J1498" s="196">
        <v>39909</v>
      </c>
      <c r="K1498" s="67">
        <v>0</v>
      </c>
      <c r="L1498" s="123">
        <f t="shared" si="24"/>
        <v>30778</v>
      </c>
      <c r="M1498" s="108" t="s">
        <v>5774</v>
      </c>
      <c r="N1498" s="113" t="s">
        <v>9526</v>
      </c>
      <c r="Q1498" s="83" t="s">
        <v>4994</v>
      </c>
      <c r="R1498" s="182" t="s">
        <v>3497</v>
      </c>
      <c r="S1498" s="83" t="s">
        <v>139</v>
      </c>
      <c r="T1498" s="67" t="s">
        <v>140</v>
      </c>
      <c r="U1498" s="200" t="s">
        <v>7833</v>
      </c>
      <c r="X1498" s="83" t="s">
        <v>7547</v>
      </c>
    </row>
    <row r="1499" spans="1:24" ht="23.25">
      <c r="A1499" s="67" t="s">
        <v>134</v>
      </c>
      <c r="B1499" s="67" t="s">
        <v>135</v>
      </c>
      <c r="C1499" s="83">
        <v>1791</v>
      </c>
      <c r="D1499" s="102" t="s">
        <v>5575</v>
      </c>
      <c r="E1499" s="83" t="s">
        <v>1669</v>
      </c>
      <c r="F1499" s="67" t="s">
        <v>5807</v>
      </c>
      <c r="G1499" s="83">
        <v>10900</v>
      </c>
      <c r="H1499" s="67" t="s">
        <v>162</v>
      </c>
      <c r="I1499" s="67">
        <v>1</v>
      </c>
      <c r="J1499" s="196">
        <v>39909</v>
      </c>
      <c r="K1499" s="67">
        <v>0</v>
      </c>
      <c r="L1499" s="123">
        <f t="shared" si="24"/>
        <v>30778</v>
      </c>
      <c r="M1499" s="108" t="s">
        <v>5734</v>
      </c>
      <c r="N1499" s="113" t="s">
        <v>9526</v>
      </c>
      <c r="Q1499" s="83" t="s">
        <v>4995</v>
      </c>
      <c r="R1499" s="182" t="s">
        <v>3498</v>
      </c>
      <c r="S1499" s="83" t="s">
        <v>139</v>
      </c>
      <c r="T1499" s="67" t="s">
        <v>140</v>
      </c>
      <c r="U1499" s="200" t="s">
        <v>7830</v>
      </c>
      <c r="X1499" s="83" t="s">
        <v>7548</v>
      </c>
    </row>
    <row r="1500" spans="1:24" ht="23.25">
      <c r="A1500" s="67" t="s">
        <v>134</v>
      </c>
      <c r="B1500" s="67" t="s">
        <v>135</v>
      </c>
      <c r="C1500" s="83">
        <v>2199</v>
      </c>
      <c r="D1500" s="102" t="s">
        <v>5488</v>
      </c>
      <c r="E1500" s="83" t="s">
        <v>1670</v>
      </c>
      <c r="F1500" s="67" t="s">
        <v>5807</v>
      </c>
      <c r="G1500" s="83">
        <v>15600</v>
      </c>
      <c r="H1500" s="67" t="s">
        <v>5736</v>
      </c>
      <c r="I1500" s="67">
        <v>1</v>
      </c>
      <c r="J1500" s="196">
        <v>39935</v>
      </c>
      <c r="K1500" s="67">
        <v>0</v>
      </c>
      <c r="L1500" s="123">
        <f t="shared" si="24"/>
        <v>30804</v>
      </c>
      <c r="M1500" s="108" t="s">
        <v>5896</v>
      </c>
      <c r="N1500" s="113" t="s">
        <v>9526</v>
      </c>
      <c r="Q1500" s="83" t="s">
        <v>4163</v>
      </c>
      <c r="R1500" s="182" t="s">
        <v>3499</v>
      </c>
      <c r="S1500" s="83" t="s">
        <v>139</v>
      </c>
      <c r="T1500" s="67" t="s">
        <v>140</v>
      </c>
      <c r="U1500" s="200" t="s">
        <v>7831</v>
      </c>
      <c r="X1500" s="83" t="s">
        <v>137</v>
      </c>
    </row>
    <row r="1501" spans="1:24" ht="23.25">
      <c r="A1501" s="67" t="s">
        <v>134</v>
      </c>
      <c r="B1501" s="67" t="s">
        <v>135</v>
      </c>
      <c r="C1501" s="83">
        <v>2143</v>
      </c>
      <c r="D1501" s="102" t="s">
        <v>5488</v>
      </c>
      <c r="E1501" s="83" t="s">
        <v>1671</v>
      </c>
      <c r="F1501" s="67" t="s">
        <v>136</v>
      </c>
      <c r="G1501" s="83">
        <v>32500</v>
      </c>
      <c r="H1501" s="67" t="s">
        <v>5736</v>
      </c>
      <c r="I1501" s="67">
        <v>1</v>
      </c>
      <c r="J1501" s="196">
        <v>39935</v>
      </c>
      <c r="K1501" s="67">
        <v>0</v>
      </c>
      <c r="L1501" s="123">
        <f t="shared" si="24"/>
        <v>30804</v>
      </c>
      <c r="M1501" s="108" t="s">
        <v>5896</v>
      </c>
      <c r="N1501" s="113" t="s">
        <v>9526</v>
      </c>
      <c r="Q1501" s="83" t="s">
        <v>4996</v>
      </c>
      <c r="R1501" s="182" t="s">
        <v>3500</v>
      </c>
      <c r="S1501" s="83" t="s">
        <v>139</v>
      </c>
      <c r="T1501" s="67" t="s">
        <v>140</v>
      </c>
      <c r="U1501" s="200" t="s">
        <v>7831</v>
      </c>
      <c r="X1501" s="83" t="s">
        <v>137</v>
      </c>
    </row>
    <row r="1502" spans="1:24" ht="23.25">
      <c r="A1502" s="67" t="s">
        <v>134</v>
      </c>
      <c r="B1502" s="67" t="s">
        <v>135</v>
      </c>
      <c r="C1502" s="83">
        <v>1854</v>
      </c>
      <c r="D1502" s="102" t="s">
        <v>5580</v>
      </c>
      <c r="E1502" s="83" t="s">
        <v>1672</v>
      </c>
      <c r="F1502" s="67" t="s">
        <v>136</v>
      </c>
      <c r="G1502" s="83">
        <v>36000</v>
      </c>
      <c r="H1502" s="67" t="s">
        <v>162</v>
      </c>
      <c r="I1502" s="67">
        <v>1</v>
      </c>
      <c r="J1502" s="196">
        <v>39956</v>
      </c>
      <c r="K1502" s="67">
        <v>0</v>
      </c>
      <c r="L1502" s="123">
        <f t="shared" si="24"/>
        <v>30825</v>
      </c>
      <c r="M1502" s="108" t="s">
        <v>5729</v>
      </c>
      <c r="N1502" s="113" t="s">
        <v>9526</v>
      </c>
      <c r="Q1502" s="83" t="s">
        <v>4997</v>
      </c>
      <c r="R1502" s="182" t="s">
        <v>3501</v>
      </c>
      <c r="S1502" s="83" t="s">
        <v>139</v>
      </c>
      <c r="T1502" s="67" t="s">
        <v>140</v>
      </c>
      <c r="U1502" s="200" t="s">
        <v>7832</v>
      </c>
      <c r="X1502" s="83" t="s">
        <v>137</v>
      </c>
    </row>
    <row r="1503" spans="1:24" ht="23.25">
      <c r="A1503" s="67" t="s">
        <v>134</v>
      </c>
      <c r="B1503" s="67" t="s">
        <v>135</v>
      </c>
      <c r="C1503" s="83">
        <v>1853</v>
      </c>
      <c r="D1503" s="102" t="s">
        <v>5580</v>
      </c>
      <c r="E1503" s="83" t="s">
        <v>1673</v>
      </c>
      <c r="F1503" s="67" t="s">
        <v>136</v>
      </c>
      <c r="G1503" s="83">
        <v>36000</v>
      </c>
      <c r="H1503" s="67" t="s">
        <v>162</v>
      </c>
      <c r="I1503" s="67">
        <v>1</v>
      </c>
      <c r="J1503" s="196">
        <v>39956</v>
      </c>
      <c r="K1503" s="67">
        <v>0</v>
      </c>
      <c r="L1503" s="123">
        <f t="shared" si="24"/>
        <v>30825</v>
      </c>
      <c r="M1503" s="108" t="s">
        <v>5729</v>
      </c>
      <c r="N1503" s="113" t="s">
        <v>9526</v>
      </c>
      <c r="Q1503" s="83" t="s">
        <v>4998</v>
      </c>
      <c r="R1503" s="182" t="s">
        <v>3502</v>
      </c>
      <c r="S1503" s="83" t="s">
        <v>139</v>
      </c>
      <c r="T1503" s="67" t="s">
        <v>140</v>
      </c>
      <c r="U1503" s="200" t="s">
        <v>7832</v>
      </c>
      <c r="X1503" s="83" t="s">
        <v>7549</v>
      </c>
    </row>
    <row r="1504" spans="1:24" ht="23.25">
      <c r="A1504" s="67" t="s">
        <v>134</v>
      </c>
      <c r="B1504" s="67" t="s">
        <v>135</v>
      </c>
      <c r="C1504" s="83">
        <v>1729</v>
      </c>
      <c r="D1504" s="102" t="s">
        <v>5502</v>
      </c>
      <c r="E1504" s="83" t="s">
        <v>1674</v>
      </c>
      <c r="F1504" s="67" t="s">
        <v>5807</v>
      </c>
      <c r="G1504" s="83">
        <v>12600</v>
      </c>
      <c r="H1504" s="67" t="s">
        <v>162</v>
      </c>
      <c r="I1504" s="67">
        <v>1</v>
      </c>
      <c r="J1504" s="196">
        <v>39968</v>
      </c>
      <c r="K1504" s="67">
        <v>0</v>
      </c>
      <c r="L1504" s="123">
        <f t="shared" si="24"/>
        <v>30837</v>
      </c>
      <c r="M1504" s="108" t="s">
        <v>6015</v>
      </c>
      <c r="N1504" s="113" t="s">
        <v>9526</v>
      </c>
      <c r="Q1504" s="83" t="s">
        <v>4999</v>
      </c>
      <c r="R1504" s="182" t="s">
        <v>3503</v>
      </c>
      <c r="S1504" s="83" t="s">
        <v>139</v>
      </c>
      <c r="T1504" s="67" t="s">
        <v>140</v>
      </c>
      <c r="U1504" s="200" t="s">
        <v>7830</v>
      </c>
      <c r="X1504" s="83" t="s">
        <v>7550</v>
      </c>
    </row>
    <row r="1505" spans="1:24" ht="23.25">
      <c r="A1505" s="67" t="s">
        <v>134</v>
      </c>
      <c r="B1505" s="67" t="s">
        <v>135</v>
      </c>
      <c r="C1505" s="83">
        <v>1812</v>
      </c>
      <c r="D1505" s="102" t="s">
        <v>5570</v>
      </c>
      <c r="E1505" s="83" t="s">
        <v>1675</v>
      </c>
      <c r="F1505" s="67" t="s">
        <v>136</v>
      </c>
      <c r="G1505" s="83">
        <v>5400</v>
      </c>
      <c r="H1505" s="67" t="s">
        <v>162</v>
      </c>
      <c r="I1505" s="67">
        <v>1</v>
      </c>
      <c r="J1505" s="196">
        <v>39974</v>
      </c>
      <c r="K1505" s="67">
        <v>0</v>
      </c>
      <c r="L1505" s="123">
        <f t="shared" si="24"/>
        <v>30843</v>
      </c>
      <c r="M1505" s="108" t="s">
        <v>5739</v>
      </c>
      <c r="N1505" s="113" t="s">
        <v>9526</v>
      </c>
      <c r="Q1505" s="83" t="s">
        <v>5000</v>
      </c>
      <c r="R1505" s="182" t="s">
        <v>3504</v>
      </c>
      <c r="S1505" s="83" t="s">
        <v>139</v>
      </c>
      <c r="T1505" s="67" t="s">
        <v>140</v>
      </c>
      <c r="U1505" s="200" t="s">
        <v>7830</v>
      </c>
      <c r="X1505" s="83" t="s">
        <v>7551</v>
      </c>
    </row>
    <row r="1506" spans="1:24" ht="23.25">
      <c r="A1506" s="67" t="s">
        <v>134</v>
      </c>
      <c r="B1506" s="67" t="s">
        <v>135</v>
      </c>
      <c r="C1506" s="83">
        <v>1943</v>
      </c>
      <c r="D1506" s="102" t="s">
        <v>5570</v>
      </c>
      <c r="E1506" s="83" t="s">
        <v>1676</v>
      </c>
      <c r="F1506" s="67" t="s">
        <v>136</v>
      </c>
      <c r="G1506" s="83">
        <v>500</v>
      </c>
      <c r="H1506" s="67" t="s">
        <v>162</v>
      </c>
      <c r="I1506" s="67">
        <v>1</v>
      </c>
      <c r="J1506" s="196">
        <v>39977</v>
      </c>
      <c r="K1506" s="67">
        <v>0</v>
      </c>
      <c r="L1506" s="123">
        <f t="shared" si="24"/>
        <v>30846</v>
      </c>
      <c r="M1506" s="108" t="s">
        <v>5827</v>
      </c>
      <c r="N1506" s="113" t="s">
        <v>9526</v>
      </c>
      <c r="Q1506" s="83" t="s">
        <v>137</v>
      </c>
      <c r="R1506" s="182" t="s">
        <v>137</v>
      </c>
      <c r="S1506" s="83" t="s">
        <v>139</v>
      </c>
      <c r="T1506" s="67" t="s">
        <v>140</v>
      </c>
      <c r="U1506" s="200" t="s">
        <v>7830</v>
      </c>
      <c r="X1506" s="83" t="s">
        <v>7552</v>
      </c>
    </row>
    <row r="1507" spans="1:24" ht="23.25">
      <c r="A1507" s="67" t="s">
        <v>134</v>
      </c>
      <c r="B1507" s="67" t="s">
        <v>135</v>
      </c>
      <c r="C1507" s="83">
        <v>3134</v>
      </c>
      <c r="D1507" s="102" t="s">
        <v>5570</v>
      </c>
      <c r="E1507" s="83" t="s">
        <v>1677</v>
      </c>
      <c r="F1507" s="67" t="s">
        <v>136</v>
      </c>
      <c r="G1507" s="83">
        <v>500</v>
      </c>
      <c r="H1507" s="67" t="s">
        <v>162</v>
      </c>
      <c r="I1507" s="67">
        <v>1</v>
      </c>
      <c r="J1507" s="196">
        <v>39977</v>
      </c>
      <c r="K1507" s="67">
        <v>0</v>
      </c>
      <c r="L1507" s="123">
        <f t="shared" si="24"/>
        <v>30846</v>
      </c>
      <c r="M1507" s="108" t="s">
        <v>5827</v>
      </c>
      <c r="N1507" s="113" t="s">
        <v>9526</v>
      </c>
      <c r="Q1507" s="83" t="s">
        <v>137</v>
      </c>
      <c r="R1507" s="182" t="s">
        <v>137</v>
      </c>
      <c r="S1507" s="83" t="s">
        <v>139</v>
      </c>
      <c r="T1507" s="67" t="s">
        <v>140</v>
      </c>
      <c r="U1507" s="200" t="s">
        <v>7830</v>
      </c>
      <c r="X1507" s="83" t="s">
        <v>7553</v>
      </c>
    </row>
    <row r="1508" spans="1:24" ht="23.25">
      <c r="A1508" s="67" t="s">
        <v>134</v>
      </c>
      <c r="B1508" s="67" t="s">
        <v>135</v>
      </c>
      <c r="C1508" s="83">
        <v>3135</v>
      </c>
      <c r="D1508" s="102" t="s">
        <v>5570</v>
      </c>
      <c r="E1508" s="83" t="s">
        <v>1678</v>
      </c>
      <c r="F1508" s="67" t="s">
        <v>5807</v>
      </c>
      <c r="G1508" s="83">
        <v>500</v>
      </c>
      <c r="H1508" s="67" t="s">
        <v>162</v>
      </c>
      <c r="I1508" s="67">
        <v>1</v>
      </c>
      <c r="J1508" s="196">
        <v>39977</v>
      </c>
      <c r="K1508" s="67">
        <v>0</v>
      </c>
      <c r="L1508" s="123">
        <f t="shared" si="24"/>
        <v>30846</v>
      </c>
      <c r="M1508" s="108" t="s">
        <v>5849</v>
      </c>
      <c r="N1508" s="113" t="s">
        <v>9526</v>
      </c>
      <c r="Q1508" s="83" t="s">
        <v>137</v>
      </c>
      <c r="R1508" s="182" t="s">
        <v>137</v>
      </c>
      <c r="S1508" s="83" t="s">
        <v>139</v>
      </c>
      <c r="T1508" s="67" t="s">
        <v>140</v>
      </c>
      <c r="U1508" s="200" t="s">
        <v>7830</v>
      </c>
      <c r="X1508" s="83" t="s">
        <v>137</v>
      </c>
    </row>
    <row r="1509" spans="1:24" ht="23.25">
      <c r="A1509" s="67" t="s">
        <v>134</v>
      </c>
      <c r="B1509" s="67" t="s">
        <v>135</v>
      </c>
      <c r="C1509" s="83">
        <v>1857</v>
      </c>
      <c r="D1509" s="102" t="s">
        <v>5602</v>
      </c>
      <c r="E1509" s="83" t="s">
        <v>1679</v>
      </c>
      <c r="F1509" s="67" t="s">
        <v>5807</v>
      </c>
      <c r="G1509" s="83">
        <v>22800</v>
      </c>
      <c r="H1509" s="67" t="s">
        <v>162</v>
      </c>
      <c r="I1509" s="67">
        <v>1</v>
      </c>
      <c r="J1509" s="196">
        <v>39991</v>
      </c>
      <c r="K1509" s="67">
        <v>0</v>
      </c>
      <c r="L1509" s="123">
        <f t="shared" si="24"/>
        <v>30860</v>
      </c>
      <c r="M1509" s="108" t="s">
        <v>5738</v>
      </c>
      <c r="N1509" s="113" t="s">
        <v>9526</v>
      </c>
      <c r="Q1509" s="83" t="s">
        <v>5001</v>
      </c>
      <c r="R1509" s="182" t="s">
        <v>3505</v>
      </c>
      <c r="S1509" s="83" t="s">
        <v>139</v>
      </c>
      <c r="T1509" s="67" t="s">
        <v>140</v>
      </c>
      <c r="U1509" s="200" t="s">
        <v>7832</v>
      </c>
      <c r="X1509" s="83" t="s">
        <v>137</v>
      </c>
    </row>
    <row r="1510" spans="1:24" ht="23.25">
      <c r="A1510" s="67" t="s">
        <v>134</v>
      </c>
      <c r="B1510" s="67" t="s">
        <v>135</v>
      </c>
      <c r="C1510" s="83">
        <v>1855</v>
      </c>
      <c r="D1510" s="102" t="s">
        <v>5591</v>
      </c>
      <c r="E1510" s="83" t="s">
        <v>1680</v>
      </c>
      <c r="F1510" s="67" t="s">
        <v>136</v>
      </c>
      <c r="G1510" s="83">
        <v>18450</v>
      </c>
      <c r="H1510" s="67" t="s">
        <v>162</v>
      </c>
      <c r="I1510" s="67">
        <v>1</v>
      </c>
      <c r="J1510" s="196">
        <v>40009</v>
      </c>
      <c r="K1510" s="67">
        <v>0</v>
      </c>
      <c r="L1510" s="123">
        <f t="shared" si="24"/>
        <v>30878</v>
      </c>
      <c r="M1510" s="108" t="s">
        <v>5782</v>
      </c>
      <c r="N1510" s="113" t="s">
        <v>9526</v>
      </c>
      <c r="Q1510" s="83" t="s">
        <v>5002</v>
      </c>
      <c r="R1510" s="182" t="s">
        <v>3506</v>
      </c>
      <c r="S1510" s="83" t="s">
        <v>7822</v>
      </c>
      <c r="T1510" s="67" t="s">
        <v>140</v>
      </c>
      <c r="U1510" s="200" t="s">
        <v>7831</v>
      </c>
      <c r="X1510" s="83" t="s">
        <v>7554</v>
      </c>
    </row>
    <row r="1511" spans="1:24" ht="23.25">
      <c r="A1511" s="67" t="s">
        <v>134</v>
      </c>
      <c r="B1511" s="67" t="s">
        <v>135</v>
      </c>
      <c r="C1511" s="83">
        <v>1856</v>
      </c>
      <c r="D1511" s="102" t="s">
        <v>5591</v>
      </c>
      <c r="E1511" s="83" t="s">
        <v>1681</v>
      </c>
      <c r="F1511" s="67" t="s">
        <v>136</v>
      </c>
      <c r="G1511" s="83">
        <v>18450</v>
      </c>
      <c r="H1511" s="67" t="s">
        <v>162</v>
      </c>
      <c r="I1511" s="67">
        <v>1</v>
      </c>
      <c r="J1511" s="196">
        <v>40009</v>
      </c>
      <c r="K1511" s="67">
        <v>0</v>
      </c>
      <c r="L1511" s="123">
        <f t="shared" si="24"/>
        <v>30878</v>
      </c>
      <c r="M1511" s="108" t="s">
        <v>5782</v>
      </c>
      <c r="N1511" s="113" t="s">
        <v>9526</v>
      </c>
      <c r="Q1511" s="83" t="s">
        <v>5003</v>
      </c>
      <c r="R1511" s="182" t="s">
        <v>3507</v>
      </c>
      <c r="S1511" s="83" t="s">
        <v>139</v>
      </c>
      <c r="T1511" s="67" t="s">
        <v>140</v>
      </c>
      <c r="U1511" s="200" t="s">
        <v>7831</v>
      </c>
      <c r="X1511" s="83" t="s">
        <v>137</v>
      </c>
    </row>
    <row r="1512" spans="1:24" ht="23.25">
      <c r="A1512" s="67" t="s">
        <v>134</v>
      </c>
      <c r="B1512" s="67" t="s">
        <v>135</v>
      </c>
      <c r="C1512" s="83">
        <v>2529</v>
      </c>
      <c r="D1512" s="102" t="s">
        <v>5672</v>
      </c>
      <c r="E1512" s="83" t="s">
        <v>1682</v>
      </c>
      <c r="F1512" s="67" t="s">
        <v>136</v>
      </c>
      <c r="G1512" s="83">
        <v>500</v>
      </c>
      <c r="H1512" s="67" t="s">
        <v>162</v>
      </c>
      <c r="I1512" s="67">
        <v>1</v>
      </c>
      <c r="J1512" s="196">
        <v>40017</v>
      </c>
      <c r="K1512" s="67">
        <v>0</v>
      </c>
      <c r="L1512" s="123">
        <f t="shared" si="24"/>
        <v>30886</v>
      </c>
      <c r="M1512" s="108" t="s">
        <v>5734</v>
      </c>
      <c r="N1512" s="113" t="s">
        <v>9526</v>
      </c>
      <c r="Q1512" s="83" t="s">
        <v>137</v>
      </c>
      <c r="R1512" s="182" t="s">
        <v>137</v>
      </c>
      <c r="S1512" s="83" t="s">
        <v>139</v>
      </c>
      <c r="T1512" s="67" t="s">
        <v>140</v>
      </c>
      <c r="U1512" s="200" t="s">
        <v>7830</v>
      </c>
      <c r="X1512" s="83" t="s">
        <v>137</v>
      </c>
    </row>
    <row r="1513" spans="1:24" ht="23.25">
      <c r="A1513" s="67" t="s">
        <v>134</v>
      </c>
      <c r="B1513" s="67" t="s">
        <v>135</v>
      </c>
      <c r="C1513" s="83">
        <v>1817</v>
      </c>
      <c r="D1513" s="102" t="s">
        <v>5498</v>
      </c>
      <c r="E1513" s="83" t="s">
        <v>1683</v>
      </c>
      <c r="F1513" s="67" t="s">
        <v>136</v>
      </c>
      <c r="G1513" s="83">
        <v>26400</v>
      </c>
      <c r="H1513" s="67" t="s">
        <v>162</v>
      </c>
      <c r="I1513" s="67">
        <v>1</v>
      </c>
      <c r="J1513" s="196">
        <v>40033</v>
      </c>
      <c r="K1513" s="67">
        <v>0</v>
      </c>
      <c r="L1513" s="123">
        <f t="shared" si="24"/>
        <v>30902</v>
      </c>
      <c r="M1513" s="108" t="s">
        <v>6016</v>
      </c>
      <c r="N1513" s="113" t="s">
        <v>9526</v>
      </c>
      <c r="Q1513" s="83" t="s">
        <v>5004</v>
      </c>
      <c r="R1513" s="182" t="s">
        <v>3508</v>
      </c>
      <c r="S1513" s="83" t="s">
        <v>139</v>
      </c>
      <c r="T1513" s="67" t="s">
        <v>140</v>
      </c>
      <c r="U1513" s="200" t="s">
        <v>7832</v>
      </c>
      <c r="X1513" s="83" t="s">
        <v>137</v>
      </c>
    </row>
    <row r="1514" spans="1:24" ht="23.25">
      <c r="A1514" s="67" t="s">
        <v>134</v>
      </c>
      <c r="B1514" s="67" t="s">
        <v>135</v>
      </c>
      <c r="C1514" s="83">
        <v>3137</v>
      </c>
      <c r="D1514" s="102" t="s">
        <v>5673</v>
      </c>
      <c r="E1514" s="83" t="s">
        <v>1684</v>
      </c>
      <c r="F1514" s="67" t="s">
        <v>136</v>
      </c>
      <c r="G1514" s="83">
        <v>500</v>
      </c>
      <c r="H1514" s="67" t="s">
        <v>162</v>
      </c>
      <c r="I1514" s="67">
        <v>1</v>
      </c>
      <c r="J1514" s="196">
        <v>40038</v>
      </c>
      <c r="K1514" s="67">
        <v>0</v>
      </c>
      <c r="L1514" s="123">
        <f t="shared" si="24"/>
        <v>30907</v>
      </c>
      <c r="M1514" s="108" t="s">
        <v>5740</v>
      </c>
      <c r="N1514" s="113" t="s">
        <v>9526</v>
      </c>
      <c r="Q1514" s="83" t="s">
        <v>137</v>
      </c>
      <c r="R1514" s="182" t="s">
        <v>137</v>
      </c>
      <c r="S1514" s="83" t="s">
        <v>139</v>
      </c>
      <c r="T1514" s="67" t="s">
        <v>140</v>
      </c>
      <c r="U1514" s="200" t="s">
        <v>7830</v>
      </c>
      <c r="X1514" s="83" t="s">
        <v>137</v>
      </c>
    </row>
    <row r="1515" spans="1:24" ht="23.25">
      <c r="A1515" s="67" t="s">
        <v>134</v>
      </c>
      <c r="B1515" s="67" t="s">
        <v>135</v>
      </c>
      <c r="C1515" s="83">
        <v>3138</v>
      </c>
      <c r="D1515" s="102" t="s">
        <v>5673</v>
      </c>
      <c r="E1515" s="83" t="s">
        <v>1685</v>
      </c>
      <c r="F1515" s="67" t="s">
        <v>5807</v>
      </c>
      <c r="G1515" s="83">
        <v>500</v>
      </c>
      <c r="H1515" s="67" t="s">
        <v>162</v>
      </c>
      <c r="I1515" s="67">
        <v>1</v>
      </c>
      <c r="J1515" s="196">
        <v>39673</v>
      </c>
      <c r="K1515" s="67">
        <v>0</v>
      </c>
      <c r="L1515" s="123">
        <f t="shared" si="24"/>
        <v>30541</v>
      </c>
      <c r="M1515" s="108" t="s">
        <v>5875</v>
      </c>
      <c r="N1515" s="113" t="s">
        <v>9526</v>
      </c>
      <c r="Q1515" s="83" t="s">
        <v>137</v>
      </c>
      <c r="R1515" s="182" t="s">
        <v>137</v>
      </c>
      <c r="S1515" s="83" t="s">
        <v>139</v>
      </c>
      <c r="T1515" s="67" t="s">
        <v>140</v>
      </c>
      <c r="U1515" s="200" t="s">
        <v>7830</v>
      </c>
      <c r="X1515" s="83" t="s">
        <v>137</v>
      </c>
    </row>
    <row r="1516" spans="1:24" ht="23.25">
      <c r="A1516" s="67" t="s">
        <v>134</v>
      </c>
      <c r="B1516" s="67" t="s">
        <v>135</v>
      </c>
      <c r="C1516" s="83">
        <v>1850</v>
      </c>
      <c r="D1516" s="102" t="s">
        <v>5619</v>
      </c>
      <c r="E1516" s="83" t="s">
        <v>1686</v>
      </c>
      <c r="F1516" s="67" t="s">
        <v>136</v>
      </c>
      <c r="G1516" s="83">
        <v>5300</v>
      </c>
      <c r="H1516" s="67" t="s">
        <v>162</v>
      </c>
      <c r="I1516" s="67">
        <v>1</v>
      </c>
      <c r="J1516" s="196">
        <v>40051</v>
      </c>
      <c r="K1516" s="67">
        <v>0</v>
      </c>
      <c r="L1516" s="123">
        <f t="shared" si="24"/>
        <v>30920</v>
      </c>
      <c r="M1516" s="108" t="s">
        <v>5756</v>
      </c>
      <c r="N1516" s="113" t="s">
        <v>9526</v>
      </c>
      <c r="Q1516" s="83" t="s">
        <v>5005</v>
      </c>
      <c r="R1516" s="182" t="s">
        <v>3509</v>
      </c>
      <c r="S1516" s="83" t="s">
        <v>139</v>
      </c>
      <c r="T1516" s="67" t="s">
        <v>140</v>
      </c>
      <c r="U1516" s="200" t="s">
        <v>7831</v>
      </c>
      <c r="X1516" s="83" t="s">
        <v>6571</v>
      </c>
    </row>
    <row r="1517" spans="1:24" ht="23.25">
      <c r="A1517" s="67" t="s">
        <v>134</v>
      </c>
      <c r="B1517" s="67" t="s">
        <v>135</v>
      </c>
      <c r="C1517" s="83">
        <v>3139</v>
      </c>
      <c r="D1517" s="102" t="s">
        <v>5596</v>
      </c>
      <c r="E1517" s="83" t="s">
        <v>1687</v>
      </c>
      <c r="F1517" s="67" t="s">
        <v>5807</v>
      </c>
      <c r="G1517" s="83">
        <v>500</v>
      </c>
      <c r="H1517" s="67" t="s">
        <v>162</v>
      </c>
      <c r="I1517" s="67">
        <v>1</v>
      </c>
      <c r="J1517" s="196">
        <v>40107</v>
      </c>
      <c r="K1517" s="67">
        <v>0</v>
      </c>
      <c r="L1517" s="123">
        <f t="shared" si="24"/>
        <v>30976</v>
      </c>
      <c r="M1517" s="108" t="s">
        <v>6017</v>
      </c>
      <c r="N1517" s="113" t="s">
        <v>9526</v>
      </c>
      <c r="Q1517" s="83" t="s">
        <v>137</v>
      </c>
      <c r="R1517" s="182" t="s">
        <v>137</v>
      </c>
      <c r="S1517" s="83" t="s">
        <v>139</v>
      </c>
      <c r="T1517" s="67" t="s">
        <v>140</v>
      </c>
      <c r="U1517" s="200" t="s">
        <v>7830</v>
      </c>
      <c r="X1517" s="83" t="s">
        <v>7555</v>
      </c>
    </row>
    <row r="1518" spans="1:24" ht="23.25">
      <c r="A1518" s="67" t="s">
        <v>134</v>
      </c>
      <c r="B1518" s="67" t="s">
        <v>135</v>
      </c>
      <c r="C1518" s="83">
        <v>3140</v>
      </c>
      <c r="D1518" s="102" t="s">
        <v>5674</v>
      </c>
      <c r="E1518" s="83" t="s">
        <v>1688</v>
      </c>
      <c r="F1518" s="67" t="s">
        <v>136</v>
      </c>
      <c r="G1518" s="83">
        <v>100</v>
      </c>
      <c r="H1518" s="67" t="s">
        <v>162</v>
      </c>
      <c r="I1518" s="67">
        <v>1</v>
      </c>
      <c r="J1518" s="196">
        <v>40107</v>
      </c>
      <c r="K1518" s="67">
        <v>0</v>
      </c>
      <c r="L1518" s="123">
        <f t="shared" si="24"/>
        <v>30976</v>
      </c>
      <c r="M1518" s="108" t="s">
        <v>5729</v>
      </c>
      <c r="N1518" s="113" t="s">
        <v>9526</v>
      </c>
      <c r="Q1518" s="83" t="s">
        <v>137</v>
      </c>
      <c r="R1518" s="182" t="s">
        <v>137</v>
      </c>
      <c r="S1518" s="83" t="s">
        <v>139</v>
      </c>
      <c r="T1518" s="67" t="s">
        <v>140</v>
      </c>
      <c r="U1518" s="200" t="s">
        <v>7830</v>
      </c>
      <c r="X1518" s="83" t="s">
        <v>7556</v>
      </c>
    </row>
    <row r="1519" spans="1:24" ht="23.25">
      <c r="A1519" s="67" t="s">
        <v>134</v>
      </c>
      <c r="B1519" s="67" t="s">
        <v>135</v>
      </c>
      <c r="C1519" s="83">
        <v>3141</v>
      </c>
      <c r="D1519" s="102" t="s">
        <v>5502</v>
      </c>
      <c r="E1519" s="83" t="s">
        <v>1689</v>
      </c>
      <c r="F1519" s="67" t="s">
        <v>136</v>
      </c>
      <c r="G1519" s="83">
        <v>100</v>
      </c>
      <c r="H1519" s="67" t="s">
        <v>162</v>
      </c>
      <c r="I1519" s="67">
        <v>1</v>
      </c>
      <c r="J1519" s="196">
        <v>40107</v>
      </c>
      <c r="K1519" s="67">
        <v>0</v>
      </c>
      <c r="L1519" s="123">
        <f t="shared" si="24"/>
        <v>30976</v>
      </c>
      <c r="M1519" s="108" t="s">
        <v>5738</v>
      </c>
      <c r="N1519" s="113" t="s">
        <v>9526</v>
      </c>
      <c r="Q1519" s="83" t="s">
        <v>137</v>
      </c>
      <c r="R1519" s="182" t="s">
        <v>137</v>
      </c>
      <c r="S1519" s="83" t="s">
        <v>139</v>
      </c>
      <c r="T1519" s="67" t="s">
        <v>140</v>
      </c>
      <c r="U1519" s="200" t="s">
        <v>7830</v>
      </c>
      <c r="X1519" s="83" t="s">
        <v>7557</v>
      </c>
    </row>
    <row r="1520" spans="1:24" ht="23.25">
      <c r="A1520" s="67" t="s">
        <v>134</v>
      </c>
      <c r="B1520" s="67" t="s">
        <v>135</v>
      </c>
      <c r="C1520" s="83">
        <v>3142</v>
      </c>
      <c r="D1520" s="102" t="s">
        <v>5528</v>
      </c>
      <c r="E1520" s="83" t="s">
        <v>1690</v>
      </c>
      <c r="F1520" s="67" t="s">
        <v>136</v>
      </c>
      <c r="G1520" s="83">
        <v>100</v>
      </c>
      <c r="H1520" s="67" t="s">
        <v>5736</v>
      </c>
      <c r="I1520" s="67">
        <v>1</v>
      </c>
      <c r="J1520" s="196">
        <v>40107</v>
      </c>
      <c r="K1520" s="67">
        <v>0</v>
      </c>
      <c r="L1520" s="123">
        <f t="shared" si="24"/>
        <v>30976</v>
      </c>
      <c r="M1520" s="108" t="s">
        <v>5746</v>
      </c>
      <c r="N1520" s="113" t="s">
        <v>9526</v>
      </c>
      <c r="Q1520" s="83" t="s">
        <v>137</v>
      </c>
      <c r="R1520" s="182" t="s">
        <v>137</v>
      </c>
      <c r="S1520" s="83" t="s">
        <v>139</v>
      </c>
      <c r="T1520" s="67" t="s">
        <v>140</v>
      </c>
      <c r="U1520" s="200" t="s">
        <v>7830</v>
      </c>
      <c r="X1520" s="83" t="s">
        <v>7558</v>
      </c>
    </row>
    <row r="1521" spans="1:24" ht="23.25">
      <c r="A1521" s="67" t="s">
        <v>134</v>
      </c>
      <c r="B1521" s="67" t="s">
        <v>135</v>
      </c>
      <c r="C1521" s="83">
        <v>3143</v>
      </c>
      <c r="D1521" s="102" t="s">
        <v>5501</v>
      </c>
      <c r="E1521" s="83" t="s">
        <v>1691</v>
      </c>
      <c r="F1521" s="67" t="s">
        <v>136</v>
      </c>
      <c r="G1521" s="83">
        <v>100</v>
      </c>
      <c r="H1521" s="67" t="s">
        <v>162</v>
      </c>
      <c r="I1521" s="67">
        <v>1</v>
      </c>
      <c r="J1521" s="196">
        <v>40107</v>
      </c>
      <c r="K1521" s="67">
        <v>0</v>
      </c>
      <c r="L1521" s="123">
        <f t="shared" ref="L1521:L1584" si="25">DATE(YEAR(J1521)-25,MONTH(J1521),DAY(J1521))</f>
        <v>30976</v>
      </c>
      <c r="M1521" s="108" t="s">
        <v>171</v>
      </c>
      <c r="N1521" s="113" t="s">
        <v>9526</v>
      </c>
      <c r="Q1521" s="83" t="s">
        <v>137</v>
      </c>
      <c r="R1521" s="182" t="s">
        <v>137</v>
      </c>
      <c r="S1521" s="83" t="s">
        <v>139</v>
      </c>
      <c r="T1521" s="67" t="s">
        <v>140</v>
      </c>
      <c r="U1521" s="200" t="s">
        <v>7830</v>
      </c>
      <c r="X1521" s="83" t="s">
        <v>7559</v>
      </c>
    </row>
    <row r="1522" spans="1:24" ht="23.25">
      <c r="A1522" s="67" t="s">
        <v>134</v>
      </c>
      <c r="B1522" s="67" t="s">
        <v>135</v>
      </c>
      <c r="C1522" s="83">
        <v>1851</v>
      </c>
      <c r="D1522" s="102" t="s">
        <v>5541</v>
      </c>
      <c r="E1522" s="83" t="s">
        <v>1692</v>
      </c>
      <c r="F1522" s="67" t="s">
        <v>136</v>
      </c>
      <c r="G1522" s="83">
        <v>15000</v>
      </c>
      <c r="H1522" s="67" t="s">
        <v>162</v>
      </c>
      <c r="I1522" s="67">
        <v>1</v>
      </c>
      <c r="J1522" s="196">
        <v>40109</v>
      </c>
      <c r="K1522" s="67">
        <v>0</v>
      </c>
      <c r="L1522" s="123">
        <f t="shared" si="25"/>
        <v>30978</v>
      </c>
      <c r="M1522" s="108" t="s">
        <v>6018</v>
      </c>
      <c r="N1522" s="113" t="s">
        <v>9526</v>
      </c>
      <c r="Q1522" s="83" t="s">
        <v>5006</v>
      </c>
      <c r="R1522" s="182" t="s">
        <v>3510</v>
      </c>
      <c r="S1522" s="83" t="s">
        <v>139</v>
      </c>
      <c r="T1522" s="67" t="s">
        <v>140</v>
      </c>
      <c r="U1522" s="200" t="s">
        <v>7831</v>
      </c>
      <c r="X1522" s="83" t="s">
        <v>137</v>
      </c>
    </row>
    <row r="1523" spans="1:24" ht="23.25">
      <c r="A1523" s="67" t="s">
        <v>134</v>
      </c>
      <c r="B1523" s="67" t="s">
        <v>135</v>
      </c>
      <c r="C1523" s="83">
        <v>1234</v>
      </c>
      <c r="D1523" s="102" t="s">
        <v>5500</v>
      </c>
      <c r="E1523" s="83" t="s">
        <v>1693</v>
      </c>
      <c r="F1523" s="67" t="s">
        <v>136</v>
      </c>
      <c r="G1523" s="83">
        <v>21000</v>
      </c>
      <c r="H1523" s="67" t="s">
        <v>5736</v>
      </c>
      <c r="I1523" s="67">
        <v>1</v>
      </c>
      <c r="J1523" s="196">
        <v>40110</v>
      </c>
      <c r="K1523" s="67">
        <v>0</v>
      </c>
      <c r="L1523" s="123">
        <f t="shared" si="25"/>
        <v>30979</v>
      </c>
      <c r="M1523" s="108" t="s">
        <v>5903</v>
      </c>
      <c r="N1523" s="113" t="s">
        <v>9526</v>
      </c>
      <c r="Q1523" s="83" t="s">
        <v>5007</v>
      </c>
      <c r="R1523" s="182" t="s">
        <v>3511</v>
      </c>
      <c r="S1523" s="83" t="s">
        <v>139</v>
      </c>
      <c r="T1523" s="67" t="s">
        <v>140</v>
      </c>
      <c r="U1523" s="200" t="s">
        <v>7831</v>
      </c>
      <c r="X1523" s="83" t="s">
        <v>137</v>
      </c>
    </row>
    <row r="1524" spans="1:24" ht="23.25">
      <c r="A1524" s="67" t="s">
        <v>134</v>
      </c>
      <c r="B1524" s="67" t="s">
        <v>135</v>
      </c>
      <c r="C1524" s="83">
        <v>1596</v>
      </c>
      <c r="D1524" s="102" t="s">
        <v>5500</v>
      </c>
      <c r="E1524" s="83" t="s">
        <v>1694</v>
      </c>
      <c r="F1524" s="67" t="s">
        <v>136</v>
      </c>
      <c r="G1524" s="83">
        <v>21800</v>
      </c>
      <c r="H1524" s="67" t="s">
        <v>5736</v>
      </c>
      <c r="I1524" s="67">
        <v>1</v>
      </c>
      <c r="J1524" s="196">
        <v>40110</v>
      </c>
      <c r="K1524" s="67">
        <v>0</v>
      </c>
      <c r="L1524" s="123">
        <f t="shared" si="25"/>
        <v>30979</v>
      </c>
      <c r="M1524" s="108" t="s">
        <v>5740</v>
      </c>
      <c r="N1524" s="113" t="s">
        <v>9526</v>
      </c>
      <c r="Q1524" s="83" t="s">
        <v>5008</v>
      </c>
      <c r="R1524" s="182" t="s">
        <v>3512</v>
      </c>
      <c r="S1524" s="83" t="s">
        <v>139</v>
      </c>
      <c r="T1524" s="67" t="s">
        <v>140</v>
      </c>
      <c r="U1524" s="200" t="s">
        <v>7831</v>
      </c>
      <c r="X1524" s="83" t="s">
        <v>7560</v>
      </c>
    </row>
    <row r="1525" spans="1:24" ht="23.25">
      <c r="A1525" s="67" t="s">
        <v>134</v>
      </c>
      <c r="B1525" s="67" t="s">
        <v>135</v>
      </c>
      <c r="C1525" s="83">
        <v>1848</v>
      </c>
      <c r="D1525" s="102" t="s">
        <v>5675</v>
      </c>
      <c r="E1525" s="83" t="s">
        <v>1695</v>
      </c>
      <c r="F1525" s="67" t="s">
        <v>136</v>
      </c>
      <c r="G1525" s="83">
        <v>6000</v>
      </c>
      <c r="H1525" s="67" t="s">
        <v>162</v>
      </c>
      <c r="I1525" s="67">
        <v>1</v>
      </c>
      <c r="J1525" s="196">
        <v>40137</v>
      </c>
      <c r="K1525" s="67">
        <v>0</v>
      </c>
      <c r="L1525" s="123">
        <f t="shared" si="25"/>
        <v>31006</v>
      </c>
      <c r="M1525" s="108" t="s">
        <v>5771</v>
      </c>
      <c r="N1525" s="113" t="s">
        <v>9526</v>
      </c>
      <c r="Q1525" s="83" t="s">
        <v>5009</v>
      </c>
      <c r="R1525" s="182" t="s">
        <v>3513</v>
      </c>
      <c r="S1525" s="83" t="s">
        <v>139</v>
      </c>
      <c r="T1525" s="67" t="s">
        <v>140</v>
      </c>
      <c r="U1525" s="200" t="s">
        <v>7830</v>
      </c>
      <c r="X1525" s="83" t="s">
        <v>7561</v>
      </c>
    </row>
    <row r="1526" spans="1:24" ht="23.25">
      <c r="A1526" s="67" t="s">
        <v>134</v>
      </c>
      <c r="B1526" s="67" t="s">
        <v>135</v>
      </c>
      <c r="C1526" s="83">
        <v>1849</v>
      </c>
      <c r="D1526" s="102" t="s">
        <v>5554</v>
      </c>
      <c r="E1526" s="83" t="s">
        <v>1696</v>
      </c>
      <c r="F1526" s="67" t="s">
        <v>136</v>
      </c>
      <c r="G1526" s="83">
        <v>12000</v>
      </c>
      <c r="H1526" s="67" t="s">
        <v>162</v>
      </c>
      <c r="I1526" s="67">
        <v>1</v>
      </c>
      <c r="J1526" s="196">
        <v>40149</v>
      </c>
      <c r="K1526" s="67">
        <v>0</v>
      </c>
      <c r="L1526" s="123">
        <f t="shared" si="25"/>
        <v>31018</v>
      </c>
      <c r="M1526" s="108" t="s">
        <v>5803</v>
      </c>
      <c r="N1526" s="113" t="s">
        <v>9526</v>
      </c>
      <c r="Q1526" s="83" t="s">
        <v>5010</v>
      </c>
      <c r="R1526" s="182" t="s">
        <v>3514</v>
      </c>
      <c r="S1526" s="83" t="s">
        <v>139</v>
      </c>
      <c r="T1526" s="67" t="s">
        <v>140</v>
      </c>
      <c r="U1526" s="200" t="s">
        <v>7831</v>
      </c>
      <c r="X1526" s="83" t="s">
        <v>7562</v>
      </c>
    </row>
    <row r="1527" spans="1:24" ht="23.25">
      <c r="A1527" s="67" t="s">
        <v>134</v>
      </c>
      <c r="B1527" s="67" t="s">
        <v>135</v>
      </c>
      <c r="C1527" s="83">
        <v>1890</v>
      </c>
      <c r="D1527" s="102" t="s">
        <v>5491</v>
      </c>
      <c r="E1527" s="83" t="s">
        <v>1697</v>
      </c>
      <c r="F1527" s="67" t="s">
        <v>136</v>
      </c>
      <c r="G1527" s="83">
        <v>3600</v>
      </c>
      <c r="H1527" s="67" t="s">
        <v>162</v>
      </c>
      <c r="I1527" s="67">
        <v>1</v>
      </c>
      <c r="J1527" s="196">
        <v>40159</v>
      </c>
      <c r="K1527" s="67">
        <v>0</v>
      </c>
      <c r="L1527" s="123">
        <f t="shared" si="25"/>
        <v>31028</v>
      </c>
      <c r="M1527" s="108" t="s">
        <v>178</v>
      </c>
      <c r="N1527" s="113" t="s">
        <v>9526</v>
      </c>
      <c r="Q1527" s="83" t="s">
        <v>5011</v>
      </c>
      <c r="R1527" s="182" t="s">
        <v>3515</v>
      </c>
      <c r="S1527" s="83" t="s">
        <v>139</v>
      </c>
      <c r="T1527" s="67" t="s">
        <v>140</v>
      </c>
      <c r="U1527" s="200" t="s">
        <v>7830</v>
      </c>
      <c r="X1527" s="83" t="s">
        <v>7563</v>
      </c>
    </row>
    <row r="1528" spans="1:24" ht="23.25">
      <c r="A1528" s="67" t="s">
        <v>134</v>
      </c>
      <c r="B1528" s="67" t="s">
        <v>135</v>
      </c>
      <c r="C1528" s="83">
        <v>1869</v>
      </c>
      <c r="D1528" s="102" t="s">
        <v>5676</v>
      </c>
      <c r="E1528" s="83" t="s">
        <v>1698</v>
      </c>
      <c r="F1528" s="67" t="s">
        <v>136</v>
      </c>
      <c r="G1528" s="83">
        <v>3300</v>
      </c>
      <c r="H1528" s="67" t="s">
        <v>162</v>
      </c>
      <c r="I1528" s="67">
        <v>1</v>
      </c>
      <c r="J1528" s="196">
        <v>40166</v>
      </c>
      <c r="K1528" s="67">
        <v>0</v>
      </c>
      <c r="L1528" s="123">
        <f t="shared" si="25"/>
        <v>31035</v>
      </c>
      <c r="M1528" s="108" t="s">
        <v>6108</v>
      </c>
      <c r="N1528" s="113" t="s">
        <v>9526</v>
      </c>
      <c r="Q1528" s="83" t="s">
        <v>5012</v>
      </c>
      <c r="R1528" s="182" t="s">
        <v>3516</v>
      </c>
      <c r="S1528" s="83" t="s">
        <v>139</v>
      </c>
      <c r="T1528" s="67" t="s">
        <v>140</v>
      </c>
      <c r="U1528" s="200" t="s">
        <v>7830</v>
      </c>
      <c r="X1528" s="83" t="s">
        <v>7564</v>
      </c>
    </row>
    <row r="1529" spans="1:24" ht="23.25">
      <c r="A1529" s="67" t="s">
        <v>134</v>
      </c>
      <c r="B1529" s="67" t="s">
        <v>135</v>
      </c>
      <c r="C1529" s="83">
        <v>3144</v>
      </c>
      <c r="D1529" s="102" t="s">
        <v>5498</v>
      </c>
      <c r="E1529" s="83" t="s">
        <v>1699</v>
      </c>
      <c r="F1529" s="67" t="s">
        <v>136</v>
      </c>
      <c r="G1529" s="83">
        <v>500</v>
      </c>
      <c r="H1529" s="67" t="s">
        <v>162</v>
      </c>
      <c r="I1529" s="67">
        <v>1</v>
      </c>
      <c r="J1529" s="196">
        <v>40185</v>
      </c>
      <c r="K1529" s="67">
        <v>0</v>
      </c>
      <c r="L1529" s="123">
        <f t="shared" si="25"/>
        <v>31054</v>
      </c>
      <c r="M1529" s="108" t="s">
        <v>5805</v>
      </c>
      <c r="N1529" s="113" t="s">
        <v>9526</v>
      </c>
      <c r="Q1529" s="83" t="s">
        <v>137</v>
      </c>
      <c r="R1529" s="182" t="s">
        <v>137</v>
      </c>
      <c r="S1529" s="83" t="s">
        <v>139</v>
      </c>
      <c r="T1529" s="67" t="s">
        <v>140</v>
      </c>
      <c r="U1529" s="200" t="s">
        <v>7830</v>
      </c>
      <c r="X1529" s="83" t="s">
        <v>7565</v>
      </c>
    </row>
    <row r="1530" spans="1:24" ht="23.25">
      <c r="A1530" s="67" t="s">
        <v>134</v>
      </c>
      <c r="B1530" s="67" t="s">
        <v>135</v>
      </c>
      <c r="C1530" s="83">
        <v>1876</v>
      </c>
      <c r="D1530" s="102" t="s">
        <v>5484</v>
      </c>
      <c r="E1530" s="83" t="s">
        <v>1700</v>
      </c>
      <c r="F1530" s="67" t="s">
        <v>5807</v>
      </c>
      <c r="G1530" s="83">
        <v>5200</v>
      </c>
      <c r="H1530" s="67" t="s">
        <v>162</v>
      </c>
      <c r="I1530" s="67">
        <v>1</v>
      </c>
      <c r="J1530" s="196">
        <v>40344</v>
      </c>
      <c r="K1530" s="67">
        <v>0</v>
      </c>
      <c r="L1530" s="123">
        <f t="shared" si="25"/>
        <v>31213</v>
      </c>
      <c r="M1530" s="108" t="s">
        <v>5743</v>
      </c>
      <c r="N1530" s="113" t="s">
        <v>9526</v>
      </c>
      <c r="Q1530" s="83" t="s">
        <v>5013</v>
      </c>
      <c r="R1530" s="182" t="s">
        <v>3517</v>
      </c>
      <c r="S1530" s="83" t="s">
        <v>139</v>
      </c>
      <c r="T1530" s="67" t="s">
        <v>140</v>
      </c>
      <c r="U1530" s="200" t="s">
        <v>7830</v>
      </c>
      <c r="X1530" s="83" t="s">
        <v>7566</v>
      </c>
    </row>
    <row r="1531" spans="1:24" ht="23.25">
      <c r="A1531" s="67" t="s">
        <v>134</v>
      </c>
      <c r="B1531" s="67" t="s">
        <v>135</v>
      </c>
      <c r="C1531" s="83">
        <v>1878</v>
      </c>
      <c r="D1531" s="102" t="s">
        <v>5480</v>
      </c>
      <c r="E1531" s="83" t="s">
        <v>1701</v>
      </c>
      <c r="F1531" s="67" t="s">
        <v>136</v>
      </c>
      <c r="G1531" s="83">
        <v>6000</v>
      </c>
      <c r="H1531" s="67" t="s">
        <v>162</v>
      </c>
      <c r="I1531" s="67">
        <v>1</v>
      </c>
      <c r="J1531" s="196">
        <v>40350</v>
      </c>
      <c r="K1531" s="67">
        <v>0</v>
      </c>
      <c r="L1531" s="123">
        <f t="shared" si="25"/>
        <v>31219</v>
      </c>
      <c r="M1531" s="108" t="s">
        <v>5892</v>
      </c>
      <c r="N1531" s="113" t="s">
        <v>9526</v>
      </c>
      <c r="Q1531" s="83" t="s">
        <v>5014</v>
      </c>
      <c r="R1531" s="182" t="s">
        <v>3518</v>
      </c>
      <c r="S1531" s="83" t="s">
        <v>139</v>
      </c>
      <c r="T1531" s="67" t="s">
        <v>140</v>
      </c>
      <c r="U1531" s="200" t="s">
        <v>7830</v>
      </c>
      <c r="X1531" s="83" t="s">
        <v>7567</v>
      </c>
    </row>
    <row r="1532" spans="1:24" ht="23.25">
      <c r="A1532" s="67" t="s">
        <v>134</v>
      </c>
      <c r="B1532" s="67" t="s">
        <v>135</v>
      </c>
      <c r="C1532" s="83">
        <v>1881</v>
      </c>
      <c r="D1532" s="102" t="s">
        <v>5520</v>
      </c>
      <c r="E1532" s="83" t="s">
        <v>1702</v>
      </c>
      <c r="F1532" s="67" t="s">
        <v>136</v>
      </c>
      <c r="G1532" s="83">
        <v>11400</v>
      </c>
      <c r="H1532" s="67" t="s">
        <v>162</v>
      </c>
      <c r="I1532" s="67">
        <v>1</v>
      </c>
      <c r="J1532" s="196">
        <v>40353</v>
      </c>
      <c r="K1532" s="67">
        <v>0</v>
      </c>
      <c r="L1532" s="123">
        <f t="shared" si="25"/>
        <v>31222</v>
      </c>
      <c r="M1532" s="108" t="s">
        <v>5740</v>
      </c>
      <c r="N1532" s="113" t="s">
        <v>9526</v>
      </c>
      <c r="Q1532" s="83" t="s">
        <v>5015</v>
      </c>
      <c r="R1532" s="182" t="s">
        <v>3519</v>
      </c>
      <c r="S1532" s="83" t="s">
        <v>139</v>
      </c>
      <c r="T1532" s="67" t="s">
        <v>140</v>
      </c>
      <c r="U1532" s="200" t="s">
        <v>7831</v>
      </c>
      <c r="X1532" s="83" t="s">
        <v>7568</v>
      </c>
    </row>
    <row r="1533" spans="1:24" ht="23.25">
      <c r="A1533" s="67" t="s">
        <v>134</v>
      </c>
      <c r="B1533" s="67" t="s">
        <v>135</v>
      </c>
      <c r="C1533" s="83">
        <v>1882</v>
      </c>
      <c r="D1533" s="102" t="s">
        <v>5520</v>
      </c>
      <c r="E1533" s="83" t="s">
        <v>1703</v>
      </c>
      <c r="F1533" s="67" t="s">
        <v>136</v>
      </c>
      <c r="G1533" s="83">
        <v>11400</v>
      </c>
      <c r="H1533" s="67" t="s">
        <v>162</v>
      </c>
      <c r="I1533" s="67">
        <v>1</v>
      </c>
      <c r="J1533" s="196">
        <v>40353</v>
      </c>
      <c r="K1533" s="67">
        <v>0</v>
      </c>
      <c r="L1533" s="123">
        <f t="shared" si="25"/>
        <v>31222</v>
      </c>
      <c r="M1533" s="108" t="s">
        <v>5740</v>
      </c>
      <c r="N1533" s="113" t="s">
        <v>9526</v>
      </c>
      <c r="Q1533" s="83" t="s">
        <v>5016</v>
      </c>
      <c r="R1533" s="182" t="s">
        <v>3520</v>
      </c>
      <c r="S1533" s="83" t="s">
        <v>139</v>
      </c>
      <c r="T1533" s="67" t="s">
        <v>140</v>
      </c>
      <c r="U1533" s="200" t="s">
        <v>7831</v>
      </c>
      <c r="X1533" s="83" t="s">
        <v>7569</v>
      </c>
    </row>
    <row r="1534" spans="1:24" ht="23.25">
      <c r="A1534" s="67" t="s">
        <v>134</v>
      </c>
      <c r="B1534" s="67" t="s">
        <v>135</v>
      </c>
      <c r="C1534" s="83">
        <v>1879</v>
      </c>
      <c r="D1534" s="102" t="s">
        <v>5480</v>
      </c>
      <c r="E1534" s="83" t="s">
        <v>1704</v>
      </c>
      <c r="F1534" s="67" t="s">
        <v>136</v>
      </c>
      <c r="G1534" s="83">
        <v>6000</v>
      </c>
      <c r="H1534" s="67" t="s">
        <v>162</v>
      </c>
      <c r="I1534" s="67">
        <v>1</v>
      </c>
      <c r="J1534" s="196">
        <v>40355</v>
      </c>
      <c r="K1534" s="67">
        <v>0</v>
      </c>
      <c r="L1534" s="123">
        <f t="shared" si="25"/>
        <v>31224</v>
      </c>
      <c r="M1534" s="108" t="s">
        <v>5892</v>
      </c>
      <c r="N1534" s="113" t="s">
        <v>9526</v>
      </c>
      <c r="Q1534" s="83" t="s">
        <v>5017</v>
      </c>
      <c r="R1534" s="182" t="s">
        <v>3521</v>
      </c>
      <c r="S1534" s="83" t="s">
        <v>139</v>
      </c>
      <c r="T1534" s="67" t="s">
        <v>140</v>
      </c>
      <c r="U1534" s="200" t="s">
        <v>7830</v>
      </c>
      <c r="X1534" s="83" t="s">
        <v>7570</v>
      </c>
    </row>
    <row r="1535" spans="1:24" ht="23.25">
      <c r="A1535" s="67" t="s">
        <v>134</v>
      </c>
      <c r="B1535" s="67" t="s">
        <v>135</v>
      </c>
      <c r="C1535" s="83">
        <v>1880</v>
      </c>
      <c r="D1535" s="102" t="s">
        <v>5480</v>
      </c>
      <c r="E1535" s="83" t="s">
        <v>1705</v>
      </c>
      <c r="F1535" s="67" t="s">
        <v>136</v>
      </c>
      <c r="G1535" s="83">
        <v>6000</v>
      </c>
      <c r="H1535" s="67" t="s">
        <v>162</v>
      </c>
      <c r="I1535" s="67">
        <v>1</v>
      </c>
      <c r="J1535" s="196">
        <v>40367</v>
      </c>
      <c r="K1535" s="67">
        <v>0</v>
      </c>
      <c r="L1535" s="123">
        <f t="shared" si="25"/>
        <v>31236</v>
      </c>
      <c r="M1535" s="108" t="s">
        <v>5892</v>
      </c>
      <c r="N1535" s="113" t="s">
        <v>9526</v>
      </c>
      <c r="Q1535" s="83" t="s">
        <v>5018</v>
      </c>
      <c r="R1535" s="182" t="s">
        <v>3522</v>
      </c>
      <c r="S1535" s="83" t="s">
        <v>139</v>
      </c>
      <c r="T1535" s="67" t="s">
        <v>140</v>
      </c>
      <c r="U1535" s="200" t="s">
        <v>7830</v>
      </c>
      <c r="X1535" s="83" t="s">
        <v>7571</v>
      </c>
    </row>
    <row r="1536" spans="1:24" ht="23.25">
      <c r="A1536" s="67" t="s">
        <v>134</v>
      </c>
      <c r="B1536" s="67" t="s">
        <v>135</v>
      </c>
      <c r="C1536" s="83">
        <v>1885</v>
      </c>
      <c r="D1536" s="102" t="s">
        <v>5500</v>
      </c>
      <c r="E1536" s="83" t="s">
        <v>1706</v>
      </c>
      <c r="F1536" s="67" t="s">
        <v>136</v>
      </c>
      <c r="G1536" s="83">
        <v>9600</v>
      </c>
      <c r="H1536" s="67" t="s">
        <v>5736</v>
      </c>
      <c r="I1536" s="67">
        <v>1</v>
      </c>
      <c r="J1536" s="196">
        <v>40367</v>
      </c>
      <c r="K1536" s="67">
        <v>0</v>
      </c>
      <c r="L1536" s="123">
        <f t="shared" si="25"/>
        <v>31236</v>
      </c>
      <c r="M1536" s="108" t="s">
        <v>5785</v>
      </c>
      <c r="N1536" s="113" t="s">
        <v>9526</v>
      </c>
      <c r="Q1536" s="83" t="s">
        <v>5019</v>
      </c>
      <c r="R1536" s="182" t="s">
        <v>3523</v>
      </c>
      <c r="S1536" s="83" t="s">
        <v>139</v>
      </c>
      <c r="T1536" s="67" t="s">
        <v>140</v>
      </c>
      <c r="U1536" s="200" t="s">
        <v>7830</v>
      </c>
      <c r="X1536" s="83" t="s">
        <v>7572</v>
      </c>
    </row>
    <row r="1537" spans="1:24" ht="23.25">
      <c r="A1537" s="67" t="s">
        <v>134</v>
      </c>
      <c r="B1537" s="67" t="s">
        <v>135</v>
      </c>
      <c r="C1537" s="83">
        <v>1886</v>
      </c>
      <c r="D1537" s="102" t="s">
        <v>5500</v>
      </c>
      <c r="E1537" s="83" t="s">
        <v>1707</v>
      </c>
      <c r="F1537" s="67" t="s">
        <v>136</v>
      </c>
      <c r="G1537" s="83">
        <v>9400</v>
      </c>
      <c r="H1537" s="67" t="s">
        <v>5736</v>
      </c>
      <c r="I1537" s="67">
        <v>1</v>
      </c>
      <c r="J1537" s="196">
        <v>40367</v>
      </c>
      <c r="K1537" s="67">
        <v>0</v>
      </c>
      <c r="L1537" s="123">
        <f t="shared" si="25"/>
        <v>31236</v>
      </c>
      <c r="M1537" s="108" t="s">
        <v>5785</v>
      </c>
      <c r="N1537" s="113" t="s">
        <v>9526</v>
      </c>
      <c r="Q1537" s="83" t="s">
        <v>5020</v>
      </c>
      <c r="R1537" s="182" t="s">
        <v>3524</v>
      </c>
      <c r="S1537" s="83" t="s">
        <v>139</v>
      </c>
      <c r="T1537" s="67" t="s">
        <v>140</v>
      </c>
      <c r="U1537" s="200" t="s">
        <v>7830</v>
      </c>
      <c r="X1537" s="83" t="s">
        <v>7573</v>
      </c>
    </row>
    <row r="1538" spans="1:24" ht="23.25">
      <c r="A1538" s="67" t="s">
        <v>134</v>
      </c>
      <c r="B1538" s="67" t="s">
        <v>135</v>
      </c>
      <c r="C1538" s="83">
        <v>1892</v>
      </c>
      <c r="D1538" s="102" t="s">
        <v>5540</v>
      </c>
      <c r="E1538" s="83" t="s">
        <v>1708</v>
      </c>
      <c r="F1538" s="67" t="s">
        <v>136</v>
      </c>
      <c r="G1538" s="83">
        <v>9600</v>
      </c>
      <c r="H1538" s="67" t="s">
        <v>162</v>
      </c>
      <c r="I1538" s="67">
        <v>1</v>
      </c>
      <c r="J1538" s="196">
        <v>40383</v>
      </c>
      <c r="K1538" s="67">
        <v>0</v>
      </c>
      <c r="L1538" s="123">
        <f t="shared" si="25"/>
        <v>31252</v>
      </c>
      <c r="M1538" s="108" t="s">
        <v>5892</v>
      </c>
      <c r="N1538" s="113" t="s">
        <v>9526</v>
      </c>
      <c r="Q1538" s="83" t="s">
        <v>5021</v>
      </c>
      <c r="R1538" s="182" t="s">
        <v>3525</v>
      </c>
      <c r="S1538" s="83" t="s">
        <v>139</v>
      </c>
      <c r="T1538" s="67" t="s">
        <v>140</v>
      </c>
      <c r="U1538" s="200" t="s">
        <v>7831</v>
      </c>
      <c r="X1538" s="83" t="s">
        <v>7574</v>
      </c>
    </row>
    <row r="1539" spans="1:24" ht="23.25">
      <c r="A1539" s="67" t="s">
        <v>134</v>
      </c>
      <c r="B1539" s="67" t="s">
        <v>135</v>
      </c>
      <c r="C1539" s="83">
        <v>1893</v>
      </c>
      <c r="D1539" s="102" t="s">
        <v>5540</v>
      </c>
      <c r="E1539" s="83" t="s">
        <v>1709</v>
      </c>
      <c r="F1539" s="67" t="s">
        <v>136</v>
      </c>
      <c r="G1539" s="83">
        <v>15600</v>
      </c>
      <c r="H1539" s="67" t="s">
        <v>162</v>
      </c>
      <c r="I1539" s="67">
        <v>1</v>
      </c>
      <c r="J1539" s="196">
        <v>40383</v>
      </c>
      <c r="K1539" s="67">
        <v>0</v>
      </c>
      <c r="L1539" s="123">
        <f t="shared" si="25"/>
        <v>31252</v>
      </c>
      <c r="M1539" s="108" t="s">
        <v>171</v>
      </c>
      <c r="N1539" s="113" t="s">
        <v>9526</v>
      </c>
      <c r="Q1539" s="83" t="s">
        <v>5022</v>
      </c>
      <c r="R1539" s="182" t="s">
        <v>3526</v>
      </c>
      <c r="S1539" s="83" t="s">
        <v>139</v>
      </c>
      <c r="T1539" s="67" t="s">
        <v>140</v>
      </c>
      <c r="U1539" s="200" t="s">
        <v>7831</v>
      </c>
      <c r="X1539" s="83" t="s">
        <v>7575</v>
      </c>
    </row>
    <row r="1540" spans="1:24" ht="23.25">
      <c r="A1540" s="67" t="s">
        <v>134</v>
      </c>
      <c r="B1540" s="67" t="s">
        <v>135</v>
      </c>
      <c r="C1540" s="83">
        <v>1701</v>
      </c>
      <c r="D1540" s="102" t="s">
        <v>5525</v>
      </c>
      <c r="E1540" s="83" t="s">
        <v>1710</v>
      </c>
      <c r="F1540" s="67" t="s">
        <v>136</v>
      </c>
      <c r="G1540" s="83">
        <v>8400</v>
      </c>
      <c r="H1540" s="67" t="s">
        <v>162</v>
      </c>
      <c r="I1540" s="67">
        <v>1</v>
      </c>
      <c r="J1540" s="196">
        <v>39707</v>
      </c>
      <c r="K1540" s="67">
        <v>0</v>
      </c>
      <c r="L1540" s="123">
        <f t="shared" si="25"/>
        <v>30575</v>
      </c>
      <c r="M1540" s="108" t="s">
        <v>5740</v>
      </c>
      <c r="N1540" s="113" t="s">
        <v>9526</v>
      </c>
      <c r="Q1540" s="83" t="s">
        <v>4215</v>
      </c>
      <c r="R1540" s="182" t="s">
        <v>3527</v>
      </c>
      <c r="S1540" s="83" t="s">
        <v>139</v>
      </c>
      <c r="T1540" s="67" t="s">
        <v>140</v>
      </c>
      <c r="U1540" s="200" t="s">
        <v>7830</v>
      </c>
      <c r="X1540" s="83" t="s">
        <v>7576</v>
      </c>
    </row>
    <row r="1541" spans="1:24" ht="23.25">
      <c r="A1541" s="67" t="s">
        <v>134</v>
      </c>
      <c r="B1541" s="67" t="s">
        <v>135</v>
      </c>
      <c r="C1541" s="83">
        <v>2062</v>
      </c>
      <c r="D1541" s="102" t="s">
        <v>5525</v>
      </c>
      <c r="E1541" s="83" t="s">
        <v>1711</v>
      </c>
      <c r="F1541" s="67" t="s">
        <v>136</v>
      </c>
      <c r="G1541" s="83">
        <v>7800</v>
      </c>
      <c r="H1541" s="67" t="s">
        <v>162</v>
      </c>
      <c r="I1541" s="67">
        <v>1</v>
      </c>
      <c r="J1541" s="196">
        <v>40642</v>
      </c>
      <c r="K1541" s="67">
        <v>0</v>
      </c>
      <c r="L1541" s="123">
        <f t="shared" si="25"/>
        <v>31511</v>
      </c>
      <c r="M1541" s="108" t="s">
        <v>5740</v>
      </c>
      <c r="N1541" s="113" t="s">
        <v>9526</v>
      </c>
      <c r="Q1541" s="83" t="s">
        <v>5023</v>
      </c>
      <c r="R1541" s="182" t="s">
        <v>3528</v>
      </c>
      <c r="S1541" s="83" t="s">
        <v>139</v>
      </c>
      <c r="T1541" s="67" t="s">
        <v>140</v>
      </c>
      <c r="U1541" s="200" t="s">
        <v>7830</v>
      </c>
      <c r="X1541" s="83" t="s">
        <v>7577</v>
      </c>
    </row>
    <row r="1542" spans="1:24" ht="23.25">
      <c r="A1542" s="67" t="s">
        <v>134</v>
      </c>
      <c r="B1542" s="67" t="s">
        <v>135</v>
      </c>
      <c r="C1542" s="83">
        <v>1919</v>
      </c>
      <c r="D1542" s="102" t="s">
        <v>5489</v>
      </c>
      <c r="E1542" s="83" t="s">
        <v>1712</v>
      </c>
      <c r="F1542" s="67" t="s">
        <v>136</v>
      </c>
      <c r="G1542" s="83">
        <v>16000</v>
      </c>
      <c r="H1542" s="67" t="s">
        <v>162</v>
      </c>
      <c r="I1542" s="67">
        <v>1</v>
      </c>
      <c r="J1542" s="196">
        <v>39707</v>
      </c>
      <c r="K1542" s="67">
        <v>0</v>
      </c>
      <c r="L1542" s="123">
        <f t="shared" si="25"/>
        <v>30575</v>
      </c>
      <c r="M1542" s="108" t="s">
        <v>5781</v>
      </c>
      <c r="N1542" s="113" t="s">
        <v>9526</v>
      </c>
      <c r="Q1542" s="83" t="s">
        <v>5024</v>
      </c>
      <c r="R1542" s="182" t="s">
        <v>3529</v>
      </c>
      <c r="S1542" s="83" t="s">
        <v>139</v>
      </c>
      <c r="T1542" s="67" t="s">
        <v>140</v>
      </c>
      <c r="U1542" s="200" t="s">
        <v>7830</v>
      </c>
      <c r="X1542" s="83" t="s">
        <v>7578</v>
      </c>
    </row>
    <row r="1543" spans="1:24" ht="23.25">
      <c r="A1543" s="67" t="s">
        <v>134</v>
      </c>
      <c r="B1543" s="67" t="s">
        <v>135</v>
      </c>
      <c r="C1543" s="83">
        <v>1920</v>
      </c>
      <c r="D1543" s="102" t="s">
        <v>5561</v>
      </c>
      <c r="E1543" s="83" t="s">
        <v>1713</v>
      </c>
      <c r="F1543" s="67" t="s">
        <v>136</v>
      </c>
      <c r="G1543" s="83">
        <v>34000</v>
      </c>
      <c r="H1543" s="67" t="s">
        <v>162</v>
      </c>
      <c r="I1543" s="67">
        <v>1</v>
      </c>
      <c r="J1543" s="196">
        <v>39707</v>
      </c>
      <c r="K1543" s="67">
        <v>0</v>
      </c>
      <c r="L1543" s="123">
        <f t="shared" si="25"/>
        <v>30575</v>
      </c>
      <c r="M1543" s="108" t="s">
        <v>5803</v>
      </c>
      <c r="N1543" s="113" t="s">
        <v>9526</v>
      </c>
      <c r="Q1543" s="83" t="s">
        <v>5025</v>
      </c>
      <c r="R1543" s="182" t="s">
        <v>3530</v>
      </c>
      <c r="S1543" s="83" t="s">
        <v>139</v>
      </c>
      <c r="T1543" s="67" t="s">
        <v>140</v>
      </c>
      <c r="U1543" s="200" t="s">
        <v>7832</v>
      </c>
      <c r="X1543" s="83" t="s">
        <v>7579</v>
      </c>
    </row>
    <row r="1544" spans="1:24" ht="23.25">
      <c r="A1544" s="67" t="s">
        <v>134</v>
      </c>
      <c r="B1544" s="67" t="s">
        <v>135</v>
      </c>
      <c r="C1544" s="83">
        <v>1922</v>
      </c>
      <c r="D1544" s="102" t="s">
        <v>5561</v>
      </c>
      <c r="E1544" s="83" t="s">
        <v>1714</v>
      </c>
      <c r="F1544" s="67" t="s">
        <v>136</v>
      </c>
      <c r="G1544" s="83">
        <v>34000</v>
      </c>
      <c r="H1544" s="67" t="s">
        <v>162</v>
      </c>
      <c r="I1544" s="67">
        <v>1</v>
      </c>
      <c r="J1544" s="196">
        <v>39707</v>
      </c>
      <c r="K1544" s="67">
        <v>0</v>
      </c>
      <c r="L1544" s="123">
        <f t="shared" si="25"/>
        <v>30575</v>
      </c>
      <c r="M1544" s="108" t="s">
        <v>5803</v>
      </c>
      <c r="N1544" s="113" t="s">
        <v>9526</v>
      </c>
      <c r="Q1544" s="83" t="s">
        <v>5026</v>
      </c>
      <c r="R1544" s="182" t="s">
        <v>3531</v>
      </c>
      <c r="S1544" s="83" t="s">
        <v>139</v>
      </c>
      <c r="T1544" s="67" t="s">
        <v>140</v>
      </c>
      <c r="U1544" s="200" t="s">
        <v>7832</v>
      </c>
      <c r="X1544" s="83" t="s">
        <v>7580</v>
      </c>
    </row>
    <row r="1545" spans="1:24" ht="23.25">
      <c r="A1545" s="67" t="s">
        <v>134</v>
      </c>
      <c r="B1545" s="67" t="s">
        <v>135</v>
      </c>
      <c r="C1545" s="83">
        <v>1921</v>
      </c>
      <c r="D1545" s="102" t="s">
        <v>5561</v>
      </c>
      <c r="E1545" s="83" t="s">
        <v>1715</v>
      </c>
      <c r="F1545" s="67" t="s">
        <v>136</v>
      </c>
      <c r="G1545" s="83">
        <v>34000</v>
      </c>
      <c r="H1545" s="67" t="s">
        <v>162</v>
      </c>
      <c r="I1545" s="67">
        <v>1</v>
      </c>
      <c r="J1545" s="196">
        <v>39707</v>
      </c>
      <c r="K1545" s="67">
        <v>0</v>
      </c>
      <c r="L1545" s="123">
        <f t="shared" si="25"/>
        <v>30575</v>
      </c>
      <c r="M1545" s="108" t="s">
        <v>5803</v>
      </c>
      <c r="N1545" s="113" t="s">
        <v>9526</v>
      </c>
      <c r="Q1545" s="83" t="s">
        <v>5027</v>
      </c>
      <c r="R1545" s="182" t="s">
        <v>3532</v>
      </c>
      <c r="S1545" s="83" t="s">
        <v>139</v>
      </c>
      <c r="T1545" s="67" t="s">
        <v>140</v>
      </c>
      <c r="U1545" s="200" t="s">
        <v>7832</v>
      </c>
      <c r="X1545" s="83" t="s">
        <v>7581</v>
      </c>
    </row>
    <row r="1546" spans="1:24" ht="23.25">
      <c r="A1546" s="67" t="s">
        <v>134</v>
      </c>
      <c r="B1546" s="67" t="s">
        <v>135</v>
      </c>
      <c r="C1546" s="83">
        <v>1925</v>
      </c>
      <c r="D1546" s="102" t="s">
        <v>5500</v>
      </c>
      <c r="E1546" s="83" t="s">
        <v>1716</v>
      </c>
      <c r="F1546" s="67" t="s">
        <v>136</v>
      </c>
      <c r="G1546" s="83">
        <v>2900</v>
      </c>
      <c r="H1546" s="67" t="s">
        <v>5736</v>
      </c>
      <c r="I1546" s="67">
        <v>1</v>
      </c>
      <c r="J1546" s="196">
        <v>39707</v>
      </c>
      <c r="K1546" s="67">
        <v>0</v>
      </c>
      <c r="L1546" s="123">
        <f t="shared" si="25"/>
        <v>30575</v>
      </c>
      <c r="M1546" s="108" t="s">
        <v>5885</v>
      </c>
      <c r="N1546" s="113" t="s">
        <v>9526</v>
      </c>
      <c r="Q1546" s="83" t="s">
        <v>5028</v>
      </c>
      <c r="R1546" s="182" t="s">
        <v>3533</v>
      </c>
      <c r="S1546" s="83" t="s">
        <v>139</v>
      </c>
      <c r="T1546" s="67" t="s">
        <v>140</v>
      </c>
      <c r="U1546" s="200" t="s">
        <v>7830</v>
      </c>
      <c r="X1546" s="83" t="s">
        <v>7582</v>
      </c>
    </row>
    <row r="1547" spans="1:24" ht="23.25">
      <c r="A1547" s="67" t="s">
        <v>134</v>
      </c>
      <c r="B1547" s="67" t="s">
        <v>135</v>
      </c>
      <c r="C1547" s="83">
        <v>1926</v>
      </c>
      <c r="D1547" s="102" t="s">
        <v>5500</v>
      </c>
      <c r="E1547" s="83" t="s">
        <v>1717</v>
      </c>
      <c r="F1547" s="67" t="s">
        <v>136</v>
      </c>
      <c r="G1547" s="83">
        <v>2900</v>
      </c>
      <c r="H1547" s="67" t="s">
        <v>5736</v>
      </c>
      <c r="I1547" s="67">
        <v>1</v>
      </c>
      <c r="J1547" s="196">
        <v>36637</v>
      </c>
      <c r="K1547" s="67">
        <v>0</v>
      </c>
      <c r="L1547" s="123">
        <f t="shared" si="25"/>
        <v>27505</v>
      </c>
      <c r="M1547" s="108" t="s">
        <v>5885</v>
      </c>
      <c r="N1547" s="113" t="s">
        <v>9526</v>
      </c>
      <c r="Q1547" s="83" t="s">
        <v>5029</v>
      </c>
      <c r="R1547" s="182" t="s">
        <v>3534</v>
      </c>
      <c r="S1547" s="83" t="s">
        <v>139</v>
      </c>
      <c r="T1547" s="67" t="s">
        <v>140</v>
      </c>
      <c r="U1547" s="200" t="s">
        <v>7830</v>
      </c>
      <c r="X1547" s="83" t="s">
        <v>7583</v>
      </c>
    </row>
    <row r="1548" spans="1:24" ht="23.25">
      <c r="A1548" s="67" t="s">
        <v>134</v>
      </c>
      <c r="B1548" s="67" t="s">
        <v>135</v>
      </c>
      <c r="C1548" s="83">
        <v>1547</v>
      </c>
      <c r="D1548" s="102" t="s">
        <v>5484</v>
      </c>
      <c r="E1548" s="83" t="s">
        <v>1718</v>
      </c>
      <c r="F1548" s="67" t="s">
        <v>136</v>
      </c>
      <c r="G1548" s="83">
        <v>30024</v>
      </c>
      <c r="H1548" s="67" t="s">
        <v>162</v>
      </c>
      <c r="I1548" s="67">
        <v>1</v>
      </c>
      <c r="J1548" s="196">
        <v>39707</v>
      </c>
      <c r="K1548" s="67">
        <v>0</v>
      </c>
      <c r="L1548" s="123">
        <f t="shared" si="25"/>
        <v>30575</v>
      </c>
      <c r="M1548" s="108" t="s">
        <v>5894</v>
      </c>
      <c r="N1548" s="113" t="s">
        <v>9526</v>
      </c>
      <c r="Q1548" s="83" t="s">
        <v>5030</v>
      </c>
      <c r="R1548" s="182" t="s">
        <v>3535</v>
      </c>
      <c r="S1548" s="83" t="s">
        <v>139</v>
      </c>
      <c r="T1548" s="67" t="s">
        <v>140</v>
      </c>
      <c r="U1548" s="200" t="s">
        <v>7832</v>
      </c>
      <c r="X1548" s="83" t="s">
        <v>7584</v>
      </c>
    </row>
    <row r="1549" spans="1:24" ht="23.25">
      <c r="A1549" s="67" t="s">
        <v>134</v>
      </c>
      <c r="B1549" s="67" t="s">
        <v>135</v>
      </c>
      <c r="C1549" s="83">
        <v>1940</v>
      </c>
      <c r="D1549" s="102" t="s">
        <v>5504</v>
      </c>
      <c r="E1549" s="83" t="s">
        <v>1719</v>
      </c>
      <c r="F1549" s="67" t="s">
        <v>136</v>
      </c>
      <c r="G1549" s="83">
        <v>18000</v>
      </c>
      <c r="H1549" s="67" t="s">
        <v>162</v>
      </c>
      <c r="I1549" s="67">
        <v>1</v>
      </c>
      <c r="J1549" s="196">
        <v>39707</v>
      </c>
      <c r="K1549" s="67">
        <v>0</v>
      </c>
      <c r="L1549" s="123">
        <f t="shared" si="25"/>
        <v>30575</v>
      </c>
      <c r="M1549" s="108" t="s">
        <v>5874</v>
      </c>
      <c r="N1549" s="113" t="s">
        <v>9526</v>
      </c>
      <c r="Q1549" s="83" t="s">
        <v>5031</v>
      </c>
      <c r="R1549" s="182" t="s">
        <v>3536</v>
      </c>
      <c r="S1549" s="83" t="s">
        <v>139</v>
      </c>
      <c r="T1549" s="67" t="s">
        <v>140</v>
      </c>
      <c r="U1549" s="200" t="s">
        <v>7831</v>
      </c>
      <c r="X1549" s="83" t="s">
        <v>7585</v>
      </c>
    </row>
    <row r="1550" spans="1:24" ht="23.25">
      <c r="A1550" s="67" t="s">
        <v>134</v>
      </c>
      <c r="B1550" s="67" t="s">
        <v>135</v>
      </c>
      <c r="C1550" s="83">
        <v>1941</v>
      </c>
      <c r="D1550" s="102" t="s">
        <v>5504</v>
      </c>
      <c r="E1550" s="83" t="s">
        <v>1720</v>
      </c>
      <c r="F1550" s="67" t="s">
        <v>136</v>
      </c>
      <c r="G1550" s="83">
        <v>14400</v>
      </c>
      <c r="H1550" s="67" t="s">
        <v>162</v>
      </c>
      <c r="I1550" s="67">
        <v>1</v>
      </c>
      <c r="J1550" s="196">
        <v>39707</v>
      </c>
      <c r="K1550" s="67">
        <v>0</v>
      </c>
      <c r="L1550" s="123">
        <f t="shared" si="25"/>
        <v>30575</v>
      </c>
      <c r="M1550" s="108" t="s">
        <v>5874</v>
      </c>
      <c r="N1550" s="113" t="s">
        <v>9526</v>
      </c>
      <c r="Q1550" s="83" t="s">
        <v>5032</v>
      </c>
      <c r="R1550" s="182" t="s">
        <v>3537</v>
      </c>
      <c r="S1550" s="83" t="s">
        <v>139</v>
      </c>
      <c r="T1550" s="67" t="s">
        <v>140</v>
      </c>
      <c r="U1550" s="200" t="s">
        <v>7831</v>
      </c>
      <c r="X1550" s="83" t="s">
        <v>7586</v>
      </c>
    </row>
    <row r="1551" spans="1:24" ht="23.25">
      <c r="A1551" s="67" t="s">
        <v>134</v>
      </c>
      <c r="B1551" s="67" t="s">
        <v>135</v>
      </c>
      <c r="C1551" s="83">
        <v>1947</v>
      </c>
      <c r="D1551" s="102" t="s">
        <v>5500</v>
      </c>
      <c r="E1551" s="83" t="s">
        <v>1721</v>
      </c>
      <c r="F1551" s="67" t="s">
        <v>136</v>
      </c>
      <c r="G1551" s="83">
        <v>10200</v>
      </c>
      <c r="H1551" s="67" t="s">
        <v>5736</v>
      </c>
      <c r="I1551" s="67">
        <v>1</v>
      </c>
      <c r="J1551" s="196">
        <v>39707</v>
      </c>
      <c r="K1551" s="67">
        <v>0</v>
      </c>
      <c r="L1551" s="123">
        <f t="shared" si="25"/>
        <v>30575</v>
      </c>
      <c r="M1551" s="108" t="s">
        <v>5827</v>
      </c>
      <c r="N1551" s="113" t="s">
        <v>9526</v>
      </c>
      <c r="Q1551" s="83" t="s">
        <v>5033</v>
      </c>
      <c r="R1551" s="182" t="s">
        <v>3538</v>
      </c>
      <c r="S1551" s="83" t="s">
        <v>139</v>
      </c>
      <c r="T1551" s="67" t="s">
        <v>140</v>
      </c>
      <c r="U1551" s="200" t="s">
        <v>7830</v>
      </c>
      <c r="X1551" s="83" t="s">
        <v>7587</v>
      </c>
    </row>
    <row r="1552" spans="1:24" ht="23.25">
      <c r="A1552" s="67" t="s">
        <v>134</v>
      </c>
      <c r="B1552" s="67" t="s">
        <v>135</v>
      </c>
      <c r="C1552" s="83">
        <v>1946</v>
      </c>
      <c r="D1552" s="102" t="s">
        <v>5500</v>
      </c>
      <c r="E1552" s="83" t="s">
        <v>1722</v>
      </c>
      <c r="F1552" s="67" t="s">
        <v>136</v>
      </c>
      <c r="G1552" s="83">
        <v>3650</v>
      </c>
      <c r="H1552" s="67" t="s">
        <v>5736</v>
      </c>
      <c r="I1552" s="67">
        <v>1</v>
      </c>
      <c r="J1552" s="196">
        <v>39707</v>
      </c>
      <c r="K1552" s="67">
        <v>0</v>
      </c>
      <c r="L1552" s="123">
        <f t="shared" si="25"/>
        <v>30575</v>
      </c>
      <c r="M1552" s="108" t="s">
        <v>5827</v>
      </c>
      <c r="N1552" s="113" t="s">
        <v>9526</v>
      </c>
      <c r="Q1552" s="83" t="s">
        <v>5034</v>
      </c>
      <c r="R1552" s="182" t="s">
        <v>3539</v>
      </c>
      <c r="S1552" s="83" t="s">
        <v>139</v>
      </c>
      <c r="T1552" s="67" t="s">
        <v>140</v>
      </c>
      <c r="U1552" s="200" t="s">
        <v>7830</v>
      </c>
      <c r="X1552" s="83" t="s">
        <v>7588</v>
      </c>
    </row>
    <row r="1553" spans="1:24" ht="23.25">
      <c r="A1553" s="67" t="s">
        <v>134</v>
      </c>
      <c r="B1553" s="67" t="s">
        <v>135</v>
      </c>
      <c r="C1553" s="83">
        <v>1948</v>
      </c>
      <c r="D1553" s="102" t="s">
        <v>5545</v>
      </c>
      <c r="E1553" s="83" t="s">
        <v>1723</v>
      </c>
      <c r="F1553" s="67" t="s">
        <v>136</v>
      </c>
      <c r="G1553" s="83">
        <v>14400</v>
      </c>
      <c r="H1553" s="67" t="s">
        <v>162</v>
      </c>
      <c r="I1553" s="67">
        <v>1</v>
      </c>
      <c r="J1553" s="196">
        <v>39707</v>
      </c>
      <c r="K1553" s="67">
        <v>0</v>
      </c>
      <c r="L1553" s="123">
        <f t="shared" si="25"/>
        <v>30575</v>
      </c>
      <c r="M1553" s="108" t="s">
        <v>5784</v>
      </c>
      <c r="N1553" s="113" t="s">
        <v>9526</v>
      </c>
      <c r="Q1553" s="83" t="s">
        <v>5035</v>
      </c>
      <c r="R1553" s="182" t="s">
        <v>3540</v>
      </c>
      <c r="S1553" s="83" t="s">
        <v>139</v>
      </c>
      <c r="T1553" s="67" t="s">
        <v>140</v>
      </c>
      <c r="U1553" s="200" t="s">
        <v>7830</v>
      </c>
      <c r="X1553" s="83" t="s">
        <v>7589</v>
      </c>
    </row>
    <row r="1554" spans="1:24" ht="23.25">
      <c r="A1554" s="67" t="s">
        <v>134</v>
      </c>
      <c r="B1554" s="67" t="s">
        <v>135</v>
      </c>
      <c r="C1554" s="83">
        <v>2098</v>
      </c>
      <c r="D1554" s="102" t="s">
        <v>5485</v>
      </c>
      <c r="E1554" s="83" t="s">
        <v>1724</v>
      </c>
      <c r="F1554" s="67" t="s">
        <v>136</v>
      </c>
      <c r="G1554" s="83">
        <v>2400</v>
      </c>
      <c r="H1554" s="67" t="s">
        <v>162</v>
      </c>
      <c r="I1554" s="67">
        <v>1</v>
      </c>
      <c r="J1554" s="196">
        <v>40761</v>
      </c>
      <c r="K1554" s="67">
        <v>0</v>
      </c>
      <c r="L1554" s="123">
        <f t="shared" si="25"/>
        <v>31630</v>
      </c>
      <c r="M1554" s="108" t="s">
        <v>171</v>
      </c>
      <c r="N1554" s="113" t="s">
        <v>9526</v>
      </c>
      <c r="Q1554" s="83" t="s">
        <v>5036</v>
      </c>
      <c r="R1554" s="182" t="s">
        <v>3541</v>
      </c>
      <c r="S1554" s="83" t="s">
        <v>139</v>
      </c>
      <c r="T1554" s="67" t="s">
        <v>140</v>
      </c>
      <c r="U1554" s="200" t="s">
        <v>7830</v>
      </c>
      <c r="X1554" s="83" t="s">
        <v>7590</v>
      </c>
    </row>
    <row r="1555" spans="1:24" ht="23.25">
      <c r="A1555" s="67" t="s">
        <v>134</v>
      </c>
      <c r="B1555" s="67" t="s">
        <v>135</v>
      </c>
      <c r="C1555" s="83">
        <v>1973</v>
      </c>
      <c r="D1555" s="102" t="s">
        <v>5525</v>
      </c>
      <c r="E1555" s="83" t="s">
        <v>1725</v>
      </c>
      <c r="F1555" s="67" t="s">
        <v>136</v>
      </c>
      <c r="G1555" s="83">
        <v>29400</v>
      </c>
      <c r="H1555" s="67" t="s">
        <v>162</v>
      </c>
      <c r="I1555" s="67">
        <v>1</v>
      </c>
      <c r="J1555" s="196">
        <v>39707</v>
      </c>
      <c r="K1555" s="67">
        <v>0</v>
      </c>
      <c r="L1555" s="123">
        <f t="shared" si="25"/>
        <v>30575</v>
      </c>
      <c r="M1555" s="108" t="s">
        <v>5829</v>
      </c>
      <c r="N1555" s="113" t="s">
        <v>9526</v>
      </c>
      <c r="Q1555" s="83" t="s">
        <v>5037</v>
      </c>
      <c r="R1555" s="182" t="s">
        <v>3542</v>
      </c>
      <c r="S1555" s="83" t="s">
        <v>139</v>
      </c>
      <c r="T1555" s="67" t="s">
        <v>140</v>
      </c>
      <c r="U1555" s="200" t="s">
        <v>7832</v>
      </c>
      <c r="X1555" s="83" t="s">
        <v>7591</v>
      </c>
    </row>
    <row r="1556" spans="1:24" ht="23.25">
      <c r="A1556" s="67" t="s">
        <v>134</v>
      </c>
      <c r="B1556" s="67" t="s">
        <v>135</v>
      </c>
      <c r="C1556" s="83">
        <v>1064</v>
      </c>
      <c r="D1556" s="102" t="s">
        <v>5525</v>
      </c>
      <c r="E1556" s="83" t="s">
        <v>1726</v>
      </c>
      <c r="F1556" s="67" t="s">
        <v>136</v>
      </c>
      <c r="G1556" s="83">
        <v>30000</v>
      </c>
      <c r="H1556" s="67" t="s">
        <v>162</v>
      </c>
      <c r="I1556" s="67">
        <v>1</v>
      </c>
      <c r="J1556" s="196">
        <v>39707</v>
      </c>
      <c r="K1556" s="67">
        <v>0</v>
      </c>
      <c r="L1556" s="123">
        <f t="shared" si="25"/>
        <v>30575</v>
      </c>
      <c r="M1556" s="108" t="s">
        <v>5829</v>
      </c>
      <c r="N1556" s="113" t="s">
        <v>9526</v>
      </c>
      <c r="Q1556" s="83" t="s">
        <v>5038</v>
      </c>
      <c r="R1556" s="182" t="s">
        <v>3543</v>
      </c>
      <c r="S1556" s="83" t="s">
        <v>139</v>
      </c>
      <c r="T1556" s="67" t="s">
        <v>140</v>
      </c>
      <c r="U1556" s="200" t="s">
        <v>7832</v>
      </c>
      <c r="X1556" s="83" t="s">
        <v>7592</v>
      </c>
    </row>
    <row r="1557" spans="1:24" ht="23.25">
      <c r="A1557" s="67" t="s">
        <v>134</v>
      </c>
      <c r="B1557" s="67" t="s">
        <v>135</v>
      </c>
      <c r="C1557" s="83">
        <v>1977</v>
      </c>
      <c r="D1557" s="102" t="s">
        <v>5525</v>
      </c>
      <c r="E1557" s="83" t="s">
        <v>1727</v>
      </c>
      <c r="F1557" s="67" t="s">
        <v>136</v>
      </c>
      <c r="G1557" s="83">
        <v>27000</v>
      </c>
      <c r="H1557" s="67" t="s">
        <v>162</v>
      </c>
      <c r="I1557" s="67">
        <v>1</v>
      </c>
      <c r="J1557" s="196">
        <v>39707</v>
      </c>
      <c r="K1557" s="67">
        <v>0</v>
      </c>
      <c r="L1557" s="123">
        <f t="shared" si="25"/>
        <v>30575</v>
      </c>
      <c r="M1557" s="108" t="s">
        <v>5829</v>
      </c>
      <c r="N1557" s="113" t="s">
        <v>9526</v>
      </c>
      <c r="Q1557" s="83" t="s">
        <v>5039</v>
      </c>
      <c r="R1557" s="182" t="s">
        <v>3544</v>
      </c>
      <c r="S1557" s="83" t="s">
        <v>139</v>
      </c>
      <c r="T1557" s="67" t="s">
        <v>140</v>
      </c>
      <c r="U1557" s="200" t="s">
        <v>7832</v>
      </c>
      <c r="X1557" s="83" t="s">
        <v>7593</v>
      </c>
    </row>
    <row r="1558" spans="1:24" ht="23.25">
      <c r="A1558" s="67" t="s">
        <v>134</v>
      </c>
      <c r="B1558" s="67" t="s">
        <v>135</v>
      </c>
      <c r="C1558" s="83">
        <v>1974</v>
      </c>
      <c r="D1558" s="102" t="s">
        <v>5525</v>
      </c>
      <c r="E1558" s="83" t="s">
        <v>1728</v>
      </c>
      <c r="F1558" s="67" t="s">
        <v>136</v>
      </c>
      <c r="G1558" s="83">
        <v>26400</v>
      </c>
      <c r="H1558" s="67" t="s">
        <v>162</v>
      </c>
      <c r="I1558" s="67">
        <v>1</v>
      </c>
      <c r="J1558" s="196">
        <v>39707</v>
      </c>
      <c r="K1558" s="67">
        <v>0</v>
      </c>
      <c r="L1558" s="123">
        <f t="shared" si="25"/>
        <v>30575</v>
      </c>
      <c r="M1558" s="108" t="s">
        <v>5829</v>
      </c>
      <c r="N1558" s="113" t="s">
        <v>9526</v>
      </c>
      <c r="Q1558" s="83" t="s">
        <v>5040</v>
      </c>
      <c r="R1558" s="182" t="s">
        <v>3545</v>
      </c>
      <c r="S1558" s="83" t="s">
        <v>139</v>
      </c>
      <c r="T1558" s="67" t="s">
        <v>140</v>
      </c>
      <c r="U1558" s="200" t="s">
        <v>7832</v>
      </c>
      <c r="X1558" s="83" t="s">
        <v>7594</v>
      </c>
    </row>
    <row r="1559" spans="1:24" ht="23.25">
      <c r="A1559" s="67" t="s">
        <v>134</v>
      </c>
      <c r="B1559" s="67" t="s">
        <v>135</v>
      </c>
      <c r="C1559" s="83">
        <v>1972</v>
      </c>
      <c r="D1559" s="102" t="s">
        <v>5507</v>
      </c>
      <c r="E1559" s="83" t="s">
        <v>1729</v>
      </c>
      <c r="F1559" s="67" t="s">
        <v>136</v>
      </c>
      <c r="G1559" s="83">
        <v>7700</v>
      </c>
      <c r="H1559" s="67" t="s">
        <v>162</v>
      </c>
      <c r="I1559" s="67">
        <v>1</v>
      </c>
      <c r="J1559" s="196">
        <v>39707</v>
      </c>
      <c r="K1559" s="67">
        <v>0</v>
      </c>
      <c r="L1559" s="123">
        <f t="shared" si="25"/>
        <v>30575</v>
      </c>
      <c r="M1559" s="108" t="s">
        <v>5922</v>
      </c>
      <c r="N1559" s="113" t="s">
        <v>9526</v>
      </c>
      <c r="Q1559" s="83" t="s">
        <v>5041</v>
      </c>
      <c r="R1559" s="182" t="s">
        <v>3546</v>
      </c>
      <c r="S1559" s="83" t="s">
        <v>139</v>
      </c>
      <c r="T1559" s="67" t="s">
        <v>140</v>
      </c>
      <c r="U1559" s="200" t="s">
        <v>7830</v>
      </c>
      <c r="X1559" s="83" t="s">
        <v>7595</v>
      </c>
    </row>
    <row r="1560" spans="1:24" ht="23.25">
      <c r="A1560" s="67" t="s">
        <v>134</v>
      </c>
      <c r="B1560" s="67" t="s">
        <v>135</v>
      </c>
      <c r="C1560" s="83">
        <v>1969</v>
      </c>
      <c r="D1560" s="102" t="s">
        <v>5602</v>
      </c>
      <c r="E1560" s="83" t="s">
        <v>1730</v>
      </c>
      <c r="F1560" s="67" t="s">
        <v>5807</v>
      </c>
      <c r="G1560" s="83">
        <v>21000</v>
      </c>
      <c r="H1560" s="67" t="s">
        <v>162</v>
      </c>
      <c r="I1560" s="67">
        <v>1</v>
      </c>
      <c r="J1560" s="196">
        <v>39707</v>
      </c>
      <c r="K1560" s="67">
        <v>0</v>
      </c>
      <c r="L1560" s="123">
        <f t="shared" si="25"/>
        <v>30575</v>
      </c>
      <c r="M1560" s="108" t="s">
        <v>5951</v>
      </c>
      <c r="N1560" s="113" t="s">
        <v>9526</v>
      </c>
      <c r="Q1560" s="83" t="s">
        <v>5042</v>
      </c>
      <c r="R1560" s="182" t="s">
        <v>3547</v>
      </c>
      <c r="S1560" s="83" t="s">
        <v>139</v>
      </c>
      <c r="T1560" s="67" t="s">
        <v>140</v>
      </c>
      <c r="U1560" s="200" t="s">
        <v>7832</v>
      </c>
      <c r="X1560" s="83" t="s">
        <v>7596</v>
      </c>
    </row>
    <row r="1561" spans="1:24" ht="23.25">
      <c r="A1561" s="67" t="s">
        <v>134</v>
      </c>
      <c r="B1561" s="67" t="s">
        <v>135</v>
      </c>
      <c r="C1561" s="83">
        <v>1971</v>
      </c>
      <c r="D1561" s="102" t="s">
        <v>5570</v>
      </c>
      <c r="E1561" s="83" t="s">
        <v>1731</v>
      </c>
      <c r="F1561" s="67" t="s">
        <v>136</v>
      </c>
      <c r="G1561" s="83">
        <v>19200</v>
      </c>
      <c r="H1561" s="67" t="s">
        <v>162</v>
      </c>
      <c r="I1561" s="67">
        <v>1</v>
      </c>
      <c r="J1561" s="196">
        <v>39707</v>
      </c>
      <c r="K1561" s="67">
        <v>0</v>
      </c>
      <c r="L1561" s="123">
        <f t="shared" si="25"/>
        <v>30575</v>
      </c>
      <c r="M1561" s="108" t="s">
        <v>5950</v>
      </c>
      <c r="N1561" s="113" t="s">
        <v>9526</v>
      </c>
      <c r="Q1561" s="83" t="s">
        <v>5043</v>
      </c>
      <c r="R1561" s="182" t="s">
        <v>3548</v>
      </c>
      <c r="S1561" s="83" t="s">
        <v>139</v>
      </c>
      <c r="T1561" s="67" t="s">
        <v>140</v>
      </c>
      <c r="U1561" s="200" t="s">
        <v>7831</v>
      </c>
      <c r="X1561" s="83" t="s">
        <v>7597</v>
      </c>
    </row>
    <row r="1562" spans="1:24" ht="23.25">
      <c r="A1562" s="67" t="s">
        <v>134</v>
      </c>
      <c r="B1562" s="67" t="s">
        <v>135</v>
      </c>
      <c r="C1562" s="83">
        <v>2053</v>
      </c>
      <c r="D1562" s="102" t="s">
        <v>5582</v>
      </c>
      <c r="E1562" s="83" t="s">
        <v>1732</v>
      </c>
      <c r="F1562" s="67" t="s">
        <v>5807</v>
      </c>
      <c r="G1562" s="83">
        <v>7200</v>
      </c>
      <c r="H1562" s="67" t="s">
        <v>162</v>
      </c>
      <c r="I1562" s="67">
        <v>1</v>
      </c>
      <c r="J1562" s="196">
        <v>40872</v>
      </c>
      <c r="K1562" s="67">
        <v>0</v>
      </c>
      <c r="L1562" s="123">
        <f t="shared" si="25"/>
        <v>31741</v>
      </c>
      <c r="M1562" s="108" t="s">
        <v>5838</v>
      </c>
      <c r="N1562" s="113" t="s">
        <v>9526</v>
      </c>
      <c r="Q1562" s="83" t="s">
        <v>5044</v>
      </c>
      <c r="R1562" s="182" t="s">
        <v>3549</v>
      </c>
      <c r="S1562" s="83" t="s">
        <v>139</v>
      </c>
      <c r="T1562" s="67" t="s">
        <v>140</v>
      </c>
      <c r="U1562" s="200" t="s">
        <v>7830</v>
      </c>
      <c r="X1562" s="83" t="s">
        <v>137</v>
      </c>
    </row>
    <row r="1563" spans="1:24" ht="23.25">
      <c r="A1563" s="67" t="s">
        <v>134</v>
      </c>
      <c r="B1563" s="67" t="s">
        <v>135</v>
      </c>
      <c r="C1563" s="83">
        <v>1959</v>
      </c>
      <c r="D1563" s="102" t="s">
        <v>5677</v>
      </c>
      <c r="E1563" s="83" t="s">
        <v>1733</v>
      </c>
      <c r="F1563" s="67" t="s">
        <v>136</v>
      </c>
      <c r="G1563" s="83">
        <v>9050</v>
      </c>
      <c r="H1563" s="67" t="s">
        <v>162</v>
      </c>
      <c r="I1563" s="67">
        <v>1</v>
      </c>
      <c r="J1563" s="196">
        <v>39707</v>
      </c>
      <c r="K1563" s="67">
        <v>0</v>
      </c>
      <c r="L1563" s="123">
        <f t="shared" si="25"/>
        <v>30575</v>
      </c>
      <c r="M1563" s="108" t="s">
        <v>6014</v>
      </c>
      <c r="N1563" s="113" t="s">
        <v>9526</v>
      </c>
      <c r="Q1563" s="83" t="s">
        <v>5045</v>
      </c>
      <c r="R1563" s="182" t="s">
        <v>3550</v>
      </c>
      <c r="S1563" s="83" t="s">
        <v>139</v>
      </c>
      <c r="T1563" s="67" t="s">
        <v>140</v>
      </c>
      <c r="U1563" s="200" t="s">
        <v>7830</v>
      </c>
      <c r="X1563" s="83" t="s">
        <v>137</v>
      </c>
    </row>
    <row r="1564" spans="1:24" ht="23.25">
      <c r="A1564" s="67" t="s">
        <v>134</v>
      </c>
      <c r="B1564" s="67" t="s">
        <v>135</v>
      </c>
      <c r="C1564" s="83">
        <v>2148</v>
      </c>
      <c r="D1564" s="102" t="s">
        <v>5677</v>
      </c>
      <c r="E1564" s="83" t="s">
        <v>1734</v>
      </c>
      <c r="F1564" s="67" t="s">
        <v>136</v>
      </c>
      <c r="G1564" s="83">
        <v>9050</v>
      </c>
      <c r="H1564" s="67" t="s">
        <v>162</v>
      </c>
      <c r="I1564" s="67">
        <v>1</v>
      </c>
      <c r="J1564" s="196">
        <v>40872</v>
      </c>
      <c r="K1564" s="67">
        <v>0</v>
      </c>
      <c r="L1564" s="123">
        <f t="shared" si="25"/>
        <v>31741</v>
      </c>
      <c r="M1564" s="108" t="s">
        <v>6014</v>
      </c>
      <c r="N1564" s="113" t="s">
        <v>9526</v>
      </c>
      <c r="Q1564" s="83" t="s">
        <v>5045</v>
      </c>
      <c r="R1564" s="182" t="s">
        <v>3551</v>
      </c>
      <c r="S1564" s="83" t="s">
        <v>139</v>
      </c>
      <c r="T1564" s="67" t="s">
        <v>140</v>
      </c>
      <c r="U1564" s="200" t="s">
        <v>7830</v>
      </c>
      <c r="X1564" s="83" t="s">
        <v>7598</v>
      </c>
    </row>
    <row r="1565" spans="1:24" ht="23.25">
      <c r="A1565" s="67" t="s">
        <v>134</v>
      </c>
      <c r="B1565" s="67" t="s">
        <v>135</v>
      </c>
      <c r="C1565" s="83">
        <v>1071</v>
      </c>
      <c r="D1565" s="102" t="s">
        <v>5529</v>
      </c>
      <c r="E1565" s="83" t="s">
        <v>1735</v>
      </c>
      <c r="F1565" s="67" t="s">
        <v>136</v>
      </c>
      <c r="G1565" s="83">
        <v>9000</v>
      </c>
      <c r="H1565" s="67" t="s">
        <v>162</v>
      </c>
      <c r="I1565" s="67">
        <v>1</v>
      </c>
      <c r="J1565" s="196">
        <v>39707</v>
      </c>
      <c r="K1565" s="67">
        <v>0</v>
      </c>
      <c r="L1565" s="123">
        <f t="shared" si="25"/>
        <v>30575</v>
      </c>
      <c r="M1565" s="108" t="s">
        <v>5881</v>
      </c>
      <c r="N1565" s="113" t="s">
        <v>9526</v>
      </c>
      <c r="Q1565" s="83" t="s">
        <v>5046</v>
      </c>
      <c r="R1565" s="182" t="s">
        <v>3552</v>
      </c>
      <c r="S1565" s="83" t="s">
        <v>139</v>
      </c>
      <c r="T1565" s="67" t="s">
        <v>140</v>
      </c>
      <c r="U1565" s="200" t="s">
        <v>7830</v>
      </c>
      <c r="X1565" s="83" t="s">
        <v>137</v>
      </c>
    </row>
    <row r="1566" spans="1:24" ht="23.25">
      <c r="A1566" s="67" t="s">
        <v>134</v>
      </c>
      <c r="B1566" s="67" t="s">
        <v>135</v>
      </c>
      <c r="C1566" s="83">
        <v>1950</v>
      </c>
      <c r="D1566" s="102" t="s">
        <v>5591</v>
      </c>
      <c r="E1566" s="83" t="s">
        <v>1736</v>
      </c>
      <c r="F1566" s="67" t="s">
        <v>136</v>
      </c>
      <c r="G1566" s="83">
        <v>15000</v>
      </c>
      <c r="H1566" s="67" t="s">
        <v>162</v>
      </c>
      <c r="I1566" s="67">
        <v>1</v>
      </c>
      <c r="J1566" s="196">
        <v>39707</v>
      </c>
      <c r="K1566" s="67">
        <v>0</v>
      </c>
      <c r="L1566" s="123">
        <f t="shared" si="25"/>
        <v>30575</v>
      </c>
      <c r="M1566" s="108" t="s">
        <v>166</v>
      </c>
      <c r="N1566" s="113" t="s">
        <v>9526</v>
      </c>
      <c r="Q1566" s="83" t="s">
        <v>5047</v>
      </c>
      <c r="R1566" s="182" t="s">
        <v>3553</v>
      </c>
      <c r="S1566" s="83" t="s">
        <v>139</v>
      </c>
      <c r="T1566" s="67" t="s">
        <v>140</v>
      </c>
      <c r="U1566" s="200" t="s">
        <v>7831</v>
      </c>
      <c r="X1566" s="83" t="s">
        <v>137</v>
      </c>
    </row>
    <row r="1567" spans="1:24" ht="23.25">
      <c r="A1567" s="67" t="s">
        <v>134</v>
      </c>
      <c r="B1567" s="67" t="s">
        <v>135</v>
      </c>
      <c r="C1567" s="83">
        <v>1970</v>
      </c>
      <c r="D1567" s="102" t="s">
        <v>5608</v>
      </c>
      <c r="E1567" s="83" t="s">
        <v>1737</v>
      </c>
      <c r="F1567" s="67" t="s">
        <v>5807</v>
      </c>
      <c r="G1567" s="83">
        <v>21000</v>
      </c>
      <c r="H1567" s="67" t="s">
        <v>162</v>
      </c>
      <c r="I1567" s="67">
        <v>1</v>
      </c>
      <c r="J1567" s="196">
        <v>39707</v>
      </c>
      <c r="K1567" s="67">
        <v>0</v>
      </c>
      <c r="L1567" s="123">
        <f t="shared" si="25"/>
        <v>30575</v>
      </c>
      <c r="M1567" s="108" t="s">
        <v>166</v>
      </c>
      <c r="N1567" s="113" t="s">
        <v>9526</v>
      </c>
      <c r="Q1567" s="83" t="s">
        <v>4542</v>
      </c>
      <c r="R1567" s="182" t="s">
        <v>3554</v>
      </c>
      <c r="S1567" s="83" t="s">
        <v>139</v>
      </c>
      <c r="T1567" s="67" t="s">
        <v>140</v>
      </c>
      <c r="U1567" s="200" t="s">
        <v>7831</v>
      </c>
      <c r="X1567" s="83" t="s">
        <v>137</v>
      </c>
    </row>
    <row r="1568" spans="1:24" ht="23.25">
      <c r="A1568" s="67" t="s">
        <v>134</v>
      </c>
      <c r="B1568" s="67" t="s">
        <v>135</v>
      </c>
      <c r="C1568" s="83">
        <v>3145</v>
      </c>
      <c r="D1568" s="102" t="s">
        <v>5483</v>
      </c>
      <c r="E1568" s="83" t="s">
        <v>1738</v>
      </c>
      <c r="F1568" s="67" t="s">
        <v>5807</v>
      </c>
      <c r="G1568" s="83">
        <v>500</v>
      </c>
      <c r="H1568" s="67" t="s">
        <v>162</v>
      </c>
      <c r="I1568" s="67">
        <v>1</v>
      </c>
      <c r="J1568" s="196">
        <v>40896</v>
      </c>
      <c r="K1568" s="67">
        <v>0</v>
      </c>
      <c r="L1568" s="123">
        <f t="shared" si="25"/>
        <v>31765</v>
      </c>
      <c r="M1568" s="108" t="s">
        <v>5866</v>
      </c>
      <c r="N1568" s="113" t="s">
        <v>9526</v>
      </c>
      <c r="Q1568" s="83" t="s">
        <v>137</v>
      </c>
      <c r="R1568" s="182">
        <v>813081444953</v>
      </c>
      <c r="S1568" s="83" t="s">
        <v>139</v>
      </c>
      <c r="T1568" s="67" t="s">
        <v>140</v>
      </c>
      <c r="U1568" s="200" t="s">
        <v>7830</v>
      </c>
      <c r="X1568" s="83" t="s">
        <v>137</v>
      </c>
    </row>
    <row r="1569" spans="1:24" ht="23.25">
      <c r="A1569" s="67" t="s">
        <v>134</v>
      </c>
      <c r="B1569" s="67" t="s">
        <v>135</v>
      </c>
      <c r="C1569" s="83">
        <v>3146</v>
      </c>
      <c r="D1569" s="102" t="s">
        <v>5525</v>
      </c>
      <c r="E1569" s="83" t="s">
        <v>1739</v>
      </c>
      <c r="F1569" s="67" t="s">
        <v>5807</v>
      </c>
      <c r="G1569" s="83">
        <v>500</v>
      </c>
      <c r="H1569" s="67" t="s">
        <v>162</v>
      </c>
      <c r="I1569" s="67">
        <v>1</v>
      </c>
      <c r="J1569" s="196">
        <v>40896</v>
      </c>
      <c r="K1569" s="67">
        <v>0</v>
      </c>
      <c r="L1569" s="123">
        <f t="shared" si="25"/>
        <v>31765</v>
      </c>
      <c r="M1569" s="108" t="s">
        <v>5896</v>
      </c>
      <c r="N1569" s="113" t="s">
        <v>9526</v>
      </c>
      <c r="Q1569" s="83">
        <v>9449466610</v>
      </c>
      <c r="R1569" s="182">
        <v>326931571853</v>
      </c>
      <c r="S1569" s="83" t="s">
        <v>139</v>
      </c>
      <c r="T1569" s="67" t="s">
        <v>140</v>
      </c>
      <c r="U1569" s="200" t="s">
        <v>7830</v>
      </c>
      <c r="X1569" s="83" t="s">
        <v>137</v>
      </c>
    </row>
    <row r="1570" spans="1:24" ht="23.25">
      <c r="A1570" s="67" t="s">
        <v>134</v>
      </c>
      <c r="B1570" s="67" t="s">
        <v>135</v>
      </c>
      <c r="C1570" s="83">
        <v>2261</v>
      </c>
      <c r="D1570" s="102" t="s">
        <v>5483</v>
      </c>
      <c r="E1570" s="83" t="s">
        <v>1740</v>
      </c>
      <c r="F1570" s="67" t="s">
        <v>136</v>
      </c>
      <c r="G1570" s="83">
        <v>13200</v>
      </c>
      <c r="H1570" s="67" t="s">
        <v>162</v>
      </c>
      <c r="I1570" s="67">
        <v>1</v>
      </c>
      <c r="J1570" s="196">
        <v>40866</v>
      </c>
      <c r="K1570" s="67">
        <v>0</v>
      </c>
      <c r="L1570" s="123">
        <f t="shared" si="25"/>
        <v>31735</v>
      </c>
      <c r="M1570" s="108" t="s">
        <v>5820</v>
      </c>
      <c r="N1570" s="113" t="s">
        <v>9526</v>
      </c>
      <c r="Q1570" s="83" t="s">
        <v>5048</v>
      </c>
      <c r="R1570" s="182" t="s">
        <v>3555</v>
      </c>
      <c r="S1570" s="83" t="s">
        <v>139</v>
      </c>
      <c r="T1570" s="67" t="s">
        <v>140</v>
      </c>
      <c r="U1570" s="200" t="s">
        <v>7831</v>
      </c>
      <c r="X1570" s="83" t="s">
        <v>137</v>
      </c>
    </row>
    <row r="1571" spans="1:24" ht="23.25">
      <c r="A1571" s="67" t="s">
        <v>134</v>
      </c>
      <c r="B1571" s="67" t="s">
        <v>135</v>
      </c>
      <c r="C1571" s="83">
        <v>2430</v>
      </c>
      <c r="D1571" s="102" t="s">
        <v>5483</v>
      </c>
      <c r="E1571" s="83" t="s">
        <v>1741</v>
      </c>
      <c r="F1571" s="67" t="s">
        <v>5807</v>
      </c>
      <c r="G1571" s="83">
        <v>500</v>
      </c>
      <c r="H1571" s="67" t="s">
        <v>162</v>
      </c>
      <c r="I1571" s="67">
        <v>1</v>
      </c>
      <c r="J1571" s="196">
        <v>40896</v>
      </c>
      <c r="K1571" s="67">
        <v>0</v>
      </c>
      <c r="L1571" s="123">
        <f t="shared" si="25"/>
        <v>31765</v>
      </c>
      <c r="M1571" s="108" t="s">
        <v>5820</v>
      </c>
      <c r="N1571" s="113" t="s">
        <v>9526</v>
      </c>
      <c r="Q1571" s="83">
        <v>8722853397</v>
      </c>
      <c r="R1571" s="182">
        <v>814164519009</v>
      </c>
      <c r="S1571" s="83" t="s">
        <v>139</v>
      </c>
      <c r="T1571" s="67" t="s">
        <v>140</v>
      </c>
      <c r="U1571" s="200" t="s">
        <v>7830</v>
      </c>
      <c r="X1571" s="83" t="s">
        <v>137</v>
      </c>
    </row>
    <row r="1572" spans="1:24" ht="23.25">
      <c r="A1572" s="67" t="s">
        <v>134</v>
      </c>
      <c r="B1572" s="67" t="s">
        <v>135</v>
      </c>
      <c r="C1572" s="83">
        <v>3147</v>
      </c>
      <c r="D1572" s="102" t="s">
        <v>5483</v>
      </c>
      <c r="E1572" s="83" t="s">
        <v>1742</v>
      </c>
      <c r="F1572" s="67" t="s">
        <v>136</v>
      </c>
      <c r="G1572" s="83">
        <v>500</v>
      </c>
      <c r="H1572" s="67" t="s">
        <v>162</v>
      </c>
      <c r="I1572" s="67">
        <v>1</v>
      </c>
      <c r="J1572" s="196">
        <v>40896</v>
      </c>
      <c r="K1572" s="67">
        <v>0</v>
      </c>
      <c r="L1572" s="123">
        <f t="shared" si="25"/>
        <v>31765</v>
      </c>
      <c r="M1572" s="108" t="s">
        <v>5897</v>
      </c>
      <c r="N1572" s="113" t="s">
        <v>9526</v>
      </c>
      <c r="Q1572" s="83" t="s">
        <v>137</v>
      </c>
      <c r="R1572" s="182" t="s">
        <v>137</v>
      </c>
      <c r="S1572" s="83" t="s">
        <v>139</v>
      </c>
      <c r="T1572" s="67" t="s">
        <v>140</v>
      </c>
      <c r="U1572" s="200" t="s">
        <v>7830</v>
      </c>
      <c r="X1572" s="83" t="s">
        <v>137</v>
      </c>
    </row>
    <row r="1573" spans="1:24" ht="23.25">
      <c r="A1573" s="67" t="s">
        <v>134</v>
      </c>
      <c r="B1573" s="67" t="s">
        <v>135</v>
      </c>
      <c r="C1573" s="83">
        <v>3148</v>
      </c>
      <c r="D1573" s="102" t="s">
        <v>5483</v>
      </c>
      <c r="E1573" s="83" t="s">
        <v>1743</v>
      </c>
      <c r="F1573" s="67" t="s">
        <v>5807</v>
      </c>
      <c r="G1573" s="83">
        <v>500</v>
      </c>
      <c r="H1573" s="67" t="s">
        <v>162</v>
      </c>
      <c r="I1573" s="67">
        <v>1</v>
      </c>
      <c r="J1573" s="196">
        <v>40896</v>
      </c>
      <c r="K1573" s="67">
        <v>0</v>
      </c>
      <c r="L1573" s="123">
        <f t="shared" si="25"/>
        <v>31765</v>
      </c>
      <c r="M1573" s="108" t="s">
        <v>5873</v>
      </c>
      <c r="N1573" s="113" t="s">
        <v>9526</v>
      </c>
      <c r="Q1573" s="83">
        <v>9449575717</v>
      </c>
      <c r="R1573" s="182">
        <v>894634299173</v>
      </c>
      <c r="S1573" s="83" t="s">
        <v>139</v>
      </c>
      <c r="T1573" s="67" t="s">
        <v>140</v>
      </c>
      <c r="U1573" s="200" t="s">
        <v>7830</v>
      </c>
      <c r="X1573" s="83" t="s">
        <v>137</v>
      </c>
    </row>
    <row r="1574" spans="1:24" ht="23.25">
      <c r="A1574" s="67" t="s">
        <v>134</v>
      </c>
      <c r="B1574" s="67" t="s">
        <v>135</v>
      </c>
      <c r="C1574" s="83">
        <v>3149</v>
      </c>
      <c r="D1574" s="102" t="s">
        <v>5483</v>
      </c>
      <c r="E1574" s="83" t="s">
        <v>1744</v>
      </c>
      <c r="F1574" s="67" t="s">
        <v>136</v>
      </c>
      <c r="G1574" s="83">
        <v>500</v>
      </c>
      <c r="H1574" s="67" t="s">
        <v>162</v>
      </c>
      <c r="I1574" s="67">
        <v>1</v>
      </c>
      <c r="J1574" s="196">
        <v>40896</v>
      </c>
      <c r="K1574" s="67">
        <v>0</v>
      </c>
      <c r="L1574" s="123">
        <f t="shared" si="25"/>
        <v>31765</v>
      </c>
      <c r="M1574" s="108" t="s">
        <v>5876</v>
      </c>
      <c r="N1574" s="113" t="s">
        <v>9526</v>
      </c>
      <c r="Q1574" s="83">
        <v>8970361421</v>
      </c>
      <c r="R1574" s="182">
        <v>950626374033</v>
      </c>
      <c r="S1574" s="83" t="s">
        <v>139</v>
      </c>
      <c r="T1574" s="67" t="s">
        <v>140</v>
      </c>
      <c r="U1574" s="200" t="s">
        <v>7830</v>
      </c>
      <c r="X1574" s="83" t="s">
        <v>7599</v>
      </c>
    </row>
    <row r="1575" spans="1:24" ht="23.25">
      <c r="A1575" s="67" t="s">
        <v>134</v>
      </c>
      <c r="B1575" s="67" t="s">
        <v>135</v>
      </c>
      <c r="C1575" s="83">
        <v>3150</v>
      </c>
      <c r="D1575" s="102" t="s">
        <v>5485</v>
      </c>
      <c r="E1575" s="83" t="s">
        <v>1745</v>
      </c>
      <c r="F1575" s="67" t="s">
        <v>5807</v>
      </c>
      <c r="G1575" s="83">
        <v>5500</v>
      </c>
      <c r="H1575" s="67" t="s">
        <v>162</v>
      </c>
      <c r="I1575" s="67">
        <v>1</v>
      </c>
      <c r="J1575" s="196">
        <v>40896</v>
      </c>
      <c r="K1575" s="67">
        <v>0</v>
      </c>
      <c r="L1575" s="123">
        <f t="shared" si="25"/>
        <v>31765</v>
      </c>
      <c r="M1575" s="108" t="s">
        <v>6019</v>
      </c>
      <c r="N1575" s="113" t="s">
        <v>9526</v>
      </c>
      <c r="Q1575" s="83" t="s">
        <v>137</v>
      </c>
      <c r="R1575" s="182">
        <v>847927478750</v>
      </c>
      <c r="S1575" s="83" t="s">
        <v>139</v>
      </c>
      <c r="T1575" s="67" t="s">
        <v>140</v>
      </c>
      <c r="U1575" s="200" t="s">
        <v>7830</v>
      </c>
      <c r="X1575" s="83" t="s">
        <v>137</v>
      </c>
    </row>
    <row r="1576" spans="1:24" ht="23.25">
      <c r="A1576" s="67" t="s">
        <v>134</v>
      </c>
      <c r="B1576" s="67" t="s">
        <v>135</v>
      </c>
      <c r="C1576" s="83">
        <v>3151</v>
      </c>
      <c r="D1576" s="102" t="s">
        <v>5525</v>
      </c>
      <c r="E1576" s="83" t="s">
        <v>1746</v>
      </c>
      <c r="F1576" s="67" t="s">
        <v>5807</v>
      </c>
      <c r="G1576" s="83">
        <v>100</v>
      </c>
      <c r="H1576" s="67" t="s">
        <v>162</v>
      </c>
      <c r="I1576" s="67">
        <v>1</v>
      </c>
      <c r="J1576" s="196">
        <v>40896</v>
      </c>
      <c r="K1576" s="67">
        <v>0</v>
      </c>
      <c r="L1576" s="123">
        <f t="shared" si="25"/>
        <v>31765</v>
      </c>
      <c r="M1576" s="108" t="s">
        <v>6012</v>
      </c>
      <c r="N1576" s="113" t="s">
        <v>9526</v>
      </c>
      <c r="Q1576" s="83" t="s">
        <v>137</v>
      </c>
      <c r="R1576" s="182" t="s">
        <v>137</v>
      </c>
      <c r="S1576" s="83" t="s">
        <v>139</v>
      </c>
      <c r="T1576" s="67" t="s">
        <v>140</v>
      </c>
      <c r="U1576" s="200" t="s">
        <v>7830</v>
      </c>
      <c r="X1576" s="83" t="s">
        <v>137</v>
      </c>
    </row>
    <row r="1577" spans="1:24" ht="23.25">
      <c r="A1577" s="67" t="s">
        <v>134</v>
      </c>
      <c r="B1577" s="67" t="s">
        <v>135</v>
      </c>
      <c r="C1577" s="83">
        <v>3152</v>
      </c>
      <c r="D1577" s="102" t="s">
        <v>5525</v>
      </c>
      <c r="E1577" s="83" t="s">
        <v>1747</v>
      </c>
      <c r="F1577" s="67" t="s">
        <v>136</v>
      </c>
      <c r="G1577" s="83">
        <v>500</v>
      </c>
      <c r="H1577" s="67" t="s">
        <v>162</v>
      </c>
      <c r="I1577" s="67">
        <v>1</v>
      </c>
      <c r="J1577" s="196">
        <v>40896</v>
      </c>
      <c r="K1577" s="67">
        <v>0</v>
      </c>
      <c r="L1577" s="123">
        <f t="shared" si="25"/>
        <v>31765</v>
      </c>
      <c r="M1577" s="108" t="s">
        <v>5827</v>
      </c>
      <c r="N1577" s="113" t="s">
        <v>9526</v>
      </c>
      <c r="Q1577" s="83" t="s">
        <v>137</v>
      </c>
      <c r="R1577" s="182" t="s">
        <v>137</v>
      </c>
      <c r="S1577" s="83" t="s">
        <v>139</v>
      </c>
      <c r="T1577" s="67" t="s">
        <v>140</v>
      </c>
      <c r="U1577" s="200" t="s">
        <v>7830</v>
      </c>
      <c r="X1577" s="83" t="s">
        <v>137</v>
      </c>
    </row>
    <row r="1578" spans="1:24" ht="23.25">
      <c r="A1578" s="67" t="s">
        <v>134</v>
      </c>
      <c r="B1578" s="67" t="s">
        <v>135</v>
      </c>
      <c r="C1578" s="83">
        <v>3153</v>
      </c>
      <c r="D1578" s="102" t="s">
        <v>5525</v>
      </c>
      <c r="E1578" s="83" t="s">
        <v>1748</v>
      </c>
      <c r="F1578" s="67" t="s">
        <v>136</v>
      </c>
      <c r="G1578" s="83">
        <v>500</v>
      </c>
      <c r="H1578" s="67" t="s">
        <v>162</v>
      </c>
      <c r="I1578" s="67">
        <v>1</v>
      </c>
      <c r="J1578" s="196">
        <v>40896</v>
      </c>
      <c r="K1578" s="67">
        <v>0</v>
      </c>
      <c r="L1578" s="123">
        <f t="shared" si="25"/>
        <v>31765</v>
      </c>
      <c r="M1578" s="108" t="s">
        <v>5827</v>
      </c>
      <c r="N1578" s="113" t="s">
        <v>9526</v>
      </c>
      <c r="Q1578" s="83" t="s">
        <v>137</v>
      </c>
      <c r="R1578" s="182" t="s">
        <v>137</v>
      </c>
      <c r="S1578" s="83" t="s">
        <v>139</v>
      </c>
      <c r="T1578" s="67" t="s">
        <v>140</v>
      </c>
      <c r="U1578" s="200" t="s">
        <v>7830</v>
      </c>
      <c r="X1578" s="83" t="s">
        <v>137</v>
      </c>
    </row>
    <row r="1579" spans="1:24" ht="23.25">
      <c r="A1579" s="67" t="s">
        <v>134</v>
      </c>
      <c r="B1579" s="67" t="s">
        <v>135</v>
      </c>
      <c r="C1579" s="83">
        <v>3154</v>
      </c>
      <c r="D1579" s="102" t="s">
        <v>5525</v>
      </c>
      <c r="E1579" s="83" t="s">
        <v>1749</v>
      </c>
      <c r="F1579" s="67" t="s">
        <v>136</v>
      </c>
      <c r="G1579" s="83">
        <v>500</v>
      </c>
      <c r="H1579" s="67" t="s">
        <v>162</v>
      </c>
      <c r="I1579" s="67">
        <v>1</v>
      </c>
      <c r="J1579" s="196">
        <v>40896</v>
      </c>
      <c r="K1579" s="67">
        <v>0</v>
      </c>
      <c r="L1579" s="123">
        <f t="shared" si="25"/>
        <v>31765</v>
      </c>
      <c r="M1579" s="108" t="s">
        <v>5827</v>
      </c>
      <c r="N1579" s="113" t="s">
        <v>9526</v>
      </c>
      <c r="Q1579" s="83" t="s">
        <v>4626</v>
      </c>
      <c r="R1579" s="182" t="s">
        <v>3556</v>
      </c>
      <c r="S1579" s="83" t="s">
        <v>139</v>
      </c>
      <c r="T1579" s="67" t="s">
        <v>140</v>
      </c>
      <c r="U1579" s="200" t="s">
        <v>7830</v>
      </c>
      <c r="X1579" s="83" t="s">
        <v>137</v>
      </c>
    </row>
    <row r="1580" spans="1:24" ht="23.25">
      <c r="A1580" s="67" t="s">
        <v>134</v>
      </c>
      <c r="B1580" s="67" t="s">
        <v>135</v>
      </c>
      <c r="C1580" s="83">
        <v>2243</v>
      </c>
      <c r="D1580" s="102" t="s">
        <v>5525</v>
      </c>
      <c r="E1580" s="83" t="s">
        <v>1750</v>
      </c>
      <c r="F1580" s="67" t="s">
        <v>5807</v>
      </c>
      <c r="G1580" s="83">
        <v>5000</v>
      </c>
      <c r="H1580" s="67" t="s">
        <v>162</v>
      </c>
      <c r="I1580" s="67">
        <v>1</v>
      </c>
      <c r="J1580" s="196">
        <v>40896</v>
      </c>
      <c r="K1580" s="67">
        <v>0</v>
      </c>
      <c r="L1580" s="123">
        <f t="shared" si="25"/>
        <v>31765</v>
      </c>
      <c r="M1580" s="108" t="s">
        <v>5737</v>
      </c>
      <c r="N1580" s="113" t="s">
        <v>9526</v>
      </c>
      <c r="Q1580" s="83" t="s">
        <v>4501</v>
      </c>
      <c r="R1580" s="182" t="s">
        <v>3557</v>
      </c>
      <c r="S1580" s="83" t="s">
        <v>139</v>
      </c>
      <c r="T1580" s="67" t="s">
        <v>140</v>
      </c>
      <c r="U1580" s="200" t="s">
        <v>7831</v>
      </c>
      <c r="X1580" s="83" t="s">
        <v>7600</v>
      </c>
    </row>
    <row r="1581" spans="1:24" ht="23.25">
      <c r="A1581" s="67" t="s">
        <v>134</v>
      </c>
      <c r="B1581" s="67" t="s">
        <v>135</v>
      </c>
      <c r="C1581" s="83">
        <v>3157</v>
      </c>
      <c r="D1581" s="102" t="s">
        <v>5525</v>
      </c>
      <c r="E1581" s="83" t="s">
        <v>1751</v>
      </c>
      <c r="F1581" s="67" t="s">
        <v>5807</v>
      </c>
      <c r="G1581" s="83">
        <v>500</v>
      </c>
      <c r="H1581" s="67" t="s">
        <v>162</v>
      </c>
      <c r="I1581" s="67">
        <v>1</v>
      </c>
      <c r="J1581" s="196">
        <v>40896</v>
      </c>
      <c r="K1581" s="67">
        <v>0</v>
      </c>
      <c r="L1581" s="123">
        <f t="shared" si="25"/>
        <v>31765</v>
      </c>
      <c r="M1581" s="108" t="s">
        <v>5823</v>
      </c>
      <c r="N1581" s="113" t="s">
        <v>9526</v>
      </c>
      <c r="Q1581" s="83" t="s">
        <v>5049</v>
      </c>
      <c r="R1581" s="182" t="s">
        <v>137</v>
      </c>
      <c r="S1581" s="83" t="s">
        <v>139</v>
      </c>
      <c r="T1581" s="67" t="s">
        <v>140</v>
      </c>
      <c r="U1581" s="200" t="s">
        <v>7830</v>
      </c>
      <c r="X1581" s="83" t="s">
        <v>137</v>
      </c>
    </row>
    <row r="1582" spans="1:24" ht="23.25">
      <c r="A1582" s="67" t="s">
        <v>134</v>
      </c>
      <c r="B1582" s="67" t="s">
        <v>135</v>
      </c>
      <c r="C1582" s="83">
        <v>3159</v>
      </c>
      <c r="D1582" s="102" t="s">
        <v>5502</v>
      </c>
      <c r="E1582" s="83" t="s">
        <v>1752</v>
      </c>
      <c r="F1582" s="67" t="s">
        <v>5807</v>
      </c>
      <c r="G1582" s="83">
        <v>500</v>
      </c>
      <c r="H1582" s="67" t="s">
        <v>162</v>
      </c>
      <c r="I1582" s="67">
        <v>1</v>
      </c>
      <c r="J1582" s="196">
        <v>40896</v>
      </c>
      <c r="K1582" s="67">
        <v>0</v>
      </c>
      <c r="L1582" s="123">
        <f t="shared" si="25"/>
        <v>31765</v>
      </c>
      <c r="M1582" s="108" t="s">
        <v>6014</v>
      </c>
      <c r="N1582" s="113" t="s">
        <v>9526</v>
      </c>
      <c r="Q1582" s="83" t="s">
        <v>137</v>
      </c>
      <c r="R1582" s="182" t="s">
        <v>137</v>
      </c>
      <c r="S1582" s="83" t="s">
        <v>139</v>
      </c>
      <c r="T1582" s="67" t="s">
        <v>140</v>
      </c>
      <c r="U1582" s="200" t="s">
        <v>7830</v>
      </c>
      <c r="X1582" s="83" t="s">
        <v>137</v>
      </c>
    </row>
    <row r="1583" spans="1:24" ht="23.25">
      <c r="A1583" s="67" t="s">
        <v>134</v>
      </c>
      <c r="B1583" s="67" t="s">
        <v>135</v>
      </c>
      <c r="C1583" s="83">
        <v>3160</v>
      </c>
      <c r="D1583" s="102" t="s">
        <v>5525</v>
      </c>
      <c r="E1583" s="83" t="s">
        <v>1753</v>
      </c>
      <c r="F1583" s="67" t="s">
        <v>5807</v>
      </c>
      <c r="G1583" s="83">
        <v>6000</v>
      </c>
      <c r="H1583" s="67" t="s">
        <v>162</v>
      </c>
      <c r="I1583" s="67">
        <v>1</v>
      </c>
      <c r="J1583" s="196">
        <v>40896</v>
      </c>
      <c r="K1583" s="67">
        <v>0</v>
      </c>
      <c r="L1583" s="123">
        <f t="shared" si="25"/>
        <v>31765</v>
      </c>
      <c r="M1583" s="108" t="s">
        <v>5997</v>
      </c>
      <c r="N1583" s="113" t="s">
        <v>9526</v>
      </c>
      <c r="Q1583" s="83" t="s">
        <v>5050</v>
      </c>
      <c r="R1583" s="182" t="s">
        <v>3558</v>
      </c>
      <c r="S1583" s="83" t="s">
        <v>139</v>
      </c>
      <c r="T1583" s="67" t="s">
        <v>140</v>
      </c>
      <c r="U1583" s="200" t="s">
        <v>7831</v>
      </c>
      <c r="X1583" s="83" t="s">
        <v>137</v>
      </c>
    </row>
    <row r="1584" spans="1:24" ht="23.25">
      <c r="A1584" s="67" t="s">
        <v>134</v>
      </c>
      <c r="B1584" s="67" t="s">
        <v>135</v>
      </c>
      <c r="C1584" s="83">
        <v>3161</v>
      </c>
      <c r="D1584" s="102" t="s">
        <v>5525</v>
      </c>
      <c r="E1584" s="83" t="s">
        <v>1754</v>
      </c>
      <c r="F1584" s="67" t="s">
        <v>5807</v>
      </c>
      <c r="G1584" s="83">
        <v>500</v>
      </c>
      <c r="H1584" s="67" t="s">
        <v>162</v>
      </c>
      <c r="I1584" s="67">
        <v>1</v>
      </c>
      <c r="J1584" s="196">
        <v>40896</v>
      </c>
      <c r="K1584" s="67">
        <v>0</v>
      </c>
      <c r="L1584" s="123">
        <f t="shared" si="25"/>
        <v>31765</v>
      </c>
      <c r="M1584" s="108" t="s">
        <v>6020</v>
      </c>
      <c r="N1584" s="113" t="s">
        <v>9526</v>
      </c>
      <c r="Q1584" s="83">
        <v>7411291772</v>
      </c>
      <c r="R1584" s="182">
        <v>415322217661</v>
      </c>
      <c r="S1584" s="83" t="s">
        <v>139</v>
      </c>
      <c r="T1584" s="67" t="s">
        <v>140</v>
      </c>
      <c r="U1584" s="200" t="s">
        <v>7830</v>
      </c>
      <c r="X1584" s="83" t="s">
        <v>137</v>
      </c>
    </row>
    <row r="1585" spans="1:24" ht="23.25">
      <c r="A1585" s="67" t="s">
        <v>134</v>
      </c>
      <c r="B1585" s="67" t="s">
        <v>135</v>
      </c>
      <c r="C1585" s="83">
        <v>2431</v>
      </c>
      <c r="D1585" s="102" t="s">
        <v>5483</v>
      </c>
      <c r="E1585" s="83" t="s">
        <v>1755</v>
      </c>
      <c r="F1585" s="67" t="s">
        <v>136</v>
      </c>
      <c r="G1585" s="83">
        <v>500</v>
      </c>
      <c r="H1585" s="67" t="s">
        <v>162</v>
      </c>
      <c r="I1585" s="67">
        <v>1</v>
      </c>
      <c r="J1585" s="196">
        <v>40896</v>
      </c>
      <c r="K1585" s="67">
        <v>0</v>
      </c>
      <c r="L1585" s="123">
        <f t="shared" ref="L1585:L1648" si="26">DATE(YEAR(J1585)-25,MONTH(J1585),DAY(J1585))</f>
        <v>31765</v>
      </c>
      <c r="M1585" s="108" t="s">
        <v>5820</v>
      </c>
      <c r="N1585" s="113" t="s">
        <v>9526</v>
      </c>
      <c r="Q1585" s="83" t="s">
        <v>137</v>
      </c>
      <c r="R1585" s="182">
        <v>850626615487</v>
      </c>
      <c r="S1585" s="83" t="s">
        <v>139</v>
      </c>
      <c r="T1585" s="67" t="s">
        <v>140</v>
      </c>
      <c r="U1585" s="200" t="s">
        <v>7830</v>
      </c>
      <c r="X1585" s="83" t="s">
        <v>137</v>
      </c>
    </row>
    <row r="1586" spans="1:24" ht="23.25">
      <c r="A1586" s="67" t="s">
        <v>134</v>
      </c>
      <c r="B1586" s="67" t="s">
        <v>135</v>
      </c>
      <c r="C1586" s="83">
        <v>2262</v>
      </c>
      <c r="D1586" s="102" t="s">
        <v>5483</v>
      </c>
      <c r="E1586" s="83" t="s">
        <v>1756</v>
      </c>
      <c r="F1586" s="67" t="s">
        <v>136</v>
      </c>
      <c r="G1586" s="83">
        <v>30000</v>
      </c>
      <c r="H1586" s="67" t="s">
        <v>162</v>
      </c>
      <c r="I1586" s="67">
        <v>1</v>
      </c>
      <c r="J1586" s="196">
        <v>40896</v>
      </c>
      <c r="K1586" s="67">
        <v>0</v>
      </c>
      <c r="L1586" s="123">
        <f t="shared" si="26"/>
        <v>31765</v>
      </c>
      <c r="M1586" s="108" t="s">
        <v>5730</v>
      </c>
      <c r="N1586" s="113" t="s">
        <v>9526</v>
      </c>
      <c r="Q1586" s="83" t="s">
        <v>4071</v>
      </c>
      <c r="R1586" s="182" t="s">
        <v>3559</v>
      </c>
      <c r="S1586" s="83" t="s">
        <v>139</v>
      </c>
      <c r="T1586" s="67" t="s">
        <v>140</v>
      </c>
      <c r="U1586" s="200" t="s">
        <v>7832</v>
      </c>
      <c r="X1586" s="83" t="s">
        <v>7601</v>
      </c>
    </row>
    <row r="1587" spans="1:24" ht="23.25">
      <c r="A1587" s="67" t="s">
        <v>134</v>
      </c>
      <c r="B1587" s="67" t="s">
        <v>135</v>
      </c>
      <c r="C1587" s="83">
        <v>3162</v>
      </c>
      <c r="D1587" s="102" t="s">
        <v>5483</v>
      </c>
      <c r="E1587" s="83" t="s">
        <v>1757</v>
      </c>
      <c r="F1587" s="67" t="s">
        <v>5807</v>
      </c>
      <c r="G1587" s="83">
        <v>500</v>
      </c>
      <c r="H1587" s="67" t="s">
        <v>162</v>
      </c>
      <c r="I1587" s="67">
        <v>1</v>
      </c>
      <c r="J1587" s="196">
        <v>40896</v>
      </c>
      <c r="K1587" s="67">
        <v>0</v>
      </c>
      <c r="L1587" s="123">
        <f t="shared" si="26"/>
        <v>31765</v>
      </c>
      <c r="M1587" s="108" t="s">
        <v>6021</v>
      </c>
      <c r="N1587" s="113" t="s">
        <v>9526</v>
      </c>
      <c r="Q1587" s="83" t="s">
        <v>137</v>
      </c>
      <c r="R1587" s="182" t="s">
        <v>137</v>
      </c>
      <c r="S1587" s="83" t="s">
        <v>139</v>
      </c>
      <c r="T1587" s="67" t="s">
        <v>140</v>
      </c>
      <c r="U1587" s="200" t="s">
        <v>7830</v>
      </c>
      <c r="X1587" s="83" t="s">
        <v>137</v>
      </c>
    </row>
    <row r="1588" spans="1:24" ht="23.25">
      <c r="A1588" s="67" t="s">
        <v>134</v>
      </c>
      <c r="B1588" s="67" t="s">
        <v>135</v>
      </c>
      <c r="C1588" s="83">
        <v>3163</v>
      </c>
      <c r="D1588" s="102" t="s">
        <v>5483</v>
      </c>
      <c r="E1588" s="83" t="s">
        <v>1758</v>
      </c>
      <c r="F1588" s="67" t="s">
        <v>5807</v>
      </c>
      <c r="G1588" s="83">
        <v>500</v>
      </c>
      <c r="H1588" s="67" t="s">
        <v>162</v>
      </c>
      <c r="I1588" s="67">
        <v>1</v>
      </c>
      <c r="J1588" s="196">
        <v>40896</v>
      </c>
      <c r="K1588" s="67">
        <v>0</v>
      </c>
      <c r="L1588" s="123">
        <f t="shared" si="26"/>
        <v>31765</v>
      </c>
      <c r="M1588" s="108" t="s">
        <v>5931</v>
      </c>
      <c r="N1588" s="113" t="s">
        <v>9526</v>
      </c>
      <c r="Q1588" s="83">
        <v>9886930726</v>
      </c>
      <c r="R1588" s="182">
        <v>98138553513</v>
      </c>
      <c r="S1588" s="83" t="s">
        <v>139</v>
      </c>
      <c r="T1588" s="67" t="s">
        <v>140</v>
      </c>
      <c r="U1588" s="200" t="s">
        <v>7830</v>
      </c>
      <c r="X1588" s="83" t="s">
        <v>137</v>
      </c>
    </row>
    <row r="1589" spans="1:24" ht="23.25">
      <c r="A1589" s="67" t="s">
        <v>134</v>
      </c>
      <c r="B1589" s="67" t="s">
        <v>135</v>
      </c>
      <c r="C1589" s="83">
        <v>3164</v>
      </c>
      <c r="D1589" s="102" t="s">
        <v>5483</v>
      </c>
      <c r="E1589" s="83" t="s">
        <v>1759</v>
      </c>
      <c r="F1589" s="67" t="s">
        <v>5807</v>
      </c>
      <c r="G1589" s="83">
        <v>500</v>
      </c>
      <c r="H1589" s="67" t="s">
        <v>162</v>
      </c>
      <c r="I1589" s="67">
        <v>1</v>
      </c>
      <c r="J1589" s="196">
        <v>40896</v>
      </c>
      <c r="K1589" s="67">
        <v>0</v>
      </c>
      <c r="L1589" s="123">
        <f t="shared" si="26"/>
        <v>31765</v>
      </c>
      <c r="M1589" s="108" t="s">
        <v>5876</v>
      </c>
      <c r="N1589" s="113" t="s">
        <v>9526</v>
      </c>
      <c r="Q1589" s="83" t="s">
        <v>137</v>
      </c>
      <c r="R1589" s="182" t="s">
        <v>137</v>
      </c>
      <c r="S1589" s="83" t="s">
        <v>139</v>
      </c>
      <c r="T1589" s="67" t="s">
        <v>140</v>
      </c>
      <c r="U1589" s="200" t="s">
        <v>7830</v>
      </c>
      <c r="X1589" s="83" t="s">
        <v>7602</v>
      </c>
    </row>
    <row r="1590" spans="1:24" ht="23.25">
      <c r="A1590" s="67" t="s">
        <v>134</v>
      </c>
      <c r="B1590" s="67" t="s">
        <v>135</v>
      </c>
      <c r="C1590" s="83">
        <v>3165</v>
      </c>
      <c r="D1590" s="102" t="s">
        <v>5485</v>
      </c>
      <c r="E1590" s="83" t="s">
        <v>1760</v>
      </c>
      <c r="F1590" s="67" t="s">
        <v>5807</v>
      </c>
      <c r="G1590" s="83">
        <v>500</v>
      </c>
      <c r="H1590" s="67" t="s">
        <v>162</v>
      </c>
      <c r="I1590" s="67">
        <v>1</v>
      </c>
      <c r="J1590" s="196">
        <v>40896</v>
      </c>
      <c r="K1590" s="67">
        <v>0</v>
      </c>
      <c r="L1590" s="123">
        <f t="shared" si="26"/>
        <v>31765</v>
      </c>
      <c r="M1590" s="108" t="s">
        <v>6022</v>
      </c>
      <c r="N1590" s="113" t="s">
        <v>9526</v>
      </c>
      <c r="Q1590" s="83" t="s">
        <v>137</v>
      </c>
      <c r="R1590" s="182" t="s">
        <v>137</v>
      </c>
      <c r="S1590" s="83" t="s">
        <v>139</v>
      </c>
      <c r="T1590" s="67" t="s">
        <v>140</v>
      </c>
      <c r="U1590" s="200" t="s">
        <v>7830</v>
      </c>
      <c r="X1590" s="83" t="s">
        <v>137</v>
      </c>
    </row>
    <row r="1591" spans="1:24" ht="23.25">
      <c r="A1591" s="67" t="s">
        <v>134</v>
      </c>
      <c r="B1591" s="67" t="s">
        <v>135</v>
      </c>
      <c r="C1591" s="83">
        <v>3166</v>
      </c>
      <c r="D1591" s="102" t="s">
        <v>5502</v>
      </c>
      <c r="E1591" s="83" t="s">
        <v>1761</v>
      </c>
      <c r="F1591" s="67" t="s">
        <v>136</v>
      </c>
      <c r="G1591" s="83">
        <v>500</v>
      </c>
      <c r="H1591" s="67" t="s">
        <v>162</v>
      </c>
      <c r="I1591" s="67">
        <v>1</v>
      </c>
      <c r="J1591" s="196">
        <v>40896</v>
      </c>
      <c r="K1591" s="67">
        <v>0</v>
      </c>
      <c r="L1591" s="123">
        <f t="shared" si="26"/>
        <v>31765</v>
      </c>
      <c r="M1591" s="108" t="s">
        <v>5873</v>
      </c>
      <c r="N1591" s="113" t="s">
        <v>9526</v>
      </c>
      <c r="Q1591" s="83" t="s">
        <v>5051</v>
      </c>
      <c r="R1591" s="182" t="s">
        <v>3560</v>
      </c>
      <c r="S1591" s="83" t="s">
        <v>139</v>
      </c>
      <c r="T1591" s="67" t="s">
        <v>140</v>
      </c>
      <c r="U1591" s="200" t="s">
        <v>7830</v>
      </c>
      <c r="X1591" s="83" t="s">
        <v>137</v>
      </c>
    </row>
    <row r="1592" spans="1:24" ht="23.25">
      <c r="A1592" s="67" t="s">
        <v>134</v>
      </c>
      <c r="B1592" s="67" t="s">
        <v>135</v>
      </c>
      <c r="C1592" s="83">
        <v>2207</v>
      </c>
      <c r="D1592" s="102" t="s">
        <v>5502</v>
      </c>
      <c r="E1592" s="83" t="s">
        <v>1762</v>
      </c>
      <c r="F1592" s="67" t="s">
        <v>5807</v>
      </c>
      <c r="G1592" s="83">
        <v>12600</v>
      </c>
      <c r="H1592" s="67" t="s">
        <v>162</v>
      </c>
      <c r="I1592" s="67">
        <v>1</v>
      </c>
      <c r="J1592" s="196">
        <v>40896</v>
      </c>
      <c r="K1592" s="67">
        <v>0</v>
      </c>
      <c r="L1592" s="123">
        <f t="shared" si="26"/>
        <v>31765</v>
      </c>
      <c r="M1592" s="108" t="s">
        <v>6023</v>
      </c>
      <c r="N1592" s="113" t="s">
        <v>9526</v>
      </c>
      <c r="Q1592" s="83" t="s">
        <v>5052</v>
      </c>
      <c r="R1592" s="182" t="s">
        <v>3561</v>
      </c>
      <c r="S1592" s="83" t="s">
        <v>139</v>
      </c>
      <c r="T1592" s="67" t="s">
        <v>140</v>
      </c>
      <c r="U1592" s="200" t="s">
        <v>7830</v>
      </c>
      <c r="X1592" s="83" t="s">
        <v>137</v>
      </c>
    </row>
    <row r="1593" spans="1:24" ht="23.25">
      <c r="A1593" s="67" t="s">
        <v>134</v>
      </c>
      <c r="B1593" s="67" t="s">
        <v>135</v>
      </c>
      <c r="C1593" s="83">
        <v>3167</v>
      </c>
      <c r="D1593" s="102" t="s">
        <v>5502</v>
      </c>
      <c r="E1593" s="83" t="s">
        <v>1763</v>
      </c>
      <c r="F1593" s="67" t="s">
        <v>5807</v>
      </c>
      <c r="G1593" s="83">
        <v>1500</v>
      </c>
      <c r="H1593" s="67" t="s">
        <v>162</v>
      </c>
      <c r="I1593" s="67">
        <v>1</v>
      </c>
      <c r="J1593" s="196">
        <v>40896</v>
      </c>
      <c r="K1593" s="67">
        <v>0</v>
      </c>
      <c r="L1593" s="123">
        <f t="shared" si="26"/>
        <v>31765</v>
      </c>
      <c r="M1593" s="108" t="s">
        <v>5838</v>
      </c>
      <c r="N1593" s="113" t="s">
        <v>9526</v>
      </c>
      <c r="Q1593" s="83" t="s">
        <v>5053</v>
      </c>
      <c r="R1593" s="182" t="s">
        <v>3562</v>
      </c>
      <c r="S1593" s="83" t="s">
        <v>139</v>
      </c>
      <c r="T1593" s="67" t="s">
        <v>140</v>
      </c>
      <c r="U1593" s="200" t="s">
        <v>7830</v>
      </c>
      <c r="X1593" s="83" t="s">
        <v>137</v>
      </c>
    </row>
    <row r="1594" spans="1:24" ht="23.25">
      <c r="A1594" s="67" t="s">
        <v>134</v>
      </c>
      <c r="B1594" s="67" t="s">
        <v>135</v>
      </c>
      <c r="C1594" s="83">
        <v>3168</v>
      </c>
      <c r="D1594" s="102" t="s">
        <v>5501</v>
      </c>
      <c r="E1594" s="83" t="s">
        <v>1764</v>
      </c>
      <c r="F1594" s="67" t="s">
        <v>136</v>
      </c>
      <c r="G1594" s="83">
        <v>500</v>
      </c>
      <c r="H1594" s="67" t="s">
        <v>162</v>
      </c>
      <c r="I1594" s="67">
        <v>1</v>
      </c>
      <c r="J1594" s="196">
        <v>39707</v>
      </c>
      <c r="K1594" s="67">
        <v>0</v>
      </c>
      <c r="L1594" s="123">
        <f t="shared" si="26"/>
        <v>30575</v>
      </c>
      <c r="M1594" s="108" t="s">
        <v>5810</v>
      </c>
      <c r="N1594" s="113" t="s">
        <v>9526</v>
      </c>
      <c r="Q1594" s="83" t="s">
        <v>5054</v>
      </c>
      <c r="R1594" s="182">
        <v>394013678801</v>
      </c>
      <c r="S1594" s="83" t="s">
        <v>139</v>
      </c>
      <c r="T1594" s="67" t="s">
        <v>140</v>
      </c>
      <c r="U1594" s="200" t="s">
        <v>7830</v>
      </c>
      <c r="X1594" s="83" t="s">
        <v>137</v>
      </c>
    </row>
    <row r="1595" spans="1:24" ht="15" customHeight="1">
      <c r="A1595" s="67" t="s">
        <v>134</v>
      </c>
      <c r="B1595" s="67" t="s">
        <v>135</v>
      </c>
      <c r="C1595" s="83">
        <v>3169</v>
      </c>
      <c r="D1595" s="102" t="s">
        <v>5501</v>
      </c>
      <c r="E1595" s="83" t="s">
        <v>1765</v>
      </c>
      <c r="F1595" s="67" t="s">
        <v>5807</v>
      </c>
      <c r="G1595" s="83">
        <v>6000</v>
      </c>
      <c r="H1595" s="67" t="s">
        <v>162</v>
      </c>
      <c r="I1595" s="67">
        <v>1</v>
      </c>
      <c r="J1595" s="196">
        <v>40896</v>
      </c>
      <c r="K1595" s="67">
        <v>0</v>
      </c>
      <c r="L1595" s="123">
        <f t="shared" si="26"/>
        <v>31765</v>
      </c>
      <c r="M1595" s="108" t="s">
        <v>5943</v>
      </c>
      <c r="N1595" s="113" t="s">
        <v>9526</v>
      </c>
      <c r="Q1595" s="83" t="s">
        <v>5054</v>
      </c>
      <c r="R1595" s="182" t="s">
        <v>3563</v>
      </c>
      <c r="S1595" s="83" t="s">
        <v>139</v>
      </c>
      <c r="T1595" s="67" t="s">
        <v>140</v>
      </c>
      <c r="U1595" s="200" t="s">
        <v>7830</v>
      </c>
      <c r="X1595" s="83" t="s">
        <v>137</v>
      </c>
    </row>
    <row r="1596" spans="1:24" ht="23.25">
      <c r="A1596" s="67" t="s">
        <v>134</v>
      </c>
      <c r="B1596" s="67" t="s">
        <v>135</v>
      </c>
      <c r="C1596" s="83">
        <v>2147</v>
      </c>
      <c r="D1596" s="102" t="s">
        <v>5577</v>
      </c>
      <c r="E1596" s="83" t="s">
        <v>1766</v>
      </c>
      <c r="F1596" s="67" t="s">
        <v>136</v>
      </c>
      <c r="G1596" s="83">
        <v>500</v>
      </c>
      <c r="H1596" s="67" t="s">
        <v>162</v>
      </c>
      <c r="I1596" s="67">
        <v>1</v>
      </c>
      <c r="J1596" s="196">
        <v>40896</v>
      </c>
      <c r="K1596" s="67">
        <v>0</v>
      </c>
      <c r="L1596" s="123">
        <f t="shared" si="26"/>
        <v>31765</v>
      </c>
      <c r="M1596" s="108" t="s">
        <v>5874</v>
      </c>
      <c r="N1596" s="113" t="s">
        <v>9526</v>
      </c>
      <c r="Q1596" s="83" t="s">
        <v>137</v>
      </c>
      <c r="R1596" s="182" t="s">
        <v>137</v>
      </c>
      <c r="S1596" s="83" t="s">
        <v>139</v>
      </c>
      <c r="T1596" s="67" t="s">
        <v>140</v>
      </c>
      <c r="U1596" s="200" t="s">
        <v>7830</v>
      </c>
      <c r="X1596" s="83" t="s">
        <v>137</v>
      </c>
    </row>
    <row r="1597" spans="1:24" ht="23.25">
      <c r="A1597" s="67" t="s">
        <v>134</v>
      </c>
      <c r="B1597" s="67" t="s">
        <v>135</v>
      </c>
      <c r="C1597" s="83">
        <v>3170</v>
      </c>
      <c r="D1597" s="102" t="s">
        <v>5525</v>
      </c>
      <c r="E1597" s="83" t="s">
        <v>1767</v>
      </c>
      <c r="F1597" s="67" t="s">
        <v>136</v>
      </c>
      <c r="G1597" s="83">
        <v>6250</v>
      </c>
      <c r="H1597" s="67" t="s">
        <v>162</v>
      </c>
      <c r="I1597" s="67">
        <v>1</v>
      </c>
      <c r="J1597" s="196">
        <v>40896</v>
      </c>
      <c r="K1597" s="67">
        <v>0</v>
      </c>
      <c r="L1597" s="123">
        <f t="shared" si="26"/>
        <v>31765</v>
      </c>
      <c r="M1597" s="108" t="s">
        <v>5758</v>
      </c>
      <c r="N1597" s="113" t="s">
        <v>9526</v>
      </c>
      <c r="Q1597" s="83" t="s">
        <v>137</v>
      </c>
      <c r="R1597" s="182">
        <v>521023645463</v>
      </c>
      <c r="S1597" s="83" t="s">
        <v>139</v>
      </c>
      <c r="T1597" s="67" t="s">
        <v>140</v>
      </c>
      <c r="U1597" s="200" t="s">
        <v>7830</v>
      </c>
      <c r="X1597" s="83" t="s">
        <v>137</v>
      </c>
    </row>
    <row r="1598" spans="1:24" ht="23.25">
      <c r="A1598" s="67" t="s">
        <v>134</v>
      </c>
      <c r="B1598" s="67" t="s">
        <v>135</v>
      </c>
      <c r="C1598" s="83">
        <v>3171</v>
      </c>
      <c r="D1598" s="102" t="s">
        <v>5678</v>
      </c>
      <c r="E1598" s="83" t="s">
        <v>1768</v>
      </c>
      <c r="F1598" s="67" t="s">
        <v>5807</v>
      </c>
      <c r="G1598" s="83">
        <v>12950</v>
      </c>
      <c r="H1598" s="67" t="s">
        <v>162</v>
      </c>
      <c r="I1598" s="67">
        <v>1</v>
      </c>
      <c r="J1598" s="196">
        <v>40896</v>
      </c>
      <c r="K1598" s="67">
        <v>0</v>
      </c>
      <c r="L1598" s="123">
        <f t="shared" si="26"/>
        <v>31765</v>
      </c>
      <c r="M1598" s="108" t="s">
        <v>6024</v>
      </c>
      <c r="N1598" s="113" t="s">
        <v>9526</v>
      </c>
      <c r="Q1598" s="83" t="s">
        <v>5055</v>
      </c>
      <c r="R1598" s="182">
        <v>859884850765</v>
      </c>
      <c r="S1598" s="83" t="s">
        <v>139</v>
      </c>
      <c r="T1598" s="67" t="s">
        <v>140</v>
      </c>
      <c r="U1598" s="200" t="s">
        <v>7830</v>
      </c>
      <c r="X1598" s="83" t="s">
        <v>137</v>
      </c>
    </row>
    <row r="1599" spans="1:24" ht="23.25">
      <c r="A1599" s="67" t="s">
        <v>134</v>
      </c>
      <c r="B1599" s="67" t="s">
        <v>135</v>
      </c>
      <c r="C1599" s="83">
        <v>3172</v>
      </c>
      <c r="D1599" s="102" t="s">
        <v>5647</v>
      </c>
      <c r="E1599" s="83" t="s">
        <v>1769</v>
      </c>
      <c r="F1599" s="67" t="s">
        <v>5807</v>
      </c>
      <c r="G1599" s="83">
        <v>500</v>
      </c>
      <c r="H1599" s="67" t="s">
        <v>162</v>
      </c>
      <c r="I1599" s="67">
        <v>1</v>
      </c>
      <c r="J1599" s="196">
        <v>40896</v>
      </c>
      <c r="K1599" s="67">
        <v>0</v>
      </c>
      <c r="L1599" s="123">
        <f t="shared" si="26"/>
        <v>31765</v>
      </c>
      <c r="M1599" s="108" t="s">
        <v>5647</v>
      </c>
      <c r="N1599" s="113" t="s">
        <v>9526</v>
      </c>
      <c r="Q1599" s="83" t="s">
        <v>137</v>
      </c>
      <c r="R1599" s="182" t="s">
        <v>137</v>
      </c>
      <c r="S1599" s="83" t="s">
        <v>139</v>
      </c>
      <c r="T1599" s="67" t="s">
        <v>140</v>
      </c>
      <c r="U1599" s="200" t="s">
        <v>7830</v>
      </c>
      <c r="X1599" s="83" t="s">
        <v>7033</v>
      </c>
    </row>
    <row r="1600" spans="1:24" ht="23.25">
      <c r="A1600" s="67" t="s">
        <v>134</v>
      </c>
      <c r="B1600" s="67" t="s">
        <v>135</v>
      </c>
      <c r="C1600" s="83">
        <v>3174</v>
      </c>
      <c r="D1600" s="102" t="s">
        <v>5666</v>
      </c>
      <c r="E1600" s="83" t="s">
        <v>1770</v>
      </c>
      <c r="F1600" s="67" t="s">
        <v>5807</v>
      </c>
      <c r="G1600" s="83">
        <v>500</v>
      </c>
      <c r="H1600" s="67" t="s">
        <v>162</v>
      </c>
      <c r="I1600" s="67">
        <v>1</v>
      </c>
      <c r="J1600" s="196">
        <v>40896</v>
      </c>
      <c r="K1600" s="67">
        <v>0</v>
      </c>
      <c r="L1600" s="123">
        <f t="shared" si="26"/>
        <v>31765</v>
      </c>
      <c r="M1600" s="108" t="s">
        <v>5666</v>
      </c>
      <c r="N1600" s="113" t="s">
        <v>9526</v>
      </c>
      <c r="Q1600" s="83" t="s">
        <v>137</v>
      </c>
      <c r="R1600" s="182" t="s">
        <v>137</v>
      </c>
      <c r="S1600" s="83" t="s">
        <v>139</v>
      </c>
      <c r="T1600" s="67" t="s">
        <v>140</v>
      </c>
      <c r="U1600" s="200" t="s">
        <v>7830</v>
      </c>
      <c r="X1600" s="83" t="s">
        <v>137</v>
      </c>
    </row>
    <row r="1601" spans="1:24" ht="23.25">
      <c r="A1601" s="67" t="s">
        <v>134</v>
      </c>
      <c r="B1601" s="67" t="s">
        <v>135</v>
      </c>
      <c r="C1601" s="83">
        <v>3175</v>
      </c>
      <c r="D1601" s="102" t="s">
        <v>5679</v>
      </c>
      <c r="E1601" s="83" t="s">
        <v>1771</v>
      </c>
      <c r="F1601" s="67" t="s">
        <v>136</v>
      </c>
      <c r="G1601" s="83">
        <v>500</v>
      </c>
      <c r="H1601" s="67" t="s">
        <v>162</v>
      </c>
      <c r="I1601" s="67">
        <v>1</v>
      </c>
      <c r="J1601" s="196">
        <v>40896</v>
      </c>
      <c r="K1601" s="67">
        <v>0</v>
      </c>
      <c r="L1601" s="123">
        <f t="shared" si="26"/>
        <v>31765</v>
      </c>
      <c r="M1601" s="108" t="s">
        <v>5758</v>
      </c>
      <c r="N1601" s="113" t="s">
        <v>9526</v>
      </c>
      <c r="Q1601" s="83" t="s">
        <v>137</v>
      </c>
      <c r="R1601" s="182" t="s">
        <v>137</v>
      </c>
      <c r="S1601" s="83" t="s">
        <v>139</v>
      </c>
      <c r="T1601" s="67" t="s">
        <v>140</v>
      </c>
      <c r="U1601" s="200" t="s">
        <v>7830</v>
      </c>
      <c r="X1601" s="83" t="s">
        <v>137</v>
      </c>
    </row>
    <row r="1602" spans="1:24" ht="23.25">
      <c r="A1602" s="67" t="s">
        <v>134</v>
      </c>
      <c r="B1602" s="67" t="s">
        <v>135</v>
      </c>
      <c r="C1602" s="83">
        <v>3176</v>
      </c>
      <c r="D1602" s="102" t="s">
        <v>5679</v>
      </c>
      <c r="E1602" s="83" t="s">
        <v>1772</v>
      </c>
      <c r="F1602" s="67" t="s">
        <v>136</v>
      </c>
      <c r="G1602" s="83">
        <v>500</v>
      </c>
      <c r="H1602" s="67" t="s">
        <v>162</v>
      </c>
      <c r="I1602" s="67">
        <v>1</v>
      </c>
      <c r="J1602" s="196">
        <v>40896</v>
      </c>
      <c r="K1602" s="67">
        <v>0</v>
      </c>
      <c r="L1602" s="123">
        <f t="shared" si="26"/>
        <v>31765</v>
      </c>
      <c r="M1602" s="108" t="s">
        <v>5950</v>
      </c>
      <c r="N1602" s="113" t="s">
        <v>9526</v>
      </c>
      <c r="Q1602" s="83">
        <v>8105254641</v>
      </c>
      <c r="R1602" s="182">
        <v>858105234423</v>
      </c>
      <c r="S1602" s="83" t="s">
        <v>139</v>
      </c>
      <c r="T1602" s="67" t="s">
        <v>140</v>
      </c>
      <c r="U1602" s="200" t="s">
        <v>7830</v>
      </c>
      <c r="X1602" s="83" t="s">
        <v>137</v>
      </c>
    </row>
    <row r="1603" spans="1:24" ht="23.25">
      <c r="A1603" s="67" t="s">
        <v>134</v>
      </c>
      <c r="B1603" s="67" t="s">
        <v>135</v>
      </c>
      <c r="C1603" s="83">
        <v>3177</v>
      </c>
      <c r="D1603" s="102" t="s">
        <v>5679</v>
      </c>
      <c r="E1603" s="83" t="s">
        <v>1773</v>
      </c>
      <c r="F1603" s="67" t="s">
        <v>136</v>
      </c>
      <c r="G1603" s="83">
        <v>500</v>
      </c>
      <c r="H1603" s="67" t="s">
        <v>162</v>
      </c>
      <c r="I1603" s="67">
        <v>1</v>
      </c>
      <c r="J1603" s="196">
        <v>40896</v>
      </c>
      <c r="K1603" s="67">
        <v>0</v>
      </c>
      <c r="L1603" s="123">
        <f t="shared" si="26"/>
        <v>31765</v>
      </c>
      <c r="M1603" s="108" t="s">
        <v>5758</v>
      </c>
      <c r="N1603" s="113" t="s">
        <v>9526</v>
      </c>
      <c r="Q1603" s="83">
        <v>8095754127</v>
      </c>
      <c r="R1603" s="182">
        <v>866509735867</v>
      </c>
      <c r="S1603" s="83" t="s">
        <v>139</v>
      </c>
      <c r="T1603" s="67" t="s">
        <v>140</v>
      </c>
      <c r="U1603" s="200" t="s">
        <v>7830</v>
      </c>
      <c r="X1603" s="83" t="s">
        <v>137</v>
      </c>
    </row>
    <row r="1604" spans="1:24" ht="23.25">
      <c r="A1604" s="67" t="s">
        <v>134</v>
      </c>
      <c r="B1604" s="67" t="s">
        <v>135</v>
      </c>
      <c r="C1604" s="83">
        <v>3178</v>
      </c>
      <c r="D1604" s="102" t="s">
        <v>5679</v>
      </c>
      <c r="E1604" s="83" t="s">
        <v>1774</v>
      </c>
      <c r="F1604" s="67" t="s">
        <v>5807</v>
      </c>
      <c r="G1604" s="83">
        <v>500</v>
      </c>
      <c r="H1604" s="67" t="s">
        <v>162</v>
      </c>
      <c r="I1604" s="67">
        <v>1</v>
      </c>
      <c r="J1604" s="196">
        <v>40896</v>
      </c>
      <c r="K1604" s="67">
        <v>0</v>
      </c>
      <c r="L1604" s="123">
        <f t="shared" si="26"/>
        <v>31765</v>
      </c>
      <c r="M1604" s="108" t="s">
        <v>5897</v>
      </c>
      <c r="N1604" s="113" t="s">
        <v>9526</v>
      </c>
      <c r="Q1604" s="83">
        <v>8095754127</v>
      </c>
      <c r="R1604" s="182">
        <v>303829821930</v>
      </c>
      <c r="S1604" s="83" t="s">
        <v>139</v>
      </c>
      <c r="T1604" s="67" t="s">
        <v>140</v>
      </c>
      <c r="U1604" s="200" t="s">
        <v>7830</v>
      </c>
      <c r="X1604" s="83" t="s">
        <v>137</v>
      </c>
    </row>
    <row r="1605" spans="1:24" ht="23.25">
      <c r="A1605" s="67" t="s">
        <v>134</v>
      </c>
      <c r="B1605" s="67" t="s">
        <v>135</v>
      </c>
      <c r="C1605" s="83">
        <v>1459</v>
      </c>
      <c r="D1605" s="102" t="s">
        <v>172</v>
      </c>
      <c r="E1605" s="83" t="s">
        <v>1775</v>
      </c>
      <c r="F1605" s="67" t="s">
        <v>136</v>
      </c>
      <c r="G1605" s="83">
        <v>500</v>
      </c>
      <c r="H1605" s="67" t="s">
        <v>162</v>
      </c>
      <c r="I1605" s="67">
        <v>1</v>
      </c>
      <c r="J1605" s="196">
        <v>39707</v>
      </c>
      <c r="K1605" s="67">
        <v>0</v>
      </c>
      <c r="L1605" s="123">
        <f t="shared" si="26"/>
        <v>30575</v>
      </c>
      <c r="M1605" s="108" t="s">
        <v>6025</v>
      </c>
      <c r="N1605" s="113" t="s">
        <v>9526</v>
      </c>
      <c r="Q1605" s="83">
        <v>9448920758</v>
      </c>
      <c r="R1605" s="182">
        <v>27015260213</v>
      </c>
      <c r="S1605" s="83" t="s">
        <v>139</v>
      </c>
      <c r="T1605" s="67" t="s">
        <v>140</v>
      </c>
      <c r="U1605" s="200" t="s">
        <v>7830</v>
      </c>
      <c r="X1605" s="83" t="s">
        <v>137</v>
      </c>
    </row>
    <row r="1606" spans="1:24" ht="23.25">
      <c r="A1606" s="67" t="s">
        <v>134</v>
      </c>
      <c r="B1606" s="67" t="s">
        <v>135</v>
      </c>
      <c r="C1606" s="83">
        <v>3179</v>
      </c>
      <c r="D1606" s="102" t="s">
        <v>172</v>
      </c>
      <c r="E1606" s="83" t="s">
        <v>1776</v>
      </c>
      <c r="F1606" s="67" t="s">
        <v>136</v>
      </c>
      <c r="G1606" s="83">
        <v>500</v>
      </c>
      <c r="H1606" s="67" t="s">
        <v>162</v>
      </c>
      <c r="I1606" s="67">
        <v>1</v>
      </c>
      <c r="J1606" s="196">
        <v>40896</v>
      </c>
      <c r="K1606" s="67">
        <v>0</v>
      </c>
      <c r="L1606" s="123">
        <f t="shared" si="26"/>
        <v>31765</v>
      </c>
      <c r="M1606" s="108" t="s">
        <v>6025</v>
      </c>
      <c r="N1606" s="113" t="s">
        <v>9526</v>
      </c>
      <c r="Q1606" s="83" t="s">
        <v>137</v>
      </c>
      <c r="R1606" s="182" t="s">
        <v>137</v>
      </c>
      <c r="S1606" s="83" t="s">
        <v>139</v>
      </c>
      <c r="T1606" s="67" t="s">
        <v>140</v>
      </c>
      <c r="U1606" s="200" t="s">
        <v>7830</v>
      </c>
      <c r="X1606" s="83" t="s">
        <v>137</v>
      </c>
    </row>
    <row r="1607" spans="1:24" ht="23.25">
      <c r="A1607" s="67" t="s">
        <v>134</v>
      </c>
      <c r="B1607" s="67" t="s">
        <v>135</v>
      </c>
      <c r="C1607" s="83">
        <v>3180</v>
      </c>
      <c r="D1607" s="102" t="s">
        <v>172</v>
      </c>
      <c r="E1607" s="83" t="s">
        <v>1777</v>
      </c>
      <c r="F1607" s="67" t="s">
        <v>5807</v>
      </c>
      <c r="G1607" s="83">
        <v>500</v>
      </c>
      <c r="H1607" s="67" t="s">
        <v>162</v>
      </c>
      <c r="I1607" s="67">
        <v>1</v>
      </c>
      <c r="J1607" s="196">
        <v>40896</v>
      </c>
      <c r="K1607" s="67">
        <v>0</v>
      </c>
      <c r="L1607" s="123">
        <f t="shared" si="26"/>
        <v>31765</v>
      </c>
      <c r="M1607" s="108" t="s">
        <v>6004</v>
      </c>
      <c r="N1607" s="113" t="s">
        <v>9526</v>
      </c>
      <c r="Q1607" s="83">
        <v>9739169090</v>
      </c>
      <c r="R1607" s="182">
        <v>618825436199</v>
      </c>
      <c r="S1607" s="83" t="s">
        <v>139</v>
      </c>
      <c r="T1607" s="67" t="s">
        <v>140</v>
      </c>
      <c r="U1607" s="200" t="s">
        <v>7830</v>
      </c>
      <c r="X1607" s="83" t="s">
        <v>137</v>
      </c>
    </row>
    <row r="1608" spans="1:24" ht="23.25">
      <c r="A1608" s="67" t="s">
        <v>134</v>
      </c>
      <c r="B1608" s="67" t="s">
        <v>135</v>
      </c>
      <c r="C1608" s="83">
        <v>2005</v>
      </c>
      <c r="D1608" s="102" t="s">
        <v>172</v>
      </c>
      <c r="E1608" s="83" t="s">
        <v>1778</v>
      </c>
      <c r="F1608" s="67" t="s">
        <v>5807</v>
      </c>
      <c r="G1608" s="83">
        <v>500</v>
      </c>
      <c r="H1608" s="67" t="s">
        <v>162</v>
      </c>
      <c r="I1608" s="67">
        <v>1</v>
      </c>
      <c r="J1608" s="196">
        <v>40896</v>
      </c>
      <c r="K1608" s="67">
        <v>0</v>
      </c>
      <c r="L1608" s="123">
        <f t="shared" si="26"/>
        <v>31765</v>
      </c>
      <c r="M1608" s="108" t="s">
        <v>6025</v>
      </c>
      <c r="N1608" s="113" t="s">
        <v>9526</v>
      </c>
      <c r="Q1608" s="83" t="s">
        <v>137</v>
      </c>
      <c r="R1608" s="182">
        <v>701213050646</v>
      </c>
      <c r="S1608" s="83" t="s">
        <v>139</v>
      </c>
      <c r="T1608" s="67" t="s">
        <v>140</v>
      </c>
      <c r="U1608" s="200" t="s">
        <v>7830</v>
      </c>
      <c r="X1608" s="83" t="s">
        <v>137</v>
      </c>
    </row>
    <row r="1609" spans="1:24" ht="23.25">
      <c r="A1609" s="67" t="s">
        <v>134</v>
      </c>
      <c r="B1609" s="67" t="s">
        <v>135</v>
      </c>
      <c r="C1609" s="83">
        <v>3181</v>
      </c>
      <c r="D1609" s="102" t="s">
        <v>5514</v>
      </c>
      <c r="E1609" s="83" t="s">
        <v>1779</v>
      </c>
      <c r="F1609" s="67" t="s">
        <v>136</v>
      </c>
      <c r="G1609" s="83">
        <v>500</v>
      </c>
      <c r="H1609" s="67" t="s">
        <v>162</v>
      </c>
      <c r="I1609" s="67">
        <v>1</v>
      </c>
      <c r="J1609" s="196">
        <v>40896</v>
      </c>
      <c r="K1609" s="67">
        <v>0</v>
      </c>
      <c r="L1609" s="123">
        <f t="shared" si="26"/>
        <v>31765</v>
      </c>
      <c r="M1609" s="108" t="s">
        <v>5801</v>
      </c>
      <c r="N1609" s="113" t="s">
        <v>9526</v>
      </c>
      <c r="Q1609" s="83">
        <v>9986575987</v>
      </c>
      <c r="R1609" s="182">
        <v>627664579192</v>
      </c>
      <c r="S1609" s="83" t="s">
        <v>139</v>
      </c>
      <c r="T1609" s="67" t="s">
        <v>140</v>
      </c>
      <c r="U1609" s="200" t="s">
        <v>7830</v>
      </c>
      <c r="X1609" s="83" t="s">
        <v>137</v>
      </c>
    </row>
    <row r="1610" spans="1:24" ht="23.25">
      <c r="A1610" s="67" t="s">
        <v>134</v>
      </c>
      <c r="B1610" s="67" t="s">
        <v>135</v>
      </c>
      <c r="C1610" s="83">
        <v>3182</v>
      </c>
      <c r="D1610" s="102" t="s">
        <v>5514</v>
      </c>
      <c r="E1610" s="83" t="s">
        <v>1780</v>
      </c>
      <c r="F1610" s="67" t="s">
        <v>136</v>
      </c>
      <c r="G1610" s="83">
        <v>500</v>
      </c>
      <c r="H1610" s="67" t="s">
        <v>162</v>
      </c>
      <c r="I1610" s="67">
        <v>1</v>
      </c>
      <c r="J1610" s="196">
        <v>40896</v>
      </c>
      <c r="K1610" s="67">
        <v>0</v>
      </c>
      <c r="L1610" s="123">
        <f t="shared" si="26"/>
        <v>31765</v>
      </c>
      <c r="M1610" s="108" t="s">
        <v>5801</v>
      </c>
      <c r="N1610" s="113" t="s">
        <v>9526</v>
      </c>
      <c r="Q1610" s="83" t="s">
        <v>137</v>
      </c>
      <c r="R1610" s="182">
        <v>291169330839</v>
      </c>
      <c r="S1610" s="83" t="s">
        <v>139</v>
      </c>
      <c r="T1610" s="67" t="s">
        <v>140</v>
      </c>
      <c r="U1610" s="200" t="s">
        <v>7830</v>
      </c>
      <c r="X1610" s="83" t="s">
        <v>137</v>
      </c>
    </row>
    <row r="1611" spans="1:24" ht="23.25">
      <c r="A1611" s="67" t="s">
        <v>134</v>
      </c>
      <c r="B1611" s="67" t="s">
        <v>135</v>
      </c>
      <c r="C1611" s="83">
        <v>3183</v>
      </c>
      <c r="D1611" s="102" t="s">
        <v>5514</v>
      </c>
      <c r="E1611" s="83" t="s">
        <v>1781</v>
      </c>
      <c r="F1611" s="67" t="s">
        <v>5807</v>
      </c>
      <c r="G1611" s="83">
        <v>500</v>
      </c>
      <c r="H1611" s="67" t="s">
        <v>162</v>
      </c>
      <c r="I1611" s="67">
        <v>1</v>
      </c>
      <c r="J1611" s="196">
        <v>40896</v>
      </c>
      <c r="K1611" s="67">
        <v>0</v>
      </c>
      <c r="L1611" s="123">
        <f t="shared" si="26"/>
        <v>31765</v>
      </c>
      <c r="M1611" s="108" t="s">
        <v>5934</v>
      </c>
      <c r="N1611" s="113" t="s">
        <v>9526</v>
      </c>
      <c r="Q1611" s="83">
        <v>9986575987</v>
      </c>
      <c r="R1611" s="182">
        <v>999420312943</v>
      </c>
      <c r="S1611" s="83" t="s">
        <v>139</v>
      </c>
      <c r="T1611" s="67" t="s">
        <v>140</v>
      </c>
      <c r="U1611" s="200" t="s">
        <v>7830</v>
      </c>
      <c r="X1611" s="83" t="s">
        <v>137</v>
      </c>
    </row>
    <row r="1612" spans="1:24" ht="23.25">
      <c r="A1612" s="67" t="s">
        <v>134</v>
      </c>
      <c r="B1612" s="67" t="s">
        <v>135</v>
      </c>
      <c r="C1612" s="83">
        <v>3184</v>
      </c>
      <c r="D1612" s="102" t="s">
        <v>5505</v>
      </c>
      <c r="E1612" s="83" t="s">
        <v>1782</v>
      </c>
      <c r="F1612" s="67" t="s">
        <v>5807</v>
      </c>
      <c r="G1612" s="83">
        <v>500</v>
      </c>
      <c r="H1612" s="67" t="s">
        <v>162</v>
      </c>
      <c r="I1612" s="67">
        <v>1</v>
      </c>
      <c r="J1612" s="196">
        <v>40896</v>
      </c>
      <c r="K1612" s="67">
        <v>0</v>
      </c>
      <c r="L1612" s="123">
        <f t="shared" si="26"/>
        <v>31765</v>
      </c>
      <c r="M1612" s="108" t="s">
        <v>5928</v>
      </c>
      <c r="N1612" s="113" t="s">
        <v>9526</v>
      </c>
      <c r="Q1612" s="83" t="s">
        <v>137</v>
      </c>
      <c r="R1612" s="182" t="s">
        <v>137</v>
      </c>
      <c r="S1612" s="83" t="s">
        <v>139</v>
      </c>
      <c r="T1612" s="67" t="s">
        <v>140</v>
      </c>
      <c r="U1612" s="200" t="s">
        <v>7830</v>
      </c>
      <c r="X1612" s="83" t="s">
        <v>137</v>
      </c>
    </row>
    <row r="1613" spans="1:24" ht="23.25">
      <c r="A1613" s="67" t="s">
        <v>134</v>
      </c>
      <c r="B1613" s="67" t="s">
        <v>135</v>
      </c>
      <c r="C1613" s="83">
        <v>3185</v>
      </c>
      <c r="D1613" s="102" t="s">
        <v>5505</v>
      </c>
      <c r="E1613" s="83" t="s">
        <v>1783</v>
      </c>
      <c r="F1613" s="67" t="s">
        <v>136</v>
      </c>
      <c r="G1613" s="83">
        <v>500</v>
      </c>
      <c r="H1613" s="67" t="s">
        <v>162</v>
      </c>
      <c r="I1613" s="67">
        <v>1</v>
      </c>
      <c r="J1613" s="196">
        <v>40896</v>
      </c>
      <c r="K1613" s="67">
        <v>0</v>
      </c>
      <c r="L1613" s="123">
        <f t="shared" si="26"/>
        <v>31765</v>
      </c>
      <c r="M1613" s="108" t="s">
        <v>5928</v>
      </c>
      <c r="N1613" s="113" t="s">
        <v>9526</v>
      </c>
      <c r="Q1613" s="83" t="s">
        <v>137</v>
      </c>
      <c r="R1613" s="182" t="s">
        <v>137</v>
      </c>
      <c r="S1613" s="83" t="s">
        <v>139</v>
      </c>
      <c r="T1613" s="67" t="s">
        <v>140</v>
      </c>
      <c r="U1613" s="200" t="s">
        <v>7830</v>
      </c>
      <c r="X1613" s="83" t="s">
        <v>137</v>
      </c>
    </row>
    <row r="1614" spans="1:24" ht="23.25">
      <c r="A1614" s="67" t="s">
        <v>134</v>
      </c>
      <c r="B1614" s="67" t="s">
        <v>135</v>
      </c>
      <c r="C1614" s="83">
        <v>3186</v>
      </c>
      <c r="D1614" s="102" t="s">
        <v>5505</v>
      </c>
      <c r="E1614" s="83" t="s">
        <v>1784</v>
      </c>
      <c r="F1614" s="67" t="s">
        <v>5807</v>
      </c>
      <c r="G1614" s="83">
        <v>500</v>
      </c>
      <c r="H1614" s="67" t="s">
        <v>162</v>
      </c>
      <c r="I1614" s="67">
        <v>1</v>
      </c>
      <c r="J1614" s="196">
        <v>40896</v>
      </c>
      <c r="K1614" s="67">
        <v>0</v>
      </c>
      <c r="L1614" s="123">
        <f t="shared" si="26"/>
        <v>31765</v>
      </c>
      <c r="M1614" s="108" t="s">
        <v>5989</v>
      </c>
      <c r="N1614" s="113" t="s">
        <v>9526</v>
      </c>
      <c r="Q1614" s="83" t="s">
        <v>137</v>
      </c>
      <c r="R1614" s="182" t="s">
        <v>137</v>
      </c>
      <c r="S1614" s="83" t="s">
        <v>139</v>
      </c>
      <c r="T1614" s="67" t="s">
        <v>140</v>
      </c>
      <c r="U1614" s="200" t="s">
        <v>7830</v>
      </c>
      <c r="X1614" s="83" t="s">
        <v>137</v>
      </c>
    </row>
    <row r="1615" spans="1:24" ht="23.25">
      <c r="A1615" s="67" t="s">
        <v>134</v>
      </c>
      <c r="B1615" s="67" t="s">
        <v>135</v>
      </c>
      <c r="C1615" s="83">
        <v>1836</v>
      </c>
      <c r="D1615" s="102" t="s">
        <v>5505</v>
      </c>
      <c r="E1615" s="83" t="s">
        <v>1785</v>
      </c>
      <c r="F1615" s="67" t="s">
        <v>136</v>
      </c>
      <c r="G1615" s="83">
        <v>500</v>
      </c>
      <c r="H1615" s="67" t="s">
        <v>162</v>
      </c>
      <c r="I1615" s="67">
        <v>1</v>
      </c>
      <c r="J1615" s="196">
        <v>40896</v>
      </c>
      <c r="K1615" s="67">
        <v>0</v>
      </c>
      <c r="L1615" s="123">
        <f t="shared" si="26"/>
        <v>31765</v>
      </c>
      <c r="M1615" s="108" t="s">
        <v>5928</v>
      </c>
      <c r="N1615" s="113" t="s">
        <v>9526</v>
      </c>
      <c r="Q1615" s="83" t="s">
        <v>137</v>
      </c>
      <c r="R1615" s="182" t="s">
        <v>137</v>
      </c>
      <c r="S1615" s="83" t="s">
        <v>139</v>
      </c>
      <c r="T1615" s="67" t="s">
        <v>140</v>
      </c>
      <c r="U1615" s="200" t="s">
        <v>7830</v>
      </c>
      <c r="X1615" s="83" t="s">
        <v>137</v>
      </c>
    </row>
    <row r="1616" spans="1:24" ht="23.25">
      <c r="A1616" s="67" t="s">
        <v>134</v>
      </c>
      <c r="B1616" s="67" t="s">
        <v>135</v>
      </c>
      <c r="C1616" s="83">
        <v>3187</v>
      </c>
      <c r="D1616" s="102" t="s">
        <v>5505</v>
      </c>
      <c r="E1616" s="83" t="s">
        <v>1786</v>
      </c>
      <c r="F1616" s="67" t="s">
        <v>5807</v>
      </c>
      <c r="G1616" s="83">
        <v>500</v>
      </c>
      <c r="H1616" s="67" t="s">
        <v>162</v>
      </c>
      <c r="I1616" s="67">
        <v>1</v>
      </c>
      <c r="J1616" s="196">
        <v>40896</v>
      </c>
      <c r="K1616" s="67">
        <v>0</v>
      </c>
      <c r="L1616" s="123">
        <f t="shared" si="26"/>
        <v>31765</v>
      </c>
      <c r="M1616" s="108" t="s">
        <v>6026</v>
      </c>
      <c r="N1616" s="113" t="s">
        <v>9526</v>
      </c>
      <c r="Q1616" s="83" t="s">
        <v>137</v>
      </c>
      <c r="R1616" s="182" t="s">
        <v>137</v>
      </c>
      <c r="S1616" s="83" t="s">
        <v>139</v>
      </c>
      <c r="T1616" s="67" t="s">
        <v>140</v>
      </c>
      <c r="U1616" s="200" t="s">
        <v>7830</v>
      </c>
      <c r="X1616" s="83" t="s">
        <v>137</v>
      </c>
    </row>
    <row r="1617" spans="1:24" ht="23.25">
      <c r="A1617" s="67" t="s">
        <v>134</v>
      </c>
      <c r="B1617" s="67" t="s">
        <v>135</v>
      </c>
      <c r="C1617" s="83">
        <v>3188</v>
      </c>
      <c r="D1617" s="102" t="s">
        <v>5516</v>
      </c>
      <c r="E1617" s="83" t="s">
        <v>1787</v>
      </c>
      <c r="F1617" s="67" t="s">
        <v>5807</v>
      </c>
      <c r="G1617" s="83">
        <v>500</v>
      </c>
      <c r="H1617" s="67" t="s">
        <v>162</v>
      </c>
      <c r="I1617" s="67">
        <v>1</v>
      </c>
      <c r="J1617" s="196">
        <v>40896</v>
      </c>
      <c r="K1617" s="67">
        <v>0</v>
      </c>
      <c r="L1617" s="123">
        <f t="shared" si="26"/>
        <v>31765</v>
      </c>
      <c r="M1617" s="108" t="s">
        <v>5947</v>
      </c>
      <c r="N1617" s="113" t="s">
        <v>9526</v>
      </c>
      <c r="Q1617" s="83" t="s">
        <v>137</v>
      </c>
      <c r="R1617" s="182">
        <v>713536261267</v>
      </c>
      <c r="S1617" s="83" t="s">
        <v>139</v>
      </c>
      <c r="T1617" s="67" t="s">
        <v>140</v>
      </c>
      <c r="U1617" s="200" t="s">
        <v>7830</v>
      </c>
      <c r="X1617" s="83" t="s">
        <v>137</v>
      </c>
    </row>
    <row r="1618" spans="1:24" ht="23.25">
      <c r="A1618" s="67" t="s">
        <v>134</v>
      </c>
      <c r="B1618" s="67" t="s">
        <v>135</v>
      </c>
      <c r="C1618" s="83">
        <v>3189</v>
      </c>
      <c r="D1618" s="102" t="s">
        <v>5516</v>
      </c>
      <c r="E1618" s="83" t="s">
        <v>1788</v>
      </c>
      <c r="F1618" s="67" t="s">
        <v>5807</v>
      </c>
      <c r="G1618" s="83">
        <v>500</v>
      </c>
      <c r="H1618" s="67" t="s">
        <v>162</v>
      </c>
      <c r="I1618" s="67">
        <v>1</v>
      </c>
      <c r="J1618" s="196">
        <v>40896</v>
      </c>
      <c r="K1618" s="67">
        <v>0</v>
      </c>
      <c r="L1618" s="123">
        <f t="shared" si="26"/>
        <v>31765</v>
      </c>
      <c r="M1618" s="108" t="s">
        <v>6027</v>
      </c>
      <c r="N1618" s="113" t="s">
        <v>9526</v>
      </c>
      <c r="Q1618" s="83" t="s">
        <v>137</v>
      </c>
      <c r="R1618" s="182" t="s">
        <v>137</v>
      </c>
      <c r="S1618" s="83" t="s">
        <v>139</v>
      </c>
      <c r="T1618" s="67" t="s">
        <v>140</v>
      </c>
      <c r="U1618" s="200" t="s">
        <v>7830</v>
      </c>
      <c r="X1618" s="83" t="s">
        <v>137</v>
      </c>
    </row>
    <row r="1619" spans="1:24" ht="23.25">
      <c r="A1619" s="67" t="s">
        <v>134</v>
      </c>
      <c r="B1619" s="67" t="s">
        <v>135</v>
      </c>
      <c r="C1619" s="83">
        <v>3190</v>
      </c>
      <c r="D1619" s="102" t="s">
        <v>5483</v>
      </c>
      <c r="E1619" s="83" t="s">
        <v>1789</v>
      </c>
      <c r="F1619" s="67" t="s">
        <v>5807</v>
      </c>
      <c r="G1619" s="83">
        <v>500</v>
      </c>
      <c r="H1619" s="67" t="s">
        <v>162</v>
      </c>
      <c r="I1619" s="67">
        <v>1</v>
      </c>
      <c r="J1619" s="196">
        <v>40896</v>
      </c>
      <c r="K1619" s="67">
        <v>0</v>
      </c>
      <c r="L1619" s="123">
        <f t="shared" si="26"/>
        <v>31765</v>
      </c>
      <c r="M1619" s="108" t="s">
        <v>6028</v>
      </c>
      <c r="N1619" s="113" t="s">
        <v>9526</v>
      </c>
      <c r="Q1619" s="83" t="s">
        <v>137</v>
      </c>
      <c r="R1619" s="182">
        <v>241099721251</v>
      </c>
      <c r="S1619" s="83" t="s">
        <v>139</v>
      </c>
      <c r="T1619" s="67" t="s">
        <v>140</v>
      </c>
      <c r="U1619" s="200" t="s">
        <v>7830</v>
      </c>
      <c r="X1619" s="83" t="s">
        <v>137</v>
      </c>
    </row>
    <row r="1620" spans="1:24" ht="23.25">
      <c r="A1620" s="67" t="s">
        <v>134</v>
      </c>
      <c r="B1620" s="67" t="s">
        <v>135</v>
      </c>
      <c r="C1620" s="83">
        <v>3191</v>
      </c>
      <c r="D1620" s="102" t="s">
        <v>5483</v>
      </c>
      <c r="E1620" s="83" t="s">
        <v>1790</v>
      </c>
      <c r="F1620" s="67" t="s">
        <v>136</v>
      </c>
      <c r="G1620" s="83">
        <v>500</v>
      </c>
      <c r="H1620" s="67" t="s">
        <v>162</v>
      </c>
      <c r="I1620" s="67">
        <v>1</v>
      </c>
      <c r="J1620" s="196">
        <v>40896</v>
      </c>
      <c r="K1620" s="67">
        <v>0</v>
      </c>
      <c r="L1620" s="123">
        <f t="shared" si="26"/>
        <v>31765</v>
      </c>
      <c r="M1620" s="108" t="s">
        <v>6029</v>
      </c>
      <c r="N1620" s="113" t="s">
        <v>9526</v>
      </c>
      <c r="Q1620" s="83" t="s">
        <v>5056</v>
      </c>
      <c r="R1620" s="182" t="s">
        <v>3564</v>
      </c>
      <c r="S1620" s="83" t="s">
        <v>139</v>
      </c>
      <c r="T1620" s="67" t="s">
        <v>140</v>
      </c>
      <c r="U1620" s="200" t="s">
        <v>7830</v>
      </c>
      <c r="X1620" s="83" t="s">
        <v>137</v>
      </c>
    </row>
    <row r="1621" spans="1:24" ht="23.25">
      <c r="A1621" s="67" t="s">
        <v>134</v>
      </c>
      <c r="B1621" s="67" t="s">
        <v>135</v>
      </c>
      <c r="C1621" s="83">
        <v>3192</v>
      </c>
      <c r="D1621" s="102" t="s">
        <v>5680</v>
      </c>
      <c r="E1621" s="83" t="s">
        <v>1791</v>
      </c>
      <c r="F1621" s="67" t="s">
        <v>5807</v>
      </c>
      <c r="G1621" s="83">
        <v>100</v>
      </c>
      <c r="H1621" s="67" t="s">
        <v>162</v>
      </c>
      <c r="I1621" s="67">
        <v>1</v>
      </c>
      <c r="J1621" s="196">
        <v>40896</v>
      </c>
      <c r="K1621" s="67">
        <v>0</v>
      </c>
      <c r="L1621" s="123">
        <f t="shared" si="26"/>
        <v>31765</v>
      </c>
      <c r="M1621" s="108" t="s">
        <v>5827</v>
      </c>
      <c r="N1621" s="113" t="s">
        <v>9526</v>
      </c>
      <c r="Q1621" s="83" t="s">
        <v>137</v>
      </c>
      <c r="R1621" s="182" t="s">
        <v>137</v>
      </c>
      <c r="S1621" s="83" t="s">
        <v>139</v>
      </c>
      <c r="T1621" s="67" t="s">
        <v>140</v>
      </c>
      <c r="U1621" s="200" t="s">
        <v>7830</v>
      </c>
      <c r="X1621" s="83" t="s">
        <v>137</v>
      </c>
    </row>
    <row r="1622" spans="1:24" ht="23.25">
      <c r="A1622" s="67" t="s">
        <v>134</v>
      </c>
      <c r="B1622" s="67" t="s">
        <v>135</v>
      </c>
      <c r="C1622" s="83">
        <v>3193</v>
      </c>
      <c r="D1622" s="102" t="s">
        <v>5680</v>
      </c>
      <c r="E1622" s="83" t="s">
        <v>1792</v>
      </c>
      <c r="F1622" s="67" t="s">
        <v>136</v>
      </c>
      <c r="G1622" s="83">
        <v>500</v>
      </c>
      <c r="H1622" s="67" t="s">
        <v>162</v>
      </c>
      <c r="I1622" s="67">
        <v>1</v>
      </c>
      <c r="J1622" s="196">
        <v>40896</v>
      </c>
      <c r="K1622" s="67">
        <v>0</v>
      </c>
      <c r="L1622" s="123">
        <f t="shared" si="26"/>
        <v>31765</v>
      </c>
      <c r="M1622" s="108" t="s">
        <v>5827</v>
      </c>
      <c r="N1622" s="113" t="s">
        <v>9526</v>
      </c>
      <c r="Q1622" s="83" t="s">
        <v>5056</v>
      </c>
      <c r="R1622" s="182" t="s">
        <v>3565</v>
      </c>
      <c r="S1622" s="83" t="s">
        <v>139</v>
      </c>
      <c r="T1622" s="67" t="s">
        <v>140</v>
      </c>
      <c r="U1622" s="200" t="s">
        <v>7830</v>
      </c>
      <c r="X1622" s="83" t="s">
        <v>137</v>
      </c>
    </row>
    <row r="1623" spans="1:24" ht="23.25">
      <c r="A1623" s="67" t="s">
        <v>134</v>
      </c>
      <c r="B1623" s="67" t="s">
        <v>135</v>
      </c>
      <c r="C1623" s="83">
        <v>3194</v>
      </c>
      <c r="D1623" s="102" t="s">
        <v>5505</v>
      </c>
      <c r="E1623" s="83" t="s">
        <v>1793</v>
      </c>
      <c r="F1623" s="67" t="s">
        <v>136</v>
      </c>
      <c r="G1623" s="83">
        <v>680</v>
      </c>
      <c r="H1623" s="67" t="s">
        <v>162</v>
      </c>
      <c r="I1623" s="67">
        <v>1</v>
      </c>
      <c r="J1623" s="196">
        <v>40896</v>
      </c>
      <c r="K1623" s="67">
        <v>0</v>
      </c>
      <c r="L1623" s="123">
        <f t="shared" si="26"/>
        <v>31765</v>
      </c>
      <c r="M1623" s="108" t="s">
        <v>166</v>
      </c>
      <c r="N1623" s="113" t="s">
        <v>9526</v>
      </c>
      <c r="Q1623" s="83" t="s">
        <v>5057</v>
      </c>
      <c r="R1623" s="182" t="s">
        <v>3566</v>
      </c>
      <c r="S1623" s="83" t="s">
        <v>139</v>
      </c>
      <c r="T1623" s="67" t="s">
        <v>140</v>
      </c>
      <c r="U1623" s="200" t="s">
        <v>7830</v>
      </c>
      <c r="X1623" s="83" t="s">
        <v>137</v>
      </c>
    </row>
    <row r="1624" spans="1:24" ht="23.25">
      <c r="A1624" s="67" t="s">
        <v>134</v>
      </c>
      <c r="B1624" s="67" t="s">
        <v>135</v>
      </c>
      <c r="C1624" s="83">
        <v>3195</v>
      </c>
      <c r="D1624" s="102" t="s">
        <v>5505</v>
      </c>
      <c r="E1624" s="83" t="s">
        <v>1794</v>
      </c>
      <c r="F1624" s="67" t="s">
        <v>5807</v>
      </c>
      <c r="G1624" s="83">
        <v>680</v>
      </c>
      <c r="H1624" s="67" t="s">
        <v>162</v>
      </c>
      <c r="I1624" s="67">
        <v>1</v>
      </c>
      <c r="J1624" s="196">
        <v>40896</v>
      </c>
      <c r="K1624" s="67">
        <v>0</v>
      </c>
      <c r="L1624" s="123">
        <f t="shared" si="26"/>
        <v>31765</v>
      </c>
      <c r="M1624" s="108" t="s">
        <v>5738</v>
      </c>
      <c r="N1624" s="113" t="s">
        <v>9526</v>
      </c>
      <c r="Q1624" s="83">
        <v>9538054502</v>
      </c>
      <c r="R1624" s="182">
        <v>861701095205</v>
      </c>
      <c r="S1624" s="83" t="s">
        <v>139</v>
      </c>
      <c r="T1624" s="67" t="s">
        <v>140</v>
      </c>
      <c r="U1624" s="200" t="s">
        <v>7830</v>
      </c>
      <c r="X1624" s="83" t="s">
        <v>137</v>
      </c>
    </row>
    <row r="1625" spans="1:24" ht="23.25">
      <c r="A1625" s="67" t="s">
        <v>134</v>
      </c>
      <c r="B1625" s="67" t="s">
        <v>135</v>
      </c>
      <c r="C1625" s="83">
        <v>3196</v>
      </c>
      <c r="D1625" s="102" t="s">
        <v>5505</v>
      </c>
      <c r="E1625" s="83" t="s">
        <v>1795</v>
      </c>
      <c r="F1625" s="67" t="s">
        <v>136</v>
      </c>
      <c r="G1625" s="83">
        <v>680</v>
      </c>
      <c r="H1625" s="67" t="s">
        <v>162</v>
      </c>
      <c r="I1625" s="67">
        <v>1</v>
      </c>
      <c r="J1625" s="196">
        <v>40896</v>
      </c>
      <c r="K1625" s="67">
        <v>0</v>
      </c>
      <c r="L1625" s="123">
        <f t="shared" si="26"/>
        <v>31765</v>
      </c>
      <c r="M1625" s="108" t="s">
        <v>5738</v>
      </c>
      <c r="N1625" s="113" t="s">
        <v>9526</v>
      </c>
      <c r="Q1625" s="83">
        <v>9538054502</v>
      </c>
      <c r="R1625" s="182">
        <v>324803831836</v>
      </c>
      <c r="S1625" s="83" t="s">
        <v>139</v>
      </c>
      <c r="T1625" s="67" t="s">
        <v>140</v>
      </c>
      <c r="U1625" s="200" t="s">
        <v>7830</v>
      </c>
      <c r="X1625" s="83" t="s">
        <v>137</v>
      </c>
    </row>
    <row r="1626" spans="1:24" ht="23.25">
      <c r="A1626" s="67" t="s">
        <v>134</v>
      </c>
      <c r="B1626" s="67" t="s">
        <v>135</v>
      </c>
      <c r="C1626" s="83">
        <v>3197</v>
      </c>
      <c r="D1626" s="102" t="s">
        <v>5483</v>
      </c>
      <c r="E1626" s="83" t="s">
        <v>1796</v>
      </c>
      <c r="F1626" s="67" t="s">
        <v>5807</v>
      </c>
      <c r="G1626" s="83">
        <v>500</v>
      </c>
      <c r="H1626" s="67" t="s">
        <v>162</v>
      </c>
      <c r="I1626" s="67">
        <v>1</v>
      </c>
      <c r="J1626" s="196">
        <v>40896</v>
      </c>
      <c r="K1626" s="67">
        <v>0</v>
      </c>
      <c r="L1626" s="123">
        <f t="shared" si="26"/>
        <v>31765</v>
      </c>
      <c r="M1626" s="108" t="s">
        <v>5870</v>
      </c>
      <c r="N1626" s="113" t="s">
        <v>9526</v>
      </c>
      <c r="Q1626" s="83">
        <v>9845073886</v>
      </c>
      <c r="R1626" s="182">
        <v>425807746531</v>
      </c>
      <c r="S1626" s="83" t="s">
        <v>139</v>
      </c>
      <c r="T1626" s="67" t="s">
        <v>140</v>
      </c>
      <c r="U1626" s="200" t="s">
        <v>7830</v>
      </c>
      <c r="X1626" s="83" t="s">
        <v>137</v>
      </c>
    </row>
    <row r="1627" spans="1:24" ht="23.25">
      <c r="A1627" s="67" t="s">
        <v>134</v>
      </c>
      <c r="B1627" s="67" t="s">
        <v>135</v>
      </c>
      <c r="C1627" s="83">
        <v>3198</v>
      </c>
      <c r="D1627" s="102" t="s">
        <v>5483</v>
      </c>
      <c r="E1627" s="83" t="s">
        <v>1797</v>
      </c>
      <c r="F1627" s="67" t="s">
        <v>5807</v>
      </c>
      <c r="G1627" s="83">
        <v>500</v>
      </c>
      <c r="H1627" s="67" t="s">
        <v>162</v>
      </c>
      <c r="I1627" s="67">
        <v>1</v>
      </c>
      <c r="J1627" s="196">
        <v>40896</v>
      </c>
      <c r="K1627" s="67">
        <v>0</v>
      </c>
      <c r="L1627" s="123">
        <f t="shared" si="26"/>
        <v>31765</v>
      </c>
      <c r="M1627" s="108" t="s">
        <v>5870</v>
      </c>
      <c r="N1627" s="113" t="s">
        <v>9526</v>
      </c>
      <c r="Q1627" s="83">
        <v>8876648534</v>
      </c>
      <c r="R1627" s="182">
        <v>627064582940</v>
      </c>
      <c r="S1627" s="83" t="s">
        <v>139</v>
      </c>
      <c r="T1627" s="67" t="s">
        <v>140</v>
      </c>
      <c r="U1627" s="200" t="s">
        <v>7830</v>
      </c>
      <c r="X1627" s="83" t="s">
        <v>137</v>
      </c>
    </row>
    <row r="1628" spans="1:24" ht="23.25">
      <c r="A1628" s="67" t="s">
        <v>134</v>
      </c>
      <c r="B1628" s="67" t="s">
        <v>135</v>
      </c>
      <c r="C1628" s="83">
        <v>3199</v>
      </c>
      <c r="D1628" s="102" t="s">
        <v>5483</v>
      </c>
      <c r="E1628" s="83" t="s">
        <v>1798</v>
      </c>
      <c r="F1628" s="67" t="s">
        <v>5807</v>
      </c>
      <c r="G1628" s="83">
        <v>500</v>
      </c>
      <c r="H1628" s="67" t="s">
        <v>162</v>
      </c>
      <c r="I1628" s="67">
        <v>1</v>
      </c>
      <c r="J1628" s="196">
        <v>40896</v>
      </c>
      <c r="K1628" s="67">
        <v>0</v>
      </c>
      <c r="L1628" s="123">
        <f t="shared" si="26"/>
        <v>31765</v>
      </c>
      <c r="M1628" s="108" t="s">
        <v>6030</v>
      </c>
      <c r="N1628" s="113" t="s">
        <v>9526</v>
      </c>
      <c r="Q1628" s="83">
        <v>9449200224</v>
      </c>
      <c r="R1628" s="182">
        <v>868591656685</v>
      </c>
      <c r="S1628" s="83" t="s">
        <v>139</v>
      </c>
      <c r="T1628" s="67" t="s">
        <v>140</v>
      </c>
      <c r="U1628" s="200" t="s">
        <v>7830</v>
      </c>
      <c r="X1628" s="83" t="s">
        <v>137</v>
      </c>
    </row>
    <row r="1629" spans="1:24" ht="23.25">
      <c r="A1629" s="67" t="s">
        <v>134</v>
      </c>
      <c r="B1629" s="67" t="s">
        <v>135</v>
      </c>
      <c r="C1629" s="83">
        <v>3200</v>
      </c>
      <c r="D1629" s="102" t="s">
        <v>5483</v>
      </c>
      <c r="E1629" s="83" t="s">
        <v>1799</v>
      </c>
      <c r="F1629" s="67" t="s">
        <v>5807</v>
      </c>
      <c r="G1629" s="83">
        <v>500</v>
      </c>
      <c r="H1629" s="67" t="s">
        <v>162</v>
      </c>
      <c r="I1629" s="67">
        <v>1</v>
      </c>
      <c r="J1629" s="196">
        <v>40896</v>
      </c>
      <c r="K1629" s="67">
        <v>0</v>
      </c>
      <c r="L1629" s="123">
        <f t="shared" si="26"/>
        <v>31765</v>
      </c>
      <c r="M1629" s="108" t="s">
        <v>5823</v>
      </c>
      <c r="N1629" s="113" t="s">
        <v>9526</v>
      </c>
      <c r="Q1629" s="83">
        <v>9742607922</v>
      </c>
      <c r="R1629" s="182">
        <v>253534277731</v>
      </c>
      <c r="S1629" s="83" t="s">
        <v>139</v>
      </c>
      <c r="T1629" s="67" t="s">
        <v>140</v>
      </c>
      <c r="U1629" s="200" t="s">
        <v>7830</v>
      </c>
      <c r="X1629" s="83" t="s">
        <v>137</v>
      </c>
    </row>
    <row r="1630" spans="1:24" ht="23.25">
      <c r="A1630" s="67" t="s">
        <v>134</v>
      </c>
      <c r="B1630" s="67" t="s">
        <v>135</v>
      </c>
      <c r="C1630" s="83">
        <v>3201</v>
      </c>
      <c r="D1630" s="102" t="s">
        <v>5483</v>
      </c>
      <c r="E1630" s="83" t="s">
        <v>1800</v>
      </c>
      <c r="F1630" s="67" t="s">
        <v>5807</v>
      </c>
      <c r="G1630" s="83">
        <v>500</v>
      </c>
      <c r="H1630" s="67" t="s">
        <v>162</v>
      </c>
      <c r="I1630" s="67">
        <v>1</v>
      </c>
      <c r="J1630" s="196">
        <v>40896</v>
      </c>
      <c r="K1630" s="67">
        <v>0</v>
      </c>
      <c r="L1630" s="123">
        <f t="shared" si="26"/>
        <v>31765</v>
      </c>
      <c r="M1630" s="108" t="s">
        <v>5823</v>
      </c>
      <c r="N1630" s="113" t="s">
        <v>9526</v>
      </c>
      <c r="Q1630" s="83" t="s">
        <v>137</v>
      </c>
      <c r="R1630" s="182">
        <v>462486840997</v>
      </c>
      <c r="S1630" s="83" t="s">
        <v>139</v>
      </c>
      <c r="T1630" s="67" t="s">
        <v>140</v>
      </c>
      <c r="U1630" s="200" t="s">
        <v>7830</v>
      </c>
      <c r="X1630" s="83" t="s">
        <v>137</v>
      </c>
    </row>
    <row r="1631" spans="1:24" ht="23.25">
      <c r="A1631" s="67" t="s">
        <v>134</v>
      </c>
      <c r="B1631" s="67" t="s">
        <v>135</v>
      </c>
      <c r="C1631" s="83">
        <v>3202</v>
      </c>
      <c r="D1631" s="102" t="s">
        <v>5483</v>
      </c>
      <c r="E1631" s="83" t="s">
        <v>1801</v>
      </c>
      <c r="F1631" s="67" t="s">
        <v>5807</v>
      </c>
      <c r="G1631" s="83">
        <v>500</v>
      </c>
      <c r="H1631" s="67" t="s">
        <v>162</v>
      </c>
      <c r="I1631" s="67">
        <v>1</v>
      </c>
      <c r="J1631" s="196">
        <v>40896</v>
      </c>
      <c r="K1631" s="67">
        <v>0</v>
      </c>
      <c r="L1631" s="123">
        <f t="shared" si="26"/>
        <v>31765</v>
      </c>
      <c r="M1631" s="108" t="s">
        <v>6031</v>
      </c>
      <c r="N1631" s="113" t="s">
        <v>9526</v>
      </c>
      <c r="Q1631" s="83" t="s">
        <v>137</v>
      </c>
      <c r="R1631" s="182">
        <v>886915497036</v>
      </c>
      <c r="S1631" s="83" t="s">
        <v>139</v>
      </c>
      <c r="T1631" s="67" t="s">
        <v>140</v>
      </c>
      <c r="U1631" s="200" t="s">
        <v>7830</v>
      </c>
      <c r="X1631" s="83" t="s">
        <v>137</v>
      </c>
    </row>
    <row r="1632" spans="1:24" ht="23.25">
      <c r="A1632" s="67" t="s">
        <v>134</v>
      </c>
      <c r="B1632" s="67" t="s">
        <v>135</v>
      </c>
      <c r="C1632" s="83">
        <v>3203</v>
      </c>
      <c r="D1632" s="102" t="s">
        <v>172</v>
      </c>
      <c r="E1632" s="83" t="s">
        <v>1802</v>
      </c>
      <c r="F1632" s="67" t="s">
        <v>136</v>
      </c>
      <c r="G1632" s="83">
        <v>500</v>
      </c>
      <c r="H1632" s="67" t="s">
        <v>162</v>
      </c>
      <c r="I1632" s="67">
        <v>1</v>
      </c>
      <c r="J1632" s="196">
        <v>40896</v>
      </c>
      <c r="K1632" s="67">
        <v>0</v>
      </c>
      <c r="L1632" s="123">
        <f t="shared" si="26"/>
        <v>31765</v>
      </c>
      <c r="M1632" s="108" t="s">
        <v>5760</v>
      </c>
      <c r="N1632" s="113" t="s">
        <v>9526</v>
      </c>
      <c r="Q1632" s="83" t="s">
        <v>137</v>
      </c>
      <c r="R1632" s="182" t="s">
        <v>137</v>
      </c>
      <c r="S1632" s="83" t="s">
        <v>139</v>
      </c>
      <c r="T1632" s="67" t="s">
        <v>140</v>
      </c>
      <c r="U1632" s="200" t="s">
        <v>7830</v>
      </c>
      <c r="X1632" s="83" t="s">
        <v>137</v>
      </c>
    </row>
    <row r="1633" spans="1:24" ht="23.25">
      <c r="A1633" s="67" t="s">
        <v>134</v>
      </c>
      <c r="B1633" s="67" t="s">
        <v>135</v>
      </c>
      <c r="C1633" s="83">
        <v>3204</v>
      </c>
      <c r="D1633" s="102" t="s">
        <v>172</v>
      </c>
      <c r="E1633" s="83" t="s">
        <v>1803</v>
      </c>
      <c r="F1633" s="67" t="s">
        <v>5807</v>
      </c>
      <c r="G1633" s="83">
        <v>500</v>
      </c>
      <c r="H1633" s="67" t="s">
        <v>162</v>
      </c>
      <c r="I1633" s="67">
        <v>1</v>
      </c>
      <c r="J1633" s="196">
        <v>40896</v>
      </c>
      <c r="K1633" s="67">
        <v>0</v>
      </c>
      <c r="L1633" s="123">
        <f t="shared" si="26"/>
        <v>31765</v>
      </c>
      <c r="M1633" s="108" t="s">
        <v>5825</v>
      </c>
      <c r="N1633" s="113" t="s">
        <v>9526</v>
      </c>
      <c r="Q1633" s="83" t="s">
        <v>137</v>
      </c>
      <c r="R1633" s="182" t="s">
        <v>137</v>
      </c>
      <c r="S1633" s="83" t="s">
        <v>139</v>
      </c>
      <c r="T1633" s="67" t="s">
        <v>140</v>
      </c>
      <c r="U1633" s="200" t="s">
        <v>7830</v>
      </c>
      <c r="X1633" s="83" t="s">
        <v>137</v>
      </c>
    </row>
    <row r="1634" spans="1:24" ht="23.25">
      <c r="A1634" s="67" t="s">
        <v>134</v>
      </c>
      <c r="B1634" s="67" t="s">
        <v>135</v>
      </c>
      <c r="C1634" s="83">
        <v>3205</v>
      </c>
      <c r="D1634" s="102" t="s">
        <v>172</v>
      </c>
      <c r="E1634" s="83" t="s">
        <v>1804</v>
      </c>
      <c r="F1634" s="67" t="s">
        <v>136</v>
      </c>
      <c r="G1634" s="83">
        <v>500</v>
      </c>
      <c r="H1634" s="67" t="s">
        <v>162</v>
      </c>
      <c r="I1634" s="67">
        <v>1</v>
      </c>
      <c r="J1634" s="196">
        <v>40896</v>
      </c>
      <c r="K1634" s="67">
        <v>0</v>
      </c>
      <c r="L1634" s="123">
        <f t="shared" si="26"/>
        <v>31765</v>
      </c>
      <c r="M1634" s="108" t="s">
        <v>5760</v>
      </c>
      <c r="N1634" s="113" t="s">
        <v>9526</v>
      </c>
      <c r="Q1634" s="83" t="s">
        <v>137</v>
      </c>
      <c r="R1634" s="182" t="s">
        <v>137</v>
      </c>
      <c r="S1634" s="83" t="s">
        <v>139</v>
      </c>
      <c r="T1634" s="67" t="s">
        <v>140</v>
      </c>
      <c r="U1634" s="200" t="s">
        <v>7830</v>
      </c>
      <c r="X1634" s="83" t="s">
        <v>137</v>
      </c>
    </row>
    <row r="1635" spans="1:24" ht="23.25">
      <c r="A1635" s="67" t="s">
        <v>134</v>
      </c>
      <c r="B1635" s="67" t="s">
        <v>135</v>
      </c>
      <c r="C1635" s="83">
        <v>3206</v>
      </c>
      <c r="D1635" s="102" t="s">
        <v>172</v>
      </c>
      <c r="E1635" s="83" t="s">
        <v>1805</v>
      </c>
      <c r="F1635" s="67" t="s">
        <v>5807</v>
      </c>
      <c r="G1635" s="83">
        <v>500</v>
      </c>
      <c r="H1635" s="67" t="s">
        <v>162</v>
      </c>
      <c r="I1635" s="67">
        <v>1</v>
      </c>
      <c r="J1635" s="196">
        <v>40896</v>
      </c>
      <c r="K1635" s="67">
        <v>0</v>
      </c>
      <c r="L1635" s="123">
        <f t="shared" si="26"/>
        <v>31765</v>
      </c>
      <c r="M1635" s="108" t="s">
        <v>5879</v>
      </c>
      <c r="N1635" s="113" t="s">
        <v>9526</v>
      </c>
      <c r="Q1635" s="83" t="s">
        <v>137</v>
      </c>
      <c r="R1635" s="182" t="s">
        <v>137</v>
      </c>
      <c r="S1635" s="83" t="s">
        <v>139</v>
      </c>
      <c r="T1635" s="67" t="s">
        <v>140</v>
      </c>
      <c r="U1635" s="200" t="s">
        <v>7830</v>
      </c>
      <c r="X1635" s="83" t="s">
        <v>137</v>
      </c>
    </row>
    <row r="1636" spans="1:24" ht="23.25">
      <c r="A1636" s="67" t="s">
        <v>134</v>
      </c>
      <c r="B1636" s="67" t="s">
        <v>135</v>
      </c>
      <c r="C1636" s="83">
        <v>3207</v>
      </c>
      <c r="D1636" s="102" t="s">
        <v>172</v>
      </c>
      <c r="E1636" s="83" t="s">
        <v>1410</v>
      </c>
      <c r="F1636" s="67" t="s">
        <v>136</v>
      </c>
      <c r="G1636" s="83">
        <v>500</v>
      </c>
      <c r="H1636" s="67" t="s">
        <v>162</v>
      </c>
      <c r="I1636" s="67">
        <v>1</v>
      </c>
      <c r="J1636" s="196">
        <v>40896</v>
      </c>
      <c r="K1636" s="67">
        <v>0</v>
      </c>
      <c r="L1636" s="123">
        <f t="shared" si="26"/>
        <v>31765</v>
      </c>
      <c r="M1636" s="108" t="s">
        <v>5760</v>
      </c>
      <c r="N1636" s="113" t="s">
        <v>9526</v>
      </c>
      <c r="Q1636" s="83" t="s">
        <v>137</v>
      </c>
      <c r="R1636" s="182" t="s">
        <v>137</v>
      </c>
      <c r="S1636" s="83" t="s">
        <v>139</v>
      </c>
      <c r="T1636" s="67" t="s">
        <v>140</v>
      </c>
      <c r="U1636" s="200" t="s">
        <v>7830</v>
      </c>
      <c r="X1636" s="83" t="s">
        <v>137</v>
      </c>
    </row>
    <row r="1637" spans="1:24" ht="23.25">
      <c r="A1637" s="67" t="s">
        <v>134</v>
      </c>
      <c r="B1637" s="67" t="s">
        <v>135</v>
      </c>
      <c r="C1637" s="83">
        <v>3208</v>
      </c>
      <c r="D1637" s="102" t="s">
        <v>172</v>
      </c>
      <c r="E1637" s="83" t="s">
        <v>1806</v>
      </c>
      <c r="F1637" s="67" t="s">
        <v>5807</v>
      </c>
      <c r="G1637" s="83">
        <v>500</v>
      </c>
      <c r="H1637" s="67" t="s">
        <v>162</v>
      </c>
      <c r="I1637" s="67">
        <v>1</v>
      </c>
      <c r="J1637" s="196">
        <v>40896</v>
      </c>
      <c r="K1637" s="67">
        <v>0</v>
      </c>
      <c r="L1637" s="123">
        <f t="shared" si="26"/>
        <v>31765</v>
      </c>
      <c r="M1637" s="108" t="s">
        <v>5760</v>
      </c>
      <c r="N1637" s="113" t="s">
        <v>9526</v>
      </c>
      <c r="Q1637" s="83" t="s">
        <v>137</v>
      </c>
      <c r="R1637" s="182" t="s">
        <v>137</v>
      </c>
      <c r="S1637" s="83" t="s">
        <v>139</v>
      </c>
      <c r="T1637" s="67" t="s">
        <v>140</v>
      </c>
      <c r="U1637" s="200" t="s">
        <v>7830</v>
      </c>
      <c r="X1637" s="83" t="s">
        <v>137</v>
      </c>
    </row>
    <row r="1638" spans="1:24" ht="23.25">
      <c r="A1638" s="67" t="s">
        <v>134</v>
      </c>
      <c r="B1638" s="67" t="s">
        <v>135</v>
      </c>
      <c r="C1638" s="83">
        <v>3210</v>
      </c>
      <c r="D1638" s="102" t="s">
        <v>5553</v>
      </c>
      <c r="E1638" s="83" t="s">
        <v>1807</v>
      </c>
      <c r="F1638" s="67" t="s">
        <v>136</v>
      </c>
      <c r="G1638" s="83">
        <v>500</v>
      </c>
      <c r="H1638" s="67" t="s">
        <v>162</v>
      </c>
      <c r="I1638" s="67">
        <v>1</v>
      </c>
      <c r="J1638" s="196">
        <v>40896</v>
      </c>
      <c r="K1638" s="67">
        <v>0</v>
      </c>
      <c r="L1638" s="123">
        <f t="shared" si="26"/>
        <v>31765</v>
      </c>
      <c r="M1638" s="108" t="s">
        <v>5774</v>
      </c>
      <c r="N1638" s="113" t="s">
        <v>9526</v>
      </c>
      <c r="Q1638" s="83" t="s">
        <v>137</v>
      </c>
      <c r="R1638" s="182" t="s">
        <v>137</v>
      </c>
      <c r="S1638" s="83" t="s">
        <v>139</v>
      </c>
      <c r="T1638" s="67" t="s">
        <v>140</v>
      </c>
      <c r="U1638" s="200" t="s">
        <v>7830</v>
      </c>
      <c r="X1638" s="83" t="s">
        <v>137</v>
      </c>
    </row>
    <row r="1639" spans="1:24" ht="23.25">
      <c r="A1639" s="67" t="s">
        <v>134</v>
      </c>
      <c r="B1639" s="67" t="s">
        <v>135</v>
      </c>
      <c r="C1639" s="83">
        <v>3211</v>
      </c>
      <c r="D1639" s="102" t="s">
        <v>5553</v>
      </c>
      <c r="E1639" s="83" t="s">
        <v>1808</v>
      </c>
      <c r="F1639" s="67" t="s">
        <v>136</v>
      </c>
      <c r="G1639" s="83">
        <v>500</v>
      </c>
      <c r="H1639" s="67" t="s">
        <v>162</v>
      </c>
      <c r="I1639" s="67">
        <v>1</v>
      </c>
      <c r="J1639" s="196">
        <v>40896</v>
      </c>
      <c r="K1639" s="67">
        <v>0</v>
      </c>
      <c r="L1639" s="123">
        <f t="shared" si="26"/>
        <v>31765</v>
      </c>
      <c r="M1639" s="108" t="s">
        <v>5801</v>
      </c>
      <c r="N1639" s="113" t="s">
        <v>9526</v>
      </c>
      <c r="Q1639" s="83" t="s">
        <v>137</v>
      </c>
      <c r="R1639" s="182" t="s">
        <v>137</v>
      </c>
      <c r="S1639" s="83" t="s">
        <v>139</v>
      </c>
      <c r="T1639" s="67" t="s">
        <v>140</v>
      </c>
      <c r="U1639" s="200" t="s">
        <v>7830</v>
      </c>
      <c r="X1639" s="83" t="s">
        <v>137</v>
      </c>
    </row>
    <row r="1640" spans="1:24" ht="23.25">
      <c r="A1640" s="67" t="s">
        <v>134</v>
      </c>
      <c r="B1640" s="67" t="s">
        <v>135</v>
      </c>
      <c r="C1640" s="83">
        <v>3212</v>
      </c>
      <c r="D1640" s="102" t="s">
        <v>5681</v>
      </c>
      <c r="E1640" s="83" t="s">
        <v>1809</v>
      </c>
      <c r="F1640" s="67" t="s">
        <v>136</v>
      </c>
      <c r="G1640" s="83">
        <v>500</v>
      </c>
      <c r="H1640" s="67" t="s">
        <v>162</v>
      </c>
      <c r="I1640" s="67">
        <v>1</v>
      </c>
      <c r="J1640" s="196">
        <v>40896</v>
      </c>
      <c r="K1640" s="67">
        <v>0</v>
      </c>
      <c r="L1640" s="123">
        <f t="shared" si="26"/>
        <v>31765</v>
      </c>
      <c r="M1640" s="108" t="s">
        <v>5756</v>
      </c>
      <c r="N1640" s="113" t="s">
        <v>9526</v>
      </c>
      <c r="Q1640" s="83" t="s">
        <v>137</v>
      </c>
      <c r="R1640" s="182" t="s">
        <v>137</v>
      </c>
      <c r="S1640" s="83" t="s">
        <v>139</v>
      </c>
      <c r="T1640" s="67" t="s">
        <v>140</v>
      </c>
      <c r="U1640" s="200" t="s">
        <v>7830</v>
      </c>
      <c r="X1640" s="83" t="s">
        <v>137</v>
      </c>
    </row>
    <row r="1641" spans="1:24" ht="23.25">
      <c r="A1641" s="67" t="s">
        <v>134</v>
      </c>
      <c r="B1641" s="67" t="s">
        <v>135</v>
      </c>
      <c r="C1641" s="83">
        <v>3213</v>
      </c>
      <c r="D1641" s="102" t="s">
        <v>5681</v>
      </c>
      <c r="E1641" s="83" t="s">
        <v>1810</v>
      </c>
      <c r="F1641" s="67" t="s">
        <v>136</v>
      </c>
      <c r="G1641" s="83">
        <v>500</v>
      </c>
      <c r="H1641" s="67" t="s">
        <v>162</v>
      </c>
      <c r="I1641" s="67">
        <v>1</v>
      </c>
      <c r="J1641" s="196">
        <v>40896</v>
      </c>
      <c r="K1641" s="67">
        <v>0</v>
      </c>
      <c r="L1641" s="123">
        <f t="shared" si="26"/>
        <v>31765</v>
      </c>
      <c r="M1641" s="108" t="s">
        <v>5734</v>
      </c>
      <c r="N1641" s="113" t="s">
        <v>9526</v>
      </c>
      <c r="Q1641" s="83" t="s">
        <v>137</v>
      </c>
      <c r="R1641" s="182" t="s">
        <v>137</v>
      </c>
      <c r="S1641" s="83" t="s">
        <v>139</v>
      </c>
      <c r="T1641" s="67" t="s">
        <v>140</v>
      </c>
      <c r="U1641" s="200" t="s">
        <v>7830</v>
      </c>
      <c r="X1641" s="83" t="s">
        <v>137</v>
      </c>
    </row>
    <row r="1642" spans="1:24" ht="23.25">
      <c r="A1642" s="67" t="s">
        <v>134</v>
      </c>
      <c r="B1642" s="67" t="s">
        <v>135</v>
      </c>
      <c r="C1642" s="83">
        <v>3214</v>
      </c>
      <c r="D1642" s="102" t="s">
        <v>5681</v>
      </c>
      <c r="E1642" s="83" t="s">
        <v>1811</v>
      </c>
      <c r="F1642" s="67" t="s">
        <v>136</v>
      </c>
      <c r="G1642" s="83">
        <v>500</v>
      </c>
      <c r="H1642" s="67" t="s">
        <v>162</v>
      </c>
      <c r="I1642" s="67">
        <v>1</v>
      </c>
      <c r="J1642" s="196">
        <v>40896</v>
      </c>
      <c r="K1642" s="67">
        <v>0</v>
      </c>
      <c r="L1642" s="123">
        <f t="shared" si="26"/>
        <v>31765</v>
      </c>
      <c r="M1642" s="108" t="s">
        <v>5734</v>
      </c>
      <c r="N1642" s="113" t="s">
        <v>9526</v>
      </c>
      <c r="Q1642" s="83" t="s">
        <v>137</v>
      </c>
      <c r="R1642" s="182" t="s">
        <v>137</v>
      </c>
      <c r="S1642" s="83" t="s">
        <v>139</v>
      </c>
      <c r="T1642" s="67" t="s">
        <v>140</v>
      </c>
      <c r="U1642" s="200" t="s">
        <v>7830</v>
      </c>
      <c r="X1642" s="83" t="s">
        <v>137</v>
      </c>
    </row>
    <row r="1643" spans="1:24" ht="23.25">
      <c r="A1643" s="67" t="s">
        <v>134</v>
      </c>
      <c r="B1643" s="67" t="s">
        <v>135</v>
      </c>
      <c r="C1643" s="83">
        <v>3215</v>
      </c>
      <c r="D1643" s="102" t="s">
        <v>5501</v>
      </c>
      <c r="E1643" s="83" t="s">
        <v>1812</v>
      </c>
      <c r="F1643" s="67" t="s">
        <v>5807</v>
      </c>
      <c r="G1643" s="83">
        <v>500</v>
      </c>
      <c r="H1643" s="67" t="s">
        <v>162</v>
      </c>
      <c r="I1643" s="67">
        <v>1</v>
      </c>
      <c r="J1643" s="196">
        <v>40896</v>
      </c>
      <c r="K1643" s="67">
        <v>0</v>
      </c>
      <c r="L1643" s="123">
        <f t="shared" si="26"/>
        <v>31765</v>
      </c>
      <c r="M1643" s="108" t="s">
        <v>5907</v>
      </c>
      <c r="N1643" s="113" t="s">
        <v>9526</v>
      </c>
      <c r="Q1643" s="83">
        <v>9902825548</v>
      </c>
      <c r="R1643" s="182">
        <v>842770398974</v>
      </c>
      <c r="S1643" s="83" t="s">
        <v>139</v>
      </c>
      <c r="T1643" s="67" t="s">
        <v>140</v>
      </c>
      <c r="U1643" s="200" t="s">
        <v>7830</v>
      </c>
      <c r="X1643" s="83" t="s">
        <v>137</v>
      </c>
    </row>
    <row r="1644" spans="1:24" ht="23.25">
      <c r="A1644" s="67" t="s">
        <v>134</v>
      </c>
      <c r="B1644" s="67" t="s">
        <v>135</v>
      </c>
      <c r="C1644" s="83">
        <v>3216</v>
      </c>
      <c r="D1644" s="102" t="s">
        <v>5501</v>
      </c>
      <c r="E1644" s="83" t="s">
        <v>1813</v>
      </c>
      <c r="F1644" s="67" t="s">
        <v>5807</v>
      </c>
      <c r="G1644" s="83">
        <v>500</v>
      </c>
      <c r="H1644" s="67" t="s">
        <v>162</v>
      </c>
      <c r="I1644" s="67">
        <v>1</v>
      </c>
      <c r="J1644" s="196">
        <v>40896</v>
      </c>
      <c r="K1644" s="67">
        <v>0</v>
      </c>
      <c r="L1644" s="123">
        <f t="shared" si="26"/>
        <v>31765</v>
      </c>
      <c r="M1644" s="108" t="s">
        <v>5738</v>
      </c>
      <c r="N1644" s="113" t="s">
        <v>9526</v>
      </c>
      <c r="Q1644" s="83">
        <v>9902825548</v>
      </c>
      <c r="R1644" s="182">
        <v>74527586962</v>
      </c>
      <c r="S1644" s="83" t="s">
        <v>139</v>
      </c>
      <c r="T1644" s="67" t="s">
        <v>140</v>
      </c>
      <c r="U1644" s="200" t="s">
        <v>7830</v>
      </c>
      <c r="X1644" s="83" t="s">
        <v>137</v>
      </c>
    </row>
    <row r="1645" spans="1:24" ht="23.25">
      <c r="A1645" s="67" t="s">
        <v>134</v>
      </c>
      <c r="B1645" s="67" t="s">
        <v>135</v>
      </c>
      <c r="C1645" s="83">
        <v>3218</v>
      </c>
      <c r="D1645" s="102" t="s">
        <v>5636</v>
      </c>
      <c r="E1645" s="83" t="s">
        <v>1814</v>
      </c>
      <c r="F1645" s="67" t="s">
        <v>5807</v>
      </c>
      <c r="G1645" s="83">
        <v>500</v>
      </c>
      <c r="H1645" s="67" t="s">
        <v>162</v>
      </c>
      <c r="I1645" s="67">
        <v>1</v>
      </c>
      <c r="J1645" s="196">
        <v>40896</v>
      </c>
      <c r="K1645" s="67">
        <v>0</v>
      </c>
      <c r="L1645" s="123">
        <f t="shared" si="26"/>
        <v>31765</v>
      </c>
      <c r="M1645" s="108" t="s">
        <v>6032</v>
      </c>
      <c r="N1645" s="113" t="s">
        <v>9526</v>
      </c>
      <c r="Q1645" s="83" t="s">
        <v>137</v>
      </c>
      <c r="R1645" s="182" t="s">
        <v>137</v>
      </c>
      <c r="S1645" s="83" t="s">
        <v>139</v>
      </c>
      <c r="T1645" s="67" t="s">
        <v>140</v>
      </c>
      <c r="U1645" s="200" t="s">
        <v>7830</v>
      </c>
      <c r="X1645" s="83" t="s">
        <v>137</v>
      </c>
    </row>
    <row r="1646" spans="1:24" ht="23.25">
      <c r="A1646" s="67" t="s">
        <v>134</v>
      </c>
      <c r="B1646" s="67" t="s">
        <v>135</v>
      </c>
      <c r="C1646" s="83">
        <v>3220</v>
      </c>
      <c r="D1646" s="102" t="s">
        <v>5501</v>
      </c>
      <c r="E1646" s="83" t="s">
        <v>1815</v>
      </c>
      <c r="F1646" s="67" t="s">
        <v>5807</v>
      </c>
      <c r="G1646" s="83">
        <v>500</v>
      </c>
      <c r="H1646" s="67" t="s">
        <v>162</v>
      </c>
      <c r="I1646" s="67">
        <v>1</v>
      </c>
      <c r="J1646" s="196">
        <v>40896</v>
      </c>
      <c r="K1646" s="67">
        <v>0</v>
      </c>
      <c r="L1646" s="123">
        <f t="shared" si="26"/>
        <v>31765</v>
      </c>
      <c r="M1646" s="108" t="s">
        <v>5758</v>
      </c>
      <c r="N1646" s="113" t="s">
        <v>9526</v>
      </c>
      <c r="Q1646" s="83" t="s">
        <v>137</v>
      </c>
      <c r="R1646" s="182" t="s">
        <v>137</v>
      </c>
      <c r="S1646" s="83" t="s">
        <v>139</v>
      </c>
      <c r="T1646" s="67" t="s">
        <v>140</v>
      </c>
      <c r="U1646" s="200" t="s">
        <v>7830</v>
      </c>
      <c r="X1646" s="83" t="s">
        <v>137</v>
      </c>
    </row>
    <row r="1647" spans="1:24" ht="23.25">
      <c r="A1647" s="67" t="s">
        <v>134</v>
      </c>
      <c r="B1647" s="67" t="s">
        <v>135</v>
      </c>
      <c r="C1647" s="83">
        <v>3224</v>
      </c>
      <c r="D1647" s="102" t="s">
        <v>5505</v>
      </c>
      <c r="E1647" s="83" t="s">
        <v>1816</v>
      </c>
      <c r="F1647" s="67" t="s">
        <v>136</v>
      </c>
      <c r="G1647" s="83">
        <v>500</v>
      </c>
      <c r="H1647" s="67" t="s">
        <v>162</v>
      </c>
      <c r="I1647" s="67">
        <v>1</v>
      </c>
      <c r="J1647" s="196">
        <v>40896</v>
      </c>
      <c r="K1647" s="67">
        <v>0</v>
      </c>
      <c r="L1647" s="123">
        <f t="shared" si="26"/>
        <v>31765</v>
      </c>
      <c r="M1647" s="108" t="s">
        <v>166</v>
      </c>
      <c r="N1647" s="113" t="s">
        <v>9526</v>
      </c>
      <c r="Q1647" s="83" t="s">
        <v>137</v>
      </c>
      <c r="R1647" s="182" t="s">
        <v>137</v>
      </c>
      <c r="S1647" s="83" t="s">
        <v>139</v>
      </c>
      <c r="T1647" s="67" t="s">
        <v>140</v>
      </c>
      <c r="U1647" s="200" t="s">
        <v>7830</v>
      </c>
      <c r="X1647" s="83" t="s">
        <v>137</v>
      </c>
    </row>
    <row r="1648" spans="1:24" ht="23.25">
      <c r="A1648" s="67" t="s">
        <v>134</v>
      </c>
      <c r="B1648" s="67" t="s">
        <v>135</v>
      </c>
      <c r="C1648" s="83">
        <v>3225</v>
      </c>
      <c r="D1648" s="102" t="s">
        <v>5505</v>
      </c>
      <c r="E1648" s="83" t="s">
        <v>1817</v>
      </c>
      <c r="F1648" s="67" t="s">
        <v>136</v>
      </c>
      <c r="G1648" s="83">
        <v>500</v>
      </c>
      <c r="H1648" s="67" t="s">
        <v>162</v>
      </c>
      <c r="I1648" s="67">
        <v>1</v>
      </c>
      <c r="J1648" s="196">
        <v>40896</v>
      </c>
      <c r="K1648" s="67">
        <v>0</v>
      </c>
      <c r="L1648" s="123">
        <f t="shared" si="26"/>
        <v>31765</v>
      </c>
      <c r="M1648" s="108" t="s">
        <v>166</v>
      </c>
      <c r="N1648" s="113" t="s">
        <v>9526</v>
      </c>
      <c r="Q1648" s="83" t="s">
        <v>137</v>
      </c>
      <c r="R1648" s="182" t="s">
        <v>137</v>
      </c>
      <c r="S1648" s="83" t="s">
        <v>139</v>
      </c>
      <c r="T1648" s="67" t="s">
        <v>140</v>
      </c>
      <c r="U1648" s="200" t="s">
        <v>7830</v>
      </c>
      <c r="X1648" s="83" t="s">
        <v>137</v>
      </c>
    </row>
    <row r="1649" spans="1:24" ht="23.25">
      <c r="A1649" s="67" t="s">
        <v>134</v>
      </c>
      <c r="B1649" s="67" t="s">
        <v>135</v>
      </c>
      <c r="C1649" s="83">
        <v>3226</v>
      </c>
      <c r="D1649" s="102" t="s">
        <v>5503</v>
      </c>
      <c r="E1649" s="83" t="s">
        <v>1818</v>
      </c>
      <c r="F1649" s="67" t="s">
        <v>136</v>
      </c>
      <c r="G1649" s="83">
        <v>500</v>
      </c>
      <c r="H1649" s="67" t="s">
        <v>162</v>
      </c>
      <c r="I1649" s="67">
        <v>1</v>
      </c>
      <c r="J1649" s="196">
        <v>40896</v>
      </c>
      <c r="K1649" s="67">
        <v>0</v>
      </c>
      <c r="L1649" s="123">
        <f t="shared" ref="L1649:L1712" si="27">DATE(YEAR(J1649)-25,MONTH(J1649),DAY(J1649))</f>
        <v>31765</v>
      </c>
      <c r="M1649" s="108" t="s">
        <v>5867</v>
      </c>
      <c r="N1649" s="113" t="s">
        <v>9526</v>
      </c>
      <c r="Q1649" s="83">
        <v>9731004100</v>
      </c>
      <c r="R1649" s="182">
        <v>459166352309</v>
      </c>
      <c r="S1649" s="83" t="s">
        <v>139</v>
      </c>
      <c r="T1649" s="67" t="s">
        <v>140</v>
      </c>
      <c r="U1649" s="200" t="s">
        <v>7830</v>
      </c>
      <c r="X1649" s="83" t="s">
        <v>137</v>
      </c>
    </row>
    <row r="1650" spans="1:24" ht="23.25">
      <c r="A1650" s="67" t="s">
        <v>134</v>
      </c>
      <c r="B1650" s="67" t="s">
        <v>135</v>
      </c>
      <c r="C1650" s="83">
        <v>3227</v>
      </c>
      <c r="D1650" s="102" t="s">
        <v>5503</v>
      </c>
      <c r="E1650" s="83" t="s">
        <v>1819</v>
      </c>
      <c r="F1650" s="67" t="s">
        <v>136</v>
      </c>
      <c r="G1650" s="83">
        <v>500</v>
      </c>
      <c r="H1650" s="67" t="s">
        <v>162</v>
      </c>
      <c r="I1650" s="67">
        <v>1</v>
      </c>
      <c r="J1650" s="196">
        <v>40896</v>
      </c>
      <c r="K1650" s="67">
        <v>0</v>
      </c>
      <c r="L1650" s="123">
        <f t="shared" si="27"/>
        <v>31765</v>
      </c>
      <c r="M1650" s="108" t="s">
        <v>5867</v>
      </c>
      <c r="N1650" s="113" t="s">
        <v>9526</v>
      </c>
      <c r="Q1650" s="83" t="s">
        <v>137</v>
      </c>
      <c r="R1650" s="182">
        <v>250159294694</v>
      </c>
      <c r="S1650" s="83" t="s">
        <v>139</v>
      </c>
      <c r="T1650" s="67" t="s">
        <v>140</v>
      </c>
      <c r="U1650" s="200" t="s">
        <v>7830</v>
      </c>
      <c r="X1650" s="83" t="s">
        <v>137</v>
      </c>
    </row>
    <row r="1651" spans="1:24" ht="23.25">
      <c r="A1651" s="67" t="s">
        <v>134</v>
      </c>
      <c r="B1651" s="67" t="s">
        <v>135</v>
      </c>
      <c r="C1651" s="83">
        <v>3228</v>
      </c>
      <c r="D1651" s="102" t="s">
        <v>5503</v>
      </c>
      <c r="E1651" s="83" t="s">
        <v>1820</v>
      </c>
      <c r="F1651" s="67" t="s">
        <v>136</v>
      </c>
      <c r="G1651" s="83">
        <v>500</v>
      </c>
      <c r="H1651" s="67" t="s">
        <v>162</v>
      </c>
      <c r="I1651" s="67">
        <v>1</v>
      </c>
      <c r="J1651" s="196">
        <v>40896</v>
      </c>
      <c r="K1651" s="67">
        <v>0</v>
      </c>
      <c r="L1651" s="123">
        <f t="shared" si="27"/>
        <v>31765</v>
      </c>
      <c r="M1651" s="108" t="s">
        <v>5866</v>
      </c>
      <c r="N1651" s="113" t="s">
        <v>9526</v>
      </c>
      <c r="Q1651" s="83">
        <v>8497857108</v>
      </c>
      <c r="R1651" s="182">
        <v>359489942409</v>
      </c>
      <c r="S1651" s="83" t="s">
        <v>139</v>
      </c>
      <c r="T1651" s="67" t="s">
        <v>140</v>
      </c>
      <c r="U1651" s="200" t="s">
        <v>7830</v>
      </c>
      <c r="X1651" s="83" t="s">
        <v>137</v>
      </c>
    </row>
    <row r="1652" spans="1:24" ht="23.25">
      <c r="A1652" s="67" t="s">
        <v>134</v>
      </c>
      <c r="B1652" s="67" t="s">
        <v>135</v>
      </c>
      <c r="C1652" s="83">
        <v>3229</v>
      </c>
      <c r="D1652" s="102" t="s">
        <v>5503</v>
      </c>
      <c r="E1652" s="83" t="s">
        <v>1821</v>
      </c>
      <c r="F1652" s="67" t="s">
        <v>136</v>
      </c>
      <c r="G1652" s="83">
        <v>500</v>
      </c>
      <c r="H1652" s="67" t="s">
        <v>162</v>
      </c>
      <c r="I1652" s="67">
        <v>1</v>
      </c>
      <c r="J1652" s="196">
        <v>40896</v>
      </c>
      <c r="K1652" s="67">
        <v>0</v>
      </c>
      <c r="L1652" s="123">
        <f t="shared" si="27"/>
        <v>31765</v>
      </c>
      <c r="M1652" s="108" t="s">
        <v>5866</v>
      </c>
      <c r="N1652" s="113" t="s">
        <v>9526</v>
      </c>
      <c r="Q1652" s="83" t="s">
        <v>137</v>
      </c>
      <c r="R1652" s="182">
        <v>523247408987</v>
      </c>
      <c r="S1652" s="83" t="s">
        <v>139</v>
      </c>
      <c r="T1652" s="67" t="s">
        <v>140</v>
      </c>
      <c r="U1652" s="200" t="s">
        <v>7830</v>
      </c>
      <c r="X1652" s="83" t="s">
        <v>137</v>
      </c>
    </row>
    <row r="1653" spans="1:24" ht="23.25">
      <c r="A1653" s="67" t="s">
        <v>134</v>
      </c>
      <c r="B1653" s="67" t="s">
        <v>135</v>
      </c>
      <c r="C1653" s="83">
        <v>3230</v>
      </c>
      <c r="D1653" s="102" t="s">
        <v>5619</v>
      </c>
      <c r="E1653" s="83" t="s">
        <v>1822</v>
      </c>
      <c r="F1653" s="67" t="s">
        <v>5807</v>
      </c>
      <c r="G1653" s="83">
        <v>4000</v>
      </c>
      <c r="H1653" s="67" t="s">
        <v>162</v>
      </c>
      <c r="I1653" s="67">
        <v>1</v>
      </c>
      <c r="J1653" s="196">
        <v>40896</v>
      </c>
      <c r="K1653" s="67">
        <v>0</v>
      </c>
      <c r="L1653" s="123">
        <f t="shared" si="27"/>
        <v>31765</v>
      </c>
      <c r="M1653" s="108" t="s">
        <v>5738</v>
      </c>
      <c r="N1653" s="113" t="s">
        <v>9526</v>
      </c>
      <c r="Q1653" s="83" t="s">
        <v>137</v>
      </c>
      <c r="R1653" s="182">
        <v>490227949848</v>
      </c>
      <c r="S1653" s="83" t="s">
        <v>139</v>
      </c>
      <c r="T1653" s="67" t="s">
        <v>140</v>
      </c>
      <c r="U1653" s="200" t="s">
        <v>7830</v>
      </c>
      <c r="X1653" s="83" t="s">
        <v>7603</v>
      </c>
    </row>
    <row r="1654" spans="1:24" ht="23.25">
      <c r="A1654" s="67" t="s">
        <v>134</v>
      </c>
      <c r="B1654" s="67" t="s">
        <v>135</v>
      </c>
      <c r="C1654" s="83">
        <v>3231</v>
      </c>
      <c r="D1654" s="102" t="s">
        <v>5619</v>
      </c>
      <c r="E1654" s="83" t="s">
        <v>1823</v>
      </c>
      <c r="F1654" s="67" t="s">
        <v>136</v>
      </c>
      <c r="G1654" s="83">
        <v>500</v>
      </c>
      <c r="H1654" s="67" t="s">
        <v>162</v>
      </c>
      <c r="I1654" s="67">
        <v>1</v>
      </c>
      <c r="J1654" s="196">
        <v>40896</v>
      </c>
      <c r="K1654" s="67">
        <v>0</v>
      </c>
      <c r="L1654" s="123">
        <f t="shared" si="27"/>
        <v>31765</v>
      </c>
      <c r="M1654" s="108" t="s">
        <v>5738</v>
      </c>
      <c r="N1654" s="113" t="s">
        <v>9526</v>
      </c>
      <c r="Q1654" s="83" t="s">
        <v>5058</v>
      </c>
      <c r="R1654" s="182" t="s">
        <v>3567</v>
      </c>
      <c r="S1654" s="83" t="s">
        <v>139</v>
      </c>
      <c r="T1654" s="67" t="s">
        <v>140</v>
      </c>
      <c r="U1654" s="200" t="s">
        <v>7830</v>
      </c>
      <c r="X1654" s="83" t="s">
        <v>137</v>
      </c>
    </row>
    <row r="1655" spans="1:24" ht="23.25">
      <c r="A1655" s="67" t="s">
        <v>134</v>
      </c>
      <c r="B1655" s="67" t="s">
        <v>135</v>
      </c>
      <c r="C1655" s="83">
        <v>3232</v>
      </c>
      <c r="D1655" s="102" t="s">
        <v>5619</v>
      </c>
      <c r="E1655" s="83" t="s">
        <v>1824</v>
      </c>
      <c r="F1655" s="67" t="s">
        <v>136</v>
      </c>
      <c r="G1655" s="83">
        <v>500</v>
      </c>
      <c r="H1655" s="67" t="s">
        <v>162</v>
      </c>
      <c r="I1655" s="67">
        <v>1</v>
      </c>
      <c r="J1655" s="196">
        <v>40896</v>
      </c>
      <c r="K1655" s="67">
        <v>0</v>
      </c>
      <c r="L1655" s="123">
        <f t="shared" si="27"/>
        <v>31765</v>
      </c>
      <c r="M1655" s="108" t="s">
        <v>5738</v>
      </c>
      <c r="N1655" s="113" t="s">
        <v>9526</v>
      </c>
      <c r="Q1655" s="83" t="s">
        <v>137</v>
      </c>
      <c r="R1655" s="182" t="s">
        <v>137</v>
      </c>
      <c r="S1655" s="83" t="s">
        <v>139</v>
      </c>
      <c r="T1655" s="67" t="s">
        <v>140</v>
      </c>
      <c r="U1655" s="200" t="s">
        <v>7830</v>
      </c>
      <c r="X1655" s="83" t="s">
        <v>137</v>
      </c>
    </row>
    <row r="1656" spans="1:24" ht="23.25">
      <c r="A1656" s="67" t="s">
        <v>134</v>
      </c>
      <c r="B1656" s="67" t="s">
        <v>135</v>
      </c>
      <c r="C1656" s="83">
        <v>3233</v>
      </c>
      <c r="D1656" s="102" t="s">
        <v>5619</v>
      </c>
      <c r="E1656" s="83" t="s">
        <v>1825</v>
      </c>
      <c r="F1656" s="67" t="s">
        <v>5807</v>
      </c>
      <c r="G1656" s="83">
        <v>500</v>
      </c>
      <c r="H1656" s="67" t="s">
        <v>162</v>
      </c>
      <c r="I1656" s="67">
        <v>1</v>
      </c>
      <c r="J1656" s="196">
        <v>40896</v>
      </c>
      <c r="K1656" s="67">
        <v>0</v>
      </c>
      <c r="L1656" s="123">
        <f t="shared" si="27"/>
        <v>31765</v>
      </c>
      <c r="M1656" s="108" t="s">
        <v>5879</v>
      </c>
      <c r="N1656" s="113" t="s">
        <v>9526</v>
      </c>
      <c r="Q1656" s="83" t="s">
        <v>137</v>
      </c>
      <c r="R1656" s="182" t="s">
        <v>137</v>
      </c>
      <c r="S1656" s="83" t="s">
        <v>139</v>
      </c>
      <c r="T1656" s="67" t="s">
        <v>140</v>
      </c>
      <c r="U1656" s="200" t="s">
        <v>7830</v>
      </c>
      <c r="X1656" s="83" t="s">
        <v>137</v>
      </c>
    </row>
    <row r="1657" spans="1:24" ht="23.25">
      <c r="A1657" s="67" t="s">
        <v>134</v>
      </c>
      <c r="B1657" s="67" t="s">
        <v>135</v>
      </c>
      <c r="C1657" s="83">
        <v>3234</v>
      </c>
      <c r="D1657" s="102" t="s">
        <v>5619</v>
      </c>
      <c r="E1657" s="83" t="s">
        <v>1826</v>
      </c>
      <c r="F1657" s="67" t="s">
        <v>136</v>
      </c>
      <c r="G1657" s="83">
        <v>500</v>
      </c>
      <c r="H1657" s="67" t="s">
        <v>162</v>
      </c>
      <c r="I1657" s="67">
        <v>1</v>
      </c>
      <c r="J1657" s="196">
        <v>40896</v>
      </c>
      <c r="K1657" s="67">
        <v>0</v>
      </c>
      <c r="L1657" s="123">
        <f t="shared" si="27"/>
        <v>31765</v>
      </c>
      <c r="M1657" s="108" t="s">
        <v>5936</v>
      </c>
      <c r="N1657" s="113" t="s">
        <v>9526</v>
      </c>
      <c r="Q1657" s="83" t="s">
        <v>137</v>
      </c>
      <c r="R1657" s="182">
        <v>446734007791</v>
      </c>
      <c r="S1657" s="83" t="s">
        <v>139</v>
      </c>
      <c r="T1657" s="67" t="s">
        <v>140</v>
      </c>
      <c r="U1657" s="200" t="s">
        <v>7830</v>
      </c>
      <c r="X1657" s="83" t="s">
        <v>137</v>
      </c>
    </row>
    <row r="1658" spans="1:24" ht="23.25">
      <c r="A1658" s="67" t="s">
        <v>134</v>
      </c>
      <c r="B1658" s="67" t="s">
        <v>135</v>
      </c>
      <c r="C1658" s="83">
        <v>3236</v>
      </c>
      <c r="D1658" s="102" t="s">
        <v>5519</v>
      </c>
      <c r="E1658" s="83" t="s">
        <v>1827</v>
      </c>
      <c r="F1658" s="67" t="s">
        <v>5807</v>
      </c>
      <c r="G1658" s="83">
        <v>500</v>
      </c>
      <c r="H1658" s="67" t="s">
        <v>162</v>
      </c>
      <c r="I1658" s="67">
        <v>1</v>
      </c>
      <c r="J1658" s="196">
        <v>40896</v>
      </c>
      <c r="K1658" s="67">
        <v>0</v>
      </c>
      <c r="L1658" s="123">
        <f t="shared" si="27"/>
        <v>31765</v>
      </c>
      <c r="M1658" s="108" t="s">
        <v>166</v>
      </c>
      <c r="N1658" s="113" t="s">
        <v>9526</v>
      </c>
      <c r="Q1658" s="83" t="s">
        <v>137</v>
      </c>
      <c r="R1658" s="182" t="s">
        <v>137</v>
      </c>
      <c r="S1658" s="83" t="s">
        <v>139</v>
      </c>
      <c r="T1658" s="67" t="s">
        <v>140</v>
      </c>
      <c r="U1658" s="200" t="s">
        <v>7830</v>
      </c>
      <c r="X1658" s="83" t="s">
        <v>7604</v>
      </c>
    </row>
    <row r="1659" spans="1:24" ht="23.25">
      <c r="A1659" s="67" t="s">
        <v>134</v>
      </c>
      <c r="B1659" s="67" t="s">
        <v>135</v>
      </c>
      <c r="C1659" s="83">
        <v>1874</v>
      </c>
      <c r="D1659" s="102" t="s">
        <v>5483</v>
      </c>
      <c r="E1659" s="83" t="s">
        <v>1828</v>
      </c>
      <c r="F1659" s="67" t="s">
        <v>5807</v>
      </c>
      <c r="G1659" s="83">
        <v>500</v>
      </c>
      <c r="H1659" s="67" t="s">
        <v>162</v>
      </c>
      <c r="I1659" s="67">
        <v>1</v>
      </c>
      <c r="J1659" s="196">
        <v>40896</v>
      </c>
      <c r="K1659" s="67">
        <v>0</v>
      </c>
      <c r="L1659" s="123">
        <f t="shared" si="27"/>
        <v>31765</v>
      </c>
      <c r="M1659" s="108" t="s">
        <v>5895</v>
      </c>
      <c r="N1659" s="113" t="s">
        <v>9526</v>
      </c>
      <c r="Q1659" s="83" t="s">
        <v>137</v>
      </c>
      <c r="R1659" s="182" t="s">
        <v>137</v>
      </c>
      <c r="S1659" s="83" t="s">
        <v>139</v>
      </c>
      <c r="T1659" s="67" t="s">
        <v>140</v>
      </c>
      <c r="U1659" s="200" t="s">
        <v>7830</v>
      </c>
      <c r="X1659" s="83" t="s">
        <v>137</v>
      </c>
    </row>
    <row r="1660" spans="1:24" ht="23.25">
      <c r="A1660" s="67" t="s">
        <v>134</v>
      </c>
      <c r="B1660" s="67" t="s">
        <v>135</v>
      </c>
      <c r="C1660" s="83">
        <v>3238</v>
      </c>
      <c r="D1660" s="102" t="s">
        <v>5483</v>
      </c>
      <c r="E1660" s="83" t="s">
        <v>1829</v>
      </c>
      <c r="F1660" s="67" t="s">
        <v>136</v>
      </c>
      <c r="G1660" s="83">
        <v>6350</v>
      </c>
      <c r="H1660" s="67" t="s">
        <v>162</v>
      </c>
      <c r="I1660" s="67">
        <v>1</v>
      </c>
      <c r="J1660" s="196">
        <v>40896</v>
      </c>
      <c r="K1660" s="67">
        <v>0</v>
      </c>
      <c r="L1660" s="123">
        <f t="shared" si="27"/>
        <v>31765</v>
      </c>
      <c r="M1660" s="108" t="s">
        <v>5931</v>
      </c>
      <c r="N1660" s="113" t="s">
        <v>9526</v>
      </c>
      <c r="Q1660" s="83">
        <v>8088115654</v>
      </c>
      <c r="R1660" s="182">
        <v>699397463052</v>
      </c>
      <c r="S1660" s="83" t="s">
        <v>139</v>
      </c>
      <c r="T1660" s="67" t="s">
        <v>140</v>
      </c>
      <c r="U1660" s="200" t="s">
        <v>7830</v>
      </c>
      <c r="X1660" s="83" t="s">
        <v>137</v>
      </c>
    </row>
    <row r="1661" spans="1:24" ht="23.25">
      <c r="A1661" s="67" t="s">
        <v>134</v>
      </c>
      <c r="B1661" s="67" t="s">
        <v>135</v>
      </c>
      <c r="C1661" s="83">
        <v>3239</v>
      </c>
      <c r="D1661" s="102" t="s">
        <v>5483</v>
      </c>
      <c r="E1661" s="83" t="s">
        <v>1830</v>
      </c>
      <c r="F1661" s="67" t="s">
        <v>136</v>
      </c>
      <c r="G1661" s="83">
        <v>500</v>
      </c>
      <c r="H1661" s="67" t="s">
        <v>162</v>
      </c>
      <c r="I1661" s="67">
        <v>1</v>
      </c>
      <c r="J1661" s="196">
        <v>40896</v>
      </c>
      <c r="K1661" s="67">
        <v>0</v>
      </c>
      <c r="L1661" s="123">
        <f t="shared" si="27"/>
        <v>31765</v>
      </c>
      <c r="M1661" s="108" t="s">
        <v>5844</v>
      </c>
      <c r="N1661" s="113" t="s">
        <v>9526</v>
      </c>
      <c r="Q1661" s="83">
        <v>8084322789</v>
      </c>
      <c r="R1661" s="182">
        <v>398119515738</v>
      </c>
      <c r="S1661" s="83" t="s">
        <v>139</v>
      </c>
      <c r="T1661" s="67" t="s">
        <v>140</v>
      </c>
      <c r="U1661" s="200" t="s">
        <v>7830</v>
      </c>
      <c r="X1661" s="83" t="s">
        <v>137</v>
      </c>
    </row>
    <row r="1662" spans="1:24" ht="23.25">
      <c r="A1662" s="67" t="s">
        <v>134</v>
      </c>
      <c r="B1662" s="67" t="s">
        <v>135</v>
      </c>
      <c r="C1662" s="83">
        <v>24</v>
      </c>
      <c r="D1662" s="102" t="s">
        <v>5623</v>
      </c>
      <c r="E1662" s="83" t="s">
        <v>1831</v>
      </c>
      <c r="F1662" s="67" t="s">
        <v>136</v>
      </c>
      <c r="G1662" s="83">
        <v>5000</v>
      </c>
      <c r="H1662" s="67" t="s">
        <v>162</v>
      </c>
      <c r="I1662" s="67">
        <v>1</v>
      </c>
      <c r="J1662" s="196">
        <v>40896</v>
      </c>
      <c r="K1662" s="67">
        <v>0</v>
      </c>
      <c r="L1662" s="123">
        <f t="shared" si="27"/>
        <v>31765</v>
      </c>
      <c r="M1662" s="108" t="s">
        <v>5827</v>
      </c>
      <c r="N1662" s="113" t="s">
        <v>9526</v>
      </c>
      <c r="Q1662" s="83" t="s">
        <v>4725</v>
      </c>
      <c r="R1662" s="182">
        <v>989594260129</v>
      </c>
      <c r="S1662" s="83" t="s">
        <v>139</v>
      </c>
      <c r="T1662" s="67" t="s">
        <v>140</v>
      </c>
      <c r="U1662" s="200" t="s">
        <v>7830</v>
      </c>
      <c r="X1662" s="83" t="s">
        <v>137</v>
      </c>
    </row>
    <row r="1663" spans="1:24" ht="23.25">
      <c r="A1663" s="67" t="s">
        <v>134</v>
      </c>
      <c r="B1663" s="67" t="s">
        <v>135</v>
      </c>
      <c r="C1663" s="83">
        <v>3240</v>
      </c>
      <c r="D1663" s="102" t="s">
        <v>172</v>
      </c>
      <c r="E1663" s="83" t="s">
        <v>1832</v>
      </c>
      <c r="F1663" s="67" t="s">
        <v>5807</v>
      </c>
      <c r="G1663" s="83">
        <v>500</v>
      </c>
      <c r="H1663" s="67" t="s">
        <v>162</v>
      </c>
      <c r="I1663" s="67">
        <v>1</v>
      </c>
      <c r="J1663" s="196">
        <v>40896</v>
      </c>
      <c r="K1663" s="67">
        <v>0</v>
      </c>
      <c r="L1663" s="123">
        <f t="shared" si="27"/>
        <v>31765</v>
      </c>
      <c r="M1663" s="108" t="s">
        <v>6033</v>
      </c>
      <c r="N1663" s="113" t="s">
        <v>9526</v>
      </c>
      <c r="Q1663" s="83" t="s">
        <v>137</v>
      </c>
      <c r="R1663" s="182" t="s">
        <v>137</v>
      </c>
      <c r="S1663" s="83" t="s">
        <v>139</v>
      </c>
      <c r="T1663" s="67" t="s">
        <v>140</v>
      </c>
      <c r="U1663" s="200" t="s">
        <v>7830</v>
      </c>
      <c r="X1663" s="83" t="s">
        <v>137</v>
      </c>
    </row>
    <row r="1664" spans="1:24" ht="23.25">
      <c r="A1664" s="67" t="s">
        <v>134</v>
      </c>
      <c r="B1664" s="67" t="s">
        <v>135</v>
      </c>
      <c r="C1664" s="83">
        <v>2236</v>
      </c>
      <c r="D1664" s="102" t="s">
        <v>5485</v>
      </c>
      <c r="E1664" s="83" t="s">
        <v>1833</v>
      </c>
      <c r="F1664" s="67" t="s">
        <v>136</v>
      </c>
      <c r="G1664" s="83">
        <v>24000</v>
      </c>
      <c r="H1664" s="67" t="s">
        <v>162</v>
      </c>
      <c r="I1664" s="67">
        <v>1</v>
      </c>
      <c r="J1664" s="196">
        <v>40896</v>
      </c>
      <c r="K1664" s="67">
        <v>0</v>
      </c>
      <c r="L1664" s="123">
        <f t="shared" si="27"/>
        <v>31765</v>
      </c>
      <c r="M1664" s="108" t="s">
        <v>5933</v>
      </c>
      <c r="N1664" s="113" t="s">
        <v>9526</v>
      </c>
      <c r="Q1664" s="83" t="s">
        <v>5059</v>
      </c>
      <c r="R1664" s="182" t="s">
        <v>3568</v>
      </c>
      <c r="S1664" s="83" t="s">
        <v>139</v>
      </c>
      <c r="T1664" s="67" t="s">
        <v>140</v>
      </c>
      <c r="U1664" s="200" t="s">
        <v>7832</v>
      </c>
      <c r="X1664" s="83" t="s">
        <v>137</v>
      </c>
    </row>
    <row r="1665" spans="1:24" ht="23.25">
      <c r="A1665" s="67" t="s">
        <v>134</v>
      </c>
      <c r="B1665" s="67" t="s">
        <v>135</v>
      </c>
      <c r="C1665" s="83">
        <v>3241</v>
      </c>
      <c r="D1665" s="102" t="s">
        <v>5525</v>
      </c>
      <c r="E1665" s="83" t="s">
        <v>1834</v>
      </c>
      <c r="F1665" s="67" t="s">
        <v>136</v>
      </c>
      <c r="G1665" s="83">
        <v>13150</v>
      </c>
      <c r="H1665" s="67" t="s">
        <v>162</v>
      </c>
      <c r="I1665" s="67">
        <v>1</v>
      </c>
      <c r="J1665" s="196">
        <v>40896</v>
      </c>
      <c r="K1665" s="67">
        <v>0</v>
      </c>
      <c r="L1665" s="123">
        <f t="shared" si="27"/>
        <v>31765</v>
      </c>
      <c r="M1665" s="108" t="s">
        <v>5897</v>
      </c>
      <c r="N1665" s="113" t="s">
        <v>9526</v>
      </c>
      <c r="Q1665" s="83">
        <v>9448636092</v>
      </c>
      <c r="R1665" s="182">
        <v>962860157194</v>
      </c>
      <c r="S1665" s="83" t="s">
        <v>139</v>
      </c>
      <c r="T1665" s="67" t="s">
        <v>140</v>
      </c>
      <c r="U1665" s="200" t="s">
        <v>7830</v>
      </c>
      <c r="X1665" s="83" t="s">
        <v>137</v>
      </c>
    </row>
    <row r="1666" spans="1:24" ht="23.25">
      <c r="A1666" s="67" t="s">
        <v>134</v>
      </c>
      <c r="B1666" s="67" t="s">
        <v>135</v>
      </c>
      <c r="C1666" s="83">
        <v>3242</v>
      </c>
      <c r="D1666" s="102" t="s">
        <v>5517</v>
      </c>
      <c r="E1666" s="83" t="s">
        <v>1835</v>
      </c>
      <c r="F1666" s="67" t="s">
        <v>136</v>
      </c>
      <c r="G1666" s="83">
        <v>10800</v>
      </c>
      <c r="H1666" s="67" t="s">
        <v>162</v>
      </c>
      <c r="I1666" s="67">
        <v>1</v>
      </c>
      <c r="J1666" s="196">
        <v>40896</v>
      </c>
      <c r="K1666" s="67">
        <v>0</v>
      </c>
      <c r="L1666" s="123">
        <f t="shared" si="27"/>
        <v>31765</v>
      </c>
      <c r="M1666" s="108" t="s">
        <v>6034</v>
      </c>
      <c r="N1666" s="113" t="s">
        <v>9526</v>
      </c>
      <c r="Q1666" s="83" t="s">
        <v>5060</v>
      </c>
      <c r="R1666" s="182" t="s">
        <v>3569</v>
      </c>
      <c r="S1666" s="83" t="s">
        <v>139</v>
      </c>
      <c r="T1666" s="67" t="s">
        <v>140</v>
      </c>
      <c r="U1666" s="200" t="s">
        <v>7830</v>
      </c>
      <c r="X1666" s="83" t="s">
        <v>137</v>
      </c>
    </row>
    <row r="1667" spans="1:24" ht="23.25">
      <c r="A1667" s="67" t="s">
        <v>134</v>
      </c>
      <c r="B1667" s="67" t="s">
        <v>135</v>
      </c>
      <c r="C1667" s="83">
        <v>3243</v>
      </c>
      <c r="D1667" s="102" t="s">
        <v>5517</v>
      </c>
      <c r="E1667" s="83" t="s">
        <v>1836</v>
      </c>
      <c r="F1667" s="67" t="s">
        <v>136</v>
      </c>
      <c r="G1667" s="83">
        <v>17700</v>
      </c>
      <c r="H1667" s="67" t="s">
        <v>162</v>
      </c>
      <c r="I1667" s="67">
        <v>1</v>
      </c>
      <c r="J1667" s="196">
        <v>40896</v>
      </c>
      <c r="K1667" s="67">
        <v>0</v>
      </c>
      <c r="L1667" s="123">
        <f t="shared" si="27"/>
        <v>31765</v>
      </c>
      <c r="M1667" s="108" t="s">
        <v>6034</v>
      </c>
      <c r="N1667" s="113" t="s">
        <v>9526</v>
      </c>
      <c r="Q1667" s="83">
        <v>9606547027</v>
      </c>
      <c r="R1667" s="182">
        <v>492918976661</v>
      </c>
      <c r="S1667" s="83" t="s">
        <v>139</v>
      </c>
      <c r="T1667" s="67" t="s">
        <v>140</v>
      </c>
      <c r="U1667" s="200" t="s">
        <v>7830</v>
      </c>
      <c r="X1667" s="83" t="s">
        <v>137</v>
      </c>
    </row>
    <row r="1668" spans="1:24" ht="23.25">
      <c r="A1668" s="67" t="s">
        <v>134</v>
      </c>
      <c r="B1668" s="67" t="s">
        <v>135</v>
      </c>
      <c r="C1668" s="83">
        <v>3244</v>
      </c>
      <c r="D1668" s="102" t="s">
        <v>5517</v>
      </c>
      <c r="E1668" s="83" t="s">
        <v>1837</v>
      </c>
      <c r="F1668" s="67" t="s">
        <v>136</v>
      </c>
      <c r="G1668" s="83">
        <v>500</v>
      </c>
      <c r="H1668" s="67" t="s">
        <v>162</v>
      </c>
      <c r="I1668" s="67">
        <v>1</v>
      </c>
      <c r="J1668" s="196">
        <v>40896</v>
      </c>
      <c r="K1668" s="67">
        <v>0</v>
      </c>
      <c r="L1668" s="123">
        <f t="shared" si="27"/>
        <v>31765</v>
      </c>
      <c r="M1668" s="108" t="s">
        <v>5801</v>
      </c>
      <c r="N1668" s="113" t="s">
        <v>9526</v>
      </c>
      <c r="Q1668" s="83" t="s">
        <v>137</v>
      </c>
      <c r="R1668" s="182">
        <v>413504217731</v>
      </c>
      <c r="S1668" s="83" t="s">
        <v>139</v>
      </c>
      <c r="T1668" s="67" t="s">
        <v>140</v>
      </c>
      <c r="U1668" s="200" t="s">
        <v>7830</v>
      </c>
      <c r="X1668" s="83" t="s">
        <v>137</v>
      </c>
    </row>
    <row r="1669" spans="1:24" ht="23.25">
      <c r="A1669" s="67" t="s">
        <v>134</v>
      </c>
      <c r="B1669" s="67" t="s">
        <v>135</v>
      </c>
      <c r="C1669" s="83">
        <v>3245</v>
      </c>
      <c r="D1669" s="102" t="s">
        <v>5517</v>
      </c>
      <c r="E1669" s="83" t="s">
        <v>1838</v>
      </c>
      <c r="F1669" s="67" t="s">
        <v>136</v>
      </c>
      <c r="G1669" s="83">
        <v>500</v>
      </c>
      <c r="H1669" s="67" t="s">
        <v>162</v>
      </c>
      <c r="I1669" s="67">
        <v>1</v>
      </c>
      <c r="J1669" s="196">
        <v>40896</v>
      </c>
      <c r="K1669" s="67">
        <v>0</v>
      </c>
      <c r="L1669" s="123">
        <f t="shared" si="27"/>
        <v>31765</v>
      </c>
      <c r="M1669" s="108" t="s">
        <v>5801</v>
      </c>
      <c r="N1669" s="113" t="s">
        <v>9526</v>
      </c>
      <c r="Q1669" s="83" t="s">
        <v>137</v>
      </c>
      <c r="R1669" s="182">
        <v>583495804655</v>
      </c>
      <c r="S1669" s="83" t="s">
        <v>139</v>
      </c>
      <c r="T1669" s="67" t="s">
        <v>140</v>
      </c>
      <c r="U1669" s="200" t="s">
        <v>7830</v>
      </c>
      <c r="X1669" s="83" t="s">
        <v>137</v>
      </c>
    </row>
    <row r="1670" spans="1:24" ht="23.25">
      <c r="A1670" s="67" t="s">
        <v>134</v>
      </c>
      <c r="B1670" s="67" t="s">
        <v>135</v>
      </c>
      <c r="C1670" s="83">
        <v>3246</v>
      </c>
      <c r="D1670" s="102" t="s">
        <v>5541</v>
      </c>
      <c r="E1670" s="83" t="s">
        <v>1839</v>
      </c>
      <c r="F1670" s="67" t="s">
        <v>5807</v>
      </c>
      <c r="G1670" s="83">
        <v>500</v>
      </c>
      <c r="H1670" s="67" t="s">
        <v>162</v>
      </c>
      <c r="I1670" s="67">
        <v>1</v>
      </c>
      <c r="J1670" s="196">
        <v>40896</v>
      </c>
      <c r="K1670" s="67">
        <v>0</v>
      </c>
      <c r="L1670" s="123">
        <f t="shared" si="27"/>
        <v>31765</v>
      </c>
      <c r="M1670" s="108" t="s">
        <v>5989</v>
      </c>
      <c r="N1670" s="113" t="s">
        <v>9526</v>
      </c>
      <c r="Q1670" s="83">
        <v>9916030083</v>
      </c>
      <c r="R1670" s="182">
        <v>835921860308</v>
      </c>
      <c r="S1670" s="83" t="s">
        <v>139</v>
      </c>
      <c r="T1670" s="67" t="s">
        <v>140</v>
      </c>
      <c r="U1670" s="200" t="s">
        <v>7830</v>
      </c>
      <c r="X1670" s="83" t="s">
        <v>7605</v>
      </c>
    </row>
    <row r="1671" spans="1:24" ht="23.25">
      <c r="A1671" s="67" t="s">
        <v>134</v>
      </c>
      <c r="B1671" s="67" t="s">
        <v>135</v>
      </c>
      <c r="C1671" s="83">
        <v>3248</v>
      </c>
      <c r="D1671" s="102" t="s">
        <v>5525</v>
      </c>
      <c r="E1671" s="83" t="s">
        <v>1840</v>
      </c>
      <c r="F1671" s="67" t="s">
        <v>5807</v>
      </c>
      <c r="G1671" s="83">
        <v>500</v>
      </c>
      <c r="H1671" s="67" t="s">
        <v>162</v>
      </c>
      <c r="I1671" s="67">
        <v>1</v>
      </c>
      <c r="J1671" s="196">
        <v>40896</v>
      </c>
      <c r="K1671" s="67">
        <v>0</v>
      </c>
      <c r="L1671" s="123">
        <f t="shared" si="27"/>
        <v>31765</v>
      </c>
      <c r="M1671" s="108" t="s">
        <v>5757</v>
      </c>
      <c r="N1671" s="113" t="s">
        <v>9526</v>
      </c>
      <c r="Q1671" s="83" t="s">
        <v>137</v>
      </c>
      <c r="R1671" s="182" t="s">
        <v>137</v>
      </c>
      <c r="S1671" s="83" t="s">
        <v>139</v>
      </c>
      <c r="T1671" s="67" t="s">
        <v>140</v>
      </c>
      <c r="U1671" s="200" t="s">
        <v>7830</v>
      </c>
      <c r="X1671" s="83" t="s">
        <v>137</v>
      </c>
    </row>
    <row r="1672" spans="1:24" ht="23.25">
      <c r="A1672" s="67" t="s">
        <v>134</v>
      </c>
      <c r="B1672" s="67" t="s">
        <v>135</v>
      </c>
      <c r="C1672" s="83">
        <v>3249</v>
      </c>
      <c r="D1672" s="102" t="s">
        <v>5570</v>
      </c>
      <c r="E1672" s="83" t="s">
        <v>1841</v>
      </c>
      <c r="F1672" s="67" t="s">
        <v>5807</v>
      </c>
      <c r="G1672" s="83">
        <v>500</v>
      </c>
      <c r="H1672" s="67" t="s">
        <v>162</v>
      </c>
      <c r="I1672" s="67">
        <v>1</v>
      </c>
      <c r="J1672" s="196">
        <v>40896</v>
      </c>
      <c r="K1672" s="67">
        <v>0</v>
      </c>
      <c r="L1672" s="123">
        <f t="shared" si="27"/>
        <v>31765</v>
      </c>
      <c r="M1672" s="108" t="s">
        <v>5864</v>
      </c>
      <c r="N1672" s="113" t="s">
        <v>9526</v>
      </c>
      <c r="Q1672" s="83" t="s">
        <v>137</v>
      </c>
      <c r="R1672" s="182" t="s">
        <v>137</v>
      </c>
      <c r="S1672" s="83" t="s">
        <v>139</v>
      </c>
      <c r="T1672" s="67" t="s">
        <v>140</v>
      </c>
      <c r="U1672" s="200" t="s">
        <v>7830</v>
      </c>
      <c r="X1672" s="83" t="s">
        <v>7606</v>
      </c>
    </row>
    <row r="1673" spans="1:24" ht="23.25">
      <c r="A1673" s="67" t="s">
        <v>134</v>
      </c>
      <c r="B1673" s="67" t="s">
        <v>135</v>
      </c>
      <c r="C1673" s="83">
        <v>3253</v>
      </c>
      <c r="D1673" s="102" t="s">
        <v>5502</v>
      </c>
      <c r="E1673" s="83" t="s">
        <v>1842</v>
      </c>
      <c r="F1673" s="67" t="s">
        <v>136</v>
      </c>
      <c r="G1673" s="83">
        <v>5400</v>
      </c>
      <c r="H1673" s="67" t="s">
        <v>162</v>
      </c>
      <c r="I1673" s="67">
        <v>1</v>
      </c>
      <c r="J1673" s="196">
        <v>40896</v>
      </c>
      <c r="K1673" s="67">
        <v>0</v>
      </c>
      <c r="L1673" s="123">
        <f t="shared" si="27"/>
        <v>31765</v>
      </c>
      <c r="M1673" s="108" t="s">
        <v>5805</v>
      </c>
      <c r="N1673" s="113" t="s">
        <v>9526</v>
      </c>
      <c r="Q1673" s="83" t="s">
        <v>5061</v>
      </c>
      <c r="R1673" s="182" t="s">
        <v>3570</v>
      </c>
      <c r="S1673" s="83" t="s">
        <v>139</v>
      </c>
      <c r="T1673" s="67" t="s">
        <v>140</v>
      </c>
      <c r="U1673" s="200" t="s">
        <v>7830</v>
      </c>
      <c r="X1673" s="83" t="s">
        <v>7607</v>
      </c>
    </row>
    <row r="1674" spans="1:24" ht="23.25">
      <c r="A1674" s="67" t="s">
        <v>134</v>
      </c>
      <c r="B1674" s="67" t="s">
        <v>135</v>
      </c>
      <c r="C1674" s="83">
        <v>3255</v>
      </c>
      <c r="D1674" s="102" t="s">
        <v>5502</v>
      </c>
      <c r="E1674" s="83" t="s">
        <v>1843</v>
      </c>
      <c r="F1674" s="67" t="s">
        <v>136</v>
      </c>
      <c r="G1674" s="83">
        <v>5500</v>
      </c>
      <c r="H1674" s="67" t="s">
        <v>162</v>
      </c>
      <c r="I1674" s="67">
        <v>1</v>
      </c>
      <c r="J1674" s="196">
        <v>40896</v>
      </c>
      <c r="K1674" s="67">
        <v>0</v>
      </c>
      <c r="L1674" s="123">
        <f t="shared" si="27"/>
        <v>31765</v>
      </c>
      <c r="M1674" s="108" t="s">
        <v>5805</v>
      </c>
      <c r="N1674" s="113" t="s">
        <v>9526</v>
      </c>
      <c r="Q1674" s="83" t="s">
        <v>5062</v>
      </c>
      <c r="R1674" s="182" t="s">
        <v>3571</v>
      </c>
      <c r="S1674" s="83" t="s">
        <v>139</v>
      </c>
      <c r="T1674" s="67" t="s">
        <v>140</v>
      </c>
      <c r="U1674" s="200" t="s">
        <v>7830</v>
      </c>
      <c r="X1674" s="83" t="s">
        <v>7608</v>
      </c>
    </row>
    <row r="1675" spans="1:24" ht="23.25">
      <c r="A1675" s="67" t="s">
        <v>134</v>
      </c>
      <c r="B1675" s="67" t="s">
        <v>135</v>
      </c>
      <c r="C1675" s="83">
        <v>3257</v>
      </c>
      <c r="D1675" s="102" t="s">
        <v>5502</v>
      </c>
      <c r="E1675" s="83" t="s">
        <v>1844</v>
      </c>
      <c r="F1675" s="67" t="s">
        <v>136</v>
      </c>
      <c r="G1675" s="83">
        <v>5400</v>
      </c>
      <c r="H1675" s="67" t="s">
        <v>162</v>
      </c>
      <c r="I1675" s="67">
        <v>1</v>
      </c>
      <c r="J1675" s="196">
        <v>40896</v>
      </c>
      <c r="K1675" s="67">
        <v>0</v>
      </c>
      <c r="L1675" s="123">
        <f t="shared" si="27"/>
        <v>31765</v>
      </c>
      <c r="M1675" s="108" t="s">
        <v>5805</v>
      </c>
      <c r="N1675" s="113" t="s">
        <v>9526</v>
      </c>
      <c r="Q1675" s="83" t="s">
        <v>5062</v>
      </c>
      <c r="R1675" s="182" t="s">
        <v>3572</v>
      </c>
      <c r="S1675" s="83" t="s">
        <v>139</v>
      </c>
      <c r="T1675" s="67" t="s">
        <v>140</v>
      </c>
      <c r="U1675" s="200" t="s">
        <v>7830</v>
      </c>
      <c r="X1675" s="83" t="s">
        <v>7609</v>
      </c>
    </row>
    <row r="1676" spans="1:24" ht="23.25">
      <c r="A1676" s="67" t="s">
        <v>134</v>
      </c>
      <c r="B1676" s="67" t="s">
        <v>135</v>
      </c>
      <c r="C1676" s="83">
        <v>1967</v>
      </c>
      <c r="D1676" s="102" t="s">
        <v>5496</v>
      </c>
      <c r="E1676" s="83" t="s">
        <v>1845</v>
      </c>
      <c r="F1676" s="67" t="s">
        <v>136</v>
      </c>
      <c r="G1676" s="83">
        <v>8700</v>
      </c>
      <c r="H1676" s="67" t="s">
        <v>162</v>
      </c>
      <c r="I1676" s="67">
        <v>1</v>
      </c>
      <c r="J1676" s="196">
        <v>39707</v>
      </c>
      <c r="K1676" s="67">
        <v>0</v>
      </c>
      <c r="L1676" s="123">
        <f t="shared" si="27"/>
        <v>30575</v>
      </c>
      <c r="M1676" s="108" t="s">
        <v>5897</v>
      </c>
      <c r="N1676" s="113" t="s">
        <v>9526</v>
      </c>
      <c r="Q1676" s="83" t="s">
        <v>5063</v>
      </c>
      <c r="R1676" s="182" t="s">
        <v>3573</v>
      </c>
      <c r="S1676" s="83" t="s">
        <v>139</v>
      </c>
      <c r="T1676" s="67" t="s">
        <v>140</v>
      </c>
      <c r="U1676" s="200" t="s">
        <v>7830</v>
      </c>
      <c r="X1676" s="83" t="s">
        <v>7610</v>
      </c>
    </row>
    <row r="1677" spans="1:24" ht="23.25">
      <c r="A1677" s="67" t="s">
        <v>134</v>
      </c>
      <c r="B1677" s="67" t="s">
        <v>135</v>
      </c>
      <c r="C1677" s="83">
        <v>3261</v>
      </c>
      <c r="D1677" s="102" t="s">
        <v>5503</v>
      </c>
      <c r="E1677" s="83" t="s">
        <v>1846</v>
      </c>
      <c r="F1677" s="67" t="s">
        <v>136</v>
      </c>
      <c r="G1677" s="83">
        <v>1000</v>
      </c>
      <c r="H1677" s="67" t="s">
        <v>162</v>
      </c>
      <c r="I1677" s="67">
        <v>1</v>
      </c>
      <c r="J1677" s="196">
        <v>40932</v>
      </c>
      <c r="K1677" s="67">
        <v>0</v>
      </c>
      <c r="L1677" s="123">
        <f t="shared" si="27"/>
        <v>31801</v>
      </c>
      <c r="M1677" s="108" t="s">
        <v>5780</v>
      </c>
      <c r="N1677" s="113" t="s">
        <v>9526</v>
      </c>
      <c r="Q1677" s="83" t="s">
        <v>137</v>
      </c>
      <c r="R1677" s="182" t="s">
        <v>137</v>
      </c>
      <c r="S1677" s="83" t="s">
        <v>139</v>
      </c>
      <c r="T1677" s="67" t="s">
        <v>140</v>
      </c>
      <c r="U1677" s="200" t="s">
        <v>7830</v>
      </c>
      <c r="X1677" s="83" t="s">
        <v>7611</v>
      </c>
    </row>
    <row r="1678" spans="1:24" ht="23.25">
      <c r="A1678" s="67" t="s">
        <v>134</v>
      </c>
      <c r="B1678" s="67" t="s">
        <v>135</v>
      </c>
      <c r="C1678" s="83">
        <v>2001</v>
      </c>
      <c r="D1678" s="102" t="s">
        <v>5489</v>
      </c>
      <c r="E1678" s="83" t="s">
        <v>1847</v>
      </c>
      <c r="F1678" s="67" t="s">
        <v>136</v>
      </c>
      <c r="G1678" s="83">
        <v>4200</v>
      </c>
      <c r="H1678" s="67" t="s">
        <v>162</v>
      </c>
      <c r="I1678" s="67">
        <v>1</v>
      </c>
      <c r="J1678" s="196">
        <v>41026</v>
      </c>
      <c r="K1678" s="67">
        <v>0</v>
      </c>
      <c r="L1678" s="123">
        <f t="shared" si="27"/>
        <v>31894</v>
      </c>
      <c r="M1678" s="108" t="s">
        <v>6024</v>
      </c>
      <c r="N1678" s="113" t="s">
        <v>9526</v>
      </c>
      <c r="Q1678" s="83" t="s">
        <v>5064</v>
      </c>
      <c r="R1678" s="182" t="s">
        <v>3574</v>
      </c>
      <c r="S1678" s="83" t="s">
        <v>139</v>
      </c>
      <c r="T1678" s="67" t="s">
        <v>140</v>
      </c>
      <c r="U1678" s="200" t="s">
        <v>7830</v>
      </c>
      <c r="X1678" s="83" t="s">
        <v>7612</v>
      </c>
    </row>
    <row r="1679" spans="1:24" ht="23.25">
      <c r="A1679" s="67" t="s">
        <v>134</v>
      </c>
      <c r="B1679" s="67" t="s">
        <v>135</v>
      </c>
      <c r="C1679" s="83">
        <v>1165</v>
      </c>
      <c r="D1679" s="102" t="s">
        <v>5495</v>
      </c>
      <c r="E1679" s="83" t="s">
        <v>1848</v>
      </c>
      <c r="F1679" s="67" t="s">
        <v>136</v>
      </c>
      <c r="G1679" s="83">
        <v>5500</v>
      </c>
      <c r="H1679" s="67" t="s">
        <v>162</v>
      </c>
      <c r="I1679" s="67">
        <v>1</v>
      </c>
      <c r="J1679" s="196">
        <v>39707</v>
      </c>
      <c r="K1679" s="67">
        <v>0</v>
      </c>
      <c r="L1679" s="123">
        <f t="shared" si="27"/>
        <v>30575</v>
      </c>
      <c r="M1679" s="108" t="s">
        <v>5738</v>
      </c>
      <c r="N1679" s="113" t="s">
        <v>9526</v>
      </c>
      <c r="Q1679" s="83" t="s">
        <v>5065</v>
      </c>
      <c r="R1679" s="182" t="s">
        <v>3575</v>
      </c>
      <c r="S1679" s="83" t="s">
        <v>139</v>
      </c>
      <c r="T1679" s="67" t="s">
        <v>140</v>
      </c>
      <c r="U1679" s="200" t="s">
        <v>7831</v>
      </c>
      <c r="X1679" s="83" t="s">
        <v>6581</v>
      </c>
    </row>
    <row r="1680" spans="1:24" ht="23.25">
      <c r="A1680" s="67" t="s">
        <v>134</v>
      </c>
      <c r="B1680" s="67" t="s">
        <v>135</v>
      </c>
      <c r="C1680" s="83">
        <v>2010</v>
      </c>
      <c r="D1680" s="102" t="s">
        <v>5531</v>
      </c>
      <c r="E1680" s="83" t="s">
        <v>1849</v>
      </c>
      <c r="F1680" s="67" t="s">
        <v>136</v>
      </c>
      <c r="G1680" s="83">
        <v>7700</v>
      </c>
      <c r="H1680" s="67" t="s">
        <v>162</v>
      </c>
      <c r="I1680" s="67">
        <v>1</v>
      </c>
      <c r="J1680" s="196">
        <v>41102</v>
      </c>
      <c r="K1680" s="67">
        <v>0</v>
      </c>
      <c r="L1680" s="123">
        <f t="shared" si="27"/>
        <v>31970</v>
      </c>
      <c r="M1680" s="108" t="s">
        <v>5758</v>
      </c>
      <c r="N1680" s="113" t="s">
        <v>9526</v>
      </c>
      <c r="Q1680" s="83" t="s">
        <v>5066</v>
      </c>
      <c r="R1680" s="182" t="s">
        <v>3576</v>
      </c>
      <c r="S1680" s="83" t="s">
        <v>139</v>
      </c>
      <c r="T1680" s="67" t="s">
        <v>140</v>
      </c>
      <c r="U1680" s="200" t="s">
        <v>7830</v>
      </c>
      <c r="X1680" s="83" t="s">
        <v>7613</v>
      </c>
    </row>
    <row r="1681" spans="1:24" ht="23.25">
      <c r="A1681" s="67" t="s">
        <v>134</v>
      </c>
      <c r="B1681" s="67" t="s">
        <v>135</v>
      </c>
      <c r="C1681" s="83">
        <v>2073</v>
      </c>
      <c r="D1681" s="102" t="s">
        <v>5531</v>
      </c>
      <c r="E1681" s="83" t="s">
        <v>1850</v>
      </c>
      <c r="F1681" s="67" t="s">
        <v>136</v>
      </c>
      <c r="G1681" s="83">
        <v>7700</v>
      </c>
      <c r="H1681" s="67" t="s">
        <v>162</v>
      </c>
      <c r="I1681" s="67">
        <v>1</v>
      </c>
      <c r="J1681" s="196">
        <v>41102</v>
      </c>
      <c r="K1681" s="67">
        <v>0</v>
      </c>
      <c r="L1681" s="123">
        <f t="shared" si="27"/>
        <v>31970</v>
      </c>
      <c r="M1681" s="108" t="s">
        <v>5758</v>
      </c>
      <c r="N1681" s="113" t="s">
        <v>9526</v>
      </c>
      <c r="Q1681" s="83" t="s">
        <v>5067</v>
      </c>
      <c r="R1681" s="182" t="s">
        <v>3577</v>
      </c>
      <c r="S1681" s="83" t="s">
        <v>139</v>
      </c>
      <c r="T1681" s="67" t="s">
        <v>140</v>
      </c>
      <c r="U1681" s="200" t="s">
        <v>7830</v>
      </c>
      <c r="X1681" s="83" t="s">
        <v>7614</v>
      </c>
    </row>
    <row r="1682" spans="1:24" ht="23.25">
      <c r="A1682" s="67" t="s">
        <v>134</v>
      </c>
      <c r="B1682" s="67" t="s">
        <v>135</v>
      </c>
      <c r="C1682" s="83">
        <v>2015</v>
      </c>
      <c r="D1682" s="102" t="s">
        <v>5542</v>
      </c>
      <c r="E1682" s="83" t="s">
        <v>1851</v>
      </c>
      <c r="F1682" s="67" t="s">
        <v>5807</v>
      </c>
      <c r="G1682" s="83">
        <v>11400</v>
      </c>
      <c r="H1682" s="67" t="s">
        <v>162</v>
      </c>
      <c r="I1682" s="67">
        <v>1</v>
      </c>
      <c r="J1682" s="196">
        <v>41137</v>
      </c>
      <c r="K1682" s="67">
        <v>0</v>
      </c>
      <c r="L1682" s="123">
        <f t="shared" si="27"/>
        <v>32005</v>
      </c>
      <c r="M1682" s="108" t="s">
        <v>6035</v>
      </c>
      <c r="N1682" s="113" t="s">
        <v>9526</v>
      </c>
      <c r="Q1682" s="83" t="s">
        <v>5068</v>
      </c>
      <c r="R1682" s="182" t="s">
        <v>3578</v>
      </c>
      <c r="S1682" s="83" t="s">
        <v>139</v>
      </c>
      <c r="T1682" s="67" t="s">
        <v>140</v>
      </c>
      <c r="U1682" s="200" t="s">
        <v>7830</v>
      </c>
      <c r="X1682" s="83" t="s">
        <v>7615</v>
      </c>
    </row>
    <row r="1683" spans="1:24" ht="23.25">
      <c r="A1683" s="67" t="s">
        <v>134</v>
      </c>
      <c r="B1683" s="67" t="s">
        <v>135</v>
      </c>
      <c r="C1683" s="83">
        <v>2016</v>
      </c>
      <c r="D1683" s="102" t="s">
        <v>172</v>
      </c>
      <c r="E1683" s="83" t="s">
        <v>1852</v>
      </c>
      <c r="F1683" s="67" t="s">
        <v>5807</v>
      </c>
      <c r="G1683" s="83">
        <v>10400</v>
      </c>
      <c r="H1683" s="67" t="s">
        <v>162</v>
      </c>
      <c r="I1683" s="67">
        <v>1</v>
      </c>
      <c r="J1683" s="196">
        <v>39707</v>
      </c>
      <c r="K1683" s="67">
        <v>0</v>
      </c>
      <c r="L1683" s="123">
        <f t="shared" si="27"/>
        <v>30575</v>
      </c>
      <c r="M1683" s="108" t="s">
        <v>5768</v>
      </c>
      <c r="N1683" s="113" t="s">
        <v>9526</v>
      </c>
      <c r="Q1683" s="83" t="s">
        <v>5069</v>
      </c>
      <c r="R1683" s="182" t="s">
        <v>3579</v>
      </c>
      <c r="S1683" s="83" t="s">
        <v>139</v>
      </c>
      <c r="T1683" s="67" t="s">
        <v>140</v>
      </c>
      <c r="U1683" s="200" t="s">
        <v>7831</v>
      </c>
      <c r="X1683" s="83" t="s">
        <v>7616</v>
      </c>
    </row>
    <row r="1684" spans="1:24" ht="23.25">
      <c r="A1684" s="67" t="s">
        <v>134</v>
      </c>
      <c r="B1684" s="67" t="s">
        <v>135</v>
      </c>
      <c r="C1684" s="83">
        <v>3262</v>
      </c>
      <c r="D1684" s="102" t="s">
        <v>5531</v>
      </c>
      <c r="E1684" s="83" t="s">
        <v>1853</v>
      </c>
      <c r="F1684" s="67" t="s">
        <v>136</v>
      </c>
      <c r="G1684" s="83">
        <v>7000</v>
      </c>
      <c r="H1684" s="67" t="s">
        <v>162</v>
      </c>
      <c r="I1684" s="67">
        <v>1</v>
      </c>
      <c r="J1684" s="196">
        <v>41346</v>
      </c>
      <c r="K1684" s="67">
        <v>0</v>
      </c>
      <c r="L1684" s="123">
        <f t="shared" si="27"/>
        <v>32215</v>
      </c>
      <c r="M1684" s="108" t="s">
        <v>5757</v>
      </c>
      <c r="N1684" s="113" t="s">
        <v>9526</v>
      </c>
      <c r="Q1684" s="83" t="s">
        <v>5070</v>
      </c>
      <c r="R1684" s="182" t="s">
        <v>3580</v>
      </c>
      <c r="S1684" s="83" t="s">
        <v>139</v>
      </c>
      <c r="T1684" s="67" t="s">
        <v>140</v>
      </c>
      <c r="U1684" s="200" t="s">
        <v>7831</v>
      </c>
      <c r="X1684" s="83" t="s">
        <v>7617</v>
      </c>
    </row>
    <row r="1685" spans="1:24" ht="23.25">
      <c r="A1685" s="67" t="s">
        <v>134</v>
      </c>
      <c r="B1685" s="67" t="s">
        <v>135</v>
      </c>
      <c r="C1685" s="83">
        <v>2043</v>
      </c>
      <c r="D1685" s="102" t="s">
        <v>5500</v>
      </c>
      <c r="E1685" s="83" t="s">
        <v>1854</v>
      </c>
      <c r="F1685" s="67" t="s">
        <v>5807</v>
      </c>
      <c r="G1685" s="83">
        <v>1100</v>
      </c>
      <c r="H1685" s="67" t="s">
        <v>5736</v>
      </c>
      <c r="I1685" s="67">
        <v>1</v>
      </c>
      <c r="J1685" s="196">
        <v>41405</v>
      </c>
      <c r="K1685" s="67">
        <v>0</v>
      </c>
      <c r="L1685" s="123">
        <f t="shared" si="27"/>
        <v>32274</v>
      </c>
      <c r="M1685" s="108" t="s">
        <v>5952</v>
      </c>
      <c r="N1685" s="113" t="s">
        <v>9526</v>
      </c>
      <c r="Q1685" s="83" t="s">
        <v>5071</v>
      </c>
      <c r="R1685" s="182" t="s">
        <v>3581</v>
      </c>
      <c r="S1685" s="83" t="s">
        <v>139</v>
      </c>
      <c r="T1685" s="67" t="s">
        <v>140</v>
      </c>
      <c r="U1685" s="200" t="s">
        <v>7830</v>
      </c>
      <c r="X1685" s="83" t="s">
        <v>7618</v>
      </c>
    </row>
    <row r="1686" spans="1:24" ht="23.25">
      <c r="A1686" s="67" t="s">
        <v>134</v>
      </c>
      <c r="B1686" s="67" t="s">
        <v>135</v>
      </c>
      <c r="C1686" s="83">
        <v>2113</v>
      </c>
      <c r="D1686" s="102" t="s">
        <v>5682</v>
      </c>
      <c r="E1686" s="83" t="s">
        <v>1855</v>
      </c>
      <c r="F1686" s="67" t="s">
        <v>136</v>
      </c>
      <c r="G1686" s="83">
        <v>11500</v>
      </c>
      <c r="H1686" s="67" t="s">
        <v>162</v>
      </c>
      <c r="I1686" s="67">
        <v>1</v>
      </c>
      <c r="J1686" s="196">
        <v>41409</v>
      </c>
      <c r="K1686" s="67">
        <v>0</v>
      </c>
      <c r="L1686" s="123">
        <f t="shared" si="27"/>
        <v>32278</v>
      </c>
      <c r="M1686" s="108" t="s">
        <v>5752</v>
      </c>
      <c r="N1686" s="113" t="s">
        <v>9526</v>
      </c>
      <c r="Q1686" s="83" t="s">
        <v>5072</v>
      </c>
      <c r="R1686" s="182" t="s">
        <v>3582</v>
      </c>
      <c r="S1686" s="83" t="s">
        <v>139</v>
      </c>
      <c r="T1686" s="67" t="s">
        <v>140</v>
      </c>
      <c r="U1686" s="200" t="s">
        <v>7830</v>
      </c>
      <c r="X1686" s="83" t="s">
        <v>7619</v>
      </c>
    </row>
    <row r="1687" spans="1:24" ht="23.25">
      <c r="A1687" s="67" t="s">
        <v>134</v>
      </c>
      <c r="B1687" s="67" t="s">
        <v>135</v>
      </c>
      <c r="C1687" s="83">
        <v>2112</v>
      </c>
      <c r="D1687" s="102" t="s">
        <v>5682</v>
      </c>
      <c r="E1687" s="83" t="s">
        <v>1856</v>
      </c>
      <c r="F1687" s="67" t="s">
        <v>136</v>
      </c>
      <c r="G1687" s="83">
        <v>6600</v>
      </c>
      <c r="H1687" s="67" t="s">
        <v>162</v>
      </c>
      <c r="I1687" s="67">
        <v>1</v>
      </c>
      <c r="J1687" s="196">
        <v>41409</v>
      </c>
      <c r="K1687" s="67">
        <v>0</v>
      </c>
      <c r="L1687" s="123">
        <f t="shared" si="27"/>
        <v>32278</v>
      </c>
      <c r="M1687" s="108" t="s">
        <v>5752</v>
      </c>
      <c r="N1687" s="113" t="s">
        <v>9526</v>
      </c>
      <c r="Q1687" s="83" t="s">
        <v>5073</v>
      </c>
      <c r="R1687" s="182" t="s">
        <v>3583</v>
      </c>
      <c r="S1687" s="83" t="s">
        <v>139</v>
      </c>
      <c r="T1687" s="67" t="s">
        <v>140</v>
      </c>
      <c r="U1687" s="200" t="s">
        <v>7830</v>
      </c>
      <c r="X1687" s="83" t="s">
        <v>7620</v>
      </c>
    </row>
    <row r="1688" spans="1:24" ht="23.25">
      <c r="A1688" s="67" t="s">
        <v>134</v>
      </c>
      <c r="B1688" s="67" t="s">
        <v>135</v>
      </c>
      <c r="C1688" s="83">
        <v>2056</v>
      </c>
      <c r="D1688" s="102" t="s">
        <v>5488</v>
      </c>
      <c r="E1688" s="83" t="s">
        <v>1857</v>
      </c>
      <c r="F1688" s="67" t="s">
        <v>136</v>
      </c>
      <c r="G1688" s="83">
        <v>12000</v>
      </c>
      <c r="H1688" s="67" t="s">
        <v>5736</v>
      </c>
      <c r="I1688" s="67">
        <v>1</v>
      </c>
      <c r="J1688" s="196">
        <v>41409</v>
      </c>
      <c r="K1688" s="67">
        <v>0</v>
      </c>
      <c r="L1688" s="123">
        <f t="shared" si="27"/>
        <v>32278</v>
      </c>
      <c r="M1688" s="108" t="s">
        <v>5764</v>
      </c>
      <c r="N1688" s="113" t="s">
        <v>9526</v>
      </c>
      <c r="Q1688" s="83" t="s">
        <v>5074</v>
      </c>
      <c r="R1688" s="182" t="s">
        <v>3584</v>
      </c>
      <c r="S1688" s="83" t="s">
        <v>139</v>
      </c>
      <c r="T1688" s="67" t="s">
        <v>140</v>
      </c>
      <c r="U1688" s="200" t="s">
        <v>7831</v>
      </c>
      <c r="X1688" s="83" t="s">
        <v>7621</v>
      </c>
    </row>
    <row r="1689" spans="1:24" ht="23.25">
      <c r="A1689" s="67" t="s">
        <v>134</v>
      </c>
      <c r="B1689" s="67" t="s">
        <v>135</v>
      </c>
      <c r="C1689" s="83">
        <v>2048</v>
      </c>
      <c r="D1689" s="102" t="s">
        <v>5488</v>
      </c>
      <c r="E1689" s="83" t="s">
        <v>1858</v>
      </c>
      <c r="F1689" s="67" t="s">
        <v>136</v>
      </c>
      <c r="G1689" s="83">
        <v>12000</v>
      </c>
      <c r="H1689" s="67" t="s">
        <v>5736</v>
      </c>
      <c r="I1689" s="67">
        <v>1</v>
      </c>
      <c r="J1689" s="196">
        <v>41409</v>
      </c>
      <c r="K1689" s="67">
        <v>0</v>
      </c>
      <c r="L1689" s="123">
        <f t="shared" si="27"/>
        <v>32278</v>
      </c>
      <c r="M1689" s="108" t="s">
        <v>5764</v>
      </c>
      <c r="N1689" s="113" t="s">
        <v>9526</v>
      </c>
      <c r="Q1689" s="83" t="s">
        <v>5074</v>
      </c>
      <c r="R1689" s="182" t="s">
        <v>3585</v>
      </c>
      <c r="S1689" s="83" t="s">
        <v>139</v>
      </c>
      <c r="T1689" s="67" t="s">
        <v>140</v>
      </c>
      <c r="U1689" s="200" t="s">
        <v>7831</v>
      </c>
      <c r="X1689" s="83" t="s">
        <v>7622</v>
      </c>
    </row>
    <row r="1690" spans="1:24" ht="23.25">
      <c r="A1690" s="67" t="s">
        <v>134</v>
      </c>
      <c r="B1690" s="67" t="s">
        <v>135</v>
      </c>
      <c r="C1690" s="83">
        <v>2068</v>
      </c>
      <c r="D1690" s="102" t="s">
        <v>161</v>
      </c>
      <c r="E1690" s="83" t="s">
        <v>1859</v>
      </c>
      <c r="F1690" s="67" t="s">
        <v>136</v>
      </c>
      <c r="G1690" s="83">
        <v>22800</v>
      </c>
      <c r="H1690" s="67" t="s">
        <v>162</v>
      </c>
      <c r="I1690" s="67">
        <v>1</v>
      </c>
      <c r="J1690" s="196">
        <v>41411</v>
      </c>
      <c r="K1690" s="67">
        <v>0</v>
      </c>
      <c r="L1690" s="123">
        <f t="shared" si="27"/>
        <v>32280</v>
      </c>
      <c r="M1690" s="108" t="s">
        <v>5958</v>
      </c>
      <c r="N1690" s="113" t="s">
        <v>9526</v>
      </c>
      <c r="Q1690" s="83" t="s">
        <v>5075</v>
      </c>
      <c r="R1690" s="182" t="s">
        <v>3586</v>
      </c>
      <c r="S1690" s="83" t="s">
        <v>139</v>
      </c>
      <c r="T1690" s="67" t="s">
        <v>140</v>
      </c>
      <c r="U1690" s="200" t="s">
        <v>7832</v>
      </c>
      <c r="X1690" s="83" t="s">
        <v>7623</v>
      </c>
    </row>
    <row r="1691" spans="1:24" ht="23.25">
      <c r="A1691" s="67" t="s">
        <v>134</v>
      </c>
      <c r="B1691" s="67" t="s">
        <v>135</v>
      </c>
      <c r="C1691" s="83">
        <v>2069</v>
      </c>
      <c r="D1691" s="102" t="s">
        <v>161</v>
      </c>
      <c r="E1691" s="83" t="s">
        <v>1860</v>
      </c>
      <c r="F1691" s="67" t="s">
        <v>136</v>
      </c>
      <c r="G1691" s="83">
        <v>22800</v>
      </c>
      <c r="H1691" s="67" t="s">
        <v>162</v>
      </c>
      <c r="I1691" s="67">
        <v>1</v>
      </c>
      <c r="J1691" s="196">
        <v>41411</v>
      </c>
      <c r="K1691" s="67">
        <v>0</v>
      </c>
      <c r="L1691" s="123">
        <f t="shared" si="27"/>
        <v>32280</v>
      </c>
      <c r="M1691" s="108" t="s">
        <v>5958</v>
      </c>
      <c r="N1691" s="113" t="s">
        <v>9526</v>
      </c>
      <c r="Q1691" s="83" t="s">
        <v>5076</v>
      </c>
      <c r="R1691" s="182" t="s">
        <v>3587</v>
      </c>
      <c r="S1691" s="83" t="s">
        <v>139</v>
      </c>
      <c r="T1691" s="67" t="s">
        <v>140</v>
      </c>
      <c r="U1691" s="200" t="s">
        <v>7832</v>
      </c>
      <c r="X1691" s="83" t="s">
        <v>7624</v>
      </c>
    </row>
    <row r="1692" spans="1:24" ht="23.25">
      <c r="A1692" s="67" t="s">
        <v>134</v>
      </c>
      <c r="B1692" s="67" t="s">
        <v>135</v>
      </c>
      <c r="C1692" s="83">
        <v>2067</v>
      </c>
      <c r="D1692" s="102" t="s">
        <v>161</v>
      </c>
      <c r="E1692" s="83" t="s">
        <v>1861</v>
      </c>
      <c r="F1692" s="67" t="s">
        <v>136</v>
      </c>
      <c r="G1692" s="83">
        <v>22800</v>
      </c>
      <c r="H1692" s="67" t="s">
        <v>162</v>
      </c>
      <c r="I1692" s="67">
        <v>1</v>
      </c>
      <c r="J1692" s="196">
        <v>41411</v>
      </c>
      <c r="K1692" s="67">
        <v>0</v>
      </c>
      <c r="L1692" s="123">
        <f t="shared" si="27"/>
        <v>32280</v>
      </c>
      <c r="M1692" s="108" t="s">
        <v>5958</v>
      </c>
      <c r="N1692" s="113" t="s">
        <v>9526</v>
      </c>
      <c r="Q1692" s="83" t="s">
        <v>5077</v>
      </c>
      <c r="R1692" s="182" t="s">
        <v>3588</v>
      </c>
      <c r="S1692" s="83" t="s">
        <v>139</v>
      </c>
      <c r="T1692" s="67" t="s">
        <v>140</v>
      </c>
      <c r="U1692" s="200" t="s">
        <v>7832</v>
      </c>
      <c r="X1692" s="83" t="s">
        <v>137</v>
      </c>
    </row>
    <row r="1693" spans="1:24" ht="23.25">
      <c r="A1693" s="67" t="s">
        <v>134</v>
      </c>
      <c r="B1693" s="67" t="s">
        <v>135</v>
      </c>
      <c r="C1693" s="83">
        <v>1930</v>
      </c>
      <c r="D1693" s="102" t="s">
        <v>5542</v>
      </c>
      <c r="E1693" s="83" t="s">
        <v>1862</v>
      </c>
      <c r="F1693" s="67" t="s">
        <v>136</v>
      </c>
      <c r="G1693" s="83">
        <v>5000</v>
      </c>
      <c r="H1693" s="67" t="s">
        <v>162</v>
      </c>
      <c r="I1693" s="67">
        <v>1</v>
      </c>
      <c r="J1693" s="196">
        <v>39707</v>
      </c>
      <c r="K1693" s="67">
        <v>0</v>
      </c>
      <c r="L1693" s="123">
        <f t="shared" si="27"/>
        <v>30575</v>
      </c>
      <c r="M1693" s="108" t="s">
        <v>5738</v>
      </c>
      <c r="N1693" s="113" t="s">
        <v>9526</v>
      </c>
      <c r="Q1693" s="83" t="s">
        <v>137</v>
      </c>
      <c r="R1693" s="182" t="s">
        <v>137</v>
      </c>
      <c r="S1693" s="83" t="s">
        <v>139</v>
      </c>
      <c r="T1693" s="67" t="s">
        <v>140</v>
      </c>
      <c r="U1693" s="200" t="s">
        <v>7830</v>
      </c>
      <c r="X1693" s="83" t="s">
        <v>7625</v>
      </c>
    </row>
    <row r="1694" spans="1:24" ht="23.25">
      <c r="A1694" s="67" t="s">
        <v>134</v>
      </c>
      <c r="B1694" s="67" t="s">
        <v>135</v>
      </c>
      <c r="C1694" s="83">
        <v>1041</v>
      </c>
      <c r="D1694" s="102" t="s">
        <v>5500</v>
      </c>
      <c r="E1694" s="83" t="s">
        <v>1863</v>
      </c>
      <c r="F1694" s="67" t="s">
        <v>136</v>
      </c>
      <c r="G1694" s="83">
        <v>6200</v>
      </c>
      <c r="H1694" s="67" t="s">
        <v>5736</v>
      </c>
      <c r="I1694" s="67">
        <v>1</v>
      </c>
      <c r="J1694" s="196">
        <v>39707</v>
      </c>
      <c r="K1694" s="67">
        <v>0</v>
      </c>
      <c r="L1694" s="123">
        <f t="shared" si="27"/>
        <v>30575</v>
      </c>
      <c r="M1694" s="108" t="s">
        <v>5801</v>
      </c>
      <c r="N1694" s="113" t="s">
        <v>9526</v>
      </c>
      <c r="Q1694" s="83" t="s">
        <v>5078</v>
      </c>
      <c r="R1694" s="182" t="s">
        <v>3589</v>
      </c>
      <c r="S1694" s="83" t="s">
        <v>139</v>
      </c>
      <c r="T1694" s="67" t="s">
        <v>140</v>
      </c>
      <c r="U1694" s="200" t="s">
        <v>7830</v>
      </c>
      <c r="X1694" s="83" t="s">
        <v>7626</v>
      </c>
    </row>
    <row r="1695" spans="1:24" ht="23.25">
      <c r="A1695" s="67" t="s">
        <v>134</v>
      </c>
      <c r="B1695" s="67" t="s">
        <v>135</v>
      </c>
      <c r="C1695" s="83">
        <v>2060</v>
      </c>
      <c r="D1695" s="102" t="s">
        <v>5540</v>
      </c>
      <c r="E1695" s="83" t="s">
        <v>1864</v>
      </c>
      <c r="F1695" s="67" t="s">
        <v>136</v>
      </c>
      <c r="G1695" s="83">
        <v>25800</v>
      </c>
      <c r="H1695" s="67" t="s">
        <v>162</v>
      </c>
      <c r="I1695" s="67">
        <v>1</v>
      </c>
      <c r="J1695" s="196">
        <v>41411</v>
      </c>
      <c r="K1695" s="67">
        <v>0</v>
      </c>
      <c r="L1695" s="123">
        <f t="shared" si="27"/>
        <v>32280</v>
      </c>
      <c r="M1695" s="108" t="s">
        <v>5740</v>
      </c>
      <c r="N1695" s="113" t="s">
        <v>9526</v>
      </c>
      <c r="Q1695" s="83" t="s">
        <v>5079</v>
      </c>
      <c r="R1695" s="182" t="s">
        <v>3590</v>
      </c>
      <c r="S1695" s="83" t="s">
        <v>139</v>
      </c>
      <c r="T1695" s="67" t="s">
        <v>140</v>
      </c>
      <c r="U1695" s="200" t="s">
        <v>7831</v>
      </c>
      <c r="X1695" s="83" t="s">
        <v>7627</v>
      </c>
    </row>
    <row r="1696" spans="1:24" ht="23.25">
      <c r="A1696" s="67" t="s">
        <v>134</v>
      </c>
      <c r="B1696" s="67" t="s">
        <v>135</v>
      </c>
      <c r="C1696" s="83">
        <v>2118</v>
      </c>
      <c r="D1696" s="102" t="s">
        <v>5520</v>
      </c>
      <c r="E1696" s="83" t="s">
        <v>1865</v>
      </c>
      <c r="F1696" s="67" t="s">
        <v>136</v>
      </c>
      <c r="G1696" s="83">
        <v>6000</v>
      </c>
      <c r="H1696" s="67" t="s">
        <v>162</v>
      </c>
      <c r="I1696" s="67">
        <v>1</v>
      </c>
      <c r="J1696" s="196">
        <v>41414</v>
      </c>
      <c r="K1696" s="67">
        <v>0</v>
      </c>
      <c r="L1696" s="123">
        <f t="shared" si="27"/>
        <v>32283</v>
      </c>
      <c r="M1696" s="108" t="s">
        <v>5783</v>
      </c>
      <c r="N1696" s="113" t="s">
        <v>9526</v>
      </c>
      <c r="Q1696" s="83" t="s">
        <v>5080</v>
      </c>
      <c r="R1696" s="182" t="s">
        <v>3591</v>
      </c>
      <c r="S1696" s="83" t="s">
        <v>139</v>
      </c>
      <c r="T1696" s="67" t="s">
        <v>140</v>
      </c>
      <c r="U1696" s="200" t="s">
        <v>7830</v>
      </c>
      <c r="X1696" s="83" t="s">
        <v>7628</v>
      </c>
    </row>
    <row r="1697" spans="1:24" ht="23.25">
      <c r="A1697" s="67" t="s">
        <v>134</v>
      </c>
      <c r="B1697" s="67" t="s">
        <v>135</v>
      </c>
      <c r="C1697" s="83">
        <v>2117</v>
      </c>
      <c r="D1697" s="102" t="s">
        <v>5520</v>
      </c>
      <c r="E1697" s="83" t="s">
        <v>1866</v>
      </c>
      <c r="F1697" s="67" t="s">
        <v>136</v>
      </c>
      <c r="G1697" s="83">
        <v>6000</v>
      </c>
      <c r="H1697" s="67" t="s">
        <v>162</v>
      </c>
      <c r="I1697" s="67">
        <v>1</v>
      </c>
      <c r="J1697" s="196">
        <v>41414</v>
      </c>
      <c r="K1697" s="67">
        <v>0</v>
      </c>
      <c r="L1697" s="123">
        <f t="shared" si="27"/>
        <v>32283</v>
      </c>
      <c r="M1697" s="108" t="s">
        <v>5783</v>
      </c>
      <c r="N1697" s="113" t="s">
        <v>9526</v>
      </c>
      <c r="Q1697" s="83" t="s">
        <v>5081</v>
      </c>
      <c r="R1697" s="182" t="s">
        <v>3592</v>
      </c>
      <c r="S1697" s="83" t="s">
        <v>139</v>
      </c>
      <c r="T1697" s="67" t="s">
        <v>140</v>
      </c>
      <c r="U1697" s="200" t="s">
        <v>7830</v>
      </c>
      <c r="X1697" s="83" t="s">
        <v>7629</v>
      </c>
    </row>
    <row r="1698" spans="1:24" ht="23.25">
      <c r="A1698" s="67" t="s">
        <v>134</v>
      </c>
      <c r="B1698" s="67" t="s">
        <v>135</v>
      </c>
      <c r="C1698" s="83">
        <v>2044</v>
      </c>
      <c r="D1698" s="102" t="s">
        <v>5531</v>
      </c>
      <c r="E1698" s="83" t="s">
        <v>1867</v>
      </c>
      <c r="F1698" s="67" t="s">
        <v>136</v>
      </c>
      <c r="G1698" s="83">
        <v>2500</v>
      </c>
      <c r="H1698" s="67" t="s">
        <v>162</v>
      </c>
      <c r="I1698" s="67">
        <v>1</v>
      </c>
      <c r="J1698" s="196">
        <v>41414</v>
      </c>
      <c r="K1698" s="67">
        <v>0</v>
      </c>
      <c r="L1698" s="123">
        <f t="shared" si="27"/>
        <v>32283</v>
      </c>
      <c r="M1698" s="108" t="s">
        <v>5812</v>
      </c>
      <c r="N1698" s="113" t="s">
        <v>9526</v>
      </c>
      <c r="Q1698" s="83" t="s">
        <v>137</v>
      </c>
      <c r="R1698" s="182" t="s">
        <v>137</v>
      </c>
      <c r="S1698" s="83" t="s">
        <v>139</v>
      </c>
      <c r="T1698" s="67" t="s">
        <v>140</v>
      </c>
      <c r="U1698" s="200" t="s">
        <v>7830</v>
      </c>
      <c r="X1698" s="83" t="s">
        <v>7630</v>
      </c>
    </row>
    <row r="1699" spans="1:24" ht="23.25">
      <c r="A1699" s="67" t="s">
        <v>134</v>
      </c>
      <c r="B1699" s="67" t="s">
        <v>135</v>
      </c>
      <c r="C1699" s="83">
        <v>2108</v>
      </c>
      <c r="D1699" s="102" t="s">
        <v>5675</v>
      </c>
      <c r="E1699" s="83" t="s">
        <v>1868</v>
      </c>
      <c r="F1699" s="67" t="s">
        <v>136</v>
      </c>
      <c r="G1699" s="83">
        <v>4360</v>
      </c>
      <c r="H1699" s="67" t="s">
        <v>162</v>
      </c>
      <c r="I1699" s="67">
        <v>1</v>
      </c>
      <c r="J1699" s="196">
        <v>41414</v>
      </c>
      <c r="K1699" s="67">
        <v>0</v>
      </c>
      <c r="L1699" s="123">
        <f t="shared" si="27"/>
        <v>32283</v>
      </c>
      <c r="M1699" s="108" t="s">
        <v>5907</v>
      </c>
      <c r="N1699" s="113" t="s">
        <v>9526</v>
      </c>
      <c r="Q1699" s="83" t="s">
        <v>5082</v>
      </c>
      <c r="R1699" s="182" t="s">
        <v>3593</v>
      </c>
      <c r="S1699" s="83" t="s">
        <v>139</v>
      </c>
      <c r="T1699" s="67" t="s">
        <v>140</v>
      </c>
      <c r="U1699" s="200" t="s">
        <v>7830</v>
      </c>
      <c r="X1699" s="83" t="s">
        <v>7631</v>
      </c>
    </row>
    <row r="1700" spans="1:24" ht="23.25">
      <c r="A1700" s="67" t="s">
        <v>134</v>
      </c>
      <c r="B1700" s="67" t="s">
        <v>135</v>
      </c>
      <c r="C1700" s="83">
        <v>2194</v>
      </c>
      <c r="D1700" s="102" t="s">
        <v>5540</v>
      </c>
      <c r="E1700" s="83" t="s">
        <v>1869</v>
      </c>
      <c r="F1700" s="67" t="s">
        <v>136</v>
      </c>
      <c r="G1700" s="83">
        <v>9300</v>
      </c>
      <c r="H1700" s="67" t="s">
        <v>162</v>
      </c>
      <c r="I1700" s="67">
        <v>1</v>
      </c>
      <c r="J1700" s="196">
        <v>41414</v>
      </c>
      <c r="K1700" s="67">
        <v>0</v>
      </c>
      <c r="L1700" s="123">
        <f t="shared" si="27"/>
        <v>32283</v>
      </c>
      <c r="M1700" s="108" t="s">
        <v>6036</v>
      </c>
      <c r="N1700" s="113" t="s">
        <v>9526</v>
      </c>
      <c r="Q1700" s="83" t="s">
        <v>5083</v>
      </c>
      <c r="R1700" s="182" t="s">
        <v>3594</v>
      </c>
      <c r="S1700" s="83" t="s">
        <v>139</v>
      </c>
      <c r="T1700" s="67" t="s">
        <v>140</v>
      </c>
      <c r="U1700" s="200" t="s">
        <v>7830</v>
      </c>
      <c r="X1700" s="83" t="s">
        <v>7632</v>
      </c>
    </row>
    <row r="1701" spans="1:24" ht="23.25">
      <c r="A1701" s="67" t="s">
        <v>134</v>
      </c>
      <c r="B1701" s="67" t="s">
        <v>135</v>
      </c>
      <c r="C1701" s="83">
        <v>2055</v>
      </c>
      <c r="D1701" s="102" t="s">
        <v>172</v>
      </c>
      <c r="E1701" s="83" t="s">
        <v>1870</v>
      </c>
      <c r="F1701" s="67" t="s">
        <v>5807</v>
      </c>
      <c r="G1701" s="83">
        <v>4000</v>
      </c>
      <c r="H1701" s="67" t="s">
        <v>162</v>
      </c>
      <c r="I1701" s="67">
        <v>1</v>
      </c>
      <c r="J1701" s="196">
        <v>41415</v>
      </c>
      <c r="K1701" s="67">
        <v>0</v>
      </c>
      <c r="L1701" s="123">
        <f t="shared" si="27"/>
        <v>32284</v>
      </c>
      <c r="M1701" s="108" t="s">
        <v>5771</v>
      </c>
      <c r="N1701" s="113" t="s">
        <v>9526</v>
      </c>
      <c r="Q1701" s="83" t="s">
        <v>5084</v>
      </c>
      <c r="R1701" s="182" t="s">
        <v>3595</v>
      </c>
      <c r="S1701" s="83" t="s">
        <v>139</v>
      </c>
      <c r="T1701" s="67" t="s">
        <v>140</v>
      </c>
      <c r="U1701" s="200" t="s">
        <v>7830</v>
      </c>
      <c r="X1701" s="83" t="s">
        <v>7633</v>
      </c>
    </row>
    <row r="1702" spans="1:24" ht="23.25">
      <c r="A1702" s="67" t="s">
        <v>134</v>
      </c>
      <c r="B1702" s="67" t="s">
        <v>135</v>
      </c>
      <c r="C1702" s="83">
        <v>1158</v>
      </c>
      <c r="D1702" s="102" t="s">
        <v>172</v>
      </c>
      <c r="E1702" s="83" t="s">
        <v>1871</v>
      </c>
      <c r="F1702" s="67" t="s">
        <v>5807</v>
      </c>
      <c r="G1702" s="83">
        <v>5500</v>
      </c>
      <c r="H1702" s="67" t="s">
        <v>162</v>
      </c>
      <c r="I1702" s="67">
        <v>1</v>
      </c>
      <c r="J1702" s="196">
        <v>39707</v>
      </c>
      <c r="K1702" s="67">
        <v>0</v>
      </c>
      <c r="L1702" s="123">
        <f t="shared" si="27"/>
        <v>30575</v>
      </c>
      <c r="M1702" s="108" t="s">
        <v>5771</v>
      </c>
      <c r="N1702" s="113" t="s">
        <v>9526</v>
      </c>
      <c r="Q1702" s="83" t="s">
        <v>5085</v>
      </c>
      <c r="R1702" s="182" t="s">
        <v>3596</v>
      </c>
      <c r="S1702" s="83" t="s">
        <v>139</v>
      </c>
      <c r="T1702" s="67" t="s">
        <v>140</v>
      </c>
      <c r="U1702" s="200" t="s">
        <v>7830</v>
      </c>
      <c r="X1702" s="83" t="s">
        <v>7634</v>
      </c>
    </row>
    <row r="1703" spans="1:24" ht="23.25">
      <c r="A1703" s="67" t="s">
        <v>134</v>
      </c>
      <c r="B1703" s="67" t="s">
        <v>135</v>
      </c>
      <c r="C1703" s="83">
        <v>2054</v>
      </c>
      <c r="D1703" s="102" t="s">
        <v>172</v>
      </c>
      <c r="E1703" s="83" t="s">
        <v>1872</v>
      </c>
      <c r="F1703" s="67" t="s">
        <v>136</v>
      </c>
      <c r="G1703" s="83">
        <v>9200</v>
      </c>
      <c r="H1703" s="67" t="s">
        <v>162</v>
      </c>
      <c r="I1703" s="67">
        <v>1</v>
      </c>
      <c r="J1703" s="196">
        <v>41416</v>
      </c>
      <c r="K1703" s="67">
        <v>0</v>
      </c>
      <c r="L1703" s="123">
        <f t="shared" si="27"/>
        <v>32285</v>
      </c>
      <c r="M1703" s="108" t="s">
        <v>5740</v>
      </c>
      <c r="N1703" s="113" t="s">
        <v>9526</v>
      </c>
      <c r="Q1703" s="83" t="s">
        <v>5086</v>
      </c>
      <c r="R1703" s="182" t="s">
        <v>3597</v>
      </c>
      <c r="S1703" s="83" t="s">
        <v>139</v>
      </c>
      <c r="T1703" s="67" t="s">
        <v>140</v>
      </c>
      <c r="U1703" s="200" t="s">
        <v>7830</v>
      </c>
      <c r="X1703" s="83" t="s">
        <v>7635</v>
      </c>
    </row>
    <row r="1704" spans="1:24" ht="23.25">
      <c r="A1704" s="67" t="s">
        <v>134</v>
      </c>
      <c r="B1704" s="67" t="s">
        <v>135</v>
      </c>
      <c r="C1704" s="83">
        <v>2107</v>
      </c>
      <c r="D1704" s="102" t="s">
        <v>5531</v>
      </c>
      <c r="E1704" s="83" t="s">
        <v>1873</v>
      </c>
      <c r="F1704" s="67" t="s">
        <v>136</v>
      </c>
      <c r="G1704" s="83">
        <v>30000</v>
      </c>
      <c r="H1704" s="67" t="s">
        <v>162</v>
      </c>
      <c r="I1704" s="67">
        <v>1</v>
      </c>
      <c r="J1704" s="196">
        <v>41416</v>
      </c>
      <c r="K1704" s="67">
        <v>0</v>
      </c>
      <c r="L1704" s="123">
        <f t="shared" si="27"/>
        <v>32285</v>
      </c>
      <c r="M1704" s="108" t="s">
        <v>5740</v>
      </c>
      <c r="N1704" s="113" t="s">
        <v>9526</v>
      </c>
      <c r="Q1704" s="83" t="s">
        <v>5087</v>
      </c>
      <c r="R1704" s="182" t="s">
        <v>3598</v>
      </c>
      <c r="S1704" s="83" t="s">
        <v>139</v>
      </c>
      <c r="T1704" s="67" t="s">
        <v>140</v>
      </c>
      <c r="U1704" s="200" t="s">
        <v>7832</v>
      </c>
      <c r="X1704" s="83" t="s">
        <v>7636</v>
      </c>
    </row>
    <row r="1705" spans="1:24" ht="23.25">
      <c r="A1705" s="67" t="s">
        <v>134</v>
      </c>
      <c r="B1705" s="67" t="s">
        <v>135</v>
      </c>
      <c r="C1705" s="83">
        <v>2110</v>
      </c>
      <c r="D1705" s="102" t="s">
        <v>5489</v>
      </c>
      <c r="E1705" s="83" t="s">
        <v>1874</v>
      </c>
      <c r="F1705" s="67" t="s">
        <v>136</v>
      </c>
      <c r="G1705" s="83">
        <v>119600</v>
      </c>
      <c r="H1705" s="67" t="s">
        <v>162</v>
      </c>
      <c r="I1705" s="67">
        <v>1</v>
      </c>
      <c r="J1705" s="196">
        <v>41416</v>
      </c>
      <c r="K1705" s="67">
        <v>0</v>
      </c>
      <c r="L1705" s="123">
        <f t="shared" si="27"/>
        <v>32285</v>
      </c>
      <c r="M1705" s="108" t="s">
        <v>5781</v>
      </c>
      <c r="N1705" s="113" t="s">
        <v>9526</v>
      </c>
      <c r="Q1705" s="83" t="s">
        <v>5024</v>
      </c>
      <c r="R1705" s="182" t="s">
        <v>3599</v>
      </c>
      <c r="S1705" s="83" t="s">
        <v>139</v>
      </c>
      <c r="T1705" s="67" t="s">
        <v>140</v>
      </c>
      <c r="U1705" s="200" t="s">
        <v>7830</v>
      </c>
      <c r="X1705" s="83" t="s">
        <v>7637</v>
      </c>
    </row>
    <row r="1706" spans="1:24" ht="23.25">
      <c r="A1706" s="67" t="s">
        <v>134</v>
      </c>
      <c r="B1706" s="67" t="s">
        <v>135</v>
      </c>
      <c r="C1706" s="83">
        <v>2066</v>
      </c>
      <c r="D1706" s="102" t="s">
        <v>5570</v>
      </c>
      <c r="E1706" s="83" t="s">
        <v>1875</v>
      </c>
      <c r="F1706" s="67" t="s">
        <v>5807</v>
      </c>
      <c r="G1706" s="83">
        <v>13300</v>
      </c>
      <c r="H1706" s="67" t="s">
        <v>162</v>
      </c>
      <c r="I1706" s="67">
        <v>1</v>
      </c>
      <c r="J1706" s="196">
        <v>41416</v>
      </c>
      <c r="K1706" s="67">
        <v>0</v>
      </c>
      <c r="L1706" s="123">
        <f t="shared" si="27"/>
        <v>32285</v>
      </c>
      <c r="M1706" s="108" t="s">
        <v>5950</v>
      </c>
      <c r="N1706" s="113" t="s">
        <v>9526</v>
      </c>
      <c r="Q1706" s="83" t="s">
        <v>5088</v>
      </c>
      <c r="R1706" s="182" t="s">
        <v>3600</v>
      </c>
      <c r="S1706" s="83" t="s">
        <v>7823</v>
      </c>
      <c r="T1706" s="67" t="s">
        <v>140</v>
      </c>
      <c r="U1706" s="200" t="s">
        <v>7831</v>
      </c>
      <c r="X1706" s="83" t="s">
        <v>7638</v>
      </c>
    </row>
    <row r="1707" spans="1:24" ht="23.25">
      <c r="A1707" s="67" t="s">
        <v>134</v>
      </c>
      <c r="B1707" s="67" t="s">
        <v>135</v>
      </c>
      <c r="C1707" s="83">
        <v>2064</v>
      </c>
      <c r="D1707" s="102" t="s">
        <v>5561</v>
      </c>
      <c r="E1707" s="83" t="s">
        <v>1876</v>
      </c>
      <c r="F1707" s="67" t="s">
        <v>136</v>
      </c>
      <c r="G1707" s="83">
        <v>13200</v>
      </c>
      <c r="H1707" s="67" t="s">
        <v>162</v>
      </c>
      <c r="I1707" s="67">
        <v>1</v>
      </c>
      <c r="J1707" s="196">
        <v>41416</v>
      </c>
      <c r="K1707" s="67">
        <v>0</v>
      </c>
      <c r="L1707" s="123">
        <f t="shared" si="27"/>
        <v>32285</v>
      </c>
      <c r="M1707" s="108" t="s">
        <v>5950</v>
      </c>
      <c r="N1707" s="113" t="s">
        <v>9526</v>
      </c>
      <c r="Q1707" s="83" t="s">
        <v>5089</v>
      </c>
      <c r="R1707" s="182" t="s">
        <v>3601</v>
      </c>
      <c r="S1707" s="83" t="s">
        <v>139</v>
      </c>
      <c r="T1707" s="67" t="s">
        <v>140</v>
      </c>
      <c r="U1707" s="200" t="s">
        <v>7831</v>
      </c>
      <c r="X1707" s="83" t="s">
        <v>7639</v>
      </c>
    </row>
    <row r="1708" spans="1:24" ht="23.25">
      <c r="A1708" s="67" t="s">
        <v>134</v>
      </c>
      <c r="B1708" s="67" t="s">
        <v>135</v>
      </c>
      <c r="C1708" s="83">
        <v>2065</v>
      </c>
      <c r="D1708" s="102" t="s">
        <v>5561</v>
      </c>
      <c r="E1708" s="83" t="s">
        <v>1877</v>
      </c>
      <c r="F1708" s="67" t="s">
        <v>136</v>
      </c>
      <c r="G1708" s="83">
        <v>13200</v>
      </c>
      <c r="H1708" s="67" t="s">
        <v>162</v>
      </c>
      <c r="I1708" s="67">
        <v>1</v>
      </c>
      <c r="J1708" s="196">
        <v>41416</v>
      </c>
      <c r="K1708" s="67">
        <v>0</v>
      </c>
      <c r="L1708" s="123">
        <f t="shared" si="27"/>
        <v>32285</v>
      </c>
      <c r="M1708" s="108" t="s">
        <v>5950</v>
      </c>
      <c r="N1708" s="113" t="s">
        <v>9526</v>
      </c>
      <c r="Q1708" s="83" t="s">
        <v>5090</v>
      </c>
      <c r="R1708" s="182" t="s">
        <v>3602</v>
      </c>
      <c r="S1708" s="83" t="s">
        <v>139</v>
      </c>
      <c r="T1708" s="67" t="s">
        <v>140</v>
      </c>
      <c r="U1708" s="200" t="s">
        <v>7831</v>
      </c>
      <c r="X1708" s="83" t="s">
        <v>7640</v>
      </c>
    </row>
    <row r="1709" spans="1:24" ht="23.25">
      <c r="A1709" s="67" t="s">
        <v>134</v>
      </c>
      <c r="B1709" s="67" t="s">
        <v>135</v>
      </c>
      <c r="C1709" s="83">
        <v>2104</v>
      </c>
      <c r="D1709" s="102" t="s">
        <v>5507</v>
      </c>
      <c r="E1709" s="83" t="s">
        <v>1878</v>
      </c>
      <c r="F1709" s="67" t="s">
        <v>5807</v>
      </c>
      <c r="G1709" s="83">
        <v>7700</v>
      </c>
      <c r="H1709" s="67" t="s">
        <v>162</v>
      </c>
      <c r="I1709" s="67">
        <v>1</v>
      </c>
      <c r="J1709" s="196">
        <v>41418</v>
      </c>
      <c r="K1709" s="67">
        <v>0</v>
      </c>
      <c r="L1709" s="123">
        <f t="shared" si="27"/>
        <v>32287</v>
      </c>
      <c r="M1709" s="108" t="s">
        <v>5922</v>
      </c>
      <c r="N1709" s="113" t="s">
        <v>9526</v>
      </c>
      <c r="Q1709" s="83" t="s">
        <v>5041</v>
      </c>
      <c r="R1709" s="182" t="s">
        <v>3603</v>
      </c>
      <c r="S1709" s="83" t="s">
        <v>139</v>
      </c>
      <c r="T1709" s="67" t="s">
        <v>140</v>
      </c>
      <c r="U1709" s="200" t="s">
        <v>7830</v>
      </c>
      <c r="X1709" s="83" t="s">
        <v>7641</v>
      </c>
    </row>
    <row r="1710" spans="1:24" ht="23.25">
      <c r="A1710" s="67" t="s">
        <v>134</v>
      </c>
      <c r="B1710" s="67" t="s">
        <v>135</v>
      </c>
      <c r="C1710" s="83">
        <v>2105</v>
      </c>
      <c r="D1710" s="102" t="s">
        <v>5507</v>
      </c>
      <c r="E1710" s="83" t="s">
        <v>1879</v>
      </c>
      <c r="F1710" s="67" t="s">
        <v>136</v>
      </c>
      <c r="G1710" s="83">
        <v>7700</v>
      </c>
      <c r="H1710" s="67" t="s">
        <v>162</v>
      </c>
      <c r="I1710" s="67">
        <v>1</v>
      </c>
      <c r="J1710" s="196">
        <v>41418</v>
      </c>
      <c r="K1710" s="67">
        <v>0</v>
      </c>
      <c r="L1710" s="123">
        <f t="shared" si="27"/>
        <v>32287</v>
      </c>
      <c r="M1710" s="108" t="s">
        <v>5922</v>
      </c>
      <c r="N1710" s="113" t="s">
        <v>9526</v>
      </c>
      <c r="Q1710" s="83" t="s">
        <v>5091</v>
      </c>
      <c r="R1710" s="182" t="s">
        <v>3604</v>
      </c>
      <c r="S1710" s="83" t="s">
        <v>139</v>
      </c>
      <c r="T1710" s="67" t="s">
        <v>140</v>
      </c>
      <c r="U1710" s="200" t="s">
        <v>7830</v>
      </c>
      <c r="X1710" s="83" t="s">
        <v>7642</v>
      </c>
    </row>
    <row r="1711" spans="1:24" ht="23.25">
      <c r="A1711" s="67" t="s">
        <v>134</v>
      </c>
      <c r="B1711" s="67" t="s">
        <v>135</v>
      </c>
      <c r="C1711" s="83">
        <v>2106</v>
      </c>
      <c r="D1711" s="102" t="s">
        <v>5507</v>
      </c>
      <c r="E1711" s="83" t="s">
        <v>1880</v>
      </c>
      <c r="F1711" s="67" t="s">
        <v>136</v>
      </c>
      <c r="G1711" s="83">
        <v>7700</v>
      </c>
      <c r="H1711" s="67" t="s">
        <v>162</v>
      </c>
      <c r="I1711" s="67">
        <v>1</v>
      </c>
      <c r="J1711" s="196">
        <v>41418</v>
      </c>
      <c r="K1711" s="67">
        <v>0</v>
      </c>
      <c r="L1711" s="123">
        <f t="shared" si="27"/>
        <v>32287</v>
      </c>
      <c r="M1711" s="108" t="s">
        <v>5922</v>
      </c>
      <c r="N1711" s="113" t="s">
        <v>9526</v>
      </c>
      <c r="Q1711" s="83" t="s">
        <v>5092</v>
      </c>
      <c r="R1711" s="182" t="s">
        <v>3605</v>
      </c>
      <c r="S1711" s="83" t="s">
        <v>139</v>
      </c>
      <c r="T1711" s="67" t="s">
        <v>140</v>
      </c>
      <c r="U1711" s="200" t="s">
        <v>7830</v>
      </c>
      <c r="X1711" s="83" t="s">
        <v>7643</v>
      </c>
    </row>
    <row r="1712" spans="1:24" ht="23.25">
      <c r="A1712" s="67" t="s">
        <v>134</v>
      </c>
      <c r="B1712" s="67" t="s">
        <v>135</v>
      </c>
      <c r="C1712" s="83">
        <v>2164</v>
      </c>
      <c r="D1712" s="102" t="s">
        <v>5543</v>
      </c>
      <c r="E1712" s="83" t="s">
        <v>1881</v>
      </c>
      <c r="F1712" s="67" t="s">
        <v>136</v>
      </c>
      <c r="G1712" s="83">
        <v>6000</v>
      </c>
      <c r="H1712" s="67" t="s">
        <v>162</v>
      </c>
      <c r="I1712" s="67">
        <v>1</v>
      </c>
      <c r="J1712" s="196">
        <v>41419</v>
      </c>
      <c r="K1712" s="67">
        <v>0</v>
      </c>
      <c r="L1712" s="123">
        <f t="shared" si="27"/>
        <v>32288</v>
      </c>
      <c r="M1712" s="108" t="s">
        <v>178</v>
      </c>
      <c r="N1712" s="113" t="s">
        <v>9526</v>
      </c>
      <c r="Q1712" s="83" t="s">
        <v>5093</v>
      </c>
      <c r="R1712" s="182" t="s">
        <v>3606</v>
      </c>
      <c r="S1712" s="83" t="s">
        <v>139</v>
      </c>
      <c r="T1712" s="67" t="s">
        <v>140</v>
      </c>
      <c r="U1712" s="200" t="s">
        <v>7830</v>
      </c>
      <c r="X1712" s="83" t="s">
        <v>137</v>
      </c>
    </row>
    <row r="1713" spans="1:24" ht="23.25">
      <c r="A1713" s="67" t="s">
        <v>134</v>
      </c>
      <c r="B1713" s="67" t="s">
        <v>135</v>
      </c>
      <c r="C1713" s="83">
        <v>1194</v>
      </c>
      <c r="D1713" s="102" t="s">
        <v>5683</v>
      </c>
      <c r="E1713" s="83" t="s">
        <v>1883</v>
      </c>
      <c r="F1713" s="67" t="s">
        <v>136</v>
      </c>
      <c r="G1713" s="83">
        <v>4800</v>
      </c>
      <c r="H1713" s="67" t="s">
        <v>162</v>
      </c>
      <c r="I1713" s="67">
        <v>1</v>
      </c>
      <c r="J1713" s="196">
        <v>39707</v>
      </c>
      <c r="K1713" s="67">
        <v>0</v>
      </c>
      <c r="L1713" s="123">
        <f t="shared" ref="L1713:L1776" si="28">DATE(YEAR(J1713)-25,MONTH(J1713),DAY(J1713))</f>
        <v>30575</v>
      </c>
      <c r="M1713" s="108" t="s">
        <v>5763</v>
      </c>
      <c r="N1713" s="113" t="s">
        <v>9526</v>
      </c>
      <c r="Q1713" s="83" t="s">
        <v>5094</v>
      </c>
      <c r="R1713" s="182" t="s">
        <v>3608</v>
      </c>
      <c r="S1713" s="83" t="s">
        <v>139</v>
      </c>
      <c r="T1713" s="67" t="s">
        <v>140</v>
      </c>
      <c r="U1713" s="200" t="s">
        <v>7830</v>
      </c>
      <c r="X1713" s="83" t="s">
        <v>7644</v>
      </c>
    </row>
    <row r="1714" spans="1:24" ht="23.25">
      <c r="A1714" s="67" t="s">
        <v>134</v>
      </c>
      <c r="B1714" s="67" t="s">
        <v>135</v>
      </c>
      <c r="C1714" s="83">
        <v>2070</v>
      </c>
      <c r="D1714" s="102" t="s">
        <v>172</v>
      </c>
      <c r="E1714" s="83" t="s">
        <v>1884</v>
      </c>
      <c r="F1714" s="67" t="s">
        <v>136</v>
      </c>
      <c r="G1714" s="83">
        <v>14600</v>
      </c>
      <c r="H1714" s="67" t="s">
        <v>162</v>
      </c>
      <c r="I1714" s="67">
        <v>1</v>
      </c>
      <c r="J1714" s="196">
        <v>41429</v>
      </c>
      <c r="K1714" s="67">
        <v>0</v>
      </c>
      <c r="L1714" s="123">
        <f t="shared" si="28"/>
        <v>32298</v>
      </c>
      <c r="M1714" s="108" t="s">
        <v>171</v>
      </c>
      <c r="N1714" s="113" t="s">
        <v>9526</v>
      </c>
      <c r="Q1714" s="83" t="s">
        <v>5095</v>
      </c>
      <c r="R1714" s="182" t="s">
        <v>3609</v>
      </c>
      <c r="S1714" s="83" t="s">
        <v>139</v>
      </c>
      <c r="T1714" s="67" t="s">
        <v>140</v>
      </c>
      <c r="U1714" s="200" t="s">
        <v>7831</v>
      </c>
      <c r="X1714" s="83" t="s">
        <v>7645</v>
      </c>
    </row>
    <row r="1715" spans="1:24" ht="23.25">
      <c r="A1715" s="67" t="s">
        <v>134</v>
      </c>
      <c r="B1715" s="67" t="s">
        <v>135</v>
      </c>
      <c r="C1715" s="83">
        <v>2083</v>
      </c>
      <c r="D1715" s="102" t="s">
        <v>172</v>
      </c>
      <c r="E1715" s="83" t="s">
        <v>1885</v>
      </c>
      <c r="F1715" s="67" t="s">
        <v>5807</v>
      </c>
      <c r="G1715" s="83">
        <v>14400</v>
      </c>
      <c r="H1715" s="67" t="s">
        <v>162</v>
      </c>
      <c r="I1715" s="67">
        <v>1</v>
      </c>
      <c r="J1715" s="196">
        <v>39707</v>
      </c>
      <c r="K1715" s="67">
        <v>0</v>
      </c>
      <c r="L1715" s="123">
        <f t="shared" si="28"/>
        <v>30575</v>
      </c>
      <c r="M1715" s="108" t="s">
        <v>5801</v>
      </c>
      <c r="N1715" s="113" t="s">
        <v>9526</v>
      </c>
      <c r="Q1715" s="83" t="s">
        <v>5096</v>
      </c>
      <c r="R1715" s="182" t="s">
        <v>3610</v>
      </c>
      <c r="S1715" s="83" t="s">
        <v>139</v>
      </c>
      <c r="T1715" s="67" t="s">
        <v>140</v>
      </c>
      <c r="U1715" s="200" t="s">
        <v>7831</v>
      </c>
      <c r="X1715" s="83" t="s">
        <v>7646</v>
      </c>
    </row>
    <row r="1716" spans="1:24" ht="23.25">
      <c r="A1716" s="67" t="s">
        <v>134</v>
      </c>
      <c r="B1716" s="67" t="s">
        <v>135</v>
      </c>
      <c r="C1716" s="83">
        <v>2123</v>
      </c>
      <c r="D1716" s="102" t="s">
        <v>5489</v>
      </c>
      <c r="E1716" s="83" t="s">
        <v>1886</v>
      </c>
      <c r="F1716" s="67" t="s">
        <v>5807</v>
      </c>
      <c r="G1716" s="83">
        <v>11400</v>
      </c>
      <c r="H1716" s="67" t="s">
        <v>162</v>
      </c>
      <c r="I1716" s="67">
        <v>1</v>
      </c>
      <c r="J1716" s="196">
        <v>41430</v>
      </c>
      <c r="K1716" s="67">
        <v>0</v>
      </c>
      <c r="L1716" s="123">
        <f t="shared" si="28"/>
        <v>32299</v>
      </c>
      <c r="M1716" s="108" t="s">
        <v>5757</v>
      </c>
      <c r="N1716" s="113" t="s">
        <v>9526</v>
      </c>
      <c r="Q1716" s="83" t="s">
        <v>5097</v>
      </c>
      <c r="R1716" s="182" t="s">
        <v>3611</v>
      </c>
      <c r="S1716" s="83" t="s">
        <v>139</v>
      </c>
      <c r="T1716" s="67" t="s">
        <v>140</v>
      </c>
      <c r="U1716" s="200" t="s">
        <v>7830</v>
      </c>
      <c r="X1716" s="83" t="s">
        <v>7637</v>
      </c>
    </row>
    <row r="1717" spans="1:24" ht="23.25">
      <c r="A1717" s="67" t="s">
        <v>134</v>
      </c>
      <c r="B1717" s="67" t="s">
        <v>135</v>
      </c>
      <c r="C1717" s="83">
        <v>2128</v>
      </c>
      <c r="D1717" s="102" t="s">
        <v>5503</v>
      </c>
      <c r="E1717" s="83" t="s">
        <v>1887</v>
      </c>
      <c r="F1717" s="67" t="s">
        <v>5807</v>
      </c>
      <c r="G1717" s="83">
        <v>12000</v>
      </c>
      <c r="H1717" s="67" t="s">
        <v>162</v>
      </c>
      <c r="I1717" s="67">
        <v>1</v>
      </c>
      <c r="J1717" s="196">
        <v>41430</v>
      </c>
      <c r="K1717" s="67">
        <v>0</v>
      </c>
      <c r="L1717" s="123">
        <f t="shared" si="28"/>
        <v>32299</v>
      </c>
      <c r="M1717" s="108" t="s">
        <v>5751</v>
      </c>
      <c r="N1717" s="113" t="s">
        <v>9526</v>
      </c>
      <c r="Q1717" s="83" t="s">
        <v>137</v>
      </c>
      <c r="R1717" s="182" t="s">
        <v>137</v>
      </c>
      <c r="S1717" s="83" t="s">
        <v>139</v>
      </c>
      <c r="T1717" s="67" t="s">
        <v>140</v>
      </c>
      <c r="U1717" s="200" t="s">
        <v>7830</v>
      </c>
      <c r="X1717" s="83" t="s">
        <v>7639</v>
      </c>
    </row>
    <row r="1718" spans="1:24" ht="23.25">
      <c r="A1718" s="67" t="s">
        <v>134</v>
      </c>
      <c r="B1718" s="67" t="s">
        <v>135</v>
      </c>
      <c r="C1718" s="83">
        <v>2124</v>
      </c>
      <c r="D1718" s="102" t="s">
        <v>5503</v>
      </c>
      <c r="E1718" s="83" t="s">
        <v>1888</v>
      </c>
      <c r="F1718" s="67" t="s">
        <v>136</v>
      </c>
      <c r="G1718" s="83">
        <v>30000</v>
      </c>
      <c r="H1718" s="67" t="s">
        <v>162</v>
      </c>
      <c r="I1718" s="67">
        <v>1</v>
      </c>
      <c r="J1718" s="196">
        <v>41430</v>
      </c>
      <c r="K1718" s="67">
        <v>0</v>
      </c>
      <c r="L1718" s="123">
        <f t="shared" si="28"/>
        <v>32299</v>
      </c>
      <c r="M1718" s="108" t="s">
        <v>5751</v>
      </c>
      <c r="N1718" s="113" t="s">
        <v>9526</v>
      </c>
      <c r="Q1718" s="83" t="s">
        <v>4775</v>
      </c>
      <c r="R1718" s="182" t="s">
        <v>3612</v>
      </c>
      <c r="S1718" s="83" t="s">
        <v>139</v>
      </c>
      <c r="T1718" s="67" t="s">
        <v>140</v>
      </c>
      <c r="U1718" s="200" t="s">
        <v>7832</v>
      </c>
      <c r="X1718" s="83" t="s">
        <v>7647</v>
      </c>
    </row>
    <row r="1719" spans="1:24" ht="23.25">
      <c r="A1719" s="67" t="s">
        <v>134</v>
      </c>
      <c r="B1719" s="67" t="s">
        <v>135</v>
      </c>
      <c r="C1719" s="83">
        <v>1374</v>
      </c>
      <c r="D1719" s="102" t="s">
        <v>5554</v>
      </c>
      <c r="E1719" s="83" t="s">
        <v>1889</v>
      </c>
      <c r="F1719" s="67" t="s">
        <v>136</v>
      </c>
      <c r="G1719" s="83">
        <v>2500</v>
      </c>
      <c r="H1719" s="67" t="s">
        <v>162</v>
      </c>
      <c r="I1719" s="67">
        <v>1</v>
      </c>
      <c r="J1719" s="196">
        <v>41431</v>
      </c>
      <c r="K1719" s="67">
        <v>0</v>
      </c>
      <c r="L1719" s="123">
        <f t="shared" si="28"/>
        <v>32300</v>
      </c>
      <c r="M1719" s="108" t="s">
        <v>171</v>
      </c>
      <c r="N1719" s="113" t="s">
        <v>9526</v>
      </c>
      <c r="Q1719" s="83" t="s">
        <v>5098</v>
      </c>
      <c r="R1719" s="182" t="s">
        <v>3613</v>
      </c>
      <c r="S1719" s="83" t="s">
        <v>139</v>
      </c>
      <c r="T1719" s="67" t="s">
        <v>140</v>
      </c>
      <c r="U1719" s="200" t="s">
        <v>7830</v>
      </c>
      <c r="X1719" s="83" t="s">
        <v>7648</v>
      </c>
    </row>
    <row r="1720" spans="1:24" ht="23.25">
      <c r="A1720" s="67" t="s">
        <v>134</v>
      </c>
      <c r="B1720" s="67" t="s">
        <v>135</v>
      </c>
      <c r="C1720" s="83">
        <v>2558</v>
      </c>
      <c r="D1720" s="102" t="s">
        <v>5554</v>
      </c>
      <c r="E1720" s="83" t="s">
        <v>1890</v>
      </c>
      <c r="F1720" s="67" t="s">
        <v>136</v>
      </c>
      <c r="G1720" s="83">
        <v>3000</v>
      </c>
      <c r="H1720" s="67" t="s">
        <v>162</v>
      </c>
      <c r="I1720" s="67">
        <v>1</v>
      </c>
      <c r="J1720" s="196">
        <v>41431</v>
      </c>
      <c r="K1720" s="67">
        <v>0</v>
      </c>
      <c r="L1720" s="123">
        <f t="shared" si="28"/>
        <v>32300</v>
      </c>
      <c r="M1720" s="108" t="s">
        <v>5857</v>
      </c>
      <c r="N1720" s="113" t="s">
        <v>9526</v>
      </c>
      <c r="Q1720" s="83" t="s">
        <v>5099</v>
      </c>
      <c r="R1720" s="182" t="s">
        <v>3614</v>
      </c>
      <c r="S1720" s="83" t="s">
        <v>139</v>
      </c>
      <c r="T1720" s="67" t="s">
        <v>140</v>
      </c>
      <c r="U1720" s="200" t="s">
        <v>7830</v>
      </c>
      <c r="X1720" s="83" t="s">
        <v>7649</v>
      </c>
    </row>
    <row r="1721" spans="1:24" ht="23.25">
      <c r="A1721" s="67" t="s">
        <v>134</v>
      </c>
      <c r="B1721" s="67" t="s">
        <v>135</v>
      </c>
      <c r="C1721" s="83">
        <v>1968</v>
      </c>
      <c r="D1721" s="102" t="s">
        <v>5540</v>
      </c>
      <c r="E1721" s="83" t="s">
        <v>1891</v>
      </c>
      <c r="F1721" s="67" t="s">
        <v>5807</v>
      </c>
      <c r="G1721" s="83">
        <v>13700</v>
      </c>
      <c r="H1721" s="67" t="s">
        <v>162</v>
      </c>
      <c r="I1721" s="67">
        <v>1</v>
      </c>
      <c r="J1721" s="196">
        <v>39707</v>
      </c>
      <c r="K1721" s="67">
        <v>0</v>
      </c>
      <c r="L1721" s="123">
        <f t="shared" si="28"/>
        <v>30575</v>
      </c>
      <c r="M1721" s="108" t="s">
        <v>5832</v>
      </c>
      <c r="N1721" s="113" t="s">
        <v>9526</v>
      </c>
      <c r="Q1721" s="83" t="s">
        <v>5100</v>
      </c>
      <c r="R1721" s="182" t="s">
        <v>3615</v>
      </c>
      <c r="S1721" s="83" t="s">
        <v>139</v>
      </c>
      <c r="T1721" s="67" t="s">
        <v>140</v>
      </c>
      <c r="U1721" s="200" t="s">
        <v>7831</v>
      </c>
      <c r="X1721" s="83" t="s">
        <v>7650</v>
      </c>
    </row>
    <row r="1722" spans="1:24" ht="23.25">
      <c r="A1722" s="67" t="s">
        <v>134</v>
      </c>
      <c r="B1722" s="67" t="s">
        <v>135</v>
      </c>
      <c r="C1722" s="83">
        <v>2081</v>
      </c>
      <c r="D1722" s="102" t="s">
        <v>5488</v>
      </c>
      <c r="E1722" s="83" t="s">
        <v>1882</v>
      </c>
      <c r="F1722" s="67" t="s">
        <v>5807</v>
      </c>
      <c r="G1722" s="83">
        <v>12000</v>
      </c>
      <c r="H1722" s="67" t="s">
        <v>5736</v>
      </c>
      <c r="I1722" s="67">
        <v>1</v>
      </c>
      <c r="J1722" s="196">
        <v>39707</v>
      </c>
      <c r="K1722" s="67">
        <v>0</v>
      </c>
      <c r="L1722" s="123">
        <f t="shared" si="28"/>
        <v>30575</v>
      </c>
      <c r="M1722" s="108" t="s">
        <v>5785</v>
      </c>
      <c r="N1722" s="113" t="s">
        <v>9526</v>
      </c>
      <c r="Q1722" s="83" t="s">
        <v>4380</v>
      </c>
      <c r="R1722" s="182" t="s">
        <v>3607</v>
      </c>
      <c r="S1722" s="83" t="s">
        <v>139</v>
      </c>
      <c r="T1722" s="67" t="s">
        <v>140</v>
      </c>
      <c r="U1722" s="200" t="s">
        <v>7830</v>
      </c>
      <c r="X1722" s="83" t="s">
        <v>7651</v>
      </c>
    </row>
    <row r="1723" spans="1:24" ht="23.25">
      <c r="A1723" s="67" t="s">
        <v>134</v>
      </c>
      <c r="B1723" s="67" t="s">
        <v>135</v>
      </c>
      <c r="C1723" s="83">
        <v>2090</v>
      </c>
      <c r="D1723" s="102" t="s">
        <v>5500</v>
      </c>
      <c r="E1723" s="83" t="s">
        <v>1892</v>
      </c>
      <c r="F1723" s="67" t="s">
        <v>136</v>
      </c>
      <c r="G1723" s="83">
        <v>21000</v>
      </c>
      <c r="H1723" s="67" t="s">
        <v>5736</v>
      </c>
      <c r="I1723" s="67">
        <v>1</v>
      </c>
      <c r="J1723" s="196">
        <v>39707</v>
      </c>
      <c r="K1723" s="67">
        <v>0</v>
      </c>
      <c r="L1723" s="123">
        <f t="shared" si="28"/>
        <v>30575</v>
      </c>
      <c r="M1723" s="108" t="s">
        <v>5764</v>
      </c>
      <c r="N1723" s="113" t="s">
        <v>9526</v>
      </c>
      <c r="Q1723" s="83" t="s">
        <v>4962</v>
      </c>
      <c r="R1723" s="182" t="s">
        <v>3616</v>
      </c>
      <c r="S1723" s="83" t="s">
        <v>139</v>
      </c>
      <c r="T1723" s="67" t="s">
        <v>140</v>
      </c>
      <c r="U1723" s="200" t="s">
        <v>7831</v>
      </c>
      <c r="X1723" s="83" t="s">
        <v>137</v>
      </c>
    </row>
    <row r="1724" spans="1:24" ht="23.25">
      <c r="A1724" s="67" t="s">
        <v>134</v>
      </c>
      <c r="B1724" s="67" t="s">
        <v>135</v>
      </c>
      <c r="C1724" s="83">
        <v>2174</v>
      </c>
      <c r="D1724" s="102" t="s">
        <v>5485</v>
      </c>
      <c r="E1724" s="83" t="s">
        <v>1893</v>
      </c>
      <c r="F1724" s="67" t="s">
        <v>136</v>
      </c>
      <c r="G1724" s="83">
        <v>30000</v>
      </c>
      <c r="H1724" s="67" t="s">
        <v>162</v>
      </c>
      <c r="I1724" s="67">
        <v>1</v>
      </c>
      <c r="J1724" s="196">
        <v>41450</v>
      </c>
      <c r="K1724" s="67">
        <v>0</v>
      </c>
      <c r="L1724" s="123">
        <f t="shared" si="28"/>
        <v>32319</v>
      </c>
      <c r="M1724" s="108" t="s">
        <v>5775</v>
      </c>
      <c r="N1724" s="113" t="s">
        <v>9526</v>
      </c>
      <c r="Q1724" s="83" t="s">
        <v>5101</v>
      </c>
      <c r="R1724" s="182" t="s">
        <v>3617</v>
      </c>
      <c r="S1724" s="83" t="s">
        <v>139</v>
      </c>
      <c r="T1724" s="67" t="s">
        <v>140</v>
      </c>
      <c r="U1724" s="200" t="s">
        <v>7832</v>
      </c>
      <c r="X1724" s="83" t="s">
        <v>7652</v>
      </c>
    </row>
    <row r="1725" spans="1:24" ht="23.25">
      <c r="A1725" s="67" t="s">
        <v>134</v>
      </c>
      <c r="B1725" s="67" t="s">
        <v>135</v>
      </c>
      <c r="C1725" s="83">
        <v>2087</v>
      </c>
      <c r="D1725" s="102" t="s">
        <v>5485</v>
      </c>
      <c r="E1725" s="83" t="s">
        <v>1894</v>
      </c>
      <c r="F1725" s="67" t="s">
        <v>136</v>
      </c>
      <c r="G1725" s="83">
        <v>33600</v>
      </c>
      <c r="H1725" s="67" t="s">
        <v>162</v>
      </c>
      <c r="I1725" s="67">
        <v>1</v>
      </c>
      <c r="J1725" s="196">
        <v>39707</v>
      </c>
      <c r="K1725" s="67">
        <v>0</v>
      </c>
      <c r="L1725" s="123">
        <f t="shared" si="28"/>
        <v>30575</v>
      </c>
      <c r="M1725" s="108" t="s">
        <v>5775</v>
      </c>
      <c r="N1725" s="113" t="s">
        <v>9526</v>
      </c>
      <c r="Q1725" s="83" t="s">
        <v>5102</v>
      </c>
      <c r="R1725" s="182" t="s">
        <v>3618</v>
      </c>
      <c r="S1725" s="83" t="s">
        <v>139</v>
      </c>
      <c r="T1725" s="67" t="s">
        <v>140</v>
      </c>
      <c r="U1725" s="200" t="s">
        <v>7832</v>
      </c>
      <c r="X1725" s="83" t="s">
        <v>7653</v>
      </c>
    </row>
    <row r="1726" spans="1:24" ht="23.25">
      <c r="A1726" s="67" t="s">
        <v>134</v>
      </c>
      <c r="B1726" s="67" t="s">
        <v>135</v>
      </c>
      <c r="C1726" s="83">
        <v>1975</v>
      </c>
      <c r="D1726" s="102" t="s">
        <v>5504</v>
      </c>
      <c r="E1726" s="83" t="s">
        <v>1895</v>
      </c>
      <c r="F1726" s="67" t="s">
        <v>136</v>
      </c>
      <c r="G1726" s="83">
        <v>28800</v>
      </c>
      <c r="H1726" s="67" t="s">
        <v>162</v>
      </c>
      <c r="I1726" s="67">
        <v>1</v>
      </c>
      <c r="J1726" s="196">
        <v>41450</v>
      </c>
      <c r="K1726" s="67">
        <v>0</v>
      </c>
      <c r="L1726" s="123">
        <f t="shared" si="28"/>
        <v>32319</v>
      </c>
      <c r="M1726" s="108" t="s">
        <v>6037</v>
      </c>
      <c r="N1726" s="113" t="s">
        <v>9526</v>
      </c>
      <c r="Q1726" s="83" t="s">
        <v>5103</v>
      </c>
      <c r="R1726" s="182" t="s">
        <v>3619</v>
      </c>
      <c r="S1726" s="83" t="s">
        <v>139</v>
      </c>
      <c r="T1726" s="67" t="s">
        <v>140</v>
      </c>
      <c r="U1726" s="200" t="s">
        <v>7832</v>
      </c>
      <c r="X1726" s="83" t="s">
        <v>7654</v>
      </c>
    </row>
    <row r="1727" spans="1:24" ht="23.25">
      <c r="A1727" s="67" t="s">
        <v>134</v>
      </c>
      <c r="B1727" s="67" t="s">
        <v>135</v>
      </c>
      <c r="C1727" s="83">
        <v>1093</v>
      </c>
      <c r="D1727" s="102" t="s">
        <v>5500</v>
      </c>
      <c r="E1727" s="83" t="s">
        <v>1896</v>
      </c>
      <c r="F1727" s="67" t="s">
        <v>136</v>
      </c>
      <c r="G1727" s="83">
        <v>19200</v>
      </c>
      <c r="H1727" s="67" t="s">
        <v>5736</v>
      </c>
      <c r="I1727" s="67">
        <v>1</v>
      </c>
      <c r="J1727" s="196">
        <v>39707</v>
      </c>
      <c r="K1727" s="67">
        <v>0</v>
      </c>
      <c r="L1727" s="123">
        <f t="shared" si="28"/>
        <v>30575</v>
      </c>
      <c r="M1727" s="108" t="s">
        <v>166</v>
      </c>
      <c r="N1727" s="113" t="s">
        <v>9526</v>
      </c>
      <c r="Q1727" s="83" t="s">
        <v>5104</v>
      </c>
      <c r="R1727" s="182" t="s">
        <v>3620</v>
      </c>
      <c r="S1727" s="83" t="s">
        <v>139</v>
      </c>
      <c r="T1727" s="67" t="s">
        <v>140</v>
      </c>
      <c r="U1727" s="200" t="s">
        <v>7831</v>
      </c>
      <c r="X1727" s="83" t="s">
        <v>7655</v>
      </c>
    </row>
    <row r="1728" spans="1:24" ht="23.25">
      <c r="A1728" s="67" t="s">
        <v>134</v>
      </c>
      <c r="B1728" s="67" t="s">
        <v>135</v>
      </c>
      <c r="C1728" s="83">
        <v>246</v>
      </c>
      <c r="D1728" s="102" t="s">
        <v>5500</v>
      </c>
      <c r="E1728" s="83" t="s">
        <v>1897</v>
      </c>
      <c r="F1728" s="67" t="s">
        <v>136</v>
      </c>
      <c r="G1728" s="83">
        <v>9600</v>
      </c>
      <c r="H1728" s="67" t="s">
        <v>5736</v>
      </c>
      <c r="I1728" s="67">
        <v>1</v>
      </c>
      <c r="J1728" s="196">
        <v>41450</v>
      </c>
      <c r="K1728" s="67">
        <v>0</v>
      </c>
      <c r="L1728" s="123">
        <f t="shared" si="28"/>
        <v>32319</v>
      </c>
      <c r="M1728" s="108" t="s">
        <v>166</v>
      </c>
      <c r="N1728" s="113" t="s">
        <v>9526</v>
      </c>
      <c r="Q1728" s="83" t="s">
        <v>4179</v>
      </c>
      <c r="R1728" s="182" t="s">
        <v>3621</v>
      </c>
      <c r="S1728" s="83" t="s">
        <v>139</v>
      </c>
      <c r="T1728" s="67" t="s">
        <v>140</v>
      </c>
      <c r="U1728" s="200" t="s">
        <v>7830</v>
      </c>
      <c r="X1728" s="83" t="s">
        <v>7656</v>
      </c>
    </row>
    <row r="1729" spans="1:24" ht="23.25">
      <c r="A1729" s="67" t="s">
        <v>134</v>
      </c>
      <c r="B1729" s="67" t="s">
        <v>135</v>
      </c>
      <c r="C1729" s="83">
        <v>3263</v>
      </c>
      <c r="D1729" s="102" t="s">
        <v>5532</v>
      </c>
      <c r="E1729" s="83" t="s">
        <v>1898</v>
      </c>
      <c r="F1729" s="67" t="s">
        <v>136</v>
      </c>
      <c r="G1729" s="83">
        <v>1500</v>
      </c>
      <c r="H1729" s="67" t="s">
        <v>5736</v>
      </c>
      <c r="I1729" s="67">
        <v>1</v>
      </c>
      <c r="J1729" s="196">
        <v>41457</v>
      </c>
      <c r="K1729" s="67">
        <v>0</v>
      </c>
      <c r="L1729" s="123">
        <f t="shared" si="28"/>
        <v>32326</v>
      </c>
      <c r="M1729" s="108" t="s">
        <v>5827</v>
      </c>
      <c r="N1729" s="113" t="s">
        <v>9526</v>
      </c>
      <c r="Q1729" s="83" t="s">
        <v>137</v>
      </c>
      <c r="R1729" s="182" t="s">
        <v>137</v>
      </c>
      <c r="S1729" s="83" t="s">
        <v>139</v>
      </c>
      <c r="T1729" s="67" t="s">
        <v>140</v>
      </c>
      <c r="U1729" s="200" t="s">
        <v>7830</v>
      </c>
      <c r="X1729" s="83" t="s">
        <v>7657</v>
      </c>
    </row>
    <row r="1730" spans="1:24" ht="23.25">
      <c r="A1730" s="67" t="s">
        <v>134</v>
      </c>
      <c r="B1730" s="67" t="s">
        <v>135</v>
      </c>
      <c r="C1730" s="83">
        <v>2091</v>
      </c>
      <c r="D1730" s="102" t="s">
        <v>5523</v>
      </c>
      <c r="E1730" s="83" t="s">
        <v>1899</v>
      </c>
      <c r="F1730" s="67" t="s">
        <v>136</v>
      </c>
      <c r="G1730" s="83">
        <v>34000</v>
      </c>
      <c r="H1730" s="67" t="s">
        <v>162</v>
      </c>
      <c r="I1730" s="67">
        <v>1</v>
      </c>
      <c r="J1730" s="196">
        <v>39707</v>
      </c>
      <c r="K1730" s="67">
        <v>0</v>
      </c>
      <c r="L1730" s="123">
        <f t="shared" si="28"/>
        <v>30575</v>
      </c>
      <c r="M1730" s="108" t="s">
        <v>5782</v>
      </c>
      <c r="N1730" s="113" t="s">
        <v>9526</v>
      </c>
      <c r="Q1730" s="83" t="s">
        <v>5105</v>
      </c>
      <c r="R1730" s="182" t="s">
        <v>3622</v>
      </c>
      <c r="S1730" s="83" t="s">
        <v>139</v>
      </c>
      <c r="T1730" s="67" t="s">
        <v>140</v>
      </c>
      <c r="U1730" s="200" t="s">
        <v>7832</v>
      </c>
      <c r="X1730" s="83" t="s">
        <v>7658</v>
      </c>
    </row>
    <row r="1731" spans="1:24" ht="23.25">
      <c r="A1731" s="67" t="s">
        <v>134</v>
      </c>
      <c r="B1731" s="67" t="s">
        <v>135</v>
      </c>
      <c r="C1731" s="83">
        <v>2131</v>
      </c>
      <c r="D1731" s="102" t="s">
        <v>5591</v>
      </c>
      <c r="E1731" s="83" t="s">
        <v>1900</v>
      </c>
      <c r="F1731" s="67" t="s">
        <v>136</v>
      </c>
      <c r="G1731" s="83">
        <v>1800</v>
      </c>
      <c r="H1731" s="67" t="s">
        <v>162</v>
      </c>
      <c r="I1731" s="67">
        <v>1</v>
      </c>
      <c r="J1731" s="196">
        <v>41463</v>
      </c>
      <c r="K1731" s="67">
        <v>0</v>
      </c>
      <c r="L1731" s="123">
        <f t="shared" si="28"/>
        <v>32332</v>
      </c>
      <c r="M1731" s="108" t="s">
        <v>166</v>
      </c>
      <c r="N1731" s="113" t="s">
        <v>9526</v>
      </c>
      <c r="Q1731" s="83" t="s">
        <v>5047</v>
      </c>
      <c r="R1731" s="182" t="s">
        <v>3623</v>
      </c>
      <c r="S1731" s="83" t="s">
        <v>7822</v>
      </c>
      <c r="T1731" s="67" t="s">
        <v>140</v>
      </c>
      <c r="U1731" s="200" t="s">
        <v>7830</v>
      </c>
      <c r="X1731" s="83" t="s">
        <v>7659</v>
      </c>
    </row>
    <row r="1732" spans="1:24" ht="23.25">
      <c r="A1732" s="67" t="s">
        <v>134</v>
      </c>
      <c r="B1732" s="67" t="s">
        <v>135</v>
      </c>
      <c r="C1732" s="83">
        <v>2111</v>
      </c>
      <c r="D1732" s="102" t="s">
        <v>5591</v>
      </c>
      <c r="E1732" s="83" t="s">
        <v>1901</v>
      </c>
      <c r="F1732" s="67" t="s">
        <v>136</v>
      </c>
      <c r="G1732" s="83">
        <v>5400</v>
      </c>
      <c r="H1732" s="67" t="s">
        <v>162</v>
      </c>
      <c r="I1732" s="67">
        <v>1</v>
      </c>
      <c r="J1732" s="196">
        <v>41463</v>
      </c>
      <c r="K1732" s="67">
        <v>0</v>
      </c>
      <c r="L1732" s="123">
        <f t="shared" si="28"/>
        <v>32332</v>
      </c>
      <c r="M1732" s="108" t="s">
        <v>5863</v>
      </c>
      <c r="N1732" s="113" t="s">
        <v>9526</v>
      </c>
      <c r="Q1732" s="83" t="s">
        <v>5106</v>
      </c>
      <c r="R1732" s="182" t="s">
        <v>3624</v>
      </c>
      <c r="S1732" s="83" t="s">
        <v>7822</v>
      </c>
      <c r="T1732" s="67" t="s">
        <v>140</v>
      </c>
      <c r="U1732" s="200" t="s">
        <v>7830</v>
      </c>
      <c r="X1732" s="83" t="s">
        <v>7660</v>
      </c>
    </row>
    <row r="1733" spans="1:24" ht="23.25">
      <c r="A1733" s="67" t="s">
        <v>134</v>
      </c>
      <c r="B1733" s="67" t="s">
        <v>135</v>
      </c>
      <c r="C1733" s="83">
        <v>2560</v>
      </c>
      <c r="D1733" s="102" t="s">
        <v>5484</v>
      </c>
      <c r="E1733" s="83" t="s">
        <v>1902</v>
      </c>
      <c r="F1733" s="67" t="s">
        <v>136</v>
      </c>
      <c r="G1733" s="83">
        <v>15800</v>
      </c>
      <c r="H1733" s="67" t="s">
        <v>162</v>
      </c>
      <c r="I1733" s="67">
        <v>1</v>
      </c>
      <c r="J1733" s="196">
        <v>39707</v>
      </c>
      <c r="K1733" s="67">
        <v>0</v>
      </c>
      <c r="L1733" s="123">
        <f t="shared" si="28"/>
        <v>30575</v>
      </c>
      <c r="M1733" s="108" t="s">
        <v>6038</v>
      </c>
      <c r="N1733" s="113" t="s">
        <v>9526</v>
      </c>
      <c r="Q1733" s="83" t="s">
        <v>4106</v>
      </c>
      <c r="R1733" s="182" t="s">
        <v>3625</v>
      </c>
      <c r="S1733" s="83" t="s">
        <v>139</v>
      </c>
      <c r="T1733" s="67" t="s">
        <v>140</v>
      </c>
      <c r="U1733" s="200" t="s">
        <v>7831</v>
      </c>
      <c r="X1733" s="83" t="s">
        <v>7661</v>
      </c>
    </row>
    <row r="1734" spans="1:24" ht="23.25">
      <c r="A1734" s="67" t="s">
        <v>134</v>
      </c>
      <c r="B1734" s="67" t="s">
        <v>135</v>
      </c>
      <c r="C1734" s="83">
        <v>2322</v>
      </c>
      <c r="D1734" s="102" t="s">
        <v>5515</v>
      </c>
      <c r="E1734" s="83" t="s">
        <v>1903</v>
      </c>
      <c r="F1734" s="67" t="s">
        <v>136</v>
      </c>
      <c r="G1734" s="83">
        <v>9650</v>
      </c>
      <c r="H1734" s="67" t="s">
        <v>162</v>
      </c>
      <c r="I1734" s="67">
        <v>1</v>
      </c>
      <c r="J1734" s="196">
        <v>41496</v>
      </c>
      <c r="K1734" s="67">
        <v>0</v>
      </c>
      <c r="L1734" s="123">
        <f t="shared" si="28"/>
        <v>32365</v>
      </c>
      <c r="M1734" s="108" t="s">
        <v>5782</v>
      </c>
      <c r="N1734" s="113" t="s">
        <v>9526</v>
      </c>
      <c r="Q1734" s="83" t="s">
        <v>4462</v>
      </c>
      <c r="R1734" s="182" t="s">
        <v>3626</v>
      </c>
      <c r="S1734" s="83" t="s">
        <v>139</v>
      </c>
      <c r="T1734" s="67" t="s">
        <v>140</v>
      </c>
      <c r="U1734" s="200" t="s">
        <v>7830</v>
      </c>
      <c r="X1734" s="83" t="s">
        <v>7662</v>
      </c>
    </row>
    <row r="1735" spans="1:24" ht="23.25">
      <c r="A1735" s="67" t="s">
        <v>134</v>
      </c>
      <c r="B1735" s="67" t="s">
        <v>135</v>
      </c>
      <c r="C1735" s="83">
        <v>2567</v>
      </c>
      <c r="D1735" s="102" t="s">
        <v>5515</v>
      </c>
      <c r="E1735" s="83" t="s">
        <v>1904</v>
      </c>
      <c r="F1735" s="67" t="s">
        <v>136</v>
      </c>
      <c r="G1735" s="83">
        <v>9650</v>
      </c>
      <c r="H1735" s="67" t="s">
        <v>162</v>
      </c>
      <c r="I1735" s="67">
        <v>1</v>
      </c>
      <c r="J1735" s="196">
        <v>41496</v>
      </c>
      <c r="K1735" s="67">
        <v>0</v>
      </c>
      <c r="L1735" s="123">
        <f t="shared" si="28"/>
        <v>32365</v>
      </c>
      <c r="M1735" s="108" t="s">
        <v>5782</v>
      </c>
      <c r="N1735" s="113" t="s">
        <v>9526</v>
      </c>
      <c r="Q1735" s="83" t="s">
        <v>5107</v>
      </c>
      <c r="R1735" s="182" t="s">
        <v>3627</v>
      </c>
      <c r="S1735" s="83" t="s">
        <v>139</v>
      </c>
      <c r="T1735" s="67" t="s">
        <v>140</v>
      </c>
      <c r="U1735" s="200" t="s">
        <v>7830</v>
      </c>
      <c r="X1735" s="83" t="s">
        <v>7663</v>
      </c>
    </row>
    <row r="1736" spans="1:24" ht="23.25">
      <c r="A1736" s="67" t="s">
        <v>134</v>
      </c>
      <c r="B1736" s="67" t="s">
        <v>135</v>
      </c>
      <c r="C1736" s="83">
        <v>2114</v>
      </c>
      <c r="D1736" s="102" t="s">
        <v>5483</v>
      </c>
      <c r="E1736" s="83" t="s">
        <v>1905</v>
      </c>
      <c r="F1736" s="67" t="s">
        <v>136</v>
      </c>
      <c r="G1736" s="83">
        <v>22900</v>
      </c>
      <c r="H1736" s="67" t="s">
        <v>162</v>
      </c>
      <c r="I1736" s="67">
        <v>1</v>
      </c>
      <c r="J1736" s="196">
        <v>41544</v>
      </c>
      <c r="K1736" s="67">
        <v>0</v>
      </c>
      <c r="L1736" s="123">
        <f t="shared" si="28"/>
        <v>32413</v>
      </c>
      <c r="M1736" s="108" t="s">
        <v>5974</v>
      </c>
      <c r="N1736" s="113" t="s">
        <v>9526</v>
      </c>
      <c r="Q1736" s="83" t="s">
        <v>5108</v>
      </c>
      <c r="R1736" s="182" t="s">
        <v>3628</v>
      </c>
      <c r="S1736" s="83" t="s">
        <v>139</v>
      </c>
      <c r="T1736" s="67" t="s">
        <v>140</v>
      </c>
      <c r="U1736" s="200" t="s">
        <v>7831</v>
      </c>
      <c r="X1736" s="83" t="s">
        <v>7664</v>
      </c>
    </row>
    <row r="1737" spans="1:24" ht="23.25">
      <c r="A1737" s="67" t="s">
        <v>134</v>
      </c>
      <c r="B1737" s="67" t="s">
        <v>135</v>
      </c>
      <c r="C1737" s="83">
        <v>2122</v>
      </c>
      <c r="D1737" s="102" t="s">
        <v>5684</v>
      </c>
      <c r="E1737" s="83" t="s">
        <v>1906</v>
      </c>
      <c r="F1737" s="67" t="s">
        <v>136</v>
      </c>
      <c r="G1737" s="83">
        <v>2400</v>
      </c>
      <c r="H1737" s="67" t="s">
        <v>162</v>
      </c>
      <c r="I1737" s="67">
        <v>1</v>
      </c>
      <c r="J1737" s="196">
        <v>41544</v>
      </c>
      <c r="K1737" s="67">
        <v>0</v>
      </c>
      <c r="L1737" s="123">
        <f t="shared" si="28"/>
        <v>32413</v>
      </c>
      <c r="M1737" s="108" t="s">
        <v>5849</v>
      </c>
      <c r="N1737" s="113" t="s">
        <v>9526</v>
      </c>
      <c r="Q1737" s="83" t="s">
        <v>5109</v>
      </c>
      <c r="R1737" s="182" t="s">
        <v>3629</v>
      </c>
      <c r="S1737" s="83" t="s">
        <v>139</v>
      </c>
      <c r="T1737" s="67" t="s">
        <v>140</v>
      </c>
      <c r="U1737" s="200" t="s">
        <v>7830</v>
      </c>
      <c r="X1737" s="83" t="s">
        <v>7665</v>
      </c>
    </row>
    <row r="1738" spans="1:24" ht="23.25">
      <c r="A1738" s="67" t="s">
        <v>134</v>
      </c>
      <c r="B1738" s="67" t="s">
        <v>135</v>
      </c>
      <c r="C1738" s="83">
        <v>2121</v>
      </c>
      <c r="D1738" s="102" t="s">
        <v>5684</v>
      </c>
      <c r="E1738" s="83" t="s">
        <v>1907</v>
      </c>
      <c r="F1738" s="67" t="s">
        <v>136</v>
      </c>
      <c r="G1738" s="83">
        <v>2400</v>
      </c>
      <c r="H1738" s="67" t="s">
        <v>162</v>
      </c>
      <c r="I1738" s="67">
        <v>1</v>
      </c>
      <c r="J1738" s="196">
        <v>41544</v>
      </c>
      <c r="K1738" s="67">
        <v>0</v>
      </c>
      <c r="L1738" s="123">
        <f t="shared" si="28"/>
        <v>32413</v>
      </c>
      <c r="M1738" s="108" t="s">
        <v>5849</v>
      </c>
      <c r="N1738" s="113" t="s">
        <v>9526</v>
      </c>
      <c r="Q1738" s="83" t="s">
        <v>5110</v>
      </c>
      <c r="R1738" s="182" t="s">
        <v>3630</v>
      </c>
      <c r="S1738" s="83" t="s">
        <v>139</v>
      </c>
      <c r="T1738" s="67" t="s">
        <v>140</v>
      </c>
      <c r="U1738" s="200" t="s">
        <v>7830</v>
      </c>
      <c r="X1738" s="83" t="s">
        <v>7666</v>
      </c>
    </row>
    <row r="1739" spans="1:24" ht="23.25">
      <c r="A1739" s="67" t="s">
        <v>134</v>
      </c>
      <c r="B1739" s="67" t="s">
        <v>135</v>
      </c>
      <c r="C1739" s="83">
        <v>2536</v>
      </c>
      <c r="D1739" s="102" t="s">
        <v>5504</v>
      </c>
      <c r="E1739" s="83" t="s">
        <v>1908</v>
      </c>
      <c r="F1739" s="67" t="s">
        <v>136</v>
      </c>
      <c r="G1739" s="83">
        <v>36000</v>
      </c>
      <c r="H1739" s="67" t="s">
        <v>162</v>
      </c>
      <c r="I1739" s="67">
        <v>1</v>
      </c>
      <c r="J1739" s="196">
        <v>41544</v>
      </c>
      <c r="K1739" s="67">
        <v>0</v>
      </c>
      <c r="L1739" s="123">
        <f t="shared" si="28"/>
        <v>32413</v>
      </c>
      <c r="M1739" s="108" t="s">
        <v>5758</v>
      </c>
      <c r="N1739" s="113" t="s">
        <v>9526</v>
      </c>
      <c r="Q1739" s="83" t="s">
        <v>5111</v>
      </c>
      <c r="R1739" s="182" t="s">
        <v>3631</v>
      </c>
      <c r="S1739" s="83" t="s">
        <v>139</v>
      </c>
      <c r="T1739" s="67" t="s">
        <v>140</v>
      </c>
      <c r="U1739" s="200" t="s">
        <v>7832</v>
      </c>
      <c r="X1739" s="83" t="s">
        <v>7667</v>
      </c>
    </row>
    <row r="1740" spans="1:24" ht="23.25">
      <c r="A1740" s="67" t="s">
        <v>134</v>
      </c>
      <c r="B1740" s="67" t="s">
        <v>135</v>
      </c>
      <c r="C1740" s="83">
        <v>2537</v>
      </c>
      <c r="D1740" s="102" t="s">
        <v>5504</v>
      </c>
      <c r="E1740" s="83" t="s">
        <v>1909</v>
      </c>
      <c r="F1740" s="67" t="s">
        <v>136</v>
      </c>
      <c r="G1740" s="83">
        <v>17050</v>
      </c>
      <c r="H1740" s="67" t="s">
        <v>162</v>
      </c>
      <c r="I1740" s="67">
        <v>1</v>
      </c>
      <c r="J1740" s="196">
        <v>41544</v>
      </c>
      <c r="K1740" s="67">
        <v>0</v>
      </c>
      <c r="L1740" s="123">
        <f t="shared" si="28"/>
        <v>32413</v>
      </c>
      <c r="M1740" s="108" t="s">
        <v>5758</v>
      </c>
      <c r="N1740" s="113" t="s">
        <v>9526</v>
      </c>
      <c r="Q1740" s="83" t="s">
        <v>5112</v>
      </c>
      <c r="R1740" s="182" t="s">
        <v>3632</v>
      </c>
      <c r="S1740" s="83" t="s">
        <v>139</v>
      </c>
      <c r="T1740" s="67" t="s">
        <v>140</v>
      </c>
      <c r="U1740" s="200" t="s">
        <v>7832</v>
      </c>
      <c r="X1740" s="83" t="s">
        <v>7668</v>
      </c>
    </row>
    <row r="1741" spans="1:24" ht="23.25">
      <c r="A1741" s="67" t="s">
        <v>134</v>
      </c>
      <c r="B1741" s="67" t="s">
        <v>135</v>
      </c>
      <c r="C1741" s="83">
        <v>2275</v>
      </c>
      <c r="D1741" s="102" t="s">
        <v>5503</v>
      </c>
      <c r="E1741" s="83" t="s">
        <v>1910</v>
      </c>
      <c r="F1741" s="67" t="s">
        <v>136</v>
      </c>
      <c r="G1741" s="83">
        <v>34800</v>
      </c>
      <c r="H1741" s="67" t="s">
        <v>162</v>
      </c>
      <c r="I1741" s="67">
        <v>1</v>
      </c>
      <c r="J1741" s="196">
        <v>41547</v>
      </c>
      <c r="K1741" s="67">
        <v>0</v>
      </c>
      <c r="L1741" s="123">
        <f t="shared" si="28"/>
        <v>32416</v>
      </c>
      <c r="M1741" s="108" t="s">
        <v>5780</v>
      </c>
      <c r="N1741" s="113" t="s">
        <v>9526</v>
      </c>
      <c r="Q1741" s="83" t="s">
        <v>5113</v>
      </c>
      <c r="R1741" s="182" t="s">
        <v>3633</v>
      </c>
      <c r="S1741" s="83" t="s">
        <v>139</v>
      </c>
      <c r="T1741" s="67" t="s">
        <v>140</v>
      </c>
      <c r="U1741" s="200" t="s">
        <v>7832</v>
      </c>
      <c r="X1741" s="83" t="s">
        <v>7669</v>
      </c>
    </row>
    <row r="1742" spans="1:24" ht="23.25">
      <c r="A1742" s="67" t="s">
        <v>134</v>
      </c>
      <c r="B1742" s="67" t="s">
        <v>135</v>
      </c>
      <c r="C1742" s="83">
        <v>2155</v>
      </c>
      <c r="D1742" s="102" t="s">
        <v>5544</v>
      </c>
      <c r="E1742" s="83" t="s">
        <v>1911</v>
      </c>
      <c r="F1742" s="67" t="s">
        <v>136</v>
      </c>
      <c r="G1742" s="83">
        <v>9600</v>
      </c>
      <c r="H1742" s="67" t="s">
        <v>162</v>
      </c>
      <c r="I1742" s="67">
        <v>1</v>
      </c>
      <c r="J1742" s="196">
        <v>41549</v>
      </c>
      <c r="K1742" s="67">
        <v>0</v>
      </c>
      <c r="L1742" s="123">
        <f t="shared" si="28"/>
        <v>32418</v>
      </c>
      <c r="M1742" s="108" t="s">
        <v>5827</v>
      </c>
      <c r="N1742" s="113" t="s">
        <v>9526</v>
      </c>
      <c r="Q1742" s="83" t="s">
        <v>5114</v>
      </c>
      <c r="R1742" s="182" t="s">
        <v>3634</v>
      </c>
      <c r="S1742" s="83" t="s">
        <v>139</v>
      </c>
      <c r="T1742" s="67" t="s">
        <v>140</v>
      </c>
      <c r="U1742" s="200" t="s">
        <v>7830</v>
      </c>
      <c r="X1742" s="83" t="s">
        <v>137</v>
      </c>
    </row>
    <row r="1743" spans="1:24" ht="23.25">
      <c r="A1743" s="67" t="s">
        <v>134</v>
      </c>
      <c r="B1743" s="67" t="s">
        <v>135</v>
      </c>
      <c r="C1743" s="83">
        <v>2126</v>
      </c>
      <c r="D1743" s="102" t="s">
        <v>5495</v>
      </c>
      <c r="E1743" s="83" t="s">
        <v>1912</v>
      </c>
      <c r="F1743" s="67" t="s">
        <v>136</v>
      </c>
      <c r="G1743" s="83">
        <v>30200</v>
      </c>
      <c r="H1743" s="67" t="s">
        <v>162</v>
      </c>
      <c r="I1743" s="67">
        <v>1</v>
      </c>
      <c r="J1743" s="196">
        <v>41555</v>
      </c>
      <c r="K1743" s="67">
        <v>0</v>
      </c>
      <c r="L1743" s="123">
        <f t="shared" si="28"/>
        <v>32424</v>
      </c>
      <c r="M1743" s="108" t="s">
        <v>5850</v>
      </c>
      <c r="N1743" s="113" t="s">
        <v>9526</v>
      </c>
      <c r="Q1743" s="83" t="s">
        <v>5115</v>
      </c>
      <c r="R1743" s="182" t="s">
        <v>3635</v>
      </c>
      <c r="S1743" s="83" t="s">
        <v>139</v>
      </c>
      <c r="T1743" s="67" t="s">
        <v>140</v>
      </c>
      <c r="U1743" s="200" t="s">
        <v>7832</v>
      </c>
      <c r="X1743" s="83" t="s">
        <v>7670</v>
      </c>
    </row>
    <row r="1744" spans="1:24" ht="23.25">
      <c r="A1744" s="67" t="s">
        <v>134</v>
      </c>
      <c r="B1744" s="67" t="s">
        <v>135</v>
      </c>
      <c r="C1744" s="83">
        <v>2127</v>
      </c>
      <c r="D1744" s="102" t="s">
        <v>5495</v>
      </c>
      <c r="E1744" s="83" t="s">
        <v>1913</v>
      </c>
      <c r="F1744" s="67" t="s">
        <v>136</v>
      </c>
      <c r="G1744" s="83">
        <v>30200</v>
      </c>
      <c r="H1744" s="67" t="s">
        <v>162</v>
      </c>
      <c r="I1744" s="67">
        <v>1</v>
      </c>
      <c r="J1744" s="196">
        <v>41555</v>
      </c>
      <c r="K1744" s="67">
        <v>0</v>
      </c>
      <c r="L1744" s="123">
        <f t="shared" si="28"/>
        <v>32424</v>
      </c>
      <c r="M1744" s="108" t="s">
        <v>5850</v>
      </c>
      <c r="N1744" s="113" t="s">
        <v>9526</v>
      </c>
      <c r="Q1744" s="83" t="s">
        <v>5115</v>
      </c>
      <c r="R1744" s="182" t="s">
        <v>3636</v>
      </c>
      <c r="S1744" s="83" t="s">
        <v>139</v>
      </c>
      <c r="T1744" s="67" t="s">
        <v>140</v>
      </c>
      <c r="U1744" s="200" t="s">
        <v>7832</v>
      </c>
      <c r="X1744" s="83" t="s">
        <v>7671</v>
      </c>
    </row>
    <row r="1745" spans="1:24" ht="23.25">
      <c r="A1745" s="67" t="s">
        <v>134</v>
      </c>
      <c r="B1745" s="67" t="s">
        <v>135</v>
      </c>
      <c r="C1745" s="83">
        <v>2099</v>
      </c>
      <c r="D1745" s="102" t="s">
        <v>5685</v>
      </c>
      <c r="E1745" s="83" t="s">
        <v>1914</v>
      </c>
      <c r="F1745" s="67" t="s">
        <v>136</v>
      </c>
      <c r="G1745" s="83">
        <v>6000</v>
      </c>
      <c r="H1745" s="67" t="s">
        <v>162</v>
      </c>
      <c r="I1745" s="67">
        <v>1</v>
      </c>
      <c r="J1745" s="196">
        <v>41555</v>
      </c>
      <c r="K1745" s="67">
        <v>0</v>
      </c>
      <c r="L1745" s="123">
        <f t="shared" si="28"/>
        <v>32424</v>
      </c>
      <c r="M1745" s="108" t="s">
        <v>6028</v>
      </c>
      <c r="N1745" s="113" t="s">
        <v>9526</v>
      </c>
      <c r="Q1745" s="83" t="s">
        <v>5116</v>
      </c>
      <c r="R1745" s="182" t="s">
        <v>3637</v>
      </c>
      <c r="S1745" s="83" t="s">
        <v>139</v>
      </c>
      <c r="T1745" s="67" t="s">
        <v>140</v>
      </c>
      <c r="U1745" s="200" t="s">
        <v>7830</v>
      </c>
      <c r="X1745" s="83" t="s">
        <v>137</v>
      </c>
    </row>
    <row r="1746" spans="1:24" ht="23.25">
      <c r="A1746" s="67" t="s">
        <v>134</v>
      </c>
      <c r="B1746" s="67" t="s">
        <v>135</v>
      </c>
      <c r="C1746" s="83">
        <v>2100</v>
      </c>
      <c r="D1746" s="102" t="s">
        <v>5685</v>
      </c>
      <c r="E1746" s="83" t="s">
        <v>1915</v>
      </c>
      <c r="F1746" s="67" t="s">
        <v>136</v>
      </c>
      <c r="G1746" s="83">
        <v>7200</v>
      </c>
      <c r="H1746" s="67" t="s">
        <v>162</v>
      </c>
      <c r="I1746" s="67">
        <v>1</v>
      </c>
      <c r="J1746" s="196">
        <v>41555</v>
      </c>
      <c r="K1746" s="67">
        <v>0</v>
      </c>
      <c r="L1746" s="123">
        <f t="shared" si="28"/>
        <v>32424</v>
      </c>
      <c r="M1746" s="108" t="s">
        <v>6028</v>
      </c>
      <c r="N1746" s="113" t="s">
        <v>9526</v>
      </c>
      <c r="Q1746" s="83" t="s">
        <v>5117</v>
      </c>
      <c r="R1746" s="182" t="s">
        <v>3638</v>
      </c>
      <c r="S1746" s="83" t="s">
        <v>139</v>
      </c>
      <c r="T1746" s="67" t="s">
        <v>140</v>
      </c>
      <c r="U1746" s="200" t="s">
        <v>7830</v>
      </c>
      <c r="X1746" s="83" t="s">
        <v>137</v>
      </c>
    </row>
    <row r="1747" spans="1:24" ht="23.25">
      <c r="A1747" s="67" t="s">
        <v>134</v>
      </c>
      <c r="B1747" s="67" t="s">
        <v>135</v>
      </c>
      <c r="C1747" s="83">
        <v>2102</v>
      </c>
      <c r="D1747" s="102" t="s">
        <v>5685</v>
      </c>
      <c r="E1747" s="83" t="s">
        <v>1916</v>
      </c>
      <c r="F1747" s="67" t="s">
        <v>5807</v>
      </c>
      <c r="G1747" s="83">
        <v>6000</v>
      </c>
      <c r="H1747" s="67" t="s">
        <v>162</v>
      </c>
      <c r="I1747" s="67">
        <v>1</v>
      </c>
      <c r="J1747" s="196">
        <v>41555</v>
      </c>
      <c r="K1747" s="67">
        <v>0</v>
      </c>
      <c r="L1747" s="123">
        <f t="shared" si="28"/>
        <v>32424</v>
      </c>
      <c r="M1747" s="108" t="s">
        <v>5844</v>
      </c>
      <c r="N1747" s="113" t="s">
        <v>9526</v>
      </c>
      <c r="Q1747" s="83" t="s">
        <v>5118</v>
      </c>
      <c r="R1747" s="182" t="s">
        <v>3639</v>
      </c>
      <c r="S1747" s="83" t="s">
        <v>139</v>
      </c>
      <c r="T1747" s="67" t="s">
        <v>140</v>
      </c>
      <c r="U1747" s="200" t="s">
        <v>7830</v>
      </c>
      <c r="X1747" s="83" t="s">
        <v>137</v>
      </c>
    </row>
    <row r="1748" spans="1:24" ht="23.25">
      <c r="A1748" s="67" t="s">
        <v>134</v>
      </c>
      <c r="B1748" s="67" t="s">
        <v>135</v>
      </c>
      <c r="C1748" s="83">
        <v>3265</v>
      </c>
      <c r="D1748" s="102" t="s">
        <v>5582</v>
      </c>
      <c r="E1748" s="83" t="s">
        <v>1917</v>
      </c>
      <c r="F1748" s="67" t="s">
        <v>5807</v>
      </c>
      <c r="G1748" s="83">
        <v>500</v>
      </c>
      <c r="H1748" s="67" t="s">
        <v>162</v>
      </c>
      <c r="I1748" s="67">
        <v>1</v>
      </c>
      <c r="J1748" s="196">
        <v>41587</v>
      </c>
      <c r="K1748" s="67">
        <v>0</v>
      </c>
      <c r="L1748" s="123">
        <f t="shared" si="28"/>
        <v>32456</v>
      </c>
      <c r="M1748" s="108" t="s">
        <v>5827</v>
      </c>
      <c r="N1748" s="113" t="s">
        <v>9526</v>
      </c>
      <c r="Q1748" s="83" t="s">
        <v>137</v>
      </c>
      <c r="R1748" s="182" t="s">
        <v>137</v>
      </c>
      <c r="S1748" s="83" t="s">
        <v>139</v>
      </c>
      <c r="T1748" s="67" t="s">
        <v>140</v>
      </c>
      <c r="U1748" s="200" t="s">
        <v>7830</v>
      </c>
      <c r="X1748" s="83" t="s">
        <v>137</v>
      </c>
    </row>
    <row r="1749" spans="1:24" ht="23.25">
      <c r="A1749" s="67" t="s">
        <v>134</v>
      </c>
      <c r="B1749" s="67" t="s">
        <v>135</v>
      </c>
      <c r="C1749" s="83">
        <v>2276</v>
      </c>
      <c r="D1749" s="102" t="s">
        <v>5498</v>
      </c>
      <c r="E1749" s="83" t="s">
        <v>1918</v>
      </c>
      <c r="F1749" s="67" t="s">
        <v>136</v>
      </c>
      <c r="G1749" s="83">
        <v>16800</v>
      </c>
      <c r="H1749" s="67" t="s">
        <v>162</v>
      </c>
      <c r="I1749" s="67">
        <v>1</v>
      </c>
      <c r="J1749" s="196">
        <v>39707</v>
      </c>
      <c r="K1749" s="67">
        <v>0</v>
      </c>
      <c r="L1749" s="123">
        <f t="shared" si="28"/>
        <v>30575</v>
      </c>
      <c r="M1749" s="108" t="s">
        <v>5738</v>
      </c>
      <c r="N1749" s="113" t="s">
        <v>9526</v>
      </c>
      <c r="Q1749" s="83" t="s">
        <v>5119</v>
      </c>
      <c r="R1749" s="182" t="s">
        <v>3640</v>
      </c>
      <c r="S1749" s="83" t="s">
        <v>139</v>
      </c>
      <c r="T1749" s="67" t="s">
        <v>140</v>
      </c>
      <c r="U1749" s="200" t="s">
        <v>7831</v>
      </c>
      <c r="X1749" s="83" t="s">
        <v>7672</v>
      </c>
    </row>
    <row r="1750" spans="1:24" ht="23.25">
      <c r="A1750" s="67" t="s">
        <v>134</v>
      </c>
      <c r="B1750" s="67" t="s">
        <v>135</v>
      </c>
      <c r="C1750" s="83">
        <v>2247</v>
      </c>
      <c r="D1750" s="102" t="s">
        <v>5498</v>
      </c>
      <c r="E1750" s="83" t="s">
        <v>1919</v>
      </c>
      <c r="F1750" s="67" t="s">
        <v>5807</v>
      </c>
      <c r="G1750" s="83">
        <v>13800</v>
      </c>
      <c r="H1750" s="67" t="s">
        <v>162</v>
      </c>
      <c r="I1750" s="67">
        <v>1</v>
      </c>
      <c r="J1750" s="196">
        <v>41600</v>
      </c>
      <c r="K1750" s="67">
        <v>0</v>
      </c>
      <c r="L1750" s="123">
        <f t="shared" si="28"/>
        <v>32469</v>
      </c>
      <c r="M1750" s="108" t="s">
        <v>5838</v>
      </c>
      <c r="N1750" s="113" t="s">
        <v>9526</v>
      </c>
      <c r="Q1750" s="83" t="s">
        <v>5120</v>
      </c>
      <c r="R1750" s="182" t="s">
        <v>3641</v>
      </c>
      <c r="S1750" s="83" t="s">
        <v>139</v>
      </c>
      <c r="T1750" s="67" t="s">
        <v>140</v>
      </c>
      <c r="U1750" s="200" t="s">
        <v>7831</v>
      </c>
      <c r="X1750" s="83" t="s">
        <v>137</v>
      </c>
    </row>
    <row r="1751" spans="1:24" ht="23.25">
      <c r="A1751" s="67" t="s">
        <v>134</v>
      </c>
      <c r="B1751" s="67" t="s">
        <v>135</v>
      </c>
      <c r="C1751" s="83">
        <v>3266</v>
      </c>
      <c r="D1751" s="102" t="s">
        <v>5684</v>
      </c>
      <c r="E1751" s="83" t="s">
        <v>1920</v>
      </c>
      <c r="F1751" s="67" t="s">
        <v>136</v>
      </c>
      <c r="G1751" s="83">
        <v>500</v>
      </c>
      <c r="H1751" s="67" t="s">
        <v>162</v>
      </c>
      <c r="I1751" s="67">
        <v>1</v>
      </c>
      <c r="J1751" s="196">
        <v>41607</v>
      </c>
      <c r="K1751" s="67">
        <v>0</v>
      </c>
      <c r="L1751" s="123">
        <f t="shared" si="28"/>
        <v>32476</v>
      </c>
      <c r="M1751" s="108" t="s">
        <v>5740</v>
      </c>
      <c r="N1751" s="113" t="s">
        <v>9526</v>
      </c>
      <c r="Q1751" s="83" t="s">
        <v>137</v>
      </c>
      <c r="R1751" s="182" t="s">
        <v>137</v>
      </c>
      <c r="S1751" s="83" t="s">
        <v>139</v>
      </c>
      <c r="T1751" s="67" t="s">
        <v>140</v>
      </c>
      <c r="U1751" s="200" t="s">
        <v>7830</v>
      </c>
      <c r="X1751" s="83" t="s">
        <v>137</v>
      </c>
    </row>
    <row r="1752" spans="1:24" ht="23.25">
      <c r="A1752" s="67" t="s">
        <v>134</v>
      </c>
      <c r="B1752" s="67" t="s">
        <v>135</v>
      </c>
      <c r="C1752" s="83">
        <v>3267</v>
      </c>
      <c r="D1752" s="102" t="s">
        <v>5684</v>
      </c>
      <c r="E1752" s="83" t="s">
        <v>1921</v>
      </c>
      <c r="F1752" s="67" t="s">
        <v>5807</v>
      </c>
      <c r="G1752" s="83">
        <v>500</v>
      </c>
      <c r="H1752" s="67" t="s">
        <v>162</v>
      </c>
      <c r="I1752" s="67">
        <v>1</v>
      </c>
      <c r="J1752" s="196">
        <v>41607</v>
      </c>
      <c r="K1752" s="67">
        <v>0</v>
      </c>
      <c r="L1752" s="123">
        <f t="shared" si="28"/>
        <v>32476</v>
      </c>
      <c r="M1752" s="108" t="s">
        <v>5780</v>
      </c>
      <c r="N1752" s="113" t="s">
        <v>9526</v>
      </c>
      <c r="Q1752" s="83" t="s">
        <v>137</v>
      </c>
      <c r="R1752" s="182" t="s">
        <v>137</v>
      </c>
      <c r="S1752" s="83" t="s">
        <v>139</v>
      </c>
      <c r="T1752" s="67" t="s">
        <v>140</v>
      </c>
      <c r="U1752" s="200" t="s">
        <v>7830</v>
      </c>
      <c r="X1752" s="83" t="s">
        <v>7673</v>
      </c>
    </row>
    <row r="1753" spans="1:24" ht="23.25">
      <c r="A1753" s="67" t="s">
        <v>134</v>
      </c>
      <c r="B1753" s="67" t="s">
        <v>135</v>
      </c>
      <c r="C1753" s="83">
        <v>3268</v>
      </c>
      <c r="D1753" s="102" t="s">
        <v>5540</v>
      </c>
      <c r="E1753" s="83" t="s">
        <v>1922</v>
      </c>
      <c r="F1753" s="67" t="s">
        <v>136</v>
      </c>
      <c r="G1753" s="83">
        <v>18000</v>
      </c>
      <c r="H1753" s="67" t="s">
        <v>162</v>
      </c>
      <c r="I1753" s="67">
        <v>1</v>
      </c>
      <c r="J1753" s="196">
        <v>41634</v>
      </c>
      <c r="K1753" s="67">
        <v>0</v>
      </c>
      <c r="L1753" s="123">
        <f t="shared" si="28"/>
        <v>32503</v>
      </c>
      <c r="M1753" s="108" t="s">
        <v>5803</v>
      </c>
      <c r="N1753" s="113" t="s">
        <v>9526</v>
      </c>
      <c r="Q1753" s="83" t="s">
        <v>5121</v>
      </c>
      <c r="R1753" s="182" t="s">
        <v>3642</v>
      </c>
      <c r="S1753" s="83" t="s">
        <v>139</v>
      </c>
      <c r="T1753" s="67" t="s">
        <v>140</v>
      </c>
      <c r="U1753" s="200" t="s">
        <v>7831</v>
      </c>
      <c r="X1753" s="83" t="s">
        <v>137</v>
      </c>
    </row>
    <row r="1754" spans="1:24" ht="23.25">
      <c r="A1754" s="67" t="s">
        <v>134</v>
      </c>
      <c r="B1754" s="67" t="s">
        <v>135</v>
      </c>
      <c r="C1754" s="83">
        <v>3269</v>
      </c>
      <c r="D1754" s="102" t="s">
        <v>5540</v>
      </c>
      <c r="E1754" s="83" t="s">
        <v>1923</v>
      </c>
      <c r="F1754" s="67" t="s">
        <v>136</v>
      </c>
      <c r="G1754" s="83">
        <v>6000</v>
      </c>
      <c r="H1754" s="67" t="s">
        <v>162</v>
      </c>
      <c r="I1754" s="67">
        <v>1</v>
      </c>
      <c r="J1754" s="196">
        <v>41634</v>
      </c>
      <c r="K1754" s="67">
        <v>0</v>
      </c>
      <c r="L1754" s="123">
        <f t="shared" si="28"/>
        <v>32503</v>
      </c>
      <c r="M1754" s="108" t="s">
        <v>5803</v>
      </c>
      <c r="N1754" s="113" t="s">
        <v>9526</v>
      </c>
      <c r="Q1754" s="83" t="s">
        <v>5122</v>
      </c>
      <c r="R1754" s="182" t="s">
        <v>3643</v>
      </c>
      <c r="S1754" s="83" t="s">
        <v>139</v>
      </c>
      <c r="T1754" s="67" t="s">
        <v>140</v>
      </c>
      <c r="U1754" s="200" t="s">
        <v>7831</v>
      </c>
      <c r="X1754" s="83" t="s">
        <v>7674</v>
      </c>
    </row>
    <row r="1755" spans="1:24" ht="23.25">
      <c r="A1755" s="67" t="s">
        <v>134</v>
      </c>
      <c r="B1755" s="67" t="s">
        <v>135</v>
      </c>
      <c r="C1755" s="83">
        <v>2145</v>
      </c>
      <c r="D1755" s="102" t="s">
        <v>5540</v>
      </c>
      <c r="E1755" s="83" t="s">
        <v>1924</v>
      </c>
      <c r="F1755" s="67" t="s">
        <v>136</v>
      </c>
      <c r="G1755" s="83">
        <v>14400</v>
      </c>
      <c r="H1755" s="67" t="s">
        <v>162</v>
      </c>
      <c r="I1755" s="67">
        <v>1</v>
      </c>
      <c r="J1755" s="196">
        <v>41705</v>
      </c>
      <c r="K1755" s="67">
        <v>0</v>
      </c>
      <c r="L1755" s="123">
        <f t="shared" si="28"/>
        <v>32574</v>
      </c>
      <c r="M1755" s="108" t="s">
        <v>171</v>
      </c>
      <c r="N1755" s="113" t="s">
        <v>9526</v>
      </c>
      <c r="Q1755" s="83" t="s">
        <v>5123</v>
      </c>
      <c r="R1755" s="182" t="s">
        <v>3644</v>
      </c>
      <c r="S1755" s="83" t="s">
        <v>139</v>
      </c>
      <c r="T1755" s="67" t="s">
        <v>140</v>
      </c>
      <c r="U1755" s="200" t="s">
        <v>7831</v>
      </c>
      <c r="X1755" s="83" t="s">
        <v>7675</v>
      </c>
    </row>
    <row r="1756" spans="1:24" ht="23.25">
      <c r="A1756" s="67" t="s">
        <v>134</v>
      </c>
      <c r="B1756" s="67" t="s">
        <v>135</v>
      </c>
      <c r="C1756" s="83">
        <v>3270</v>
      </c>
      <c r="D1756" s="102" t="s">
        <v>5686</v>
      </c>
      <c r="E1756" s="83" t="s">
        <v>1925</v>
      </c>
      <c r="F1756" s="67" t="s">
        <v>136</v>
      </c>
      <c r="G1756" s="83">
        <v>500</v>
      </c>
      <c r="H1756" s="67" t="s">
        <v>162</v>
      </c>
      <c r="I1756" s="67">
        <v>1</v>
      </c>
      <c r="J1756" s="196">
        <v>41706</v>
      </c>
      <c r="K1756" s="67">
        <v>0</v>
      </c>
      <c r="L1756" s="123">
        <f t="shared" si="28"/>
        <v>32575</v>
      </c>
      <c r="M1756" s="108" t="s">
        <v>166</v>
      </c>
      <c r="N1756" s="113" t="s">
        <v>9526</v>
      </c>
      <c r="Q1756" s="83" t="s">
        <v>137</v>
      </c>
      <c r="R1756" s="182" t="s">
        <v>137</v>
      </c>
      <c r="S1756" s="83" t="s">
        <v>139</v>
      </c>
      <c r="T1756" s="67" t="s">
        <v>140</v>
      </c>
      <c r="U1756" s="200" t="s">
        <v>7830</v>
      </c>
      <c r="X1756" s="83" t="s">
        <v>7676</v>
      </c>
    </row>
    <row r="1757" spans="1:24" ht="23.25">
      <c r="A1757" s="67" t="s">
        <v>134</v>
      </c>
      <c r="B1757" s="67" t="s">
        <v>135</v>
      </c>
      <c r="C1757" s="83">
        <v>3271</v>
      </c>
      <c r="D1757" s="102" t="s">
        <v>5687</v>
      </c>
      <c r="E1757" s="83" t="s">
        <v>1926</v>
      </c>
      <c r="F1757" s="67" t="s">
        <v>136</v>
      </c>
      <c r="G1757" s="83">
        <v>500</v>
      </c>
      <c r="H1757" s="67" t="s">
        <v>162</v>
      </c>
      <c r="I1757" s="67">
        <v>1</v>
      </c>
      <c r="J1757" s="196">
        <v>41708</v>
      </c>
      <c r="K1757" s="67">
        <v>0</v>
      </c>
      <c r="L1757" s="123">
        <f t="shared" si="28"/>
        <v>32577</v>
      </c>
      <c r="M1757" s="108" t="s">
        <v>6039</v>
      </c>
      <c r="N1757" s="113" t="s">
        <v>9526</v>
      </c>
      <c r="Q1757" s="83" t="s">
        <v>137</v>
      </c>
      <c r="R1757" s="182" t="s">
        <v>137</v>
      </c>
      <c r="S1757" s="83" t="s">
        <v>139</v>
      </c>
      <c r="T1757" s="67" t="s">
        <v>140</v>
      </c>
      <c r="U1757" s="200" t="s">
        <v>7830</v>
      </c>
      <c r="X1757" s="83" t="s">
        <v>7677</v>
      </c>
    </row>
    <row r="1758" spans="1:24" ht="23.25">
      <c r="A1758" s="67" t="s">
        <v>134</v>
      </c>
      <c r="B1758" s="67" t="s">
        <v>135</v>
      </c>
      <c r="C1758" s="83">
        <v>2159</v>
      </c>
      <c r="D1758" s="102" t="s">
        <v>5570</v>
      </c>
      <c r="E1758" s="83" t="s">
        <v>1927</v>
      </c>
      <c r="F1758" s="67" t="s">
        <v>136</v>
      </c>
      <c r="G1758" s="83">
        <v>16200</v>
      </c>
      <c r="H1758" s="67" t="s">
        <v>162</v>
      </c>
      <c r="I1758" s="67">
        <v>1</v>
      </c>
      <c r="J1758" s="196">
        <v>39707</v>
      </c>
      <c r="K1758" s="67">
        <v>0</v>
      </c>
      <c r="L1758" s="123">
        <f t="shared" si="28"/>
        <v>30575</v>
      </c>
      <c r="M1758" s="108" t="s">
        <v>5740</v>
      </c>
      <c r="N1758" s="113" t="s">
        <v>9526</v>
      </c>
      <c r="Q1758" s="83" t="s">
        <v>5124</v>
      </c>
      <c r="R1758" s="182" t="s">
        <v>3645</v>
      </c>
      <c r="S1758" s="83" t="s">
        <v>139</v>
      </c>
      <c r="T1758" s="67" t="s">
        <v>140</v>
      </c>
      <c r="U1758" s="200" t="s">
        <v>7831</v>
      </c>
      <c r="X1758" s="83" t="s">
        <v>7678</v>
      </c>
    </row>
    <row r="1759" spans="1:24" ht="23.25">
      <c r="A1759" s="67" t="s">
        <v>134</v>
      </c>
      <c r="B1759" s="67" t="s">
        <v>135</v>
      </c>
      <c r="C1759" s="83">
        <v>2035</v>
      </c>
      <c r="D1759" s="102" t="s">
        <v>5570</v>
      </c>
      <c r="E1759" s="83" t="s">
        <v>1928</v>
      </c>
      <c r="F1759" s="67" t="s">
        <v>136</v>
      </c>
      <c r="G1759" s="83">
        <v>17000</v>
      </c>
      <c r="H1759" s="67" t="s">
        <v>162</v>
      </c>
      <c r="I1759" s="67">
        <v>1</v>
      </c>
      <c r="J1759" s="196">
        <v>39707</v>
      </c>
      <c r="K1759" s="67">
        <v>0</v>
      </c>
      <c r="L1759" s="123">
        <f t="shared" si="28"/>
        <v>30575</v>
      </c>
      <c r="M1759" s="108" t="s">
        <v>5740</v>
      </c>
      <c r="N1759" s="113" t="s">
        <v>9526</v>
      </c>
      <c r="Q1759" s="83" t="s">
        <v>5125</v>
      </c>
      <c r="R1759" s="182">
        <v>393771689445</v>
      </c>
      <c r="S1759" s="83" t="s">
        <v>139</v>
      </c>
      <c r="T1759" s="67" t="s">
        <v>140</v>
      </c>
      <c r="U1759" s="200" t="s">
        <v>7830</v>
      </c>
      <c r="X1759" s="83" t="s">
        <v>137</v>
      </c>
    </row>
    <row r="1760" spans="1:24" ht="23.25">
      <c r="A1760" s="67" t="s">
        <v>134</v>
      </c>
      <c r="B1760" s="67" t="s">
        <v>135</v>
      </c>
      <c r="C1760" s="83">
        <v>2156</v>
      </c>
      <c r="D1760" s="102" t="s">
        <v>5544</v>
      </c>
      <c r="E1760" s="83" t="s">
        <v>1929</v>
      </c>
      <c r="F1760" s="67" t="s">
        <v>136</v>
      </c>
      <c r="G1760" s="83">
        <v>9600</v>
      </c>
      <c r="H1760" s="67" t="s">
        <v>162</v>
      </c>
      <c r="I1760" s="67">
        <v>1</v>
      </c>
      <c r="J1760" s="196">
        <v>41809</v>
      </c>
      <c r="K1760" s="67">
        <v>0</v>
      </c>
      <c r="L1760" s="123">
        <f t="shared" si="28"/>
        <v>32678</v>
      </c>
      <c r="M1760" s="108" t="s">
        <v>5827</v>
      </c>
      <c r="N1760" s="113" t="s">
        <v>9526</v>
      </c>
      <c r="Q1760" s="83" t="s">
        <v>5126</v>
      </c>
      <c r="R1760" s="182" t="s">
        <v>3646</v>
      </c>
      <c r="S1760" s="83" t="s">
        <v>139</v>
      </c>
      <c r="T1760" s="67" t="s">
        <v>140</v>
      </c>
      <c r="U1760" s="200" t="s">
        <v>7830</v>
      </c>
      <c r="X1760" s="83" t="s">
        <v>7679</v>
      </c>
    </row>
    <row r="1761" spans="1:24" ht="23.25">
      <c r="A1761" s="67" t="s">
        <v>134</v>
      </c>
      <c r="B1761" s="67" t="s">
        <v>135</v>
      </c>
      <c r="C1761" s="83">
        <v>2152</v>
      </c>
      <c r="D1761" s="102" t="s">
        <v>5688</v>
      </c>
      <c r="E1761" s="83" t="s">
        <v>1930</v>
      </c>
      <c r="F1761" s="67" t="s">
        <v>5807</v>
      </c>
      <c r="G1761" s="83">
        <v>19972</v>
      </c>
      <c r="H1761" s="67" t="s">
        <v>162</v>
      </c>
      <c r="I1761" s="67">
        <v>1</v>
      </c>
      <c r="J1761" s="196">
        <v>41809</v>
      </c>
      <c r="K1761" s="67">
        <v>0</v>
      </c>
      <c r="L1761" s="123">
        <f t="shared" si="28"/>
        <v>32678</v>
      </c>
      <c r="M1761" s="108" t="s">
        <v>5771</v>
      </c>
      <c r="N1761" s="113" t="s">
        <v>9526</v>
      </c>
      <c r="Q1761" s="83" t="s">
        <v>5127</v>
      </c>
      <c r="R1761" s="182" t="s">
        <v>3647</v>
      </c>
      <c r="S1761" s="83" t="s">
        <v>139</v>
      </c>
      <c r="T1761" s="67" t="s">
        <v>140</v>
      </c>
      <c r="U1761" s="200" t="s">
        <v>7831</v>
      </c>
      <c r="X1761" s="83" t="s">
        <v>7680</v>
      </c>
    </row>
    <row r="1762" spans="1:24" ht="23.25">
      <c r="A1762" s="67" t="s">
        <v>134</v>
      </c>
      <c r="B1762" s="67" t="s">
        <v>135</v>
      </c>
      <c r="C1762" s="83">
        <v>2151</v>
      </c>
      <c r="D1762" s="102" t="s">
        <v>5595</v>
      </c>
      <c r="E1762" s="83" t="s">
        <v>1931</v>
      </c>
      <c r="F1762" s="67" t="s">
        <v>5807</v>
      </c>
      <c r="G1762" s="83">
        <v>8400</v>
      </c>
      <c r="H1762" s="67" t="s">
        <v>162</v>
      </c>
      <c r="I1762" s="67">
        <v>1</v>
      </c>
      <c r="J1762" s="196">
        <v>41809</v>
      </c>
      <c r="K1762" s="67">
        <v>0</v>
      </c>
      <c r="L1762" s="123">
        <f t="shared" si="28"/>
        <v>32678</v>
      </c>
      <c r="M1762" s="108" t="s">
        <v>6040</v>
      </c>
      <c r="N1762" s="113" t="s">
        <v>9526</v>
      </c>
      <c r="Q1762" s="83" t="s">
        <v>5128</v>
      </c>
      <c r="R1762" s="182" t="s">
        <v>3648</v>
      </c>
      <c r="S1762" s="83" t="s">
        <v>139</v>
      </c>
      <c r="T1762" s="67" t="s">
        <v>140</v>
      </c>
      <c r="U1762" s="200" t="s">
        <v>7830</v>
      </c>
      <c r="X1762" s="83" t="s">
        <v>7681</v>
      </c>
    </row>
    <row r="1763" spans="1:24" ht="23.25">
      <c r="A1763" s="67" t="s">
        <v>134</v>
      </c>
      <c r="B1763" s="67" t="s">
        <v>135</v>
      </c>
      <c r="C1763" s="83">
        <v>3272</v>
      </c>
      <c r="D1763" s="102" t="s">
        <v>5525</v>
      </c>
      <c r="E1763" s="83" t="s">
        <v>1932</v>
      </c>
      <c r="F1763" s="67" t="s">
        <v>136</v>
      </c>
      <c r="G1763" s="83">
        <v>22800</v>
      </c>
      <c r="H1763" s="67" t="s">
        <v>162</v>
      </c>
      <c r="I1763" s="67">
        <v>1</v>
      </c>
      <c r="J1763" s="196">
        <v>41835</v>
      </c>
      <c r="K1763" s="67">
        <v>0</v>
      </c>
      <c r="L1763" s="123">
        <f t="shared" si="28"/>
        <v>32704</v>
      </c>
      <c r="M1763" s="108" t="s">
        <v>178</v>
      </c>
      <c r="N1763" s="113" t="s">
        <v>9526</v>
      </c>
      <c r="Q1763" s="83" t="s">
        <v>5129</v>
      </c>
      <c r="R1763" s="182" t="s">
        <v>3649</v>
      </c>
      <c r="S1763" s="83" t="s">
        <v>139</v>
      </c>
      <c r="T1763" s="67" t="s">
        <v>140</v>
      </c>
      <c r="U1763" s="200" t="s">
        <v>7831</v>
      </c>
      <c r="X1763" s="83" t="s">
        <v>7682</v>
      </c>
    </row>
    <row r="1764" spans="1:24" ht="23.25">
      <c r="A1764" s="67" t="s">
        <v>134</v>
      </c>
      <c r="B1764" s="67" t="s">
        <v>135</v>
      </c>
      <c r="C1764" s="83">
        <v>2172</v>
      </c>
      <c r="D1764" s="102" t="s">
        <v>5525</v>
      </c>
      <c r="E1764" s="83" t="s">
        <v>1933</v>
      </c>
      <c r="F1764" s="67" t="s">
        <v>5807</v>
      </c>
      <c r="G1764" s="83">
        <v>4900</v>
      </c>
      <c r="H1764" s="67" t="s">
        <v>162</v>
      </c>
      <c r="I1764" s="67">
        <v>1</v>
      </c>
      <c r="J1764" s="196">
        <v>41857</v>
      </c>
      <c r="K1764" s="67">
        <v>0</v>
      </c>
      <c r="L1764" s="123">
        <f t="shared" si="28"/>
        <v>32726</v>
      </c>
      <c r="M1764" s="108" t="s">
        <v>5895</v>
      </c>
      <c r="N1764" s="113" t="s">
        <v>9526</v>
      </c>
      <c r="Q1764" s="83" t="s">
        <v>5130</v>
      </c>
      <c r="R1764" s="182" t="s">
        <v>3650</v>
      </c>
      <c r="S1764" s="83" t="s">
        <v>139</v>
      </c>
      <c r="T1764" s="67" t="s">
        <v>140</v>
      </c>
      <c r="U1764" s="200" t="s">
        <v>7831</v>
      </c>
      <c r="X1764" s="83" t="s">
        <v>7358</v>
      </c>
    </row>
    <row r="1765" spans="1:24" ht="23.25">
      <c r="A1765" s="67" t="s">
        <v>134</v>
      </c>
      <c r="B1765" s="67" t="s">
        <v>135</v>
      </c>
      <c r="C1765" s="83">
        <v>1733</v>
      </c>
      <c r="D1765" s="102" t="s">
        <v>5502</v>
      </c>
      <c r="E1765" s="83" t="s">
        <v>1934</v>
      </c>
      <c r="F1765" s="67" t="s">
        <v>5807</v>
      </c>
      <c r="G1765" s="83">
        <v>500</v>
      </c>
      <c r="H1765" s="67" t="s">
        <v>162</v>
      </c>
      <c r="I1765" s="67">
        <v>1</v>
      </c>
      <c r="J1765" s="196">
        <v>39707</v>
      </c>
      <c r="K1765" s="67">
        <v>0</v>
      </c>
      <c r="L1765" s="123">
        <f t="shared" si="28"/>
        <v>30575</v>
      </c>
      <c r="M1765" s="108" t="s">
        <v>5757</v>
      </c>
      <c r="N1765" s="113" t="s">
        <v>9526</v>
      </c>
      <c r="Q1765" s="83" t="s">
        <v>5131</v>
      </c>
      <c r="R1765" s="182" t="s">
        <v>3651</v>
      </c>
      <c r="S1765" s="83" t="s">
        <v>139</v>
      </c>
      <c r="T1765" s="67" t="s">
        <v>140</v>
      </c>
      <c r="U1765" s="200" t="s">
        <v>7830</v>
      </c>
      <c r="X1765" s="83" t="s">
        <v>7683</v>
      </c>
    </row>
    <row r="1766" spans="1:24" ht="23.25">
      <c r="A1766" s="67" t="s">
        <v>134</v>
      </c>
      <c r="B1766" s="67" t="s">
        <v>135</v>
      </c>
      <c r="C1766" s="83">
        <v>2171</v>
      </c>
      <c r="D1766" s="102" t="s">
        <v>5505</v>
      </c>
      <c r="E1766" s="83" t="s">
        <v>1935</v>
      </c>
      <c r="F1766" s="67" t="s">
        <v>5807</v>
      </c>
      <c r="G1766" s="83">
        <v>15600</v>
      </c>
      <c r="H1766" s="67" t="s">
        <v>162</v>
      </c>
      <c r="I1766" s="67">
        <v>1</v>
      </c>
      <c r="J1766" s="196">
        <v>39707</v>
      </c>
      <c r="K1766" s="67">
        <v>0</v>
      </c>
      <c r="L1766" s="123">
        <f t="shared" si="28"/>
        <v>30575</v>
      </c>
      <c r="M1766" s="108" t="s">
        <v>5903</v>
      </c>
      <c r="N1766" s="113" t="s">
        <v>9526</v>
      </c>
      <c r="Q1766" s="83" t="s">
        <v>5132</v>
      </c>
      <c r="R1766" s="182" t="s">
        <v>3652</v>
      </c>
      <c r="S1766" s="83" t="s">
        <v>139</v>
      </c>
      <c r="T1766" s="67" t="s">
        <v>140</v>
      </c>
      <c r="U1766" s="200" t="s">
        <v>7831</v>
      </c>
      <c r="X1766" s="83" t="s">
        <v>7684</v>
      </c>
    </row>
    <row r="1767" spans="1:24" ht="23.25">
      <c r="A1767" s="67" t="s">
        <v>134</v>
      </c>
      <c r="B1767" s="67" t="s">
        <v>135</v>
      </c>
      <c r="C1767" s="83">
        <v>2577</v>
      </c>
      <c r="D1767" s="102" t="s">
        <v>5484</v>
      </c>
      <c r="E1767" s="83" t="s">
        <v>1936</v>
      </c>
      <c r="F1767" s="67" t="s">
        <v>5807</v>
      </c>
      <c r="G1767" s="83">
        <v>36000</v>
      </c>
      <c r="H1767" s="67" t="s">
        <v>162</v>
      </c>
      <c r="I1767" s="67">
        <v>1</v>
      </c>
      <c r="J1767" s="196">
        <v>41949</v>
      </c>
      <c r="K1767" s="67">
        <v>0</v>
      </c>
      <c r="L1767" s="123">
        <f t="shared" si="28"/>
        <v>32818</v>
      </c>
      <c r="M1767" s="108" t="s">
        <v>5802</v>
      </c>
      <c r="N1767" s="113" t="s">
        <v>9526</v>
      </c>
      <c r="Q1767" s="83" t="s">
        <v>4443</v>
      </c>
      <c r="R1767" s="182" t="s">
        <v>3653</v>
      </c>
      <c r="S1767" s="83" t="s">
        <v>139</v>
      </c>
      <c r="T1767" s="67" t="s">
        <v>140</v>
      </c>
      <c r="U1767" s="200" t="s">
        <v>7833</v>
      </c>
      <c r="X1767" s="83" t="s">
        <v>7685</v>
      </c>
    </row>
    <row r="1768" spans="1:24" ht="23.25">
      <c r="A1768" s="67" t="s">
        <v>134</v>
      </c>
      <c r="B1768" s="67" t="s">
        <v>135</v>
      </c>
      <c r="C1768" s="83">
        <v>2564</v>
      </c>
      <c r="D1768" s="102" t="s">
        <v>5516</v>
      </c>
      <c r="E1768" s="83" t="s">
        <v>1937</v>
      </c>
      <c r="F1768" s="67" t="s">
        <v>5807</v>
      </c>
      <c r="G1768" s="83">
        <v>7550</v>
      </c>
      <c r="H1768" s="67" t="s">
        <v>162</v>
      </c>
      <c r="I1768" s="67">
        <v>1</v>
      </c>
      <c r="J1768" s="196">
        <v>41949</v>
      </c>
      <c r="K1768" s="67">
        <v>0</v>
      </c>
      <c r="L1768" s="123">
        <f t="shared" si="28"/>
        <v>32818</v>
      </c>
      <c r="M1768" s="108" t="s">
        <v>5775</v>
      </c>
      <c r="N1768" s="113" t="s">
        <v>9526</v>
      </c>
      <c r="Q1768" s="83" t="s">
        <v>4654</v>
      </c>
      <c r="R1768" s="182" t="s">
        <v>3654</v>
      </c>
      <c r="S1768" s="83" t="s">
        <v>139</v>
      </c>
      <c r="T1768" s="67" t="s">
        <v>140</v>
      </c>
      <c r="U1768" s="200" t="s">
        <v>7830</v>
      </c>
      <c r="X1768" s="83" t="s">
        <v>7686</v>
      </c>
    </row>
    <row r="1769" spans="1:24" ht="23.25">
      <c r="A1769" s="67" t="s">
        <v>134</v>
      </c>
      <c r="B1769" s="67" t="s">
        <v>135</v>
      </c>
      <c r="C1769" s="83">
        <v>2182</v>
      </c>
      <c r="D1769" s="102" t="s">
        <v>5504</v>
      </c>
      <c r="E1769" s="83" t="s">
        <v>1938</v>
      </c>
      <c r="F1769" s="67" t="s">
        <v>136</v>
      </c>
      <c r="G1769" s="83">
        <v>28000</v>
      </c>
      <c r="H1769" s="67" t="s">
        <v>162</v>
      </c>
      <c r="I1769" s="67">
        <v>1</v>
      </c>
      <c r="J1769" s="196">
        <v>39707</v>
      </c>
      <c r="K1769" s="67">
        <v>0</v>
      </c>
      <c r="L1769" s="123">
        <f t="shared" si="28"/>
        <v>30575</v>
      </c>
      <c r="M1769" s="108" t="s">
        <v>5897</v>
      </c>
      <c r="N1769" s="113" t="s">
        <v>9526</v>
      </c>
      <c r="Q1769" s="83" t="s">
        <v>5133</v>
      </c>
      <c r="R1769" s="182" t="s">
        <v>3655</v>
      </c>
      <c r="S1769" s="83" t="s">
        <v>139</v>
      </c>
      <c r="T1769" s="67" t="s">
        <v>140</v>
      </c>
      <c r="U1769" s="200" t="s">
        <v>7832</v>
      </c>
      <c r="X1769" s="83" t="s">
        <v>7687</v>
      </c>
    </row>
    <row r="1770" spans="1:24" ht="23.25">
      <c r="A1770" s="67" t="s">
        <v>134</v>
      </c>
      <c r="B1770" s="67" t="s">
        <v>135</v>
      </c>
      <c r="C1770" s="83">
        <v>2184</v>
      </c>
      <c r="D1770" s="102" t="s">
        <v>5500</v>
      </c>
      <c r="E1770" s="83" t="s">
        <v>1939</v>
      </c>
      <c r="F1770" s="67" t="s">
        <v>136</v>
      </c>
      <c r="G1770" s="83">
        <v>18000</v>
      </c>
      <c r="H1770" s="67" t="s">
        <v>5736</v>
      </c>
      <c r="I1770" s="67">
        <v>1</v>
      </c>
      <c r="J1770" s="196">
        <v>39707</v>
      </c>
      <c r="K1770" s="67">
        <v>0</v>
      </c>
      <c r="L1770" s="123">
        <f t="shared" si="28"/>
        <v>30575</v>
      </c>
      <c r="M1770" s="108" t="s">
        <v>5740</v>
      </c>
      <c r="N1770" s="113" t="s">
        <v>9526</v>
      </c>
      <c r="Q1770" s="83" t="s">
        <v>5134</v>
      </c>
      <c r="R1770" s="182" t="s">
        <v>3656</v>
      </c>
      <c r="S1770" s="83" t="s">
        <v>139</v>
      </c>
      <c r="T1770" s="67" t="s">
        <v>140</v>
      </c>
      <c r="U1770" s="200" t="s">
        <v>7831</v>
      </c>
      <c r="X1770" s="83" t="s">
        <v>7688</v>
      </c>
    </row>
    <row r="1771" spans="1:24" ht="23.25">
      <c r="A1771" s="67" t="s">
        <v>134</v>
      </c>
      <c r="B1771" s="67" t="s">
        <v>135</v>
      </c>
      <c r="C1771" s="83">
        <v>2183</v>
      </c>
      <c r="D1771" s="102" t="s">
        <v>5500</v>
      </c>
      <c r="E1771" s="83" t="s">
        <v>1940</v>
      </c>
      <c r="F1771" s="67" t="s">
        <v>136</v>
      </c>
      <c r="G1771" s="83">
        <v>18000</v>
      </c>
      <c r="H1771" s="67" t="s">
        <v>5736</v>
      </c>
      <c r="I1771" s="67">
        <v>1</v>
      </c>
      <c r="J1771" s="196">
        <v>39707</v>
      </c>
      <c r="K1771" s="67">
        <v>0</v>
      </c>
      <c r="L1771" s="123">
        <f t="shared" si="28"/>
        <v>30575</v>
      </c>
      <c r="M1771" s="108" t="s">
        <v>5740</v>
      </c>
      <c r="N1771" s="113" t="s">
        <v>9526</v>
      </c>
      <c r="Q1771" s="83" t="s">
        <v>5135</v>
      </c>
      <c r="R1771" s="182" t="s">
        <v>3657</v>
      </c>
      <c r="S1771" s="83" t="s">
        <v>139</v>
      </c>
      <c r="T1771" s="67" t="s">
        <v>140</v>
      </c>
      <c r="U1771" s="200" t="s">
        <v>7831</v>
      </c>
      <c r="X1771" s="83" t="s">
        <v>7689</v>
      </c>
    </row>
    <row r="1772" spans="1:24" ht="23.25">
      <c r="A1772" s="67" t="s">
        <v>134</v>
      </c>
      <c r="B1772" s="67" t="s">
        <v>135</v>
      </c>
      <c r="C1772" s="83">
        <v>2185</v>
      </c>
      <c r="D1772" s="102" t="s">
        <v>5500</v>
      </c>
      <c r="E1772" s="83" t="s">
        <v>1941</v>
      </c>
      <c r="F1772" s="67" t="s">
        <v>136</v>
      </c>
      <c r="G1772" s="83">
        <v>18000</v>
      </c>
      <c r="H1772" s="67" t="s">
        <v>5736</v>
      </c>
      <c r="I1772" s="67">
        <v>1</v>
      </c>
      <c r="J1772" s="196">
        <v>39707</v>
      </c>
      <c r="K1772" s="67">
        <v>0</v>
      </c>
      <c r="L1772" s="123">
        <f t="shared" si="28"/>
        <v>30575</v>
      </c>
      <c r="M1772" s="108" t="s">
        <v>5740</v>
      </c>
      <c r="N1772" s="113" t="s">
        <v>9526</v>
      </c>
      <c r="Q1772" s="83" t="s">
        <v>5136</v>
      </c>
      <c r="R1772" s="182" t="s">
        <v>3658</v>
      </c>
      <c r="S1772" s="83" t="s">
        <v>139</v>
      </c>
      <c r="T1772" s="67" t="s">
        <v>140</v>
      </c>
      <c r="U1772" s="200" t="s">
        <v>7831</v>
      </c>
      <c r="X1772" s="83" t="s">
        <v>7690</v>
      </c>
    </row>
    <row r="1773" spans="1:24" ht="23.25">
      <c r="A1773" s="67" t="s">
        <v>134</v>
      </c>
      <c r="B1773" s="67" t="s">
        <v>135</v>
      </c>
      <c r="C1773" s="83">
        <v>2187</v>
      </c>
      <c r="D1773" s="102" t="s">
        <v>5498</v>
      </c>
      <c r="E1773" s="83" t="s">
        <v>1942</v>
      </c>
      <c r="F1773" s="67" t="s">
        <v>136</v>
      </c>
      <c r="G1773" s="83">
        <v>11000</v>
      </c>
      <c r="H1773" s="67" t="s">
        <v>162</v>
      </c>
      <c r="I1773" s="67">
        <v>1</v>
      </c>
      <c r="J1773" s="196">
        <v>39707</v>
      </c>
      <c r="K1773" s="67">
        <v>0</v>
      </c>
      <c r="L1773" s="123">
        <f t="shared" si="28"/>
        <v>30575</v>
      </c>
      <c r="M1773" s="108" t="s">
        <v>5757</v>
      </c>
      <c r="N1773" s="113" t="s">
        <v>9526</v>
      </c>
      <c r="Q1773" s="83" t="s">
        <v>5137</v>
      </c>
      <c r="R1773" s="182" t="s">
        <v>3659</v>
      </c>
      <c r="S1773" s="83" t="s">
        <v>139</v>
      </c>
      <c r="T1773" s="67" t="s">
        <v>140</v>
      </c>
      <c r="U1773" s="200" t="s">
        <v>7830</v>
      </c>
      <c r="X1773" s="83" t="s">
        <v>7691</v>
      </c>
    </row>
    <row r="1774" spans="1:24" ht="23.25">
      <c r="A1774" s="67" t="s">
        <v>134</v>
      </c>
      <c r="B1774" s="67" t="s">
        <v>135</v>
      </c>
      <c r="C1774" s="83">
        <v>2188</v>
      </c>
      <c r="D1774" s="102" t="s">
        <v>5498</v>
      </c>
      <c r="E1774" s="83" t="s">
        <v>1943</v>
      </c>
      <c r="F1774" s="67" t="s">
        <v>136</v>
      </c>
      <c r="G1774" s="83">
        <v>11000</v>
      </c>
      <c r="H1774" s="67" t="s">
        <v>162</v>
      </c>
      <c r="I1774" s="67">
        <v>1</v>
      </c>
      <c r="J1774" s="196">
        <v>39707</v>
      </c>
      <c r="K1774" s="67">
        <v>0</v>
      </c>
      <c r="L1774" s="123">
        <f t="shared" si="28"/>
        <v>30575</v>
      </c>
      <c r="M1774" s="108" t="s">
        <v>5757</v>
      </c>
      <c r="N1774" s="113" t="s">
        <v>9526</v>
      </c>
      <c r="Q1774" s="83" t="s">
        <v>5138</v>
      </c>
      <c r="R1774" s="182" t="s">
        <v>3660</v>
      </c>
      <c r="S1774" s="83" t="s">
        <v>139</v>
      </c>
      <c r="T1774" s="67" t="s">
        <v>140</v>
      </c>
      <c r="U1774" s="200" t="s">
        <v>7830</v>
      </c>
      <c r="X1774" s="83" t="s">
        <v>7692</v>
      </c>
    </row>
    <row r="1775" spans="1:24" ht="23.25">
      <c r="A1775" s="67" t="s">
        <v>134</v>
      </c>
      <c r="B1775" s="67" t="s">
        <v>135</v>
      </c>
      <c r="C1775" s="83">
        <v>2186</v>
      </c>
      <c r="D1775" s="102" t="s">
        <v>5498</v>
      </c>
      <c r="E1775" s="83" t="s">
        <v>1944</v>
      </c>
      <c r="F1775" s="67" t="s">
        <v>136</v>
      </c>
      <c r="G1775" s="83">
        <v>11000</v>
      </c>
      <c r="H1775" s="67" t="s">
        <v>162</v>
      </c>
      <c r="I1775" s="67">
        <v>1</v>
      </c>
      <c r="J1775" s="196">
        <v>39707</v>
      </c>
      <c r="K1775" s="67">
        <v>0</v>
      </c>
      <c r="L1775" s="123">
        <f t="shared" si="28"/>
        <v>30575</v>
      </c>
      <c r="M1775" s="108" t="s">
        <v>5757</v>
      </c>
      <c r="N1775" s="113" t="s">
        <v>9526</v>
      </c>
      <c r="Q1775" s="83" t="s">
        <v>5139</v>
      </c>
      <c r="R1775" s="182" t="s">
        <v>3661</v>
      </c>
      <c r="S1775" s="83" t="s">
        <v>139</v>
      </c>
      <c r="T1775" s="67" t="s">
        <v>140</v>
      </c>
      <c r="U1775" s="200" t="s">
        <v>7830</v>
      </c>
      <c r="X1775" s="83" t="s">
        <v>7693</v>
      </c>
    </row>
    <row r="1776" spans="1:24" ht="23.25">
      <c r="A1776" s="67" t="s">
        <v>134</v>
      </c>
      <c r="B1776" s="67" t="s">
        <v>135</v>
      </c>
      <c r="C1776" s="83">
        <v>2563</v>
      </c>
      <c r="D1776" s="102" t="s">
        <v>5542</v>
      </c>
      <c r="E1776" s="83" t="s">
        <v>1945</v>
      </c>
      <c r="F1776" s="67" t="s">
        <v>5807</v>
      </c>
      <c r="G1776" s="83">
        <v>14400</v>
      </c>
      <c r="H1776" s="67" t="s">
        <v>162</v>
      </c>
      <c r="I1776" s="67">
        <v>1</v>
      </c>
      <c r="J1776" s="196">
        <v>42122</v>
      </c>
      <c r="K1776" s="67">
        <v>0</v>
      </c>
      <c r="L1776" s="123">
        <f t="shared" si="28"/>
        <v>32991</v>
      </c>
      <c r="M1776" s="108" t="s">
        <v>171</v>
      </c>
      <c r="N1776" s="113" t="s">
        <v>9526</v>
      </c>
      <c r="Q1776" s="83" t="s">
        <v>5132</v>
      </c>
      <c r="R1776" s="182" t="s">
        <v>3662</v>
      </c>
      <c r="S1776" s="83" t="s">
        <v>139</v>
      </c>
      <c r="T1776" s="67" t="s">
        <v>140</v>
      </c>
      <c r="U1776" s="200" t="s">
        <v>7831</v>
      </c>
      <c r="X1776" s="83" t="s">
        <v>7694</v>
      </c>
    </row>
    <row r="1777" spans="1:24" ht="23.25">
      <c r="A1777" s="67" t="s">
        <v>134</v>
      </c>
      <c r="B1777" s="67" t="s">
        <v>135</v>
      </c>
      <c r="C1777" s="83">
        <v>2190</v>
      </c>
      <c r="D1777" s="102" t="s">
        <v>5657</v>
      </c>
      <c r="E1777" s="83" t="s">
        <v>1946</v>
      </c>
      <c r="F1777" s="67" t="s">
        <v>136</v>
      </c>
      <c r="G1777" s="83">
        <v>7200</v>
      </c>
      <c r="H1777" s="67" t="s">
        <v>162</v>
      </c>
      <c r="I1777" s="67">
        <v>1</v>
      </c>
      <c r="J1777" s="196">
        <v>42126</v>
      </c>
      <c r="K1777" s="67">
        <v>0</v>
      </c>
      <c r="L1777" s="123">
        <f t="shared" ref="L1777:L1840" si="29">DATE(YEAR(J1777)-25,MONTH(J1777),DAY(J1777))</f>
        <v>32995</v>
      </c>
      <c r="M1777" s="108" t="s">
        <v>6041</v>
      </c>
      <c r="N1777" s="113" t="s">
        <v>9526</v>
      </c>
      <c r="Q1777" s="83" t="s">
        <v>5140</v>
      </c>
      <c r="R1777" s="182" t="s">
        <v>3663</v>
      </c>
      <c r="S1777" s="83" t="s">
        <v>139</v>
      </c>
      <c r="T1777" s="67" t="s">
        <v>140</v>
      </c>
      <c r="U1777" s="200" t="s">
        <v>7830</v>
      </c>
      <c r="X1777" s="83" t="s">
        <v>7695</v>
      </c>
    </row>
    <row r="1778" spans="1:24" ht="23.25">
      <c r="A1778" s="67" t="s">
        <v>134</v>
      </c>
      <c r="B1778" s="67" t="s">
        <v>135</v>
      </c>
      <c r="C1778" s="83">
        <v>2202</v>
      </c>
      <c r="D1778" s="102" t="s">
        <v>5495</v>
      </c>
      <c r="E1778" s="83" t="s">
        <v>1947</v>
      </c>
      <c r="F1778" s="67" t="s">
        <v>136</v>
      </c>
      <c r="G1778" s="83">
        <v>8300</v>
      </c>
      <c r="H1778" s="67" t="s">
        <v>162</v>
      </c>
      <c r="I1778" s="67">
        <v>1</v>
      </c>
      <c r="J1778" s="196">
        <v>42222</v>
      </c>
      <c r="K1778" s="67">
        <v>0</v>
      </c>
      <c r="L1778" s="123">
        <f t="shared" si="29"/>
        <v>33091</v>
      </c>
      <c r="M1778" s="108" t="s">
        <v>5900</v>
      </c>
      <c r="N1778" s="113" t="s">
        <v>9526</v>
      </c>
      <c r="Q1778" s="83" t="s">
        <v>5141</v>
      </c>
      <c r="R1778" s="182" t="s">
        <v>3664</v>
      </c>
      <c r="S1778" s="83" t="s">
        <v>139</v>
      </c>
      <c r="T1778" s="67" t="s">
        <v>140</v>
      </c>
      <c r="U1778" s="200" t="s">
        <v>7831</v>
      </c>
      <c r="X1778" s="83" t="s">
        <v>7696</v>
      </c>
    </row>
    <row r="1779" spans="1:24" ht="23.25">
      <c r="A1779" s="67" t="s">
        <v>134</v>
      </c>
      <c r="B1779" s="67" t="s">
        <v>135</v>
      </c>
      <c r="C1779" s="83">
        <v>2232</v>
      </c>
      <c r="D1779" s="102" t="s">
        <v>5495</v>
      </c>
      <c r="E1779" s="83" t="s">
        <v>1948</v>
      </c>
      <c r="F1779" s="67" t="s">
        <v>136</v>
      </c>
      <c r="G1779" s="83">
        <v>8300</v>
      </c>
      <c r="H1779" s="67" t="s">
        <v>162</v>
      </c>
      <c r="I1779" s="67">
        <v>1</v>
      </c>
      <c r="J1779" s="196">
        <v>42222</v>
      </c>
      <c r="K1779" s="67">
        <v>0</v>
      </c>
      <c r="L1779" s="123">
        <f t="shared" si="29"/>
        <v>33091</v>
      </c>
      <c r="M1779" s="108" t="s">
        <v>5900</v>
      </c>
      <c r="N1779" s="113" t="s">
        <v>9526</v>
      </c>
      <c r="Q1779" s="83" t="s">
        <v>5141</v>
      </c>
      <c r="R1779" s="182" t="s">
        <v>3665</v>
      </c>
      <c r="S1779" s="83" t="s">
        <v>139</v>
      </c>
      <c r="T1779" s="67" t="s">
        <v>140</v>
      </c>
      <c r="U1779" s="200" t="s">
        <v>7831</v>
      </c>
      <c r="X1779" s="83" t="s">
        <v>7697</v>
      </c>
    </row>
    <row r="1780" spans="1:24" ht="23.25">
      <c r="A1780" s="67" t="s">
        <v>134</v>
      </c>
      <c r="B1780" s="67" t="s">
        <v>135</v>
      </c>
      <c r="C1780" s="83">
        <v>2208</v>
      </c>
      <c r="D1780" s="102" t="s">
        <v>5500</v>
      </c>
      <c r="E1780" s="83" t="s">
        <v>1949</v>
      </c>
      <c r="F1780" s="67" t="s">
        <v>136</v>
      </c>
      <c r="G1780" s="83">
        <v>7200</v>
      </c>
      <c r="H1780" s="67" t="s">
        <v>5736</v>
      </c>
      <c r="I1780" s="67">
        <v>1</v>
      </c>
      <c r="J1780" s="196">
        <v>42224</v>
      </c>
      <c r="K1780" s="67">
        <v>0</v>
      </c>
      <c r="L1780" s="123">
        <f t="shared" si="29"/>
        <v>33093</v>
      </c>
      <c r="M1780" s="108" t="s">
        <v>5801</v>
      </c>
      <c r="N1780" s="113" t="s">
        <v>9526</v>
      </c>
      <c r="Q1780" s="83" t="s">
        <v>5142</v>
      </c>
      <c r="R1780" s="182" t="s">
        <v>3666</v>
      </c>
      <c r="S1780" s="83" t="s">
        <v>139</v>
      </c>
      <c r="T1780" s="67" t="s">
        <v>140</v>
      </c>
      <c r="U1780" s="200" t="s">
        <v>7830</v>
      </c>
      <c r="X1780" s="83" t="s">
        <v>7698</v>
      </c>
    </row>
    <row r="1781" spans="1:24" ht="23.25">
      <c r="A1781" s="67" t="s">
        <v>134</v>
      </c>
      <c r="B1781" s="67" t="s">
        <v>135</v>
      </c>
      <c r="C1781" s="83">
        <v>2203</v>
      </c>
      <c r="D1781" s="102" t="s">
        <v>5571</v>
      </c>
      <c r="E1781" s="83" t="s">
        <v>1950</v>
      </c>
      <c r="F1781" s="67" t="s">
        <v>136</v>
      </c>
      <c r="G1781" s="83">
        <v>30000</v>
      </c>
      <c r="H1781" s="67" t="s">
        <v>162</v>
      </c>
      <c r="I1781" s="67">
        <v>1</v>
      </c>
      <c r="J1781" s="196">
        <v>42228</v>
      </c>
      <c r="K1781" s="67">
        <v>0</v>
      </c>
      <c r="L1781" s="123">
        <f t="shared" si="29"/>
        <v>33097</v>
      </c>
      <c r="M1781" s="108" t="s">
        <v>5776</v>
      </c>
      <c r="N1781" s="113" t="s">
        <v>9526</v>
      </c>
      <c r="Q1781" s="83" t="s">
        <v>5143</v>
      </c>
      <c r="R1781" s="182" t="s">
        <v>3667</v>
      </c>
      <c r="S1781" s="83" t="s">
        <v>139</v>
      </c>
      <c r="T1781" s="67" t="s">
        <v>140</v>
      </c>
      <c r="U1781" s="200" t="s">
        <v>7832</v>
      </c>
      <c r="X1781" s="83" t="s">
        <v>7699</v>
      </c>
    </row>
    <row r="1782" spans="1:24" ht="23.25">
      <c r="A1782" s="67" t="s">
        <v>134</v>
      </c>
      <c r="B1782" s="67" t="s">
        <v>135</v>
      </c>
      <c r="C1782" s="83">
        <v>2539</v>
      </c>
      <c r="D1782" s="102" t="s">
        <v>5571</v>
      </c>
      <c r="E1782" s="83" t="s">
        <v>1951</v>
      </c>
      <c r="F1782" s="67" t="s">
        <v>136</v>
      </c>
      <c r="G1782" s="83">
        <v>30000</v>
      </c>
      <c r="H1782" s="67" t="s">
        <v>162</v>
      </c>
      <c r="I1782" s="67">
        <v>1</v>
      </c>
      <c r="J1782" s="196">
        <v>42228</v>
      </c>
      <c r="K1782" s="67">
        <v>0</v>
      </c>
      <c r="L1782" s="123">
        <f t="shared" si="29"/>
        <v>33097</v>
      </c>
      <c r="M1782" s="108" t="s">
        <v>5776</v>
      </c>
      <c r="N1782" s="113" t="s">
        <v>9526</v>
      </c>
      <c r="Q1782" s="83" t="s">
        <v>5144</v>
      </c>
      <c r="R1782" s="182" t="s">
        <v>3668</v>
      </c>
      <c r="S1782" s="83" t="s">
        <v>139</v>
      </c>
      <c r="T1782" s="67" t="s">
        <v>140</v>
      </c>
      <c r="U1782" s="200" t="s">
        <v>7832</v>
      </c>
      <c r="X1782" s="83" t="s">
        <v>7700</v>
      </c>
    </row>
    <row r="1783" spans="1:24" ht="23.25">
      <c r="A1783" s="67" t="s">
        <v>134</v>
      </c>
      <c r="B1783" s="67" t="s">
        <v>135</v>
      </c>
      <c r="C1783" s="83">
        <v>2538</v>
      </c>
      <c r="D1783" s="102" t="s">
        <v>5571</v>
      </c>
      <c r="E1783" s="83" t="s">
        <v>1952</v>
      </c>
      <c r="F1783" s="67" t="s">
        <v>136</v>
      </c>
      <c r="G1783" s="83">
        <v>30000</v>
      </c>
      <c r="H1783" s="67" t="s">
        <v>162</v>
      </c>
      <c r="I1783" s="67">
        <v>1</v>
      </c>
      <c r="J1783" s="196">
        <v>42228</v>
      </c>
      <c r="K1783" s="67">
        <v>0</v>
      </c>
      <c r="L1783" s="123">
        <f t="shared" si="29"/>
        <v>33097</v>
      </c>
      <c r="M1783" s="108" t="s">
        <v>5776</v>
      </c>
      <c r="N1783" s="113" t="s">
        <v>9526</v>
      </c>
      <c r="Q1783" s="83" t="s">
        <v>5145</v>
      </c>
      <c r="R1783" s="182" t="s">
        <v>3669</v>
      </c>
      <c r="S1783" s="83" t="s">
        <v>139</v>
      </c>
      <c r="T1783" s="67" t="s">
        <v>140</v>
      </c>
      <c r="U1783" s="200" t="s">
        <v>7832</v>
      </c>
      <c r="X1783" s="83" t="s">
        <v>7701</v>
      </c>
    </row>
    <row r="1784" spans="1:24" ht="23.25">
      <c r="A1784" s="67" t="s">
        <v>134</v>
      </c>
      <c r="B1784" s="67" t="s">
        <v>135</v>
      </c>
      <c r="C1784" s="83">
        <v>2205</v>
      </c>
      <c r="D1784" s="102" t="s">
        <v>5683</v>
      </c>
      <c r="E1784" s="83" t="s">
        <v>1953</v>
      </c>
      <c r="F1784" s="67" t="s">
        <v>136</v>
      </c>
      <c r="G1784" s="83">
        <v>2450</v>
      </c>
      <c r="H1784" s="67" t="s">
        <v>162</v>
      </c>
      <c r="I1784" s="67">
        <v>1</v>
      </c>
      <c r="J1784" s="196">
        <v>42229</v>
      </c>
      <c r="K1784" s="67">
        <v>0</v>
      </c>
      <c r="L1784" s="123">
        <f t="shared" si="29"/>
        <v>33098</v>
      </c>
      <c r="M1784" s="108" t="s">
        <v>5827</v>
      </c>
      <c r="N1784" s="113" t="s">
        <v>9526</v>
      </c>
      <c r="Q1784" s="83" t="s">
        <v>5146</v>
      </c>
      <c r="R1784" s="182" t="s">
        <v>3670</v>
      </c>
      <c r="S1784" s="83" t="s">
        <v>139</v>
      </c>
      <c r="T1784" s="67" t="s">
        <v>140</v>
      </c>
      <c r="U1784" s="200" t="s">
        <v>7830</v>
      </c>
      <c r="X1784" s="83" t="s">
        <v>7702</v>
      </c>
    </row>
    <row r="1785" spans="1:24" ht="23.25">
      <c r="A1785" s="67" t="s">
        <v>134</v>
      </c>
      <c r="B1785" s="67" t="s">
        <v>135</v>
      </c>
      <c r="C1785" s="83">
        <v>2206</v>
      </c>
      <c r="D1785" s="102" t="s">
        <v>5683</v>
      </c>
      <c r="E1785" s="83" t="s">
        <v>1954</v>
      </c>
      <c r="F1785" s="67" t="s">
        <v>136</v>
      </c>
      <c r="G1785" s="83">
        <v>2450</v>
      </c>
      <c r="H1785" s="67" t="s">
        <v>162</v>
      </c>
      <c r="I1785" s="67">
        <v>1</v>
      </c>
      <c r="J1785" s="196">
        <v>42229</v>
      </c>
      <c r="K1785" s="67">
        <v>0</v>
      </c>
      <c r="L1785" s="123">
        <f t="shared" si="29"/>
        <v>33098</v>
      </c>
      <c r="M1785" s="108" t="s">
        <v>5827</v>
      </c>
      <c r="N1785" s="113" t="s">
        <v>9526</v>
      </c>
      <c r="Q1785" s="83" t="s">
        <v>5147</v>
      </c>
      <c r="R1785" s="182" t="s">
        <v>3671</v>
      </c>
      <c r="S1785" s="83" t="s">
        <v>139</v>
      </c>
      <c r="T1785" s="67" t="s">
        <v>140</v>
      </c>
      <c r="U1785" s="200" t="s">
        <v>7830</v>
      </c>
      <c r="X1785" s="83" t="s">
        <v>7703</v>
      </c>
    </row>
    <row r="1786" spans="1:24" ht="23.25">
      <c r="A1786" s="67" t="s">
        <v>134</v>
      </c>
      <c r="B1786" s="67" t="s">
        <v>135</v>
      </c>
      <c r="C1786" s="83">
        <v>1453</v>
      </c>
      <c r="D1786" s="102" t="s">
        <v>5689</v>
      </c>
      <c r="E1786" s="83" t="s">
        <v>1955</v>
      </c>
      <c r="F1786" s="67" t="s">
        <v>136</v>
      </c>
      <c r="G1786" s="83">
        <v>1200</v>
      </c>
      <c r="H1786" s="67" t="s">
        <v>162</v>
      </c>
      <c r="I1786" s="67">
        <v>1</v>
      </c>
      <c r="J1786" s="196">
        <v>42296</v>
      </c>
      <c r="K1786" s="67">
        <v>0</v>
      </c>
      <c r="L1786" s="123">
        <f t="shared" si="29"/>
        <v>33165</v>
      </c>
      <c r="M1786" s="108" t="s">
        <v>5758</v>
      </c>
      <c r="N1786" s="113" t="s">
        <v>9526</v>
      </c>
      <c r="Q1786" s="83" t="s">
        <v>5148</v>
      </c>
      <c r="R1786" s="182" t="s">
        <v>3672</v>
      </c>
      <c r="S1786" s="83" t="s">
        <v>139</v>
      </c>
      <c r="T1786" s="67" t="s">
        <v>140</v>
      </c>
      <c r="U1786" s="200" t="s">
        <v>7830</v>
      </c>
      <c r="X1786" s="83" t="s">
        <v>7704</v>
      </c>
    </row>
    <row r="1787" spans="1:24" ht="23.25">
      <c r="A1787" s="67" t="s">
        <v>134</v>
      </c>
      <c r="B1787" s="67" t="s">
        <v>135</v>
      </c>
      <c r="C1787" s="83">
        <v>2561</v>
      </c>
      <c r="D1787" s="102" t="s">
        <v>5550</v>
      </c>
      <c r="E1787" s="83" t="s">
        <v>1956</v>
      </c>
      <c r="F1787" s="67" t="s">
        <v>136</v>
      </c>
      <c r="G1787" s="83">
        <v>4100</v>
      </c>
      <c r="H1787" s="67" t="s">
        <v>162</v>
      </c>
      <c r="I1787" s="67">
        <v>1</v>
      </c>
      <c r="J1787" s="196">
        <v>42313</v>
      </c>
      <c r="K1787" s="67">
        <v>0</v>
      </c>
      <c r="L1787" s="123">
        <f t="shared" si="29"/>
        <v>33182</v>
      </c>
      <c r="M1787" s="108" t="s">
        <v>5931</v>
      </c>
      <c r="N1787" s="113" t="s">
        <v>9526</v>
      </c>
      <c r="Q1787" s="83" t="s">
        <v>5149</v>
      </c>
      <c r="R1787" s="182" t="s">
        <v>3673</v>
      </c>
      <c r="S1787" s="83" t="s">
        <v>139</v>
      </c>
      <c r="T1787" s="67" t="s">
        <v>140</v>
      </c>
      <c r="U1787" s="200" t="s">
        <v>7830</v>
      </c>
      <c r="X1787" s="83" t="s">
        <v>7705</v>
      </c>
    </row>
    <row r="1788" spans="1:24" ht="23.25">
      <c r="A1788" s="67" t="s">
        <v>134</v>
      </c>
      <c r="B1788" s="67" t="s">
        <v>135</v>
      </c>
      <c r="C1788" s="83">
        <v>2287</v>
      </c>
      <c r="D1788" s="102" t="s">
        <v>5570</v>
      </c>
      <c r="E1788" s="83" t="s">
        <v>1957</v>
      </c>
      <c r="F1788" s="67" t="s">
        <v>136</v>
      </c>
      <c r="G1788" s="83">
        <v>2780</v>
      </c>
      <c r="H1788" s="67" t="s">
        <v>162</v>
      </c>
      <c r="I1788" s="67">
        <v>1</v>
      </c>
      <c r="J1788" s="196">
        <v>42331</v>
      </c>
      <c r="K1788" s="67">
        <v>0</v>
      </c>
      <c r="L1788" s="123">
        <f t="shared" si="29"/>
        <v>33200</v>
      </c>
      <c r="M1788" s="108" t="s">
        <v>171</v>
      </c>
      <c r="N1788" s="113" t="s">
        <v>9526</v>
      </c>
      <c r="Q1788" s="83" t="s">
        <v>5150</v>
      </c>
      <c r="R1788" s="182" t="s">
        <v>3674</v>
      </c>
      <c r="S1788" s="83" t="s">
        <v>139</v>
      </c>
      <c r="T1788" s="67" t="s">
        <v>140</v>
      </c>
      <c r="U1788" s="200" t="s">
        <v>7830</v>
      </c>
      <c r="X1788" s="83" t="s">
        <v>7706</v>
      </c>
    </row>
    <row r="1789" spans="1:24" ht="23.25">
      <c r="A1789" s="67" t="s">
        <v>134</v>
      </c>
      <c r="B1789" s="67" t="s">
        <v>135</v>
      </c>
      <c r="C1789" s="83">
        <v>2289</v>
      </c>
      <c r="D1789" s="102" t="s">
        <v>5570</v>
      </c>
      <c r="E1789" s="83" t="s">
        <v>1958</v>
      </c>
      <c r="F1789" s="67" t="s">
        <v>136</v>
      </c>
      <c r="G1789" s="83">
        <v>2780</v>
      </c>
      <c r="H1789" s="67" t="s">
        <v>162</v>
      </c>
      <c r="I1789" s="67">
        <v>1</v>
      </c>
      <c r="J1789" s="196">
        <v>42331</v>
      </c>
      <c r="K1789" s="67">
        <v>0</v>
      </c>
      <c r="L1789" s="123">
        <f t="shared" si="29"/>
        <v>33200</v>
      </c>
      <c r="M1789" s="108" t="s">
        <v>171</v>
      </c>
      <c r="N1789" s="113" t="s">
        <v>9526</v>
      </c>
      <c r="Q1789" s="83" t="s">
        <v>5151</v>
      </c>
      <c r="R1789" s="182" t="s">
        <v>3675</v>
      </c>
      <c r="S1789" s="83" t="s">
        <v>139</v>
      </c>
      <c r="T1789" s="67" t="s">
        <v>140</v>
      </c>
      <c r="U1789" s="200" t="s">
        <v>7830</v>
      </c>
      <c r="X1789" s="83" t="s">
        <v>7707</v>
      </c>
    </row>
    <row r="1790" spans="1:24" ht="23.25">
      <c r="A1790" s="67" t="s">
        <v>134</v>
      </c>
      <c r="B1790" s="67" t="s">
        <v>135</v>
      </c>
      <c r="C1790" s="83">
        <v>2290</v>
      </c>
      <c r="D1790" s="102" t="s">
        <v>5570</v>
      </c>
      <c r="E1790" s="83" t="s">
        <v>1959</v>
      </c>
      <c r="F1790" s="67" t="s">
        <v>136</v>
      </c>
      <c r="G1790" s="83">
        <v>2780</v>
      </c>
      <c r="H1790" s="67" t="s">
        <v>162</v>
      </c>
      <c r="I1790" s="67">
        <v>1</v>
      </c>
      <c r="J1790" s="196">
        <v>42331</v>
      </c>
      <c r="K1790" s="67">
        <v>0</v>
      </c>
      <c r="L1790" s="123">
        <f t="shared" si="29"/>
        <v>33200</v>
      </c>
      <c r="M1790" s="108" t="s">
        <v>171</v>
      </c>
      <c r="N1790" s="113" t="s">
        <v>9526</v>
      </c>
      <c r="Q1790" s="83" t="s">
        <v>5152</v>
      </c>
      <c r="R1790" s="182" t="s">
        <v>3676</v>
      </c>
      <c r="S1790" s="83" t="s">
        <v>139</v>
      </c>
      <c r="T1790" s="67" t="s">
        <v>140</v>
      </c>
      <c r="U1790" s="200" t="s">
        <v>7830</v>
      </c>
      <c r="X1790" s="83" t="s">
        <v>7708</v>
      </c>
    </row>
    <row r="1791" spans="1:24" ht="23.25">
      <c r="A1791" s="67" t="s">
        <v>134</v>
      </c>
      <c r="B1791" s="67" t="s">
        <v>135</v>
      </c>
      <c r="C1791" s="83">
        <v>2293</v>
      </c>
      <c r="D1791" s="102" t="s">
        <v>5570</v>
      </c>
      <c r="E1791" s="83" t="s">
        <v>1960</v>
      </c>
      <c r="F1791" s="67" t="s">
        <v>136</v>
      </c>
      <c r="G1791" s="83">
        <v>2780</v>
      </c>
      <c r="H1791" s="67" t="s">
        <v>162</v>
      </c>
      <c r="I1791" s="67">
        <v>1</v>
      </c>
      <c r="J1791" s="196">
        <v>42331</v>
      </c>
      <c r="K1791" s="67">
        <v>0</v>
      </c>
      <c r="L1791" s="123">
        <f t="shared" si="29"/>
        <v>33200</v>
      </c>
      <c r="M1791" s="108" t="s">
        <v>171</v>
      </c>
      <c r="N1791" s="113" t="s">
        <v>9526</v>
      </c>
      <c r="Q1791" s="83" t="s">
        <v>5153</v>
      </c>
      <c r="R1791" s="182" t="s">
        <v>3677</v>
      </c>
      <c r="S1791" s="83" t="s">
        <v>139</v>
      </c>
      <c r="T1791" s="67" t="s">
        <v>140</v>
      </c>
      <c r="U1791" s="200" t="s">
        <v>7830</v>
      </c>
      <c r="X1791" s="83" t="s">
        <v>7709</v>
      </c>
    </row>
    <row r="1792" spans="1:24" ht="23.25">
      <c r="A1792" s="67" t="s">
        <v>134</v>
      </c>
      <c r="B1792" s="67" t="s">
        <v>135</v>
      </c>
      <c r="C1792" s="83">
        <v>2292</v>
      </c>
      <c r="D1792" s="102" t="s">
        <v>5570</v>
      </c>
      <c r="E1792" s="83" t="s">
        <v>1961</v>
      </c>
      <c r="F1792" s="67" t="s">
        <v>136</v>
      </c>
      <c r="G1792" s="83">
        <v>2780</v>
      </c>
      <c r="H1792" s="67" t="s">
        <v>162</v>
      </c>
      <c r="I1792" s="67">
        <v>1</v>
      </c>
      <c r="J1792" s="196">
        <v>42331</v>
      </c>
      <c r="K1792" s="67">
        <v>0</v>
      </c>
      <c r="L1792" s="123">
        <f t="shared" si="29"/>
        <v>33200</v>
      </c>
      <c r="M1792" s="108" t="s">
        <v>171</v>
      </c>
      <c r="N1792" s="113" t="s">
        <v>9526</v>
      </c>
      <c r="Q1792" s="83" t="s">
        <v>5154</v>
      </c>
      <c r="R1792" s="182" t="s">
        <v>3678</v>
      </c>
      <c r="S1792" s="83" t="s">
        <v>139</v>
      </c>
      <c r="T1792" s="67" t="s">
        <v>140</v>
      </c>
      <c r="U1792" s="200" t="s">
        <v>7830</v>
      </c>
      <c r="X1792" s="83" t="s">
        <v>137</v>
      </c>
    </row>
    <row r="1793" spans="1:24" ht="23.25">
      <c r="A1793" s="67" t="s">
        <v>134</v>
      </c>
      <c r="B1793" s="67" t="s">
        <v>135</v>
      </c>
      <c r="C1793" s="83">
        <v>2294</v>
      </c>
      <c r="D1793" s="102" t="s">
        <v>5570</v>
      </c>
      <c r="E1793" s="83" t="s">
        <v>1962</v>
      </c>
      <c r="F1793" s="67" t="s">
        <v>136</v>
      </c>
      <c r="G1793" s="83">
        <v>2760</v>
      </c>
      <c r="H1793" s="67" t="s">
        <v>162</v>
      </c>
      <c r="I1793" s="67">
        <v>1</v>
      </c>
      <c r="J1793" s="196">
        <v>42331</v>
      </c>
      <c r="K1793" s="67">
        <v>0</v>
      </c>
      <c r="L1793" s="123">
        <f t="shared" si="29"/>
        <v>33200</v>
      </c>
      <c r="M1793" s="108" t="s">
        <v>171</v>
      </c>
      <c r="N1793" s="113" t="s">
        <v>9526</v>
      </c>
      <c r="Q1793" s="83" t="s">
        <v>5155</v>
      </c>
      <c r="R1793" s="182" t="s">
        <v>3679</v>
      </c>
      <c r="S1793" s="83" t="s">
        <v>139</v>
      </c>
      <c r="T1793" s="67" t="s">
        <v>140</v>
      </c>
      <c r="U1793" s="200" t="s">
        <v>7830</v>
      </c>
      <c r="X1793" s="83" t="s">
        <v>137</v>
      </c>
    </row>
    <row r="1794" spans="1:24" ht="23.25">
      <c r="A1794" s="67" t="s">
        <v>134</v>
      </c>
      <c r="B1794" s="67" t="s">
        <v>135</v>
      </c>
      <c r="C1794" s="83">
        <v>2288</v>
      </c>
      <c r="D1794" s="102" t="s">
        <v>5570</v>
      </c>
      <c r="E1794" s="83" t="s">
        <v>1963</v>
      </c>
      <c r="F1794" s="67" t="s">
        <v>136</v>
      </c>
      <c r="G1794" s="83">
        <v>2790</v>
      </c>
      <c r="H1794" s="67" t="s">
        <v>162</v>
      </c>
      <c r="I1794" s="67">
        <v>1</v>
      </c>
      <c r="J1794" s="196">
        <v>42331</v>
      </c>
      <c r="K1794" s="67">
        <v>0</v>
      </c>
      <c r="L1794" s="123">
        <f t="shared" si="29"/>
        <v>33200</v>
      </c>
      <c r="M1794" s="108" t="s">
        <v>171</v>
      </c>
      <c r="N1794" s="113" t="s">
        <v>9526</v>
      </c>
      <c r="Q1794" s="83" t="s">
        <v>5156</v>
      </c>
      <c r="R1794" s="182" t="s">
        <v>3680</v>
      </c>
      <c r="S1794" s="83" t="s">
        <v>139</v>
      </c>
      <c r="T1794" s="67" t="s">
        <v>140</v>
      </c>
      <c r="U1794" s="200" t="s">
        <v>7830</v>
      </c>
      <c r="X1794" s="83" t="s">
        <v>137</v>
      </c>
    </row>
    <row r="1795" spans="1:24" ht="23.25">
      <c r="A1795" s="67" t="s">
        <v>134</v>
      </c>
      <c r="B1795" s="67" t="s">
        <v>135</v>
      </c>
      <c r="C1795" s="83">
        <v>2291</v>
      </c>
      <c r="D1795" s="102" t="s">
        <v>5570</v>
      </c>
      <c r="E1795" s="83" t="s">
        <v>1964</v>
      </c>
      <c r="F1795" s="67" t="s">
        <v>136</v>
      </c>
      <c r="G1795" s="83">
        <v>2790</v>
      </c>
      <c r="H1795" s="67" t="s">
        <v>162</v>
      </c>
      <c r="I1795" s="67">
        <v>1</v>
      </c>
      <c r="J1795" s="196">
        <v>42331</v>
      </c>
      <c r="K1795" s="67">
        <v>0</v>
      </c>
      <c r="L1795" s="123">
        <f t="shared" si="29"/>
        <v>33200</v>
      </c>
      <c r="M1795" s="108" t="s">
        <v>171</v>
      </c>
      <c r="N1795" s="113" t="s">
        <v>9526</v>
      </c>
      <c r="Q1795" s="83" t="s">
        <v>5157</v>
      </c>
      <c r="R1795" s="182" t="s">
        <v>3681</v>
      </c>
      <c r="S1795" s="83" t="s">
        <v>139</v>
      </c>
      <c r="T1795" s="67" t="s">
        <v>140</v>
      </c>
      <c r="U1795" s="200" t="s">
        <v>7830</v>
      </c>
      <c r="X1795" s="83" t="s">
        <v>137</v>
      </c>
    </row>
    <row r="1796" spans="1:24" ht="23.25">
      <c r="A1796" s="67" t="s">
        <v>134</v>
      </c>
      <c r="B1796" s="67" t="s">
        <v>135</v>
      </c>
      <c r="C1796" s="83">
        <v>2301</v>
      </c>
      <c r="D1796" s="102" t="s">
        <v>5570</v>
      </c>
      <c r="E1796" s="83" t="s">
        <v>1965</v>
      </c>
      <c r="F1796" s="67" t="s">
        <v>136</v>
      </c>
      <c r="G1796" s="83">
        <v>2790</v>
      </c>
      <c r="H1796" s="67" t="s">
        <v>162</v>
      </c>
      <c r="I1796" s="67">
        <v>1</v>
      </c>
      <c r="J1796" s="196">
        <v>42332</v>
      </c>
      <c r="K1796" s="67">
        <v>0</v>
      </c>
      <c r="L1796" s="123">
        <f t="shared" si="29"/>
        <v>33201</v>
      </c>
      <c r="M1796" s="108" t="s">
        <v>171</v>
      </c>
      <c r="N1796" s="113" t="s">
        <v>9526</v>
      </c>
      <c r="Q1796" s="83" t="s">
        <v>5158</v>
      </c>
      <c r="R1796" s="182" t="s">
        <v>3682</v>
      </c>
      <c r="S1796" s="83" t="s">
        <v>139</v>
      </c>
      <c r="T1796" s="67" t="s">
        <v>140</v>
      </c>
      <c r="U1796" s="200" t="s">
        <v>7830</v>
      </c>
      <c r="X1796" s="83" t="s">
        <v>7710</v>
      </c>
    </row>
    <row r="1797" spans="1:24" ht="23.25">
      <c r="A1797" s="67" t="s">
        <v>134</v>
      </c>
      <c r="B1797" s="67" t="s">
        <v>135</v>
      </c>
      <c r="C1797" s="83">
        <v>2270</v>
      </c>
      <c r="D1797" s="102" t="s">
        <v>5522</v>
      </c>
      <c r="E1797" s="83" t="s">
        <v>1966</v>
      </c>
      <c r="F1797" s="67" t="s">
        <v>5807</v>
      </c>
      <c r="G1797" s="83">
        <v>2400</v>
      </c>
      <c r="H1797" s="67" t="s">
        <v>162</v>
      </c>
      <c r="I1797" s="67">
        <v>1</v>
      </c>
      <c r="J1797" s="196">
        <v>42332</v>
      </c>
      <c r="K1797" s="67">
        <v>0</v>
      </c>
      <c r="L1797" s="123">
        <f t="shared" si="29"/>
        <v>33201</v>
      </c>
      <c r="M1797" s="108" t="s">
        <v>6042</v>
      </c>
      <c r="N1797" s="113" t="s">
        <v>9526</v>
      </c>
      <c r="Q1797" s="83" t="s">
        <v>5159</v>
      </c>
      <c r="R1797" s="182" t="s">
        <v>3683</v>
      </c>
      <c r="S1797" s="83" t="s">
        <v>139</v>
      </c>
      <c r="T1797" s="67" t="s">
        <v>140</v>
      </c>
      <c r="U1797" s="200" t="s">
        <v>7830</v>
      </c>
      <c r="X1797" s="83" t="s">
        <v>7711</v>
      </c>
    </row>
    <row r="1798" spans="1:24" ht="23.25">
      <c r="A1798" s="67" t="s">
        <v>134</v>
      </c>
      <c r="B1798" s="67" t="s">
        <v>135</v>
      </c>
      <c r="C1798" s="83">
        <v>3274</v>
      </c>
      <c r="D1798" s="102" t="s">
        <v>5522</v>
      </c>
      <c r="E1798" s="83" t="s">
        <v>1967</v>
      </c>
      <c r="F1798" s="67" t="s">
        <v>5807</v>
      </c>
      <c r="G1798" s="83">
        <v>500</v>
      </c>
      <c r="H1798" s="67" t="s">
        <v>162</v>
      </c>
      <c r="I1798" s="67">
        <v>1</v>
      </c>
      <c r="J1798" s="196">
        <v>42338</v>
      </c>
      <c r="K1798" s="67">
        <v>0</v>
      </c>
      <c r="L1798" s="123">
        <f t="shared" si="29"/>
        <v>33207</v>
      </c>
      <c r="M1798" s="108" t="s">
        <v>6042</v>
      </c>
      <c r="N1798" s="113" t="s">
        <v>9526</v>
      </c>
      <c r="Q1798" s="83" t="s">
        <v>137</v>
      </c>
      <c r="R1798" s="182" t="s">
        <v>137</v>
      </c>
      <c r="S1798" s="83" t="s">
        <v>139</v>
      </c>
      <c r="T1798" s="67" t="s">
        <v>140</v>
      </c>
      <c r="U1798" s="200" t="s">
        <v>7830</v>
      </c>
      <c r="X1798" s="83" t="s">
        <v>7712</v>
      </c>
    </row>
    <row r="1799" spans="1:24" ht="23.25">
      <c r="A1799" s="67" t="s">
        <v>134</v>
      </c>
      <c r="B1799" s="67" t="s">
        <v>135</v>
      </c>
      <c r="C1799" s="83">
        <v>640</v>
      </c>
      <c r="D1799" s="102" t="s">
        <v>5482</v>
      </c>
      <c r="E1799" s="83" t="s">
        <v>1968</v>
      </c>
      <c r="F1799" s="67" t="s">
        <v>136</v>
      </c>
      <c r="G1799" s="83">
        <v>500</v>
      </c>
      <c r="H1799" s="67" t="s">
        <v>162</v>
      </c>
      <c r="I1799" s="67">
        <v>1</v>
      </c>
      <c r="J1799" s="196">
        <v>39707</v>
      </c>
      <c r="K1799" s="67">
        <v>0</v>
      </c>
      <c r="L1799" s="123">
        <f t="shared" si="29"/>
        <v>30575</v>
      </c>
      <c r="M1799" s="108" t="s">
        <v>6043</v>
      </c>
      <c r="N1799" s="113" t="s">
        <v>9526</v>
      </c>
      <c r="Q1799" s="83" t="s">
        <v>137</v>
      </c>
      <c r="R1799" s="182" t="s">
        <v>137</v>
      </c>
      <c r="S1799" s="83" t="s">
        <v>139</v>
      </c>
      <c r="T1799" s="67" t="s">
        <v>140</v>
      </c>
      <c r="U1799" s="200" t="s">
        <v>7830</v>
      </c>
      <c r="X1799" s="83" t="s">
        <v>7713</v>
      </c>
    </row>
    <row r="1800" spans="1:24" ht="23.25">
      <c r="A1800" s="67" t="s">
        <v>134</v>
      </c>
      <c r="B1800" s="67" t="s">
        <v>135</v>
      </c>
      <c r="C1800" s="83">
        <v>3275</v>
      </c>
      <c r="D1800" s="102" t="s">
        <v>5482</v>
      </c>
      <c r="E1800" s="83" t="s">
        <v>1969</v>
      </c>
      <c r="F1800" s="67" t="s">
        <v>136</v>
      </c>
      <c r="G1800" s="83">
        <v>500</v>
      </c>
      <c r="H1800" s="67" t="s">
        <v>162</v>
      </c>
      <c r="I1800" s="67">
        <v>1</v>
      </c>
      <c r="J1800" s="196">
        <v>42339</v>
      </c>
      <c r="K1800" s="67">
        <v>0</v>
      </c>
      <c r="L1800" s="123">
        <f t="shared" si="29"/>
        <v>33208</v>
      </c>
      <c r="M1800" s="108" t="s">
        <v>6043</v>
      </c>
      <c r="N1800" s="113" t="s">
        <v>9526</v>
      </c>
      <c r="Q1800" s="83" t="s">
        <v>137</v>
      </c>
      <c r="R1800" s="182" t="s">
        <v>137</v>
      </c>
      <c r="S1800" s="83" t="s">
        <v>139</v>
      </c>
      <c r="T1800" s="67" t="s">
        <v>140</v>
      </c>
      <c r="U1800" s="200" t="s">
        <v>7830</v>
      </c>
      <c r="X1800" s="83" t="s">
        <v>7714</v>
      </c>
    </row>
    <row r="1801" spans="1:24" ht="23.25">
      <c r="A1801" s="67" t="s">
        <v>134</v>
      </c>
      <c r="B1801" s="67" t="s">
        <v>135</v>
      </c>
      <c r="C1801" s="83">
        <v>3276</v>
      </c>
      <c r="D1801" s="102" t="s">
        <v>5516</v>
      </c>
      <c r="E1801" s="83" t="s">
        <v>1970</v>
      </c>
      <c r="F1801" s="67" t="s">
        <v>136</v>
      </c>
      <c r="G1801" s="83">
        <v>32500</v>
      </c>
      <c r="H1801" s="67" t="s">
        <v>162</v>
      </c>
      <c r="I1801" s="67">
        <v>1</v>
      </c>
      <c r="J1801" s="196">
        <v>42343</v>
      </c>
      <c r="K1801" s="67">
        <v>0</v>
      </c>
      <c r="L1801" s="123">
        <f t="shared" si="29"/>
        <v>33212</v>
      </c>
      <c r="M1801" s="108" t="s">
        <v>5873</v>
      </c>
      <c r="N1801" s="113" t="s">
        <v>9526</v>
      </c>
      <c r="Q1801" s="83" t="s">
        <v>5160</v>
      </c>
      <c r="R1801" s="182" t="s">
        <v>3684</v>
      </c>
      <c r="S1801" s="83" t="s">
        <v>139</v>
      </c>
      <c r="T1801" s="67" t="s">
        <v>140</v>
      </c>
      <c r="U1801" s="200" t="s">
        <v>7832</v>
      </c>
      <c r="X1801" s="83" t="s">
        <v>7715</v>
      </c>
    </row>
    <row r="1802" spans="1:24" ht="23.25">
      <c r="A1802" s="67" t="s">
        <v>134</v>
      </c>
      <c r="B1802" s="67" t="s">
        <v>135</v>
      </c>
      <c r="C1802" s="83">
        <v>2265</v>
      </c>
      <c r="D1802" s="102" t="s">
        <v>5542</v>
      </c>
      <c r="E1802" s="83" t="s">
        <v>1973</v>
      </c>
      <c r="F1802" s="67" t="s">
        <v>136</v>
      </c>
      <c r="G1802" s="83">
        <v>2900</v>
      </c>
      <c r="H1802" s="67" t="s">
        <v>162</v>
      </c>
      <c r="I1802" s="67">
        <v>1</v>
      </c>
      <c r="J1802" s="196">
        <v>42346</v>
      </c>
      <c r="K1802" s="67">
        <v>0</v>
      </c>
      <c r="L1802" s="123">
        <f t="shared" si="29"/>
        <v>33215</v>
      </c>
      <c r="M1802" s="108" t="s">
        <v>5760</v>
      </c>
      <c r="N1802" s="113" t="s">
        <v>9526</v>
      </c>
      <c r="Q1802" s="83" t="s">
        <v>4836</v>
      </c>
      <c r="R1802" s="182" t="s">
        <v>3687</v>
      </c>
      <c r="S1802" s="83" t="s">
        <v>139</v>
      </c>
      <c r="T1802" s="67" t="s">
        <v>140</v>
      </c>
      <c r="U1802" s="200" t="s">
        <v>7830</v>
      </c>
      <c r="X1802" s="83" t="s">
        <v>7716</v>
      </c>
    </row>
    <row r="1803" spans="1:24" ht="23.25">
      <c r="A1803" s="67" t="s">
        <v>134</v>
      </c>
      <c r="B1803" s="67" t="s">
        <v>135</v>
      </c>
      <c r="C1803" s="83">
        <v>2266</v>
      </c>
      <c r="D1803" s="102" t="s">
        <v>5542</v>
      </c>
      <c r="E1803" s="83" t="s">
        <v>1974</v>
      </c>
      <c r="F1803" s="67" t="s">
        <v>136</v>
      </c>
      <c r="G1803" s="83">
        <v>9600</v>
      </c>
      <c r="H1803" s="67" t="s">
        <v>162</v>
      </c>
      <c r="I1803" s="67">
        <v>1</v>
      </c>
      <c r="J1803" s="196">
        <v>42346</v>
      </c>
      <c r="K1803" s="67">
        <v>0</v>
      </c>
      <c r="L1803" s="123">
        <f t="shared" si="29"/>
        <v>33215</v>
      </c>
      <c r="M1803" s="108" t="s">
        <v>5760</v>
      </c>
      <c r="N1803" s="113" t="s">
        <v>9526</v>
      </c>
      <c r="Q1803" s="83" t="s">
        <v>5163</v>
      </c>
      <c r="R1803" s="182" t="s">
        <v>3688</v>
      </c>
      <c r="S1803" s="83" t="s">
        <v>139</v>
      </c>
      <c r="T1803" s="67" t="s">
        <v>140</v>
      </c>
      <c r="U1803" s="200" t="s">
        <v>7830</v>
      </c>
      <c r="X1803" s="83" t="s">
        <v>137</v>
      </c>
    </row>
    <row r="1804" spans="1:24" ht="23.25">
      <c r="A1804" s="67" t="s">
        <v>134</v>
      </c>
      <c r="B1804" s="67" t="s">
        <v>135</v>
      </c>
      <c r="C1804" s="83">
        <v>2282</v>
      </c>
      <c r="D1804" s="102" t="s">
        <v>5493</v>
      </c>
      <c r="E1804" s="83" t="s">
        <v>1975</v>
      </c>
      <c r="F1804" s="67" t="s">
        <v>136</v>
      </c>
      <c r="G1804" s="83">
        <v>10200</v>
      </c>
      <c r="H1804" s="67" t="s">
        <v>162</v>
      </c>
      <c r="I1804" s="67">
        <v>1</v>
      </c>
      <c r="J1804" s="196">
        <v>42352</v>
      </c>
      <c r="K1804" s="67">
        <v>0</v>
      </c>
      <c r="L1804" s="123">
        <f t="shared" si="29"/>
        <v>33221</v>
      </c>
      <c r="M1804" s="108" t="s">
        <v>5760</v>
      </c>
      <c r="N1804" s="113" t="s">
        <v>9526</v>
      </c>
      <c r="Q1804" s="83" t="s">
        <v>5164</v>
      </c>
      <c r="R1804" s="182" t="s">
        <v>3689</v>
      </c>
      <c r="S1804" s="83" t="s">
        <v>139</v>
      </c>
      <c r="T1804" s="67" t="s">
        <v>140</v>
      </c>
      <c r="U1804" s="200" t="s">
        <v>7830</v>
      </c>
      <c r="X1804" s="83" t="s">
        <v>7717</v>
      </c>
    </row>
    <row r="1805" spans="1:24" ht="23.25">
      <c r="A1805" s="67" t="s">
        <v>134</v>
      </c>
      <c r="B1805" s="67" t="s">
        <v>135</v>
      </c>
      <c r="C1805" s="83">
        <v>2281</v>
      </c>
      <c r="D1805" s="102" t="s">
        <v>5493</v>
      </c>
      <c r="E1805" s="83" t="s">
        <v>1976</v>
      </c>
      <c r="F1805" s="67" t="s">
        <v>136</v>
      </c>
      <c r="G1805" s="83">
        <v>10200</v>
      </c>
      <c r="H1805" s="67" t="s">
        <v>162</v>
      </c>
      <c r="I1805" s="67">
        <v>1</v>
      </c>
      <c r="J1805" s="196">
        <v>42352</v>
      </c>
      <c r="K1805" s="67">
        <v>0</v>
      </c>
      <c r="L1805" s="123">
        <f t="shared" si="29"/>
        <v>33221</v>
      </c>
      <c r="M1805" s="108" t="s">
        <v>5760</v>
      </c>
      <c r="N1805" s="113" t="s">
        <v>9526</v>
      </c>
      <c r="Q1805" s="83" t="s">
        <v>5165</v>
      </c>
      <c r="R1805" s="182" t="s">
        <v>3690</v>
      </c>
      <c r="S1805" s="83" t="s">
        <v>139</v>
      </c>
      <c r="T1805" s="67" t="s">
        <v>140</v>
      </c>
      <c r="U1805" s="200" t="s">
        <v>7830</v>
      </c>
      <c r="X1805" s="83" t="s">
        <v>7718</v>
      </c>
    </row>
    <row r="1806" spans="1:24" ht="23.25">
      <c r="A1806" s="67" t="s">
        <v>134</v>
      </c>
      <c r="B1806" s="67" t="s">
        <v>135</v>
      </c>
      <c r="C1806" s="83">
        <v>1727</v>
      </c>
      <c r="D1806" s="102" t="s">
        <v>5493</v>
      </c>
      <c r="E1806" s="83" t="s">
        <v>1977</v>
      </c>
      <c r="F1806" s="67" t="s">
        <v>136</v>
      </c>
      <c r="G1806" s="83">
        <v>11400</v>
      </c>
      <c r="H1806" s="67" t="s">
        <v>162</v>
      </c>
      <c r="I1806" s="67">
        <v>1</v>
      </c>
      <c r="J1806" s="196">
        <v>39707</v>
      </c>
      <c r="K1806" s="67">
        <v>0</v>
      </c>
      <c r="L1806" s="123">
        <f t="shared" si="29"/>
        <v>30575</v>
      </c>
      <c r="M1806" s="108" t="s">
        <v>5760</v>
      </c>
      <c r="N1806" s="113" t="s">
        <v>9526</v>
      </c>
      <c r="Q1806" s="83" t="s">
        <v>5166</v>
      </c>
      <c r="R1806" s="182" t="s">
        <v>3691</v>
      </c>
      <c r="S1806" s="83" t="s">
        <v>139</v>
      </c>
      <c r="T1806" s="67" t="s">
        <v>140</v>
      </c>
      <c r="U1806" s="200" t="s">
        <v>7830</v>
      </c>
      <c r="X1806" s="83" t="s">
        <v>7719</v>
      </c>
    </row>
    <row r="1807" spans="1:24" ht="23.25">
      <c r="A1807" s="67" t="s">
        <v>134</v>
      </c>
      <c r="B1807" s="67" t="s">
        <v>135</v>
      </c>
      <c r="C1807" s="83">
        <v>2418</v>
      </c>
      <c r="D1807" s="102" t="s">
        <v>5685</v>
      </c>
      <c r="E1807" s="83" t="s">
        <v>1978</v>
      </c>
      <c r="F1807" s="67" t="s">
        <v>136</v>
      </c>
      <c r="G1807" s="83">
        <v>500</v>
      </c>
      <c r="H1807" s="67" t="s">
        <v>162</v>
      </c>
      <c r="I1807" s="67">
        <v>1</v>
      </c>
      <c r="J1807" s="196">
        <v>42355</v>
      </c>
      <c r="K1807" s="67">
        <v>0</v>
      </c>
      <c r="L1807" s="123">
        <f t="shared" si="29"/>
        <v>33224</v>
      </c>
      <c r="M1807" s="108" t="s">
        <v>5729</v>
      </c>
      <c r="N1807" s="113" t="s">
        <v>9526</v>
      </c>
      <c r="Q1807" s="83" t="s">
        <v>5167</v>
      </c>
      <c r="R1807" s="182" t="s">
        <v>3692</v>
      </c>
      <c r="S1807" s="83" t="s">
        <v>139</v>
      </c>
      <c r="T1807" s="67" t="s">
        <v>140</v>
      </c>
      <c r="U1807" s="200" t="s">
        <v>7830</v>
      </c>
      <c r="X1807" s="83" t="s">
        <v>7720</v>
      </c>
    </row>
    <row r="1808" spans="1:24" ht="23.25">
      <c r="A1808" s="67" t="s">
        <v>134</v>
      </c>
      <c r="B1808" s="67" t="s">
        <v>135</v>
      </c>
      <c r="C1808" s="83">
        <v>2268</v>
      </c>
      <c r="D1808" s="102" t="s">
        <v>5561</v>
      </c>
      <c r="E1808" s="83" t="s">
        <v>1979</v>
      </c>
      <c r="F1808" s="67" t="s">
        <v>5807</v>
      </c>
      <c r="G1808" s="83">
        <v>4800</v>
      </c>
      <c r="H1808" s="67" t="s">
        <v>162</v>
      </c>
      <c r="I1808" s="67">
        <v>1</v>
      </c>
      <c r="J1808" s="196">
        <v>42360</v>
      </c>
      <c r="K1808" s="67">
        <v>0</v>
      </c>
      <c r="L1808" s="123">
        <f t="shared" si="29"/>
        <v>33229</v>
      </c>
      <c r="M1808" s="108" t="s">
        <v>5803</v>
      </c>
      <c r="N1808" s="113" t="s">
        <v>9526</v>
      </c>
      <c r="Q1808" s="83" t="s">
        <v>5168</v>
      </c>
      <c r="R1808" s="182" t="s">
        <v>3693</v>
      </c>
      <c r="S1808" s="83" t="s">
        <v>139</v>
      </c>
      <c r="T1808" s="67" t="s">
        <v>140</v>
      </c>
      <c r="U1808" s="200" t="s">
        <v>7830</v>
      </c>
      <c r="X1808" s="83" t="s">
        <v>137</v>
      </c>
    </row>
    <row r="1809" spans="1:24" ht="23.25">
      <c r="A1809" s="67" t="s">
        <v>134</v>
      </c>
      <c r="B1809" s="67" t="s">
        <v>135</v>
      </c>
      <c r="C1809" s="83">
        <v>3277</v>
      </c>
      <c r="D1809" s="102" t="s">
        <v>5591</v>
      </c>
      <c r="E1809" s="83" t="s">
        <v>1980</v>
      </c>
      <c r="F1809" s="67" t="s">
        <v>5807</v>
      </c>
      <c r="G1809" s="83">
        <v>500</v>
      </c>
      <c r="H1809" s="67" t="s">
        <v>162</v>
      </c>
      <c r="I1809" s="67">
        <v>1</v>
      </c>
      <c r="J1809" s="196">
        <v>42360</v>
      </c>
      <c r="K1809" s="67">
        <v>0</v>
      </c>
      <c r="L1809" s="123">
        <f t="shared" si="29"/>
        <v>33229</v>
      </c>
      <c r="M1809" s="108" t="s">
        <v>5825</v>
      </c>
      <c r="N1809" s="113" t="s">
        <v>9526</v>
      </c>
      <c r="Q1809" s="83">
        <v>9449161405</v>
      </c>
      <c r="R1809" s="182">
        <v>641055032611</v>
      </c>
      <c r="S1809" s="83" t="s">
        <v>139</v>
      </c>
      <c r="T1809" s="67" t="s">
        <v>140</v>
      </c>
      <c r="U1809" s="200" t="s">
        <v>7830</v>
      </c>
      <c r="X1809" s="83" t="s">
        <v>7035</v>
      </c>
    </row>
    <row r="1810" spans="1:24" ht="23.25">
      <c r="A1810" s="67" t="s">
        <v>134</v>
      </c>
      <c r="B1810" s="67" t="s">
        <v>135</v>
      </c>
      <c r="C1810" s="83">
        <v>2267</v>
      </c>
      <c r="D1810" s="102" t="s">
        <v>5561</v>
      </c>
      <c r="E1810" s="83" t="s">
        <v>1981</v>
      </c>
      <c r="F1810" s="67" t="s">
        <v>136</v>
      </c>
      <c r="G1810" s="83">
        <v>4200</v>
      </c>
      <c r="H1810" s="67" t="s">
        <v>162</v>
      </c>
      <c r="I1810" s="67">
        <v>1</v>
      </c>
      <c r="J1810" s="196">
        <v>42361</v>
      </c>
      <c r="K1810" s="67">
        <v>0</v>
      </c>
      <c r="L1810" s="123">
        <f t="shared" si="29"/>
        <v>33230</v>
      </c>
      <c r="M1810" s="108" t="s">
        <v>5757</v>
      </c>
      <c r="N1810" s="113" t="s">
        <v>9526</v>
      </c>
      <c r="Q1810" s="83" t="s">
        <v>5169</v>
      </c>
      <c r="R1810" s="182" t="s">
        <v>3694</v>
      </c>
      <c r="S1810" s="83" t="s">
        <v>139</v>
      </c>
      <c r="T1810" s="67" t="s">
        <v>140</v>
      </c>
      <c r="U1810" s="200" t="s">
        <v>7830</v>
      </c>
      <c r="X1810" s="83" t="s">
        <v>7721</v>
      </c>
    </row>
    <row r="1811" spans="1:24" ht="23.25">
      <c r="A1811" s="67" t="s">
        <v>134</v>
      </c>
      <c r="B1811" s="67" t="s">
        <v>135</v>
      </c>
      <c r="C1811" s="83">
        <v>1407</v>
      </c>
      <c r="D1811" s="102" t="s">
        <v>5595</v>
      </c>
      <c r="E1811" s="83" t="s">
        <v>1982</v>
      </c>
      <c r="F1811" s="67" t="s">
        <v>136</v>
      </c>
      <c r="G1811" s="83">
        <v>2300</v>
      </c>
      <c r="H1811" s="67" t="s">
        <v>162</v>
      </c>
      <c r="I1811" s="67">
        <v>1</v>
      </c>
      <c r="J1811" s="196">
        <v>39707</v>
      </c>
      <c r="K1811" s="67">
        <v>0</v>
      </c>
      <c r="L1811" s="123">
        <f t="shared" si="29"/>
        <v>30575</v>
      </c>
      <c r="M1811" s="108" t="s">
        <v>5728</v>
      </c>
      <c r="N1811" s="113" t="s">
        <v>9526</v>
      </c>
      <c r="Q1811" s="83" t="s">
        <v>137</v>
      </c>
      <c r="R1811" s="182" t="s">
        <v>137</v>
      </c>
      <c r="S1811" s="83" t="s">
        <v>139</v>
      </c>
      <c r="T1811" s="67" t="s">
        <v>140</v>
      </c>
      <c r="U1811" s="200" t="s">
        <v>7830</v>
      </c>
      <c r="X1811" s="83" t="s">
        <v>7722</v>
      </c>
    </row>
    <row r="1812" spans="1:24" ht="23.25">
      <c r="A1812" s="67" t="s">
        <v>134</v>
      </c>
      <c r="B1812" s="67" t="s">
        <v>135</v>
      </c>
      <c r="C1812" s="83">
        <v>2253</v>
      </c>
      <c r="D1812" s="102" t="s">
        <v>162</v>
      </c>
      <c r="E1812" s="83" t="s">
        <v>1983</v>
      </c>
      <c r="F1812" s="67" t="s">
        <v>136</v>
      </c>
      <c r="G1812" s="83">
        <v>6000</v>
      </c>
      <c r="H1812" s="67" t="s">
        <v>162</v>
      </c>
      <c r="I1812" s="67">
        <v>1</v>
      </c>
      <c r="J1812" s="196">
        <v>42430</v>
      </c>
      <c r="K1812" s="67">
        <v>0</v>
      </c>
      <c r="L1812" s="123">
        <f t="shared" si="29"/>
        <v>33298</v>
      </c>
      <c r="M1812" s="108" t="s">
        <v>6044</v>
      </c>
      <c r="N1812" s="113" t="s">
        <v>9526</v>
      </c>
      <c r="Q1812" s="83" t="s">
        <v>5170</v>
      </c>
      <c r="R1812" s="182" t="s">
        <v>3695</v>
      </c>
      <c r="S1812" s="83" t="s">
        <v>139</v>
      </c>
      <c r="T1812" s="67" t="s">
        <v>140</v>
      </c>
      <c r="U1812" s="200" t="s">
        <v>7830</v>
      </c>
      <c r="X1812" s="83" t="s">
        <v>137</v>
      </c>
    </row>
    <row r="1813" spans="1:24" ht="23.25">
      <c r="A1813" s="67" t="s">
        <v>134</v>
      </c>
      <c r="B1813" s="67" t="s">
        <v>135</v>
      </c>
      <c r="C1813" s="83">
        <v>2264</v>
      </c>
      <c r="D1813" s="102" t="s">
        <v>5500</v>
      </c>
      <c r="E1813" s="83" t="s">
        <v>1984</v>
      </c>
      <c r="F1813" s="67" t="s">
        <v>136</v>
      </c>
      <c r="G1813" s="83">
        <v>6100</v>
      </c>
      <c r="H1813" s="67" t="s">
        <v>5736</v>
      </c>
      <c r="I1813" s="67">
        <v>1</v>
      </c>
      <c r="J1813" s="196">
        <v>42430</v>
      </c>
      <c r="K1813" s="67">
        <v>0</v>
      </c>
      <c r="L1813" s="123">
        <f t="shared" si="29"/>
        <v>33298</v>
      </c>
      <c r="M1813" s="108" t="s">
        <v>5785</v>
      </c>
      <c r="N1813" s="113" t="s">
        <v>9526</v>
      </c>
      <c r="Q1813" s="83" t="s">
        <v>5171</v>
      </c>
      <c r="R1813" s="182" t="s">
        <v>3696</v>
      </c>
      <c r="S1813" s="83" t="s">
        <v>139</v>
      </c>
      <c r="T1813" s="67" t="s">
        <v>140</v>
      </c>
      <c r="U1813" s="200" t="s">
        <v>7830</v>
      </c>
      <c r="X1813" s="83" t="s">
        <v>137</v>
      </c>
    </row>
    <row r="1814" spans="1:24" ht="23.25">
      <c r="A1814" s="67" t="s">
        <v>134</v>
      </c>
      <c r="B1814" s="67" t="s">
        <v>135</v>
      </c>
      <c r="C1814" s="83">
        <v>2223</v>
      </c>
      <c r="D1814" s="102" t="s">
        <v>5504</v>
      </c>
      <c r="E1814" s="83" t="s">
        <v>1985</v>
      </c>
      <c r="F1814" s="67" t="s">
        <v>136</v>
      </c>
      <c r="G1814" s="83">
        <v>16800</v>
      </c>
      <c r="H1814" s="67" t="s">
        <v>162</v>
      </c>
      <c r="I1814" s="67">
        <v>1</v>
      </c>
      <c r="J1814" s="196">
        <v>42447</v>
      </c>
      <c r="K1814" s="67">
        <v>0</v>
      </c>
      <c r="L1814" s="123">
        <f t="shared" si="29"/>
        <v>33315</v>
      </c>
      <c r="M1814" s="108" t="s">
        <v>5784</v>
      </c>
      <c r="N1814" s="113" t="s">
        <v>9526</v>
      </c>
      <c r="Q1814" s="83">
        <v>9448521266</v>
      </c>
      <c r="R1814" s="182">
        <v>326009136138</v>
      </c>
      <c r="S1814" s="83" t="s">
        <v>139</v>
      </c>
      <c r="T1814" s="67" t="s">
        <v>140</v>
      </c>
      <c r="U1814" s="200" t="s">
        <v>7830</v>
      </c>
      <c r="X1814" s="83" t="s">
        <v>137</v>
      </c>
    </row>
    <row r="1815" spans="1:24" ht="23.25">
      <c r="A1815" s="67" t="s">
        <v>134</v>
      </c>
      <c r="B1815" s="67" t="s">
        <v>135</v>
      </c>
      <c r="C1815" s="83">
        <v>2540</v>
      </c>
      <c r="D1815" s="102" t="s">
        <v>5500</v>
      </c>
      <c r="E1815" s="83" t="s">
        <v>1986</v>
      </c>
      <c r="F1815" s="67" t="s">
        <v>5807</v>
      </c>
      <c r="G1815" s="83">
        <v>6700</v>
      </c>
      <c r="H1815" s="67" t="s">
        <v>5736</v>
      </c>
      <c r="I1815" s="67">
        <v>1</v>
      </c>
      <c r="J1815" s="196">
        <v>42462</v>
      </c>
      <c r="K1815" s="67">
        <v>0</v>
      </c>
      <c r="L1815" s="123">
        <f t="shared" si="29"/>
        <v>33330</v>
      </c>
      <c r="M1815" s="108" t="s">
        <v>5829</v>
      </c>
      <c r="N1815" s="113" t="s">
        <v>9526</v>
      </c>
      <c r="Q1815" s="83" t="s">
        <v>5172</v>
      </c>
      <c r="R1815" s="182" t="s">
        <v>3697</v>
      </c>
      <c r="S1815" s="83" t="s">
        <v>139</v>
      </c>
      <c r="T1815" s="67" t="s">
        <v>140</v>
      </c>
      <c r="U1815" s="200" t="s">
        <v>7830</v>
      </c>
      <c r="X1815" s="83" t="s">
        <v>137</v>
      </c>
    </row>
    <row r="1816" spans="1:24" ht="23.25">
      <c r="A1816" s="67" t="s">
        <v>134</v>
      </c>
      <c r="B1816" s="67" t="s">
        <v>135</v>
      </c>
      <c r="C1816" s="83">
        <v>2217</v>
      </c>
      <c r="D1816" s="102" t="s">
        <v>5690</v>
      </c>
      <c r="E1816" s="83" t="s">
        <v>1987</v>
      </c>
      <c r="F1816" s="67" t="s">
        <v>5807</v>
      </c>
      <c r="G1816" s="83">
        <v>21600</v>
      </c>
      <c r="H1816" s="67" t="s">
        <v>162</v>
      </c>
      <c r="I1816" s="67">
        <v>1</v>
      </c>
      <c r="J1816" s="196">
        <v>42471</v>
      </c>
      <c r="K1816" s="67">
        <v>0</v>
      </c>
      <c r="L1816" s="123">
        <f t="shared" si="29"/>
        <v>33339</v>
      </c>
      <c r="M1816" s="108" t="s">
        <v>5771</v>
      </c>
      <c r="N1816" s="113" t="s">
        <v>9526</v>
      </c>
      <c r="Q1816" s="83" t="s">
        <v>5173</v>
      </c>
      <c r="R1816" s="182" t="s">
        <v>3698</v>
      </c>
      <c r="S1816" s="83" t="s">
        <v>139</v>
      </c>
      <c r="T1816" s="67" t="s">
        <v>140</v>
      </c>
      <c r="U1816" s="200" t="s">
        <v>7831</v>
      </c>
      <c r="X1816" s="83" t="s">
        <v>137</v>
      </c>
    </row>
    <row r="1817" spans="1:24" ht="23.25">
      <c r="A1817" s="67" t="s">
        <v>134</v>
      </c>
      <c r="B1817" s="67" t="s">
        <v>135</v>
      </c>
      <c r="C1817" s="83">
        <v>2215</v>
      </c>
      <c r="D1817" s="102" t="s">
        <v>5554</v>
      </c>
      <c r="E1817" s="83" t="s">
        <v>1988</v>
      </c>
      <c r="F1817" s="67" t="s">
        <v>136</v>
      </c>
      <c r="G1817" s="83">
        <v>5500</v>
      </c>
      <c r="H1817" s="67" t="s">
        <v>162</v>
      </c>
      <c r="I1817" s="67">
        <v>1</v>
      </c>
      <c r="J1817" s="196">
        <v>42473</v>
      </c>
      <c r="K1817" s="67">
        <v>0</v>
      </c>
      <c r="L1817" s="123">
        <f t="shared" si="29"/>
        <v>33341</v>
      </c>
      <c r="M1817" s="108" t="s">
        <v>5827</v>
      </c>
      <c r="N1817" s="113" t="s">
        <v>9526</v>
      </c>
      <c r="Q1817" s="83" t="s">
        <v>5174</v>
      </c>
      <c r="R1817" s="182" t="s">
        <v>3699</v>
      </c>
      <c r="S1817" s="83" t="s">
        <v>139</v>
      </c>
      <c r="T1817" s="67" t="s">
        <v>140</v>
      </c>
      <c r="U1817" s="200" t="s">
        <v>7830</v>
      </c>
      <c r="X1817" s="83" t="s">
        <v>137</v>
      </c>
    </row>
    <row r="1818" spans="1:24" ht="23.25">
      <c r="A1818" s="67" t="s">
        <v>134</v>
      </c>
      <c r="B1818" s="67" t="s">
        <v>135</v>
      </c>
      <c r="C1818" s="83">
        <v>3278</v>
      </c>
      <c r="D1818" s="102" t="s">
        <v>5665</v>
      </c>
      <c r="E1818" s="83" t="s">
        <v>1989</v>
      </c>
      <c r="F1818" s="67" t="s">
        <v>136</v>
      </c>
      <c r="G1818" s="83">
        <v>500</v>
      </c>
      <c r="H1818" s="67" t="s">
        <v>162</v>
      </c>
      <c r="I1818" s="67">
        <v>1</v>
      </c>
      <c r="J1818" s="196">
        <v>42469</v>
      </c>
      <c r="K1818" s="67">
        <v>0</v>
      </c>
      <c r="L1818" s="123">
        <f t="shared" si="29"/>
        <v>33337</v>
      </c>
      <c r="M1818" s="108" t="s">
        <v>6000</v>
      </c>
      <c r="N1818" s="113" t="s">
        <v>9526</v>
      </c>
      <c r="Q1818" s="83"/>
      <c r="R1818" s="182">
        <v>936871161456</v>
      </c>
      <c r="S1818" s="83" t="s">
        <v>139</v>
      </c>
      <c r="T1818" s="67" t="s">
        <v>140</v>
      </c>
      <c r="U1818" s="200" t="s">
        <v>7830</v>
      </c>
      <c r="X1818" s="83" t="s">
        <v>137</v>
      </c>
    </row>
    <row r="1819" spans="1:24" ht="23.25">
      <c r="A1819" s="67" t="s">
        <v>134</v>
      </c>
      <c r="B1819" s="67" t="s">
        <v>135</v>
      </c>
      <c r="C1819" s="83">
        <v>3279</v>
      </c>
      <c r="D1819" s="102" t="s">
        <v>5541</v>
      </c>
      <c r="E1819" s="83" t="s">
        <v>1990</v>
      </c>
      <c r="F1819" s="67" t="s">
        <v>5807</v>
      </c>
      <c r="G1819" s="83">
        <v>500</v>
      </c>
      <c r="H1819" s="67" t="s">
        <v>162</v>
      </c>
      <c r="I1819" s="67">
        <v>1</v>
      </c>
      <c r="J1819" s="196">
        <v>42469</v>
      </c>
      <c r="K1819" s="67">
        <v>0</v>
      </c>
      <c r="L1819" s="123">
        <f t="shared" si="29"/>
        <v>33337</v>
      </c>
      <c r="M1819" s="108" t="s">
        <v>5844</v>
      </c>
      <c r="N1819" s="113" t="s">
        <v>9526</v>
      </c>
      <c r="Q1819" s="83" t="s">
        <v>137</v>
      </c>
      <c r="R1819" s="182" t="s">
        <v>137</v>
      </c>
      <c r="S1819" s="83" t="s">
        <v>139</v>
      </c>
      <c r="T1819" s="67" t="s">
        <v>140</v>
      </c>
      <c r="U1819" s="200" t="s">
        <v>7830</v>
      </c>
      <c r="X1819" s="83" t="s">
        <v>137</v>
      </c>
    </row>
    <row r="1820" spans="1:24" ht="23.25">
      <c r="A1820" s="67" t="s">
        <v>134</v>
      </c>
      <c r="B1820" s="67" t="s">
        <v>135</v>
      </c>
      <c r="C1820" s="83">
        <v>3280</v>
      </c>
      <c r="D1820" s="102" t="s">
        <v>5557</v>
      </c>
      <c r="E1820" s="83" t="s">
        <v>1991</v>
      </c>
      <c r="F1820" s="67" t="s">
        <v>136</v>
      </c>
      <c r="G1820" s="83">
        <v>500</v>
      </c>
      <c r="H1820" s="67" t="s">
        <v>162</v>
      </c>
      <c r="I1820" s="67">
        <v>1</v>
      </c>
      <c r="J1820" s="196">
        <v>42469</v>
      </c>
      <c r="K1820" s="67">
        <v>0</v>
      </c>
      <c r="L1820" s="123">
        <f t="shared" si="29"/>
        <v>33337</v>
      </c>
      <c r="M1820" s="108" t="s">
        <v>5760</v>
      </c>
      <c r="N1820" s="113" t="s">
        <v>9526</v>
      </c>
      <c r="Q1820" s="83">
        <v>8861325083</v>
      </c>
      <c r="R1820" s="182">
        <v>676335665203</v>
      </c>
      <c r="S1820" s="83" t="s">
        <v>139</v>
      </c>
      <c r="T1820" s="67" t="s">
        <v>140</v>
      </c>
      <c r="U1820" s="200" t="s">
        <v>7830</v>
      </c>
      <c r="X1820" s="83" t="s">
        <v>137</v>
      </c>
    </row>
    <row r="1821" spans="1:24" ht="23.25">
      <c r="A1821" s="67" t="s">
        <v>134</v>
      </c>
      <c r="B1821" s="67" t="s">
        <v>135</v>
      </c>
      <c r="C1821" s="83">
        <v>3281</v>
      </c>
      <c r="D1821" s="102" t="s">
        <v>5485</v>
      </c>
      <c r="E1821" s="83" t="s">
        <v>1992</v>
      </c>
      <c r="F1821" s="67" t="s">
        <v>136</v>
      </c>
      <c r="G1821" s="83">
        <v>500</v>
      </c>
      <c r="H1821" s="67" t="s">
        <v>162</v>
      </c>
      <c r="I1821" s="67">
        <v>1</v>
      </c>
      <c r="J1821" s="196">
        <v>42469</v>
      </c>
      <c r="K1821" s="67">
        <v>0</v>
      </c>
      <c r="L1821" s="123">
        <f t="shared" si="29"/>
        <v>33337</v>
      </c>
      <c r="M1821" s="108" t="s">
        <v>6007</v>
      </c>
      <c r="N1821" s="113" t="s">
        <v>9526</v>
      </c>
      <c r="Q1821" s="83" t="s">
        <v>5175</v>
      </c>
      <c r="R1821" s="182" t="s">
        <v>3700</v>
      </c>
      <c r="S1821" s="83" t="s">
        <v>139</v>
      </c>
      <c r="T1821" s="67" t="s">
        <v>140</v>
      </c>
      <c r="U1821" s="200" t="s">
        <v>7830</v>
      </c>
      <c r="X1821" s="83" t="s">
        <v>137</v>
      </c>
    </row>
    <row r="1822" spans="1:24" ht="23.25">
      <c r="A1822" s="67" t="s">
        <v>134</v>
      </c>
      <c r="B1822" s="67" t="s">
        <v>135</v>
      </c>
      <c r="C1822" s="83">
        <v>3282</v>
      </c>
      <c r="D1822" s="102" t="s">
        <v>5485</v>
      </c>
      <c r="E1822" s="83" t="s">
        <v>1993</v>
      </c>
      <c r="F1822" s="67" t="s">
        <v>136</v>
      </c>
      <c r="G1822" s="83">
        <v>9000</v>
      </c>
      <c r="H1822" s="67" t="s">
        <v>162</v>
      </c>
      <c r="I1822" s="67">
        <v>1</v>
      </c>
      <c r="J1822" s="196">
        <v>42469</v>
      </c>
      <c r="K1822" s="67">
        <v>0</v>
      </c>
      <c r="L1822" s="123">
        <f t="shared" si="29"/>
        <v>33337</v>
      </c>
      <c r="M1822" s="108" t="s">
        <v>5825</v>
      </c>
      <c r="N1822" s="113" t="s">
        <v>9526</v>
      </c>
      <c r="Q1822" s="83" t="s">
        <v>4920</v>
      </c>
      <c r="R1822" s="182" t="s">
        <v>3701</v>
      </c>
      <c r="S1822" s="83" t="s">
        <v>139</v>
      </c>
      <c r="T1822" s="67" t="s">
        <v>140</v>
      </c>
      <c r="U1822" s="200" t="s">
        <v>7831</v>
      </c>
      <c r="X1822" s="83" t="s">
        <v>137</v>
      </c>
    </row>
    <row r="1823" spans="1:24" ht="23.25">
      <c r="A1823" s="67" t="s">
        <v>134</v>
      </c>
      <c r="B1823" s="67" t="s">
        <v>135</v>
      </c>
      <c r="C1823" s="83">
        <v>3283</v>
      </c>
      <c r="D1823" s="102" t="s">
        <v>5485</v>
      </c>
      <c r="E1823" s="83" t="s">
        <v>1994</v>
      </c>
      <c r="F1823" s="67" t="s">
        <v>136</v>
      </c>
      <c r="G1823" s="83">
        <v>9000</v>
      </c>
      <c r="H1823" s="67" t="s">
        <v>162</v>
      </c>
      <c r="I1823" s="67">
        <v>1</v>
      </c>
      <c r="J1823" s="196">
        <v>42469</v>
      </c>
      <c r="K1823" s="67">
        <v>0</v>
      </c>
      <c r="L1823" s="123">
        <f t="shared" si="29"/>
        <v>33337</v>
      </c>
      <c r="M1823" s="108" t="s">
        <v>5825</v>
      </c>
      <c r="N1823" s="113" t="s">
        <v>9526</v>
      </c>
      <c r="Q1823" s="83" t="s">
        <v>4920</v>
      </c>
      <c r="R1823" s="182" t="s">
        <v>3702</v>
      </c>
      <c r="S1823" s="83" t="s">
        <v>139</v>
      </c>
      <c r="T1823" s="67" t="s">
        <v>140</v>
      </c>
      <c r="U1823" s="200" t="s">
        <v>7831</v>
      </c>
      <c r="X1823" s="83" t="s">
        <v>137</v>
      </c>
    </row>
    <row r="1824" spans="1:24" ht="23.25">
      <c r="A1824" s="67" t="s">
        <v>134</v>
      </c>
      <c r="B1824" s="67" t="s">
        <v>135</v>
      </c>
      <c r="C1824" s="83">
        <v>3284</v>
      </c>
      <c r="D1824" s="102" t="s">
        <v>5691</v>
      </c>
      <c r="E1824" s="83" t="s">
        <v>1995</v>
      </c>
      <c r="F1824" s="67" t="s">
        <v>136</v>
      </c>
      <c r="G1824" s="83">
        <v>500</v>
      </c>
      <c r="H1824" s="67" t="s">
        <v>162</v>
      </c>
      <c r="I1824" s="67">
        <v>1</v>
      </c>
      <c r="J1824" s="196">
        <v>42469</v>
      </c>
      <c r="K1824" s="67">
        <v>0</v>
      </c>
      <c r="L1824" s="123">
        <f t="shared" si="29"/>
        <v>33337</v>
      </c>
      <c r="M1824" s="108" t="s">
        <v>5867</v>
      </c>
      <c r="N1824" s="113" t="s">
        <v>9526</v>
      </c>
      <c r="Q1824" s="83" t="s">
        <v>137</v>
      </c>
      <c r="R1824" s="182">
        <v>792770953175</v>
      </c>
      <c r="S1824" s="83" t="s">
        <v>139</v>
      </c>
      <c r="T1824" s="67" t="s">
        <v>140</v>
      </c>
      <c r="U1824" s="200" t="s">
        <v>7830</v>
      </c>
      <c r="X1824" s="83" t="s">
        <v>137</v>
      </c>
    </row>
    <row r="1825" spans="1:24" ht="23.25">
      <c r="A1825" s="67" t="s">
        <v>134</v>
      </c>
      <c r="B1825" s="67" t="s">
        <v>135</v>
      </c>
      <c r="C1825" s="83">
        <v>3285</v>
      </c>
      <c r="D1825" s="102" t="s">
        <v>5522</v>
      </c>
      <c r="E1825" s="83" t="s">
        <v>1996</v>
      </c>
      <c r="F1825" s="67" t="s">
        <v>5807</v>
      </c>
      <c r="G1825" s="83">
        <v>500</v>
      </c>
      <c r="H1825" s="67" t="s">
        <v>162</v>
      </c>
      <c r="I1825" s="67">
        <v>1</v>
      </c>
      <c r="J1825" s="196">
        <v>42469</v>
      </c>
      <c r="K1825" s="67">
        <v>0</v>
      </c>
      <c r="L1825" s="123">
        <f t="shared" si="29"/>
        <v>33337</v>
      </c>
      <c r="M1825" s="108" t="s">
        <v>5875</v>
      </c>
      <c r="N1825" s="113" t="s">
        <v>9526</v>
      </c>
      <c r="Q1825" s="83" t="s">
        <v>137</v>
      </c>
      <c r="R1825" s="182">
        <v>706607371781</v>
      </c>
      <c r="S1825" s="83" t="s">
        <v>139</v>
      </c>
      <c r="T1825" s="67" t="s">
        <v>140</v>
      </c>
      <c r="U1825" s="200" t="s">
        <v>7830</v>
      </c>
      <c r="X1825" s="83" t="s">
        <v>137</v>
      </c>
    </row>
    <row r="1826" spans="1:24" ht="23.25">
      <c r="A1826" s="67" t="s">
        <v>134</v>
      </c>
      <c r="B1826" s="67" t="s">
        <v>135</v>
      </c>
      <c r="C1826" s="83">
        <v>3286</v>
      </c>
      <c r="D1826" s="102" t="s">
        <v>170</v>
      </c>
      <c r="E1826" s="83" t="s">
        <v>1997</v>
      </c>
      <c r="F1826" s="67" t="s">
        <v>5807</v>
      </c>
      <c r="G1826" s="83">
        <v>500</v>
      </c>
      <c r="H1826" s="67" t="s">
        <v>162</v>
      </c>
      <c r="I1826" s="67">
        <v>1</v>
      </c>
      <c r="J1826" s="196">
        <v>42469</v>
      </c>
      <c r="K1826" s="67">
        <v>0</v>
      </c>
      <c r="L1826" s="123">
        <f t="shared" si="29"/>
        <v>33337</v>
      </c>
      <c r="M1826" s="108" t="s">
        <v>5824</v>
      </c>
      <c r="N1826" s="113" t="s">
        <v>9526</v>
      </c>
      <c r="Q1826" s="83">
        <v>900846534</v>
      </c>
      <c r="R1826" s="182">
        <v>835181451400</v>
      </c>
      <c r="S1826" s="83" t="s">
        <v>139</v>
      </c>
      <c r="T1826" s="67" t="s">
        <v>140</v>
      </c>
      <c r="U1826" s="200" t="s">
        <v>7830</v>
      </c>
      <c r="X1826" s="83" t="s">
        <v>137</v>
      </c>
    </row>
    <row r="1827" spans="1:24" ht="23.25">
      <c r="A1827" s="67" t="s">
        <v>134</v>
      </c>
      <c r="B1827" s="67" t="s">
        <v>135</v>
      </c>
      <c r="C1827" s="83">
        <v>3287</v>
      </c>
      <c r="D1827" s="102" t="s">
        <v>5665</v>
      </c>
      <c r="E1827" s="83" t="s">
        <v>1998</v>
      </c>
      <c r="F1827" s="67" t="s">
        <v>5807</v>
      </c>
      <c r="G1827" s="83">
        <v>500</v>
      </c>
      <c r="H1827" s="67" t="s">
        <v>162</v>
      </c>
      <c r="I1827" s="67">
        <v>1</v>
      </c>
      <c r="J1827" s="196">
        <v>42469</v>
      </c>
      <c r="K1827" s="67">
        <v>0</v>
      </c>
      <c r="L1827" s="123">
        <f t="shared" si="29"/>
        <v>33337</v>
      </c>
      <c r="M1827" s="108" t="s">
        <v>6000</v>
      </c>
      <c r="N1827" s="113" t="s">
        <v>9526</v>
      </c>
      <c r="Q1827" s="83">
        <v>8884561840</v>
      </c>
      <c r="R1827" s="182">
        <v>812807988280</v>
      </c>
      <c r="S1827" s="83" t="s">
        <v>139</v>
      </c>
      <c r="T1827" s="67" t="s">
        <v>140</v>
      </c>
      <c r="U1827" s="200" t="s">
        <v>7830</v>
      </c>
      <c r="X1827" s="83" t="s">
        <v>137</v>
      </c>
    </row>
    <row r="1828" spans="1:24" ht="23.25">
      <c r="A1828" s="67" t="s">
        <v>134</v>
      </c>
      <c r="B1828" s="67" t="s">
        <v>135</v>
      </c>
      <c r="C1828" s="83">
        <v>3288</v>
      </c>
      <c r="D1828" s="102" t="s">
        <v>5485</v>
      </c>
      <c r="E1828" s="83" t="s">
        <v>1999</v>
      </c>
      <c r="F1828" s="67" t="s">
        <v>5807</v>
      </c>
      <c r="G1828" s="83">
        <v>500</v>
      </c>
      <c r="H1828" s="67" t="s">
        <v>162</v>
      </c>
      <c r="I1828" s="67">
        <v>1</v>
      </c>
      <c r="J1828" s="196">
        <v>42469</v>
      </c>
      <c r="K1828" s="67">
        <v>0</v>
      </c>
      <c r="L1828" s="123">
        <f t="shared" si="29"/>
        <v>33337</v>
      </c>
      <c r="M1828" s="108" t="s">
        <v>6007</v>
      </c>
      <c r="N1828" s="113" t="s">
        <v>9526</v>
      </c>
      <c r="Q1828" s="83" t="s">
        <v>137</v>
      </c>
      <c r="R1828" s="182" t="s">
        <v>137</v>
      </c>
      <c r="S1828" s="83" t="s">
        <v>139</v>
      </c>
      <c r="T1828" s="67" t="s">
        <v>140</v>
      </c>
      <c r="U1828" s="200" t="s">
        <v>7830</v>
      </c>
      <c r="X1828" s="83" t="s">
        <v>137</v>
      </c>
    </row>
    <row r="1829" spans="1:24" ht="23.25">
      <c r="A1829" s="67" t="s">
        <v>134</v>
      </c>
      <c r="B1829" s="67" t="s">
        <v>135</v>
      </c>
      <c r="C1829" s="83">
        <v>3289</v>
      </c>
      <c r="D1829" s="102" t="s">
        <v>5485</v>
      </c>
      <c r="E1829" s="83" t="s">
        <v>1529</v>
      </c>
      <c r="F1829" s="67" t="s">
        <v>5807</v>
      </c>
      <c r="G1829" s="83">
        <v>500</v>
      </c>
      <c r="H1829" s="67" t="s">
        <v>162</v>
      </c>
      <c r="I1829" s="67">
        <v>1</v>
      </c>
      <c r="J1829" s="196">
        <v>42469</v>
      </c>
      <c r="K1829" s="67">
        <v>0</v>
      </c>
      <c r="L1829" s="123">
        <f t="shared" si="29"/>
        <v>33337</v>
      </c>
      <c r="M1829" s="108" t="s">
        <v>5866</v>
      </c>
      <c r="N1829" s="113" t="s">
        <v>9526</v>
      </c>
      <c r="Q1829" s="83" t="s">
        <v>137</v>
      </c>
      <c r="R1829" s="182" t="s">
        <v>137</v>
      </c>
      <c r="S1829" s="83" t="s">
        <v>139</v>
      </c>
      <c r="T1829" s="67" t="s">
        <v>140</v>
      </c>
      <c r="U1829" s="200" t="s">
        <v>7830</v>
      </c>
      <c r="X1829" s="83" t="s">
        <v>137</v>
      </c>
    </row>
    <row r="1830" spans="1:24" ht="23.25">
      <c r="A1830" s="67" t="s">
        <v>134</v>
      </c>
      <c r="B1830" s="67" t="s">
        <v>135</v>
      </c>
      <c r="C1830" s="83">
        <v>3290</v>
      </c>
      <c r="D1830" s="102" t="s">
        <v>5570</v>
      </c>
      <c r="E1830" s="83" t="s">
        <v>2000</v>
      </c>
      <c r="F1830" s="67" t="s">
        <v>136</v>
      </c>
      <c r="G1830" s="83">
        <v>500</v>
      </c>
      <c r="H1830" s="67" t="s">
        <v>162</v>
      </c>
      <c r="I1830" s="67">
        <v>1</v>
      </c>
      <c r="J1830" s="196">
        <v>42469</v>
      </c>
      <c r="K1830" s="67">
        <v>0</v>
      </c>
      <c r="L1830" s="123">
        <f t="shared" si="29"/>
        <v>33337</v>
      </c>
      <c r="M1830" s="108" t="s">
        <v>5738</v>
      </c>
      <c r="N1830" s="113" t="s">
        <v>9526</v>
      </c>
      <c r="Q1830" s="83" t="s">
        <v>137</v>
      </c>
      <c r="R1830" s="182" t="s">
        <v>137</v>
      </c>
      <c r="S1830" s="83" t="s">
        <v>139</v>
      </c>
      <c r="T1830" s="67" t="s">
        <v>140</v>
      </c>
      <c r="U1830" s="200" t="s">
        <v>7830</v>
      </c>
      <c r="X1830" s="83" t="s">
        <v>137</v>
      </c>
    </row>
    <row r="1831" spans="1:24" ht="23.25">
      <c r="A1831" s="67" t="s">
        <v>134</v>
      </c>
      <c r="B1831" s="67" t="s">
        <v>135</v>
      </c>
      <c r="C1831" s="83">
        <v>3291</v>
      </c>
      <c r="D1831" s="102" t="s">
        <v>5570</v>
      </c>
      <c r="E1831" s="83" t="s">
        <v>2001</v>
      </c>
      <c r="F1831" s="67" t="s">
        <v>5807</v>
      </c>
      <c r="G1831" s="83">
        <v>500</v>
      </c>
      <c r="H1831" s="67" t="s">
        <v>162</v>
      </c>
      <c r="I1831" s="67">
        <v>1</v>
      </c>
      <c r="J1831" s="196">
        <v>42469</v>
      </c>
      <c r="K1831" s="67">
        <v>0</v>
      </c>
      <c r="L1831" s="123">
        <f t="shared" si="29"/>
        <v>33337</v>
      </c>
      <c r="M1831" s="108" t="s">
        <v>5788</v>
      </c>
      <c r="N1831" s="113" t="s">
        <v>9526</v>
      </c>
      <c r="Q1831" s="83" t="s">
        <v>137</v>
      </c>
      <c r="R1831" s="182" t="s">
        <v>137</v>
      </c>
      <c r="S1831" s="83" t="s">
        <v>139</v>
      </c>
      <c r="T1831" s="67" t="s">
        <v>140</v>
      </c>
      <c r="U1831" s="200" t="s">
        <v>7830</v>
      </c>
      <c r="X1831" s="83" t="s">
        <v>137</v>
      </c>
    </row>
    <row r="1832" spans="1:24" ht="23.25">
      <c r="A1832" s="67" t="s">
        <v>134</v>
      </c>
      <c r="B1832" s="67" t="s">
        <v>135</v>
      </c>
      <c r="C1832" s="83">
        <v>3292</v>
      </c>
      <c r="D1832" s="102" t="s">
        <v>5570</v>
      </c>
      <c r="E1832" s="83" t="s">
        <v>2002</v>
      </c>
      <c r="F1832" s="67" t="s">
        <v>136</v>
      </c>
      <c r="G1832" s="83">
        <v>500</v>
      </c>
      <c r="H1832" s="67" t="s">
        <v>162</v>
      </c>
      <c r="I1832" s="67">
        <v>1</v>
      </c>
      <c r="J1832" s="196">
        <v>42469</v>
      </c>
      <c r="K1832" s="67">
        <v>0</v>
      </c>
      <c r="L1832" s="123">
        <f t="shared" si="29"/>
        <v>33337</v>
      </c>
      <c r="M1832" s="108" t="s">
        <v>5738</v>
      </c>
      <c r="N1832" s="113" t="s">
        <v>9526</v>
      </c>
      <c r="Q1832" s="83" t="s">
        <v>137</v>
      </c>
      <c r="R1832" s="182" t="s">
        <v>137</v>
      </c>
      <c r="S1832" s="83" t="s">
        <v>139</v>
      </c>
      <c r="T1832" s="67" t="s">
        <v>140</v>
      </c>
      <c r="U1832" s="200" t="s">
        <v>7830</v>
      </c>
      <c r="X1832" s="83" t="s">
        <v>137</v>
      </c>
    </row>
    <row r="1833" spans="1:24" ht="23.25">
      <c r="A1833" s="67" t="s">
        <v>134</v>
      </c>
      <c r="B1833" s="67" t="s">
        <v>135</v>
      </c>
      <c r="C1833" s="83">
        <v>3293</v>
      </c>
      <c r="D1833" s="102" t="s">
        <v>5692</v>
      </c>
      <c r="E1833" s="83" t="s">
        <v>2003</v>
      </c>
      <c r="F1833" s="67" t="s">
        <v>5807</v>
      </c>
      <c r="G1833" s="83">
        <v>500</v>
      </c>
      <c r="H1833" s="67" t="s">
        <v>162</v>
      </c>
      <c r="I1833" s="67">
        <v>1</v>
      </c>
      <c r="J1833" s="196">
        <v>42469</v>
      </c>
      <c r="K1833" s="67">
        <v>0</v>
      </c>
      <c r="L1833" s="123">
        <f t="shared" si="29"/>
        <v>33337</v>
      </c>
      <c r="M1833" s="108" t="s">
        <v>5764</v>
      </c>
      <c r="N1833" s="113" t="s">
        <v>9526</v>
      </c>
      <c r="Q1833" s="83" t="s">
        <v>137</v>
      </c>
      <c r="R1833" s="182" t="s">
        <v>137</v>
      </c>
      <c r="S1833" s="83" t="s">
        <v>139</v>
      </c>
      <c r="T1833" s="67" t="s">
        <v>140</v>
      </c>
      <c r="U1833" s="200" t="s">
        <v>7830</v>
      </c>
      <c r="X1833" s="83" t="s">
        <v>137</v>
      </c>
    </row>
    <row r="1834" spans="1:24" ht="23.25">
      <c r="A1834" s="67" t="s">
        <v>134</v>
      </c>
      <c r="B1834" s="67" t="s">
        <v>135</v>
      </c>
      <c r="C1834" s="83">
        <v>3294</v>
      </c>
      <c r="D1834" s="102" t="s">
        <v>5692</v>
      </c>
      <c r="E1834" s="83" t="s">
        <v>2004</v>
      </c>
      <c r="F1834" s="67" t="s">
        <v>136</v>
      </c>
      <c r="G1834" s="83">
        <v>500</v>
      </c>
      <c r="H1834" s="67" t="s">
        <v>162</v>
      </c>
      <c r="I1834" s="67">
        <v>1</v>
      </c>
      <c r="J1834" s="196">
        <v>42469</v>
      </c>
      <c r="K1834" s="67">
        <v>0</v>
      </c>
      <c r="L1834" s="123">
        <f t="shared" si="29"/>
        <v>33337</v>
      </c>
      <c r="M1834" s="108" t="s">
        <v>5764</v>
      </c>
      <c r="N1834" s="113" t="s">
        <v>9526</v>
      </c>
      <c r="Q1834" s="83" t="s">
        <v>137</v>
      </c>
      <c r="R1834" s="182" t="s">
        <v>137</v>
      </c>
      <c r="S1834" s="83" t="s">
        <v>139</v>
      </c>
      <c r="T1834" s="67" t="s">
        <v>140</v>
      </c>
      <c r="U1834" s="200" t="s">
        <v>7830</v>
      </c>
      <c r="X1834" s="83" t="s">
        <v>137</v>
      </c>
    </row>
    <row r="1835" spans="1:24" ht="23.25">
      <c r="A1835" s="67" t="s">
        <v>134</v>
      </c>
      <c r="B1835" s="67" t="s">
        <v>135</v>
      </c>
      <c r="C1835" s="83">
        <v>3295</v>
      </c>
      <c r="D1835" s="102" t="s">
        <v>5692</v>
      </c>
      <c r="E1835" s="83" t="s">
        <v>2005</v>
      </c>
      <c r="F1835" s="67" t="s">
        <v>5807</v>
      </c>
      <c r="G1835" s="83">
        <v>500</v>
      </c>
      <c r="H1835" s="67" t="s">
        <v>162</v>
      </c>
      <c r="I1835" s="67">
        <v>1</v>
      </c>
      <c r="J1835" s="196">
        <v>42469</v>
      </c>
      <c r="K1835" s="67">
        <v>0</v>
      </c>
      <c r="L1835" s="123">
        <f t="shared" si="29"/>
        <v>33337</v>
      </c>
      <c r="M1835" s="108" t="s">
        <v>6045</v>
      </c>
      <c r="N1835" s="113" t="s">
        <v>9526</v>
      </c>
      <c r="Q1835" s="83" t="s">
        <v>137</v>
      </c>
      <c r="R1835" s="182" t="s">
        <v>137</v>
      </c>
      <c r="S1835" s="83" t="s">
        <v>139</v>
      </c>
      <c r="T1835" s="67" t="s">
        <v>140</v>
      </c>
      <c r="U1835" s="200" t="s">
        <v>7830</v>
      </c>
      <c r="X1835" s="83" t="s">
        <v>137</v>
      </c>
    </row>
    <row r="1836" spans="1:24" ht="23.25">
      <c r="A1836" s="67" t="s">
        <v>134</v>
      </c>
      <c r="B1836" s="67" t="s">
        <v>135</v>
      </c>
      <c r="C1836" s="83">
        <v>3296</v>
      </c>
      <c r="D1836" s="102" t="s">
        <v>5692</v>
      </c>
      <c r="E1836" s="83" t="s">
        <v>2006</v>
      </c>
      <c r="F1836" s="67" t="s">
        <v>136</v>
      </c>
      <c r="G1836" s="83">
        <v>500</v>
      </c>
      <c r="H1836" s="67" t="s">
        <v>162</v>
      </c>
      <c r="I1836" s="67">
        <v>1</v>
      </c>
      <c r="J1836" s="196">
        <v>42469</v>
      </c>
      <c r="K1836" s="67">
        <v>0</v>
      </c>
      <c r="L1836" s="123">
        <f t="shared" si="29"/>
        <v>33337</v>
      </c>
      <c r="M1836" s="108" t="s">
        <v>5764</v>
      </c>
      <c r="N1836" s="113" t="s">
        <v>9526</v>
      </c>
      <c r="Q1836" s="83" t="s">
        <v>137</v>
      </c>
      <c r="R1836" s="182" t="s">
        <v>137</v>
      </c>
      <c r="S1836" s="83" t="s">
        <v>139</v>
      </c>
      <c r="T1836" s="67" t="s">
        <v>140</v>
      </c>
      <c r="U1836" s="200" t="s">
        <v>7830</v>
      </c>
      <c r="X1836" s="83" t="s">
        <v>137</v>
      </c>
    </row>
    <row r="1837" spans="1:24" ht="23.25">
      <c r="A1837" s="67" t="s">
        <v>134</v>
      </c>
      <c r="B1837" s="67" t="s">
        <v>135</v>
      </c>
      <c r="C1837" s="83">
        <v>3297</v>
      </c>
      <c r="D1837" s="102" t="s">
        <v>5692</v>
      </c>
      <c r="E1837" s="83" t="s">
        <v>2007</v>
      </c>
      <c r="F1837" s="67" t="s">
        <v>5807</v>
      </c>
      <c r="G1837" s="83">
        <v>500</v>
      </c>
      <c r="H1837" s="67" t="s">
        <v>162</v>
      </c>
      <c r="I1837" s="67">
        <v>1</v>
      </c>
      <c r="J1837" s="196">
        <v>42469</v>
      </c>
      <c r="K1837" s="67">
        <v>0</v>
      </c>
      <c r="L1837" s="123">
        <f t="shared" si="29"/>
        <v>33337</v>
      </c>
      <c r="M1837" s="108" t="s">
        <v>5873</v>
      </c>
      <c r="N1837" s="113" t="s">
        <v>9526</v>
      </c>
      <c r="Q1837" s="83" t="s">
        <v>137</v>
      </c>
      <c r="R1837" s="182" t="s">
        <v>137</v>
      </c>
      <c r="S1837" s="83" t="s">
        <v>139</v>
      </c>
      <c r="T1837" s="67" t="s">
        <v>140</v>
      </c>
      <c r="U1837" s="200" t="s">
        <v>7830</v>
      </c>
      <c r="X1837" s="83" t="s">
        <v>137</v>
      </c>
    </row>
    <row r="1838" spans="1:24" ht="23.25">
      <c r="A1838" s="67" t="s">
        <v>134</v>
      </c>
      <c r="B1838" s="67" t="s">
        <v>135</v>
      </c>
      <c r="C1838" s="83">
        <v>3298</v>
      </c>
      <c r="D1838" s="102" t="s">
        <v>5692</v>
      </c>
      <c r="E1838" s="83" t="s">
        <v>2008</v>
      </c>
      <c r="F1838" s="67" t="s">
        <v>136</v>
      </c>
      <c r="G1838" s="83">
        <v>500</v>
      </c>
      <c r="H1838" s="67" t="s">
        <v>162</v>
      </c>
      <c r="I1838" s="67">
        <v>1</v>
      </c>
      <c r="J1838" s="196">
        <v>42469</v>
      </c>
      <c r="K1838" s="67">
        <v>0</v>
      </c>
      <c r="L1838" s="123">
        <f t="shared" si="29"/>
        <v>33337</v>
      </c>
      <c r="M1838" s="108" t="s">
        <v>6045</v>
      </c>
      <c r="N1838" s="113" t="s">
        <v>9526</v>
      </c>
      <c r="Q1838" s="83" t="s">
        <v>137</v>
      </c>
      <c r="R1838" s="182" t="s">
        <v>137</v>
      </c>
      <c r="S1838" s="83" t="s">
        <v>139</v>
      </c>
      <c r="T1838" s="67" t="s">
        <v>140</v>
      </c>
      <c r="U1838" s="200" t="s">
        <v>7830</v>
      </c>
      <c r="X1838" s="83" t="s">
        <v>137</v>
      </c>
    </row>
    <row r="1839" spans="1:24" ht="23.25">
      <c r="A1839" s="67" t="s">
        <v>134</v>
      </c>
      <c r="B1839" s="67" t="s">
        <v>135</v>
      </c>
      <c r="C1839" s="83">
        <v>3299</v>
      </c>
      <c r="D1839" s="102" t="s">
        <v>5692</v>
      </c>
      <c r="E1839" s="83" t="s">
        <v>2009</v>
      </c>
      <c r="F1839" s="67" t="s">
        <v>5807</v>
      </c>
      <c r="G1839" s="83">
        <v>500</v>
      </c>
      <c r="H1839" s="67" t="s">
        <v>162</v>
      </c>
      <c r="I1839" s="67">
        <v>1</v>
      </c>
      <c r="J1839" s="196">
        <v>42469</v>
      </c>
      <c r="K1839" s="67">
        <v>0</v>
      </c>
      <c r="L1839" s="123">
        <f t="shared" si="29"/>
        <v>33337</v>
      </c>
      <c r="M1839" s="108" t="s">
        <v>6045</v>
      </c>
      <c r="N1839" s="113" t="s">
        <v>9526</v>
      </c>
      <c r="Q1839" s="83" t="s">
        <v>137</v>
      </c>
      <c r="R1839" s="182" t="s">
        <v>137</v>
      </c>
      <c r="S1839" s="83" t="s">
        <v>139</v>
      </c>
      <c r="T1839" s="67" t="s">
        <v>140</v>
      </c>
      <c r="U1839" s="200" t="s">
        <v>7830</v>
      </c>
      <c r="X1839" s="83" t="s">
        <v>137</v>
      </c>
    </row>
    <row r="1840" spans="1:24" ht="23.25">
      <c r="A1840" s="67" t="s">
        <v>134</v>
      </c>
      <c r="B1840" s="67" t="s">
        <v>135</v>
      </c>
      <c r="C1840" s="83">
        <v>3300</v>
      </c>
      <c r="D1840" s="102" t="s">
        <v>5692</v>
      </c>
      <c r="E1840" s="83" t="s">
        <v>2010</v>
      </c>
      <c r="F1840" s="67" t="s">
        <v>5807</v>
      </c>
      <c r="G1840" s="83">
        <v>500</v>
      </c>
      <c r="H1840" s="67" t="s">
        <v>162</v>
      </c>
      <c r="I1840" s="67">
        <v>1</v>
      </c>
      <c r="J1840" s="196">
        <v>42469</v>
      </c>
      <c r="K1840" s="67">
        <v>0</v>
      </c>
      <c r="L1840" s="123">
        <f t="shared" si="29"/>
        <v>33337</v>
      </c>
      <c r="M1840" s="108" t="s">
        <v>6045</v>
      </c>
      <c r="N1840" s="113" t="s">
        <v>9526</v>
      </c>
      <c r="Q1840" s="83" t="s">
        <v>137</v>
      </c>
      <c r="R1840" s="182" t="s">
        <v>137</v>
      </c>
      <c r="S1840" s="83" t="s">
        <v>139</v>
      </c>
      <c r="T1840" s="67" t="s">
        <v>140</v>
      </c>
      <c r="U1840" s="200" t="s">
        <v>7830</v>
      </c>
      <c r="X1840" s="83" t="s">
        <v>137</v>
      </c>
    </row>
    <row r="1841" spans="1:24" ht="23.25">
      <c r="A1841" s="67" t="s">
        <v>134</v>
      </c>
      <c r="B1841" s="67" t="s">
        <v>135</v>
      </c>
      <c r="C1841" s="83">
        <v>3301</v>
      </c>
      <c r="D1841" s="102" t="s">
        <v>5619</v>
      </c>
      <c r="E1841" s="83" t="s">
        <v>2011</v>
      </c>
      <c r="F1841" s="67" t="s">
        <v>136</v>
      </c>
      <c r="G1841" s="83">
        <v>500</v>
      </c>
      <c r="H1841" s="67" t="s">
        <v>162</v>
      </c>
      <c r="I1841" s="67">
        <v>1</v>
      </c>
      <c r="J1841" s="196">
        <v>42469</v>
      </c>
      <c r="K1841" s="67">
        <v>0</v>
      </c>
      <c r="L1841" s="123">
        <f t="shared" ref="L1841:L1904" si="30">DATE(YEAR(J1841)-25,MONTH(J1841),DAY(J1841))</f>
        <v>33337</v>
      </c>
      <c r="M1841" s="108" t="s">
        <v>5950</v>
      </c>
      <c r="N1841" s="113" t="s">
        <v>9526</v>
      </c>
      <c r="Q1841" s="83" t="s">
        <v>137</v>
      </c>
      <c r="R1841" s="182" t="s">
        <v>137</v>
      </c>
      <c r="S1841" s="83" t="s">
        <v>139</v>
      </c>
      <c r="T1841" s="67" t="s">
        <v>140</v>
      </c>
      <c r="U1841" s="200" t="s">
        <v>7830</v>
      </c>
      <c r="X1841" s="83" t="s">
        <v>137</v>
      </c>
    </row>
    <row r="1842" spans="1:24" ht="23.25">
      <c r="A1842" s="67" t="s">
        <v>134</v>
      </c>
      <c r="B1842" s="67" t="s">
        <v>135</v>
      </c>
      <c r="C1842" s="83">
        <v>3302</v>
      </c>
      <c r="D1842" s="102" t="s">
        <v>5522</v>
      </c>
      <c r="E1842" s="83" t="s">
        <v>2012</v>
      </c>
      <c r="F1842" s="67" t="s">
        <v>136</v>
      </c>
      <c r="G1842" s="83">
        <v>500</v>
      </c>
      <c r="H1842" s="67" t="s">
        <v>162</v>
      </c>
      <c r="I1842" s="67">
        <v>1</v>
      </c>
      <c r="J1842" s="196">
        <v>42469</v>
      </c>
      <c r="K1842" s="67">
        <v>0</v>
      </c>
      <c r="L1842" s="123">
        <f t="shared" si="30"/>
        <v>33337</v>
      </c>
      <c r="M1842" s="108" t="s">
        <v>5875</v>
      </c>
      <c r="N1842" s="113" t="s">
        <v>9526</v>
      </c>
      <c r="Q1842" s="83" t="s">
        <v>137</v>
      </c>
      <c r="R1842" s="182" t="s">
        <v>137</v>
      </c>
      <c r="S1842" s="83" t="s">
        <v>139</v>
      </c>
      <c r="T1842" s="67" t="s">
        <v>140</v>
      </c>
      <c r="U1842" s="200" t="s">
        <v>7830</v>
      </c>
      <c r="X1842" s="83" t="s">
        <v>137</v>
      </c>
    </row>
    <row r="1843" spans="1:24" ht="23.25">
      <c r="A1843" s="67" t="s">
        <v>134</v>
      </c>
      <c r="B1843" s="67" t="s">
        <v>135</v>
      </c>
      <c r="C1843" s="83">
        <v>3303</v>
      </c>
      <c r="D1843" s="102" t="s">
        <v>5693</v>
      </c>
      <c r="E1843" s="83" t="s">
        <v>2013</v>
      </c>
      <c r="F1843" s="67" t="s">
        <v>136</v>
      </c>
      <c r="G1843" s="83">
        <v>10800</v>
      </c>
      <c r="H1843" s="67" t="s">
        <v>162</v>
      </c>
      <c r="I1843" s="67">
        <v>1</v>
      </c>
      <c r="J1843" s="196">
        <v>42469</v>
      </c>
      <c r="K1843" s="67">
        <v>0</v>
      </c>
      <c r="L1843" s="123">
        <f t="shared" si="30"/>
        <v>33337</v>
      </c>
      <c r="M1843" s="108" t="s">
        <v>5838</v>
      </c>
      <c r="N1843" s="113" t="s">
        <v>9526</v>
      </c>
      <c r="Q1843" s="83" t="s">
        <v>5176</v>
      </c>
      <c r="R1843" s="182" t="s">
        <v>3703</v>
      </c>
      <c r="S1843" s="83" t="s">
        <v>139</v>
      </c>
      <c r="T1843" s="67" t="s">
        <v>140</v>
      </c>
      <c r="U1843" s="200" t="s">
        <v>7830</v>
      </c>
      <c r="X1843" s="83" t="s">
        <v>137</v>
      </c>
    </row>
    <row r="1844" spans="1:24" ht="23.25">
      <c r="A1844" s="67" t="s">
        <v>134</v>
      </c>
      <c r="B1844" s="67" t="s">
        <v>135</v>
      </c>
      <c r="C1844" s="83">
        <v>3304</v>
      </c>
      <c r="D1844" s="102" t="s">
        <v>5522</v>
      </c>
      <c r="E1844" s="83" t="s">
        <v>2014</v>
      </c>
      <c r="F1844" s="67" t="s">
        <v>5807</v>
      </c>
      <c r="G1844" s="83">
        <v>500</v>
      </c>
      <c r="H1844" s="67" t="s">
        <v>162</v>
      </c>
      <c r="I1844" s="67">
        <v>1</v>
      </c>
      <c r="J1844" s="196">
        <v>42469</v>
      </c>
      <c r="K1844" s="67">
        <v>0</v>
      </c>
      <c r="L1844" s="123">
        <f t="shared" si="30"/>
        <v>33337</v>
      </c>
      <c r="M1844" s="108" t="s">
        <v>6030</v>
      </c>
      <c r="N1844" s="113" t="s">
        <v>9526</v>
      </c>
      <c r="Q1844" s="83">
        <v>9902656374</v>
      </c>
      <c r="R1844" s="182">
        <v>966282976055</v>
      </c>
      <c r="S1844" s="83" t="s">
        <v>139</v>
      </c>
      <c r="T1844" s="67" t="s">
        <v>140</v>
      </c>
      <c r="U1844" s="200" t="s">
        <v>7830</v>
      </c>
      <c r="X1844" s="83" t="s">
        <v>137</v>
      </c>
    </row>
    <row r="1845" spans="1:24" ht="23.25">
      <c r="A1845" s="67" t="s">
        <v>134</v>
      </c>
      <c r="B1845" s="67" t="s">
        <v>135</v>
      </c>
      <c r="C1845" s="83">
        <v>3305</v>
      </c>
      <c r="D1845" s="102" t="s">
        <v>5485</v>
      </c>
      <c r="E1845" s="83" t="s">
        <v>2015</v>
      </c>
      <c r="F1845" s="67" t="s">
        <v>5807</v>
      </c>
      <c r="G1845" s="83">
        <v>500</v>
      </c>
      <c r="H1845" s="67" t="s">
        <v>162</v>
      </c>
      <c r="I1845" s="67">
        <v>1</v>
      </c>
      <c r="J1845" s="196">
        <v>42469</v>
      </c>
      <c r="K1845" s="67">
        <v>0</v>
      </c>
      <c r="L1845" s="123">
        <f t="shared" si="30"/>
        <v>33337</v>
      </c>
      <c r="M1845" s="108" t="s">
        <v>6046</v>
      </c>
      <c r="N1845" s="113" t="s">
        <v>9526</v>
      </c>
      <c r="Q1845" s="83">
        <v>7795708401</v>
      </c>
      <c r="R1845" s="182">
        <v>994511588419</v>
      </c>
      <c r="S1845" s="83" t="s">
        <v>139</v>
      </c>
      <c r="T1845" s="67" t="s">
        <v>140</v>
      </c>
      <c r="U1845" s="200" t="s">
        <v>7830</v>
      </c>
      <c r="X1845" s="83" t="s">
        <v>137</v>
      </c>
    </row>
    <row r="1846" spans="1:24" ht="23.25">
      <c r="A1846" s="67" t="s">
        <v>134</v>
      </c>
      <c r="B1846" s="67" t="s">
        <v>135</v>
      </c>
      <c r="C1846" s="83">
        <v>3306</v>
      </c>
      <c r="D1846" s="102" t="s">
        <v>5483</v>
      </c>
      <c r="E1846" s="83" t="s">
        <v>2016</v>
      </c>
      <c r="F1846" s="67" t="s">
        <v>5807</v>
      </c>
      <c r="G1846" s="83">
        <v>500</v>
      </c>
      <c r="H1846" s="67" t="s">
        <v>162</v>
      </c>
      <c r="I1846" s="67">
        <v>1</v>
      </c>
      <c r="J1846" s="196">
        <v>42469</v>
      </c>
      <c r="K1846" s="67">
        <v>0</v>
      </c>
      <c r="L1846" s="123">
        <f t="shared" si="30"/>
        <v>33337</v>
      </c>
      <c r="M1846" s="108" t="s">
        <v>5946</v>
      </c>
      <c r="N1846" s="113" t="s">
        <v>9526</v>
      </c>
      <c r="Q1846" s="83" t="s">
        <v>137</v>
      </c>
      <c r="R1846" s="182" t="s">
        <v>137</v>
      </c>
      <c r="S1846" s="83" t="s">
        <v>139</v>
      </c>
      <c r="T1846" s="67" t="s">
        <v>140</v>
      </c>
      <c r="U1846" s="200" t="s">
        <v>7830</v>
      </c>
      <c r="X1846" s="83" t="s">
        <v>137</v>
      </c>
    </row>
    <row r="1847" spans="1:24" ht="23.25">
      <c r="A1847" s="67" t="s">
        <v>134</v>
      </c>
      <c r="B1847" s="67" t="s">
        <v>135</v>
      </c>
      <c r="C1847" s="83">
        <v>3307</v>
      </c>
      <c r="D1847" s="102" t="s">
        <v>172</v>
      </c>
      <c r="E1847" s="83" t="s">
        <v>2017</v>
      </c>
      <c r="F1847" s="67" t="s">
        <v>136</v>
      </c>
      <c r="G1847" s="83">
        <v>500</v>
      </c>
      <c r="H1847" s="67" t="s">
        <v>162</v>
      </c>
      <c r="I1847" s="67">
        <v>1</v>
      </c>
      <c r="J1847" s="196">
        <v>42469</v>
      </c>
      <c r="K1847" s="67">
        <v>0</v>
      </c>
      <c r="L1847" s="123">
        <f t="shared" si="30"/>
        <v>33337</v>
      </c>
      <c r="M1847" s="108" t="s">
        <v>5801</v>
      </c>
      <c r="N1847" s="113" t="s">
        <v>9526</v>
      </c>
      <c r="Q1847" s="83" t="s">
        <v>137</v>
      </c>
      <c r="R1847" s="182" t="s">
        <v>137</v>
      </c>
      <c r="S1847" s="83" t="s">
        <v>139</v>
      </c>
      <c r="T1847" s="67" t="s">
        <v>140</v>
      </c>
      <c r="U1847" s="200" t="s">
        <v>7830</v>
      </c>
      <c r="X1847" s="83" t="s">
        <v>137</v>
      </c>
    </row>
    <row r="1848" spans="1:24" ht="23.25">
      <c r="A1848" s="67" t="s">
        <v>134</v>
      </c>
      <c r="B1848" s="67" t="s">
        <v>135</v>
      </c>
      <c r="C1848" s="83">
        <v>3308</v>
      </c>
      <c r="D1848" s="102" t="s">
        <v>172</v>
      </c>
      <c r="E1848" s="83" t="s">
        <v>2018</v>
      </c>
      <c r="F1848" s="67" t="s">
        <v>5807</v>
      </c>
      <c r="G1848" s="83">
        <v>500</v>
      </c>
      <c r="H1848" s="67" t="s">
        <v>162</v>
      </c>
      <c r="I1848" s="67">
        <v>1</v>
      </c>
      <c r="J1848" s="196">
        <v>42469</v>
      </c>
      <c r="K1848" s="67">
        <v>0</v>
      </c>
      <c r="L1848" s="123">
        <f t="shared" si="30"/>
        <v>33337</v>
      </c>
      <c r="M1848" s="108" t="s">
        <v>5760</v>
      </c>
      <c r="N1848" s="113" t="s">
        <v>9526</v>
      </c>
      <c r="Q1848" s="83">
        <v>9986244978</v>
      </c>
      <c r="R1848" s="182">
        <v>876393336372</v>
      </c>
      <c r="S1848" s="83" t="s">
        <v>139</v>
      </c>
      <c r="T1848" s="67" t="s">
        <v>140</v>
      </c>
      <c r="U1848" s="200" t="s">
        <v>7830</v>
      </c>
      <c r="X1848" s="83" t="s">
        <v>137</v>
      </c>
    </row>
    <row r="1849" spans="1:24" ht="23.25">
      <c r="A1849" s="67" t="s">
        <v>134</v>
      </c>
      <c r="B1849" s="67" t="s">
        <v>135</v>
      </c>
      <c r="C1849" s="83">
        <v>3309</v>
      </c>
      <c r="D1849" s="102" t="s">
        <v>172</v>
      </c>
      <c r="E1849" s="83" t="s">
        <v>2019</v>
      </c>
      <c r="F1849" s="67" t="s">
        <v>5807</v>
      </c>
      <c r="G1849" s="83">
        <v>500</v>
      </c>
      <c r="H1849" s="67" t="s">
        <v>162</v>
      </c>
      <c r="I1849" s="67">
        <v>1</v>
      </c>
      <c r="J1849" s="196">
        <v>42469</v>
      </c>
      <c r="K1849" s="67">
        <v>0</v>
      </c>
      <c r="L1849" s="123">
        <f t="shared" si="30"/>
        <v>33337</v>
      </c>
      <c r="M1849" s="108" t="s">
        <v>5859</v>
      </c>
      <c r="N1849" s="113" t="s">
        <v>9526</v>
      </c>
      <c r="Q1849" s="83">
        <v>9986244978</v>
      </c>
      <c r="R1849" s="182">
        <v>247851438901</v>
      </c>
      <c r="S1849" s="83" t="s">
        <v>139</v>
      </c>
      <c r="T1849" s="67" t="s">
        <v>140</v>
      </c>
      <c r="U1849" s="200" t="s">
        <v>7830</v>
      </c>
      <c r="X1849" s="83" t="s">
        <v>137</v>
      </c>
    </row>
    <row r="1850" spans="1:24" ht="23.25">
      <c r="A1850" s="67" t="s">
        <v>134</v>
      </c>
      <c r="B1850" s="67" t="s">
        <v>135</v>
      </c>
      <c r="C1850" s="83">
        <v>3310</v>
      </c>
      <c r="D1850" s="102" t="s">
        <v>172</v>
      </c>
      <c r="E1850" s="83" t="s">
        <v>2020</v>
      </c>
      <c r="F1850" s="67" t="s">
        <v>136</v>
      </c>
      <c r="G1850" s="83">
        <v>500</v>
      </c>
      <c r="H1850" s="67" t="s">
        <v>162</v>
      </c>
      <c r="I1850" s="67">
        <v>1</v>
      </c>
      <c r="J1850" s="196">
        <v>42469</v>
      </c>
      <c r="K1850" s="67">
        <v>0</v>
      </c>
      <c r="L1850" s="123">
        <f t="shared" si="30"/>
        <v>33337</v>
      </c>
      <c r="M1850" s="108" t="s">
        <v>5801</v>
      </c>
      <c r="N1850" s="113" t="s">
        <v>9526</v>
      </c>
      <c r="Q1850" s="83">
        <v>9986244978</v>
      </c>
      <c r="R1850" s="182">
        <v>626404226741</v>
      </c>
      <c r="S1850" s="83" t="s">
        <v>139</v>
      </c>
      <c r="T1850" s="67" t="s">
        <v>140</v>
      </c>
      <c r="U1850" s="200" t="s">
        <v>7830</v>
      </c>
      <c r="X1850" s="83" t="s">
        <v>137</v>
      </c>
    </row>
    <row r="1851" spans="1:24" ht="23.25">
      <c r="A1851" s="67" t="s">
        <v>134</v>
      </c>
      <c r="B1851" s="67" t="s">
        <v>135</v>
      </c>
      <c r="C1851" s="83">
        <v>3311</v>
      </c>
      <c r="D1851" s="102" t="s">
        <v>5626</v>
      </c>
      <c r="E1851" s="83" t="s">
        <v>2021</v>
      </c>
      <c r="F1851" s="67" t="s">
        <v>5807</v>
      </c>
      <c r="G1851" s="83">
        <v>500</v>
      </c>
      <c r="H1851" s="67" t="s">
        <v>162</v>
      </c>
      <c r="I1851" s="67">
        <v>1</v>
      </c>
      <c r="J1851" s="196">
        <v>42469</v>
      </c>
      <c r="K1851" s="67">
        <v>0</v>
      </c>
      <c r="L1851" s="123">
        <f t="shared" si="30"/>
        <v>33337</v>
      </c>
      <c r="M1851" s="108" t="s">
        <v>6006</v>
      </c>
      <c r="N1851" s="113" t="s">
        <v>9526</v>
      </c>
      <c r="Q1851" s="83" t="s">
        <v>137</v>
      </c>
      <c r="R1851" s="182" t="s">
        <v>137</v>
      </c>
      <c r="S1851" s="83" t="s">
        <v>139</v>
      </c>
      <c r="T1851" s="67" t="s">
        <v>140</v>
      </c>
      <c r="U1851" s="200" t="s">
        <v>7830</v>
      </c>
      <c r="X1851" s="83" t="s">
        <v>137</v>
      </c>
    </row>
    <row r="1852" spans="1:24" ht="23.25">
      <c r="A1852" s="67" t="s">
        <v>134</v>
      </c>
      <c r="B1852" s="67" t="s">
        <v>135</v>
      </c>
      <c r="C1852" s="83">
        <v>2471</v>
      </c>
      <c r="D1852" s="102" t="s">
        <v>5626</v>
      </c>
      <c r="E1852" s="83" t="s">
        <v>2022</v>
      </c>
      <c r="F1852" s="67" t="s">
        <v>5807</v>
      </c>
      <c r="G1852" s="83">
        <v>500</v>
      </c>
      <c r="H1852" s="67" t="s">
        <v>162</v>
      </c>
      <c r="I1852" s="67">
        <v>1</v>
      </c>
      <c r="J1852" s="196">
        <v>42469</v>
      </c>
      <c r="K1852" s="67">
        <v>0</v>
      </c>
      <c r="L1852" s="123">
        <f t="shared" si="30"/>
        <v>33337</v>
      </c>
      <c r="M1852" s="108" t="s">
        <v>6006</v>
      </c>
      <c r="N1852" s="113" t="s">
        <v>9526</v>
      </c>
      <c r="Q1852" s="83" t="s">
        <v>137</v>
      </c>
      <c r="R1852" s="182" t="s">
        <v>137</v>
      </c>
      <c r="S1852" s="83" t="s">
        <v>139</v>
      </c>
      <c r="T1852" s="67" t="s">
        <v>140</v>
      </c>
      <c r="U1852" s="200" t="s">
        <v>7830</v>
      </c>
      <c r="X1852" s="83" t="s">
        <v>137</v>
      </c>
    </row>
    <row r="1853" spans="1:24" ht="23.25">
      <c r="A1853" s="67" t="s">
        <v>134</v>
      </c>
      <c r="B1853" s="67" t="s">
        <v>135</v>
      </c>
      <c r="C1853" s="83">
        <v>3312</v>
      </c>
      <c r="D1853" s="102" t="s">
        <v>5525</v>
      </c>
      <c r="E1853" s="83" t="s">
        <v>2023</v>
      </c>
      <c r="F1853" s="67" t="s">
        <v>5807</v>
      </c>
      <c r="G1853" s="83">
        <v>500</v>
      </c>
      <c r="H1853" s="67" t="s">
        <v>162</v>
      </c>
      <c r="I1853" s="67">
        <v>1</v>
      </c>
      <c r="J1853" s="196">
        <v>42469</v>
      </c>
      <c r="K1853" s="67">
        <v>0</v>
      </c>
      <c r="L1853" s="123">
        <f t="shared" si="30"/>
        <v>33337</v>
      </c>
      <c r="M1853" s="108" t="s">
        <v>5893</v>
      </c>
      <c r="N1853" s="113" t="s">
        <v>9526</v>
      </c>
      <c r="Q1853" s="83" t="s">
        <v>137</v>
      </c>
      <c r="R1853" s="182">
        <v>755333369234</v>
      </c>
      <c r="S1853" s="83" t="s">
        <v>139</v>
      </c>
      <c r="T1853" s="67" t="s">
        <v>140</v>
      </c>
      <c r="U1853" s="200" t="s">
        <v>7830</v>
      </c>
      <c r="X1853" s="83" t="s">
        <v>137</v>
      </c>
    </row>
    <row r="1854" spans="1:24" ht="23.25">
      <c r="A1854" s="67" t="s">
        <v>134</v>
      </c>
      <c r="B1854" s="67" t="s">
        <v>135</v>
      </c>
      <c r="C1854" s="83">
        <v>3313</v>
      </c>
      <c r="D1854" s="102" t="s">
        <v>5525</v>
      </c>
      <c r="E1854" s="83" t="s">
        <v>2024</v>
      </c>
      <c r="F1854" s="67" t="s">
        <v>5807</v>
      </c>
      <c r="G1854" s="83">
        <v>500</v>
      </c>
      <c r="H1854" s="67" t="s">
        <v>162</v>
      </c>
      <c r="I1854" s="67">
        <v>1</v>
      </c>
      <c r="J1854" s="196">
        <v>42469</v>
      </c>
      <c r="K1854" s="67">
        <v>0</v>
      </c>
      <c r="L1854" s="123">
        <f t="shared" si="30"/>
        <v>33337</v>
      </c>
      <c r="M1854" s="108" t="s">
        <v>5947</v>
      </c>
      <c r="N1854" s="113" t="s">
        <v>9526</v>
      </c>
      <c r="Q1854" s="83" t="s">
        <v>137</v>
      </c>
      <c r="R1854" s="182">
        <v>389438936046</v>
      </c>
      <c r="S1854" s="83" t="s">
        <v>139</v>
      </c>
      <c r="T1854" s="67" t="s">
        <v>140</v>
      </c>
      <c r="U1854" s="200" t="s">
        <v>7830</v>
      </c>
      <c r="X1854" s="83" t="s">
        <v>137</v>
      </c>
    </row>
    <row r="1855" spans="1:24" ht="23.25">
      <c r="A1855" s="67" t="s">
        <v>134</v>
      </c>
      <c r="B1855" s="67" t="s">
        <v>135</v>
      </c>
      <c r="C1855" s="83">
        <v>3314</v>
      </c>
      <c r="D1855" s="102" t="s">
        <v>5483</v>
      </c>
      <c r="E1855" s="83" t="s">
        <v>2025</v>
      </c>
      <c r="F1855" s="67" t="s">
        <v>136</v>
      </c>
      <c r="G1855" s="83">
        <v>500</v>
      </c>
      <c r="H1855" s="67" t="s">
        <v>162</v>
      </c>
      <c r="I1855" s="67">
        <v>1</v>
      </c>
      <c r="J1855" s="196">
        <v>42469</v>
      </c>
      <c r="K1855" s="67">
        <v>0</v>
      </c>
      <c r="L1855" s="123">
        <f t="shared" si="30"/>
        <v>33337</v>
      </c>
      <c r="M1855" s="108" t="s">
        <v>5946</v>
      </c>
      <c r="N1855" s="113" t="s">
        <v>9526</v>
      </c>
      <c r="Q1855" s="83" t="s">
        <v>137</v>
      </c>
      <c r="R1855" s="182" t="s">
        <v>137</v>
      </c>
      <c r="S1855" s="83" t="s">
        <v>139</v>
      </c>
      <c r="T1855" s="67" t="s">
        <v>140</v>
      </c>
      <c r="U1855" s="200" t="s">
        <v>7830</v>
      </c>
      <c r="X1855" s="83" t="s">
        <v>137</v>
      </c>
    </row>
    <row r="1856" spans="1:24" ht="23.25">
      <c r="A1856" s="67" t="s">
        <v>134</v>
      </c>
      <c r="B1856" s="67" t="s">
        <v>135</v>
      </c>
      <c r="C1856" s="83">
        <v>3315</v>
      </c>
      <c r="D1856" s="102" t="s">
        <v>5483</v>
      </c>
      <c r="E1856" s="83" t="s">
        <v>2026</v>
      </c>
      <c r="F1856" s="67" t="s">
        <v>5807</v>
      </c>
      <c r="G1856" s="83">
        <v>500</v>
      </c>
      <c r="H1856" s="67" t="s">
        <v>162</v>
      </c>
      <c r="I1856" s="67">
        <v>1</v>
      </c>
      <c r="J1856" s="196">
        <v>42469</v>
      </c>
      <c r="K1856" s="67">
        <v>0</v>
      </c>
      <c r="L1856" s="123">
        <f t="shared" si="30"/>
        <v>33337</v>
      </c>
      <c r="M1856" s="108" t="s">
        <v>5997</v>
      </c>
      <c r="N1856" s="113" t="s">
        <v>9526</v>
      </c>
      <c r="Q1856" s="83">
        <v>9448692645</v>
      </c>
      <c r="R1856" s="182">
        <v>552070299892</v>
      </c>
      <c r="S1856" s="83" t="s">
        <v>139</v>
      </c>
      <c r="T1856" s="67" t="s">
        <v>140</v>
      </c>
      <c r="U1856" s="200" t="s">
        <v>7830</v>
      </c>
      <c r="X1856" s="83" t="s">
        <v>137</v>
      </c>
    </row>
    <row r="1857" spans="1:24" ht="23.25">
      <c r="A1857" s="67" t="s">
        <v>134</v>
      </c>
      <c r="B1857" s="67" t="s">
        <v>135</v>
      </c>
      <c r="C1857" s="83">
        <v>3316</v>
      </c>
      <c r="D1857" s="102" t="s">
        <v>5483</v>
      </c>
      <c r="E1857" s="83" t="s">
        <v>2027</v>
      </c>
      <c r="F1857" s="67" t="s">
        <v>136</v>
      </c>
      <c r="G1857" s="83">
        <v>500</v>
      </c>
      <c r="H1857" s="67" t="s">
        <v>162</v>
      </c>
      <c r="I1857" s="67">
        <v>1</v>
      </c>
      <c r="J1857" s="196">
        <v>42469</v>
      </c>
      <c r="K1857" s="67">
        <v>0</v>
      </c>
      <c r="L1857" s="123">
        <f t="shared" si="30"/>
        <v>33337</v>
      </c>
      <c r="M1857" s="108" t="s">
        <v>5947</v>
      </c>
      <c r="N1857" s="113" t="s">
        <v>9526</v>
      </c>
      <c r="Q1857" s="83" t="s">
        <v>137</v>
      </c>
      <c r="R1857" s="182">
        <v>317634337998</v>
      </c>
      <c r="S1857" s="83" t="s">
        <v>139</v>
      </c>
      <c r="T1857" s="67" t="s">
        <v>140</v>
      </c>
      <c r="U1857" s="200" t="s">
        <v>7830</v>
      </c>
      <c r="X1857" s="83" t="s">
        <v>137</v>
      </c>
    </row>
    <row r="1858" spans="1:24" ht="23.25">
      <c r="A1858" s="67" t="s">
        <v>134</v>
      </c>
      <c r="B1858" s="67" t="s">
        <v>135</v>
      </c>
      <c r="C1858" s="83">
        <v>3317</v>
      </c>
      <c r="D1858" s="102" t="s">
        <v>5483</v>
      </c>
      <c r="E1858" s="83" t="s">
        <v>2028</v>
      </c>
      <c r="F1858" s="67" t="s">
        <v>136</v>
      </c>
      <c r="G1858" s="83">
        <v>500</v>
      </c>
      <c r="H1858" s="67" t="s">
        <v>162</v>
      </c>
      <c r="I1858" s="67">
        <v>1</v>
      </c>
      <c r="J1858" s="196">
        <v>42469</v>
      </c>
      <c r="K1858" s="67">
        <v>0</v>
      </c>
      <c r="L1858" s="123">
        <f t="shared" si="30"/>
        <v>33337</v>
      </c>
      <c r="M1858" s="108" t="s">
        <v>6047</v>
      </c>
      <c r="N1858" s="113" t="s">
        <v>9526</v>
      </c>
      <c r="Q1858" s="83">
        <v>9591429591</v>
      </c>
      <c r="R1858" s="182">
        <v>563460142066</v>
      </c>
      <c r="S1858" s="83" t="s">
        <v>139</v>
      </c>
      <c r="T1858" s="67" t="s">
        <v>140</v>
      </c>
      <c r="U1858" s="200" t="s">
        <v>7830</v>
      </c>
      <c r="X1858" s="83" t="s">
        <v>137</v>
      </c>
    </row>
    <row r="1859" spans="1:24" ht="23.25">
      <c r="A1859" s="67" t="s">
        <v>134</v>
      </c>
      <c r="B1859" s="67" t="s">
        <v>135</v>
      </c>
      <c r="C1859" s="83">
        <v>3318</v>
      </c>
      <c r="D1859" s="102" t="s">
        <v>5483</v>
      </c>
      <c r="E1859" s="83" t="s">
        <v>2029</v>
      </c>
      <c r="F1859" s="67" t="s">
        <v>136</v>
      </c>
      <c r="G1859" s="83">
        <v>500</v>
      </c>
      <c r="H1859" s="67" t="s">
        <v>162</v>
      </c>
      <c r="I1859" s="67">
        <v>1</v>
      </c>
      <c r="J1859" s="196">
        <v>42469</v>
      </c>
      <c r="K1859" s="67">
        <v>0</v>
      </c>
      <c r="L1859" s="123">
        <f t="shared" si="30"/>
        <v>33337</v>
      </c>
      <c r="M1859" s="108" t="s">
        <v>5998</v>
      </c>
      <c r="N1859" s="113" t="s">
        <v>9526</v>
      </c>
      <c r="Q1859" s="83" t="s">
        <v>5177</v>
      </c>
      <c r="R1859" s="182" t="s">
        <v>137</v>
      </c>
      <c r="S1859" s="83" t="s">
        <v>139</v>
      </c>
      <c r="T1859" s="67" t="s">
        <v>140</v>
      </c>
      <c r="U1859" s="200" t="s">
        <v>7830</v>
      </c>
      <c r="X1859" s="83" t="s">
        <v>137</v>
      </c>
    </row>
    <row r="1860" spans="1:24" ht="23.25">
      <c r="A1860" s="67" t="s">
        <v>134</v>
      </c>
      <c r="B1860" s="67" t="s">
        <v>135</v>
      </c>
      <c r="C1860" s="83">
        <v>3319</v>
      </c>
      <c r="D1860" s="102" t="s">
        <v>5483</v>
      </c>
      <c r="E1860" s="83" t="s">
        <v>2030</v>
      </c>
      <c r="F1860" s="67" t="s">
        <v>136</v>
      </c>
      <c r="G1860" s="83">
        <v>500</v>
      </c>
      <c r="H1860" s="67" t="s">
        <v>162</v>
      </c>
      <c r="I1860" s="67">
        <v>1</v>
      </c>
      <c r="J1860" s="196">
        <v>42469</v>
      </c>
      <c r="K1860" s="67">
        <v>0</v>
      </c>
      <c r="L1860" s="123">
        <f t="shared" si="30"/>
        <v>33337</v>
      </c>
      <c r="M1860" s="108" t="s">
        <v>5925</v>
      </c>
      <c r="N1860" s="113" t="s">
        <v>9526</v>
      </c>
      <c r="Q1860" s="83" t="s">
        <v>137</v>
      </c>
      <c r="R1860" s="182" t="s">
        <v>137</v>
      </c>
      <c r="S1860" s="83" t="s">
        <v>139</v>
      </c>
      <c r="T1860" s="67" t="s">
        <v>140</v>
      </c>
      <c r="U1860" s="200" t="s">
        <v>7830</v>
      </c>
      <c r="X1860" s="83" t="s">
        <v>137</v>
      </c>
    </row>
    <row r="1861" spans="1:24" ht="23.25">
      <c r="A1861" s="67" t="s">
        <v>134</v>
      </c>
      <c r="B1861" s="67" t="s">
        <v>135</v>
      </c>
      <c r="C1861" s="83">
        <v>3320</v>
      </c>
      <c r="D1861" s="102" t="s">
        <v>5483</v>
      </c>
      <c r="E1861" s="83" t="s">
        <v>2031</v>
      </c>
      <c r="F1861" s="67" t="s">
        <v>5807</v>
      </c>
      <c r="G1861" s="83">
        <v>500</v>
      </c>
      <c r="H1861" s="67" t="s">
        <v>162</v>
      </c>
      <c r="I1861" s="67">
        <v>1</v>
      </c>
      <c r="J1861" s="196">
        <v>42469</v>
      </c>
      <c r="K1861" s="67">
        <v>0</v>
      </c>
      <c r="L1861" s="123">
        <f t="shared" si="30"/>
        <v>33337</v>
      </c>
      <c r="M1861" s="108" t="s">
        <v>6048</v>
      </c>
      <c r="N1861" s="113" t="s">
        <v>9526</v>
      </c>
      <c r="Q1861" s="83" t="s">
        <v>137</v>
      </c>
      <c r="R1861" s="182" t="s">
        <v>137</v>
      </c>
      <c r="S1861" s="83" t="s">
        <v>139</v>
      </c>
      <c r="T1861" s="67" t="s">
        <v>140</v>
      </c>
      <c r="U1861" s="200" t="s">
        <v>7830</v>
      </c>
      <c r="X1861" s="83" t="s">
        <v>137</v>
      </c>
    </row>
    <row r="1862" spans="1:24" ht="23.25">
      <c r="A1862" s="67" t="s">
        <v>134</v>
      </c>
      <c r="B1862" s="67" t="s">
        <v>135</v>
      </c>
      <c r="C1862" s="83">
        <v>3321</v>
      </c>
      <c r="D1862" s="102" t="s">
        <v>5483</v>
      </c>
      <c r="E1862" s="83" t="s">
        <v>2032</v>
      </c>
      <c r="F1862" s="67" t="s">
        <v>136</v>
      </c>
      <c r="G1862" s="83">
        <v>1500</v>
      </c>
      <c r="H1862" s="67" t="s">
        <v>162</v>
      </c>
      <c r="I1862" s="67">
        <v>1</v>
      </c>
      <c r="J1862" s="196">
        <v>42469</v>
      </c>
      <c r="K1862" s="67">
        <v>0</v>
      </c>
      <c r="L1862" s="123">
        <f t="shared" si="30"/>
        <v>33337</v>
      </c>
      <c r="M1862" s="108" t="s">
        <v>5894</v>
      </c>
      <c r="N1862" s="113" t="s">
        <v>9526</v>
      </c>
      <c r="Q1862" s="83" t="s">
        <v>5178</v>
      </c>
      <c r="R1862" s="182" t="s">
        <v>3704</v>
      </c>
      <c r="S1862" s="83" t="s">
        <v>139</v>
      </c>
      <c r="T1862" s="67" t="s">
        <v>140</v>
      </c>
      <c r="U1862" s="200" t="s">
        <v>7830</v>
      </c>
      <c r="X1862" s="83" t="s">
        <v>137</v>
      </c>
    </row>
    <row r="1863" spans="1:24" ht="23.25">
      <c r="A1863" s="67" t="s">
        <v>134</v>
      </c>
      <c r="B1863" s="67" t="s">
        <v>135</v>
      </c>
      <c r="C1863" s="83">
        <v>3322</v>
      </c>
      <c r="D1863" s="102" t="s">
        <v>5485</v>
      </c>
      <c r="E1863" s="83" t="s">
        <v>2033</v>
      </c>
      <c r="F1863" s="67" t="s">
        <v>136</v>
      </c>
      <c r="G1863" s="83">
        <v>500</v>
      </c>
      <c r="H1863" s="67" t="s">
        <v>162</v>
      </c>
      <c r="I1863" s="67">
        <v>1</v>
      </c>
      <c r="J1863" s="196">
        <v>42469</v>
      </c>
      <c r="K1863" s="67">
        <v>0</v>
      </c>
      <c r="L1863" s="123">
        <f t="shared" si="30"/>
        <v>33337</v>
      </c>
      <c r="M1863" s="108" t="s">
        <v>5781</v>
      </c>
      <c r="N1863" s="113" t="s">
        <v>9526</v>
      </c>
      <c r="Q1863" s="83" t="s">
        <v>137</v>
      </c>
      <c r="R1863" s="182" t="s">
        <v>137</v>
      </c>
      <c r="S1863" s="83" t="s">
        <v>139</v>
      </c>
      <c r="T1863" s="67" t="s">
        <v>140</v>
      </c>
      <c r="U1863" s="200" t="s">
        <v>7830</v>
      </c>
      <c r="X1863" s="83" t="s">
        <v>137</v>
      </c>
    </row>
    <row r="1864" spans="1:24" ht="23.25">
      <c r="A1864" s="67" t="s">
        <v>134</v>
      </c>
      <c r="B1864" s="67" t="s">
        <v>135</v>
      </c>
      <c r="C1864" s="83">
        <v>3323</v>
      </c>
      <c r="D1864" s="102" t="s">
        <v>5542</v>
      </c>
      <c r="E1864" s="83" t="s">
        <v>2034</v>
      </c>
      <c r="F1864" s="67" t="s">
        <v>136</v>
      </c>
      <c r="G1864" s="83">
        <v>500</v>
      </c>
      <c r="H1864" s="67" t="s">
        <v>162</v>
      </c>
      <c r="I1864" s="67">
        <v>1</v>
      </c>
      <c r="J1864" s="196">
        <v>42469</v>
      </c>
      <c r="K1864" s="67">
        <v>0</v>
      </c>
      <c r="L1864" s="123">
        <f t="shared" si="30"/>
        <v>33337</v>
      </c>
      <c r="M1864" s="108" t="s">
        <v>178</v>
      </c>
      <c r="N1864" s="113" t="s">
        <v>9526</v>
      </c>
      <c r="Q1864" s="83" t="s">
        <v>137</v>
      </c>
      <c r="R1864" s="182" t="s">
        <v>137</v>
      </c>
      <c r="S1864" s="83" t="s">
        <v>139</v>
      </c>
      <c r="T1864" s="67" t="s">
        <v>140</v>
      </c>
      <c r="U1864" s="200" t="s">
        <v>7830</v>
      </c>
      <c r="X1864" s="83" t="s">
        <v>137</v>
      </c>
    </row>
    <row r="1865" spans="1:24" ht="23.25">
      <c r="A1865" s="67" t="s">
        <v>134</v>
      </c>
      <c r="B1865" s="67" t="s">
        <v>135</v>
      </c>
      <c r="C1865" s="83">
        <v>3324</v>
      </c>
      <c r="D1865" s="102" t="s">
        <v>5542</v>
      </c>
      <c r="E1865" s="83" t="s">
        <v>2035</v>
      </c>
      <c r="F1865" s="67" t="s">
        <v>136</v>
      </c>
      <c r="G1865" s="83">
        <v>500</v>
      </c>
      <c r="H1865" s="67" t="s">
        <v>162</v>
      </c>
      <c r="I1865" s="67">
        <v>1</v>
      </c>
      <c r="J1865" s="196">
        <v>42469</v>
      </c>
      <c r="K1865" s="67">
        <v>0</v>
      </c>
      <c r="L1865" s="123">
        <f t="shared" si="30"/>
        <v>33337</v>
      </c>
      <c r="M1865" s="108" t="s">
        <v>178</v>
      </c>
      <c r="N1865" s="113" t="s">
        <v>9526</v>
      </c>
      <c r="Q1865" s="83" t="s">
        <v>137</v>
      </c>
      <c r="R1865" s="182" t="s">
        <v>137</v>
      </c>
      <c r="S1865" s="83" t="s">
        <v>139</v>
      </c>
      <c r="T1865" s="67" t="s">
        <v>140</v>
      </c>
      <c r="U1865" s="200" t="s">
        <v>7830</v>
      </c>
      <c r="X1865" s="83" t="s">
        <v>137</v>
      </c>
    </row>
    <row r="1866" spans="1:24" ht="23.25">
      <c r="A1866" s="67" t="s">
        <v>134</v>
      </c>
      <c r="B1866" s="67" t="s">
        <v>135</v>
      </c>
      <c r="C1866" s="83">
        <v>3325</v>
      </c>
      <c r="D1866" s="102" t="s">
        <v>172</v>
      </c>
      <c r="E1866" s="83" t="s">
        <v>2036</v>
      </c>
      <c r="F1866" s="67" t="s">
        <v>136</v>
      </c>
      <c r="G1866" s="83">
        <v>500</v>
      </c>
      <c r="H1866" s="67" t="s">
        <v>162</v>
      </c>
      <c r="I1866" s="67">
        <v>1</v>
      </c>
      <c r="J1866" s="196">
        <v>42469</v>
      </c>
      <c r="K1866" s="67">
        <v>0</v>
      </c>
      <c r="L1866" s="123">
        <f t="shared" si="30"/>
        <v>33337</v>
      </c>
      <c r="M1866" s="108" t="s">
        <v>5825</v>
      </c>
      <c r="N1866" s="113" t="s">
        <v>9526</v>
      </c>
      <c r="Q1866" s="83" t="s">
        <v>137</v>
      </c>
      <c r="R1866" s="182" t="s">
        <v>137</v>
      </c>
      <c r="S1866" s="83" t="s">
        <v>139</v>
      </c>
      <c r="T1866" s="67" t="s">
        <v>140</v>
      </c>
      <c r="U1866" s="200" t="s">
        <v>7830</v>
      </c>
      <c r="X1866" s="83" t="s">
        <v>137</v>
      </c>
    </row>
    <row r="1867" spans="1:24" ht="23.25">
      <c r="A1867" s="67" t="s">
        <v>134</v>
      </c>
      <c r="B1867" s="67" t="s">
        <v>135</v>
      </c>
      <c r="C1867" s="83">
        <v>3326</v>
      </c>
      <c r="D1867" s="102" t="s">
        <v>5624</v>
      </c>
      <c r="E1867" s="83" t="s">
        <v>2037</v>
      </c>
      <c r="F1867" s="67" t="s">
        <v>136</v>
      </c>
      <c r="G1867" s="83">
        <v>21600</v>
      </c>
      <c r="H1867" s="67" t="s">
        <v>162</v>
      </c>
      <c r="I1867" s="67">
        <v>1</v>
      </c>
      <c r="J1867" s="196">
        <v>42469</v>
      </c>
      <c r="K1867" s="67">
        <v>0</v>
      </c>
      <c r="L1867" s="123">
        <f t="shared" si="30"/>
        <v>33337</v>
      </c>
      <c r="M1867" s="108" t="s">
        <v>5926</v>
      </c>
      <c r="N1867" s="113" t="s">
        <v>9526</v>
      </c>
      <c r="Q1867" s="83" t="s">
        <v>5179</v>
      </c>
      <c r="R1867" s="182" t="s">
        <v>3705</v>
      </c>
      <c r="S1867" s="83" t="s">
        <v>139</v>
      </c>
      <c r="T1867" s="67" t="s">
        <v>140</v>
      </c>
      <c r="U1867" s="200" t="s">
        <v>7831</v>
      </c>
      <c r="X1867" s="83" t="s">
        <v>7723</v>
      </c>
    </row>
    <row r="1868" spans="1:24" ht="23.25">
      <c r="A1868" s="67" t="s">
        <v>134</v>
      </c>
      <c r="B1868" s="67" t="s">
        <v>135</v>
      </c>
      <c r="C1868" s="83">
        <v>3327</v>
      </c>
      <c r="D1868" s="102" t="s">
        <v>5624</v>
      </c>
      <c r="E1868" s="83" t="s">
        <v>2038</v>
      </c>
      <c r="F1868" s="67" t="s">
        <v>136</v>
      </c>
      <c r="G1868" s="83">
        <v>21600</v>
      </c>
      <c r="H1868" s="67" t="s">
        <v>162</v>
      </c>
      <c r="I1868" s="67">
        <v>1</v>
      </c>
      <c r="J1868" s="196">
        <v>42469</v>
      </c>
      <c r="K1868" s="67">
        <v>0</v>
      </c>
      <c r="L1868" s="123">
        <f t="shared" si="30"/>
        <v>33337</v>
      </c>
      <c r="M1868" s="108" t="s">
        <v>5926</v>
      </c>
      <c r="N1868" s="113" t="s">
        <v>9526</v>
      </c>
      <c r="Q1868" s="83" t="s">
        <v>5180</v>
      </c>
      <c r="R1868" s="182" t="s">
        <v>3706</v>
      </c>
      <c r="S1868" s="83" t="s">
        <v>139</v>
      </c>
      <c r="T1868" s="67" t="s">
        <v>140</v>
      </c>
      <c r="U1868" s="200" t="s">
        <v>7831</v>
      </c>
      <c r="X1868" s="83" t="s">
        <v>137</v>
      </c>
    </row>
    <row r="1869" spans="1:24" ht="23.25">
      <c r="A1869" s="67" t="s">
        <v>134</v>
      </c>
      <c r="B1869" s="67" t="s">
        <v>135</v>
      </c>
      <c r="C1869" s="83">
        <v>3328</v>
      </c>
      <c r="D1869" s="102" t="s">
        <v>5485</v>
      </c>
      <c r="E1869" s="83" t="s">
        <v>2039</v>
      </c>
      <c r="F1869" s="67" t="s">
        <v>5807</v>
      </c>
      <c r="G1869" s="83">
        <v>500</v>
      </c>
      <c r="H1869" s="67" t="s">
        <v>162</v>
      </c>
      <c r="I1869" s="67">
        <v>1</v>
      </c>
      <c r="J1869" s="196">
        <v>42469</v>
      </c>
      <c r="K1869" s="67">
        <v>0</v>
      </c>
      <c r="L1869" s="123">
        <f t="shared" si="30"/>
        <v>33337</v>
      </c>
      <c r="M1869" s="108" t="s">
        <v>5943</v>
      </c>
      <c r="N1869" s="113" t="s">
        <v>9526</v>
      </c>
      <c r="Q1869" s="83">
        <v>9916363007</v>
      </c>
      <c r="R1869" s="182">
        <v>979447491385</v>
      </c>
      <c r="S1869" s="83" t="s">
        <v>139</v>
      </c>
      <c r="T1869" s="67" t="s">
        <v>140</v>
      </c>
      <c r="U1869" s="200" t="s">
        <v>7830</v>
      </c>
      <c r="X1869" s="83" t="s">
        <v>137</v>
      </c>
    </row>
    <row r="1870" spans="1:24" ht="23.25">
      <c r="A1870" s="67" t="s">
        <v>134</v>
      </c>
      <c r="B1870" s="67" t="s">
        <v>135</v>
      </c>
      <c r="C1870" s="83">
        <v>3329</v>
      </c>
      <c r="D1870" s="102" t="s">
        <v>5693</v>
      </c>
      <c r="E1870" s="83" t="s">
        <v>2040</v>
      </c>
      <c r="F1870" s="67" t="s">
        <v>136</v>
      </c>
      <c r="G1870" s="83">
        <v>500</v>
      </c>
      <c r="H1870" s="67" t="s">
        <v>162</v>
      </c>
      <c r="I1870" s="67">
        <v>1</v>
      </c>
      <c r="J1870" s="196">
        <v>42469</v>
      </c>
      <c r="K1870" s="67">
        <v>0</v>
      </c>
      <c r="L1870" s="123">
        <f t="shared" si="30"/>
        <v>33337</v>
      </c>
      <c r="M1870" s="108" t="s">
        <v>5903</v>
      </c>
      <c r="N1870" s="113" t="s">
        <v>9526</v>
      </c>
      <c r="Q1870" s="83">
        <v>9986410027</v>
      </c>
      <c r="R1870" s="182">
        <v>793726905686</v>
      </c>
      <c r="S1870" s="83" t="s">
        <v>139</v>
      </c>
      <c r="T1870" s="67" t="s">
        <v>140</v>
      </c>
      <c r="U1870" s="200" t="s">
        <v>7830</v>
      </c>
      <c r="X1870" s="83" t="s">
        <v>7724</v>
      </c>
    </row>
    <row r="1871" spans="1:24" ht="23.25">
      <c r="A1871" s="67" t="s">
        <v>134</v>
      </c>
      <c r="B1871" s="67" t="s">
        <v>135</v>
      </c>
      <c r="C1871" s="83">
        <v>3330</v>
      </c>
      <c r="D1871" s="102" t="s">
        <v>5624</v>
      </c>
      <c r="E1871" s="83" t="s">
        <v>2041</v>
      </c>
      <c r="F1871" s="67" t="s">
        <v>5807</v>
      </c>
      <c r="G1871" s="83">
        <v>500</v>
      </c>
      <c r="H1871" s="67" t="s">
        <v>162</v>
      </c>
      <c r="I1871" s="67">
        <v>1</v>
      </c>
      <c r="J1871" s="196">
        <v>42469</v>
      </c>
      <c r="K1871" s="67">
        <v>0</v>
      </c>
      <c r="L1871" s="123">
        <f t="shared" si="30"/>
        <v>33337</v>
      </c>
      <c r="M1871" s="108" t="s">
        <v>5925</v>
      </c>
      <c r="N1871" s="113" t="s">
        <v>9526</v>
      </c>
      <c r="Q1871" s="83" t="s">
        <v>137</v>
      </c>
      <c r="R1871" s="182" t="s">
        <v>137</v>
      </c>
      <c r="S1871" s="83" t="s">
        <v>139</v>
      </c>
      <c r="T1871" s="67" t="s">
        <v>140</v>
      </c>
      <c r="U1871" s="200" t="s">
        <v>7830</v>
      </c>
      <c r="X1871" s="83" t="s">
        <v>137</v>
      </c>
    </row>
    <row r="1872" spans="1:24" ht="23.25">
      <c r="A1872" s="67" t="s">
        <v>134</v>
      </c>
      <c r="B1872" s="67" t="s">
        <v>135</v>
      </c>
      <c r="C1872" s="83">
        <v>3331</v>
      </c>
      <c r="D1872" s="102" t="s">
        <v>5624</v>
      </c>
      <c r="E1872" s="83" t="s">
        <v>2042</v>
      </c>
      <c r="F1872" s="67" t="s">
        <v>5807</v>
      </c>
      <c r="G1872" s="83">
        <v>500</v>
      </c>
      <c r="H1872" s="67" t="s">
        <v>162</v>
      </c>
      <c r="I1872" s="67">
        <v>1</v>
      </c>
      <c r="J1872" s="196">
        <v>42469</v>
      </c>
      <c r="K1872" s="67">
        <v>0</v>
      </c>
      <c r="L1872" s="123">
        <f t="shared" si="30"/>
        <v>33337</v>
      </c>
      <c r="M1872" s="108" t="s">
        <v>5925</v>
      </c>
      <c r="N1872" s="113" t="s">
        <v>9526</v>
      </c>
      <c r="Q1872" s="83" t="s">
        <v>137</v>
      </c>
      <c r="R1872" s="182" t="s">
        <v>137</v>
      </c>
      <c r="S1872" s="83" t="s">
        <v>139</v>
      </c>
      <c r="T1872" s="67" t="s">
        <v>140</v>
      </c>
      <c r="U1872" s="200" t="s">
        <v>7830</v>
      </c>
      <c r="X1872" s="83" t="s">
        <v>7725</v>
      </c>
    </row>
    <row r="1873" spans="1:24" ht="23.25">
      <c r="A1873" s="67" t="s">
        <v>134</v>
      </c>
      <c r="B1873" s="67" t="s">
        <v>135</v>
      </c>
      <c r="C1873" s="83">
        <v>3332</v>
      </c>
      <c r="D1873" s="102" t="s">
        <v>5522</v>
      </c>
      <c r="E1873" s="83" t="s">
        <v>2043</v>
      </c>
      <c r="F1873" s="67" t="s">
        <v>136</v>
      </c>
      <c r="G1873" s="83">
        <v>6500</v>
      </c>
      <c r="H1873" s="67" t="s">
        <v>162</v>
      </c>
      <c r="I1873" s="67">
        <v>1</v>
      </c>
      <c r="J1873" s="196">
        <v>42469</v>
      </c>
      <c r="K1873" s="67">
        <v>0</v>
      </c>
      <c r="L1873" s="123">
        <f t="shared" si="30"/>
        <v>33337</v>
      </c>
      <c r="M1873" s="108" t="s">
        <v>5820</v>
      </c>
      <c r="N1873" s="113" t="s">
        <v>9526</v>
      </c>
      <c r="Q1873" s="83" t="s">
        <v>5181</v>
      </c>
      <c r="R1873" s="182" t="s">
        <v>3707</v>
      </c>
      <c r="S1873" s="83" t="s">
        <v>139</v>
      </c>
      <c r="T1873" s="67" t="s">
        <v>140</v>
      </c>
      <c r="U1873" s="200" t="s">
        <v>7831</v>
      </c>
      <c r="X1873" s="83" t="s">
        <v>137</v>
      </c>
    </row>
    <row r="1874" spans="1:24" ht="23.25">
      <c r="A1874" s="67" t="s">
        <v>134</v>
      </c>
      <c r="B1874" s="67" t="s">
        <v>135</v>
      </c>
      <c r="C1874" s="83">
        <v>3333</v>
      </c>
      <c r="D1874" s="102" t="s">
        <v>5522</v>
      </c>
      <c r="E1874" s="83" t="s">
        <v>2044</v>
      </c>
      <c r="F1874" s="67" t="s">
        <v>5807</v>
      </c>
      <c r="G1874" s="83">
        <v>500</v>
      </c>
      <c r="H1874" s="67" t="s">
        <v>162</v>
      </c>
      <c r="I1874" s="67">
        <v>1</v>
      </c>
      <c r="J1874" s="196">
        <v>42469</v>
      </c>
      <c r="K1874" s="67">
        <v>0</v>
      </c>
      <c r="L1874" s="123">
        <f t="shared" si="30"/>
        <v>33337</v>
      </c>
      <c r="M1874" s="108" t="s">
        <v>5820</v>
      </c>
      <c r="N1874" s="113" t="s">
        <v>9526</v>
      </c>
      <c r="Q1874" s="83">
        <v>9480717115</v>
      </c>
      <c r="R1874" s="182">
        <v>95639517941</v>
      </c>
      <c r="S1874" s="83" t="s">
        <v>139</v>
      </c>
      <c r="T1874" s="67" t="s">
        <v>140</v>
      </c>
      <c r="U1874" s="200" t="s">
        <v>7830</v>
      </c>
      <c r="X1874" s="83" t="s">
        <v>137</v>
      </c>
    </row>
    <row r="1875" spans="1:24" ht="23.25">
      <c r="A1875" s="67" t="s">
        <v>134</v>
      </c>
      <c r="B1875" s="67" t="s">
        <v>135</v>
      </c>
      <c r="C1875" s="83">
        <v>3334</v>
      </c>
      <c r="D1875" s="102" t="s">
        <v>5522</v>
      </c>
      <c r="E1875" s="83" t="s">
        <v>2045</v>
      </c>
      <c r="F1875" s="67" t="s">
        <v>5807</v>
      </c>
      <c r="G1875" s="83">
        <v>500</v>
      </c>
      <c r="H1875" s="67" t="s">
        <v>162</v>
      </c>
      <c r="I1875" s="67">
        <v>1</v>
      </c>
      <c r="J1875" s="196">
        <v>42469</v>
      </c>
      <c r="K1875" s="67">
        <v>0</v>
      </c>
      <c r="L1875" s="123">
        <f t="shared" si="30"/>
        <v>33337</v>
      </c>
      <c r="M1875" s="108" t="s">
        <v>5819</v>
      </c>
      <c r="N1875" s="113" t="s">
        <v>9526</v>
      </c>
      <c r="Q1875" s="83">
        <v>9480717115</v>
      </c>
      <c r="R1875" s="182">
        <v>607056158926</v>
      </c>
      <c r="S1875" s="83" t="s">
        <v>139</v>
      </c>
      <c r="T1875" s="67" t="s">
        <v>140</v>
      </c>
      <c r="U1875" s="200" t="s">
        <v>7830</v>
      </c>
      <c r="X1875" s="83" t="s">
        <v>137</v>
      </c>
    </row>
    <row r="1876" spans="1:24" ht="23.25">
      <c r="A1876" s="67" t="s">
        <v>134</v>
      </c>
      <c r="B1876" s="67" t="s">
        <v>135</v>
      </c>
      <c r="C1876" s="83">
        <v>3336</v>
      </c>
      <c r="D1876" s="102" t="s">
        <v>5523</v>
      </c>
      <c r="E1876" s="83" t="s">
        <v>2047</v>
      </c>
      <c r="F1876" s="67" t="s">
        <v>5807</v>
      </c>
      <c r="G1876" s="83">
        <v>500</v>
      </c>
      <c r="H1876" s="67" t="s">
        <v>162</v>
      </c>
      <c r="I1876" s="67">
        <v>1</v>
      </c>
      <c r="J1876" s="196">
        <v>42469</v>
      </c>
      <c r="K1876" s="67">
        <v>0</v>
      </c>
      <c r="L1876" s="123">
        <f t="shared" si="30"/>
        <v>33337</v>
      </c>
      <c r="M1876" s="108" t="s">
        <v>5820</v>
      </c>
      <c r="N1876" s="113" t="s">
        <v>9526</v>
      </c>
      <c r="Q1876" s="83" t="s">
        <v>3709</v>
      </c>
      <c r="R1876" s="182" t="s">
        <v>3709</v>
      </c>
      <c r="S1876" s="83" t="s">
        <v>139</v>
      </c>
      <c r="T1876" s="67" t="s">
        <v>140</v>
      </c>
      <c r="U1876" s="200" t="s">
        <v>7830</v>
      </c>
      <c r="X1876" s="83" t="s">
        <v>137</v>
      </c>
    </row>
    <row r="1877" spans="1:24" ht="23.25">
      <c r="A1877" s="67" t="s">
        <v>134</v>
      </c>
      <c r="B1877" s="67" t="s">
        <v>135</v>
      </c>
      <c r="C1877" s="83">
        <v>3337</v>
      </c>
      <c r="D1877" s="102" t="s">
        <v>5591</v>
      </c>
      <c r="E1877" s="83" t="s">
        <v>2048</v>
      </c>
      <c r="F1877" s="67" t="s">
        <v>136</v>
      </c>
      <c r="G1877" s="83">
        <v>3500</v>
      </c>
      <c r="H1877" s="67" t="s">
        <v>162</v>
      </c>
      <c r="I1877" s="67">
        <v>1</v>
      </c>
      <c r="J1877" s="196">
        <v>42469</v>
      </c>
      <c r="K1877" s="67">
        <v>0</v>
      </c>
      <c r="L1877" s="123">
        <f t="shared" si="30"/>
        <v>33337</v>
      </c>
      <c r="M1877" s="108" t="s">
        <v>5825</v>
      </c>
      <c r="N1877" s="113" t="s">
        <v>9526</v>
      </c>
      <c r="Q1877" s="83" t="s">
        <v>5183</v>
      </c>
      <c r="R1877" s="182" t="s">
        <v>3710</v>
      </c>
      <c r="S1877" s="83" t="s">
        <v>139</v>
      </c>
      <c r="T1877" s="67" t="s">
        <v>140</v>
      </c>
      <c r="U1877" s="200" t="s">
        <v>7830</v>
      </c>
      <c r="X1877" s="83" t="s">
        <v>137</v>
      </c>
    </row>
    <row r="1878" spans="1:24" ht="23.25">
      <c r="A1878" s="67" t="s">
        <v>134</v>
      </c>
      <c r="B1878" s="67" t="s">
        <v>135</v>
      </c>
      <c r="C1878" s="83">
        <v>3338</v>
      </c>
      <c r="D1878" s="102" t="s">
        <v>5591</v>
      </c>
      <c r="E1878" s="83" t="s">
        <v>2049</v>
      </c>
      <c r="F1878" s="67" t="s">
        <v>136</v>
      </c>
      <c r="G1878" s="83">
        <v>500</v>
      </c>
      <c r="H1878" s="67" t="s">
        <v>162</v>
      </c>
      <c r="I1878" s="67">
        <v>1</v>
      </c>
      <c r="J1878" s="196">
        <v>42469</v>
      </c>
      <c r="K1878" s="67">
        <v>0</v>
      </c>
      <c r="L1878" s="123">
        <f t="shared" si="30"/>
        <v>33337</v>
      </c>
      <c r="M1878" s="108" t="s">
        <v>5885</v>
      </c>
      <c r="N1878" s="113" t="s">
        <v>9526</v>
      </c>
      <c r="Q1878" s="83" t="s">
        <v>137</v>
      </c>
      <c r="R1878" s="182" t="s">
        <v>137</v>
      </c>
      <c r="S1878" s="83" t="s">
        <v>139</v>
      </c>
      <c r="T1878" s="67" t="s">
        <v>140</v>
      </c>
      <c r="U1878" s="200" t="s">
        <v>7830</v>
      </c>
      <c r="X1878" s="83" t="s">
        <v>137</v>
      </c>
    </row>
    <row r="1879" spans="1:24" ht="23.25">
      <c r="A1879" s="67" t="s">
        <v>134</v>
      </c>
      <c r="B1879" s="67" t="s">
        <v>135</v>
      </c>
      <c r="C1879" s="83">
        <v>3339</v>
      </c>
      <c r="D1879" s="102" t="s">
        <v>5541</v>
      </c>
      <c r="E1879" s="83" t="s">
        <v>2050</v>
      </c>
      <c r="F1879" s="67" t="s">
        <v>136</v>
      </c>
      <c r="G1879" s="83">
        <v>500</v>
      </c>
      <c r="H1879" s="67" t="s">
        <v>162</v>
      </c>
      <c r="I1879" s="67">
        <v>1</v>
      </c>
      <c r="J1879" s="196">
        <v>42469</v>
      </c>
      <c r="K1879" s="67">
        <v>0</v>
      </c>
      <c r="L1879" s="123">
        <f t="shared" si="30"/>
        <v>33337</v>
      </c>
      <c r="M1879" s="108" t="s">
        <v>6018</v>
      </c>
      <c r="N1879" s="113" t="s">
        <v>9526</v>
      </c>
      <c r="Q1879" s="83">
        <v>9591081405</v>
      </c>
      <c r="R1879" s="182">
        <v>886887732574</v>
      </c>
      <c r="S1879" s="83" t="s">
        <v>139</v>
      </c>
      <c r="T1879" s="67" t="s">
        <v>140</v>
      </c>
      <c r="U1879" s="200" t="s">
        <v>7830</v>
      </c>
      <c r="X1879" s="83" t="s">
        <v>137</v>
      </c>
    </row>
    <row r="1880" spans="1:24" ht="23.25">
      <c r="A1880" s="67" t="s">
        <v>134</v>
      </c>
      <c r="B1880" s="67" t="s">
        <v>135</v>
      </c>
      <c r="C1880" s="83">
        <v>3340</v>
      </c>
      <c r="D1880" s="102" t="s">
        <v>5591</v>
      </c>
      <c r="E1880" s="83" t="s">
        <v>2051</v>
      </c>
      <c r="F1880" s="67" t="s">
        <v>136</v>
      </c>
      <c r="G1880" s="83">
        <v>500</v>
      </c>
      <c r="H1880" s="67" t="s">
        <v>162</v>
      </c>
      <c r="I1880" s="67">
        <v>1</v>
      </c>
      <c r="J1880" s="196">
        <v>42469</v>
      </c>
      <c r="K1880" s="67">
        <v>0</v>
      </c>
      <c r="L1880" s="123">
        <f t="shared" si="30"/>
        <v>33337</v>
      </c>
      <c r="M1880" s="108" t="s">
        <v>6049</v>
      </c>
      <c r="N1880" s="113" t="s">
        <v>9526</v>
      </c>
      <c r="Q1880" s="83" t="s">
        <v>137</v>
      </c>
      <c r="R1880" s="182">
        <v>740115302771</v>
      </c>
      <c r="S1880" s="83" t="s">
        <v>139</v>
      </c>
      <c r="T1880" s="67" t="s">
        <v>140</v>
      </c>
      <c r="U1880" s="200" t="s">
        <v>7830</v>
      </c>
      <c r="X1880" s="83" t="s">
        <v>137</v>
      </c>
    </row>
    <row r="1881" spans="1:24" ht="23.25">
      <c r="A1881" s="67" t="s">
        <v>134</v>
      </c>
      <c r="B1881" s="67" t="s">
        <v>135</v>
      </c>
      <c r="C1881" s="83">
        <v>3341</v>
      </c>
      <c r="D1881" s="102" t="s">
        <v>5591</v>
      </c>
      <c r="E1881" s="83" t="s">
        <v>2052</v>
      </c>
      <c r="F1881" s="67" t="s">
        <v>136</v>
      </c>
      <c r="G1881" s="83">
        <v>500</v>
      </c>
      <c r="H1881" s="67" t="s">
        <v>162</v>
      </c>
      <c r="I1881" s="67">
        <v>1</v>
      </c>
      <c r="J1881" s="196">
        <v>42469</v>
      </c>
      <c r="K1881" s="67">
        <v>0</v>
      </c>
      <c r="L1881" s="123">
        <f t="shared" si="30"/>
        <v>33337</v>
      </c>
      <c r="M1881" s="108" t="s">
        <v>5760</v>
      </c>
      <c r="N1881" s="113" t="s">
        <v>9526</v>
      </c>
      <c r="Q1881" s="83">
        <v>8970901481</v>
      </c>
      <c r="R1881" s="182">
        <v>750128130491</v>
      </c>
      <c r="S1881" s="83" t="s">
        <v>139</v>
      </c>
      <c r="T1881" s="67" t="s">
        <v>140</v>
      </c>
      <c r="U1881" s="200" t="s">
        <v>7830</v>
      </c>
      <c r="X1881" s="83" t="s">
        <v>137</v>
      </c>
    </row>
    <row r="1882" spans="1:24" ht="23.25">
      <c r="A1882" s="67" t="s">
        <v>134</v>
      </c>
      <c r="B1882" s="67" t="s">
        <v>135</v>
      </c>
      <c r="C1882" s="83">
        <v>3342</v>
      </c>
      <c r="D1882" s="102" t="s">
        <v>5591</v>
      </c>
      <c r="E1882" s="83" t="s">
        <v>2053</v>
      </c>
      <c r="F1882" s="67" t="s">
        <v>5807</v>
      </c>
      <c r="G1882" s="83">
        <v>500</v>
      </c>
      <c r="H1882" s="67" t="s">
        <v>162</v>
      </c>
      <c r="I1882" s="67">
        <v>1</v>
      </c>
      <c r="J1882" s="196">
        <v>42469</v>
      </c>
      <c r="K1882" s="67">
        <v>0</v>
      </c>
      <c r="L1882" s="123">
        <f t="shared" si="30"/>
        <v>33337</v>
      </c>
      <c r="M1882" s="108" t="s">
        <v>5760</v>
      </c>
      <c r="N1882" s="113" t="s">
        <v>9526</v>
      </c>
      <c r="Q1882" s="83" t="s">
        <v>137</v>
      </c>
      <c r="R1882" s="182">
        <v>222226145787</v>
      </c>
      <c r="S1882" s="83" t="s">
        <v>139</v>
      </c>
      <c r="T1882" s="67" t="s">
        <v>140</v>
      </c>
      <c r="U1882" s="200" t="s">
        <v>7830</v>
      </c>
      <c r="X1882" s="83" t="s">
        <v>137</v>
      </c>
    </row>
    <row r="1883" spans="1:24" ht="23.25">
      <c r="A1883" s="67" t="s">
        <v>134</v>
      </c>
      <c r="B1883" s="67" t="s">
        <v>135</v>
      </c>
      <c r="C1883" s="83">
        <v>3343</v>
      </c>
      <c r="D1883" s="102" t="s">
        <v>5591</v>
      </c>
      <c r="E1883" s="83" t="s">
        <v>2054</v>
      </c>
      <c r="F1883" s="67" t="s">
        <v>5807</v>
      </c>
      <c r="G1883" s="83">
        <v>500</v>
      </c>
      <c r="H1883" s="67" t="s">
        <v>162</v>
      </c>
      <c r="I1883" s="67">
        <v>1</v>
      </c>
      <c r="J1883" s="196">
        <v>42469</v>
      </c>
      <c r="K1883" s="67">
        <v>0</v>
      </c>
      <c r="L1883" s="123">
        <f t="shared" si="30"/>
        <v>33337</v>
      </c>
      <c r="M1883" s="108" t="s">
        <v>5803</v>
      </c>
      <c r="N1883" s="113" t="s">
        <v>9526</v>
      </c>
      <c r="Q1883" s="83">
        <v>9008200130</v>
      </c>
      <c r="R1883" s="182">
        <v>981793831896</v>
      </c>
      <c r="S1883" s="83" t="s">
        <v>139</v>
      </c>
      <c r="T1883" s="67" t="s">
        <v>140</v>
      </c>
      <c r="U1883" s="200" t="s">
        <v>7830</v>
      </c>
      <c r="X1883" s="83" t="s">
        <v>137</v>
      </c>
    </row>
    <row r="1884" spans="1:24" ht="23.25">
      <c r="A1884" s="67" t="s">
        <v>134</v>
      </c>
      <c r="B1884" s="67" t="s">
        <v>135</v>
      </c>
      <c r="C1884" s="83">
        <v>3344</v>
      </c>
      <c r="D1884" s="102" t="s">
        <v>5591</v>
      </c>
      <c r="E1884" s="83" t="s">
        <v>2055</v>
      </c>
      <c r="F1884" s="67" t="s">
        <v>136</v>
      </c>
      <c r="G1884" s="83">
        <v>4800</v>
      </c>
      <c r="H1884" s="67" t="s">
        <v>162</v>
      </c>
      <c r="I1884" s="67">
        <v>1</v>
      </c>
      <c r="J1884" s="196">
        <v>42469</v>
      </c>
      <c r="K1884" s="67">
        <v>0</v>
      </c>
      <c r="L1884" s="123">
        <f t="shared" si="30"/>
        <v>33337</v>
      </c>
      <c r="M1884" s="108" t="s">
        <v>5810</v>
      </c>
      <c r="N1884" s="113" t="s">
        <v>9526</v>
      </c>
      <c r="Q1884" s="83" t="s">
        <v>5184</v>
      </c>
      <c r="R1884" s="182" t="s">
        <v>3711</v>
      </c>
      <c r="S1884" s="83" t="s">
        <v>139</v>
      </c>
      <c r="T1884" s="67" t="s">
        <v>140</v>
      </c>
      <c r="U1884" s="200" t="s">
        <v>7830</v>
      </c>
      <c r="X1884" s="83" t="s">
        <v>137</v>
      </c>
    </row>
    <row r="1885" spans="1:24" ht="23.25">
      <c r="A1885" s="67" t="s">
        <v>134</v>
      </c>
      <c r="B1885" s="67" t="s">
        <v>135</v>
      </c>
      <c r="C1885" s="83">
        <v>3345</v>
      </c>
      <c r="D1885" s="102" t="s">
        <v>5591</v>
      </c>
      <c r="E1885" s="83" t="s">
        <v>2056</v>
      </c>
      <c r="F1885" s="67" t="s">
        <v>5807</v>
      </c>
      <c r="G1885" s="83">
        <v>500</v>
      </c>
      <c r="H1885" s="67" t="s">
        <v>162</v>
      </c>
      <c r="I1885" s="67">
        <v>1</v>
      </c>
      <c r="J1885" s="196">
        <v>42469</v>
      </c>
      <c r="K1885" s="67">
        <v>0</v>
      </c>
      <c r="L1885" s="123">
        <f t="shared" si="30"/>
        <v>33337</v>
      </c>
      <c r="M1885" s="108" t="s">
        <v>6050</v>
      </c>
      <c r="N1885" s="113" t="s">
        <v>9526</v>
      </c>
      <c r="Q1885" s="83"/>
      <c r="R1885" s="182">
        <v>971054862336</v>
      </c>
      <c r="S1885" s="83" t="s">
        <v>139</v>
      </c>
      <c r="T1885" s="67" t="s">
        <v>140</v>
      </c>
      <c r="U1885" s="200" t="s">
        <v>7830</v>
      </c>
      <c r="X1885" s="83" t="s">
        <v>137</v>
      </c>
    </row>
    <row r="1886" spans="1:24" ht="23.25">
      <c r="A1886" s="67" t="s">
        <v>134</v>
      </c>
      <c r="B1886" s="67" t="s">
        <v>135</v>
      </c>
      <c r="C1886" s="83">
        <v>3346</v>
      </c>
      <c r="D1886" s="102" t="s">
        <v>5591</v>
      </c>
      <c r="E1886" s="83" t="s">
        <v>2057</v>
      </c>
      <c r="F1886" s="67" t="s">
        <v>5807</v>
      </c>
      <c r="G1886" s="83">
        <v>2500</v>
      </c>
      <c r="H1886" s="67" t="s">
        <v>162</v>
      </c>
      <c r="I1886" s="67">
        <v>1</v>
      </c>
      <c r="J1886" s="196">
        <v>42469</v>
      </c>
      <c r="K1886" s="67">
        <v>0</v>
      </c>
      <c r="L1886" s="123">
        <f t="shared" si="30"/>
        <v>33337</v>
      </c>
      <c r="M1886" s="108" t="s">
        <v>166</v>
      </c>
      <c r="N1886" s="113" t="s">
        <v>9526</v>
      </c>
      <c r="Q1886" s="83">
        <v>9880970532</v>
      </c>
      <c r="R1886" s="182">
        <v>666976425769</v>
      </c>
      <c r="S1886" s="83" t="s">
        <v>139</v>
      </c>
      <c r="T1886" s="67" t="s">
        <v>140</v>
      </c>
      <c r="U1886" s="200" t="s">
        <v>7830</v>
      </c>
      <c r="X1886" s="83" t="s">
        <v>137</v>
      </c>
    </row>
    <row r="1887" spans="1:24" ht="23.25">
      <c r="A1887" s="67" t="s">
        <v>134</v>
      </c>
      <c r="B1887" s="67" t="s">
        <v>135</v>
      </c>
      <c r="C1887" s="83">
        <v>3347</v>
      </c>
      <c r="D1887" s="102" t="s">
        <v>5591</v>
      </c>
      <c r="E1887" s="83" t="s">
        <v>2058</v>
      </c>
      <c r="F1887" s="67" t="s">
        <v>136</v>
      </c>
      <c r="G1887" s="83">
        <v>2500</v>
      </c>
      <c r="H1887" s="67" t="s">
        <v>162</v>
      </c>
      <c r="I1887" s="67">
        <v>1</v>
      </c>
      <c r="J1887" s="196">
        <v>42469</v>
      </c>
      <c r="K1887" s="67">
        <v>0</v>
      </c>
      <c r="L1887" s="123">
        <f t="shared" si="30"/>
        <v>33337</v>
      </c>
      <c r="M1887" s="108" t="s">
        <v>166</v>
      </c>
      <c r="N1887" s="113" t="s">
        <v>9526</v>
      </c>
      <c r="Q1887" s="83">
        <v>8197152954</v>
      </c>
      <c r="R1887" s="182">
        <v>550823866748</v>
      </c>
      <c r="S1887" s="83" t="s">
        <v>139</v>
      </c>
      <c r="T1887" s="67" t="s">
        <v>140</v>
      </c>
      <c r="U1887" s="200" t="s">
        <v>7830</v>
      </c>
      <c r="X1887" s="83" t="s">
        <v>137</v>
      </c>
    </row>
    <row r="1888" spans="1:24" ht="23.25">
      <c r="A1888" s="67" t="s">
        <v>134</v>
      </c>
      <c r="B1888" s="67" t="s">
        <v>135</v>
      </c>
      <c r="C1888" s="83">
        <v>3348</v>
      </c>
      <c r="D1888" s="102" t="s">
        <v>5591</v>
      </c>
      <c r="E1888" s="83" t="s">
        <v>2059</v>
      </c>
      <c r="F1888" s="67" t="s">
        <v>136</v>
      </c>
      <c r="G1888" s="83">
        <v>2500</v>
      </c>
      <c r="H1888" s="67" t="s">
        <v>162</v>
      </c>
      <c r="I1888" s="67">
        <v>1</v>
      </c>
      <c r="J1888" s="196">
        <v>42469</v>
      </c>
      <c r="K1888" s="67">
        <v>0</v>
      </c>
      <c r="L1888" s="123">
        <f t="shared" si="30"/>
        <v>33337</v>
      </c>
      <c r="M1888" s="108" t="s">
        <v>166</v>
      </c>
      <c r="N1888" s="113" t="s">
        <v>9526</v>
      </c>
      <c r="Q1888" s="83">
        <v>8197152954</v>
      </c>
      <c r="R1888" s="182">
        <v>820335864756</v>
      </c>
      <c r="S1888" s="83" t="s">
        <v>139</v>
      </c>
      <c r="T1888" s="67" t="s">
        <v>140</v>
      </c>
      <c r="U1888" s="200" t="s">
        <v>7830</v>
      </c>
      <c r="X1888" s="83" t="s">
        <v>137</v>
      </c>
    </row>
    <row r="1889" spans="1:24" ht="23.25">
      <c r="A1889" s="67" t="s">
        <v>134</v>
      </c>
      <c r="B1889" s="67" t="s">
        <v>135</v>
      </c>
      <c r="C1889" s="83">
        <v>3349</v>
      </c>
      <c r="D1889" s="102" t="s">
        <v>5595</v>
      </c>
      <c r="E1889" s="83" t="s">
        <v>2060</v>
      </c>
      <c r="F1889" s="67" t="s">
        <v>5807</v>
      </c>
      <c r="G1889" s="83">
        <v>500</v>
      </c>
      <c r="H1889" s="67" t="s">
        <v>162</v>
      </c>
      <c r="I1889" s="67">
        <v>1</v>
      </c>
      <c r="J1889" s="196">
        <v>42469</v>
      </c>
      <c r="K1889" s="67">
        <v>0</v>
      </c>
      <c r="L1889" s="123">
        <f t="shared" si="30"/>
        <v>33337</v>
      </c>
      <c r="M1889" s="108" t="s">
        <v>5774</v>
      </c>
      <c r="N1889" s="113" t="s">
        <v>9526</v>
      </c>
      <c r="Q1889" s="83">
        <v>9945537988</v>
      </c>
      <c r="R1889" s="182">
        <v>967278742265</v>
      </c>
      <c r="S1889" s="83" t="s">
        <v>139</v>
      </c>
      <c r="T1889" s="67" t="s">
        <v>140</v>
      </c>
      <c r="U1889" s="200" t="s">
        <v>7830</v>
      </c>
      <c r="X1889" s="83" t="s">
        <v>137</v>
      </c>
    </row>
    <row r="1890" spans="1:24" ht="23.25">
      <c r="A1890" s="67" t="s">
        <v>134</v>
      </c>
      <c r="B1890" s="67" t="s">
        <v>135</v>
      </c>
      <c r="C1890" s="83">
        <v>3350</v>
      </c>
      <c r="D1890" s="102" t="s">
        <v>5595</v>
      </c>
      <c r="E1890" s="83" t="s">
        <v>2061</v>
      </c>
      <c r="F1890" s="67" t="s">
        <v>5807</v>
      </c>
      <c r="G1890" s="83">
        <v>500</v>
      </c>
      <c r="H1890" s="67" t="s">
        <v>162</v>
      </c>
      <c r="I1890" s="67">
        <v>1</v>
      </c>
      <c r="J1890" s="196">
        <v>42469</v>
      </c>
      <c r="K1890" s="67">
        <v>0</v>
      </c>
      <c r="L1890" s="123">
        <f t="shared" si="30"/>
        <v>33337</v>
      </c>
      <c r="M1890" s="108" t="s">
        <v>5780</v>
      </c>
      <c r="N1890" s="113" t="s">
        <v>9526</v>
      </c>
      <c r="Q1890" s="83" t="s">
        <v>137</v>
      </c>
      <c r="R1890" s="182" t="s">
        <v>137</v>
      </c>
      <c r="S1890" s="83" t="s">
        <v>139</v>
      </c>
      <c r="T1890" s="67" t="s">
        <v>140</v>
      </c>
      <c r="U1890" s="200" t="s">
        <v>7830</v>
      </c>
      <c r="X1890" s="83" t="s">
        <v>137</v>
      </c>
    </row>
    <row r="1891" spans="1:24" ht="23.25">
      <c r="A1891" s="67" t="s">
        <v>134</v>
      </c>
      <c r="B1891" s="67" t="s">
        <v>135</v>
      </c>
      <c r="C1891" s="83">
        <v>3351</v>
      </c>
      <c r="D1891" s="102" t="s">
        <v>5595</v>
      </c>
      <c r="E1891" s="83" t="s">
        <v>2062</v>
      </c>
      <c r="F1891" s="67" t="s">
        <v>136</v>
      </c>
      <c r="G1891" s="83">
        <v>500</v>
      </c>
      <c r="H1891" s="67" t="s">
        <v>162</v>
      </c>
      <c r="I1891" s="67">
        <v>1</v>
      </c>
      <c r="J1891" s="196">
        <v>42469</v>
      </c>
      <c r="K1891" s="67">
        <v>0</v>
      </c>
      <c r="L1891" s="123">
        <f t="shared" si="30"/>
        <v>33337</v>
      </c>
      <c r="M1891" s="108" t="s">
        <v>5780</v>
      </c>
      <c r="N1891" s="113" t="s">
        <v>9526</v>
      </c>
      <c r="Q1891" s="83">
        <v>8197152954</v>
      </c>
      <c r="R1891" s="182">
        <v>295872904727</v>
      </c>
      <c r="S1891" s="83" t="s">
        <v>139</v>
      </c>
      <c r="T1891" s="67" t="s">
        <v>140</v>
      </c>
      <c r="U1891" s="200" t="s">
        <v>7830</v>
      </c>
      <c r="X1891" s="83" t="s">
        <v>137</v>
      </c>
    </row>
    <row r="1892" spans="1:24" ht="23.25">
      <c r="A1892" s="67" t="s">
        <v>134</v>
      </c>
      <c r="B1892" s="67" t="s">
        <v>135</v>
      </c>
      <c r="C1892" s="83">
        <v>3352</v>
      </c>
      <c r="D1892" s="102" t="s">
        <v>5595</v>
      </c>
      <c r="E1892" s="83" t="s">
        <v>2063</v>
      </c>
      <c r="F1892" s="67" t="s">
        <v>136</v>
      </c>
      <c r="G1892" s="83">
        <v>500</v>
      </c>
      <c r="H1892" s="67" t="s">
        <v>162</v>
      </c>
      <c r="I1892" s="67">
        <v>1</v>
      </c>
      <c r="J1892" s="196">
        <v>42469</v>
      </c>
      <c r="K1892" s="67">
        <v>0</v>
      </c>
      <c r="L1892" s="123">
        <f t="shared" si="30"/>
        <v>33337</v>
      </c>
      <c r="M1892" s="108" t="s">
        <v>5780</v>
      </c>
      <c r="N1892" s="113" t="s">
        <v>9526</v>
      </c>
      <c r="P1892" s="83"/>
      <c r="Q1892" s="83">
        <v>8197152954</v>
      </c>
      <c r="R1892" s="182">
        <v>913833739085</v>
      </c>
      <c r="S1892" s="83" t="s">
        <v>139</v>
      </c>
      <c r="T1892" s="67" t="s">
        <v>140</v>
      </c>
      <c r="U1892" s="200" t="s">
        <v>7830</v>
      </c>
      <c r="X1892" s="83" t="s">
        <v>137</v>
      </c>
    </row>
    <row r="1893" spans="1:24" ht="23.25">
      <c r="A1893" s="67" t="s">
        <v>134</v>
      </c>
      <c r="B1893" s="67" t="s">
        <v>135</v>
      </c>
      <c r="C1893" s="83">
        <v>3353</v>
      </c>
      <c r="D1893" s="102" t="s">
        <v>5595</v>
      </c>
      <c r="E1893" s="83" t="s">
        <v>2064</v>
      </c>
      <c r="F1893" s="67" t="s">
        <v>5807</v>
      </c>
      <c r="G1893" s="83">
        <v>500</v>
      </c>
      <c r="H1893" s="67" t="s">
        <v>162</v>
      </c>
      <c r="I1893" s="67">
        <v>1</v>
      </c>
      <c r="J1893" s="196">
        <v>42469</v>
      </c>
      <c r="K1893" s="67">
        <v>0</v>
      </c>
      <c r="L1893" s="123">
        <f t="shared" si="30"/>
        <v>33337</v>
      </c>
      <c r="M1893" s="108" t="s">
        <v>5885</v>
      </c>
      <c r="N1893" s="113" t="s">
        <v>9526</v>
      </c>
      <c r="Q1893" s="83" t="s">
        <v>137</v>
      </c>
      <c r="R1893" s="182">
        <v>642344062127</v>
      </c>
      <c r="S1893" s="83" t="s">
        <v>139</v>
      </c>
      <c r="T1893" s="67" t="s">
        <v>140</v>
      </c>
      <c r="U1893" s="200" t="s">
        <v>7830</v>
      </c>
      <c r="X1893" s="83" t="s">
        <v>137</v>
      </c>
    </row>
    <row r="1894" spans="1:24" ht="23.25">
      <c r="A1894" s="67" t="s">
        <v>134</v>
      </c>
      <c r="B1894" s="67" t="s">
        <v>135</v>
      </c>
      <c r="C1894" s="83">
        <v>3354</v>
      </c>
      <c r="D1894" s="102" t="s">
        <v>5595</v>
      </c>
      <c r="E1894" s="83" t="s">
        <v>2065</v>
      </c>
      <c r="F1894" s="67" t="s">
        <v>136</v>
      </c>
      <c r="G1894" s="83">
        <v>8400</v>
      </c>
      <c r="H1894" s="67" t="s">
        <v>162</v>
      </c>
      <c r="I1894" s="67">
        <v>1</v>
      </c>
      <c r="J1894" s="196">
        <v>42469</v>
      </c>
      <c r="K1894" s="67">
        <v>0</v>
      </c>
      <c r="L1894" s="123">
        <f t="shared" si="30"/>
        <v>33337</v>
      </c>
      <c r="M1894" s="108" t="s">
        <v>5885</v>
      </c>
      <c r="N1894" s="113" t="s">
        <v>9526</v>
      </c>
      <c r="Q1894" s="83" t="s">
        <v>5128</v>
      </c>
      <c r="R1894" s="182" t="s">
        <v>3712</v>
      </c>
      <c r="S1894" s="83" t="s">
        <v>139</v>
      </c>
      <c r="T1894" s="67" t="s">
        <v>140</v>
      </c>
      <c r="U1894" s="200" t="s">
        <v>7830</v>
      </c>
      <c r="X1894" s="83" t="s">
        <v>137</v>
      </c>
    </row>
    <row r="1895" spans="1:24" ht="23.25">
      <c r="A1895" s="67" t="s">
        <v>134</v>
      </c>
      <c r="B1895" s="67" t="s">
        <v>135</v>
      </c>
      <c r="C1895" s="83">
        <v>3356</v>
      </c>
      <c r="D1895" s="102" t="s">
        <v>5591</v>
      </c>
      <c r="E1895" s="83" t="s">
        <v>2066</v>
      </c>
      <c r="F1895" s="67" t="s">
        <v>136</v>
      </c>
      <c r="G1895" s="83">
        <v>500</v>
      </c>
      <c r="H1895" s="67" t="s">
        <v>162</v>
      </c>
      <c r="I1895" s="67">
        <v>1</v>
      </c>
      <c r="J1895" s="196">
        <v>42469</v>
      </c>
      <c r="K1895" s="67">
        <v>0</v>
      </c>
      <c r="L1895" s="123">
        <f t="shared" si="30"/>
        <v>33337</v>
      </c>
      <c r="M1895" s="108" t="s">
        <v>5885</v>
      </c>
      <c r="N1895" s="113" t="s">
        <v>9526</v>
      </c>
      <c r="Q1895" s="83" t="s">
        <v>5128</v>
      </c>
      <c r="R1895" s="182">
        <v>763377181584</v>
      </c>
      <c r="S1895" s="83" t="s">
        <v>139</v>
      </c>
      <c r="T1895" s="67" t="s">
        <v>140</v>
      </c>
      <c r="U1895" s="200" t="s">
        <v>7830</v>
      </c>
      <c r="X1895" s="83" t="s">
        <v>137</v>
      </c>
    </row>
    <row r="1896" spans="1:24" ht="23.25">
      <c r="A1896" s="67" t="s">
        <v>134</v>
      </c>
      <c r="B1896" s="67" t="s">
        <v>135</v>
      </c>
      <c r="C1896" s="83">
        <v>3357</v>
      </c>
      <c r="D1896" s="102" t="s">
        <v>5591</v>
      </c>
      <c r="E1896" s="83" t="s">
        <v>2067</v>
      </c>
      <c r="F1896" s="67" t="s">
        <v>5807</v>
      </c>
      <c r="G1896" s="83">
        <v>500</v>
      </c>
      <c r="H1896" s="67" t="s">
        <v>162</v>
      </c>
      <c r="I1896" s="67">
        <v>1</v>
      </c>
      <c r="J1896" s="196">
        <v>42469</v>
      </c>
      <c r="K1896" s="67">
        <v>0</v>
      </c>
      <c r="L1896" s="123">
        <f t="shared" si="30"/>
        <v>33337</v>
      </c>
      <c r="M1896" s="108" t="s">
        <v>6051</v>
      </c>
      <c r="N1896" s="113" t="s">
        <v>9526</v>
      </c>
      <c r="Q1896" s="83" t="s">
        <v>137</v>
      </c>
      <c r="R1896" s="182" t="s">
        <v>137</v>
      </c>
      <c r="S1896" s="83" t="s">
        <v>139</v>
      </c>
      <c r="T1896" s="67" t="s">
        <v>140</v>
      </c>
      <c r="U1896" s="200" t="s">
        <v>7830</v>
      </c>
      <c r="X1896" s="83" t="s">
        <v>137</v>
      </c>
    </row>
    <row r="1897" spans="1:24" ht="23.25">
      <c r="A1897" s="67" t="s">
        <v>134</v>
      </c>
      <c r="B1897" s="67" t="s">
        <v>135</v>
      </c>
      <c r="C1897" s="83">
        <v>3358</v>
      </c>
      <c r="D1897" s="102" t="s">
        <v>5591</v>
      </c>
      <c r="E1897" s="83" t="s">
        <v>2068</v>
      </c>
      <c r="F1897" s="67" t="s">
        <v>5807</v>
      </c>
      <c r="G1897" s="83">
        <v>500</v>
      </c>
      <c r="H1897" s="67" t="s">
        <v>162</v>
      </c>
      <c r="I1897" s="67">
        <v>1</v>
      </c>
      <c r="J1897" s="196">
        <v>42469</v>
      </c>
      <c r="K1897" s="67">
        <v>0</v>
      </c>
      <c r="L1897" s="123">
        <f t="shared" si="30"/>
        <v>33337</v>
      </c>
      <c r="M1897" s="108" t="s">
        <v>5931</v>
      </c>
      <c r="N1897" s="113" t="s">
        <v>9526</v>
      </c>
      <c r="Q1897" s="83">
        <v>9740039569</v>
      </c>
      <c r="R1897" s="182">
        <v>201645930880</v>
      </c>
      <c r="S1897" s="83" t="s">
        <v>139</v>
      </c>
      <c r="T1897" s="67" t="s">
        <v>140</v>
      </c>
      <c r="U1897" s="200" t="s">
        <v>7830</v>
      </c>
      <c r="X1897" s="83" t="s">
        <v>137</v>
      </c>
    </row>
    <row r="1898" spans="1:24" ht="23.25">
      <c r="A1898" s="67" t="s">
        <v>134</v>
      </c>
      <c r="B1898" s="67" t="s">
        <v>135</v>
      </c>
      <c r="C1898" s="83">
        <v>3359</v>
      </c>
      <c r="D1898" s="102" t="s">
        <v>5591</v>
      </c>
      <c r="E1898" s="83" t="s">
        <v>2069</v>
      </c>
      <c r="F1898" s="67" t="s">
        <v>5807</v>
      </c>
      <c r="G1898" s="83">
        <v>500</v>
      </c>
      <c r="H1898" s="67" t="s">
        <v>162</v>
      </c>
      <c r="I1898" s="67">
        <v>1</v>
      </c>
      <c r="J1898" s="196">
        <v>42469</v>
      </c>
      <c r="K1898" s="67">
        <v>0</v>
      </c>
      <c r="L1898" s="123">
        <f t="shared" si="30"/>
        <v>33337</v>
      </c>
      <c r="M1898" s="108" t="s">
        <v>5943</v>
      </c>
      <c r="N1898" s="113" t="s">
        <v>9526</v>
      </c>
      <c r="Q1898" s="83">
        <v>9611093904</v>
      </c>
      <c r="R1898" s="182">
        <v>905134173136</v>
      </c>
      <c r="S1898" s="83" t="s">
        <v>139</v>
      </c>
      <c r="T1898" s="67" t="s">
        <v>140</v>
      </c>
      <c r="U1898" s="200" t="s">
        <v>7830</v>
      </c>
      <c r="X1898" s="83" t="s">
        <v>137</v>
      </c>
    </row>
    <row r="1899" spans="1:24" ht="23.25">
      <c r="A1899" s="67" t="s">
        <v>134</v>
      </c>
      <c r="B1899" s="67" t="s">
        <v>135</v>
      </c>
      <c r="C1899" s="83">
        <v>3360</v>
      </c>
      <c r="D1899" s="102" t="s">
        <v>5591</v>
      </c>
      <c r="E1899" s="83" t="s">
        <v>2070</v>
      </c>
      <c r="F1899" s="67" t="s">
        <v>5807</v>
      </c>
      <c r="G1899" s="83">
        <v>500</v>
      </c>
      <c r="H1899" s="67" t="s">
        <v>162</v>
      </c>
      <c r="I1899" s="67">
        <v>1</v>
      </c>
      <c r="J1899" s="196">
        <v>42469</v>
      </c>
      <c r="K1899" s="67">
        <v>0</v>
      </c>
      <c r="L1899" s="123">
        <f t="shared" si="30"/>
        <v>33337</v>
      </c>
      <c r="M1899" s="108" t="s">
        <v>6052</v>
      </c>
      <c r="N1899" s="113" t="s">
        <v>9526</v>
      </c>
      <c r="Q1899" s="83">
        <v>7760957344</v>
      </c>
      <c r="R1899" s="182">
        <v>792352378354</v>
      </c>
      <c r="S1899" s="83" t="s">
        <v>139</v>
      </c>
      <c r="T1899" s="67" t="s">
        <v>140</v>
      </c>
      <c r="U1899" s="200" t="s">
        <v>7830</v>
      </c>
      <c r="X1899" s="83" t="s">
        <v>137</v>
      </c>
    </row>
    <row r="1900" spans="1:24" ht="23.25">
      <c r="A1900" s="67" t="s">
        <v>134</v>
      </c>
      <c r="B1900" s="67" t="s">
        <v>135</v>
      </c>
      <c r="C1900" s="83">
        <v>3361</v>
      </c>
      <c r="D1900" s="102" t="s">
        <v>5501</v>
      </c>
      <c r="E1900" s="83" t="s">
        <v>2071</v>
      </c>
      <c r="F1900" s="67" t="s">
        <v>5807</v>
      </c>
      <c r="G1900" s="83">
        <v>500</v>
      </c>
      <c r="H1900" s="67" t="s">
        <v>162</v>
      </c>
      <c r="I1900" s="67">
        <v>1</v>
      </c>
      <c r="J1900" s="196">
        <v>42469</v>
      </c>
      <c r="K1900" s="67">
        <v>0</v>
      </c>
      <c r="L1900" s="123">
        <f t="shared" si="30"/>
        <v>33337</v>
      </c>
      <c r="M1900" s="108" t="s">
        <v>5903</v>
      </c>
      <c r="N1900" s="113" t="s">
        <v>9526</v>
      </c>
      <c r="Q1900" s="83" t="s">
        <v>137</v>
      </c>
      <c r="R1900" s="182" t="s">
        <v>137</v>
      </c>
      <c r="S1900" s="83" t="s">
        <v>139</v>
      </c>
      <c r="T1900" s="67" t="s">
        <v>140</v>
      </c>
      <c r="U1900" s="200" t="s">
        <v>7830</v>
      </c>
      <c r="X1900" s="83" t="s">
        <v>137</v>
      </c>
    </row>
    <row r="1901" spans="1:24" ht="23.25">
      <c r="A1901" s="67" t="s">
        <v>134</v>
      </c>
      <c r="B1901" s="67" t="s">
        <v>135</v>
      </c>
      <c r="C1901" s="83">
        <v>3362</v>
      </c>
      <c r="D1901" s="102" t="s">
        <v>5501</v>
      </c>
      <c r="E1901" s="83" t="s">
        <v>2072</v>
      </c>
      <c r="F1901" s="67" t="s">
        <v>5807</v>
      </c>
      <c r="G1901" s="83">
        <v>500</v>
      </c>
      <c r="H1901" s="67" t="s">
        <v>162</v>
      </c>
      <c r="I1901" s="67">
        <v>1</v>
      </c>
      <c r="J1901" s="196">
        <v>42469</v>
      </c>
      <c r="K1901" s="67">
        <v>0</v>
      </c>
      <c r="L1901" s="123">
        <f t="shared" si="30"/>
        <v>33337</v>
      </c>
      <c r="M1901" s="108" t="s">
        <v>5903</v>
      </c>
      <c r="N1901" s="113" t="s">
        <v>9526</v>
      </c>
      <c r="Q1901" s="83" t="s">
        <v>5185</v>
      </c>
      <c r="R1901" s="182" t="s">
        <v>3713</v>
      </c>
      <c r="S1901" s="83" t="s">
        <v>139</v>
      </c>
      <c r="T1901" s="67" t="s">
        <v>140</v>
      </c>
      <c r="U1901" s="200" t="s">
        <v>7830</v>
      </c>
      <c r="X1901" s="83" t="s">
        <v>137</v>
      </c>
    </row>
    <row r="1902" spans="1:24" ht="23.25">
      <c r="A1902" s="67" t="s">
        <v>134</v>
      </c>
      <c r="B1902" s="67" t="s">
        <v>135</v>
      </c>
      <c r="C1902" s="83">
        <v>3363</v>
      </c>
      <c r="D1902" s="102" t="s">
        <v>5501</v>
      </c>
      <c r="E1902" s="83" t="s">
        <v>2073</v>
      </c>
      <c r="F1902" s="67" t="s">
        <v>5807</v>
      </c>
      <c r="G1902" s="83">
        <v>500</v>
      </c>
      <c r="H1902" s="67" t="s">
        <v>162</v>
      </c>
      <c r="I1902" s="67">
        <v>1</v>
      </c>
      <c r="J1902" s="196">
        <v>42469</v>
      </c>
      <c r="K1902" s="67">
        <v>0</v>
      </c>
      <c r="L1902" s="123">
        <f t="shared" si="30"/>
        <v>33337</v>
      </c>
      <c r="M1902" s="108" t="s">
        <v>5823</v>
      </c>
      <c r="N1902" s="113" t="s">
        <v>9526</v>
      </c>
      <c r="Q1902" s="83" t="s">
        <v>137</v>
      </c>
      <c r="R1902" s="182">
        <v>219613727541</v>
      </c>
      <c r="S1902" s="83" t="s">
        <v>139</v>
      </c>
      <c r="T1902" s="67" t="s">
        <v>140</v>
      </c>
      <c r="U1902" s="200" t="s">
        <v>7830</v>
      </c>
      <c r="X1902" s="83" t="s">
        <v>137</v>
      </c>
    </row>
    <row r="1903" spans="1:24" ht="23.25">
      <c r="A1903" s="67" t="s">
        <v>134</v>
      </c>
      <c r="B1903" s="67" t="s">
        <v>135</v>
      </c>
      <c r="C1903" s="83">
        <v>3364</v>
      </c>
      <c r="D1903" s="102" t="s">
        <v>5483</v>
      </c>
      <c r="E1903" s="83" t="s">
        <v>2074</v>
      </c>
      <c r="F1903" s="67" t="s">
        <v>136</v>
      </c>
      <c r="G1903" s="83">
        <v>500</v>
      </c>
      <c r="H1903" s="67" t="s">
        <v>162</v>
      </c>
      <c r="I1903" s="67">
        <v>1</v>
      </c>
      <c r="J1903" s="196">
        <v>42469</v>
      </c>
      <c r="K1903" s="67">
        <v>0</v>
      </c>
      <c r="L1903" s="123">
        <f t="shared" si="30"/>
        <v>33337</v>
      </c>
      <c r="M1903" s="108" t="s">
        <v>5890</v>
      </c>
      <c r="N1903" s="113" t="s">
        <v>9526</v>
      </c>
      <c r="Q1903" s="83" t="s">
        <v>137</v>
      </c>
      <c r="R1903" s="182" t="s">
        <v>137</v>
      </c>
      <c r="S1903" s="83" t="s">
        <v>139</v>
      </c>
      <c r="T1903" s="67" t="s">
        <v>140</v>
      </c>
      <c r="U1903" s="200" t="s">
        <v>7830</v>
      </c>
      <c r="X1903" s="83" t="s">
        <v>137</v>
      </c>
    </row>
    <row r="1904" spans="1:24" ht="23.25">
      <c r="A1904" s="67" t="s">
        <v>134</v>
      </c>
      <c r="B1904" s="67" t="s">
        <v>135</v>
      </c>
      <c r="C1904" s="83">
        <v>3365</v>
      </c>
      <c r="D1904" s="102" t="s">
        <v>5483</v>
      </c>
      <c r="E1904" s="83" t="s">
        <v>2075</v>
      </c>
      <c r="F1904" s="67" t="s">
        <v>5807</v>
      </c>
      <c r="G1904" s="83">
        <v>500</v>
      </c>
      <c r="H1904" s="67" t="s">
        <v>162</v>
      </c>
      <c r="I1904" s="67">
        <v>1</v>
      </c>
      <c r="J1904" s="196">
        <v>42469</v>
      </c>
      <c r="K1904" s="67">
        <v>0</v>
      </c>
      <c r="L1904" s="123">
        <f t="shared" si="30"/>
        <v>33337</v>
      </c>
      <c r="M1904" s="108" t="s">
        <v>5932</v>
      </c>
      <c r="N1904" s="113" t="s">
        <v>9526</v>
      </c>
      <c r="Q1904" s="83" t="s">
        <v>137</v>
      </c>
      <c r="R1904" s="182">
        <v>390897908633</v>
      </c>
      <c r="S1904" s="83" t="s">
        <v>139</v>
      </c>
      <c r="T1904" s="67" t="s">
        <v>140</v>
      </c>
      <c r="U1904" s="200" t="s">
        <v>7830</v>
      </c>
      <c r="X1904" s="83" t="s">
        <v>137</v>
      </c>
    </row>
    <row r="1905" spans="1:24" ht="23.25">
      <c r="A1905" s="67" t="s">
        <v>134</v>
      </c>
      <c r="B1905" s="67" t="s">
        <v>135</v>
      </c>
      <c r="C1905" s="83">
        <v>3366</v>
      </c>
      <c r="D1905" s="102" t="s">
        <v>5483</v>
      </c>
      <c r="E1905" s="83" t="s">
        <v>2076</v>
      </c>
      <c r="F1905" s="67" t="s">
        <v>136</v>
      </c>
      <c r="G1905" s="83">
        <v>500</v>
      </c>
      <c r="H1905" s="67" t="s">
        <v>162</v>
      </c>
      <c r="I1905" s="67">
        <v>1</v>
      </c>
      <c r="J1905" s="196">
        <v>42469</v>
      </c>
      <c r="K1905" s="67">
        <v>0</v>
      </c>
      <c r="L1905" s="123">
        <f t="shared" ref="L1905:L1968" si="31">DATE(YEAR(J1905)-25,MONTH(J1905),DAY(J1905))</f>
        <v>33337</v>
      </c>
      <c r="M1905" s="108" t="s">
        <v>5890</v>
      </c>
      <c r="N1905" s="113" t="s">
        <v>9526</v>
      </c>
      <c r="Q1905" s="83" t="s">
        <v>137</v>
      </c>
      <c r="R1905" s="182">
        <v>485750898838</v>
      </c>
      <c r="S1905" s="83" t="s">
        <v>139</v>
      </c>
      <c r="T1905" s="67" t="s">
        <v>140</v>
      </c>
      <c r="U1905" s="200" t="s">
        <v>7830</v>
      </c>
      <c r="X1905" s="83" t="s">
        <v>7726</v>
      </c>
    </row>
    <row r="1906" spans="1:24" ht="23.25">
      <c r="A1906" s="67" t="s">
        <v>134</v>
      </c>
      <c r="B1906" s="67" t="s">
        <v>135</v>
      </c>
      <c r="C1906" s="83">
        <v>3367</v>
      </c>
      <c r="D1906" s="102" t="s">
        <v>5483</v>
      </c>
      <c r="E1906" s="83" t="s">
        <v>2077</v>
      </c>
      <c r="F1906" s="67" t="s">
        <v>5807</v>
      </c>
      <c r="G1906" s="83">
        <v>500</v>
      </c>
      <c r="H1906" s="67" t="s">
        <v>162</v>
      </c>
      <c r="I1906" s="67">
        <v>1</v>
      </c>
      <c r="J1906" s="196">
        <v>42469</v>
      </c>
      <c r="K1906" s="67">
        <v>0</v>
      </c>
      <c r="L1906" s="123">
        <f t="shared" si="31"/>
        <v>33337</v>
      </c>
      <c r="M1906" s="108" t="s">
        <v>5890</v>
      </c>
      <c r="N1906" s="113" t="s">
        <v>9526</v>
      </c>
      <c r="Q1906" s="83" t="s">
        <v>137</v>
      </c>
      <c r="R1906" s="182">
        <v>956705331726</v>
      </c>
      <c r="S1906" s="83" t="s">
        <v>139</v>
      </c>
      <c r="T1906" s="67" t="s">
        <v>140</v>
      </c>
      <c r="U1906" s="200" t="s">
        <v>7830</v>
      </c>
      <c r="X1906" s="83" t="s">
        <v>7727</v>
      </c>
    </row>
    <row r="1907" spans="1:24" ht="23.25">
      <c r="A1907" s="67" t="s">
        <v>134</v>
      </c>
      <c r="B1907" s="67" t="s">
        <v>135</v>
      </c>
      <c r="C1907" s="83">
        <v>3368</v>
      </c>
      <c r="D1907" s="102" t="s">
        <v>5483</v>
      </c>
      <c r="E1907" s="83" t="s">
        <v>2078</v>
      </c>
      <c r="F1907" s="67" t="s">
        <v>136</v>
      </c>
      <c r="G1907" s="83">
        <v>500</v>
      </c>
      <c r="H1907" s="67" t="s">
        <v>162</v>
      </c>
      <c r="I1907" s="67">
        <v>1</v>
      </c>
      <c r="J1907" s="196">
        <v>42469</v>
      </c>
      <c r="K1907" s="67">
        <v>0</v>
      </c>
      <c r="L1907" s="123">
        <f t="shared" si="31"/>
        <v>33337</v>
      </c>
      <c r="M1907" s="108" t="s">
        <v>5801</v>
      </c>
      <c r="N1907" s="113" t="s">
        <v>9526</v>
      </c>
      <c r="Q1907" s="83" t="s">
        <v>137</v>
      </c>
      <c r="R1907" s="182">
        <v>746225529519</v>
      </c>
      <c r="S1907" s="83" t="s">
        <v>7822</v>
      </c>
      <c r="T1907" s="67" t="s">
        <v>140</v>
      </c>
      <c r="U1907" s="200" t="s">
        <v>7830</v>
      </c>
      <c r="X1907" s="83" t="s">
        <v>7728</v>
      </c>
    </row>
    <row r="1908" spans="1:24" ht="23.25">
      <c r="A1908" s="67" t="s">
        <v>134</v>
      </c>
      <c r="B1908" s="67" t="s">
        <v>135</v>
      </c>
      <c r="C1908" s="83">
        <v>3369</v>
      </c>
      <c r="D1908" s="102" t="s">
        <v>5483</v>
      </c>
      <c r="E1908" s="83" t="s">
        <v>2079</v>
      </c>
      <c r="F1908" s="67" t="s">
        <v>5807</v>
      </c>
      <c r="G1908" s="83">
        <v>500</v>
      </c>
      <c r="H1908" s="67" t="s">
        <v>162</v>
      </c>
      <c r="I1908" s="67">
        <v>1</v>
      </c>
      <c r="J1908" s="196">
        <v>42469</v>
      </c>
      <c r="K1908" s="67">
        <v>0</v>
      </c>
      <c r="L1908" s="123">
        <f t="shared" si="31"/>
        <v>33337</v>
      </c>
      <c r="M1908" s="108" t="s">
        <v>6053</v>
      </c>
      <c r="N1908" s="113" t="s">
        <v>9526</v>
      </c>
      <c r="Q1908" s="83" t="s">
        <v>137</v>
      </c>
      <c r="R1908" s="182">
        <v>595440241956</v>
      </c>
      <c r="S1908" s="83" t="s">
        <v>139</v>
      </c>
      <c r="T1908" s="67" t="s">
        <v>140</v>
      </c>
      <c r="U1908" s="200" t="s">
        <v>7830</v>
      </c>
      <c r="X1908" s="83" t="s">
        <v>7729</v>
      </c>
    </row>
    <row r="1909" spans="1:24" ht="23.25">
      <c r="A1909" s="67" t="s">
        <v>134</v>
      </c>
      <c r="B1909" s="67" t="s">
        <v>135</v>
      </c>
      <c r="C1909" s="83">
        <v>3371</v>
      </c>
      <c r="D1909" s="102" t="s">
        <v>5694</v>
      </c>
      <c r="E1909" s="83" t="s">
        <v>2080</v>
      </c>
      <c r="F1909" s="67" t="s">
        <v>136</v>
      </c>
      <c r="G1909" s="83">
        <v>500</v>
      </c>
      <c r="H1909" s="67" t="s">
        <v>162</v>
      </c>
      <c r="I1909" s="67">
        <v>1</v>
      </c>
      <c r="J1909" s="196">
        <v>42469</v>
      </c>
      <c r="K1909" s="67">
        <v>0</v>
      </c>
      <c r="L1909" s="123">
        <f t="shared" si="31"/>
        <v>33337</v>
      </c>
      <c r="M1909" s="108" t="s">
        <v>5885</v>
      </c>
      <c r="N1909" s="113" t="s">
        <v>9526</v>
      </c>
      <c r="Q1909" s="83" t="s">
        <v>137</v>
      </c>
      <c r="R1909" s="182" t="s">
        <v>137</v>
      </c>
      <c r="S1909" s="83" t="s">
        <v>139</v>
      </c>
      <c r="T1909" s="67" t="s">
        <v>140</v>
      </c>
      <c r="U1909" s="200" t="s">
        <v>7830</v>
      </c>
      <c r="X1909" s="83" t="s">
        <v>7730</v>
      </c>
    </row>
    <row r="1910" spans="1:24" ht="23.25">
      <c r="A1910" s="67" t="s">
        <v>134</v>
      </c>
      <c r="B1910" s="67" t="s">
        <v>135</v>
      </c>
      <c r="C1910" s="83">
        <v>3372</v>
      </c>
      <c r="D1910" s="102" t="s">
        <v>5694</v>
      </c>
      <c r="E1910" s="83" t="s">
        <v>2081</v>
      </c>
      <c r="F1910" s="67" t="s">
        <v>136</v>
      </c>
      <c r="G1910" s="83">
        <v>500</v>
      </c>
      <c r="H1910" s="67" t="s">
        <v>162</v>
      </c>
      <c r="I1910" s="67">
        <v>1</v>
      </c>
      <c r="J1910" s="196">
        <v>42469</v>
      </c>
      <c r="K1910" s="67">
        <v>0</v>
      </c>
      <c r="L1910" s="123">
        <f t="shared" si="31"/>
        <v>33337</v>
      </c>
      <c r="M1910" s="108" t="s">
        <v>6054</v>
      </c>
      <c r="N1910" s="113" t="s">
        <v>9526</v>
      </c>
      <c r="Q1910" s="83" t="s">
        <v>137</v>
      </c>
      <c r="R1910" s="182" t="s">
        <v>137</v>
      </c>
      <c r="S1910" s="83" t="s">
        <v>139</v>
      </c>
      <c r="T1910" s="67" t="s">
        <v>140</v>
      </c>
      <c r="U1910" s="200" t="s">
        <v>7830</v>
      </c>
      <c r="X1910" s="83" t="s">
        <v>7731</v>
      </c>
    </row>
    <row r="1911" spans="1:24" ht="23.25">
      <c r="A1911" s="67" t="s">
        <v>134</v>
      </c>
      <c r="B1911" s="67" t="s">
        <v>135</v>
      </c>
      <c r="C1911" s="83">
        <v>2222</v>
      </c>
      <c r="D1911" s="102" t="s">
        <v>172</v>
      </c>
      <c r="E1911" s="83" t="s">
        <v>2082</v>
      </c>
      <c r="F1911" s="67" t="s">
        <v>136</v>
      </c>
      <c r="G1911" s="83">
        <v>15600</v>
      </c>
      <c r="H1911" s="67" t="s">
        <v>162</v>
      </c>
      <c r="I1911" s="67">
        <v>1</v>
      </c>
      <c r="J1911" s="196">
        <v>42496</v>
      </c>
      <c r="K1911" s="67">
        <v>0</v>
      </c>
      <c r="L1911" s="123">
        <f t="shared" si="31"/>
        <v>33364</v>
      </c>
      <c r="M1911" s="108" t="s">
        <v>5753</v>
      </c>
      <c r="N1911" s="113" t="s">
        <v>9526</v>
      </c>
      <c r="Q1911" s="83" t="s">
        <v>5186</v>
      </c>
      <c r="R1911" s="182" t="s">
        <v>3714</v>
      </c>
      <c r="S1911" s="83" t="s">
        <v>139</v>
      </c>
      <c r="T1911" s="67" t="s">
        <v>140</v>
      </c>
      <c r="U1911" s="200" t="s">
        <v>7831</v>
      </c>
      <c r="X1911" s="83" t="s">
        <v>7732</v>
      </c>
    </row>
    <row r="1912" spans="1:24" ht="23.25">
      <c r="A1912" s="67" t="s">
        <v>134</v>
      </c>
      <c r="B1912" s="67" t="s">
        <v>135</v>
      </c>
      <c r="C1912" s="83">
        <v>2248</v>
      </c>
      <c r="D1912" s="102" t="s">
        <v>5542</v>
      </c>
      <c r="E1912" s="83" t="s">
        <v>2083</v>
      </c>
      <c r="F1912" s="67" t="s">
        <v>5807</v>
      </c>
      <c r="G1912" s="83">
        <v>9200</v>
      </c>
      <c r="H1912" s="67" t="s">
        <v>162</v>
      </c>
      <c r="I1912" s="67">
        <v>1</v>
      </c>
      <c r="J1912" s="196">
        <v>42503</v>
      </c>
      <c r="K1912" s="67">
        <v>0</v>
      </c>
      <c r="L1912" s="123">
        <f t="shared" si="31"/>
        <v>33371</v>
      </c>
      <c r="M1912" s="108" t="s">
        <v>5838</v>
      </c>
      <c r="N1912" s="113" t="s">
        <v>9526</v>
      </c>
      <c r="Q1912" s="83" t="s">
        <v>5187</v>
      </c>
      <c r="R1912" s="182" t="s">
        <v>3715</v>
      </c>
      <c r="S1912" s="83" t="s">
        <v>139</v>
      </c>
      <c r="T1912" s="67" t="s">
        <v>140</v>
      </c>
      <c r="U1912" s="200" t="s">
        <v>7830</v>
      </c>
      <c r="X1912" s="83" t="s">
        <v>7733</v>
      </c>
    </row>
    <row r="1913" spans="1:24" ht="23.25">
      <c r="A1913" s="67" t="s">
        <v>134</v>
      </c>
      <c r="B1913" s="67" t="s">
        <v>135</v>
      </c>
      <c r="C1913" s="83">
        <v>2225</v>
      </c>
      <c r="D1913" s="102" t="s">
        <v>164</v>
      </c>
      <c r="E1913" s="83" t="s">
        <v>2084</v>
      </c>
      <c r="F1913" s="67" t="s">
        <v>136</v>
      </c>
      <c r="G1913" s="83">
        <v>5000</v>
      </c>
      <c r="H1913" s="67" t="s">
        <v>162</v>
      </c>
      <c r="I1913" s="67">
        <v>1</v>
      </c>
      <c r="J1913" s="196">
        <v>42508</v>
      </c>
      <c r="K1913" s="67">
        <v>0</v>
      </c>
      <c r="L1913" s="123">
        <f t="shared" si="31"/>
        <v>33376</v>
      </c>
      <c r="M1913" s="108" t="s">
        <v>6055</v>
      </c>
      <c r="N1913" s="113" t="s">
        <v>9526</v>
      </c>
      <c r="Q1913" s="83" t="s">
        <v>5188</v>
      </c>
      <c r="R1913" s="182" t="s">
        <v>3716</v>
      </c>
      <c r="S1913" s="83" t="s">
        <v>139</v>
      </c>
      <c r="T1913" s="67" t="s">
        <v>140</v>
      </c>
      <c r="U1913" s="200" t="s">
        <v>7831</v>
      </c>
      <c r="X1913" s="83" t="s">
        <v>7734</v>
      </c>
    </row>
    <row r="1914" spans="1:24" ht="23.25">
      <c r="A1914" s="67" t="s">
        <v>134</v>
      </c>
      <c r="B1914" s="67" t="s">
        <v>135</v>
      </c>
      <c r="C1914" s="83">
        <v>2228</v>
      </c>
      <c r="D1914" s="102" t="s">
        <v>172</v>
      </c>
      <c r="E1914" s="83" t="s">
        <v>2085</v>
      </c>
      <c r="F1914" s="67" t="s">
        <v>5807</v>
      </c>
      <c r="G1914" s="83">
        <v>7700</v>
      </c>
      <c r="H1914" s="67" t="s">
        <v>162</v>
      </c>
      <c r="I1914" s="67">
        <v>1</v>
      </c>
      <c r="J1914" s="196">
        <v>42508</v>
      </c>
      <c r="K1914" s="67">
        <v>0</v>
      </c>
      <c r="L1914" s="123">
        <f t="shared" si="31"/>
        <v>33376</v>
      </c>
      <c r="M1914" s="108" t="s">
        <v>171</v>
      </c>
      <c r="N1914" s="113" t="s">
        <v>9526</v>
      </c>
      <c r="Q1914" s="83" t="s">
        <v>5189</v>
      </c>
      <c r="R1914" s="182" t="s">
        <v>3717</v>
      </c>
      <c r="S1914" s="83" t="s">
        <v>139</v>
      </c>
      <c r="T1914" s="67" t="s">
        <v>140</v>
      </c>
      <c r="U1914" s="200" t="s">
        <v>7832</v>
      </c>
      <c r="X1914" s="83" t="s">
        <v>137</v>
      </c>
    </row>
    <row r="1915" spans="1:24" ht="23.25">
      <c r="A1915" s="67" t="s">
        <v>134</v>
      </c>
      <c r="B1915" s="67" t="s">
        <v>135</v>
      </c>
      <c r="C1915" s="83">
        <v>2162</v>
      </c>
      <c r="D1915" s="102" t="s">
        <v>5526</v>
      </c>
      <c r="E1915" s="83" t="s">
        <v>2086</v>
      </c>
      <c r="F1915" s="67" t="s">
        <v>136</v>
      </c>
      <c r="G1915" s="83">
        <v>3850</v>
      </c>
      <c r="H1915" s="67" t="s">
        <v>162</v>
      </c>
      <c r="I1915" s="67">
        <v>1</v>
      </c>
      <c r="J1915" s="196">
        <v>39707</v>
      </c>
      <c r="K1915" s="67">
        <v>0</v>
      </c>
      <c r="L1915" s="123">
        <f t="shared" si="31"/>
        <v>30575</v>
      </c>
      <c r="M1915" s="108" t="s">
        <v>5787</v>
      </c>
      <c r="N1915" s="113" t="s">
        <v>9526</v>
      </c>
      <c r="Q1915" s="83" t="s">
        <v>5190</v>
      </c>
      <c r="R1915" s="182" t="s">
        <v>3718</v>
      </c>
      <c r="S1915" s="83" t="s">
        <v>139</v>
      </c>
      <c r="T1915" s="67" t="s">
        <v>140</v>
      </c>
      <c r="U1915" s="200" t="s">
        <v>7830</v>
      </c>
      <c r="X1915" s="83" t="s">
        <v>137</v>
      </c>
    </row>
    <row r="1916" spans="1:24" ht="23.25">
      <c r="A1916" s="67" t="s">
        <v>134</v>
      </c>
      <c r="B1916" s="67" t="s">
        <v>135</v>
      </c>
      <c r="C1916" s="83">
        <v>2240</v>
      </c>
      <c r="D1916" s="102" t="s">
        <v>172</v>
      </c>
      <c r="E1916" s="83" t="s">
        <v>2087</v>
      </c>
      <c r="F1916" s="67" t="s">
        <v>136</v>
      </c>
      <c r="G1916" s="83">
        <v>3400</v>
      </c>
      <c r="H1916" s="67" t="s">
        <v>162</v>
      </c>
      <c r="I1916" s="67">
        <v>1</v>
      </c>
      <c r="J1916" s="196">
        <v>42524</v>
      </c>
      <c r="K1916" s="67">
        <v>0</v>
      </c>
      <c r="L1916" s="123">
        <f t="shared" si="31"/>
        <v>33392</v>
      </c>
      <c r="M1916" s="108" t="s">
        <v>5774</v>
      </c>
      <c r="N1916" s="113" t="s">
        <v>9526</v>
      </c>
      <c r="Q1916" s="83" t="s">
        <v>5191</v>
      </c>
      <c r="R1916" s="182" t="s">
        <v>3719</v>
      </c>
      <c r="S1916" s="83" t="s">
        <v>139</v>
      </c>
      <c r="T1916" s="67" t="s">
        <v>140</v>
      </c>
      <c r="U1916" s="200" t="s">
        <v>7830</v>
      </c>
      <c r="X1916" s="83" t="s">
        <v>137</v>
      </c>
    </row>
    <row r="1917" spans="1:24" ht="23.25">
      <c r="A1917" s="67" t="s">
        <v>134</v>
      </c>
      <c r="B1917" s="67" t="s">
        <v>135</v>
      </c>
      <c r="C1917" s="83">
        <v>2241</v>
      </c>
      <c r="D1917" s="102" t="s">
        <v>172</v>
      </c>
      <c r="E1917" s="83" t="s">
        <v>2088</v>
      </c>
      <c r="F1917" s="67" t="s">
        <v>136</v>
      </c>
      <c r="G1917" s="83">
        <v>3400</v>
      </c>
      <c r="H1917" s="67" t="s">
        <v>162</v>
      </c>
      <c r="I1917" s="67">
        <v>1</v>
      </c>
      <c r="J1917" s="196">
        <v>42524</v>
      </c>
      <c r="K1917" s="67">
        <v>0</v>
      </c>
      <c r="L1917" s="123">
        <f t="shared" si="31"/>
        <v>33392</v>
      </c>
      <c r="M1917" s="108" t="s">
        <v>5774</v>
      </c>
      <c r="N1917" s="113" t="s">
        <v>9526</v>
      </c>
      <c r="Q1917" s="83" t="s">
        <v>5192</v>
      </c>
      <c r="R1917" s="182" t="s">
        <v>3720</v>
      </c>
      <c r="S1917" s="83" t="s">
        <v>139</v>
      </c>
      <c r="T1917" s="67" t="s">
        <v>140</v>
      </c>
      <c r="U1917" s="200" t="s">
        <v>7830</v>
      </c>
      <c r="X1917" s="83" t="s">
        <v>7735</v>
      </c>
    </row>
    <row r="1918" spans="1:24" ht="23.25">
      <c r="A1918" s="67" t="s">
        <v>134</v>
      </c>
      <c r="B1918" s="67" t="s">
        <v>135</v>
      </c>
      <c r="C1918" s="83">
        <v>2238</v>
      </c>
      <c r="D1918" s="102" t="s">
        <v>5525</v>
      </c>
      <c r="E1918" s="83" t="s">
        <v>2089</v>
      </c>
      <c r="F1918" s="67" t="s">
        <v>5807</v>
      </c>
      <c r="G1918" s="83">
        <v>1000</v>
      </c>
      <c r="H1918" s="67" t="s">
        <v>162</v>
      </c>
      <c r="I1918" s="67">
        <v>1</v>
      </c>
      <c r="J1918" s="196">
        <v>42537</v>
      </c>
      <c r="K1918" s="67">
        <v>0</v>
      </c>
      <c r="L1918" s="123">
        <f t="shared" si="31"/>
        <v>33405</v>
      </c>
      <c r="M1918" s="108" t="s">
        <v>5737</v>
      </c>
      <c r="N1918" s="113" t="s">
        <v>9526</v>
      </c>
      <c r="Q1918" s="83" t="s">
        <v>5193</v>
      </c>
      <c r="R1918" s="182" t="s">
        <v>3721</v>
      </c>
      <c r="S1918" s="83" t="s">
        <v>139</v>
      </c>
      <c r="T1918" s="67" t="s">
        <v>140</v>
      </c>
      <c r="U1918" s="200" t="s">
        <v>7831</v>
      </c>
      <c r="X1918" s="83" t="s">
        <v>137</v>
      </c>
    </row>
    <row r="1919" spans="1:24" ht="23.25">
      <c r="A1919" s="67" t="s">
        <v>134</v>
      </c>
      <c r="B1919" s="67" t="s">
        <v>135</v>
      </c>
      <c r="C1919" s="83">
        <v>2095</v>
      </c>
      <c r="D1919" s="102" t="s">
        <v>5540</v>
      </c>
      <c r="E1919" s="83" t="s">
        <v>2090</v>
      </c>
      <c r="F1919" s="67" t="s">
        <v>136</v>
      </c>
      <c r="G1919" s="83">
        <v>14400</v>
      </c>
      <c r="H1919" s="67" t="s">
        <v>162</v>
      </c>
      <c r="I1919" s="67">
        <v>1</v>
      </c>
      <c r="J1919" s="196">
        <v>39707</v>
      </c>
      <c r="K1919" s="67">
        <v>0</v>
      </c>
      <c r="L1919" s="123">
        <f t="shared" si="31"/>
        <v>30575</v>
      </c>
      <c r="M1919" s="108" t="s">
        <v>171</v>
      </c>
      <c r="N1919" s="113" t="s">
        <v>9526</v>
      </c>
      <c r="Q1919" s="83" t="s">
        <v>5194</v>
      </c>
      <c r="R1919" s="182" t="s">
        <v>3722</v>
      </c>
      <c r="S1919" s="83" t="s">
        <v>139</v>
      </c>
      <c r="T1919" s="67" t="s">
        <v>140</v>
      </c>
      <c r="U1919" s="200" t="s">
        <v>7831</v>
      </c>
      <c r="X1919" s="83" t="s">
        <v>137</v>
      </c>
    </row>
    <row r="1920" spans="1:24" ht="23.25">
      <c r="A1920" s="67" t="s">
        <v>134</v>
      </c>
      <c r="B1920" s="67" t="s">
        <v>135</v>
      </c>
      <c r="C1920" s="83">
        <v>2278</v>
      </c>
      <c r="D1920" s="102" t="s">
        <v>5695</v>
      </c>
      <c r="E1920" s="83" t="s">
        <v>2091</v>
      </c>
      <c r="F1920" s="67" t="s">
        <v>5807</v>
      </c>
      <c r="G1920" s="83">
        <v>17330</v>
      </c>
      <c r="H1920" s="67" t="s">
        <v>5736</v>
      </c>
      <c r="I1920" s="67">
        <v>1</v>
      </c>
      <c r="J1920" s="196">
        <v>39707</v>
      </c>
      <c r="K1920" s="67">
        <v>0</v>
      </c>
      <c r="L1920" s="123">
        <f t="shared" si="31"/>
        <v>30575</v>
      </c>
      <c r="M1920" s="108" t="s">
        <v>5785</v>
      </c>
      <c r="N1920" s="113" t="s">
        <v>9526</v>
      </c>
      <c r="Q1920" s="83" t="s">
        <v>5195</v>
      </c>
      <c r="R1920" s="182" t="s">
        <v>3723</v>
      </c>
      <c r="S1920" s="83" t="s">
        <v>139</v>
      </c>
      <c r="T1920" s="67" t="s">
        <v>140</v>
      </c>
      <c r="U1920" s="200" t="s">
        <v>7830</v>
      </c>
      <c r="X1920" s="83" t="s">
        <v>137</v>
      </c>
    </row>
    <row r="1921" spans="1:24" ht="23.25">
      <c r="A1921" s="67" t="s">
        <v>134</v>
      </c>
      <c r="B1921" s="67" t="s">
        <v>135</v>
      </c>
      <c r="C1921" s="83">
        <v>2277</v>
      </c>
      <c r="D1921" s="102" t="s">
        <v>5576</v>
      </c>
      <c r="E1921" s="83" t="s">
        <v>2092</v>
      </c>
      <c r="F1921" s="67" t="s">
        <v>136</v>
      </c>
      <c r="G1921" s="83">
        <v>17330</v>
      </c>
      <c r="H1921" s="67" t="s">
        <v>5736</v>
      </c>
      <c r="I1921" s="67">
        <v>1</v>
      </c>
      <c r="J1921" s="196">
        <v>42553</v>
      </c>
      <c r="K1921" s="67">
        <v>0</v>
      </c>
      <c r="L1921" s="123">
        <f t="shared" si="31"/>
        <v>33421</v>
      </c>
      <c r="M1921" s="108" t="s">
        <v>5785</v>
      </c>
      <c r="N1921" s="113" t="s">
        <v>9526</v>
      </c>
      <c r="Q1921" s="83" t="s">
        <v>5195</v>
      </c>
      <c r="R1921" s="182" t="s">
        <v>3724</v>
      </c>
      <c r="S1921" s="83" t="s">
        <v>139</v>
      </c>
      <c r="T1921" s="67" t="s">
        <v>140</v>
      </c>
      <c r="U1921" s="200" t="s">
        <v>7830</v>
      </c>
      <c r="X1921" s="83" t="s">
        <v>137</v>
      </c>
    </row>
    <row r="1922" spans="1:24" ht="23.25">
      <c r="A1922" s="67" t="s">
        <v>134</v>
      </c>
      <c r="B1922" s="67" t="s">
        <v>135</v>
      </c>
      <c r="C1922" s="83">
        <v>3373</v>
      </c>
      <c r="D1922" s="102" t="s">
        <v>5483</v>
      </c>
      <c r="E1922" s="83" t="s">
        <v>2093</v>
      </c>
      <c r="F1922" s="67" t="s">
        <v>5807</v>
      </c>
      <c r="G1922" s="83">
        <v>500</v>
      </c>
      <c r="H1922" s="67" t="s">
        <v>162</v>
      </c>
      <c r="I1922" s="67">
        <v>1</v>
      </c>
      <c r="J1922" s="196">
        <v>42559</v>
      </c>
      <c r="K1922" s="67">
        <v>0</v>
      </c>
      <c r="L1922" s="123">
        <f t="shared" si="31"/>
        <v>33427</v>
      </c>
      <c r="M1922" s="108" t="s">
        <v>5801</v>
      </c>
      <c r="N1922" s="113" t="s">
        <v>9526</v>
      </c>
      <c r="Q1922" s="83" t="s">
        <v>137</v>
      </c>
      <c r="R1922" s="182">
        <v>896105162482</v>
      </c>
      <c r="S1922" s="83" t="s">
        <v>139</v>
      </c>
      <c r="T1922" s="67" t="s">
        <v>140</v>
      </c>
      <c r="U1922" s="200" t="s">
        <v>7830</v>
      </c>
      <c r="X1922" s="83" t="s">
        <v>137</v>
      </c>
    </row>
    <row r="1923" spans="1:24" ht="23.25">
      <c r="A1923" s="67" t="s">
        <v>134</v>
      </c>
      <c r="B1923" s="67" t="s">
        <v>135</v>
      </c>
      <c r="C1923" s="83">
        <v>3374</v>
      </c>
      <c r="D1923" s="102" t="s">
        <v>5541</v>
      </c>
      <c r="E1923" s="83" t="s">
        <v>2094</v>
      </c>
      <c r="F1923" s="67" t="s">
        <v>136</v>
      </c>
      <c r="G1923" s="83">
        <v>3500</v>
      </c>
      <c r="H1923" s="67" t="s">
        <v>162</v>
      </c>
      <c r="I1923" s="67">
        <v>1</v>
      </c>
      <c r="J1923" s="196">
        <v>42559</v>
      </c>
      <c r="K1923" s="67">
        <v>0</v>
      </c>
      <c r="L1923" s="123">
        <f t="shared" si="31"/>
        <v>33427</v>
      </c>
      <c r="M1923" s="108" t="s">
        <v>6018</v>
      </c>
      <c r="N1923" s="113" t="s">
        <v>9526</v>
      </c>
      <c r="Q1923" s="83" t="s">
        <v>5006</v>
      </c>
      <c r="R1923" s="182" t="s">
        <v>3725</v>
      </c>
      <c r="S1923" s="83" t="s">
        <v>139</v>
      </c>
      <c r="T1923" s="67" t="s">
        <v>140</v>
      </c>
      <c r="U1923" s="200" t="s">
        <v>7830</v>
      </c>
      <c r="X1923" s="83" t="s">
        <v>137</v>
      </c>
    </row>
    <row r="1924" spans="1:24" ht="23.25">
      <c r="A1924" s="67" t="s">
        <v>134</v>
      </c>
      <c r="B1924" s="67" t="s">
        <v>135</v>
      </c>
      <c r="C1924" s="83">
        <v>3375</v>
      </c>
      <c r="D1924" s="102" t="s">
        <v>5696</v>
      </c>
      <c r="E1924" s="83" t="s">
        <v>2095</v>
      </c>
      <c r="F1924" s="67" t="s">
        <v>5807</v>
      </c>
      <c r="G1924" s="83">
        <v>500</v>
      </c>
      <c r="H1924" s="67" t="s">
        <v>162</v>
      </c>
      <c r="I1924" s="67">
        <v>1</v>
      </c>
      <c r="J1924" s="196">
        <v>42559</v>
      </c>
      <c r="K1924" s="67">
        <v>0</v>
      </c>
      <c r="L1924" s="123">
        <f t="shared" si="31"/>
        <v>33427</v>
      </c>
      <c r="M1924" s="108" t="s">
        <v>5745</v>
      </c>
      <c r="N1924" s="113" t="s">
        <v>9526</v>
      </c>
      <c r="Q1924" s="83" t="s">
        <v>137</v>
      </c>
      <c r="R1924" s="182" t="s">
        <v>137</v>
      </c>
      <c r="S1924" s="83" t="s">
        <v>139</v>
      </c>
      <c r="T1924" s="67" t="s">
        <v>140</v>
      </c>
      <c r="U1924" s="200" t="s">
        <v>7830</v>
      </c>
      <c r="X1924" s="83" t="s">
        <v>137</v>
      </c>
    </row>
    <row r="1925" spans="1:24" ht="23.25">
      <c r="A1925" s="67" t="s">
        <v>134</v>
      </c>
      <c r="B1925" s="67" t="s">
        <v>135</v>
      </c>
      <c r="C1925" s="83">
        <v>3376</v>
      </c>
      <c r="D1925" s="102" t="s">
        <v>5696</v>
      </c>
      <c r="E1925" s="83" t="s">
        <v>2096</v>
      </c>
      <c r="F1925" s="67" t="s">
        <v>136</v>
      </c>
      <c r="G1925" s="83">
        <v>500</v>
      </c>
      <c r="H1925" s="67" t="s">
        <v>162</v>
      </c>
      <c r="I1925" s="67">
        <v>1</v>
      </c>
      <c r="J1925" s="196">
        <v>42559</v>
      </c>
      <c r="K1925" s="67">
        <v>0</v>
      </c>
      <c r="L1925" s="123">
        <f t="shared" si="31"/>
        <v>33427</v>
      </c>
      <c r="M1925" s="108" t="s">
        <v>6056</v>
      </c>
      <c r="N1925" s="113" t="s">
        <v>9526</v>
      </c>
      <c r="Q1925" s="83" t="s">
        <v>137</v>
      </c>
      <c r="R1925" s="182" t="s">
        <v>137</v>
      </c>
      <c r="S1925" s="83" t="s">
        <v>139</v>
      </c>
      <c r="T1925" s="67" t="s">
        <v>140</v>
      </c>
      <c r="U1925" s="200" t="s">
        <v>7830</v>
      </c>
      <c r="X1925" s="83" t="s">
        <v>137</v>
      </c>
    </row>
    <row r="1926" spans="1:24" ht="23.25">
      <c r="A1926" s="67" t="s">
        <v>134</v>
      </c>
      <c r="B1926" s="67" t="s">
        <v>135</v>
      </c>
      <c r="C1926" s="83">
        <v>3377</v>
      </c>
      <c r="D1926" s="102" t="s">
        <v>5635</v>
      </c>
      <c r="E1926" s="83" t="s">
        <v>2097</v>
      </c>
      <c r="F1926" s="67" t="s">
        <v>136</v>
      </c>
      <c r="G1926" s="83">
        <v>500</v>
      </c>
      <c r="H1926" s="67" t="s">
        <v>162</v>
      </c>
      <c r="I1926" s="67">
        <v>1</v>
      </c>
      <c r="J1926" s="196">
        <v>42559</v>
      </c>
      <c r="K1926" s="67">
        <v>0</v>
      </c>
      <c r="L1926" s="123">
        <f t="shared" si="31"/>
        <v>33427</v>
      </c>
      <c r="M1926" s="108" t="s">
        <v>5827</v>
      </c>
      <c r="N1926" s="113" t="s">
        <v>9526</v>
      </c>
      <c r="Q1926" s="83">
        <v>8431075897</v>
      </c>
      <c r="R1926" s="182">
        <v>222022871669</v>
      </c>
      <c r="S1926" s="83" t="s">
        <v>139</v>
      </c>
      <c r="T1926" s="67" t="s">
        <v>140</v>
      </c>
      <c r="U1926" s="200" t="s">
        <v>7830</v>
      </c>
      <c r="X1926" s="83" t="s">
        <v>7736</v>
      </c>
    </row>
    <row r="1927" spans="1:24" ht="23.25">
      <c r="A1927" s="67" t="s">
        <v>134</v>
      </c>
      <c r="B1927" s="67" t="s">
        <v>135</v>
      </c>
      <c r="C1927" s="83">
        <v>3378</v>
      </c>
      <c r="D1927" s="102" t="s">
        <v>5635</v>
      </c>
      <c r="E1927" s="83" t="s">
        <v>2098</v>
      </c>
      <c r="F1927" s="67" t="s">
        <v>5807</v>
      </c>
      <c r="G1927" s="83">
        <v>500</v>
      </c>
      <c r="H1927" s="67" t="s">
        <v>162</v>
      </c>
      <c r="I1927" s="67">
        <v>1</v>
      </c>
      <c r="J1927" s="196">
        <v>42559</v>
      </c>
      <c r="K1927" s="67">
        <v>0</v>
      </c>
      <c r="L1927" s="123">
        <f t="shared" si="31"/>
        <v>33427</v>
      </c>
      <c r="M1927" s="108" t="s">
        <v>6021</v>
      </c>
      <c r="N1927" s="113" t="s">
        <v>9526</v>
      </c>
      <c r="Q1927" s="83">
        <v>8431075897</v>
      </c>
      <c r="R1927" s="182">
        <v>233055694555</v>
      </c>
      <c r="S1927" s="83" t="s">
        <v>139</v>
      </c>
      <c r="T1927" s="67" t="s">
        <v>140</v>
      </c>
      <c r="U1927" s="200" t="s">
        <v>7830</v>
      </c>
      <c r="X1927" s="83" t="s">
        <v>137</v>
      </c>
    </row>
    <row r="1928" spans="1:24" ht="23.25">
      <c r="A1928" s="67" t="s">
        <v>134</v>
      </c>
      <c r="B1928" s="67" t="s">
        <v>135</v>
      </c>
      <c r="C1928" s="83">
        <v>3379</v>
      </c>
      <c r="D1928" s="102" t="s">
        <v>5651</v>
      </c>
      <c r="E1928" s="83" t="s">
        <v>2099</v>
      </c>
      <c r="F1928" s="67" t="s">
        <v>136</v>
      </c>
      <c r="G1928" s="83">
        <v>500</v>
      </c>
      <c r="H1928" s="67" t="s">
        <v>162</v>
      </c>
      <c r="I1928" s="67">
        <v>1</v>
      </c>
      <c r="J1928" s="196">
        <v>42559</v>
      </c>
      <c r="K1928" s="67">
        <v>0</v>
      </c>
      <c r="L1928" s="123">
        <f t="shared" si="31"/>
        <v>33427</v>
      </c>
      <c r="M1928" s="108" t="s">
        <v>5838</v>
      </c>
      <c r="N1928" s="113" t="s">
        <v>9526</v>
      </c>
      <c r="Q1928" s="83" t="s">
        <v>5196</v>
      </c>
      <c r="R1928" s="182" t="s">
        <v>3726</v>
      </c>
      <c r="S1928" s="83" t="s">
        <v>139</v>
      </c>
      <c r="T1928" s="67" t="s">
        <v>140</v>
      </c>
      <c r="U1928" s="200" t="s">
        <v>7830</v>
      </c>
      <c r="X1928" s="83" t="s">
        <v>7737</v>
      </c>
    </row>
    <row r="1929" spans="1:24" ht="23.25">
      <c r="A1929" s="67" t="s">
        <v>134</v>
      </c>
      <c r="B1929" s="67" t="s">
        <v>135</v>
      </c>
      <c r="C1929" s="83">
        <v>3380</v>
      </c>
      <c r="D1929" s="102" t="s">
        <v>5697</v>
      </c>
      <c r="E1929" s="83" t="s">
        <v>2100</v>
      </c>
      <c r="F1929" s="67" t="s">
        <v>136</v>
      </c>
      <c r="G1929" s="83">
        <v>4300</v>
      </c>
      <c r="H1929" s="67" t="s">
        <v>162</v>
      </c>
      <c r="I1929" s="67">
        <v>1</v>
      </c>
      <c r="J1929" s="196">
        <v>42573</v>
      </c>
      <c r="K1929" s="67">
        <v>0</v>
      </c>
      <c r="L1929" s="123">
        <f t="shared" si="31"/>
        <v>33441</v>
      </c>
      <c r="M1929" s="108" t="s">
        <v>5740</v>
      </c>
      <c r="N1929" s="113" t="s">
        <v>9526</v>
      </c>
      <c r="Q1929" s="83" t="s">
        <v>5197</v>
      </c>
      <c r="R1929" s="182" t="s">
        <v>3727</v>
      </c>
      <c r="S1929" s="83" t="s">
        <v>139</v>
      </c>
      <c r="T1929" s="67" t="s">
        <v>140</v>
      </c>
      <c r="U1929" s="200" t="s">
        <v>7830</v>
      </c>
      <c r="X1929" s="83" t="s">
        <v>7738</v>
      </c>
    </row>
    <row r="1930" spans="1:24" ht="23.25">
      <c r="A1930" s="67" t="s">
        <v>134</v>
      </c>
      <c r="B1930" s="67" t="s">
        <v>135</v>
      </c>
      <c r="C1930" s="83">
        <v>3381</v>
      </c>
      <c r="D1930" s="102" t="s">
        <v>5698</v>
      </c>
      <c r="E1930" s="83" t="s">
        <v>2101</v>
      </c>
      <c r="F1930" s="67" t="s">
        <v>136</v>
      </c>
      <c r="G1930" s="83">
        <v>500</v>
      </c>
      <c r="H1930" s="67" t="s">
        <v>162</v>
      </c>
      <c r="I1930" s="67">
        <v>1</v>
      </c>
      <c r="J1930" s="196">
        <v>42573</v>
      </c>
      <c r="K1930" s="67">
        <v>0</v>
      </c>
      <c r="L1930" s="123">
        <f t="shared" si="31"/>
        <v>33441</v>
      </c>
      <c r="M1930" s="108" t="s">
        <v>5829</v>
      </c>
      <c r="N1930" s="113" t="s">
        <v>9526</v>
      </c>
      <c r="Q1930" s="83" t="s">
        <v>137</v>
      </c>
      <c r="R1930" s="182" t="s">
        <v>137</v>
      </c>
      <c r="S1930" s="83" t="s">
        <v>139</v>
      </c>
      <c r="T1930" s="67" t="s">
        <v>140</v>
      </c>
      <c r="U1930" s="200" t="s">
        <v>7830</v>
      </c>
      <c r="X1930" s="83" t="s">
        <v>7739</v>
      </c>
    </row>
    <row r="1931" spans="1:24" ht="23.25">
      <c r="A1931" s="67" t="s">
        <v>134</v>
      </c>
      <c r="B1931" s="67" t="s">
        <v>135</v>
      </c>
      <c r="C1931" s="83">
        <v>2269</v>
      </c>
      <c r="D1931" s="102" t="s">
        <v>5595</v>
      </c>
      <c r="E1931" s="83" t="s">
        <v>2102</v>
      </c>
      <c r="F1931" s="67" t="s">
        <v>5807</v>
      </c>
      <c r="G1931" s="83">
        <v>5900</v>
      </c>
      <c r="H1931" s="67" t="s">
        <v>162</v>
      </c>
      <c r="I1931" s="67">
        <v>1</v>
      </c>
      <c r="J1931" s="196">
        <v>42577</v>
      </c>
      <c r="K1931" s="67">
        <v>0</v>
      </c>
      <c r="L1931" s="123">
        <f t="shared" si="31"/>
        <v>33445</v>
      </c>
      <c r="M1931" s="108" t="s">
        <v>166</v>
      </c>
      <c r="N1931" s="113" t="s">
        <v>9526</v>
      </c>
      <c r="Q1931" s="83" t="s">
        <v>5128</v>
      </c>
      <c r="R1931" s="182" t="s">
        <v>3728</v>
      </c>
      <c r="S1931" s="83" t="s">
        <v>139</v>
      </c>
      <c r="T1931" s="67" t="s">
        <v>140</v>
      </c>
      <c r="U1931" s="200" t="s">
        <v>7830</v>
      </c>
      <c r="X1931" s="83" t="s">
        <v>7710</v>
      </c>
    </row>
    <row r="1932" spans="1:24" ht="23.25">
      <c r="A1932" s="67" t="s">
        <v>134</v>
      </c>
      <c r="B1932" s="67" t="s">
        <v>135</v>
      </c>
      <c r="C1932" s="83">
        <v>2273</v>
      </c>
      <c r="D1932" s="102" t="s">
        <v>5483</v>
      </c>
      <c r="E1932" s="83" t="s">
        <v>2103</v>
      </c>
      <c r="F1932" s="67" t="s">
        <v>5807</v>
      </c>
      <c r="G1932" s="83">
        <v>3000</v>
      </c>
      <c r="H1932" s="67" t="s">
        <v>162</v>
      </c>
      <c r="I1932" s="67">
        <v>1</v>
      </c>
      <c r="J1932" s="196">
        <v>42577</v>
      </c>
      <c r="K1932" s="67">
        <v>0</v>
      </c>
      <c r="L1932" s="123">
        <f t="shared" si="31"/>
        <v>33445</v>
      </c>
      <c r="M1932" s="108" t="s">
        <v>5765</v>
      </c>
      <c r="N1932" s="113" t="s">
        <v>9526</v>
      </c>
      <c r="Q1932" s="83" t="s">
        <v>4096</v>
      </c>
      <c r="R1932" s="182" t="s">
        <v>3729</v>
      </c>
      <c r="S1932" s="83" t="s">
        <v>139</v>
      </c>
      <c r="T1932" s="67" t="s">
        <v>140</v>
      </c>
      <c r="U1932" s="200" t="s">
        <v>7830</v>
      </c>
      <c r="X1932" s="83" t="s">
        <v>7711</v>
      </c>
    </row>
    <row r="1933" spans="1:24" ht="23.25">
      <c r="A1933" s="67" t="s">
        <v>134</v>
      </c>
      <c r="B1933" s="67" t="s">
        <v>135</v>
      </c>
      <c r="C1933" s="83">
        <v>2274</v>
      </c>
      <c r="D1933" s="102" t="s">
        <v>5500</v>
      </c>
      <c r="E1933" s="83" t="s">
        <v>2104</v>
      </c>
      <c r="F1933" s="67" t="s">
        <v>136</v>
      </c>
      <c r="G1933" s="83">
        <v>2100</v>
      </c>
      <c r="H1933" s="67" t="s">
        <v>162</v>
      </c>
      <c r="I1933" s="67">
        <v>1</v>
      </c>
      <c r="J1933" s="196">
        <v>39707</v>
      </c>
      <c r="K1933" s="67">
        <v>0</v>
      </c>
      <c r="L1933" s="123">
        <f t="shared" si="31"/>
        <v>30575</v>
      </c>
      <c r="M1933" s="108" t="s">
        <v>5764</v>
      </c>
      <c r="N1933" s="113" t="s">
        <v>9526</v>
      </c>
      <c r="Q1933" s="83" t="s">
        <v>4962</v>
      </c>
      <c r="R1933" s="182" t="s">
        <v>3730</v>
      </c>
      <c r="S1933" s="83" t="s">
        <v>139</v>
      </c>
      <c r="T1933" s="67" t="s">
        <v>140</v>
      </c>
      <c r="U1933" s="200" t="s">
        <v>7831</v>
      </c>
      <c r="X1933" s="83" t="s">
        <v>137</v>
      </c>
    </row>
    <row r="1934" spans="1:24" ht="23.25">
      <c r="A1934" s="67" t="s">
        <v>134</v>
      </c>
      <c r="B1934" s="67" t="s">
        <v>135</v>
      </c>
      <c r="C1934" s="83">
        <v>2250</v>
      </c>
      <c r="D1934" s="102" t="s">
        <v>5522</v>
      </c>
      <c r="E1934" s="83" t="s">
        <v>2105</v>
      </c>
      <c r="F1934" s="67" t="s">
        <v>136</v>
      </c>
      <c r="G1934" s="83">
        <v>7200</v>
      </c>
      <c r="H1934" s="67" t="s">
        <v>162</v>
      </c>
      <c r="I1934" s="67">
        <v>1</v>
      </c>
      <c r="J1934" s="196">
        <v>42577</v>
      </c>
      <c r="K1934" s="67">
        <v>0</v>
      </c>
      <c r="L1934" s="123">
        <f t="shared" si="31"/>
        <v>33445</v>
      </c>
      <c r="M1934" s="108" t="s">
        <v>5755</v>
      </c>
      <c r="N1934" s="113" t="s">
        <v>9526</v>
      </c>
      <c r="Q1934" s="83" t="s">
        <v>5198</v>
      </c>
      <c r="R1934" s="182" t="s">
        <v>3731</v>
      </c>
      <c r="S1934" s="83" t="s">
        <v>139</v>
      </c>
      <c r="T1934" s="67" t="s">
        <v>140</v>
      </c>
      <c r="U1934" s="200" t="s">
        <v>7830</v>
      </c>
      <c r="X1934" s="83" t="s">
        <v>7740</v>
      </c>
    </row>
    <row r="1935" spans="1:24" ht="23.25">
      <c r="A1935" s="67" t="s">
        <v>134</v>
      </c>
      <c r="B1935" s="67" t="s">
        <v>135</v>
      </c>
      <c r="C1935" s="83">
        <v>2251</v>
      </c>
      <c r="D1935" s="102" t="s">
        <v>5522</v>
      </c>
      <c r="E1935" s="83" t="s">
        <v>2106</v>
      </c>
      <c r="F1935" s="67" t="s">
        <v>136</v>
      </c>
      <c r="G1935" s="83">
        <v>8400</v>
      </c>
      <c r="H1935" s="67" t="s">
        <v>162</v>
      </c>
      <c r="I1935" s="67">
        <v>1</v>
      </c>
      <c r="J1935" s="196">
        <v>42577</v>
      </c>
      <c r="K1935" s="67">
        <v>0</v>
      </c>
      <c r="L1935" s="123">
        <f t="shared" si="31"/>
        <v>33445</v>
      </c>
      <c r="M1935" s="108" t="s">
        <v>5755</v>
      </c>
      <c r="N1935" s="113" t="s">
        <v>9526</v>
      </c>
      <c r="Q1935" s="83" t="s">
        <v>4125</v>
      </c>
      <c r="R1935" s="182" t="s">
        <v>3732</v>
      </c>
      <c r="S1935" s="83" t="s">
        <v>139</v>
      </c>
      <c r="T1935" s="67" t="s">
        <v>140</v>
      </c>
      <c r="U1935" s="200" t="s">
        <v>7830</v>
      </c>
      <c r="X1935" s="83" t="s">
        <v>7741</v>
      </c>
    </row>
    <row r="1936" spans="1:24" ht="23.25">
      <c r="A1936" s="67" t="s">
        <v>134</v>
      </c>
      <c r="B1936" s="67" t="s">
        <v>135</v>
      </c>
      <c r="C1936" s="83">
        <v>2252</v>
      </c>
      <c r="D1936" s="102" t="s">
        <v>5522</v>
      </c>
      <c r="E1936" s="83" t="s">
        <v>2107</v>
      </c>
      <c r="F1936" s="67" t="s">
        <v>136</v>
      </c>
      <c r="G1936" s="83">
        <v>7200</v>
      </c>
      <c r="H1936" s="67" t="s">
        <v>162</v>
      </c>
      <c r="I1936" s="67">
        <v>1</v>
      </c>
      <c r="J1936" s="196">
        <v>42577</v>
      </c>
      <c r="K1936" s="67">
        <v>0</v>
      </c>
      <c r="L1936" s="123">
        <f t="shared" si="31"/>
        <v>33445</v>
      </c>
      <c r="M1936" s="108" t="s">
        <v>5755</v>
      </c>
      <c r="N1936" s="113" t="s">
        <v>9526</v>
      </c>
      <c r="Q1936" s="83" t="s">
        <v>5199</v>
      </c>
      <c r="R1936" s="182" t="s">
        <v>3733</v>
      </c>
      <c r="S1936" s="83" t="s">
        <v>139</v>
      </c>
      <c r="T1936" s="67" t="s">
        <v>140</v>
      </c>
      <c r="U1936" s="200" t="s">
        <v>7830</v>
      </c>
      <c r="X1936" s="83" t="s">
        <v>7454</v>
      </c>
    </row>
    <row r="1937" spans="1:24" ht="23.25">
      <c r="A1937" s="67" t="s">
        <v>134</v>
      </c>
      <c r="B1937" s="67" t="s">
        <v>135</v>
      </c>
      <c r="C1937" s="83">
        <v>2254</v>
      </c>
      <c r="D1937" s="102" t="s">
        <v>5522</v>
      </c>
      <c r="E1937" s="83" t="s">
        <v>1971</v>
      </c>
      <c r="F1937" s="67" t="s">
        <v>136</v>
      </c>
      <c r="G1937" s="83">
        <v>10200</v>
      </c>
      <c r="H1937" s="67" t="s">
        <v>162</v>
      </c>
      <c r="I1937" s="67">
        <v>1</v>
      </c>
      <c r="J1937" s="196">
        <v>42577</v>
      </c>
      <c r="K1937" s="67">
        <v>0</v>
      </c>
      <c r="L1937" s="123">
        <f t="shared" si="31"/>
        <v>33445</v>
      </c>
      <c r="M1937" s="108" t="s">
        <v>5738</v>
      </c>
      <c r="N1937" s="113" t="s">
        <v>9526</v>
      </c>
      <c r="Q1937" s="83" t="s">
        <v>5161</v>
      </c>
      <c r="R1937" s="182" t="s">
        <v>3685</v>
      </c>
      <c r="S1937" s="83" t="s">
        <v>139</v>
      </c>
      <c r="T1937" s="67" t="s">
        <v>140</v>
      </c>
      <c r="U1937" s="200" t="s">
        <v>7830</v>
      </c>
      <c r="X1937" s="83" t="s">
        <v>7742</v>
      </c>
    </row>
    <row r="1938" spans="1:24" ht="23.25">
      <c r="A1938" s="67" t="s">
        <v>134</v>
      </c>
      <c r="B1938" s="67" t="s">
        <v>135</v>
      </c>
      <c r="C1938" s="83">
        <v>2255</v>
      </c>
      <c r="D1938" s="102" t="s">
        <v>5522</v>
      </c>
      <c r="E1938" s="83" t="s">
        <v>1972</v>
      </c>
      <c r="F1938" s="67" t="s">
        <v>136</v>
      </c>
      <c r="G1938" s="83">
        <v>9700</v>
      </c>
      <c r="H1938" s="67" t="s">
        <v>162</v>
      </c>
      <c r="I1938" s="67">
        <v>1</v>
      </c>
      <c r="J1938" s="196">
        <v>42577</v>
      </c>
      <c r="K1938" s="67">
        <v>0</v>
      </c>
      <c r="L1938" s="123">
        <f t="shared" si="31"/>
        <v>33445</v>
      </c>
      <c r="M1938" s="108" t="s">
        <v>5738</v>
      </c>
      <c r="N1938" s="113" t="s">
        <v>9526</v>
      </c>
      <c r="Q1938" s="83" t="s">
        <v>5162</v>
      </c>
      <c r="R1938" s="182" t="s">
        <v>3686</v>
      </c>
      <c r="S1938" s="83" t="s">
        <v>139</v>
      </c>
      <c r="T1938" s="67" t="s">
        <v>140</v>
      </c>
      <c r="U1938" s="200" t="s">
        <v>7830</v>
      </c>
      <c r="X1938" s="83" t="s">
        <v>7743</v>
      </c>
    </row>
    <row r="1939" spans="1:24" ht="23.25">
      <c r="A1939" s="67" t="s">
        <v>134</v>
      </c>
      <c r="B1939" s="67" t="s">
        <v>135</v>
      </c>
      <c r="C1939" s="83">
        <v>2256</v>
      </c>
      <c r="D1939" s="102" t="s">
        <v>5699</v>
      </c>
      <c r="E1939" s="83" t="s">
        <v>2108</v>
      </c>
      <c r="F1939" s="67" t="s">
        <v>136</v>
      </c>
      <c r="G1939" s="83">
        <v>5400</v>
      </c>
      <c r="H1939" s="67" t="s">
        <v>162</v>
      </c>
      <c r="I1939" s="67">
        <v>1</v>
      </c>
      <c r="J1939" s="196">
        <v>42577</v>
      </c>
      <c r="K1939" s="67">
        <v>0</v>
      </c>
      <c r="L1939" s="123">
        <f t="shared" si="31"/>
        <v>33445</v>
      </c>
      <c r="M1939" s="108" t="s">
        <v>5829</v>
      </c>
      <c r="N1939" s="113" t="s">
        <v>9526</v>
      </c>
      <c r="Q1939" s="83" t="s">
        <v>5200</v>
      </c>
      <c r="R1939" s="182" t="s">
        <v>3734</v>
      </c>
      <c r="S1939" s="83" t="s">
        <v>139</v>
      </c>
      <c r="T1939" s="67" t="s">
        <v>140</v>
      </c>
      <c r="U1939" s="200" t="s">
        <v>7830</v>
      </c>
      <c r="X1939" s="83" t="s">
        <v>137</v>
      </c>
    </row>
    <row r="1940" spans="1:24" ht="23.25">
      <c r="A1940" s="67" t="s">
        <v>134</v>
      </c>
      <c r="B1940" s="67" t="s">
        <v>135</v>
      </c>
      <c r="C1940" s="83">
        <v>2258</v>
      </c>
      <c r="D1940" s="102" t="s">
        <v>5482</v>
      </c>
      <c r="E1940" s="83" t="s">
        <v>2109</v>
      </c>
      <c r="F1940" s="67" t="s">
        <v>136</v>
      </c>
      <c r="G1940" s="83">
        <v>4200</v>
      </c>
      <c r="H1940" s="67" t="s">
        <v>162</v>
      </c>
      <c r="I1940" s="67">
        <v>1</v>
      </c>
      <c r="J1940" s="196">
        <v>42577</v>
      </c>
      <c r="K1940" s="67">
        <v>0</v>
      </c>
      <c r="L1940" s="123">
        <f t="shared" si="31"/>
        <v>33445</v>
      </c>
      <c r="M1940" s="108" t="s">
        <v>5775</v>
      </c>
      <c r="N1940" s="113" t="s">
        <v>9526</v>
      </c>
      <c r="Q1940" s="83" t="s">
        <v>5201</v>
      </c>
      <c r="R1940" s="182" t="s">
        <v>3735</v>
      </c>
      <c r="S1940" s="83" t="s">
        <v>139</v>
      </c>
      <c r="T1940" s="67" t="s">
        <v>140</v>
      </c>
      <c r="U1940" s="200" t="s">
        <v>7830</v>
      </c>
      <c r="X1940" s="83" t="s">
        <v>7744</v>
      </c>
    </row>
    <row r="1941" spans="1:24" ht="23.25">
      <c r="A1941" s="67" t="s">
        <v>134</v>
      </c>
      <c r="B1941" s="67" t="s">
        <v>135</v>
      </c>
      <c r="C1941" s="83">
        <v>2259</v>
      </c>
      <c r="D1941" s="102" t="s">
        <v>5482</v>
      </c>
      <c r="E1941" s="83" t="s">
        <v>2110</v>
      </c>
      <c r="F1941" s="67" t="s">
        <v>136</v>
      </c>
      <c r="G1941" s="83">
        <v>4250</v>
      </c>
      <c r="H1941" s="67" t="s">
        <v>162</v>
      </c>
      <c r="I1941" s="67">
        <v>1</v>
      </c>
      <c r="J1941" s="196">
        <v>42577</v>
      </c>
      <c r="K1941" s="67">
        <v>0</v>
      </c>
      <c r="L1941" s="123">
        <f t="shared" si="31"/>
        <v>33445</v>
      </c>
      <c r="M1941" s="108" t="s">
        <v>5775</v>
      </c>
      <c r="N1941" s="113" t="s">
        <v>9526</v>
      </c>
      <c r="Q1941" s="83" t="s">
        <v>5202</v>
      </c>
      <c r="R1941" s="182" t="s">
        <v>3736</v>
      </c>
      <c r="S1941" s="83" t="s">
        <v>139</v>
      </c>
      <c r="T1941" s="67" t="s">
        <v>140</v>
      </c>
      <c r="U1941" s="200" t="s">
        <v>7830</v>
      </c>
      <c r="X1941" s="83" t="s">
        <v>7745</v>
      </c>
    </row>
    <row r="1942" spans="1:24" ht="23.25">
      <c r="A1942" s="67" t="s">
        <v>134</v>
      </c>
      <c r="B1942" s="67" t="s">
        <v>135</v>
      </c>
      <c r="C1942" s="83">
        <v>2271</v>
      </c>
      <c r="D1942" s="102" t="s">
        <v>5700</v>
      </c>
      <c r="E1942" s="83" t="s">
        <v>2111</v>
      </c>
      <c r="F1942" s="67" t="s">
        <v>5807</v>
      </c>
      <c r="G1942" s="83">
        <v>2900</v>
      </c>
      <c r="H1942" s="67" t="s">
        <v>162</v>
      </c>
      <c r="I1942" s="67">
        <v>1</v>
      </c>
      <c r="J1942" s="196">
        <v>42577</v>
      </c>
      <c r="K1942" s="67">
        <v>0</v>
      </c>
      <c r="L1942" s="123">
        <f t="shared" si="31"/>
        <v>33445</v>
      </c>
      <c r="M1942" s="108" t="s">
        <v>5895</v>
      </c>
      <c r="N1942" s="113" t="s">
        <v>9526</v>
      </c>
      <c r="Q1942" s="83" t="s">
        <v>5203</v>
      </c>
      <c r="R1942" s="182" t="s">
        <v>3737</v>
      </c>
      <c r="S1942" s="83" t="s">
        <v>139</v>
      </c>
      <c r="T1942" s="67" t="s">
        <v>140</v>
      </c>
      <c r="U1942" s="200" t="s">
        <v>7830</v>
      </c>
      <c r="X1942" s="83" t="s">
        <v>7746</v>
      </c>
    </row>
    <row r="1943" spans="1:24" ht="23.25">
      <c r="A1943" s="67" t="s">
        <v>134</v>
      </c>
      <c r="B1943" s="67" t="s">
        <v>135</v>
      </c>
      <c r="C1943" s="83">
        <v>2272</v>
      </c>
      <c r="D1943" s="102" t="s">
        <v>5676</v>
      </c>
      <c r="E1943" s="83" t="s">
        <v>2112</v>
      </c>
      <c r="F1943" s="67" t="s">
        <v>5807</v>
      </c>
      <c r="G1943" s="83">
        <v>2400</v>
      </c>
      <c r="H1943" s="67" t="s">
        <v>162</v>
      </c>
      <c r="I1943" s="67">
        <v>1</v>
      </c>
      <c r="J1943" s="196">
        <v>42577</v>
      </c>
      <c r="K1943" s="67">
        <v>0</v>
      </c>
      <c r="L1943" s="123">
        <f t="shared" si="31"/>
        <v>33445</v>
      </c>
      <c r="M1943" s="108" t="s">
        <v>5875</v>
      </c>
      <c r="N1943" s="113" t="s">
        <v>9526</v>
      </c>
      <c r="Q1943" s="83" t="s">
        <v>5204</v>
      </c>
      <c r="R1943" s="182" t="s">
        <v>3738</v>
      </c>
      <c r="S1943" s="83" t="s">
        <v>139</v>
      </c>
      <c r="T1943" s="67" t="s">
        <v>140</v>
      </c>
      <c r="U1943" s="200" t="s">
        <v>7830</v>
      </c>
      <c r="X1943" s="83" t="s">
        <v>7747</v>
      </c>
    </row>
    <row r="1944" spans="1:24" ht="23.25">
      <c r="A1944" s="67" t="s">
        <v>134</v>
      </c>
      <c r="B1944" s="67" t="s">
        <v>135</v>
      </c>
      <c r="C1944" s="83">
        <v>2300</v>
      </c>
      <c r="D1944" s="102" t="s">
        <v>161</v>
      </c>
      <c r="E1944" s="83" t="s">
        <v>2113</v>
      </c>
      <c r="F1944" s="67" t="s">
        <v>5807</v>
      </c>
      <c r="G1944" s="83">
        <v>18600</v>
      </c>
      <c r="H1944" s="67" t="s">
        <v>162</v>
      </c>
      <c r="I1944" s="67">
        <v>1</v>
      </c>
      <c r="J1944" s="196">
        <v>42644</v>
      </c>
      <c r="K1944" s="67">
        <v>0</v>
      </c>
      <c r="L1944" s="123">
        <f t="shared" si="31"/>
        <v>33512</v>
      </c>
      <c r="M1944" s="108" t="s">
        <v>5840</v>
      </c>
      <c r="N1944" s="113" t="s">
        <v>9526</v>
      </c>
      <c r="Q1944" s="83" t="s">
        <v>5205</v>
      </c>
      <c r="R1944" s="182" t="s">
        <v>3739</v>
      </c>
      <c r="S1944" s="83" t="s">
        <v>139</v>
      </c>
      <c r="T1944" s="67" t="s">
        <v>140</v>
      </c>
      <c r="U1944" s="200" t="s">
        <v>7830</v>
      </c>
      <c r="X1944" s="83" t="s">
        <v>7748</v>
      </c>
    </row>
    <row r="1945" spans="1:24" ht="23.25">
      <c r="A1945" s="67" t="s">
        <v>134</v>
      </c>
      <c r="B1945" s="67" t="s">
        <v>135</v>
      </c>
      <c r="C1945" s="83">
        <v>2296</v>
      </c>
      <c r="D1945" s="102" t="s">
        <v>5512</v>
      </c>
      <c r="E1945" s="83" t="s">
        <v>2114</v>
      </c>
      <c r="F1945" s="67" t="s">
        <v>136</v>
      </c>
      <c r="G1945" s="83">
        <v>2307</v>
      </c>
      <c r="H1945" s="67" t="s">
        <v>162</v>
      </c>
      <c r="I1945" s="67">
        <v>1</v>
      </c>
      <c r="J1945" s="196">
        <v>39707</v>
      </c>
      <c r="K1945" s="67">
        <v>0</v>
      </c>
      <c r="L1945" s="123">
        <f t="shared" si="31"/>
        <v>30575</v>
      </c>
      <c r="M1945" s="108" t="s">
        <v>6057</v>
      </c>
      <c r="N1945" s="113" t="s">
        <v>9526</v>
      </c>
      <c r="Q1945" s="83" t="s">
        <v>5206</v>
      </c>
      <c r="R1945" s="182" t="s">
        <v>3740</v>
      </c>
      <c r="S1945" s="83" t="s">
        <v>139</v>
      </c>
      <c r="T1945" s="67" t="s">
        <v>140</v>
      </c>
      <c r="U1945" s="200" t="s">
        <v>7830</v>
      </c>
      <c r="X1945" s="83" t="s">
        <v>137</v>
      </c>
    </row>
    <row r="1946" spans="1:24" ht="23.25">
      <c r="A1946" s="67" t="s">
        <v>134</v>
      </c>
      <c r="B1946" s="67" t="s">
        <v>135</v>
      </c>
      <c r="C1946" s="83">
        <v>2295</v>
      </c>
      <c r="D1946" s="102" t="s">
        <v>5512</v>
      </c>
      <c r="E1946" s="83" t="s">
        <v>2115</v>
      </c>
      <c r="F1946" s="67" t="s">
        <v>136</v>
      </c>
      <c r="G1946" s="83">
        <v>2308</v>
      </c>
      <c r="H1946" s="67" t="s">
        <v>162</v>
      </c>
      <c r="I1946" s="67">
        <v>1</v>
      </c>
      <c r="J1946" s="196">
        <v>39707</v>
      </c>
      <c r="K1946" s="67">
        <v>0</v>
      </c>
      <c r="L1946" s="123">
        <f t="shared" si="31"/>
        <v>30575</v>
      </c>
      <c r="M1946" s="108" t="s">
        <v>6057</v>
      </c>
      <c r="N1946" s="113" t="s">
        <v>9526</v>
      </c>
      <c r="Q1946" s="83" t="s">
        <v>5207</v>
      </c>
      <c r="R1946" s="182" t="s">
        <v>3741</v>
      </c>
      <c r="S1946" s="83" t="s">
        <v>139</v>
      </c>
      <c r="T1946" s="67" t="s">
        <v>140</v>
      </c>
      <c r="U1946" s="200" t="s">
        <v>7830</v>
      </c>
      <c r="X1946" s="83" t="s">
        <v>137</v>
      </c>
    </row>
    <row r="1947" spans="1:24" ht="23.25">
      <c r="A1947" s="67" t="s">
        <v>134</v>
      </c>
      <c r="B1947" s="67" t="s">
        <v>135</v>
      </c>
      <c r="C1947" s="83">
        <v>2297</v>
      </c>
      <c r="D1947" s="102" t="s">
        <v>5512</v>
      </c>
      <c r="E1947" s="83" t="s">
        <v>2116</v>
      </c>
      <c r="F1947" s="67" t="s">
        <v>136</v>
      </c>
      <c r="G1947" s="83">
        <v>2307</v>
      </c>
      <c r="H1947" s="67" t="s">
        <v>162</v>
      </c>
      <c r="I1947" s="67">
        <v>1</v>
      </c>
      <c r="J1947" s="196">
        <v>39707</v>
      </c>
      <c r="K1947" s="67">
        <v>0</v>
      </c>
      <c r="L1947" s="123">
        <f t="shared" si="31"/>
        <v>30575</v>
      </c>
      <c r="M1947" s="108" t="s">
        <v>5798</v>
      </c>
      <c r="N1947" s="113" t="s">
        <v>9526</v>
      </c>
      <c r="Q1947" s="83" t="s">
        <v>5208</v>
      </c>
      <c r="R1947" s="182" t="s">
        <v>3742</v>
      </c>
      <c r="S1947" s="83" t="s">
        <v>139</v>
      </c>
      <c r="T1947" s="67" t="s">
        <v>140</v>
      </c>
      <c r="U1947" s="200" t="s">
        <v>7830</v>
      </c>
      <c r="X1947" s="83" t="s">
        <v>137</v>
      </c>
    </row>
    <row r="1948" spans="1:24" ht="23.25">
      <c r="A1948" s="67" t="s">
        <v>134</v>
      </c>
      <c r="B1948" s="67" t="s">
        <v>135</v>
      </c>
      <c r="C1948" s="83">
        <v>2298</v>
      </c>
      <c r="D1948" s="102" t="s">
        <v>5512</v>
      </c>
      <c r="E1948" s="83" t="s">
        <v>2117</v>
      </c>
      <c r="F1948" s="67" t="s">
        <v>5807</v>
      </c>
      <c r="G1948" s="83">
        <v>2308</v>
      </c>
      <c r="H1948" s="67" t="s">
        <v>162</v>
      </c>
      <c r="I1948" s="67">
        <v>1</v>
      </c>
      <c r="J1948" s="196">
        <v>39707</v>
      </c>
      <c r="K1948" s="67">
        <v>0</v>
      </c>
      <c r="L1948" s="123">
        <f t="shared" si="31"/>
        <v>30575</v>
      </c>
      <c r="M1948" s="108" t="s">
        <v>5798</v>
      </c>
      <c r="N1948" s="113" t="s">
        <v>9526</v>
      </c>
      <c r="Q1948" s="83" t="s">
        <v>5209</v>
      </c>
      <c r="R1948" s="182" t="s">
        <v>3743</v>
      </c>
      <c r="S1948" s="83" t="s">
        <v>139</v>
      </c>
      <c r="T1948" s="67" t="s">
        <v>140</v>
      </c>
      <c r="U1948" s="200" t="s">
        <v>7830</v>
      </c>
      <c r="X1948" s="83" t="s">
        <v>137</v>
      </c>
    </row>
    <row r="1949" spans="1:24" ht="23.25">
      <c r="A1949" s="67" t="s">
        <v>134</v>
      </c>
      <c r="B1949" s="67" t="s">
        <v>135</v>
      </c>
      <c r="C1949" s="83">
        <v>2461</v>
      </c>
      <c r="D1949" s="102" t="s">
        <v>5568</v>
      </c>
      <c r="E1949" s="83" t="s">
        <v>2118</v>
      </c>
      <c r="F1949" s="67" t="s">
        <v>5807</v>
      </c>
      <c r="G1949" s="83">
        <v>4800</v>
      </c>
      <c r="H1949" s="67" t="s">
        <v>162</v>
      </c>
      <c r="I1949" s="67">
        <v>1</v>
      </c>
      <c r="J1949" s="196">
        <v>42628</v>
      </c>
      <c r="K1949" s="67">
        <v>0</v>
      </c>
      <c r="L1949" s="123">
        <f t="shared" si="31"/>
        <v>33496</v>
      </c>
      <c r="M1949" s="108" t="s">
        <v>171</v>
      </c>
      <c r="N1949" s="113" t="s">
        <v>9526</v>
      </c>
      <c r="Q1949" s="83" t="s">
        <v>5210</v>
      </c>
      <c r="R1949" s="182" t="s">
        <v>3744</v>
      </c>
      <c r="S1949" s="83" t="s">
        <v>139</v>
      </c>
      <c r="T1949" s="67" t="s">
        <v>140</v>
      </c>
      <c r="U1949" s="200" t="s">
        <v>7830</v>
      </c>
      <c r="X1949" s="83" t="s">
        <v>137</v>
      </c>
    </row>
    <row r="1950" spans="1:24" ht="23.25">
      <c r="A1950" s="67" t="s">
        <v>134</v>
      </c>
      <c r="B1950" s="67" t="s">
        <v>135</v>
      </c>
      <c r="C1950" s="83">
        <v>2299</v>
      </c>
      <c r="D1950" s="102" t="s">
        <v>5701</v>
      </c>
      <c r="E1950" s="83" t="s">
        <v>2119</v>
      </c>
      <c r="F1950" s="67" t="s">
        <v>136</v>
      </c>
      <c r="G1950" s="83">
        <v>9900</v>
      </c>
      <c r="H1950" s="67" t="s">
        <v>162</v>
      </c>
      <c r="I1950" s="67">
        <v>1</v>
      </c>
      <c r="J1950" s="196">
        <v>42644</v>
      </c>
      <c r="K1950" s="67">
        <v>0</v>
      </c>
      <c r="L1950" s="123">
        <f t="shared" si="31"/>
        <v>33512</v>
      </c>
      <c r="M1950" s="108" t="s">
        <v>5903</v>
      </c>
      <c r="N1950" s="113" t="s">
        <v>9526</v>
      </c>
      <c r="Q1950" s="83" t="s">
        <v>5211</v>
      </c>
      <c r="R1950" s="182" t="s">
        <v>3745</v>
      </c>
      <c r="S1950" s="83" t="s">
        <v>139</v>
      </c>
      <c r="T1950" s="67" t="s">
        <v>140</v>
      </c>
      <c r="U1950" s="200" t="s">
        <v>7830</v>
      </c>
      <c r="X1950" s="83" t="s">
        <v>137</v>
      </c>
    </row>
    <row r="1951" spans="1:24" ht="23.25">
      <c r="A1951" s="67" t="s">
        <v>134</v>
      </c>
      <c r="B1951" s="67" t="s">
        <v>135</v>
      </c>
      <c r="C1951" s="83">
        <v>3382</v>
      </c>
      <c r="D1951" s="102" t="s">
        <v>5702</v>
      </c>
      <c r="E1951" s="83" t="s">
        <v>2120</v>
      </c>
      <c r="F1951" s="67" t="s">
        <v>136</v>
      </c>
      <c r="G1951" s="83">
        <v>500</v>
      </c>
      <c r="H1951" s="67" t="s">
        <v>162</v>
      </c>
      <c r="I1951" s="67">
        <v>1</v>
      </c>
      <c r="J1951" s="196">
        <v>42784</v>
      </c>
      <c r="K1951" s="67">
        <v>0</v>
      </c>
      <c r="L1951" s="123">
        <f t="shared" si="31"/>
        <v>33652</v>
      </c>
      <c r="M1951" s="108" t="s">
        <v>171</v>
      </c>
      <c r="N1951" s="113" t="s">
        <v>9526</v>
      </c>
      <c r="Q1951" s="83" t="s">
        <v>137</v>
      </c>
      <c r="R1951" s="182" t="s">
        <v>137</v>
      </c>
      <c r="S1951" s="83" t="s">
        <v>139</v>
      </c>
      <c r="T1951" s="67" t="s">
        <v>140</v>
      </c>
      <c r="U1951" s="200" t="s">
        <v>7830</v>
      </c>
      <c r="X1951" s="83" t="s">
        <v>137</v>
      </c>
    </row>
    <row r="1952" spans="1:24" ht="23.25">
      <c r="A1952" s="67" t="s">
        <v>134</v>
      </c>
      <c r="B1952" s="67" t="s">
        <v>135</v>
      </c>
      <c r="C1952" s="83">
        <v>3383</v>
      </c>
      <c r="D1952" s="102" t="s">
        <v>5485</v>
      </c>
      <c r="E1952" s="83" t="s">
        <v>2121</v>
      </c>
      <c r="F1952" s="67" t="s">
        <v>136</v>
      </c>
      <c r="G1952" s="83">
        <v>500</v>
      </c>
      <c r="H1952" s="67" t="s">
        <v>162</v>
      </c>
      <c r="I1952" s="67">
        <v>1</v>
      </c>
      <c r="J1952" s="196">
        <v>42784</v>
      </c>
      <c r="K1952" s="67">
        <v>0</v>
      </c>
      <c r="L1952" s="123">
        <f t="shared" si="31"/>
        <v>33652</v>
      </c>
      <c r="M1952" s="108" t="s">
        <v>171</v>
      </c>
      <c r="N1952" s="113" t="s">
        <v>9526</v>
      </c>
      <c r="Q1952" s="83" t="s">
        <v>137</v>
      </c>
      <c r="R1952" s="182" t="s">
        <v>137</v>
      </c>
      <c r="S1952" s="83" t="s">
        <v>139</v>
      </c>
      <c r="T1952" s="67" t="s">
        <v>140</v>
      </c>
      <c r="U1952" s="200" t="s">
        <v>7830</v>
      </c>
      <c r="X1952" s="83" t="s">
        <v>137</v>
      </c>
    </row>
    <row r="1953" spans="1:24" ht="23.25">
      <c r="A1953" s="67" t="s">
        <v>134</v>
      </c>
      <c r="B1953" s="67" t="s">
        <v>135</v>
      </c>
      <c r="C1953" s="83">
        <v>3384</v>
      </c>
      <c r="D1953" s="102" t="s">
        <v>5485</v>
      </c>
      <c r="E1953" s="83" t="s">
        <v>2122</v>
      </c>
      <c r="F1953" s="67" t="s">
        <v>136</v>
      </c>
      <c r="G1953" s="83">
        <v>500</v>
      </c>
      <c r="H1953" s="67" t="s">
        <v>162</v>
      </c>
      <c r="I1953" s="67">
        <v>1</v>
      </c>
      <c r="J1953" s="196">
        <v>42784</v>
      </c>
      <c r="K1953" s="67">
        <v>0</v>
      </c>
      <c r="L1953" s="123">
        <f t="shared" si="31"/>
        <v>33652</v>
      </c>
      <c r="M1953" s="108" t="s">
        <v>5875</v>
      </c>
      <c r="N1953" s="113" t="s">
        <v>9526</v>
      </c>
      <c r="Q1953" s="83" t="s">
        <v>137</v>
      </c>
      <c r="R1953" s="182" t="s">
        <v>137</v>
      </c>
      <c r="S1953" s="83" t="s">
        <v>139</v>
      </c>
      <c r="T1953" s="67" t="s">
        <v>140</v>
      </c>
      <c r="U1953" s="200" t="s">
        <v>7830</v>
      </c>
      <c r="X1953" s="83" t="s">
        <v>137</v>
      </c>
    </row>
    <row r="1954" spans="1:24" ht="23.25">
      <c r="A1954" s="67" t="s">
        <v>134</v>
      </c>
      <c r="B1954" s="67" t="s">
        <v>135</v>
      </c>
      <c r="C1954" s="83">
        <v>3385</v>
      </c>
      <c r="D1954" s="102" t="s">
        <v>5703</v>
      </c>
      <c r="E1954" s="83" t="s">
        <v>2123</v>
      </c>
      <c r="F1954" s="67" t="s">
        <v>136</v>
      </c>
      <c r="G1954" s="83">
        <v>500</v>
      </c>
      <c r="H1954" s="67" t="s">
        <v>162</v>
      </c>
      <c r="I1954" s="67">
        <v>1</v>
      </c>
      <c r="J1954" s="196">
        <v>42784</v>
      </c>
      <c r="K1954" s="67">
        <v>0</v>
      </c>
      <c r="L1954" s="123">
        <f t="shared" si="31"/>
        <v>33652</v>
      </c>
      <c r="M1954" s="108" t="s">
        <v>5875</v>
      </c>
      <c r="N1954" s="113" t="s">
        <v>9526</v>
      </c>
      <c r="Q1954" s="83">
        <v>9380687277</v>
      </c>
      <c r="R1954" s="182">
        <v>211253545348</v>
      </c>
      <c r="S1954" s="83" t="s">
        <v>139</v>
      </c>
      <c r="T1954" s="67" t="s">
        <v>140</v>
      </c>
      <c r="U1954" s="200" t="s">
        <v>7830</v>
      </c>
      <c r="X1954" s="83" t="s">
        <v>137</v>
      </c>
    </row>
    <row r="1955" spans="1:24" ht="23.25">
      <c r="A1955" s="67" t="s">
        <v>134</v>
      </c>
      <c r="B1955" s="67" t="s">
        <v>135</v>
      </c>
      <c r="C1955" s="83">
        <v>3386</v>
      </c>
      <c r="D1955" s="102" t="s">
        <v>5703</v>
      </c>
      <c r="E1955" s="83" t="s">
        <v>2124</v>
      </c>
      <c r="F1955" s="67" t="s">
        <v>136</v>
      </c>
      <c r="G1955" s="83">
        <v>500</v>
      </c>
      <c r="H1955" s="67" t="s">
        <v>162</v>
      </c>
      <c r="I1955" s="67">
        <v>1</v>
      </c>
      <c r="J1955" s="196">
        <v>42784</v>
      </c>
      <c r="K1955" s="67">
        <v>0</v>
      </c>
      <c r="L1955" s="123">
        <f t="shared" si="31"/>
        <v>33652</v>
      </c>
      <c r="M1955" s="108" t="s">
        <v>5780</v>
      </c>
      <c r="N1955" s="113" t="s">
        <v>9526</v>
      </c>
      <c r="Q1955" s="83">
        <v>9448870776</v>
      </c>
      <c r="R1955" s="182">
        <v>78965420782</v>
      </c>
      <c r="S1955" s="83" t="s">
        <v>139</v>
      </c>
      <c r="T1955" s="67" t="s">
        <v>140</v>
      </c>
      <c r="U1955" s="200" t="s">
        <v>7830</v>
      </c>
      <c r="X1955" s="83" t="s">
        <v>137</v>
      </c>
    </row>
    <row r="1956" spans="1:24" ht="23.25">
      <c r="A1956" s="67" t="s">
        <v>134</v>
      </c>
      <c r="B1956" s="67" t="s">
        <v>135</v>
      </c>
      <c r="C1956" s="83">
        <v>3387</v>
      </c>
      <c r="D1956" s="102" t="s">
        <v>5703</v>
      </c>
      <c r="E1956" s="83" t="s">
        <v>2125</v>
      </c>
      <c r="F1956" s="67" t="s">
        <v>5807</v>
      </c>
      <c r="G1956" s="83">
        <v>500</v>
      </c>
      <c r="H1956" s="67" t="s">
        <v>162</v>
      </c>
      <c r="I1956" s="67">
        <v>1</v>
      </c>
      <c r="J1956" s="196">
        <v>42784</v>
      </c>
      <c r="K1956" s="67">
        <v>0</v>
      </c>
      <c r="L1956" s="123">
        <f t="shared" si="31"/>
        <v>33652</v>
      </c>
      <c r="M1956" s="108" t="s">
        <v>5875</v>
      </c>
      <c r="N1956" s="113" t="s">
        <v>9526</v>
      </c>
      <c r="Q1956" s="83">
        <v>9448870776</v>
      </c>
      <c r="R1956" s="182">
        <v>768788601206</v>
      </c>
      <c r="S1956" s="83" t="s">
        <v>139</v>
      </c>
      <c r="T1956" s="67" t="s">
        <v>140</v>
      </c>
      <c r="U1956" s="200" t="s">
        <v>7830</v>
      </c>
      <c r="X1956" s="83" t="s">
        <v>137</v>
      </c>
    </row>
    <row r="1957" spans="1:24" ht="23.25">
      <c r="A1957" s="67" t="s">
        <v>134</v>
      </c>
      <c r="B1957" s="67" t="s">
        <v>135</v>
      </c>
      <c r="C1957" s="83">
        <v>3388</v>
      </c>
      <c r="D1957" s="102" t="s">
        <v>5703</v>
      </c>
      <c r="E1957" s="83" t="s">
        <v>2126</v>
      </c>
      <c r="F1957" s="67" t="s">
        <v>136</v>
      </c>
      <c r="G1957" s="83">
        <v>500</v>
      </c>
      <c r="H1957" s="67" t="s">
        <v>162</v>
      </c>
      <c r="I1957" s="67">
        <v>1</v>
      </c>
      <c r="J1957" s="196">
        <v>42784</v>
      </c>
      <c r="K1957" s="67">
        <v>0</v>
      </c>
      <c r="L1957" s="123">
        <f t="shared" si="31"/>
        <v>33652</v>
      </c>
      <c r="M1957" s="108" t="s">
        <v>5875</v>
      </c>
      <c r="N1957" s="113" t="s">
        <v>9526</v>
      </c>
      <c r="Q1957" s="83" t="s">
        <v>137</v>
      </c>
      <c r="R1957" s="182" t="s">
        <v>137</v>
      </c>
      <c r="S1957" s="83" t="s">
        <v>139</v>
      </c>
      <c r="T1957" s="67" t="s">
        <v>140</v>
      </c>
      <c r="U1957" s="200" t="s">
        <v>7830</v>
      </c>
      <c r="X1957" s="83" t="s">
        <v>137</v>
      </c>
    </row>
    <row r="1958" spans="1:24" ht="23.25">
      <c r="A1958" s="67" t="s">
        <v>134</v>
      </c>
      <c r="B1958" s="67" t="s">
        <v>135</v>
      </c>
      <c r="C1958" s="83">
        <v>3389</v>
      </c>
      <c r="D1958" s="102" t="s">
        <v>5519</v>
      </c>
      <c r="E1958" s="83" t="s">
        <v>2127</v>
      </c>
      <c r="F1958" s="67" t="s">
        <v>5807</v>
      </c>
      <c r="G1958" s="83">
        <v>500</v>
      </c>
      <c r="H1958" s="67" t="s">
        <v>162</v>
      </c>
      <c r="I1958" s="67">
        <v>1</v>
      </c>
      <c r="J1958" s="196">
        <v>42784</v>
      </c>
      <c r="K1958" s="67">
        <v>0</v>
      </c>
      <c r="L1958" s="123">
        <f t="shared" si="31"/>
        <v>33652</v>
      </c>
      <c r="M1958" s="108" t="s">
        <v>5895</v>
      </c>
      <c r="N1958" s="113" t="s">
        <v>9526</v>
      </c>
      <c r="Q1958" s="83">
        <v>9742860861</v>
      </c>
      <c r="R1958" s="182">
        <v>605907683431</v>
      </c>
      <c r="S1958" s="83" t="s">
        <v>139</v>
      </c>
      <c r="T1958" s="67" t="s">
        <v>140</v>
      </c>
      <c r="U1958" s="200" t="s">
        <v>7830</v>
      </c>
      <c r="X1958" s="83" t="s">
        <v>137</v>
      </c>
    </row>
    <row r="1959" spans="1:24" ht="23.25">
      <c r="A1959" s="67" t="s">
        <v>134</v>
      </c>
      <c r="B1959" s="67" t="s">
        <v>135</v>
      </c>
      <c r="C1959" s="83">
        <v>3390</v>
      </c>
      <c r="D1959" s="102" t="s">
        <v>5519</v>
      </c>
      <c r="E1959" s="83" t="s">
        <v>2128</v>
      </c>
      <c r="F1959" s="67" t="s">
        <v>5807</v>
      </c>
      <c r="G1959" s="83">
        <v>500</v>
      </c>
      <c r="H1959" s="67" t="s">
        <v>162</v>
      </c>
      <c r="I1959" s="67">
        <v>1</v>
      </c>
      <c r="J1959" s="196">
        <v>42784</v>
      </c>
      <c r="K1959" s="67">
        <v>0</v>
      </c>
      <c r="L1959" s="123">
        <f t="shared" si="31"/>
        <v>33652</v>
      </c>
      <c r="M1959" s="108" t="s">
        <v>5776</v>
      </c>
      <c r="N1959" s="113" t="s">
        <v>9526</v>
      </c>
      <c r="Q1959" s="83" t="s">
        <v>137</v>
      </c>
      <c r="R1959" s="182" t="s">
        <v>137</v>
      </c>
      <c r="S1959" s="83" t="s">
        <v>139</v>
      </c>
      <c r="T1959" s="67" t="s">
        <v>140</v>
      </c>
      <c r="U1959" s="200" t="s">
        <v>7830</v>
      </c>
      <c r="X1959" s="83" t="s">
        <v>137</v>
      </c>
    </row>
    <row r="1960" spans="1:24" ht="23.25">
      <c r="A1960" s="67" t="s">
        <v>134</v>
      </c>
      <c r="B1960" s="67" t="s">
        <v>135</v>
      </c>
      <c r="C1960" s="83">
        <v>3391</v>
      </c>
      <c r="D1960" s="102" t="s">
        <v>5525</v>
      </c>
      <c r="E1960" s="83" t="s">
        <v>2129</v>
      </c>
      <c r="F1960" s="67" t="s">
        <v>136</v>
      </c>
      <c r="G1960" s="83">
        <v>500</v>
      </c>
      <c r="H1960" s="67" t="s">
        <v>162</v>
      </c>
      <c r="I1960" s="67">
        <v>1</v>
      </c>
      <c r="J1960" s="196">
        <v>42784</v>
      </c>
      <c r="K1960" s="67">
        <v>0</v>
      </c>
      <c r="L1960" s="123">
        <f t="shared" si="31"/>
        <v>33652</v>
      </c>
      <c r="M1960" s="108" t="s">
        <v>5928</v>
      </c>
      <c r="N1960" s="113" t="s">
        <v>9526</v>
      </c>
      <c r="Q1960" s="83" t="s">
        <v>137</v>
      </c>
      <c r="R1960" s="182">
        <v>337500831147</v>
      </c>
      <c r="S1960" s="83" t="s">
        <v>139</v>
      </c>
      <c r="T1960" s="67" t="s">
        <v>140</v>
      </c>
      <c r="U1960" s="200" t="s">
        <v>7830</v>
      </c>
      <c r="X1960" s="83" t="s">
        <v>137</v>
      </c>
    </row>
    <row r="1961" spans="1:24" ht="23.25">
      <c r="A1961" s="67" t="s">
        <v>134</v>
      </c>
      <c r="B1961" s="67" t="s">
        <v>135</v>
      </c>
      <c r="C1961" s="83">
        <v>3392</v>
      </c>
      <c r="D1961" s="102" t="s">
        <v>5525</v>
      </c>
      <c r="E1961" s="83" t="s">
        <v>2130</v>
      </c>
      <c r="F1961" s="67" t="s">
        <v>136</v>
      </c>
      <c r="G1961" s="83">
        <v>500</v>
      </c>
      <c r="H1961" s="67" t="s">
        <v>162</v>
      </c>
      <c r="I1961" s="67">
        <v>1</v>
      </c>
      <c r="J1961" s="196">
        <v>42784</v>
      </c>
      <c r="K1961" s="67">
        <v>0</v>
      </c>
      <c r="L1961" s="123">
        <f t="shared" si="31"/>
        <v>33652</v>
      </c>
      <c r="M1961" s="108" t="s">
        <v>5928</v>
      </c>
      <c r="N1961" s="113" t="s">
        <v>9526</v>
      </c>
      <c r="Q1961" s="83" t="s">
        <v>137</v>
      </c>
      <c r="R1961" s="182">
        <v>624300104566</v>
      </c>
      <c r="S1961" s="83" t="s">
        <v>139</v>
      </c>
      <c r="T1961" s="67" t="s">
        <v>140</v>
      </c>
      <c r="U1961" s="200" t="s">
        <v>7830</v>
      </c>
      <c r="X1961" s="83" t="s">
        <v>137</v>
      </c>
    </row>
    <row r="1962" spans="1:24" ht="23.25">
      <c r="A1962" s="67" t="s">
        <v>134</v>
      </c>
      <c r="B1962" s="67" t="s">
        <v>135</v>
      </c>
      <c r="C1962" s="83">
        <v>3393</v>
      </c>
      <c r="D1962" s="102" t="s">
        <v>5623</v>
      </c>
      <c r="E1962" s="83" t="s">
        <v>2131</v>
      </c>
      <c r="F1962" s="67" t="s">
        <v>5807</v>
      </c>
      <c r="G1962" s="83">
        <v>500</v>
      </c>
      <c r="H1962" s="67" t="s">
        <v>162</v>
      </c>
      <c r="I1962" s="67">
        <v>1</v>
      </c>
      <c r="J1962" s="196">
        <v>42784</v>
      </c>
      <c r="K1962" s="67">
        <v>0</v>
      </c>
      <c r="L1962" s="123">
        <f t="shared" si="31"/>
        <v>33652</v>
      </c>
      <c r="M1962" s="108" t="s">
        <v>6058</v>
      </c>
      <c r="N1962" s="113" t="s">
        <v>9526</v>
      </c>
      <c r="Q1962" s="83" t="s">
        <v>137</v>
      </c>
      <c r="R1962" s="182">
        <v>875499216360</v>
      </c>
      <c r="S1962" s="83" t="s">
        <v>139</v>
      </c>
      <c r="T1962" s="67" t="s">
        <v>140</v>
      </c>
      <c r="U1962" s="200" t="s">
        <v>7830</v>
      </c>
      <c r="X1962" s="83" t="s">
        <v>137</v>
      </c>
    </row>
    <row r="1963" spans="1:24" ht="23.25">
      <c r="A1963" s="67" t="s">
        <v>134</v>
      </c>
      <c r="B1963" s="67" t="s">
        <v>135</v>
      </c>
      <c r="C1963" s="83">
        <v>3394</v>
      </c>
      <c r="D1963" s="102" t="s">
        <v>5700</v>
      </c>
      <c r="E1963" s="83" t="s">
        <v>2132</v>
      </c>
      <c r="F1963" s="67" t="s">
        <v>136</v>
      </c>
      <c r="G1963" s="83">
        <v>500</v>
      </c>
      <c r="H1963" s="67" t="s">
        <v>162</v>
      </c>
      <c r="I1963" s="67">
        <v>1</v>
      </c>
      <c r="J1963" s="196">
        <v>42784</v>
      </c>
      <c r="K1963" s="67">
        <v>0</v>
      </c>
      <c r="L1963" s="123">
        <f t="shared" si="31"/>
        <v>33652</v>
      </c>
      <c r="M1963" s="108" t="s">
        <v>5895</v>
      </c>
      <c r="N1963" s="113" t="s">
        <v>9526</v>
      </c>
      <c r="Q1963" s="83">
        <v>9740046120</v>
      </c>
      <c r="R1963" s="182">
        <v>717458275264</v>
      </c>
      <c r="S1963" s="83" t="s">
        <v>139</v>
      </c>
      <c r="T1963" s="67" t="s">
        <v>140</v>
      </c>
      <c r="U1963" s="200" t="s">
        <v>7830</v>
      </c>
      <c r="X1963" s="83" t="s">
        <v>137</v>
      </c>
    </row>
    <row r="1964" spans="1:24" ht="23.25">
      <c r="A1964" s="67" t="s">
        <v>134</v>
      </c>
      <c r="B1964" s="67" t="s">
        <v>135</v>
      </c>
      <c r="C1964" s="83">
        <v>3395</v>
      </c>
      <c r="D1964" s="102" t="s">
        <v>5700</v>
      </c>
      <c r="E1964" s="83" t="s">
        <v>2133</v>
      </c>
      <c r="F1964" s="67" t="s">
        <v>5807</v>
      </c>
      <c r="G1964" s="83">
        <v>500</v>
      </c>
      <c r="H1964" s="67" t="s">
        <v>162</v>
      </c>
      <c r="I1964" s="67">
        <v>1</v>
      </c>
      <c r="J1964" s="196">
        <v>42784</v>
      </c>
      <c r="K1964" s="67">
        <v>0</v>
      </c>
      <c r="L1964" s="123">
        <f t="shared" si="31"/>
        <v>33652</v>
      </c>
      <c r="M1964" s="108" t="s">
        <v>5875</v>
      </c>
      <c r="N1964" s="113" t="s">
        <v>9526</v>
      </c>
      <c r="Q1964" s="83">
        <v>9740046120</v>
      </c>
      <c r="R1964" s="182">
        <v>483866706661</v>
      </c>
      <c r="S1964" s="83" t="s">
        <v>139</v>
      </c>
      <c r="T1964" s="67" t="s">
        <v>140</v>
      </c>
      <c r="U1964" s="200" t="s">
        <v>7830</v>
      </c>
      <c r="X1964" s="83" t="s">
        <v>7749</v>
      </c>
    </row>
    <row r="1965" spans="1:24" ht="23.25">
      <c r="A1965" s="67" t="s">
        <v>134</v>
      </c>
      <c r="B1965" s="67" t="s">
        <v>135</v>
      </c>
      <c r="C1965" s="83">
        <v>3396</v>
      </c>
      <c r="D1965" s="102" t="s">
        <v>5667</v>
      </c>
      <c r="E1965" s="83" t="s">
        <v>2134</v>
      </c>
      <c r="F1965" s="67" t="s">
        <v>136</v>
      </c>
      <c r="G1965" s="83">
        <v>500</v>
      </c>
      <c r="H1965" s="67" t="s">
        <v>162</v>
      </c>
      <c r="I1965" s="67">
        <v>1</v>
      </c>
      <c r="J1965" s="196">
        <v>42784</v>
      </c>
      <c r="K1965" s="67">
        <v>0</v>
      </c>
      <c r="L1965" s="123">
        <f t="shared" si="31"/>
        <v>33652</v>
      </c>
      <c r="M1965" s="108" t="s">
        <v>5667</v>
      </c>
      <c r="N1965" s="113" t="s">
        <v>9526</v>
      </c>
      <c r="Q1965" s="83" t="s">
        <v>137</v>
      </c>
      <c r="R1965" s="182" t="s">
        <v>137</v>
      </c>
      <c r="S1965" s="83" t="s">
        <v>139</v>
      </c>
      <c r="T1965" s="67" t="s">
        <v>140</v>
      </c>
      <c r="U1965" s="200" t="s">
        <v>7830</v>
      </c>
      <c r="X1965" s="83" t="s">
        <v>7750</v>
      </c>
    </row>
    <row r="1966" spans="1:24" ht="23.25">
      <c r="A1966" s="67" t="s">
        <v>134</v>
      </c>
      <c r="B1966" s="67" t="s">
        <v>135</v>
      </c>
      <c r="C1966" s="83">
        <v>3397</v>
      </c>
      <c r="D1966" s="102" t="s">
        <v>5667</v>
      </c>
      <c r="E1966" s="83" t="s">
        <v>2135</v>
      </c>
      <c r="F1966" s="67" t="s">
        <v>5807</v>
      </c>
      <c r="G1966" s="83">
        <v>500</v>
      </c>
      <c r="H1966" s="67" t="s">
        <v>162</v>
      </c>
      <c r="I1966" s="67">
        <v>1</v>
      </c>
      <c r="J1966" s="196">
        <v>42784</v>
      </c>
      <c r="K1966" s="67">
        <v>0</v>
      </c>
      <c r="L1966" s="123">
        <f t="shared" si="31"/>
        <v>33652</v>
      </c>
      <c r="M1966" s="108" t="s">
        <v>6059</v>
      </c>
      <c r="N1966" s="113" t="s">
        <v>9526</v>
      </c>
      <c r="Q1966" s="83" t="s">
        <v>137</v>
      </c>
      <c r="R1966" s="182" t="s">
        <v>137</v>
      </c>
      <c r="S1966" s="83" t="s">
        <v>139</v>
      </c>
      <c r="T1966" s="67" t="s">
        <v>140</v>
      </c>
      <c r="U1966" s="200" t="s">
        <v>7830</v>
      </c>
      <c r="X1966" s="83" t="s">
        <v>7751</v>
      </c>
    </row>
    <row r="1967" spans="1:24" ht="23.25">
      <c r="A1967" s="67" t="s">
        <v>134</v>
      </c>
      <c r="B1967" s="67" t="s">
        <v>135</v>
      </c>
      <c r="C1967" s="83">
        <v>3398</v>
      </c>
      <c r="D1967" s="102" t="s">
        <v>5667</v>
      </c>
      <c r="E1967" s="83" t="s">
        <v>2136</v>
      </c>
      <c r="F1967" s="67" t="s">
        <v>136</v>
      </c>
      <c r="G1967" s="83">
        <v>500</v>
      </c>
      <c r="H1967" s="67" t="s">
        <v>162</v>
      </c>
      <c r="I1967" s="67">
        <v>1</v>
      </c>
      <c r="J1967" s="196">
        <v>42784</v>
      </c>
      <c r="K1967" s="67">
        <v>0</v>
      </c>
      <c r="L1967" s="123">
        <f t="shared" si="31"/>
        <v>33652</v>
      </c>
      <c r="M1967" s="108" t="s">
        <v>6021</v>
      </c>
      <c r="N1967" s="113" t="s">
        <v>9526</v>
      </c>
      <c r="Q1967" s="83" t="s">
        <v>137</v>
      </c>
      <c r="R1967" s="182" t="s">
        <v>137</v>
      </c>
      <c r="S1967" s="83" t="s">
        <v>139</v>
      </c>
      <c r="T1967" s="67" t="s">
        <v>140</v>
      </c>
      <c r="U1967" s="200" t="s">
        <v>7830</v>
      </c>
      <c r="X1967" s="83" t="s">
        <v>7752</v>
      </c>
    </row>
    <row r="1968" spans="1:24" ht="23.25">
      <c r="A1968" s="67" t="s">
        <v>134</v>
      </c>
      <c r="B1968" s="67" t="s">
        <v>135</v>
      </c>
      <c r="C1968" s="83">
        <v>3399</v>
      </c>
      <c r="D1968" s="102" t="s">
        <v>5483</v>
      </c>
      <c r="E1968" s="83" t="s">
        <v>2137</v>
      </c>
      <c r="F1968" s="67" t="s">
        <v>5807</v>
      </c>
      <c r="G1968" s="83">
        <v>500</v>
      </c>
      <c r="H1968" s="67" t="s">
        <v>162</v>
      </c>
      <c r="I1968" s="67">
        <v>1</v>
      </c>
      <c r="J1968" s="196">
        <v>42866</v>
      </c>
      <c r="K1968" s="67">
        <v>0</v>
      </c>
      <c r="L1968" s="123">
        <f t="shared" si="31"/>
        <v>33735</v>
      </c>
      <c r="M1968" s="108" t="s">
        <v>6060</v>
      </c>
      <c r="N1968" s="113" t="s">
        <v>9526</v>
      </c>
      <c r="Q1968" s="83">
        <v>9343321008</v>
      </c>
      <c r="R1968" s="182">
        <v>357779964187</v>
      </c>
      <c r="S1968" s="83" t="s">
        <v>139</v>
      </c>
      <c r="T1968" s="67" t="s">
        <v>140</v>
      </c>
      <c r="U1968" s="200" t="s">
        <v>7830</v>
      </c>
      <c r="X1968" s="83" t="s">
        <v>7753</v>
      </c>
    </row>
    <row r="1969" spans="1:24" ht="23.25">
      <c r="A1969" s="67" t="s">
        <v>134</v>
      </c>
      <c r="B1969" s="67" t="s">
        <v>135</v>
      </c>
      <c r="C1969" s="83">
        <v>3400</v>
      </c>
      <c r="D1969" s="102" t="s">
        <v>5483</v>
      </c>
      <c r="E1969" s="83" t="s">
        <v>2138</v>
      </c>
      <c r="F1969" s="67" t="s">
        <v>5807</v>
      </c>
      <c r="G1969" s="83">
        <v>500</v>
      </c>
      <c r="H1969" s="67" t="s">
        <v>162</v>
      </c>
      <c r="I1969" s="67">
        <v>1</v>
      </c>
      <c r="J1969" s="196">
        <v>42866</v>
      </c>
      <c r="K1969" s="67">
        <v>0</v>
      </c>
      <c r="L1969" s="123">
        <f t="shared" ref="L1969:L2032" si="32">DATE(YEAR(J1969)-25,MONTH(J1969),DAY(J1969))</f>
        <v>33735</v>
      </c>
      <c r="M1969" s="108" t="s">
        <v>6061</v>
      </c>
      <c r="N1969" s="113" t="s">
        <v>9526</v>
      </c>
      <c r="Q1969" s="83">
        <v>9657784144</v>
      </c>
      <c r="R1969" s="182">
        <v>559628342092</v>
      </c>
      <c r="S1969" s="83" t="s">
        <v>139</v>
      </c>
      <c r="T1969" s="67" t="s">
        <v>140</v>
      </c>
      <c r="U1969" s="200" t="s">
        <v>7830</v>
      </c>
      <c r="X1969" s="83" t="s">
        <v>7754</v>
      </c>
    </row>
    <row r="1970" spans="1:24" ht="23.25">
      <c r="A1970" s="67" t="s">
        <v>134</v>
      </c>
      <c r="B1970" s="67" t="s">
        <v>135</v>
      </c>
      <c r="C1970" s="83">
        <v>2325</v>
      </c>
      <c r="D1970" s="102" t="s">
        <v>5500</v>
      </c>
      <c r="E1970" s="83" t="s">
        <v>2139</v>
      </c>
      <c r="F1970" s="67" t="s">
        <v>5807</v>
      </c>
      <c r="G1970" s="83">
        <v>4800</v>
      </c>
      <c r="H1970" s="67" t="s">
        <v>5736</v>
      </c>
      <c r="I1970" s="67">
        <v>1</v>
      </c>
      <c r="J1970" s="196">
        <v>39707</v>
      </c>
      <c r="K1970" s="67">
        <v>0</v>
      </c>
      <c r="L1970" s="123">
        <f t="shared" si="32"/>
        <v>30575</v>
      </c>
      <c r="M1970" s="108" t="s">
        <v>5812</v>
      </c>
      <c r="N1970" s="113" t="s">
        <v>9526</v>
      </c>
      <c r="Q1970" s="83" t="s">
        <v>5212</v>
      </c>
      <c r="R1970" s="182" t="s">
        <v>3746</v>
      </c>
      <c r="S1970" s="83" t="s">
        <v>139</v>
      </c>
      <c r="T1970" s="67" t="s">
        <v>140</v>
      </c>
      <c r="U1970" s="200" t="s">
        <v>7830</v>
      </c>
      <c r="X1970" s="83" t="s">
        <v>7755</v>
      </c>
    </row>
    <row r="1971" spans="1:24" ht="23.25">
      <c r="A1971" s="67" t="s">
        <v>134</v>
      </c>
      <c r="B1971" s="67" t="s">
        <v>135</v>
      </c>
      <c r="C1971" s="83">
        <v>2326</v>
      </c>
      <c r="D1971" s="102" t="s">
        <v>5500</v>
      </c>
      <c r="E1971" s="83" t="s">
        <v>2140</v>
      </c>
      <c r="F1971" s="67" t="s">
        <v>136</v>
      </c>
      <c r="G1971" s="83">
        <v>4800</v>
      </c>
      <c r="H1971" s="67" t="s">
        <v>5736</v>
      </c>
      <c r="I1971" s="67">
        <v>1</v>
      </c>
      <c r="J1971" s="196">
        <v>39707</v>
      </c>
      <c r="K1971" s="67">
        <v>0</v>
      </c>
      <c r="L1971" s="123">
        <f t="shared" si="32"/>
        <v>30575</v>
      </c>
      <c r="M1971" s="108" t="s">
        <v>5812</v>
      </c>
      <c r="N1971" s="113" t="s">
        <v>9526</v>
      </c>
      <c r="Q1971" s="83" t="s">
        <v>4838</v>
      </c>
      <c r="R1971" s="182" t="s">
        <v>3747</v>
      </c>
      <c r="S1971" s="83" t="s">
        <v>139</v>
      </c>
      <c r="T1971" s="67" t="s">
        <v>140</v>
      </c>
      <c r="U1971" s="200" t="s">
        <v>7830</v>
      </c>
      <c r="X1971" s="83" t="s">
        <v>7756</v>
      </c>
    </row>
    <row r="1972" spans="1:24" ht="23.25">
      <c r="A1972" s="67" t="s">
        <v>134</v>
      </c>
      <c r="B1972" s="67" t="s">
        <v>135</v>
      </c>
      <c r="C1972" s="83">
        <v>2327</v>
      </c>
      <c r="D1972" s="102" t="s">
        <v>5500</v>
      </c>
      <c r="E1972" s="83" t="s">
        <v>2141</v>
      </c>
      <c r="F1972" s="67" t="s">
        <v>136</v>
      </c>
      <c r="G1972" s="83">
        <v>4800</v>
      </c>
      <c r="H1972" s="67" t="s">
        <v>5736</v>
      </c>
      <c r="I1972" s="67">
        <v>1</v>
      </c>
      <c r="J1972" s="196">
        <v>39707</v>
      </c>
      <c r="K1972" s="67">
        <v>0</v>
      </c>
      <c r="L1972" s="123">
        <f t="shared" si="32"/>
        <v>30575</v>
      </c>
      <c r="M1972" s="108" t="s">
        <v>5812</v>
      </c>
      <c r="N1972" s="113" t="s">
        <v>9526</v>
      </c>
      <c r="Q1972" s="83" t="s">
        <v>5213</v>
      </c>
      <c r="R1972" s="182" t="s">
        <v>3748</v>
      </c>
      <c r="S1972" s="83" t="s">
        <v>139</v>
      </c>
      <c r="T1972" s="67" t="s">
        <v>140</v>
      </c>
      <c r="U1972" s="200" t="s">
        <v>7830</v>
      </c>
      <c r="X1972" s="83" t="s">
        <v>7757</v>
      </c>
    </row>
    <row r="1973" spans="1:24" ht="23.25">
      <c r="A1973" s="67" t="s">
        <v>134</v>
      </c>
      <c r="B1973" s="67" t="s">
        <v>135</v>
      </c>
      <c r="C1973" s="83">
        <v>2328</v>
      </c>
      <c r="D1973" s="102" t="s">
        <v>5500</v>
      </c>
      <c r="E1973" s="83" t="s">
        <v>2142</v>
      </c>
      <c r="F1973" s="67" t="s">
        <v>136</v>
      </c>
      <c r="G1973" s="83">
        <v>4800</v>
      </c>
      <c r="H1973" s="67" t="s">
        <v>5736</v>
      </c>
      <c r="I1973" s="67">
        <v>1</v>
      </c>
      <c r="J1973" s="196">
        <v>39707</v>
      </c>
      <c r="K1973" s="67">
        <v>0</v>
      </c>
      <c r="L1973" s="123">
        <f t="shared" si="32"/>
        <v>30575</v>
      </c>
      <c r="M1973" s="108" t="s">
        <v>5812</v>
      </c>
      <c r="N1973" s="113" t="s">
        <v>9526</v>
      </c>
      <c r="Q1973" s="83" t="s">
        <v>5214</v>
      </c>
      <c r="R1973" s="182" t="s">
        <v>3749</v>
      </c>
      <c r="S1973" s="83" t="s">
        <v>139</v>
      </c>
      <c r="T1973" s="67" t="s">
        <v>140</v>
      </c>
      <c r="U1973" s="200" t="s">
        <v>7830</v>
      </c>
      <c r="X1973" s="83" t="s">
        <v>7758</v>
      </c>
    </row>
    <row r="1974" spans="1:24" ht="23.25">
      <c r="A1974" s="67" t="s">
        <v>134</v>
      </c>
      <c r="B1974" s="67" t="s">
        <v>135</v>
      </c>
      <c r="C1974" s="83">
        <v>2332</v>
      </c>
      <c r="D1974" s="102" t="s">
        <v>5500</v>
      </c>
      <c r="E1974" s="83" t="s">
        <v>2143</v>
      </c>
      <c r="F1974" s="67" t="s">
        <v>136</v>
      </c>
      <c r="G1974" s="83">
        <v>24000</v>
      </c>
      <c r="H1974" s="67" t="s">
        <v>5736</v>
      </c>
      <c r="I1974" s="67">
        <v>1</v>
      </c>
      <c r="J1974" s="196">
        <v>39707</v>
      </c>
      <c r="K1974" s="67">
        <v>0</v>
      </c>
      <c r="L1974" s="123">
        <f t="shared" si="32"/>
        <v>30575</v>
      </c>
      <c r="M1974" s="108" t="s">
        <v>5771</v>
      </c>
      <c r="N1974" s="113" t="s">
        <v>9526</v>
      </c>
      <c r="Q1974" s="83" t="s">
        <v>5215</v>
      </c>
      <c r="R1974" s="182" t="s">
        <v>3750</v>
      </c>
      <c r="S1974" s="83" t="s">
        <v>139</v>
      </c>
      <c r="T1974" s="67" t="s">
        <v>140</v>
      </c>
      <c r="U1974" s="200" t="s">
        <v>7832</v>
      </c>
      <c r="X1974" s="83" t="s">
        <v>7759</v>
      </c>
    </row>
    <row r="1975" spans="1:24" ht="23.25">
      <c r="A1975" s="67" t="s">
        <v>134</v>
      </c>
      <c r="B1975" s="67" t="s">
        <v>135</v>
      </c>
      <c r="C1975" s="83">
        <v>2331</v>
      </c>
      <c r="D1975" s="102" t="s">
        <v>5704</v>
      </c>
      <c r="E1975" s="83" t="s">
        <v>2144</v>
      </c>
      <c r="F1975" s="67" t="s">
        <v>136</v>
      </c>
      <c r="G1975" s="83">
        <v>3600</v>
      </c>
      <c r="H1975" s="67" t="s">
        <v>162</v>
      </c>
      <c r="I1975" s="67">
        <v>1</v>
      </c>
      <c r="J1975" s="196">
        <v>39707</v>
      </c>
      <c r="K1975" s="67">
        <v>0</v>
      </c>
      <c r="L1975" s="123">
        <f t="shared" si="32"/>
        <v>30575</v>
      </c>
      <c r="M1975" s="108" t="s">
        <v>5758</v>
      </c>
      <c r="N1975" s="113" t="s">
        <v>9526</v>
      </c>
      <c r="Q1975" s="83" t="s">
        <v>5216</v>
      </c>
      <c r="R1975" s="182" t="s">
        <v>3751</v>
      </c>
      <c r="S1975" s="83" t="s">
        <v>139</v>
      </c>
      <c r="T1975" s="67" t="s">
        <v>140</v>
      </c>
      <c r="U1975" s="200" t="s">
        <v>7830</v>
      </c>
      <c r="X1975" s="83" t="s">
        <v>7760</v>
      </c>
    </row>
    <row r="1976" spans="1:24" ht="23.25">
      <c r="A1976" s="67" t="s">
        <v>134</v>
      </c>
      <c r="B1976" s="67" t="s">
        <v>135</v>
      </c>
      <c r="C1976" s="83">
        <v>2303</v>
      </c>
      <c r="D1976" s="102" t="s">
        <v>5704</v>
      </c>
      <c r="E1976" s="83" t="s">
        <v>2145</v>
      </c>
      <c r="F1976" s="67" t="s">
        <v>136</v>
      </c>
      <c r="G1976" s="83">
        <v>3650</v>
      </c>
      <c r="H1976" s="67" t="s">
        <v>162</v>
      </c>
      <c r="I1976" s="67">
        <v>1</v>
      </c>
      <c r="J1976" s="196">
        <v>39707</v>
      </c>
      <c r="K1976" s="67">
        <v>0</v>
      </c>
      <c r="L1976" s="123">
        <f t="shared" si="32"/>
        <v>30575</v>
      </c>
      <c r="M1976" s="108" t="s">
        <v>5758</v>
      </c>
      <c r="N1976" s="113" t="s">
        <v>9526</v>
      </c>
      <c r="Q1976" s="83" t="s">
        <v>5217</v>
      </c>
      <c r="R1976" s="182" t="s">
        <v>3752</v>
      </c>
      <c r="S1976" s="83" t="s">
        <v>139</v>
      </c>
      <c r="T1976" s="67" t="s">
        <v>140</v>
      </c>
      <c r="U1976" s="200" t="s">
        <v>7830</v>
      </c>
      <c r="X1976" s="83" t="s">
        <v>137</v>
      </c>
    </row>
    <row r="1977" spans="1:24" ht="23.25">
      <c r="A1977" s="67" t="s">
        <v>134</v>
      </c>
      <c r="B1977" s="67" t="s">
        <v>135</v>
      </c>
      <c r="C1977" s="83">
        <v>2329</v>
      </c>
      <c r="D1977" s="102" t="s">
        <v>5704</v>
      </c>
      <c r="E1977" s="83" t="s">
        <v>2146</v>
      </c>
      <c r="F1977" s="67" t="s">
        <v>5807</v>
      </c>
      <c r="G1977" s="83">
        <v>3650</v>
      </c>
      <c r="H1977" s="67" t="s">
        <v>162</v>
      </c>
      <c r="I1977" s="67">
        <v>1</v>
      </c>
      <c r="J1977" s="196">
        <v>39707</v>
      </c>
      <c r="K1977" s="67">
        <v>0</v>
      </c>
      <c r="L1977" s="123">
        <f t="shared" si="32"/>
        <v>30575</v>
      </c>
      <c r="M1977" s="108" t="s">
        <v>5758</v>
      </c>
      <c r="N1977" s="113" t="s">
        <v>9526</v>
      </c>
      <c r="Q1977" s="83" t="s">
        <v>5218</v>
      </c>
      <c r="R1977" s="182" t="s">
        <v>3753</v>
      </c>
      <c r="S1977" s="83" t="s">
        <v>139</v>
      </c>
      <c r="T1977" s="67" t="s">
        <v>140</v>
      </c>
      <c r="U1977" s="200" t="s">
        <v>7830</v>
      </c>
      <c r="X1977" s="83" t="s">
        <v>137</v>
      </c>
    </row>
    <row r="1978" spans="1:24" ht="23.25">
      <c r="A1978" s="67" t="s">
        <v>134</v>
      </c>
      <c r="B1978" s="67" t="s">
        <v>135</v>
      </c>
      <c r="C1978" s="83">
        <v>2330</v>
      </c>
      <c r="D1978" s="102" t="s">
        <v>5704</v>
      </c>
      <c r="E1978" s="83" t="s">
        <v>2147</v>
      </c>
      <c r="F1978" s="67" t="s">
        <v>136</v>
      </c>
      <c r="G1978" s="83">
        <v>3650</v>
      </c>
      <c r="H1978" s="67" t="s">
        <v>162</v>
      </c>
      <c r="I1978" s="67">
        <v>1</v>
      </c>
      <c r="J1978" s="196">
        <v>39707</v>
      </c>
      <c r="K1978" s="67">
        <v>0</v>
      </c>
      <c r="L1978" s="123">
        <f t="shared" si="32"/>
        <v>30575</v>
      </c>
      <c r="M1978" s="108" t="s">
        <v>5758</v>
      </c>
      <c r="N1978" s="113" t="s">
        <v>9526</v>
      </c>
      <c r="Q1978" s="83" t="s">
        <v>5218</v>
      </c>
      <c r="R1978" s="182" t="s">
        <v>3754</v>
      </c>
      <c r="S1978" s="83" t="s">
        <v>139</v>
      </c>
      <c r="T1978" s="67" t="s">
        <v>140</v>
      </c>
      <c r="U1978" s="200" t="s">
        <v>7830</v>
      </c>
      <c r="X1978" s="83" t="s">
        <v>137</v>
      </c>
    </row>
    <row r="1979" spans="1:24" ht="23.25">
      <c r="A1979" s="67" t="s">
        <v>134</v>
      </c>
      <c r="B1979" s="67" t="s">
        <v>135</v>
      </c>
      <c r="C1979" s="83">
        <v>2285</v>
      </c>
      <c r="D1979" s="102" t="s">
        <v>5554</v>
      </c>
      <c r="E1979" s="83" t="s">
        <v>2148</v>
      </c>
      <c r="F1979" s="67" t="s">
        <v>5807</v>
      </c>
      <c r="G1979" s="83">
        <v>3600</v>
      </c>
      <c r="H1979" s="67" t="s">
        <v>162</v>
      </c>
      <c r="I1979" s="67">
        <v>1</v>
      </c>
      <c r="J1979" s="196">
        <v>43000</v>
      </c>
      <c r="K1979" s="67">
        <v>0</v>
      </c>
      <c r="L1979" s="123">
        <f t="shared" si="32"/>
        <v>33869</v>
      </c>
      <c r="M1979" s="108" t="s">
        <v>5805</v>
      </c>
      <c r="N1979" s="113" t="s">
        <v>9526</v>
      </c>
      <c r="Q1979" s="83" t="s">
        <v>5219</v>
      </c>
      <c r="R1979" s="182" t="s">
        <v>3755</v>
      </c>
      <c r="S1979" s="83" t="s">
        <v>139</v>
      </c>
      <c r="T1979" s="67" t="s">
        <v>140</v>
      </c>
      <c r="U1979" s="200" t="s">
        <v>7830</v>
      </c>
      <c r="X1979" s="83" t="s">
        <v>137</v>
      </c>
    </row>
    <row r="1980" spans="1:24" ht="23.25">
      <c r="A1980" s="67" t="s">
        <v>134</v>
      </c>
      <c r="B1980" s="67" t="s">
        <v>135</v>
      </c>
      <c r="C1980" s="83">
        <v>2165</v>
      </c>
      <c r="D1980" s="102" t="s">
        <v>5533</v>
      </c>
      <c r="E1980" s="83" t="s">
        <v>2149</v>
      </c>
      <c r="F1980" s="67" t="s">
        <v>136</v>
      </c>
      <c r="G1980" s="83">
        <v>8400</v>
      </c>
      <c r="H1980" s="67" t="s">
        <v>162</v>
      </c>
      <c r="I1980" s="67">
        <v>1</v>
      </c>
      <c r="J1980" s="196">
        <v>39707</v>
      </c>
      <c r="K1980" s="67">
        <v>0</v>
      </c>
      <c r="L1980" s="123">
        <f t="shared" si="32"/>
        <v>30575</v>
      </c>
      <c r="M1980" s="108" t="s">
        <v>5827</v>
      </c>
      <c r="N1980" s="113" t="s">
        <v>9526</v>
      </c>
      <c r="Q1980" s="83" t="s">
        <v>5220</v>
      </c>
      <c r="R1980" s="182" t="s">
        <v>3756</v>
      </c>
      <c r="S1980" s="83" t="s">
        <v>139</v>
      </c>
      <c r="T1980" s="67" t="s">
        <v>140</v>
      </c>
      <c r="U1980" s="200" t="s">
        <v>7830</v>
      </c>
      <c r="X1980" s="83" t="s">
        <v>137</v>
      </c>
    </row>
    <row r="1981" spans="1:24" ht="23.25">
      <c r="A1981" s="67" t="s">
        <v>134</v>
      </c>
      <c r="B1981" s="67" t="s">
        <v>135</v>
      </c>
      <c r="C1981" s="83">
        <v>2242</v>
      </c>
      <c r="D1981" s="102" t="s">
        <v>5500</v>
      </c>
      <c r="E1981" s="83" t="s">
        <v>2150</v>
      </c>
      <c r="F1981" s="67" t="s">
        <v>136</v>
      </c>
      <c r="G1981" s="83">
        <v>31200</v>
      </c>
      <c r="H1981" s="67" t="s">
        <v>162</v>
      </c>
      <c r="I1981" s="67">
        <v>1</v>
      </c>
      <c r="J1981" s="196">
        <v>43000</v>
      </c>
      <c r="K1981" s="67">
        <v>0</v>
      </c>
      <c r="L1981" s="123">
        <f t="shared" si="32"/>
        <v>33869</v>
      </c>
      <c r="M1981" s="108" t="s">
        <v>5849</v>
      </c>
      <c r="N1981" s="113" t="s">
        <v>9526</v>
      </c>
      <c r="Q1981" s="83" t="s">
        <v>5221</v>
      </c>
      <c r="R1981" s="182" t="s">
        <v>3757</v>
      </c>
      <c r="S1981" s="83" t="s">
        <v>139</v>
      </c>
      <c r="T1981" s="67" t="s">
        <v>140</v>
      </c>
      <c r="U1981" s="200" t="s">
        <v>7832</v>
      </c>
      <c r="X1981" s="83" t="s">
        <v>7761</v>
      </c>
    </row>
    <row r="1982" spans="1:24" ht="23.25">
      <c r="A1982" s="67" t="s">
        <v>134</v>
      </c>
      <c r="B1982" s="67" t="s">
        <v>135</v>
      </c>
      <c r="C1982" s="83">
        <v>3401</v>
      </c>
      <c r="D1982" s="102" t="s">
        <v>5503</v>
      </c>
      <c r="E1982" s="83" t="s">
        <v>2151</v>
      </c>
      <c r="F1982" s="67" t="s">
        <v>136</v>
      </c>
      <c r="G1982" s="83">
        <v>34200</v>
      </c>
      <c r="H1982" s="67" t="s">
        <v>162</v>
      </c>
      <c r="I1982" s="67">
        <v>1</v>
      </c>
      <c r="J1982" s="196">
        <v>43012</v>
      </c>
      <c r="K1982" s="67">
        <v>0</v>
      </c>
      <c r="L1982" s="123">
        <f t="shared" si="32"/>
        <v>33881</v>
      </c>
      <c r="M1982" s="108" t="s">
        <v>5776</v>
      </c>
      <c r="N1982" s="113" t="s">
        <v>9526</v>
      </c>
      <c r="Q1982" s="83" t="s">
        <v>5222</v>
      </c>
      <c r="R1982" s="182" t="s">
        <v>3758</v>
      </c>
      <c r="S1982" s="83" t="s">
        <v>139</v>
      </c>
      <c r="T1982" s="67" t="s">
        <v>140</v>
      </c>
      <c r="U1982" s="200" t="s">
        <v>7832</v>
      </c>
      <c r="X1982" s="83" t="s">
        <v>7762</v>
      </c>
    </row>
    <row r="1983" spans="1:24" ht="23.25">
      <c r="A1983" s="67" t="s">
        <v>134</v>
      </c>
      <c r="B1983" s="67" t="s">
        <v>135</v>
      </c>
      <c r="C1983" s="83">
        <v>3402</v>
      </c>
      <c r="D1983" s="102" t="s">
        <v>5503</v>
      </c>
      <c r="E1983" s="83" t="s">
        <v>2152</v>
      </c>
      <c r="F1983" s="67" t="s">
        <v>136</v>
      </c>
      <c r="G1983" s="83">
        <v>34200</v>
      </c>
      <c r="H1983" s="67" t="s">
        <v>162</v>
      </c>
      <c r="I1983" s="67">
        <v>1</v>
      </c>
      <c r="J1983" s="196">
        <v>43012</v>
      </c>
      <c r="K1983" s="67">
        <v>0</v>
      </c>
      <c r="L1983" s="123">
        <f t="shared" si="32"/>
        <v>33881</v>
      </c>
      <c r="M1983" s="108" t="s">
        <v>5776</v>
      </c>
      <c r="N1983" s="113" t="s">
        <v>9526</v>
      </c>
      <c r="Q1983" s="83" t="s">
        <v>5223</v>
      </c>
      <c r="R1983" s="182" t="s">
        <v>3759</v>
      </c>
      <c r="S1983" s="83" t="s">
        <v>139</v>
      </c>
      <c r="T1983" s="67" t="s">
        <v>140</v>
      </c>
      <c r="U1983" s="200" t="s">
        <v>7832</v>
      </c>
      <c r="X1983" s="83" t="s">
        <v>7763</v>
      </c>
    </row>
    <row r="1984" spans="1:24" ht="23.25">
      <c r="A1984" s="67" t="s">
        <v>134</v>
      </c>
      <c r="B1984" s="67" t="s">
        <v>135</v>
      </c>
      <c r="C1984" s="83">
        <v>3403</v>
      </c>
      <c r="D1984" s="102" t="s">
        <v>5503</v>
      </c>
      <c r="E1984" s="83" t="s">
        <v>2153</v>
      </c>
      <c r="F1984" s="67" t="s">
        <v>136</v>
      </c>
      <c r="G1984" s="83">
        <v>34200</v>
      </c>
      <c r="H1984" s="67" t="s">
        <v>162</v>
      </c>
      <c r="I1984" s="67">
        <v>1</v>
      </c>
      <c r="J1984" s="196">
        <v>43012</v>
      </c>
      <c r="K1984" s="67">
        <v>0</v>
      </c>
      <c r="L1984" s="123">
        <f t="shared" si="32"/>
        <v>33881</v>
      </c>
      <c r="M1984" s="108" t="s">
        <v>5776</v>
      </c>
      <c r="N1984" s="113" t="s">
        <v>9526</v>
      </c>
      <c r="Q1984" s="83" t="s">
        <v>5224</v>
      </c>
      <c r="R1984" s="182" t="s">
        <v>3760</v>
      </c>
      <c r="S1984" s="83" t="s">
        <v>139</v>
      </c>
      <c r="T1984" s="67" t="s">
        <v>140</v>
      </c>
      <c r="U1984" s="200" t="s">
        <v>7832</v>
      </c>
      <c r="X1984" s="83" t="s">
        <v>137</v>
      </c>
    </row>
    <row r="1985" spans="1:24" ht="23.25">
      <c r="A1985" s="67" t="s">
        <v>134</v>
      </c>
      <c r="B1985" s="67" t="s">
        <v>135</v>
      </c>
      <c r="C1985" s="83">
        <v>3404</v>
      </c>
      <c r="D1985" s="102" t="s">
        <v>5652</v>
      </c>
      <c r="E1985" s="83" t="s">
        <v>2154</v>
      </c>
      <c r="F1985" s="67" t="s">
        <v>136</v>
      </c>
      <c r="G1985" s="83">
        <v>1000</v>
      </c>
      <c r="H1985" s="67" t="s">
        <v>162</v>
      </c>
      <c r="I1985" s="67">
        <v>1</v>
      </c>
      <c r="J1985" s="196">
        <v>43017</v>
      </c>
      <c r="K1985" s="67">
        <v>0</v>
      </c>
      <c r="L1985" s="123">
        <f t="shared" si="32"/>
        <v>33886</v>
      </c>
      <c r="M1985" s="108" t="s">
        <v>6062</v>
      </c>
      <c r="N1985" s="113" t="s">
        <v>9526</v>
      </c>
      <c r="Q1985" s="83" t="s">
        <v>137</v>
      </c>
      <c r="R1985" s="182" t="s">
        <v>137</v>
      </c>
      <c r="S1985" s="83" t="s">
        <v>139</v>
      </c>
      <c r="T1985" s="67" t="s">
        <v>140</v>
      </c>
      <c r="U1985" s="200" t="s">
        <v>7830</v>
      </c>
      <c r="X1985" s="83" t="s">
        <v>137</v>
      </c>
    </row>
    <row r="1986" spans="1:24" ht="23.25">
      <c r="A1986" s="67" t="s">
        <v>134</v>
      </c>
      <c r="B1986" s="67" t="s">
        <v>135</v>
      </c>
      <c r="C1986" s="83">
        <v>3405</v>
      </c>
      <c r="D1986" s="102" t="s">
        <v>5652</v>
      </c>
      <c r="E1986" s="83" t="s">
        <v>2155</v>
      </c>
      <c r="F1986" s="67" t="s">
        <v>136</v>
      </c>
      <c r="G1986" s="83">
        <v>1000</v>
      </c>
      <c r="H1986" s="67" t="s">
        <v>162</v>
      </c>
      <c r="I1986" s="67">
        <v>1</v>
      </c>
      <c r="J1986" s="196">
        <v>43017</v>
      </c>
      <c r="K1986" s="67">
        <v>0</v>
      </c>
      <c r="L1986" s="123">
        <f t="shared" si="32"/>
        <v>33886</v>
      </c>
      <c r="M1986" s="108" t="s">
        <v>6062</v>
      </c>
      <c r="N1986" s="113" t="s">
        <v>9526</v>
      </c>
      <c r="Q1986" s="83" t="s">
        <v>137</v>
      </c>
      <c r="R1986" s="182" t="s">
        <v>137</v>
      </c>
      <c r="S1986" s="83" t="s">
        <v>139</v>
      </c>
      <c r="T1986" s="67" t="s">
        <v>140</v>
      </c>
      <c r="U1986" s="200" t="s">
        <v>7830</v>
      </c>
      <c r="X1986" s="83" t="s">
        <v>137</v>
      </c>
    </row>
    <row r="1987" spans="1:24" ht="23.25">
      <c r="A1987" s="67" t="s">
        <v>134</v>
      </c>
      <c r="B1987" s="67" t="s">
        <v>135</v>
      </c>
      <c r="C1987" s="83">
        <v>3406</v>
      </c>
      <c r="D1987" s="102" t="s">
        <v>5594</v>
      </c>
      <c r="E1987" s="83" t="s">
        <v>2156</v>
      </c>
      <c r="F1987" s="67" t="s">
        <v>136</v>
      </c>
      <c r="G1987" s="83">
        <v>18000</v>
      </c>
      <c r="H1987" s="67" t="s">
        <v>162</v>
      </c>
      <c r="I1987" s="67">
        <v>1</v>
      </c>
      <c r="J1987" s="196">
        <v>43015</v>
      </c>
      <c r="K1987" s="67">
        <v>0</v>
      </c>
      <c r="L1987" s="123">
        <f t="shared" si="32"/>
        <v>33884</v>
      </c>
      <c r="M1987" s="108" t="s">
        <v>6063</v>
      </c>
      <c r="N1987" s="113" t="s">
        <v>9526</v>
      </c>
      <c r="Q1987" s="83" t="s">
        <v>5225</v>
      </c>
      <c r="R1987" s="182" t="s">
        <v>3761</v>
      </c>
      <c r="S1987" s="83" t="s">
        <v>139</v>
      </c>
      <c r="T1987" s="67" t="s">
        <v>140</v>
      </c>
      <c r="U1987" s="200" t="s">
        <v>7830</v>
      </c>
      <c r="X1987" s="83" t="s">
        <v>137</v>
      </c>
    </row>
    <row r="1988" spans="1:24" ht="23.25">
      <c r="A1988" s="67" t="s">
        <v>134</v>
      </c>
      <c r="B1988" s="67" t="s">
        <v>135</v>
      </c>
      <c r="C1988" s="83">
        <v>3407</v>
      </c>
      <c r="D1988" s="102" t="s">
        <v>5594</v>
      </c>
      <c r="E1988" s="83" t="s">
        <v>2157</v>
      </c>
      <c r="F1988" s="67" t="s">
        <v>136</v>
      </c>
      <c r="G1988" s="83">
        <v>18000</v>
      </c>
      <c r="H1988" s="67" t="s">
        <v>162</v>
      </c>
      <c r="I1988" s="67">
        <v>1</v>
      </c>
      <c r="J1988" s="196">
        <v>43015</v>
      </c>
      <c r="K1988" s="67">
        <v>0</v>
      </c>
      <c r="L1988" s="123">
        <f t="shared" si="32"/>
        <v>33884</v>
      </c>
      <c r="M1988" s="108" t="s">
        <v>6063</v>
      </c>
      <c r="N1988" s="113" t="s">
        <v>9526</v>
      </c>
      <c r="Q1988" s="83" t="s">
        <v>5225</v>
      </c>
      <c r="R1988" s="182" t="s">
        <v>3762</v>
      </c>
      <c r="S1988" s="83" t="s">
        <v>139</v>
      </c>
      <c r="T1988" s="67" t="s">
        <v>140</v>
      </c>
      <c r="U1988" s="200" t="s">
        <v>7830</v>
      </c>
      <c r="X1988" s="83" t="s">
        <v>7764</v>
      </c>
    </row>
    <row r="1989" spans="1:24" ht="23.25">
      <c r="A1989" s="67" t="s">
        <v>134</v>
      </c>
      <c r="B1989" s="67" t="s">
        <v>135</v>
      </c>
      <c r="C1989" s="83">
        <v>3408</v>
      </c>
      <c r="D1989" s="102" t="s">
        <v>5525</v>
      </c>
      <c r="E1989" s="83" t="s">
        <v>2158</v>
      </c>
      <c r="F1989" s="67" t="s">
        <v>136</v>
      </c>
      <c r="G1989" s="83">
        <v>22800</v>
      </c>
      <c r="H1989" s="67" t="s">
        <v>162</v>
      </c>
      <c r="I1989" s="67">
        <v>1</v>
      </c>
      <c r="J1989" s="196">
        <v>43015</v>
      </c>
      <c r="K1989" s="67">
        <v>0</v>
      </c>
      <c r="L1989" s="123">
        <f t="shared" si="32"/>
        <v>33884</v>
      </c>
      <c r="M1989" s="108" t="s">
        <v>178</v>
      </c>
      <c r="N1989" s="113" t="s">
        <v>9526</v>
      </c>
      <c r="Q1989" s="83" t="s">
        <v>5226</v>
      </c>
      <c r="R1989" s="182" t="s">
        <v>3763</v>
      </c>
      <c r="S1989" s="83" t="s">
        <v>139</v>
      </c>
      <c r="T1989" s="67" t="s">
        <v>140</v>
      </c>
      <c r="U1989" s="200" t="s">
        <v>7831</v>
      </c>
      <c r="X1989" s="83" t="s">
        <v>137</v>
      </c>
    </row>
    <row r="1990" spans="1:24" ht="23.25">
      <c r="A1990" s="67" t="s">
        <v>134</v>
      </c>
      <c r="B1990" s="67" t="s">
        <v>135</v>
      </c>
      <c r="C1990" s="83">
        <v>3409</v>
      </c>
      <c r="D1990" s="102" t="s">
        <v>5542</v>
      </c>
      <c r="E1990" s="83" t="s">
        <v>2159</v>
      </c>
      <c r="F1990" s="67" t="s">
        <v>5807</v>
      </c>
      <c r="G1990" s="83">
        <v>500</v>
      </c>
      <c r="H1990" s="67" t="s">
        <v>162</v>
      </c>
      <c r="I1990" s="67">
        <v>1</v>
      </c>
      <c r="J1990" s="196">
        <v>43017</v>
      </c>
      <c r="K1990" s="67">
        <v>0</v>
      </c>
      <c r="L1990" s="123">
        <f t="shared" si="32"/>
        <v>33886</v>
      </c>
      <c r="M1990" s="108" t="s">
        <v>171</v>
      </c>
      <c r="N1990" s="113" t="s">
        <v>9526</v>
      </c>
      <c r="Q1990" s="83" t="s">
        <v>137</v>
      </c>
      <c r="R1990" s="182" t="s">
        <v>137</v>
      </c>
      <c r="S1990" s="83" t="s">
        <v>139</v>
      </c>
      <c r="T1990" s="67" t="s">
        <v>140</v>
      </c>
      <c r="U1990" s="200" t="s">
        <v>7830</v>
      </c>
      <c r="X1990" s="83" t="s">
        <v>137</v>
      </c>
    </row>
    <row r="1991" spans="1:24" ht="23.25">
      <c r="A1991" s="67" t="s">
        <v>134</v>
      </c>
      <c r="B1991" s="67" t="s">
        <v>135</v>
      </c>
      <c r="C1991" s="83">
        <v>3410</v>
      </c>
      <c r="D1991" s="102" t="s">
        <v>5542</v>
      </c>
      <c r="E1991" s="83" t="s">
        <v>2160</v>
      </c>
      <c r="F1991" s="67" t="s">
        <v>136</v>
      </c>
      <c r="G1991" s="83">
        <v>500</v>
      </c>
      <c r="H1991" s="67" t="s">
        <v>162</v>
      </c>
      <c r="I1991" s="67">
        <v>1</v>
      </c>
      <c r="J1991" s="196">
        <v>43017</v>
      </c>
      <c r="K1991" s="67">
        <v>0</v>
      </c>
      <c r="L1991" s="123">
        <f t="shared" si="32"/>
        <v>33886</v>
      </c>
      <c r="M1991" s="108" t="s">
        <v>171</v>
      </c>
      <c r="N1991" s="113" t="s">
        <v>9526</v>
      </c>
      <c r="Q1991" s="83" t="s">
        <v>137</v>
      </c>
      <c r="R1991" s="182" t="s">
        <v>137</v>
      </c>
      <c r="S1991" s="83" t="s">
        <v>139</v>
      </c>
      <c r="T1991" s="67" t="s">
        <v>140</v>
      </c>
      <c r="U1991" s="200" t="s">
        <v>7830</v>
      </c>
      <c r="X1991" s="83" t="s">
        <v>137</v>
      </c>
    </row>
    <row r="1992" spans="1:24" ht="23.25">
      <c r="A1992" s="67" t="s">
        <v>134</v>
      </c>
      <c r="B1992" s="67" t="s">
        <v>135</v>
      </c>
      <c r="C1992" s="83">
        <v>3411</v>
      </c>
      <c r="D1992" s="102" t="s">
        <v>5542</v>
      </c>
      <c r="E1992" s="83" t="s">
        <v>2161</v>
      </c>
      <c r="F1992" s="67" t="s">
        <v>136</v>
      </c>
      <c r="G1992" s="83">
        <v>500</v>
      </c>
      <c r="H1992" s="67" t="s">
        <v>162</v>
      </c>
      <c r="I1992" s="67">
        <v>1</v>
      </c>
      <c r="J1992" s="196">
        <v>43017</v>
      </c>
      <c r="K1992" s="67">
        <v>0</v>
      </c>
      <c r="L1992" s="123">
        <f t="shared" si="32"/>
        <v>33886</v>
      </c>
      <c r="M1992" s="108" t="s">
        <v>171</v>
      </c>
      <c r="N1992" s="113" t="s">
        <v>9526</v>
      </c>
      <c r="Q1992" s="83" t="s">
        <v>137</v>
      </c>
      <c r="R1992" s="182" t="s">
        <v>137</v>
      </c>
      <c r="S1992" s="83" t="s">
        <v>139</v>
      </c>
      <c r="T1992" s="67" t="s">
        <v>140</v>
      </c>
      <c r="U1992" s="200" t="s">
        <v>7830</v>
      </c>
      <c r="X1992" s="83" t="s">
        <v>137</v>
      </c>
    </row>
    <row r="1993" spans="1:24" ht="23.25">
      <c r="A1993" s="67" t="s">
        <v>134</v>
      </c>
      <c r="B1993" s="67" t="s">
        <v>135</v>
      </c>
      <c r="C1993" s="83">
        <v>3412</v>
      </c>
      <c r="D1993" s="102" t="s">
        <v>5542</v>
      </c>
      <c r="E1993" s="83" t="s">
        <v>2162</v>
      </c>
      <c r="F1993" s="67" t="s">
        <v>136</v>
      </c>
      <c r="G1993" s="83">
        <v>500</v>
      </c>
      <c r="H1993" s="67" t="s">
        <v>162</v>
      </c>
      <c r="I1993" s="67">
        <v>1</v>
      </c>
      <c r="J1993" s="196">
        <v>43017</v>
      </c>
      <c r="K1993" s="67">
        <v>0</v>
      </c>
      <c r="L1993" s="123">
        <f t="shared" si="32"/>
        <v>33886</v>
      </c>
      <c r="M1993" s="108" t="s">
        <v>171</v>
      </c>
      <c r="N1993" s="113" t="s">
        <v>9526</v>
      </c>
      <c r="Q1993" s="83" t="s">
        <v>137</v>
      </c>
      <c r="R1993" s="182" t="s">
        <v>137</v>
      </c>
      <c r="S1993" s="83" t="s">
        <v>139</v>
      </c>
      <c r="T1993" s="67" t="s">
        <v>140</v>
      </c>
      <c r="U1993" s="200" t="s">
        <v>7830</v>
      </c>
      <c r="X1993" s="83" t="s">
        <v>137</v>
      </c>
    </row>
    <row r="1994" spans="1:24" ht="23.25">
      <c r="A1994" s="67" t="s">
        <v>134</v>
      </c>
      <c r="B1994" s="67" t="s">
        <v>135</v>
      </c>
      <c r="C1994" s="83">
        <v>3413</v>
      </c>
      <c r="D1994" s="102" t="s">
        <v>5490</v>
      </c>
      <c r="E1994" s="83" t="s">
        <v>2163</v>
      </c>
      <c r="F1994" s="67" t="s">
        <v>136</v>
      </c>
      <c r="G1994" s="83">
        <v>25800</v>
      </c>
      <c r="H1994" s="67" t="s">
        <v>162</v>
      </c>
      <c r="I1994" s="67">
        <v>1</v>
      </c>
      <c r="J1994" s="196">
        <v>39707</v>
      </c>
      <c r="K1994" s="67">
        <v>0</v>
      </c>
      <c r="L1994" s="123">
        <f t="shared" si="32"/>
        <v>30575</v>
      </c>
      <c r="M1994" s="108" t="s">
        <v>5803</v>
      </c>
      <c r="N1994" s="113" t="s">
        <v>9526</v>
      </c>
      <c r="Q1994" s="83" t="s">
        <v>5227</v>
      </c>
      <c r="R1994" s="182" t="s">
        <v>3764</v>
      </c>
      <c r="S1994" s="83" t="s">
        <v>139</v>
      </c>
      <c r="T1994" s="67" t="s">
        <v>140</v>
      </c>
      <c r="U1994" s="200" t="s">
        <v>7832</v>
      </c>
      <c r="X1994" s="83" t="s">
        <v>137</v>
      </c>
    </row>
    <row r="1995" spans="1:24" ht="23.25">
      <c r="A1995" s="67" t="s">
        <v>134</v>
      </c>
      <c r="B1995" s="67" t="s">
        <v>135</v>
      </c>
      <c r="C1995" s="83">
        <v>3414</v>
      </c>
      <c r="D1995" s="102" t="s">
        <v>172</v>
      </c>
      <c r="E1995" s="83" t="s">
        <v>2164</v>
      </c>
      <c r="F1995" s="67" t="s">
        <v>136</v>
      </c>
      <c r="G1995" s="83">
        <v>500</v>
      </c>
      <c r="H1995" s="67" t="s">
        <v>162</v>
      </c>
      <c r="I1995" s="67">
        <v>1</v>
      </c>
      <c r="J1995" s="196">
        <v>43035</v>
      </c>
      <c r="K1995" s="67">
        <v>0</v>
      </c>
      <c r="L1995" s="123">
        <f t="shared" si="32"/>
        <v>33904</v>
      </c>
      <c r="M1995" s="108" t="s">
        <v>5738</v>
      </c>
      <c r="N1995" s="113" t="s">
        <v>9526</v>
      </c>
      <c r="Q1995" s="83" t="s">
        <v>137</v>
      </c>
      <c r="R1995" s="182" t="s">
        <v>137</v>
      </c>
      <c r="S1995" s="83" t="s">
        <v>139</v>
      </c>
      <c r="T1995" s="67" t="s">
        <v>140</v>
      </c>
      <c r="U1995" s="200" t="s">
        <v>7830</v>
      </c>
      <c r="X1995" s="83" t="s">
        <v>137</v>
      </c>
    </row>
    <row r="1996" spans="1:24" ht="23.25">
      <c r="A1996" s="67" t="s">
        <v>134</v>
      </c>
      <c r="B1996" s="67" t="s">
        <v>135</v>
      </c>
      <c r="C1996" s="83">
        <v>3415</v>
      </c>
      <c r="D1996" s="102" t="s">
        <v>172</v>
      </c>
      <c r="E1996" s="83" t="s">
        <v>2165</v>
      </c>
      <c r="F1996" s="67" t="s">
        <v>136</v>
      </c>
      <c r="G1996" s="83">
        <v>500</v>
      </c>
      <c r="H1996" s="67" t="s">
        <v>162</v>
      </c>
      <c r="I1996" s="67">
        <v>1</v>
      </c>
      <c r="J1996" s="196">
        <v>43035</v>
      </c>
      <c r="K1996" s="67">
        <v>0</v>
      </c>
      <c r="L1996" s="123">
        <f t="shared" si="32"/>
        <v>33904</v>
      </c>
      <c r="M1996" s="108" t="s">
        <v>5738</v>
      </c>
      <c r="N1996" s="113" t="s">
        <v>9526</v>
      </c>
      <c r="Q1996" s="83" t="s">
        <v>5228</v>
      </c>
      <c r="R1996" s="182" t="s">
        <v>3765</v>
      </c>
      <c r="S1996" s="83" t="s">
        <v>139</v>
      </c>
      <c r="T1996" s="67" t="s">
        <v>140</v>
      </c>
      <c r="U1996" s="200" t="s">
        <v>7830</v>
      </c>
      <c r="X1996" s="83" t="s">
        <v>137</v>
      </c>
    </row>
    <row r="1997" spans="1:24" ht="23.25">
      <c r="A1997" s="67" t="s">
        <v>134</v>
      </c>
      <c r="B1997" s="67" t="s">
        <v>135</v>
      </c>
      <c r="C1997" s="83">
        <v>3964</v>
      </c>
      <c r="D1997" s="102" t="s">
        <v>5503</v>
      </c>
      <c r="E1997" s="83" t="s">
        <v>2166</v>
      </c>
      <c r="F1997" s="67" t="s">
        <v>136</v>
      </c>
      <c r="G1997" s="83">
        <v>18000</v>
      </c>
      <c r="H1997" s="67" t="s">
        <v>162</v>
      </c>
      <c r="I1997" s="67">
        <v>1</v>
      </c>
      <c r="J1997" s="196">
        <v>43049</v>
      </c>
      <c r="K1997" s="67">
        <v>0</v>
      </c>
      <c r="L1997" s="123">
        <f t="shared" si="32"/>
        <v>33918</v>
      </c>
      <c r="M1997" s="108" t="s">
        <v>5903</v>
      </c>
      <c r="N1997" s="113" t="s">
        <v>9526</v>
      </c>
      <c r="Q1997" s="83" t="s">
        <v>5229</v>
      </c>
      <c r="R1997" s="182" t="s">
        <v>3766</v>
      </c>
      <c r="S1997" s="83" t="s">
        <v>139</v>
      </c>
      <c r="T1997" s="67" t="s">
        <v>140</v>
      </c>
      <c r="U1997" s="200" t="s">
        <v>7831</v>
      </c>
      <c r="X1997" s="83" t="s">
        <v>7765</v>
      </c>
    </row>
    <row r="1998" spans="1:24" ht="23.25">
      <c r="A1998" s="67" t="s">
        <v>134</v>
      </c>
      <c r="B1998" s="67" t="s">
        <v>135</v>
      </c>
      <c r="C1998" s="83">
        <v>3965</v>
      </c>
      <c r="D1998" s="102" t="s">
        <v>5503</v>
      </c>
      <c r="E1998" s="83" t="s">
        <v>2167</v>
      </c>
      <c r="F1998" s="67" t="s">
        <v>136</v>
      </c>
      <c r="G1998" s="83">
        <v>18000</v>
      </c>
      <c r="H1998" s="67" t="s">
        <v>162</v>
      </c>
      <c r="I1998" s="67">
        <v>1</v>
      </c>
      <c r="J1998" s="196">
        <v>43049</v>
      </c>
      <c r="K1998" s="67">
        <v>0</v>
      </c>
      <c r="L1998" s="123">
        <f t="shared" si="32"/>
        <v>33918</v>
      </c>
      <c r="M1998" s="108" t="s">
        <v>5903</v>
      </c>
      <c r="N1998" s="113" t="s">
        <v>9526</v>
      </c>
      <c r="Q1998" s="83" t="s">
        <v>5230</v>
      </c>
      <c r="R1998" s="182" t="s">
        <v>3767</v>
      </c>
      <c r="S1998" s="83" t="s">
        <v>139</v>
      </c>
      <c r="T1998" s="67" t="s">
        <v>140</v>
      </c>
      <c r="U1998" s="200" t="s">
        <v>7831</v>
      </c>
      <c r="X1998" s="83" t="s">
        <v>7766</v>
      </c>
    </row>
    <row r="1999" spans="1:24" ht="23.25">
      <c r="A1999" s="67" t="s">
        <v>134</v>
      </c>
      <c r="B1999" s="67" t="s">
        <v>135</v>
      </c>
      <c r="C1999" s="83">
        <v>3966</v>
      </c>
      <c r="D1999" s="102" t="s">
        <v>5503</v>
      </c>
      <c r="E1999" s="83" t="s">
        <v>2168</v>
      </c>
      <c r="F1999" s="67" t="s">
        <v>136</v>
      </c>
      <c r="G1999" s="83">
        <v>24000</v>
      </c>
      <c r="H1999" s="67" t="s">
        <v>162</v>
      </c>
      <c r="I1999" s="67">
        <v>1</v>
      </c>
      <c r="J1999" s="196">
        <v>43049</v>
      </c>
      <c r="K1999" s="67">
        <v>0</v>
      </c>
      <c r="L1999" s="123">
        <f t="shared" si="32"/>
        <v>33918</v>
      </c>
      <c r="M1999" s="108" t="s">
        <v>5903</v>
      </c>
      <c r="N1999" s="113" t="s">
        <v>9526</v>
      </c>
      <c r="Q1999" s="83" t="s">
        <v>4315</v>
      </c>
      <c r="R1999" s="182" t="s">
        <v>3768</v>
      </c>
      <c r="S1999" s="83" t="s">
        <v>139</v>
      </c>
      <c r="T1999" s="67" t="s">
        <v>140</v>
      </c>
      <c r="U1999" s="200" t="s">
        <v>7832</v>
      </c>
      <c r="X1999" s="83" t="s">
        <v>137</v>
      </c>
    </row>
    <row r="2000" spans="1:24" ht="23.25">
      <c r="A2000" s="67" t="s">
        <v>134</v>
      </c>
      <c r="B2000" s="67" t="s">
        <v>135</v>
      </c>
      <c r="C2000" s="83">
        <v>3967</v>
      </c>
      <c r="D2000" s="102" t="s">
        <v>5503</v>
      </c>
      <c r="E2000" s="83" t="s">
        <v>2169</v>
      </c>
      <c r="F2000" s="67" t="s">
        <v>5807</v>
      </c>
      <c r="G2000" s="83">
        <v>500</v>
      </c>
      <c r="H2000" s="67" t="s">
        <v>162</v>
      </c>
      <c r="I2000" s="67">
        <v>1</v>
      </c>
      <c r="J2000" s="196">
        <v>43049</v>
      </c>
      <c r="K2000" s="67">
        <v>0</v>
      </c>
      <c r="L2000" s="123">
        <f t="shared" si="32"/>
        <v>33918</v>
      </c>
      <c r="M2000" s="108" t="s">
        <v>5903</v>
      </c>
      <c r="N2000" s="113" t="s">
        <v>9526</v>
      </c>
      <c r="Q2000" s="83" t="s">
        <v>137</v>
      </c>
      <c r="R2000" s="182" t="s">
        <v>137</v>
      </c>
      <c r="S2000" s="83" t="s">
        <v>139</v>
      </c>
      <c r="T2000" s="67" t="s">
        <v>140</v>
      </c>
      <c r="U2000" s="200" t="s">
        <v>7830</v>
      </c>
      <c r="X2000" s="83" t="s">
        <v>137</v>
      </c>
    </row>
    <row r="2001" spans="1:24" ht="23.25">
      <c r="A2001" s="67" t="s">
        <v>134</v>
      </c>
      <c r="B2001" s="67" t="s">
        <v>135</v>
      </c>
      <c r="C2001" s="83">
        <v>3968</v>
      </c>
      <c r="D2001" s="102" t="s">
        <v>5490</v>
      </c>
      <c r="E2001" s="83" t="s">
        <v>2170</v>
      </c>
      <c r="F2001" s="67" t="s">
        <v>136</v>
      </c>
      <c r="G2001" s="83">
        <v>500</v>
      </c>
      <c r="H2001" s="67" t="s">
        <v>162</v>
      </c>
      <c r="I2001" s="67">
        <v>1</v>
      </c>
      <c r="J2001" s="196">
        <v>43085</v>
      </c>
      <c r="K2001" s="67">
        <v>0</v>
      </c>
      <c r="L2001" s="123">
        <f t="shared" si="32"/>
        <v>33954</v>
      </c>
      <c r="M2001" s="108" t="s">
        <v>5805</v>
      </c>
      <c r="N2001" s="113" t="s">
        <v>9526</v>
      </c>
      <c r="Q2001" s="83" t="s">
        <v>5231</v>
      </c>
      <c r="R2001" s="182" t="s">
        <v>3769</v>
      </c>
      <c r="S2001" s="83" t="s">
        <v>139</v>
      </c>
      <c r="T2001" s="67" t="s">
        <v>140</v>
      </c>
      <c r="U2001" s="200" t="s">
        <v>7830</v>
      </c>
      <c r="X2001" s="83" t="s">
        <v>137</v>
      </c>
    </row>
    <row r="2002" spans="1:24" ht="23.25">
      <c r="A2002" s="67" t="s">
        <v>134</v>
      </c>
      <c r="B2002" s="67" t="s">
        <v>135</v>
      </c>
      <c r="C2002" s="83">
        <v>4015</v>
      </c>
      <c r="D2002" s="102" t="s">
        <v>5517</v>
      </c>
      <c r="E2002" s="83" t="s">
        <v>2171</v>
      </c>
      <c r="F2002" s="67" t="s">
        <v>136</v>
      </c>
      <c r="G2002" s="83">
        <v>22600</v>
      </c>
      <c r="H2002" s="67" t="s">
        <v>162</v>
      </c>
      <c r="I2002" s="67">
        <v>1</v>
      </c>
      <c r="J2002" s="196">
        <v>43283</v>
      </c>
      <c r="K2002" s="67">
        <v>0</v>
      </c>
      <c r="L2002" s="123">
        <f t="shared" si="32"/>
        <v>34152</v>
      </c>
      <c r="M2002" s="108" t="s">
        <v>5803</v>
      </c>
      <c r="N2002" s="113" t="s">
        <v>9526</v>
      </c>
      <c r="Q2002" s="83" t="s">
        <v>5232</v>
      </c>
      <c r="R2002" s="182" t="s">
        <v>3770</v>
      </c>
      <c r="S2002" s="83" t="s">
        <v>139</v>
      </c>
      <c r="T2002" s="67" t="s">
        <v>140</v>
      </c>
      <c r="U2002" s="200" t="s">
        <v>7832</v>
      </c>
      <c r="X2002" s="83" t="s">
        <v>137</v>
      </c>
    </row>
    <row r="2003" spans="1:24" ht="23.25">
      <c r="A2003" s="67" t="s">
        <v>134</v>
      </c>
      <c r="B2003" s="67" t="s">
        <v>135</v>
      </c>
      <c r="C2003" s="83">
        <v>4013</v>
      </c>
      <c r="D2003" s="102" t="s">
        <v>5517</v>
      </c>
      <c r="E2003" s="83" t="s">
        <v>2172</v>
      </c>
      <c r="F2003" s="67" t="s">
        <v>5807</v>
      </c>
      <c r="G2003" s="83">
        <v>31800</v>
      </c>
      <c r="H2003" s="67" t="s">
        <v>162</v>
      </c>
      <c r="I2003" s="67">
        <v>1</v>
      </c>
      <c r="J2003" s="196">
        <v>43283</v>
      </c>
      <c r="K2003" s="67">
        <v>0</v>
      </c>
      <c r="L2003" s="123">
        <f t="shared" si="32"/>
        <v>34152</v>
      </c>
      <c r="M2003" s="108" t="s">
        <v>5803</v>
      </c>
      <c r="N2003" s="113" t="s">
        <v>9526</v>
      </c>
      <c r="Q2003" s="83" t="s">
        <v>5232</v>
      </c>
      <c r="R2003" s="182" t="s">
        <v>3771</v>
      </c>
      <c r="S2003" s="83" t="s">
        <v>139</v>
      </c>
      <c r="T2003" s="67" t="s">
        <v>140</v>
      </c>
      <c r="U2003" s="200" t="s">
        <v>7832</v>
      </c>
      <c r="X2003" s="83" t="s">
        <v>137</v>
      </c>
    </row>
    <row r="2004" spans="1:24" ht="23.25">
      <c r="A2004" s="67" t="s">
        <v>134</v>
      </c>
      <c r="B2004" s="67" t="s">
        <v>135</v>
      </c>
      <c r="C2004" s="83">
        <v>4014</v>
      </c>
      <c r="D2004" s="102" t="s">
        <v>5517</v>
      </c>
      <c r="E2004" s="83" t="s">
        <v>2173</v>
      </c>
      <c r="F2004" s="67" t="s">
        <v>136</v>
      </c>
      <c r="G2004" s="83">
        <v>25800</v>
      </c>
      <c r="H2004" s="67" t="s">
        <v>162</v>
      </c>
      <c r="I2004" s="67">
        <v>1</v>
      </c>
      <c r="J2004" s="196">
        <v>43283</v>
      </c>
      <c r="K2004" s="67">
        <v>0</v>
      </c>
      <c r="L2004" s="123">
        <f t="shared" si="32"/>
        <v>34152</v>
      </c>
      <c r="M2004" s="108" t="s">
        <v>5803</v>
      </c>
      <c r="N2004" s="113" t="s">
        <v>9526</v>
      </c>
      <c r="Q2004" s="83" t="s">
        <v>5232</v>
      </c>
      <c r="R2004" s="182" t="s">
        <v>3772</v>
      </c>
      <c r="S2004" s="83" t="s">
        <v>139</v>
      </c>
      <c r="T2004" s="67" t="s">
        <v>140</v>
      </c>
      <c r="U2004" s="200" t="s">
        <v>7832</v>
      </c>
      <c r="X2004" s="83" t="s">
        <v>137</v>
      </c>
    </row>
    <row r="2005" spans="1:24" ht="23.25">
      <c r="A2005" s="67" t="s">
        <v>134</v>
      </c>
      <c r="B2005" s="67" t="s">
        <v>135</v>
      </c>
      <c r="C2005" s="83">
        <v>4016</v>
      </c>
      <c r="D2005" s="102" t="s">
        <v>5490</v>
      </c>
      <c r="E2005" s="83" t="s">
        <v>2174</v>
      </c>
      <c r="F2005" s="67" t="s">
        <v>136</v>
      </c>
      <c r="G2005" s="83">
        <v>500</v>
      </c>
      <c r="H2005" s="67" t="s">
        <v>162</v>
      </c>
      <c r="I2005" s="67">
        <v>1</v>
      </c>
      <c r="J2005" s="196">
        <v>43283</v>
      </c>
      <c r="K2005" s="67">
        <v>0</v>
      </c>
      <c r="L2005" s="123">
        <f t="shared" si="32"/>
        <v>34152</v>
      </c>
      <c r="M2005" s="108" t="s">
        <v>5805</v>
      </c>
      <c r="N2005" s="113" t="s">
        <v>9526</v>
      </c>
      <c r="Q2005" s="83" t="s">
        <v>5233</v>
      </c>
      <c r="R2005" s="182" t="s">
        <v>3773</v>
      </c>
      <c r="S2005" s="83" t="s">
        <v>139</v>
      </c>
      <c r="T2005" s="67" t="s">
        <v>140</v>
      </c>
      <c r="U2005" s="200" t="s">
        <v>7830</v>
      </c>
      <c r="X2005" s="83" t="s">
        <v>7767</v>
      </c>
    </row>
    <row r="2006" spans="1:24" ht="23.25">
      <c r="A2006" s="67" t="s">
        <v>134</v>
      </c>
      <c r="B2006" s="67" t="s">
        <v>135</v>
      </c>
      <c r="C2006" s="83">
        <v>4038</v>
      </c>
      <c r="D2006" s="102" t="s">
        <v>172</v>
      </c>
      <c r="E2006" s="83" t="s">
        <v>2175</v>
      </c>
      <c r="F2006" s="67" t="s">
        <v>136</v>
      </c>
      <c r="G2006" s="83">
        <v>34875</v>
      </c>
      <c r="H2006" s="67" t="s">
        <v>162</v>
      </c>
      <c r="I2006" s="67">
        <v>1</v>
      </c>
      <c r="J2006" s="196">
        <v>43364</v>
      </c>
      <c r="K2006" s="67">
        <v>0</v>
      </c>
      <c r="L2006" s="123">
        <f t="shared" si="32"/>
        <v>34233</v>
      </c>
      <c r="M2006" s="108" t="s">
        <v>171</v>
      </c>
      <c r="N2006" s="113" t="s">
        <v>9526</v>
      </c>
      <c r="Q2006" s="83" t="s">
        <v>4903</v>
      </c>
      <c r="R2006" s="182" t="s">
        <v>3774</v>
      </c>
      <c r="S2006" s="83" t="s">
        <v>139</v>
      </c>
      <c r="T2006" s="67" t="s">
        <v>140</v>
      </c>
      <c r="U2006" s="200" t="s">
        <v>7832</v>
      </c>
      <c r="X2006" s="83" t="s">
        <v>7768</v>
      </c>
    </row>
    <row r="2007" spans="1:24" ht="23.25">
      <c r="A2007" s="67" t="s">
        <v>134</v>
      </c>
      <c r="B2007" s="67" t="s">
        <v>135</v>
      </c>
      <c r="C2007" s="83">
        <v>4039</v>
      </c>
      <c r="D2007" s="102" t="s">
        <v>172</v>
      </c>
      <c r="E2007" s="83" t="s">
        <v>2176</v>
      </c>
      <c r="F2007" s="67" t="s">
        <v>136</v>
      </c>
      <c r="G2007" s="83">
        <v>17075</v>
      </c>
      <c r="H2007" s="67" t="s">
        <v>162</v>
      </c>
      <c r="I2007" s="67">
        <v>1</v>
      </c>
      <c r="J2007" s="196">
        <v>43364</v>
      </c>
      <c r="K2007" s="67">
        <v>0</v>
      </c>
      <c r="L2007" s="123">
        <f t="shared" si="32"/>
        <v>34233</v>
      </c>
      <c r="M2007" s="108" t="s">
        <v>171</v>
      </c>
      <c r="N2007" s="113" t="s">
        <v>9526</v>
      </c>
      <c r="Q2007" s="83" t="s">
        <v>4903</v>
      </c>
      <c r="R2007" s="182" t="s">
        <v>3775</v>
      </c>
      <c r="S2007" s="83" t="s">
        <v>139</v>
      </c>
      <c r="T2007" s="67" t="s">
        <v>140</v>
      </c>
      <c r="U2007" s="200" t="s">
        <v>7831</v>
      </c>
      <c r="X2007" s="83" t="s">
        <v>7769</v>
      </c>
    </row>
    <row r="2008" spans="1:24" ht="23.25">
      <c r="A2008" s="67" t="s">
        <v>134</v>
      </c>
      <c r="B2008" s="67" t="s">
        <v>135</v>
      </c>
      <c r="C2008" s="83">
        <v>4040</v>
      </c>
      <c r="D2008" s="102" t="s">
        <v>172</v>
      </c>
      <c r="E2008" s="83" t="s">
        <v>2177</v>
      </c>
      <c r="F2008" s="67" t="s">
        <v>136</v>
      </c>
      <c r="G2008" s="83">
        <v>16875</v>
      </c>
      <c r="H2008" s="67" t="s">
        <v>162</v>
      </c>
      <c r="I2008" s="67">
        <v>1</v>
      </c>
      <c r="J2008" s="196">
        <v>43364</v>
      </c>
      <c r="K2008" s="67">
        <v>0</v>
      </c>
      <c r="L2008" s="123">
        <f t="shared" si="32"/>
        <v>34233</v>
      </c>
      <c r="M2008" s="108" t="s">
        <v>171</v>
      </c>
      <c r="N2008" s="113" t="s">
        <v>9526</v>
      </c>
      <c r="Q2008" s="83" t="s">
        <v>4903</v>
      </c>
      <c r="R2008" s="182" t="s">
        <v>3776</v>
      </c>
      <c r="S2008" s="83" t="s">
        <v>139</v>
      </c>
      <c r="T2008" s="67" t="s">
        <v>140</v>
      </c>
      <c r="U2008" s="200" t="s">
        <v>7831</v>
      </c>
      <c r="X2008" s="83" t="s">
        <v>7770</v>
      </c>
    </row>
    <row r="2009" spans="1:24" ht="23.25">
      <c r="A2009" s="67" t="s">
        <v>134</v>
      </c>
      <c r="B2009" s="67" t="s">
        <v>135</v>
      </c>
      <c r="C2009" s="83">
        <v>4049</v>
      </c>
      <c r="D2009" s="102" t="s">
        <v>5705</v>
      </c>
      <c r="E2009" s="83" t="s">
        <v>2178</v>
      </c>
      <c r="F2009" s="67" t="s">
        <v>5807</v>
      </c>
      <c r="G2009" s="83">
        <v>10800</v>
      </c>
      <c r="H2009" s="67" t="s">
        <v>162</v>
      </c>
      <c r="I2009" s="67">
        <v>1</v>
      </c>
      <c r="J2009" s="196">
        <v>43444</v>
      </c>
      <c r="K2009" s="67">
        <v>0</v>
      </c>
      <c r="L2009" s="123">
        <f t="shared" si="32"/>
        <v>34313</v>
      </c>
      <c r="M2009" s="108" t="s">
        <v>5780</v>
      </c>
      <c r="N2009" s="113" t="s">
        <v>9526</v>
      </c>
      <c r="Q2009" s="83" t="s">
        <v>5234</v>
      </c>
      <c r="R2009" s="182" t="s">
        <v>3777</v>
      </c>
      <c r="S2009" s="83" t="s">
        <v>139</v>
      </c>
      <c r="T2009" s="67" t="s">
        <v>140</v>
      </c>
      <c r="U2009" s="200" t="s">
        <v>7830</v>
      </c>
      <c r="X2009" s="83" t="s">
        <v>137</v>
      </c>
    </row>
    <row r="2010" spans="1:24" ht="23.25">
      <c r="A2010" s="67" t="s">
        <v>134</v>
      </c>
      <c r="B2010" s="67" t="s">
        <v>135</v>
      </c>
      <c r="C2010" s="83">
        <v>4048</v>
      </c>
      <c r="D2010" s="102" t="s">
        <v>5503</v>
      </c>
      <c r="E2010" s="83" t="s">
        <v>2179</v>
      </c>
      <c r="F2010" s="67" t="s">
        <v>5807</v>
      </c>
      <c r="G2010" s="83">
        <v>16800</v>
      </c>
      <c r="H2010" s="67" t="s">
        <v>162</v>
      </c>
      <c r="I2010" s="67">
        <v>1</v>
      </c>
      <c r="J2010" s="196">
        <v>43444</v>
      </c>
      <c r="K2010" s="67">
        <v>0</v>
      </c>
      <c r="L2010" s="123">
        <f t="shared" si="32"/>
        <v>34313</v>
      </c>
      <c r="M2010" s="108" t="s">
        <v>5885</v>
      </c>
      <c r="N2010" s="113" t="s">
        <v>9526</v>
      </c>
      <c r="Q2010" s="83" t="s">
        <v>5235</v>
      </c>
      <c r="R2010" s="182" t="s">
        <v>3778</v>
      </c>
      <c r="S2010" s="83" t="s">
        <v>139</v>
      </c>
      <c r="T2010" s="67" t="s">
        <v>140</v>
      </c>
      <c r="U2010" s="200" t="s">
        <v>7831</v>
      </c>
      <c r="X2010" s="83" t="s">
        <v>137</v>
      </c>
    </row>
    <row r="2011" spans="1:24" ht="23.25">
      <c r="A2011" s="67" t="s">
        <v>134</v>
      </c>
      <c r="B2011" s="67" t="s">
        <v>135</v>
      </c>
      <c r="C2011" s="83">
        <v>2569</v>
      </c>
      <c r="D2011" s="102" t="s">
        <v>5495</v>
      </c>
      <c r="E2011" s="83" t="s">
        <v>2180</v>
      </c>
      <c r="F2011" s="67" t="s">
        <v>136</v>
      </c>
      <c r="G2011" s="83">
        <v>5375</v>
      </c>
      <c r="H2011" s="67" t="s">
        <v>162</v>
      </c>
      <c r="I2011" s="67">
        <v>1</v>
      </c>
      <c r="J2011" s="196">
        <v>43472</v>
      </c>
      <c r="K2011" s="67">
        <v>0</v>
      </c>
      <c r="L2011" s="123">
        <f t="shared" si="32"/>
        <v>34341</v>
      </c>
      <c r="M2011" s="108" t="s">
        <v>5651</v>
      </c>
      <c r="N2011" s="113" t="s">
        <v>9526</v>
      </c>
      <c r="Q2011" s="83" t="s">
        <v>5236</v>
      </c>
      <c r="R2011" s="182" t="s">
        <v>3779</v>
      </c>
      <c r="S2011" s="83" t="s">
        <v>139</v>
      </c>
      <c r="T2011" s="67" t="s">
        <v>140</v>
      </c>
      <c r="U2011" s="200" t="s">
        <v>7830</v>
      </c>
      <c r="X2011" s="83" t="s">
        <v>137</v>
      </c>
    </row>
    <row r="2012" spans="1:24" ht="23.25">
      <c r="A2012" s="67" t="s">
        <v>134</v>
      </c>
      <c r="B2012" s="67" t="s">
        <v>135</v>
      </c>
      <c r="C2012" s="83">
        <v>2570</v>
      </c>
      <c r="D2012" s="102" t="s">
        <v>5495</v>
      </c>
      <c r="E2012" s="83" t="s">
        <v>2181</v>
      </c>
      <c r="F2012" s="67" t="s">
        <v>136</v>
      </c>
      <c r="G2012" s="83">
        <v>5375</v>
      </c>
      <c r="H2012" s="67" t="s">
        <v>162</v>
      </c>
      <c r="I2012" s="67">
        <v>1</v>
      </c>
      <c r="J2012" s="196">
        <v>43472</v>
      </c>
      <c r="K2012" s="67">
        <v>0</v>
      </c>
      <c r="L2012" s="123">
        <f t="shared" si="32"/>
        <v>34341</v>
      </c>
      <c r="M2012" s="108" t="s">
        <v>5651</v>
      </c>
      <c r="N2012" s="113" t="s">
        <v>9526</v>
      </c>
      <c r="Q2012" s="83" t="s">
        <v>5237</v>
      </c>
      <c r="R2012" s="182" t="s">
        <v>3780</v>
      </c>
      <c r="S2012" s="83" t="s">
        <v>139</v>
      </c>
      <c r="T2012" s="67" t="s">
        <v>140</v>
      </c>
      <c r="U2012" s="200" t="s">
        <v>7830</v>
      </c>
      <c r="X2012" s="83" t="s">
        <v>137</v>
      </c>
    </row>
    <row r="2013" spans="1:24" ht="23.25">
      <c r="A2013" s="67" t="s">
        <v>134</v>
      </c>
      <c r="B2013" s="67" t="s">
        <v>135</v>
      </c>
      <c r="C2013" s="83">
        <v>2571</v>
      </c>
      <c r="D2013" s="102" t="s">
        <v>5495</v>
      </c>
      <c r="E2013" s="83" t="s">
        <v>2182</v>
      </c>
      <c r="F2013" s="67" t="s">
        <v>136</v>
      </c>
      <c r="G2013" s="83">
        <v>5375</v>
      </c>
      <c r="H2013" s="67" t="s">
        <v>162</v>
      </c>
      <c r="I2013" s="67">
        <v>1</v>
      </c>
      <c r="J2013" s="196">
        <v>43472</v>
      </c>
      <c r="K2013" s="67">
        <v>0</v>
      </c>
      <c r="L2013" s="123">
        <f t="shared" si="32"/>
        <v>34341</v>
      </c>
      <c r="M2013" s="108" t="s">
        <v>5651</v>
      </c>
      <c r="N2013" s="113" t="s">
        <v>9526</v>
      </c>
      <c r="Q2013" s="83" t="s">
        <v>5238</v>
      </c>
      <c r="R2013" s="182" t="s">
        <v>3781</v>
      </c>
      <c r="S2013" s="83" t="s">
        <v>139</v>
      </c>
      <c r="T2013" s="67" t="s">
        <v>140</v>
      </c>
      <c r="U2013" s="200" t="s">
        <v>7830</v>
      </c>
      <c r="X2013" s="83" t="s">
        <v>137</v>
      </c>
    </row>
    <row r="2014" spans="1:24" ht="23.25">
      <c r="A2014" s="67" t="s">
        <v>134</v>
      </c>
      <c r="B2014" s="67" t="s">
        <v>135</v>
      </c>
      <c r="C2014" s="83">
        <v>2568</v>
      </c>
      <c r="D2014" s="102" t="s">
        <v>5495</v>
      </c>
      <c r="E2014" s="83" t="s">
        <v>2183</v>
      </c>
      <c r="F2014" s="67" t="s">
        <v>136</v>
      </c>
      <c r="G2014" s="83">
        <v>5375</v>
      </c>
      <c r="H2014" s="67" t="s">
        <v>162</v>
      </c>
      <c r="I2014" s="67">
        <v>1</v>
      </c>
      <c r="J2014" s="196">
        <v>43472</v>
      </c>
      <c r="K2014" s="67">
        <v>0</v>
      </c>
      <c r="L2014" s="123">
        <f t="shared" si="32"/>
        <v>34341</v>
      </c>
      <c r="M2014" s="108" t="s">
        <v>5651</v>
      </c>
      <c r="N2014" s="113" t="s">
        <v>9526</v>
      </c>
      <c r="Q2014" s="83" t="s">
        <v>5239</v>
      </c>
      <c r="R2014" s="182" t="s">
        <v>3782</v>
      </c>
      <c r="S2014" s="83" t="s">
        <v>139</v>
      </c>
      <c r="T2014" s="67" t="s">
        <v>140</v>
      </c>
      <c r="U2014" s="200" t="s">
        <v>7830</v>
      </c>
      <c r="X2014" s="83" t="s">
        <v>137</v>
      </c>
    </row>
    <row r="2015" spans="1:24" ht="23.25">
      <c r="A2015" s="67" t="s">
        <v>134</v>
      </c>
      <c r="B2015" s="67" t="s">
        <v>135</v>
      </c>
      <c r="C2015" s="83">
        <v>4065</v>
      </c>
      <c r="D2015" s="102" t="s">
        <v>5568</v>
      </c>
      <c r="E2015" s="83" t="s">
        <v>2184</v>
      </c>
      <c r="F2015" s="67" t="s">
        <v>136</v>
      </c>
      <c r="G2015" s="83">
        <v>15600</v>
      </c>
      <c r="H2015" s="67" t="s">
        <v>162</v>
      </c>
      <c r="I2015" s="67">
        <v>1</v>
      </c>
      <c r="J2015" s="196">
        <v>43531</v>
      </c>
      <c r="K2015" s="67">
        <v>0</v>
      </c>
      <c r="L2015" s="123">
        <f t="shared" si="32"/>
        <v>34400</v>
      </c>
      <c r="M2015" s="108" t="s">
        <v>5909</v>
      </c>
      <c r="N2015" s="113" t="s">
        <v>9526</v>
      </c>
      <c r="Q2015" s="83" t="s">
        <v>5240</v>
      </c>
      <c r="R2015" s="182" t="s">
        <v>3783</v>
      </c>
      <c r="S2015" s="83" t="s">
        <v>139</v>
      </c>
      <c r="T2015" s="67" t="s">
        <v>140</v>
      </c>
      <c r="U2015" s="200" t="s">
        <v>7831</v>
      </c>
      <c r="X2015" s="83" t="s">
        <v>137</v>
      </c>
    </row>
    <row r="2016" spans="1:24" ht="23.25">
      <c r="A2016" s="67" t="s">
        <v>134</v>
      </c>
      <c r="B2016" s="67" t="s">
        <v>135</v>
      </c>
      <c r="C2016" s="83">
        <v>4066</v>
      </c>
      <c r="D2016" s="102" t="s">
        <v>5706</v>
      </c>
      <c r="E2016" s="83" t="s">
        <v>2185</v>
      </c>
      <c r="F2016" s="67" t="s">
        <v>136</v>
      </c>
      <c r="G2016" s="83">
        <v>24000</v>
      </c>
      <c r="H2016" s="67" t="s">
        <v>162</v>
      </c>
      <c r="I2016" s="67">
        <v>1</v>
      </c>
      <c r="J2016" s="196">
        <v>43531</v>
      </c>
      <c r="K2016" s="67">
        <v>0</v>
      </c>
      <c r="L2016" s="123">
        <f t="shared" si="32"/>
        <v>34400</v>
      </c>
      <c r="M2016" s="108" t="s">
        <v>6064</v>
      </c>
      <c r="N2016" s="113" t="s">
        <v>9526</v>
      </c>
      <c r="Q2016" s="83" t="s">
        <v>5241</v>
      </c>
      <c r="R2016" s="182" t="s">
        <v>3784</v>
      </c>
      <c r="S2016" s="83" t="s">
        <v>139</v>
      </c>
      <c r="T2016" s="67" t="s">
        <v>140</v>
      </c>
      <c r="U2016" s="200" t="s">
        <v>7832</v>
      </c>
      <c r="X2016" s="83" t="s">
        <v>137</v>
      </c>
    </row>
    <row r="2017" spans="1:24" ht="23.25">
      <c r="A2017" s="67" t="s">
        <v>134</v>
      </c>
      <c r="B2017" s="67" t="s">
        <v>135</v>
      </c>
      <c r="C2017" s="83">
        <v>4067</v>
      </c>
      <c r="D2017" s="102" t="s">
        <v>5515</v>
      </c>
      <c r="E2017" s="83" t="s">
        <v>2186</v>
      </c>
      <c r="F2017" s="67" t="s">
        <v>136</v>
      </c>
      <c r="G2017" s="83">
        <v>17400</v>
      </c>
      <c r="H2017" s="67" t="s">
        <v>162</v>
      </c>
      <c r="I2017" s="67">
        <v>1</v>
      </c>
      <c r="J2017" s="196">
        <v>43531</v>
      </c>
      <c r="K2017" s="67">
        <v>0</v>
      </c>
      <c r="L2017" s="123">
        <f t="shared" si="32"/>
        <v>34400</v>
      </c>
      <c r="M2017" s="108" t="s">
        <v>163</v>
      </c>
      <c r="N2017" s="113" t="s">
        <v>9526</v>
      </c>
      <c r="Q2017" s="83" t="s">
        <v>5242</v>
      </c>
      <c r="R2017" s="182" t="s">
        <v>3785</v>
      </c>
      <c r="S2017" s="83" t="s">
        <v>139</v>
      </c>
      <c r="T2017" s="67" t="s">
        <v>140</v>
      </c>
      <c r="U2017" s="200" t="s">
        <v>7831</v>
      </c>
      <c r="X2017" s="83" t="s">
        <v>137</v>
      </c>
    </row>
    <row r="2018" spans="1:24" ht="23.25">
      <c r="A2018" s="67" t="s">
        <v>134</v>
      </c>
      <c r="B2018" s="67" t="s">
        <v>135</v>
      </c>
      <c r="C2018" s="83">
        <v>4068</v>
      </c>
      <c r="D2018" s="102" t="s">
        <v>5515</v>
      </c>
      <c r="E2018" s="83" t="s">
        <v>2187</v>
      </c>
      <c r="F2018" s="67" t="s">
        <v>136</v>
      </c>
      <c r="G2018" s="83">
        <v>16800</v>
      </c>
      <c r="H2018" s="67" t="s">
        <v>162</v>
      </c>
      <c r="I2018" s="67">
        <v>1</v>
      </c>
      <c r="J2018" s="196">
        <v>43531</v>
      </c>
      <c r="K2018" s="67">
        <v>0</v>
      </c>
      <c r="L2018" s="123">
        <f t="shared" si="32"/>
        <v>34400</v>
      </c>
      <c r="M2018" s="108" t="s">
        <v>5774</v>
      </c>
      <c r="N2018" s="113" t="s">
        <v>9526</v>
      </c>
      <c r="Q2018" s="83" t="s">
        <v>5242</v>
      </c>
      <c r="R2018" s="182" t="s">
        <v>3786</v>
      </c>
      <c r="S2018" s="83" t="s">
        <v>139</v>
      </c>
      <c r="T2018" s="67" t="s">
        <v>140</v>
      </c>
      <c r="U2018" s="200" t="s">
        <v>7831</v>
      </c>
      <c r="X2018" s="83" t="s">
        <v>137</v>
      </c>
    </row>
    <row r="2019" spans="1:24" ht="23.25">
      <c r="A2019" s="67" t="s">
        <v>134</v>
      </c>
      <c r="B2019" s="67" t="s">
        <v>135</v>
      </c>
      <c r="C2019" s="83">
        <v>4069</v>
      </c>
      <c r="D2019" s="102" t="s">
        <v>5531</v>
      </c>
      <c r="E2019" s="83" t="s">
        <v>2188</v>
      </c>
      <c r="F2019" s="67" t="s">
        <v>136</v>
      </c>
      <c r="G2019" s="83">
        <v>25200</v>
      </c>
      <c r="H2019" s="67" t="s">
        <v>162</v>
      </c>
      <c r="I2019" s="67">
        <v>1</v>
      </c>
      <c r="J2019" s="196">
        <v>43532</v>
      </c>
      <c r="K2019" s="67">
        <v>0</v>
      </c>
      <c r="L2019" s="123">
        <f t="shared" si="32"/>
        <v>34401</v>
      </c>
      <c r="M2019" s="108" t="s">
        <v>5740</v>
      </c>
      <c r="N2019" s="113" t="s">
        <v>9526</v>
      </c>
      <c r="Q2019" s="83" t="s">
        <v>5243</v>
      </c>
      <c r="R2019" s="182" t="s">
        <v>3787</v>
      </c>
      <c r="S2019" s="83" t="s">
        <v>139</v>
      </c>
      <c r="T2019" s="67" t="s">
        <v>140</v>
      </c>
      <c r="U2019" s="200" t="s">
        <v>7832</v>
      </c>
      <c r="X2019" s="83" t="s">
        <v>137</v>
      </c>
    </row>
    <row r="2020" spans="1:24" ht="23.25">
      <c r="A2020" s="67" t="s">
        <v>134</v>
      </c>
      <c r="B2020" s="67" t="s">
        <v>135</v>
      </c>
      <c r="C2020" s="83">
        <v>4071</v>
      </c>
      <c r="D2020" s="102" t="s">
        <v>5500</v>
      </c>
      <c r="E2020" s="83" t="s">
        <v>2189</v>
      </c>
      <c r="F2020" s="67" t="s">
        <v>136</v>
      </c>
      <c r="G2020" s="83">
        <v>12000</v>
      </c>
      <c r="H2020" s="67" t="s">
        <v>162</v>
      </c>
      <c r="I2020" s="67">
        <v>1</v>
      </c>
      <c r="J2020" s="196">
        <v>43533</v>
      </c>
      <c r="K2020" s="67">
        <v>0</v>
      </c>
      <c r="L2020" s="123">
        <f t="shared" si="32"/>
        <v>34402</v>
      </c>
      <c r="M2020" s="108" t="s">
        <v>5738</v>
      </c>
      <c r="N2020" s="113" t="s">
        <v>9526</v>
      </c>
      <c r="Q2020" s="83" t="s">
        <v>4098</v>
      </c>
      <c r="R2020" s="182" t="s">
        <v>3788</v>
      </c>
      <c r="S2020" s="83" t="s">
        <v>139</v>
      </c>
      <c r="T2020" s="67" t="s">
        <v>140</v>
      </c>
      <c r="U2020" s="200" t="s">
        <v>7831</v>
      </c>
      <c r="X2020" s="83" t="s">
        <v>137</v>
      </c>
    </row>
    <row r="2021" spans="1:24" ht="23.25">
      <c r="A2021" s="67" t="s">
        <v>134</v>
      </c>
      <c r="B2021" s="67" t="s">
        <v>135</v>
      </c>
      <c r="C2021" s="83">
        <v>4072</v>
      </c>
      <c r="D2021" s="102" t="s">
        <v>5500</v>
      </c>
      <c r="E2021" s="83" t="s">
        <v>2190</v>
      </c>
      <c r="F2021" s="67" t="s">
        <v>136</v>
      </c>
      <c r="G2021" s="83">
        <v>2900</v>
      </c>
      <c r="H2021" s="67" t="s">
        <v>162</v>
      </c>
      <c r="I2021" s="67">
        <v>1</v>
      </c>
      <c r="J2021" s="196">
        <v>43533</v>
      </c>
      <c r="K2021" s="67">
        <v>0</v>
      </c>
      <c r="L2021" s="123">
        <f t="shared" si="32"/>
        <v>34402</v>
      </c>
      <c r="M2021" s="108" t="s">
        <v>5764</v>
      </c>
      <c r="N2021" s="113" t="s">
        <v>9526</v>
      </c>
      <c r="Q2021" s="83" t="s">
        <v>5244</v>
      </c>
      <c r="R2021" s="182" t="s">
        <v>3789</v>
      </c>
      <c r="S2021" s="83" t="s">
        <v>139</v>
      </c>
      <c r="T2021" s="67" t="s">
        <v>140</v>
      </c>
      <c r="U2021" s="200" t="s">
        <v>7830</v>
      </c>
      <c r="X2021" s="83" t="s">
        <v>137</v>
      </c>
    </row>
    <row r="2022" spans="1:24" ht="23.25">
      <c r="A2022" s="67" t="s">
        <v>134</v>
      </c>
      <c r="B2022" s="67" t="s">
        <v>135</v>
      </c>
      <c r="C2022" s="83">
        <v>4073</v>
      </c>
      <c r="D2022" s="102" t="s">
        <v>5500</v>
      </c>
      <c r="E2022" s="83" t="s">
        <v>2191</v>
      </c>
      <c r="F2022" s="67" t="s">
        <v>136</v>
      </c>
      <c r="G2022" s="83">
        <v>2900</v>
      </c>
      <c r="H2022" s="67" t="s">
        <v>162</v>
      </c>
      <c r="I2022" s="67">
        <v>1</v>
      </c>
      <c r="J2022" s="196">
        <v>43533</v>
      </c>
      <c r="K2022" s="67">
        <v>0</v>
      </c>
      <c r="L2022" s="123">
        <f t="shared" si="32"/>
        <v>34402</v>
      </c>
      <c r="M2022" s="108" t="s">
        <v>5764</v>
      </c>
      <c r="N2022" s="113" t="s">
        <v>9526</v>
      </c>
      <c r="Q2022" s="83" t="s">
        <v>5245</v>
      </c>
      <c r="R2022" s="182" t="s">
        <v>3790</v>
      </c>
      <c r="S2022" s="83" t="s">
        <v>139</v>
      </c>
      <c r="T2022" s="67" t="s">
        <v>140</v>
      </c>
      <c r="U2022" s="200" t="s">
        <v>7830</v>
      </c>
      <c r="X2022" s="83" t="s">
        <v>137</v>
      </c>
    </row>
    <row r="2023" spans="1:24" ht="23.25">
      <c r="A2023" s="67" t="s">
        <v>134</v>
      </c>
      <c r="B2023" s="67" t="s">
        <v>135</v>
      </c>
      <c r="C2023" s="83">
        <v>4074</v>
      </c>
      <c r="D2023" s="102" t="s">
        <v>5500</v>
      </c>
      <c r="E2023" s="83" t="s">
        <v>2192</v>
      </c>
      <c r="F2023" s="67" t="s">
        <v>136</v>
      </c>
      <c r="G2023" s="83">
        <v>36000</v>
      </c>
      <c r="H2023" s="67" t="s">
        <v>162</v>
      </c>
      <c r="I2023" s="67">
        <v>1</v>
      </c>
      <c r="J2023" s="196">
        <v>43533</v>
      </c>
      <c r="K2023" s="67">
        <v>0</v>
      </c>
      <c r="L2023" s="123">
        <f t="shared" si="32"/>
        <v>34402</v>
      </c>
      <c r="M2023" s="108" t="s">
        <v>6065</v>
      </c>
      <c r="N2023" s="113" t="s">
        <v>9526</v>
      </c>
      <c r="Q2023" s="83" t="s">
        <v>5246</v>
      </c>
      <c r="R2023" s="182" t="s">
        <v>3791</v>
      </c>
      <c r="S2023" s="83" t="s">
        <v>139</v>
      </c>
      <c r="T2023" s="67" t="s">
        <v>140</v>
      </c>
      <c r="U2023" s="200" t="s">
        <v>7832</v>
      </c>
      <c r="X2023" s="83" t="s">
        <v>137</v>
      </c>
    </row>
    <row r="2024" spans="1:24" ht="23.25">
      <c r="A2024" s="67" t="s">
        <v>134</v>
      </c>
      <c r="B2024" s="67" t="s">
        <v>135</v>
      </c>
      <c r="C2024" s="83">
        <v>4075</v>
      </c>
      <c r="D2024" s="102" t="s">
        <v>5529</v>
      </c>
      <c r="E2024" s="83" t="s">
        <v>2193</v>
      </c>
      <c r="F2024" s="67" t="s">
        <v>136</v>
      </c>
      <c r="G2024" s="83">
        <v>10200</v>
      </c>
      <c r="H2024" s="67" t="s">
        <v>162</v>
      </c>
      <c r="I2024" s="67">
        <v>1</v>
      </c>
      <c r="J2024" s="196">
        <v>43533</v>
      </c>
      <c r="K2024" s="67">
        <v>0</v>
      </c>
      <c r="L2024" s="123">
        <f t="shared" si="32"/>
        <v>34402</v>
      </c>
      <c r="M2024" s="108" t="s">
        <v>6017</v>
      </c>
      <c r="N2024" s="113" t="s">
        <v>9526</v>
      </c>
      <c r="Q2024" s="83" t="s">
        <v>5247</v>
      </c>
      <c r="R2024" s="182" t="s">
        <v>3792</v>
      </c>
      <c r="S2024" s="83" t="s">
        <v>139</v>
      </c>
      <c r="T2024" s="67" t="s">
        <v>140</v>
      </c>
      <c r="U2024" s="200" t="s">
        <v>7830</v>
      </c>
      <c r="X2024" s="83" t="s">
        <v>137</v>
      </c>
    </row>
    <row r="2025" spans="1:24" ht="23.25">
      <c r="A2025" s="67" t="s">
        <v>134</v>
      </c>
      <c r="B2025" s="67" t="s">
        <v>135</v>
      </c>
      <c r="C2025" s="83">
        <v>4076</v>
      </c>
      <c r="D2025" s="102" t="s">
        <v>5529</v>
      </c>
      <c r="E2025" s="83" t="s">
        <v>2194</v>
      </c>
      <c r="F2025" s="67" t="s">
        <v>136</v>
      </c>
      <c r="G2025" s="83">
        <v>10200</v>
      </c>
      <c r="H2025" s="67" t="s">
        <v>162</v>
      </c>
      <c r="I2025" s="67">
        <v>1</v>
      </c>
      <c r="J2025" s="196">
        <v>43533</v>
      </c>
      <c r="K2025" s="67">
        <v>0</v>
      </c>
      <c r="L2025" s="123">
        <f t="shared" si="32"/>
        <v>34402</v>
      </c>
      <c r="M2025" s="108" t="s">
        <v>6017</v>
      </c>
      <c r="N2025" s="113" t="s">
        <v>9526</v>
      </c>
      <c r="Q2025" s="83" t="s">
        <v>5248</v>
      </c>
      <c r="R2025" s="182" t="s">
        <v>3793</v>
      </c>
      <c r="S2025" s="83" t="s">
        <v>139</v>
      </c>
      <c r="T2025" s="67" t="s">
        <v>140</v>
      </c>
      <c r="U2025" s="200" t="s">
        <v>7830</v>
      </c>
      <c r="X2025" s="83" t="s">
        <v>137</v>
      </c>
    </row>
    <row r="2026" spans="1:24" ht="23.25">
      <c r="A2026" s="67" t="s">
        <v>134</v>
      </c>
      <c r="B2026" s="67" t="s">
        <v>135</v>
      </c>
      <c r="C2026" s="83">
        <v>4077</v>
      </c>
      <c r="D2026" s="102" t="s">
        <v>5503</v>
      </c>
      <c r="E2026" s="83" t="s">
        <v>2195</v>
      </c>
      <c r="F2026" s="67" t="s">
        <v>136</v>
      </c>
      <c r="G2026" s="83">
        <v>12000</v>
      </c>
      <c r="H2026" s="67" t="s">
        <v>162</v>
      </c>
      <c r="I2026" s="67">
        <v>1</v>
      </c>
      <c r="J2026" s="196">
        <v>43533</v>
      </c>
      <c r="K2026" s="67">
        <v>0</v>
      </c>
      <c r="L2026" s="123">
        <f t="shared" si="32"/>
        <v>34402</v>
      </c>
      <c r="M2026" s="108" t="s">
        <v>166</v>
      </c>
      <c r="N2026" s="113" t="s">
        <v>9526</v>
      </c>
      <c r="Q2026" s="83" t="s">
        <v>5249</v>
      </c>
      <c r="R2026" s="182" t="s">
        <v>3794</v>
      </c>
      <c r="S2026" s="83" t="s">
        <v>139</v>
      </c>
      <c r="T2026" s="67" t="s">
        <v>140</v>
      </c>
      <c r="U2026" s="200" t="s">
        <v>7831</v>
      </c>
      <c r="X2026" s="83" t="s">
        <v>137</v>
      </c>
    </row>
    <row r="2027" spans="1:24" ht="23.25">
      <c r="A2027" s="67" t="s">
        <v>134</v>
      </c>
      <c r="B2027" s="67" t="s">
        <v>135</v>
      </c>
      <c r="C2027" s="83">
        <v>4078</v>
      </c>
      <c r="D2027" s="102" t="s">
        <v>5503</v>
      </c>
      <c r="E2027" s="83" t="s">
        <v>2196</v>
      </c>
      <c r="F2027" s="67" t="s">
        <v>136</v>
      </c>
      <c r="G2027" s="83">
        <v>12000</v>
      </c>
      <c r="H2027" s="67" t="s">
        <v>162</v>
      </c>
      <c r="I2027" s="67">
        <v>1</v>
      </c>
      <c r="J2027" s="196">
        <v>43533</v>
      </c>
      <c r="K2027" s="67">
        <v>0</v>
      </c>
      <c r="L2027" s="123">
        <f t="shared" si="32"/>
        <v>34402</v>
      </c>
      <c r="M2027" s="108" t="s">
        <v>166</v>
      </c>
      <c r="N2027" s="113" t="s">
        <v>9526</v>
      </c>
      <c r="Q2027" s="83" t="s">
        <v>5250</v>
      </c>
      <c r="R2027" s="182" t="s">
        <v>3795</v>
      </c>
      <c r="S2027" s="83" t="s">
        <v>139</v>
      </c>
      <c r="T2027" s="67" t="s">
        <v>140</v>
      </c>
      <c r="U2027" s="200" t="s">
        <v>7831</v>
      </c>
      <c r="X2027" s="83" t="s">
        <v>137</v>
      </c>
    </row>
    <row r="2028" spans="1:24" ht="23.25">
      <c r="A2028" s="67" t="s">
        <v>134</v>
      </c>
      <c r="B2028" s="67" t="s">
        <v>135</v>
      </c>
      <c r="C2028" s="83">
        <v>4070</v>
      </c>
      <c r="D2028" s="102" t="s">
        <v>5522</v>
      </c>
      <c r="E2028" s="83" t="s">
        <v>2197</v>
      </c>
      <c r="F2028" s="67" t="s">
        <v>5807</v>
      </c>
      <c r="G2028" s="83">
        <v>5500</v>
      </c>
      <c r="H2028" s="67" t="s">
        <v>162</v>
      </c>
      <c r="I2028" s="67">
        <v>1</v>
      </c>
      <c r="J2028" s="196">
        <v>43533</v>
      </c>
      <c r="K2028" s="67">
        <v>0</v>
      </c>
      <c r="L2028" s="123">
        <f t="shared" si="32"/>
        <v>34402</v>
      </c>
      <c r="M2028" s="108" t="s">
        <v>5781</v>
      </c>
      <c r="N2028" s="113" t="s">
        <v>9526</v>
      </c>
      <c r="Q2028" s="83" t="s">
        <v>5251</v>
      </c>
      <c r="R2028" s="182" t="s">
        <v>3796</v>
      </c>
      <c r="S2028" s="83" t="s">
        <v>139</v>
      </c>
      <c r="T2028" s="67" t="s">
        <v>140</v>
      </c>
      <c r="U2028" s="200" t="s">
        <v>7830</v>
      </c>
      <c r="X2028" s="83" t="s">
        <v>137</v>
      </c>
    </row>
    <row r="2029" spans="1:24" ht="23.25">
      <c r="A2029" s="67" t="s">
        <v>134</v>
      </c>
      <c r="B2029" s="67" t="s">
        <v>135</v>
      </c>
      <c r="C2029" s="83">
        <v>4080</v>
      </c>
      <c r="D2029" s="102" t="s">
        <v>5540</v>
      </c>
      <c r="E2029" s="83" t="s">
        <v>2198</v>
      </c>
      <c r="F2029" s="67" t="s">
        <v>5807</v>
      </c>
      <c r="G2029" s="83">
        <v>1000</v>
      </c>
      <c r="H2029" s="67" t="s">
        <v>162</v>
      </c>
      <c r="I2029" s="67">
        <v>1</v>
      </c>
      <c r="J2029" s="196">
        <v>43535</v>
      </c>
      <c r="K2029" s="67">
        <v>0</v>
      </c>
      <c r="L2029" s="123">
        <f t="shared" si="32"/>
        <v>34404</v>
      </c>
      <c r="M2029" s="108" t="s">
        <v>5740</v>
      </c>
      <c r="N2029" s="113" t="s">
        <v>9526</v>
      </c>
      <c r="Q2029" s="83" t="s">
        <v>5079</v>
      </c>
      <c r="R2029" s="182" t="s">
        <v>3797</v>
      </c>
      <c r="S2029" s="83" t="s">
        <v>139</v>
      </c>
      <c r="T2029" s="67" t="s">
        <v>140</v>
      </c>
      <c r="U2029" s="200" t="s">
        <v>7831</v>
      </c>
      <c r="X2029" s="83" t="s">
        <v>137</v>
      </c>
    </row>
    <row r="2030" spans="1:24" ht="23.25">
      <c r="A2030" s="67" t="s">
        <v>134</v>
      </c>
      <c r="B2030" s="67" t="s">
        <v>135</v>
      </c>
      <c r="C2030" s="83">
        <v>4081</v>
      </c>
      <c r="D2030" s="102" t="s">
        <v>5540</v>
      </c>
      <c r="E2030" s="83" t="s">
        <v>2199</v>
      </c>
      <c r="F2030" s="67" t="s">
        <v>5807</v>
      </c>
      <c r="G2030" s="83">
        <v>19800</v>
      </c>
      <c r="H2030" s="67" t="s">
        <v>162</v>
      </c>
      <c r="I2030" s="67">
        <v>1</v>
      </c>
      <c r="J2030" s="196">
        <v>43535</v>
      </c>
      <c r="K2030" s="67">
        <v>0</v>
      </c>
      <c r="L2030" s="123">
        <f t="shared" si="32"/>
        <v>34404</v>
      </c>
      <c r="M2030" s="108" t="s">
        <v>5781</v>
      </c>
      <c r="N2030" s="113" t="s">
        <v>9526</v>
      </c>
      <c r="Q2030" s="83" t="s">
        <v>5079</v>
      </c>
      <c r="R2030" s="182" t="s">
        <v>3798</v>
      </c>
      <c r="S2030" s="83" t="s">
        <v>139</v>
      </c>
      <c r="T2030" s="67" t="s">
        <v>140</v>
      </c>
      <c r="U2030" s="200" t="s">
        <v>7831</v>
      </c>
      <c r="X2030" s="83" t="s">
        <v>137</v>
      </c>
    </row>
    <row r="2031" spans="1:24" ht="23.25">
      <c r="A2031" s="67" t="s">
        <v>134</v>
      </c>
      <c r="B2031" s="67" t="s">
        <v>135</v>
      </c>
      <c r="C2031" s="83">
        <v>4082</v>
      </c>
      <c r="D2031" s="102" t="s">
        <v>164</v>
      </c>
      <c r="E2031" s="83" t="s">
        <v>2200</v>
      </c>
      <c r="F2031" s="67" t="s">
        <v>136</v>
      </c>
      <c r="G2031" s="83">
        <v>6000</v>
      </c>
      <c r="H2031" s="67" t="s">
        <v>162</v>
      </c>
      <c r="I2031" s="67">
        <v>1</v>
      </c>
      <c r="J2031" s="196">
        <v>43535</v>
      </c>
      <c r="K2031" s="67">
        <v>0</v>
      </c>
      <c r="L2031" s="123">
        <f t="shared" si="32"/>
        <v>34404</v>
      </c>
      <c r="M2031" s="108" t="s">
        <v>5740</v>
      </c>
      <c r="N2031" s="113" t="s">
        <v>9526</v>
      </c>
      <c r="Q2031" s="83" t="s">
        <v>5252</v>
      </c>
      <c r="R2031" s="182" t="s">
        <v>3799</v>
      </c>
      <c r="S2031" s="83" t="s">
        <v>139</v>
      </c>
      <c r="T2031" s="67" t="s">
        <v>140</v>
      </c>
      <c r="U2031" s="200" t="s">
        <v>7830</v>
      </c>
      <c r="X2031" s="83" t="s">
        <v>137</v>
      </c>
    </row>
    <row r="2032" spans="1:24" ht="23.25">
      <c r="A2032" s="67" t="s">
        <v>134</v>
      </c>
      <c r="B2032" s="67" t="s">
        <v>135</v>
      </c>
      <c r="C2032" s="83">
        <v>4083</v>
      </c>
      <c r="D2032" s="102" t="s">
        <v>172</v>
      </c>
      <c r="E2032" s="83" t="s">
        <v>2201</v>
      </c>
      <c r="F2032" s="67" t="s">
        <v>136</v>
      </c>
      <c r="G2032" s="83">
        <v>12000</v>
      </c>
      <c r="H2032" s="67" t="s">
        <v>162</v>
      </c>
      <c r="I2032" s="67">
        <v>1</v>
      </c>
      <c r="J2032" s="196">
        <v>43535</v>
      </c>
      <c r="K2032" s="67">
        <v>0</v>
      </c>
      <c r="L2032" s="123">
        <f t="shared" si="32"/>
        <v>34404</v>
      </c>
      <c r="M2032" s="108" t="s">
        <v>5781</v>
      </c>
      <c r="N2032" s="113" t="s">
        <v>9526</v>
      </c>
      <c r="Q2032" s="83" t="s">
        <v>4077</v>
      </c>
      <c r="R2032" s="182" t="s">
        <v>3800</v>
      </c>
      <c r="S2032" s="83" t="s">
        <v>139</v>
      </c>
      <c r="T2032" s="67" t="s">
        <v>140</v>
      </c>
      <c r="U2032" s="200" t="s">
        <v>7831</v>
      </c>
      <c r="X2032" s="83" t="s">
        <v>7771</v>
      </c>
    </row>
    <row r="2033" spans="1:24" ht="23.25">
      <c r="A2033" s="67" t="s">
        <v>134</v>
      </c>
      <c r="B2033" s="67" t="s">
        <v>135</v>
      </c>
      <c r="C2033" s="83">
        <v>4084</v>
      </c>
      <c r="D2033" s="102" t="s">
        <v>172</v>
      </c>
      <c r="E2033" s="83" t="s">
        <v>7829</v>
      </c>
      <c r="F2033" s="67" t="s">
        <v>136</v>
      </c>
      <c r="G2033" s="83">
        <v>21600</v>
      </c>
      <c r="H2033" s="67" t="s">
        <v>162</v>
      </c>
      <c r="I2033" s="67">
        <v>1</v>
      </c>
      <c r="J2033" s="196">
        <v>43535</v>
      </c>
      <c r="K2033" s="67">
        <v>0</v>
      </c>
      <c r="L2033" s="123">
        <f t="shared" ref="L2033:L2096" si="33">DATE(YEAR(J2033)-25,MONTH(J2033),DAY(J2033))</f>
        <v>34404</v>
      </c>
      <c r="M2033" s="108" t="s">
        <v>5781</v>
      </c>
      <c r="N2033" s="113" t="s">
        <v>9526</v>
      </c>
      <c r="Q2033" s="83" t="s">
        <v>4077</v>
      </c>
      <c r="R2033" s="182" t="s">
        <v>3801</v>
      </c>
      <c r="S2033" s="83" t="s">
        <v>139</v>
      </c>
      <c r="T2033" s="67" t="s">
        <v>140</v>
      </c>
      <c r="U2033" s="200" t="s">
        <v>7832</v>
      </c>
      <c r="X2033" s="83" t="s">
        <v>137</v>
      </c>
    </row>
    <row r="2034" spans="1:24" ht="23.25">
      <c r="A2034" s="67" t="s">
        <v>134</v>
      </c>
      <c r="B2034" s="67" t="s">
        <v>135</v>
      </c>
      <c r="C2034" s="83">
        <v>4085</v>
      </c>
      <c r="D2034" s="102" t="s">
        <v>170</v>
      </c>
      <c r="E2034" s="83" t="s">
        <v>2203</v>
      </c>
      <c r="F2034" s="67" t="s">
        <v>136</v>
      </c>
      <c r="G2034" s="83">
        <v>500</v>
      </c>
      <c r="H2034" s="67" t="s">
        <v>162</v>
      </c>
      <c r="I2034" s="67">
        <v>1</v>
      </c>
      <c r="J2034" s="196">
        <v>43535</v>
      </c>
      <c r="K2034" s="67">
        <v>0</v>
      </c>
      <c r="L2034" s="123">
        <f t="shared" si="33"/>
        <v>34404</v>
      </c>
      <c r="M2034" s="108" t="s">
        <v>5875</v>
      </c>
      <c r="N2034" s="113" t="s">
        <v>9526</v>
      </c>
      <c r="Q2034" s="83" t="s">
        <v>5253</v>
      </c>
      <c r="R2034" s="182" t="s">
        <v>3802</v>
      </c>
      <c r="S2034" s="83" t="s">
        <v>139</v>
      </c>
      <c r="T2034" s="67" t="s">
        <v>140</v>
      </c>
      <c r="U2034" s="200" t="s">
        <v>7830</v>
      </c>
      <c r="X2034" s="83" t="s">
        <v>137</v>
      </c>
    </row>
    <row r="2035" spans="1:24" ht="23.25">
      <c r="A2035" s="67" t="s">
        <v>134</v>
      </c>
      <c r="B2035" s="67" t="s">
        <v>135</v>
      </c>
      <c r="C2035" s="83">
        <v>4088</v>
      </c>
      <c r="D2035" s="102" t="s">
        <v>5662</v>
      </c>
      <c r="E2035" s="83" t="s">
        <v>2204</v>
      </c>
      <c r="F2035" s="67" t="s">
        <v>136</v>
      </c>
      <c r="G2035" s="83">
        <v>16800</v>
      </c>
      <c r="H2035" s="67" t="s">
        <v>162</v>
      </c>
      <c r="I2035" s="67">
        <v>1</v>
      </c>
      <c r="J2035" s="196">
        <v>43539</v>
      </c>
      <c r="K2035" s="67">
        <v>0</v>
      </c>
      <c r="L2035" s="123">
        <f t="shared" si="33"/>
        <v>34408</v>
      </c>
      <c r="M2035" s="108" t="s">
        <v>5781</v>
      </c>
      <c r="N2035" s="113" t="s">
        <v>9526</v>
      </c>
      <c r="Q2035" s="83" t="s">
        <v>5254</v>
      </c>
      <c r="R2035" s="182" t="s">
        <v>3803</v>
      </c>
      <c r="S2035" s="83" t="s">
        <v>139</v>
      </c>
      <c r="T2035" s="67" t="s">
        <v>140</v>
      </c>
      <c r="U2035" s="200" t="s">
        <v>7831</v>
      </c>
      <c r="X2035" s="83" t="s">
        <v>137</v>
      </c>
    </row>
    <row r="2036" spans="1:24" ht="23.25">
      <c r="A2036" s="67" t="s">
        <v>134</v>
      </c>
      <c r="B2036" s="67" t="s">
        <v>135</v>
      </c>
      <c r="C2036" s="83">
        <v>4090</v>
      </c>
      <c r="D2036" s="102" t="s">
        <v>5605</v>
      </c>
      <c r="E2036" s="83" t="s">
        <v>2205</v>
      </c>
      <c r="F2036" s="67" t="s">
        <v>136</v>
      </c>
      <c r="G2036" s="83">
        <v>9600</v>
      </c>
      <c r="H2036" s="67" t="s">
        <v>162</v>
      </c>
      <c r="I2036" s="67">
        <v>1</v>
      </c>
      <c r="J2036" s="196">
        <v>43540</v>
      </c>
      <c r="K2036" s="67">
        <v>0</v>
      </c>
      <c r="L2036" s="123">
        <f t="shared" si="33"/>
        <v>34409</v>
      </c>
      <c r="M2036" s="108" t="s">
        <v>5849</v>
      </c>
      <c r="N2036" s="113" t="s">
        <v>9526</v>
      </c>
      <c r="Q2036" s="83" t="s">
        <v>5255</v>
      </c>
      <c r="R2036" s="182" t="s">
        <v>3804</v>
      </c>
      <c r="S2036" s="83" t="s">
        <v>139</v>
      </c>
      <c r="T2036" s="67" t="s">
        <v>140</v>
      </c>
      <c r="U2036" s="200" t="s">
        <v>7830</v>
      </c>
      <c r="X2036" s="83" t="s">
        <v>137</v>
      </c>
    </row>
    <row r="2037" spans="1:24" ht="23.25">
      <c r="A2037" s="67" t="s">
        <v>134</v>
      </c>
      <c r="B2037" s="67" t="s">
        <v>135</v>
      </c>
      <c r="C2037" s="83">
        <v>4092</v>
      </c>
      <c r="D2037" s="102" t="s">
        <v>5570</v>
      </c>
      <c r="E2037" s="83" t="s">
        <v>2206</v>
      </c>
      <c r="F2037" s="67" t="s">
        <v>136</v>
      </c>
      <c r="G2037" s="83">
        <v>30000</v>
      </c>
      <c r="H2037" s="67" t="s">
        <v>162</v>
      </c>
      <c r="I2037" s="67">
        <v>1</v>
      </c>
      <c r="J2037" s="196">
        <v>43542</v>
      </c>
      <c r="K2037" s="67">
        <v>0</v>
      </c>
      <c r="L2037" s="123">
        <f t="shared" si="33"/>
        <v>34411</v>
      </c>
      <c r="M2037" s="108" t="s">
        <v>5738</v>
      </c>
      <c r="N2037" s="113" t="s">
        <v>9526</v>
      </c>
      <c r="Q2037" s="83" t="s">
        <v>5256</v>
      </c>
      <c r="R2037" s="182" t="s">
        <v>3805</v>
      </c>
      <c r="S2037" s="83" t="s">
        <v>139</v>
      </c>
      <c r="T2037" s="67" t="s">
        <v>140</v>
      </c>
      <c r="U2037" s="200" t="s">
        <v>7832</v>
      </c>
      <c r="X2037" s="83" t="s">
        <v>137</v>
      </c>
    </row>
    <row r="2038" spans="1:24" ht="23.25">
      <c r="A2038" s="67" t="s">
        <v>134</v>
      </c>
      <c r="B2038" s="67" t="s">
        <v>135</v>
      </c>
      <c r="C2038" s="83">
        <v>4094</v>
      </c>
      <c r="D2038" s="102" t="s">
        <v>5598</v>
      </c>
      <c r="E2038" s="83" t="s">
        <v>2207</v>
      </c>
      <c r="F2038" s="67" t="s">
        <v>136</v>
      </c>
      <c r="G2038" s="83">
        <v>12200</v>
      </c>
      <c r="H2038" s="67" t="s">
        <v>162</v>
      </c>
      <c r="I2038" s="67">
        <v>1</v>
      </c>
      <c r="J2038" s="196">
        <v>43543</v>
      </c>
      <c r="K2038" s="67">
        <v>0</v>
      </c>
      <c r="L2038" s="123">
        <f t="shared" si="33"/>
        <v>34412</v>
      </c>
      <c r="M2038" s="108" t="s">
        <v>6066</v>
      </c>
      <c r="N2038" s="113" t="s">
        <v>9526</v>
      </c>
      <c r="Q2038" s="83" t="s">
        <v>5257</v>
      </c>
      <c r="R2038" s="182" t="s">
        <v>3806</v>
      </c>
      <c r="S2038" s="83" t="s">
        <v>139</v>
      </c>
      <c r="T2038" s="67" t="s">
        <v>140</v>
      </c>
      <c r="U2038" s="200" t="s">
        <v>7831</v>
      </c>
      <c r="X2038" s="83" t="s">
        <v>137</v>
      </c>
    </row>
    <row r="2039" spans="1:24" ht="23.25">
      <c r="A2039" s="67" t="s">
        <v>134</v>
      </c>
      <c r="B2039" s="67" t="s">
        <v>135</v>
      </c>
      <c r="C2039" s="83">
        <v>4095</v>
      </c>
      <c r="D2039" s="102" t="s">
        <v>5500</v>
      </c>
      <c r="E2039" s="83" t="s">
        <v>2208</v>
      </c>
      <c r="F2039" s="67" t="s">
        <v>136</v>
      </c>
      <c r="G2039" s="83">
        <v>19200</v>
      </c>
      <c r="H2039" s="67" t="s">
        <v>162</v>
      </c>
      <c r="I2039" s="67">
        <v>1</v>
      </c>
      <c r="J2039" s="196">
        <v>39707</v>
      </c>
      <c r="K2039" s="67">
        <v>0</v>
      </c>
      <c r="L2039" s="123">
        <f t="shared" si="33"/>
        <v>30575</v>
      </c>
      <c r="M2039" s="108" t="s">
        <v>166</v>
      </c>
      <c r="N2039" s="113" t="s">
        <v>9526</v>
      </c>
      <c r="Q2039" s="83" t="s">
        <v>5258</v>
      </c>
      <c r="R2039" s="182" t="s">
        <v>3807</v>
      </c>
      <c r="S2039" s="83" t="s">
        <v>139</v>
      </c>
      <c r="T2039" s="67" t="s">
        <v>140</v>
      </c>
      <c r="U2039" s="200" t="s">
        <v>7831</v>
      </c>
      <c r="X2039" s="83" t="s">
        <v>137</v>
      </c>
    </row>
    <row r="2040" spans="1:24" ht="23.25">
      <c r="A2040" s="67" t="s">
        <v>134</v>
      </c>
      <c r="B2040" s="67" t="s">
        <v>135</v>
      </c>
      <c r="C2040" s="83">
        <v>4096</v>
      </c>
      <c r="D2040" s="102" t="s">
        <v>5500</v>
      </c>
      <c r="E2040" s="83" t="s">
        <v>2209</v>
      </c>
      <c r="F2040" s="67" t="s">
        <v>136</v>
      </c>
      <c r="G2040" s="83">
        <v>19200</v>
      </c>
      <c r="H2040" s="67" t="s">
        <v>162</v>
      </c>
      <c r="I2040" s="67">
        <v>1</v>
      </c>
      <c r="J2040" s="196">
        <v>39707</v>
      </c>
      <c r="K2040" s="67">
        <v>0</v>
      </c>
      <c r="L2040" s="123">
        <f t="shared" si="33"/>
        <v>30575</v>
      </c>
      <c r="M2040" s="108" t="s">
        <v>166</v>
      </c>
      <c r="N2040" s="113" t="s">
        <v>9526</v>
      </c>
      <c r="Q2040" s="83" t="s">
        <v>5258</v>
      </c>
      <c r="R2040" s="182" t="s">
        <v>3808</v>
      </c>
      <c r="S2040" s="83" t="s">
        <v>139</v>
      </c>
      <c r="T2040" s="67" t="s">
        <v>140</v>
      </c>
      <c r="U2040" s="200" t="s">
        <v>7831</v>
      </c>
      <c r="X2040" s="83" t="s">
        <v>137</v>
      </c>
    </row>
    <row r="2041" spans="1:24" ht="23.25">
      <c r="A2041" s="67" t="s">
        <v>134</v>
      </c>
      <c r="B2041" s="67" t="s">
        <v>135</v>
      </c>
      <c r="C2041" s="83">
        <v>4097</v>
      </c>
      <c r="D2041" s="102" t="s">
        <v>5596</v>
      </c>
      <c r="E2041" s="83" t="s">
        <v>2210</v>
      </c>
      <c r="F2041" s="67" t="s">
        <v>136</v>
      </c>
      <c r="G2041" s="83">
        <v>5400</v>
      </c>
      <c r="H2041" s="67" t="s">
        <v>162</v>
      </c>
      <c r="I2041" s="67">
        <v>1</v>
      </c>
      <c r="J2041" s="196">
        <v>43546</v>
      </c>
      <c r="K2041" s="67">
        <v>0</v>
      </c>
      <c r="L2041" s="123">
        <f t="shared" si="33"/>
        <v>34415</v>
      </c>
      <c r="M2041" s="108" t="s">
        <v>5994</v>
      </c>
      <c r="N2041" s="113" t="s">
        <v>9526</v>
      </c>
      <c r="Q2041" s="83" t="s">
        <v>5259</v>
      </c>
      <c r="R2041" s="182" t="s">
        <v>3809</v>
      </c>
      <c r="S2041" s="83" t="s">
        <v>139</v>
      </c>
      <c r="T2041" s="67" t="s">
        <v>140</v>
      </c>
      <c r="U2041" s="200" t="s">
        <v>7830</v>
      </c>
      <c r="X2041" s="83" t="s">
        <v>137</v>
      </c>
    </row>
    <row r="2042" spans="1:24" ht="23.25">
      <c r="A2042" s="67" t="s">
        <v>134</v>
      </c>
      <c r="B2042" s="67" t="s">
        <v>135</v>
      </c>
      <c r="C2042" s="83">
        <v>4098</v>
      </c>
      <c r="D2042" s="102" t="s">
        <v>5596</v>
      </c>
      <c r="E2042" s="83" t="s">
        <v>2211</v>
      </c>
      <c r="F2042" s="67" t="s">
        <v>136</v>
      </c>
      <c r="G2042" s="83">
        <v>5400</v>
      </c>
      <c r="H2042" s="67" t="s">
        <v>162</v>
      </c>
      <c r="I2042" s="67">
        <v>1</v>
      </c>
      <c r="J2042" s="196">
        <v>43546</v>
      </c>
      <c r="K2042" s="67">
        <v>0</v>
      </c>
      <c r="L2042" s="123">
        <f t="shared" si="33"/>
        <v>34415</v>
      </c>
      <c r="M2042" s="108" t="s">
        <v>5994</v>
      </c>
      <c r="N2042" s="113" t="s">
        <v>9526</v>
      </c>
      <c r="Q2042" s="83" t="s">
        <v>5260</v>
      </c>
      <c r="R2042" s="182" t="s">
        <v>3810</v>
      </c>
      <c r="S2042" s="83" t="s">
        <v>139</v>
      </c>
      <c r="T2042" s="67" t="s">
        <v>140</v>
      </c>
      <c r="U2042" s="200" t="s">
        <v>7830</v>
      </c>
      <c r="X2042" s="83" t="s">
        <v>137</v>
      </c>
    </row>
    <row r="2043" spans="1:24" ht="23.25">
      <c r="A2043" s="67" t="s">
        <v>134</v>
      </c>
      <c r="B2043" s="67" t="s">
        <v>135</v>
      </c>
      <c r="C2043" s="83">
        <v>4099</v>
      </c>
      <c r="D2043" s="102" t="s">
        <v>5534</v>
      </c>
      <c r="E2043" s="83" t="s">
        <v>2212</v>
      </c>
      <c r="F2043" s="67" t="s">
        <v>136</v>
      </c>
      <c r="G2043" s="83">
        <v>27600</v>
      </c>
      <c r="H2043" s="67" t="s">
        <v>162</v>
      </c>
      <c r="I2043" s="67">
        <v>1</v>
      </c>
      <c r="J2043" s="196">
        <v>43547</v>
      </c>
      <c r="K2043" s="67">
        <v>0</v>
      </c>
      <c r="L2043" s="123">
        <f t="shared" si="33"/>
        <v>34416</v>
      </c>
      <c r="M2043" s="108" t="s">
        <v>171</v>
      </c>
      <c r="N2043" s="113" t="s">
        <v>9526</v>
      </c>
      <c r="Q2043" s="83" t="s">
        <v>5261</v>
      </c>
      <c r="R2043" s="182" t="s">
        <v>3811</v>
      </c>
      <c r="S2043" s="83" t="s">
        <v>139</v>
      </c>
      <c r="T2043" s="67" t="s">
        <v>140</v>
      </c>
      <c r="U2043" s="200" t="s">
        <v>7832</v>
      </c>
      <c r="X2043" s="83" t="s">
        <v>137</v>
      </c>
    </row>
    <row r="2044" spans="1:24" ht="23.25">
      <c r="A2044" s="67" t="s">
        <v>134</v>
      </c>
      <c r="B2044" s="67" t="s">
        <v>135</v>
      </c>
      <c r="C2044" s="83">
        <v>4100</v>
      </c>
      <c r="D2044" s="102" t="s">
        <v>5534</v>
      </c>
      <c r="E2044" s="83" t="s">
        <v>2213</v>
      </c>
      <c r="F2044" s="67" t="s">
        <v>136</v>
      </c>
      <c r="G2044" s="83">
        <v>28800</v>
      </c>
      <c r="H2044" s="67" t="s">
        <v>162</v>
      </c>
      <c r="I2044" s="67">
        <v>1</v>
      </c>
      <c r="J2044" s="196">
        <v>43547</v>
      </c>
      <c r="K2044" s="67">
        <v>0</v>
      </c>
      <c r="L2044" s="123">
        <f t="shared" si="33"/>
        <v>34416</v>
      </c>
      <c r="M2044" s="108" t="s">
        <v>171</v>
      </c>
      <c r="N2044" s="113" t="s">
        <v>9526</v>
      </c>
      <c r="Q2044" s="83" t="s">
        <v>5261</v>
      </c>
      <c r="R2044" s="182" t="s">
        <v>3812</v>
      </c>
      <c r="S2044" s="83" t="s">
        <v>139</v>
      </c>
      <c r="T2044" s="67" t="s">
        <v>140</v>
      </c>
      <c r="U2044" s="200" t="s">
        <v>7832</v>
      </c>
      <c r="X2044" s="83" t="s">
        <v>137</v>
      </c>
    </row>
    <row r="2045" spans="1:24" ht="23.25">
      <c r="A2045" s="67" t="s">
        <v>134</v>
      </c>
      <c r="B2045" s="67" t="s">
        <v>135</v>
      </c>
      <c r="C2045" s="83">
        <v>4101</v>
      </c>
      <c r="D2045" s="102" t="s">
        <v>5503</v>
      </c>
      <c r="E2045" s="83" t="s">
        <v>2214</v>
      </c>
      <c r="F2045" s="67" t="s">
        <v>136</v>
      </c>
      <c r="G2045" s="83">
        <v>12000</v>
      </c>
      <c r="H2045" s="67" t="s">
        <v>162</v>
      </c>
      <c r="I2045" s="67">
        <v>1</v>
      </c>
      <c r="J2045" s="196">
        <v>43565</v>
      </c>
      <c r="K2045" s="67">
        <v>0</v>
      </c>
      <c r="L2045" s="123">
        <f t="shared" si="33"/>
        <v>34434</v>
      </c>
      <c r="M2045" s="108" t="s">
        <v>5765</v>
      </c>
      <c r="N2045" s="113" t="s">
        <v>9526</v>
      </c>
      <c r="Q2045" s="83" t="s">
        <v>5262</v>
      </c>
      <c r="R2045" s="182" t="s">
        <v>3813</v>
      </c>
      <c r="S2045" s="83" t="s">
        <v>7823</v>
      </c>
      <c r="T2045" s="67" t="s">
        <v>140</v>
      </c>
      <c r="U2045" s="200" t="s">
        <v>7831</v>
      </c>
      <c r="X2045" s="83" t="s">
        <v>137</v>
      </c>
    </row>
    <row r="2046" spans="1:24" ht="23.25">
      <c r="A2046" s="67" t="s">
        <v>134</v>
      </c>
      <c r="B2046" s="67" t="s">
        <v>135</v>
      </c>
      <c r="C2046" s="83">
        <v>4103</v>
      </c>
      <c r="D2046" s="102" t="s">
        <v>5493</v>
      </c>
      <c r="E2046" s="83" t="s">
        <v>2215</v>
      </c>
      <c r="F2046" s="67" t="s">
        <v>136</v>
      </c>
      <c r="G2046" s="83">
        <v>10600</v>
      </c>
      <c r="H2046" s="67" t="s">
        <v>162</v>
      </c>
      <c r="I2046" s="67">
        <v>1</v>
      </c>
      <c r="J2046" s="196">
        <v>43570</v>
      </c>
      <c r="K2046" s="67">
        <v>0</v>
      </c>
      <c r="L2046" s="123">
        <f t="shared" si="33"/>
        <v>34439</v>
      </c>
      <c r="N2046" s="113" t="s">
        <v>9526</v>
      </c>
      <c r="Q2046" s="83" t="s">
        <v>5263</v>
      </c>
      <c r="R2046" s="182" t="s">
        <v>3814</v>
      </c>
      <c r="S2046" s="83" t="s">
        <v>139</v>
      </c>
      <c r="T2046" s="67" t="s">
        <v>140</v>
      </c>
      <c r="U2046" s="200" t="s">
        <v>7830</v>
      </c>
      <c r="X2046" s="83" t="s">
        <v>137</v>
      </c>
    </row>
    <row r="2047" spans="1:24" ht="23.25">
      <c r="A2047" s="67" t="s">
        <v>134</v>
      </c>
      <c r="B2047" s="67" t="s">
        <v>135</v>
      </c>
      <c r="C2047" s="83">
        <v>4105</v>
      </c>
      <c r="D2047" s="102" t="s">
        <v>5512</v>
      </c>
      <c r="E2047" s="83" t="s">
        <v>2216</v>
      </c>
      <c r="F2047" s="67" t="s">
        <v>136</v>
      </c>
      <c r="G2047" s="83">
        <v>3150</v>
      </c>
      <c r="H2047" s="67" t="s">
        <v>162</v>
      </c>
      <c r="I2047" s="67">
        <v>1</v>
      </c>
      <c r="J2047" s="196">
        <v>43573</v>
      </c>
      <c r="K2047" s="67">
        <v>0</v>
      </c>
      <c r="L2047" s="123">
        <f t="shared" si="33"/>
        <v>34442</v>
      </c>
      <c r="M2047" s="108" t="s">
        <v>6067</v>
      </c>
      <c r="N2047" s="113" t="s">
        <v>9526</v>
      </c>
      <c r="Q2047" s="83" t="s">
        <v>5264</v>
      </c>
      <c r="R2047" s="182" t="s">
        <v>3815</v>
      </c>
      <c r="S2047" s="83" t="s">
        <v>139</v>
      </c>
      <c r="T2047" s="67" t="s">
        <v>140</v>
      </c>
      <c r="U2047" s="200" t="s">
        <v>7830</v>
      </c>
      <c r="X2047" s="83" t="s">
        <v>137</v>
      </c>
    </row>
    <row r="2048" spans="1:24" ht="23.25">
      <c r="A2048" s="67" t="s">
        <v>134</v>
      </c>
      <c r="B2048" s="67" t="s">
        <v>135</v>
      </c>
      <c r="C2048" s="83">
        <v>4106</v>
      </c>
      <c r="D2048" s="102" t="s">
        <v>5512</v>
      </c>
      <c r="E2048" s="83" t="s">
        <v>2217</v>
      </c>
      <c r="F2048" s="67" t="s">
        <v>136</v>
      </c>
      <c r="G2048" s="83">
        <v>3150</v>
      </c>
      <c r="H2048" s="67" t="s">
        <v>162</v>
      </c>
      <c r="I2048" s="67">
        <v>1</v>
      </c>
      <c r="J2048" s="196">
        <v>43573</v>
      </c>
      <c r="K2048" s="67">
        <v>0</v>
      </c>
      <c r="L2048" s="123">
        <f t="shared" si="33"/>
        <v>34442</v>
      </c>
      <c r="M2048" s="108" t="s">
        <v>6067</v>
      </c>
      <c r="N2048" s="113" t="s">
        <v>9526</v>
      </c>
      <c r="Q2048" s="83" t="s">
        <v>5265</v>
      </c>
      <c r="R2048" s="182" t="s">
        <v>3816</v>
      </c>
      <c r="S2048" s="83" t="s">
        <v>139</v>
      </c>
      <c r="T2048" s="67" t="s">
        <v>140</v>
      </c>
      <c r="U2048" s="200" t="s">
        <v>7830</v>
      </c>
      <c r="X2048" s="83" t="s">
        <v>7772</v>
      </c>
    </row>
    <row r="2049" spans="1:24" ht="23.25">
      <c r="A2049" s="67" t="s">
        <v>134</v>
      </c>
      <c r="B2049" s="67" t="s">
        <v>135</v>
      </c>
      <c r="C2049" s="83">
        <v>4107</v>
      </c>
      <c r="D2049" s="102" t="s">
        <v>5525</v>
      </c>
      <c r="E2049" s="83" t="s">
        <v>2218</v>
      </c>
      <c r="F2049" s="67" t="s">
        <v>136</v>
      </c>
      <c r="G2049" s="83">
        <v>6600</v>
      </c>
      <c r="H2049" s="67" t="s">
        <v>162</v>
      </c>
      <c r="I2049" s="67">
        <v>1</v>
      </c>
      <c r="J2049" s="196">
        <v>43573</v>
      </c>
      <c r="K2049" s="67">
        <v>0</v>
      </c>
      <c r="L2049" s="123">
        <f t="shared" si="33"/>
        <v>34442</v>
      </c>
      <c r="M2049" s="108" t="s">
        <v>178</v>
      </c>
      <c r="N2049" s="113" t="s">
        <v>9526</v>
      </c>
      <c r="Q2049" s="83" t="s">
        <v>5266</v>
      </c>
      <c r="R2049" s="182" t="s">
        <v>3817</v>
      </c>
      <c r="S2049" s="83" t="s">
        <v>139</v>
      </c>
      <c r="T2049" s="67" t="s">
        <v>140</v>
      </c>
      <c r="U2049" s="200" t="s">
        <v>7830</v>
      </c>
      <c r="X2049" s="83" t="s">
        <v>7773</v>
      </c>
    </row>
    <row r="2050" spans="1:24" ht="23.25">
      <c r="A2050" s="67" t="s">
        <v>134</v>
      </c>
      <c r="B2050" s="67" t="s">
        <v>135</v>
      </c>
      <c r="C2050" s="83">
        <v>4108</v>
      </c>
      <c r="D2050" s="102" t="s">
        <v>5525</v>
      </c>
      <c r="E2050" s="83" t="s">
        <v>2219</v>
      </c>
      <c r="F2050" s="67" t="s">
        <v>136</v>
      </c>
      <c r="G2050" s="83">
        <v>6600</v>
      </c>
      <c r="H2050" s="67" t="s">
        <v>162</v>
      </c>
      <c r="I2050" s="67">
        <v>1</v>
      </c>
      <c r="J2050" s="196">
        <v>43573</v>
      </c>
      <c r="K2050" s="67">
        <v>0</v>
      </c>
      <c r="L2050" s="123">
        <f t="shared" si="33"/>
        <v>34442</v>
      </c>
      <c r="M2050" s="108" t="s">
        <v>5740</v>
      </c>
      <c r="N2050" s="113" t="s">
        <v>9526</v>
      </c>
      <c r="Q2050" s="83" t="s">
        <v>4932</v>
      </c>
      <c r="R2050" s="182" t="s">
        <v>3818</v>
      </c>
      <c r="S2050" s="83" t="s">
        <v>139</v>
      </c>
      <c r="T2050" s="67" t="s">
        <v>140</v>
      </c>
      <c r="U2050" s="200" t="s">
        <v>7830</v>
      </c>
      <c r="X2050" s="83" t="s">
        <v>137</v>
      </c>
    </row>
    <row r="2051" spans="1:24" ht="23.25">
      <c r="A2051" s="67" t="s">
        <v>134</v>
      </c>
      <c r="B2051" s="67" t="s">
        <v>135</v>
      </c>
      <c r="C2051" s="83">
        <v>4109</v>
      </c>
      <c r="D2051" s="102" t="s">
        <v>5491</v>
      </c>
      <c r="E2051" s="83" t="s">
        <v>2220</v>
      </c>
      <c r="F2051" s="67" t="s">
        <v>136</v>
      </c>
      <c r="G2051" s="83">
        <v>12000</v>
      </c>
      <c r="H2051" s="67" t="s">
        <v>162</v>
      </c>
      <c r="I2051" s="67">
        <v>1</v>
      </c>
      <c r="J2051" s="196">
        <v>43573</v>
      </c>
      <c r="K2051" s="67">
        <v>0</v>
      </c>
      <c r="L2051" s="123">
        <f t="shared" si="33"/>
        <v>34442</v>
      </c>
      <c r="M2051" s="108" t="s">
        <v>5740</v>
      </c>
      <c r="N2051" s="113" t="s">
        <v>9526</v>
      </c>
      <c r="Q2051" s="83" t="s">
        <v>5267</v>
      </c>
      <c r="R2051" s="182" t="s">
        <v>3819</v>
      </c>
      <c r="S2051" s="83" t="s">
        <v>139</v>
      </c>
      <c r="T2051" s="67" t="s">
        <v>140</v>
      </c>
      <c r="U2051" s="200" t="s">
        <v>7831</v>
      </c>
      <c r="X2051" s="83" t="s">
        <v>137</v>
      </c>
    </row>
    <row r="2052" spans="1:24" ht="23.25">
      <c r="A2052" s="67" t="s">
        <v>134</v>
      </c>
      <c r="B2052" s="67" t="s">
        <v>135</v>
      </c>
      <c r="C2052" s="83">
        <v>4111</v>
      </c>
      <c r="D2052" s="102" t="s">
        <v>5507</v>
      </c>
      <c r="E2052" s="83" t="s">
        <v>2221</v>
      </c>
      <c r="F2052" s="67" t="s">
        <v>5807</v>
      </c>
      <c r="G2052" s="83">
        <v>10800</v>
      </c>
      <c r="H2052" s="67" t="s">
        <v>162</v>
      </c>
      <c r="I2052" s="67">
        <v>1</v>
      </c>
      <c r="J2052" s="196">
        <v>43577</v>
      </c>
      <c r="K2052" s="67">
        <v>0</v>
      </c>
      <c r="L2052" s="123">
        <f t="shared" si="33"/>
        <v>34446</v>
      </c>
      <c r="M2052" s="108" t="s">
        <v>6068</v>
      </c>
      <c r="N2052" s="113" t="s">
        <v>9526</v>
      </c>
      <c r="Q2052" s="83" t="s">
        <v>5268</v>
      </c>
      <c r="R2052" s="182" t="s">
        <v>3820</v>
      </c>
      <c r="S2052" s="83" t="s">
        <v>139</v>
      </c>
      <c r="T2052" s="67" t="s">
        <v>140</v>
      </c>
      <c r="U2052" s="200" t="s">
        <v>7831</v>
      </c>
      <c r="X2052" s="83" t="s">
        <v>137</v>
      </c>
    </row>
    <row r="2053" spans="1:24" ht="23.25">
      <c r="A2053" s="67" t="s">
        <v>134</v>
      </c>
      <c r="B2053" s="67" t="s">
        <v>135</v>
      </c>
      <c r="C2053" s="83">
        <v>4112</v>
      </c>
      <c r="D2053" s="102" t="s">
        <v>5536</v>
      </c>
      <c r="E2053" s="83" t="s">
        <v>2222</v>
      </c>
      <c r="F2053" s="67" t="s">
        <v>5807</v>
      </c>
      <c r="G2053" s="83">
        <v>10800</v>
      </c>
      <c r="H2053" s="67" t="s">
        <v>162</v>
      </c>
      <c r="I2053" s="67">
        <v>1</v>
      </c>
      <c r="J2053" s="196">
        <v>43577</v>
      </c>
      <c r="K2053" s="67">
        <v>0</v>
      </c>
      <c r="L2053" s="123">
        <f t="shared" si="33"/>
        <v>34446</v>
      </c>
      <c r="M2053" s="108" t="s">
        <v>5934</v>
      </c>
      <c r="N2053" s="113" t="s">
        <v>9526</v>
      </c>
      <c r="Q2053" s="83" t="s">
        <v>5268</v>
      </c>
      <c r="R2053" s="182" t="s">
        <v>3821</v>
      </c>
      <c r="S2053" s="83" t="s">
        <v>139</v>
      </c>
      <c r="T2053" s="67" t="s">
        <v>140</v>
      </c>
      <c r="U2053" s="200" t="s">
        <v>7831</v>
      </c>
      <c r="X2053" s="83" t="s">
        <v>137</v>
      </c>
    </row>
    <row r="2054" spans="1:24" ht="23.25">
      <c r="A2054" s="67" t="s">
        <v>134</v>
      </c>
      <c r="B2054" s="67" t="s">
        <v>135</v>
      </c>
      <c r="C2054" s="83">
        <v>4113</v>
      </c>
      <c r="D2054" s="102" t="s">
        <v>5504</v>
      </c>
      <c r="E2054" s="83" t="s">
        <v>2223</v>
      </c>
      <c r="F2054" s="67" t="s">
        <v>136</v>
      </c>
      <c r="G2054" s="83">
        <v>13800</v>
      </c>
      <c r="H2054" s="67" t="s">
        <v>162</v>
      </c>
      <c r="I2054" s="67">
        <v>1</v>
      </c>
      <c r="J2054" s="196">
        <v>43580</v>
      </c>
      <c r="K2054" s="67">
        <v>0</v>
      </c>
      <c r="L2054" s="123">
        <f t="shared" si="33"/>
        <v>34449</v>
      </c>
      <c r="M2054" s="108" t="s">
        <v>5933</v>
      </c>
      <c r="N2054" s="113" t="s">
        <v>9526</v>
      </c>
      <c r="Q2054" s="83" t="s">
        <v>5269</v>
      </c>
      <c r="R2054" s="182" t="s">
        <v>3822</v>
      </c>
      <c r="S2054" s="83" t="s">
        <v>139</v>
      </c>
      <c r="T2054" s="67" t="s">
        <v>140</v>
      </c>
      <c r="U2054" s="200" t="s">
        <v>7831</v>
      </c>
      <c r="X2054" s="83" t="s">
        <v>137</v>
      </c>
    </row>
    <row r="2055" spans="1:24" ht="23.25">
      <c r="A2055" s="67" t="s">
        <v>134</v>
      </c>
      <c r="B2055" s="67" t="s">
        <v>135</v>
      </c>
      <c r="C2055" s="83">
        <v>4114</v>
      </c>
      <c r="D2055" s="102" t="s">
        <v>5504</v>
      </c>
      <c r="E2055" s="83" t="s">
        <v>2224</v>
      </c>
      <c r="F2055" s="67" t="s">
        <v>136</v>
      </c>
      <c r="G2055" s="83">
        <v>13800</v>
      </c>
      <c r="H2055" s="67" t="s">
        <v>162</v>
      </c>
      <c r="I2055" s="67">
        <v>1</v>
      </c>
      <c r="J2055" s="196">
        <v>43580</v>
      </c>
      <c r="K2055" s="67">
        <v>0</v>
      </c>
      <c r="L2055" s="123">
        <f t="shared" si="33"/>
        <v>34449</v>
      </c>
      <c r="M2055" s="108" t="s">
        <v>5933</v>
      </c>
      <c r="N2055" s="113" t="s">
        <v>9526</v>
      </c>
      <c r="Q2055" s="83" t="s">
        <v>5269</v>
      </c>
      <c r="R2055" s="182" t="s">
        <v>3823</v>
      </c>
      <c r="S2055" s="83" t="s">
        <v>139</v>
      </c>
      <c r="T2055" s="67" t="s">
        <v>140</v>
      </c>
      <c r="U2055" s="200" t="s">
        <v>7831</v>
      </c>
      <c r="X2055" s="83" t="s">
        <v>137</v>
      </c>
    </row>
    <row r="2056" spans="1:24" ht="23.25">
      <c r="A2056" s="67" t="s">
        <v>134</v>
      </c>
      <c r="B2056" s="67" t="s">
        <v>135</v>
      </c>
      <c r="C2056" s="83">
        <v>799</v>
      </c>
      <c r="D2056" s="102" t="s">
        <v>5514</v>
      </c>
      <c r="E2056" s="83" t="s">
        <v>2225</v>
      </c>
      <c r="F2056" s="67" t="s">
        <v>136</v>
      </c>
      <c r="G2056" s="83">
        <v>12600</v>
      </c>
      <c r="H2056" s="67" t="s">
        <v>162</v>
      </c>
      <c r="I2056" s="67">
        <v>1</v>
      </c>
      <c r="J2056" s="196">
        <v>39707</v>
      </c>
      <c r="K2056" s="67">
        <v>0</v>
      </c>
      <c r="L2056" s="123">
        <f t="shared" si="33"/>
        <v>30575</v>
      </c>
      <c r="M2056" s="108" t="s">
        <v>5734</v>
      </c>
      <c r="N2056" s="113" t="s">
        <v>9526</v>
      </c>
      <c r="Q2056" s="83" t="s">
        <v>5270</v>
      </c>
      <c r="R2056" s="182" t="s">
        <v>3824</v>
      </c>
      <c r="S2056" s="83" t="s">
        <v>139</v>
      </c>
      <c r="T2056" s="67" t="s">
        <v>140</v>
      </c>
      <c r="U2056" s="200" t="s">
        <v>7831</v>
      </c>
      <c r="X2056" s="83" t="s">
        <v>137</v>
      </c>
    </row>
    <row r="2057" spans="1:24" ht="23.25">
      <c r="A2057" s="67" t="s">
        <v>134</v>
      </c>
      <c r="B2057" s="67" t="s">
        <v>135</v>
      </c>
      <c r="C2057" s="83">
        <v>4115</v>
      </c>
      <c r="D2057" s="102" t="s">
        <v>5483</v>
      </c>
      <c r="E2057" s="83" t="s">
        <v>2226</v>
      </c>
      <c r="F2057" s="67" t="s">
        <v>136</v>
      </c>
      <c r="G2057" s="83">
        <v>1000</v>
      </c>
      <c r="H2057" s="67" t="s">
        <v>162</v>
      </c>
      <c r="I2057" s="67">
        <v>1</v>
      </c>
      <c r="J2057" s="196">
        <v>43557</v>
      </c>
      <c r="K2057" s="67">
        <v>0</v>
      </c>
      <c r="L2057" s="123">
        <f t="shared" si="33"/>
        <v>34426</v>
      </c>
      <c r="M2057" s="108" t="s">
        <v>5856</v>
      </c>
      <c r="N2057" s="113" t="s">
        <v>9526</v>
      </c>
      <c r="Q2057" s="83" t="s">
        <v>5271</v>
      </c>
      <c r="R2057" s="182" t="s">
        <v>3825</v>
      </c>
      <c r="S2057" s="83" t="s">
        <v>139</v>
      </c>
      <c r="T2057" s="67" t="s">
        <v>140</v>
      </c>
      <c r="U2057" s="200" t="s">
        <v>7830</v>
      </c>
      <c r="X2057" s="83" t="s">
        <v>137</v>
      </c>
    </row>
    <row r="2058" spans="1:24" ht="23.25">
      <c r="A2058" s="67" t="s">
        <v>134</v>
      </c>
      <c r="B2058" s="67" t="s">
        <v>135</v>
      </c>
      <c r="C2058" s="83">
        <v>4116</v>
      </c>
      <c r="D2058" s="102" t="s">
        <v>5504</v>
      </c>
      <c r="E2058" s="83" t="s">
        <v>2227</v>
      </c>
      <c r="F2058" s="67" t="s">
        <v>136</v>
      </c>
      <c r="G2058" s="83">
        <v>9600</v>
      </c>
      <c r="H2058" s="67" t="s">
        <v>162</v>
      </c>
      <c r="I2058" s="67">
        <v>1</v>
      </c>
      <c r="J2058" s="196">
        <v>43582</v>
      </c>
      <c r="K2058" s="67">
        <v>0</v>
      </c>
      <c r="L2058" s="123">
        <f t="shared" si="33"/>
        <v>34451</v>
      </c>
      <c r="M2058" s="108" t="s">
        <v>5783</v>
      </c>
      <c r="N2058" s="113" t="s">
        <v>9526</v>
      </c>
      <c r="Q2058" s="83" t="s">
        <v>4773</v>
      </c>
      <c r="R2058" s="182" t="s">
        <v>3826</v>
      </c>
      <c r="S2058" s="83" t="s">
        <v>139</v>
      </c>
      <c r="T2058" s="67" t="s">
        <v>140</v>
      </c>
      <c r="U2058" s="200" t="s">
        <v>7830</v>
      </c>
      <c r="X2058" s="83" t="s">
        <v>137</v>
      </c>
    </row>
    <row r="2059" spans="1:24" ht="23.25">
      <c r="A2059" s="67" t="s">
        <v>134</v>
      </c>
      <c r="B2059" s="67" t="s">
        <v>135</v>
      </c>
      <c r="C2059" s="83">
        <v>4117</v>
      </c>
      <c r="D2059" s="102" t="s">
        <v>5556</v>
      </c>
      <c r="E2059" s="83" t="s">
        <v>2228</v>
      </c>
      <c r="F2059" s="67" t="s">
        <v>136</v>
      </c>
      <c r="G2059" s="83">
        <v>18800</v>
      </c>
      <c r="H2059" s="67" t="s">
        <v>162</v>
      </c>
      <c r="I2059" s="67">
        <v>1</v>
      </c>
      <c r="J2059" s="196">
        <v>39707</v>
      </c>
      <c r="K2059" s="67">
        <v>0</v>
      </c>
      <c r="L2059" s="123">
        <f t="shared" si="33"/>
        <v>30575</v>
      </c>
      <c r="M2059" s="108" t="s">
        <v>5774</v>
      </c>
      <c r="N2059" s="113" t="s">
        <v>9526</v>
      </c>
      <c r="Q2059" s="83" t="s">
        <v>5272</v>
      </c>
      <c r="R2059" s="182" t="s">
        <v>3827</v>
      </c>
      <c r="S2059" s="83" t="s">
        <v>139</v>
      </c>
      <c r="T2059" s="67" t="s">
        <v>140</v>
      </c>
      <c r="U2059" s="200" t="s">
        <v>7832</v>
      </c>
      <c r="X2059" s="83" t="s">
        <v>137</v>
      </c>
    </row>
    <row r="2060" spans="1:24" ht="23.25">
      <c r="A2060" s="67" t="s">
        <v>134</v>
      </c>
      <c r="B2060" s="67" t="s">
        <v>135</v>
      </c>
      <c r="C2060" s="83">
        <v>4119</v>
      </c>
      <c r="D2060" s="102" t="s">
        <v>5500</v>
      </c>
      <c r="E2060" s="83" t="s">
        <v>2229</v>
      </c>
      <c r="F2060" s="67" t="s">
        <v>136</v>
      </c>
      <c r="G2060" s="83">
        <v>18400</v>
      </c>
      <c r="H2060" s="67" t="s">
        <v>162</v>
      </c>
      <c r="I2060" s="67">
        <v>1</v>
      </c>
      <c r="J2060" s="196">
        <v>43584</v>
      </c>
      <c r="K2060" s="67">
        <v>0</v>
      </c>
      <c r="L2060" s="123">
        <f t="shared" si="33"/>
        <v>34453</v>
      </c>
      <c r="M2060" s="108" t="s">
        <v>5764</v>
      </c>
      <c r="N2060" s="113" t="s">
        <v>9526</v>
      </c>
      <c r="Q2060" s="83" t="s">
        <v>5273</v>
      </c>
      <c r="R2060" s="182" t="s">
        <v>3828</v>
      </c>
      <c r="S2060" s="83" t="s">
        <v>139</v>
      </c>
      <c r="T2060" s="67" t="s">
        <v>140</v>
      </c>
      <c r="U2060" s="200" t="s">
        <v>7830</v>
      </c>
      <c r="X2060" s="83" t="s">
        <v>137</v>
      </c>
    </row>
    <row r="2061" spans="1:24" ht="23.25">
      <c r="A2061" s="67" t="s">
        <v>134</v>
      </c>
      <c r="B2061" s="67" t="s">
        <v>135</v>
      </c>
      <c r="C2061" s="83">
        <v>4120</v>
      </c>
      <c r="D2061" s="102" t="s">
        <v>172</v>
      </c>
      <c r="E2061" s="83" t="s">
        <v>2230</v>
      </c>
      <c r="F2061" s="67" t="s">
        <v>136</v>
      </c>
      <c r="G2061" s="83">
        <v>26000</v>
      </c>
      <c r="H2061" s="67" t="s">
        <v>162</v>
      </c>
      <c r="I2061" s="67">
        <v>1</v>
      </c>
      <c r="J2061" s="196">
        <v>43584</v>
      </c>
      <c r="K2061" s="67">
        <v>0</v>
      </c>
      <c r="L2061" s="123">
        <f t="shared" si="33"/>
        <v>34453</v>
      </c>
      <c r="M2061" s="108" t="s">
        <v>5810</v>
      </c>
      <c r="N2061" s="113" t="s">
        <v>9526</v>
      </c>
      <c r="Q2061" s="83" t="s">
        <v>5274</v>
      </c>
      <c r="R2061" s="182" t="s">
        <v>3829</v>
      </c>
      <c r="S2061" s="83" t="s">
        <v>139</v>
      </c>
      <c r="T2061" s="67" t="s">
        <v>140</v>
      </c>
      <c r="U2061" s="200" t="s">
        <v>7832</v>
      </c>
      <c r="X2061" s="83" t="s">
        <v>137</v>
      </c>
    </row>
    <row r="2062" spans="1:24" ht="23.25">
      <c r="A2062" s="67" t="s">
        <v>134</v>
      </c>
      <c r="B2062" s="67" t="s">
        <v>135</v>
      </c>
      <c r="C2062" s="83">
        <v>4121</v>
      </c>
      <c r="D2062" s="102" t="s">
        <v>172</v>
      </c>
      <c r="E2062" s="83" t="s">
        <v>2231</v>
      </c>
      <c r="F2062" s="67" t="s">
        <v>136</v>
      </c>
      <c r="G2062" s="83">
        <v>23000</v>
      </c>
      <c r="H2062" s="67" t="s">
        <v>162</v>
      </c>
      <c r="I2062" s="67">
        <v>1</v>
      </c>
      <c r="J2062" s="196">
        <v>43584</v>
      </c>
      <c r="K2062" s="67">
        <v>0</v>
      </c>
      <c r="L2062" s="123">
        <f t="shared" si="33"/>
        <v>34453</v>
      </c>
      <c r="M2062" s="108" t="s">
        <v>5810</v>
      </c>
      <c r="N2062" s="113" t="s">
        <v>9526</v>
      </c>
      <c r="Q2062" s="83" t="s">
        <v>5275</v>
      </c>
      <c r="R2062" s="182" t="s">
        <v>3830</v>
      </c>
      <c r="S2062" s="83" t="s">
        <v>139</v>
      </c>
      <c r="T2062" s="67" t="s">
        <v>140</v>
      </c>
      <c r="U2062" s="200" t="s">
        <v>7831</v>
      </c>
      <c r="X2062" s="83" t="s">
        <v>137</v>
      </c>
    </row>
    <row r="2063" spans="1:24" ht="23.25">
      <c r="A2063" s="67" t="s">
        <v>134</v>
      </c>
      <c r="B2063" s="67" t="s">
        <v>135</v>
      </c>
      <c r="C2063" s="83">
        <v>4122</v>
      </c>
      <c r="D2063" s="102" t="s">
        <v>5507</v>
      </c>
      <c r="E2063" s="83" t="s">
        <v>2232</v>
      </c>
      <c r="F2063" s="67" t="s">
        <v>136</v>
      </c>
      <c r="G2063" s="83">
        <v>1000</v>
      </c>
      <c r="H2063" s="67" t="s">
        <v>162</v>
      </c>
      <c r="I2063" s="67">
        <v>1</v>
      </c>
      <c r="J2063" s="196">
        <v>43585</v>
      </c>
      <c r="K2063" s="67">
        <v>0</v>
      </c>
      <c r="L2063" s="123">
        <f t="shared" si="33"/>
        <v>34454</v>
      </c>
      <c r="M2063" s="108" t="s">
        <v>5733</v>
      </c>
      <c r="N2063" s="113" t="s">
        <v>9526</v>
      </c>
      <c r="Q2063" s="83" t="s">
        <v>4169</v>
      </c>
      <c r="R2063" s="182" t="s">
        <v>3831</v>
      </c>
      <c r="S2063" s="83" t="s">
        <v>139</v>
      </c>
      <c r="T2063" s="67" t="s">
        <v>140</v>
      </c>
      <c r="U2063" s="200" t="s">
        <v>7831</v>
      </c>
      <c r="X2063" s="83" t="s">
        <v>137</v>
      </c>
    </row>
    <row r="2064" spans="1:24" ht="23.25">
      <c r="A2064" s="67" t="s">
        <v>134</v>
      </c>
      <c r="B2064" s="67" t="s">
        <v>135</v>
      </c>
      <c r="C2064" s="83">
        <v>4123</v>
      </c>
      <c r="D2064" s="102" t="s">
        <v>5490</v>
      </c>
      <c r="E2064" s="83" t="s">
        <v>2233</v>
      </c>
      <c r="F2064" s="67" t="s">
        <v>136</v>
      </c>
      <c r="G2064" s="83">
        <v>2300</v>
      </c>
      <c r="H2064" s="67" t="s">
        <v>162</v>
      </c>
      <c r="I2064" s="67">
        <v>1</v>
      </c>
      <c r="J2064" s="196">
        <v>43585</v>
      </c>
      <c r="K2064" s="67">
        <v>0</v>
      </c>
      <c r="L2064" s="123">
        <f t="shared" si="33"/>
        <v>34454</v>
      </c>
      <c r="M2064" s="108" t="s">
        <v>5746</v>
      </c>
      <c r="N2064" s="113" t="s">
        <v>9526</v>
      </c>
      <c r="Q2064" s="83" t="s">
        <v>5276</v>
      </c>
      <c r="R2064" s="182" t="s">
        <v>3832</v>
      </c>
      <c r="S2064" s="83" t="s">
        <v>139</v>
      </c>
      <c r="T2064" s="67" t="s">
        <v>140</v>
      </c>
      <c r="U2064" s="200" t="s">
        <v>7830</v>
      </c>
      <c r="X2064" s="83" t="s">
        <v>137</v>
      </c>
    </row>
    <row r="2065" spans="1:24" ht="23.25">
      <c r="A2065" s="67" t="s">
        <v>134</v>
      </c>
      <c r="B2065" s="67" t="s">
        <v>135</v>
      </c>
      <c r="C2065" s="83">
        <v>4124</v>
      </c>
      <c r="D2065" s="102" t="s">
        <v>5585</v>
      </c>
      <c r="E2065" s="83" t="s">
        <v>2234</v>
      </c>
      <c r="F2065" s="67" t="s">
        <v>136</v>
      </c>
      <c r="G2065" s="83">
        <v>8000</v>
      </c>
      <c r="H2065" s="67" t="s">
        <v>162</v>
      </c>
      <c r="I2065" s="67">
        <v>1</v>
      </c>
      <c r="J2065" s="196">
        <v>43585</v>
      </c>
      <c r="K2065" s="67">
        <v>0</v>
      </c>
      <c r="L2065" s="123">
        <f t="shared" si="33"/>
        <v>34454</v>
      </c>
      <c r="M2065" s="108" t="s">
        <v>5934</v>
      </c>
      <c r="N2065" s="113" t="s">
        <v>9526</v>
      </c>
      <c r="Q2065" s="83" t="s">
        <v>5277</v>
      </c>
      <c r="R2065" s="182" t="s">
        <v>3833</v>
      </c>
      <c r="S2065" s="83" t="s">
        <v>139</v>
      </c>
      <c r="T2065" s="67" t="s">
        <v>140</v>
      </c>
      <c r="U2065" s="200" t="s">
        <v>7830</v>
      </c>
      <c r="X2065" s="83" t="s">
        <v>137</v>
      </c>
    </row>
    <row r="2066" spans="1:24" ht="23.25">
      <c r="A2066" s="67" t="s">
        <v>134</v>
      </c>
      <c r="B2066" s="67" t="s">
        <v>135</v>
      </c>
      <c r="C2066" s="83">
        <v>4126</v>
      </c>
      <c r="D2066" s="102" t="s">
        <v>5524</v>
      </c>
      <c r="E2066" s="83" t="s">
        <v>2235</v>
      </c>
      <c r="F2066" s="67" t="s">
        <v>5807</v>
      </c>
      <c r="G2066" s="83">
        <v>17525</v>
      </c>
      <c r="H2066" s="67" t="s">
        <v>162</v>
      </c>
      <c r="I2066" s="67">
        <v>1</v>
      </c>
      <c r="J2066" s="196">
        <v>43585</v>
      </c>
      <c r="K2066" s="67">
        <v>0</v>
      </c>
      <c r="L2066" s="123">
        <f t="shared" si="33"/>
        <v>34454</v>
      </c>
      <c r="M2066" s="108" t="s">
        <v>6069</v>
      </c>
      <c r="N2066" s="113" t="s">
        <v>9526</v>
      </c>
      <c r="Q2066" s="83" t="s">
        <v>5278</v>
      </c>
      <c r="R2066" s="182" t="s">
        <v>3834</v>
      </c>
      <c r="S2066" s="83" t="s">
        <v>139</v>
      </c>
      <c r="T2066" s="67" t="s">
        <v>140</v>
      </c>
      <c r="U2066" s="200" t="s">
        <v>7831</v>
      </c>
      <c r="X2066" s="83" t="s">
        <v>137</v>
      </c>
    </row>
    <row r="2067" spans="1:24" ht="23.25">
      <c r="A2067" s="67" t="s">
        <v>134</v>
      </c>
      <c r="B2067" s="67" t="s">
        <v>135</v>
      </c>
      <c r="C2067" s="83">
        <v>4125</v>
      </c>
      <c r="D2067" s="102" t="s">
        <v>5585</v>
      </c>
      <c r="E2067" s="83" t="s">
        <v>2236</v>
      </c>
      <c r="F2067" s="67" t="s">
        <v>136</v>
      </c>
      <c r="G2067" s="83">
        <v>8000</v>
      </c>
      <c r="H2067" s="67" t="s">
        <v>162</v>
      </c>
      <c r="I2067" s="67">
        <v>1</v>
      </c>
      <c r="J2067" s="196">
        <v>43585</v>
      </c>
      <c r="K2067" s="67">
        <v>0</v>
      </c>
      <c r="L2067" s="123">
        <f t="shared" si="33"/>
        <v>34454</v>
      </c>
      <c r="M2067" s="108" t="s">
        <v>5934</v>
      </c>
      <c r="N2067" s="113" t="s">
        <v>9526</v>
      </c>
      <c r="Q2067" s="83" t="s">
        <v>5277</v>
      </c>
      <c r="R2067" s="182" t="s">
        <v>3835</v>
      </c>
      <c r="S2067" s="83" t="s">
        <v>139</v>
      </c>
      <c r="T2067" s="67" t="s">
        <v>140</v>
      </c>
      <c r="U2067" s="200" t="s">
        <v>7830</v>
      </c>
      <c r="X2067" s="83" t="s">
        <v>137</v>
      </c>
    </row>
    <row r="2068" spans="1:24" ht="23.25">
      <c r="A2068" s="67" t="s">
        <v>134</v>
      </c>
      <c r="B2068" s="67" t="s">
        <v>135</v>
      </c>
      <c r="C2068" s="83">
        <v>4127</v>
      </c>
      <c r="D2068" s="102" t="s">
        <v>5524</v>
      </c>
      <c r="E2068" s="83" t="s">
        <v>2237</v>
      </c>
      <c r="F2068" s="67" t="s">
        <v>136</v>
      </c>
      <c r="G2068" s="83">
        <v>17525</v>
      </c>
      <c r="H2068" s="67" t="s">
        <v>162</v>
      </c>
      <c r="I2068" s="67">
        <v>1</v>
      </c>
      <c r="J2068" s="196">
        <v>43585</v>
      </c>
      <c r="K2068" s="67">
        <v>0</v>
      </c>
      <c r="L2068" s="123">
        <f t="shared" si="33"/>
        <v>34454</v>
      </c>
      <c r="M2068" s="108" t="s">
        <v>6069</v>
      </c>
      <c r="N2068" s="113" t="s">
        <v>9526</v>
      </c>
      <c r="Q2068" s="83" t="s">
        <v>5279</v>
      </c>
      <c r="R2068" s="182" t="s">
        <v>3836</v>
      </c>
      <c r="S2068" s="83" t="s">
        <v>139</v>
      </c>
      <c r="T2068" s="67" t="s">
        <v>140</v>
      </c>
      <c r="U2068" s="200" t="s">
        <v>7831</v>
      </c>
      <c r="X2068" s="83" t="s">
        <v>137</v>
      </c>
    </row>
    <row r="2069" spans="1:24" ht="23.25">
      <c r="A2069" s="67" t="s">
        <v>134</v>
      </c>
      <c r="B2069" s="67" t="s">
        <v>135</v>
      </c>
      <c r="C2069" s="83">
        <v>4128</v>
      </c>
      <c r="D2069" s="102" t="s">
        <v>5693</v>
      </c>
      <c r="E2069" s="83" t="s">
        <v>2238</v>
      </c>
      <c r="F2069" s="67" t="s">
        <v>136</v>
      </c>
      <c r="G2069" s="83">
        <v>10800</v>
      </c>
      <c r="H2069" s="67" t="s">
        <v>162</v>
      </c>
      <c r="I2069" s="67">
        <v>1</v>
      </c>
      <c r="J2069" s="196">
        <v>43585</v>
      </c>
      <c r="K2069" s="67">
        <v>0</v>
      </c>
      <c r="L2069" s="123">
        <f t="shared" si="33"/>
        <v>34454</v>
      </c>
      <c r="M2069" s="108" t="s">
        <v>5838</v>
      </c>
      <c r="N2069" s="113" t="s">
        <v>9526</v>
      </c>
      <c r="Q2069" s="83" t="s">
        <v>5280</v>
      </c>
      <c r="R2069" s="182">
        <v>438846686151</v>
      </c>
      <c r="S2069" s="83" t="s">
        <v>139</v>
      </c>
      <c r="T2069" s="67" t="s">
        <v>140</v>
      </c>
      <c r="U2069" s="200" t="s">
        <v>7830</v>
      </c>
      <c r="X2069" s="83" t="s">
        <v>137</v>
      </c>
    </row>
    <row r="2070" spans="1:24" ht="23.25">
      <c r="A2070" s="67" t="s">
        <v>134</v>
      </c>
      <c r="B2070" s="67" t="s">
        <v>135</v>
      </c>
      <c r="C2070" s="83">
        <v>4129</v>
      </c>
      <c r="D2070" s="102" t="s">
        <v>5693</v>
      </c>
      <c r="E2070" s="83" t="s">
        <v>2239</v>
      </c>
      <c r="F2070" s="67" t="s">
        <v>136</v>
      </c>
      <c r="G2070" s="83">
        <v>10300</v>
      </c>
      <c r="H2070" s="67" t="s">
        <v>162</v>
      </c>
      <c r="I2070" s="67">
        <v>1</v>
      </c>
      <c r="J2070" s="196">
        <v>43585</v>
      </c>
      <c r="K2070" s="67">
        <v>0</v>
      </c>
      <c r="L2070" s="123">
        <f t="shared" si="33"/>
        <v>34454</v>
      </c>
      <c r="M2070" s="108" t="s">
        <v>5838</v>
      </c>
      <c r="N2070" s="113" t="s">
        <v>9526</v>
      </c>
      <c r="Q2070" s="83" t="s">
        <v>5281</v>
      </c>
      <c r="R2070" s="182" t="s">
        <v>3837</v>
      </c>
      <c r="S2070" s="83" t="s">
        <v>139</v>
      </c>
      <c r="T2070" s="67" t="s">
        <v>140</v>
      </c>
      <c r="U2070" s="200" t="s">
        <v>7830</v>
      </c>
      <c r="X2070" s="83" t="s">
        <v>137</v>
      </c>
    </row>
    <row r="2071" spans="1:24" ht="23.25">
      <c r="A2071" s="67" t="s">
        <v>134</v>
      </c>
      <c r="B2071" s="67" t="s">
        <v>135</v>
      </c>
      <c r="C2071" s="83">
        <v>4130</v>
      </c>
      <c r="D2071" s="102" t="s">
        <v>5503</v>
      </c>
      <c r="E2071" s="83" t="s">
        <v>2240</v>
      </c>
      <c r="F2071" s="67" t="s">
        <v>136</v>
      </c>
      <c r="G2071" s="83">
        <v>9000</v>
      </c>
      <c r="H2071" s="67" t="s">
        <v>162</v>
      </c>
      <c r="I2071" s="67">
        <v>1</v>
      </c>
      <c r="J2071" s="196">
        <v>43585</v>
      </c>
      <c r="K2071" s="67">
        <v>0</v>
      </c>
      <c r="L2071" s="123">
        <f t="shared" si="33"/>
        <v>34454</v>
      </c>
      <c r="M2071" s="108" t="s">
        <v>5765</v>
      </c>
      <c r="N2071" s="113" t="s">
        <v>9526</v>
      </c>
      <c r="Q2071" s="83" t="s">
        <v>5262</v>
      </c>
      <c r="R2071" s="182" t="s">
        <v>3838</v>
      </c>
      <c r="S2071" s="83" t="s">
        <v>139</v>
      </c>
      <c r="T2071" s="67" t="s">
        <v>140</v>
      </c>
      <c r="U2071" s="200" t="s">
        <v>7830</v>
      </c>
      <c r="X2071" s="83" t="s">
        <v>7774</v>
      </c>
    </row>
    <row r="2072" spans="1:24" ht="23.25">
      <c r="A2072" s="67" t="s">
        <v>134</v>
      </c>
      <c r="B2072" s="67" t="s">
        <v>135</v>
      </c>
      <c r="C2072" s="83">
        <v>4131</v>
      </c>
      <c r="D2072" s="102" t="s">
        <v>5540</v>
      </c>
      <c r="E2072" s="83" t="s">
        <v>2241</v>
      </c>
      <c r="F2072" s="67" t="s">
        <v>136</v>
      </c>
      <c r="G2072" s="83">
        <v>9600</v>
      </c>
      <c r="H2072" s="67" t="s">
        <v>162</v>
      </c>
      <c r="I2072" s="67">
        <v>1</v>
      </c>
      <c r="J2072" s="196">
        <v>43585</v>
      </c>
      <c r="K2072" s="67">
        <v>0</v>
      </c>
      <c r="L2072" s="123">
        <f t="shared" si="33"/>
        <v>34454</v>
      </c>
      <c r="M2072" s="108" t="s">
        <v>5951</v>
      </c>
      <c r="N2072" s="113" t="s">
        <v>9526</v>
      </c>
      <c r="Q2072" s="83" t="s">
        <v>5282</v>
      </c>
      <c r="R2072" s="182" t="s">
        <v>3839</v>
      </c>
      <c r="S2072" s="83" t="s">
        <v>139</v>
      </c>
      <c r="T2072" s="67" t="s">
        <v>140</v>
      </c>
      <c r="U2072" s="200" t="s">
        <v>7830</v>
      </c>
      <c r="X2072" s="83" t="s">
        <v>7775</v>
      </c>
    </row>
    <row r="2073" spans="1:24" ht="23.25">
      <c r="A2073" s="67" t="s">
        <v>134</v>
      </c>
      <c r="B2073" s="67" t="s">
        <v>135</v>
      </c>
      <c r="C2073" s="83">
        <v>4132</v>
      </c>
      <c r="D2073" s="102" t="s">
        <v>5480</v>
      </c>
      <c r="E2073" s="83" t="s">
        <v>2242</v>
      </c>
      <c r="F2073" s="67" t="s">
        <v>136</v>
      </c>
      <c r="G2073" s="83">
        <v>10075</v>
      </c>
      <c r="H2073" s="67" t="s">
        <v>162</v>
      </c>
      <c r="I2073" s="67">
        <v>1</v>
      </c>
      <c r="J2073" s="196">
        <v>43585</v>
      </c>
      <c r="K2073" s="67">
        <v>0</v>
      </c>
      <c r="L2073" s="123">
        <f t="shared" si="33"/>
        <v>34454</v>
      </c>
      <c r="M2073" s="108" t="s">
        <v>5774</v>
      </c>
      <c r="N2073" s="113" t="s">
        <v>9526</v>
      </c>
      <c r="Q2073" s="83" t="s">
        <v>5283</v>
      </c>
      <c r="R2073" s="182" t="s">
        <v>3840</v>
      </c>
      <c r="S2073" s="83" t="s">
        <v>139</v>
      </c>
      <c r="T2073" s="67" t="s">
        <v>140</v>
      </c>
      <c r="U2073" s="200" t="s">
        <v>7830</v>
      </c>
      <c r="X2073" s="83" t="s">
        <v>137</v>
      </c>
    </row>
    <row r="2074" spans="1:24" ht="23.25">
      <c r="A2074" s="67" t="s">
        <v>134</v>
      </c>
      <c r="B2074" s="67" t="s">
        <v>135</v>
      </c>
      <c r="C2074" s="83">
        <v>4133</v>
      </c>
      <c r="D2074" s="102" t="s">
        <v>5687</v>
      </c>
      <c r="E2074" s="83" t="s">
        <v>2243</v>
      </c>
      <c r="F2074" s="67" t="s">
        <v>136</v>
      </c>
      <c r="G2074" s="83">
        <v>12000</v>
      </c>
      <c r="H2074" s="67" t="s">
        <v>162</v>
      </c>
      <c r="I2074" s="67">
        <v>1</v>
      </c>
      <c r="J2074" s="196">
        <v>43585</v>
      </c>
      <c r="K2074" s="67">
        <v>0</v>
      </c>
      <c r="L2074" s="123">
        <f t="shared" si="33"/>
        <v>34454</v>
      </c>
      <c r="M2074" s="108" t="s">
        <v>6070</v>
      </c>
      <c r="N2074" s="113" t="s">
        <v>9526</v>
      </c>
      <c r="Q2074" s="83" t="s">
        <v>5284</v>
      </c>
      <c r="R2074" s="182" t="s">
        <v>3841</v>
      </c>
      <c r="S2074" s="83" t="s">
        <v>139</v>
      </c>
      <c r="T2074" s="67" t="s">
        <v>140</v>
      </c>
      <c r="U2074" s="200" t="s">
        <v>7831</v>
      </c>
      <c r="X2074" s="83" t="s">
        <v>137</v>
      </c>
    </row>
    <row r="2075" spans="1:24" ht="23.25">
      <c r="A2075" s="67" t="s">
        <v>134</v>
      </c>
      <c r="B2075" s="67" t="s">
        <v>135</v>
      </c>
      <c r="C2075" s="83">
        <v>4134</v>
      </c>
      <c r="D2075" s="102" t="s">
        <v>5489</v>
      </c>
      <c r="E2075" s="83" t="s">
        <v>2244</v>
      </c>
      <c r="F2075" s="67" t="s">
        <v>136</v>
      </c>
      <c r="G2075" s="83">
        <v>14500</v>
      </c>
      <c r="H2075" s="67" t="s">
        <v>162</v>
      </c>
      <c r="I2075" s="67">
        <v>1</v>
      </c>
      <c r="J2075" s="196">
        <v>39707</v>
      </c>
      <c r="K2075" s="67">
        <v>0</v>
      </c>
      <c r="L2075" s="123">
        <f t="shared" si="33"/>
        <v>30575</v>
      </c>
      <c r="M2075" s="108" t="s">
        <v>5771</v>
      </c>
      <c r="N2075" s="113" t="s">
        <v>9526</v>
      </c>
      <c r="Q2075" s="83" t="s">
        <v>5285</v>
      </c>
      <c r="R2075" s="182" t="s">
        <v>3842</v>
      </c>
      <c r="S2075" s="83" t="s">
        <v>139</v>
      </c>
      <c r="T2075" s="67" t="s">
        <v>140</v>
      </c>
      <c r="U2075" s="200" t="s">
        <v>7831</v>
      </c>
      <c r="X2075" s="83" t="s">
        <v>137</v>
      </c>
    </row>
    <row r="2076" spans="1:24" ht="23.25">
      <c r="A2076" s="67" t="s">
        <v>134</v>
      </c>
      <c r="B2076" s="67" t="s">
        <v>135</v>
      </c>
      <c r="C2076" s="83">
        <v>4135</v>
      </c>
      <c r="D2076" s="102" t="s">
        <v>5624</v>
      </c>
      <c r="E2076" s="83" t="s">
        <v>2245</v>
      </c>
      <c r="F2076" s="67" t="s">
        <v>5807</v>
      </c>
      <c r="G2076" s="83">
        <v>12000</v>
      </c>
      <c r="H2076" s="67" t="s">
        <v>162</v>
      </c>
      <c r="I2076" s="67">
        <v>1</v>
      </c>
      <c r="J2076" s="196">
        <v>43585</v>
      </c>
      <c r="K2076" s="67">
        <v>0</v>
      </c>
      <c r="L2076" s="123">
        <f t="shared" si="33"/>
        <v>34454</v>
      </c>
      <c r="M2076" s="108" t="s">
        <v>6032</v>
      </c>
      <c r="N2076" s="113" t="s">
        <v>9526</v>
      </c>
      <c r="Q2076" s="83" t="s">
        <v>4620</v>
      </c>
      <c r="R2076" s="182" t="s">
        <v>3843</v>
      </c>
      <c r="S2076" s="83" t="s">
        <v>139</v>
      </c>
      <c r="T2076" s="67" t="s">
        <v>140</v>
      </c>
      <c r="U2076" s="200" t="s">
        <v>7831</v>
      </c>
      <c r="X2076" s="83" t="s">
        <v>137</v>
      </c>
    </row>
    <row r="2077" spans="1:24" ht="23.25">
      <c r="A2077" s="67" t="s">
        <v>134</v>
      </c>
      <c r="B2077" s="67" t="s">
        <v>135</v>
      </c>
      <c r="C2077" s="83">
        <v>4136</v>
      </c>
      <c r="D2077" s="102" t="s">
        <v>5522</v>
      </c>
      <c r="E2077" s="83" t="s">
        <v>2246</v>
      </c>
      <c r="F2077" s="67" t="s">
        <v>136</v>
      </c>
      <c r="G2077" s="83">
        <v>15000</v>
      </c>
      <c r="H2077" s="67" t="s">
        <v>162</v>
      </c>
      <c r="I2077" s="67">
        <v>1</v>
      </c>
      <c r="J2077" s="196">
        <v>43585</v>
      </c>
      <c r="K2077" s="67">
        <v>0</v>
      </c>
      <c r="L2077" s="123">
        <f t="shared" si="33"/>
        <v>34454</v>
      </c>
      <c r="M2077" s="108" t="s">
        <v>5820</v>
      </c>
      <c r="N2077" s="113" t="s">
        <v>9526</v>
      </c>
      <c r="Q2077" s="83" t="s">
        <v>137</v>
      </c>
      <c r="R2077" s="182" t="s">
        <v>137</v>
      </c>
      <c r="S2077" s="83" t="s">
        <v>7823</v>
      </c>
      <c r="T2077" s="67" t="s">
        <v>140</v>
      </c>
      <c r="U2077" s="200" t="s">
        <v>7830</v>
      </c>
      <c r="X2077" s="83" t="s">
        <v>137</v>
      </c>
    </row>
    <row r="2078" spans="1:24" ht="23.25">
      <c r="A2078" s="67" t="s">
        <v>134</v>
      </c>
      <c r="B2078" s="67" t="s">
        <v>135</v>
      </c>
      <c r="C2078" s="83">
        <v>4137</v>
      </c>
      <c r="D2078" s="102" t="s">
        <v>5567</v>
      </c>
      <c r="E2078" s="83" t="s">
        <v>2247</v>
      </c>
      <c r="F2078" s="67" t="s">
        <v>136</v>
      </c>
      <c r="G2078" s="83">
        <v>23000</v>
      </c>
      <c r="H2078" s="67" t="s">
        <v>162</v>
      </c>
      <c r="I2078" s="67">
        <v>1</v>
      </c>
      <c r="J2078" s="196">
        <v>43585</v>
      </c>
      <c r="K2078" s="67">
        <v>0</v>
      </c>
      <c r="L2078" s="123">
        <f t="shared" si="33"/>
        <v>34454</v>
      </c>
      <c r="M2078" s="108" t="s">
        <v>6070</v>
      </c>
      <c r="N2078" s="113" t="s">
        <v>9526</v>
      </c>
      <c r="Q2078" s="83" t="s">
        <v>5286</v>
      </c>
      <c r="R2078" s="182" t="s">
        <v>3844</v>
      </c>
      <c r="S2078" s="83" t="s">
        <v>139</v>
      </c>
      <c r="T2078" s="67" t="s">
        <v>140</v>
      </c>
      <c r="U2078" s="200" t="s">
        <v>7831</v>
      </c>
      <c r="X2078" s="83" t="s">
        <v>137</v>
      </c>
    </row>
    <row r="2079" spans="1:24" ht="23.25">
      <c r="A2079" s="67" t="s">
        <v>134</v>
      </c>
      <c r="B2079" s="67" t="s">
        <v>135</v>
      </c>
      <c r="C2079" s="83">
        <v>4138</v>
      </c>
      <c r="D2079" s="102" t="s">
        <v>5506</v>
      </c>
      <c r="E2079" s="83" t="s">
        <v>2248</v>
      </c>
      <c r="F2079" s="67" t="s">
        <v>136</v>
      </c>
      <c r="G2079" s="83">
        <v>1000</v>
      </c>
      <c r="H2079" s="67" t="s">
        <v>162</v>
      </c>
      <c r="I2079" s="67">
        <v>1</v>
      </c>
      <c r="J2079" s="196">
        <v>43585</v>
      </c>
      <c r="K2079" s="67">
        <v>0</v>
      </c>
      <c r="L2079" s="123">
        <f t="shared" si="33"/>
        <v>34454</v>
      </c>
      <c r="M2079" s="108" t="s">
        <v>5746</v>
      </c>
      <c r="N2079" s="113" t="s">
        <v>9526</v>
      </c>
      <c r="Q2079" s="83" t="s">
        <v>5287</v>
      </c>
      <c r="R2079" s="182" t="s">
        <v>3845</v>
      </c>
      <c r="S2079" s="83" t="s">
        <v>139</v>
      </c>
      <c r="T2079" s="67" t="s">
        <v>140</v>
      </c>
      <c r="U2079" s="200" t="s">
        <v>7830</v>
      </c>
      <c r="X2079" s="83" t="s">
        <v>137</v>
      </c>
    </row>
    <row r="2080" spans="1:24" ht="23.25">
      <c r="A2080" s="67" t="s">
        <v>134</v>
      </c>
      <c r="B2080" s="67" t="s">
        <v>135</v>
      </c>
      <c r="C2080" s="83">
        <v>4139</v>
      </c>
      <c r="D2080" s="102" t="s">
        <v>5506</v>
      </c>
      <c r="E2080" s="83" t="s">
        <v>2249</v>
      </c>
      <c r="F2080" s="67" t="s">
        <v>136</v>
      </c>
      <c r="G2080" s="83">
        <v>1000</v>
      </c>
      <c r="H2080" s="67" t="s">
        <v>162</v>
      </c>
      <c r="I2080" s="67">
        <v>1</v>
      </c>
      <c r="J2080" s="196">
        <v>43585</v>
      </c>
      <c r="K2080" s="67">
        <v>0</v>
      </c>
      <c r="L2080" s="123">
        <f t="shared" si="33"/>
        <v>34454</v>
      </c>
      <c r="M2080" s="108" t="s">
        <v>5746</v>
      </c>
      <c r="N2080" s="113" t="s">
        <v>9526</v>
      </c>
      <c r="Q2080" s="83" t="s">
        <v>5288</v>
      </c>
      <c r="R2080" s="182" t="s">
        <v>3846</v>
      </c>
      <c r="S2080" s="83" t="s">
        <v>139</v>
      </c>
      <c r="T2080" s="67" t="s">
        <v>140</v>
      </c>
      <c r="U2080" s="200" t="s">
        <v>7830</v>
      </c>
      <c r="X2080" s="83" t="s">
        <v>137</v>
      </c>
    </row>
    <row r="2081" spans="1:24" ht="23.25">
      <c r="A2081" s="67" t="s">
        <v>134</v>
      </c>
      <c r="B2081" s="67" t="s">
        <v>135</v>
      </c>
      <c r="C2081" s="83">
        <v>4140</v>
      </c>
      <c r="D2081" s="102" t="s">
        <v>5506</v>
      </c>
      <c r="E2081" s="83" t="s">
        <v>2250</v>
      </c>
      <c r="F2081" s="67" t="s">
        <v>136</v>
      </c>
      <c r="G2081" s="83">
        <v>1000</v>
      </c>
      <c r="H2081" s="67" t="s">
        <v>162</v>
      </c>
      <c r="I2081" s="67">
        <v>1</v>
      </c>
      <c r="J2081" s="196">
        <v>43585</v>
      </c>
      <c r="K2081" s="67">
        <v>0</v>
      </c>
      <c r="L2081" s="123">
        <f t="shared" si="33"/>
        <v>34454</v>
      </c>
      <c r="M2081" s="108" t="s">
        <v>5746</v>
      </c>
      <c r="N2081" s="113" t="s">
        <v>9526</v>
      </c>
      <c r="Q2081" s="83" t="s">
        <v>137</v>
      </c>
      <c r="R2081" s="182" t="s">
        <v>137</v>
      </c>
      <c r="S2081" s="83" t="s">
        <v>139</v>
      </c>
      <c r="T2081" s="67" t="s">
        <v>140</v>
      </c>
      <c r="U2081" s="200" t="s">
        <v>7830</v>
      </c>
      <c r="X2081" s="83" t="s">
        <v>137</v>
      </c>
    </row>
    <row r="2082" spans="1:24" ht="23.25">
      <c r="A2082" s="67" t="s">
        <v>134</v>
      </c>
      <c r="B2082" s="67" t="s">
        <v>135</v>
      </c>
      <c r="C2082" s="83">
        <v>4141</v>
      </c>
      <c r="D2082" s="102" t="s">
        <v>5498</v>
      </c>
      <c r="E2082" s="83" t="s">
        <v>2251</v>
      </c>
      <c r="F2082" s="67" t="s">
        <v>136</v>
      </c>
      <c r="G2082" s="83">
        <v>2000</v>
      </c>
      <c r="H2082" s="67" t="s">
        <v>162</v>
      </c>
      <c r="I2082" s="67">
        <v>1</v>
      </c>
      <c r="J2082" s="196">
        <v>43585</v>
      </c>
      <c r="K2082" s="67">
        <v>0</v>
      </c>
      <c r="L2082" s="123">
        <f t="shared" si="33"/>
        <v>34454</v>
      </c>
      <c r="M2082" s="108" t="s">
        <v>5795</v>
      </c>
      <c r="N2082" s="113" t="s">
        <v>9526</v>
      </c>
      <c r="Q2082" s="83" t="s">
        <v>5289</v>
      </c>
      <c r="R2082" s="182" t="s">
        <v>3847</v>
      </c>
      <c r="S2082" s="83" t="s">
        <v>139</v>
      </c>
      <c r="T2082" s="67" t="s">
        <v>140</v>
      </c>
      <c r="U2082" s="200" t="s">
        <v>7830</v>
      </c>
      <c r="X2082" s="83" t="s">
        <v>137</v>
      </c>
    </row>
    <row r="2083" spans="1:24" ht="23.25">
      <c r="A2083" s="67" t="s">
        <v>134</v>
      </c>
      <c r="B2083" s="67" t="s">
        <v>135</v>
      </c>
      <c r="C2083" s="83">
        <v>4142</v>
      </c>
      <c r="D2083" s="102" t="s">
        <v>5553</v>
      </c>
      <c r="E2083" s="83" t="s">
        <v>2252</v>
      </c>
      <c r="F2083" s="67" t="s">
        <v>136</v>
      </c>
      <c r="G2083" s="83">
        <v>15600</v>
      </c>
      <c r="H2083" s="67" t="s">
        <v>162</v>
      </c>
      <c r="I2083" s="67">
        <v>1</v>
      </c>
      <c r="J2083" s="196">
        <v>43585</v>
      </c>
      <c r="K2083" s="67">
        <v>0</v>
      </c>
      <c r="L2083" s="123">
        <f t="shared" si="33"/>
        <v>34454</v>
      </c>
      <c r="M2083" s="108" t="s">
        <v>5907</v>
      </c>
      <c r="N2083" s="113" t="s">
        <v>9526</v>
      </c>
      <c r="Q2083" s="83" t="s">
        <v>5290</v>
      </c>
      <c r="R2083" s="182" t="s">
        <v>3848</v>
      </c>
      <c r="S2083" s="83" t="s">
        <v>139</v>
      </c>
      <c r="T2083" s="67" t="s">
        <v>140</v>
      </c>
      <c r="U2083" s="200" t="s">
        <v>7831</v>
      </c>
      <c r="X2083" s="83" t="s">
        <v>137</v>
      </c>
    </row>
    <row r="2084" spans="1:24" ht="23.25">
      <c r="A2084" s="67" t="s">
        <v>134</v>
      </c>
      <c r="B2084" s="67" t="s">
        <v>135</v>
      </c>
      <c r="C2084" s="83">
        <v>4144</v>
      </c>
      <c r="D2084" s="102" t="s">
        <v>5503</v>
      </c>
      <c r="E2084" s="83" t="s">
        <v>2253</v>
      </c>
      <c r="F2084" s="67" t="s">
        <v>5807</v>
      </c>
      <c r="G2084" s="83">
        <v>33600</v>
      </c>
      <c r="H2084" s="67" t="s">
        <v>162</v>
      </c>
      <c r="I2084" s="67">
        <v>1</v>
      </c>
      <c r="J2084" s="196">
        <v>43585</v>
      </c>
      <c r="K2084" s="67">
        <v>0</v>
      </c>
      <c r="L2084" s="123">
        <f t="shared" si="33"/>
        <v>34454</v>
      </c>
      <c r="M2084" s="108" t="s">
        <v>5764</v>
      </c>
      <c r="N2084" s="113" t="s">
        <v>9526</v>
      </c>
      <c r="Q2084" s="83" t="s">
        <v>4597</v>
      </c>
      <c r="R2084" s="182" t="s">
        <v>3849</v>
      </c>
      <c r="S2084" s="83" t="s">
        <v>139</v>
      </c>
      <c r="T2084" s="67" t="s">
        <v>140</v>
      </c>
      <c r="U2084" s="200" t="s">
        <v>7832</v>
      </c>
      <c r="X2084" s="83" t="s">
        <v>137</v>
      </c>
    </row>
    <row r="2085" spans="1:24" ht="23.25">
      <c r="A2085" s="67" t="s">
        <v>134</v>
      </c>
      <c r="B2085" s="67" t="s">
        <v>135</v>
      </c>
      <c r="C2085" s="83">
        <v>4145</v>
      </c>
      <c r="D2085" s="102" t="s">
        <v>5591</v>
      </c>
      <c r="E2085" s="83" t="s">
        <v>2254</v>
      </c>
      <c r="F2085" s="67" t="s">
        <v>136</v>
      </c>
      <c r="G2085" s="83">
        <v>4000</v>
      </c>
      <c r="H2085" s="67" t="s">
        <v>162</v>
      </c>
      <c r="I2085" s="67">
        <v>1</v>
      </c>
      <c r="J2085" s="196">
        <v>43585</v>
      </c>
      <c r="K2085" s="67">
        <v>0</v>
      </c>
      <c r="L2085" s="123">
        <f t="shared" si="33"/>
        <v>34454</v>
      </c>
      <c r="M2085" s="108" t="s">
        <v>5825</v>
      </c>
      <c r="N2085" s="113" t="s">
        <v>9526</v>
      </c>
      <c r="Q2085" s="83" t="s">
        <v>4434</v>
      </c>
      <c r="R2085" s="182" t="s">
        <v>3850</v>
      </c>
      <c r="S2085" s="83" t="s">
        <v>139</v>
      </c>
      <c r="T2085" s="67" t="s">
        <v>140</v>
      </c>
      <c r="U2085" s="200" t="s">
        <v>7830</v>
      </c>
      <c r="X2085" s="83" t="s">
        <v>137</v>
      </c>
    </row>
    <row r="2086" spans="1:24" ht="23.25">
      <c r="A2086" s="67" t="s">
        <v>134</v>
      </c>
      <c r="B2086" s="67" t="s">
        <v>135</v>
      </c>
      <c r="C2086" s="83">
        <v>2415</v>
      </c>
      <c r="D2086" s="102" t="s">
        <v>5501</v>
      </c>
      <c r="E2086" s="83" t="s">
        <v>2255</v>
      </c>
      <c r="F2086" s="67" t="s">
        <v>136</v>
      </c>
      <c r="G2086" s="83">
        <v>16200</v>
      </c>
      <c r="H2086" s="67" t="s">
        <v>162</v>
      </c>
      <c r="I2086" s="67">
        <v>1</v>
      </c>
      <c r="J2086" s="196">
        <v>43585</v>
      </c>
      <c r="K2086" s="67">
        <v>0</v>
      </c>
      <c r="L2086" s="123">
        <f t="shared" si="33"/>
        <v>34454</v>
      </c>
      <c r="M2086" s="108" t="s">
        <v>5740</v>
      </c>
      <c r="N2086" s="113" t="s">
        <v>9526</v>
      </c>
      <c r="Q2086" s="83" t="s">
        <v>5291</v>
      </c>
      <c r="R2086" s="182" t="s">
        <v>3851</v>
      </c>
      <c r="S2086" s="83" t="s">
        <v>139</v>
      </c>
      <c r="T2086" s="67" t="s">
        <v>140</v>
      </c>
      <c r="U2086" s="200" t="s">
        <v>7831</v>
      </c>
      <c r="X2086" s="83" t="s">
        <v>137</v>
      </c>
    </row>
    <row r="2087" spans="1:24" ht="23.25">
      <c r="A2087" s="67" t="s">
        <v>134</v>
      </c>
      <c r="B2087" s="67" t="s">
        <v>135</v>
      </c>
      <c r="C2087" s="83">
        <v>4143</v>
      </c>
      <c r="D2087" s="102" t="s">
        <v>5503</v>
      </c>
      <c r="E2087" s="83" t="s">
        <v>2256</v>
      </c>
      <c r="F2087" s="67" t="s">
        <v>136</v>
      </c>
      <c r="G2087" s="83">
        <v>30000</v>
      </c>
      <c r="H2087" s="67" t="s">
        <v>162</v>
      </c>
      <c r="I2087" s="67">
        <v>1</v>
      </c>
      <c r="J2087" s="196">
        <v>43585</v>
      </c>
      <c r="K2087" s="67">
        <v>0</v>
      </c>
      <c r="L2087" s="123">
        <f t="shared" si="33"/>
        <v>34454</v>
      </c>
      <c r="M2087" s="108" t="s">
        <v>5829</v>
      </c>
      <c r="N2087" s="113" t="s">
        <v>9526</v>
      </c>
      <c r="Q2087" s="83" t="s">
        <v>5292</v>
      </c>
      <c r="R2087" s="182" t="s">
        <v>3852</v>
      </c>
      <c r="S2087" s="83" t="s">
        <v>139</v>
      </c>
      <c r="T2087" s="67" t="s">
        <v>140</v>
      </c>
      <c r="U2087" s="200" t="s">
        <v>7832</v>
      </c>
      <c r="X2087" s="83" t="s">
        <v>7776</v>
      </c>
    </row>
    <row r="2088" spans="1:24" ht="23.25">
      <c r="A2088" s="67" t="s">
        <v>134</v>
      </c>
      <c r="B2088" s="67" t="s">
        <v>135</v>
      </c>
      <c r="C2088" s="83">
        <v>4146</v>
      </c>
      <c r="D2088" s="102" t="s">
        <v>5523</v>
      </c>
      <c r="E2088" s="83" t="s">
        <v>2257</v>
      </c>
      <c r="F2088" s="67" t="s">
        <v>136</v>
      </c>
      <c r="G2088" s="83">
        <v>3000</v>
      </c>
      <c r="H2088" s="67" t="s">
        <v>162</v>
      </c>
      <c r="I2088" s="67">
        <v>1</v>
      </c>
      <c r="J2088" s="196">
        <v>43585</v>
      </c>
      <c r="K2088" s="67">
        <v>0</v>
      </c>
      <c r="L2088" s="123">
        <f t="shared" si="33"/>
        <v>34454</v>
      </c>
      <c r="M2088" s="108" t="s">
        <v>5757</v>
      </c>
      <c r="N2088" s="113" t="s">
        <v>9526</v>
      </c>
      <c r="Q2088" s="83" t="s">
        <v>5293</v>
      </c>
      <c r="R2088" s="182" t="s">
        <v>3853</v>
      </c>
      <c r="S2088" s="83" t="s">
        <v>139</v>
      </c>
      <c r="T2088" s="67" t="s">
        <v>140</v>
      </c>
      <c r="U2088" s="200" t="s">
        <v>7830</v>
      </c>
      <c r="X2088" s="83" t="s">
        <v>137</v>
      </c>
    </row>
    <row r="2089" spans="1:24" ht="23.25">
      <c r="A2089" s="67" t="s">
        <v>134</v>
      </c>
      <c r="B2089" s="67" t="s">
        <v>135</v>
      </c>
      <c r="C2089" s="83">
        <v>4147</v>
      </c>
      <c r="D2089" s="102" t="s">
        <v>5523</v>
      </c>
      <c r="E2089" s="83" t="s">
        <v>2258</v>
      </c>
      <c r="F2089" s="67" t="s">
        <v>136</v>
      </c>
      <c r="G2089" s="83">
        <v>2800</v>
      </c>
      <c r="H2089" s="67" t="s">
        <v>162</v>
      </c>
      <c r="I2089" s="67">
        <v>1</v>
      </c>
      <c r="J2089" s="196">
        <v>43585</v>
      </c>
      <c r="K2089" s="67">
        <v>0</v>
      </c>
      <c r="L2089" s="123">
        <f t="shared" si="33"/>
        <v>34454</v>
      </c>
      <c r="M2089" s="108" t="s">
        <v>5757</v>
      </c>
      <c r="N2089" s="113" t="s">
        <v>9526</v>
      </c>
      <c r="Q2089" s="83" t="s">
        <v>5293</v>
      </c>
      <c r="R2089" s="182" t="s">
        <v>3854</v>
      </c>
      <c r="S2089" s="83" t="s">
        <v>139</v>
      </c>
      <c r="T2089" s="67" t="s">
        <v>140</v>
      </c>
      <c r="U2089" s="200" t="s">
        <v>7830</v>
      </c>
      <c r="X2089" s="83" t="s">
        <v>137</v>
      </c>
    </row>
    <row r="2090" spans="1:24" ht="23.25">
      <c r="A2090" s="67" t="s">
        <v>134</v>
      </c>
      <c r="B2090" s="67" t="s">
        <v>135</v>
      </c>
      <c r="C2090" s="83">
        <v>4148</v>
      </c>
      <c r="D2090" s="102" t="s">
        <v>5523</v>
      </c>
      <c r="E2090" s="83" t="s">
        <v>2259</v>
      </c>
      <c r="F2090" s="67" t="s">
        <v>136</v>
      </c>
      <c r="G2090" s="83">
        <v>1740</v>
      </c>
      <c r="H2090" s="67" t="s">
        <v>162</v>
      </c>
      <c r="I2090" s="67">
        <v>1</v>
      </c>
      <c r="J2090" s="196">
        <v>43585</v>
      </c>
      <c r="K2090" s="67">
        <v>0</v>
      </c>
      <c r="L2090" s="123">
        <f t="shared" si="33"/>
        <v>34454</v>
      </c>
      <c r="M2090" s="108" t="s">
        <v>5771</v>
      </c>
      <c r="N2090" s="113" t="s">
        <v>9526</v>
      </c>
      <c r="Q2090" s="83" t="s">
        <v>5294</v>
      </c>
      <c r="R2090" s="182" t="s">
        <v>3855</v>
      </c>
      <c r="S2090" s="83" t="s">
        <v>7822</v>
      </c>
      <c r="T2090" s="67" t="s">
        <v>140</v>
      </c>
      <c r="U2090" s="200" t="s">
        <v>7830</v>
      </c>
      <c r="X2090" s="83" t="s">
        <v>137</v>
      </c>
    </row>
    <row r="2091" spans="1:24" ht="23.25">
      <c r="A2091" s="67" t="s">
        <v>134</v>
      </c>
      <c r="B2091" s="67" t="s">
        <v>135</v>
      </c>
      <c r="C2091" s="83">
        <v>4149</v>
      </c>
      <c r="D2091" s="102" t="s">
        <v>172</v>
      </c>
      <c r="E2091" s="83" t="s">
        <v>2260</v>
      </c>
      <c r="F2091" s="67" t="s">
        <v>136</v>
      </c>
      <c r="G2091" s="83">
        <v>9600</v>
      </c>
      <c r="H2091" s="67" t="s">
        <v>162</v>
      </c>
      <c r="I2091" s="67">
        <v>1</v>
      </c>
      <c r="J2091" s="196">
        <v>43585</v>
      </c>
      <c r="K2091" s="67">
        <v>0</v>
      </c>
      <c r="L2091" s="123">
        <f t="shared" si="33"/>
        <v>34454</v>
      </c>
      <c r="M2091" s="108" t="s">
        <v>5760</v>
      </c>
      <c r="N2091" s="113" t="s">
        <v>9526</v>
      </c>
      <c r="Q2091" s="83" t="s">
        <v>5295</v>
      </c>
      <c r="R2091" s="182" t="s">
        <v>3856</v>
      </c>
      <c r="S2091" s="83" t="s">
        <v>139</v>
      </c>
      <c r="T2091" s="67" t="s">
        <v>140</v>
      </c>
      <c r="U2091" s="200" t="s">
        <v>7830</v>
      </c>
      <c r="X2091" s="83" t="s">
        <v>137</v>
      </c>
    </row>
    <row r="2092" spans="1:24" ht="23.25">
      <c r="A2092" s="67" t="s">
        <v>134</v>
      </c>
      <c r="B2092" s="67" t="s">
        <v>135</v>
      </c>
      <c r="C2092" s="83">
        <v>4150</v>
      </c>
      <c r="D2092" s="102" t="s">
        <v>172</v>
      </c>
      <c r="E2092" s="83" t="s">
        <v>2261</v>
      </c>
      <c r="F2092" s="67" t="s">
        <v>136</v>
      </c>
      <c r="G2092" s="83">
        <v>15000</v>
      </c>
      <c r="H2092" s="67" t="s">
        <v>162</v>
      </c>
      <c r="I2092" s="67">
        <v>1</v>
      </c>
      <c r="J2092" s="196">
        <v>43585</v>
      </c>
      <c r="K2092" s="67">
        <v>0</v>
      </c>
      <c r="L2092" s="123">
        <f t="shared" si="33"/>
        <v>34454</v>
      </c>
      <c r="M2092" s="108" t="s">
        <v>5760</v>
      </c>
      <c r="N2092" s="113" t="s">
        <v>9526</v>
      </c>
      <c r="Q2092" s="83" t="s">
        <v>5295</v>
      </c>
      <c r="R2092" s="182" t="s">
        <v>3857</v>
      </c>
      <c r="S2092" s="83" t="s">
        <v>139</v>
      </c>
      <c r="T2092" s="67" t="s">
        <v>140</v>
      </c>
      <c r="U2092" s="200" t="s">
        <v>7831</v>
      </c>
      <c r="X2092" s="83" t="s">
        <v>137</v>
      </c>
    </row>
    <row r="2093" spans="1:24" ht="23.25">
      <c r="A2093" s="67" t="s">
        <v>134</v>
      </c>
      <c r="B2093" s="67" t="s">
        <v>135</v>
      </c>
      <c r="C2093" s="83">
        <v>4151</v>
      </c>
      <c r="D2093" s="102" t="s">
        <v>5707</v>
      </c>
      <c r="E2093" s="83" t="s">
        <v>2262</v>
      </c>
      <c r="F2093" s="67" t="s">
        <v>136</v>
      </c>
      <c r="G2093" s="83">
        <v>3000</v>
      </c>
      <c r="H2093" s="67" t="s">
        <v>162</v>
      </c>
      <c r="I2093" s="67">
        <v>1</v>
      </c>
      <c r="J2093" s="196">
        <v>43586</v>
      </c>
      <c r="K2093" s="67">
        <v>0</v>
      </c>
      <c r="L2093" s="123">
        <f t="shared" si="33"/>
        <v>34455</v>
      </c>
      <c r="M2093" s="108" t="s">
        <v>5790</v>
      </c>
      <c r="N2093" s="113" t="s">
        <v>9526</v>
      </c>
      <c r="Q2093" s="83" t="s">
        <v>5296</v>
      </c>
      <c r="R2093" s="182" t="s">
        <v>3858</v>
      </c>
      <c r="S2093" s="83" t="s">
        <v>139</v>
      </c>
      <c r="T2093" s="67" t="s">
        <v>140</v>
      </c>
      <c r="U2093" s="200" t="s">
        <v>7830</v>
      </c>
      <c r="X2093" s="83" t="s">
        <v>137</v>
      </c>
    </row>
    <row r="2094" spans="1:24" ht="23.25">
      <c r="A2094" s="67" t="s">
        <v>134</v>
      </c>
      <c r="B2094" s="67" t="s">
        <v>135</v>
      </c>
      <c r="C2094" s="83">
        <v>4152</v>
      </c>
      <c r="D2094" s="102" t="s">
        <v>5524</v>
      </c>
      <c r="E2094" s="83" t="s">
        <v>2263</v>
      </c>
      <c r="F2094" s="67" t="s">
        <v>136</v>
      </c>
      <c r="G2094" s="83">
        <v>17525</v>
      </c>
      <c r="H2094" s="67" t="s">
        <v>162</v>
      </c>
      <c r="I2094" s="67">
        <v>1</v>
      </c>
      <c r="J2094" s="196">
        <v>43586</v>
      </c>
      <c r="K2094" s="67">
        <v>0</v>
      </c>
      <c r="L2094" s="123">
        <f t="shared" si="33"/>
        <v>34455</v>
      </c>
      <c r="M2094" s="108" t="s">
        <v>6069</v>
      </c>
      <c r="N2094" s="113" t="s">
        <v>9526</v>
      </c>
      <c r="Q2094" s="83" t="s">
        <v>5297</v>
      </c>
      <c r="R2094" s="182" t="s">
        <v>3859</v>
      </c>
      <c r="S2094" s="83" t="s">
        <v>7823</v>
      </c>
      <c r="T2094" s="67" t="s">
        <v>140</v>
      </c>
      <c r="U2094" s="200" t="s">
        <v>7831</v>
      </c>
      <c r="X2094" s="83" t="s">
        <v>137</v>
      </c>
    </row>
    <row r="2095" spans="1:24" ht="23.25">
      <c r="A2095" s="67" t="s">
        <v>134</v>
      </c>
      <c r="B2095" s="67" t="s">
        <v>135</v>
      </c>
      <c r="C2095" s="83">
        <v>4153</v>
      </c>
      <c r="D2095" s="102" t="s">
        <v>5524</v>
      </c>
      <c r="E2095" s="83" t="s">
        <v>2264</v>
      </c>
      <c r="F2095" s="67" t="s">
        <v>5807</v>
      </c>
      <c r="G2095" s="83">
        <v>17525</v>
      </c>
      <c r="H2095" s="67" t="s">
        <v>162</v>
      </c>
      <c r="I2095" s="67">
        <v>1</v>
      </c>
      <c r="J2095" s="196">
        <v>43586</v>
      </c>
      <c r="K2095" s="67">
        <v>0</v>
      </c>
      <c r="L2095" s="123">
        <f t="shared" si="33"/>
        <v>34455</v>
      </c>
      <c r="M2095" s="108" t="s">
        <v>6071</v>
      </c>
      <c r="N2095" s="113" t="s">
        <v>9526</v>
      </c>
      <c r="Q2095" s="83" t="s">
        <v>5278</v>
      </c>
      <c r="R2095" s="182" t="s">
        <v>3860</v>
      </c>
      <c r="S2095" s="83" t="s">
        <v>7823</v>
      </c>
      <c r="T2095" s="67" t="s">
        <v>140</v>
      </c>
      <c r="U2095" s="200" t="s">
        <v>7831</v>
      </c>
      <c r="X2095" s="83" t="s">
        <v>137</v>
      </c>
    </row>
    <row r="2096" spans="1:24" ht="23.25">
      <c r="A2096" s="67" t="s">
        <v>134</v>
      </c>
      <c r="B2096" s="67" t="s">
        <v>135</v>
      </c>
      <c r="C2096" s="83">
        <v>4154</v>
      </c>
      <c r="D2096" s="102" t="s">
        <v>5708</v>
      </c>
      <c r="E2096" s="83" t="s">
        <v>2265</v>
      </c>
      <c r="F2096" s="67" t="s">
        <v>136</v>
      </c>
      <c r="G2096" s="83">
        <v>4950</v>
      </c>
      <c r="H2096" s="67" t="s">
        <v>162</v>
      </c>
      <c r="I2096" s="67">
        <v>1</v>
      </c>
      <c r="J2096" s="196">
        <v>43586</v>
      </c>
      <c r="K2096" s="67">
        <v>0</v>
      </c>
      <c r="L2096" s="123">
        <f t="shared" si="33"/>
        <v>34455</v>
      </c>
      <c r="M2096" s="108" t="s">
        <v>5764</v>
      </c>
      <c r="N2096" s="113" t="s">
        <v>9526</v>
      </c>
      <c r="Q2096" s="83" t="s">
        <v>5298</v>
      </c>
      <c r="R2096" s="182" t="s">
        <v>3861</v>
      </c>
      <c r="S2096" s="83" t="s">
        <v>139</v>
      </c>
      <c r="T2096" s="67" t="s">
        <v>140</v>
      </c>
      <c r="U2096" s="200" t="s">
        <v>7830</v>
      </c>
      <c r="X2096" s="83" t="s">
        <v>137</v>
      </c>
    </row>
    <row r="2097" spans="1:24" ht="23.25">
      <c r="A2097" s="67" t="s">
        <v>134</v>
      </c>
      <c r="B2097" s="67" t="s">
        <v>135</v>
      </c>
      <c r="C2097" s="83">
        <v>4156</v>
      </c>
      <c r="D2097" s="102" t="s">
        <v>5504</v>
      </c>
      <c r="E2097" s="83" t="s">
        <v>2266</v>
      </c>
      <c r="F2097" s="67" t="s">
        <v>136</v>
      </c>
      <c r="G2097" s="83">
        <v>30000</v>
      </c>
      <c r="H2097" s="67" t="s">
        <v>162</v>
      </c>
      <c r="I2097" s="67">
        <v>1</v>
      </c>
      <c r="J2097" s="196">
        <v>43586</v>
      </c>
      <c r="K2097" s="67">
        <v>0</v>
      </c>
      <c r="L2097" s="123">
        <f t="shared" ref="L2097:L2160" si="34">DATE(YEAR(J2097)-25,MONTH(J2097),DAY(J2097))</f>
        <v>34455</v>
      </c>
      <c r="M2097" s="108" t="s">
        <v>6072</v>
      </c>
      <c r="N2097" s="113" t="s">
        <v>9526</v>
      </c>
      <c r="Q2097" s="83" t="s">
        <v>5111</v>
      </c>
      <c r="R2097" s="182" t="s">
        <v>3862</v>
      </c>
      <c r="S2097" s="83" t="s">
        <v>139</v>
      </c>
      <c r="T2097" s="67" t="s">
        <v>140</v>
      </c>
      <c r="U2097" s="200" t="s">
        <v>7832</v>
      </c>
      <c r="X2097" s="83" t="s">
        <v>137</v>
      </c>
    </row>
    <row r="2098" spans="1:24" ht="23.25">
      <c r="A2098" s="67" t="s">
        <v>134</v>
      </c>
      <c r="B2098" s="67" t="s">
        <v>135</v>
      </c>
      <c r="C2098" s="83">
        <v>4157</v>
      </c>
      <c r="D2098" s="102" t="s">
        <v>5709</v>
      </c>
      <c r="E2098" s="83" t="s">
        <v>2267</v>
      </c>
      <c r="F2098" s="67" t="s">
        <v>136</v>
      </c>
      <c r="G2098" s="83">
        <v>5300</v>
      </c>
      <c r="H2098" s="67" t="s">
        <v>162</v>
      </c>
      <c r="I2098" s="67">
        <v>1</v>
      </c>
      <c r="J2098" s="196">
        <v>43586</v>
      </c>
      <c r="K2098" s="67">
        <v>0</v>
      </c>
      <c r="L2098" s="123">
        <f t="shared" si="34"/>
        <v>34455</v>
      </c>
      <c r="M2098" s="108" t="s">
        <v>5782</v>
      </c>
      <c r="N2098" s="113" t="s">
        <v>9526</v>
      </c>
      <c r="Q2098" s="83" t="s">
        <v>5299</v>
      </c>
      <c r="R2098" s="182" t="s">
        <v>3863</v>
      </c>
      <c r="S2098" s="83" t="s">
        <v>139</v>
      </c>
      <c r="T2098" s="67" t="s">
        <v>140</v>
      </c>
      <c r="U2098" s="200" t="s">
        <v>7830</v>
      </c>
      <c r="X2098" s="83" t="s">
        <v>137</v>
      </c>
    </row>
    <row r="2099" spans="1:24" ht="23.25">
      <c r="A2099" s="67" t="s">
        <v>134</v>
      </c>
      <c r="B2099" s="67" t="s">
        <v>135</v>
      </c>
      <c r="C2099" s="83">
        <v>4158</v>
      </c>
      <c r="D2099" s="102" t="s">
        <v>5710</v>
      </c>
      <c r="E2099" s="83" t="s">
        <v>2268</v>
      </c>
      <c r="F2099" s="67" t="s">
        <v>5807</v>
      </c>
      <c r="G2099" s="83">
        <v>5500</v>
      </c>
      <c r="H2099" s="67" t="s">
        <v>162</v>
      </c>
      <c r="I2099" s="67">
        <v>1</v>
      </c>
      <c r="J2099" s="196">
        <v>43586</v>
      </c>
      <c r="K2099" s="67">
        <v>0</v>
      </c>
      <c r="L2099" s="123">
        <f t="shared" si="34"/>
        <v>34455</v>
      </c>
      <c r="M2099" s="108" t="s">
        <v>6073</v>
      </c>
      <c r="N2099" s="113" t="s">
        <v>9526</v>
      </c>
      <c r="Q2099" s="83" t="s">
        <v>5300</v>
      </c>
      <c r="R2099" s="182" t="s">
        <v>3864</v>
      </c>
      <c r="S2099" s="83" t="s">
        <v>139</v>
      </c>
      <c r="T2099" s="67" t="s">
        <v>140</v>
      </c>
      <c r="U2099" s="200" t="s">
        <v>7830</v>
      </c>
      <c r="X2099" s="83" t="s">
        <v>137</v>
      </c>
    </row>
    <row r="2100" spans="1:24" ht="23.25">
      <c r="A2100" s="67" t="s">
        <v>134</v>
      </c>
      <c r="B2100" s="67" t="s">
        <v>135</v>
      </c>
      <c r="C2100" s="83">
        <v>4159</v>
      </c>
      <c r="D2100" s="102" t="s">
        <v>5491</v>
      </c>
      <c r="E2100" s="83" t="s">
        <v>2269</v>
      </c>
      <c r="F2100" s="67" t="s">
        <v>136</v>
      </c>
      <c r="G2100" s="83">
        <v>27600</v>
      </c>
      <c r="H2100" s="67" t="s">
        <v>162</v>
      </c>
      <c r="I2100" s="67">
        <v>1</v>
      </c>
      <c r="J2100" s="196">
        <v>43586</v>
      </c>
      <c r="K2100" s="67">
        <v>0</v>
      </c>
      <c r="L2100" s="123">
        <f t="shared" si="34"/>
        <v>34455</v>
      </c>
      <c r="M2100" s="108" t="s">
        <v>5780</v>
      </c>
      <c r="N2100" s="113" t="s">
        <v>9526</v>
      </c>
      <c r="Q2100" s="83" t="s">
        <v>5301</v>
      </c>
      <c r="R2100" s="182" t="s">
        <v>3865</v>
      </c>
      <c r="S2100" s="83" t="s">
        <v>139</v>
      </c>
      <c r="T2100" s="67" t="s">
        <v>140</v>
      </c>
      <c r="U2100" s="200" t="s">
        <v>7832</v>
      </c>
      <c r="X2100" s="83" t="s">
        <v>137</v>
      </c>
    </row>
    <row r="2101" spans="1:24" ht="23.25">
      <c r="A2101" s="67" t="s">
        <v>134</v>
      </c>
      <c r="B2101" s="67" t="s">
        <v>135</v>
      </c>
      <c r="C2101" s="83">
        <v>4160</v>
      </c>
      <c r="D2101" s="102" t="s">
        <v>5491</v>
      </c>
      <c r="E2101" s="83" t="s">
        <v>2270</v>
      </c>
      <c r="F2101" s="67" t="s">
        <v>136</v>
      </c>
      <c r="G2101" s="83">
        <v>27600</v>
      </c>
      <c r="H2101" s="67" t="s">
        <v>162</v>
      </c>
      <c r="I2101" s="67">
        <v>1</v>
      </c>
      <c r="J2101" s="196">
        <v>43586</v>
      </c>
      <c r="K2101" s="67">
        <v>0</v>
      </c>
      <c r="L2101" s="123">
        <f t="shared" si="34"/>
        <v>34455</v>
      </c>
      <c r="M2101" s="108" t="s">
        <v>5780</v>
      </c>
      <c r="N2101" s="113" t="s">
        <v>9526</v>
      </c>
      <c r="Q2101" s="83" t="s">
        <v>5301</v>
      </c>
      <c r="R2101" s="182" t="s">
        <v>3866</v>
      </c>
      <c r="S2101" s="83" t="s">
        <v>7823</v>
      </c>
      <c r="T2101" s="67" t="s">
        <v>140</v>
      </c>
      <c r="U2101" s="200" t="s">
        <v>7832</v>
      </c>
      <c r="X2101" s="83" t="s">
        <v>137</v>
      </c>
    </row>
    <row r="2102" spans="1:24" ht="23.25">
      <c r="A2102" s="67" t="s">
        <v>134</v>
      </c>
      <c r="B2102" s="67" t="s">
        <v>135</v>
      </c>
      <c r="C2102" s="83">
        <v>4161</v>
      </c>
      <c r="D2102" s="102" t="s">
        <v>172</v>
      </c>
      <c r="E2102" s="83" t="s">
        <v>2271</v>
      </c>
      <c r="F2102" s="67" t="s">
        <v>5807</v>
      </c>
      <c r="G2102" s="83">
        <v>6000</v>
      </c>
      <c r="H2102" s="67" t="s">
        <v>162</v>
      </c>
      <c r="I2102" s="67">
        <v>1</v>
      </c>
      <c r="J2102" s="196">
        <v>43586</v>
      </c>
      <c r="K2102" s="67">
        <v>0</v>
      </c>
      <c r="L2102" s="123">
        <f t="shared" si="34"/>
        <v>34455</v>
      </c>
      <c r="M2102" s="108" t="s">
        <v>5897</v>
      </c>
      <c r="N2102" s="113" t="s">
        <v>9526</v>
      </c>
      <c r="Q2102" s="83" t="s">
        <v>4327</v>
      </c>
      <c r="R2102" s="182" t="s">
        <v>3867</v>
      </c>
      <c r="S2102" s="83" t="s">
        <v>139</v>
      </c>
      <c r="T2102" s="67" t="s">
        <v>140</v>
      </c>
      <c r="U2102" s="200" t="s">
        <v>7830</v>
      </c>
      <c r="X2102" s="83" t="s">
        <v>137</v>
      </c>
    </row>
    <row r="2103" spans="1:24" ht="23.25">
      <c r="A2103" s="67" t="s">
        <v>134</v>
      </c>
      <c r="B2103" s="67" t="s">
        <v>135</v>
      </c>
      <c r="C2103" s="83">
        <v>3259</v>
      </c>
      <c r="D2103" s="102" t="s">
        <v>5502</v>
      </c>
      <c r="E2103" s="83" t="s">
        <v>2272</v>
      </c>
      <c r="F2103" s="67" t="s">
        <v>136</v>
      </c>
      <c r="G2103" s="83">
        <v>500</v>
      </c>
      <c r="H2103" s="67" t="s">
        <v>162</v>
      </c>
      <c r="I2103" s="67">
        <v>1</v>
      </c>
      <c r="J2103" s="196">
        <v>43586</v>
      </c>
      <c r="K2103" s="67">
        <v>0</v>
      </c>
      <c r="L2103" s="123">
        <f t="shared" si="34"/>
        <v>34455</v>
      </c>
      <c r="M2103" s="108" t="s">
        <v>5805</v>
      </c>
      <c r="N2103" s="113" t="s">
        <v>9526</v>
      </c>
      <c r="Q2103" s="83" t="s">
        <v>5062</v>
      </c>
      <c r="R2103" s="182" t="s">
        <v>3868</v>
      </c>
      <c r="S2103" s="83" t="s">
        <v>139</v>
      </c>
      <c r="T2103" s="67" t="s">
        <v>140</v>
      </c>
      <c r="U2103" s="200" t="s">
        <v>7830</v>
      </c>
      <c r="X2103" s="83" t="s">
        <v>137</v>
      </c>
    </row>
    <row r="2104" spans="1:24" ht="23.25">
      <c r="A2104" s="67" t="s">
        <v>134</v>
      </c>
      <c r="B2104" s="67" t="s">
        <v>135</v>
      </c>
      <c r="C2104" s="83">
        <v>4162</v>
      </c>
      <c r="D2104" s="102" t="s">
        <v>5503</v>
      </c>
      <c r="E2104" s="83" t="s">
        <v>2273</v>
      </c>
      <c r="F2104" s="67" t="s">
        <v>136</v>
      </c>
      <c r="G2104" s="83">
        <v>36050</v>
      </c>
      <c r="H2104" s="67" t="s">
        <v>162</v>
      </c>
      <c r="I2104" s="67">
        <v>1</v>
      </c>
      <c r="J2104" s="196">
        <v>43586</v>
      </c>
      <c r="K2104" s="67">
        <v>0</v>
      </c>
      <c r="L2104" s="123">
        <f t="shared" si="34"/>
        <v>34455</v>
      </c>
      <c r="M2104" s="108" t="s">
        <v>5820</v>
      </c>
      <c r="N2104" s="113" t="s">
        <v>9526</v>
      </c>
      <c r="Q2104" s="83" t="s">
        <v>5302</v>
      </c>
      <c r="R2104" s="182" t="s">
        <v>3869</v>
      </c>
      <c r="S2104" s="83" t="s">
        <v>139</v>
      </c>
      <c r="T2104" s="67" t="s">
        <v>140</v>
      </c>
      <c r="U2104" s="200" t="s">
        <v>7832</v>
      </c>
      <c r="X2104" s="83" t="s">
        <v>137</v>
      </c>
    </row>
    <row r="2105" spans="1:24" ht="23.25">
      <c r="A2105" s="67" t="s">
        <v>134</v>
      </c>
      <c r="B2105" s="67" t="s">
        <v>135</v>
      </c>
      <c r="C2105" s="83">
        <v>4163</v>
      </c>
      <c r="D2105" s="102" t="s">
        <v>5711</v>
      </c>
      <c r="E2105" s="83" t="s">
        <v>2274</v>
      </c>
      <c r="F2105" s="67" t="s">
        <v>136</v>
      </c>
      <c r="G2105" s="83">
        <v>4200</v>
      </c>
      <c r="H2105" s="67" t="s">
        <v>162</v>
      </c>
      <c r="I2105" s="67">
        <v>1</v>
      </c>
      <c r="J2105" s="196">
        <v>43586</v>
      </c>
      <c r="K2105" s="67">
        <v>0</v>
      </c>
      <c r="L2105" s="123">
        <f t="shared" si="34"/>
        <v>34455</v>
      </c>
      <c r="M2105" s="108" t="s">
        <v>5781</v>
      </c>
      <c r="N2105" s="113" t="s">
        <v>9526</v>
      </c>
      <c r="Q2105" s="83" t="s">
        <v>5303</v>
      </c>
      <c r="R2105" s="182" t="s">
        <v>3870</v>
      </c>
      <c r="S2105" s="83" t="s">
        <v>139</v>
      </c>
      <c r="T2105" s="67" t="s">
        <v>140</v>
      </c>
      <c r="U2105" s="200" t="s">
        <v>7830</v>
      </c>
      <c r="X2105" s="83" t="s">
        <v>137</v>
      </c>
    </row>
    <row r="2106" spans="1:24" ht="23.25">
      <c r="A2106" s="67" t="s">
        <v>134</v>
      </c>
      <c r="B2106" s="67" t="s">
        <v>135</v>
      </c>
      <c r="C2106" s="83">
        <v>4164</v>
      </c>
      <c r="D2106" s="102" t="s">
        <v>5503</v>
      </c>
      <c r="E2106" s="83" t="s">
        <v>2275</v>
      </c>
      <c r="F2106" s="67" t="s">
        <v>136</v>
      </c>
      <c r="G2106" s="83">
        <v>1000</v>
      </c>
      <c r="H2106" s="67" t="s">
        <v>162</v>
      </c>
      <c r="I2106" s="67">
        <v>1</v>
      </c>
      <c r="J2106" s="196">
        <v>43586</v>
      </c>
      <c r="K2106" s="67">
        <v>0</v>
      </c>
      <c r="L2106" s="123">
        <f t="shared" si="34"/>
        <v>34455</v>
      </c>
      <c r="M2106" s="108" t="s">
        <v>5780</v>
      </c>
      <c r="N2106" s="113" t="s">
        <v>9526</v>
      </c>
      <c r="Q2106" s="83" t="s">
        <v>5304</v>
      </c>
      <c r="R2106" s="182" t="s">
        <v>3871</v>
      </c>
      <c r="S2106" s="83" t="s">
        <v>139</v>
      </c>
      <c r="T2106" s="67" t="s">
        <v>140</v>
      </c>
      <c r="U2106" s="200" t="s">
        <v>7832</v>
      </c>
      <c r="X2106" s="83" t="s">
        <v>137</v>
      </c>
    </row>
    <row r="2107" spans="1:24" ht="23.25">
      <c r="A2107" s="67" t="s">
        <v>134</v>
      </c>
      <c r="B2107" s="67" t="s">
        <v>135</v>
      </c>
      <c r="C2107" s="83">
        <v>4166</v>
      </c>
      <c r="D2107" s="102" t="s">
        <v>5553</v>
      </c>
      <c r="E2107" s="83" t="s">
        <v>2276</v>
      </c>
      <c r="F2107" s="67" t="s">
        <v>136</v>
      </c>
      <c r="G2107" s="83">
        <v>15600</v>
      </c>
      <c r="H2107" s="67" t="s">
        <v>162</v>
      </c>
      <c r="I2107" s="67">
        <v>1</v>
      </c>
      <c r="J2107" s="196">
        <v>43587</v>
      </c>
      <c r="K2107" s="67">
        <v>0</v>
      </c>
      <c r="L2107" s="123">
        <f t="shared" si="34"/>
        <v>34456</v>
      </c>
      <c r="M2107" s="108" t="s">
        <v>5933</v>
      </c>
      <c r="N2107" s="113" t="s">
        <v>9526</v>
      </c>
      <c r="Q2107" s="83" t="s">
        <v>5305</v>
      </c>
      <c r="R2107" s="182" t="s">
        <v>3872</v>
      </c>
      <c r="S2107" s="83" t="s">
        <v>139</v>
      </c>
      <c r="T2107" s="67" t="s">
        <v>140</v>
      </c>
      <c r="U2107" s="200" t="s">
        <v>7831</v>
      </c>
      <c r="X2107" s="83" t="s">
        <v>137</v>
      </c>
    </row>
    <row r="2108" spans="1:24" ht="23.25">
      <c r="A2108" s="67" t="s">
        <v>134</v>
      </c>
      <c r="B2108" s="67" t="s">
        <v>135</v>
      </c>
      <c r="C2108" s="83">
        <v>4167</v>
      </c>
      <c r="D2108" s="102" t="s">
        <v>5533</v>
      </c>
      <c r="E2108" s="83" t="s">
        <v>2277</v>
      </c>
      <c r="F2108" s="67" t="s">
        <v>136</v>
      </c>
      <c r="G2108" s="83">
        <v>15000</v>
      </c>
      <c r="H2108" s="67" t="s">
        <v>162</v>
      </c>
      <c r="I2108" s="67">
        <v>1</v>
      </c>
      <c r="J2108" s="196">
        <v>43587</v>
      </c>
      <c r="K2108" s="67">
        <v>0</v>
      </c>
      <c r="L2108" s="123">
        <f t="shared" si="34"/>
        <v>34456</v>
      </c>
      <c r="M2108" s="108" t="s">
        <v>5738</v>
      </c>
      <c r="N2108" s="113" t="s">
        <v>9526</v>
      </c>
      <c r="Q2108" s="83" t="s">
        <v>5306</v>
      </c>
      <c r="R2108" s="182" t="s">
        <v>3873</v>
      </c>
      <c r="S2108" s="83" t="s">
        <v>139</v>
      </c>
      <c r="T2108" s="67" t="s">
        <v>140</v>
      </c>
      <c r="U2108" s="200" t="s">
        <v>7831</v>
      </c>
      <c r="X2108" s="83" t="s">
        <v>137</v>
      </c>
    </row>
    <row r="2109" spans="1:24" ht="23.25">
      <c r="A2109" s="67" t="s">
        <v>134</v>
      </c>
      <c r="B2109" s="67" t="s">
        <v>135</v>
      </c>
      <c r="C2109" s="83">
        <v>4168</v>
      </c>
      <c r="D2109" s="102" t="s">
        <v>5514</v>
      </c>
      <c r="E2109" s="83" t="s">
        <v>2278</v>
      </c>
      <c r="F2109" s="67" t="s">
        <v>136</v>
      </c>
      <c r="G2109" s="83">
        <v>32500</v>
      </c>
      <c r="H2109" s="67" t="s">
        <v>162</v>
      </c>
      <c r="I2109" s="67">
        <v>1</v>
      </c>
      <c r="J2109" s="196">
        <v>43587</v>
      </c>
      <c r="K2109" s="67">
        <v>0</v>
      </c>
      <c r="L2109" s="123">
        <f t="shared" si="34"/>
        <v>34456</v>
      </c>
      <c r="M2109" s="108" t="s">
        <v>5760</v>
      </c>
      <c r="N2109" s="113" t="s">
        <v>9526</v>
      </c>
      <c r="Q2109" s="83" t="s">
        <v>5307</v>
      </c>
      <c r="R2109" s="182" t="s">
        <v>3874</v>
      </c>
      <c r="S2109" s="83" t="s">
        <v>139</v>
      </c>
      <c r="T2109" s="67" t="s">
        <v>140</v>
      </c>
      <c r="U2109" s="200" t="s">
        <v>7832</v>
      </c>
      <c r="X2109" s="83" t="s">
        <v>137</v>
      </c>
    </row>
    <row r="2110" spans="1:24" ht="23.25">
      <c r="A2110" s="67" t="s">
        <v>134</v>
      </c>
      <c r="B2110" s="67" t="s">
        <v>135</v>
      </c>
      <c r="C2110" s="83">
        <v>4169</v>
      </c>
      <c r="D2110" s="102" t="s">
        <v>5675</v>
      </c>
      <c r="E2110" s="83" t="s">
        <v>2279</v>
      </c>
      <c r="F2110" s="67" t="s">
        <v>136</v>
      </c>
      <c r="G2110" s="83">
        <v>1500</v>
      </c>
      <c r="H2110" s="67" t="s">
        <v>162</v>
      </c>
      <c r="I2110" s="67">
        <v>1</v>
      </c>
      <c r="J2110" s="196">
        <v>43588</v>
      </c>
      <c r="K2110" s="67">
        <v>0</v>
      </c>
      <c r="L2110" s="123">
        <f t="shared" si="34"/>
        <v>34457</v>
      </c>
      <c r="M2110" s="108" t="s">
        <v>5825</v>
      </c>
      <c r="N2110" s="113" t="s">
        <v>9526</v>
      </c>
      <c r="Q2110" s="83" t="s">
        <v>5308</v>
      </c>
      <c r="R2110" s="182" t="s">
        <v>3875</v>
      </c>
      <c r="S2110" s="83" t="s">
        <v>139</v>
      </c>
      <c r="T2110" s="67" t="s">
        <v>140</v>
      </c>
      <c r="U2110" s="200" t="s">
        <v>7830</v>
      </c>
      <c r="X2110" s="83" t="s">
        <v>137</v>
      </c>
    </row>
    <row r="2111" spans="1:24" ht="23.25">
      <c r="A2111" s="67" t="s">
        <v>134</v>
      </c>
      <c r="B2111" s="67" t="s">
        <v>135</v>
      </c>
      <c r="C2111" s="83">
        <v>4199</v>
      </c>
      <c r="D2111" s="102" t="s">
        <v>5485</v>
      </c>
      <c r="E2111" s="83" t="s">
        <v>2280</v>
      </c>
      <c r="F2111" s="67" t="s">
        <v>136</v>
      </c>
      <c r="G2111" s="83">
        <v>4600</v>
      </c>
      <c r="H2111" s="67" t="s">
        <v>162</v>
      </c>
      <c r="I2111" s="67">
        <v>1</v>
      </c>
      <c r="J2111" s="196">
        <v>43728</v>
      </c>
      <c r="K2111" s="67">
        <v>0</v>
      </c>
      <c r="L2111" s="123">
        <f t="shared" si="34"/>
        <v>34597</v>
      </c>
      <c r="M2111" s="108" t="s">
        <v>5740</v>
      </c>
      <c r="N2111" s="113" t="s">
        <v>9526</v>
      </c>
      <c r="Q2111" s="83" t="s">
        <v>5309</v>
      </c>
      <c r="R2111" s="182" t="s">
        <v>3876</v>
      </c>
      <c r="S2111" s="83" t="s">
        <v>139</v>
      </c>
      <c r="T2111" s="67" t="s">
        <v>140</v>
      </c>
      <c r="U2111" s="200" t="s">
        <v>7830</v>
      </c>
      <c r="X2111" s="83" t="s">
        <v>137</v>
      </c>
    </row>
    <row r="2112" spans="1:24" ht="23.25">
      <c r="A2112" s="67" t="s">
        <v>134</v>
      </c>
      <c r="B2112" s="67" t="s">
        <v>135</v>
      </c>
      <c r="C2112" s="83">
        <v>2315</v>
      </c>
      <c r="D2112" s="102" t="s">
        <v>5523</v>
      </c>
      <c r="E2112" s="83" t="s">
        <v>2281</v>
      </c>
      <c r="F2112" s="67" t="s">
        <v>5807</v>
      </c>
      <c r="G2112" s="83">
        <v>10800</v>
      </c>
      <c r="H2112" s="67" t="s">
        <v>162</v>
      </c>
      <c r="I2112" s="67">
        <v>1</v>
      </c>
      <c r="J2112" s="196">
        <v>39707</v>
      </c>
      <c r="K2112" s="67">
        <v>0</v>
      </c>
      <c r="L2112" s="123">
        <f t="shared" si="34"/>
        <v>30575</v>
      </c>
      <c r="M2112" s="108" t="s">
        <v>178</v>
      </c>
      <c r="N2112" s="113" t="s">
        <v>9526</v>
      </c>
      <c r="Q2112" s="83" t="s">
        <v>4496</v>
      </c>
      <c r="R2112" s="182" t="s">
        <v>3877</v>
      </c>
      <c r="S2112" s="83" t="s">
        <v>139</v>
      </c>
      <c r="T2112" s="67" t="s">
        <v>140</v>
      </c>
      <c r="U2112" s="200" t="s">
        <v>7830</v>
      </c>
      <c r="X2112" s="83" t="s">
        <v>137</v>
      </c>
    </row>
    <row r="2113" spans="1:24" ht="23.25">
      <c r="A2113" s="67" t="s">
        <v>134</v>
      </c>
      <c r="B2113" s="67" t="s">
        <v>135</v>
      </c>
      <c r="C2113" s="83">
        <v>4221</v>
      </c>
      <c r="D2113" s="102" t="s">
        <v>170</v>
      </c>
      <c r="E2113" s="83" t="s">
        <v>2282</v>
      </c>
      <c r="F2113" s="67" t="s">
        <v>5807</v>
      </c>
      <c r="G2113" s="83">
        <v>16800</v>
      </c>
      <c r="H2113" s="67" t="s">
        <v>162</v>
      </c>
      <c r="I2113" s="67">
        <v>1</v>
      </c>
      <c r="J2113" s="196">
        <v>43923</v>
      </c>
      <c r="K2113" s="67">
        <v>0</v>
      </c>
      <c r="L2113" s="123">
        <f t="shared" si="34"/>
        <v>34791</v>
      </c>
      <c r="M2113" s="108" t="s">
        <v>5943</v>
      </c>
      <c r="N2113" s="113" t="s">
        <v>9526</v>
      </c>
      <c r="Q2113" s="83" t="s">
        <v>5310</v>
      </c>
      <c r="R2113" s="182" t="s">
        <v>3878</v>
      </c>
      <c r="S2113" s="83" t="s">
        <v>139</v>
      </c>
      <c r="T2113" s="67" t="s">
        <v>140</v>
      </c>
      <c r="U2113" s="200" t="s">
        <v>7831</v>
      </c>
      <c r="X2113" s="83" t="s">
        <v>7777</v>
      </c>
    </row>
    <row r="2114" spans="1:24" ht="23.25">
      <c r="A2114" s="67" t="s">
        <v>134</v>
      </c>
      <c r="B2114" s="67" t="s">
        <v>135</v>
      </c>
      <c r="C2114" s="83">
        <v>4222</v>
      </c>
      <c r="D2114" s="102" t="s">
        <v>170</v>
      </c>
      <c r="E2114" s="83" t="s">
        <v>2283</v>
      </c>
      <c r="F2114" s="67" t="s">
        <v>136</v>
      </c>
      <c r="G2114" s="83">
        <v>132200</v>
      </c>
      <c r="H2114" s="67" t="s">
        <v>162</v>
      </c>
      <c r="I2114" s="67">
        <v>1</v>
      </c>
      <c r="J2114" s="196">
        <v>43950</v>
      </c>
      <c r="K2114" s="67">
        <v>0</v>
      </c>
      <c r="L2114" s="123">
        <f t="shared" si="34"/>
        <v>34818</v>
      </c>
      <c r="M2114" s="108" t="s">
        <v>5943</v>
      </c>
      <c r="N2114" s="113" t="s">
        <v>9526</v>
      </c>
      <c r="Q2114" s="83" t="s">
        <v>5311</v>
      </c>
      <c r="R2114" s="182" t="s">
        <v>3879</v>
      </c>
      <c r="S2114" s="83" t="s">
        <v>139</v>
      </c>
      <c r="T2114" s="67" t="s">
        <v>140</v>
      </c>
      <c r="U2114" s="200" t="s">
        <v>7831</v>
      </c>
      <c r="X2114" s="83" t="s">
        <v>137</v>
      </c>
    </row>
    <row r="2115" spans="1:24" ht="23.25">
      <c r="A2115" s="67" t="s">
        <v>134</v>
      </c>
      <c r="B2115" s="67" t="s">
        <v>135</v>
      </c>
      <c r="C2115" s="83">
        <v>4223</v>
      </c>
      <c r="D2115" s="102" t="s">
        <v>5531</v>
      </c>
      <c r="E2115" s="83" t="s">
        <v>2284</v>
      </c>
      <c r="F2115" s="67" t="s">
        <v>5807</v>
      </c>
      <c r="G2115" s="83">
        <v>8450</v>
      </c>
      <c r="H2115" s="67" t="s">
        <v>162</v>
      </c>
      <c r="I2115" s="67">
        <v>1</v>
      </c>
      <c r="J2115" s="196">
        <v>39707</v>
      </c>
      <c r="K2115" s="67">
        <v>0</v>
      </c>
      <c r="L2115" s="123">
        <f t="shared" si="34"/>
        <v>30575</v>
      </c>
      <c r="M2115" s="108" t="s">
        <v>166</v>
      </c>
      <c r="N2115" s="113" t="s">
        <v>9526</v>
      </c>
      <c r="Q2115" s="83" t="s">
        <v>5312</v>
      </c>
      <c r="R2115" s="182" t="s">
        <v>3880</v>
      </c>
      <c r="S2115" s="83" t="s">
        <v>139</v>
      </c>
      <c r="T2115" s="67" t="s">
        <v>140</v>
      </c>
      <c r="U2115" s="200" t="s">
        <v>7830</v>
      </c>
      <c r="X2115" s="83" t="s">
        <v>137</v>
      </c>
    </row>
    <row r="2116" spans="1:24" ht="23.25">
      <c r="A2116" s="67" t="s">
        <v>134</v>
      </c>
      <c r="B2116" s="67" t="s">
        <v>135</v>
      </c>
      <c r="C2116" s="83">
        <v>4218</v>
      </c>
      <c r="D2116" s="102" t="s">
        <v>5484</v>
      </c>
      <c r="E2116" s="83" t="s">
        <v>2285</v>
      </c>
      <c r="F2116" s="67" t="s">
        <v>5807</v>
      </c>
      <c r="G2116" s="83">
        <v>19200</v>
      </c>
      <c r="H2116" s="67" t="s">
        <v>162</v>
      </c>
      <c r="I2116" s="67">
        <v>1</v>
      </c>
      <c r="J2116" s="196">
        <v>39707</v>
      </c>
      <c r="K2116" s="67">
        <v>0</v>
      </c>
      <c r="L2116" s="123">
        <f t="shared" si="34"/>
        <v>30575</v>
      </c>
      <c r="M2116" s="108" t="s">
        <v>5836</v>
      </c>
      <c r="N2116" s="113" t="s">
        <v>9526</v>
      </c>
      <c r="Q2116" s="83" t="s">
        <v>5313</v>
      </c>
      <c r="R2116" s="182" t="s">
        <v>3881</v>
      </c>
      <c r="S2116" s="83" t="s">
        <v>139</v>
      </c>
      <c r="T2116" s="67" t="s">
        <v>140</v>
      </c>
      <c r="U2116" s="200" t="s">
        <v>7831</v>
      </c>
      <c r="X2116" s="83" t="s">
        <v>137</v>
      </c>
    </row>
    <row r="2117" spans="1:24" ht="23.25">
      <c r="A2117" s="67" t="s">
        <v>134</v>
      </c>
      <c r="B2117" s="67" t="s">
        <v>135</v>
      </c>
      <c r="C2117" s="83">
        <v>4220</v>
      </c>
      <c r="D2117" s="102" t="s">
        <v>5484</v>
      </c>
      <c r="E2117" s="83" t="s">
        <v>2286</v>
      </c>
      <c r="F2117" s="67" t="s">
        <v>136</v>
      </c>
      <c r="G2117" s="83">
        <v>19200</v>
      </c>
      <c r="H2117" s="67" t="s">
        <v>162</v>
      </c>
      <c r="I2117" s="67">
        <v>1</v>
      </c>
      <c r="J2117" s="196">
        <v>39707</v>
      </c>
      <c r="K2117" s="67">
        <v>0</v>
      </c>
      <c r="L2117" s="123">
        <f t="shared" si="34"/>
        <v>30575</v>
      </c>
      <c r="M2117" s="108" t="s">
        <v>5836</v>
      </c>
      <c r="N2117" s="113" t="s">
        <v>9526</v>
      </c>
      <c r="Q2117" s="83" t="s">
        <v>5313</v>
      </c>
      <c r="R2117" s="182" t="s">
        <v>3882</v>
      </c>
      <c r="S2117" s="83" t="s">
        <v>139</v>
      </c>
      <c r="T2117" s="67" t="s">
        <v>140</v>
      </c>
      <c r="U2117" s="200" t="s">
        <v>7831</v>
      </c>
      <c r="X2117" s="83" t="s">
        <v>137</v>
      </c>
    </row>
    <row r="2118" spans="1:24" ht="23.25">
      <c r="A2118" s="67" t="s">
        <v>134</v>
      </c>
      <c r="B2118" s="67" t="s">
        <v>135</v>
      </c>
      <c r="C2118" s="83">
        <v>4219</v>
      </c>
      <c r="D2118" s="102" t="s">
        <v>5484</v>
      </c>
      <c r="E2118" s="83" t="s">
        <v>2287</v>
      </c>
      <c r="F2118" s="67" t="s">
        <v>136</v>
      </c>
      <c r="G2118" s="83">
        <v>19200</v>
      </c>
      <c r="H2118" s="67" t="s">
        <v>162</v>
      </c>
      <c r="I2118" s="67">
        <v>1</v>
      </c>
      <c r="J2118" s="196">
        <v>39707</v>
      </c>
      <c r="K2118" s="67">
        <v>0</v>
      </c>
      <c r="L2118" s="123">
        <f t="shared" si="34"/>
        <v>30575</v>
      </c>
      <c r="M2118" s="108" t="s">
        <v>5836</v>
      </c>
      <c r="N2118" s="113" t="s">
        <v>9526</v>
      </c>
      <c r="Q2118" s="83" t="s">
        <v>5313</v>
      </c>
      <c r="R2118" s="182" t="s">
        <v>3883</v>
      </c>
      <c r="S2118" s="83" t="s">
        <v>139</v>
      </c>
      <c r="T2118" s="67" t="s">
        <v>140</v>
      </c>
      <c r="U2118" s="200" t="s">
        <v>7831</v>
      </c>
      <c r="X2118" s="83" t="s">
        <v>7778</v>
      </c>
    </row>
    <row r="2119" spans="1:24" ht="23.25">
      <c r="A2119" s="67" t="s">
        <v>134</v>
      </c>
      <c r="B2119" s="67" t="s">
        <v>135</v>
      </c>
      <c r="C2119" s="83">
        <v>4229</v>
      </c>
      <c r="D2119" s="102" t="s">
        <v>5534</v>
      </c>
      <c r="E2119" s="83" t="s">
        <v>2288</v>
      </c>
      <c r="F2119" s="67" t="s">
        <v>136</v>
      </c>
      <c r="G2119" s="83">
        <v>26400</v>
      </c>
      <c r="H2119" s="67" t="s">
        <v>162</v>
      </c>
      <c r="I2119" s="67">
        <v>1</v>
      </c>
      <c r="J2119" s="196">
        <v>44002</v>
      </c>
      <c r="K2119" s="67">
        <v>0</v>
      </c>
      <c r="L2119" s="123">
        <f t="shared" si="34"/>
        <v>34870</v>
      </c>
      <c r="M2119" s="108" t="s">
        <v>5885</v>
      </c>
      <c r="N2119" s="113" t="s">
        <v>9526</v>
      </c>
      <c r="Q2119" s="83" t="s">
        <v>5314</v>
      </c>
      <c r="R2119" s="182" t="s">
        <v>3884</v>
      </c>
      <c r="S2119" s="83" t="s">
        <v>139</v>
      </c>
      <c r="T2119" s="67" t="s">
        <v>140</v>
      </c>
      <c r="U2119" s="200" t="s">
        <v>7832</v>
      </c>
      <c r="X2119" s="83" t="s">
        <v>7779</v>
      </c>
    </row>
    <row r="2120" spans="1:24" ht="23.25">
      <c r="A2120" s="67" t="s">
        <v>134</v>
      </c>
      <c r="B2120" s="67" t="s">
        <v>135</v>
      </c>
      <c r="C2120" s="83">
        <v>4231</v>
      </c>
      <c r="D2120" s="102" t="s">
        <v>175</v>
      </c>
      <c r="E2120" s="83" t="s">
        <v>2289</v>
      </c>
      <c r="F2120" s="67" t="s">
        <v>136</v>
      </c>
      <c r="G2120" s="83">
        <v>9925</v>
      </c>
      <c r="H2120" s="67" t="s">
        <v>162</v>
      </c>
      <c r="I2120" s="67">
        <v>1</v>
      </c>
      <c r="J2120" s="196">
        <v>44007</v>
      </c>
      <c r="K2120" s="67">
        <v>0</v>
      </c>
      <c r="L2120" s="123">
        <f t="shared" si="34"/>
        <v>34875</v>
      </c>
      <c r="M2120" s="108" t="s">
        <v>5738</v>
      </c>
      <c r="N2120" s="113" t="s">
        <v>9526</v>
      </c>
      <c r="Q2120" s="83" t="s">
        <v>5315</v>
      </c>
      <c r="R2120" s="182" t="s">
        <v>3885</v>
      </c>
      <c r="S2120" s="83" t="s">
        <v>139</v>
      </c>
      <c r="T2120" s="67" t="s">
        <v>140</v>
      </c>
      <c r="U2120" s="200" t="s">
        <v>7830</v>
      </c>
      <c r="X2120" s="83" t="s">
        <v>137</v>
      </c>
    </row>
    <row r="2121" spans="1:24" ht="23.25">
      <c r="A2121" s="67" t="s">
        <v>134</v>
      </c>
      <c r="B2121" s="67" t="s">
        <v>135</v>
      </c>
      <c r="C2121" s="83">
        <v>4232</v>
      </c>
      <c r="D2121" s="102" t="s">
        <v>175</v>
      </c>
      <c r="E2121" s="83" t="s">
        <v>2290</v>
      </c>
      <c r="F2121" s="67" t="s">
        <v>136</v>
      </c>
      <c r="G2121" s="83">
        <v>9925</v>
      </c>
      <c r="H2121" s="67" t="s">
        <v>162</v>
      </c>
      <c r="I2121" s="67">
        <v>1</v>
      </c>
      <c r="J2121" s="196">
        <v>44007</v>
      </c>
      <c r="K2121" s="67">
        <v>0</v>
      </c>
      <c r="L2121" s="123">
        <f t="shared" si="34"/>
        <v>34875</v>
      </c>
      <c r="M2121" s="108" t="s">
        <v>5738</v>
      </c>
      <c r="N2121" s="113" t="s">
        <v>9526</v>
      </c>
      <c r="Q2121" s="83" t="s">
        <v>5316</v>
      </c>
      <c r="R2121" s="182" t="s">
        <v>3886</v>
      </c>
      <c r="S2121" s="83" t="s">
        <v>139</v>
      </c>
      <c r="T2121" s="67" t="s">
        <v>140</v>
      </c>
      <c r="U2121" s="200" t="s">
        <v>7830</v>
      </c>
      <c r="X2121" s="83" t="s">
        <v>137</v>
      </c>
    </row>
    <row r="2122" spans="1:24" ht="23.25">
      <c r="A2122" s="67" t="s">
        <v>134</v>
      </c>
      <c r="B2122" s="67" t="s">
        <v>135</v>
      </c>
      <c r="C2122" s="83">
        <v>4234</v>
      </c>
      <c r="D2122" s="102" t="s">
        <v>5489</v>
      </c>
      <c r="E2122" s="83" t="s">
        <v>2291</v>
      </c>
      <c r="F2122" s="67" t="s">
        <v>5807</v>
      </c>
      <c r="G2122" s="83">
        <v>9500</v>
      </c>
      <c r="H2122" s="67" t="s">
        <v>162</v>
      </c>
      <c r="I2122" s="67">
        <v>1</v>
      </c>
      <c r="J2122" s="196">
        <v>44015</v>
      </c>
      <c r="K2122" s="67">
        <v>0</v>
      </c>
      <c r="L2122" s="123">
        <f t="shared" si="34"/>
        <v>34883</v>
      </c>
      <c r="M2122" s="108" t="s">
        <v>5780</v>
      </c>
      <c r="N2122" s="113" t="s">
        <v>9526</v>
      </c>
      <c r="Q2122" s="83" t="s">
        <v>4879</v>
      </c>
      <c r="R2122" s="182" t="s">
        <v>3887</v>
      </c>
      <c r="S2122" s="83" t="s">
        <v>139</v>
      </c>
      <c r="T2122" s="67" t="s">
        <v>140</v>
      </c>
      <c r="U2122" s="200" t="s">
        <v>7830</v>
      </c>
      <c r="X2122" s="83" t="s">
        <v>137</v>
      </c>
    </row>
    <row r="2123" spans="1:24" ht="23.25">
      <c r="A2123" s="67" t="s">
        <v>134</v>
      </c>
      <c r="B2123" s="67" t="s">
        <v>135</v>
      </c>
      <c r="C2123" s="83">
        <v>4197</v>
      </c>
      <c r="D2123" s="102" t="s">
        <v>172</v>
      </c>
      <c r="E2123" s="83" t="s">
        <v>2292</v>
      </c>
      <c r="F2123" s="67" t="s">
        <v>136</v>
      </c>
      <c r="G2123" s="83">
        <v>2950</v>
      </c>
      <c r="H2123" s="67" t="s">
        <v>162</v>
      </c>
      <c r="I2123" s="67">
        <v>1</v>
      </c>
      <c r="J2123" s="196">
        <v>44022</v>
      </c>
      <c r="K2123" s="67">
        <v>0</v>
      </c>
      <c r="L2123" s="123">
        <f t="shared" si="34"/>
        <v>34890</v>
      </c>
      <c r="M2123" s="108" t="s">
        <v>5875</v>
      </c>
      <c r="N2123" s="113" t="s">
        <v>9526</v>
      </c>
      <c r="Q2123" s="83" t="s">
        <v>5317</v>
      </c>
      <c r="R2123" s="182" t="s">
        <v>3888</v>
      </c>
      <c r="S2123" s="83" t="s">
        <v>139</v>
      </c>
      <c r="T2123" s="67" t="s">
        <v>140</v>
      </c>
      <c r="U2123" s="200" t="s">
        <v>7830</v>
      </c>
      <c r="X2123" s="83" t="s">
        <v>137</v>
      </c>
    </row>
    <row r="2124" spans="1:24" ht="23.25">
      <c r="A2124" s="67" t="s">
        <v>134</v>
      </c>
      <c r="B2124" s="67" t="s">
        <v>135</v>
      </c>
      <c r="C2124" s="83">
        <v>4225</v>
      </c>
      <c r="D2124" s="102" t="s">
        <v>5500</v>
      </c>
      <c r="E2124" s="83" t="s">
        <v>2293</v>
      </c>
      <c r="F2124" s="67" t="s">
        <v>136</v>
      </c>
      <c r="G2124" s="83">
        <v>10800</v>
      </c>
      <c r="H2124" s="67" t="s">
        <v>162</v>
      </c>
      <c r="I2124" s="67">
        <v>1</v>
      </c>
      <c r="J2124" s="196">
        <v>44030</v>
      </c>
      <c r="K2124" s="67">
        <v>0</v>
      </c>
      <c r="L2124" s="123">
        <f t="shared" si="34"/>
        <v>34898</v>
      </c>
      <c r="M2124" s="108" t="s">
        <v>5873</v>
      </c>
      <c r="N2124" s="113" t="s">
        <v>9526</v>
      </c>
      <c r="Q2124" s="83" t="s">
        <v>5318</v>
      </c>
      <c r="R2124" s="182" t="s">
        <v>3889</v>
      </c>
      <c r="S2124" s="83" t="s">
        <v>139</v>
      </c>
      <c r="T2124" s="67" t="s">
        <v>140</v>
      </c>
      <c r="U2124" s="200" t="s">
        <v>7830</v>
      </c>
      <c r="X2124" s="83" t="s">
        <v>137</v>
      </c>
    </row>
    <row r="2125" spans="1:24" ht="23.25">
      <c r="A2125" s="67" t="s">
        <v>134</v>
      </c>
      <c r="B2125" s="67" t="s">
        <v>135</v>
      </c>
      <c r="C2125" s="83">
        <v>4226</v>
      </c>
      <c r="D2125" s="102" t="s">
        <v>5500</v>
      </c>
      <c r="E2125" s="83" t="s">
        <v>2294</v>
      </c>
      <c r="F2125" s="67" t="s">
        <v>136</v>
      </c>
      <c r="G2125" s="83">
        <v>10800</v>
      </c>
      <c r="H2125" s="67" t="s">
        <v>162</v>
      </c>
      <c r="I2125" s="67">
        <v>1</v>
      </c>
      <c r="J2125" s="196">
        <v>44030</v>
      </c>
      <c r="K2125" s="67">
        <v>0</v>
      </c>
      <c r="L2125" s="123">
        <f t="shared" si="34"/>
        <v>34898</v>
      </c>
      <c r="M2125" s="108" t="s">
        <v>5873</v>
      </c>
      <c r="N2125" s="113" t="s">
        <v>9526</v>
      </c>
      <c r="Q2125" s="83" t="s">
        <v>5318</v>
      </c>
      <c r="R2125" s="182" t="s">
        <v>3890</v>
      </c>
      <c r="S2125" s="83" t="s">
        <v>139</v>
      </c>
      <c r="T2125" s="67" t="s">
        <v>140</v>
      </c>
      <c r="U2125" s="200" t="s">
        <v>7830</v>
      </c>
      <c r="X2125" s="83" t="s">
        <v>137</v>
      </c>
    </row>
    <row r="2126" spans="1:24" ht="23.25">
      <c r="A2126" s="67" t="s">
        <v>134</v>
      </c>
      <c r="B2126" s="67" t="s">
        <v>135</v>
      </c>
      <c r="C2126" s="83">
        <v>4241</v>
      </c>
      <c r="D2126" s="102" t="s">
        <v>5531</v>
      </c>
      <c r="E2126" s="83" t="s">
        <v>2295</v>
      </c>
      <c r="F2126" s="67" t="s">
        <v>136</v>
      </c>
      <c r="G2126" s="83">
        <v>16200</v>
      </c>
      <c r="H2126" s="67" t="s">
        <v>162</v>
      </c>
      <c r="I2126" s="67">
        <v>1</v>
      </c>
      <c r="J2126" s="196">
        <v>44106</v>
      </c>
      <c r="K2126" s="67">
        <v>0</v>
      </c>
      <c r="L2126" s="123">
        <f t="shared" si="34"/>
        <v>34974</v>
      </c>
      <c r="M2126" s="108" t="s">
        <v>5805</v>
      </c>
      <c r="N2126" s="113" t="s">
        <v>9526</v>
      </c>
      <c r="Q2126" s="83" t="s">
        <v>5319</v>
      </c>
      <c r="R2126" s="182" t="s">
        <v>3891</v>
      </c>
      <c r="S2126" s="83" t="s">
        <v>139</v>
      </c>
      <c r="T2126" s="67" t="s">
        <v>140</v>
      </c>
      <c r="U2126" s="200" t="s">
        <v>7831</v>
      </c>
      <c r="X2126" s="83" t="s">
        <v>137</v>
      </c>
    </row>
    <row r="2127" spans="1:24" ht="23.25">
      <c r="A2127" s="67" t="s">
        <v>134</v>
      </c>
      <c r="B2127" s="67" t="s">
        <v>135</v>
      </c>
      <c r="C2127" s="83">
        <v>4242</v>
      </c>
      <c r="D2127" s="102" t="s">
        <v>5480</v>
      </c>
      <c r="E2127" s="83" t="s">
        <v>2296</v>
      </c>
      <c r="F2127" s="67" t="s">
        <v>136</v>
      </c>
      <c r="G2127" s="83">
        <v>9400</v>
      </c>
      <c r="H2127" s="67" t="s">
        <v>162</v>
      </c>
      <c r="I2127" s="67">
        <v>1</v>
      </c>
      <c r="J2127" s="196">
        <v>44106</v>
      </c>
      <c r="K2127" s="67">
        <v>0</v>
      </c>
      <c r="L2127" s="123">
        <f t="shared" si="34"/>
        <v>34974</v>
      </c>
      <c r="M2127" s="108" t="s">
        <v>5889</v>
      </c>
      <c r="N2127" s="113" t="s">
        <v>9526</v>
      </c>
      <c r="Q2127" s="83" t="s">
        <v>5320</v>
      </c>
      <c r="R2127" s="182" t="s">
        <v>3892</v>
      </c>
      <c r="S2127" s="83" t="s">
        <v>139</v>
      </c>
      <c r="T2127" s="67" t="s">
        <v>140</v>
      </c>
      <c r="U2127" s="200" t="s">
        <v>7830</v>
      </c>
      <c r="X2127" s="83" t="s">
        <v>137</v>
      </c>
    </row>
    <row r="2128" spans="1:24" ht="23.25">
      <c r="A2128" s="67" t="s">
        <v>134</v>
      </c>
      <c r="B2128" s="67" t="s">
        <v>135</v>
      </c>
      <c r="C2128" s="83">
        <v>4243</v>
      </c>
      <c r="D2128" s="102" t="s">
        <v>5490</v>
      </c>
      <c r="E2128" s="83" t="s">
        <v>2297</v>
      </c>
      <c r="F2128" s="67" t="s">
        <v>136</v>
      </c>
      <c r="G2128" s="83">
        <v>5500</v>
      </c>
      <c r="H2128" s="67" t="s">
        <v>162</v>
      </c>
      <c r="I2128" s="67">
        <v>1</v>
      </c>
      <c r="J2128" s="196">
        <v>44106</v>
      </c>
      <c r="K2128" s="67">
        <v>0</v>
      </c>
      <c r="L2128" s="123">
        <f t="shared" si="34"/>
        <v>34974</v>
      </c>
      <c r="M2128" s="108" t="s">
        <v>5933</v>
      </c>
      <c r="N2128" s="113" t="s">
        <v>9526</v>
      </c>
      <c r="Q2128" s="83" t="s">
        <v>5321</v>
      </c>
      <c r="R2128" s="182" t="s">
        <v>3893</v>
      </c>
      <c r="S2128" s="83" t="s">
        <v>139</v>
      </c>
      <c r="T2128" s="67" t="s">
        <v>140</v>
      </c>
      <c r="U2128" s="200" t="s">
        <v>7830</v>
      </c>
      <c r="X2128" s="83" t="s">
        <v>137</v>
      </c>
    </row>
    <row r="2129" spans="1:24" ht="23.25">
      <c r="A2129" s="67" t="s">
        <v>134</v>
      </c>
      <c r="B2129" s="67" t="s">
        <v>135</v>
      </c>
      <c r="C2129" s="83">
        <v>4244</v>
      </c>
      <c r="D2129" s="102" t="s">
        <v>5490</v>
      </c>
      <c r="E2129" s="83" t="s">
        <v>2298</v>
      </c>
      <c r="F2129" s="67" t="s">
        <v>136</v>
      </c>
      <c r="G2129" s="83">
        <v>5500</v>
      </c>
      <c r="H2129" s="67" t="s">
        <v>162</v>
      </c>
      <c r="I2129" s="67">
        <v>1</v>
      </c>
      <c r="J2129" s="196">
        <v>44106</v>
      </c>
      <c r="K2129" s="67">
        <v>0</v>
      </c>
      <c r="L2129" s="123">
        <f t="shared" si="34"/>
        <v>34974</v>
      </c>
      <c r="M2129" s="108" t="s">
        <v>5933</v>
      </c>
      <c r="N2129" s="113" t="s">
        <v>9526</v>
      </c>
      <c r="Q2129" s="83" t="s">
        <v>5322</v>
      </c>
      <c r="R2129" s="182" t="s">
        <v>3894</v>
      </c>
      <c r="S2129" s="83" t="s">
        <v>139</v>
      </c>
      <c r="T2129" s="67" t="s">
        <v>140</v>
      </c>
      <c r="U2129" s="200" t="s">
        <v>7830</v>
      </c>
      <c r="X2129" s="83" t="s">
        <v>137</v>
      </c>
    </row>
    <row r="2130" spans="1:24" ht="23.25">
      <c r="A2130" s="67" t="s">
        <v>134</v>
      </c>
      <c r="B2130" s="67" t="s">
        <v>135</v>
      </c>
      <c r="C2130" s="83">
        <v>4258</v>
      </c>
      <c r="D2130" s="102" t="s">
        <v>5589</v>
      </c>
      <c r="E2130" s="83" t="s">
        <v>2299</v>
      </c>
      <c r="F2130" s="67" t="s">
        <v>136</v>
      </c>
      <c r="G2130" s="83">
        <v>12500</v>
      </c>
      <c r="H2130" s="67" t="s">
        <v>162</v>
      </c>
      <c r="I2130" s="67">
        <v>1</v>
      </c>
      <c r="J2130" s="196">
        <v>44306</v>
      </c>
      <c r="K2130" s="67">
        <v>0</v>
      </c>
      <c r="L2130" s="123">
        <f t="shared" si="34"/>
        <v>35175</v>
      </c>
      <c r="M2130" s="108" t="s">
        <v>5758</v>
      </c>
      <c r="N2130" s="113" t="s">
        <v>9526</v>
      </c>
      <c r="Q2130" s="83" t="s">
        <v>5323</v>
      </c>
      <c r="R2130" s="182" t="s">
        <v>3895</v>
      </c>
      <c r="S2130" s="83" t="s">
        <v>139</v>
      </c>
      <c r="T2130" s="67" t="s">
        <v>140</v>
      </c>
      <c r="U2130" s="200" t="s">
        <v>7831</v>
      </c>
      <c r="X2130" s="83" t="s">
        <v>137</v>
      </c>
    </row>
    <row r="2131" spans="1:24" ht="23.25">
      <c r="A2131" s="67" t="s">
        <v>134</v>
      </c>
      <c r="B2131" s="67" t="s">
        <v>135</v>
      </c>
      <c r="C2131" s="83">
        <v>4259</v>
      </c>
      <c r="D2131" s="102" t="s">
        <v>5589</v>
      </c>
      <c r="E2131" s="83" t="s">
        <v>2300</v>
      </c>
      <c r="F2131" s="67" t="s">
        <v>136</v>
      </c>
      <c r="G2131" s="83">
        <v>12500</v>
      </c>
      <c r="H2131" s="67" t="s">
        <v>162</v>
      </c>
      <c r="I2131" s="67">
        <v>1</v>
      </c>
      <c r="J2131" s="196">
        <v>44306</v>
      </c>
      <c r="K2131" s="67">
        <v>0</v>
      </c>
      <c r="L2131" s="123">
        <f t="shared" si="34"/>
        <v>35175</v>
      </c>
      <c r="M2131" s="108" t="s">
        <v>5758</v>
      </c>
      <c r="N2131" s="113" t="s">
        <v>9526</v>
      </c>
      <c r="Q2131" s="83" t="s">
        <v>5324</v>
      </c>
      <c r="R2131" s="182" t="s">
        <v>3896</v>
      </c>
      <c r="S2131" s="83" t="s">
        <v>139</v>
      </c>
      <c r="T2131" s="67" t="s">
        <v>140</v>
      </c>
      <c r="U2131" s="200" t="s">
        <v>7831</v>
      </c>
      <c r="X2131" s="83" t="s">
        <v>137</v>
      </c>
    </row>
    <row r="2132" spans="1:24" ht="23.25">
      <c r="A2132" s="67" t="s">
        <v>134</v>
      </c>
      <c r="B2132" s="67" t="s">
        <v>135</v>
      </c>
      <c r="C2132" s="83">
        <v>4260</v>
      </c>
      <c r="D2132" s="102" t="s">
        <v>5589</v>
      </c>
      <c r="E2132" s="83" t="s">
        <v>2301</v>
      </c>
      <c r="F2132" s="67" t="s">
        <v>136</v>
      </c>
      <c r="G2132" s="83">
        <v>12500</v>
      </c>
      <c r="H2132" s="67" t="s">
        <v>162</v>
      </c>
      <c r="I2132" s="67">
        <v>1</v>
      </c>
      <c r="J2132" s="196">
        <v>44306</v>
      </c>
      <c r="K2132" s="67">
        <v>0</v>
      </c>
      <c r="L2132" s="123">
        <f t="shared" si="34"/>
        <v>35175</v>
      </c>
      <c r="M2132" s="108" t="s">
        <v>5758</v>
      </c>
      <c r="N2132" s="113" t="s">
        <v>9526</v>
      </c>
      <c r="Q2132" s="83" t="s">
        <v>5323</v>
      </c>
      <c r="R2132" s="182" t="s">
        <v>3897</v>
      </c>
      <c r="S2132" s="83" t="s">
        <v>139</v>
      </c>
      <c r="T2132" s="67" t="s">
        <v>140</v>
      </c>
      <c r="U2132" s="200" t="s">
        <v>7831</v>
      </c>
      <c r="X2132" s="83" t="s">
        <v>7780</v>
      </c>
    </row>
    <row r="2133" spans="1:24" ht="23.25">
      <c r="A2133" s="67" t="s">
        <v>134</v>
      </c>
      <c r="B2133" s="67" t="s">
        <v>135</v>
      </c>
      <c r="C2133" s="83">
        <v>4063</v>
      </c>
      <c r="D2133" s="102" t="s">
        <v>5481</v>
      </c>
      <c r="E2133" s="83" t="s">
        <v>2302</v>
      </c>
      <c r="F2133" s="67" t="s">
        <v>136</v>
      </c>
      <c r="G2133" s="83">
        <v>13225</v>
      </c>
      <c r="H2133" s="67" t="s">
        <v>162</v>
      </c>
      <c r="I2133" s="67">
        <v>1</v>
      </c>
      <c r="J2133" s="196">
        <v>39707</v>
      </c>
      <c r="K2133" s="67">
        <v>0</v>
      </c>
      <c r="L2133" s="123">
        <f t="shared" si="34"/>
        <v>30575</v>
      </c>
      <c r="M2133" s="108" t="s">
        <v>5743</v>
      </c>
      <c r="N2133" s="113" t="s">
        <v>9526</v>
      </c>
      <c r="Q2133" s="83" t="s">
        <v>5325</v>
      </c>
      <c r="R2133" s="182" t="s">
        <v>3898</v>
      </c>
      <c r="S2133" s="83" t="s">
        <v>139</v>
      </c>
      <c r="T2133" s="67" t="s">
        <v>140</v>
      </c>
      <c r="U2133" s="200" t="s">
        <v>7831</v>
      </c>
      <c r="X2133" s="83" t="s">
        <v>7781</v>
      </c>
    </row>
    <row r="2134" spans="1:24" ht="23.25">
      <c r="A2134" s="67" t="s">
        <v>134</v>
      </c>
      <c r="B2134" s="67" t="s">
        <v>135</v>
      </c>
      <c r="C2134" s="83">
        <v>4262</v>
      </c>
      <c r="D2134" s="102" t="s">
        <v>5481</v>
      </c>
      <c r="E2134" s="83" t="s">
        <v>2303</v>
      </c>
      <c r="F2134" s="67" t="s">
        <v>136</v>
      </c>
      <c r="G2134" s="83">
        <v>13225</v>
      </c>
      <c r="H2134" s="67" t="s">
        <v>162</v>
      </c>
      <c r="I2134" s="67">
        <v>1</v>
      </c>
      <c r="J2134" s="196">
        <v>44314</v>
      </c>
      <c r="K2134" s="67">
        <v>0</v>
      </c>
      <c r="L2134" s="123">
        <f t="shared" si="34"/>
        <v>35183</v>
      </c>
      <c r="M2134" s="108" t="s">
        <v>5764</v>
      </c>
      <c r="N2134" s="113" t="s">
        <v>9526</v>
      </c>
      <c r="Q2134" s="83" t="s">
        <v>5326</v>
      </c>
      <c r="R2134" s="182" t="s">
        <v>3899</v>
      </c>
      <c r="S2134" s="83" t="s">
        <v>139</v>
      </c>
      <c r="T2134" s="67" t="s">
        <v>140</v>
      </c>
      <c r="U2134" s="200" t="s">
        <v>7831</v>
      </c>
      <c r="X2134" s="83" t="s">
        <v>7782</v>
      </c>
    </row>
    <row r="2135" spans="1:24" ht="23.25">
      <c r="A2135" s="67" t="s">
        <v>134</v>
      </c>
      <c r="B2135" s="67" t="s">
        <v>135</v>
      </c>
      <c r="C2135" s="83">
        <v>4265</v>
      </c>
      <c r="D2135" s="102" t="s">
        <v>5515</v>
      </c>
      <c r="E2135" s="83" t="s">
        <v>2304</v>
      </c>
      <c r="F2135" s="67" t="s">
        <v>136</v>
      </c>
      <c r="G2135" s="83">
        <v>28900</v>
      </c>
      <c r="H2135" s="67" t="s">
        <v>162</v>
      </c>
      <c r="I2135" s="67">
        <v>1</v>
      </c>
      <c r="J2135" s="196">
        <v>44361</v>
      </c>
      <c r="K2135" s="67">
        <v>0</v>
      </c>
      <c r="L2135" s="123">
        <f t="shared" si="34"/>
        <v>35230</v>
      </c>
      <c r="M2135" s="108" t="s">
        <v>5764</v>
      </c>
      <c r="N2135" s="113" t="s">
        <v>9526</v>
      </c>
      <c r="Q2135" s="83" t="s">
        <v>5327</v>
      </c>
      <c r="R2135" s="182" t="s">
        <v>3900</v>
      </c>
      <c r="S2135" s="83" t="s">
        <v>139</v>
      </c>
      <c r="T2135" s="67" t="s">
        <v>140</v>
      </c>
      <c r="U2135" s="200" t="s">
        <v>7831</v>
      </c>
      <c r="X2135" s="83" t="s">
        <v>137</v>
      </c>
    </row>
    <row r="2136" spans="1:24" ht="23.25">
      <c r="A2136" s="67" t="s">
        <v>134</v>
      </c>
      <c r="B2136" s="67" t="s">
        <v>135</v>
      </c>
      <c r="C2136" s="83">
        <v>4266</v>
      </c>
      <c r="D2136" s="102" t="s">
        <v>5515</v>
      </c>
      <c r="E2136" s="83" t="s">
        <v>2305</v>
      </c>
      <c r="F2136" s="67" t="s">
        <v>136</v>
      </c>
      <c r="G2136" s="83">
        <v>29000</v>
      </c>
      <c r="H2136" s="67" t="s">
        <v>162</v>
      </c>
      <c r="I2136" s="67">
        <v>1</v>
      </c>
      <c r="J2136" s="196">
        <v>44361</v>
      </c>
      <c r="K2136" s="67">
        <v>0</v>
      </c>
      <c r="L2136" s="123">
        <f t="shared" si="34"/>
        <v>35230</v>
      </c>
      <c r="M2136" s="108" t="s">
        <v>6074</v>
      </c>
      <c r="N2136" s="113" t="s">
        <v>9526</v>
      </c>
      <c r="Q2136" s="83" t="s">
        <v>5327</v>
      </c>
      <c r="R2136" s="182" t="s">
        <v>3901</v>
      </c>
      <c r="S2136" s="83" t="s">
        <v>139</v>
      </c>
      <c r="T2136" s="67" t="s">
        <v>140</v>
      </c>
      <c r="U2136" s="200" t="s">
        <v>7831</v>
      </c>
      <c r="X2136" s="83" t="s">
        <v>7783</v>
      </c>
    </row>
    <row r="2137" spans="1:24" ht="23.25">
      <c r="A2137" s="67" t="s">
        <v>134</v>
      </c>
      <c r="B2137" s="67" t="s">
        <v>135</v>
      </c>
      <c r="C2137" s="83">
        <v>4267</v>
      </c>
      <c r="D2137" s="102" t="s">
        <v>5515</v>
      </c>
      <c r="E2137" s="83" t="s">
        <v>2306</v>
      </c>
      <c r="F2137" s="67" t="s">
        <v>5807</v>
      </c>
      <c r="G2137" s="83">
        <v>11800</v>
      </c>
      <c r="H2137" s="67" t="s">
        <v>162</v>
      </c>
      <c r="I2137" s="67">
        <v>1</v>
      </c>
      <c r="J2137" s="196">
        <v>44361</v>
      </c>
      <c r="K2137" s="67">
        <v>0</v>
      </c>
      <c r="L2137" s="123">
        <f t="shared" si="34"/>
        <v>35230</v>
      </c>
      <c r="M2137" s="108" t="s">
        <v>5764</v>
      </c>
      <c r="N2137" s="113" t="s">
        <v>9526</v>
      </c>
      <c r="Q2137" s="83" t="s">
        <v>5327</v>
      </c>
      <c r="R2137" s="182" t="s">
        <v>3902</v>
      </c>
      <c r="S2137" s="83" t="s">
        <v>139</v>
      </c>
      <c r="T2137" s="67" t="s">
        <v>140</v>
      </c>
      <c r="U2137" s="200" t="s">
        <v>7831</v>
      </c>
      <c r="X2137" s="83" t="s">
        <v>7784</v>
      </c>
    </row>
    <row r="2138" spans="1:24" ht="23.25">
      <c r="A2138" s="67" t="s">
        <v>134</v>
      </c>
      <c r="B2138" s="67" t="s">
        <v>135</v>
      </c>
      <c r="C2138" s="83">
        <v>4277</v>
      </c>
      <c r="D2138" s="102" t="s">
        <v>5712</v>
      </c>
      <c r="E2138" s="83" t="s">
        <v>2307</v>
      </c>
      <c r="F2138" s="67" t="s">
        <v>5807</v>
      </c>
      <c r="G2138" s="83">
        <v>15000</v>
      </c>
      <c r="H2138" s="67" t="s">
        <v>162</v>
      </c>
      <c r="I2138" s="67">
        <v>1</v>
      </c>
      <c r="J2138" s="196">
        <v>44468</v>
      </c>
      <c r="K2138" s="67">
        <v>0</v>
      </c>
      <c r="L2138" s="123">
        <f t="shared" si="34"/>
        <v>35337</v>
      </c>
      <c r="M2138" s="108" t="s">
        <v>6075</v>
      </c>
      <c r="N2138" s="113" t="s">
        <v>9526</v>
      </c>
      <c r="Q2138" s="83" t="s">
        <v>5328</v>
      </c>
      <c r="R2138" s="182" t="s">
        <v>3903</v>
      </c>
      <c r="S2138" s="83" t="s">
        <v>139</v>
      </c>
      <c r="T2138" s="67" t="s">
        <v>140</v>
      </c>
      <c r="U2138" s="200" t="s">
        <v>7831</v>
      </c>
      <c r="X2138" s="83" t="s">
        <v>137</v>
      </c>
    </row>
    <row r="2139" spans="1:24" ht="23.25">
      <c r="A2139" s="67" t="s">
        <v>134</v>
      </c>
      <c r="B2139" s="67" t="s">
        <v>135</v>
      </c>
      <c r="C2139" s="83">
        <v>4278</v>
      </c>
      <c r="D2139" s="102" t="s">
        <v>5712</v>
      </c>
      <c r="E2139" s="83" t="s">
        <v>2308</v>
      </c>
      <c r="F2139" s="67" t="s">
        <v>136</v>
      </c>
      <c r="G2139" s="83">
        <v>15000</v>
      </c>
      <c r="H2139" s="67" t="s">
        <v>162</v>
      </c>
      <c r="I2139" s="67">
        <v>1</v>
      </c>
      <c r="J2139" s="196">
        <v>44468</v>
      </c>
      <c r="K2139" s="67">
        <v>0</v>
      </c>
      <c r="L2139" s="123">
        <f t="shared" si="34"/>
        <v>35337</v>
      </c>
      <c r="M2139" s="108" t="s">
        <v>6075</v>
      </c>
      <c r="N2139" s="113" t="s">
        <v>9526</v>
      </c>
      <c r="Q2139" s="83" t="s">
        <v>5329</v>
      </c>
      <c r="R2139" s="182" t="s">
        <v>3904</v>
      </c>
      <c r="S2139" s="83" t="s">
        <v>139</v>
      </c>
      <c r="T2139" s="67" t="s">
        <v>140</v>
      </c>
      <c r="U2139" s="200" t="s">
        <v>7831</v>
      </c>
      <c r="X2139" s="83" t="s">
        <v>137</v>
      </c>
    </row>
    <row r="2140" spans="1:24" ht="23.25">
      <c r="A2140" s="67" t="s">
        <v>134</v>
      </c>
      <c r="B2140" s="67" t="s">
        <v>135</v>
      </c>
      <c r="C2140" s="83">
        <v>4279</v>
      </c>
      <c r="D2140" s="102" t="s">
        <v>5712</v>
      </c>
      <c r="E2140" s="83" t="s">
        <v>2309</v>
      </c>
      <c r="F2140" s="67" t="s">
        <v>136</v>
      </c>
      <c r="G2140" s="83">
        <v>15000</v>
      </c>
      <c r="H2140" s="67" t="s">
        <v>162</v>
      </c>
      <c r="I2140" s="67">
        <v>1</v>
      </c>
      <c r="J2140" s="196">
        <v>44468</v>
      </c>
      <c r="K2140" s="67">
        <v>0</v>
      </c>
      <c r="L2140" s="123">
        <f t="shared" si="34"/>
        <v>35337</v>
      </c>
      <c r="M2140" s="108" t="s">
        <v>6075</v>
      </c>
      <c r="N2140" s="113" t="s">
        <v>9526</v>
      </c>
      <c r="Q2140" s="83" t="s">
        <v>5330</v>
      </c>
      <c r="R2140" s="182" t="s">
        <v>3905</v>
      </c>
      <c r="S2140" s="83" t="s">
        <v>139</v>
      </c>
      <c r="T2140" s="67" t="s">
        <v>140</v>
      </c>
      <c r="U2140" s="200" t="s">
        <v>7831</v>
      </c>
      <c r="X2140" s="83" t="s">
        <v>137</v>
      </c>
    </row>
    <row r="2141" spans="1:24" ht="23.25">
      <c r="A2141" s="67" t="s">
        <v>134</v>
      </c>
      <c r="B2141" s="67" t="s">
        <v>135</v>
      </c>
      <c r="C2141" s="83">
        <v>4280</v>
      </c>
      <c r="D2141" s="102" t="s">
        <v>5501</v>
      </c>
      <c r="E2141" s="83" t="s">
        <v>2310</v>
      </c>
      <c r="F2141" s="67" t="s">
        <v>5807</v>
      </c>
      <c r="G2141" s="83">
        <v>9550</v>
      </c>
      <c r="H2141" s="67" t="s">
        <v>162</v>
      </c>
      <c r="I2141" s="67">
        <v>1</v>
      </c>
      <c r="J2141" s="196">
        <v>44489</v>
      </c>
      <c r="K2141" s="67">
        <v>0</v>
      </c>
      <c r="L2141" s="123">
        <f t="shared" si="34"/>
        <v>35358</v>
      </c>
      <c r="M2141" s="108" t="s">
        <v>5820</v>
      </c>
      <c r="N2141" s="113" t="s">
        <v>9526</v>
      </c>
      <c r="Q2141" s="83" t="s">
        <v>5331</v>
      </c>
      <c r="R2141" s="182" t="s">
        <v>3906</v>
      </c>
      <c r="S2141" s="83" t="s">
        <v>139</v>
      </c>
      <c r="T2141" s="67" t="s">
        <v>140</v>
      </c>
      <c r="U2141" s="200" t="s">
        <v>7831</v>
      </c>
      <c r="X2141" s="83" t="s">
        <v>137</v>
      </c>
    </row>
    <row r="2142" spans="1:24" ht="23.25">
      <c r="A2142" s="67" t="s">
        <v>134</v>
      </c>
      <c r="B2142" s="67" t="s">
        <v>135</v>
      </c>
      <c r="C2142" s="83">
        <v>4281</v>
      </c>
      <c r="D2142" s="102" t="s">
        <v>5501</v>
      </c>
      <c r="E2142" s="83" t="s">
        <v>2311</v>
      </c>
      <c r="F2142" s="67" t="s">
        <v>136</v>
      </c>
      <c r="G2142" s="83">
        <v>9500</v>
      </c>
      <c r="H2142" s="67" t="s">
        <v>162</v>
      </c>
      <c r="I2142" s="67">
        <v>1</v>
      </c>
      <c r="J2142" s="196">
        <v>44489</v>
      </c>
      <c r="K2142" s="67">
        <v>0</v>
      </c>
      <c r="L2142" s="123">
        <f t="shared" si="34"/>
        <v>35358</v>
      </c>
      <c r="M2142" s="108" t="s">
        <v>5820</v>
      </c>
      <c r="N2142" s="113" t="s">
        <v>9526</v>
      </c>
      <c r="Q2142" s="83" t="s">
        <v>5332</v>
      </c>
      <c r="R2142" s="182" t="s">
        <v>3907</v>
      </c>
      <c r="S2142" s="83" t="s">
        <v>139</v>
      </c>
      <c r="T2142" s="67" t="s">
        <v>140</v>
      </c>
      <c r="U2142" s="200" t="s">
        <v>7831</v>
      </c>
      <c r="X2142" s="83" t="s">
        <v>137</v>
      </c>
    </row>
    <row r="2143" spans="1:24" ht="23.25">
      <c r="A2143" s="67" t="s">
        <v>134</v>
      </c>
      <c r="B2143" s="67" t="s">
        <v>135</v>
      </c>
      <c r="C2143" s="83">
        <v>4282</v>
      </c>
      <c r="D2143" s="102" t="s">
        <v>5501</v>
      </c>
      <c r="E2143" s="83" t="s">
        <v>2312</v>
      </c>
      <c r="F2143" s="67" t="s">
        <v>136</v>
      </c>
      <c r="G2143" s="83">
        <v>9500</v>
      </c>
      <c r="H2143" s="67" t="s">
        <v>162</v>
      </c>
      <c r="I2143" s="67">
        <v>1</v>
      </c>
      <c r="J2143" s="196">
        <v>44489</v>
      </c>
      <c r="K2143" s="67">
        <v>0</v>
      </c>
      <c r="L2143" s="123">
        <f t="shared" si="34"/>
        <v>35358</v>
      </c>
      <c r="M2143" s="108" t="s">
        <v>5820</v>
      </c>
      <c r="N2143" s="113" t="s">
        <v>9526</v>
      </c>
      <c r="Q2143" s="83" t="s">
        <v>5331</v>
      </c>
      <c r="R2143" s="182" t="s">
        <v>3908</v>
      </c>
      <c r="S2143" s="83" t="s">
        <v>139</v>
      </c>
      <c r="T2143" s="67" t="s">
        <v>140</v>
      </c>
      <c r="U2143" s="200" t="s">
        <v>7831</v>
      </c>
      <c r="X2143" s="83" t="s">
        <v>137</v>
      </c>
    </row>
    <row r="2144" spans="1:24" ht="23.25">
      <c r="A2144" s="67" t="s">
        <v>134</v>
      </c>
      <c r="B2144" s="67" t="s">
        <v>135</v>
      </c>
      <c r="C2144" s="83">
        <v>4286</v>
      </c>
      <c r="D2144" s="102" t="s">
        <v>172</v>
      </c>
      <c r="E2144" s="83" t="s">
        <v>2313</v>
      </c>
      <c r="F2144" s="67" t="s">
        <v>5807</v>
      </c>
      <c r="G2144" s="83">
        <v>8375</v>
      </c>
      <c r="H2144" s="67" t="s">
        <v>162</v>
      </c>
      <c r="I2144" s="67">
        <v>1</v>
      </c>
      <c r="J2144" s="196">
        <v>44494</v>
      </c>
      <c r="K2144" s="67">
        <v>0</v>
      </c>
      <c r="L2144" s="123">
        <f t="shared" si="34"/>
        <v>35363</v>
      </c>
      <c r="M2144" s="108" t="s">
        <v>171</v>
      </c>
      <c r="N2144" s="113" t="s">
        <v>9526</v>
      </c>
      <c r="Q2144" s="83" t="s">
        <v>5333</v>
      </c>
      <c r="R2144" s="182" t="s">
        <v>3909</v>
      </c>
      <c r="S2144" s="83" t="s">
        <v>139</v>
      </c>
      <c r="T2144" s="67" t="s">
        <v>140</v>
      </c>
      <c r="U2144" s="200" t="s">
        <v>7830</v>
      </c>
      <c r="X2144" s="83" t="s">
        <v>137</v>
      </c>
    </row>
    <row r="2145" spans="1:24" ht="23.25">
      <c r="A2145" s="67" t="s">
        <v>134</v>
      </c>
      <c r="B2145" s="67" t="s">
        <v>135</v>
      </c>
      <c r="C2145" s="83">
        <v>4283</v>
      </c>
      <c r="D2145" s="102" t="s">
        <v>5517</v>
      </c>
      <c r="E2145" s="83" t="s">
        <v>2314</v>
      </c>
      <c r="F2145" s="67" t="s">
        <v>5807</v>
      </c>
      <c r="G2145" s="83">
        <v>12700</v>
      </c>
      <c r="H2145" s="67" t="s">
        <v>162</v>
      </c>
      <c r="I2145" s="67">
        <v>1</v>
      </c>
      <c r="J2145" s="196">
        <v>44494</v>
      </c>
      <c r="K2145" s="67">
        <v>0</v>
      </c>
      <c r="L2145" s="123">
        <f t="shared" si="34"/>
        <v>35363</v>
      </c>
      <c r="M2145" s="108" t="s">
        <v>5896</v>
      </c>
      <c r="N2145" s="113" t="s">
        <v>9526</v>
      </c>
      <c r="Q2145" s="83" t="s">
        <v>5334</v>
      </c>
      <c r="R2145" s="182" t="s">
        <v>3910</v>
      </c>
      <c r="S2145" s="83" t="s">
        <v>139</v>
      </c>
      <c r="T2145" s="67" t="s">
        <v>140</v>
      </c>
      <c r="U2145" s="200" t="s">
        <v>7831</v>
      </c>
      <c r="X2145" s="83" t="s">
        <v>137</v>
      </c>
    </row>
    <row r="2146" spans="1:24" ht="23.25">
      <c r="A2146" s="67" t="s">
        <v>134</v>
      </c>
      <c r="B2146" s="67" t="s">
        <v>135</v>
      </c>
      <c r="C2146" s="83">
        <v>4284</v>
      </c>
      <c r="D2146" s="102" t="s">
        <v>5517</v>
      </c>
      <c r="E2146" s="83" t="s">
        <v>2315</v>
      </c>
      <c r="F2146" s="67" t="s">
        <v>136</v>
      </c>
      <c r="G2146" s="83">
        <v>6700</v>
      </c>
      <c r="H2146" s="67" t="s">
        <v>162</v>
      </c>
      <c r="I2146" s="67">
        <v>1</v>
      </c>
      <c r="J2146" s="196">
        <v>44494</v>
      </c>
      <c r="K2146" s="67">
        <v>0</v>
      </c>
      <c r="L2146" s="123">
        <f t="shared" si="34"/>
        <v>35363</v>
      </c>
      <c r="M2146" s="108" t="s">
        <v>5896</v>
      </c>
      <c r="N2146" s="113" t="s">
        <v>9526</v>
      </c>
      <c r="Q2146" s="83" t="s">
        <v>5334</v>
      </c>
      <c r="R2146" s="182" t="s">
        <v>3911</v>
      </c>
      <c r="S2146" s="83" t="s">
        <v>139</v>
      </c>
      <c r="T2146" s="67" t="s">
        <v>140</v>
      </c>
      <c r="U2146" s="200" t="s">
        <v>7830</v>
      </c>
      <c r="X2146" s="83" t="s">
        <v>137</v>
      </c>
    </row>
    <row r="2147" spans="1:24" ht="23.25">
      <c r="A2147" s="67" t="s">
        <v>134</v>
      </c>
      <c r="B2147" s="67" t="s">
        <v>135</v>
      </c>
      <c r="C2147" s="83">
        <v>4285</v>
      </c>
      <c r="D2147" s="102" t="s">
        <v>5517</v>
      </c>
      <c r="E2147" s="83" t="s">
        <v>2316</v>
      </c>
      <c r="F2147" s="67" t="s">
        <v>136</v>
      </c>
      <c r="G2147" s="83">
        <v>6700</v>
      </c>
      <c r="H2147" s="67" t="s">
        <v>162</v>
      </c>
      <c r="I2147" s="67">
        <v>1</v>
      </c>
      <c r="J2147" s="196">
        <v>44494</v>
      </c>
      <c r="K2147" s="67">
        <v>0</v>
      </c>
      <c r="L2147" s="123">
        <f t="shared" si="34"/>
        <v>35363</v>
      </c>
      <c r="M2147" s="108" t="s">
        <v>5896</v>
      </c>
      <c r="N2147" s="113" t="s">
        <v>9526</v>
      </c>
      <c r="Q2147" s="83" t="s">
        <v>5334</v>
      </c>
      <c r="R2147" s="182" t="s">
        <v>3912</v>
      </c>
      <c r="S2147" s="83" t="s">
        <v>139</v>
      </c>
      <c r="T2147" s="67" t="s">
        <v>140</v>
      </c>
      <c r="U2147" s="200" t="s">
        <v>7830</v>
      </c>
      <c r="X2147" s="83" t="s">
        <v>137</v>
      </c>
    </row>
    <row r="2148" spans="1:24" ht="23.25">
      <c r="A2148" s="67" t="s">
        <v>134</v>
      </c>
      <c r="B2148" s="67" t="s">
        <v>135</v>
      </c>
      <c r="C2148" s="83">
        <v>4287</v>
      </c>
      <c r="D2148" s="102" t="s">
        <v>5693</v>
      </c>
      <c r="E2148" s="83" t="s">
        <v>2317</v>
      </c>
      <c r="F2148" s="67" t="s">
        <v>5807</v>
      </c>
      <c r="G2148" s="83">
        <v>5950</v>
      </c>
      <c r="H2148" s="67" t="s">
        <v>162</v>
      </c>
      <c r="I2148" s="67">
        <v>1</v>
      </c>
      <c r="J2148" s="196">
        <v>44495</v>
      </c>
      <c r="K2148" s="67">
        <v>0</v>
      </c>
      <c r="L2148" s="123">
        <f t="shared" si="34"/>
        <v>35364</v>
      </c>
      <c r="M2148" s="108" t="s">
        <v>166</v>
      </c>
      <c r="N2148" s="113" t="s">
        <v>9526</v>
      </c>
      <c r="Q2148" s="83" t="s">
        <v>5335</v>
      </c>
      <c r="R2148" s="182" t="s">
        <v>3913</v>
      </c>
      <c r="S2148" s="83" t="s">
        <v>7825</v>
      </c>
      <c r="T2148" s="67" t="s">
        <v>140</v>
      </c>
      <c r="U2148" s="200" t="s">
        <v>7830</v>
      </c>
      <c r="X2148" s="83" t="s">
        <v>7785</v>
      </c>
    </row>
    <row r="2149" spans="1:24" ht="23.25">
      <c r="A2149" s="67" t="s">
        <v>134</v>
      </c>
      <c r="B2149" s="67" t="s">
        <v>135</v>
      </c>
      <c r="C2149" s="83">
        <v>4288</v>
      </c>
      <c r="D2149" s="102" t="s">
        <v>5693</v>
      </c>
      <c r="E2149" s="83" t="s">
        <v>2318</v>
      </c>
      <c r="F2149" s="67" t="s">
        <v>136</v>
      </c>
      <c r="G2149" s="83">
        <v>5950</v>
      </c>
      <c r="H2149" s="67" t="s">
        <v>162</v>
      </c>
      <c r="I2149" s="67">
        <v>1</v>
      </c>
      <c r="J2149" s="196">
        <v>44495</v>
      </c>
      <c r="K2149" s="67">
        <v>0</v>
      </c>
      <c r="L2149" s="123">
        <f t="shared" si="34"/>
        <v>35364</v>
      </c>
      <c r="M2149" s="108" t="s">
        <v>166</v>
      </c>
      <c r="N2149" s="113" t="s">
        <v>9526</v>
      </c>
      <c r="Q2149" s="83" t="s">
        <v>5335</v>
      </c>
      <c r="R2149" s="182" t="s">
        <v>3914</v>
      </c>
      <c r="S2149" s="83" t="s">
        <v>7826</v>
      </c>
      <c r="T2149" s="67" t="s">
        <v>140</v>
      </c>
      <c r="U2149" s="200" t="s">
        <v>7830</v>
      </c>
      <c r="X2149" s="83" t="s">
        <v>137</v>
      </c>
    </row>
    <row r="2150" spans="1:24" ht="23.25">
      <c r="A2150" s="67" t="s">
        <v>134</v>
      </c>
      <c r="B2150" s="67" t="s">
        <v>135</v>
      </c>
      <c r="C2150" s="83">
        <v>4289</v>
      </c>
      <c r="D2150" s="102" t="s">
        <v>5693</v>
      </c>
      <c r="E2150" s="83" t="s">
        <v>2319</v>
      </c>
      <c r="F2150" s="67" t="s">
        <v>136</v>
      </c>
      <c r="G2150" s="83">
        <v>5950</v>
      </c>
      <c r="H2150" s="67" t="s">
        <v>162</v>
      </c>
      <c r="I2150" s="67">
        <v>1</v>
      </c>
      <c r="J2150" s="196">
        <v>44495</v>
      </c>
      <c r="K2150" s="67">
        <v>0</v>
      </c>
      <c r="L2150" s="123">
        <f t="shared" si="34"/>
        <v>35364</v>
      </c>
      <c r="M2150" s="108" t="s">
        <v>166</v>
      </c>
      <c r="N2150" s="113" t="s">
        <v>9526</v>
      </c>
      <c r="Q2150" s="83" t="s">
        <v>5335</v>
      </c>
      <c r="R2150" s="182" t="s">
        <v>3915</v>
      </c>
      <c r="S2150" s="83" t="s">
        <v>139</v>
      </c>
      <c r="T2150" s="67" t="s">
        <v>140</v>
      </c>
      <c r="U2150" s="200" t="s">
        <v>7830</v>
      </c>
      <c r="X2150" s="83" t="s">
        <v>137</v>
      </c>
    </row>
    <row r="2151" spans="1:24" ht="23.25">
      <c r="A2151" s="67" t="s">
        <v>134</v>
      </c>
      <c r="B2151" s="67" t="s">
        <v>135</v>
      </c>
      <c r="C2151" s="83">
        <v>4299</v>
      </c>
      <c r="D2151" s="102" t="s">
        <v>5489</v>
      </c>
      <c r="E2151" s="83" t="s">
        <v>2320</v>
      </c>
      <c r="F2151" s="67" t="s">
        <v>136</v>
      </c>
      <c r="G2151" s="83">
        <v>18500</v>
      </c>
      <c r="H2151" s="67" t="s">
        <v>162</v>
      </c>
      <c r="I2151" s="67">
        <v>1</v>
      </c>
      <c r="J2151" s="196">
        <v>44527</v>
      </c>
      <c r="K2151" s="67">
        <v>0</v>
      </c>
      <c r="L2151" s="123">
        <f t="shared" si="34"/>
        <v>35396</v>
      </c>
      <c r="M2151" s="108" t="s">
        <v>5738</v>
      </c>
      <c r="N2151" s="113" t="s">
        <v>9526</v>
      </c>
      <c r="Q2151" s="83" t="s">
        <v>5336</v>
      </c>
      <c r="R2151" s="182" t="s">
        <v>3916</v>
      </c>
      <c r="S2151" s="83" t="s">
        <v>7825</v>
      </c>
      <c r="T2151" s="67" t="s">
        <v>140</v>
      </c>
      <c r="U2151" s="200" t="s">
        <v>7831</v>
      </c>
      <c r="X2151" s="83" t="s">
        <v>137</v>
      </c>
    </row>
    <row r="2152" spans="1:24" ht="23.25">
      <c r="A2152" s="67" t="s">
        <v>134</v>
      </c>
      <c r="B2152" s="67" t="s">
        <v>135</v>
      </c>
      <c r="C2152" s="83">
        <v>2803</v>
      </c>
      <c r="D2152" s="102" t="s">
        <v>5505</v>
      </c>
      <c r="E2152" s="83" t="s">
        <v>2321</v>
      </c>
      <c r="F2152" s="67" t="s">
        <v>136</v>
      </c>
      <c r="G2152" s="83">
        <v>4200</v>
      </c>
      <c r="H2152" s="67" t="s">
        <v>162</v>
      </c>
      <c r="I2152" s="67">
        <v>1</v>
      </c>
      <c r="J2152" s="196">
        <v>44656</v>
      </c>
      <c r="K2152" s="67">
        <v>0</v>
      </c>
      <c r="L2152" s="123">
        <f t="shared" si="34"/>
        <v>35525</v>
      </c>
      <c r="M2152" s="108" t="s">
        <v>5782</v>
      </c>
      <c r="N2152" s="113" t="s">
        <v>9526</v>
      </c>
      <c r="Q2152" s="83" t="s">
        <v>5337</v>
      </c>
      <c r="R2152" s="182" t="s">
        <v>3917</v>
      </c>
      <c r="S2152" s="83" t="s">
        <v>7823</v>
      </c>
      <c r="T2152" s="67" t="s">
        <v>140</v>
      </c>
      <c r="U2152" s="200" t="s">
        <v>7830</v>
      </c>
      <c r="X2152" s="83" t="s">
        <v>137</v>
      </c>
    </row>
    <row r="2153" spans="1:24" ht="23.25">
      <c r="A2153" s="67" t="s">
        <v>134</v>
      </c>
      <c r="B2153" s="67" t="s">
        <v>135</v>
      </c>
      <c r="C2153" s="83">
        <v>4341</v>
      </c>
      <c r="D2153" s="102" t="s">
        <v>5523</v>
      </c>
      <c r="E2153" s="83" t="s">
        <v>2322</v>
      </c>
      <c r="F2153" s="67" t="s">
        <v>136</v>
      </c>
      <c r="G2153" s="83">
        <v>12000</v>
      </c>
      <c r="H2153" s="67" t="s">
        <v>162</v>
      </c>
      <c r="I2153" s="67">
        <v>1</v>
      </c>
      <c r="J2153" s="196">
        <v>44656</v>
      </c>
      <c r="K2153" s="67">
        <v>0</v>
      </c>
      <c r="L2153" s="123">
        <f t="shared" si="34"/>
        <v>35525</v>
      </c>
      <c r="M2153" s="108" t="s">
        <v>178</v>
      </c>
      <c r="N2153" s="113" t="s">
        <v>9526</v>
      </c>
      <c r="Q2153" s="83" t="s">
        <v>5338</v>
      </c>
      <c r="R2153" s="182" t="s">
        <v>3918</v>
      </c>
      <c r="S2153" s="83" t="s">
        <v>139</v>
      </c>
      <c r="T2153" s="67" t="s">
        <v>140</v>
      </c>
      <c r="U2153" s="200" t="s">
        <v>7832</v>
      </c>
      <c r="X2153" s="83" t="s">
        <v>137</v>
      </c>
    </row>
    <row r="2154" spans="1:24" ht="23.25">
      <c r="A2154" s="67" t="s">
        <v>134</v>
      </c>
      <c r="B2154" s="67" t="s">
        <v>135</v>
      </c>
      <c r="C2154" s="83">
        <v>4322</v>
      </c>
      <c r="D2154" s="102" t="s">
        <v>5480</v>
      </c>
      <c r="E2154" s="83" t="s">
        <v>2323</v>
      </c>
      <c r="F2154" s="67" t="s">
        <v>136</v>
      </c>
      <c r="G2154" s="83">
        <v>12500</v>
      </c>
      <c r="H2154" s="67" t="s">
        <v>162</v>
      </c>
      <c r="I2154" s="67">
        <v>1</v>
      </c>
      <c r="J2154" s="196">
        <v>44656</v>
      </c>
      <c r="K2154" s="67">
        <v>0</v>
      </c>
      <c r="L2154" s="123">
        <f t="shared" si="34"/>
        <v>35525</v>
      </c>
      <c r="M2154" s="108" t="s">
        <v>5812</v>
      </c>
      <c r="N2154" s="113" t="s">
        <v>9526</v>
      </c>
      <c r="Q2154" s="83" t="s">
        <v>5339</v>
      </c>
      <c r="R2154" s="182" t="s">
        <v>3919</v>
      </c>
      <c r="S2154" s="83" t="s">
        <v>139</v>
      </c>
      <c r="T2154" s="67" t="s">
        <v>140</v>
      </c>
      <c r="U2154" s="200" t="s">
        <v>7830</v>
      </c>
      <c r="X2154" s="83" t="s">
        <v>7723</v>
      </c>
    </row>
    <row r="2155" spans="1:24" ht="23.25">
      <c r="A2155" s="67" t="s">
        <v>134</v>
      </c>
      <c r="B2155" s="67" t="s">
        <v>135</v>
      </c>
      <c r="C2155" s="83">
        <v>4308</v>
      </c>
      <c r="D2155" s="102" t="s">
        <v>5553</v>
      </c>
      <c r="E2155" s="83" t="s">
        <v>2324</v>
      </c>
      <c r="F2155" s="67" t="s">
        <v>136</v>
      </c>
      <c r="G2155" s="83">
        <v>6000</v>
      </c>
      <c r="H2155" s="67" t="s">
        <v>162</v>
      </c>
      <c r="I2155" s="67">
        <v>1</v>
      </c>
      <c r="J2155" s="196">
        <v>44656</v>
      </c>
      <c r="K2155" s="67">
        <v>0</v>
      </c>
      <c r="L2155" s="123">
        <f t="shared" si="34"/>
        <v>35525</v>
      </c>
      <c r="M2155" s="108" t="s">
        <v>171</v>
      </c>
      <c r="N2155" s="113" t="s">
        <v>9526</v>
      </c>
      <c r="Q2155" s="83" t="s">
        <v>5340</v>
      </c>
      <c r="R2155" s="182" t="s">
        <v>3920</v>
      </c>
      <c r="S2155" s="83" t="s">
        <v>139</v>
      </c>
      <c r="T2155" s="67" t="s">
        <v>140</v>
      </c>
      <c r="U2155" s="200" t="s">
        <v>7830</v>
      </c>
      <c r="X2155" s="83" t="s">
        <v>137</v>
      </c>
    </row>
    <row r="2156" spans="1:24" ht="23.25">
      <c r="A2156" s="67" t="s">
        <v>134</v>
      </c>
      <c r="B2156" s="67" t="s">
        <v>135</v>
      </c>
      <c r="C2156" s="83">
        <v>4022</v>
      </c>
      <c r="D2156" s="102" t="s">
        <v>5483</v>
      </c>
      <c r="E2156" s="83" t="s">
        <v>2325</v>
      </c>
      <c r="F2156" s="67" t="s">
        <v>136</v>
      </c>
      <c r="G2156" s="83">
        <v>6600</v>
      </c>
      <c r="H2156" s="67" t="s">
        <v>162</v>
      </c>
      <c r="I2156" s="67">
        <v>1</v>
      </c>
      <c r="J2156" s="196">
        <v>44656</v>
      </c>
      <c r="K2156" s="67">
        <v>0</v>
      </c>
      <c r="L2156" s="123">
        <f t="shared" si="34"/>
        <v>35525</v>
      </c>
      <c r="M2156" s="108" t="s">
        <v>6021</v>
      </c>
      <c r="N2156" s="113" t="s">
        <v>9526</v>
      </c>
      <c r="Q2156" s="83" t="s">
        <v>5341</v>
      </c>
      <c r="R2156" s="182" t="s">
        <v>3921</v>
      </c>
      <c r="S2156" s="83" t="s">
        <v>139</v>
      </c>
      <c r="T2156" s="67" t="s">
        <v>140</v>
      </c>
      <c r="U2156" s="200" t="s">
        <v>7830</v>
      </c>
      <c r="X2156" s="83" t="s">
        <v>137</v>
      </c>
    </row>
    <row r="2157" spans="1:24" ht="23.25">
      <c r="A2157" s="67" t="s">
        <v>134</v>
      </c>
      <c r="B2157" s="67" t="s">
        <v>135</v>
      </c>
      <c r="C2157" s="83">
        <v>4323</v>
      </c>
      <c r="D2157" s="102" t="s">
        <v>5699</v>
      </c>
      <c r="E2157" s="83" t="s">
        <v>2326</v>
      </c>
      <c r="F2157" s="67" t="s">
        <v>136</v>
      </c>
      <c r="G2157" s="83">
        <v>6000</v>
      </c>
      <c r="H2157" s="67" t="s">
        <v>162</v>
      </c>
      <c r="I2157" s="67">
        <v>1</v>
      </c>
      <c r="J2157" s="196">
        <v>44656</v>
      </c>
      <c r="K2157" s="67">
        <v>0</v>
      </c>
      <c r="L2157" s="123">
        <f t="shared" si="34"/>
        <v>35525</v>
      </c>
      <c r="M2157" s="108" t="s">
        <v>5829</v>
      </c>
      <c r="N2157" s="113" t="s">
        <v>9526</v>
      </c>
      <c r="Q2157" s="83" t="s">
        <v>5200</v>
      </c>
      <c r="R2157" s="182" t="s">
        <v>3922</v>
      </c>
      <c r="S2157" s="83" t="s">
        <v>139</v>
      </c>
      <c r="T2157" s="67" t="s">
        <v>140</v>
      </c>
      <c r="U2157" s="200" t="s">
        <v>7830</v>
      </c>
      <c r="X2157" s="83" t="s">
        <v>137</v>
      </c>
    </row>
    <row r="2158" spans="1:24" ht="23.25">
      <c r="A2158" s="67" t="s">
        <v>134</v>
      </c>
      <c r="B2158" s="67" t="s">
        <v>135</v>
      </c>
      <c r="C2158" s="83">
        <v>4424</v>
      </c>
      <c r="D2158" s="102" t="s">
        <v>5491</v>
      </c>
      <c r="E2158" s="83" t="s">
        <v>2327</v>
      </c>
      <c r="F2158" s="67" t="s">
        <v>136</v>
      </c>
      <c r="G2158" s="83">
        <v>8400</v>
      </c>
      <c r="H2158" s="67" t="s">
        <v>162</v>
      </c>
      <c r="I2158" s="67">
        <v>1</v>
      </c>
      <c r="J2158" s="196">
        <v>44656</v>
      </c>
      <c r="K2158" s="67">
        <v>0</v>
      </c>
      <c r="L2158" s="123">
        <f t="shared" si="34"/>
        <v>35525</v>
      </c>
      <c r="M2158" s="108" t="s">
        <v>5771</v>
      </c>
      <c r="N2158" s="113" t="s">
        <v>9526</v>
      </c>
      <c r="Q2158" s="83" t="s">
        <v>4445</v>
      </c>
      <c r="R2158" s="182" t="s">
        <v>3923</v>
      </c>
      <c r="S2158" s="83" t="s">
        <v>139</v>
      </c>
      <c r="T2158" s="67" t="s">
        <v>140</v>
      </c>
      <c r="U2158" s="200" t="s">
        <v>7833</v>
      </c>
      <c r="X2158" s="83" t="s">
        <v>137</v>
      </c>
    </row>
    <row r="2159" spans="1:24" ht="23.25">
      <c r="A2159" s="67" t="s">
        <v>134</v>
      </c>
      <c r="B2159" s="67" t="s">
        <v>135</v>
      </c>
      <c r="C2159" s="83">
        <v>4351</v>
      </c>
      <c r="D2159" s="102" t="s">
        <v>5532</v>
      </c>
      <c r="E2159" s="83" t="s">
        <v>2328</v>
      </c>
      <c r="F2159" s="67" t="s">
        <v>136</v>
      </c>
      <c r="G2159" s="83">
        <v>1000</v>
      </c>
      <c r="H2159" s="67" t="s">
        <v>162</v>
      </c>
      <c r="I2159" s="67">
        <v>1</v>
      </c>
      <c r="J2159" s="196">
        <v>44656</v>
      </c>
      <c r="K2159" s="67">
        <v>0</v>
      </c>
      <c r="L2159" s="123">
        <f t="shared" si="34"/>
        <v>35525</v>
      </c>
      <c r="M2159" s="108" t="s">
        <v>5758</v>
      </c>
      <c r="N2159" s="113" t="s">
        <v>9526</v>
      </c>
      <c r="O2159" s="112"/>
      <c r="Q2159" s="83" t="s">
        <v>5342</v>
      </c>
      <c r="R2159" s="182" t="s">
        <v>3924</v>
      </c>
      <c r="S2159" s="83" t="s">
        <v>7824</v>
      </c>
      <c r="T2159" s="67" t="s">
        <v>140</v>
      </c>
      <c r="U2159" s="200" t="s">
        <v>7830</v>
      </c>
      <c r="X2159" s="83" t="s">
        <v>137</v>
      </c>
    </row>
    <row r="2160" spans="1:24" ht="23.25">
      <c r="A2160" s="67" t="s">
        <v>134</v>
      </c>
      <c r="B2160" s="67" t="s">
        <v>135</v>
      </c>
      <c r="C2160" s="83">
        <v>4352</v>
      </c>
      <c r="D2160" s="102" t="s">
        <v>5527</v>
      </c>
      <c r="E2160" s="83" t="s">
        <v>2329</v>
      </c>
      <c r="F2160" s="67" t="s">
        <v>136</v>
      </c>
      <c r="G2160" s="83">
        <v>6000</v>
      </c>
      <c r="H2160" s="67" t="s">
        <v>162</v>
      </c>
      <c r="I2160" s="67">
        <v>1</v>
      </c>
      <c r="J2160" s="196">
        <v>44656</v>
      </c>
      <c r="K2160" s="67">
        <v>0</v>
      </c>
      <c r="L2160" s="123">
        <f t="shared" si="34"/>
        <v>35525</v>
      </c>
      <c r="M2160" s="108" t="s">
        <v>5852</v>
      </c>
      <c r="N2160" s="113" t="s">
        <v>9526</v>
      </c>
      <c r="Q2160" s="83" t="s">
        <v>4618</v>
      </c>
      <c r="R2160" s="182" t="s">
        <v>3925</v>
      </c>
      <c r="S2160" s="83" t="s">
        <v>139</v>
      </c>
      <c r="T2160" s="67" t="s">
        <v>140</v>
      </c>
      <c r="U2160" s="200" t="s">
        <v>7830</v>
      </c>
      <c r="X2160" s="83" t="s">
        <v>137</v>
      </c>
    </row>
    <row r="2161" spans="1:24" ht="23.25">
      <c r="A2161" s="67" t="s">
        <v>134</v>
      </c>
      <c r="B2161" s="67" t="s">
        <v>135</v>
      </c>
      <c r="C2161" s="83">
        <v>4428</v>
      </c>
      <c r="D2161" s="102" t="s">
        <v>5713</v>
      </c>
      <c r="E2161" s="83" t="s">
        <v>2330</v>
      </c>
      <c r="F2161" s="67" t="s">
        <v>136</v>
      </c>
      <c r="G2161" s="83">
        <v>11250</v>
      </c>
      <c r="H2161" s="67" t="s">
        <v>162</v>
      </c>
      <c r="I2161" s="67">
        <v>1</v>
      </c>
      <c r="J2161" s="196">
        <v>44656</v>
      </c>
      <c r="K2161" s="67">
        <v>0</v>
      </c>
      <c r="L2161" s="123">
        <f t="shared" ref="L2161:L2224" si="35">DATE(YEAR(J2161)-25,MONTH(J2161),DAY(J2161))</f>
        <v>35525</v>
      </c>
      <c r="M2161" s="108" t="s">
        <v>6076</v>
      </c>
      <c r="N2161" s="113" t="s">
        <v>9526</v>
      </c>
      <c r="Q2161" s="83" t="s">
        <v>5343</v>
      </c>
      <c r="R2161" s="182" t="s">
        <v>3926</v>
      </c>
      <c r="S2161" s="83" t="s">
        <v>139</v>
      </c>
      <c r="T2161" s="67" t="s">
        <v>140</v>
      </c>
      <c r="U2161" s="200" t="s">
        <v>7830</v>
      </c>
      <c r="X2161" s="83" t="s">
        <v>137</v>
      </c>
    </row>
    <row r="2162" spans="1:24" ht="23.25">
      <c r="A2162" s="67" t="s">
        <v>134</v>
      </c>
      <c r="B2162" s="67" t="s">
        <v>135</v>
      </c>
      <c r="C2162" s="83">
        <v>4427</v>
      </c>
      <c r="D2162" s="102" t="s">
        <v>5713</v>
      </c>
      <c r="E2162" s="83" t="s">
        <v>2331</v>
      </c>
      <c r="F2162" s="67" t="s">
        <v>136</v>
      </c>
      <c r="G2162" s="83">
        <v>11250</v>
      </c>
      <c r="H2162" s="67" t="s">
        <v>162</v>
      </c>
      <c r="I2162" s="67">
        <v>1</v>
      </c>
      <c r="J2162" s="196">
        <v>44656</v>
      </c>
      <c r="K2162" s="67">
        <v>0</v>
      </c>
      <c r="L2162" s="123">
        <f t="shared" si="35"/>
        <v>35525</v>
      </c>
      <c r="M2162" s="108" t="s">
        <v>6076</v>
      </c>
      <c r="N2162" s="113" t="s">
        <v>9526</v>
      </c>
      <c r="Q2162" s="83" t="s">
        <v>5343</v>
      </c>
      <c r="R2162" s="182" t="s">
        <v>3927</v>
      </c>
      <c r="S2162" s="83" t="s">
        <v>139</v>
      </c>
      <c r="T2162" s="67" t="s">
        <v>140</v>
      </c>
      <c r="U2162" s="200" t="s">
        <v>7830</v>
      </c>
      <c r="X2162" s="83" t="s">
        <v>137</v>
      </c>
    </row>
    <row r="2163" spans="1:24" ht="23.25">
      <c r="A2163" s="67" t="s">
        <v>134</v>
      </c>
      <c r="B2163" s="67" t="s">
        <v>135</v>
      </c>
      <c r="C2163" s="83">
        <v>4374</v>
      </c>
      <c r="D2163" s="102" t="s">
        <v>5494</v>
      </c>
      <c r="E2163" s="83" t="s">
        <v>2332</v>
      </c>
      <c r="F2163" s="67" t="s">
        <v>136</v>
      </c>
      <c r="G2163" s="83">
        <v>6000</v>
      </c>
      <c r="H2163" s="67" t="s">
        <v>162</v>
      </c>
      <c r="I2163" s="67">
        <v>1</v>
      </c>
      <c r="J2163" s="196">
        <v>44656</v>
      </c>
      <c r="K2163" s="67">
        <v>0</v>
      </c>
      <c r="L2163" s="123">
        <f t="shared" si="35"/>
        <v>35525</v>
      </c>
      <c r="M2163" s="108" t="s">
        <v>171</v>
      </c>
      <c r="N2163" s="113" t="s">
        <v>9526</v>
      </c>
      <c r="Q2163" s="83" t="s">
        <v>5344</v>
      </c>
      <c r="R2163" s="182" t="s">
        <v>3928</v>
      </c>
      <c r="S2163" s="83" t="s">
        <v>139</v>
      </c>
      <c r="T2163" s="67" t="s">
        <v>140</v>
      </c>
      <c r="U2163" s="200" t="s">
        <v>7831</v>
      </c>
      <c r="X2163" s="83" t="s">
        <v>137</v>
      </c>
    </row>
    <row r="2164" spans="1:24" ht="23.25">
      <c r="A2164" s="67" t="s">
        <v>134</v>
      </c>
      <c r="B2164" s="67" t="s">
        <v>135</v>
      </c>
      <c r="C2164" s="83">
        <v>4315</v>
      </c>
      <c r="D2164" s="102" t="s">
        <v>5525</v>
      </c>
      <c r="E2164" s="83" t="s">
        <v>2333</v>
      </c>
      <c r="F2164" s="67" t="s">
        <v>136</v>
      </c>
      <c r="G2164" s="83">
        <v>6000</v>
      </c>
      <c r="H2164" s="67" t="s">
        <v>162</v>
      </c>
      <c r="I2164" s="67">
        <v>1</v>
      </c>
      <c r="J2164" s="196">
        <v>44656</v>
      </c>
      <c r="K2164" s="67">
        <v>0</v>
      </c>
      <c r="L2164" s="123">
        <f t="shared" si="35"/>
        <v>35525</v>
      </c>
      <c r="M2164" s="108" t="s">
        <v>5820</v>
      </c>
      <c r="N2164" s="113" t="s">
        <v>9526</v>
      </c>
      <c r="Q2164" s="83" t="s">
        <v>5345</v>
      </c>
      <c r="R2164" s="182" t="s">
        <v>3929</v>
      </c>
      <c r="S2164" s="83" t="s">
        <v>139</v>
      </c>
      <c r="T2164" s="67" t="s">
        <v>140</v>
      </c>
      <c r="U2164" s="200" t="s">
        <v>7830</v>
      </c>
      <c r="X2164" s="83" t="s">
        <v>7786</v>
      </c>
    </row>
    <row r="2165" spans="1:24" ht="23.25">
      <c r="A2165" s="67" t="s">
        <v>134</v>
      </c>
      <c r="B2165" s="67" t="s">
        <v>135</v>
      </c>
      <c r="C2165" s="83">
        <v>4350</v>
      </c>
      <c r="D2165" s="102" t="s">
        <v>5532</v>
      </c>
      <c r="E2165" s="83" t="s">
        <v>2334</v>
      </c>
      <c r="F2165" s="67" t="s">
        <v>136</v>
      </c>
      <c r="G2165" s="83">
        <v>1000</v>
      </c>
      <c r="H2165" s="67" t="s">
        <v>162</v>
      </c>
      <c r="I2165" s="67">
        <v>1</v>
      </c>
      <c r="J2165" s="196">
        <v>44656</v>
      </c>
      <c r="K2165" s="67">
        <v>0</v>
      </c>
      <c r="L2165" s="123">
        <f t="shared" si="35"/>
        <v>35525</v>
      </c>
      <c r="M2165" s="108" t="s">
        <v>5758</v>
      </c>
      <c r="N2165" s="113" t="s">
        <v>9526</v>
      </c>
      <c r="Q2165" s="83" t="s">
        <v>5342</v>
      </c>
      <c r="R2165" s="182" t="s">
        <v>3930</v>
      </c>
      <c r="S2165" s="83" t="s">
        <v>139</v>
      </c>
      <c r="T2165" s="67" t="s">
        <v>140</v>
      </c>
      <c r="U2165" s="200" t="s">
        <v>7830</v>
      </c>
      <c r="X2165" s="83" t="s">
        <v>137</v>
      </c>
    </row>
    <row r="2166" spans="1:24" ht="23.25">
      <c r="A2166" s="67" t="s">
        <v>134</v>
      </c>
      <c r="B2166" s="67" t="s">
        <v>135</v>
      </c>
      <c r="C2166" s="83">
        <v>4344</v>
      </c>
      <c r="D2166" s="102" t="s">
        <v>161</v>
      </c>
      <c r="E2166" s="83" t="s">
        <v>2335</v>
      </c>
      <c r="F2166" s="67" t="s">
        <v>136</v>
      </c>
      <c r="G2166" s="83">
        <v>10600</v>
      </c>
      <c r="H2166" s="67" t="s">
        <v>162</v>
      </c>
      <c r="I2166" s="67">
        <v>1</v>
      </c>
      <c r="J2166" s="196">
        <v>44656</v>
      </c>
      <c r="K2166" s="67">
        <v>0</v>
      </c>
      <c r="L2166" s="123">
        <f t="shared" si="35"/>
        <v>35525</v>
      </c>
      <c r="M2166" s="108" t="s">
        <v>5873</v>
      </c>
      <c r="N2166" s="113" t="s">
        <v>9526</v>
      </c>
      <c r="Q2166" s="83" t="s">
        <v>5346</v>
      </c>
      <c r="R2166" s="182" t="s">
        <v>3931</v>
      </c>
      <c r="S2166" s="83" t="s">
        <v>139</v>
      </c>
      <c r="T2166" s="67" t="s">
        <v>140</v>
      </c>
      <c r="U2166" s="200" t="s">
        <v>7830</v>
      </c>
      <c r="X2166" s="83" t="s">
        <v>137</v>
      </c>
    </row>
    <row r="2167" spans="1:24" ht="23.25">
      <c r="A2167" s="67" t="s">
        <v>134</v>
      </c>
      <c r="B2167" s="67" t="s">
        <v>135</v>
      </c>
      <c r="C2167" s="83">
        <v>4345</v>
      </c>
      <c r="D2167" s="102" t="s">
        <v>161</v>
      </c>
      <c r="E2167" s="83" t="s">
        <v>2336</v>
      </c>
      <c r="F2167" s="67" t="s">
        <v>136</v>
      </c>
      <c r="G2167" s="83">
        <v>10600</v>
      </c>
      <c r="H2167" s="67" t="s">
        <v>162</v>
      </c>
      <c r="I2167" s="67">
        <v>1</v>
      </c>
      <c r="J2167" s="196">
        <v>44656</v>
      </c>
      <c r="K2167" s="67">
        <v>0</v>
      </c>
      <c r="L2167" s="123">
        <f t="shared" si="35"/>
        <v>35525</v>
      </c>
      <c r="M2167" s="108" t="s">
        <v>5873</v>
      </c>
      <c r="N2167" s="113" t="s">
        <v>9526</v>
      </c>
      <c r="Q2167" s="83" t="s">
        <v>5347</v>
      </c>
      <c r="R2167" s="182" t="s">
        <v>3932</v>
      </c>
      <c r="S2167" s="83" t="s">
        <v>139</v>
      </c>
      <c r="T2167" s="67" t="s">
        <v>140</v>
      </c>
      <c r="U2167" s="200" t="s">
        <v>7830</v>
      </c>
      <c r="X2167" s="83" t="s">
        <v>7787</v>
      </c>
    </row>
    <row r="2168" spans="1:24" ht="23.25">
      <c r="A2168" s="67" t="s">
        <v>134</v>
      </c>
      <c r="B2168" s="67" t="s">
        <v>135</v>
      </c>
      <c r="C2168" s="83">
        <v>4346</v>
      </c>
      <c r="D2168" s="102" t="s">
        <v>161</v>
      </c>
      <c r="E2168" s="83" t="s">
        <v>2337</v>
      </c>
      <c r="F2168" s="67" t="s">
        <v>5807</v>
      </c>
      <c r="G2168" s="83">
        <v>10600</v>
      </c>
      <c r="H2168" s="67" t="s">
        <v>162</v>
      </c>
      <c r="I2168" s="67">
        <v>1</v>
      </c>
      <c r="J2168" s="196">
        <v>44656</v>
      </c>
      <c r="K2168" s="67">
        <v>0</v>
      </c>
      <c r="L2168" s="123">
        <f t="shared" si="35"/>
        <v>35525</v>
      </c>
      <c r="M2168" s="108" t="s">
        <v>5873</v>
      </c>
      <c r="N2168" s="113" t="s">
        <v>9526</v>
      </c>
      <c r="Q2168" s="83" t="s">
        <v>5347</v>
      </c>
      <c r="R2168" s="182" t="s">
        <v>3933</v>
      </c>
      <c r="S2168" s="83" t="s">
        <v>139</v>
      </c>
      <c r="T2168" s="67" t="s">
        <v>140</v>
      </c>
      <c r="U2168" s="200" t="s">
        <v>7830</v>
      </c>
      <c r="X2168" s="83" t="s">
        <v>137</v>
      </c>
    </row>
    <row r="2169" spans="1:24" ht="23.25">
      <c r="A2169" s="67" t="s">
        <v>134</v>
      </c>
      <c r="B2169" s="67" t="s">
        <v>135</v>
      </c>
      <c r="C2169" s="83">
        <v>4429</v>
      </c>
      <c r="D2169" s="102" t="s">
        <v>5555</v>
      </c>
      <c r="E2169" s="83" t="s">
        <v>2338</v>
      </c>
      <c r="F2169" s="67" t="s">
        <v>136</v>
      </c>
      <c r="G2169" s="83">
        <v>19000</v>
      </c>
      <c r="H2169" s="67" t="s">
        <v>162</v>
      </c>
      <c r="I2169" s="67">
        <v>1</v>
      </c>
      <c r="J2169" s="196">
        <v>44656</v>
      </c>
      <c r="K2169" s="67">
        <v>0</v>
      </c>
      <c r="L2169" s="123">
        <f t="shared" si="35"/>
        <v>35525</v>
      </c>
      <c r="M2169" s="108" t="s">
        <v>5732</v>
      </c>
      <c r="N2169" s="113" t="s">
        <v>9526</v>
      </c>
      <c r="Q2169" s="83" t="s">
        <v>5348</v>
      </c>
      <c r="R2169" s="182" t="s">
        <v>3934</v>
      </c>
      <c r="S2169" s="83" t="s">
        <v>139</v>
      </c>
      <c r="T2169" s="67" t="s">
        <v>140</v>
      </c>
      <c r="U2169" s="200" t="s">
        <v>7830</v>
      </c>
      <c r="X2169" s="83" t="s">
        <v>137</v>
      </c>
    </row>
    <row r="2170" spans="1:24" ht="23.25">
      <c r="A2170" s="67" t="s">
        <v>134</v>
      </c>
      <c r="B2170" s="67" t="s">
        <v>135</v>
      </c>
      <c r="C2170" s="83">
        <v>4337</v>
      </c>
      <c r="D2170" s="102" t="s">
        <v>5504</v>
      </c>
      <c r="E2170" s="83" t="s">
        <v>2339</v>
      </c>
      <c r="F2170" s="67" t="s">
        <v>136</v>
      </c>
      <c r="G2170" s="83">
        <v>12000</v>
      </c>
      <c r="H2170" s="67" t="s">
        <v>162</v>
      </c>
      <c r="I2170" s="67">
        <v>1</v>
      </c>
      <c r="J2170" s="196">
        <v>44656</v>
      </c>
      <c r="K2170" s="67">
        <v>0</v>
      </c>
      <c r="L2170" s="123">
        <f t="shared" si="35"/>
        <v>35525</v>
      </c>
      <c r="M2170" s="108" t="s">
        <v>5849</v>
      </c>
      <c r="N2170" s="113" t="s">
        <v>9526</v>
      </c>
      <c r="Q2170" s="83" t="s">
        <v>4239</v>
      </c>
      <c r="R2170" s="182" t="s">
        <v>3935</v>
      </c>
      <c r="S2170" s="83" t="s">
        <v>139</v>
      </c>
      <c r="T2170" s="67" t="s">
        <v>140</v>
      </c>
      <c r="U2170" s="200" t="s">
        <v>7831</v>
      </c>
      <c r="X2170" s="83" t="s">
        <v>137</v>
      </c>
    </row>
    <row r="2171" spans="1:24" ht="23.25">
      <c r="A2171" s="67" t="s">
        <v>134</v>
      </c>
      <c r="B2171" s="67" t="s">
        <v>135</v>
      </c>
      <c r="C2171" s="83">
        <v>4339</v>
      </c>
      <c r="D2171" s="102" t="s">
        <v>5504</v>
      </c>
      <c r="E2171" s="83" t="s">
        <v>2340</v>
      </c>
      <c r="F2171" s="67" t="s">
        <v>136</v>
      </c>
      <c r="G2171" s="83">
        <v>17000</v>
      </c>
      <c r="H2171" s="67" t="s">
        <v>162</v>
      </c>
      <c r="I2171" s="67">
        <v>1</v>
      </c>
      <c r="J2171" s="196">
        <v>44656</v>
      </c>
      <c r="K2171" s="67">
        <v>0</v>
      </c>
      <c r="L2171" s="123">
        <f t="shared" si="35"/>
        <v>35525</v>
      </c>
      <c r="M2171" s="108" t="s">
        <v>5849</v>
      </c>
      <c r="N2171" s="113" t="s">
        <v>9526</v>
      </c>
      <c r="Q2171" s="83" t="s">
        <v>4239</v>
      </c>
      <c r="R2171" s="182" t="s">
        <v>3936</v>
      </c>
      <c r="S2171" s="83" t="s">
        <v>139</v>
      </c>
      <c r="T2171" s="67" t="s">
        <v>140</v>
      </c>
      <c r="U2171" s="200" t="s">
        <v>7831</v>
      </c>
      <c r="X2171" s="83" t="s">
        <v>137</v>
      </c>
    </row>
    <row r="2172" spans="1:24" ht="23.25">
      <c r="A2172" s="67" t="s">
        <v>134</v>
      </c>
      <c r="B2172" s="67" t="s">
        <v>135</v>
      </c>
      <c r="C2172" s="83">
        <v>4338</v>
      </c>
      <c r="D2172" s="102" t="s">
        <v>5504</v>
      </c>
      <c r="E2172" s="83" t="s">
        <v>2341</v>
      </c>
      <c r="F2172" s="67" t="s">
        <v>136</v>
      </c>
      <c r="G2172" s="83">
        <v>6000</v>
      </c>
      <c r="H2172" s="67" t="s">
        <v>162</v>
      </c>
      <c r="I2172" s="67">
        <v>1</v>
      </c>
      <c r="J2172" s="196">
        <v>44656</v>
      </c>
      <c r="K2172" s="67">
        <v>0</v>
      </c>
      <c r="L2172" s="123">
        <f t="shared" si="35"/>
        <v>35525</v>
      </c>
      <c r="M2172" s="108" t="s">
        <v>5849</v>
      </c>
      <c r="N2172" s="113" t="s">
        <v>9526</v>
      </c>
      <c r="Q2172" s="83" t="s">
        <v>4239</v>
      </c>
      <c r="R2172" s="182" t="s">
        <v>3937</v>
      </c>
      <c r="S2172" s="83" t="s">
        <v>139</v>
      </c>
      <c r="T2172" s="67" t="s">
        <v>140</v>
      </c>
      <c r="U2172" s="200" t="s">
        <v>7830</v>
      </c>
      <c r="X2172" s="83" t="s">
        <v>137</v>
      </c>
    </row>
    <row r="2173" spans="1:24" ht="23.25">
      <c r="A2173" s="67" t="s">
        <v>134</v>
      </c>
      <c r="B2173" s="67" t="s">
        <v>135</v>
      </c>
      <c r="C2173" s="83">
        <v>1888</v>
      </c>
      <c r="D2173" s="102" t="s">
        <v>5524</v>
      </c>
      <c r="E2173" s="83" t="s">
        <v>2342</v>
      </c>
      <c r="F2173" s="67" t="s">
        <v>136</v>
      </c>
      <c r="G2173" s="83">
        <v>6000</v>
      </c>
      <c r="H2173" s="67" t="s">
        <v>162</v>
      </c>
      <c r="I2173" s="67">
        <v>1</v>
      </c>
      <c r="J2173" s="196">
        <v>39707</v>
      </c>
      <c r="K2173" s="67">
        <v>0</v>
      </c>
      <c r="L2173" s="123">
        <f t="shared" si="35"/>
        <v>30575</v>
      </c>
      <c r="M2173" s="108" t="s">
        <v>5790</v>
      </c>
      <c r="N2173" s="113" t="s">
        <v>9526</v>
      </c>
      <c r="Q2173" s="83" t="s">
        <v>5349</v>
      </c>
      <c r="R2173" s="182" t="s">
        <v>3938</v>
      </c>
      <c r="S2173" s="83" t="s">
        <v>139</v>
      </c>
      <c r="T2173" s="67" t="s">
        <v>140</v>
      </c>
      <c r="U2173" s="200" t="s">
        <v>7832</v>
      </c>
      <c r="X2173" s="83" t="s">
        <v>7788</v>
      </c>
    </row>
    <row r="2174" spans="1:24" ht="23.25">
      <c r="A2174" s="67" t="s">
        <v>134</v>
      </c>
      <c r="B2174" s="67" t="s">
        <v>135</v>
      </c>
      <c r="C2174" s="83">
        <v>4420</v>
      </c>
      <c r="D2174" s="102" t="s">
        <v>5483</v>
      </c>
      <c r="E2174" s="83" t="s">
        <v>2343</v>
      </c>
      <c r="F2174" s="67" t="s">
        <v>136</v>
      </c>
      <c r="G2174" s="83">
        <v>8200</v>
      </c>
      <c r="H2174" s="67" t="s">
        <v>162</v>
      </c>
      <c r="I2174" s="67">
        <v>1</v>
      </c>
      <c r="J2174" s="196">
        <v>39707</v>
      </c>
      <c r="K2174" s="67">
        <v>0</v>
      </c>
      <c r="L2174" s="123">
        <f t="shared" si="35"/>
        <v>30575</v>
      </c>
      <c r="M2174" s="108" t="s">
        <v>5790</v>
      </c>
      <c r="N2174" s="113" t="s">
        <v>9526</v>
      </c>
      <c r="Q2174" s="83" t="s">
        <v>5350</v>
      </c>
      <c r="R2174" s="182" t="s">
        <v>3939</v>
      </c>
      <c r="S2174" s="83" t="s">
        <v>7824</v>
      </c>
      <c r="T2174" s="67" t="s">
        <v>140</v>
      </c>
      <c r="U2174" s="200" t="s">
        <v>7830</v>
      </c>
      <c r="X2174" s="83" t="s">
        <v>7789</v>
      </c>
    </row>
    <row r="2175" spans="1:24" ht="23.25">
      <c r="A2175" s="67" t="s">
        <v>134</v>
      </c>
      <c r="B2175" s="67" t="s">
        <v>135</v>
      </c>
      <c r="C2175" s="83">
        <v>4418</v>
      </c>
      <c r="D2175" s="102" t="s">
        <v>5483</v>
      </c>
      <c r="E2175" s="83" t="s">
        <v>2344</v>
      </c>
      <c r="F2175" s="67" t="s">
        <v>5807</v>
      </c>
      <c r="G2175" s="83">
        <v>8200</v>
      </c>
      <c r="H2175" s="67" t="s">
        <v>162</v>
      </c>
      <c r="I2175" s="67">
        <v>1</v>
      </c>
      <c r="J2175" s="196">
        <v>44657</v>
      </c>
      <c r="K2175" s="67">
        <v>0</v>
      </c>
      <c r="L2175" s="123">
        <f t="shared" si="35"/>
        <v>35526</v>
      </c>
      <c r="M2175" s="108" t="s">
        <v>5790</v>
      </c>
      <c r="N2175" s="113" t="s">
        <v>9526</v>
      </c>
      <c r="Q2175" s="83" t="s">
        <v>5351</v>
      </c>
      <c r="R2175" s="182" t="s">
        <v>3940</v>
      </c>
      <c r="S2175" s="83" t="s">
        <v>139</v>
      </c>
      <c r="T2175" s="67" t="s">
        <v>140</v>
      </c>
      <c r="U2175" s="200" t="s">
        <v>7830</v>
      </c>
      <c r="X2175" s="83" t="s">
        <v>137</v>
      </c>
    </row>
    <row r="2176" spans="1:24" ht="23.25">
      <c r="A2176" s="67" t="s">
        <v>134</v>
      </c>
      <c r="B2176" s="67" t="s">
        <v>135</v>
      </c>
      <c r="C2176" s="83">
        <v>4421</v>
      </c>
      <c r="D2176" s="102" t="s">
        <v>5483</v>
      </c>
      <c r="E2176" s="83" t="s">
        <v>2345</v>
      </c>
      <c r="F2176" s="67" t="s">
        <v>136</v>
      </c>
      <c r="G2176" s="83">
        <v>8200</v>
      </c>
      <c r="H2176" s="67" t="s">
        <v>162</v>
      </c>
      <c r="I2176" s="67">
        <v>1</v>
      </c>
      <c r="J2176" s="196">
        <v>44657</v>
      </c>
      <c r="K2176" s="67">
        <v>0</v>
      </c>
      <c r="L2176" s="123">
        <f t="shared" si="35"/>
        <v>35526</v>
      </c>
      <c r="M2176" s="108" t="s">
        <v>5790</v>
      </c>
      <c r="N2176" s="113" t="s">
        <v>9526</v>
      </c>
      <c r="Q2176" s="83" t="s">
        <v>5352</v>
      </c>
      <c r="R2176" s="182" t="s">
        <v>3941</v>
      </c>
      <c r="S2176" s="83" t="s">
        <v>139</v>
      </c>
      <c r="T2176" s="67" t="s">
        <v>140</v>
      </c>
      <c r="U2176" s="200" t="s">
        <v>7830</v>
      </c>
      <c r="X2176" s="83" t="s">
        <v>137</v>
      </c>
    </row>
    <row r="2177" spans="1:24" ht="23.25">
      <c r="A2177" s="67" t="s">
        <v>134</v>
      </c>
      <c r="B2177" s="67" t="s">
        <v>135</v>
      </c>
      <c r="C2177" s="83">
        <v>4419</v>
      </c>
      <c r="D2177" s="102" t="s">
        <v>5483</v>
      </c>
      <c r="E2177" s="83" t="s">
        <v>2346</v>
      </c>
      <c r="F2177" s="67" t="s">
        <v>136</v>
      </c>
      <c r="G2177" s="83">
        <v>8200</v>
      </c>
      <c r="H2177" s="67" t="s">
        <v>162</v>
      </c>
      <c r="I2177" s="67">
        <v>1</v>
      </c>
      <c r="J2177" s="196">
        <v>44657</v>
      </c>
      <c r="K2177" s="67">
        <v>0</v>
      </c>
      <c r="L2177" s="123">
        <f t="shared" si="35"/>
        <v>35526</v>
      </c>
      <c r="M2177" s="108" t="s">
        <v>5790</v>
      </c>
      <c r="N2177" s="113" t="s">
        <v>9526</v>
      </c>
      <c r="Q2177" s="83" t="s">
        <v>5351</v>
      </c>
      <c r="R2177" s="182" t="s">
        <v>3942</v>
      </c>
      <c r="S2177" s="83" t="s">
        <v>139</v>
      </c>
      <c r="T2177" s="67" t="s">
        <v>140</v>
      </c>
      <c r="U2177" s="200" t="s">
        <v>7830</v>
      </c>
      <c r="X2177" s="83" t="s">
        <v>137</v>
      </c>
    </row>
    <row r="2178" spans="1:24" ht="23.25">
      <c r="A2178" s="67" t="s">
        <v>134</v>
      </c>
      <c r="B2178" s="67" t="s">
        <v>135</v>
      </c>
      <c r="C2178" s="83">
        <v>4411</v>
      </c>
      <c r="D2178" s="102" t="s">
        <v>5523</v>
      </c>
      <c r="E2178" s="83" t="s">
        <v>2347</v>
      </c>
      <c r="F2178" s="67" t="s">
        <v>136</v>
      </c>
      <c r="G2178" s="83">
        <v>3400</v>
      </c>
      <c r="H2178" s="67" t="s">
        <v>162</v>
      </c>
      <c r="I2178" s="67">
        <v>1</v>
      </c>
      <c r="J2178" s="196">
        <v>44657</v>
      </c>
      <c r="K2178" s="67">
        <v>0</v>
      </c>
      <c r="L2178" s="123">
        <f t="shared" si="35"/>
        <v>35526</v>
      </c>
      <c r="M2178" s="108" t="s">
        <v>5740</v>
      </c>
      <c r="N2178" s="113" t="s">
        <v>9526</v>
      </c>
      <c r="Q2178" s="83" t="s">
        <v>5353</v>
      </c>
      <c r="R2178" s="182" t="s">
        <v>3943</v>
      </c>
      <c r="S2178" s="83" t="s">
        <v>139</v>
      </c>
      <c r="T2178" s="67" t="s">
        <v>140</v>
      </c>
      <c r="U2178" s="200" t="s">
        <v>7830</v>
      </c>
      <c r="X2178" s="83" t="s">
        <v>137</v>
      </c>
    </row>
    <row r="2179" spans="1:24" ht="23.25">
      <c r="A2179" s="67" t="s">
        <v>134</v>
      </c>
      <c r="B2179" s="67" t="s">
        <v>135</v>
      </c>
      <c r="C2179" s="83">
        <v>4413</v>
      </c>
      <c r="D2179" s="102" t="s">
        <v>5523</v>
      </c>
      <c r="E2179" s="83" t="s">
        <v>2348</v>
      </c>
      <c r="F2179" s="67" t="s">
        <v>136</v>
      </c>
      <c r="G2179" s="83">
        <v>3500</v>
      </c>
      <c r="H2179" s="67" t="s">
        <v>162</v>
      </c>
      <c r="I2179" s="67">
        <v>1</v>
      </c>
      <c r="J2179" s="196">
        <v>44657</v>
      </c>
      <c r="K2179" s="67">
        <v>0</v>
      </c>
      <c r="L2179" s="123">
        <f t="shared" si="35"/>
        <v>35526</v>
      </c>
      <c r="M2179" s="108" t="s">
        <v>5740</v>
      </c>
      <c r="N2179" s="113" t="s">
        <v>9526</v>
      </c>
      <c r="Q2179" s="83" t="s">
        <v>5353</v>
      </c>
      <c r="R2179" s="182" t="s">
        <v>3944</v>
      </c>
      <c r="S2179" s="83" t="s">
        <v>139</v>
      </c>
      <c r="T2179" s="67" t="s">
        <v>140</v>
      </c>
      <c r="U2179" s="200" t="s">
        <v>7830</v>
      </c>
      <c r="X2179" s="83" t="s">
        <v>7790</v>
      </c>
    </row>
    <row r="2180" spans="1:24" ht="23.25">
      <c r="A2180" s="67" t="s">
        <v>134</v>
      </c>
      <c r="B2180" s="67" t="s">
        <v>135</v>
      </c>
      <c r="C2180" s="83">
        <v>4311</v>
      </c>
      <c r="D2180" s="102" t="s">
        <v>5517</v>
      </c>
      <c r="E2180" s="83" t="s">
        <v>2349</v>
      </c>
      <c r="F2180" s="67" t="s">
        <v>136</v>
      </c>
      <c r="G2180" s="83">
        <v>4000</v>
      </c>
      <c r="H2180" s="67" t="s">
        <v>162</v>
      </c>
      <c r="I2180" s="67">
        <v>1</v>
      </c>
      <c r="J2180" s="196">
        <v>44657</v>
      </c>
      <c r="K2180" s="67">
        <v>0</v>
      </c>
      <c r="L2180" s="123">
        <f t="shared" si="35"/>
        <v>35526</v>
      </c>
      <c r="M2180" s="108" t="s">
        <v>5885</v>
      </c>
      <c r="N2180" s="113" t="s">
        <v>9526</v>
      </c>
      <c r="Q2180" s="83" t="s">
        <v>5354</v>
      </c>
      <c r="R2180" s="182" t="s">
        <v>3945</v>
      </c>
      <c r="S2180" s="83" t="s">
        <v>7824</v>
      </c>
      <c r="T2180" s="67" t="s">
        <v>140</v>
      </c>
      <c r="U2180" s="200" t="s">
        <v>7830</v>
      </c>
      <c r="X2180" s="83" t="s">
        <v>137</v>
      </c>
    </row>
    <row r="2181" spans="1:24" ht="23.25">
      <c r="A2181" s="67" t="s">
        <v>134</v>
      </c>
      <c r="B2181" s="67" t="s">
        <v>135</v>
      </c>
      <c r="C2181" s="83">
        <v>4408</v>
      </c>
      <c r="D2181" s="102" t="s">
        <v>5525</v>
      </c>
      <c r="E2181" s="83" t="s">
        <v>2350</v>
      </c>
      <c r="F2181" s="67" t="s">
        <v>136</v>
      </c>
      <c r="G2181" s="83">
        <v>1000</v>
      </c>
      <c r="H2181" s="67" t="s">
        <v>162</v>
      </c>
      <c r="I2181" s="67">
        <v>1</v>
      </c>
      <c r="J2181" s="196">
        <v>44657</v>
      </c>
      <c r="K2181" s="67">
        <v>0</v>
      </c>
      <c r="L2181" s="123">
        <f t="shared" si="35"/>
        <v>35526</v>
      </c>
      <c r="M2181" s="108" t="s">
        <v>5770</v>
      </c>
      <c r="N2181" s="113" t="s">
        <v>9526</v>
      </c>
      <c r="Q2181" s="83" t="s">
        <v>5355</v>
      </c>
      <c r="R2181" s="182" t="s">
        <v>3946</v>
      </c>
      <c r="S2181" s="83" t="s">
        <v>139</v>
      </c>
      <c r="T2181" s="67" t="s">
        <v>140</v>
      </c>
      <c r="U2181" s="200" t="s">
        <v>7830</v>
      </c>
      <c r="X2181" s="83" t="s">
        <v>137</v>
      </c>
    </row>
    <row r="2182" spans="1:24" ht="23.25">
      <c r="A2182" s="67" t="s">
        <v>134</v>
      </c>
      <c r="B2182" s="67" t="s">
        <v>135</v>
      </c>
      <c r="C2182" s="83">
        <v>4407</v>
      </c>
      <c r="D2182" s="102" t="s">
        <v>5525</v>
      </c>
      <c r="E2182" s="83" t="s">
        <v>2351</v>
      </c>
      <c r="F2182" s="67" t="s">
        <v>136</v>
      </c>
      <c r="G2182" s="83">
        <v>1000</v>
      </c>
      <c r="H2182" s="67" t="s">
        <v>162</v>
      </c>
      <c r="I2182" s="67">
        <v>1</v>
      </c>
      <c r="J2182" s="196">
        <v>44657</v>
      </c>
      <c r="K2182" s="67">
        <v>0</v>
      </c>
      <c r="L2182" s="123">
        <f t="shared" si="35"/>
        <v>35526</v>
      </c>
      <c r="M2182" s="108" t="s">
        <v>5770</v>
      </c>
      <c r="N2182" s="113" t="s">
        <v>9526</v>
      </c>
      <c r="Q2182" s="83" t="s">
        <v>5356</v>
      </c>
      <c r="R2182" s="182" t="s">
        <v>3947</v>
      </c>
      <c r="S2182" s="83" t="s">
        <v>139</v>
      </c>
      <c r="T2182" s="67" t="s">
        <v>140</v>
      </c>
      <c r="U2182" s="200" t="s">
        <v>7830</v>
      </c>
      <c r="X2182" s="83" t="s">
        <v>137</v>
      </c>
    </row>
    <row r="2183" spans="1:24" ht="23.25">
      <c r="A2183" s="67" t="s">
        <v>134</v>
      </c>
      <c r="B2183" s="67" t="s">
        <v>135</v>
      </c>
      <c r="C2183" s="83">
        <v>4409</v>
      </c>
      <c r="D2183" s="102" t="s">
        <v>5525</v>
      </c>
      <c r="E2183" s="83" t="s">
        <v>2352</v>
      </c>
      <c r="F2183" s="67" t="s">
        <v>136</v>
      </c>
      <c r="G2183" s="83">
        <v>1000</v>
      </c>
      <c r="H2183" s="67" t="s">
        <v>162</v>
      </c>
      <c r="I2183" s="67">
        <v>1</v>
      </c>
      <c r="J2183" s="196">
        <v>44657</v>
      </c>
      <c r="K2183" s="67">
        <v>0</v>
      </c>
      <c r="L2183" s="123">
        <f t="shared" si="35"/>
        <v>35526</v>
      </c>
      <c r="M2183" s="108" t="s">
        <v>5770</v>
      </c>
      <c r="N2183" s="113" t="s">
        <v>9526</v>
      </c>
      <c r="Q2183" s="83" t="s">
        <v>5037</v>
      </c>
      <c r="R2183" s="182" t="s">
        <v>3948</v>
      </c>
      <c r="S2183" s="83" t="s">
        <v>139</v>
      </c>
      <c r="T2183" s="67" t="s">
        <v>140</v>
      </c>
      <c r="U2183" s="200" t="s">
        <v>7830</v>
      </c>
      <c r="X2183" s="83" t="s">
        <v>137</v>
      </c>
    </row>
    <row r="2184" spans="1:24" ht="23.25">
      <c r="A2184" s="67" t="s">
        <v>134</v>
      </c>
      <c r="B2184" s="67" t="s">
        <v>135</v>
      </c>
      <c r="C2184" s="83">
        <v>4326</v>
      </c>
      <c r="D2184" s="102" t="s">
        <v>5714</v>
      </c>
      <c r="E2184" s="83" t="s">
        <v>2353</v>
      </c>
      <c r="F2184" s="67" t="s">
        <v>136</v>
      </c>
      <c r="G2184" s="83">
        <v>12000</v>
      </c>
      <c r="H2184" s="67" t="s">
        <v>162</v>
      </c>
      <c r="I2184" s="67">
        <v>1</v>
      </c>
      <c r="J2184" s="196">
        <v>44657</v>
      </c>
      <c r="K2184" s="67">
        <v>0</v>
      </c>
      <c r="L2184" s="123">
        <f t="shared" si="35"/>
        <v>35526</v>
      </c>
      <c r="M2184" s="108" t="s">
        <v>5738</v>
      </c>
      <c r="N2184" s="113" t="s">
        <v>9526</v>
      </c>
      <c r="Q2184" s="83" t="s">
        <v>5357</v>
      </c>
      <c r="R2184" s="182" t="s">
        <v>3949</v>
      </c>
      <c r="S2184" s="83" t="s">
        <v>139</v>
      </c>
      <c r="T2184" s="67" t="s">
        <v>140</v>
      </c>
      <c r="U2184" s="200" t="s">
        <v>7831</v>
      </c>
      <c r="X2184" s="83" t="s">
        <v>137</v>
      </c>
    </row>
    <row r="2185" spans="1:24" ht="23.25">
      <c r="A2185" s="67" t="s">
        <v>134</v>
      </c>
      <c r="B2185" s="67" t="s">
        <v>135</v>
      </c>
      <c r="C2185" s="83">
        <v>4336</v>
      </c>
      <c r="D2185" s="102" t="s">
        <v>5503</v>
      </c>
      <c r="E2185" s="83" t="s">
        <v>2354</v>
      </c>
      <c r="F2185" s="67" t="s">
        <v>5807</v>
      </c>
      <c r="G2185" s="83">
        <v>6000</v>
      </c>
      <c r="H2185" s="67" t="s">
        <v>162</v>
      </c>
      <c r="I2185" s="67">
        <v>1</v>
      </c>
      <c r="J2185" s="196">
        <v>44657</v>
      </c>
      <c r="K2185" s="67">
        <v>0</v>
      </c>
      <c r="L2185" s="123">
        <f t="shared" si="35"/>
        <v>35526</v>
      </c>
      <c r="M2185" s="108" t="s">
        <v>5787</v>
      </c>
      <c r="N2185" s="113" t="s">
        <v>9526</v>
      </c>
      <c r="Q2185" s="83" t="s">
        <v>5358</v>
      </c>
      <c r="R2185" s="182" t="s">
        <v>3950</v>
      </c>
      <c r="S2185" s="83" t="s">
        <v>139</v>
      </c>
      <c r="T2185" s="67" t="s">
        <v>140</v>
      </c>
      <c r="U2185" s="200" t="s">
        <v>7830</v>
      </c>
      <c r="X2185" s="83" t="s">
        <v>137</v>
      </c>
    </row>
    <row r="2186" spans="1:24" ht="23.25">
      <c r="A2186" s="67" t="s">
        <v>134</v>
      </c>
      <c r="B2186" s="67" t="s">
        <v>135</v>
      </c>
      <c r="C2186" s="83">
        <v>4317</v>
      </c>
      <c r="D2186" s="102" t="s">
        <v>5503</v>
      </c>
      <c r="E2186" s="83" t="s">
        <v>2355</v>
      </c>
      <c r="F2186" s="67" t="s">
        <v>5807</v>
      </c>
      <c r="G2186" s="83">
        <v>2500</v>
      </c>
      <c r="H2186" s="67" t="s">
        <v>162</v>
      </c>
      <c r="I2186" s="67">
        <v>1</v>
      </c>
      <c r="J2186" s="196">
        <v>44657</v>
      </c>
      <c r="K2186" s="67">
        <v>0</v>
      </c>
      <c r="L2186" s="123">
        <f t="shared" si="35"/>
        <v>35526</v>
      </c>
      <c r="M2186" s="108" t="s">
        <v>5782</v>
      </c>
      <c r="N2186" s="113" t="s">
        <v>9526</v>
      </c>
      <c r="Q2186" s="83" t="s">
        <v>4183</v>
      </c>
      <c r="R2186" s="182" t="s">
        <v>3951</v>
      </c>
      <c r="S2186" s="83" t="s">
        <v>139</v>
      </c>
      <c r="T2186" s="67" t="s">
        <v>140</v>
      </c>
      <c r="U2186" s="200" t="s">
        <v>7830</v>
      </c>
      <c r="X2186" s="83" t="s">
        <v>7791</v>
      </c>
    </row>
    <row r="2187" spans="1:24" ht="23.25">
      <c r="A2187" s="67" t="s">
        <v>134</v>
      </c>
      <c r="B2187" s="67" t="s">
        <v>135</v>
      </c>
      <c r="C2187" s="83">
        <v>4455</v>
      </c>
      <c r="D2187" s="102" t="s">
        <v>5483</v>
      </c>
      <c r="E2187" s="83" t="s">
        <v>2356</v>
      </c>
      <c r="F2187" s="67" t="s">
        <v>136</v>
      </c>
      <c r="G2187" s="83">
        <v>1000</v>
      </c>
      <c r="H2187" s="67" t="s">
        <v>162</v>
      </c>
      <c r="I2187" s="67">
        <v>1</v>
      </c>
      <c r="J2187" s="196">
        <v>44657</v>
      </c>
      <c r="K2187" s="67">
        <v>0</v>
      </c>
      <c r="L2187" s="123">
        <f t="shared" si="35"/>
        <v>35526</v>
      </c>
      <c r="M2187" s="108" t="s">
        <v>5751</v>
      </c>
      <c r="N2187" s="113" t="s">
        <v>9526</v>
      </c>
      <c r="Q2187" s="83" t="s">
        <v>5359</v>
      </c>
      <c r="R2187" s="182" t="s">
        <v>3952</v>
      </c>
      <c r="S2187" s="83" t="s">
        <v>139</v>
      </c>
      <c r="T2187" s="67" t="s">
        <v>140</v>
      </c>
      <c r="U2187" s="200" t="s">
        <v>7830</v>
      </c>
      <c r="X2187" s="83" t="s">
        <v>7792</v>
      </c>
    </row>
    <row r="2188" spans="1:24" ht="23.25">
      <c r="A2188" s="67" t="s">
        <v>134</v>
      </c>
      <c r="B2188" s="67" t="s">
        <v>135</v>
      </c>
      <c r="C2188" s="83">
        <v>4436</v>
      </c>
      <c r="D2188" s="102" t="s">
        <v>5483</v>
      </c>
      <c r="E2188" s="83" t="s">
        <v>2357</v>
      </c>
      <c r="F2188" s="67" t="s">
        <v>136</v>
      </c>
      <c r="G2188" s="83">
        <v>6000</v>
      </c>
      <c r="H2188" s="67" t="s">
        <v>162</v>
      </c>
      <c r="I2188" s="67">
        <v>1</v>
      </c>
      <c r="J2188" s="196">
        <v>44657</v>
      </c>
      <c r="K2188" s="67">
        <v>0</v>
      </c>
      <c r="L2188" s="123">
        <f t="shared" si="35"/>
        <v>35526</v>
      </c>
      <c r="M2188" s="108" t="s">
        <v>5751</v>
      </c>
      <c r="N2188" s="113" t="s">
        <v>9526</v>
      </c>
      <c r="Q2188" s="83" t="s">
        <v>5360</v>
      </c>
      <c r="R2188" s="182" t="s">
        <v>3953</v>
      </c>
      <c r="S2188" s="83" t="s">
        <v>139</v>
      </c>
      <c r="T2188" s="67" t="s">
        <v>140</v>
      </c>
      <c r="U2188" s="200" t="s">
        <v>7830</v>
      </c>
      <c r="X2188" s="83" t="s">
        <v>7793</v>
      </c>
    </row>
    <row r="2189" spans="1:24" ht="23.25">
      <c r="A2189" s="67" t="s">
        <v>134</v>
      </c>
      <c r="B2189" s="67" t="s">
        <v>135</v>
      </c>
      <c r="C2189" s="83">
        <v>4385</v>
      </c>
      <c r="D2189" s="102" t="s">
        <v>5653</v>
      </c>
      <c r="E2189" s="83" t="s">
        <v>2358</v>
      </c>
      <c r="F2189" s="67" t="s">
        <v>136</v>
      </c>
      <c r="G2189" s="83">
        <v>6000</v>
      </c>
      <c r="H2189" s="67" t="s">
        <v>162</v>
      </c>
      <c r="I2189" s="67">
        <v>1</v>
      </c>
      <c r="J2189" s="196">
        <v>44657</v>
      </c>
      <c r="K2189" s="67">
        <v>0</v>
      </c>
      <c r="L2189" s="123">
        <f t="shared" si="35"/>
        <v>35526</v>
      </c>
      <c r="M2189" s="108" t="s">
        <v>5873</v>
      </c>
      <c r="N2189" s="113" t="s">
        <v>9526</v>
      </c>
      <c r="Q2189" s="83" t="s">
        <v>5361</v>
      </c>
      <c r="R2189" s="182" t="s">
        <v>3954</v>
      </c>
      <c r="S2189" s="83" t="s">
        <v>139</v>
      </c>
      <c r="T2189" s="67" t="s">
        <v>140</v>
      </c>
      <c r="U2189" s="200" t="s">
        <v>7830</v>
      </c>
      <c r="X2189" s="83" t="s">
        <v>7794</v>
      </c>
    </row>
    <row r="2190" spans="1:24" ht="23.25">
      <c r="A2190" s="67" t="s">
        <v>134</v>
      </c>
      <c r="B2190" s="67" t="s">
        <v>135</v>
      </c>
      <c r="C2190" s="83">
        <v>4327</v>
      </c>
      <c r="D2190" s="102" t="s">
        <v>5714</v>
      </c>
      <c r="E2190" s="83" t="s">
        <v>2359</v>
      </c>
      <c r="F2190" s="67" t="s">
        <v>136</v>
      </c>
      <c r="G2190" s="83">
        <v>12000</v>
      </c>
      <c r="H2190" s="67" t="s">
        <v>162</v>
      </c>
      <c r="I2190" s="67">
        <v>1</v>
      </c>
      <c r="J2190" s="196">
        <v>44657</v>
      </c>
      <c r="K2190" s="67">
        <v>0</v>
      </c>
      <c r="L2190" s="123">
        <f t="shared" si="35"/>
        <v>35526</v>
      </c>
      <c r="M2190" s="108" t="s">
        <v>5738</v>
      </c>
      <c r="N2190" s="113" t="s">
        <v>9526</v>
      </c>
      <c r="Q2190" s="83" t="s">
        <v>5357</v>
      </c>
      <c r="R2190" s="182" t="s">
        <v>3955</v>
      </c>
      <c r="S2190" s="83" t="s">
        <v>139</v>
      </c>
      <c r="T2190" s="67" t="s">
        <v>140</v>
      </c>
      <c r="U2190" s="200" t="s">
        <v>7831</v>
      </c>
      <c r="X2190" s="83" t="s">
        <v>137</v>
      </c>
    </row>
    <row r="2191" spans="1:24" ht="23.25">
      <c r="A2191" s="67" t="s">
        <v>134</v>
      </c>
      <c r="B2191" s="67" t="s">
        <v>135</v>
      </c>
      <c r="C2191" s="83">
        <v>4325</v>
      </c>
      <c r="D2191" s="102" t="s">
        <v>5714</v>
      </c>
      <c r="E2191" s="83" t="s">
        <v>2360</v>
      </c>
      <c r="F2191" s="67" t="s">
        <v>136</v>
      </c>
      <c r="G2191" s="83">
        <v>12000</v>
      </c>
      <c r="H2191" s="67" t="s">
        <v>162</v>
      </c>
      <c r="I2191" s="67">
        <v>1</v>
      </c>
      <c r="J2191" s="196">
        <v>44657</v>
      </c>
      <c r="K2191" s="67">
        <v>0</v>
      </c>
      <c r="L2191" s="123">
        <f t="shared" si="35"/>
        <v>35526</v>
      </c>
      <c r="M2191" s="108" t="s">
        <v>5738</v>
      </c>
      <c r="N2191" s="113" t="s">
        <v>9526</v>
      </c>
      <c r="Q2191" s="83" t="s">
        <v>5362</v>
      </c>
      <c r="R2191" s="182" t="s">
        <v>3956</v>
      </c>
      <c r="S2191" s="83" t="s">
        <v>7824</v>
      </c>
      <c r="T2191" s="67" t="s">
        <v>140</v>
      </c>
      <c r="U2191" s="200" t="s">
        <v>7831</v>
      </c>
      <c r="X2191" s="83" t="s">
        <v>137</v>
      </c>
    </row>
    <row r="2192" spans="1:24" ht="23.25">
      <c r="A2192" s="67" t="s">
        <v>134</v>
      </c>
      <c r="B2192" s="67" t="s">
        <v>135</v>
      </c>
      <c r="C2192" s="83">
        <v>2509</v>
      </c>
      <c r="D2192" s="102" t="s">
        <v>5507</v>
      </c>
      <c r="E2192" s="83" t="s">
        <v>2361</v>
      </c>
      <c r="F2192" s="67" t="s">
        <v>136</v>
      </c>
      <c r="G2192" s="83">
        <v>1000</v>
      </c>
      <c r="H2192" s="67" t="s">
        <v>162</v>
      </c>
      <c r="I2192" s="67">
        <v>1</v>
      </c>
      <c r="J2192" s="196">
        <v>39707</v>
      </c>
      <c r="K2192" s="67">
        <v>0</v>
      </c>
      <c r="L2192" s="123">
        <f t="shared" si="35"/>
        <v>30575</v>
      </c>
      <c r="M2192" s="108" t="s">
        <v>5923</v>
      </c>
      <c r="N2192" s="113" t="s">
        <v>9526</v>
      </c>
      <c r="Q2192" s="83" t="s">
        <v>5363</v>
      </c>
      <c r="R2192" s="182" t="s">
        <v>3957</v>
      </c>
      <c r="S2192" s="83" t="s">
        <v>7824</v>
      </c>
      <c r="T2192" s="67" t="s">
        <v>140</v>
      </c>
      <c r="U2192" s="200" t="s">
        <v>7832</v>
      </c>
      <c r="X2192" s="83" t="s">
        <v>137</v>
      </c>
    </row>
    <row r="2193" spans="1:24" ht="23.25">
      <c r="A2193" s="67" t="s">
        <v>134</v>
      </c>
      <c r="B2193" s="67" t="s">
        <v>135</v>
      </c>
      <c r="C2193" s="83">
        <v>4362</v>
      </c>
      <c r="D2193" s="102" t="s">
        <v>161</v>
      </c>
      <c r="E2193" s="83" t="s">
        <v>2362</v>
      </c>
      <c r="F2193" s="67" t="s">
        <v>136</v>
      </c>
      <c r="G2193" s="83">
        <v>1000</v>
      </c>
      <c r="H2193" s="67" t="s">
        <v>162</v>
      </c>
      <c r="I2193" s="67">
        <v>1</v>
      </c>
      <c r="J2193" s="196">
        <v>44657</v>
      </c>
      <c r="K2193" s="67">
        <v>0</v>
      </c>
      <c r="L2193" s="123">
        <f t="shared" si="35"/>
        <v>35526</v>
      </c>
      <c r="M2193" s="108" t="s">
        <v>5771</v>
      </c>
      <c r="N2193" s="113" t="s">
        <v>9526</v>
      </c>
      <c r="Q2193" s="83" t="s">
        <v>5364</v>
      </c>
      <c r="R2193" s="182" t="s">
        <v>3958</v>
      </c>
      <c r="S2193" s="83" t="s">
        <v>139</v>
      </c>
      <c r="T2193" s="67" t="s">
        <v>140</v>
      </c>
      <c r="U2193" s="200" t="s">
        <v>7830</v>
      </c>
      <c r="X2193" s="83" t="s">
        <v>137</v>
      </c>
    </row>
    <row r="2194" spans="1:24" ht="23.25">
      <c r="A2194" s="67" t="s">
        <v>134</v>
      </c>
      <c r="B2194" s="67" t="s">
        <v>135</v>
      </c>
      <c r="C2194" s="83">
        <v>4361</v>
      </c>
      <c r="D2194" s="102" t="s">
        <v>161</v>
      </c>
      <c r="E2194" s="83" t="s">
        <v>2363</v>
      </c>
      <c r="F2194" s="67" t="s">
        <v>136</v>
      </c>
      <c r="G2194" s="83">
        <v>1000</v>
      </c>
      <c r="H2194" s="67" t="s">
        <v>162</v>
      </c>
      <c r="I2194" s="67">
        <v>1</v>
      </c>
      <c r="J2194" s="196">
        <v>44657</v>
      </c>
      <c r="K2194" s="67">
        <v>0</v>
      </c>
      <c r="L2194" s="123">
        <f t="shared" si="35"/>
        <v>35526</v>
      </c>
      <c r="M2194" s="108" t="s">
        <v>5771</v>
      </c>
      <c r="N2194" s="113" t="s">
        <v>9526</v>
      </c>
      <c r="Q2194" s="83" t="s">
        <v>5364</v>
      </c>
      <c r="R2194" s="182" t="s">
        <v>3959</v>
      </c>
      <c r="S2194" s="83" t="s">
        <v>139</v>
      </c>
      <c r="T2194" s="67" t="s">
        <v>140</v>
      </c>
      <c r="U2194" s="200" t="s">
        <v>7830</v>
      </c>
      <c r="X2194" s="83" t="s">
        <v>137</v>
      </c>
    </row>
    <row r="2195" spans="1:24" ht="23.25">
      <c r="A2195" s="67" t="s">
        <v>134</v>
      </c>
      <c r="B2195" s="67" t="s">
        <v>135</v>
      </c>
      <c r="C2195" s="83">
        <v>4363</v>
      </c>
      <c r="D2195" s="102" t="s">
        <v>161</v>
      </c>
      <c r="E2195" s="83" t="s">
        <v>2364</v>
      </c>
      <c r="F2195" s="67" t="s">
        <v>136</v>
      </c>
      <c r="G2195" s="83">
        <v>1000</v>
      </c>
      <c r="H2195" s="67" t="s">
        <v>162</v>
      </c>
      <c r="I2195" s="67">
        <v>1</v>
      </c>
      <c r="J2195" s="196">
        <v>44657</v>
      </c>
      <c r="K2195" s="67">
        <v>0</v>
      </c>
      <c r="L2195" s="123">
        <f t="shared" si="35"/>
        <v>35526</v>
      </c>
      <c r="M2195" s="108" t="s">
        <v>6077</v>
      </c>
      <c r="N2195" s="113" t="s">
        <v>9526</v>
      </c>
      <c r="Q2195" s="83" t="s">
        <v>5365</v>
      </c>
      <c r="R2195" s="182" t="s">
        <v>3960</v>
      </c>
      <c r="S2195" s="83" t="s">
        <v>139</v>
      </c>
      <c r="T2195" s="67" t="s">
        <v>140</v>
      </c>
      <c r="U2195" s="200" t="s">
        <v>7830</v>
      </c>
      <c r="X2195" s="83" t="s">
        <v>7795</v>
      </c>
    </row>
    <row r="2196" spans="1:24" ht="23.25">
      <c r="A2196" s="67" t="s">
        <v>134</v>
      </c>
      <c r="B2196" s="67" t="s">
        <v>135</v>
      </c>
      <c r="C2196" s="83">
        <v>4334</v>
      </c>
      <c r="D2196" s="102" t="s">
        <v>5545</v>
      </c>
      <c r="E2196" s="83" t="s">
        <v>2365</v>
      </c>
      <c r="F2196" s="67" t="s">
        <v>136</v>
      </c>
      <c r="G2196" s="83">
        <v>6000</v>
      </c>
      <c r="H2196" s="67" t="s">
        <v>162</v>
      </c>
      <c r="I2196" s="67">
        <v>1</v>
      </c>
      <c r="J2196" s="196">
        <v>44658</v>
      </c>
      <c r="K2196" s="67">
        <v>0</v>
      </c>
      <c r="L2196" s="123">
        <f t="shared" si="35"/>
        <v>35527</v>
      </c>
      <c r="M2196" s="108" t="s">
        <v>5545</v>
      </c>
      <c r="N2196" s="113" t="s">
        <v>9526</v>
      </c>
      <c r="Q2196" s="83" t="s">
        <v>5366</v>
      </c>
      <c r="R2196" s="182" t="s">
        <v>3961</v>
      </c>
      <c r="S2196" s="83" t="s">
        <v>139</v>
      </c>
      <c r="T2196" s="67" t="s">
        <v>140</v>
      </c>
      <c r="U2196" s="200" t="s">
        <v>7830</v>
      </c>
      <c r="X2196" s="83" t="s">
        <v>137</v>
      </c>
    </row>
    <row r="2197" spans="1:24" ht="23.25">
      <c r="A2197" s="67" t="s">
        <v>134</v>
      </c>
      <c r="B2197" s="67" t="s">
        <v>135</v>
      </c>
      <c r="C2197" s="83">
        <v>4314</v>
      </c>
      <c r="D2197" s="102" t="s">
        <v>5522</v>
      </c>
      <c r="E2197" s="83" t="s">
        <v>2366</v>
      </c>
      <c r="F2197" s="67" t="s">
        <v>136</v>
      </c>
      <c r="G2197" s="83">
        <v>7000</v>
      </c>
      <c r="H2197" s="67" t="s">
        <v>162</v>
      </c>
      <c r="I2197" s="67">
        <v>1</v>
      </c>
      <c r="J2197" s="196">
        <v>44658</v>
      </c>
      <c r="K2197" s="67">
        <v>0</v>
      </c>
      <c r="L2197" s="123">
        <f t="shared" si="35"/>
        <v>35527</v>
      </c>
      <c r="M2197" s="108" t="s">
        <v>5820</v>
      </c>
      <c r="N2197" s="113" t="s">
        <v>9526</v>
      </c>
      <c r="Q2197" s="83" t="s">
        <v>5367</v>
      </c>
      <c r="R2197" s="182" t="s">
        <v>3962</v>
      </c>
      <c r="S2197" s="83" t="s">
        <v>139</v>
      </c>
      <c r="T2197" s="67" t="s">
        <v>140</v>
      </c>
      <c r="U2197" s="200" t="s">
        <v>7831</v>
      </c>
      <c r="X2197" s="83" t="s">
        <v>7796</v>
      </c>
    </row>
    <row r="2198" spans="1:24" ht="23.25">
      <c r="A2198" s="67" t="s">
        <v>134</v>
      </c>
      <c r="B2198" s="67" t="s">
        <v>135</v>
      </c>
      <c r="C2198" s="83">
        <v>4319</v>
      </c>
      <c r="D2198" s="102" t="s">
        <v>5525</v>
      </c>
      <c r="E2198" s="83" t="s">
        <v>2367</v>
      </c>
      <c r="F2198" s="67" t="s">
        <v>136</v>
      </c>
      <c r="G2198" s="83">
        <v>6000</v>
      </c>
      <c r="H2198" s="67" t="s">
        <v>162</v>
      </c>
      <c r="I2198" s="67">
        <v>1</v>
      </c>
      <c r="J2198" s="196">
        <v>44658</v>
      </c>
      <c r="K2198" s="67">
        <v>0</v>
      </c>
      <c r="L2198" s="123">
        <f t="shared" si="35"/>
        <v>35527</v>
      </c>
      <c r="M2198" s="108" t="s">
        <v>5738</v>
      </c>
      <c r="N2198" s="113" t="s">
        <v>9526</v>
      </c>
      <c r="Q2198" s="83" t="s">
        <v>5368</v>
      </c>
      <c r="R2198" s="182" t="s">
        <v>3963</v>
      </c>
      <c r="S2198" s="83" t="s">
        <v>139</v>
      </c>
      <c r="T2198" s="67" t="s">
        <v>140</v>
      </c>
      <c r="U2198" s="200" t="s">
        <v>7832</v>
      </c>
      <c r="X2198" s="83" t="s">
        <v>137</v>
      </c>
    </row>
    <row r="2199" spans="1:24" ht="23.25">
      <c r="A2199" s="67" t="s">
        <v>134</v>
      </c>
      <c r="B2199" s="67" t="s">
        <v>135</v>
      </c>
      <c r="C2199" s="83">
        <v>4318</v>
      </c>
      <c r="D2199" s="102" t="s">
        <v>5525</v>
      </c>
      <c r="E2199" s="83" t="s">
        <v>2368</v>
      </c>
      <c r="F2199" s="67" t="s">
        <v>136</v>
      </c>
      <c r="G2199" s="83">
        <v>6000</v>
      </c>
      <c r="H2199" s="67" t="s">
        <v>162</v>
      </c>
      <c r="I2199" s="67">
        <v>1</v>
      </c>
      <c r="J2199" s="196">
        <v>44658</v>
      </c>
      <c r="K2199" s="67">
        <v>0</v>
      </c>
      <c r="L2199" s="123">
        <f t="shared" si="35"/>
        <v>35527</v>
      </c>
      <c r="M2199" s="108" t="s">
        <v>5738</v>
      </c>
      <c r="N2199" s="113" t="s">
        <v>9526</v>
      </c>
      <c r="Q2199" s="83" t="s">
        <v>5369</v>
      </c>
      <c r="R2199" s="182" t="s">
        <v>3964</v>
      </c>
      <c r="S2199" s="83" t="s">
        <v>139</v>
      </c>
      <c r="T2199" s="67" t="s">
        <v>140</v>
      </c>
      <c r="U2199" s="200" t="s">
        <v>7832</v>
      </c>
      <c r="X2199" s="83" t="s">
        <v>7797</v>
      </c>
    </row>
    <row r="2200" spans="1:24" ht="23.25">
      <c r="A2200" s="67" t="s">
        <v>134</v>
      </c>
      <c r="B2200" s="67" t="s">
        <v>135</v>
      </c>
      <c r="C2200" s="83">
        <v>4405</v>
      </c>
      <c r="D2200" s="102" t="s">
        <v>5483</v>
      </c>
      <c r="E2200" s="83" t="s">
        <v>2369</v>
      </c>
      <c r="F2200" s="67" t="s">
        <v>5807</v>
      </c>
      <c r="G2200" s="83">
        <v>6000</v>
      </c>
      <c r="H2200" s="67" t="s">
        <v>162</v>
      </c>
      <c r="I2200" s="67">
        <v>1</v>
      </c>
      <c r="J2200" s="196">
        <v>44658</v>
      </c>
      <c r="K2200" s="67">
        <v>0</v>
      </c>
      <c r="L2200" s="123">
        <f t="shared" si="35"/>
        <v>35527</v>
      </c>
      <c r="M2200" s="108" t="s">
        <v>5844</v>
      </c>
      <c r="N2200" s="113" t="s">
        <v>9526</v>
      </c>
      <c r="Q2200" s="83" t="s">
        <v>4684</v>
      </c>
      <c r="R2200" s="182" t="s">
        <v>3965</v>
      </c>
      <c r="S2200" s="83" t="s">
        <v>139</v>
      </c>
      <c r="T2200" s="67" t="s">
        <v>140</v>
      </c>
      <c r="U2200" s="200" t="s">
        <v>7831</v>
      </c>
      <c r="X2200" s="83" t="s">
        <v>137</v>
      </c>
    </row>
    <row r="2201" spans="1:24" ht="23.25">
      <c r="A2201" s="67" t="s">
        <v>134</v>
      </c>
      <c r="B2201" s="67" t="s">
        <v>135</v>
      </c>
      <c r="C2201" s="83">
        <v>4358</v>
      </c>
      <c r="D2201" s="102" t="s">
        <v>5519</v>
      </c>
      <c r="E2201" s="83" t="s">
        <v>1514</v>
      </c>
      <c r="F2201" s="67" t="s">
        <v>5807</v>
      </c>
      <c r="G2201" s="83">
        <v>7600</v>
      </c>
      <c r="H2201" s="67" t="s">
        <v>162</v>
      </c>
      <c r="I2201" s="67">
        <v>1</v>
      </c>
      <c r="J2201" s="196">
        <v>44659</v>
      </c>
      <c r="K2201" s="67">
        <v>0</v>
      </c>
      <c r="L2201" s="123">
        <f t="shared" si="35"/>
        <v>35528</v>
      </c>
      <c r="M2201" s="108" t="s">
        <v>5897</v>
      </c>
      <c r="N2201" s="113" t="s">
        <v>9526</v>
      </c>
      <c r="Q2201" s="83" t="s">
        <v>4260</v>
      </c>
      <c r="R2201" s="182" t="s">
        <v>3966</v>
      </c>
      <c r="S2201" s="83" t="s">
        <v>139</v>
      </c>
      <c r="T2201" s="67" t="s">
        <v>140</v>
      </c>
      <c r="U2201" s="200" t="s">
        <v>7830</v>
      </c>
      <c r="X2201" s="83" t="s">
        <v>7798</v>
      </c>
    </row>
    <row r="2202" spans="1:24" ht="23.25">
      <c r="A2202" s="67" t="s">
        <v>134</v>
      </c>
      <c r="B2202" s="67" t="s">
        <v>135</v>
      </c>
      <c r="C2202" s="83">
        <v>4357</v>
      </c>
      <c r="D2202" s="102" t="s">
        <v>5519</v>
      </c>
      <c r="E2202" s="83" t="s">
        <v>2370</v>
      </c>
      <c r="F2202" s="67" t="s">
        <v>136</v>
      </c>
      <c r="G2202" s="83">
        <v>7600</v>
      </c>
      <c r="H2202" s="67" t="s">
        <v>162</v>
      </c>
      <c r="I2202" s="67">
        <v>1</v>
      </c>
      <c r="J2202" s="196">
        <v>44659</v>
      </c>
      <c r="K2202" s="67">
        <v>0</v>
      </c>
      <c r="L2202" s="123">
        <f t="shared" si="35"/>
        <v>35528</v>
      </c>
      <c r="M2202" s="108" t="s">
        <v>5897</v>
      </c>
      <c r="N2202" s="113" t="s">
        <v>9526</v>
      </c>
      <c r="Q2202" s="83" t="s">
        <v>4260</v>
      </c>
      <c r="R2202" s="182" t="s">
        <v>3967</v>
      </c>
      <c r="S2202" s="83" t="s">
        <v>139</v>
      </c>
      <c r="T2202" s="67" t="s">
        <v>140</v>
      </c>
      <c r="U2202" s="200" t="s">
        <v>7830</v>
      </c>
      <c r="X2202" s="83" t="s">
        <v>7724</v>
      </c>
    </row>
    <row r="2203" spans="1:24" ht="23.25">
      <c r="A2203" s="67" t="s">
        <v>134</v>
      </c>
      <c r="B2203" s="67" t="s">
        <v>135</v>
      </c>
      <c r="C2203" s="83">
        <v>4422</v>
      </c>
      <c r="D2203" s="102" t="s">
        <v>5483</v>
      </c>
      <c r="E2203" s="83" t="s">
        <v>2371</v>
      </c>
      <c r="F2203" s="67" t="s">
        <v>5807</v>
      </c>
      <c r="G2203" s="83">
        <v>8200</v>
      </c>
      <c r="H2203" s="67" t="s">
        <v>162</v>
      </c>
      <c r="I2203" s="67">
        <v>1</v>
      </c>
      <c r="J2203" s="196">
        <v>44659</v>
      </c>
      <c r="K2203" s="67">
        <v>0</v>
      </c>
      <c r="L2203" s="123">
        <f t="shared" si="35"/>
        <v>35528</v>
      </c>
      <c r="M2203" s="108" t="s">
        <v>5771</v>
      </c>
      <c r="N2203" s="113" t="s">
        <v>9526</v>
      </c>
      <c r="Q2203" s="83" t="s">
        <v>5370</v>
      </c>
      <c r="R2203" s="182" t="s">
        <v>3968</v>
      </c>
      <c r="S2203" s="83" t="s">
        <v>139</v>
      </c>
      <c r="T2203" s="67" t="s">
        <v>140</v>
      </c>
      <c r="U2203" s="200" t="s">
        <v>7831</v>
      </c>
      <c r="X2203" s="83" t="s">
        <v>137</v>
      </c>
    </row>
    <row r="2204" spans="1:24" ht="23.25">
      <c r="A2204" s="67" t="s">
        <v>134</v>
      </c>
      <c r="B2204" s="67" t="s">
        <v>135</v>
      </c>
      <c r="C2204" s="83">
        <v>4353</v>
      </c>
      <c r="D2204" s="102" t="s">
        <v>172</v>
      </c>
      <c r="E2204" s="83" t="s">
        <v>2372</v>
      </c>
      <c r="F2204" s="67" t="s">
        <v>136</v>
      </c>
      <c r="G2204" s="83">
        <v>8300</v>
      </c>
      <c r="H2204" s="67" t="s">
        <v>162</v>
      </c>
      <c r="I2204" s="67">
        <v>1</v>
      </c>
      <c r="J2204" s="196">
        <v>44659</v>
      </c>
      <c r="K2204" s="67">
        <v>0</v>
      </c>
      <c r="L2204" s="123">
        <f t="shared" si="35"/>
        <v>35528</v>
      </c>
      <c r="M2204" s="108" t="s">
        <v>166</v>
      </c>
      <c r="N2204" s="113" t="s">
        <v>9526</v>
      </c>
      <c r="Q2204" s="83" t="s">
        <v>4677</v>
      </c>
      <c r="R2204" s="182" t="s">
        <v>3969</v>
      </c>
      <c r="S2204" s="83" t="s">
        <v>139</v>
      </c>
      <c r="T2204" s="67" t="s">
        <v>140</v>
      </c>
      <c r="U2204" s="200" t="s">
        <v>7831</v>
      </c>
      <c r="X2204" s="83" t="s">
        <v>137</v>
      </c>
    </row>
    <row r="2205" spans="1:24" ht="23.25">
      <c r="A2205" s="67" t="s">
        <v>134</v>
      </c>
      <c r="B2205" s="67" t="s">
        <v>135</v>
      </c>
      <c r="C2205" s="83">
        <v>4365</v>
      </c>
      <c r="D2205" s="102" t="s">
        <v>5551</v>
      </c>
      <c r="E2205" s="83" t="s">
        <v>2373</v>
      </c>
      <c r="F2205" s="67" t="s">
        <v>136</v>
      </c>
      <c r="G2205" s="83">
        <v>8800</v>
      </c>
      <c r="H2205" s="67" t="s">
        <v>162</v>
      </c>
      <c r="I2205" s="67">
        <v>1</v>
      </c>
      <c r="J2205" s="196">
        <v>44660</v>
      </c>
      <c r="K2205" s="67">
        <v>0</v>
      </c>
      <c r="L2205" s="123">
        <f t="shared" si="35"/>
        <v>35529</v>
      </c>
      <c r="M2205" s="108" t="s">
        <v>5740</v>
      </c>
      <c r="N2205" s="113" t="s">
        <v>9526</v>
      </c>
      <c r="Q2205" s="83" t="s">
        <v>5371</v>
      </c>
      <c r="R2205" s="182" t="s">
        <v>3970</v>
      </c>
      <c r="S2205" s="83" t="s">
        <v>139</v>
      </c>
      <c r="T2205" s="67" t="s">
        <v>140</v>
      </c>
      <c r="U2205" s="200" t="s">
        <v>7830</v>
      </c>
      <c r="X2205" s="83" t="s">
        <v>7799</v>
      </c>
    </row>
    <row r="2206" spans="1:24" ht="23.25">
      <c r="A2206" s="67" t="s">
        <v>134</v>
      </c>
      <c r="B2206" s="67" t="s">
        <v>135</v>
      </c>
      <c r="C2206" s="83">
        <v>4359</v>
      </c>
      <c r="D2206" s="102" t="s">
        <v>5523</v>
      </c>
      <c r="E2206" s="83" t="s">
        <v>2374</v>
      </c>
      <c r="F2206" s="67" t="s">
        <v>136</v>
      </c>
      <c r="G2206" s="83">
        <v>5000</v>
      </c>
      <c r="H2206" s="67" t="s">
        <v>162</v>
      </c>
      <c r="I2206" s="67">
        <v>1</v>
      </c>
      <c r="J2206" s="196">
        <v>44660</v>
      </c>
      <c r="K2206" s="67">
        <v>0</v>
      </c>
      <c r="L2206" s="123">
        <f t="shared" si="35"/>
        <v>35529</v>
      </c>
      <c r="M2206" s="108" t="s">
        <v>5755</v>
      </c>
      <c r="N2206" s="113" t="s">
        <v>9526</v>
      </c>
      <c r="Q2206" s="83" t="s">
        <v>5182</v>
      </c>
      <c r="R2206" s="182" t="s">
        <v>3971</v>
      </c>
      <c r="S2206" s="83" t="s">
        <v>7824</v>
      </c>
      <c r="T2206" s="67" t="s">
        <v>140</v>
      </c>
      <c r="U2206" s="200" t="s">
        <v>7830</v>
      </c>
      <c r="X2206" s="83" t="s">
        <v>7800</v>
      </c>
    </row>
    <row r="2207" spans="1:24" ht="23.25">
      <c r="A2207" s="67" t="s">
        <v>134</v>
      </c>
      <c r="B2207" s="67" t="s">
        <v>135</v>
      </c>
      <c r="C2207" s="83">
        <v>3335</v>
      </c>
      <c r="D2207" s="102" t="s">
        <v>5523</v>
      </c>
      <c r="E2207" s="83" t="s">
        <v>2046</v>
      </c>
      <c r="F2207" s="67" t="s">
        <v>136</v>
      </c>
      <c r="G2207" s="83">
        <v>5500</v>
      </c>
      <c r="H2207" s="67" t="s">
        <v>162</v>
      </c>
      <c r="I2207" s="67">
        <v>1</v>
      </c>
      <c r="J2207" s="196">
        <v>44660</v>
      </c>
      <c r="K2207" s="67">
        <v>0</v>
      </c>
      <c r="L2207" s="123">
        <f t="shared" si="35"/>
        <v>35529</v>
      </c>
      <c r="M2207" s="108" t="s">
        <v>5755</v>
      </c>
      <c r="N2207" s="113" t="s">
        <v>9526</v>
      </c>
      <c r="Q2207" s="83" t="s">
        <v>5182</v>
      </c>
      <c r="R2207" s="182" t="s">
        <v>3708</v>
      </c>
      <c r="S2207" s="83" t="s">
        <v>139</v>
      </c>
      <c r="T2207" s="67" t="s">
        <v>140</v>
      </c>
      <c r="U2207" s="200" t="s">
        <v>7830</v>
      </c>
      <c r="X2207" s="83" t="s">
        <v>137</v>
      </c>
    </row>
    <row r="2208" spans="1:24" ht="23.25">
      <c r="A2208" s="67" t="s">
        <v>134</v>
      </c>
      <c r="B2208" s="67" t="s">
        <v>135</v>
      </c>
      <c r="C2208" s="83">
        <v>4386</v>
      </c>
      <c r="D2208" s="102" t="s">
        <v>5495</v>
      </c>
      <c r="E2208" s="83" t="s">
        <v>2375</v>
      </c>
      <c r="F2208" s="67" t="s">
        <v>136</v>
      </c>
      <c r="G2208" s="83">
        <v>3000</v>
      </c>
      <c r="H2208" s="67" t="s">
        <v>162</v>
      </c>
      <c r="I2208" s="67">
        <v>1</v>
      </c>
      <c r="J2208" s="196">
        <v>44663</v>
      </c>
      <c r="K2208" s="67">
        <v>0</v>
      </c>
      <c r="L2208" s="123">
        <f t="shared" si="35"/>
        <v>35532</v>
      </c>
      <c r="M2208" s="108" t="s">
        <v>6078</v>
      </c>
      <c r="N2208" s="113" t="s">
        <v>9526</v>
      </c>
      <c r="Q2208" s="83" t="s">
        <v>5372</v>
      </c>
      <c r="R2208" s="182" t="s">
        <v>3972</v>
      </c>
      <c r="S2208" s="83" t="s">
        <v>139</v>
      </c>
      <c r="T2208" s="67" t="s">
        <v>140</v>
      </c>
      <c r="U2208" s="200" t="s">
        <v>7830</v>
      </c>
      <c r="X2208" s="83" t="s">
        <v>137</v>
      </c>
    </row>
    <row r="2209" spans="1:24" ht="23.25">
      <c r="A2209" s="67" t="s">
        <v>134</v>
      </c>
      <c r="B2209" s="67" t="s">
        <v>135</v>
      </c>
      <c r="C2209" s="83">
        <v>4371</v>
      </c>
      <c r="D2209" s="102" t="s">
        <v>5525</v>
      </c>
      <c r="E2209" s="83" t="s">
        <v>2376</v>
      </c>
      <c r="F2209" s="67" t="s">
        <v>136</v>
      </c>
      <c r="G2209" s="83">
        <v>3400</v>
      </c>
      <c r="H2209" s="67" t="s">
        <v>162</v>
      </c>
      <c r="I2209" s="67">
        <v>1</v>
      </c>
      <c r="J2209" s="196">
        <v>44664</v>
      </c>
      <c r="K2209" s="67">
        <v>0</v>
      </c>
      <c r="L2209" s="123">
        <f t="shared" si="35"/>
        <v>35533</v>
      </c>
      <c r="M2209" s="108" t="s">
        <v>171</v>
      </c>
      <c r="N2209" s="113" t="s">
        <v>9526</v>
      </c>
      <c r="Q2209" s="83" t="s">
        <v>5373</v>
      </c>
      <c r="R2209" s="182" t="s">
        <v>3973</v>
      </c>
      <c r="S2209" s="83" t="s">
        <v>139</v>
      </c>
      <c r="T2209" s="67" t="s">
        <v>140</v>
      </c>
      <c r="U2209" s="200" t="s">
        <v>7830</v>
      </c>
      <c r="X2209" s="83" t="s">
        <v>7801</v>
      </c>
    </row>
    <row r="2210" spans="1:24" ht="23.25">
      <c r="A2210" s="67" t="s">
        <v>134</v>
      </c>
      <c r="B2210" s="67" t="s">
        <v>135</v>
      </c>
      <c r="C2210" s="83">
        <v>4367</v>
      </c>
      <c r="D2210" s="102" t="s">
        <v>5715</v>
      </c>
      <c r="E2210" s="83" t="s">
        <v>2377</v>
      </c>
      <c r="F2210" s="67" t="s">
        <v>136</v>
      </c>
      <c r="G2210" s="83">
        <v>1000</v>
      </c>
      <c r="H2210" s="67" t="s">
        <v>162</v>
      </c>
      <c r="I2210" s="67">
        <v>1</v>
      </c>
      <c r="J2210" s="196">
        <v>44664</v>
      </c>
      <c r="K2210" s="67">
        <v>0</v>
      </c>
      <c r="L2210" s="123">
        <f t="shared" si="35"/>
        <v>35533</v>
      </c>
      <c r="M2210" s="108" t="s">
        <v>5771</v>
      </c>
      <c r="N2210" s="113" t="s">
        <v>9526</v>
      </c>
      <c r="Q2210" s="83" t="s">
        <v>5374</v>
      </c>
      <c r="R2210" s="182" t="s">
        <v>3974</v>
      </c>
      <c r="S2210" s="83" t="s">
        <v>139</v>
      </c>
      <c r="T2210" s="67" t="s">
        <v>140</v>
      </c>
      <c r="U2210" s="200" t="s">
        <v>7830</v>
      </c>
      <c r="X2210" s="83" t="s">
        <v>7802</v>
      </c>
    </row>
    <row r="2211" spans="1:24" ht="23.25">
      <c r="A2211" s="67" t="s">
        <v>134</v>
      </c>
      <c r="B2211" s="67" t="s">
        <v>135</v>
      </c>
      <c r="C2211" s="83">
        <v>4306</v>
      </c>
      <c r="D2211" s="102" t="s">
        <v>5715</v>
      </c>
      <c r="E2211" s="83" t="s">
        <v>2378</v>
      </c>
      <c r="F2211" s="67" t="s">
        <v>5807</v>
      </c>
      <c r="G2211" s="83">
        <v>6000</v>
      </c>
      <c r="H2211" s="67" t="s">
        <v>162</v>
      </c>
      <c r="I2211" s="67">
        <v>1</v>
      </c>
      <c r="J2211" s="196">
        <v>44666</v>
      </c>
      <c r="K2211" s="67">
        <v>0</v>
      </c>
      <c r="L2211" s="123">
        <f t="shared" si="35"/>
        <v>35535</v>
      </c>
      <c r="M2211" s="108" t="s">
        <v>5781</v>
      </c>
      <c r="N2211" s="113" t="s">
        <v>9526</v>
      </c>
      <c r="Q2211" s="83" t="s">
        <v>4364</v>
      </c>
      <c r="R2211" s="182" t="s">
        <v>3975</v>
      </c>
      <c r="S2211" s="83" t="s">
        <v>139</v>
      </c>
      <c r="T2211" s="67" t="s">
        <v>140</v>
      </c>
      <c r="U2211" s="200" t="s">
        <v>7830</v>
      </c>
      <c r="X2211" s="83" t="s">
        <v>7803</v>
      </c>
    </row>
    <row r="2212" spans="1:24" ht="23.25">
      <c r="A2212" s="67" t="s">
        <v>134</v>
      </c>
      <c r="B2212" s="67" t="s">
        <v>135</v>
      </c>
      <c r="C2212" s="83">
        <v>1100</v>
      </c>
      <c r="D2212" s="102" t="s">
        <v>5536</v>
      </c>
      <c r="E2212" s="83" t="s">
        <v>2379</v>
      </c>
      <c r="F2212" s="67" t="s">
        <v>136</v>
      </c>
      <c r="G2212" s="83">
        <v>19000</v>
      </c>
      <c r="H2212" s="67" t="s">
        <v>5736</v>
      </c>
      <c r="I2212" s="67">
        <v>1</v>
      </c>
      <c r="J2212" s="196">
        <v>39707</v>
      </c>
      <c r="K2212" s="67">
        <v>0</v>
      </c>
      <c r="L2212" s="123">
        <f t="shared" si="35"/>
        <v>30575</v>
      </c>
      <c r="M2212" s="108" t="s">
        <v>6079</v>
      </c>
      <c r="N2212" s="113" t="s">
        <v>9526</v>
      </c>
      <c r="Q2212" s="83" t="s">
        <v>5375</v>
      </c>
      <c r="R2212" s="182" t="s">
        <v>3976</v>
      </c>
      <c r="S2212" s="83" t="s">
        <v>139</v>
      </c>
      <c r="T2212" s="67" t="s">
        <v>140</v>
      </c>
      <c r="U2212" s="200" t="s">
        <v>7832</v>
      </c>
      <c r="X2212" s="83" t="s">
        <v>7804</v>
      </c>
    </row>
    <row r="2213" spans="1:24" ht="23.25">
      <c r="A2213" s="67" t="s">
        <v>134</v>
      </c>
      <c r="B2213" s="67" t="s">
        <v>135</v>
      </c>
      <c r="C2213" s="83">
        <v>4458</v>
      </c>
      <c r="D2213" s="102" t="s">
        <v>5536</v>
      </c>
      <c r="E2213" s="83" t="s">
        <v>2380</v>
      </c>
      <c r="F2213" s="67" t="s">
        <v>136</v>
      </c>
      <c r="G2213" s="83">
        <v>1000</v>
      </c>
      <c r="H2213" s="67" t="s">
        <v>5736</v>
      </c>
      <c r="I2213" s="67">
        <v>1</v>
      </c>
      <c r="J2213" s="196">
        <v>44669</v>
      </c>
      <c r="K2213" s="67">
        <v>0</v>
      </c>
      <c r="L2213" s="123">
        <f t="shared" si="35"/>
        <v>35538</v>
      </c>
      <c r="M2213" s="108" t="s">
        <v>6079</v>
      </c>
      <c r="N2213" s="113" t="s">
        <v>9526</v>
      </c>
      <c r="Q2213" s="83" t="s">
        <v>5375</v>
      </c>
      <c r="R2213" s="182" t="s">
        <v>3977</v>
      </c>
      <c r="S2213" s="83" t="s">
        <v>139</v>
      </c>
      <c r="T2213" s="67" t="s">
        <v>140</v>
      </c>
      <c r="U2213" s="200" t="s">
        <v>7830</v>
      </c>
      <c r="X2213" s="83" t="s">
        <v>7805</v>
      </c>
    </row>
    <row r="2214" spans="1:24" ht="23.25">
      <c r="A2214" s="67" t="s">
        <v>134</v>
      </c>
      <c r="B2214" s="67" t="s">
        <v>135</v>
      </c>
      <c r="C2214" s="83">
        <v>4457</v>
      </c>
      <c r="D2214" s="102" t="s">
        <v>5536</v>
      </c>
      <c r="E2214" s="83" t="s">
        <v>2381</v>
      </c>
      <c r="F2214" s="67" t="s">
        <v>136</v>
      </c>
      <c r="G2214" s="83">
        <v>19000</v>
      </c>
      <c r="H2214" s="67" t="s">
        <v>5736</v>
      </c>
      <c r="I2214" s="67">
        <v>1</v>
      </c>
      <c r="J2214" s="196">
        <v>44669</v>
      </c>
      <c r="K2214" s="67">
        <v>0</v>
      </c>
      <c r="L2214" s="123">
        <f t="shared" si="35"/>
        <v>35538</v>
      </c>
      <c r="M2214" s="108" t="s">
        <v>6079</v>
      </c>
      <c r="N2214" s="113" t="s">
        <v>9526</v>
      </c>
      <c r="Q2214" s="83" t="s">
        <v>5376</v>
      </c>
      <c r="R2214" s="182" t="s">
        <v>3978</v>
      </c>
      <c r="S2214" s="83" t="s">
        <v>139</v>
      </c>
      <c r="T2214" s="67" t="s">
        <v>140</v>
      </c>
      <c r="U2214" s="200" t="s">
        <v>7832</v>
      </c>
      <c r="X2214" s="83" t="s">
        <v>7806</v>
      </c>
    </row>
    <row r="2215" spans="1:24" ht="23.25">
      <c r="A2215" s="67" t="s">
        <v>134</v>
      </c>
      <c r="B2215" s="67" t="s">
        <v>135</v>
      </c>
      <c r="C2215" s="83">
        <v>4324</v>
      </c>
      <c r="D2215" s="102" t="s">
        <v>5524</v>
      </c>
      <c r="E2215" s="83" t="s">
        <v>2382</v>
      </c>
      <c r="F2215" s="67" t="s">
        <v>136</v>
      </c>
      <c r="G2215" s="83">
        <v>16800</v>
      </c>
      <c r="H2215" s="67" t="s">
        <v>162</v>
      </c>
      <c r="I2215" s="67">
        <v>1</v>
      </c>
      <c r="J2215" s="196">
        <v>44670</v>
      </c>
      <c r="K2215" s="67">
        <v>0</v>
      </c>
      <c r="L2215" s="123">
        <f t="shared" si="35"/>
        <v>35539</v>
      </c>
      <c r="M2215" s="108" t="s">
        <v>5869</v>
      </c>
      <c r="N2215" s="113" t="s">
        <v>9526</v>
      </c>
      <c r="Q2215" s="83" t="s">
        <v>5377</v>
      </c>
      <c r="R2215" s="182" t="s">
        <v>3979</v>
      </c>
      <c r="S2215" s="83" t="s">
        <v>139</v>
      </c>
      <c r="T2215" s="67" t="s">
        <v>140</v>
      </c>
      <c r="U2215" s="200" t="s">
        <v>7831</v>
      </c>
      <c r="X2215" s="83" t="s">
        <v>7785</v>
      </c>
    </row>
    <row r="2216" spans="1:24" ht="23.25">
      <c r="A2216" s="67" t="s">
        <v>134</v>
      </c>
      <c r="B2216" s="67" t="s">
        <v>135</v>
      </c>
      <c r="C2216" s="83">
        <v>4443</v>
      </c>
      <c r="D2216" s="102" t="s">
        <v>5482</v>
      </c>
      <c r="E2216" s="83" t="s">
        <v>2383</v>
      </c>
      <c r="F2216" s="67" t="s">
        <v>136</v>
      </c>
      <c r="G2216" s="83">
        <v>4100</v>
      </c>
      <c r="H2216" s="67" t="s">
        <v>162</v>
      </c>
      <c r="I2216" s="67">
        <v>1</v>
      </c>
      <c r="J2216" s="196">
        <v>44670</v>
      </c>
      <c r="K2216" s="67">
        <v>0</v>
      </c>
      <c r="L2216" s="123">
        <f t="shared" si="35"/>
        <v>35539</v>
      </c>
      <c r="M2216" s="108" t="s">
        <v>5734</v>
      </c>
      <c r="N2216" s="113" t="s">
        <v>9526</v>
      </c>
      <c r="Q2216" s="83" t="s">
        <v>5378</v>
      </c>
      <c r="R2216" s="182" t="s">
        <v>3980</v>
      </c>
      <c r="S2216" s="83" t="s">
        <v>139</v>
      </c>
      <c r="T2216" s="67" t="s">
        <v>140</v>
      </c>
      <c r="U2216" s="200" t="s">
        <v>7830</v>
      </c>
      <c r="X2216" s="83" t="s">
        <v>7807</v>
      </c>
    </row>
    <row r="2217" spans="1:24" ht="23.25">
      <c r="A2217" s="67" t="s">
        <v>134</v>
      </c>
      <c r="B2217" s="67" t="s">
        <v>135</v>
      </c>
      <c r="C2217" s="83">
        <v>4444</v>
      </c>
      <c r="D2217" s="102" t="s">
        <v>5482</v>
      </c>
      <c r="E2217" s="83" t="s">
        <v>2384</v>
      </c>
      <c r="F2217" s="67" t="s">
        <v>5807</v>
      </c>
      <c r="G2217" s="83">
        <v>4100</v>
      </c>
      <c r="H2217" s="67" t="s">
        <v>162</v>
      </c>
      <c r="I2217" s="67">
        <v>1</v>
      </c>
      <c r="J2217" s="196">
        <v>44670</v>
      </c>
      <c r="K2217" s="67">
        <v>0</v>
      </c>
      <c r="L2217" s="123">
        <f t="shared" si="35"/>
        <v>35539</v>
      </c>
      <c r="M2217" s="108" t="s">
        <v>5734</v>
      </c>
      <c r="N2217" s="113" t="s">
        <v>9526</v>
      </c>
      <c r="Q2217" s="83" t="s">
        <v>5378</v>
      </c>
      <c r="R2217" s="182" t="s">
        <v>3981</v>
      </c>
      <c r="S2217" s="83" t="s">
        <v>139</v>
      </c>
      <c r="T2217" s="67" t="s">
        <v>140</v>
      </c>
      <c r="U2217" s="200" t="s">
        <v>7830</v>
      </c>
      <c r="X2217" s="83" t="s">
        <v>137</v>
      </c>
    </row>
    <row r="2218" spans="1:24" ht="23.25">
      <c r="A2218" s="67" t="s">
        <v>134</v>
      </c>
      <c r="B2218" s="67" t="s">
        <v>135</v>
      </c>
      <c r="C2218" s="83">
        <v>4456</v>
      </c>
      <c r="D2218" s="102" t="s">
        <v>161</v>
      </c>
      <c r="E2218" s="83" t="s">
        <v>2385</v>
      </c>
      <c r="F2218" s="67" t="s">
        <v>5807</v>
      </c>
      <c r="G2218" s="83">
        <v>19000</v>
      </c>
      <c r="H2218" s="67" t="s">
        <v>162</v>
      </c>
      <c r="I2218" s="67">
        <v>1</v>
      </c>
      <c r="J2218" s="196">
        <v>44671</v>
      </c>
      <c r="K2218" s="67">
        <v>0</v>
      </c>
      <c r="L2218" s="123">
        <f t="shared" si="35"/>
        <v>35540</v>
      </c>
      <c r="M2218" s="108" t="s">
        <v>6080</v>
      </c>
      <c r="N2218" s="113" t="s">
        <v>9526</v>
      </c>
      <c r="Q2218" s="83" t="s">
        <v>4860</v>
      </c>
      <c r="R2218" s="182" t="s">
        <v>3982</v>
      </c>
      <c r="S2218" s="83" t="s">
        <v>139</v>
      </c>
      <c r="T2218" s="67" t="s">
        <v>140</v>
      </c>
      <c r="U2218" s="200" t="s">
        <v>7831</v>
      </c>
      <c r="X2218" s="83" t="s">
        <v>137</v>
      </c>
    </row>
    <row r="2219" spans="1:24" ht="23.25">
      <c r="A2219" s="67" t="s">
        <v>134</v>
      </c>
      <c r="B2219" s="67" t="s">
        <v>135</v>
      </c>
      <c r="C2219" s="83">
        <v>4432</v>
      </c>
      <c r="D2219" s="102" t="s">
        <v>172</v>
      </c>
      <c r="E2219" s="83" t="s">
        <v>2386</v>
      </c>
      <c r="F2219" s="67" t="s">
        <v>136</v>
      </c>
      <c r="G2219" s="83">
        <v>9400</v>
      </c>
      <c r="H2219" s="67" t="s">
        <v>162</v>
      </c>
      <c r="I2219" s="67">
        <v>1</v>
      </c>
      <c r="J2219" s="196">
        <v>44671</v>
      </c>
      <c r="K2219" s="67">
        <v>0</v>
      </c>
      <c r="L2219" s="123">
        <f t="shared" si="35"/>
        <v>35540</v>
      </c>
      <c r="M2219" s="108" t="s">
        <v>171</v>
      </c>
      <c r="N2219" s="113" t="s">
        <v>9526</v>
      </c>
      <c r="Q2219" s="83" t="s">
        <v>5379</v>
      </c>
      <c r="R2219" s="182" t="s">
        <v>3983</v>
      </c>
      <c r="S2219" s="83" t="s">
        <v>139</v>
      </c>
      <c r="T2219" s="67" t="s">
        <v>140</v>
      </c>
      <c r="U2219" s="200" t="s">
        <v>7830</v>
      </c>
      <c r="X2219" s="83" t="s">
        <v>137</v>
      </c>
    </row>
    <row r="2220" spans="1:24" ht="23.25">
      <c r="A2220" s="67" t="s">
        <v>134</v>
      </c>
      <c r="B2220" s="67" t="s">
        <v>135</v>
      </c>
      <c r="C2220" s="83">
        <v>4368</v>
      </c>
      <c r="D2220" s="102" t="s">
        <v>5715</v>
      </c>
      <c r="E2220" s="83" t="s">
        <v>2387</v>
      </c>
      <c r="F2220" s="67" t="s">
        <v>136</v>
      </c>
      <c r="G2220" s="83">
        <v>6000</v>
      </c>
      <c r="H2220" s="67" t="s">
        <v>162</v>
      </c>
      <c r="I2220" s="67">
        <v>1</v>
      </c>
      <c r="J2220" s="196">
        <v>44671</v>
      </c>
      <c r="K2220" s="67">
        <v>0</v>
      </c>
      <c r="L2220" s="123">
        <f t="shared" si="35"/>
        <v>35540</v>
      </c>
      <c r="M2220" s="108" t="s">
        <v>5771</v>
      </c>
      <c r="N2220" s="113" t="s">
        <v>9526</v>
      </c>
      <c r="Q2220" s="83" t="s">
        <v>5380</v>
      </c>
      <c r="R2220" s="182" t="s">
        <v>3984</v>
      </c>
      <c r="S2220" s="83" t="s">
        <v>139</v>
      </c>
      <c r="T2220" s="67" t="s">
        <v>140</v>
      </c>
      <c r="U2220" s="200" t="s">
        <v>7830</v>
      </c>
      <c r="X2220" s="83" t="s">
        <v>137</v>
      </c>
    </row>
    <row r="2221" spans="1:24" ht="23.25">
      <c r="A2221" s="67" t="s">
        <v>134</v>
      </c>
      <c r="B2221" s="67" t="s">
        <v>135</v>
      </c>
      <c r="C2221" s="83">
        <v>4414</v>
      </c>
      <c r="D2221" s="102" t="s">
        <v>172</v>
      </c>
      <c r="E2221" s="83" t="s">
        <v>2388</v>
      </c>
      <c r="F2221" s="67" t="s">
        <v>136</v>
      </c>
      <c r="G2221" s="83">
        <v>14200</v>
      </c>
      <c r="H2221" s="67" t="s">
        <v>162</v>
      </c>
      <c r="I2221" s="67">
        <v>1</v>
      </c>
      <c r="J2221" s="196">
        <v>44672</v>
      </c>
      <c r="K2221" s="67">
        <v>0</v>
      </c>
      <c r="L2221" s="123">
        <f t="shared" si="35"/>
        <v>35541</v>
      </c>
      <c r="M2221" s="108" t="s">
        <v>6081</v>
      </c>
      <c r="N2221" s="113" t="s">
        <v>9526</v>
      </c>
      <c r="Q2221" s="83" t="s">
        <v>5381</v>
      </c>
      <c r="R2221" s="182" t="s">
        <v>3985</v>
      </c>
      <c r="S2221" s="83" t="s">
        <v>139</v>
      </c>
      <c r="T2221" s="67" t="s">
        <v>140</v>
      </c>
      <c r="U2221" s="200" t="s">
        <v>7831</v>
      </c>
      <c r="X2221" s="83" t="s">
        <v>137</v>
      </c>
    </row>
    <row r="2222" spans="1:24" ht="23.25">
      <c r="A2222" s="67" t="s">
        <v>134</v>
      </c>
      <c r="B2222" s="67" t="s">
        <v>135</v>
      </c>
      <c r="C2222" s="83">
        <v>4426</v>
      </c>
      <c r="D2222" s="102" t="s">
        <v>172</v>
      </c>
      <c r="E2222" s="83" t="s">
        <v>2389</v>
      </c>
      <c r="F2222" s="67" t="s">
        <v>136</v>
      </c>
      <c r="G2222" s="83">
        <v>9600</v>
      </c>
      <c r="H2222" s="67" t="s">
        <v>162</v>
      </c>
      <c r="I2222" s="67">
        <v>1</v>
      </c>
      <c r="J2222" s="196">
        <v>44673</v>
      </c>
      <c r="K2222" s="67">
        <v>0</v>
      </c>
      <c r="L2222" s="123">
        <f t="shared" si="35"/>
        <v>35542</v>
      </c>
      <c r="M2222" s="108" t="s">
        <v>5875</v>
      </c>
      <c r="N2222" s="113" t="s">
        <v>9526</v>
      </c>
      <c r="Q2222" s="83" t="s">
        <v>5382</v>
      </c>
      <c r="R2222" s="182" t="s">
        <v>3986</v>
      </c>
      <c r="S2222" s="83" t="s">
        <v>7824</v>
      </c>
      <c r="T2222" s="67" t="s">
        <v>140</v>
      </c>
      <c r="U2222" s="200" t="s">
        <v>7831</v>
      </c>
      <c r="X2222" s="83" t="s">
        <v>137</v>
      </c>
    </row>
    <row r="2223" spans="1:24" ht="23.25">
      <c r="A2223" s="67" t="s">
        <v>134</v>
      </c>
      <c r="B2223" s="67" t="s">
        <v>135</v>
      </c>
      <c r="C2223" s="83">
        <v>4412</v>
      </c>
      <c r="D2223" s="102" t="s">
        <v>5523</v>
      </c>
      <c r="E2223" s="83" t="s">
        <v>2390</v>
      </c>
      <c r="F2223" s="67" t="s">
        <v>136</v>
      </c>
      <c r="G2223" s="83">
        <v>3500</v>
      </c>
      <c r="H2223" s="67" t="s">
        <v>162</v>
      </c>
      <c r="I2223" s="67">
        <v>1</v>
      </c>
      <c r="J2223" s="196">
        <v>44676</v>
      </c>
      <c r="K2223" s="67">
        <v>0</v>
      </c>
      <c r="L2223" s="123">
        <f t="shared" si="35"/>
        <v>35545</v>
      </c>
      <c r="M2223" s="108" t="s">
        <v>5740</v>
      </c>
      <c r="N2223" s="113" t="s">
        <v>9526</v>
      </c>
      <c r="Q2223" s="83" t="s">
        <v>5383</v>
      </c>
      <c r="R2223" s="182" t="s">
        <v>3987</v>
      </c>
      <c r="S2223" s="83" t="s">
        <v>7824</v>
      </c>
      <c r="T2223" s="67" t="s">
        <v>140</v>
      </c>
      <c r="U2223" s="200" t="s">
        <v>7830</v>
      </c>
      <c r="X2223" s="83" t="s">
        <v>137</v>
      </c>
    </row>
    <row r="2224" spans="1:24" ht="23.25">
      <c r="A2224" s="67" t="s">
        <v>134</v>
      </c>
      <c r="B2224" s="67" t="s">
        <v>135</v>
      </c>
      <c r="C2224" s="83">
        <v>4415</v>
      </c>
      <c r="D2224" s="102" t="s">
        <v>172</v>
      </c>
      <c r="E2224" s="83" t="s">
        <v>2391</v>
      </c>
      <c r="F2224" s="67" t="s">
        <v>136</v>
      </c>
      <c r="G2224" s="83">
        <v>15400</v>
      </c>
      <c r="H2224" s="67" t="s">
        <v>162</v>
      </c>
      <c r="I2224" s="67">
        <v>1</v>
      </c>
      <c r="J2224" s="196">
        <v>44678</v>
      </c>
      <c r="K2224" s="67">
        <v>0</v>
      </c>
      <c r="L2224" s="123">
        <f t="shared" si="35"/>
        <v>35547</v>
      </c>
      <c r="M2224" s="108" t="s">
        <v>6082</v>
      </c>
      <c r="N2224" s="113" t="s">
        <v>9526</v>
      </c>
      <c r="Q2224" s="83" t="s">
        <v>5384</v>
      </c>
      <c r="R2224" s="182" t="s">
        <v>3988</v>
      </c>
      <c r="S2224" s="83" t="s">
        <v>139</v>
      </c>
      <c r="T2224" s="67" t="s">
        <v>140</v>
      </c>
      <c r="U2224" s="200" t="s">
        <v>7831</v>
      </c>
      <c r="X2224" s="83" t="s">
        <v>137</v>
      </c>
    </row>
    <row r="2225" spans="1:24" ht="23.25">
      <c r="A2225" s="67" t="s">
        <v>134</v>
      </c>
      <c r="B2225" s="67" t="s">
        <v>135</v>
      </c>
      <c r="C2225" s="83">
        <v>4330</v>
      </c>
      <c r="D2225" s="102" t="s">
        <v>5675</v>
      </c>
      <c r="E2225" s="83" t="s">
        <v>2392</v>
      </c>
      <c r="F2225" s="67" t="s">
        <v>136</v>
      </c>
      <c r="G2225" s="83">
        <v>1700</v>
      </c>
      <c r="H2225" s="67" t="s">
        <v>162</v>
      </c>
      <c r="I2225" s="67">
        <v>1</v>
      </c>
      <c r="J2225" s="196">
        <v>44680</v>
      </c>
      <c r="K2225" s="67">
        <v>0</v>
      </c>
      <c r="L2225" s="123">
        <f t="shared" ref="L2225:L2288" si="36">DATE(YEAR(J2225)-25,MONTH(J2225),DAY(J2225))</f>
        <v>35549</v>
      </c>
      <c r="M2225" s="108" t="s">
        <v>5825</v>
      </c>
      <c r="N2225" s="113" t="s">
        <v>9526</v>
      </c>
      <c r="Q2225" s="83" t="s">
        <v>5385</v>
      </c>
      <c r="R2225" s="182" t="s">
        <v>3989</v>
      </c>
      <c r="S2225" s="83" t="s">
        <v>139</v>
      </c>
      <c r="T2225" s="67" t="s">
        <v>140</v>
      </c>
      <c r="U2225" s="200" t="s">
        <v>7830</v>
      </c>
      <c r="X2225" s="83" t="s">
        <v>137</v>
      </c>
    </row>
    <row r="2226" spans="1:24" ht="23.25">
      <c r="A2226" s="67" t="s">
        <v>134</v>
      </c>
      <c r="B2226" s="67" t="s">
        <v>135</v>
      </c>
      <c r="C2226" s="83">
        <v>4331</v>
      </c>
      <c r="D2226" s="102" t="s">
        <v>5675</v>
      </c>
      <c r="E2226" s="83" t="s">
        <v>2393</v>
      </c>
      <c r="F2226" s="67" t="s">
        <v>136</v>
      </c>
      <c r="G2226" s="83">
        <v>1700</v>
      </c>
      <c r="H2226" s="67" t="s">
        <v>162</v>
      </c>
      <c r="I2226" s="67">
        <v>1</v>
      </c>
      <c r="J2226" s="196">
        <v>44680</v>
      </c>
      <c r="K2226" s="67">
        <v>0</v>
      </c>
      <c r="L2226" s="123">
        <f t="shared" si="36"/>
        <v>35549</v>
      </c>
      <c r="M2226" s="108" t="s">
        <v>5825</v>
      </c>
      <c r="N2226" s="113" t="s">
        <v>9526</v>
      </c>
      <c r="Q2226" s="83" t="s">
        <v>5386</v>
      </c>
      <c r="R2226" s="182" t="s">
        <v>3990</v>
      </c>
      <c r="S2226" s="83" t="s">
        <v>139</v>
      </c>
      <c r="T2226" s="67" t="s">
        <v>140</v>
      </c>
      <c r="U2226" s="200" t="s">
        <v>7830</v>
      </c>
      <c r="X2226" s="83" t="s">
        <v>7808</v>
      </c>
    </row>
    <row r="2227" spans="1:24" ht="23.25">
      <c r="A2227" s="67" t="s">
        <v>134</v>
      </c>
      <c r="B2227" s="67" t="s">
        <v>135</v>
      </c>
      <c r="C2227" s="83">
        <v>4373</v>
      </c>
      <c r="D2227" s="102" t="s">
        <v>5512</v>
      </c>
      <c r="E2227" s="83" t="s">
        <v>2394</v>
      </c>
      <c r="F2227" s="67" t="s">
        <v>5807</v>
      </c>
      <c r="G2227" s="83">
        <v>6000</v>
      </c>
      <c r="H2227" s="67" t="s">
        <v>162</v>
      </c>
      <c r="I2227" s="67">
        <v>1</v>
      </c>
      <c r="J2227" s="196">
        <v>44683</v>
      </c>
      <c r="K2227" s="67">
        <v>0</v>
      </c>
      <c r="L2227" s="123">
        <f t="shared" si="36"/>
        <v>35552</v>
      </c>
      <c r="M2227" s="108" t="s">
        <v>5827</v>
      </c>
      <c r="N2227" s="113" t="s">
        <v>9526</v>
      </c>
      <c r="Q2227" s="83" t="s">
        <v>5387</v>
      </c>
      <c r="R2227" s="182" t="s">
        <v>3991</v>
      </c>
      <c r="S2227" s="83" t="s">
        <v>7824</v>
      </c>
      <c r="T2227" s="67" t="s">
        <v>140</v>
      </c>
      <c r="U2227" s="200" t="s">
        <v>7830</v>
      </c>
      <c r="X2227" s="83" t="s">
        <v>7809</v>
      </c>
    </row>
    <row r="2228" spans="1:24" ht="23.25">
      <c r="A2228" s="67" t="s">
        <v>134</v>
      </c>
      <c r="B2228" s="67" t="s">
        <v>135</v>
      </c>
      <c r="C2228" s="83">
        <v>4309</v>
      </c>
      <c r="D2228" s="102" t="s">
        <v>172</v>
      </c>
      <c r="E2228" s="83" t="s">
        <v>2395</v>
      </c>
      <c r="F2228" s="67" t="s">
        <v>136</v>
      </c>
      <c r="G2228" s="83">
        <v>6000</v>
      </c>
      <c r="H2228" s="67" t="s">
        <v>162</v>
      </c>
      <c r="I2228" s="67">
        <v>1</v>
      </c>
      <c r="J2228" s="196">
        <v>44686</v>
      </c>
      <c r="K2228" s="67">
        <v>0</v>
      </c>
      <c r="L2228" s="123">
        <f t="shared" si="36"/>
        <v>35555</v>
      </c>
      <c r="M2228" s="108" t="s">
        <v>5738</v>
      </c>
      <c r="N2228" s="113" t="s">
        <v>9526</v>
      </c>
      <c r="Q2228" s="83" t="s">
        <v>4789</v>
      </c>
      <c r="R2228" s="182" t="s">
        <v>3992</v>
      </c>
      <c r="S2228" s="83" t="s">
        <v>7824</v>
      </c>
      <c r="T2228" s="67" t="s">
        <v>140</v>
      </c>
      <c r="U2228" s="200" t="s">
        <v>7830</v>
      </c>
      <c r="X2228" s="83" t="s">
        <v>137</v>
      </c>
    </row>
    <row r="2229" spans="1:24" ht="23.25">
      <c r="A2229" s="67" t="s">
        <v>134</v>
      </c>
      <c r="B2229" s="67" t="s">
        <v>135</v>
      </c>
      <c r="C2229" s="83">
        <v>4310</v>
      </c>
      <c r="D2229" s="102" t="s">
        <v>172</v>
      </c>
      <c r="E2229" s="83" t="s">
        <v>7827</v>
      </c>
      <c r="F2229" s="67" t="s">
        <v>136</v>
      </c>
      <c r="G2229" s="83">
        <v>6000</v>
      </c>
      <c r="H2229" s="67" t="s">
        <v>162</v>
      </c>
      <c r="I2229" s="67">
        <v>1</v>
      </c>
      <c r="J2229" s="196">
        <v>44686</v>
      </c>
      <c r="K2229" s="67">
        <v>0</v>
      </c>
      <c r="L2229" s="123">
        <f t="shared" si="36"/>
        <v>35555</v>
      </c>
      <c r="M2229" s="108" t="s">
        <v>5738</v>
      </c>
      <c r="N2229" s="113" t="s">
        <v>9526</v>
      </c>
      <c r="Q2229" s="83" t="s">
        <v>5388</v>
      </c>
      <c r="R2229" s="182" t="s">
        <v>3993</v>
      </c>
      <c r="S2229" s="83" t="s">
        <v>139</v>
      </c>
      <c r="T2229" s="67" t="s">
        <v>140</v>
      </c>
      <c r="U2229" s="200" t="s">
        <v>7830</v>
      </c>
      <c r="X2229" s="83" t="s">
        <v>7810</v>
      </c>
    </row>
    <row r="2230" spans="1:24" ht="23.25">
      <c r="A2230" s="67" t="s">
        <v>134</v>
      </c>
      <c r="B2230" s="67" t="s">
        <v>135</v>
      </c>
      <c r="C2230" s="83">
        <v>4406</v>
      </c>
      <c r="D2230" s="102" t="s">
        <v>5504</v>
      </c>
      <c r="E2230" s="83" t="s">
        <v>2397</v>
      </c>
      <c r="F2230" s="67" t="s">
        <v>136</v>
      </c>
      <c r="G2230" s="83">
        <v>3100</v>
      </c>
      <c r="H2230" s="67" t="s">
        <v>162</v>
      </c>
      <c r="I2230" s="67">
        <v>1</v>
      </c>
      <c r="J2230" s="196">
        <v>44686</v>
      </c>
      <c r="K2230" s="67">
        <v>0</v>
      </c>
      <c r="L2230" s="123">
        <f t="shared" si="36"/>
        <v>35555</v>
      </c>
      <c r="M2230" s="108" t="s">
        <v>5771</v>
      </c>
      <c r="N2230" s="113" t="s">
        <v>9526</v>
      </c>
      <c r="Q2230" s="83" t="s">
        <v>5389</v>
      </c>
      <c r="R2230" s="182" t="s">
        <v>3994</v>
      </c>
      <c r="S2230" s="83" t="s">
        <v>139</v>
      </c>
      <c r="T2230" s="67" t="s">
        <v>140</v>
      </c>
      <c r="U2230" s="200" t="s">
        <v>7830</v>
      </c>
      <c r="X2230" s="83" t="s">
        <v>7811</v>
      </c>
    </row>
    <row r="2231" spans="1:24" ht="23.25">
      <c r="A2231" s="67" t="s">
        <v>134</v>
      </c>
      <c r="B2231" s="67" t="s">
        <v>135</v>
      </c>
      <c r="C2231" s="83">
        <v>4307</v>
      </c>
      <c r="D2231" s="102" t="s">
        <v>5539</v>
      </c>
      <c r="E2231" s="83" t="s">
        <v>2398</v>
      </c>
      <c r="F2231" s="67" t="s">
        <v>5807</v>
      </c>
      <c r="G2231" s="83">
        <v>6000</v>
      </c>
      <c r="H2231" s="67" t="s">
        <v>162</v>
      </c>
      <c r="I2231" s="67">
        <v>1</v>
      </c>
      <c r="J2231" s="196">
        <v>44686</v>
      </c>
      <c r="K2231" s="67">
        <v>0</v>
      </c>
      <c r="L2231" s="123">
        <f t="shared" si="36"/>
        <v>35555</v>
      </c>
      <c r="M2231" s="108" t="s">
        <v>5801</v>
      </c>
      <c r="N2231" s="113" t="s">
        <v>9526</v>
      </c>
      <c r="Q2231" s="83" t="s">
        <v>5390</v>
      </c>
      <c r="R2231" s="182" t="s">
        <v>3995</v>
      </c>
      <c r="S2231" s="83" t="s">
        <v>139</v>
      </c>
      <c r="T2231" s="67" t="s">
        <v>140</v>
      </c>
      <c r="U2231" s="200" t="s">
        <v>7831</v>
      </c>
      <c r="X2231" s="83" t="s">
        <v>7812</v>
      </c>
    </row>
    <row r="2232" spans="1:24" ht="23.25">
      <c r="A2232" s="67" t="s">
        <v>134</v>
      </c>
      <c r="B2232" s="67" t="s">
        <v>135</v>
      </c>
      <c r="C2232" s="83">
        <v>4369</v>
      </c>
      <c r="D2232" s="102" t="s">
        <v>5483</v>
      </c>
      <c r="E2232" s="83" t="s">
        <v>2399</v>
      </c>
      <c r="F2232" s="67" t="s">
        <v>5807</v>
      </c>
      <c r="G2232" s="83">
        <v>2500</v>
      </c>
      <c r="H2232" s="67" t="s">
        <v>162</v>
      </c>
      <c r="I2232" s="67">
        <v>1</v>
      </c>
      <c r="J2232" s="196">
        <v>39707</v>
      </c>
      <c r="K2232" s="67">
        <v>0</v>
      </c>
      <c r="L2232" s="123">
        <f t="shared" si="36"/>
        <v>30575</v>
      </c>
      <c r="M2232" s="108" t="s">
        <v>5895</v>
      </c>
      <c r="N2232" s="113" t="s">
        <v>9526</v>
      </c>
      <c r="Q2232" s="83" t="s">
        <v>4367</v>
      </c>
      <c r="R2232" s="182" t="s">
        <v>3996</v>
      </c>
      <c r="S2232" s="83" t="s">
        <v>139</v>
      </c>
      <c r="T2232" s="67" t="s">
        <v>140</v>
      </c>
      <c r="U2232" s="200" t="s">
        <v>7830</v>
      </c>
      <c r="X2232" s="83" t="s">
        <v>137</v>
      </c>
    </row>
    <row r="2233" spans="1:24" ht="23.25">
      <c r="A2233" s="67" t="s">
        <v>134</v>
      </c>
      <c r="B2233" s="67" t="s">
        <v>135</v>
      </c>
      <c r="C2233" s="83">
        <v>4370</v>
      </c>
      <c r="D2233" s="102" t="s">
        <v>5483</v>
      </c>
      <c r="E2233" s="83" t="s">
        <v>2400</v>
      </c>
      <c r="F2233" s="67" t="s">
        <v>136</v>
      </c>
      <c r="G2233" s="83">
        <v>6000</v>
      </c>
      <c r="H2233" s="67" t="s">
        <v>162</v>
      </c>
      <c r="I2233" s="67">
        <v>1</v>
      </c>
      <c r="J2233" s="196">
        <v>39707</v>
      </c>
      <c r="K2233" s="67">
        <v>0</v>
      </c>
      <c r="L2233" s="123">
        <f t="shared" si="36"/>
        <v>30575</v>
      </c>
      <c r="M2233" s="108" t="s">
        <v>5895</v>
      </c>
      <c r="N2233" s="113" t="s">
        <v>9526</v>
      </c>
      <c r="Q2233" s="83" t="s">
        <v>4367</v>
      </c>
      <c r="R2233" s="182" t="s">
        <v>3997</v>
      </c>
      <c r="S2233" s="83" t="s">
        <v>139</v>
      </c>
      <c r="T2233" s="67" t="s">
        <v>140</v>
      </c>
      <c r="U2233" s="200" t="s">
        <v>7830</v>
      </c>
      <c r="X2233" s="83" t="s">
        <v>137</v>
      </c>
    </row>
    <row r="2234" spans="1:24" ht="23.25">
      <c r="A2234" s="67" t="s">
        <v>134</v>
      </c>
      <c r="B2234" s="67" t="s">
        <v>135</v>
      </c>
      <c r="C2234" s="83">
        <v>4313</v>
      </c>
      <c r="D2234" s="102" t="s">
        <v>170</v>
      </c>
      <c r="E2234" s="83" t="s">
        <v>2401</v>
      </c>
      <c r="F2234" s="67" t="s">
        <v>136</v>
      </c>
      <c r="G2234" s="83">
        <v>31550</v>
      </c>
      <c r="H2234" s="67" t="s">
        <v>162</v>
      </c>
      <c r="I2234" s="67">
        <v>1</v>
      </c>
      <c r="J2234" s="196">
        <v>39707</v>
      </c>
      <c r="K2234" s="67">
        <v>0</v>
      </c>
      <c r="L2234" s="123">
        <f t="shared" si="36"/>
        <v>30575</v>
      </c>
      <c r="M2234" s="108" t="s">
        <v>5780</v>
      </c>
      <c r="N2234" s="113" t="s">
        <v>9526</v>
      </c>
      <c r="Q2234" s="83" t="s">
        <v>5391</v>
      </c>
      <c r="R2234" s="182" t="s">
        <v>3998</v>
      </c>
      <c r="S2234" s="83" t="s">
        <v>139</v>
      </c>
      <c r="T2234" s="67" t="s">
        <v>140</v>
      </c>
      <c r="U2234" s="200" t="s">
        <v>7831</v>
      </c>
      <c r="X2234" s="83" t="s">
        <v>137</v>
      </c>
    </row>
    <row r="2235" spans="1:24" ht="23.25">
      <c r="A2235" s="67" t="s">
        <v>134</v>
      </c>
      <c r="B2235" s="67" t="s">
        <v>135</v>
      </c>
      <c r="C2235" s="83">
        <v>4401</v>
      </c>
      <c r="D2235" s="102" t="s">
        <v>5716</v>
      </c>
      <c r="E2235" s="83" t="s">
        <v>2402</v>
      </c>
      <c r="F2235" s="67" t="s">
        <v>136</v>
      </c>
      <c r="G2235" s="83">
        <v>6000</v>
      </c>
      <c r="H2235" s="67" t="s">
        <v>162</v>
      </c>
      <c r="I2235" s="67">
        <v>1</v>
      </c>
      <c r="J2235" s="196">
        <v>39707</v>
      </c>
      <c r="K2235" s="67">
        <v>0</v>
      </c>
      <c r="L2235" s="123">
        <f t="shared" si="36"/>
        <v>30575</v>
      </c>
      <c r="M2235" s="108" t="s">
        <v>5966</v>
      </c>
      <c r="N2235" s="113" t="s">
        <v>9526</v>
      </c>
      <c r="Q2235" s="83" t="s">
        <v>5392</v>
      </c>
      <c r="R2235" s="182" t="s">
        <v>3999</v>
      </c>
      <c r="S2235" s="83" t="s">
        <v>139</v>
      </c>
      <c r="T2235" s="67" t="s">
        <v>140</v>
      </c>
      <c r="U2235" s="200" t="s">
        <v>7830</v>
      </c>
      <c r="X2235" s="83" t="s">
        <v>137</v>
      </c>
    </row>
    <row r="2236" spans="1:24" ht="23.25">
      <c r="A2236" s="67" t="s">
        <v>134</v>
      </c>
      <c r="B2236" s="67" t="s">
        <v>135</v>
      </c>
      <c r="C2236" s="83">
        <v>4402</v>
      </c>
      <c r="D2236" s="102" t="s">
        <v>5716</v>
      </c>
      <c r="E2236" s="83" t="s">
        <v>2403</v>
      </c>
      <c r="F2236" s="67" t="s">
        <v>5807</v>
      </c>
      <c r="G2236" s="83">
        <v>6000</v>
      </c>
      <c r="H2236" s="67" t="s">
        <v>162</v>
      </c>
      <c r="I2236" s="67">
        <v>1</v>
      </c>
      <c r="J2236" s="196">
        <v>44690</v>
      </c>
      <c r="K2236" s="67">
        <v>0</v>
      </c>
      <c r="L2236" s="123">
        <f t="shared" si="36"/>
        <v>35559</v>
      </c>
      <c r="M2236" s="108" t="s">
        <v>5966</v>
      </c>
      <c r="N2236" s="113" t="s">
        <v>9526</v>
      </c>
      <c r="Q2236" s="83" t="s">
        <v>5392</v>
      </c>
      <c r="R2236" s="182" t="s">
        <v>4000</v>
      </c>
      <c r="S2236" s="83" t="s">
        <v>139</v>
      </c>
      <c r="T2236" s="67" t="s">
        <v>140</v>
      </c>
      <c r="U2236" s="200" t="s">
        <v>7830</v>
      </c>
      <c r="X2236" s="83" t="s">
        <v>137</v>
      </c>
    </row>
    <row r="2237" spans="1:24" ht="23.25">
      <c r="A2237" s="67" t="s">
        <v>134</v>
      </c>
      <c r="B2237" s="67" t="s">
        <v>135</v>
      </c>
      <c r="C2237" s="83">
        <v>4403</v>
      </c>
      <c r="D2237" s="102" t="s">
        <v>5716</v>
      </c>
      <c r="E2237" s="83" t="s">
        <v>2404</v>
      </c>
      <c r="F2237" s="67" t="s">
        <v>136</v>
      </c>
      <c r="G2237" s="83">
        <v>6000</v>
      </c>
      <c r="H2237" s="67" t="s">
        <v>162</v>
      </c>
      <c r="I2237" s="67">
        <v>1</v>
      </c>
      <c r="J2237" s="196">
        <v>44690</v>
      </c>
      <c r="K2237" s="67">
        <v>0</v>
      </c>
      <c r="L2237" s="123">
        <f t="shared" si="36"/>
        <v>35559</v>
      </c>
      <c r="M2237" s="108" t="s">
        <v>5966</v>
      </c>
      <c r="N2237" s="113" t="s">
        <v>9526</v>
      </c>
      <c r="Q2237" s="83" t="s">
        <v>5393</v>
      </c>
      <c r="R2237" s="182" t="s">
        <v>4001</v>
      </c>
      <c r="S2237" s="83" t="s">
        <v>139</v>
      </c>
      <c r="T2237" s="67" t="s">
        <v>140</v>
      </c>
      <c r="U2237" s="200" t="s">
        <v>7830</v>
      </c>
      <c r="X2237" s="83" t="s">
        <v>137</v>
      </c>
    </row>
    <row r="2238" spans="1:24" ht="23.25">
      <c r="A2238" s="67" t="s">
        <v>134</v>
      </c>
      <c r="B2238" s="67" t="s">
        <v>135</v>
      </c>
      <c r="C2238" s="83">
        <v>4469</v>
      </c>
      <c r="D2238" s="102" t="s">
        <v>5659</v>
      </c>
      <c r="E2238" s="83" t="s">
        <v>2405</v>
      </c>
      <c r="F2238" s="67" t="s">
        <v>136</v>
      </c>
      <c r="G2238" s="83">
        <v>5000</v>
      </c>
      <c r="H2238" s="67" t="s">
        <v>162</v>
      </c>
      <c r="I2238" s="67">
        <v>1</v>
      </c>
      <c r="J2238" s="196">
        <v>44699</v>
      </c>
      <c r="K2238" s="67">
        <v>0</v>
      </c>
      <c r="L2238" s="123">
        <f t="shared" si="36"/>
        <v>35568</v>
      </c>
      <c r="M2238" s="108" t="s">
        <v>5774</v>
      </c>
      <c r="N2238" s="113" t="s">
        <v>9526</v>
      </c>
      <c r="Q2238" s="83" t="s">
        <v>5394</v>
      </c>
      <c r="R2238" s="182" t="s">
        <v>4002</v>
      </c>
      <c r="S2238" s="83" t="s">
        <v>139</v>
      </c>
      <c r="T2238" s="67" t="s">
        <v>140</v>
      </c>
      <c r="U2238" s="200" t="s">
        <v>7830</v>
      </c>
      <c r="X2238" s="83" t="s">
        <v>137</v>
      </c>
    </row>
    <row r="2239" spans="1:24" ht="23.25">
      <c r="A2239" s="67" t="s">
        <v>134</v>
      </c>
      <c r="B2239" s="67" t="s">
        <v>135</v>
      </c>
      <c r="C2239" s="83">
        <v>4470</v>
      </c>
      <c r="D2239" s="102" t="s">
        <v>5659</v>
      </c>
      <c r="E2239" s="83" t="s">
        <v>2406</v>
      </c>
      <c r="F2239" s="67" t="s">
        <v>136</v>
      </c>
      <c r="G2239" s="83">
        <v>5000</v>
      </c>
      <c r="H2239" s="67" t="s">
        <v>162</v>
      </c>
      <c r="I2239" s="67">
        <v>1</v>
      </c>
      <c r="J2239" s="196">
        <v>44699</v>
      </c>
      <c r="K2239" s="67">
        <v>0</v>
      </c>
      <c r="L2239" s="123">
        <f t="shared" si="36"/>
        <v>35568</v>
      </c>
      <c r="M2239" s="108" t="s">
        <v>5774</v>
      </c>
      <c r="N2239" s="113" t="s">
        <v>9526</v>
      </c>
      <c r="Q2239" s="83" t="s">
        <v>5395</v>
      </c>
      <c r="R2239" s="182" t="s">
        <v>4003</v>
      </c>
      <c r="S2239" s="83" t="s">
        <v>139</v>
      </c>
      <c r="T2239" s="67" t="s">
        <v>140</v>
      </c>
      <c r="U2239" s="200" t="s">
        <v>7830</v>
      </c>
      <c r="X2239" s="83" t="s">
        <v>137</v>
      </c>
    </row>
    <row r="2240" spans="1:24" ht="23.25">
      <c r="A2240" s="67" t="s">
        <v>134</v>
      </c>
      <c r="B2240" s="67" t="s">
        <v>135</v>
      </c>
      <c r="C2240" s="83">
        <v>4468</v>
      </c>
      <c r="D2240" s="102" t="s">
        <v>5659</v>
      </c>
      <c r="E2240" s="83" t="s">
        <v>2407</v>
      </c>
      <c r="F2240" s="67" t="s">
        <v>136</v>
      </c>
      <c r="G2240" s="83">
        <v>5000</v>
      </c>
      <c r="H2240" s="67" t="s">
        <v>162</v>
      </c>
      <c r="I2240" s="67">
        <v>1</v>
      </c>
      <c r="J2240" s="196">
        <v>44699</v>
      </c>
      <c r="K2240" s="67">
        <v>0</v>
      </c>
      <c r="L2240" s="123">
        <f t="shared" si="36"/>
        <v>35568</v>
      </c>
      <c r="M2240" s="108" t="s">
        <v>5774</v>
      </c>
      <c r="N2240" s="113" t="s">
        <v>9526</v>
      </c>
      <c r="Q2240" s="83" t="s">
        <v>5395</v>
      </c>
      <c r="R2240" s="182" t="s">
        <v>4004</v>
      </c>
      <c r="S2240" s="83" t="s">
        <v>139</v>
      </c>
      <c r="T2240" s="67" t="s">
        <v>140</v>
      </c>
      <c r="U2240" s="200" t="s">
        <v>7830</v>
      </c>
      <c r="X2240" s="83" t="s">
        <v>137</v>
      </c>
    </row>
    <row r="2241" spans="1:24" ht="23.25">
      <c r="A2241" s="67" t="s">
        <v>134</v>
      </c>
      <c r="B2241" s="67" t="s">
        <v>135</v>
      </c>
      <c r="C2241" s="83">
        <v>4471</v>
      </c>
      <c r="D2241" s="102" t="s">
        <v>5598</v>
      </c>
      <c r="E2241" s="83" t="s">
        <v>2408</v>
      </c>
      <c r="F2241" s="67" t="s">
        <v>136</v>
      </c>
      <c r="G2241" s="83">
        <v>3500</v>
      </c>
      <c r="H2241" s="67" t="s">
        <v>162</v>
      </c>
      <c r="I2241" s="67">
        <v>1</v>
      </c>
      <c r="J2241" s="196">
        <v>44702</v>
      </c>
      <c r="K2241" s="67">
        <v>0</v>
      </c>
      <c r="L2241" s="123">
        <f t="shared" si="36"/>
        <v>35571</v>
      </c>
      <c r="M2241" s="108" t="s">
        <v>6083</v>
      </c>
      <c r="N2241" s="113" t="s">
        <v>9526</v>
      </c>
      <c r="Q2241" s="83" t="s">
        <v>5396</v>
      </c>
      <c r="R2241" s="182" t="s">
        <v>4005</v>
      </c>
      <c r="S2241" s="83" t="s">
        <v>139</v>
      </c>
      <c r="T2241" s="67" t="s">
        <v>140</v>
      </c>
      <c r="U2241" s="200" t="s">
        <v>7830</v>
      </c>
      <c r="X2241" s="83" t="s">
        <v>137</v>
      </c>
    </row>
    <row r="2242" spans="1:24" ht="23.25">
      <c r="A2242" s="67" t="s">
        <v>134</v>
      </c>
      <c r="B2242" s="67" t="s">
        <v>135</v>
      </c>
      <c r="C2242" s="83">
        <v>4379</v>
      </c>
      <c r="D2242" s="102" t="s">
        <v>5513</v>
      </c>
      <c r="E2242" s="83" t="s">
        <v>2409</v>
      </c>
      <c r="F2242" s="67" t="s">
        <v>136</v>
      </c>
      <c r="G2242" s="83">
        <v>1000</v>
      </c>
      <c r="H2242" s="67" t="s">
        <v>162</v>
      </c>
      <c r="I2242" s="67">
        <v>1</v>
      </c>
      <c r="J2242" s="196">
        <v>44702</v>
      </c>
      <c r="K2242" s="67">
        <v>0</v>
      </c>
      <c r="L2242" s="123">
        <f t="shared" si="36"/>
        <v>35571</v>
      </c>
      <c r="M2242" s="108" t="s">
        <v>5734</v>
      </c>
      <c r="N2242" s="113" t="s">
        <v>9526</v>
      </c>
      <c r="Q2242" s="83" t="s">
        <v>5397</v>
      </c>
      <c r="R2242" s="182" t="s">
        <v>4006</v>
      </c>
      <c r="S2242" s="83" t="s">
        <v>139</v>
      </c>
      <c r="T2242" s="67" t="s">
        <v>140</v>
      </c>
      <c r="U2242" s="200" t="s">
        <v>7831</v>
      </c>
      <c r="X2242" s="83" t="s">
        <v>7813</v>
      </c>
    </row>
    <row r="2243" spans="1:24" ht="23.25">
      <c r="A2243" s="67" t="s">
        <v>134</v>
      </c>
      <c r="B2243" s="67" t="s">
        <v>135</v>
      </c>
      <c r="C2243" s="83">
        <v>4328</v>
      </c>
      <c r="D2243" s="102" t="s">
        <v>5718</v>
      </c>
      <c r="E2243" s="83" t="s">
        <v>2410</v>
      </c>
      <c r="F2243" s="67" t="s">
        <v>136</v>
      </c>
      <c r="G2243" s="83">
        <v>6000</v>
      </c>
      <c r="H2243" s="67" t="s">
        <v>162</v>
      </c>
      <c r="I2243" s="67">
        <v>1</v>
      </c>
      <c r="J2243" s="196">
        <v>44704</v>
      </c>
      <c r="K2243" s="67">
        <v>0</v>
      </c>
      <c r="L2243" s="123">
        <f t="shared" si="36"/>
        <v>35573</v>
      </c>
      <c r="M2243" s="108" t="s">
        <v>5740</v>
      </c>
      <c r="N2243" s="113" t="s">
        <v>9526</v>
      </c>
      <c r="Q2243" s="83" t="s">
        <v>5398</v>
      </c>
      <c r="R2243" s="182" t="s">
        <v>4007</v>
      </c>
      <c r="S2243" s="83" t="s">
        <v>139</v>
      </c>
      <c r="T2243" s="67" t="s">
        <v>140</v>
      </c>
      <c r="U2243" s="200" t="s">
        <v>7831</v>
      </c>
      <c r="X2243" s="83" t="s">
        <v>137</v>
      </c>
    </row>
    <row r="2244" spans="1:24" ht="23.25">
      <c r="A2244" s="67" t="s">
        <v>134</v>
      </c>
      <c r="B2244" s="67" t="s">
        <v>135</v>
      </c>
      <c r="C2244" s="83">
        <v>4329</v>
      </c>
      <c r="D2244" s="102" t="s">
        <v>5717</v>
      </c>
      <c r="E2244" s="83" t="s">
        <v>2411</v>
      </c>
      <c r="F2244" s="67" t="s">
        <v>136</v>
      </c>
      <c r="G2244" s="83">
        <v>6000</v>
      </c>
      <c r="H2244" s="67" t="s">
        <v>162</v>
      </c>
      <c r="I2244" s="67">
        <v>1</v>
      </c>
      <c r="J2244" s="196">
        <v>44705</v>
      </c>
      <c r="K2244" s="67">
        <v>0</v>
      </c>
      <c r="L2244" s="123">
        <f t="shared" si="36"/>
        <v>35574</v>
      </c>
      <c r="M2244" s="108" t="s">
        <v>5740</v>
      </c>
      <c r="N2244" s="113" t="s">
        <v>9526</v>
      </c>
      <c r="Q2244" s="83" t="s">
        <v>5399</v>
      </c>
      <c r="R2244" s="182" t="s">
        <v>4008</v>
      </c>
      <c r="S2244" s="83" t="s">
        <v>139</v>
      </c>
      <c r="T2244" s="67" t="s">
        <v>140</v>
      </c>
      <c r="U2244" s="200" t="s">
        <v>7831</v>
      </c>
      <c r="X2244" s="83" t="s">
        <v>137</v>
      </c>
    </row>
    <row r="2245" spans="1:24" ht="23.25">
      <c r="A2245" s="67" t="s">
        <v>134</v>
      </c>
      <c r="B2245" s="67" t="s">
        <v>135</v>
      </c>
      <c r="C2245" s="83">
        <v>2486</v>
      </c>
      <c r="D2245" s="102" t="s">
        <v>5500</v>
      </c>
      <c r="E2245" s="83" t="s">
        <v>2412</v>
      </c>
      <c r="F2245" s="67" t="s">
        <v>136</v>
      </c>
      <c r="G2245" s="83">
        <v>25000</v>
      </c>
      <c r="H2245" s="67" t="s">
        <v>162</v>
      </c>
      <c r="I2245" s="67">
        <v>1</v>
      </c>
      <c r="J2245" s="196">
        <v>39707</v>
      </c>
      <c r="K2245" s="67">
        <v>0</v>
      </c>
      <c r="L2245" s="123">
        <f t="shared" si="36"/>
        <v>30575</v>
      </c>
      <c r="M2245" s="108" t="s">
        <v>5974</v>
      </c>
      <c r="N2245" s="113" t="s">
        <v>9526</v>
      </c>
      <c r="Q2245" s="83" t="s">
        <v>5400</v>
      </c>
      <c r="R2245" s="182" t="s">
        <v>4009</v>
      </c>
      <c r="S2245" s="83" t="s">
        <v>139</v>
      </c>
      <c r="T2245" s="67" t="s">
        <v>140</v>
      </c>
      <c r="U2245" s="200" t="s">
        <v>7832</v>
      </c>
      <c r="X2245" s="83" t="s">
        <v>137</v>
      </c>
    </row>
    <row r="2246" spans="1:24" ht="23.25">
      <c r="A2246" s="67" t="s">
        <v>134</v>
      </c>
      <c r="B2246" s="67" t="s">
        <v>135</v>
      </c>
      <c r="C2246" s="83">
        <v>4434</v>
      </c>
      <c r="D2246" s="102" t="s">
        <v>5483</v>
      </c>
      <c r="E2246" s="83" t="s">
        <v>2413</v>
      </c>
      <c r="F2246" s="67" t="s">
        <v>136</v>
      </c>
      <c r="G2246" s="83">
        <v>7800</v>
      </c>
      <c r="H2246" s="67" t="s">
        <v>162</v>
      </c>
      <c r="I2246" s="67">
        <v>1</v>
      </c>
      <c r="J2246" s="196">
        <v>44708</v>
      </c>
      <c r="K2246" s="67">
        <v>0</v>
      </c>
      <c r="L2246" s="123">
        <f t="shared" si="36"/>
        <v>35577</v>
      </c>
      <c r="M2246" s="108" t="s">
        <v>6084</v>
      </c>
      <c r="N2246" s="113" t="s">
        <v>9526</v>
      </c>
      <c r="Q2246" s="83" t="s">
        <v>5401</v>
      </c>
      <c r="R2246" s="182" t="s">
        <v>4010</v>
      </c>
      <c r="S2246" s="83" t="s">
        <v>139</v>
      </c>
      <c r="T2246" s="67" t="s">
        <v>140</v>
      </c>
      <c r="U2246" s="200" t="s">
        <v>7830</v>
      </c>
      <c r="X2246" s="83" t="s">
        <v>137</v>
      </c>
    </row>
    <row r="2247" spans="1:24" ht="23.25">
      <c r="A2247" s="67" t="s">
        <v>134</v>
      </c>
      <c r="B2247" s="67" t="s">
        <v>135</v>
      </c>
      <c r="C2247" s="83">
        <v>4388</v>
      </c>
      <c r="D2247" s="102" t="s">
        <v>5719</v>
      </c>
      <c r="E2247" s="83" t="s">
        <v>2414</v>
      </c>
      <c r="F2247" s="67" t="s">
        <v>136</v>
      </c>
      <c r="G2247" s="83">
        <v>1000</v>
      </c>
      <c r="H2247" s="67" t="s">
        <v>162</v>
      </c>
      <c r="I2247" s="67">
        <v>1</v>
      </c>
      <c r="J2247" s="196">
        <v>44718</v>
      </c>
      <c r="K2247" s="67">
        <v>0</v>
      </c>
      <c r="L2247" s="123">
        <f t="shared" si="36"/>
        <v>35587</v>
      </c>
      <c r="M2247" s="108" t="s">
        <v>5774</v>
      </c>
      <c r="N2247" s="113" t="s">
        <v>9526</v>
      </c>
      <c r="Q2247" s="83" t="s">
        <v>5402</v>
      </c>
      <c r="R2247" s="182" t="s">
        <v>4011</v>
      </c>
      <c r="S2247" s="83" t="s">
        <v>139</v>
      </c>
      <c r="T2247" s="67" t="s">
        <v>140</v>
      </c>
      <c r="U2247" s="200" t="s">
        <v>7831</v>
      </c>
      <c r="X2247" s="83" t="s">
        <v>137</v>
      </c>
    </row>
    <row r="2248" spans="1:24" ht="23.25">
      <c r="A2248" s="67" t="s">
        <v>134</v>
      </c>
      <c r="B2248" s="67" t="s">
        <v>135</v>
      </c>
      <c r="C2248" s="83">
        <v>4333</v>
      </c>
      <c r="D2248" s="102" t="s">
        <v>5512</v>
      </c>
      <c r="E2248" s="83" t="s">
        <v>2415</v>
      </c>
      <c r="F2248" s="67" t="s">
        <v>5807</v>
      </c>
      <c r="G2248" s="83">
        <v>17500</v>
      </c>
      <c r="H2248" s="67" t="s">
        <v>162</v>
      </c>
      <c r="I2248" s="67">
        <v>1</v>
      </c>
      <c r="J2248" s="196">
        <v>44722</v>
      </c>
      <c r="K2248" s="67">
        <v>0</v>
      </c>
      <c r="L2248" s="123">
        <f t="shared" si="36"/>
        <v>35591</v>
      </c>
      <c r="M2248" s="108" t="s">
        <v>5934</v>
      </c>
      <c r="N2248" s="113" t="s">
        <v>9526</v>
      </c>
      <c r="Q2248" s="83" t="s">
        <v>5403</v>
      </c>
      <c r="R2248" s="182" t="s">
        <v>137</v>
      </c>
      <c r="S2248" s="83" t="s">
        <v>139</v>
      </c>
      <c r="T2248" s="67" t="s">
        <v>140</v>
      </c>
      <c r="U2248" s="200" t="s">
        <v>7830</v>
      </c>
      <c r="X2248" s="83" t="s">
        <v>7814</v>
      </c>
    </row>
    <row r="2249" spans="1:24" ht="23.25">
      <c r="A2249" s="67" t="s">
        <v>134</v>
      </c>
      <c r="B2249" s="67" t="s">
        <v>135</v>
      </c>
      <c r="C2249" s="83">
        <v>4378</v>
      </c>
      <c r="D2249" s="102" t="s">
        <v>5554</v>
      </c>
      <c r="E2249" s="83" t="s">
        <v>2416</v>
      </c>
      <c r="F2249" s="67" t="s">
        <v>136</v>
      </c>
      <c r="G2249" s="83">
        <v>1000</v>
      </c>
      <c r="H2249" s="67" t="s">
        <v>162</v>
      </c>
      <c r="I2249" s="67">
        <v>1</v>
      </c>
      <c r="J2249" s="196">
        <v>44730</v>
      </c>
      <c r="K2249" s="67">
        <v>0</v>
      </c>
      <c r="L2249" s="123">
        <f t="shared" si="36"/>
        <v>35599</v>
      </c>
      <c r="M2249" s="108" t="s">
        <v>5740</v>
      </c>
      <c r="N2249" s="113" t="s">
        <v>9526</v>
      </c>
      <c r="Q2249" s="83" t="s">
        <v>5404</v>
      </c>
      <c r="R2249" s="182" t="s">
        <v>4012</v>
      </c>
      <c r="S2249" s="83" t="s">
        <v>139</v>
      </c>
      <c r="T2249" s="67" t="s">
        <v>140</v>
      </c>
      <c r="U2249" s="200" t="s">
        <v>7830</v>
      </c>
      <c r="X2249" s="83" t="s">
        <v>137</v>
      </c>
    </row>
    <row r="2250" spans="1:24" ht="23.25">
      <c r="A2250" s="67" t="s">
        <v>134</v>
      </c>
      <c r="B2250" s="67" t="s">
        <v>135</v>
      </c>
      <c r="C2250" s="83">
        <v>4441</v>
      </c>
      <c r="D2250" s="102" t="s">
        <v>5568</v>
      </c>
      <c r="E2250" s="83" t="s">
        <v>2417</v>
      </c>
      <c r="F2250" s="67" t="s">
        <v>136</v>
      </c>
      <c r="G2250" s="83">
        <v>5000</v>
      </c>
      <c r="H2250" s="67" t="s">
        <v>162</v>
      </c>
      <c r="I2250" s="67">
        <v>1</v>
      </c>
      <c r="J2250" s="196">
        <v>44733</v>
      </c>
      <c r="K2250" s="67">
        <v>0</v>
      </c>
      <c r="L2250" s="123">
        <f t="shared" si="36"/>
        <v>35602</v>
      </c>
      <c r="M2250" s="108" t="s">
        <v>5878</v>
      </c>
      <c r="N2250" s="113" t="s">
        <v>9526</v>
      </c>
      <c r="Q2250" s="83" t="s">
        <v>5405</v>
      </c>
      <c r="R2250" s="182" t="s">
        <v>4013</v>
      </c>
      <c r="S2250" s="83" t="s">
        <v>139</v>
      </c>
      <c r="T2250" s="67" t="s">
        <v>140</v>
      </c>
      <c r="U2250" s="200" t="s">
        <v>7830</v>
      </c>
      <c r="X2250" s="83" t="s">
        <v>137</v>
      </c>
    </row>
    <row r="2251" spans="1:24" ht="23.25">
      <c r="A2251" s="67" t="s">
        <v>134</v>
      </c>
      <c r="B2251" s="67" t="s">
        <v>135</v>
      </c>
      <c r="C2251" s="83">
        <v>4435</v>
      </c>
      <c r="D2251" s="102" t="s">
        <v>5495</v>
      </c>
      <c r="E2251" s="83" t="s">
        <v>2418</v>
      </c>
      <c r="F2251" s="67" t="s">
        <v>136</v>
      </c>
      <c r="G2251" s="83">
        <v>5700</v>
      </c>
      <c r="H2251" s="67" t="s">
        <v>162</v>
      </c>
      <c r="I2251" s="67">
        <v>1</v>
      </c>
      <c r="J2251" s="196">
        <v>44734</v>
      </c>
      <c r="K2251" s="67">
        <v>0</v>
      </c>
      <c r="L2251" s="123">
        <f t="shared" si="36"/>
        <v>35603</v>
      </c>
      <c r="M2251" s="108" t="s">
        <v>5693</v>
      </c>
      <c r="N2251" s="113" t="s">
        <v>9526</v>
      </c>
      <c r="Q2251" s="83" t="s">
        <v>5406</v>
      </c>
      <c r="R2251" s="182" t="s">
        <v>4014</v>
      </c>
      <c r="S2251" s="83" t="s">
        <v>139</v>
      </c>
      <c r="T2251" s="67" t="s">
        <v>140</v>
      </c>
      <c r="U2251" s="200" t="s">
        <v>7830</v>
      </c>
      <c r="X2251" s="83" t="s">
        <v>137</v>
      </c>
    </row>
    <row r="2252" spans="1:24" ht="23.25">
      <c r="A2252" s="67" t="s">
        <v>134</v>
      </c>
      <c r="B2252" s="67" t="s">
        <v>135</v>
      </c>
      <c r="C2252" s="83">
        <v>4439</v>
      </c>
      <c r="D2252" s="102" t="s">
        <v>5720</v>
      </c>
      <c r="E2252" s="83" t="s">
        <v>2419</v>
      </c>
      <c r="F2252" s="67" t="s">
        <v>136</v>
      </c>
      <c r="G2252" s="83">
        <v>5000</v>
      </c>
      <c r="H2252" s="67" t="s">
        <v>162</v>
      </c>
      <c r="I2252" s="67">
        <v>1</v>
      </c>
      <c r="J2252" s="196">
        <v>44736</v>
      </c>
      <c r="K2252" s="67">
        <v>0</v>
      </c>
      <c r="L2252" s="123">
        <f t="shared" si="36"/>
        <v>35605</v>
      </c>
      <c r="M2252" s="108" t="s">
        <v>5878</v>
      </c>
      <c r="N2252" s="113" t="s">
        <v>9526</v>
      </c>
      <c r="Q2252" s="83" t="s">
        <v>5407</v>
      </c>
      <c r="R2252" s="182" t="s">
        <v>4015</v>
      </c>
      <c r="S2252" s="83" t="s">
        <v>139</v>
      </c>
      <c r="T2252" s="67" t="s">
        <v>140</v>
      </c>
      <c r="U2252" s="200" t="s">
        <v>7830</v>
      </c>
      <c r="X2252" s="83" t="s">
        <v>137</v>
      </c>
    </row>
    <row r="2253" spans="1:24" ht="23.25">
      <c r="A2253" s="67" t="s">
        <v>134</v>
      </c>
      <c r="B2253" s="67" t="s">
        <v>135</v>
      </c>
      <c r="C2253" s="83">
        <v>4400</v>
      </c>
      <c r="D2253" s="102" t="s">
        <v>5480</v>
      </c>
      <c r="E2253" s="83" t="s">
        <v>2420</v>
      </c>
      <c r="F2253" s="67" t="s">
        <v>136</v>
      </c>
      <c r="G2253" s="83">
        <v>8200</v>
      </c>
      <c r="H2253" s="67" t="s">
        <v>162</v>
      </c>
      <c r="I2253" s="67">
        <v>1</v>
      </c>
      <c r="J2253" s="196">
        <v>44736</v>
      </c>
      <c r="K2253" s="67">
        <v>0</v>
      </c>
      <c r="L2253" s="123">
        <f t="shared" si="36"/>
        <v>35605</v>
      </c>
      <c r="M2253" s="108" t="s">
        <v>5832</v>
      </c>
      <c r="N2253" s="113" t="s">
        <v>9526</v>
      </c>
      <c r="Q2253" s="83" t="s">
        <v>5408</v>
      </c>
      <c r="R2253" s="182" t="s">
        <v>4016</v>
      </c>
      <c r="S2253" s="83" t="s">
        <v>139</v>
      </c>
      <c r="T2253" s="67" t="s">
        <v>140</v>
      </c>
      <c r="U2253" s="200" t="s">
        <v>7830</v>
      </c>
      <c r="X2253" s="83" t="s">
        <v>137</v>
      </c>
    </row>
    <row r="2254" spans="1:24" ht="23.25">
      <c r="A2254" s="67" t="s">
        <v>134</v>
      </c>
      <c r="B2254" s="67" t="s">
        <v>135</v>
      </c>
      <c r="C2254" s="83">
        <v>4425</v>
      </c>
      <c r="D2254" s="102" t="s">
        <v>5480</v>
      </c>
      <c r="E2254" s="83" t="s">
        <v>2421</v>
      </c>
      <c r="F2254" s="67" t="s">
        <v>136</v>
      </c>
      <c r="G2254" s="83">
        <v>8200</v>
      </c>
      <c r="H2254" s="67" t="s">
        <v>162</v>
      </c>
      <c r="I2254" s="67">
        <v>1</v>
      </c>
      <c r="J2254" s="196">
        <v>44742</v>
      </c>
      <c r="K2254" s="67">
        <v>0</v>
      </c>
      <c r="L2254" s="123">
        <f t="shared" si="36"/>
        <v>35611</v>
      </c>
      <c r="M2254" s="108" t="s">
        <v>5838</v>
      </c>
      <c r="N2254" s="113" t="s">
        <v>9526</v>
      </c>
      <c r="Q2254" s="83" t="s">
        <v>5409</v>
      </c>
      <c r="R2254" s="182" t="s">
        <v>4017</v>
      </c>
      <c r="S2254" s="83" t="s">
        <v>139</v>
      </c>
      <c r="T2254" s="67" t="s">
        <v>140</v>
      </c>
      <c r="U2254" s="200" t="s">
        <v>7830</v>
      </c>
      <c r="X2254" s="83" t="s">
        <v>137</v>
      </c>
    </row>
    <row r="2255" spans="1:24" ht="23.25">
      <c r="A2255" s="67" t="s">
        <v>134</v>
      </c>
      <c r="B2255" s="67" t="s">
        <v>135</v>
      </c>
      <c r="C2255" s="83">
        <v>4461</v>
      </c>
      <c r="D2255" s="102" t="s">
        <v>5504</v>
      </c>
      <c r="E2255" s="83" t="s">
        <v>2422</v>
      </c>
      <c r="F2255" s="67" t="s">
        <v>136</v>
      </c>
      <c r="G2255" s="83">
        <v>6000</v>
      </c>
      <c r="H2255" s="67" t="s">
        <v>162</v>
      </c>
      <c r="I2255" s="67">
        <v>1</v>
      </c>
      <c r="J2255" s="196">
        <v>39707</v>
      </c>
      <c r="K2255" s="67">
        <v>0</v>
      </c>
      <c r="L2255" s="123">
        <f t="shared" si="36"/>
        <v>30575</v>
      </c>
      <c r="M2255" s="108" t="s">
        <v>5872</v>
      </c>
      <c r="N2255" s="113" t="s">
        <v>9526</v>
      </c>
      <c r="Q2255" s="83" t="s">
        <v>5410</v>
      </c>
      <c r="R2255" s="182" t="s">
        <v>4018</v>
      </c>
      <c r="S2255" s="83" t="s">
        <v>139</v>
      </c>
      <c r="T2255" s="67" t="s">
        <v>140</v>
      </c>
      <c r="U2255" s="200" t="s">
        <v>7831</v>
      </c>
      <c r="X2255" s="83" t="s">
        <v>137</v>
      </c>
    </row>
    <row r="2256" spans="1:24" ht="23.25">
      <c r="A2256" s="67" t="s">
        <v>134</v>
      </c>
      <c r="B2256" s="67" t="s">
        <v>135</v>
      </c>
      <c r="C2256" s="83">
        <v>4462</v>
      </c>
      <c r="D2256" s="102" t="s">
        <v>5504</v>
      </c>
      <c r="E2256" s="83" t="s">
        <v>2423</v>
      </c>
      <c r="F2256" s="67" t="s">
        <v>136</v>
      </c>
      <c r="G2256" s="83">
        <v>1000</v>
      </c>
      <c r="H2256" s="67" t="s">
        <v>162</v>
      </c>
      <c r="I2256" s="67">
        <v>1</v>
      </c>
      <c r="J2256" s="196">
        <v>39707</v>
      </c>
      <c r="K2256" s="67">
        <v>0</v>
      </c>
      <c r="L2256" s="123">
        <f t="shared" si="36"/>
        <v>30575</v>
      </c>
      <c r="M2256" s="108" t="s">
        <v>5897</v>
      </c>
      <c r="N2256" s="113" t="s">
        <v>9526</v>
      </c>
      <c r="Q2256" s="83" t="s">
        <v>5410</v>
      </c>
      <c r="R2256" s="182" t="s">
        <v>4019</v>
      </c>
      <c r="S2256" s="83" t="s">
        <v>139</v>
      </c>
      <c r="T2256" s="67" t="s">
        <v>140</v>
      </c>
      <c r="U2256" s="200" t="s">
        <v>7830</v>
      </c>
      <c r="X2256" s="83" t="s">
        <v>137</v>
      </c>
    </row>
    <row r="2257" spans="1:24" ht="23.25">
      <c r="A2257" s="67" t="s">
        <v>134</v>
      </c>
      <c r="B2257" s="67" t="s">
        <v>135</v>
      </c>
      <c r="C2257" s="83">
        <v>4442</v>
      </c>
      <c r="D2257" s="102" t="s">
        <v>5560</v>
      </c>
      <c r="E2257" s="83" t="s">
        <v>2424</v>
      </c>
      <c r="F2257" s="67" t="s">
        <v>136</v>
      </c>
      <c r="G2257" s="83">
        <v>3000</v>
      </c>
      <c r="H2257" s="67" t="s">
        <v>162</v>
      </c>
      <c r="I2257" s="67">
        <v>1</v>
      </c>
      <c r="J2257" s="196">
        <v>39707</v>
      </c>
      <c r="K2257" s="67">
        <v>0</v>
      </c>
      <c r="L2257" s="123">
        <f t="shared" si="36"/>
        <v>30575</v>
      </c>
      <c r="M2257" s="108" t="s">
        <v>6085</v>
      </c>
      <c r="N2257" s="113" t="s">
        <v>9526</v>
      </c>
      <c r="Q2257" s="83" t="s">
        <v>5411</v>
      </c>
      <c r="R2257" s="182" t="s">
        <v>4020</v>
      </c>
      <c r="S2257" s="83" t="s">
        <v>139</v>
      </c>
      <c r="T2257" s="67" t="s">
        <v>140</v>
      </c>
      <c r="U2257" s="200" t="s">
        <v>7830</v>
      </c>
      <c r="X2257" s="83" t="s">
        <v>137</v>
      </c>
    </row>
    <row r="2258" spans="1:24" ht="23.25">
      <c r="A2258" s="67" t="s">
        <v>134</v>
      </c>
      <c r="B2258" s="67" t="s">
        <v>135</v>
      </c>
      <c r="C2258" s="83">
        <v>4366</v>
      </c>
      <c r="D2258" s="102" t="s">
        <v>5554</v>
      </c>
      <c r="E2258" s="83" t="s">
        <v>2425</v>
      </c>
      <c r="F2258" s="67" t="s">
        <v>136</v>
      </c>
      <c r="G2258" s="83">
        <v>1000</v>
      </c>
      <c r="H2258" s="67" t="s">
        <v>162</v>
      </c>
      <c r="I2258" s="67">
        <v>1</v>
      </c>
      <c r="J2258" s="196">
        <v>39707</v>
      </c>
      <c r="K2258" s="67">
        <v>0</v>
      </c>
      <c r="L2258" s="123">
        <f t="shared" si="36"/>
        <v>30575</v>
      </c>
      <c r="M2258" s="108" t="s">
        <v>171</v>
      </c>
      <c r="N2258" s="113" t="s">
        <v>9526</v>
      </c>
      <c r="Q2258" s="83" t="s">
        <v>5412</v>
      </c>
      <c r="R2258" s="182" t="s">
        <v>4021</v>
      </c>
      <c r="S2258" s="83" t="s">
        <v>139</v>
      </c>
      <c r="T2258" s="67" t="s">
        <v>140</v>
      </c>
      <c r="U2258" s="200" t="s">
        <v>7830</v>
      </c>
      <c r="X2258" s="83" t="s">
        <v>137</v>
      </c>
    </row>
    <row r="2259" spans="1:24" ht="23.25">
      <c r="A2259" s="67" t="s">
        <v>134</v>
      </c>
      <c r="B2259" s="67" t="s">
        <v>135</v>
      </c>
      <c r="C2259" s="83">
        <v>4397</v>
      </c>
      <c r="D2259" s="102" t="s">
        <v>5525</v>
      </c>
      <c r="E2259" s="83" t="s">
        <v>2426</v>
      </c>
      <c r="F2259" s="67" t="s">
        <v>136</v>
      </c>
      <c r="G2259" s="83">
        <v>2400</v>
      </c>
      <c r="H2259" s="67" t="s">
        <v>162</v>
      </c>
      <c r="I2259" s="67">
        <v>1</v>
      </c>
      <c r="J2259" s="196">
        <v>44809</v>
      </c>
      <c r="K2259" s="67">
        <v>0</v>
      </c>
      <c r="L2259" s="123">
        <f t="shared" si="36"/>
        <v>35678</v>
      </c>
      <c r="M2259" s="108" t="s">
        <v>5780</v>
      </c>
      <c r="N2259" s="113" t="s">
        <v>9526</v>
      </c>
      <c r="Q2259" s="83" t="s">
        <v>4941</v>
      </c>
      <c r="R2259" s="182" t="s">
        <v>4022</v>
      </c>
      <c r="S2259" s="83" t="s">
        <v>139</v>
      </c>
      <c r="T2259" s="67" t="s">
        <v>140</v>
      </c>
      <c r="U2259" s="200" t="s">
        <v>7830</v>
      </c>
      <c r="X2259" s="83" t="s">
        <v>137</v>
      </c>
    </row>
    <row r="2260" spans="1:24" ht="23.25">
      <c r="A2260" s="67" t="s">
        <v>134</v>
      </c>
      <c r="B2260" s="67" t="s">
        <v>135</v>
      </c>
      <c r="C2260" s="83">
        <v>4372</v>
      </c>
      <c r="D2260" s="102" t="s">
        <v>5525</v>
      </c>
      <c r="E2260" s="83" t="s">
        <v>2427</v>
      </c>
      <c r="F2260" s="67" t="s">
        <v>136</v>
      </c>
      <c r="G2260" s="83">
        <v>1000</v>
      </c>
      <c r="H2260" s="67" t="s">
        <v>162</v>
      </c>
      <c r="I2260" s="67">
        <v>1</v>
      </c>
      <c r="J2260" s="196">
        <v>39707</v>
      </c>
      <c r="K2260" s="67">
        <v>0</v>
      </c>
      <c r="L2260" s="123">
        <f t="shared" si="36"/>
        <v>30575</v>
      </c>
      <c r="M2260" s="108" t="s">
        <v>5933</v>
      </c>
      <c r="N2260" s="113" t="s">
        <v>9526</v>
      </c>
      <c r="Q2260" s="83" t="s">
        <v>4224</v>
      </c>
      <c r="R2260" s="182" t="s">
        <v>4023</v>
      </c>
      <c r="S2260" s="83" t="s">
        <v>139</v>
      </c>
      <c r="T2260" s="67" t="s">
        <v>140</v>
      </c>
      <c r="U2260" s="200" t="s">
        <v>7830</v>
      </c>
      <c r="X2260" s="83" t="s">
        <v>137</v>
      </c>
    </row>
    <row r="2261" spans="1:24" ht="23.25">
      <c r="A2261" s="67" t="s">
        <v>134</v>
      </c>
      <c r="B2261" s="67" t="s">
        <v>135</v>
      </c>
      <c r="C2261" s="83">
        <v>4340</v>
      </c>
      <c r="D2261" s="102" t="s">
        <v>5483</v>
      </c>
      <c r="E2261" s="83" t="s">
        <v>2428</v>
      </c>
      <c r="F2261" s="67" t="s">
        <v>136</v>
      </c>
      <c r="G2261" s="83">
        <v>1000</v>
      </c>
      <c r="H2261" s="67" t="s">
        <v>162</v>
      </c>
      <c r="I2261" s="67">
        <v>1</v>
      </c>
      <c r="J2261" s="196">
        <v>39707</v>
      </c>
      <c r="K2261" s="67">
        <v>0</v>
      </c>
      <c r="L2261" s="123">
        <f t="shared" si="36"/>
        <v>30575</v>
      </c>
      <c r="M2261" s="108" t="s">
        <v>5740</v>
      </c>
      <c r="N2261" s="113" t="s">
        <v>9526</v>
      </c>
      <c r="Q2261" s="83" t="s">
        <v>4972</v>
      </c>
      <c r="R2261" s="182" t="s">
        <v>4024</v>
      </c>
      <c r="S2261" s="83" t="s">
        <v>139</v>
      </c>
      <c r="T2261" s="67" t="s">
        <v>140</v>
      </c>
      <c r="U2261" s="200" t="s">
        <v>7831</v>
      </c>
      <c r="X2261" s="83" t="s">
        <v>137</v>
      </c>
    </row>
    <row r="2262" spans="1:24" ht="23.25">
      <c r="A2262" s="67" t="s">
        <v>134</v>
      </c>
      <c r="B2262" s="67" t="s">
        <v>135</v>
      </c>
      <c r="C2262" s="83">
        <v>4364</v>
      </c>
      <c r="D2262" s="102" t="s">
        <v>5484</v>
      </c>
      <c r="E2262" s="83" t="s">
        <v>2429</v>
      </c>
      <c r="F2262" s="67" t="s">
        <v>136</v>
      </c>
      <c r="G2262" s="83">
        <v>19000</v>
      </c>
      <c r="H2262" s="67" t="s">
        <v>162</v>
      </c>
      <c r="I2262" s="67">
        <v>1</v>
      </c>
      <c r="J2262" s="196">
        <v>39707</v>
      </c>
      <c r="K2262" s="67">
        <v>0</v>
      </c>
      <c r="L2262" s="123">
        <f t="shared" si="36"/>
        <v>30575</v>
      </c>
      <c r="M2262" s="108" t="s">
        <v>5885</v>
      </c>
      <c r="N2262" s="113" t="s">
        <v>9526</v>
      </c>
      <c r="Q2262" s="83" t="s">
        <v>5413</v>
      </c>
      <c r="R2262" s="182" t="s">
        <v>4025</v>
      </c>
      <c r="S2262" s="83" t="s">
        <v>139</v>
      </c>
      <c r="T2262" s="67" t="s">
        <v>140</v>
      </c>
      <c r="U2262" s="200" t="s">
        <v>7831</v>
      </c>
      <c r="X2262" s="83" t="s">
        <v>137</v>
      </c>
    </row>
    <row r="2263" spans="1:24" ht="23.25">
      <c r="A2263" s="67" t="s">
        <v>134</v>
      </c>
      <c r="B2263" s="67" t="s">
        <v>135</v>
      </c>
      <c r="C2263" s="83">
        <v>4473</v>
      </c>
      <c r="D2263" s="102" t="s">
        <v>175</v>
      </c>
      <c r="E2263" s="83" t="s">
        <v>2430</v>
      </c>
      <c r="F2263" s="67" t="s">
        <v>136</v>
      </c>
      <c r="G2263" s="83">
        <v>1000</v>
      </c>
      <c r="H2263" s="67" t="s">
        <v>162</v>
      </c>
      <c r="I2263" s="67">
        <v>1</v>
      </c>
      <c r="J2263" s="196">
        <v>39707</v>
      </c>
      <c r="K2263" s="67">
        <v>0</v>
      </c>
      <c r="L2263" s="123">
        <f t="shared" si="36"/>
        <v>30575</v>
      </c>
      <c r="M2263" s="108" t="s">
        <v>5849</v>
      </c>
      <c r="N2263" s="113" t="s">
        <v>9526</v>
      </c>
      <c r="Q2263" s="83" t="s">
        <v>5414</v>
      </c>
      <c r="R2263" s="182" t="s">
        <v>4026</v>
      </c>
      <c r="S2263" s="83" t="s">
        <v>139</v>
      </c>
      <c r="T2263" s="67" t="s">
        <v>140</v>
      </c>
      <c r="U2263" s="200" t="s">
        <v>7830</v>
      </c>
      <c r="X2263" s="83" t="s">
        <v>137</v>
      </c>
    </row>
    <row r="2264" spans="1:24" ht="23.25">
      <c r="A2264" s="67" t="s">
        <v>134</v>
      </c>
      <c r="B2264" s="67" t="s">
        <v>135</v>
      </c>
      <c r="C2264" s="83">
        <v>4423</v>
      </c>
      <c r="D2264" s="102" t="s">
        <v>172</v>
      </c>
      <c r="E2264" s="83" t="s">
        <v>2431</v>
      </c>
      <c r="F2264" s="67" t="s">
        <v>5807</v>
      </c>
      <c r="G2264" s="83">
        <v>13400</v>
      </c>
      <c r="H2264" s="67" t="s">
        <v>162</v>
      </c>
      <c r="I2264" s="67">
        <v>1</v>
      </c>
      <c r="J2264" s="196">
        <v>39707</v>
      </c>
      <c r="K2264" s="67">
        <v>0</v>
      </c>
      <c r="L2264" s="123">
        <f t="shared" si="36"/>
        <v>30575</v>
      </c>
      <c r="M2264" s="108" t="s">
        <v>5829</v>
      </c>
      <c r="N2264" s="113" t="s">
        <v>9526</v>
      </c>
      <c r="Q2264" s="83" t="s">
        <v>5415</v>
      </c>
      <c r="R2264" s="182" t="s">
        <v>4027</v>
      </c>
      <c r="S2264" s="83" t="s">
        <v>139</v>
      </c>
      <c r="T2264" s="67" t="s">
        <v>140</v>
      </c>
      <c r="U2264" s="200" t="s">
        <v>7831</v>
      </c>
      <c r="X2264" s="83" t="s">
        <v>137</v>
      </c>
    </row>
    <row r="2265" spans="1:24" ht="23.25">
      <c r="A2265" s="67" t="s">
        <v>134</v>
      </c>
      <c r="B2265" s="67" t="s">
        <v>135</v>
      </c>
      <c r="C2265" s="83">
        <v>4355</v>
      </c>
      <c r="D2265" s="102" t="s">
        <v>5514</v>
      </c>
      <c r="E2265" s="83" t="s">
        <v>2432</v>
      </c>
      <c r="F2265" s="67" t="s">
        <v>5807</v>
      </c>
      <c r="G2265" s="83">
        <v>6000</v>
      </c>
      <c r="H2265" s="67" t="s">
        <v>162</v>
      </c>
      <c r="I2265" s="67">
        <v>1</v>
      </c>
      <c r="J2265" s="196">
        <v>39707</v>
      </c>
      <c r="K2265" s="67">
        <v>0</v>
      </c>
      <c r="L2265" s="123">
        <f t="shared" si="36"/>
        <v>30575</v>
      </c>
      <c r="M2265" s="108" t="s">
        <v>5738</v>
      </c>
      <c r="N2265" s="113" t="s">
        <v>9526</v>
      </c>
      <c r="Q2265" s="83" t="s">
        <v>5415</v>
      </c>
      <c r="R2265" s="182" t="s">
        <v>4028</v>
      </c>
      <c r="S2265" s="83" t="s">
        <v>139</v>
      </c>
      <c r="T2265" s="67" t="s">
        <v>140</v>
      </c>
      <c r="U2265" s="200" t="s">
        <v>7830</v>
      </c>
      <c r="X2265" s="83" t="s">
        <v>137</v>
      </c>
    </row>
    <row r="2266" spans="1:24" ht="23.25">
      <c r="A2266" s="67" t="s">
        <v>134</v>
      </c>
      <c r="B2266" s="67" t="s">
        <v>135</v>
      </c>
      <c r="C2266" s="83">
        <v>4342</v>
      </c>
      <c r="D2266" s="102" t="s">
        <v>5513</v>
      </c>
      <c r="E2266" s="83" t="s">
        <v>2433</v>
      </c>
      <c r="F2266" s="67" t="s">
        <v>5807</v>
      </c>
      <c r="G2266" s="83">
        <v>8400</v>
      </c>
      <c r="H2266" s="67" t="s">
        <v>162</v>
      </c>
      <c r="I2266" s="67">
        <v>1</v>
      </c>
      <c r="J2266" s="196">
        <v>39707</v>
      </c>
      <c r="K2266" s="67">
        <v>0</v>
      </c>
      <c r="L2266" s="123">
        <f t="shared" si="36"/>
        <v>30575</v>
      </c>
      <c r="M2266" s="108" t="s">
        <v>5758</v>
      </c>
      <c r="N2266" s="113" t="s">
        <v>9526</v>
      </c>
      <c r="Q2266" s="83" t="s">
        <v>5416</v>
      </c>
      <c r="R2266" s="182" t="s">
        <v>4029</v>
      </c>
      <c r="S2266" s="83" t="s">
        <v>139</v>
      </c>
      <c r="T2266" s="67" t="s">
        <v>140</v>
      </c>
      <c r="U2266" s="200" t="s">
        <v>7830</v>
      </c>
      <c r="X2266" s="83" t="s">
        <v>137</v>
      </c>
    </row>
    <row r="2267" spans="1:24" ht="23.25">
      <c r="A2267" s="67" t="s">
        <v>134</v>
      </c>
      <c r="B2267" s="67" t="s">
        <v>135</v>
      </c>
      <c r="C2267" s="83">
        <v>4360</v>
      </c>
      <c r="D2267" s="102" t="s">
        <v>5480</v>
      </c>
      <c r="E2267" s="83" t="s">
        <v>2434</v>
      </c>
      <c r="F2267" s="67" t="s">
        <v>136</v>
      </c>
      <c r="G2267" s="83">
        <v>5175</v>
      </c>
      <c r="H2267" s="67" t="s">
        <v>162</v>
      </c>
      <c r="I2267" s="67">
        <v>1</v>
      </c>
      <c r="J2267" s="196">
        <v>39707</v>
      </c>
      <c r="K2267" s="67">
        <v>0</v>
      </c>
      <c r="L2267" s="123">
        <f t="shared" si="36"/>
        <v>30575</v>
      </c>
      <c r="M2267" s="108" t="s">
        <v>5774</v>
      </c>
      <c r="N2267" s="113" t="s">
        <v>9526</v>
      </c>
      <c r="Q2267" s="83" t="s">
        <v>5417</v>
      </c>
      <c r="R2267" s="182" t="s">
        <v>4030</v>
      </c>
      <c r="S2267" s="83" t="s">
        <v>139</v>
      </c>
      <c r="T2267" s="67" t="s">
        <v>140</v>
      </c>
      <c r="U2267" s="200" t="s">
        <v>7830</v>
      </c>
      <c r="X2267" s="83" t="s">
        <v>137</v>
      </c>
    </row>
    <row r="2268" spans="1:24" ht="23.25">
      <c r="A2268" s="67" t="s">
        <v>134</v>
      </c>
      <c r="B2268" s="67" t="s">
        <v>135</v>
      </c>
      <c r="C2268" s="83">
        <v>4394</v>
      </c>
      <c r="D2268" s="102" t="s">
        <v>5502</v>
      </c>
      <c r="E2268" s="83" t="s">
        <v>2435</v>
      </c>
      <c r="F2268" s="67" t="s">
        <v>5807</v>
      </c>
      <c r="G2268" s="83">
        <v>1000</v>
      </c>
      <c r="H2268" s="67" t="s">
        <v>162</v>
      </c>
      <c r="I2268" s="67">
        <v>1</v>
      </c>
      <c r="J2268" s="196">
        <v>39707</v>
      </c>
      <c r="K2268" s="67">
        <v>0</v>
      </c>
      <c r="L2268" s="123">
        <f t="shared" si="36"/>
        <v>30575</v>
      </c>
      <c r="M2268" s="108" t="s">
        <v>6065</v>
      </c>
      <c r="N2268" s="113" t="s">
        <v>9526</v>
      </c>
      <c r="Q2268" s="83" t="s">
        <v>5418</v>
      </c>
      <c r="R2268" s="182" t="s">
        <v>4031</v>
      </c>
      <c r="S2268" s="83" t="s">
        <v>139</v>
      </c>
      <c r="T2268" s="67" t="s">
        <v>140</v>
      </c>
      <c r="U2268" s="200" t="s">
        <v>7830</v>
      </c>
      <c r="X2268" s="83" t="s">
        <v>137</v>
      </c>
    </row>
    <row r="2269" spans="1:24" ht="23.25">
      <c r="A2269" s="67" t="s">
        <v>134</v>
      </c>
      <c r="B2269" s="67" t="s">
        <v>135</v>
      </c>
      <c r="C2269" s="83">
        <v>4396</v>
      </c>
      <c r="D2269" s="102" t="s">
        <v>5502</v>
      </c>
      <c r="E2269" s="83" t="s">
        <v>2436</v>
      </c>
      <c r="F2269" s="67" t="s">
        <v>5807</v>
      </c>
      <c r="G2269" s="83">
        <v>1000</v>
      </c>
      <c r="H2269" s="67" t="s">
        <v>162</v>
      </c>
      <c r="I2269" s="67">
        <v>1</v>
      </c>
      <c r="J2269" s="196">
        <v>39707</v>
      </c>
      <c r="K2269" s="67">
        <v>0</v>
      </c>
      <c r="L2269" s="123">
        <f t="shared" si="36"/>
        <v>30575</v>
      </c>
      <c r="M2269" s="108" t="s">
        <v>6065</v>
      </c>
      <c r="N2269" s="113" t="s">
        <v>9526</v>
      </c>
      <c r="Q2269" s="83" t="s">
        <v>5419</v>
      </c>
      <c r="R2269" s="182" t="s">
        <v>4032</v>
      </c>
      <c r="S2269" s="83" t="s">
        <v>139</v>
      </c>
      <c r="T2269" s="67" t="s">
        <v>140</v>
      </c>
      <c r="U2269" s="200" t="s">
        <v>7830</v>
      </c>
      <c r="X2269" s="83" t="s">
        <v>137</v>
      </c>
    </row>
    <row r="2270" spans="1:24" ht="23.25">
      <c r="A2270" s="67" t="s">
        <v>134</v>
      </c>
      <c r="B2270" s="67" t="s">
        <v>135</v>
      </c>
      <c r="C2270" s="83">
        <v>4390</v>
      </c>
      <c r="D2270" s="102" t="s">
        <v>5502</v>
      </c>
      <c r="E2270" s="83" t="s">
        <v>2437</v>
      </c>
      <c r="F2270" s="67" t="s">
        <v>136</v>
      </c>
      <c r="G2270" s="83">
        <v>1000</v>
      </c>
      <c r="H2270" s="67" t="s">
        <v>162</v>
      </c>
      <c r="I2270" s="67">
        <v>1</v>
      </c>
      <c r="J2270" s="196">
        <v>39707</v>
      </c>
      <c r="K2270" s="67">
        <v>0</v>
      </c>
      <c r="L2270" s="123">
        <f t="shared" si="36"/>
        <v>30575</v>
      </c>
      <c r="M2270" s="108" t="s">
        <v>5873</v>
      </c>
      <c r="N2270" s="113" t="s">
        <v>9526</v>
      </c>
      <c r="Q2270" s="83" t="s">
        <v>5420</v>
      </c>
      <c r="R2270" s="182" t="s">
        <v>4033</v>
      </c>
      <c r="S2270" s="83" t="s">
        <v>139</v>
      </c>
      <c r="T2270" s="67" t="s">
        <v>140</v>
      </c>
      <c r="U2270" s="200" t="s">
        <v>7830</v>
      </c>
      <c r="X2270" s="83" t="s">
        <v>137</v>
      </c>
    </row>
    <row r="2271" spans="1:24" ht="23.25">
      <c r="A2271" s="67" t="s">
        <v>134</v>
      </c>
      <c r="B2271" s="67" t="s">
        <v>135</v>
      </c>
      <c r="C2271" s="83">
        <v>4395</v>
      </c>
      <c r="D2271" s="102" t="s">
        <v>5502</v>
      </c>
      <c r="E2271" s="83" t="s">
        <v>2438</v>
      </c>
      <c r="F2271" s="67" t="s">
        <v>136</v>
      </c>
      <c r="G2271" s="83">
        <v>1000</v>
      </c>
      <c r="H2271" s="67" t="s">
        <v>162</v>
      </c>
      <c r="I2271" s="67">
        <v>1</v>
      </c>
      <c r="J2271" s="196">
        <v>39707</v>
      </c>
      <c r="K2271" s="67">
        <v>0</v>
      </c>
      <c r="L2271" s="123">
        <f t="shared" si="36"/>
        <v>30575</v>
      </c>
      <c r="M2271" s="108" t="s">
        <v>6065</v>
      </c>
      <c r="N2271" s="113" t="s">
        <v>9526</v>
      </c>
      <c r="Q2271" s="83" t="s">
        <v>4346</v>
      </c>
      <c r="R2271" s="182" t="s">
        <v>4034</v>
      </c>
      <c r="S2271" s="83" t="s">
        <v>139</v>
      </c>
      <c r="T2271" s="67" t="s">
        <v>140</v>
      </c>
      <c r="U2271" s="200" t="s">
        <v>7830</v>
      </c>
      <c r="X2271" s="83" t="s">
        <v>137</v>
      </c>
    </row>
    <row r="2272" spans="1:24" ht="23.25">
      <c r="A2272" s="67" t="s">
        <v>134</v>
      </c>
      <c r="B2272" s="67" t="s">
        <v>135</v>
      </c>
      <c r="C2272" s="83">
        <v>4392</v>
      </c>
      <c r="D2272" s="102" t="s">
        <v>5502</v>
      </c>
      <c r="E2272" s="83" t="s">
        <v>2439</v>
      </c>
      <c r="F2272" s="67" t="s">
        <v>136</v>
      </c>
      <c r="G2272" s="83">
        <v>1000</v>
      </c>
      <c r="H2272" s="67" t="s">
        <v>162</v>
      </c>
      <c r="I2272" s="67">
        <v>1</v>
      </c>
      <c r="J2272" s="196">
        <v>39707</v>
      </c>
      <c r="K2272" s="67">
        <v>0</v>
      </c>
      <c r="L2272" s="123">
        <f t="shared" si="36"/>
        <v>30575</v>
      </c>
      <c r="M2272" s="108" t="s">
        <v>6015</v>
      </c>
      <c r="N2272" s="113" t="s">
        <v>9526</v>
      </c>
      <c r="Q2272" s="83" t="s">
        <v>5421</v>
      </c>
      <c r="R2272" s="182" t="s">
        <v>4035</v>
      </c>
      <c r="S2272" s="83" t="s">
        <v>139</v>
      </c>
      <c r="T2272" s="67" t="s">
        <v>140</v>
      </c>
      <c r="U2272" s="200" t="s">
        <v>7830</v>
      </c>
      <c r="X2272" s="83" t="s">
        <v>137</v>
      </c>
    </row>
    <row r="2273" spans="1:24" ht="23.25">
      <c r="A2273" s="67" t="s">
        <v>134</v>
      </c>
      <c r="B2273" s="67" t="s">
        <v>135</v>
      </c>
      <c r="C2273" s="83">
        <v>4393</v>
      </c>
      <c r="D2273" s="102" t="s">
        <v>5502</v>
      </c>
      <c r="E2273" s="83" t="s">
        <v>2440</v>
      </c>
      <c r="F2273" s="67" t="s">
        <v>136</v>
      </c>
      <c r="G2273" s="83">
        <v>1000</v>
      </c>
      <c r="H2273" s="67" t="s">
        <v>162</v>
      </c>
      <c r="I2273" s="67">
        <v>1</v>
      </c>
      <c r="J2273" s="196">
        <v>39707</v>
      </c>
      <c r="K2273" s="67">
        <v>0</v>
      </c>
      <c r="L2273" s="123">
        <f t="shared" si="36"/>
        <v>30575</v>
      </c>
      <c r="M2273" s="108" t="s">
        <v>6015</v>
      </c>
      <c r="N2273" s="113" t="s">
        <v>9526</v>
      </c>
      <c r="Q2273" s="83" t="s">
        <v>5422</v>
      </c>
      <c r="R2273" s="182" t="s">
        <v>4036</v>
      </c>
      <c r="S2273" s="83" t="s">
        <v>139</v>
      </c>
      <c r="T2273" s="67" t="s">
        <v>140</v>
      </c>
      <c r="U2273" s="200" t="s">
        <v>7830</v>
      </c>
      <c r="X2273" s="83" t="s">
        <v>137</v>
      </c>
    </row>
    <row r="2274" spans="1:24" ht="23.25">
      <c r="A2274" s="67" t="s">
        <v>134</v>
      </c>
      <c r="B2274" s="67" t="s">
        <v>135</v>
      </c>
      <c r="C2274" s="83">
        <v>2350</v>
      </c>
      <c r="D2274" s="102" t="s">
        <v>5525</v>
      </c>
      <c r="E2274" s="83" t="s">
        <v>2441</v>
      </c>
      <c r="F2274" s="67" t="s">
        <v>136</v>
      </c>
      <c r="G2274" s="83">
        <v>3500</v>
      </c>
      <c r="H2274" s="67" t="s">
        <v>162</v>
      </c>
      <c r="I2274" s="67">
        <v>1</v>
      </c>
      <c r="J2274" s="196">
        <v>39707</v>
      </c>
      <c r="K2274" s="67">
        <v>0</v>
      </c>
      <c r="L2274" s="123">
        <f t="shared" si="36"/>
        <v>30575</v>
      </c>
      <c r="M2274" s="108" t="s">
        <v>5895</v>
      </c>
      <c r="N2274" s="113" t="s">
        <v>9526</v>
      </c>
      <c r="Q2274" s="83" t="s">
        <v>5423</v>
      </c>
      <c r="R2274" s="182" t="s">
        <v>4037</v>
      </c>
      <c r="S2274" s="83" t="s">
        <v>7824</v>
      </c>
      <c r="T2274" s="67" t="s">
        <v>140</v>
      </c>
      <c r="U2274" s="200" t="s">
        <v>7830</v>
      </c>
      <c r="X2274" s="83" t="s">
        <v>137</v>
      </c>
    </row>
    <row r="2275" spans="1:24" ht="23.25">
      <c r="A2275" s="67" t="s">
        <v>134</v>
      </c>
      <c r="B2275" s="67" t="s">
        <v>135</v>
      </c>
      <c r="C2275" s="83">
        <v>2398</v>
      </c>
      <c r="D2275" s="102" t="s">
        <v>5483</v>
      </c>
      <c r="E2275" s="83" t="s">
        <v>2442</v>
      </c>
      <c r="F2275" s="67" t="s">
        <v>136</v>
      </c>
      <c r="G2275" s="83">
        <v>1000</v>
      </c>
      <c r="H2275" s="67" t="s">
        <v>162</v>
      </c>
      <c r="I2275" s="67">
        <v>1</v>
      </c>
      <c r="J2275" s="196">
        <v>39707</v>
      </c>
      <c r="K2275" s="67">
        <v>0</v>
      </c>
      <c r="L2275" s="123">
        <f t="shared" si="36"/>
        <v>30575</v>
      </c>
      <c r="M2275" s="108" t="s">
        <v>5894</v>
      </c>
      <c r="N2275" s="113" t="s">
        <v>9526</v>
      </c>
      <c r="Q2275" s="83" t="s">
        <v>4340</v>
      </c>
      <c r="R2275" s="182" t="s">
        <v>4038</v>
      </c>
      <c r="S2275" s="83" t="s">
        <v>139</v>
      </c>
      <c r="T2275" s="67" t="s">
        <v>140</v>
      </c>
      <c r="U2275" s="200" t="s">
        <v>7831</v>
      </c>
      <c r="X2275" s="83" t="s">
        <v>137</v>
      </c>
    </row>
    <row r="2276" spans="1:24" ht="23.25">
      <c r="A2276" s="67" t="s">
        <v>134</v>
      </c>
      <c r="B2276" s="67" t="s">
        <v>135</v>
      </c>
      <c r="C2276" s="83">
        <v>1741</v>
      </c>
      <c r="D2276" s="102" t="s">
        <v>5675</v>
      </c>
      <c r="E2276" s="83" t="s">
        <v>2443</v>
      </c>
      <c r="F2276" s="67" t="s">
        <v>136</v>
      </c>
      <c r="G2276" s="83">
        <v>1000</v>
      </c>
      <c r="H2276" s="67" t="s">
        <v>162</v>
      </c>
      <c r="I2276" s="67">
        <v>1</v>
      </c>
      <c r="J2276" s="196">
        <v>39707</v>
      </c>
      <c r="K2276" s="67">
        <v>0</v>
      </c>
      <c r="L2276" s="123">
        <f t="shared" si="36"/>
        <v>30575</v>
      </c>
      <c r="M2276" s="108" t="s">
        <v>5740</v>
      </c>
      <c r="N2276" s="113" t="s">
        <v>9526</v>
      </c>
      <c r="Q2276" s="83" t="s">
        <v>137</v>
      </c>
      <c r="R2276" s="182" t="s">
        <v>137</v>
      </c>
      <c r="S2276" s="83" t="s">
        <v>139</v>
      </c>
      <c r="T2276" s="67" t="s">
        <v>140</v>
      </c>
      <c r="U2276" s="200" t="s">
        <v>7830</v>
      </c>
      <c r="X2276" s="83" t="s">
        <v>137</v>
      </c>
    </row>
    <row r="2277" spans="1:24" ht="23.25">
      <c r="A2277" s="67" t="s">
        <v>134</v>
      </c>
      <c r="B2277" s="67" t="s">
        <v>135</v>
      </c>
      <c r="C2277" s="83">
        <v>4472</v>
      </c>
      <c r="D2277" s="102" t="s">
        <v>5520</v>
      </c>
      <c r="E2277" s="83" t="s">
        <v>2444</v>
      </c>
      <c r="F2277" s="67" t="s">
        <v>136</v>
      </c>
      <c r="G2277" s="83">
        <v>6000</v>
      </c>
      <c r="H2277" s="67" t="s">
        <v>162</v>
      </c>
      <c r="I2277" s="67">
        <v>1</v>
      </c>
      <c r="J2277" s="196">
        <v>39707</v>
      </c>
      <c r="K2277" s="67">
        <v>0</v>
      </c>
      <c r="L2277" s="123">
        <f t="shared" si="36"/>
        <v>30575</v>
      </c>
      <c r="M2277" s="108" t="s">
        <v>6086</v>
      </c>
      <c r="N2277" s="113" t="s">
        <v>9526</v>
      </c>
      <c r="Q2277" s="83" t="s">
        <v>5424</v>
      </c>
      <c r="R2277" s="182" t="s">
        <v>4039</v>
      </c>
      <c r="S2277" s="83" t="s">
        <v>139</v>
      </c>
      <c r="T2277" s="67" t="s">
        <v>140</v>
      </c>
      <c r="U2277" s="200" t="s">
        <v>7831</v>
      </c>
      <c r="X2277" s="83" t="s">
        <v>7815</v>
      </c>
    </row>
    <row r="2278" spans="1:24" ht="23.25">
      <c r="A2278" s="67" t="s">
        <v>134</v>
      </c>
      <c r="B2278" s="67" t="s">
        <v>135</v>
      </c>
      <c r="C2278" s="83">
        <v>4464</v>
      </c>
      <c r="D2278" s="102" t="s">
        <v>5500</v>
      </c>
      <c r="E2278" s="83" t="s">
        <v>2445</v>
      </c>
      <c r="F2278" s="67" t="s">
        <v>136</v>
      </c>
      <c r="G2278" s="83">
        <v>20650</v>
      </c>
      <c r="H2278" s="67" t="s">
        <v>5736</v>
      </c>
      <c r="I2278" s="67">
        <v>1</v>
      </c>
      <c r="J2278" s="196">
        <v>39707</v>
      </c>
      <c r="K2278" s="67">
        <v>0</v>
      </c>
      <c r="L2278" s="123">
        <f t="shared" si="36"/>
        <v>30575</v>
      </c>
      <c r="M2278" s="108" t="s">
        <v>5758</v>
      </c>
      <c r="N2278" s="113" t="s">
        <v>9526</v>
      </c>
      <c r="Q2278" s="83" t="s">
        <v>5425</v>
      </c>
      <c r="R2278" s="182" t="s">
        <v>4040</v>
      </c>
      <c r="S2278" s="83" t="s">
        <v>139</v>
      </c>
      <c r="T2278" s="67" t="s">
        <v>140</v>
      </c>
      <c r="U2278" s="200" t="s">
        <v>7830</v>
      </c>
      <c r="X2278" s="83" t="s">
        <v>137</v>
      </c>
    </row>
    <row r="2279" spans="1:24" ht="23.25">
      <c r="A2279" s="67" t="s">
        <v>134</v>
      </c>
      <c r="B2279" s="67" t="s">
        <v>135</v>
      </c>
      <c r="C2279" s="83">
        <v>4463</v>
      </c>
      <c r="D2279" s="102" t="s">
        <v>5500</v>
      </c>
      <c r="E2279" s="83" t="s">
        <v>2446</v>
      </c>
      <c r="F2279" s="67" t="s">
        <v>5807</v>
      </c>
      <c r="G2279" s="83">
        <v>20650</v>
      </c>
      <c r="H2279" s="67" t="s">
        <v>5736</v>
      </c>
      <c r="I2279" s="67">
        <v>1</v>
      </c>
      <c r="J2279" s="196">
        <v>39707</v>
      </c>
      <c r="K2279" s="67">
        <v>0</v>
      </c>
      <c r="L2279" s="123">
        <f t="shared" si="36"/>
        <v>30575</v>
      </c>
      <c r="M2279" s="108" t="s">
        <v>5758</v>
      </c>
      <c r="N2279" s="113" t="s">
        <v>9526</v>
      </c>
      <c r="Q2279" s="83" t="s">
        <v>4460</v>
      </c>
      <c r="R2279" s="182" t="s">
        <v>4041</v>
      </c>
      <c r="S2279" s="83" t="s">
        <v>139</v>
      </c>
      <c r="T2279" s="67" t="s">
        <v>140</v>
      </c>
      <c r="U2279" s="200" t="s">
        <v>7830</v>
      </c>
      <c r="X2279" s="83" t="s">
        <v>137</v>
      </c>
    </row>
    <row r="2280" spans="1:24" ht="23.25">
      <c r="A2280" s="67" t="s">
        <v>134</v>
      </c>
      <c r="B2280" s="67" t="s">
        <v>135</v>
      </c>
      <c r="C2280" s="83">
        <v>4343</v>
      </c>
      <c r="D2280" s="102" t="s">
        <v>5489</v>
      </c>
      <c r="E2280" s="83" t="s">
        <v>2447</v>
      </c>
      <c r="F2280" s="67" t="s">
        <v>5807</v>
      </c>
      <c r="G2280" s="83">
        <v>4440</v>
      </c>
      <c r="H2280" s="67" t="s">
        <v>162</v>
      </c>
      <c r="I2280" s="67">
        <v>1</v>
      </c>
      <c r="J2280" s="196">
        <v>39707</v>
      </c>
      <c r="K2280" s="67">
        <v>0</v>
      </c>
      <c r="L2280" s="123">
        <f t="shared" si="36"/>
        <v>30575</v>
      </c>
      <c r="M2280" s="108" t="s">
        <v>6024</v>
      </c>
      <c r="N2280" s="113" t="s">
        <v>9526</v>
      </c>
      <c r="Q2280" s="83" t="s">
        <v>5426</v>
      </c>
      <c r="R2280" s="182" t="s">
        <v>4042</v>
      </c>
      <c r="S2280" s="83" t="s">
        <v>139</v>
      </c>
      <c r="T2280" s="67" t="s">
        <v>140</v>
      </c>
      <c r="U2280" s="200" t="s">
        <v>7830</v>
      </c>
      <c r="X2280" s="83" t="s">
        <v>137</v>
      </c>
    </row>
    <row r="2281" spans="1:24" ht="23.25">
      <c r="A2281" s="67" t="s">
        <v>134</v>
      </c>
      <c r="B2281" s="67" t="s">
        <v>135</v>
      </c>
      <c r="C2281" s="83">
        <v>4387</v>
      </c>
      <c r="D2281" s="102" t="s">
        <v>5649</v>
      </c>
      <c r="E2281" s="83" t="s">
        <v>2448</v>
      </c>
      <c r="F2281" s="67" t="s">
        <v>5807</v>
      </c>
      <c r="G2281" s="83">
        <v>1000</v>
      </c>
      <c r="H2281" s="67" t="s">
        <v>162</v>
      </c>
      <c r="I2281" s="67">
        <v>1</v>
      </c>
      <c r="J2281" s="196">
        <v>39707</v>
      </c>
      <c r="K2281" s="67">
        <v>0</v>
      </c>
      <c r="L2281" s="123">
        <f t="shared" si="36"/>
        <v>30575</v>
      </c>
      <c r="M2281" s="108" t="s">
        <v>5734</v>
      </c>
      <c r="N2281" s="113" t="s">
        <v>9526</v>
      </c>
      <c r="Q2281" s="83" t="s">
        <v>5372</v>
      </c>
      <c r="R2281" s="182" t="s">
        <v>4043</v>
      </c>
      <c r="S2281" s="83" t="s">
        <v>139</v>
      </c>
      <c r="T2281" s="67" t="s">
        <v>140</v>
      </c>
      <c r="U2281" s="200" t="s">
        <v>7830</v>
      </c>
      <c r="X2281" s="83" t="s">
        <v>137</v>
      </c>
    </row>
    <row r="2282" spans="1:24" ht="23.25">
      <c r="A2282" s="67" t="s">
        <v>134</v>
      </c>
      <c r="B2282" s="67" t="s">
        <v>135</v>
      </c>
      <c r="C2282" s="83">
        <v>4453</v>
      </c>
      <c r="D2282" s="102" t="s">
        <v>5560</v>
      </c>
      <c r="E2282" s="83" t="s">
        <v>2449</v>
      </c>
      <c r="F2282" s="67" t="s">
        <v>136</v>
      </c>
      <c r="G2282" s="83">
        <v>6000</v>
      </c>
      <c r="H2282" s="67" t="s">
        <v>162</v>
      </c>
      <c r="I2282" s="67">
        <v>1</v>
      </c>
      <c r="J2282" s="196">
        <v>39707</v>
      </c>
      <c r="K2282" s="67">
        <v>0</v>
      </c>
      <c r="L2282" s="123">
        <f t="shared" si="36"/>
        <v>30575</v>
      </c>
      <c r="M2282" s="108" t="s">
        <v>6085</v>
      </c>
      <c r="N2282" s="113" t="s">
        <v>9526</v>
      </c>
      <c r="Q2282" s="83" t="s">
        <v>5427</v>
      </c>
      <c r="R2282" s="182" t="s">
        <v>4044</v>
      </c>
      <c r="S2282" s="83" t="s">
        <v>139</v>
      </c>
      <c r="T2282" s="67" t="s">
        <v>140</v>
      </c>
      <c r="U2282" s="200" t="s">
        <v>7832</v>
      </c>
      <c r="X2282" s="83" t="s">
        <v>137</v>
      </c>
    </row>
    <row r="2283" spans="1:24" ht="23.25">
      <c r="A2283" s="67" t="s">
        <v>134</v>
      </c>
      <c r="B2283" s="67" t="s">
        <v>135</v>
      </c>
      <c r="C2283" s="83">
        <v>4206</v>
      </c>
      <c r="D2283" s="102" t="s">
        <v>5495</v>
      </c>
      <c r="E2283" s="83" t="s">
        <v>2450</v>
      </c>
      <c r="F2283" s="67" t="s">
        <v>136</v>
      </c>
      <c r="G2283" s="83">
        <v>500</v>
      </c>
      <c r="H2283" s="67" t="s">
        <v>162</v>
      </c>
      <c r="I2283" s="67">
        <v>1</v>
      </c>
      <c r="J2283" s="196">
        <v>39707</v>
      </c>
      <c r="K2283" s="67">
        <v>0</v>
      </c>
      <c r="L2283" s="123">
        <f t="shared" si="36"/>
        <v>30575</v>
      </c>
      <c r="M2283" s="108" t="s">
        <v>5849</v>
      </c>
      <c r="N2283" s="113" t="s">
        <v>9526</v>
      </c>
      <c r="Q2283" s="83" t="s">
        <v>5065</v>
      </c>
      <c r="R2283" s="182" t="s">
        <v>4045</v>
      </c>
      <c r="S2283" s="83" t="s">
        <v>139</v>
      </c>
      <c r="T2283" s="67" t="s">
        <v>140</v>
      </c>
      <c r="U2283" s="200" t="s">
        <v>7830</v>
      </c>
      <c r="X2283" s="83" t="s">
        <v>137</v>
      </c>
    </row>
    <row r="2284" spans="1:24" ht="23.25">
      <c r="A2284" s="67" t="s">
        <v>134</v>
      </c>
      <c r="B2284" s="67" t="s">
        <v>135</v>
      </c>
      <c r="C2284" s="83">
        <v>4478</v>
      </c>
      <c r="D2284" s="102" t="s">
        <v>5721</v>
      </c>
      <c r="E2284" s="83" t="s">
        <v>2451</v>
      </c>
      <c r="F2284" s="67" t="s">
        <v>136</v>
      </c>
      <c r="G2284" s="83">
        <v>13600</v>
      </c>
      <c r="H2284" s="67" t="s">
        <v>162</v>
      </c>
      <c r="I2284" s="67">
        <v>1</v>
      </c>
      <c r="J2284" s="196">
        <v>39707</v>
      </c>
      <c r="K2284" s="67">
        <v>0</v>
      </c>
      <c r="L2284" s="123">
        <f t="shared" si="36"/>
        <v>30575</v>
      </c>
      <c r="M2284" s="108" t="s">
        <v>5784</v>
      </c>
      <c r="N2284" s="113" t="s">
        <v>9526</v>
      </c>
      <c r="Q2284" s="83" t="s">
        <v>5428</v>
      </c>
      <c r="R2284" s="182" t="s">
        <v>4046</v>
      </c>
      <c r="S2284" s="83" t="s">
        <v>7822</v>
      </c>
      <c r="T2284" s="67" t="s">
        <v>140</v>
      </c>
      <c r="U2284" s="200" t="s">
        <v>7830</v>
      </c>
      <c r="X2284" s="83" t="s">
        <v>137</v>
      </c>
    </row>
    <row r="2285" spans="1:24" ht="23.25">
      <c r="A2285" s="67" t="s">
        <v>134</v>
      </c>
      <c r="B2285" s="67" t="s">
        <v>135</v>
      </c>
      <c r="C2285" s="83">
        <v>4477</v>
      </c>
      <c r="D2285" s="102" t="s">
        <v>5721</v>
      </c>
      <c r="E2285" s="83" t="s">
        <v>2452</v>
      </c>
      <c r="F2285" s="67" t="s">
        <v>136</v>
      </c>
      <c r="G2285" s="83">
        <v>13600</v>
      </c>
      <c r="H2285" s="67" t="s">
        <v>162</v>
      </c>
      <c r="I2285" s="67">
        <v>1</v>
      </c>
      <c r="J2285" s="196">
        <v>39707</v>
      </c>
      <c r="K2285" s="67">
        <v>0</v>
      </c>
      <c r="L2285" s="123">
        <f t="shared" si="36"/>
        <v>30575</v>
      </c>
      <c r="M2285" s="108" t="s">
        <v>5784</v>
      </c>
      <c r="N2285" s="113" t="s">
        <v>9526</v>
      </c>
      <c r="Q2285" s="83" t="s">
        <v>5429</v>
      </c>
      <c r="R2285" s="182" t="s">
        <v>4047</v>
      </c>
      <c r="S2285" s="83" t="s">
        <v>139</v>
      </c>
      <c r="T2285" s="67" t="s">
        <v>140</v>
      </c>
      <c r="U2285" s="200" t="s">
        <v>7830</v>
      </c>
      <c r="X2285" s="83" t="s">
        <v>137</v>
      </c>
    </row>
    <row r="2286" spans="1:24" ht="23.25">
      <c r="A2286" s="67" t="s">
        <v>134</v>
      </c>
      <c r="B2286" s="67" t="s">
        <v>135</v>
      </c>
      <c r="C2286" s="83">
        <v>4448</v>
      </c>
      <c r="D2286" s="102" t="s">
        <v>5490</v>
      </c>
      <c r="E2286" s="83" t="s">
        <v>2453</v>
      </c>
      <c r="F2286" s="67" t="s">
        <v>5807</v>
      </c>
      <c r="G2286" s="83">
        <v>1000</v>
      </c>
      <c r="H2286" s="67" t="s">
        <v>162</v>
      </c>
      <c r="I2286" s="67">
        <v>1</v>
      </c>
      <c r="J2286" s="196">
        <v>39707</v>
      </c>
      <c r="K2286" s="67">
        <v>0</v>
      </c>
      <c r="L2286" s="123">
        <f t="shared" si="36"/>
        <v>30575</v>
      </c>
      <c r="M2286" s="108" t="s">
        <v>5764</v>
      </c>
      <c r="N2286" s="113" t="s">
        <v>9526</v>
      </c>
      <c r="Q2286" s="83" t="s">
        <v>4267</v>
      </c>
      <c r="R2286" s="182" t="s">
        <v>4048</v>
      </c>
      <c r="S2286" s="83" t="s">
        <v>139</v>
      </c>
      <c r="T2286" s="67" t="s">
        <v>140</v>
      </c>
      <c r="U2286" s="200" t="s">
        <v>7830</v>
      </c>
      <c r="X2286" s="83" t="s">
        <v>137</v>
      </c>
    </row>
    <row r="2287" spans="1:24" ht="23.25">
      <c r="A2287" s="67" t="s">
        <v>134</v>
      </c>
      <c r="B2287" s="67" t="s">
        <v>135</v>
      </c>
      <c r="C2287" s="83">
        <v>4450</v>
      </c>
      <c r="D2287" s="102" t="s">
        <v>5513</v>
      </c>
      <c r="E2287" s="83" t="s">
        <v>2454</v>
      </c>
      <c r="F2287" s="67" t="s">
        <v>136</v>
      </c>
      <c r="G2287" s="83">
        <v>5800</v>
      </c>
      <c r="H2287" s="67" t="s">
        <v>162</v>
      </c>
      <c r="I2287" s="67">
        <v>1</v>
      </c>
      <c r="J2287" s="196">
        <v>39707</v>
      </c>
      <c r="K2287" s="67">
        <v>0</v>
      </c>
      <c r="L2287" s="123">
        <f t="shared" si="36"/>
        <v>30575</v>
      </c>
      <c r="M2287" s="108" t="s">
        <v>5899</v>
      </c>
      <c r="N2287" s="113" t="s">
        <v>9526</v>
      </c>
      <c r="Q2287" s="83" t="s">
        <v>5430</v>
      </c>
      <c r="R2287" s="182" t="s">
        <v>4049</v>
      </c>
      <c r="S2287" s="83" t="s">
        <v>139</v>
      </c>
      <c r="T2287" s="67" t="s">
        <v>140</v>
      </c>
      <c r="U2287" s="200" t="s">
        <v>7830</v>
      </c>
      <c r="X2287" s="83" t="s">
        <v>137</v>
      </c>
    </row>
    <row r="2288" spans="1:24" ht="23.25">
      <c r="A2288" s="67" t="s">
        <v>134</v>
      </c>
      <c r="B2288" s="67" t="s">
        <v>135</v>
      </c>
      <c r="C2288" s="83">
        <v>4451</v>
      </c>
      <c r="D2288" s="102" t="s">
        <v>5513</v>
      </c>
      <c r="E2288" s="83" t="s">
        <v>2455</v>
      </c>
      <c r="F2288" s="67" t="s">
        <v>5807</v>
      </c>
      <c r="G2288" s="83">
        <v>5800</v>
      </c>
      <c r="H2288" s="67" t="s">
        <v>162</v>
      </c>
      <c r="I2288" s="67">
        <v>1</v>
      </c>
      <c r="J2288" s="196">
        <v>39707</v>
      </c>
      <c r="K2288" s="67">
        <v>0</v>
      </c>
      <c r="L2288" s="123">
        <f t="shared" si="36"/>
        <v>30575</v>
      </c>
      <c r="M2288" s="108" t="s">
        <v>5899</v>
      </c>
      <c r="N2288" s="113" t="s">
        <v>9526</v>
      </c>
      <c r="Q2288" s="83" t="s">
        <v>5431</v>
      </c>
      <c r="R2288" s="182" t="s">
        <v>4050</v>
      </c>
      <c r="S2288" s="83" t="s">
        <v>139</v>
      </c>
      <c r="T2288" s="67" t="s">
        <v>140</v>
      </c>
      <c r="U2288" s="200" t="s">
        <v>7830</v>
      </c>
      <c r="X2288" s="83" t="s">
        <v>7816</v>
      </c>
    </row>
    <row r="2289" spans="1:24" ht="23.25">
      <c r="A2289" s="67" t="s">
        <v>134</v>
      </c>
      <c r="B2289" s="67" t="s">
        <v>135</v>
      </c>
      <c r="C2289" s="83">
        <v>4398</v>
      </c>
      <c r="D2289" s="102" t="s">
        <v>5722</v>
      </c>
      <c r="E2289" s="83" t="s">
        <v>2456</v>
      </c>
      <c r="F2289" s="67" t="s">
        <v>5807</v>
      </c>
      <c r="G2289" s="83">
        <v>6000</v>
      </c>
      <c r="H2289" s="67" t="s">
        <v>162</v>
      </c>
      <c r="I2289" s="67">
        <v>1</v>
      </c>
      <c r="J2289" s="196">
        <v>39707</v>
      </c>
      <c r="K2289" s="67">
        <v>0</v>
      </c>
      <c r="L2289" s="123">
        <f t="shared" ref="L2289:L2352" si="37">DATE(YEAR(J2289)-25,MONTH(J2289),DAY(J2289))</f>
        <v>30575</v>
      </c>
      <c r="M2289" s="108" t="s">
        <v>5734</v>
      </c>
      <c r="N2289" s="113" t="s">
        <v>9526</v>
      </c>
      <c r="Q2289" s="83" t="s">
        <v>5432</v>
      </c>
      <c r="R2289" s="182" t="s">
        <v>4051</v>
      </c>
      <c r="S2289" s="83" t="s">
        <v>139</v>
      </c>
      <c r="T2289" s="67" t="s">
        <v>140</v>
      </c>
      <c r="U2289" s="200" t="s">
        <v>7830</v>
      </c>
      <c r="X2289" s="83" t="s">
        <v>137</v>
      </c>
    </row>
    <row r="2290" spans="1:24" ht="23.25">
      <c r="A2290" s="67" t="s">
        <v>134</v>
      </c>
      <c r="B2290" s="67" t="s">
        <v>135</v>
      </c>
      <c r="C2290" s="83">
        <v>4445</v>
      </c>
      <c r="D2290" s="102" t="s">
        <v>5633</v>
      </c>
      <c r="E2290" s="83" t="s">
        <v>2457</v>
      </c>
      <c r="F2290" s="67" t="s">
        <v>136</v>
      </c>
      <c r="G2290" s="83">
        <v>3500</v>
      </c>
      <c r="H2290" s="67" t="s">
        <v>162</v>
      </c>
      <c r="I2290" s="67">
        <v>1</v>
      </c>
      <c r="J2290" s="196">
        <v>39707</v>
      </c>
      <c r="K2290" s="67">
        <v>0</v>
      </c>
      <c r="L2290" s="123">
        <f t="shared" si="37"/>
        <v>30575</v>
      </c>
      <c r="M2290" s="108" t="s">
        <v>5765</v>
      </c>
      <c r="N2290" s="113" t="s">
        <v>9526</v>
      </c>
      <c r="Q2290" s="83" t="s">
        <v>5433</v>
      </c>
      <c r="R2290" s="182" t="s">
        <v>4052</v>
      </c>
      <c r="S2290" s="83" t="s">
        <v>139</v>
      </c>
      <c r="T2290" s="67" t="s">
        <v>140</v>
      </c>
      <c r="U2290" s="200" t="s">
        <v>7830</v>
      </c>
      <c r="X2290" s="83" t="s">
        <v>137</v>
      </c>
    </row>
    <row r="2291" spans="1:24" ht="23.25">
      <c r="A2291" s="67" t="s">
        <v>134</v>
      </c>
      <c r="B2291" s="67" t="s">
        <v>135</v>
      </c>
      <c r="C2291" s="83">
        <v>4009</v>
      </c>
      <c r="D2291" s="102" t="s">
        <v>5483</v>
      </c>
      <c r="E2291" s="83" t="s">
        <v>2458</v>
      </c>
      <c r="F2291" s="67" t="s">
        <v>136</v>
      </c>
      <c r="G2291" s="83">
        <v>11500</v>
      </c>
      <c r="H2291" s="67" t="s">
        <v>162</v>
      </c>
      <c r="I2291" s="67">
        <v>1</v>
      </c>
      <c r="J2291" s="196">
        <v>44891</v>
      </c>
      <c r="K2291" s="67">
        <v>0</v>
      </c>
      <c r="L2291" s="123">
        <f t="shared" si="37"/>
        <v>35760</v>
      </c>
      <c r="M2291" s="108" t="s">
        <v>5823</v>
      </c>
      <c r="N2291" s="113" t="s">
        <v>9526</v>
      </c>
      <c r="Q2291" s="83" t="s">
        <v>4214</v>
      </c>
      <c r="R2291" s="182" t="s">
        <v>4053</v>
      </c>
      <c r="S2291" s="83" t="s">
        <v>139</v>
      </c>
      <c r="T2291" s="67" t="s">
        <v>140</v>
      </c>
      <c r="U2291" s="200" t="s">
        <v>7833</v>
      </c>
      <c r="X2291" s="83" t="s">
        <v>137</v>
      </c>
    </row>
    <row r="2292" spans="1:24" ht="23.25">
      <c r="A2292" s="67" t="s">
        <v>134</v>
      </c>
      <c r="B2292" s="67" t="s">
        <v>135</v>
      </c>
      <c r="C2292" s="83">
        <v>4452</v>
      </c>
      <c r="D2292" s="102" t="s">
        <v>5523</v>
      </c>
      <c r="E2292" s="83" t="s">
        <v>2459</v>
      </c>
      <c r="F2292" s="67" t="s">
        <v>136</v>
      </c>
      <c r="G2292" s="83">
        <v>1600</v>
      </c>
      <c r="H2292" s="67" t="s">
        <v>162</v>
      </c>
      <c r="I2292" s="67">
        <v>1</v>
      </c>
      <c r="J2292" s="196">
        <v>39707</v>
      </c>
      <c r="K2292" s="67">
        <v>0</v>
      </c>
      <c r="L2292" s="123">
        <f t="shared" si="37"/>
        <v>30575</v>
      </c>
      <c r="M2292" s="108" t="s">
        <v>5928</v>
      </c>
      <c r="N2292" s="113" t="s">
        <v>9526</v>
      </c>
      <c r="Q2292" s="83" t="s">
        <v>5434</v>
      </c>
      <c r="R2292" s="182" t="s">
        <v>4054</v>
      </c>
      <c r="S2292" s="83" t="s">
        <v>139</v>
      </c>
      <c r="T2292" s="67" t="s">
        <v>140</v>
      </c>
      <c r="U2292" s="200" t="s">
        <v>7830</v>
      </c>
      <c r="X2292" s="83" t="s">
        <v>137</v>
      </c>
    </row>
    <row r="2293" spans="1:24" ht="23.25">
      <c r="A2293" s="67" t="s">
        <v>134</v>
      </c>
      <c r="B2293" s="67" t="s">
        <v>135</v>
      </c>
      <c r="C2293" s="83">
        <v>4354</v>
      </c>
      <c r="D2293" s="102" t="s">
        <v>5507</v>
      </c>
      <c r="E2293" s="83" t="s">
        <v>2460</v>
      </c>
      <c r="F2293" s="67" t="s">
        <v>136</v>
      </c>
      <c r="G2293" s="83">
        <v>1000</v>
      </c>
      <c r="H2293" s="67" t="s">
        <v>162</v>
      </c>
      <c r="I2293" s="67">
        <v>1</v>
      </c>
      <c r="J2293" s="196">
        <v>39707</v>
      </c>
      <c r="K2293" s="67">
        <v>0</v>
      </c>
      <c r="L2293" s="123">
        <f t="shared" si="37"/>
        <v>30575</v>
      </c>
      <c r="M2293" s="108" t="s">
        <v>6087</v>
      </c>
      <c r="N2293" s="113" t="s">
        <v>9526</v>
      </c>
      <c r="Q2293" s="83" t="s">
        <v>5435</v>
      </c>
      <c r="R2293" s="182" t="s">
        <v>4055</v>
      </c>
      <c r="S2293" s="83" t="s">
        <v>139</v>
      </c>
      <c r="T2293" s="67" t="s">
        <v>140</v>
      </c>
      <c r="U2293" s="200" t="s">
        <v>7832</v>
      </c>
      <c r="X2293" s="83" t="s">
        <v>137</v>
      </c>
    </row>
    <row r="2294" spans="1:24" ht="23.25">
      <c r="A2294" s="67" t="s">
        <v>134</v>
      </c>
      <c r="B2294" s="67" t="s">
        <v>135</v>
      </c>
      <c r="C2294" s="83">
        <v>4257</v>
      </c>
      <c r="D2294" s="102" t="s">
        <v>172</v>
      </c>
      <c r="E2294" s="83" t="s">
        <v>2461</v>
      </c>
      <c r="F2294" s="67" t="s">
        <v>136</v>
      </c>
      <c r="G2294" s="83">
        <v>1000</v>
      </c>
      <c r="H2294" s="67" t="s">
        <v>162</v>
      </c>
      <c r="I2294" s="67">
        <v>1</v>
      </c>
      <c r="J2294" s="196">
        <v>38679</v>
      </c>
      <c r="K2294" s="67">
        <v>0</v>
      </c>
      <c r="L2294" s="123">
        <f t="shared" si="37"/>
        <v>29548</v>
      </c>
      <c r="M2294" s="108" t="s">
        <v>5758</v>
      </c>
      <c r="N2294" s="113" t="s">
        <v>9526</v>
      </c>
      <c r="Q2294" s="83" t="s">
        <v>5436</v>
      </c>
      <c r="R2294" s="182" t="s">
        <v>4056</v>
      </c>
      <c r="S2294" s="83" t="s">
        <v>139</v>
      </c>
      <c r="T2294" s="67" t="s">
        <v>140</v>
      </c>
      <c r="U2294" s="200" t="s">
        <v>7830</v>
      </c>
      <c r="X2294" s="83" t="s">
        <v>137</v>
      </c>
    </row>
    <row r="2295" spans="1:24" ht="23.25">
      <c r="A2295" s="67" t="s">
        <v>134</v>
      </c>
      <c r="B2295" s="67" t="s">
        <v>135</v>
      </c>
      <c r="C2295" s="83">
        <v>4481</v>
      </c>
      <c r="D2295" s="102" t="s">
        <v>5500</v>
      </c>
      <c r="E2295" s="83" t="s">
        <v>2462</v>
      </c>
      <c r="F2295" s="67" t="s">
        <v>5807</v>
      </c>
      <c r="G2295" s="83">
        <v>3200</v>
      </c>
      <c r="H2295" s="67" t="s">
        <v>162</v>
      </c>
      <c r="I2295" s="67">
        <v>1</v>
      </c>
      <c r="J2295" s="196">
        <v>39707</v>
      </c>
      <c r="K2295" s="67">
        <v>0</v>
      </c>
      <c r="L2295" s="123">
        <f t="shared" si="37"/>
        <v>30575</v>
      </c>
      <c r="M2295" s="108" t="s">
        <v>5793</v>
      </c>
      <c r="N2295" s="113" t="s">
        <v>9526</v>
      </c>
      <c r="Q2295" s="83" t="s">
        <v>5437</v>
      </c>
      <c r="R2295" s="182" t="s">
        <v>137</v>
      </c>
      <c r="S2295" s="83" t="s">
        <v>139</v>
      </c>
      <c r="T2295" s="67" t="s">
        <v>140</v>
      </c>
      <c r="U2295" s="200" t="s">
        <v>7830</v>
      </c>
      <c r="X2295" s="83" t="s">
        <v>137</v>
      </c>
    </row>
    <row r="2296" spans="1:24" ht="23.25">
      <c r="A2296" s="67" t="s">
        <v>134</v>
      </c>
      <c r="B2296" s="67" t="s">
        <v>135</v>
      </c>
      <c r="C2296" s="83">
        <v>4484</v>
      </c>
      <c r="D2296" s="102" t="s">
        <v>5501</v>
      </c>
      <c r="E2296" s="83" t="s">
        <v>2463</v>
      </c>
      <c r="F2296" s="67" t="s">
        <v>136</v>
      </c>
      <c r="G2296" s="83">
        <v>3000</v>
      </c>
      <c r="H2296" s="67" t="s">
        <v>162</v>
      </c>
      <c r="I2296" s="67">
        <v>1</v>
      </c>
      <c r="J2296" s="196">
        <v>39707</v>
      </c>
      <c r="K2296" s="67">
        <v>0</v>
      </c>
      <c r="L2296" s="123">
        <f t="shared" si="37"/>
        <v>30575</v>
      </c>
      <c r="M2296" s="108" t="s">
        <v>5895</v>
      </c>
      <c r="N2296" s="113" t="s">
        <v>9526</v>
      </c>
      <c r="Q2296" s="83" t="s">
        <v>5438</v>
      </c>
      <c r="R2296" s="182">
        <v>735803542784</v>
      </c>
      <c r="S2296" s="83" t="s">
        <v>139</v>
      </c>
      <c r="T2296" s="67" t="s">
        <v>140</v>
      </c>
      <c r="U2296" s="200" t="s">
        <v>7830</v>
      </c>
      <c r="X2296" s="83" t="s">
        <v>137</v>
      </c>
    </row>
    <row r="2297" spans="1:24" ht="23.25">
      <c r="A2297" s="67" t="s">
        <v>134</v>
      </c>
      <c r="B2297" s="67" t="s">
        <v>135</v>
      </c>
      <c r="C2297" s="83">
        <v>4485</v>
      </c>
      <c r="D2297" s="102" t="s">
        <v>5501</v>
      </c>
      <c r="E2297" s="83" t="s">
        <v>2464</v>
      </c>
      <c r="F2297" s="67" t="s">
        <v>136</v>
      </c>
      <c r="G2297" s="83">
        <v>3000</v>
      </c>
      <c r="H2297" s="67" t="s">
        <v>162</v>
      </c>
      <c r="I2297" s="67">
        <v>1</v>
      </c>
      <c r="J2297" s="196">
        <v>39707</v>
      </c>
      <c r="K2297" s="67">
        <v>0</v>
      </c>
      <c r="L2297" s="123">
        <f t="shared" si="37"/>
        <v>30575</v>
      </c>
      <c r="M2297" s="108" t="s">
        <v>5895</v>
      </c>
      <c r="N2297" s="113" t="s">
        <v>9526</v>
      </c>
      <c r="Q2297" s="83" t="s">
        <v>5439</v>
      </c>
      <c r="R2297" s="182">
        <v>735803542784</v>
      </c>
      <c r="S2297" s="83" t="s">
        <v>139</v>
      </c>
      <c r="T2297" s="67" t="s">
        <v>140</v>
      </c>
      <c r="U2297" s="200" t="s">
        <v>7830</v>
      </c>
      <c r="X2297" s="83" t="s">
        <v>137</v>
      </c>
    </row>
    <row r="2298" spans="1:24" ht="23.25">
      <c r="A2298" s="67" t="s">
        <v>134</v>
      </c>
      <c r="B2298" s="67" t="s">
        <v>135</v>
      </c>
      <c r="C2298" s="83">
        <v>4482</v>
      </c>
      <c r="D2298" s="102" t="s">
        <v>5500</v>
      </c>
      <c r="E2298" s="83" t="s">
        <v>2465</v>
      </c>
      <c r="F2298" s="67" t="s">
        <v>136</v>
      </c>
      <c r="G2298" s="83">
        <v>3150</v>
      </c>
      <c r="H2298" s="67" t="s">
        <v>162</v>
      </c>
      <c r="I2298" s="67">
        <v>1</v>
      </c>
      <c r="J2298" s="196">
        <v>39707</v>
      </c>
      <c r="K2298" s="67">
        <v>0</v>
      </c>
      <c r="L2298" s="123">
        <f t="shared" si="37"/>
        <v>30575</v>
      </c>
      <c r="M2298" s="108" t="s">
        <v>5793</v>
      </c>
      <c r="N2298" s="113" t="s">
        <v>9526</v>
      </c>
      <c r="Q2298" s="83" t="s">
        <v>5437</v>
      </c>
      <c r="R2298" s="182" t="s">
        <v>137</v>
      </c>
      <c r="S2298" s="83" t="s">
        <v>139</v>
      </c>
      <c r="T2298" s="67" t="s">
        <v>140</v>
      </c>
      <c r="U2298" s="200" t="s">
        <v>7830</v>
      </c>
      <c r="X2298" s="83" t="s">
        <v>137</v>
      </c>
    </row>
    <row r="2299" spans="1:24" ht="23.25">
      <c r="A2299" s="67" t="s">
        <v>134</v>
      </c>
      <c r="B2299" s="67" t="s">
        <v>135</v>
      </c>
      <c r="C2299" s="83">
        <v>4483</v>
      </c>
      <c r="D2299" s="102" t="s">
        <v>5500</v>
      </c>
      <c r="E2299" s="83" t="s">
        <v>2466</v>
      </c>
      <c r="F2299" s="67" t="s">
        <v>136</v>
      </c>
      <c r="G2299" s="83">
        <v>3150</v>
      </c>
      <c r="H2299" s="67" t="s">
        <v>162</v>
      </c>
      <c r="I2299" s="67">
        <v>1</v>
      </c>
      <c r="J2299" s="196">
        <v>39707</v>
      </c>
      <c r="K2299" s="67">
        <v>0</v>
      </c>
      <c r="L2299" s="123">
        <f t="shared" si="37"/>
        <v>30575</v>
      </c>
      <c r="M2299" s="108" t="s">
        <v>5793</v>
      </c>
      <c r="N2299" s="113" t="s">
        <v>9526</v>
      </c>
      <c r="Q2299" s="83" t="s">
        <v>5440</v>
      </c>
      <c r="R2299" s="182" t="s">
        <v>137</v>
      </c>
      <c r="S2299" s="83" t="s">
        <v>139</v>
      </c>
      <c r="T2299" s="67" t="s">
        <v>140</v>
      </c>
      <c r="U2299" s="200" t="s">
        <v>7830</v>
      </c>
      <c r="X2299" s="83" t="s">
        <v>137</v>
      </c>
    </row>
    <row r="2300" spans="1:24" ht="23.25">
      <c r="A2300" s="67" t="s">
        <v>134</v>
      </c>
      <c r="B2300" s="67" t="s">
        <v>135</v>
      </c>
      <c r="C2300" s="83">
        <v>4486</v>
      </c>
      <c r="D2300" s="102" t="s">
        <v>5501</v>
      </c>
      <c r="E2300" s="83" t="s">
        <v>2467</v>
      </c>
      <c r="F2300" s="67" t="s">
        <v>136</v>
      </c>
      <c r="G2300" s="83">
        <v>3000</v>
      </c>
      <c r="H2300" s="67" t="s">
        <v>162</v>
      </c>
      <c r="I2300" s="67">
        <v>1</v>
      </c>
      <c r="J2300" s="196">
        <v>39707</v>
      </c>
      <c r="K2300" s="67">
        <v>0</v>
      </c>
      <c r="L2300" s="123">
        <f t="shared" si="37"/>
        <v>30575</v>
      </c>
      <c r="M2300" s="108" t="s">
        <v>5895</v>
      </c>
      <c r="N2300" s="113" t="s">
        <v>9526</v>
      </c>
      <c r="Q2300" s="83" t="s">
        <v>5441</v>
      </c>
      <c r="R2300" s="182">
        <v>841007909366</v>
      </c>
      <c r="S2300" s="83" t="s">
        <v>139</v>
      </c>
      <c r="T2300" s="67" t="s">
        <v>140</v>
      </c>
      <c r="U2300" s="200" t="s">
        <v>7830</v>
      </c>
      <c r="X2300" s="83" t="s">
        <v>137</v>
      </c>
    </row>
    <row r="2301" spans="1:24" ht="23.25">
      <c r="A2301" s="67" t="s">
        <v>134</v>
      </c>
      <c r="B2301" s="67" t="s">
        <v>135</v>
      </c>
      <c r="C2301" s="83">
        <v>4487</v>
      </c>
      <c r="D2301" s="102" t="s">
        <v>5594</v>
      </c>
      <c r="E2301" s="83" t="s">
        <v>2468</v>
      </c>
      <c r="F2301" s="67" t="s">
        <v>136</v>
      </c>
      <c r="G2301" s="83">
        <v>9500</v>
      </c>
      <c r="H2301" s="67" t="s">
        <v>162</v>
      </c>
      <c r="I2301" s="67">
        <v>1</v>
      </c>
      <c r="J2301" s="196">
        <v>39707</v>
      </c>
      <c r="K2301" s="67">
        <v>0</v>
      </c>
      <c r="L2301" s="123">
        <f t="shared" si="37"/>
        <v>30575</v>
      </c>
      <c r="M2301" s="108" t="s">
        <v>5832</v>
      </c>
      <c r="N2301" s="113" t="s">
        <v>9526</v>
      </c>
      <c r="Q2301" s="83" t="s">
        <v>5442</v>
      </c>
      <c r="R2301" s="182" t="s">
        <v>137</v>
      </c>
      <c r="S2301" s="83" t="s">
        <v>139</v>
      </c>
      <c r="T2301" s="67" t="s">
        <v>140</v>
      </c>
      <c r="U2301" s="200" t="s">
        <v>7830</v>
      </c>
      <c r="X2301" s="83" t="s">
        <v>137</v>
      </c>
    </row>
    <row r="2302" spans="1:24" ht="23.25">
      <c r="A2302" s="67" t="s">
        <v>134</v>
      </c>
      <c r="B2302" s="67" t="s">
        <v>135</v>
      </c>
      <c r="C2302" s="83">
        <v>4490</v>
      </c>
      <c r="D2302" s="102" t="s">
        <v>5570</v>
      </c>
      <c r="E2302" s="83" t="s">
        <v>2469</v>
      </c>
      <c r="F2302" s="67" t="s">
        <v>136</v>
      </c>
      <c r="G2302" s="83">
        <v>500</v>
      </c>
      <c r="H2302" s="67" t="s">
        <v>162</v>
      </c>
      <c r="I2302" s="67">
        <v>1</v>
      </c>
      <c r="J2302" s="196">
        <v>39707</v>
      </c>
      <c r="K2302" s="67">
        <v>0</v>
      </c>
      <c r="L2302" s="123">
        <f t="shared" si="37"/>
        <v>30575</v>
      </c>
      <c r="M2302" s="108" t="s">
        <v>6088</v>
      </c>
      <c r="N2302" s="113" t="s">
        <v>9526</v>
      </c>
      <c r="Q2302" s="83" t="s">
        <v>5443</v>
      </c>
      <c r="R2302" s="182" t="s">
        <v>137</v>
      </c>
      <c r="S2302" s="83" t="s">
        <v>139</v>
      </c>
      <c r="T2302" s="67" t="s">
        <v>140</v>
      </c>
      <c r="U2302" s="200" t="s">
        <v>7830</v>
      </c>
      <c r="X2302" s="83" t="s">
        <v>137</v>
      </c>
    </row>
    <row r="2303" spans="1:24" ht="23.25">
      <c r="A2303" s="67" t="s">
        <v>134</v>
      </c>
      <c r="B2303" s="67" t="s">
        <v>135</v>
      </c>
      <c r="C2303" s="83">
        <v>4491</v>
      </c>
      <c r="D2303" s="102" t="s">
        <v>5723</v>
      </c>
      <c r="E2303" s="83" t="s">
        <v>2470</v>
      </c>
      <c r="F2303" s="67" t="s">
        <v>5807</v>
      </c>
      <c r="G2303" s="83">
        <v>2600</v>
      </c>
      <c r="H2303" s="67" t="s">
        <v>162</v>
      </c>
      <c r="I2303" s="67">
        <v>1</v>
      </c>
      <c r="J2303" s="196">
        <v>39707</v>
      </c>
      <c r="K2303" s="67">
        <v>0</v>
      </c>
      <c r="L2303" s="123">
        <f t="shared" si="37"/>
        <v>30575</v>
      </c>
      <c r="M2303" s="108" t="s">
        <v>6047</v>
      </c>
      <c r="N2303" s="113" t="s">
        <v>9526</v>
      </c>
      <c r="Q2303" s="83" t="s">
        <v>5444</v>
      </c>
      <c r="R2303" s="182" t="s">
        <v>137</v>
      </c>
      <c r="S2303" s="83" t="s">
        <v>139</v>
      </c>
      <c r="T2303" s="67" t="s">
        <v>140</v>
      </c>
      <c r="U2303" s="200" t="s">
        <v>7830</v>
      </c>
      <c r="X2303" s="83" t="s">
        <v>137</v>
      </c>
    </row>
    <row r="2304" spans="1:24" ht="23.25">
      <c r="A2304" s="67" t="s">
        <v>134</v>
      </c>
      <c r="B2304" s="67" t="s">
        <v>135</v>
      </c>
      <c r="C2304" s="83">
        <v>4492</v>
      </c>
      <c r="D2304" s="102" t="s">
        <v>5498</v>
      </c>
      <c r="E2304" s="83" t="s">
        <v>2471</v>
      </c>
      <c r="F2304" s="67" t="s">
        <v>5807</v>
      </c>
      <c r="G2304" s="83">
        <v>2600</v>
      </c>
      <c r="H2304" s="67" t="s">
        <v>162</v>
      </c>
      <c r="I2304" s="67">
        <v>1</v>
      </c>
      <c r="J2304" s="196">
        <v>39707</v>
      </c>
      <c r="K2304" s="67">
        <v>0</v>
      </c>
      <c r="L2304" s="123">
        <f t="shared" si="37"/>
        <v>30575</v>
      </c>
      <c r="M2304" s="108" t="s">
        <v>5787</v>
      </c>
      <c r="N2304" s="113" t="s">
        <v>9526</v>
      </c>
      <c r="Q2304" s="83" t="s">
        <v>5445</v>
      </c>
      <c r="R2304" s="182" t="s">
        <v>4057</v>
      </c>
      <c r="S2304" s="83" t="s">
        <v>139</v>
      </c>
      <c r="T2304" s="67" t="s">
        <v>140</v>
      </c>
      <c r="U2304" s="200" t="s">
        <v>7830</v>
      </c>
      <c r="X2304" s="83" t="s">
        <v>137</v>
      </c>
    </row>
    <row r="2305" spans="1:24" ht="23.25">
      <c r="A2305" s="67" t="s">
        <v>134</v>
      </c>
      <c r="B2305" s="67" t="s">
        <v>135</v>
      </c>
      <c r="C2305" s="83">
        <v>4493</v>
      </c>
      <c r="D2305" s="102" t="s">
        <v>5498</v>
      </c>
      <c r="E2305" s="83" t="s">
        <v>2472</v>
      </c>
      <c r="F2305" s="67" t="s">
        <v>136</v>
      </c>
      <c r="G2305" s="83">
        <v>2600</v>
      </c>
      <c r="H2305" s="67" t="s">
        <v>162</v>
      </c>
      <c r="I2305" s="67">
        <v>1</v>
      </c>
      <c r="J2305" s="196">
        <v>39707</v>
      </c>
      <c r="K2305" s="67">
        <v>0</v>
      </c>
      <c r="L2305" s="123">
        <f t="shared" si="37"/>
        <v>30575</v>
      </c>
      <c r="M2305" s="108" t="s">
        <v>5787</v>
      </c>
      <c r="N2305" s="113" t="s">
        <v>9526</v>
      </c>
      <c r="Q2305" s="83" t="s">
        <v>5446</v>
      </c>
      <c r="R2305" s="182" t="s">
        <v>137</v>
      </c>
      <c r="S2305" s="83" t="s">
        <v>139</v>
      </c>
      <c r="T2305" s="67" t="s">
        <v>140</v>
      </c>
      <c r="U2305" s="200" t="s">
        <v>7830</v>
      </c>
      <c r="X2305" s="83" t="s">
        <v>137</v>
      </c>
    </row>
    <row r="2306" spans="1:24" ht="23.25">
      <c r="A2306" s="67" t="s">
        <v>134</v>
      </c>
      <c r="B2306" s="67" t="s">
        <v>135</v>
      </c>
      <c r="C2306" s="83">
        <v>4494</v>
      </c>
      <c r="D2306" s="102" t="s">
        <v>5498</v>
      </c>
      <c r="E2306" s="83" t="s">
        <v>2473</v>
      </c>
      <c r="F2306" s="67" t="s">
        <v>136</v>
      </c>
      <c r="G2306" s="83">
        <v>2600</v>
      </c>
      <c r="H2306" s="67" t="s">
        <v>162</v>
      </c>
      <c r="I2306" s="67">
        <v>1</v>
      </c>
      <c r="J2306" s="196">
        <v>39707</v>
      </c>
      <c r="K2306" s="67">
        <v>0</v>
      </c>
      <c r="L2306" s="123">
        <f t="shared" si="37"/>
        <v>30575</v>
      </c>
      <c r="M2306" s="108" t="s">
        <v>5787</v>
      </c>
      <c r="N2306" s="113" t="s">
        <v>9526</v>
      </c>
      <c r="Q2306" s="83" t="s">
        <v>5447</v>
      </c>
      <c r="R2306" s="182" t="s">
        <v>137</v>
      </c>
      <c r="S2306" s="83" t="s">
        <v>139</v>
      </c>
      <c r="T2306" s="67" t="s">
        <v>140</v>
      </c>
      <c r="U2306" s="200" t="s">
        <v>7830</v>
      </c>
      <c r="X2306" s="83" t="s">
        <v>137</v>
      </c>
    </row>
    <row r="2307" spans="1:24" ht="23.25">
      <c r="A2307" s="67" t="s">
        <v>134</v>
      </c>
      <c r="B2307" s="67" t="s">
        <v>135</v>
      </c>
      <c r="C2307" s="83">
        <v>4489</v>
      </c>
      <c r="D2307" s="102" t="s">
        <v>5500</v>
      </c>
      <c r="E2307" s="83" t="s">
        <v>2474</v>
      </c>
      <c r="F2307" s="67" t="s">
        <v>136</v>
      </c>
      <c r="G2307" s="83">
        <v>11400</v>
      </c>
      <c r="H2307" s="67" t="s">
        <v>162</v>
      </c>
      <c r="I2307" s="67">
        <v>1</v>
      </c>
      <c r="J2307" s="196">
        <v>44889</v>
      </c>
      <c r="K2307" s="67">
        <v>0</v>
      </c>
      <c r="L2307" s="123">
        <f t="shared" si="37"/>
        <v>35758</v>
      </c>
      <c r="M2307" s="108" t="s">
        <v>5889</v>
      </c>
      <c r="N2307" s="113" t="s">
        <v>9526</v>
      </c>
      <c r="Q2307" s="83" t="s">
        <v>5448</v>
      </c>
      <c r="R2307" s="182" t="s">
        <v>4058</v>
      </c>
      <c r="S2307" s="83" t="s">
        <v>139</v>
      </c>
      <c r="T2307" s="67" t="s">
        <v>140</v>
      </c>
      <c r="U2307" s="200" t="s">
        <v>7830</v>
      </c>
      <c r="X2307" s="83" t="s">
        <v>137</v>
      </c>
    </row>
    <row r="2308" spans="1:24" ht="23.25">
      <c r="A2308" s="67" t="s">
        <v>134</v>
      </c>
      <c r="B2308" s="67" t="s">
        <v>135</v>
      </c>
      <c r="C2308" s="83">
        <v>4488</v>
      </c>
      <c r="D2308" s="102" t="s">
        <v>5500</v>
      </c>
      <c r="E2308" s="83" t="s">
        <v>2475</v>
      </c>
      <c r="F2308" s="67" t="s">
        <v>5807</v>
      </c>
      <c r="G2308" s="83">
        <v>11400</v>
      </c>
      <c r="H2308" s="67" t="s">
        <v>162</v>
      </c>
      <c r="I2308" s="67">
        <v>1</v>
      </c>
      <c r="J2308" s="196">
        <v>44889</v>
      </c>
      <c r="K2308" s="67">
        <v>0</v>
      </c>
      <c r="L2308" s="123">
        <f t="shared" si="37"/>
        <v>35758</v>
      </c>
      <c r="M2308" s="108" t="s">
        <v>5889</v>
      </c>
      <c r="N2308" s="113" t="s">
        <v>9526</v>
      </c>
      <c r="Q2308" s="83" t="s">
        <v>5449</v>
      </c>
      <c r="R2308" s="182" t="s">
        <v>137</v>
      </c>
      <c r="S2308" s="83" t="s">
        <v>139</v>
      </c>
      <c r="T2308" s="67" t="s">
        <v>140</v>
      </c>
      <c r="U2308" s="200" t="s">
        <v>7830</v>
      </c>
      <c r="X2308" s="83" t="s">
        <v>7817</v>
      </c>
    </row>
    <row r="2309" spans="1:24" ht="23.25">
      <c r="A2309" s="67" t="s">
        <v>134</v>
      </c>
      <c r="B2309" s="67" t="s">
        <v>135</v>
      </c>
      <c r="C2309" s="83">
        <v>4495</v>
      </c>
      <c r="D2309" s="102" t="s">
        <v>5596</v>
      </c>
      <c r="E2309" s="83" t="s">
        <v>2476</v>
      </c>
      <c r="F2309" s="67" t="s">
        <v>136</v>
      </c>
      <c r="G2309" s="83">
        <v>4800</v>
      </c>
      <c r="H2309" s="67" t="s">
        <v>162</v>
      </c>
      <c r="I2309" s="67">
        <v>1</v>
      </c>
      <c r="J2309" s="196">
        <v>44889</v>
      </c>
      <c r="K2309" s="67">
        <v>0</v>
      </c>
      <c r="L2309" s="123">
        <f t="shared" si="37"/>
        <v>35758</v>
      </c>
      <c r="M2309" s="108" t="s">
        <v>6089</v>
      </c>
      <c r="N2309" s="113" t="s">
        <v>9526</v>
      </c>
      <c r="Q2309" s="83" t="s">
        <v>5450</v>
      </c>
      <c r="R2309" s="182" t="s">
        <v>137</v>
      </c>
      <c r="S2309" s="83" t="s">
        <v>139</v>
      </c>
      <c r="T2309" s="67" t="s">
        <v>140</v>
      </c>
      <c r="U2309" s="200" t="s">
        <v>7830</v>
      </c>
      <c r="X2309" s="83" t="s">
        <v>137</v>
      </c>
    </row>
    <row r="2310" spans="1:24" ht="23.25">
      <c r="A2310" s="67" t="s">
        <v>134</v>
      </c>
      <c r="B2310" s="67" t="s">
        <v>135</v>
      </c>
      <c r="C2310" s="83">
        <v>4496</v>
      </c>
      <c r="D2310" s="102" t="s">
        <v>5596</v>
      </c>
      <c r="E2310" s="83" t="s">
        <v>2477</v>
      </c>
      <c r="F2310" s="67" t="s">
        <v>136</v>
      </c>
      <c r="G2310" s="83">
        <v>4800</v>
      </c>
      <c r="H2310" s="67" t="s">
        <v>162</v>
      </c>
      <c r="I2310" s="67">
        <v>1</v>
      </c>
      <c r="J2310" s="196">
        <v>39707</v>
      </c>
      <c r="K2310" s="67">
        <v>0</v>
      </c>
      <c r="L2310" s="123">
        <f t="shared" si="37"/>
        <v>30575</v>
      </c>
      <c r="M2310" s="108" t="s">
        <v>6089</v>
      </c>
      <c r="N2310" s="113" t="s">
        <v>9526</v>
      </c>
      <c r="Q2310" s="83" t="s">
        <v>5450</v>
      </c>
      <c r="R2310" s="182" t="s">
        <v>137</v>
      </c>
      <c r="S2310" s="83" t="s">
        <v>139</v>
      </c>
      <c r="T2310" s="67" t="s">
        <v>140</v>
      </c>
      <c r="U2310" s="200" t="s">
        <v>7830</v>
      </c>
      <c r="X2310" s="83" t="s">
        <v>137</v>
      </c>
    </row>
    <row r="2311" spans="1:24" ht="23.25">
      <c r="A2311" s="67" t="s">
        <v>134</v>
      </c>
      <c r="B2311" s="67" t="s">
        <v>135</v>
      </c>
      <c r="C2311" s="83">
        <v>4454</v>
      </c>
      <c r="D2311" s="102" t="s">
        <v>5724</v>
      </c>
      <c r="E2311" s="83" t="s">
        <v>2478</v>
      </c>
      <c r="F2311" s="67" t="s">
        <v>5807</v>
      </c>
      <c r="G2311" s="83">
        <v>12000</v>
      </c>
      <c r="H2311" s="67" t="s">
        <v>162</v>
      </c>
      <c r="I2311" s="67">
        <v>1</v>
      </c>
      <c r="J2311" s="196">
        <v>39707</v>
      </c>
      <c r="K2311" s="67">
        <v>0</v>
      </c>
      <c r="L2311" s="123">
        <f t="shared" si="37"/>
        <v>30575</v>
      </c>
      <c r="M2311" s="108" t="s">
        <v>6090</v>
      </c>
      <c r="N2311" s="113" t="s">
        <v>9526</v>
      </c>
      <c r="Q2311" s="83" t="s">
        <v>5451</v>
      </c>
      <c r="R2311" s="182" t="s">
        <v>4059</v>
      </c>
      <c r="S2311" s="83" t="s">
        <v>139</v>
      </c>
      <c r="T2311" s="67" t="s">
        <v>140</v>
      </c>
      <c r="U2311" s="200" t="s">
        <v>7831</v>
      </c>
      <c r="X2311" s="83" t="s">
        <v>137</v>
      </c>
    </row>
    <row r="2312" spans="1:24" ht="23.25">
      <c r="A2312" s="67" t="s">
        <v>134</v>
      </c>
      <c r="B2312" s="67" t="s">
        <v>135</v>
      </c>
      <c r="C2312" s="83">
        <v>2133</v>
      </c>
      <c r="D2312" s="102" t="s">
        <v>164</v>
      </c>
      <c r="E2312" s="83" t="s">
        <v>2479</v>
      </c>
      <c r="F2312" s="67" t="s">
        <v>136</v>
      </c>
      <c r="G2312" s="83">
        <v>500</v>
      </c>
      <c r="H2312" s="67" t="s">
        <v>162</v>
      </c>
      <c r="I2312" s="67">
        <v>1</v>
      </c>
      <c r="J2312" s="196">
        <v>39707</v>
      </c>
      <c r="K2312" s="67">
        <v>0</v>
      </c>
      <c r="L2312" s="123">
        <f t="shared" si="37"/>
        <v>30575</v>
      </c>
      <c r="M2312" s="108" t="s">
        <v>171</v>
      </c>
      <c r="N2312" s="113" t="s">
        <v>9526</v>
      </c>
      <c r="Q2312" s="83" t="s">
        <v>5188</v>
      </c>
      <c r="R2312" s="182" t="s">
        <v>4060</v>
      </c>
      <c r="S2312" s="83" t="s">
        <v>139</v>
      </c>
      <c r="T2312" s="67" t="s">
        <v>140</v>
      </c>
      <c r="U2312" s="200" t="s">
        <v>7830</v>
      </c>
      <c r="X2312" s="83" t="s">
        <v>137</v>
      </c>
    </row>
    <row r="2313" spans="1:24" ht="23.25">
      <c r="A2313" s="67" t="s">
        <v>134</v>
      </c>
      <c r="B2313" s="67" t="s">
        <v>135</v>
      </c>
      <c r="C2313" s="83">
        <v>4499</v>
      </c>
      <c r="D2313" s="102" t="s">
        <v>164</v>
      </c>
      <c r="E2313" s="83" t="s">
        <v>2480</v>
      </c>
      <c r="F2313" s="67" t="s">
        <v>136</v>
      </c>
      <c r="G2313" s="83">
        <v>500</v>
      </c>
      <c r="H2313" s="67" t="s">
        <v>162</v>
      </c>
      <c r="I2313" s="67">
        <v>1</v>
      </c>
      <c r="J2313" s="196">
        <v>44922</v>
      </c>
      <c r="K2313" s="67">
        <v>0</v>
      </c>
      <c r="L2313" s="123">
        <f t="shared" si="37"/>
        <v>35791</v>
      </c>
      <c r="M2313" s="108" t="s">
        <v>171</v>
      </c>
      <c r="N2313" s="113" t="s">
        <v>9526</v>
      </c>
      <c r="Q2313" s="83" t="s">
        <v>5452</v>
      </c>
      <c r="R2313" s="182" t="s">
        <v>4061</v>
      </c>
      <c r="S2313" s="83" t="s">
        <v>139</v>
      </c>
      <c r="T2313" s="67" t="s">
        <v>140</v>
      </c>
      <c r="U2313" s="200" t="s">
        <v>7830</v>
      </c>
      <c r="X2313" s="83" t="s">
        <v>137</v>
      </c>
    </row>
    <row r="2314" spans="1:24" ht="23.25">
      <c r="A2314" s="67" t="s">
        <v>134</v>
      </c>
      <c r="B2314" s="67" t="s">
        <v>135</v>
      </c>
      <c r="C2314" s="83">
        <v>4476</v>
      </c>
      <c r="D2314" s="102" t="s">
        <v>5503</v>
      </c>
      <c r="E2314" s="83" t="s">
        <v>2481</v>
      </c>
      <c r="F2314" s="67" t="s">
        <v>5807</v>
      </c>
      <c r="G2314" s="83">
        <v>29000</v>
      </c>
      <c r="H2314" s="67" t="s">
        <v>162</v>
      </c>
      <c r="I2314" s="67">
        <v>1</v>
      </c>
      <c r="J2314" s="196">
        <v>41194</v>
      </c>
      <c r="K2314" s="67">
        <v>0</v>
      </c>
      <c r="L2314" s="123">
        <f t="shared" si="37"/>
        <v>32062</v>
      </c>
      <c r="M2314" s="108" t="s">
        <v>5758</v>
      </c>
      <c r="N2314" s="113" t="s">
        <v>9526</v>
      </c>
      <c r="Q2314" s="83" t="s">
        <v>5453</v>
      </c>
      <c r="R2314" s="182" t="s">
        <v>4062</v>
      </c>
      <c r="S2314" s="83" t="s">
        <v>139</v>
      </c>
      <c r="T2314" s="67" t="s">
        <v>140</v>
      </c>
      <c r="U2314" s="200" t="s">
        <v>7830</v>
      </c>
      <c r="X2314" s="83" t="s">
        <v>137</v>
      </c>
    </row>
    <row r="2315" spans="1:24" ht="23.25">
      <c r="A2315" s="67" t="s">
        <v>134</v>
      </c>
      <c r="B2315" s="67" t="s">
        <v>135</v>
      </c>
      <c r="C2315" s="83">
        <v>4507</v>
      </c>
      <c r="D2315" s="102" t="s">
        <v>5685</v>
      </c>
      <c r="E2315" s="83" t="s">
        <v>2482</v>
      </c>
      <c r="F2315" s="67" t="s">
        <v>5807</v>
      </c>
      <c r="G2315" s="83">
        <v>4250</v>
      </c>
      <c r="H2315" s="67" t="s">
        <v>162</v>
      </c>
      <c r="I2315" s="67">
        <v>1</v>
      </c>
      <c r="J2315" s="196">
        <v>45096</v>
      </c>
      <c r="K2315" s="67">
        <v>0</v>
      </c>
      <c r="L2315" s="123">
        <f t="shared" si="37"/>
        <v>35965</v>
      </c>
      <c r="M2315" s="108" t="s">
        <v>5931</v>
      </c>
      <c r="N2315" s="113" t="s">
        <v>9526</v>
      </c>
      <c r="Q2315" s="83" t="s">
        <v>5454</v>
      </c>
      <c r="R2315" s="182" t="s">
        <v>137</v>
      </c>
      <c r="S2315" s="83" t="s">
        <v>139</v>
      </c>
      <c r="T2315" s="67" t="s">
        <v>140</v>
      </c>
      <c r="U2315" s="200" t="s">
        <v>7830</v>
      </c>
      <c r="X2315" s="83" t="s">
        <v>137</v>
      </c>
    </row>
    <row r="2316" spans="1:24" ht="23.25">
      <c r="A2316" s="67" t="s">
        <v>134</v>
      </c>
      <c r="B2316" s="67" t="s">
        <v>135</v>
      </c>
      <c r="C2316" s="83">
        <v>4508</v>
      </c>
      <c r="D2316" s="102" t="s">
        <v>5503</v>
      </c>
      <c r="E2316" s="83" t="s">
        <v>2483</v>
      </c>
      <c r="F2316" s="67" t="s">
        <v>136</v>
      </c>
      <c r="G2316" s="83">
        <v>9833</v>
      </c>
      <c r="H2316" s="67" t="s">
        <v>162</v>
      </c>
      <c r="I2316" s="67">
        <v>1</v>
      </c>
      <c r="J2316" s="196">
        <v>45113</v>
      </c>
      <c r="K2316" s="67">
        <v>0</v>
      </c>
      <c r="L2316" s="123">
        <f t="shared" si="37"/>
        <v>35982</v>
      </c>
      <c r="M2316" s="108" t="s">
        <v>5896</v>
      </c>
      <c r="N2316" s="113" t="s">
        <v>9526</v>
      </c>
      <c r="Q2316" s="83" t="s">
        <v>5455</v>
      </c>
      <c r="R2316" s="182" t="s">
        <v>137</v>
      </c>
      <c r="S2316" s="83" t="s">
        <v>139</v>
      </c>
      <c r="T2316" s="67" t="s">
        <v>140</v>
      </c>
      <c r="U2316" s="200" t="s">
        <v>7830</v>
      </c>
      <c r="X2316" s="83" t="s">
        <v>137</v>
      </c>
    </row>
    <row r="2317" spans="1:24" ht="23.25">
      <c r="A2317" s="67" t="s">
        <v>134</v>
      </c>
      <c r="B2317" s="67" t="s">
        <v>135</v>
      </c>
      <c r="C2317" s="83">
        <v>4509</v>
      </c>
      <c r="D2317" s="102" t="s">
        <v>5503</v>
      </c>
      <c r="E2317" s="83" t="s">
        <v>2484</v>
      </c>
      <c r="F2317" s="67" t="s">
        <v>136</v>
      </c>
      <c r="G2317" s="83">
        <v>9834</v>
      </c>
      <c r="H2317" s="67" t="s">
        <v>162</v>
      </c>
      <c r="I2317" s="67">
        <v>1</v>
      </c>
      <c r="J2317" s="196">
        <v>45113</v>
      </c>
      <c r="K2317" s="67">
        <v>0</v>
      </c>
      <c r="L2317" s="123">
        <f t="shared" si="37"/>
        <v>35982</v>
      </c>
      <c r="M2317" s="108" t="s">
        <v>5896</v>
      </c>
      <c r="N2317" s="113" t="s">
        <v>9526</v>
      </c>
      <c r="Q2317" s="83" t="s">
        <v>5456</v>
      </c>
      <c r="R2317" s="182" t="s">
        <v>137</v>
      </c>
      <c r="S2317" s="83" t="s">
        <v>139</v>
      </c>
      <c r="T2317" s="67" t="s">
        <v>140</v>
      </c>
      <c r="U2317" s="200" t="s">
        <v>7830</v>
      </c>
      <c r="X2317" s="83" t="s">
        <v>137</v>
      </c>
    </row>
    <row r="2318" spans="1:24" ht="23.25">
      <c r="A2318" s="67" t="s">
        <v>134</v>
      </c>
      <c r="B2318" s="67" t="s">
        <v>135</v>
      </c>
      <c r="C2318" s="83">
        <v>4510</v>
      </c>
      <c r="D2318" s="102" t="s">
        <v>5503</v>
      </c>
      <c r="E2318" s="83" t="s">
        <v>2485</v>
      </c>
      <c r="F2318" s="67" t="s">
        <v>136</v>
      </c>
      <c r="G2318" s="83">
        <v>9833</v>
      </c>
      <c r="H2318" s="67" t="s">
        <v>162</v>
      </c>
      <c r="I2318" s="67">
        <v>1</v>
      </c>
      <c r="J2318" s="196">
        <v>45113</v>
      </c>
      <c r="K2318" s="67">
        <v>0</v>
      </c>
      <c r="L2318" s="123">
        <f t="shared" si="37"/>
        <v>35982</v>
      </c>
      <c r="M2318" s="108" t="s">
        <v>5896</v>
      </c>
      <c r="N2318" s="113" t="s">
        <v>9526</v>
      </c>
      <c r="Q2318" s="83" t="s">
        <v>5457</v>
      </c>
      <c r="R2318" s="182" t="s">
        <v>137</v>
      </c>
      <c r="S2318" s="83" t="s">
        <v>139</v>
      </c>
      <c r="T2318" s="67" t="s">
        <v>140</v>
      </c>
      <c r="U2318" s="200" t="s">
        <v>7830</v>
      </c>
      <c r="X2318" s="83" t="s">
        <v>137</v>
      </c>
    </row>
    <row r="2319" spans="1:24" ht="23.25">
      <c r="A2319" s="67" t="s">
        <v>134</v>
      </c>
      <c r="B2319" s="67" t="s">
        <v>135</v>
      </c>
      <c r="C2319" s="83">
        <v>4511</v>
      </c>
      <c r="D2319" s="102" t="s">
        <v>5543</v>
      </c>
      <c r="E2319" s="83" t="s">
        <v>2486</v>
      </c>
      <c r="F2319" s="67" t="s">
        <v>5807</v>
      </c>
      <c r="G2319" s="83">
        <v>3300</v>
      </c>
      <c r="H2319" s="67" t="s">
        <v>5736</v>
      </c>
      <c r="I2319" s="67">
        <v>1</v>
      </c>
      <c r="J2319" s="196">
        <v>45113</v>
      </c>
      <c r="K2319" s="67">
        <v>0</v>
      </c>
      <c r="L2319" s="123">
        <f t="shared" si="37"/>
        <v>35982</v>
      </c>
      <c r="M2319" s="108" t="s">
        <v>5746</v>
      </c>
      <c r="N2319" s="113" t="s">
        <v>9526</v>
      </c>
      <c r="Q2319" s="83" t="s">
        <v>5458</v>
      </c>
      <c r="R2319" s="182" t="s">
        <v>137</v>
      </c>
      <c r="S2319" s="83" t="s">
        <v>139</v>
      </c>
      <c r="T2319" s="67" t="s">
        <v>140</v>
      </c>
      <c r="U2319" s="200" t="s">
        <v>7830</v>
      </c>
      <c r="X2319" s="83" t="s">
        <v>137</v>
      </c>
    </row>
    <row r="2320" spans="1:24" ht="23.25">
      <c r="A2320" s="67" t="s">
        <v>134</v>
      </c>
      <c r="B2320" s="67" t="s">
        <v>135</v>
      </c>
      <c r="C2320" s="83">
        <v>4512</v>
      </c>
      <c r="D2320" s="102" t="s">
        <v>5543</v>
      </c>
      <c r="E2320" s="83" t="s">
        <v>2487</v>
      </c>
      <c r="F2320" s="67" t="s">
        <v>136</v>
      </c>
      <c r="G2320" s="83">
        <v>3300</v>
      </c>
      <c r="H2320" s="67" t="s">
        <v>5736</v>
      </c>
      <c r="I2320" s="67">
        <v>1</v>
      </c>
      <c r="J2320" s="196">
        <v>45113</v>
      </c>
      <c r="K2320" s="67">
        <v>0</v>
      </c>
      <c r="L2320" s="123">
        <f t="shared" si="37"/>
        <v>35982</v>
      </c>
      <c r="M2320" s="108" t="s">
        <v>5746</v>
      </c>
      <c r="N2320" s="113" t="s">
        <v>9526</v>
      </c>
      <c r="Q2320" s="83" t="s">
        <v>5459</v>
      </c>
      <c r="R2320" s="182" t="s">
        <v>137</v>
      </c>
      <c r="S2320" s="83" t="s">
        <v>139</v>
      </c>
      <c r="T2320" s="67" t="s">
        <v>140</v>
      </c>
      <c r="U2320" s="200" t="s">
        <v>7830</v>
      </c>
      <c r="X2320" s="83" t="s">
        <v>137</v>
      </c>
    </row>
    <row r="2321" spans="1:24" ht="23.25">
      <c r="A2321" s="67" t="s">
        <v>134</v>
      </c>
      <c r="B2321" s="67" t="s">
        <v>135</v>
      </c>
      <c r="C2321" s="83">
        <v>4513</v>
      </c>
      <c r="D2321" s="102" t="s">
        <v>5543</v>
      </c>
      <c r="E2321" s="83" t="s">
        <v>2488</v>
      </c>
      <c r="F2321" s="67" t="s">
        <v>5807</v>
      </c>
      <c r="G2321" s="83">
        <v>3300</v>
      </c>
      <c r="H2321" s="67" t="s">
        <v>5736</v>
      </c>
      <c r="I2321" s="67">
        <v>1</v>
      </c>
      <c r="J2321" s="196">
        <v>45113</v>
      </c>
      <c r="K2321" s="67">
        <v>0</v>
      </c>
      <c r="L2321" s="123">
        <f t="shared" si="37"/>
        <v>35982</v>
      </c>
      <c r="M2321" s="108" t="s">
        <v>5746</v>
      </c>
      <c r="N2321" s="113" t="s">
        <v>9526</v>
      </c>
      <c r="Q2321" s="83" t="s">
        <v>5460</v>
      </c>
      <c r="R2321" s="182" t="s">
        <v>137</v>
      </c>
      <c r="S2321" s="83" t="s">
        <v>139</v>
      </c>
      <c r="T2321" s="67" t="s">
        <v>140</v>
      </c>
      <c r="U2321" s="200" t="s">
        <v>7830</v>
      </c>
      <c r="X2321" s="83" t="s">
        <v>137</v>
      </c>
    </row>
    <row r="2322" spans="1:24" ht="23.25">
      <c r="A2322" s="67" t="s">
        <v>134</v>
      </c>
      <c r="B2322" s="67" t="s">
        <v>135</v>
      </c>
      <c r="C2322" s="83">
        <v>4104</v>
      </c>
      <c r="D2322" s="102" t="s">
        <v>5500</v>
      </c>
      <c r="E2322" s="83" t="s">
        <v>2489</v>
      </c>
      <c r="F2322" s="67" t="s">
        <v>136</v>
      </c>
      <c r="G2322" s="83">
        <v>5300</v>
      </c>
      <c r="H2322" s="67" t="s">
        <v>5736</v>
      </c>
      <c r="I2322" s="67">
        <v>1</v>
      </c>
      <c r="J2322" s="196">
        <v>45134</v>
      </c>
      <c r="K2322" s="67">
        <v>0</v>
      </c>
      <c r="L2322" s="123">
        <f t="shared" si="37"/>
        <v>36003</v>
      </c>
      <c r="M2322" s="108" t="s">
        <v>5806</v>
      </c>
      <c r="N2322" s="113" t="s">
        <v>9526</v>
      </c>
      <c r="Q2322" s="83" t="s">
        <v>137</v>
      </c>
      <c r="R2322" s="182">
        <v>846383816510</v>
      </c>
      <c r="S2322" s="83" t="s">
        <v>139</v>
      </c>
      <c r="T2322" s="67" t="s">
        <v>140</v>
      </c>
      <c r="U2322" s="200" t="s">
        <v>7830</v>
      </c>
      <c r="X2322" s="83" t="s">
        <v>137</v>
      </c>
    </row>
    <row r="2323" spans="1:24" ht="23.25">
      <c r="A2323" s="67" t="s">
        <v>134</v>
      </c>
      <c r="B2323" s="67" t="s">
        <v>135</v>
      </c>
      <c r="C2323" s="83">
        <v>4515</v>
      </c>
      <c r="D2323" s="102" t="s">
        <v>5725</v>
      </c>
      <c r="E2323" s="83" t="s">
        <v>2490</v>
      </c>
      <c r="F2323" s="67" t="s">
        <v>5807</v>
      </c>
      <c r="G2323" s="83">
        <v>5300</v>
      </c>
      <c r="H2323" s="67" t="s">
        <v>5736</v>
      </c>
      <c r="I2323" s="67">
        <v>1</v>
      </c>
      <c r="J2323" s="196">
        <v>45134</v>
      </c>
      <c r="K2323" s="67">
        <v>0</v>
      </c>
      <c r="L2323" s="123">
        <f t="shared" si="37"/>
        <v>36003</v>
      </c>
      <c r="M2323" s="108" t="s">
        <v>6065</v>
      </c>
      <c r="N2323" s="113" t="s">
        <v>9526</v>
      </c>
      <c r="Q2323" s="83" t="s">
        <v>5461</v>
      </c>
      <c r="R2323" s="182" t="s">
        <v>137</v>
      </c>
      <c r="S2323" s="83" t="s">
        <v>139</v>
      </c>
      <c r="T2323" s="67" t="s">
        <v>140</v>
      </c>
      <c r="U2323" s="200" t="s">
        <v>7830</v>
      </c>
      <c r="X2323" s="83" t="s">
        <v>137</v>
      </c>
    </row>
    <row r="2324" spans="1:24" ht="23.25">
      <c r="A2324" s="67" t="s">
        <v>134</v>
      </c>
      <c r="B2324" s="67" t="s">
        <v>135</v>
      </c>
      <c r="C2324" s="83">
        <v>4514</v>
      </c>
      <c r="D2324" s="102" t="s">
        <v>5539</v>
      </c>
      <c r="E2324" s="83" t="s">
        <v>2491</v>
      </c>
      <c r="F2324" s="67" t="s">
        <v>5807</v>
      </c>
      <c r="G2324" s="83">
        <v>15300</v>
      </c>
      <c r="H2324" s="67" t="s">
        <v>5736</v>
      </c>
      <c r="I2324" s="67">
        <v>1</v>
      </c>
      <c r="J2324" s="196">
        <v>45136</v>
      </c>
      <c r="K2324" s="67">
        <v>0</v>
      </c>
      <c r="L2324" s="123">
        <f t="shared" si="37"/>
        <v>36005</v>
      </c>
      <c r="M2324" s="108" t="s">
        <v>5931</v>
      </c>
      <c r="N2324" s="113" t="s">
        <v>9526</v>
      </c>
      <c r="Q2324" s="83" t="s">
        <v>5462</v>
      </c>
      <c r="R2324" s="182" t="s">
        <v>137</v>
      </c>
      <c r="S2324" s="83" t="s">
        <v>139</v>
      </c>
      <c r="T2324" s="67" t="s">
        <v>140</v>
      </c>
      <c r="U2324" s="200" t="s">
        <v>7830</v>
      </c>
      <c r="X2324" s="83" t="s">
        <v>137</v>
      </c>
    </row>
    <row r="2325" spans="1:24" ht="23.25">
      <c r="A2325" s="67" t="s">
        <v>134</v>
      </c>
      <c r="B2325" s="67" t="s">
        <v>135</v>
      </c>
      <c r="C2325" s="83">
        <v>4516</v>
      </c>
      <c r="D2325" s="102" t="s">
        <v>5500</v>
      </c>
      <c r="E2325" s="83" t="s">
        <v>2492</v>
      </c>
      <c r="F2325" s="67" t="s">
        <v>136</v>
      </c>
      <c r="G2325" s="83">
        <v>13000</v>
      </c>
      <c r="H2325" s="67" t="s">
        <v>5736</v>
      </c>
      <c r="I2325" s="67">
        <v>1</v>
      </c>
      <c r="J2325" s="196">
        <v>45139</v>
      </c>
      <c r="K2325" s="67">
        <v>0</v>
      </c>
      <c r="L2325" s="123">
        <f t="shared" si="37"/>
        <v>36008</v>
      </c>
      <c r="M2325" s="108" t="s">
        <v>5974</v>
      </c>
      <c r="N2325" s="113" t="s">
        <v>9526</v>
      </c>
      <c r="Q2325" s="83" t="s">
        <v>5463</v>
      </c>
      <c r="R2325" s="182" t="s">
        <v>137</v>
      </c>
      <c r="S2325" s="83" t="s">
        <v>139</v>
      </c>
      <c r="T2325" s="67" t="s">
        <v>140</v>
      </c>
      <c r="U2325" s="200" t="s">
        <v>7830</v>
      </c>
      <c r="X2325" s="83" t="s">
        <v>137</v>
      </c>
    </row>
    <row r="2326" spans="1:24" ht="23.25">
      <c r="A2326" s="67" t="s">
        <v>134</v>
      </c>
      <c r="B2326" s="67" t="s">
        <v>135</v>
      </c>
      <c r="C2326" s="83">
        <v>4170</v>
      </c>
      <c r="D2326" s="102" t="s">
        <v>5500</v>
      </c>
      <c r="E2326" s="83" t="s">
        <v>2493</v>
      </c>
      <c r="F2326" s="67" t="s">
        <v>136</v>
      </c>
      <c r="G2326" s="83">
        <v>5300</v>
      </c>
      <c r="H2326" s="67" t="s">
        <v>5736</v>
      </c>
      <c r="I2326" s="67">
        <v>1</v>
      </c>
      <c r="J2326" s="196">
        <v>39707</v>
      </c>
      <c r="K2326" s="67">
        <v>0</v>
      </c>
      <c r="L2326" s="123">
        <f t="shared" si="37"/>
        <v>30575</v>
      </c>
      <c r="M2326" s="108" t="s">
        <v>5806</v>
      </c>
      <c r="N2326" s="113" t="s">
        <v>9526</v>
      </c>
      <c r="Q2326" s="83" t="s">
        <v>137</v>
      </c>
      <c r="R2326" s="182">
        <v>860128882577</v>
      </c>
      <c r="S2326" s="83" t="s">
        <v>139</v>
      </c>
      <c r="T2326" s="67" t="s">
        <v>140</v>
      </c>
      <c r="U2326" s="200" t="s">
        <v>7830</v>
      </c>
      <c r="X2326" s="83" t="s">
        <v>137</v>
      </c>
    </row>
    <row r="2327" spans="1:24" ht="23.25">
      <c r="A2327" s="67" t="s">
        <v>134</v>
      </c>
      <c r="B2327" s="67" t="s">
        <v>135</v>
      </c>
      <c r="C2327" s="83">
        <v>4519</v>
      </c>
      <c r="D2327" s="102" t="s">
        <v>170</v>
      </c>
      <c r="E2327" s="83" t="s">
        <v>2494</v>
      </c>
      <c r="F2327" s="67" t="s">
        <v>136</v>
      </c>
      <c r="G2327" s="83">
        <v>9400</v>
      </c>
      <c r="H2327" s="67" t="s">
        <v>162</v>
      </c>
      <c r="I2327" s="67">
        <v>1</v>
      </c>
      <c r="J2327" s="196">
        <v>45147</v>
      </c>
      <c r="K2327" s="67">
        <v>0</v>
      </c>
      <c r="L2327" s="123">
        <f t="shared" si="37"/>
        <v>36016</v>
      </c>
      <c r="M2327" s="108" t="s">
        <v>6091</v>
      </c>
      <c r="N2327" s="113" t="s">
        <v>9526</v>
      </c>
      <c r="Q2327" s="83" t="s">
        <v>5464</v>
      </c>
      <c r="R2327" s="182" t="s">
        <v>137</v>
      </c>
      <c r="S2327" s="83" t="s">
        <v>139</v>
      </c>
      <c r="T2327" s="67" t="s">
        <v>140</v>
      </c>
      <c r="U2327" s="200" t="s">
        <v>7830</v>
      </c>
      <c r="X2327" s="83" t="s">
        <v>137</v>
      </c>
    </row>
    <row r="2328" spans="1:24" ht="23.25">
      <c r="A2328" s="67" t="s">
        <v>134</v>
      </c>
      <c r="B2328" s="67" t="s">
        <v>135</v>
      </c>
      <c r="C2328" s="83">
        <v>4518</v>
      </c>
      <c r="D2328" s="102" t="s">
        <v>5525</v>
      </c>
      <c r="E2328" s="83" t="s">
        <v>2495</v>
      </c>
      <c r="F2328" s="67" t="s">
        <v>136</v>
      </c>
      <c r="G2328" s="83">
        <v>14600</v>
      </c>
      <c r="H2328" s="67" t="s">
        <v>162</v>
      </c>
      <c r="I2328" s="67">
        <v>1</v>
      </c>
      <c r="J2328" s="196">
        <v>45148</v>
      </c>
      <c r="K2328" s="67">
        <v>0</v>
      </c>
      <c r="L2328" s="123">
        <f t="shared" si="37"/>
        <v>36017</v>
      </c>
      <c r="M2328" s="108" t="s">
        <v>5737</v>
      </c>
      <c r="N2328" s="113" t="s">
        <v>9526</v>
      </c>
      <c r="Q2328" s="83" t="s">
        <v>4626</v>
      </c>
      <c r="R2328" s="182" t="s">
        <v>137</v>
      </c>
      <c r="S2328" s="83" t="s">
        <v>139</v>
      </c>
      <c r="T2328" s="67" t="s">
        <v>140</v>
      </c>
      <c r="U2328" s="200" t="s">
        <v>7830</v>
      </c>
      <c r="X2328" s="83" t="s">
        <v>137</v>
      </c>
    </row>
    <row r="2329" spans="1:24" ht="23.25">
      <c r="A2329" s="67" t="s">
        <v>134</v>
      </c>
      <c r="B2329" s="67" t="s">
        <v>135</v>
      </c>
      <c r="C2329" s="83">
        <v>4520</v>
      </c>
      <c r="D2329" s="102" t="s">
        <v>5523</v>
      </c>
      <c r="E2329" s="83" t="s">
        <v>2496</v>
      </c>
      <c r="F2329" s="67" t="s">
        <v>136</v>
      </c>
      <c r="G2329" s="83">
        <v>5920</v>
      </c>
      <c r="H2329" s="67" t="s">
        <v>162</v>
      </c>
      <c r="I2329" s="67">
        <v>1</v>
      </c>
      <c r="J2329" s="196">
        <v>45171</v>
      </c>
      <c r="K2329" s="67">
        <v>0</v>
      </c>
      <c r="L2329" s="123">
        <f t="shared" si="37"/>
        <v>36040</v>
      </c>
      <c r="M2329" s="108" t="s">
        <v>5838</v>
      </c>
      <c r="N2329" s="113" t="s">
        <v>9526</v>
      </c>
      <c r="Q2329" s="83" t="s">
        <v>5465</v>
      </c>
      <c r="R2329" s="182" t="s">
        <v>137</v>
      </c>
      <c r="S2329" s="83" t="s">
        <v>139</v>
      </c>
      <c r="T2329" s="67" t="s">
        <v>140</v>
      </c>
      <c r="U2329" s="200" t="s">
        <v>7830</v>
      </c>
      <c r="X2329" s="83" t="s">
        <v>137</v>
      </c>
    </row>
    <row r="2330" spans="1:24" ht="23.25">
      <c r="A2330" s="67" t="s">
        <v>134</v>
      </c>
      <c r="B2330" s="67" t="s">
        <v>135</v>
      </c>
      <c r="C2330" s="83">
        <v>4521</v>
      </c>
      <c r="D2330" s="102" t="s">
        <v>5523</v>
      </c>
      <c r="E2330" s="83" t="s">
        <v>2497</v>
      </c>
      <c r="F2330" s="67" t="s">
        <v>136</v>
      </c>
      <c r="G2330" s="83">
        <v>5920</v>
      </c>
      <c r="H2330" s="67" t="s">
        <v>162</v>
      </c>
      <c r="I2330" s="67">
        <v>1</v>
      </c>
      <c r="J2330" s="196">
        <v>45171</v>
      </c>
      <c r="K2330" s="67">
        <v>0</v>
      </c>
      <c r="L2330" s="123">
        <f t="shared" si="37"/>
        <v>36040</v>
      </c>
      <c r="M2330" s="108" t="s">
        <v>5838</v>
      </c>
      <c r="N2330" s="113" t="s">
        <v>9526</v>
      </c>
      <c r="Q2330" s="83" t="s">
        <v>5466</v>
      </c>
      <c r="R2330" s="182" t="s">
        <v>137</v>
      </c>
      <c r="S2330" s="83" t="s">
        <v>139</v>
      </c>
      <c r="T2330" s="67" t="s">
        <v>140</v>
      </c>
      <c r="U2330" s="200" t="s">
        <v>7830</v>
      </c>
      <c r="X2330" s="83" t="s">
        <v>137</v>
      </c>
    </row>
    <row r="2331" spans="1:24" ht="23.25">
      <c r="A2331" s="67" t="s">
        <v>134</v>
      </c>
      <c r="B2331" s="67" t="s">
        <v>135</v>
      </c>
      <c r="C2331" s="83">
        <v>4522</v>
      </c>
      <c r="D2331" s="102" t="s">
        <v>5523</v>
      </c>
      <c r="E2331" s="83" t="s">
        <v>2498</v>
      </c>
      <c r="F2331" s="67" t="s">
        <v>5807</v>
      </c>
      <c r="G2331" s="83">
        <v>5920</v>
      </c>
      <c r="H2331" s="67" t="s">
        <v>162</v>
      </c>
      <c r="I2331" s="67">
        <v>1</v>
      </c>
      <c r="J2331" s="196">
        <v>45171</v>
      </c>
      <c r="K2331" s="67">
        <v>0</v>
      </c>
      <c r="L2331" s="123">
        <f t="shared" si="37"/>
        <v>36040</v>
      </c>
      <c r="M2331" s="108" t="s">
        <v>5838</v>
      </c>
      <c r="N2331" s="113" t="s">
        <v>9526</v>
      </c>
      <c r="Q2331" s="83" t="s">
        <v>5466</v>
      </c>
      <c r="R2331" s="182" t="s">
        <v>137</v>
      </c>
      <c r="S2331" s="83" t="s">
        <v>139</v>
      </c>
      <c r="T2331" s="67" t="s">
        <v>140</v>
      </c>
      <c r="U2331" s="200" t="s">
        <v>7830</v>
      </c>
      <c r="X2331" s="83" t="s">
        <v>137</v>
      </c>
    </row>
    <row r="2332" spans="1:24" ht="23.25">
      <c r="A2332" s="67" t="s">
        <v>134</v>
      </c>
      <c r="B2332" s="67" t="s">
        <v>135</v>
      </c>
      <c r="C2332" s="83">
        <v>4523</v>
      </c>
      <c r="D2332" s="102" t="s">
        <v>161</v>
      </c>
      <c r="E2332" s="83" t="s">
        <v>2499</v>
      </c>
      <c r="F2332" s="67" t="s">
        <v>136</v>
      </c>
      <c r="G2332" s="83">
        <v>15400</v>
      </c>
      <c r="H2332" s="67" t="s">
        <v>162</v>
      </c>
      <c r="I2332" s="67">
        <v>1</v>
      </c>
      <c r="J2332" s="196">
        <v>45176</v>
      </c>
      <c r="K2332" s="67">
        <v>0</v>
      </c>
      <c r="L2332" s="123">
        <f t="shared" si="37"/>
        <v>36045</v>
      </c>
      <c r="M2332" s="108" t="s">
        <v>5795</v>
      </c>
      <c r="N2332" s="113" t="s">
        <v>9526</v>
      </c>
      <c r="Q2332" s="83" t="s">
        <v>5467</v>
      </c>
      <c r="R2332" s="182" t="s">
        <v>137</v>
      </c>
      <c r="S2332" s="83" t="s">
        <v>139</v>
      </c>
      <c r="T2332" s="67" t="s">
        <v>140</v>
      </c>
      <c r="U2332" s="200" t="s">
        <v>7830</v>
      </c>
      <c r="X2332" s="83" t="s">
        <v>137</v>
      </c>
    </row>
    <row r="2333" spans="1:24" ht="23.25">
      <c r="A2333" s="67" t="s">
        <v>134</v>
      </c>
      <c r="B2333" s="67" t="s">
        <v>135</v>
      </c>
      <c r="C2333" s="83">
        <v>4524</v>
      </c>
      <c r="D2333" s="102" t="s">
        <v>5512</v>
      </c>
      <c r="E2333" s="83" t="s">
        <v>2500</v>
      </c>
      <c r="F2333" s="67" t="s">
        <v>136</v>
      </c>
      <c r="G2333" s="83">
        <v>11500</v>
      </c>
      <c r="H2333" s="67" t="s">
        <v>162</v>
      </c>
      <c r="I2333" s="67">
        <v>1</v>
      </c>
      <c r="J2333" s="196">
        <v>45183</v>
      </c>
      <c r="K2333" s="67">
        <v>0</v>
      </c>
      <c r="L2333" s="123">
        <f t="shared" si="37"/>
        <v>36052</v>
      </c>
      <c r="M2333" s="108" t="s">
        <v>5966</v>
      </c>
      <c r="N2333" s="113" t="s">
        <v>9526</v>
      </c>
      <c r="Q2333" s="83" t="s">
        <v>5468</v>
      </c>
      <c r="R2333" s="182" t="s">
        <v>4063</v>
      </c>
      <c r="S2333" s="83" t="s">
        <v>139</v>
      </c>
      <c r="T2333" s="67" t="s">
        <v>140</v>
      </c>
      <c r="U2333" s="200" t="s">
        <v>7830</v>
      </c>
      <c r="X2333" s="83" t="s">
        <v>137</v>
      </c>
    </row>
    <row r="2334" spans="1:24" ht="23.25">
      <c r="A2334" s="67" t="s">
        <v>134</v>
      </c>
      <c r="B2334" s="67" t="s">
        <v>135</v>
      </c>
      <c r="C2334" s="83">
        <v>4527</v>
      </c>
      <c r="D2334" s="102" t="s">
        <v>5540</v>
      </c>
      <c r="E2334" s="83" t="s">
        <v>2501</v>
      </c>
      <c r="F2334" s="67" t="s">
        <v>136</v>
      </c>
      <c r="G2334" s="83">
        <v>4200</v>
      </c>
      <c r="H2334" s="67" t="s">
        <v>162</v>
      </c>
      <c r="I2334" s="67">
        <v>1</v>
      </c>
      <c r="J2334" s="196">
        <v>45189</v>
      </c>
      <c r="K2334" s="67">
        <v>0</v>
      </c>
      <c r="L2334" s="123">
        <f t="shared" si="37"/>
        <v>36058</v>
      </c>
      <c r="M2334" s="108" t="s">
        <v>5819</v>
      </c>
      <c r="N2334" s="113" t="s">
        <v>9526</v>
      </c>
      <c r="Q2334" s="83" t="s">
        <v>5469</v>
      </c>
      <c r="R2334" s="182" t="s">
        <v>4064</v>
      </c>
      <c r="S2334" s="83" t="s">
        <v>139</v>
      </c>
      <c r="T2334" s="67" t="s">
        <v>140</v>
      </c>
      <c r="U2334" s="200" t="s">
        <v>7830</v>
      </c>
      <c r="X2334" s="83" t="s">
        <v>137</v>
      </c>
    </row>
    <row r="2335" spans="1:24" ht="23.25">
      <c r="A2335" s="67" t="s">
        <v>134</v>
      </c>
      <c r="B2335" s="67" t="s">
        <v>135</v>
      </c>
      <c r="C2335" s="83">
        <v>4528</v>
      </c>
      <c r="D2335" s="102" t="s">
        <v>5540</v>
      </c>
      <c r="E2335" s="83" t="s">
        <v>2502</v>
      </c>
      <c r="F2335" s="67" t="s">
        <v>136</v>
      </c>
      <c r="G2335" s="83">
        <v>4200</v>
      </c>
      <c r="H2335" s="67" t="s">
        <v>162</v>
      </c>
      <c r="I2335" s="67">
        <v>1</v>
      </c>
      <c r="J2335" s="196">
        <v>45189</v>
      </c>
      <c r="K2335" s="67">
        <v>0</v>
      </c>
      <c r="L2335" s="123">
        <f t="shared" si="37"/>
        <v>36058</v>
      </c>
      <c r="M2335" s="108" t="s">
        <v>5819</v>
      </c>
      <c r="N2335" s="113" t="s">
        <v>9526</v>
      </c>
      <c r="Q2335" s="83" t="s">
        <v>5470</v>
      </c>
      <c r="R2335" s="182" t="s">
        <v>4065</v>
      </c>
      <c r="S2335" s="83" t="s">
        <v>139</v>
      </c>
      <c r="T2335" s="67" t="s">
        <v>140</v>
      </c>
      <c r="U2335" s="200" t="s">
        <v>7830</v>
      </c>
      <c r="X2335" s="83" t="s">
        <v>137</v>
      </c>
    </row>
    <row r="2336" spans="1:24" ht="23.25">
      <c r="A2336" s="67" t="s">
        <v>134</v>
      </c>
      <c r="B2336" s="67" t="s">
        <v>135</v>
      </c>
      <c r="C2336" s="83">
        <v>4525</v>
      </c>
      <c r="D2336" s="102" t="s">
        <v>5540</v>
      </c>
      <c r="E2336" s="83" t="s">
        <v>2503</v>
      </c>
      <c r="F2336" s="67" t="s">
        <v>136</v>
      </c>
      <c r="G2336" s="83">
        <v>4200</v>
      </c>
      <c r="H2336" s="67" t="s">
        <v>162</v>
      </c>
      <c r="I2336" s="67">
        <v>1</v>
      </c>
      <c r="J2336" s="196">
        <v>45189</v>
      </c>
      <c r="K2336" s="67">
        <v>0</v>
      </c>
      <c r="L2336" s="123">
        <f t="shared" si="37"/>
        <v>36058</v>
      </c>
      <c r="M2336" s="108" t="s">
        <v>5819</v>
      </c>
      <c r="N2336" s="113" t="s">
        <v>9526</v>
      </c>
      <c r="Q2336" s="83" t="s">
        <v>5471</v>
      </c>
      <c r="R2336" s="182" t="s">
        <v>4066</v>
      </c>
      <c r="S2336" s="83" t="s">
        <v>139</v>
      </c>
      <c r="T2336" s="67" t="s">
        <v>140</v>
      </c>
      <c r="U2336" s="200" t="s">
        <v>7830</v>
      </c>
      <c r="X2336" s="83" t="s">
        <v>137</v>
      </c>
    </row>
    <row r="2337" spans="1:24" ht="23.25">
      <c r="A2337" s="67" t="s">
        <v>134</v>
      </c>
      <c r="B2337" s="67" t="s">
        <v>135</v>
      </c>
      <c r="C2337" s="83">
        <v>4526</v>
      </c>
      <c r="D2337" s="102" t="s">
        <v>5540</v>
      </c>
      <c r="E2337" s="83" t="s">
        <v>2504</v>
      </c>
      <c r="F2337" s="67" t="s">
        <v>136</v>
      </c>
      <c r="G2337" s="83">
        <v>4200</v>
      </c>
      <c r="H2337" s="67" t="s">
        <v>162</v>
      </c>
      <c r="I2337" s="67">
        <v>1</v>
      </c>
      <c r="J2337" s="196">
        <v>45189</v>
      </c>
      <c r="K2337" s="67">
        <v>0</v>
      </c>
      <c r="L2337" s="123">
        <f t="shared" si="37"/>
        <v>36058</v>
      </c>
      <c r="M2337" s="108" t="s">
        <v>5819</v>
      </c>
      <c r="N2337" s="113" t="s">
        <v>9526</v>
      </c>
      <c r="Q2337" s="83" t="s">
        <v>5471</v>
      </c>
      <c r="R2337" s="182" t="s">
        <v>4067</v>
      </c>
      <c r="S2337" s="83" t="s">
        <v>139</v>
      </c>
      <c r="T2337" s="67" t="s">
        <v>140</v>
      </c>
      <c r="U2337" s="200" t="s">
        <v>7830</v>
      </c>
      <c r="X2337" s="83" t="s">
        <v>137</v>
      </c>
    </row>
    <row r="2338" spans="1:24" ht="23.25">
      <c r="A2338" s="67" t="s">
        <v>134</v>
      </c>
      <c r="B2338" s="67" t="s">
        <v>135</v>
      </c>
      <c r="C2338" s="83">
        <v>1114</v>
      </c>
      <c r="D2338" s="102" t="s">
        <v>5498</v>
      </c>
      <c r="E2338" s="83" t="s">
        <v>2505</v>
      </c>
      <c r="F2338" s="67" t="s">
        <v>136</v>
      </c>
      <c r="G2338" s="83">
        <v>1300</v>
      </c>
      <c r="H2338" s="67" t="s">
        <v>162</v>
      </c>
      <c r="I2338" s="67">
        <v>1</v>
      </c>
      <c r="J2338" s="196">
        <v>39707</v>
      </c>
      <c r="K2338" s="67">
        <v>0</v>
      </c>
      <c r="L2338" s="123">
        <f t="shared" si="37"/>
        <v>30575</v>
      </c>
      <c r="M2338" s="108" t="s">
        <v>5838</v>
      </c>
      <c r="N2338" s="113" t="s">
        <v>9526</v>
      </c>
      <c r="Q2338" s="83" t="s">
        <v>5472</v>
      </c>
      <c r="R2338" s="182" t="s">
        <v>4068</v>
      </c>
      <c r="S2338" s="83" t="s">
        <v>139</v>
      </c>
      <c r="T2338" s="67" t="s">
        <v>140</v>
      </c>
      <c r="U2338" s="200" t="s">
        <v>7830</v>
      </c>
      <c r="X2338" s="83" t="s">
        <v>137</v>
      </c>
    </row>
    <row r="2339" spans="1:24" ht="23.25">
      <c r="A2339" s="67" t="s">
        <v>134</v>
      </c>
      <c r="B2339" s="67" t="s">
        <v>135</v>
      </c>
      <c r="C2339" s="83">
        <v>4416</v>
      </c>
      <c r="D2339" s="102" t="s">
        <v>5485</v>
      </c>
      <c r="E2339" s="83" t="s">
        <v>2506</v>
      </c>
      <c r="F2339" s="67" t="s">
        <v>136</v>
      </c>
      <c r="G2339" s="83">
        <v>900</v>
      </c>
      <c r="H2339" s="67" t="s">
        <v>162</v>
      </c>
      <c r="I2339" s="67">
        <v>1</v>
      </c>
      <c r="J2339" s="196">
        <v>45248</v>
      </c>
      <c r="K2339" s="67">
        <v>0</v>
      </c>
      <c r="L2339" s="123">
        <f t="shared" si="37"/>
        <v>36117</v>
      </c>
      <c r="M2339" s="108" t="s">
        <v>5838</v>
      </c>
      <c r="N2339" s="113" t="s">
        <v>9526</v>
      </c>
      <c r="Q2339" s="83" t="s">
        <v>5473</v>
      </c>
      <c r="R2339" s="182" t="s">
        <v>4069</v>
      </c>
      <c r="S2339" s="83" t="s">
        <v>139</v>
      </c>
      <c r="T2339" s="67" t="s">
        <v>140</v>
      </c>
      <c r="U2339" s="200" t="s">
        <v>7830</v>
      </c>
      <c r="X2339" s="83" t="s">
        <v>137</v>
      </c>
    </row>
    <row r="2340" spans="1:24" ht="23.25">
      <c r="A2340" s="67" t="s">
        <v>134</v>
      </c>
      <c r="B2340" s="67" t="s">
        <v>135</v>
      </c>
      <c r="C2340" s="83">
        <v>4531</v>
      </c>
      <c r="D2340" s="102" t="s">
        <v>161</v>
      </c>
      <c r="E2340" s="83" t="s">
        <v>2507</v>
      </c>
      <c r="F2340" s="67" t="s">
        <v>136</v>
      </c>
      <c r="G2340" s="83">
        <v>1000</v>
      </c>
      <c r="H2340" s="67" t="s">
        <v>162</v>
      </c>
      <c r="I2340" s="67">
        <v>1</v>
      </c>
      <c r="J2340" s="196">
        <v>45325</v>
      </c>
      <c r="K2340" s="67">
        <v>0</v>
      </c>
      <c r="L2340" s="123">
        <f t="shared" si="37"/>
        <v>36194</v>
      </c>
      <c r="M2340" s="108" t="s">
        <v>5740</v>
      </c>
      <c r="N2340" s="113" t="s">
        <v>9526</v>
      </c>
      <c r="Q2340" s="83" t="s">
        <v>5474</v>
      </c>
      <c r="R2340" s="182" t="s">
        <v>137</v>
      </c>
      <c r="S2340" s="83" t="s">
        <v>139</v>
      </c>
      <c r="T2340" s="67" t="s">
        <v>140</v>
      </c>
      <c r="U2340" s="200" t="s">
        <v>7830</v>
      </c>
      <c r="X2340" s="83" t="s">
        <v>137</v>
      </c>
    </row>
    <row r="2341" spans="1:24" ht="23.25">
      <c r="A2341" s="67" t="s">
        <v>134</v>
      </c>
      <c r="B2341" s="67" t="s">
        <v>135</v>
      </c>
      <c r="C2341" s="83">
        <v>4532</v>
      </c>
      <c r="D2341" s="102" t="s">
        <v>161</v>
      </c>
      <c r="E2341" s="83" t="s">
        <v>2508</v>
      </c>
      <c r="F2341" s="67" t="s">
        <v>136</v>
      </c>
      <c r="G2341" s="83">
        <v>1000</v>
      </c>
      <c r="H2341" s="67" t="s">
        <v>162</v>
      </c>
      <c r="I2341" s="67">
        <v>1</v>
      </c>
      <c r="J2341" s="196">
        <v>45325</v>
      </c>
      <c r="K2341" s="67">
        <v>0</v>
      </c>
      <c r="L2341" s="123">
        <f t="shared" si="37"/>
        <v>36194</v>
      </c>
      <c r="M2341" s="108" t="s">
        <v>5812</v>
      </c>
      <c r="N2341" s="113" t="s">
        <v>9526</v>
      </c>
      <c r="Q2341" s="83" t="s">
        <v>5475</v>
      </c>
      <c r="R2341" s="182" t="s">
        <v>137</v>
      </c>
      <c r="S2341" s="83" t="s">
        <v>139</v>
      </c>
      <c r="T2341" s="67" t="s">
        <v>140</v>
      </c>
      <c r="U2341" s="200" t="s">
        <v>7830</v>
      </c>
      <c r="X2341" s="83" t="s">
        <v>137</v>
      </c>
    </row>
    <row r="2342" spans="1:24" ht="23.25">
      <c r="A2342" s="67" t="s">
        <v>134</v>
      </c>
      <c r="B2342" s="67" t="s">
        <v>135</v>
      </c>
      <c r="C2342" s="83">
        <v>4533</v>
      </c>
      <c r="D2342" s="102" t="s">
        <v>161</v>
      </c>
      <c r="E2342" s="83" t="s">
        <v>2509</v>
      </c>
      <c r="F2342" s="67" t="s">
        <v>136</v>
      </c>
      <c r="G2342" s="83">
        <v>1000</v>
      </c>
      <c r="H2342" s="67" t="s">
        <v>162</v>
      </c>
      <c r="I2342" s="67">
        <v>1</v>
      </c>
      <c r="J2342" s="196">
        <v>38611</v>
      </c>
      <c r="K2342" s="67">
        <v>0</v>
      </c>
      <c r="L2342" s="123">
        <f t="shared" si="37"/>
        <v>29480</v>
      </c>
      <c r="M2342" s="108" t="s">
        <v>5812</v>
      </c>
      <c r="N2342" s="113" t="s">
        <v>9526</v>
      </c>
      <c r="Q2342" s="83" t="s">
        <v>5476</v>
      </c>
      <c r="R2342" s="182" t="s">
        <v>137</v>
      </c>
      <c r="S2342" s="83" t="s">
        <v>139</v>
      </c>
      <c r="T2342" s="67" t="s">
        <v>140</v>
      </c>
      <c r="U2342" s="200" t="s">
        <v>7830</v>
      </c>
      <c r="X2342" s="83" t="s">
        <v>137</v>
      </c>
    </row>
    <row r="2343" spans="1:24" ht="23.25">
      <c r="A2343" s="67" t="s">
        <v>134</v>
      </c>
      <c r="B2343" s="67" t="s">
        <v>135</v>
      </c>
      <c r="C2343" s="83">
        <v>4534</v>
      </c>
      <c r="D2343" s="102" t="s">
        <v>161</v>
      </c>
      <c r="E2343" s="83" t="s">
        <v>2510</v>
      </c>
      <c r="F2343" s="67" t="s">
        <v>5807</v>
      </c>
      <c r="G2343" s="83">
        <v>1000</v>
      </c>
      <c r="H2343" s="67" t="s">
        <v>162</v>
      </c>
      <c r="I2343" s="67">
        <v>1</v>
      </c>
      <c r="J2343" s="196">
        <v>45325</v>
      </c>
      <c r="K2343" s="67">
        <v>0</v>
      </c>
      <c r="L2343" s="123">
        <f t="shared" si="37"/>
        <v>36194</v>
      </c>
      <c r="M2343" s="108" t="s">
        <v>5812</v>
      </c>
      <c r="N2343" s="113" t="s">
        <v>9526</v>
      </c>
      <c r="Q2343" s="83" t="s">
        <v>5477</v>
      </c>
      <c r="R2343" s="182" t="s">
        <v>137</v>
      </c>
      <c r="S2343" s="83" t="s">
        <v>139</v>
      </c>
      <c r="T2343" s="67" t="s">
        <v>140</v>
      </c>
      <c r="U2343" s="200" t="s">
        <v>7830</v>
      </c>
      <c r="X2343" s="83" t="s">
        <v>7818</v>
      </c>
    </row>
    <row r="2344" spans="1:24" ht="23.25">
      <c r="A2344" s="67" t="s">
        <v>134</v>
      </c>
      <c r="B2344" s="67" t="s">
        <v>135</v>
      </c>
      <c r="C2344" s="83">
        <v>4535</v>
      </c>
      <c r="D2344" s="102" t="s">
        <v>5726</v>
      </c>
      <c r="E2344" s="83" t="s">
        <v>2511</v>
      </c>
      <c r="F2344" s="67" t="s">
        <v>136</v>
      </c>
      <c r="G2344" s="83">
        <v>1000</v>
      </c>
      <c r="H2344" s="67" t="s">
        <v>162</v>
      </c>
      <c r="I2344" s="67">
        <v>1</v>
      </c>
      <c r="J2344" s="196">
        <v>45328</v>
      </c>
      <c r="K2344" s="67">
        <v>0</v>
      </c>
      <c r="L2344" s="123">
        <f t="shared" si="37"/>
        <v>36197</v>
      </c>
      <c r="M2344" s="108" t="s">
        <v>6065</v>
      </c>
      <c r="N2344" s="113" t="s">
        <v>9526</v>
      </c>
      <c r="Q2344" s="83" t="s">
        <v>5478</v>
      </c>
      <c r="R2344" s="182" t="s">
        <v>137</v>
      </c>
      <c r="S2344" s="83" t="s">
        <v>139</v>
      </c>
      <c r="T2344" s="67" t="s">
        <v>140</v>
      </c>
      <c r="U2344" s="200" t="s">
        <v>7830</v>
      </c>
      <c r="X2344" s="83" t="s">
        <v>7819</v>
      </c>
    </row>
    <row r="2345" spans="1:24" ht="23.25">
      <c r="A2345" s="67" t="s">
        <v>134</v>
      </c>
      <c r="B2345" s="67" t="s">
        <v>135</v>
      </c>
      <c r="C2345" s="83">
        <v>4542</v>
      </c>
      <c r="D2345" s="102" t="s">
        <v>5482</v>
      </c>
      <c r="E2345" s="83" t="s">
        <v>2512</v>
      </c>
      <c r="F2345" s="67" t="s">
        <v>136</v>
      </c>
      <c r="G2345" s="83">
        <v>1000</v>
      </c>
      <c r="H2345" s="67" t="s">
        <v>162</v>
      </c>
      <c r="I2345" s="67">
        <v>1</v>
      </c>
      <c r="J2345" s="196">
        <v>45371</v>
      </c>
      <c r="K2345" s="67">
        <v>0</v>
      </c>
      <c r="L2345" s="123">
        <f t="shared" si="37"/>
        <v>36239</v>
      </c>
      <c r="M2345" s="108" t="s">
        <v>5757</v>
      </c>
      <c r="N2345" s="113" t="s">
        <v>9526</v>
      </c>
      <c r="Q2345" s="83" t="s">
        <v>5479</v>
      </c>
      <c r="R2345" s="182" t="s">
        <v>137</v>
      </c>
      <c r="S2345" s="83" t="s">
        <v>139</v>
      </c>
      <c r="T2345" s="67" t="s">
        <v>140</v>
      </c>
      <c r="U2345" s="200" t="s">
        <v>7830</v>
      </c>
      <c r="X2345" s="83" t="s">
        <v>7820</v>
      </c>
    </row>
    <row r="2346" spans="1:24" ht="23.25">
      <c r="A2346" s="173"/>
      <c r="B2346" s="173"/>
      <c r="C2346" s="173"/>
      <c r="D2346" s="174"/>
      <c r="E2346" s="175"/>
      <c r="F2346" s="173"/>
      <c r="G2346" s="173"/>
      <c r="H2346" s="173"/>
      <c r="I2346" s="173"/>
      <c r="J2346" s="197"/>
      <c r="K2346" s="67"/>
      <c r="L2346" s="123"/>
      <c r="M2346" s="176"/>
      <c r="N2346" s="113"/>
      <c r="O2346" s="175"/>
      <c r="P2346" s="173"/>
      <c r="Q2346" s="173"/>
      <c r="R2346" s="180"/>
      <c r="S2346" s="118"/>
      <c r="T2346" s="173"/>
      <c r="U2346" s="173"/>
      <c r="V2346" s="173"/>
      <c r="W2346" s="173"/>
      <c r="X2346" s="118" t="s">
        <v>137</v>
      </c>
    </row>
    <row r="2347" spans="1:24" ht="23.25">
      <c r="A2347" s="67" t="s">
        <v>134</v>
      </c>
      <c r="B2347" s="67" t="s">
        <v>9336</v>
      </c>
      <c r="C2347" s="118">
        <v>4189</v>
      </c>
      <c r="D2347" s="118" t="s">
        <v>5505</v>
      </c>
      <c r="E2347" s="106" t="s">
        <v>6100</v>
      </c>
      <c r="F2347" s="67" t="s">
        <v>136</v>
      </c>
      <c r="G2347" s="203">
        <v>0</v>
      </c>
      <c r="H2347" s="67" t="s">
        <v>162</v>
      </c>
      <c r="I2347" s="3">
        <v>0</v>
      </c>
      <c r="J2347" s="196">
        <v>42331</v>
      </c>
      <c r="K2347" s="67">
        <v>0</v>
      </c>
      <c r="L2347" s="123">
        <f t="shared" si="37"/>
        <v>33200</v>
      </c>
      <c r="M2347" s="106" t="s">
        <v>6100</v>
      </c>
      <c r="N2347" s="113" t="s">
        <v>9526</v>
      </c>
      <c r="S2347" s="118" t="s">
        <v>139</v>
      </c>
      <c r="T2347" s="67" t="s">
        <v>140</v>
      </c>
      <c r="X2347" s="118" t="s">
        <v>137</v>
      </c>
    </row>
    <row r="2348" spans="1:24" ht="23.25">
      <c r="A2348" s="67" t="s">
        <v>134</v>
      </c>
      <c r="B2348" s="67" t="s">
        <v>9336</v>
      </c>
      <c r="C2348" s="118">
        <v>2316</v>
      </c>
      <c r="D2348" s="118" t="s">
        <v>9337</v>
      </c>
      <c r="E2348" s="106" t="s">
        <v>9317</v>
      </c>
      <c r="F2348" s="67" t="s">
        <v>136</v>
      </c>
      <c r="G2348" s="203">
        <v>0</v>
      </c>
      <c r="H2348" s="67" t="s">
        <v>162</v>
      </c>
      <c r="I2348" s="3">
        <v>0</v>
      </c>
      <c r="J2348" s="196">
        <v>42331</v>
      </c>
      <c r="K2348" s="67">
        <v>0</v>
      </c>
      <c r="L2348" s="123">
        <f t="shared" si="37"/>
        <v>33200</v>
      </c>
      <c r="M2348" s="106" t="s">
        <v>9317</v>
      </c>
      <c r="N2348" s="113" t="s">
        <v>9526</v>
      </c>
      <c r="S2348" s="118" t="s">
        <v>139</v>
      </c>
      <c r="T2348" s="67" t="s">
        <v>140</v>
      </c>
    </row>
    <row r="2349" spans="1:24" ht="23.25">
      <c r="A2349" s="67" t="s">
        <v>134</v>
      </c>
      <c r="B2349" s="67" t="s">
        <v>9336</v>
      </c>
      <c r="C2349" s="118">
        <v>3464</v>
      </c>
      <c r="D2349" s="118" t="s">
        <v>9338</v>
      </c>
      <c r="E2349" s="106" t="s">
        <v>9318</v>
      </c>
      <c r="F2349" s="67" t="s">
        <v>5807</v>
      </c>
      <c r="G2349" s="203">
        <v>0</v>
      </c>
      <c r="H2349" s="67" t="s">
        <v>162</v>
      </c>
      <c r="I2349" s="3">
        <v>0</v>
      </c>
      <c r="J2349" s="196">
        <v>36548</v>
      </c>
      <c r="K2349" s="67">
        <v>0</v>
      </c>
      <c r="L2349" s="123">
        <f t="shared" si="37"/>
        <v>27417</v>
      </c>
      <c r="M2349" s="106" t="s">
        <v>9318</v>
      </c>
      <c r="N2349" s="113" t="s">
        <v>9526</v>
      </c>
      <c r="S2349" s="118" t="s">
        <v>139</v>
      </c>
      <c r="T2349" s="67" t="s">
        <v>140</v>
      </c>
    </row>
    <row r="2350" spans="1:24" ht="23.25">
      <c r="A2350" s="67" t="s">
        <v>134</v>
      </c>
      <c r="B2350" s="67" t="s">
        <v>9336</v>
      </c>
      <c r="C2350" s="118">
        <v>3465</v>
      </c>
      <c r="D2350" s="118" t="s">
        <v>9338</v>
      </c>
      <c r="E2350" s="106" t="s">
        <v>9319</v>
      </c>
      <c r="F2350" s="67" t="s">
        <v>136</v>
      </c>
      <c r="G2350" s="203">
        <v>0</v>
      </c>
      <c r="H2350" s="67" t="s">
        <v>162</v>
      </c>
      <c r="I2350" s="3">
        <v>0</v>
      </c>
      <c r="J2350" s="196">
        <v>36548</v>
      </c>
      <c r="K2350" s="67">
        <v>0</v>
      </c>
      <c r="L2350" s="123">
        <f t="shared" si="37"/>
        <v>27417</v>
      </c>
      <c r="M2350" s="106" t="s">
        <v>9319</v>
      </c>
      <c r="N2350" s="113" t="s">
        <v>9526</v>
      </c>
      <c r="S2350" s="118" t="s">
        <v>139</v>
      </c>
      <c r="T2350" s="67" t="s">
        <v>140</v>
      </c>
    </row>
    <row r="2351" spans="1:24" ht="23.25">
      <c r="A2351" s="67" t="s">
        <v>134</v>
      </c>
      <c r="B2351" s="67" t="s">
        <v>9336</v>
      </c>
      <c r="C2351" s="118">
        <v>3468</v>
      </c>
      <c r="D2351" s="118" t="s">
        <v>5604</v>
      </c>
      <c r="E2351" s="106" t="s">
        <v>9320</v>
      </c>
      <c r="F2351" s="67" t="s">
        <v>136</v>
      </c>
      <c r="G2351" s="203">
        <v>0</v>
      </c>
      <c r="H2351" s="67" t="s">
        <v>162</v>
      </c>
      <c r="I2351" s="3">
        <v>0</v>
      </c>
      <c r="J2351" s="196">
        <v>36548</v>
      </c>
      <c r="K2351" s="67">
        <v>0</v>
      </c>
      <c r="L2351" s="123">
        <f t="shared" si="37"/>
        <v>27417</v>
      </c>
      <c r="M2351" s="106" t="s">
        <v>9320</v>
      </c>
      <c r="N2351" s="113" t="s">
        <v>9526</v>
      </c>
      <c r="S2351" s="118" t="s">
        <v>139</v>
      </c>
      <c r="T2351" s="67" t="s">
        <v>140</v>
      </c>
    </row>
    <row r="2352" spans="1:24" ht="23.25">
      <c r="A2352" s="67" t="s">
        <v>134</v>
      </c>
      <c r="B2352" s="67" t="s">
        <v>9336</v>
      </c>
      <c r="C2352" s="118">
        <v>3469</v>
      </c>
      <c r="D2352" s="118" t="s">
        <v>9339</v>
      </c>
      <c r="E2352" s="3" t="s">
        <v>9321</v>
      </c>
      <c r="F2352" s="67" t="s">
        <v>5807</v>
      </c>
      <c r="G2352" s="203">
        <v>0</v>
      </c>
      <c r="H2352" s="67" t="s">
        <v>162</v>
      </c>
      <c r="I2352" s="3">
        <v>0</v>
      </c>
      <c r="J2352" s="196">
        <v>38679</v>
      </c>
      <c r="K2352" s="67">
        <v>0</v>
      </c>
      <c r="L2352" s="123">
        <f t="shared" si="37"/>
        <v>29548</v>
      </c>
      <c r="M2352" s="3" t="s">
        <v>9321</v>
      </c>
      <c r="N2352" s="113" t="s">
        <v>9526</v>
      </c>
      <c r="O2352" s="3"/>
      <c r="R2352" s="3"/>
      <c r="S2352" s="118" t="s">
        <v>139</v>
      </c>
      <c r="T2352" s="67" t="s">
        <v>140</v>
      </c>
    </row>
    <row r="2353" spans="1:20" ht="23.25">
      <c r="A2353" s="67" t="s">
        <v>134</v>
      </c>
      <c r="B2353" s="67" t="s">
        <v>9336</v>
      </c>
      <c r="C2353" s="118">
        <v>3470</v>
      </c>
      <c r="D2353" s="118" t="s">
        <v>5526</v>
      </c>
      <c r="E2353" s="3" t="s">
        <v>9322</v>
      </c>
      <c r="F2353" s="67" t="s">
        <v>136</v>
      </c>
      <c r="G2353" s="203">
        <v>0</v>
      </c>
      <c r="H2353" s="67" t="s">
        <v>162</v>
      </c>
      <c r="I2353" s="3">
        <v>0</v>
      </c>
      <c r="J2353" s="196">
        <v>38679</v>
      </c>
      <c r="K2353" s="67">
        <v>0</v>
      </c>
      <c r="L2353" s="123">
        <f t="shared" ref="L2353:L2416" si="38">DATE(YEAR(J2353)-25,MONTH(J2353),DAY(J2353))</f>
        <v>29548</v>
      </c>
      <c r="M2353" s="3" t="s">
        <v>9322</v>
      </c>
      <c r="N2353" s="113" t="s">
        <v>9526</v>
      </c>
      <c r="O2353" s="3"/>
      <c r="R2353" s="3"/>
      <c r="S2353" s="118" t="s">
        <v>139</v>
      </c>
      <c r="T2353" s="67" t="s">
        <v>140</v>
      </c>
    </row>
    <row r="2354" spans="1:20" ht="23.25">
      <c r="A2354" s="67" t="s">
        <v>134</v>
      </c>
      <c r="B2354" s="67" t="s">
        <v>9336</v>
      </c>
      <c r="C2354" s="118">
        <v>3467</v>
      </c>
      <c r="D2354" s="118" t="s">
        <v>5641</v>
      </c>
      <c r="E2354" s="3" t="s">
        <v>9323</v>
      </c>
      <c r="F2354" s="67" t="s">
        <v>136</v>
      </c>
      <c r="G2354" s="203">
        <v>0</v>
      </c>
      <c r="H2354" s="67" t="s">
        <v>162</v>
      </c>
      <c r="I2354" s="3">
        <v>0</v>
      </c>
      <c r="J2354" s="196">
        <v>38679</v>
      </c>
      <c r="K2354" s="67">
        <v>0</v>
      </c>
      <c r="L2354" s="123">
        <f t="shared" si="38"/>
        <v>29548</v>
      </c>
      <c r="M2354" s="3" t="s">
        <v>9323</v>
      </c>
      <c r="N2354" s="113" t="s">
        <v>9526</v>
      </c>
      <c r="O2354" s="3"/>
      <c r="R2354" s="3"/>
      <c r="S2354" s="118" t="s">
        <v>139</v>
      </c>
      <c r="T2354" s="67" t="s">
        <v>140</v>
      </c>
    </row>
    <row r="2355" spans="1:20" ht="23.25">
      <c r="A2355" s="67" t="s">
        <v>134</v>
      </c>
      <c r="B2355" s="67" t="s">
        <v>9336</v>
      </c>
      <c r="C2355" s="118">
        <v>402</v>
      </c>
      <c r="D2355" s="118" t="s">
        <v>5552</v>
      </c>
      <c r="E2355" s="3" t="s">
        <v>9324</v>
      </c>
      <c r="F2355" s="67" t="s">
        <v>136</v>
      </c>
      <c r="G2355" s="203">
        <v>0</v>
      </c>
      <c r="H2355" s="67" t="s">
        <v>162</v>
      </c>
      <c r="I2355" s="3">
        <v>0</v>
      </c>
      <c r="J2355" s="196">
        <v>36637</v>
      </c>
      <c r="K2355" s="67">
        <v>0</v>
      </c>
      <c r="L2355" s="123">
        <f t="shared" si="38"/>
        <v>27505</v>
      </c>
      <c r="M2355" s="3" t="s">
        <v>9324</v>
      </c>
      <c r="N2355" s="113" t="s">
        <v>9526</v>
      </c>
      <c r="O2355" s="3"/>
      <c r="R2355" s="3"/>
      <c r="S2355" s="118" t="s">
        <v>139</v>
      </c>
      <c r="T2355" s="67" t="s">
        <v>140</v>
      </c>
    </row>
    <row r="2356" spans="1:20" ht="23.25">
      <c r="A2356" s="67" t="s">
        <v>134</v>
      </c>
      <c r="B2356" s="67" t="s">
        <v>9336</v>
      </c>
      <c r="C2356" s="118">
        <v>574</v>
      </c>
      <c r="D2356" s="118" t="s">
        <v>5488</v>
      </c>
      <c r="E2356" s="3" t="s">
        <v>9325</v>
      </c>
      <c r="F2356" s="67" t="s">
        <v>136</v>
      </c>
      <c r="G2356" s="203">
        <v>0</v>
      </c>
      <c r="H2356" s="67" t="s">
        <v>162</v>
      </c>
      <c r="I2356" s="3">
        <v>0</v>
      </c>
      <c r="J2356" s="196">
        <v>36637</v>
      </c>
      <c r="K2356" s="67">
        <v>0</v>
      </c>
      <c r="L2356" s="123">
        <f t="shared" si="38"/>
        <v>27505</v>
      </c>
      <c r="M2356" s="3" t="s">
        <v>9325</v>
      </c>
      <c r="N2356" s="113" t="s">
        <v>9526</v>
      </c>
      <c r="O2356" s="3"/>
      <c r="R2356" s="3"/>
      <c r="S2356" s="118" t="s">
        <v>139</v>
      </c>
      <c r="T2356" s="67" t="s">
        <v>140</v>
      </c>
    </row>
    <row r="2357" spans="1:20" ht="23.25">
      <c r="A2357" s="67" t="s">
        <v>134</v>
      </c>
      <c r="B2357" s="67" t="s">
        <v>9336</v>
      </c>
      <c r="C2357" s="118">
        <v>1493</v>
      </c>
      <c r="D2357" s="118" t="s">
        <v>5552</v>
      </c>
      <c r="E2357" s="3" t="s">
        <v>9326</v>
      </c>
      <c r="F2357" s="67" t="s">
        <v>136</v>
      </c>
      <c r="G2357" s="203">
        <v>0</v>
      </c>
      <c r="H2357" s="67" t="s">
        <v>162</v>
      </c>
      <c r="I2357" s="3">
        <v>0</v>
      </c>
      <c r="J2357" s="196">
        <v>36637</v>
      </c>
      <c r="K2357" s="67">
        <v>0</v>
      </c>
      <c r="L2357" s="123">
        <f t="shared" si="38"/>
        <v>27505</v>
      </c>
      <c r="M2357" s="3" t="s">
        <v>9326</v>
      </c>
      <c r="N2357" s="113" t="s">
        <v>9526</v>
      </c>
      <c r="O2357" s="3"/>
      <c r="R2357" s="3"/>
      <c r="S2357" s="118" t="s">
        <v>139</v>
      </c>
      <c r="T2357" s="67" t="s">
        <v>140</v>
      </c>
    </row>
    <row r="2358" spans="1:20" ht="23.25">
      <c r="A2358" s="67" t="s">
        <v>134</v>
      </c>
      <c r="B2358" s="67" t="s">
        <v>9336</v>
      </c>
      <c r="C2358" s="118">
        <v>342</v>
      </c>
      <c r="D2358" s="118" t="s">
        <v>9340</v>
      </c>
      <c r="E2358" s="3" t="s">
        <v>9327</v>
      </c>
      <c r="F2358" s="67" t="s">
        <v>136</v>
      </c>
      <c r="G2358" s="203">
        <v>0</v>
      </c>
      <c r="H2358" s="67" t="s">
        <v>162</v>
      </c>
      <c r="I2358" s="3">
        <v>0</v>
      </c>
      <c r="J2358" s="196">
        <v>36637</v>
      </c>
      <c r="K2358" s="67">
        <v>0</v>
      </c>
      <c r="L2358" s="123">
        <f t="shared" si="38"/>
        <v>27505</v>
      </c>
      <c r="M2358" s="3" t="s">
        <v>9327</v>
      </c>
      <c r="N2358" s="113" t="s">
        <v>9526</v>
      </c>
      <c r="O2358" s="3"/>
      <c r="R2358" s="3"/>
      <c r="S2358" s="118" t="s">
        <v>139</v>
      </c>
      <c r="T2358" s="67" t="s">
        <v>140</v>
      </c>
    </row>
    <row r="2359" spans="1:20" ht="23.25">
      <c r="A2359" s="67" t="s">
        <v>134</v>
      </c>
      <c r="B2359" s="67" t="s">
        <v>9336</v>
      </c>
      <c r="C2359" s="118">
        <v>1054</v>
      </c>
      <c r="D2359" s="118" t="s">
        <v>5553</v>
      </c>
      <c r="E2359" s="3" t="s">
        <v>9328</v>
      </c>
      <c r="F2359" s="67" t="s">
        <v>136</v>
      </c>
      <c r="G2359" s="203">
        <v>0</v>
      </c>
      <c r="H2359" s="67" t="s">
        <v>162</v>
      </c>
      <c r="I2359" s="3">
        <v>0</v>
      </c>
      <c r="J2359" s="196">
        <v>36637</v>
      </c>
      <c r="K2359" s="67">
        <v>0</v>
      </c>
      <c r="L2359" s="123">
        <f t="shared" si="38"/>
        <v>27505</v>
      </c>
      <c r="M2359" s="3" t="s">
        <v>9328</v>
      </c>
      <c r="N2359" s="113" t="s">
        <v>9526</v>
      </c>
      <c r="O2359" s="3"/>
      <c r="R2359" s="3"/>
      <c r="S2359" s="118" t="s">
        <v>139</v>
      </c>
      <c r="T2359" s="67" t="s">
        <v>140</v>
      </c>
    </row>
    <row r="2360" spans="1:20" ht="23.25">
      <c r="A2360" s="67" t="s">
        <v>134</v>
      </c>
      <c r="B2360" s="67" t="s">
        <v>9336</v>
      </c>
      <c r="C2360" s="118">
        <v>872</v>
      </c>
      <c r="D2360" s="118" t="s">
        <v>5500</v>
      </c>
      <c r="E2360" s="106" t="s">
        <v>9329</v>
      </c>
      <c r="F2360" s="67" t="s">
        <v>136</v>
      </c>
      <c r="G2360" s="203">
        <v>0</v>
      </c>
      <c r="H2360" s="67" t="s">
        <v>162</v>
      </c>
      <c r="I2360" s="3">
        <v>0</v>
      </c>
      <c r="J2360" s="196">
        <v>36637</v>
      </c>
      <c r="K2360" s="67">
        <v>0</v>
      </c>
      <c r="L2360" s="123">
        <f t="shared" si="38"/>
        <v>27505</v>
      </c>
      <c r="M2360" s="106" t="s">
        <v>9329</v>
      </c>
      <c r="N2360" s="113" t="s">
        <v>9526</v>
      </c>
      <c r="S2360" s="118" t="s">
        <v>139</v>
      </c>
      <c r="T2360" s="67" t="s">
        <v>140</v>
      </c>
    </row>
    <row r="2361" spans="1:20" ht="23.25">
      <c r="A2361" s="67" t="s">
        <v>134</v>
      </c>
      <c r="B2361" s="67" t="s">
        <v>9336</v>
      </c>
      <c r="C2361" s="118">
        <v>1526</v>
      </c>
      <c r="D2361" s="118" t="s">
        <v>5540</v>
      </c>
      <c r="E2361" s="106" t="s">
        <v>9330</v>
      </c>
      <c r="F2361" s="67" t="s">
        <v>136</v>
      </c>
      <c r="G2361" s="203">
        <v>0</v>
      </c>
      <c r="H2361" s="67" t="s">
        <v>162</v>
      </c>
      <c r="I2361" s="3">
        <v>0</v>
      </c>
      <c r="J2361" s="196">
        <v>39707</v>
      </c>
      <c r="K2361" s="67">
        <v>0</v>
      </c>
      <c r="L2361" s="123">
        <f t="shared" si="38"/>
        <v>30575</v>
      </c>
      <c r="M2361" s="106" t="s">
        <v>9330</v>
      </c>
      <c r="N2361" s="113" t="s">
        <v>9526</v>
      </c>
      <c r="S2361" s="118" t="s">
        <v>139</v>
      </c>
      <c r="T2361" s="67" t="s">
        <v>140</v>
      </c>
    </row>
    <row r="2362" spans="1:20" ht="23.25">
      <c r="A2362" s="67" t="s">
        <v>134</v>
      </c>
      <c r="B2362" s="67" t="s">
        <v>9336</v>
      </c>
      <c r="C2362" s="118">
        <v>1769</v>
      </c>
      <c r="D2362" s="118" t="s">
        <v>5490</v>
      </c>
      <c r="E2362" s="106" t="s">
        <v>1637</v>
      </c>
      <c r="F2362" s="67" t="s">
        <v>136</v>
      </c>
      <c r="G2362" s="203">
        <v>0</v>
      </c>
      <c r="H2362" s="67" t="s">
        <v>162</v>
      </c>
      <c r="I2362" s="3">
        <v>0</v>
      </c>
      <c r="J2362" s="196">
        <v>39707</v>
      </c>
      <c r="K2362" s="67">
        <v>0</v>
      </c>
      <c r="L2362" s="123">
        <f t="shared" si="38"/>
        <v>30575</v>
      </c>
      <c r="M2362" s="106" t="s">
        <v>1637</v>
      </c>
      <c r="N2362" s="113" t="s">
        <v>9526</v>
      </c>
      <c r="S2362" s="118" t="s">
        <v>139</v>
      </c>
      <c r="T2362" s="67" t="s">
        <v>140</v>
      </c>
    </row>
    <row r="2363" spans="1:20" ht="23.25">
      <c r="A2363" s="67" t="s">
        <v>134</v>
      </c>
      <c r="B2363" s="67" t="s">
        <v>9336</v>
      </c>
      <c r="C2363" s="118">
        <v>1619</v>
      </c>
      <c r="D2363" s="118" t="s">
        <v>9341</v>
      </c>
      <c r="E2363" s="106" t="s">
        <v>9331</v>
      </c>
      <c r="F2363" s="67" t="s">
        <v>136</v>
      </c>
      <c r="G2363" s="203">
        <v>0</v>
      </c>
      <c r="H2363" s="67" t="s">
        <v>162</v>
      </c>
      <c r="I2363" s="3">
        <v>0</v>
      </c>
      <c r="J2363" s="196">
        <v>42360</v>
      </c>
      <c r="K2363" s="67">
        <v>0</v>
      </c>
      <c r="L2363" s="123">
        <f t="shared" si="38"/>
        <v>33229</v>
      </c>
      <c r="M2363" s="106" t="s">
        <v>9331</v>
      </c>
      <c r="N2363" s="113" t="s">
        <v>9526</v>
      </c>
      <c r="S2363" s="118" t="s">
        <v>139</v>
      </c>
      <c r="T2363" s="67" t="s">
        <v>140</v>
      </c>
    </row>
    <row r="2364" spans="1:20" ht="23.25">
      <c r="A2364" s="67" t="s">
        <v>134</v>
      </c>
      <c r="B2364" s="67" t="s">
        <v>9336</v>
      </c>
      <c r="C2364" s="118">
        <v>1680</v>
      </c>
      <c r="D2364" s="118" t="s">
        <v>5517</v>
      </c>
      <c r="E2364" s="106" t="s">
        <v>8898</v>
      </c>
      <c r="F2364" s="67" t="s">
        <v>5807</v>
      </c>
      <c r="G2364" s="203">
        <v>0</v>
      </c>
      <c r="H2364" s="67" t="s">
        <v>162</v>
      </c>
      <c r="I2364" s="3">
        <v>0</v>
      </c>
      <c r="J2364" s="196">
        <v>39707</v>
      </c>
      <c r="K2364" s="67">
        <v>0</v>
      </c>
      <c r="L2364" s="123">
        <f t="shared" si="38"/>
        <v>30575</v>
      </c>
      <c r="M2364" s="106" t="s">
        <v>8898</v>
      </c>
      <c r="N2364" s="113" t="s">
        <v>9526</v>
      </c>
      <c r="S2364" s="118" t="s">
        <v>139</v>
      </c>
      <c r="T2364" s="67" t="s">
        <v>140</v>
      </c>
    </row>
    <row r="2365" spans="1:20" ht="23.25">
      <c r="A2365" s="67" t="s">
        <v>134</v>
      </c>
      <c r="B2365" s="67" t="s">
        <v>9336</v>
      </c>
      <c r="C2365" s="118">
        <v>781</v>
      </c>
      <c r="D2365" s="118" t="s">
        <v>5483</v>
      </c>
      <c r="E2365" s="106" t="s">
        <v>9332</v>
      </c>
      <c r="F2365" s="67" t="s">
        <v>136</v>
      </c>
      <c r="G2365" s="203">
        <v>0</v>
      </c>
      <c r="H2365" s="67" t="s">
        <v>162</v>
      </c>
      <c r="I2365" s="3">
        <v>0</v>
      </c>
      <c r="J2365" s="196">
        <v>39707</v>
      </c>
      <c r="K2365" s="67">
        <v>0</v>
      </c>
      <c r="L2365" s="123">
        <f t="shared" si="38"/>
        <v>30575</v>
      </c>
      <c r="M2365" s="106" t="s">
        <v>9332</v>
      </c>
      <c r="N2365" s="113" t="s">
        <v>9526</v>
      </c>
      <c r="S2365" s="118" t="s">
        <v>139</v>
      </c>
      <c r="T2365" s="67" t="s">
        <v>140</v>
      </c>
    </row>
    <row r="2366" spans="1:20" ht="23.25">
      <c r="A2366" s="67" t="s">
        <v>134</v>
      </c>
      <c r="B2366" s="67" t="s">
        <v>9336</v>
      </c>
      <c r="C2366" s="118">
        <v>2565</v>
      </c>
      <c r="D2366" s="118" t="s">
        <v>5504</v>
      </c>
      <c r="E2366" s="106" t="s">
        <v>9333</v>
      </c>
      <c r="F2366" s="67" t="s">
        <v>136</v>
      </c>
      <c r="G2366" s="203">
        <v>0</v>
      </c>
      <c r="H2366" s="67" t="s">
        <v>162</v>
      </c>
      <c r="I2366" s="3">
        <v>0</v>
      </c>
      <c r="J2366" s="196">
        <v>42371</v>
      </c>
      <c r="K2366" s="67">
        <v>0</v>
      </c>
      <c r="L2366" s="123">
        <f t="shared" si="38"/>
        <v>33240</v>
      </c>
      <c r="M2366" s="106" t="s">
        <v>9333</v>
      </c>
      <c r="N2366" s="113" t="s">
        <v>9526</v>
      </c>
      <c r="S2366" s="118" t="s">
        <v>139</v>
      </c>
      <c r="T2366" s="67" t="s">
        <v>140</v>
      </c>
    </row>
    <row r="2367" spans="1:20" ht="23.25">
      <c r="A2367" s="67" t="s">
        <v>134</v>
      </c>
      <c r="B2367" s="67" t="s">
        <v>9336</v>
      </c>
      <c r="C2367" s="118">
        <v>4497</v>
      </c>
      <c r="D2367" s="118" t="s">
        <v>5570</v>
      </c>
      <c r="E2367" s="106" t="s">
        <v>9334</v>
      </c>
      <c r="F2367" s="67" t="s">
        <v>136</v>
      </c>
      <c r="G2367" s="203">
        <v>0</v>
      </c>
      <c r="H2367" s="67" t="s">
        <v>162</v>
      </c>
      <c r="I2367" s="3">
        <v>0</v>
      </c>
      <c r="J2367" s="196">
        <v>42430</v>
      </c>
      <c r="K2367" s="67">
        <v>0</v>
      </c>
      <c r="L2367" s="123">
        <f t="shared" si="38"/>
        <v>33298</v>
      </c>
      <c r="M2367" s="106" t="s">
        <v>9334</v>
      </c>
      <c r="N2367" s="113" t="s">
        <v>9526</v>
      </c>
      <c r="S2367" s="118" t="s">
        <v>139</v>
      </c>
      <c r="T2367" s="67" t="s">
        <v>140</v>
      </c>
    </row>
    <row r="2368" spans="1:20" ht="23.25">
      <c r="A2368" s="67" t="s">
        <v>134</v>
      </c>
      <c r="B2368" s="67" t="s">
        <v>9336</v>
      </c>
      <c r="C2368" s="118">
        <v>1005</v>
      </c>
      <c r="D2368" s="118" t="s">
        <v>5503</v>
      </c>
      <c r="E2368" s="106" t="s">
        <v>9335</v>
      </c>
      <c r="F2368" s="67" t="s">
        <v>5807</v>
      </c>
      <c r="G2368" s="203">
        <v>0</v>
      </c>
      <c r="H2368" s="67" t="s">
        <v>162</v>
      </c>
      <c r="I2368" s="3">
        <v>0</v>
      </c>
      <c r="J2368" s="196">
        <v>39707</v>
      </c>
      <c r="K2368" s="67">
        <v>0</v>
      </c>
      <c r="L2368" s="123">
        <f t="shared" si="38"/>
        <v>30575</v>
      </c>
      <c r="M2368" s="106" t="s">
        <v>9335</v>
      </c>
      <c r="N2368" s="113" t="s">
        <v>9526</v>
      </c>
      <c r="S2368" s="118" t="s">
        <v>139</v>
      </c>
      <c r="T2368" s="67" t="s">
        <v>140</v>
      </c>
    </row>
    <row r="2369" spans="1:20" ht="23.25">
      <c r="A2369" s="67" t="s">
        <v>134</v>
      </c>
      <c r="B2369" s="67" t="s">
        <v>9336</v>
      </c>
      <c r="C2369" s="118">
        <v>3453</v>
      </c>
      <c r="D2369" s="118" t="s">
        <v>5596</v>
      </c>
      <c r="E2369" s="83" t="s">
        <v>6150</v>
      </c>
      <c r="F2369" s="67" t="s">
        <v>5807</v>
      </c>
      <c r="G2369" s="203">
        <v>0</v>
      </c>
      <c r="H2369" s="67" t="s">
        <v>162</v>
      </c>
      <c r="I2369" s="3">
        <v>0</v>
      </c>
      <c r="J2369" s="196">
        <v>38429</v>
      </c>
      <c r="K2369" s="67">
        <v>0</v>
      </c>
      <c r="L2369" s="123">
        <f t="shared" si="38"/>
        <v>29298</v>
      </c>
      <c r="M2369" s="83" t="s">
        <v>6150</v>
      </c>
      <c r="N2369" s="113" t="s">
        <v>9526</v>
      </c>
      <c r="S2369" s="118" t="s">
        <v>139</v>
      </c>
      <c r="T2369" s="67" t="s">
        <v>140</v>
      </c>
    </row>
    <row r="2370" spans="1:20" ht="23.25">
      <c r="A2370" s="67" t="s">
        <v>134</v>
      </c>
      <c r="B2370" s="67" t="s">
        <v>9336</v>
      </c>
      <c r="C2370" s="118">
        <v>2390</v>
      </c>
      <c r="D2370" s="118" t="s">
        <v>5641</v>
      </c>
      <c r="E2370" s="83" t="s">
        <v>6151</v>
      </c>
      <c r="F2370" s="67" t="s">
        <v>136</v>
      </c>
      <c r="G2370" s="203">
        <v>0</v>
      </c>
      <c r="H2370" s="67" t="s">
        <v>162</v>
      </c>
      <c r="I2370" s="3">
        <v>0</v>
      </c>
      <c r="J2370" s="196">
        <v>36618</v>
      </c>
      <c r="K2370" s="67">
        <v>0</v>
      </c>
      <c r="L2370" s="123">
        <f t="shared" si="38"/>
        <v>27486</v>
      </c>
      <c r="M2370" s="83" t="s">
        <v>6151</v>
      </c>
      <c r="N2370" s="113" t="s">
        <v>9526</v>
      </c>
      <c r="S2370" s="118" t="s">
        <v>139</v>
      </c>
      <c r="T2370" s="67" t="s">
        <v>140</v>
      </c>
    </row>
    <row r="2371" spans="1:20" ht="23.25">
      <c r="A2371" s="67" t="s">
        <v>134</v>
      </c>
      <c r="B2371" s="67" t="s">
        <v>9336</v>
      </c>
      <c r="C2371" s="118">
        <v>2391</v>
      </c>
      <c r="D2371" s="118" t="s">
        <v>5641</v>
      </c>
      <c r="E2371" s="83" t="s">
        <v>6152</v>
      </c>
      <c r="F2371" s="67" t="s">
        <v>5807</v>
      </c>
      <c r="G2371" s="203">
        <v>0</v>
      </c>
      <c r="H2371" s="67" t="s">
        <v>162</v>
      </c>
      <c r="I2371" s="3">
        <v>0</v>
      </c>
      <c r="J2371" s="196">
        <v>36618</v>
      </c>
      <c r="K2371" s="67">
        <v>0</v>
      </c>
      <c r="L2371" s="123">
        <f t="shared" si="38"/>
        <v>27486</v>
      </c>
      <c r="M2371" s="83" t="s">
        <v>6152</v>
      </c>
      <c r="N2371" s="113" t="s">
        <v>9526</v>
      </c>
      <c r="S2371" s="118" t="s">
        <v>139</v>
      </c>
      <c r="T2371" s="67" t="s">
        <v>140</v>
      </c>
    </row>
    <row r="2372" spans="1:20" ht="23.25">
      <c r="A2372" s="67" t="s">
        <v>134</v>
      </c>
      <c r="B2372" s="67" t="s">
        <v>9336</v>
      </c>
      <c r="C2372" s="118">
        <v>1650</v>
      </c>
      <c r="D2372" s="118" t="s">
        <v>5525</v>
      </c>
      <c r="E2372" s="83" t="s">
        <v>6153</v>
      </c>
      <c r="F2372" s="67" t="s">
        <v>136</v>
      </c>
      <c r="G2372" s="203">
        <v>0</v>
      </c>
      <c r="H2372" s="67" t="s">
        <v>162</v>
      </c>
      <c r="I2372" s="3">
        <v>0</v>
      </c>
      <c r="J2372" s="196">
        <v>36618</v>
      </c>
      <c r="K2372" s="67">
        <v>0</v>
      </c>
      <c r="L2372" s="123">
        <f t="shared" si="38"/>
        <v>27486</v>
      </c>
      <c r="M2372" s="83" t="s">
        <v>6153</v>
      </c>
      <c r="N2372" s="113" t="s">
        <v>9526</v>
      </c>
      <c r="S2372" s="118" t="s">
        <v>139</v>
      </c>
      <c r="T2372" s="67" t="s">
        <v>140</v>
      </c>
    </row>
    <row r="2373" spans="1:20" ht="23.25">
      <c r="A2373" s="67" t="s">
        <v>134</v>
      </c>
      <c r="B2373" s="67" t="s">
        <v>9336</v>
      </c>
      <c r="C2373" s="118">
        <v>2453</v>
      </c>
      <c r="D2373" s="118" t="s">
        <v>5533</v>
      </c>
      <c r="E2373" s="83" t="s">
        <v>6154</v>
      </c>
      <c r="F2373" s="67" t="s">
        <v>136</v>
      </c>
      <c r="G2373" s="203">
        <v>0</v>
      </c>
      <c r="H2373" s="67" t="s">
        <v>162</v>
      </c>
      <c r="I2373" s="3">
        <v>0</v>
      </c>
      <c r="J2373" s="196">
        <v>42469</v>
      </c>
      <c r="K2373" s="67">
        <v>0</v>
      </c>
      <c r="L2373" s="123">
        <f t="shared" si="38"/>
        <v>33337</v>
      </c>
      <c r="M2373" s="83" t="s">
        <v>6154</v>
      </c>
      <c r="N2373" s="113" t="s">
        <v>9526</v>
      </c>
      <c r="S2373" s="118" t="s">
        <v>139</v>
      </c>
      <c r="T2373" s="67" t="s">
        <v>140</v>
      </c>
    </row>
    <row r="2374" spans="1:20" ht="23.25">
      <c r="A2374" s="67" t="s">
        <v>134</v>
      </c>
      <c r="B2374" s="67" t="s">
        <v>9336</v>
      </c>
      <c r="C2374" s="118">
        <v>2454</v>
      </c>
      <c r="D2374" s="118" t="s">
        <v>5546</v>
      </c>
      <c r="E2374" s="83" t="s">
        <v>6155</v>
      </c>
      <c r="F2374" s="67" t="s">
        <v>136</v>
      </c>
      <c r="G2374" s="203">
        <v>0</v>
      </c>
      <c r="H2374" s="67" t="s">
        <v>162</v>
      </c>
      <c r="I2374" s="3">
        <v>0</v>
      </c>
      <c r="J2374" s="196">
        <v>36618</v>
      </c>
      <c r="K2374" s="67">
        <v>0</v>
      </c>
      <c r="L2374" s="123">
        <f t="shared" si="38"/>
        <v>27486</v>
      </c>
      <c r="M2374" s="83" t="s">
        <v>6155</v>
      </c>
      <c r="N2374" s="113" t="s">
        <v>9526</v>
      </c>
      <c r="S2374" s="118" t="s">
        <v>139</v>
      </c>
      <c r="T2374" s="67" t="s">
        <v>140</v>
      </c>
    </row>
    <row r="2375" spans="1:20" ht="23.25">
      <c r="A2375" s="67" t="s">
        <v>134</v>
      </c>
      <c r="B2375" s="67" t="s">
        <v>9336</v>
      </c>
      <c r="C2375" s="118">
        <v>4249</v>
      </c>
      <c r="D2375" s="118" t="s">
        <v>5482</v>
      </c>
      <c r="E2375" s="83" t="s">
        <v>6156</v>
      </c>
      <c r="F2375" s="67" t="s">
        <v>136</v>
      </c>
      <c r="G2375" s="203">
        <v>0</v>
      </c>
      <c r="H2375" s="67" t="s">
        <v>162</v>
      </c>
      <c r="I2375" s="3">
        <v>0</v>
      </c>
      <c r="J2375" s="196">
        <v>42469</v>
      </c>
      <c r="K2375" s="67">
        <v>0</v>
      </c>
      <c r="L2375" s="123">
        <f t="shared" si="38"/>
        <v>33337</v>
      </c>
      <c r="M2375" s="83" t="s">
        <v>6156</v>
      </c>
      <c r="N2375" s="113" t="s">
        <v>9526</v>
      </c>
      <c r="S2375" s="118" t="s">
        <v>139</v>
      </c>
      <c r="T2375" s="67" t="s">
        <v>140</v>
      </c>
    </row>
    <row r="2376" spans="1:20" ht="23.25">
      <c r="A2376" s="67" t="s">
        <v>134</v>
      </c>
      <c r="B2376" s="67" t="s">
        <v>9336</v>
      </c>
      <c r="C2376" s="118">
        <v>2137</v>
      </c>
      <c r="D2376" s="118" t="s">
        <v>9342</v>
      </c>
      <c r="E2376" s="83" t="s">
        <v>6157</v>
      </c>
      <c r="F2376" s="67" t="s">
        <v>136</v>
      </c>
      <c r="G2376" s="203">
        <v>0</v>
      </c>
      <c r="H2376" s="67" t="s">
        <v>162</v>
      </c>
      <c r="I2376" s="3">
        <v>0</v>
      </c>
      <c r="J2376" s="196">
        <v>39707</v>
      </c>
      <c r="K2376" s="67">
        <v>0</v>
      </c>
      <c r="L2376" s="123">
        <f t="shared" si="38"/>
        <v>30575</v>
      </c>
      <c r="M2376" s="83" t="s">
        <v>6157</v>
      </c>
      <c r="N2376" s="113" t="s">
        <v>9526</v>
      </c>
      <c r="S2376" s="118" t="s">
        <v>139</v>
      </c>
      <c r="T2376" s="67" t="s">
        <v>140</v>
      </c>
    </row>
    <row r="2377" spans="1:20" ht="23.25">
      <c r="A2377" s="67" t="s">
        <v>134</v>
      </c>
      <c r="B2377" s="67" t="s">
        <v>9336</v>
      </c>
      <c r="C2377" s="118">
        <v>3454</v>
      </c>
      <c r="D2377" s="118" t="s">
        <v>9343</v>
      </c>
      <c r="E2377" s="83" t="s">
        <v>6158</v>
      </c>
      <c r="F2377" s="67" t="s">
        <v>136</v>
      </c>
      <c r="G2377" s="203">
        <v>0</v>
      </c>
      <c r="H2377" s="67" t="s">
        <v>162</v>
      </c>
      <c r="I2377" s="3">
        <v>0</v>
      </c>
      <c r="J2377" s="196">
        <v>36618</v>
      </c>
      <c r="K2377" s="67">
        <v>0</v>
      </c>
      <c r="L2377" s="123">
        <f t="shared" si="38"/>
        <v>27486</v>
      </c>
      <c r="M2377" s="83" t="s">
        <v>6158</v>
      </c>
      <c r="N2377" s="113" t="s">
        <v>9526</v>
      </c>
      <c r="S2377" s="118" t="s">
        <v>139</v>
      </c>
      <c r="T2377" s="67" t="s">
        <v>140</v>
      </c>
    </row>
    <row r="2378" spans="1:20" ht="23.25">
      <c r="A2378" s="67" t="s">
        <v>134</v>
      </c>
      <c r="B2378" s="67" t="s">
        <v>9336</v>
      </c>
      <c r="C2378" s="118">
        <v>3455</v>
      </c>
      <c r="D2378" s="118" t="s">
        <v>9343</v>
      </c>
      <c r="E2378" s="83" t="s">
        <v>6159</v>
      </c>
      <c r="F2378" s="67" t="s">
        <v>5807</v>
      </c>
      <c r="G2378" s="203">
        <v>0</v>
      </c>
      <c r="H2378" s="67" t="s">
        <v>162</v>
      </c>
      <c r="I2378" s="3">
        <v>0</v>
      </c>
      <c r="J2378" s="196">
        <v>36618</v>
      </c>
      <c r="K2378" s="67">
        <v>0</v>
      </c>
      <c r="L2378" s="123">
        <f t="shared" si="38"/>
        <v>27486</v>
      </c>
      <c r="M2378" s="83" t="s">
        <v>6159</v>
      </c>
      <c r="N2378" s="113" t="s">
        <v>9526</v>
      </c>
      <c r="S2378" s="118" t="s">
        <v>139</v>
      </c>
      <c r="T2378" s="67" t="s">
        <v>140</v>
      </c>
    </row>
    <row r="2379" spans="1:20" ht="23.25">
      <c r="A2379" s="67" t="s">
        <v>134</v>
      </c>
      <c r="B2379" s="67" t="s">
        <v>9336</v>
      </c>
      <c r="C2379" s="118">
        <v>2343</v>
      </c>
      <c r="D2379" s="118" t="s">
        <v>164</v>
      </c>
      <c r="E2379" s="83" t="s">
        <v>6160</v>
      </c>
      <c r="F2379" s="67" t="s">
        <v>136</v>
      </c>
      <c r="G2379" s="203">
        <v>0</v>
      </c>
      <c r="H2379" s="67" t="s">
        <v>162</v>
      </c>
      <c r="I2379" s="3">
        <v>0</v>
      </c>
      <c r="J2379" s="196">
        <v>36618</v>
      </c>
      <c r="K2379" s="67">
        <v>0</v>
      </c>
      <c r="L2379" s="123">
        <f t="shared" si="38"/>
        <v>27486</v>
      </c>
      <c r="M2379" s="83" t="s">
        <v>6160</v>
      </c>
      <c r="N2379" s="113" t="s">
        <v>9526</v>
      </c>
      <c r="S2379" s="118" t="s">
        <v>139</v>
      </c>
      <c r="T2379" s="67" t="s">
        <v>140</v>
      </c>
    </row>
    <row r="2380" spans="1:20" ht="23.25">
      <c r="A2380" s="67" t="s">
        <v>134</v>
      </c>
      <c r="B2380" s="67" t="s">
        <v>9336</v>
      </c>
      <c r="C2380" s="118">
        <v>2420</v>
      </c>
      <c r="D2380" s="118" t="s">
        <v>5491</v>
      </c>
      <c r="E2380" s="83" t="s">
        <v>6161</v>
      </c>
      <c r="F2380" s="67" t="s">
        <v>5807</v>
      </c>
      <c r="G2380" s="203">
        <v>0</v>
      </c>
      <c r="H2380" s="67" t="s">
        <v>162</v>
      </c>
      <c r="I2380" s="3">
        <v>0</v>
      </c>
      <c r="J2380" s="196">
        <v>42469</v>
      </c>
      <c r="K2380" s="67">
        <v>0</v>
      </c>
      <c r="L2380" s="123">
        <f t="shared" si="38"/>
        <v>33337</v>
      </c>
      <c r="M2380" s="83" t="s">
        <v>6161</v>
      </c>
      <c r="N2380" s="113" t="s">
        <v>9526</v>
      </c>
      <c r="S2380" s="118" t="s">
        <v>139</v>
      </c>
      <c r="T2380" s="67" t="s">
        <v>140</v>
      </c>
    </row>
    <row r="2381" spans="1:20" ht="23.25">
      <c r="A2381" s="67" t="s">
        <v>134</v>
      </c>
      <c r="B2381" s="67" t="s">
        <v>9336</v>
      </c>
      <c r="C2381" s="118">
        <v>2463</v>
      </c>
      <c r="D2381" s="118" t="s">
        <v>5533</v>
      </c>
      <c r="E2381" s="83" t="s">
        <v>6162</v>
      </c>
      <c r="F2381" s="67" t="s">
        <v>136</v>
      </c>
      <c r="G2381" s="203">
        <v>0</v>
      </c>
      <c r="H2381" s="67" t="s">
        <v>162</v>
      </c>
      <c r="I2381" s="3">
        <v>0</v>
      </c>
      <c r="J2381" s="196">
        <v>36618</v>
      </c>
      <c r="K2381" s="67">
        <v>0</v>
      </c>
      <c r="L2381" s="123">
        <f t="shared" si="38"/>
        <v>27486</v>
      </c>
      <c r="M2381" s="83" t="s">
        <v>6162</v>
      </c>
      <c r="N2381" s="113" t="s">
        <v>9526</v>
      </c>
      <c r="S2381" s="118" t="s">
        <v>139</v>
      </c>
      <c r="T2381" s="67" t="s">
        <v>140</v>
      </c>
    </row>
    <row r="2382" spans="1:20" ht="23.25">
      <c r="A2382" s="67" t="s">
        <v>134</v>
      </c>
      <c r="B2382" s="67" t="s">
        <v>9336</v>
      </c>
      <c r="C2382" s="118">
        <v>4029</v>
      </c>
      <c r="D2382" s="118" t="s">
        <v>5641</v>
      </c>
      <c r="E2382" s="83" t="s">
        <v>6163</v>
      </c>
      <c r="F2382" s="67" t="s">
        <v>136</v>
      </c>
      <c r="G2382" s="203">
        <v>0</v>
      </c>
      <c r="H2382" s="67" t="s">
        <v>162</v>
      </c>
      <c r="I2382" s="3">
        <v>0</v>
      </c>
      <c r="J2382" s="196">
        <v>42469</v>
      </c>
      <c r="K2382" s="67">
        <v>0</v>
      </c>
      <c r="L2382" s="123">
        <f t="shared" si="38"/>
        <v>33337</v>
      </c>
      <c r="M2382" s="83" t="s">
        <v>6163</v>
      </c>
      <c r="N2382" s="113" t="s">
        <v>9526</v>
      </c>
      <c r="S2382" s="118" t="s">
        <v>139</v>
      </c>
      <c r="T2382" s="67" t="s">
        <v>140</v>
      </c>
    </row>
    <row r="2383" spans="1:20" ht="23.25">
      <c r="A2383" s="67" t="s">
        <v>134</v>
      </c>
      <c r="B2383" s="67" t="s">
        <v>9336</v>
      </c>
      <c r="C2383" s="118">
        <v>2442</v>
      </c>
      <c r="D2383" s="118" t="s">
        <v>164</v>
      </c>
      <c r="E2383" s="83" t="s">
        <v>6164</v>
      </c>
      <c r="F2383" s="67" t="s">
        <v>136</v>
      </c>
      <c r="G2383" s="203">
        <v>0</v>
      </c>
      <c r="H2383" s="67" t="s">
        <v>162</v>
      </c>
      <c r="I2383" s="3">
        <v>0</v>
      </c>
      <c r="J2383" s="196">
        <v>42469</v>
      </c>
      <c r="K2383" s="67">
        <v>0</v>
      </c>
      <c r="L2383" s="123">
        <f t="shared" si="38"/>
        <v>33337</v>
      </c>
      <c r="M2383" s="83" t="s">
        <v>6164</v>
      </c>
      <c r="N2383" s="113" t="s">
        <v>9526</v>
      </c>
      <c r="S2383" s="118" t="s">
        <v>139</v>
      </c>
      <c r="T2383" s="67" t="s">
        <v>140</v>
      </c>
    </row>
    <row r="2384" spans="1:20" ht="23.25">
      <c r="A2384" s="67" t="s">
        <v>134</v>
      </c>
      <c r="B2384" s="67" t="s">
        <v>9336</v>
      </c>
      <c r="C2384" s="118">
        <v>368</v>
      </c>
      <c r="D2384" s="118" t="s">
        <v>5515</v>
      </c>
      <c r="E2384" s="118" t="s">
        <v>6123</v>
      </c>
      <c r="F2384" s="67" t="s">
        <v>136</v>
      </c>
      <c r="G2384" s="203">
        <v>0</v>
      </c>
      <c r="H2384" s="67" t="s">
        <v>162</v>
      </c>
      <c r="I2384" s="3">
        <v>0</v>
      </c>
      <c r="J2384" s="196">
        <v>39707</v>
      </c>
      <c r="K2384" s="67">
        <v>0</v>
      </c>
      <c r="L2384" s="123">
        <f t="shared" si="38"/>
        <v>30575</v>
      </c>
      <c r="M2384" s="118" t="s">
        <v>6123</v>
      </c>
      <c r="N2384" s="113" t="s">
        <v>9526</v>
      </c>
      <c r="S2384" s="118" t="s">
        <v>139</v>
      </c>
      <c r="T2384" s="67" t="s">
        <v>140</v>
      </c>
    </row>
    <row r="2385" spans="1:20" ht="23.25">
      <c r="A2385" s="67" t="s">
        <v>134</v>
      </c>
      <c r="B2385" s="67" t="s">
        <v>9336</v>
      </c>
      <c r="C2385" s="118">
        <v>391</v>
      </c>
      <c r="D2385" s="118" t="s">
        <v>5513</v>
      </c>
      <c r="E2385" s="118" t="s">
        <v>6124</v>
      </c>
      <c r="F2385" s="67" t="s">
        <v>136</v>
      </c>
      <c r="G2385" s="203">
        <v>0</v>
      </c>
      <c r="H2385" s="67" t="s">
        <v>162</v>
      </c>
      <c r="I2385" s="3">
        <v>0</v>
      </c>
      <c r="J2385" s="196">
        <v>39707</v>
      </c>
      <c r="K2385" s="67">
        <v>0</v>
      </c>
      <c r="L2385" s="123">
        <f t="shared" si="38"/>
        <v>30575</v>
      </c>
      <c r="M2385" s="118" t="s">
        <v>6124</v>
      </c>
      <c r="N2385" s="113" t="s">
        <v>9526</v>
      </c>
      <c r="S2385" s="118" t="s">
        <v>139</v>
      </c>
      <c r="T2385" s="67" t="s">
        <v>140</v>
      </c>
    </row>
    <row r="2386" spans="1:20" ht="23.25">
      <c r="A2386" s="67" t="s">
        <v>134</v>
      </c>
      <c r="B2386" s="67" t="s">
        <v>9336</v>
      </c>
      <c r="C2386" s="118">
        <v>362</v>
      </c>
      <c r="D2386" s="118" t="s">
        <v>5515</v>
      </c>
      <c r="E2386" s="118" t="s">
        <v>6125</v>
      </c>
      <c r="F2386" s="67" t="s">
        <v>136</v>
      </c>
      <c r="G2386" s="203">
        <v>0</v>
      </c>
      <c r="H2386" s="67" t="s">
        <v>162</v>
      </c>
      <c r="I2386" s="3">
        <v>0</v>
      </c>
      <c r="J2386" s="196">
        <v>39707</v>
      </c>
      <c r="K2386" s="67">
        <v>0</v>
      </c>
      <c r="L2386" s="123">
        <f t="shared" si="38"/>
        <v>30575</v>
      </c>
      <c r="M2386" s="118" t="s">
        <v>6125</v>
      </c>
      <c r="N2386" s="113" t="s">
        <v>9526</v>
      </c>
      <c r="S2386" s="118" t="s">
        <v>139</v>
      </c>
      <c r="T2386" s="67" t="s">
        <v>140</v>
      </c>
    </row>
    <row r="2387" spans="1:20" ht="23.25">
      <c r="A2387" s="67" t="s">
        <v>134</v>
      </c>
      <c r="B2387" s="67" t="s">
        <v>9336</v>
      </c>
      <c r="C2387" s="118">
        <v>1173</v>
      </c>
      <c r="D2387" s="118" t="s">
        <v>5526</v>
      </c>
      <c r="E2387" s="118" t="s">
        <v>6126</v>
      </c>
      <c r="F2387" s="67" t="s">
        <v>136</v>
      </c>
      <c r="G2387" s="203">
        <v>0</v>
      </c>
      <c r="H2387" s="67" t="s">
        <v>162</v>
      </c>
      <c r="I2387" s="3">
        <v>0</v>
      </c>
      <c r="J2387" s="196">
        <v>39707</v>
      </c>
      <c r="K2387" s="67">
        <v>0</v>
      </c>
      <c r="L2387" s="123">
        <f t="shared" si="38"/>
        <v>30575</v>
      </c>
      <c r="M2387" s="118" t="s">
        <v>6126</v>
      </c>
      <c r="N2387" s="113" t="s">
        <v>9526</v>
      </c>
      <c r="S2387" s="118" t="s">
        <v>139</v>
      </c>
      <c r="T2387" s="67" t="s">
        <v>140</v>
      </c>
    </row>
    <row r="2388" spans="1:20" ht="23.25">
      <c r="A2388" s="67" t="s">
        <v>134</v>
      </c>
      <c r="B2388" s="67" t="s">
        <v>9336</v>
      </c>
      <c r="C2388" s="118">
        <v>720</v>
      </c>
      <c r="D2388" s="118" t="s">
        <v>5480</v>
      </c>
      <c r="E2388" s="118" t="s">
        <v>6127</v>
      </c>
      <c r="F2388" s="67" t="s">
        <v>136</v>
      </c>
      <c r="G2388" s="203">
        <v>0</v>
      </c>
      <c r="H2388" s="67" t="s">
        <v>162</v>
      </c>
      <c r="I2388" s="3">
        <v>0</v>
      </c>
      <c r="J2388" s="196">
        <v>42469</v>
      </c>
      <c r="K2388" s="67">
        <v>0</v>
      </c>
      <c r="L2388" s="123">
        <f t="shared" si="38"/>
        <v>33337</v>
      </c>
      <c r="M2388" s="118" t="s">
        <v>6127</v>
      </c>
      <c r="N2388" s="113" t="s">
        <v>9526</v>
      </c>
      <c r="S2388" s="118" t="s">
        <v>139</v>
      </c>
      <c r="T2388" s="67" t="s">
        <v>140</v>
      </c>
    </row>
    <row r="2389" spans="1:20" ht="23.25">
      <c r="A2389" s="67" t="s">
        <v>134</v>
      </c>
      <c r="B2389" s="67" t="s">
        <v>9336</v>
      </c>
      <c r="C2389" s="118">
        <v>1664</v>
      </c>
      <c r="D2389" s="118" t="s">
        <v>5554</v>
      </c>
      <c r="E2389" s="118" t="s">
        <v>6128</v>
      </c>
      <c r="F2389" s="67" t="s">
        <v>136</v>
      </c>
      <c r="G2389" s="203">
        <v>0</v>
      </c>
      <c r="H2389" s="67" t="s">
        <v>162</v>
      </c>
      <c r="I2389" s="3">
        <v>0</v>
      </c>
      <c r="J2389" s="196">
        <v>39707</v>
      </c>
      <c r="K2389" s="67">
        <v>0</v>
      </c>
      <c r="L2389" s="123">
        <f t="shared" si="38"/>
        <v>30575</v>
      </c>
      <c r="M2389" s="118" t="s">
        <v>6128</v>
      </c>
      <c r="N2389" s="113" t="s">
        <v>9526</v>
      </c>
      <c r="S2389" s="118" t="s">
        <v>139</v>
      </c>
      <c r="T2389" s="67" t="s">
        <v>140</v>
      </c>
    </row>
    <row r="2390" spans="1:20" ht="23.25">
      <c r="A2390" s="67" t="s">
        <v>134</v>
      </c>
      <c r="B2390" s="67" t="s">
        <v>9336</v>
      </c>
      <c r="C2390" s="118">
        <v>888</v>
      </c>
      <c r="D2390" s="118" t="s">
        <v>5607</v>
      </c>
      <c r="E2390" s="118" t="s">
        <v>6130</v>
      </c>
      <c r="F2390" s="67" t="s">
        <v>136</v>
      </c>
      <c r="G2390" s="203">
        <v>0</v>
      </c>
      <c r="H2390" s="67" t="s">
        <v>162</v>
      </c>
      <c r="I2390" s="3">
        <v>0</v>
      </c>
      <c r="J2390" s="196">
        <v>42469</v>
      </c>
      <c r="K2390" s="67">
        <v>0</v>
      </c>
      <c r="L2390" s="123">
        <f t="shared" si="38"/>
        <v>33337</v>
      </c>
      <c r="M2390" s="118" t="s">
        <v>6130</v>
      </c>
      <c r="N2390" s="113" t="s">
        <v>9526</v>
      </c>
      <c r="S2390" s="118" t="s">
        <v>139</v>
      </c>
      <c r="T2390" s="67" t="s">
        <v>140</v>
      </c>
    </row>
    <row r="2391" spans="1:20" ht="23.25">
      <c r="A2391" s="67" t="s">
        <v>134</v>
      </c>
      <c r="B2391" s="67" t="s">
        <v>9336</v>
      </c>
      <c r="C2391" s="118">
        <v>1800</v>
      </c>
      <c r="D2391" s="118" t="s">
        <v>5663</v>
      </c>
      <c r="E2391" s="118" t="s">
        <v>6131</v>
      </c>
      <c r="F2391" s="67" t="s">
        <v>5807</v>
      </c>
      <c r="G2391" s="203">
        <v>0</v>
      </c>
      <c r="H2391" s="67" t="s">
        <v>162</v>
      </c>
      <c r="I2391" s="3">
        <v>0</v>
      </c>
      <c r="J2391" s="196">
        <v>39707</v>
      </c>
      <c r="K2391" s="67">
        <v>0</v>
      </c>
      <c r="L2391" s="123">
        <f t="shared" si="38"/>
        <v>30575</v>
      </c>
      <c r="M2391" s="118" t="s">
        <v>6131</v>
      </c>
      <c r="N2391" s="113" t="s">
        <v>9526</v>
      </c>
      <c r="S2391" s="118" t="s">
        <v>139</v>
      </c>
      <c r="T2391" s="67" t="s">
        <v>140</v>
      </c>
    </row>
    <row r="2392" spans="1:20" ht="23.25">
      <c r="A2392" s="67" t="s">
        <v>134</v>
      </c>
      <c r="B2392" s="67" t="s">
        <v>9336</v>
      </c>
      <c r="C2392" s="118">
        <v>2566</v>
      </c>
      <c r="D2392" s="118" t="s">
        <v>9344</v>
      </c>
      <c r="E2392" s="118" t="s">
        <v>6132</v>
      </c>
      <c r="F2392" s="67" t="s">
        <v>136</v>
      </c>
      <c r="G2392" s="203">
        <v>0</v>
      </c>
      <c r="H2392" s="67" t="s">
        <v>162</v>
      </c>
      <c r="I2392" s="3">
        <v>0</v>
      </c>
      <c r="J2392" s="196">
        <v>42469</v>
      </c>
      <c r="K2392" s="67">
        <v>0</v>
      </c>
      <c r="L2392" s="123">
        <f t="shared" si="38"/>
        <v>33337</v>
      </c>
      <c r="M2392" s="118" t="s">
        <v>6132</v>
      </c>
      <c r="N2392" s="113" t="s">
        <v>9526</v>
      </c>
      <c r="S2392" s="118" t="s">
        <v>139</v>
      </c>
      <c r="T2392" s="67" t="s">
        <v>140</v>
      </c>
    </row>
    <row r="2393" spans="1:20" ht="23.25">
      <c r="A2393" s="67" t="s">
        <v>134</v>
      </c>
      <c r="B2393" s="67" t="s">
        <v>9336</v>
      </c>
      <c r="C2393" s="118">
        <v>4198</v>
      </c>
      <c r="D2393" s="118" t="s">
        <v>5522</v>
      </c>
      <c r="E2393" s="118" t="s">
        <v>2246</v>
      </c>
      <c r="F2393" s="67" t="s">
        <v>136</v>
      </c>
      <c r="G2393" s="203">
        <v>0</v>
      </c>
      <c r="H2393" s="67" t="s">
        <v>162</v>
      </c>
      <c r="I2393" s="3">
        <v>0</v>
      </c>
      <c r="J2393" s="196">
        <v>42469</v>
      </c>
      <c r="K2393" s="67">
        <v>0</v>
      </c>
      <c r="L2393" s="123">
        <f t="shared" si="38"/>
        <v>33337</v>
      </c>
      <c r="M2393" s="118" t="s">
        <v>2246</v>
      </c>
      <c r="N2393" s="113" t="s">
        <v>9526</v>
      </c>
      <c r="S2393" s="118" t="s">
        <v>139</v>
      </c>
      <c r="T2393" s="67" t="s">
        <v>140</v>
      </c>
    </row>
    <row r="2394" spans="1:20" ht="23.25">
      <c r="A2394" s="67" t="s">
        <v>134</v>
      </c>
      <c r="B2394" s="67" t="s">
        <v>9336</v>
      </c>
      <c r="C2394" s="118">
        <v>2397</v>
      </c>
      <c r="D2394" s="118" t="s">
        <v>5483</v>
      </c>
      <c r="E2394" s="118" t="s">
        <v>2032</v>
      </c>
      <c r="F2394" s="67" t="s">
        <v>136</v>
      </c>
      <c r="G2394" s="203">
        <v>0</v>
      </c>
      <c r="H2394" s="67" t="s">
        <v>162</v>
      </c>
      <c r="I2394" s="3">
        <v>0</v>
      </c>
      <c r="J2394" s="196">
        <v>42469</v>
      </c>
      <c r="K2394" s="67">
        <v>0</v>
      </c>
      <c r="L2394" s="123">
        <f t="shared" si="38"/>
        <v>33337</v>
      </c>
      <c r="M2394" s="118" t="s">
        <v>2032</v>
      </c>
      <c r="N2394" s="113" t="s">
        <v>9526</v>
      </c>
      <c r="S2394" s="118" t="s">
        <v>139</v>
      </c>
      <c r="T2394" s="67" t="s">
        <v>140</v>
      </c>
    </row>
    <row r="2395" spans="1:20" ht="23.25">
      <c r="A2395" s="67" t="s">
        <v>134</v>
      </c>
      <c r="B2395" s="67" t="s">
        <v>9336</v>
      </c>
      <c r="C2395" s="118">
        <v>3251</v>
      </c>
      <c r="D2395" s="118" t="s">
        <v>5502</v>
      </c>
      <c r="E2395" s="118" t="s">
        <v>6136</v>
      </c>
      <c r="F2395" s="67" t="s">
        <v>136</v>
      </c>
      <c r="G2395" s="203">
        <v>0</v>
      </c>
      <c r="H2395" s="67" t="s">
        <v>162</v>
      </c>
      <c r="I2395" s="3">
        <v>0</v>
      </c>
      <c r="J2395" s="196">
        <v>42469</v>
      </c>
      <c r="K2395" s="67">
        <v>0</v>
      </c>
      <c r="L2395" s="123">
        <f t="shared" si="38"/>
        <v>33337</v>
      </c>
      <c r="M2395" s="118" t="s">
        <v>6136</v>
      </c>
      <c r="N2395" s="113" t="s">
        <v>9526</v>
      </c>
      <c r="S2395" s="118" t="s">
        <v>139</v>
      </c>
      <c r="T2395" s="67" t="s">
        <v>140</v>
      </c>
    </row>
    <row r="2396" spans="1:20" ht="23.25">
      <c r="A2396" s="67" t="s">
        <v>134</v>
      </c>
      <c r="B2396" s="67" t="s">
        <v>9336</v>
      </c>
      <c r="C2396" s="118">
        <v>4312</v>
      </c>
      <c r="D2396" s="118" t="s">
        <v>5697</v>
      </c>
      <c r="E2396" s="118" t="s">
        <v>6137</v>
      </c>
      <c r="F2396" s="67" t="s">
        <v>136</v>
      </c>
      <c r="G2396" s="203">
        <v>0</v>
      </c>
      <c r="H2396" s="67" t="s">
        <v>162</v>
      </c>
      <c r="I2396" s="3">
        <v>0</v>
      </c>
      <c r="J2396" s="196">
        <v>42469</v>
      </c>
      <c r="K2396" s="67">
        <v>0</v>
      </c>
      <c r="L2396" s="123">
        <f t="shared" si="38"/>
        <v>33337</v>
      </c>
      <c r="M2396" s="118" t="s">
        <v>6137</v>
      </c>
      <c r="N2396" s="113" t="s">
        <v>9526</v>
      </c>
      <c r="S2396" s="118" t="s">
        <v>139</v>
      </c>
      <c r="T2396" s="67" t="s">
        <v>140</v>
      </c>
    </row>
    <row r="2397" spans="1:20" ht="23.25">
      <c r="A2397" s="67" t="s">
        <v>134</v>
      </c>
      <c r="B2397" s="67" t="s">
        <v>9336</v>
      </c>
      <c r="C2397" s="118">
        <v>4356</v>
      </c>
      <c r="D2397" s="118" t="s">
        <v>5516</v>
      </c>
      <c r="E2397" s="118" t="s">
        <v>1039</v>
      </c>
      <c r="F2397" s="67" t="s">
        <v>136</v>
      </c>
      <c r="G2397" s="203">
        <v>0</v>
      </c>
      <c r="H2397" s="67" t="s">
        <v>162</v>
      </c>
      <c r="I2397" s="3">
        <v>0</v>
      </c>
      <c r="J2397" s="196">
        <v>42469</v>
      </c>
      <c r="K2397" s="67">
        <v>0</v>
      </c>
      <c r="L2397" s="123">
        <f t="shared" si="38"/>
        <v>33337</v>
      </c>
      <c r="M2397" s="118" t="s">
        <v>1039</v>
      </c>
      <c r="N2397" s="113" t="s">
        <v>9526</v>
      </c>
      <c r="S2397" s="118" t="s">
        <v>139</v>
      </c>
      <c r="T2397" s="67" t="s">
        <v>140</v>
      </c>
    </row>
    <row r="2398" spans="1:20" ht="23.25">
      <c r="A2398" s="67" t="s">
        <v>134</v>
      </c>
      <c r="B2398" s="67" t="s">
        <v>9336</v>
      </c>
      <c r="C2398" s="118">
        <v>4399</v>
      </c>
      <c r="D2398" s="118" t="s">
        <v>5675</v>
      </c>
      <c r="E2398" s="118" t="s">
        <v>2443</v>
      </c>
      <c r="F2398" s="67" t="s">
        <v>136</v>
      </c>
      <c r="G2398" s="203">
        <v>0</v>
      </c>
      <c r="H2398" s="67" t="s">
        <v>162</v>
      </c>
      <c r="I2398" s="3">
        <v>0</v>
      </c>
      <c r="J2398" s="196">
        <v>42469</v>
      </c>
      <c r="K2398" s="67">
        <v>0</v>
      </c>
      <c r="L2398" s="123">
        <f t="shared" si="38"/>
        <v>33337</v>
      </c>
      <c r="M2398" s="118" t="s">
        <v>2443</v>
      </c>
      <c r="N2398" s="113" t="s">
        <v>9526</v>
      </c>
      <c r="S2398" s="118" t="s">
        <v>139</v>
      </c>
      <c r="T2398" s="67" t="s">
        <v>140</v>
      </c>
    </row>
    <row r="2399" spans="1:20" ht="23.25">
      <c r="A2399" s="67" t="s">
        <v>134</v>
      </c>
      <c r="B2399" s="67" t="s">
        <v>9336</v>
      </c>
      <c r="C2399" s="118">
        <v>3252</v>
      </c>
      <c r="D2399" s="118" t="s">
        <v>5502</v>
      </c>
      <c r="E2399" s="118" t="s">
        <v>6139</v>
      </c>
      <c r="F2399" s="67" t="s">
        <v>136</v>
      </c>
      <c r="G2399" s="203">
        <v>0</v>
      </c>
      <c r="H2399" s="67" t="s">
        <v>162</v>
      </c>
      <c r="I2399" s="3">
        <v>0</v>
      </c>
      <c r="J2399" s="196">
        <v>42469</v>
      </c>
      <c r="K2399" s="67">
        <v>0</v>
      </c>
      <c r="L2399" s="123">
        <f t="shared" si="38"/>
        <v>33337</v>
      </c>
      <c r="M2399" s="118" t="s">
        <v>6139</v>
      </c>
      <c r="N2399" s="113" t="s">
        <v>9526</v>
      </c>
      <c r="S2399" s="118" t="s">
        <v>139</v>
      </c>
      <c r="T2399" s="67" t="s">
        <v>140</v>
      </c>
    </row>
    <row r="2400" spans="1:20" ht="23.25">
      <c r="A2400" s="67" t="s">
        <v>134</v>
      </c>
      <c r="B2400" s="67" t="s">
        <v>9336</v>
      </c>
      <c r="C2400" s="118">
        <v>862</v>
      </c>
      <c r="D2400" s="118" t="s">
        <v>5500</v>
      </c>
      <c r="E2400" s="118" t="s">
        <v>8270</v>
      </c>
      <c r="F2400" s="67" t="s">
        <v>136</v>
      </c>
      <c r="G2400" s="203">
        <v>0</v>
      </c>
      <c r="H2400" s="67" t="s">
        <v>162</v>
      </c>
      <c r="I2400" s="3">
        <v>0</v>
      </c>
      <c r="J2400" s="196">
        <v>39707</v>
      </c>
      <c r="K2400" s="67">
        <v>0</v>
      </c>
      <c r="L2400" s="123">
        <f t="shared" si="38"/>
        <v>30575</v>
      </c>
      <c r="M2400" s="118" t="s">
        <v>8270</v>
      </c>
      <c r="N2400" s="113" t="s">
        <v>9526</v>
      </c>
      <c r="S2400" s="118" t="s">
        <v>139</v>
      </c>
      <c r="T2400" s="67" t="s">
        <v>140</v>
      </c>
    </row>
    <row r="2401" spans="1:20" ht="23.25">
      <c r="A2401" s="67" t="s">
        <v>134</v>
      </c>
      <c r="B2401" s="67" t="s">
        <v>9336</v>
      </c>
      <c r="C2401" s="118">
        <v>906</v>
      </c>
      <c r="D2401" s="118" t="s">
        <v>5500</v>
      </c>
      <c r="E2401" s="118" t="s">
        <v>6145</v>
      </c>
      <c r="F2401" s="67" t="s">
        <v>136</v>
      </c>
      <c r="G2401" s="203">
        <v>0</v>
      </c>
      <c r="H2401" s="67" t="s">
        <v>162</v>
      </c>
      <c r="I2401" s="3">
        <v>0</v>
      </c>
      <c r="J2401" s="196">
        <v>39707</v>
      </c>
      <c r="K2401" s="67">
        <v>0</v>
      </c>
      <c r="L2401" s="123">
        <f t="shared" si="38"/>
        <v>30575</v>
      </c>
      <c r="M2401" s="118" t="s">
        <v>6145</v>
      </c>
      <c r="N2401" s="113" t="s">
        <v>9526</v>
      </c>
      <c r="S2401" s="118" t="s">
        <v>139</v>
      </c>
      <c r="T2401" s="67" t="s">
        <v>140</v>
      </c>
    </row>
    <row r="2402" spans="1:20" ht="23.25">
      <c r="A2402" s="67" t="s">
        <v>134</v>
      </c>
      <c r="B2402" s="67" t="s">
        <v>9336</v>
      </c>
      <c r="C2402" s="118">
        <v>1630</v>
      </c>
      <c r="D2402" s="118" t="s">
        <v>5500</v>
      </c>
      <c r="E2402" s="118" t="s">
        <v>6146</v>
      </c>
      <c r="F2402" s="67" t="s">
        <v>136</v>
      </c>
      <c r="G2402" s="203">
        <v>0</v>
      </c>
      <c r="H2402" s="67" t="s">
        <v>162</v>
      </c>
      <c r="I2402" s="3">
        <v>0</v>
      </c>
      <c r="J2402" s="196">
        <v>39707</v>
      </c>
      <c r="K2402" s="67">
        <v>0</v>
      </c>
      <c r="L2402" s="123">
        <f t="shared" si="38"/>
        <v>30575</v>
      </c>
      <c r="M2402" s="118" t="s">
        <v>6146</v>
      </c>
      <c r="N2402" s="113" t="s">
        <v>9526</v>
      </c>
      <c r="S2402" s="118" t="s">
        <v>139</v>
      </c>
      <c r="T2402" s="67" t="s">
        <v>140</v>
      </c>
    </row>
    <row r="2403" spans="1:20" ht="23.25">
      <c r="A2403" s="67" t="s">
        <v>134</v>
      </c>
      <c r="B2403" s="67" t="s">
        <v>9336</v>
      </c>
      <c r="C2403" s="118">
        <v>659</v>
      </c>
      <c r="D2403" s="118" t="s">
        <v>5490</v>
      </c>
      <c r="E2403" s="118" t="s">
        <v>6147</v>
      </c>
      <c r="F2403" s="67" t="s">
        <v>136</v>
      </c>
      <c r="G2403" s="203">
        <v>0</v>
      </c>
      <c r="H2403" s="67" t="s">
        <v>162</v>
      </c>
      <c r="I2403" s="3">
        <v>0</v>
      </c>
      <c r="J2403" s="196">
        <v>39707</v>
      </c>
      <c r="K2403" s="67">
        <v>0</v>
      </c>
      <c r="L2403" s="123">
        <f t="shared" si="38"/>
        <v>30575</v>
      </c>
      <c r="M2403" s="118" t="s">
        <v>6147</v>
      </c>
      <c r="N2403" s="113" t="s">
        <v>9526</v>
      </c>
      <c r="S2403" s="118" t="s">
        <v>139</v>
      </c>
      <c r="T2403" s="67" t="s">
        <v>140</v>
      </c>
    </row>
    <row r="2404" spans="1:20" ht="23.25">
      <c r="A2404" s="67" t="s">
        <v>134</v>
      </c>
      <c r="B2404" s="67" t="s">
        <v>9336</v>
      </c>
      <c r="C2404" s="118">
        <v>4217</v>
      </c>
      <c r="D2404" s="118" t="s">
        <v>5525</v>
      </c>
      <c r="E2404" s="118" t="s">
        <v>6098</v>
      </c>
      <c r="F2404" s="67" t="s">
        <v>136</v>
      </c>
      <c r="G2404" s="203">
        <v>0</v>
      </c>
      <c r="H2404" s="67" t="s">
        <v>162</v>
      </c>
      <c r="I2404" s="3">
        <v>0</v>
      </c>
      <c r="J2404" s="196">
        <v>42469</v>
      </c>
      <c r="K2404" s="67">
        <v>0</v>
      </c>
      <c r="L2404" s="123">
        <f t="shared" si="38"/>
        <v>33337</v>
      </c>
      <c r="M2404" s="118" t="s">
        <v>6098</v>
      </c>
      <c r="N2404" s="113" t="s">
        <v>9526</v>
      </c>
      <c r="S2404" s="118" t="s">
        <v>139</v>
      </c>
      <c r="T2404" s="67" t="s">
        <v>140</v>
      </c>
    </row>
    <row r="2405" spans="1:20" ht="23.25">
      <c r="A2405" s="67" t="s">
        <v>134</v>
      </c>
      <c r="B2405" s="67" t="s">
        <v>9336</v>
      </c>
      <c r="C2405" s="118">
        <v>119</v>
      </c>
      <c r="D2405" s="118" t="s">
        <v>5515</v>
      </c>
      <c r="E2405" s="118" t="s">
        <v>8271</v>
      </c>
      <c r="F2405" s="67" t="s">
        <v>136</v>
      </c>
      <c r="G2405" s="203">
        <v>0</v>
      </c>
      <c r="H2405" s="67" t="s">
        <v>162</v>
      </c>
      <c r="I2405" s="3">
        <v>0</v>
      </c>
      <c r="J2405" s="196">
        <v>39707</v>
      </c>
      <c r="K2405" s="67">
        <v>0</v>
      </c>
      <c r="L2405" s="123">
        <f t="shared" si="38"/>
        <v>30575</v>
      </c>
      <c r="M2405" s="118" t="s">
        <v>8271</v>
      </c>
      <c r="N2405" s="113" t="s">
        <v>9526</v>
      </c>
      <c r="S2405" s="118" t="s">
        <v>139</v>
      </c>
      <c r="T2405" s="67" t="s">
        <v>140</v>
      </c>
    </row>
    <row r="2406" spans="1:20" ht="23.25">
      <c r="A2406" s="67" t="s">
        <v>134</v>
      </c>
      <c r="B2406" s="67" t="s">
        <v>9336</v>
      </c>
      <c r="C2406" s="118">
        <v>3418</v>
      </c>
      <c r="D2406" s="118" t="s">
        <v>5515</v>
      </c>
      <c r="E2406" s="118" t="s">
        <v>8272</v>
      </c>
      <c r="F2406" s="67" t="s">
        <v>136</v>
      </c>
      <c r="G2406" s="203">
        <v>0</v>
      </c>
      <c r="H2406" s="67" t="s">
        <v>162</v>
      </c>
      <c r="I2406" s="3">
        <v>0</v>
      </c>
      <c r="J2406" s="196">
        <v>39707</v>
      </c>
      <c r="K2406" s="67">
        <v>0</v>
      </c>
      <c r="L2406" s="123">
        <f t="shared" si="38"/>
        <v>30575</v>
      </c>
      <c r="M2406" s="118" t="s">
        <v>8272</v>
      </c>
      <c r="N2406" s="113" t="s">
        <v>9526</v>
      </c>
      <c r="S2406" s="118" t="s">
        <v>139</v>
      </c>
      <c r="T2406" s="67" t="s">
        <v>140</v>
      </c>
    </row>
    <row r="2407" spans="1:20" ht="23.25">
      <c r="A2407" s="67" t="s">
        <v>134</v>
      </c>
      <c r="B2407" s="67" t="s">
        <v>9336</v>
      </c>
      <c r="C2407" s="118">
        <v>347</v>
      </c>
      <c r="D2407" s="118" t="s">
        <v>5503</v>
      </c>
      <c r="E2407" s="118" t="s">
        <v>8273</v>
      </c>
      <c r="F2407" s="67" t="s">
        <v>136</v>
      </c>
      <c r="G2407" s="203">
        <v>0</v>
      </c>
      <c r="H2407" s="67" t="s">
        <v>162</v>
      </c>
      <c r="I2407" s="3">
        <v>0</v>
      </c>
      <c r="J2407" s="196">
        <v>39707</v>
      </c>
      <c r="K2407" s="67">
        <v>0</v>
      </c>
      <c r="L2407" s="123">
        <f t="shared" si="38"/>
        <v>30575</v>
      </c>
      <c r="M2407" s="118" t="s">
        <v>8273</v>
      </c>
      <c r="N2407" s="113" t="s">
        <v>9526</v>
      </c>
      <c r="S2407" s="118" t="s">
        <v>139</v>
      </c>
      <c r="T2407" s="67" t="s">
        <v>140</v>
      </c>
    </row>
    <row r="2408" spans="1:20" ht="23.25">
      <c r="A2408" s="67" t="s">
        <v>134</v>
      </c>
      <c r="B2408" s="67" t="s">
        <v>9336</v>
      </c>
      <c r="C2408" s="118">
        <v>349</v>
      </c>
      <c r="D2408" s="118" t="s">
        <v>5503</v>
      </c>
      <c r="E2408" s="118" t="s">
        <v>8274</v>
      </c>
      <c r="F2408" s="67" t="s">
        <v>136</v>
      </c>
      <c r="G2408" s="203">
        <v>0</v>
      </c>
      <c r="H2408" s="67" t="s">
        <v>162</v>
      </c>
      <c r="I2408" s="3">
        <v>0</v>
      </c>
      <c r="J2408" s="196">
        <v>39707</v>
      </c>
      <c r="K2408" s="67">
        <v>0</v>
      </c>
      <c r="L2408" s="123">
        <f t="shared" si="38"/>
        <v>30575</v>
      </c>
      <c r="M2408" s="118" t="s">
        <v>8274</v>
      </c>
      <c r="N2408" s="113" t="s">
        <v>9526</v>
      </c>
      <c r="S2408" s="118" t="s">
        <v>139</v>
      </c>
      <c r="T2408" s="67" t="s">
        <v>140</v>
      </c>
    </row>
    <row r="2409" spans="1:20" ht="23.25">
      <c r="A2409" s="67" t="s">
        <v>134</v>
      </c>
      <c r="B2409" s="67" t="s">
        <v>9336</v>
      </c>
      <c r="C2409" s="118">
        <v>55</v>
      </c>
      <c r="D2409" s="118" t="s">
        <v>5503</v>
      </c>
      <c r="E2409" s="118" t="s">
        <v>8275</v>
      </c>
      <c r="F2409" s="67" t="s">
        <v>136</v>
      </c>
      <c r="G2409" s="203">
        <v>0</v>
      </c>
      <c r="H2409" s="67" t="s">
        <v>162</v>
      </c>
      <c r="I2409" s="3">
        <v>0</v>
      </c>
      <c r="J2409" s="196">
        <v>39707</v>
      </c>
      <c r="K2409" s="67">
        <v>0</v>
      </c>
      <c r="L2409" s="123">
        <f t="shared" si="38"/>
        <v>30575</v>
      </c>
      <c r="M2409" s="118" t="s">
        <v>8275</v>
      </c>
      <c r="N2409" s="113" t="s">
        <v>9526</v>
      </c>
      <c r="S2409" s="118" t="s">
        <v>139</v>
      </c>
      <c r="T2409" s="67" t="s">
        <v>140</v>
      </c>
    </row>
    <row r="2410" spans="1:20" ht="23.25">
      <c r="A2410" s="67" t="s">
        <v>134</v>
      </c>
      <c r="B2410" s="67" t="s">
        <v>9336</v>
      </c>
      <c r="C2410" s="118">
        <v>351</v>
      </c>
      <c r="D2410" s="118" t="s">
        <v>5714</v>
      </c>
      <c r="E2410" s="118" t="s">
        <v>8276</v>
      </c>
      <c r="F2410" s="67" t="s">
        <v>136</v>
      </c>
      <c r="G2410" s="203">
        <v>0</v>
      </c>
      <c r="H2410" s="67" t="s">
        <v>162</v>
      </c>
      <c r="I2410" s="3">
        <v>0</v>
      </c>
      <c r="J2410" s="196">
        <v>39707</v>
      </c>
      <c r="K2410" s="67">
        <v>0</v>
      </c>
      <c r="L2410" s="123">
        <f t="shared" si="38"/>
        <v>30575</v>
      </c>
      <c r="M2410" s="118" t="s">
        <v>8276</v>
      </c>
      <c r="N2410" s="113" t="s">
        <v>9526</v>
      </c>
      <c r="S2410" s="118" t="s">
        <v>139</v>
      </c>
      <c r="T2410" s="67" t="s">
        <v>140</v>
      </c>
    </row>
    <row r="2411" spans="1:20" ht="23.25">
      <c r="A2411" s="67" t="s">
        <v>134</v>
      </c>
      <c r="B2411" s="67" t="s">
        <v>9336</v>
      </c>
      <c r="C2411" s="118">
        <v>352</v>
      </c>
      <c r="D2411" s="118" t="s">
        <v>5515</v>
      </c>
      <c r="E2411" s="118" t="s">
        <v>8277</v>
      </c>
      <c r="F2411" s="67" t="s">
        <v>136</v>
      </c>
      <c r="G2411" s="203">
        <v>0</v>
      </c>
      <c r="H2411" s="67" t="s">
        <v>162</v>
      </c>
      <c r="I2411" s="3">
        <v>0</v>
      </c>
      <c r="J2411" s="196">
        <v>39707</v>
      </c>
      <c r="K2411" s="67">
        <v>0</v>
      </c>
      <c r="L2411" s="123">
        <f t="shared" si="38"/>
        <v>30575</v>
      </c>
      <c r="M2411" s="118" t="s">
        <v>8277</v>
      </c>
      <c r="N2411" s="113" t="s">
        <v>9526</v>
      </c>
      <c r="S2411" s="118" t="s">
        <v>139</v>
      </c>
      <c r="T2411" s="67" t="s">
        <v>140</v>
      </c>
    </row>
    <row r="2412" spans="1:20" ht="23.25">
      <c r="A2412" s="67" t="s">
        <v>134</v>
      </c>
      <c r="B2412" s="67" t="s">
        <v>9336</v>
      </c>
      <c r="C2412" s="118">
        <v>3</v>
      </c>
      <c r="D2412" s="118" t="s">
        <v>5503</v>
      </c>
      <c r="E2412" s="118" t="s">
        <v>8278</v>
      </c>
      <c r="F2412" s="67" t="s">
        <v>136</v>
      </c>
      <c r="G2412" s="203">
        <v>0</v>
      </c>
      <c r="H2412" s="67" t="s">
        <v>162</v>
      </c>
      <c r="I2412" s="3">
        <v>0</v>
      </c>
      <c r="J2412" s="196">
        <v>39707</v>
      </c>
      <c r="K2412" s="67">
        <v>0</v>
      </c>
      <c r="L2412" s="123">
        <f t="shared" si="38"/>
        <v>30575</v>
      </c>
      <c r="M2412" s="118" t="s">
        <v>8278</v>
      </c>
      <c r="N2412" s="113" t="s">
        <v>9526</v>
      </c>
      <c r="S2412" s="118" t="s">
        <v>139</v>
      </c>
      <c r="T2412" s="67" t="s">
        <v>140</v>
      </c>
    </row>
    <row r="2413" spans="1:20" ht="23.25">
      <c r="A2413" s="67" t="s">
        <v>134</v>
      </c>
      <c r="B2413" s="67" t="s">
        <v>9336</v>
      </c>
      <c r="C2413" s="118">
        <v>28</v>
      </c>
      <c r="D2413" s="118" t="s">
        <v>5503</v>
      </c>
      <c r="E2413" s="118" t="s">
        <v>8279</v>
      </c>
      <c r="F2413" s="67" t="s">
        <v>136</v>
      </c>
      <c r="G2413" s="203">
        <v>0</v>
      </c>
      <c r="H2413" s="67" t="s">
        <v>162</v>
      </c>
      <c r="I2413" s="3">
        <v>0</v>
      </c>
      <c r="J2413" s="196">
        <v>39707</v>
      </c>
      <c r="K2413" s="67">
        <v>0</v>
      </c>
      <c r="L2413" s="123">
        <f t="shared" si="38"/>
        <v>30575</v>
      </c>
      <c r="M2413" s="118" t="s">
        <v>8279</v>
      </c>
      <c r="N2413" s="113" t="s">
        <v>9526</v>
      </c>
      <c r="S2413" s="118" t="s">
        <v>139</v>
      </c>
      <c r="T2413" s="67" t="s">
        <v>140</v>
      </c>
    </row>
    <row r="2414" spans="1:20" ht="23.25">
      <c r="A2414" s="67" t="s">
        <v>134</v>
      </c>
      <c r="B2414" s="67" t="s">
        <v>9336</v>
      </c>
      <c r="C2414" s="118">
        <v>353</v>
      </c>
      <c r="D2414" s="118" t="s">
        <v>5515</v>
      </c>
      <c r="E2414" s="118" t="s">
        <v>8280</v>
      </c>
      <c r="F2414" s="67" t="s">
        <v>136</v>
      </c>
      <c r="G2414" s="203">
        <v>0</v>
      </c>
      <c r="H2414" s="67" t="s">
        <v>162</v>
      </c>
      <c r="I2414" s="3">
        <v>0</v>
      </c>
      <c r="J2414" s="196">
        <v>39707</v>
      </c>
      <c r="K2414" s="67">
        <v>0</v>
      </c>
      <c r="L2414" s="123">
        <f t="shared" si="38"/>
        <v>30575</v>
      </c>
      <c r="M2414" s="118" t="s">
        <v>8280</v>
      </c>
      <c r="N2414" s="113" t="s">
        <v>9526</v>
      </c>
      <c r="S2414" s="118" t="s">
        <v>139</v>
      </c>
      <c r="T2414" s="67" t="s">
        <v>140</v>
      </c>
    </row>
    <row r="2415" spans="1:20" ht="23.25">
      <c r="A2415" s="67" t="s">
        <v>134</v>
      </c>
      <c r="B2415" s="67" t="s">
        <v>9336</v>
      </c>
      <c r="C2415" s="118">
        <v>355</v>
      </c>
      <c r="D2415" s="118" t="s">
        <v>5503</v>
      </c>
      <c r="E2415" s="118" t="s">
        <v>8281</v>
      </c>
      <c r="F2415" s="67" t="s">
        <v>136</v>
      </c>
      <c r="G2415" s="203">
        <v>0</v>
      </c>
      <c r="H2415" s="67" t="s">
        <v>162</v>
      </c>
      <c r="I2415" s="3">
        <v>0</v>
      </c>
      <c r="J2415" s="196">
        <v>39707</v>
      </c>
      <c r="K2415" s="67">
        <v>0</v>
      </c>
      <c r="L2415" s="123">
        <f t="shared" si="38"/>
        <v>30575</v>
      </c>
      <c r="M2415" s="118" t="s">
        <v>8281</v>
      </c>
      <c r="N2415" s="113" t="s">
        <v>9526</v>
      </c>
      <c r="S2415" s="118" t="s">
        <v>139</v>
      </c>
      <c r="T2415" s="67" t="s">
        <v>140</v>
      </c>
    </row>
    <row r="2416" spans="1:20" ht="23.25">
      <c r="A2416" s="67" t="s">
        <v>134</v>
      </c>
      <c r="B2416" s="67" t="s">
        <v>9336</v>
      </c>
      <c r="C2416" s="118">
        <v>356</v>
      </c>
      <c r="D2416" s="118" t="s">
        <v>5503</v>
      </c>
      <c r="E2416" s="118" t="s">
        <v>8282</v>
      </c>
      <c r="F2416" s="67" t="s">
        <v>136</v>
      </c>
      <c r="G2416" s="203">
        <v>0</v>
      </c>
      <c r="H2416" s="67" t="s">
        <v>162</v>
      </c>
      <c r="I2416" s="3">
        <v>0</v>
      </c>
      <c r="J2416" s="196">
        <v>39707</v>
      </c>
      <c r="K2416" s="67">
        <v>0</v>
      </c>
      <c r="L2416" s="123">
        <f t="shared" si="38"/>
        <v>30575</v>
      </c>
      <c r="M2416" s="118" t="s">
        <v>8282</v>
      </c>
      <c r="N2416" s="113" t="s">
        <v>9526</v>
      </c>
      <c r="S2416" s="118" t="s">
        <v>139</v>
      </c>
      <c r="T2416" s="67" t="s">
        <v>140</v>
      </c>
    </row>
    <row r="2417" spans="1:20" ht="23.25">
      <c r="A2417" s="67" t="s">
        <v>134</v>
      </c>
      <c r="B2417" s="67" t="s">
        <v>9336</v>
      </c>
      <c r="C2417" s="118">
        <v>358</v>
      </c>
      <c r="D2417" s="118" t="s">
        <v>5714</v>
      </c>
      <c r="E2417" s="118" t="s">
        <v>8283</v>
      </c>
      <c r="F2417" s="67" t="s">
        <v>136</v>
      </c>
      <c r="G2417" s="203">
        <v>0</v>
      </c>
      <c r="H2417" s="67" t="s">
        <v>162</v>
      </c>
      <c r="I2417" s="3">
        <v>0</v>
      </c>
      <c r="J2417" s="196">
        <v>39707</v>
      </c>
      <c r="K2417" s="67">
        <v>0</v>
      </c>
      <c r="L2417" s="123">
        <f t="shared" ref="L2417:L2480" si="39">DATE(YEAR(J2417)-25,MONTH(J2417),DAY(J2417))</f>
        <v>30575</v>
      </c>
      <c r="M2417" s="118" t="s">
        <v>8283</v>
      </c>
      <c r="N2417" s="113" t="s">
        <v>9526</v>
      </c>
      <c r="S2417" s="118" t="s">
        <v>139</v>
      </c>
      <c r="T2417" s="67" t="s">
        <v>140</v>
      </c>
    </row>
    <row r="2418" spans="1:20" ht="23.25">
      <c r="A2418" s="67" t="s">
        <v>134</v>
      </c>
      <c r="B2418" s="67" t="s">
        <v>9336</v>
      </c>
      <c r="C2418" s="118">
        <v>359</v>
      </c>
      <c r="D2418" s="118" t="s">
        <v>5505</v>
      </c>
      <c r="E2418" s="118" t="s">
        <v>8284</v>
      </c>
      <c r="F2418" s="67" t="s">
        <v>136</v>
      </c>
      <c r="G2418" s="203">
        <v>0</v>
      </c>
      <c r="H2418" s="67" t="s">
        <v>162</v>
      </c>
      <c r="I2418" s="3">
        <v>0</v>
      </c>
      <c r="J2418" s="196">
        <v>39707</v>
      </c>
      <c r="K2418" s="67">
        <v>0</v>
      </c>
      <c r="L2418" s="123">
        <f t="shared" si="39"/>
        <v>30575</v>
      </c>
      <c r="M2418" s="118" t="s">
        <v>8284</v>
      </c>
      <c r="N2418" s="113" t="s">
        <v>9526</v>
      </c>
      <c r="S2418" s="118" t="s">
        <v>139</v>
      </c>
      <c r="T2418" s="67" t="s">
        <v>140</v>
      </c>
    </row>
    <row r="2419" spans="1:20" ht="23.25">
      <c r="A2419" s="67" t="s">
        <v>134</v>
      </c>
      <c r="B2419" s="67" t="s">
        <v>9336</v>
      </c>
      <c r="C2419" s="118">
        <v>363</v>
      </c>
      <c r="D2419" s="118" t="s">
        <v>5515</v>
      </c>
      <c r="E2419" s="118" t="s">
        <v>8285</v>
      </c>
      <c r="F2419" s="67" t="s">
        <v>136</v>
      </c>
      <c r="G2419" s="203">
        <v>0</v>
      </c>
      <c r="H2419" s="67" t="s">
        <v>162</v>
      </c>
      <c r="I2419" s="3">
        <v>0</v>
      </c>
      <c r="J2419" s="196">
        <v>39707</v>
      </c>
      <c r="K2419" s="67">
        <v>0</v>
      </c>
      <c r="L2419" s="123">
        <f t="shared" si="39"/>
        <v>30575</v>
      </c>
      <c r="M2419" s="118" t="s">
        <v>8285</v>
      </c>
      <c r="N2419" s="113" t="s">
        <v>9526</v>
      </c>
      <c r="S2419" s="118" t="s">
        <v>139</v>
      </c>
      <c r="T2419" s="67" t="s">
        <v>140</v>
      </c>
    </row>
    <row r="2420" spans="1:20" ht="23.25">
      <c r="A2420" s="67" t="s">
        <v>134</v>
      </c>
      <c r="B2420" s="67" t="s">
        <v>9336</v>
      </c>
      <c r="C2420" s="118">
        <v>369</v>
      </c>
      <c r="D2420" s="118" t="s">
        <v>5515</v>
      </c>
      <c r="E2420" s="118" t="s">
        <v>8286</v>
      </c>
      <c r="F2420" s="67" t="s">
        <v>136</v>
      </c>
      <c r="G2420" s="203">
        <v>0</v>
      </c>
      <c r="H2420" s="67" t="s">
        <v>162</v>
      </c>
      <c r="I2420" s="3">
        <v>0</v>
      </c>
      <c r="J2420" s="196">
        <v>39707</v>
      </c>
      <c r="K2420" s="67">
        <v>0</v>
      </c>
      <c r="L2420" s="123">
        <f t="shared" si="39"/>
        <v>30575</v>
      </c>
      <c r="M2420" s="118" t="s">
        <v>8286</v>
      </c>
      <c r="N2420" s="113" t="s">
        <v>9526</v>
      </c>
      <c r="S2420" s="118" t="s">
        <v>139</v>
      </c>
      <c r="T2420" s="67" t="s">
        <v>140</v>
      </c>
    </row>
    <row r="2421" spans="1:20" ht="23.25">
      <c r="A2421" s="67" t="s">
        <v>134</v>
      </c>
      <c r="B2421" s="67" t="s">
        <v>9336</v>
      </c>
      <c r="C2421" s="118">
        <v>34</v>
      </c>
      <c r="D2421" s="118" t="s">
        <v>5505</v>
      </c>
      <c r="E2421" s="118" t="s">
        <v>8287</v>
      </c>
      <c r="F2421" s="67" t="s">
        <v>136</v>
      </c>
      <c r="G2421" s="203">
        <v>0</v>
      </c>
      <c r="H2421" s="67" t="s">
        <v>162</v>
      </c>
      <c r="I2421" s="3">
        <v>0</v>
      </c>
      <c r="J2421" s="196">
        <v>39707</v>
      </c>
      <c r="K2421" s="67">
        <v>0</v>
      </c>
      <c r="L2421" s="123">
        <f t="shared" si="39"/>
        <v>30575</v>
      </c>
      <c r="M2421" s="118" t="s">
        <v>8287</v>
      </c>
      <c r="N2421" s="113" t="s">
        <v>9526</v>
      </c>
      <c r="S2421" s="118" t="s">
        <v>139</v>
      </c>
      <c r="T2421" s="67" t="s">
        <v>140</v>
      </c>
    </row>
    <row r="2422" spans="1:20" ht="23.25">
      <c r="A2422" s="67" t="s">
        <v>134</v>
      </c>
      <c r="B2422" s="67" t="s">
        <v>9336</v>
      </c>
      <c r="C2422" s="118">
        <v>373</v>
      </c>
      <c r="D2422" s="118" t="s">
        <v>5544</v>
      </c>
      <c r="E2422" s="118" t="s">
        <v>8288</v>
      </c>
      <c r="F2422" s="67" t="s">
        <v>136</v>
      </c>
      <c r="G2422" s="203">
        <v>0</v>
      </c>
      <c r="H2422" s="67" t="s">
        <v>162</v>
      </c>
      <c r="I2422" s="3">
        <v>0</v>
      </c>
      <c r="J2422" s="196">
        <v>39707</v>
      </c>
      <c r="K2422" s="67">
        <v>0</v>
      </c>
      <c r="L2422" s="123">
        <f t="shared" si="39"/>
        <v>30575</v>
      </c>
      <c r="M2422" s="118" t="s">
        <v>8288</v>
      </c>
      <c r="N2422" s="113" t="s">
        <v>9526</v>
      </c>
      <c r="S2422" s="118" t="s">
        <v>139</v>
      </c>
      <c r="T2422" s="67" t="s">
        <v>140</v>
      </c>
    </row>
    <row r="2423" spans="1:20" ht="23.25">
      <c r="A2423" s="67" t="s">
        <v>134</v>
      </c>
      <c r="B2423" s="67" t="s">
        <v>9336</v>
      </c>
      <c r="C2423" s="118">
        <v>374</v>
      </c>
      <c r="D2423" s="118" t="s">
        <v>9345</v>
      </c>
      <c r="E2423" s="118" t="s">
        <v>8289</v>
      </c>
      <c r="F2423" s="67" t="s">
        <v>136</v>
      </c>
      <c r="G2423" s="203">
        <v>0</v>
      </c>
      <c r="H2423" s="67" t="s">
        <v>162</v>
      </c>
      <c r="I2423" s="3">
        <v>0</v>
      </c>
      <c r="J2423" s="196">
        <v>39707</v>
      </c>
      <c r="K2423" s="67">
        <v>0</v>
      </c>
      <c r="L2423" s="123">
        <f t="shared" si="39"/>
        <v>30575</v>
      </c>
      <c r="M2423" s="118" t="s">
        <v>8289</v>
      </c>
      <c r="N2423" s="113" t="s">
        <v>9526</v>
      </c>
      <c r="S2423" s="118" t="s">
        <v>139</v>
      </c>
      <c r="T2423" s="67" t="s">
        <v>140</v>
      </c>
    </row>
    <row r="2424" spans="1:20" ht="23.25">
      <c r="A2424" s="67" t="s">
        <v>134</v>
      </c>
      <c r="B2424" s="67" t="s">
        <v>9336</v>
      </c>
      <c r="C2424" s="118">
        <v>375</v>
      </c>
      <c r="D2424" s="118" t="s">
        <v>5551</v>
      </c>
      <c r="E2424" s="118" t="s">
        <v>8290</v>
      </c>
      <c r="F2424" s="67" t="s">
        <v>136</v>
      </c>
      <c r="G2424" s="203">
        <v>0</v>
      </c>
      <c r="H2424" s="67" t="s">
        <v>162</v>
      </c>
      <c r="I2424" s="3">
        <v>0</v>
      </c>
      <c r="J2424" s="196">
        <v>39707</v>
      </c>
      <c r="K2424" s="67">
        <v>0</v>
      </c>
      <c r="L2424" s="123">
        <f t="shared" si="39"/>
        <v>30575</v>
      </c>
      <c r="M2424" s="118" t="s">
        <v>8290</v>
      </c>
      <c r="N2424" s="113" t="s">
        <v>9526</v>
      </c>
      <c r="S2424" s="118" t="s">
        <v>139</v>
      </c>
      <c r="T2424" s="67" t="s">
        <v>140</v>
      </c>
    </row>
    <row r="2425" spans="1:20" ht="23.25">
      <c r="A2425" s="67" t="s">
        <v>134</v>
      </c>
      <c r="B2425" s="67" t="s">
        <v>9336</v>
      </c>
      <c r="C2425" s="118">
        <v>376</v>
      </c>
      <c r="D2425" s="118" t="s">
        <v>9346</v>
      </c>
      <c r="E2425" s="118" t="s">
        <v>8291</v>
      </c>
      <c r="F2425" s="67" t="s">
        <v>136</v>
      </c>
      <c r="G2425" s="203">
        <v>0</v>
      </c>
      <c r="H2425" s="67" t="s">
        <v>162</v>
      </c>
      <c r="I2425" s="3">
        <v>0</v>
      </c>
      <c r="J2425" s="196">
        <v>39707</v>
      </c>
      <c r="K2425" s="67">
        <v>0</v>
      </c>
      <c r="L2425" s="123">
        <f t="shared" si="39"/>
        <v>30575</v>
      </c>
      <c r="M2425" s="118" t="s">
        <v>8291</v>
      </c>
      <c r="N2425" s="113" t="s">
        <v>9526</v>
      </c>
      <c r="S2425" s="118" t="s">
        <v>139</v>
      </c>
      <c r="T2425" s="67" t="s">
        <v>140</v>
      </c>
    </row>
    <row r="2426" spans="1:20" ht="23.25">
      <c r="A2426" s="67" t="s">
        <v>134</v>
      </c>
      <c r="B2426" s="67" t="s">
        <v>9336</v>
      </c>
      <c r="C2426" s="118">
        <v>378</v>
      </c>
      <c r="D2426" s="118" t="s">
        <v>5573</v>
      </c>
      <c r="E2426" s="118" t="s">
        <v>8292</v>
      </c>
      <c r="F2426" s="67" t="s">
        <v>136</v>
      </c>
      <c r="G2426" s="203">
        <v>0</v>
      </c>
      <c r="H2426" s="67" t="s">
        <v>162</v>
      </c>
      <c r="I2426" s="3">
        <v>0</v>
      </c>
      <c r="J2426" s="196">
        <v>39707</v>
      </c>
      <c r="K2426" s="67">
        <v>0</v>
      </c>
      <c r="L2426" s="123">
        <f t="shared" si="39"/>
        <v>30575</v>
      </c>
      <c r="M2426" s="118" t="s">
        <v>8292</v>
      </c>
      <c r="N2426" s="113" t="s">
        <v>9526</v>
      </c>
      <c r="S2426" s="118" t="s">
        <v>139</v>
      </c>
      <c r="T2426" s="67" t="s">
        <v>140</v>
      </c>
    </row>
    <row r="2427" spans="1:20" ht="23.25">
      <c r="A2427" s="67" t="s">
        <v>134</v>
      </c>
      <c r="B2427" s="67" t="s">
        <v>9336</v>
      </c>
      <c r="C2427" s="118">
        <v>380</v>
      </c>
      <c r="D2427" s="118" t="s">
        <v>5597</v>
      </c>
      <c r="E2427" s="118" t="s">
        <v>8293</v>
      </c>
      <c r="F2427" s="67" t="s">
        <v>136</v>
      </c>
      <c r="G2427" s="203">
        <v>0</v>
      </c>
      <c r="H2427" s="67" t="s">
        <v>162</v>
      </c>
      <c r="I2427" s="3">
        <v>0</v>
      </c>
      <c r="J2427" s="196">
        <v>39707</v>
      </c>
      <c r="K2427" s="67">
        <v>0</v>
      </c>
      <c r="L2427" s="123">
        <f t="shared" si="39"/>
        <v>30575</v>
      </c>
      <c r="M2427" s="118" t="s">
        <v>8293</v>
      </c>
      <c r="N2427" s="113" t="s">
        <v>9526</v>
      </c>
      <c r="S2427" s="118" t="s">
        <v>139</v>
      </c>
      <c r="T2427" s="67" t="s">
        <v>140</v>
      </c>
    </row>
    <row r="2428" spans="1:20" ht="23.25">
      <c r="A2428" s="67" t="s">
        <v>134</v>
      </c>
      <c r="B2428" s="67" t="s">
        <v>9336</v>
      </c>
      <c r="C2428" s="118">
        <v>382</v>
      </c>
      <c r="D2428" s="118" t="s">
        <v>5485</v>
      </c>
      <c r="E2428" s="118" t="s">
        <v>8294</v>
      </c>
      <c r="F2428" s="67" t="s">
        <v>136</v>
      </c>
      <c r="G2428" s="203">
        <v>0</v>
      </c>
      <c r="H2428" s="67" t="s">
        <v>162</v>
      </c>
      <c r="I2428" s="3">
        <v>0</v>
      </c>
      <c r="J2428" s="196">
        <v>39707</v>
      </c>
      <c r="K2428" s="67">
        <v>0</v>
      </c>
      <c r="L2428" s="123">
        <f t="shared" si="39"/>
        <v>30575</v>
      </c>
      <c r="M2428" s="118" t="s">
        <v>8294</v>
      </c>
      <c r="N2428" s="113" t="s">
        <v>9526</v>
      </c>
      <c r="S2428" s="118" t="s">
        <v>139</v>
      </c>
      <c r="T2428" s="67" t="s">
        <v>140</v>
      </c>
    </row>
    <row r="2429" spans="1:20" ht="23.25">
      <c r="A2429" s="67" t="s">
        <v>134</v>
      </c>
      <c r="B2429" s="67" t="s">
        <v>9336</v>
      </c>
      <c r="C2429" s="118">
        <v>93</v>
      </c>
      <c r="D2429" s="118" t="s">
        <v>5556</v>
      </c>
      <c r="E2429" s="118" t="s">
        <v>8295</v>
      </c>
      <c r="F2429" s="67" t="s">
        <v>136</v>
      </c>
      <c r="G2429" s="203">
        <v>0</v>
      </c>
      <c r="H2429" s="67" t="s">
        <v>162</v>
      </c>
      <c r="I2429" s="3">
        <v>0</v>
      </c>
      <c r="J2429" s="196">
        <v>39707</v>
      </c>
      <c r="K2429" s="67">
        <v>0</v>
      </c>
      <c r="L2429" s="123">
        <f t="shared" si="39"/>
        <v>30575</v>
      </c>
      <c r="M2429" s="118" t="s">
        <v>8295</v>
      </c>
      <c r="N2429" s="113" t="s">
        <v>9526</v>
      </c>
      <c r="S2429" s="118" t="s">
        <v>139</v>
      </c>
      <c r="T2429" s="67" t="s">
        <v>140</v>
      </c>
    </row>
    <row r="2430" spans="1:20" ht="23.25">
      <c r="A2430" s="67" t="s">
        <v>134</v>
      </c>
      <c r="B2430" s="67" t="s">
        <v>9336</v>
      </c>
      <c r="C2430" s="118">
        <v>333</v>
      </c>
      <c r="D2430" s="118" t="s">
        <v>5547</v>
      </c>
      <c r="E2430" s="118" t="s">
        <v>8296</v>
      </c>
      <c r="F2430" s="67" t="s">
        <v>136</v>
      </c>
      <c r="G2430" s="203">
        <v>0</v>
      </c>
      <c r="H2430" s="67" t="s">
        <v>162</v>
      </c>
      <c r="I2430" s="3">
        <v>0</v>
      </c>
      <c r="J2430" s="196">
        <v>39707</v>
      </c>
      <c r="K2430" s="67">
        <v>0</v>
      </c>
      <c r="L2430" s="123">
        <f t="shared" si="39"/>
        <v>30575</v>
      </c>
      <c r="M2430" s="118" t="s">
        <v>8296</v>
      </c>
      <c r="N2430" s="113" t="s">
        <v>9526</v>
      </c>
      <c r="S2430" s="118" t="s">
        <v>139</v>
      </c>
      <c r="T2430" s="67" t="s">
        <v>140</v>
      </c>
    </row>
    <row r="2431" spans="1:20" ht="23.25">
      <c r="A2431" s="67" t="s">
        <v>134</v>
      </c>
      <c r="B2431" s="67" t="s">
        <v>9336</v>
      </c>
      <c r="C2431" s="118">
        <v>386</v>
      </c>
      <c r="D2431" s="118" t="s">
        <v>5675</v>
      </c>
      <c r="E2431" s="118" t="s">
        <v>8297</v>
      </c>
      <c r="F2431" s="67" t="s">
        <v>136</v>
      </c>
      <c r="G2431" s="203">
        <v>0</v>
      </c>
      <c r="H2431" s="67" t="s">
        <v>162</v>
      </c>
      <c r="I2431" s="3">
        <v>0</v>
      </c>
      <c r="J2431" s="196">
        <v>39707</v>
      </c>
      <c r="K2431" s="67">
        <v>0</v>
      </c>
      <c r="L2431" s="123">
        <f t="shared" si="39"/>
        <v>30575</v>
      </c>
      <c r="M2431" s="118" t="s">
        <v>8297</v>
      </c>
      <c r="N2431" s="113" t="s">
        <v>9526</v>
      </c>
      <c r="S2431" s="118" t="s">
        <v>139</v>
      </c>
      <c r="T2431" s="67" t="s">
        <v>140</v>
      </c>
    </row>
    <row r="2432" spans="1:20" ht="23.25">
      <c r="A2432" s="67" t="s">
        <v>134</v>
      </c>
      <c r="B2432" s="67" t="s">
        <v>9336</v>
      </c>
      <c r="C2432" s="118">
        <v>389</v>
      </c>
      <c r="D2432" s="118" t="s">
        <v>5573</v>
      </c>
      <c r="E2432" s="118" t="s">
        <v>8298</v>
      </c>
      <c r="F2432" s="67" t="s">
        <v>136</v>
      </c>
      <c r="G2432" s="203">
        <v>0</v>
      </c>
      <c r="H2432" s="67" t="s">
        <v>162</v>
      </c>
      <c r="I2432" s="3">
        <v>0</v>
      </c>
      <c r="J2432" s="196">
        <v>39707</v>
      </c>
      <c r="K2432" s="67">
        <v>0</v>
      </c>
      <c r="L2432" s="123">
        <f t="shared" si="39"/>
        <v>30575</v>
      </c>
      <c r="M2432" s="118" t="s">
        <v>8298</v>
      </c>
      <c r="N2432" s="113" t="s">
        <v>9526</v>
      </c>
      <c r="S2432" s="118" t="s">
        <v>139</v>
      </c>
      <c r="T2432" s="67" t="s">
        <v>140</v>
      </c>
    </row>
    <row r="2433" spans="1:20" ht="23.25">
      <c r="A2433" s="67" t="s">
        <v>134</v>
      </c>
      <c r="B2433" s="67" t="s">
        <v>9336</v>
      </c>
      <c r="C2433" s="118">
        <v>341</v>
      </c>
      <c r="D2433" s="118" t="s">
        <v>5485</v>
      </c>
      <c r="E2433" s="118" t="s">
        <v>8299</v>
      </c>
      <c r="F2433" s="67" t="s">
        <v>136</v>
      </c>
      <c r="G2433" s="203">
        <v>0</v>
      </c>
      <c r="H2433" s="67" t="s">
        <v>162</v>
      </c>
      <c r="I2433" s="3">
        <v>0</v>
      </c>
      <c r="J2433" s="196">
        <v>39707</v>
      </c>
      <c r="K2433" s="67">
        <v>0</v>
      </c>
      <c r="L2433" s="123">
        <f t="shared" si="39"/>
        <v>30575</v>
      </c>
      <c r="M2433" s="118" t="s">
        <v>8299</v>
      </c>
      <c r="N2433" s="113" t="s">
        <v>9526</v>
      </c>
      <c r="S2433" s="118" t="s">
        <v>139</v>
      </c>
      <c r="T2433" s="67" t="s">
        <v>140</v>
      </c>
    </row>
    <row r="2434" spans="1:20" ht="23.25">
      <c r="A2434" s="67" t="s">
        <v>134</v>
      </c>
      <c r="B2434" s="67" t="s">
        <v>9336</v>
      </c>
      <c r="C2434" s="118">
        <v>393</v>
      </c>
      <c r="D2434" s="118" t="s">
        <v>5675</v>
      </c>
      <c r="E2434" s="118" t="s">
        <v>8300</v>
      </c>
      <c r="F2434" s="67" t="s">
        <v>136</v>
      </c>
      <c r="G2434" s="203">
        <v>0</v>
      </c>
      <c r="H2434" s="67" t="s">
        <v>162</v>
      </c>
      <c r="I2434" s="3">
        <v>0</v>
      </c>
      <c r="J2434" s="196">
        <v>39707</v>
      </c>
      <c r="K2434" s="67">
        <v>0</v>
      </c>
      <c r="L2434" s="123">
        <f t="shared" si="39"/>
        <v>30575</v>
      </c>
      <c r="M2434" s="118" t="s">
        <v>8300</v>
      </c>
      <c r="N2434" s="113" t="s">
        <v>9526</v>
      </c>
      <c r="S2434" s="118" t="s">
        <v>139</v>
      </c>
      <c r="T2434" s="67" t="s">
        <v>140</v>
      </c>
    </row>
    <row r="2435" spans="1:20" ht="23.25">
      <c r="A2435" s="67" t="s">
        <v>134</v>
      </c>
      <c r="B2435" s="67" t="s">
        <v>9336</v>
      </c>
      <c r="C2435" s="118">
        <v>397</v>
      </c>
      <c r="D2435" s="118" t="s">
        <v>5544</v>
      </c>
      <c r="E2435" s="118" t="s">
        <v>8301</v>
      </c>
      <c r="F2435" s="67" t="s">
        <v>136</v>
      </c>
      <c r="G2435" s="203">
        <v>0</v>
      </c>
      <c r="H2435" s="67" t="s">
        <v>162</v>
      </c>
      <c r="I2435" s="3">
        <v>0</v>
      </c>
      <c r="J2435" s="196">
        <v>39707</v>
      </c>
      <c r="K2435" s="67">
        <v>0</v>
      </c>
      <c r="L2435" s="123">
        <f t="shared" si="39"/>
        <v>30575</v>
      </c>
      <c r="M2435" s="118" t="s">
        <v>8301</v>
      </c>
      <c r="N2435" s="113" t="s">
        <v>9526</v>
      </c>
      <c r="S2435" s="118" t="s">
        <v>139</v>
      </c>
      <c r="T2435" s="67" t="s">
        <v>140</v>
      </c>
    </row>
    <row r="2436" spans="1:20" ht="23.25">
      <c r="A2436" s="67" t="s">
        <v>134</v>
      </c>
      <c r="B2436" s="67" t="s">
        <v>9336</v>
      </c>
      <c r="C2436" s="118">
        <v>398</v>
      </c>
      <c r="D2436" s="118" t="s">
        <v>5485</v>
      </c>
      <c r="E2436" s="118" t="s">
        <v>8302</v>
      </c>
      <c r="F2436" s="67" t="s">
        <v>136</v>
      </c>
      <c r="G2436" s="203">
        <v>0</v>
      </c>
      <c r="H2436" s="67" t="s">
        <v>162</v>
      </c>
      <c r="I2436" s="3">
        <v>0</v>
      </c>
      <c r="J2436" s="196">
        <v>39707</v>
      </c>
      <c r="K2436" s="67">
        <v>0</v>
      </c>
      <c r="L2436" s="123">
        <f t="shared" si="39"/>
        <v>30575</v>
      </c>
      <c r="M2436" s="118" t="s">
        <v>8302</v>
      </c>
      <c r="N2436" s="113" t="s">
        <v>9526</v>
      </c>
      <c r="S2436" s="118" t="s">
        <v>139</v>
      </c>
      <c r="T2436" s="67" t="s">
        <v>140</v>
      </c>
    </row>
    <row r="2437" spans="1:20" ht="23.25">
      <c r="A2437" s="67" t="s">
        <v>134</v>
      </c>
      <c r="B2437" s="67" t="s">
        <v>9336</v>
      </c>
      <c r="C2437" s="118">
        <v>337</v>
      </c>
      <c r="D2437" s="118" t="s">
        <v>5551</v>
      </c>
      <c r="E2437" s="118" t="s">
        <v>8303</v>
      </c>
      <c r="F2437" s="67" t="s">
        <v>136</v>
      </c>
      <c r="G2437" s="203">
        <v>0</v>
      </c>
      <c r="H2437" s="67" t="s">
        <v>162</v>
      </c>
      <c r="I2437" s="3">
        <v>0</v>
      </c>
      <c r="J2437" s="196">
        <v>39707</v>
      </c>
      <c r="K2437" s="67">
        <v>0</v>
      </c>
      <c r="L2437" s="123">
        <f t="shared" si="39"/>
        <v>30575</v>
      </c>
      <c r="M2437" s="118" t="s">
        <v>8303</v>
      </c>
      <c r="N2437" s="113" t="s">
        <v>9526</v>
      </c>
      <c r="S2437" s="118" t="s">
        <v>139</v>
      </c>
      <c r="T2437" s="67" t="s">
        <v>140</v>
      </c>
    </row>
    <row r="2438" spans="1:20" ht="23.25">
      <c r="A2438" s="67" t="s">
        <v>134</v>
      </c>
      <c r="B2438" s="67" t="s">
        <v>9336</v>
      </c>
      <c r="C2438" s="118">
        <v>2</v>
      </c>
      <c r="D2438" s="118" t="s">
        <v>5490</v>
      </c>
      <c r="E2438" s="118" t="s">
        <v>8304</v>
      </c>
      <c r="F2438" s="67" t="s">
        <v>136</v>
      </c>
      <c r="G2438" s="203">
        <v>0</v>
      </c>
      <c r="H2438" s="67" t="s">
        <v>162</v>
      </c>
      <c r="I2438" s="3">
        <v>0</v>
      </c>
      <c r="J2438" s="196">
        <v>39707</v>
      </c>
      <c r="K2438" s="67">
        <v>0</v>
      </c>
      <c r="L2438" s="123">
        <f t="shared" si="39"/>
        <v>30575</v>
      </c>
      <c r="M2438" s="118" t="s">
        <v>8304</v>
      </c>
      <c r="N2438" s="113" t="s">
        <v>9526</v>
      </c>
      <c r="S2438" s="118" t="s">
        <v>139</v>
      </c>
      <c r="T2438" s="67" t="s">
        <v>140</v>
      </c>
    </row>
    <row r="2439" spans="1:20" ht="23.25">
      <c r="A2439" s="67" t="s">
        <v>134</v>
      </c>
      <c r="B2439" s="67" t="s">
        <v>9336</v>
      </c>
      <c r="C2439" s="118">
        <v>192</v>
      </c>
      <c r="D2439" s="118" t="s">
        <v>5611</v>
      </c>
      <c r="E2439" s="118" t="s">
        <v>8305</v>
      </c>
      <c r="F2439" s="67" t="s">
        <v>136</v>
      </c>
      <c r="G2439" s="203">
        <v>0</v>
      </c>
      <c r="H2439" s="67" t="s">
        <v>162</v>
      </c>
      <c r="I2439" s="3">
        <v>0</v>
      </c>
      <c r="J2439" s="196">
        <v>39707</v>
      </c>
      <c r="K2439" s="67">
        <v>0</v>
      </c>
      <c r="L2439" s="123">
        <f t="shared" si="39"/>
        <v>30575</v>
      </c>
      <c r="M2439" s="118" t="s">
        <v>8305</v>
      </c>
      <c r="N2439" s="113" t="s">
        <v>9526</v>
      </c>
      <c r="S2439" s="118" t="s">
        <v>139</v>
      </c>
      <c r="T2439" s="67" t="s">
        <v>140</v>
      </c>
    </row>
    <row r="2440" spans="1:20" ht="23.25">
      <c r="A2440" s="67" t="s">
        <v>134</v>
      </c>
      <c r="B2440" s="67" t="s">
        <v>9336</v>
      </c>
      <c r="C2440" s="118">
        <v>419</v>
      </c>
      <c r="D2440" s="118" t="s">
        <v>5611</v>
      </c>
      <c r="E2440" s="118" t="s">
        <v>8306</v>
      </c>
      <c r="F2440" s="67" t="s">
        <v>136</v>
      </c>
      <c r="G2440" s="203">
        <v>0</v>
      </c>
      <c r="H2440" s="67" t="s">
        <v>162</v>
      </c>
      <c r="I2440" s="3">
        <v>0</v>
      </c>
      <c r="J2440" s="196">
        <v>39707</v>
      </c>
      <c r="K2440" s="67">
        <v>0</v>
      </c>
      <c r="L2440" s="123">
        <f t="shared" si="39"/>
        <v>30575</v>
      </c>
      <c r="M2440" s="118" t="s">
        <v>8306</v>
      </c>
      <c r="N2440" s="113" t="s">
        <v>9526</v>
      </c>
      <c r="S2440" s="118" t="s">
        <v>139</v>
      </c>
      <c r="T2440" s="67" t="s">
        <v>140</v>
      </c>
    </row>
    <row r="2441" spans="1:20" ht="23.25">
      <c r="A2441" s="67" t="s">
        <v>134</v>
      </c>
      <c r="B2441" s="67" t="s">
        <v>9336</v>
      </c>
      <c r="C2441" s="118">
        <v>421</v>
      </c>
      <c r="D2441" s="118" t="s">
        <v>5526</v>
      </c>
      <c r="E2441" s="118" t="s">
        <v>8307</v>
      </c>
      <c r="F2441" s="67" t="s">
        <v>136</v>
      </c>
      <c r="G2441" s="203">
        <v>0</v>
      </c>
      <c r="H2441" s="67" t="s">
        <v>162</v>
      </c>
      <c r="I2441" s="3">
        <v>0</v>
      </c>
      <c r="J2441" s="196">
        <v>39707</v>
      </c>
      <c r="K2441" s="67">
        <v>0</v>
      </c>
      <c r="L2441" s="123">
        <f t="shared" si="39"/>
        <v>30575</v>
      </c>
      <c r="M2441" s="118" t="s">
        <v>8307</v>
      </c>
      <c r="N2441" s="113" t="s">
        <v>9526</v>
      </c>
      <c r="S2441" s="118" t="s">
        <v>139</v>
      </c>
      <c r="T2441" s="67" t="s">
        <v>140</v>
      </c>
    </row>
    <row r="2442" spans="1:20" ht="23.25">
      <c r="A2442" s="67" t="s">
        <v>134</v>
      </c>
      <c r="B2442" s="67" t="s">
        <v>9336</v>
      </c>
      <c r="C2442" s="118">
        <v>290</v>
      </c>
      <c r="D2442" s="118" t="s">
        <v>5504</v>
      </c>
      <c r="E2442" s="118" t="s">
        <v>8308</v>
      </c>
      <c r="F2442" s="67" t="s">
        <v>136</v>
      </c>
      <c r="G2442" s="203">
        <v>0</v>
      </c>
      <c r="H2442" s="67" t="s">
        <v>162</v>
      </c>
      <c r="I2442" s="3">
        <v>0</v>
      </c>
      <c r="J2442" s="196">
        <v>39707</v>
      </c>
      <c r="K2442" s="67">
        <v>0</v>
      </c>
      <c r="L2442" s="123">
        <f t="shared" si="39"/>
        <v>30575</v>
      </c>
      <c r="M2442" s="118" t="s">
        <v>8308</v>
      </c>
      <c r="N2442" s="113" t="s">
        <v>9526</v>
      </c>
      <c r="S2442" s="118" t="s">
        <v>139</v>
      </c>
      <c r="T2442" s="67" t="s">
        <v>140</v>
      </c>
    </row>
    <row r="2443" spans="1:20" ht="23.25">
      <c r="A2443" s="67" t="s">
        <v>134</v>
      </c>
      <c r="B2443" s="67" t="s">
        <v>9336</v>
      </c>
      <c r="C2443" s="118">
        <v>74</v>
      </c>
      <c r="D2443" s="118" t="s">
        <v>5504</v>
      </c>
      <c r="E2443" s="118" t="s">
        <v>8309</v>
      </c>
      <c r="F2443" s="67" t="s">
        <v>136</v>
      </c>
      <c r="G2443" s="203">
        <v>0</v>
      </c>
      <c r="H2443" s="67" t="s">
        <v>162</v>
      </c>
      <c r="I2443" s="3">
        <v>0</v>
      </c>
      <c r="J2443" s="196">
        <v>39707</v>
      </c>
      <c r="K2443" s="67">
        <v>0</v>
      </c>
      <c r="L2443" s="123">
        <f t="shared" si="39"/>
        <v>30575</v>
      </c>
      <c r="M2443" s="118" t="s">
        <v>8309</v>
      </c>
      <c r="N2443" s="113" t="s">
        <v>9526</v>
      </c>
      <c r="S2443" s="118" t="s">
        <v>139</v>
      </c>
      <c r="T2443" s="67" t="s">
        <v>140</v>
      </c>
    </row>
    <row r="2444" spans="1:20" ht="23.25">
      <c r="A2444" s="67" t="s">
        <v>134</v>
      </c>
      <c r="B2444" s="67" t="s">
        <v>9336</v>
      </c>
      <c r="C2444" s="118">
        <v>422</v>
      </c>
      <c r="D2444" s="118" t="s">
        <v>5504</v>
      </c>
      <c r="E2444" s="118" t="s">
        <v>8310</v>
      </c>
      <c r="F2444" s="67" t="s">
        <v>136</v>
      </c>
      <c r="G2444" s="203">
        <v>0</v>
      </c>
      <c r="H2444" s="67" t="s">
        <v>162</v>
      </c>
      <c r="I2444" s="3">
        <v>0</v>
      </c>
      <c r="J2444" s="196">
        <v>39707</v>
      </c>
      <c r="K2444" s="67">
        <v>0</v>
      </c>
      <c r="L2444" s="123">
        <f t="shared" si="39"/>
        <v>30575</v>
      </c>
      <c r="M2444" s="118" t="s">
        <v>8310</v>
      </c>
      <c r="N2444" s="113" t="s">
        <v>9526</v>
      </c>
      <c r="S2444" s="118" t="s">
        <v>139</v>
      </c>
      <c r="T2444" s="67" t="s">
        <v>140</v>
      </c>
    </row>
    <row r="2445" spans="1:20" ht="23.25">
      <c r="A2445" s="67" t="s">
        <v>134</v>
      </c>
      <c r="B2445" s="67" t="s">
        <v>9336</v>
      </c>
      <c r="C2445" s="118">
        <v>423</v>
      </c>
      <c r="D2445" s="118" t="s">
        <v>5504</v>
      </c>
      <c r="E2445" s="118" t="s">
        <v>8311</v>
      </c>
      <c r="F2445" s="67" t="s">
        <v>136</v>
      </c>
      <c r="G2445" s="203">
        <v>0</v>
      </c>
      <c r="H2445" s="67" t="s">
        <v>162</v>
      </c>
      <c r="I2445" s="3">
        <v>0</v>
      </c>
      <c r="J2445" s="196">
        <v>39707</v>
      </c>
      <c r="K2445" s="67">
        <v>0</v>
      </c>
      <c r="L2445" s="123">
        <f t="shared" si="39"/>
        <v>30575</v>
      </c>
      <c r="M2445" s="118" t="s">
        <v>8311</v>
      </c>
      <c r="N2445" s="113" t="s">
        <v>9526</v>
      </c>
      <c r="S2445" s="118" t="s">
        <v>139</v>
      </c>
      <c r="T2445" s="67" t="s">
        <v>140</v>
      </c>
    </row>
    <row r="2446" spans="1:20" ht="23.25">
      <c r="A2446" s="67" t="s">
        <v>134</v>
      </c>
      <c r="B2446" s="67" t="s">
        <v>9336</v>
      </c>
      <c r="C2446" s="118">
        <v>425</v>
      </c>
      <c r="D2446" s="118" t="s">
        <v>5504</v>
      </c>
      <c r="E2446" s="118" t="s">
        <v>8312</v>
      </c>
      <c r="F2446" s="67" t="s">
        <v>136</v>
      </c>
      <c r="G2446" s="203">
        <v>0</v>
      </c>
      <c r="H2446" s="67" t="s">
        <v>162</v>
      </c>
      <c r="I2446" s="3">
        <v>0</v>
      </c>
      <c r="J2446" s="196">
        <v>39707</v>
      </c>
      <c r="K2446" s="67">
        <v>0</v>
      </c>
      <c r="L2446" s="123">
        <f t="shared" si="39"/>
        <v>30575</v>
      </c>
      <c r="M2446" s="118" t="s">
        <v>8312</v>
      </c>
      <c r="N2446" s="113" t="s">
        <v>9526</v>
      </c>
      <c r="S2446" s="118" t="s">
        <v>139</v>
      </c>
      <c r="T2446" s="67" t="s">
        <v>140</v>
      </c>
    </row>
    <row r="2447" spans="1:20" ht="23.25">
      <c r="A2447" s="67" t="s">
        <v>134</v>
      </c>
      <c r="B2447" s="67" t="s">
        <v>9336</v>
      </c>
      <c r="C2447" s="118">
        <v>427</v>
      </c>
      <c r="D2447" s="118" t="s">
        <v>170</v>
      </c>
      <c r="E2447" s="118" t="s">
        <v>8313</v>
      </c>
      <c r="F2447" s="67" t="s">
        <v>136</v>
      </c>
      <c r="G2447" s="203">
        <v>0</v>
      </c>
      <c r="H2447" s="67" t="s">
        <v>162</v>
      </c>
      <c r="I2447" s="3">
        <v>0</v>
      </c>
      <c r="J2447" s="196">
        <v>39707</v>
      </c>
      <c r="K2447" s="67">
        <v>0</v>
      </c>
      <c r="L2447" s="123">
        <f t="shared" si="39"/>
        <v>30575</v>
      </c>
      <c r="M2447" s="118" t="s">
        <v>8313</v>
      </c>
      <c r="N2447" s="113" t="s">
        <v>9526</v>
      </c>
      <c r="S2447" s="118" t="s">
        <v>139</v>
      </c>
      <c r="T2447" s="67" t="s">
        <v>140</v>
      </c>
    </row>
    <row r="2448" spans="1:20" ht="23.25">
      <c r="A2448" s="67" t="s">
        <v>134</v>
      </c>
      <c r="B2448" s="67" t="s">
        <v>9336</v>
      </c>
      <c r="C2448" s="118">
        <v>428</v>
      </c>
      <c r="D2448" s="118" t="s">
        <v>5540</v>
      </c>
      <c r="E2448" s="118" t="s">
        <v>8314</v>
      </c>
      <c r="F2448" s="67" t="s">
        <v>136</v>
      </c>
      <c r="G2448" s="203">
        <v>0</v>
      </c>
      <c r="H2448" s="67" t="s">
        <v>162</v>
      </c>
      <c r="I2448" s="3">
        <v>0</v>
      </c>
      <c r="J2448" s="196">
        <v>39707</v>
      </c>
      <c r="K2448" s="67">
        <v>0</v>
      </c>
      <c r="L2448" s="123">
        <f t="shared" si="39"/>
        <v>30575</v>
      </c>
      <c r="M2448" s="118" t="s">
        <v>8314</v>
      </c>
      <c r="N2448" s="113" t="s">
        <v>9526</v>
      </c>
      <c r="S2448" s="118" t="s">
        <v>139</v>
      </c>
      <c r="T2448" s="67" t="s">
        <v>140</v>
      </c>
    </row>
    <row r="2449" spans="1:20" ht="23.25">
      <c r="A2449" s="67" t="s">
        <v>134</v>
      </c>
      <c r="B2449" s="67" t="s">
        <v>9336</v>
      </c>
      <c r="C2449" s="118">
        <v>1480</v>
      </c>
      <c r="D2449" s="118" t="s">
        <v>5540</v>
      </c>
      <c r="E2449" s="118" t="s">
        <v>8315</v>
      </c>
      <c r="F2449" s="67" t="s">
        <v>136</v>
      </c>
      <c r="G2449" s="203">
        <v>0</v>
      </c>
      <c r="H2449" s="67" t="s">
        <v>162</v>
      </c>
      <c r="I2449" s="3">
        <v>0</v>
      </c>
      <c r="J2449" s="196">
        <v>39707</v>
      </c>
      <c r="K2449" s="67">
        <v>0</v>
      </c>
      <c r="L2449" s="123">
        <f t="shared" si="39"/>
        <v>30575</v>
      </c>
      <c r="M2449" s="118" t="s">
        <v>8315</v>
      </c>
      <c r="N2449" s="113" t="s">
        <v>9526</v>
      </c>
      <c r="S2449" s="118" t="s">
        <v>139</v>
      </c>
      <c r="T2449" s="67" t="s">
        <v>140</v>
      </c>
    </row>
    <row r="2450" spans="1:20" ht="23.25">
      <c r="A2450" s="67" t="s">
        <v>134</v>
      </c>
      <c r="B2450" s="67" t="s">
        <v>9336</v>
      </c>
      <c r="C2450" s="118">
        <v>430</v>
      </c>
      <c r="D2450" s="118" t="s">
        <v>170</v>
      </c>
      <c r="E2450" s="118" t="s">
        <v>8316</v>
      </c>
      <c r="F2450" s="67" t="s">
        <v>136</v>
      </c>
      <c r="G2450" s="203">
        <v>0</v>
      </c>
      <c r="H2450" s="67" t="s">
        <v>162</v>
      </c>
      <c r="I2450" s="3">
        <v>0</v>
      </c>
      <c r="J2450" s="196">
        <v>39707</v>
      </c>
      <c r="K2450" s="67">
        <v>0</v>
      </c>
      <c r="L2450" s="123">
        <f t="shared" si="39"/>
        <v>30575</v>
      </c>
      <c r="M2450" s="118" t="s">
        <v>8316</v>
      </c>
      <c r="N2450" s="113" t="s">
        <v>9526</v>
      </c>
      <c r="S2450" s="118" t="s">
        <v>139</v>
      </c>
      <c r="T2450" s="67" t="s">
        <v>140</v>
      </c>
    </row>
    <row r="2451" spans="1:20" ht="23.25">
      <c r="A2451" s="67" t="s">
        <v>134</v>
      </c>
      <c r="B2451" s="67" t="s">
        <v>9336</v>
      </c>
      <c r="C2451" s="118">
        <v>201</v>
      </c>
      <c r="D2451" s="118" t="s">
        <v>5504</v>
      </c>
      <c r="E2451" s="118" t="s">
        <v>8317</v>
      </c>
      <c r="F2451" s="67" t="s">
        <v>136</v>
      </c>
      <c r="G2451" s="203">
        <v>0</v>
      </c>
      <c r="H2451" s="67" t="s">
        <v>162</v>
      </c>
      <c r="I2451" s="3">
        <v>0</v>
      </c>
      <c r="J2451" s="196">
        <v>39707</v>
      </c>
      <c r="K2451" s="67">
        <v>0</v>
      </c>
      <c r="L2451" s="123">
        <f t="shared" si="39"/>
        <v>30575</v>
      </c>
      <c r="M2451" s="118" t="s">
        <v>8317</v>
      </c>
      <c r="N2451" s="113" t="s">
        <v>9526</v>
      </c>
      <c r="S2451" s="118" t="s">
        <v>139</v>
      </c>
      <c r="T2451" s="67" t="s">
        <v>140</v>
      </c>
    </row>
    <row r="2452" spans="1:20" ht="23.25">
      <c r="A2452" s="67" t="s">
        <v>134</v>
      </c>
      <c r="B2452" s="67" t="s">
        <v>9336</v>
      </c>
      <c r="C2452" s="118">
        <v>434</v>
      </c>
      <c r="D2452" s="118" t="s">
        <v>5545</v>
      </c>
      <c r="E2452" s="118" t="s">
        <v>8318</v>
      </c>
      <c r="F2452" s="67" t="s">
        <v>136</v>
      </c>
      <c r="G2452" s="203">
        <v>0</v>
      </c>
      <c r="H2452" s="67" t="s">
        <v>162</v>
      </c>
      <c r="I2452" s="3">
        <v>0</v>
      </c>
      <c r="J2452" s="196">
        <v>39707</v>
      </c>
      <c r="K2452" s="67">
        <v>0</v>
      </c>
      <c r="L2452" s="123">
        <f t="shared" si="39"/>
        <v>30575</v>
      </c>
      <c r="M2452" s="118" t="s">
        <v>8318</v>
      </c>
      <c r="N2452" s="113" t="s">
        <v>9526</v>
      </c>
      <c r="S2452" s="118" t="s">
        <v>139</v>
      </c>
      <c r="T2452" s="67" t="s">
        <v>140</v>
      </c>
    </row>
    <row r="2453" spans="1:20" ht="23.25">
      <c r="A2453" s="67" t="s">
        <v>134</v>
      </c>
      <c r="B2453" s="67" t="s">
        <v>9336</v>
      </c>
      <c r="C2453" s="118">
        <v>435</v>
      </c>
      <c r="D2453" s="118" t="s">
        <v>5610</v>
      </c>
      <c r="E2453" s="118" t="s">
        <v>8319</v>
      </c>
      <c r="F2453" s="67" t="s">
        <v>136</v>
      </c>
      <c r="G2453" s="203">
        <v>0</v>
      </c>
      <c r="H2453" s="67" t="s">
        <v>162</v>
      </c>
      <c r="I2453" s="3">
        <v>0</v>
      </c>
      <c r="J2453" s="196">
        <v>39707</v>
      </c>
      <c r="K2453" s="67">
        <v>0</v>
      </c>
      <c r="L2453" s="123">
        <f t="shared" si="39"/>
        <v>30575</v>
      </c>
      <c r="M2453" s="118" t="s">
        <v>8319</v>
      </c>
      <c r="N2453" s="113" t="s">
        <v>9526</v>
      </c>
      <c r="S2453" s="118" t="s">
        <v>139</v>
      </c>
      <c r="T2453" s="67" t="s">
        <v>140</v>
      </c>
    </row>
    <row r="2454" spans="1:20" ht="23.25">
      <c r="A2454" s="67" t="s">
        <v>134</v>
      </c>
      <c r="B2454" s="67" t="s">
        <v>9336</v>
      </c>
      <c r="C2454" s="118">
        <v>436</v>
      </c>
      <c r="D2454" s="118" t="s">
        <v>5504</v>
      </c>
      <c r="E2454" s="118" t="s">
        <v>8320</v>
      </c>
      <c r="F2454" s="67" t="s">
        <v>136</v>
      </c>
      <c r="G2454" s="203">
        <v>0</v>
      </c>
      <c r="H2454" s="67" t="s">
        <v>162</v>
      </c>
      <c r="I2454" s="3">
        <v>0</v>
      </c>
      <c r="J2454" s="196">
        <v>39707</v>
      </c>
      <c r="K2454" s="67">
        <v>0</v>
      </c>
      <c r="L2454" s="123">
        <f t="shared" si="39"/>
        <v>30575</v>
      </c>
      <c r="M2454" s="118" t="s">
        <v>8320</v>
      </c>
      <c r="N2454" s="113" t="s">
        <v>9526</v>
      </c>
      <c r="S2454" s="118" t="s">
        <v>139</v>
      </c>
      <c r="T2454" s="67" t="s">
        <v>140</v>
      </c>
    </row>
    <row r="2455" spans="1:20" ht="23.25">
      <c r="A2455" s="67" t="s">
        <v>134</v>
      </c>
      <c r="B2455" s="67" t="s">
        <v>9336</v>
      </c>
      <c r="C2455" s="118">
        <v>285</v>
      </c>
      <c r="D2455" s="118" t="s">
        <v>170</v>
      </c>
      <c r="E2455" s="118" t="s">
        <v>8321</v>
      </c>
      <c r="F2455" s="67" t="s">
        <v>136</v>
      </c>
      <c r="G2455" s="203">
        <v>0</v>
      </c>
      <c r="H2455" s="67" t="s">
        <v>162</v>
      </c>
      <c r="I2455" s="3">
        <v>0</v>
      </c>
      <c r="J2455" s="196">
        <v>39707</v>
      </c>
      <c r="K2455" s="67">
        <v>0</v>
      </c>
      <c r="L2455" s="123">
        <f t="shared" si="39"/>
        <v>30575</v>
      </c>
      <c r="M2455" s="118" t="s">
        <v>8321</v>
      </c>
      <c r="N2455" s="113" t="s">
        <v>9526</v>
      </c>
      <c r="S2455" s="118" t="s">
        <v>139</v>
      </c>
      <c r="T2455" s="67" t="s">
        <v>140</v>
      </c>
    </row>
    <row r="2456" spans="1:20" ht="23.25">
      <c r="A2456" s="67" t="s">
        <v>134</v>
      </c>
      <c r="B2456" s="67" t="s">
        <v>9336</v>
      </c>
      <c r="C2456" s="118">
        <v>449</v>
      </c>
      <c r="D2456" s="118" t="s">
        <v>5561</v>
      </c>
      <c r="E2456" s="118" t="s">
        <v>8322</v>
      </c>
      <c r="F2456" s="67" t="s">
        <v>136</v>
      </c>
      <c r="G2456" s="203">
        <v>0</v>
      </c>
      <c r="H2456" s="67" t="s">
        <v>162</v>
      </c>
      <c r="I2456" s="3">
        <v>0</v>
      </c>
      <c r="J2456" s="196">
        <v>39707</v>
      </c>
      <c r="K2456" s="67">
        <v>0</v>
      </c>
      <c r="L2456" s="123">
        <f t="shared" si="39"/>
        <v>30575</v>
      </c>
      <c r="M2456" s="118" t="s">
        <v>8322</v>
      </c>
      <c r="N2456" s="113" t="s">
        <v>9526</v>
      </c>
      <c r="S2456" s="118" t="s">
        <v>139</v>
      </c>
      <c r="T2456" s="67" t="s">
        <v>140</v>
      </c>
    </row>
    <row r="2457" spans="1:20" ht="23.25">
      <c r="A2457" s="67" t="s">
        <v>134</v>
      </c>
      <c r="B2457" s="67" t="s">
        <v>9336</v>
      </c>
      <c r="C2457" s="118">
        <v>450</v>
      </c>
      <c r="D2457" s="118" t="s">
        <v>5561</v>
      </c>
      <c r="E2457" s="118" t="s">
        <v>8323</v>
      </c>
      <c r="F2457" s="67" t="s">
        <v>136</v>
      </c>
      <c r="G2457" s="203">
        <v>0</v>
      </c>
      <c r="H2457" s="67" t="s">
        <v>162</v>
      </c>
      <c r="I2457" s="3">
        <v>0</v>
      </c>
      <c r="J2457" s="196">
        <v>39707</v>
      </c>
      <c r="K2457" s="67">
        <v>0</v>
      </c>
      <c r="L2457" s="123">
        <f t="shared" si="39"/>
        <v>30575</v>
      </c>
      <c r="M2457" s="118" t="s">
        <v>8323</v>
      </c>
      <c r="N2457" s="113" t="s">
        <v>9526</v>
      </c>
      <c r="S2457" s="118" t="s">
        <v>139</v>
      </c>
      <c r="T2457" s="67" t="s">
        <v>140</v>
      </c>
    </row>
    <row r="2458" spans="1:20" ht="23.25">
      <c r="A2458" s="67" t="s">
        <v>134</v>
      </c>
      <c r="B2458" s="67" t="s">
        <v>9336</v>
      </c>
      <c r="C2458" s="118">
        <v>452</v>
      </c>
      <c r="D2458" s="118" t="s">
        <v>5481</v>
      </c>
      <c r="E2458" s="118" t="s">
        <v>8324</v>
      </c>
      <c r="F2458" s="67" t="s">
        <v>136</v>
      </c>
      <c r="G2458" s="203">
        <v>0</v>
      </c>
      <c r="H2458" s="67" t="s">
        <v>162</v>
      </c>
      <c r="I2458" s="3">
        <v>0</v>
      </c>
      <c r="J2458" s="196">
        <v>39707</v>
      </c>
      <c r="K2458" s="67">
        <v>0</v>
      </c>
      <c r="L2458" s="123">
        <f t="shared" si="39"/>
        <v>30575</v>
      </c>
      <c r="M2458" s="118" t="s">
        <v>8324</v>
      </c>
      <c r="N2458" s="113" t="s">
        <v>9526</v>
      </c>
      <c r="S2458" s="118" t="s">
        <v>139</v>
      </c>
      <c r="T2458" s="67" t="s">
        <v>140</v>
      </c>
    </row>
    <row r="2459" spans="1:20" ht="23.25">
      <c r="A2459" s="67" t="s">
        <v>134</v>
      </c>
      <c r="B2459" s="67" t="s">
        <v>9336</v>
      </c>
      <c r="C2459" s="118">
        <v>217</v>
      </c>
      <c r="D2459" s="118" t="s">
        <v>5491</v>
      </c>
      <c r="E2459" s="118" t="s">
        <v>8325</v>
      </c>
      <c r="F2459" s="67" t="s">
        <v>136</v>
      </c>
      <c r="G2459" s="203">
        <v>0</v>
      </c>
      <c r="H2459" s="67" t="s">
        <v>162</v>
      </c>
      <c r="I2459" s="3">
        <v>0</v>
      </c>
      <c r="J2459" s="196">
        <v>39707</v>
      </c>
      <c r="K2459" s="67">
        <v>0</v>
      </c>
      <c r="L2459" s="123">
        <f t="shared" si="39"/>
        <v>30575</v>
      </c>
      <c r="M2459" s="118" t="s">
        <v>8325</v>
      </c>
      <c r="N2459" s="113" t="s">
        <v>9526</v>
      </c>
      <c r="S2459" s="118" t="s">
        <v>139</v>
      </c>
      <c r="T2459" s="67" t="s">
        <v>140</v>
      </c>
    </row>
    <row r="2460" spans="1:20" ht="23.25">
      <c r="A2460" s="67" t="s">
        <v>134</v>
      </c>
      <c r="B2460" s="67" t="s">
        <v>9336</v>
      </c>
      <c r="C2460" s="118">
        <v>456</v>
      </c>
      <c r="D2460" s="118" t="s">
        <v>5481</v>
      </c>
      <c r="E2460" s="118" t="s">
        <v>8326</v>
      </c>
      <c r="F2460" s="67" t="s">
        <v>136</v>
      </c>
      <c r="G2460" s="203">
        <v>0</v>
      </c>
      <c r="H2460" s="67" t="s">
        <v>162</v>
      </c>
      <c r="I2460" s="3">
        <v>0</v>
      </c>
      <c r="J2460" s="196">
        <v>39707</v>
      </c>
      <c r="K2460" s="67">
        <v>0</v>
      </c>
      <c r="L2460" s="123">
        <f t="shared" si="39"/>
        <v>30575</v>
      </c>
      <c r="M2460" s="118" t="s">
        <v>8326</v>
      </c>
      <c r="N2460" s="113" t="s">
        <v>9526</v>
      </c>
      <c r="S2460" s="118" t="s">
        <v>139</v>
      </c>
      <c r="T2460" s="67" t="s">
        <v>140</v>
      </c>
    </row>
    <row r="2461" spans="1:20" ht="23.25">
      <c r="A2461" s="67" t="s">
        <v>134</v>
      </c>
      <c r="B2461" s="67" t="s">
        <v>9336</v>
      </c>
      <c r="C2461" s="118">
        <v>189</v>
      </c>
      <c r="D2461" s="118" t="s">
        <v>5481</v>
      </c>
      <c r="E2461" s="118" t="s">
        <v>8327</v>
      </c>
      <c r="F2461" s="67" t="s">
        <v>136</v>
      </c>
      <c r="G2461" s="203">
        <v>0</v>
      </c>
      <c r="H2461" s="67" t="s">
        <v>162</v>
      </c>
      <c r="I2461" s="3">
        <v>0</v>
      </c>
      <c r="J2461" s="196">
        <v>39707</v>
      </c>
      <c r="K2461" s="67">
        <v>0</v>
      </c>
      <c r="L2461" s="123">
        <f t="shared" si="39"/>
        <v>30575</v>
      </c>
      <c r="M2461" s="118" t="s">
        <v>8327</v>
      </c>
      <c r="N2461" s="113" t="s">
        <v>9526</v>
      </c>
      <c r="S2461" s="118" t="s">
        <v>139</v>
      </c>
      <c r="T2461" s="67" t="s">
        <v>140</v>
      </c>
    </row>
    <row r="2462" spans="1:20" ht="23.25">
      <c r="A2462" s="67" t="s">
        <v>134</v>
      </c>
      <c r="B2462" s="67" t="s">
        <v>9336</v>
      </c>
      <c r="C2462" s="118">
        <v>457</v>
      </c>
      <c r="D2462" s="118" t="s">
        <v>5561</v>
      </c>
      <c r="E2462" s="118" t="s">
        <v>8328</v>
      </c>
      <c r="F2462" s="67" t="s">
        <v>136</v>
      </c>
      <c r="G2462" s="203">
        <v>0</v>
      </c>
      <c r="H2462" s="67" t="s">
        <v>162</v>
      </c>
      <c r="I2462" s="3">
        <v>0</v>
      </c>
      <c r="J2462" s="196">
        <v>39707</v>
      </c>
      <c r="K2462" s="67">
        <v>0</v>
      </c>
      <c r="L2462" s="123">
        <f t="shared" si="39"/>
        <v>30575</v>
      </c>
      <c r="M2462" s="118" t="s">
        <v>8328</v>
      </c>
      <c r="N2462" s="113" t="s">
        <v>9526</v>
      </c>
      <c r="S2462" s="118" t="s">
        <v>139</v>
      </c>
      <c r="T2462" s="67" t="s">
        <v>140</v>
      </c>
    </row>
    <row r="2463" spans="1:20" ht="23.25">
      <c r="A2463" s="67" t="s">
        <v>134</v>
      </c>
      <c r="B2463" s="67" t="s">
        <v>9336</v>
      </c>
      <c r="C2463" s="118">
        <v>458</v>
      </c>
      <c r="D2463" s="118" t="s">
        <v>5561</v>
      </c>
      <c r="E2463" s="118" t="s">
        <v>8329</v>
      </c>
      <c r="F2463" s="67" t="s">
        <v>136</v>
      </c>
      <c r="G2463" s="203">
        <v>0</v>
      </c>
      <c r="H2463" s="67" t="s">
        <v>162</v>
      </c>
      <c r="I2463" s="3">
        <v>0</v>
      </c>
      <c r="J2463" s="196">
        <v>39707</v>
      </c>
      <c r="K2463" s="67">
        <v>0</v>
      </c>
      <c r="L2463" s="123">
        <f t="shared" si="39"/>
        <v>30575</v>
      </c>
      <c r="M2463" s="118" t="s">
        <v>8329</v>
      </c>
      <c r="N2463" s="113" t="s">
        <v>9526</v>
      </c>
      <c r="S2463" s="118" t="s">
        <v>139</v>
      </c>
      <c r="T2463" s="67" t="s">
        <v>140</v>
      </c>
    </row>
    <row r="2464" spans="1:20" ht="23.25">
      <c r="A2464" s="67" t="s">
        <v>134</v>
      </c>
      <c r="B2464" s="67" t="s">
        <v>9336</v>
      </c>
      <c r="C2464" s="118">
        <v>459</v>
      </c>
      <c r="D2464" s="118" t="s">
        <v>5630</v>
      </c>
      <c r="E2464" s="118" t="s">
        <v>8330</v>
      </c>
      <c r="F2464" s="67" t="s">
        <v>136</v>
      </c>
      <c r="G2464" s="203">
        <v>0</v>
      </c>
      <c r="H2464" s="67" t="s">
        <v>162</v>
      </c>
      <c r="I2464" s="3">
        <v>0</v>
      </c>
      <c r="J2464" s="196">
        <v>39707</v>
      </c>
      <c r="K2464" s="67">
        <v>0</v>
      </c>
      <c r="L2464" s="123">
        <f t="shared" si="39"/>
        <v>30575</v>
      </c>
      <c r="M2464" s="118" t="s">
        <v>8330</v>
      </c>
      <c r="N2464" s="113" t="s">
        <v>9526</v>
      </c>
      <c r="S2464" s="118" t="s">
        <v>139</v>
      </c>
      <c r="T2464" s="67" t="s">
        <v>140</v>
      </c>
    </row>
    <row r="2465" spans="1:20" ht="23.25">
      <c r="A2465" s="67" t="s">
        <v>134</v>
      </c>
      <c r="B2465" s="67" t="s">
        <v>9336</v>
      </c>
      <c r="C2465" s="118">
        <v>462</v>
      </c>
      <c r="D2465" s="118" t="s">
        <v>5561</v>
      </c>
      <c r="E2465" s="118" t="s">
        <v>8331</v>
      </c>
      <c r="F2465" s="67" t="s">
        <v>136</v>
      </c>
      <c r="G2465" s="203">
        <v>0</v>
      </c>
      <c r="H2465" s="67" t="s">
        <v>162</v>
      </c>
      <c r="I2465" s="3">
        <v>0</v>
      </c>
      <c r="J2465" s="196">
        <v>39707</v>
      </c>
      <c r="K2465" s="67">
        <v>0</v>
      </c>
      <c r="L2465" s="123">
        <f t="shared" si="39"/>
        <v>30575</v>
      </c>
      <c r="M2465" s="118" t="s">
        <v>8331</v>
      </c>
      <c r="N2465" s="113" t="s">
        <v>9526</v>
      </c>
      <c r="S2465" s="118" t="s">
        <v>139</v>
      </c>
      <c r="T2465" s="67" t="s">
        <v>140</v>
      </c>
    </row>
    <row r="2466" spans="1:20" ht="23.25">
      <c r="A2466" s="67" t="s">
        <v>134</v>
      </c>
      <c r="B2466" s="67" t="s">
        <v>9336</v>
      </c>
      <c r="C2466" s="118">
        <v>292</v>
      </c>
      <c r="D2466" s="118" t="s">
        <v>5630</v>
      </c>
      <c r="E2466" s="118" t="s">
        <v>8332</v>
      </c>
      <c r="F2466" s="67" t="s">
        <v>136</v>
      </c>
      <c r="G2466" s="203">
        <v>0</v>
      </c>
      <c r="H2466" s="67" t="s">
        <v>162</v>
      </c>
      <c r="I2466" s="3">
        <v>0</v>
      </c>
      <c r="J2466" s="196">
        <v>39707</v>
      </c>
      <c r="K2466" s="67">
        <v>0</v>
      </c>
      <c r="L2466" s="123">
        <f t="shared" si="39"/>
        <v>30575</v>
      </c>
      <c r="M2466" s="118" t="s">
        <v>8332</v>
      </c>
      <c r="N2466" s="113" t="s">
        <v>9526</v>
      </c>
      <c r="S2466" s="118" t="s">
        <v>139</v>
      </c>
      <c r="T2466" s="67" t="s">
        <v>140</v>
      </c>
    </row>
    <row r="2467" spans="1:20" ht="23.25">
      <c r="A2467" s="67" t="s">
        <v>134</v>
      </c>
      <c r="B2467" s="67" t="s">
        <v>9336</v>
      </c>
      <c r="C2467" s="118">
        <v>464</v>
      </c>
      <c r="D2467" s="118" t="s">
        <v>5481</v>
      </c>
      <c r="E2467" s="118" t="s">
        <v>8333</v>
      </c>
      <c r="F2467" s="67" t="s">
        <v>136</v>
      </c>
      <c r="G2467" s="203">
        <v>0</v>
      </c>
      <c r="H2467" s="67" t="s">
        <v>162</v>
      </c>
      <c r="I2467" s="3">
        <v>0</v>
      </c>
      <c r="J2467" s="196">
        <v>39707</v>
      </c>
      <c r="K2467" s="67">
        <v>0</v>
      </c>
      <c r="L2467" s="123">
        <f t="shared" si="39"/>
        <v>30575</v>
      </c>
      <c r="M2467" s="118" t="s">
        <v>8333</v>
      </c>
      <c r="N2467" s="113" t="s">
        <v>9526</v>
      </c>
      <c r="S2467" s="118" t="s">
        <v>139</v>
      </c>
      <c r="T2467" s="67" t="s">
        <v>140</v>
      </c>
    </row>
    <row r="2468" spans="1:20" ht="23.25">
      <c r="A2468" s="67" t="s">
        <v>134</v>
      </c>
      <c r="B2468" s="67" t="s">
        <v>9336</v>
      </c>
      <c r="C2468" s="118">
        <v>467</v>
      </c>
      <c r="D2468" s="118" t="s">
        <v>5561</v>
      </c>
      <c r="E2468" s="118" t="s">
        <v>8334</v>
      </c>
      <c r="F2468" s="67" t="s">
        <v>136</v>
      </c>
      <c r="G2468" s="203">
        <v>0</v>
      </c>
      <c r="H2468" s="67" t="s">
        <v>162</v>
      </c>
      <c r="I2468" s="3">
        <v>0</v>
      </c>
      <c r="J2468" s="196">
        <v>39707</v>
      </c>
      <c r="K2468" s="67">
        <v>0</v>
      </c>
      <c r="L2468" s="123">
        <f t="shared" si="39"/>
        <v>30575</v>
      </c>
      <c r="M2468" s="118" t="s">
        <v>8334</v>
      </c>
      <c r="N2468" s="113" t="s">
        <v>9526</v>
      </c>
      <c r="S2468" s="118" t="s">
        <v>139</v>
      </c>
      <c r="T2468" s="67" t="s">
        <v>140</v>
      </c>
    </row>
    <row r="2469" spans="1:20" ht="23.25">
      <c r="A2469" s="67" t="s">
        <v>134</v>
      </c>
      <c r="B2469" s="67" t="s">
        <v>9336</v>
      </c>
      <c r="C2469" s="118">
        <v>468</v>
      </c>
      <c r="D2469" s="118" t="s">
        <v>5481</v>
      </c>
      <c r="E2469" s="118" t="s">
        <v>8335</v>
      </c>
      <c r="F2469" s="67" t="s">
        <v>136</v>
      </c>
      <c r="G2469" s="203">
        <v>0</v>
      </c>
      <c r="H2469" s="67" t="s">
        <v>162</v>
      </c>
      <c r="I2469" s="3">
        <v>0</v>
      </c>
      <c r="J2469" s="196">
        <v>39707</v>
      </c>
      <c r="K2469" s="67">
        <v>0</v>
      </c>
      <c r="L2469" s="123">
        <f t="shared" si="39"/>
        <v>30575</v>
      </c>
      <c r="M2469" s="118" t="s">
        <v>8335</v>
      </c>
      <c r="N2469" s="113" t="s">
        <v>9526</v>
      </c>
      <c r="S2469" s="118" t="s">
        <v>139</v>
      </c>
      <c r="T2469" s="67" t="s">
        <v>140</v>
      </c>
    </row>
    <row r="2470" spans="1:20" ht="23.25">
      <c r="A2470" s="67" t="s">
        <v>134</v>
      </c>
      <c r="B2470" s="67" t="s">
        <v>9336</v>
      </c>
      <c r="C2470" s="118">
        <v>470</v>
      </c>
      <c r="D2470" s="118" t="s">
        <v>5481</v>
      </c>
      <c r="E2470" s="118" t="s">
        <v>8336</v>
      </c>
      <c r="F2470" s="67" t="s">
        <v>136</v>
      </c>
      <c r="G2470" s="203">
        <v>0</v>
      </c>
      <c r="H2470" s="67" t="s">
        <v>162</v>
      </c>
      <c r="I2470" s="3">
        <v>0</v>
      </c>
      <c r="J2470" s="196">
        <v>39707</v>
      </c>
      <c r="K2470" s="67">
        <v>0</v>
      </c>
      <c r="L2470" s="123">
        <f t="shared" si="39"/>
        <v>30575</v>
      </c>
      <c r="M2470" s="118" t="s">
        <v>8336</v>
      </c>
      <c r="N2470" s="113" t="s">
        <v>9526</v>
      </c>
      <c r="S2470" s="118" t="s">
        <v>139</v>
      </c>
      <c r="T2470" s="67" t="s">
        <v>140</v>
      </c>
    </row>
    <row r="2471" spans="1:20" ht="23.25">
      <c r="A2471" s="67" t="s">
        <v>134</v>
      </c>
      <c r="B2471" s="67" t="s">
        <v>9336</v>
      </c>
      <c r="C2471" s="118">
        <v>273</v>
      </c>
      <c r="D2471" s="118" t="s">
        <v>5516</v>
      </c>
      <c r="E2471" s="118" t="s">
        <v>8337</v>
      </c>
      <c r="F2471" s="67" t="s">
        <v>136</v>
      </c>
      <c r="G2471" s="203">
        <v>0</v>
      </c>
      <c r="H2471" s="67" t="s">
        <v>162</v>
      </c>
      <c r="I2471" s="3">
        <v>0</v>
      </c>
      <c r="J2471" s="196">
        <v>39707</v>
      </c>
      <c r="K2471" s="67">
        <v>0</v>
      </c>
      <c r="L2471" s="123">
        <f t="shared" si="39"/>
        <v>30575</v>
      </c>
      <c r="M2471" s="118" t="s">
        <v>8337</v>
      </c>
      <c r="N2471" s="113" t="s">
        <v>9526</v>
      </c>
      <c r="S2471" s="118" t="s">
        <v>139</v>
      </c>
      <c r="T2471" s="67" t="s">
        <v>140</v>
      </c>
    </row>
    <row r="2472" spans="1:20" ht="23.25">
      <c r="A2472" s="67" t="s">
        <v>134</v>
      </c>
      <c r="B2472" s="67" t="s">
        <v>9336</v>
      </c>
      <c r="C2472" s="118">
        <v>477</v>
      </c>
      <c r="D2472" s="118" t="s">
        <v>5522</v>
      </c>
      <c r="E2472" s="118" t="s">
        <v>8338</v>
      </c>
      <c r="F2472" s="67" t="s">
        <v>136</v>
      </c>
      <c r="G2472" s="203">
        <v>0</v>
      </c>
      <c r="H2472" s="67" t="s">
        <v>162</v>
      </c>
      <c r="I2472" s="3">
        <v>0</v>
      </c>
      <c r="J2472" s="196">
        <v>39707</v>
      </c>
      <c r="K2472" s="67">
        <v>0</v>
      </c>
      <c r="L2472" s="123">
        <f t="shared" si="39"/>
        <v>30575</v>
      </c>
      <c r="M2472" s="118" t="s">
        <v>8338</v>
      </c>
      <c r="N2472" s="113" t="s">
        <v>9526</v>
      </c>
      <c r="S2472" s="118" t="s">
        <v>139</v>
      </c>
      <c r="T2472" s="67" t="s">
        <v>140</v>
      </c>
    </row>
    <row r="2473" spans="1:20" ht="23.25">
      <c r="A2473" s="67" t="s">
        <v>134</v>
      </c>
      <c r="B2473" s="67" t="s">
        <v>9336</v>
      </c>
      <c r="C2473" s="118">
        <v>478</v>
      </c>
      <c r="D2473" s="118" t="s">
        <v>5495</v>
      </c>
      <c r="E2473" s="118" t="s">
        <v>8339</v>
      </c>
      <c r="F2473" s="67" t="s">
        <v>136</v>
      </c>
      <c r="G2473" s="203">
        <v>0</v>
      </c>
      <c r="H2473" s="67" t="s">
        <v>162</v>
      </c>
      <c r="I2473" s="3">
        <v>0</v>
      </c>
      <c r="J2473" s="196">
        <v>39707</v>
      </c>
      <c r="K2473" s="67">
        <v>0</v>
      </c>
      <c r="L2473" s="123">
        <f t="shared" si="39"/>
        <v>30575</v>
      </c>
      <c r="M2473" s="118" t="s">
        <v>8339</v>
      </c>
      <c r="N2473" s="113" t="s">
        <v>9526</v>
      </c>
      <c r="S2473" s="118" t="s">
        <v>139</v>
      </c>
      <c r="T2473" s="67" t="s">
        <v>140</v>
      </c>
    </row>
    <row r="2474" spans="1:20" ht="23.25">
      <c r="A2474" s="67" t="s">
        <v>134</v>
      </c>
      <c r="B2474" s="67" t="s">
        <v>9336</v>
      </c>
      <c r="C2474" s="118">
        <v>481</v>
      </c>
      <c r="D2474" s="118" t="s">
        <v>5495</v>
      </c>
      <c r="E2474" s="118" t="s">
        <v>8340</v>
      </c>
      <c r="F2474" s="67" t="s">
        <v>136</v>
      </c>
      <c r="G2474" s="203">
        <v>0</v>
      </c>
      <c r="H2474" s="67" t="s">
        <v>162</v>
      </c>
      <c r="I2474" s="3">
        <v>0</v>
      </c>
      <c r="J2474" s="196">
        <v>39707</v>
      </c>
      <c r="K2474" s="67">
        <v>0</v>
      </c>
      <c r="L2474" s="123">
        <f t="shared" si="39"/>
        <v>30575</v>
      </c>
      <c r="M2474" s="118" t="s">
        <v>8340</v>
      </c>
      <c r="N2474" s="113" t="s">
        <v>9526</v>
      </c>
      <c r="S2474" s="118" t="s">
        <v>139</v>
      </c>
      <c r="T2474" s="67" t="s">
        <v>140</v>
      </c>
    </row>
    <row r="2475" spans="1:20" ht="23.25">
      <c r="A2475" s="67" t="s">
        <v>134</v>
      </c>
      <c r="B2475" s="67" t="s">
        <v>9336</v>
      </c>
      <c r="C2475" s="118">
        <v>483</v>
      </c>
      <c r="D2475" s="118" t="s">
        <v>9347</v>
      </c>
      <c r="E2475" s="118" t="s">
        <v>8341</v>
      </c>
      <c r="F2475" s="67" t="s">
        <v>136</v>
      </c>
      <c r="G2475" s="203">
        <v>0</v>
      </c>
      <c r="H2475" s="67" t="s">
        <v>162</v>
      </c>
      <c r="I2475" s="3">
        <v>0</v>
      </c>
      <c r="J2475" s="196">
        <v>39707</v>
      </c>
      <c r="K2475" s="67">
        <v>0</v>
      </c>
      <c r="L2475" s="123">
        <f t="shared" si="39"/>
        <v>30575</v>
      </c>
      <c r="M2475" s="118" t="s">
        <v>8341</v>
      </c>
      <c r="N2475" s="113" t="s">
        <v>9526</v>
      </c>
      <c r="S2475" s="118" t="s">
        <v>139</v>
      </c>
      <c r="T2475" s="67" t="s">
        <v>140</v>
      </c>
    </row>
    <row r="2476" spans="1:20" ht="23.25">
      <c r="A2476" s="67" t="s">
        <v>134</v>
      </c>
      <c r="B2476" s="67" t="s">
        <v>9336</v>
      </c>
      <c r="C2476" s="118">
        <v>488</v>
      </c>
      <c r="D2476" s="118" t="s">
        <v>5495</v>
      </c>
      <c r="E2476" s="118" t="s">
        <v>8342</v>
      </c>
      <c r="F2476" s="67" t="s">
        <v>136</v>
      </c>
      <c r="G2476" s="203">
        <v>0</v>
      </c>
      <c r="H2476" s="67" t="s">
        <v>162</v>
      </c>
      <c r="I2476" s="3">
        <v>0</v>
      </c>
      <c r="J2476" s="196">
        <v>39707</v>
      </c>
      <c r="K2476" s="67">
        <v>0</v>
      </c>
      <c r="L2476" s="123">
        <f t="shared" si="39"/>
        <v>30575</v>
      </c>
      <c r="M2476" s="118" t="s">
        <v>8342</v>
      </c>
      <c r="N2476" s="113" t="s">
        <v>9526</v>
      </c>
      <c r="S2476" s="118" t="s">
        <v>139</v>
      </c>
      <c r="T2476" s="67" t="s">
        <v>140</v>
      </c>
    </row>
    <row r="2477" spans="1:20" ht="23.25">
      <c r="A2477" s="67" t="s">
        <v>134</v>
      </c>
      <c r="B2477" s="67" t="s">
        <v>9336</v>
      </c>
      <c r="C2477" s="118">
        <v>490</v>
      </c>
      <c r="D2477" s="118" t="s">
        <v>5701</v>
      </c>
      <c r="E2477" s="118" t="s">
        <v>8343</v>
      </c>
      <c r="F2477" s="67" t="s">
        <v>136</v>
      </c>
      <c r="G2477" s="203">
        <v>0</v>
      </c>
      <c r="H2477" s="67" t="s">
        <v>162</v>
      </c>
      <c r="I2477" s="3">
        <v>0</v>
      </c>
      <c r="J2477" s="196">
        <v>39707</v>
      </c>
      <c r="K2477" s="67">
        <v>0</v>
      </c>
      <c r="L2477" s="123">
        <f t="shared" si="39"/>
        <v>30575</v>
      </c>
      <c r="M2477" s="118" t="s">
        <v>8343</v>
      </c>
      <c r="N2477" s="113" t="s">
        <v>9526</v>
      </c>
      <c r="S2477" s="118" t="s">
        <v>139</v>
      </c>
      <c r="T2477" s="67" t="s">
        <v>140</v>
      </c>
    </row>
    <row r="2478" spans="1:20" ht="23.25">
      <c r="A2478" s="67" t="s">
        <v>134</v>
      </c>
      <c r="B2478" s="67" t="s">
        <v>9336</v>
      </c>
      <c r="C2478" s="118">
        <v>491</v>
      </c>
      <c r="D2478" s="118" t="s">
        <v>5522</v>
      </c>
      <c r="E2478" s="118" t="s">
        <v>8344</v>
      </c>
      <c r="F2478" s="67" t="s">
        <v>136</v>
      </c>
      <c r="G2478" s="203">
        <v>0</v>
      </c>
      <c r="H2478" s="67" t="s">
        <v>162</v>
      </c>
      <c r="I2478" s="3">
        <v>0</v>
      </c>
      <c r="J2478" s="196">
        <v>39707</v>
      </c>
      <c r="K2478" s="67">
        <v>0</v>
      </c>
      <c r="L2478" s="123">
        <f t="shared" si="39"/>
        <v>30575</v>
      </c>
      <c r="M2478" s="118" t="s">
        <v>8344</v>
      </c>
      <c r="N2478" s="113" t="s">
        <v>9526</v>
      </c>
      <c r="S2478" s="118" t="s">
        <v>139</v>
      </c>
      <c r="T2478" s="67" t="s">
        <v>140</v>
      </c>
    </row>
    <row r="2479" spans="1:20" ht="23.25">
      <c r="A2479" s="67" t="s">
        <v>134</v>
      </c>
      <c r="B2479" s="67" t="s">
        <v>9336</v>
      </c>
      <c r="C2479" s="118">
        <v>493</v>
      </c>
      <c r="D2479" s="118" t="s">
        <v>5645</v>
      </c>
      <c r="E2479" s="118" t="s">
        <v>8345</v>
      </c>
      <c r="F2479" s="67" t="s">
        <v>136</v>
      </c>
      <c r="G2479" s="203">
        <v>0</v>
      </c>
      <c r="H2479" s="67" t="s">
        <v>162</v>
      </c>
      <c r="I2479" s="3">
        <v>0</v>
      </c>
      <c r="J2479" s="196">
        <v>39707</v>
      </c>
      <c r="K2479" s="67">
        <v>0</v>
      </c>
      <c r="L2479" s="123">
        <f t="shared" si="39"/>
        <v>30575</v>
      </c>
      <c r="M2479" s="118" t="s">
        <v>8345</v>
      </c>
      <c r="N2479" s="113" t="s">
        <v>9526</v>
      </c>
      <c r="S2479" s="118" t="s">
        <v>139</v>
      </c>
      <c r="T2479" s="67" t="s">
        <v>140</v>
      </c>
    </row>
    <row r="2480" spans="1:20" ht="23.25">
      <c r="A2480" s="67" t="s">
        <v>134</v>
      </c>
      <c r="B2480" s="67" t="s">
        <v>9336</v>
      </c>
      <c r="C2480" s="118">
        <v>494</v>
      </c>
      <c r="D2480" s="118" t="s">
        <v>5487</v>
      </c>
      <c r="E2480" s="118" t="s">
        <v>8346</v>
      </c>
      <c r="F2480" s="67" t="s">
        <v>136</v>
      </c>
      <c r="G2480" s="203">
        <v>0</v>
      </c>
      <c r="H2480" s="67" t="s">
        <v>162</v>
      </c>
      <c r="I2480" s="3">
        <v>0</v>
      </c>
      <c r="J2480" s="196">
        <v>39707</v>
      </c>
      <c r="K2480" s="67">
        <v>0</v>
      </c>
      <c r="L2480" s="123">
        <f t="shared" si="39"/>
        <v>30575</v>
      </c>
      <c r="M2480" s="118" t="s">
        <v>8346</v>
      </c>
      <c r="N2480" s="113" t="s">
        <v>9526</v>
      </c>
      <c r="S2480" s="118" t="s">
        <v>139</v>
      </c>
      <c r="T2480" s="67" t="s">
        <v>140</v>
      </c>
    </row>
    <row r="2481" spans="1:20" ht="23.25">
      <c r="A2481" s="67" t="s">
        <v>134</v>
      </c>
      <c r="B2481" s="67" t="s">
        <v>9336</v>
      </c>
      <c r="C2481" s="118">
        <v>497</v>
      </c>
      <c r="D2481" s="118" t="s">
        <v>5591</v>
      </c>
      <c r="E2481" s="118" t="s">
        <v>8347</v>
      </c>
      <c r="F2481" s="67" t="s">
        <v>136</v>
      </c>
      <c r="G2481" s="203">
        <v>0</v>
      </c>
      <c r="H2481" s="67" t="s">
        <v>162</v>
      </c>
      <c r="I2481" s="3">
        <v>0</v>
      </c>
      <c r="J2481" s="196">
        <v>39707</v>
      </c>
      <c r="K2481" s="67">
        <v>0</v>
      </c>
      <c r="L2481" s="123">
        <f t="shared" ref="L2481:L2544" si="40">DATE(YEAR(J2481)-25,MONTH(J2481),DAY(J2481))</f>
        <v>30575</v>
      </c>
      <c r="M2481" s="118" t="s">
        <v>8347</v>
      </c>
      <c r="N2481" s="113" t="s">
        <v>9526</v>
      </c>
      <c r="S2481" s="118" t="s">
        <v>139</v>
      </c>
      <c r="T2481" s="67" t="s">
        <v>140</v>
      </c>
    </row>
    <row r="2482" spans="1:20" ht="23.25">
      <c r="A2482" s="67" t="s">
        <v>134</v>
      </c>
      <c r="B2482" s="67" t="s">
        <v>9336</v>
      </c>
      <c r="C2482" s="118">
        <v>499</v>
      </c>
      <c r="D2482" s="118" t="s">
        <v>9348</v>
      </c>
      <c r="E2482" s="118" t="s">
        <v>8348</v>
      </c>
      <c r="F2482" s="67" t="s">
        <v>136</v>
      </c>
      <c r="G2482" s="203">
        <v>0</v>
      </c>
      <c r="H2482" s="67" t="s">
        <v>162</v>
      </c>
      <c r="I2482" s="3">
        <v>0</v>
      </c>
      <c r="J2482" s="196">
        <v>39707</v>
      </c>
      <c r="K2482" s="67">
        <v>0</v>
      </c>
      <c r="L2482" s="123">
        <f t="shared" si="40"/>
        <v>30575</v>
      </c>
      <c r="M2482" s="118" t="s">
        <v>8348</v>
      </c>
      <c r="N2482" s="113" t="s">
        <v>9526</v>
      </c>
      <c r="S2482" s="118" t="s">
        <v>139</v>
      </c>
      <c r="T2482" s="67" t="s">
        <v>140</v>
      </c>
    </row>
    <row r="2483" spans="1:20" ht="23.25">
      <c r="A2483" s="67" t="s">
        <v>134</v>
      </c>
      <c r="B2483" s="67" t="s">
        <v>9336</v>
      </c>
      <c r="C2483" s="118">
        <v>500</v>
      </c>
      <c r="D2483" s="118" t="s">
        <v>5516</v>
      </c>
      <c r="E2483" s="118" t="s">
        <v>8349</v>
      </c>
      <c r="F2483" s="67" t="s">
        <v>136</v>
      </c>
      <c r="G2483" s="203">
        <v>0</v>
      </c>
      <c r="H2483" s="67" t="s">
        <v>162</v>
      </c>
      <c r="I2483" s="3">
        <v>0</v>
      </c>
      <c r="J2483" s="196">
        <v>39707</v>
      </c>
      <c r="K2483" s="67">
        <v>0</v>
      </c>
      <c r="L2483" s="123">
        <f t="shared" si="40"/>
        <v>30575</v>
      </c>
      <c r="M2483" s="118" t="s">
        <v>8349</v>
      </c>
      <c r="N2483" s="113" t="s">
        <v>9526</v>
      </c>
      <c r="S2483" s="118" t="s">
        <v>139</v>
      </c>
      <c r="T2483" s="67" t="s">
        <v>140</v>
      </c>
    </row>
    <row r="2484" spans="1:20" ht="23.25">
      <c r="A2484" s="67" t="s">
        <v>134</v>
      </c>
      <c r="B2484" s="67" t="s">
        <v>9336</v>
      </c>
      <c r="C2484" s="118">
        <v>507</v>
      </c>
      <c r="D2484" s="118" t="s">
        <v>5487</v>
      </c>
      <c r="E2484" s="118" t="s">
        <v>8350</v>
      </c>
      <c r="F2484" s="67" t="s">
        <v>136</v>
      </c>
      <c r="G2484" s="203">
        <v>0</v>
      </c>
      <c r="H2484" s="67" t="s">
        <v>162</v>
      </c>
      <c r="I2484" s="3">
        <v>0</v>
      </c>
      <c r="J2484" s="196">
        <v>39707</v>
      </c>
      <c r="K2484" s="67">
        <v>0</v>
      </c>
      <c r="L2484" s="123">
        <f t="shared" si="40"/>
        <v>30575</v>
      </c>
      <c r="M2484" s="118" t="s">
        <v>8350</v>
      </c>
      <c r="N2484" s="113" t="s">
        <v>9526</v>
      </c>
      <c r="S2484" s="118" t="s">
        <v>139</v>
      </c>
      <c r="T2484" s="67" t="s">
        <v>140</v>
      </c>
    </row>
    <row r="2485" spans="1:20" ht="23.25">
      <c r="A2485" s="67" t="s">
        <v>134</v>
      </c>
      <c r="B2485" s="67" t="s">
        <v>9336</v>
      </c>
      <c r="C2485" s="118">
        <v>513</v>
      </c>
      <c r="D2485" s="118" t="s">
        <v>5495</v>
      </c>
      <c r="E2485" s="118" t="s">
        <v>8351</v>
      </c>
      <c r="F2485" s="67" t="s">
        <v>136</v>
      </c>
      <c r="G2485" s="203">
        <v>0</v>
      </c>
      <c r="H2485" s="67" t="s">
        <v>162</v>
      </c>
      <c r="I2485" s="3">
        <v>0</v>
      </c>
      <c r="J2485" s="196">
        <v>39707</v>
      </c>
      <c r="K2485" s="67">
        <v>0</v>
      </c>
      <c r="L2485" s="123">
        <f t="shared" si="40"/>
        <v>30575</v>
      </c>
      <c r="M2485" s="118" t="s">
        <v>8351</v>
      </c>
      <c r="N2485" s="113" t="s">
        <v>9526</v>
      </c>
      <c r="S2485" s="118" t="s">
        <v>139</v>
      </c>
      <c r="T2485" s="67" t="s">
        <v>140</v>
      </c>
    </row>
    <row r="2486" spans="1:20" ht="23.25">
      <c r="A2486" s="67" t="s">
        <v>134</v>
      </c>
      <c r="B2486" s="67" t="s">
        <v>9336</v>
      </c>
      <c r="C2486" s="118">
        <v>206</v>
      </c>
      <c r="D2486" s="118" t="s">
        <v>5498</v>
      </c>
      <c r="E2486" s="118" t="s">
        <v>8352</v>
      </c>
      <c r="F2486" s="67" t="s">
        <v>136</v>
      </c>
      <c r="G2486" s="203">
        <v>0</v>
      </c>
      <c r="H2486" s="67" t="s">
        <v>162</v>
      </c>
      <c r="I2486" s="3">
        <v>0</v>
      </c>
      <c r="J2486" s="196">
        <v>39707</v>
      </c>
      <c r="K2486" s="67">
        <v>0</v>
      </c>
      <c r="L2486" s="123">
        <f t="shared" si="40"/>
        <v>30575</v>
      </c>
      <c r="M2486" s="118" t="s">
        <v>8352</v>
      </c>
      <c r="N2486" s="113" t="s">
        <v>9526</v>
      </c>
      <c r="S2486" s="118" t="s">
        <v>139</v>
      </c>
      <c r="T2486" s="67" t="s">
        <v>140</v>
      </c>
    </row>
    <row r="2487" spans="1:20" ht="23.25">
      <c r="A2487" s="67" t="s">
        <v>134</v>
      </c>
      <c r="B2487" s="67" t="s">
        <v>9336</v>
      </c>
      <c r="C2487" s="118">
        <v>514</v>
      </c>
      <c r="D2487" s="118" t="s">
        <v>5712</v>
      </c>
      <c r="E2487" s="118" t="s">
        <v>8353</v>
      </c>
      <c r="F2487" s="67" t="s">
        <v>136</v>
      </c>
      <c r="G2487" s="203">
        <v>0</v>
      </c>
      <c r="H2487" s="67" t="s">
        <v>162</v>
      </c>
      <c r="I2487" s="3">
        <v>0</v>
      </c>
      <c r="J2487" s="196">
        <v>39707</v>
      </c>
      <c r="K2487" s="67">
        <v>0</v>
      </c>
      <c r="L2487" s="123">
        <f t="shared" si="40"/>
        <v>30575</v>
      </c>
      <c r="M2487" s="118" t="s">
        <v>8353</v>
      </c>
      <c r="N2487" s="113" t="s">
        <v>9526</v>
      </c>
      <c r="S2487" s="118" t="s">
        <v>139</v>
      </c>
      <c r="T2487" s="67" t="s">
        <v>140</v>
      </c>
    </row>
    <row r="2488" spans="1:20" ht="23.25">
      <c r="A2488" s="67" t="s">
        <v>134</v>
      </c>
      <c r="B2488" s="67" t="s">
        <v>9336</v>
      </c>
      <c r="C2488" s="118">
        <v>515</v>
      </c>
      <c r="D2488" s="118" t="s">
        <v>5529</v>
      </c>
      <c r="E2488" s="118" t="s">
        <v>8354</v>
      </c>
      <c r="F2488" s="67" t="s">
        <v>136</v>
      </c>
      <c r="G2488" s="203">
        <v>0</v>
      </c>
      <c r="H2488" s="67" t="s">
        <v>162</v>
      </c>
      <c r="I2488" s="3">
        <v>0</v>
      </c>
      <c r="J2488" s="196">
        <v>39707</v>
      </c>
      <c r="K2488" s="67">
        <v>0</v>
      </c>
      <c r="L2488" s="123">
        <f t="shared" si="40"/>
        <v>30575</v>
      </c>
      <c r="M2488" s="118" t="s">
        <v>8354</v>
      </c>
      <c r="N2488" s="113" t="s">
        <v>9526</v>
      </c>
      <c r="S2488" s="118" t="s">
        <v>139</v>
      </c>
      <c r="T2488" s="67" t="s">
        <v>140</v>
      </c>
    </row>
    <row r="2489" spans="1:20" ht="23.25">
      <c r="A2489" s="67" t="s">
        <v>134</v>
      </c>
      <c r="B2489" s="67" t="s">
        <v>9336</v>
      </c>
      <c r="C2489" s="118">
        <v>516</v>
      </c>
      <c r="D2489" s="118" t="s">
        <v>9349</v>
      </c>
      <c r="E2489" s="118" t="s">
        <v>8355</v>
      </c>
      <c r="F2489" s="67" t="s">
        <v>136</v>
      </c>
      <c r="G2489" s="203">
        <v>0</v>
      </c>
      <c r="H2489" s="67" t="s">
        <v>162</v>
      </c>
      <c r="I2489" s="3">
        <v>0</v>
      </c>
      <c r="J2489" s="196">
        <v>39707</v>
      </c>
      <c r="K2489" s="67">
        <v>0</v>
      </c>
      <c r="L2489" s="123">
        <f t="shared" si="40"/>
        <v>30575</v>
      </c>
      <c r="M2489" s="118" t="s">
        <v>8355</v>
      </c>
      <c r="N2489" s="113" t="s">
        <v>9526</v>
      </c>
      <c r="S2489" s="118" t="s">
        <v>139</v>
      </c>
      <c r="T2489" s="67" t="s">
        <v>140</v>
      </c>
    </row>
    <row r="2490" spans="1:20" ht="23.25">
      <c r="A2490" s="67" t="s">
        <v>134</v>
      </c>
      <c r="B2490" s="67" t="s">
        <v>9336</v>
      </c>
      <c r="C2490" s="118">
        <v>518</v>
      </c>
      <c r="D2490" s="118" t="s">
        <v>9350</v>
      </c>
      <c r="E2490" s="118" t="s">
        <v>8356</v>
      </c>
      <c r="F2490" s="67" t="s">
        <v>136</v>
      </c>
      <c r="G2490" s="203">
        <v>0</v>
      </c>
      <c r="H2490" s="67" t="s">
        <v>162</v>
      </c>
      <c r="I2490" s="3">
        <v>0</v>
      </c>
      <c r="J2490" s="196">
        <v>39707</v>
      </c>
      <c r="K2490" s="67">
        <v>0</v>
      </c>
      <c r="L2490" s="123">
        <f t="shared" si="40"/>
        <v>30575</v>
      </c>
      <c r="M2490" s="118" t="s">
        <v>8356</v>
      </c>
      <c r="N2490" s="113" t="s">
        <v>9526</v>
      </c>
      <c r="S2490" s="118" t="s">
        <v>139</v>
      </c>
      <c r="T2490" s="67" t="s">
        <v>140</v>
      </c>
    </row>
    <row r="2491" spans="1:20" ht="23.25">
      <c r="A2491" s="67" t="s">
        <v>134</v>
      </c>
      <c r="B2491" s="67" t="s">
        <v>9336</v>
      </c>
      <c r="C2491" s="118">
        <v>291</v>
      </c>
      <c r="D2491" s="118" t="s">
        <v>5543</v>
      </c>
      <c r="E2491" s="118" t="s">
        <v>8357</v>
      </c>
      <c r="F2491" s="67" t="s">
        <v>136</v>
      </c>
      <c r="G2491" s="203">
        <v>0</v>
      </c>
      <c r="H2491" s="67" t="s">
        <v>162</v>
      </c>
      <c r="I2491" s="3">
        <v>0</v>
      </c>
      <c r="J2491" s="196">
        <v>39707</v>
      </c>
      <c r="K2491" s="67">
        <v>0</v>
      </c>
      <c r="L2491" s="123">
        <f t="shared" si="40"/>
        <v>30575</v>
      </c>
      <c r="M2491" s="118" t="s">
        <v>8357</v>
      </c>
      <c r="N2491" s="113" t="s">
        <v>9526</v>
      </c>
      <c r="S2491" s="118" t="s">
        <v>139</v>
      </c>
      <c r="T2491" s="67" t="s">
        <v>140</v>
      </c>
    </row>
    <row r="2492" spans="1:20" ht="23.25">
      <c r="A2492" s="67" t="s">
        <v>134</v>
      </c>
      <c r="B2492" s="67" t="s">
        <v>9336</v>
      </c>
      <c r="C2492" s="118">
        <v>522</v>
      </c>
      <c r="D2492" s="118" t="s">
        <v>5712</v>
      </c>
      <c r="E2492" s="118" t="s">
        <v>8358</v>
      </c>
      <c r="F2492" s="67" t="s">
        <v>136</v>
      </c>
      <c r="G2492" s="203">
        <v>0</v>
      </c>
      <c r="H2492" s="67" t="s">
        <v>162</v>
      </c>
      <c r="I2492" s="3">
        <v>0</v>
      </c>
      <c r="J2492" s="196">
        <v>39707</v>
      </c>
      <c r="K2492" s="67">
        <v>0</v>
      </c>
      <c r="L2492" s="123">
        <f t="shared" si="40"/>
        <v>30575</v>
      </c>
      <c r="M2492" s="118" t="s">
        <v>8358</v>
      </c>
      <c r="N2492" s="113" t="s">
        <v>9526</v>
      </c>
      <c r="S2492" s="118" t="s">
        <v>139</v>
      </c>
      <c r="T2492" s="67" t="s">
        <v>140</v>
      </c>
    </row>
    <row r="2493" spans="1:20" ht="23.25">
      <c r="A2493" s="67" t="s">
        <v>134</v>
      </c>
      <c r="B2493" s="67" t="s">
        <v>9336</v>
      </c>
      <c r="C2493" s="118">
        <v>525</v>
      </c>
      <c r="D2493" s="118" t="s">
        <v>5543</v>
      </c>
      <c r="E2493" s="118" t="s">
        <v>8359</v>
      </c>
      <c r="F2493" s="67" t="s">
        <v>136</v>
      </c>
      <c r="G2493" s="203">
        <v>0</v>
      </c>
      <c r="H2493" s="67" t="s">
        <v>162</v>
      </c>
      <c r="I2493" s="3">
        <v>0</v>
      </c>
      <c r="J2493" s="196">
        <v>39707</v>
      </c>
      <c r="K2493" s="67">
        <v>0</v>
      </c>
      <c r="L2493" s="123">
        <f t="shared" si="40"/>
        <v>30575</v>
      </c>
      <c r="M2493" s="118" t="s">
        <v>8359</v>
      </c>
      <c r="N2493" s="113" t="s">
        <v>9526</v>
      </c>
      <c r="S2493" s="118" t="s">
        <v>139</v>
      </c>
      <c r="T2493" s="67" t="s">
        <v>140</v>
      </c>
    </row>
    <row r="2494" spans="1:20" ht="23.25">
      <c r="A2494" s="67" t="s">
        <v>134</v>
      </c>
      <c r="B2494" s="67" t="s">
        <v>9336</v>
      </c>
      <c r="C2494" s="118">
        <v>528</v>
      </c>
      <c r="D2494" s="118" t="s">
        <v>5498</v>
      </c>
      <c r="E2494" s="118" t="s">
        <v>8360</v>
      </c>
      <c r="F2494" s="67" t="s">
        <v>136</v>
      </c>
      <c r="G2494" s="203">
        <v>0</v>
      </c>
      <c r="H2494" s="67" t="s">
        <v>162</v>
      </c>
      <c r="I2494" s="3">
        <v>0</v>
      </c>
      <c r="J2494" s="196">
        <v>39707</v>
      </c>
      <c r="K2494" s="67">
        <v>0</v>
      </c>
      <c r="L2494" s="123">
        <f t="shared" si="40"/>
        <v>30575</v>
      </c>
      <c r="M2494" s="118" t="s">
        <v>8360</v>
      </c>
      <c r="N2494" s="113" t="s">
        <v>9526</v>
      </c>
      <c r="S2494" s="118" t="s">
        <v>139</v>
      </c>
      <c r="T2494" s="67" t="s">
        <v>140</v>
      </c>
    </row>
    <row r="2495" spans="1:20" ht="23.25">
      <c r="A2495" s="67" t="s">
        <v>134</v>
      </c>
      <c r="B2495" s="67" t="s">
        <v>9336</v>
      </c>
      <c r="C2495" s="118">
        <v>529</v>
      </c>
      <c r="D2495" s="118" t="s">
        <v>5602</v>
      </c>
      <c r="E2495" s="118" t="s">
        <v>8361</v>
      </c>
      <c r="F2495" s="67" t="s">
        <v>136</v>
      </c>
      <c r="G2495" s="203">
        <v>0</v>
      </c>
      <c r="H2495" s="67" t="s">
        <v>162</v>
      </c>
      <c r="I2495" s="3">
        <v>0</v>
      </c>
      <c r="J2495" s="196">
        <v>39707</v>
      </c>
      <c r="K2495" s="67">
        <v>0</v>
      </c>
      <c r="L2495" s="123">
        <f t="shared" si="40"/>
        <v>30575</v>
      </c>
      <c r="M2495" s="118" t="s">
        <v>8361</v>
      </c>
      <c r="N2495" s="113" t="s">
        <v>9526</v>
      </c>
      <c r="S2495" s="118" t="s">
        <v>139</v>
      </c>
      <c r="T2495" s="67" t="s">
        <v>140</v>
      </c>
    </row>
    <row r="2496" spans="1:20" ht="23.25">
      <c r="A2496" s="67" t="s">
        <v>134</v>
      </c>
      <c r="B2496" s="67" t="s">
        <v>9336</v>
      </c>
      <c r="C2496" s="118">
        <v>531</v>
      </c>
      <c r="D2496" s="118" t="s">
        <v>5546</v>
      </c>
      <c r="E2496" s="118" t="s">
        <v>8362</v>
      </c>
      <c r="F2496" s="67" t="s">
        <v>136</v>
      </c>
      <c r="G2496" s="203">
        <v>0</v>
      </c>
      <c r="H2496" s="67" t="s">
        <v>162</v>
      </c>
      <c r="I2496" s="3">
        <v>0</v>
      </c>
      <c r="J2496" s="196">
        <v>39707</v>
      </c>
      <c r="K2496" s="67">
        <v>0</v>
      </c>
      <c r="L2496" s="123">
        <f t="shared" si="40"/>
        <v>30575</v>
      </c>
      <c r="M2496" s="118" t="s">
        <v>8362</v>
      </c>
      <c r="N2496" s="113" t="s">
        <v>9526</v>
      </c>
      <c r="S2496" s="118" t="s">
        <v>139</v>
      </c>
      <c r="T2496" s="67" t="s">
        <v>140</v>
      </c>
    </row>
    <row r="2497" spans="1:20" ht="23.25">
      <c r="A2497" s="67" t="s">
        <v>134</v>
      </c>
      <c r="B2497" s="67" t="s">
        <v>9336</v>
      </c>
      <c r="C2497" s="118">
        <v>532</v>
      </c>
      <c r="D2497" s="118" t="s">
        <v>5489</v>
      </c>
      <c r="E2497" s="118" t="s">
        <v>8363</v>
      </c>
      <c r="F2497" s="67" t="s">
        <v>136</v>
      </c>
      <c r="G2497" s="203">
        <v>0</v>
      </c>
      <c r="H2497" s="67" t="s">
        <v>162</v>
      </c>
      <c r="I2497" s="3">
        <v>0</v>
      </c>
      <c r="J2497" s="196">
        <v>39707</v>
      </c>
      <c r="K2497" s="67">
        <v>0</v>
      </c>
      <c r="L2497" s="123">
        <f t="shared" si="40"/>
        <v>30575</v>
      </c>
      <c r="M2497" s="118" t="s">
        <v>8363</v>
      </c>
      <c r="N2497" s="113" t="s">
        <v>9526</v>
      </c>
      <c r="S2497" s="118" t="s">
        <v>139</v>
      </c>
      <c r="T2497" s="67" t="s">
        <v>140</v>
      </c>
    </row>
    <row r="2498" spans="1:20" ht="23.25">
      <c r="A2498" s="67" t="s">
        <v>134</v>
      </c>
      <c r="B2498" s="67" t="s">
        <v>9336</v>
      </c>
      <c r="C2498" s="118">
        <v>534</v>
      </c>
      <c r="D2498" s="118" t="s">
        <v>5507</v>
      </c>
      <c r="E2498" s="118" t="s">
        <v>8364</v>
      </c>
      <c r="F2498" s="67" t="s">
        <v>136</v>
      </c>
      <c r="G2498" s="203">
        <v>0</v>
      </c>
      <c r="H2498" s="67" t="s">
        <v>162</v>
      </c>
      <c r="I2498" s="3">
        <v>0</v>
      </c>
      <c r="J2498" s="196">
        <v>39707</v>
      </c>
      <c r="K2498" s="67">
        <v>0</v>
      </c>
      <c r="L2498" s="123">
        <f t="shared" si="40"/>
        <v>30575</v>
      </c>
      <c r="M2498" s="118" t="s">
        <v>8364</v>
      </c>
      <c r="N2498" s="113" t="s">
        <v>9526</v>
      </c>
      <c r="S2498" s="118" t="s">
        <v>139</v>
      </c>
      <c r="T2498" s="67" t="s">
        <v>140</v>
      </c>
    </row>
    <row r="2499" spans="1:20" ht="23.25">
      <c r="A2499" s="67" t="s">
        <v>134</v>
      </c>
      <c r="B2499" s="67" t="s">
        <v>9336</v>
      </c>
      <c r="C2499" s="118">
        <v>99</v>
      </c>
      <c r="D2499" s="118" t="s">
        <v>5594</v>
      </c>
      <c r="E2499" s="118" t="s">
        <v>8365</v>
      </c>
      <c r="F2499" s="67" t="s">
        <v>136</v>
      </c>
      <c r="G2499" s="203">
        <v>0</v>
      </c>
      <c r="H2499" s="67" t="s">
        <v>162</v>
      </c>
      <c r="I2499" s="3">
        <v>0</v>
      </c>
      <c r="J2499" s="196">
        <v>39707</v>
      </c>
      <c r="K2499" s="67">
        <v>0</v>
      </c>
      <c r="L2499" s="123">
        <f t="shared" si="40"/>
        <v>30575</v>
      </c>
      <c r="M2499" s="118" t="s">
        <v>8365</v>
      </c>
      <c r="N2499" s="113" t="s">
        <v>9526</v>
      </c>
      <c r="S2499" s="118" t="s">
        <v>139</v>
      </c>
      <c r="T2499" s="67" t="s">
        <v>140</v>
      </c>
    </row>
    <row r="2500" spans="1:20" ht="23.25">
      <c r="A2500" s="67" t="s">
        <v>134</v>
      </c>
      <c r="B2500" s="67" t="s">
        <v>9336</v>
      </c>
      <c r="C2500" s="118">
        <v>212</v>
      </c>
      <c r="D2500" s="118" t="s">
        <v>5507</v>
      </c>
      <c r="E2500" s="118" t="s">
        <v>8366</v>
      </c>
      <c r="F2500" s="67" t="s">
        <v>136</v>
      </c>
      <c r="G2500" s="203">
        <v>0</v>
      </c>
      <c r="H2500" s="67" t="s">
        <v>162</v>
      </c>
      <c r="I2500" s="3">
        <v>0</v>
      </c>
      <c r="J2500" s="196">
        <v>39707</v>
      </c>
      <c r="K2500" s="67">
        <v>0</v>
      </c>
      <c r="L2500" s="123">
        <f t="shared" si="40"/>
        <v>30575</v>
      </c>
      <c r="M2500" s="118" t="s">
        <v>8366</v>
      </c>
      <c r="N2500" s="113" t="s">
        <v>9526</v>
      </c>
      <c r="S2500" s="118" t="s">
        <v>139</v>
      </c>
      <c r="T2500" s="67" t="s">
        <v>140</v>
      </c>
    </row>
    <row r="2501" spans="1:20" ht="23.25">
      <c r="A2501" s="67" t="s">
        <v>134</v>
      </c>
      <c r="B2501" s="67" t="s">
        <v>9336</v>
      </c>
      <c r="C2501" s="118">
        <v>537</v>
      </c>
      <c r="D2501" s="118" t="s">
        <v>5572</v>
      </c>
      <c r="E2501" s="118" t="s">
        <v>8367</v>
      </c>
      <c r="F2501" s="67" t="s">
        <v>136</v>
      </c>
      <c r="G2501" s="203">
        <v>0</v>
      </c>
      <c r="H2501" s="67" t="s">
        <v>162</v>
      </c>
      <c r="I2501" s="3">
        <v>0</v>
      </c>
      <c r="J2501" s="196">
        <v>39707</v>
      </c>
      <c r="K2501" s="67">
        <v>0</v>
      </c>
      <c r="L2501" s="123">
        <f t="shared" si="40"/>
        <v>30575</v>
      </c>
      <c r="M2501" s="118" t="s">
        <v>8367</v>
      </c>
      <c r="N2501" s="113" t="s">
        <v>9526</v>
      </c>
      <c r="S2501" s="118" t="s">
        <v>139</v>
      </c>
      <c r="T2501" s="67" t="s">
        <v>140</v>
      </c>
    </row>
    <row r="2502" spans="1:20" ht="23.25">
      <c r="A2502" s="67" t="s">
        <v>134</v>
      </c>
      <c r="B2502" s="67" t="s">
        <v>9336</v>
      </c>
      <c r="C2502" s="118">
        <v>538</v>
      </c>
      <c r="D2502" s="118" t="s">
        <v>5488</v>
      </c>
      <c r="E2502" s="118" t="s">
        <v>8368</v>
      </c>
      <c r="F2502" s="67" t="s">
        <v>136</v>
      </c>
      <c r="G2502" s="203">
        <v>0</v>
      </c>
      <c r="H2502" s="67" t="s">
        <v>162</v>
      </c>
      <c r="I2502" s="3">
        <v>0</v>
      </c>
      <c r="J2502" s="196">
        <v>39707</v>
      </c>
      <c r="K2502" s="67">
        <v>0</v>
      </c>
      <c r="L2502" s="123">
        <f t="shared" si="40"/>
        <v>30575</v>
      </c>
      <c r="M2502" s="118" t="s">
        <v>8368</v>
      </c>
      <c r="N2502" s="113" t="s">
        <v>9526</v>
      </c>
      <c r="S2502" s="118" t="s">
        <v>139</v>
      </c>
      <c r="T2502" s="67" t="s">
        <v>140</v>
      </c>
    </row>
    <row r="2503" spans="1:20" ht="23.25">
      <c r="A2503" s="67" t="s">
        <v>134</v>
      </c>
      <c r="B2503" s="67" t="s">
        <v>9336</v>
      </c>
      <c r="C2503" s="118">
        <v>539</v>
      </c>
      <c r="D2503" s="118" t="s">
        <v>5488</v>
      </c>
      <c r="E2503" s="118" t="s">
        <v>8369</v>
      </c>
      <c r="F2503" s="67" t="s">
        <v>136</v>
      </c>
      <c r="G2503" s="203">
        <v>0</v>
      </c>
      <c r="H2503" s="67" t="s">
        <v>162</v>
      </c>
      <c r="I2503" s="3">
        <v>0</v>
      </c>
      <c r="J2503" s="196">
        <v>39707</v>
      </c>
      <c r="K2503" s="67">
        <v>0</v>
      </c>
      <c r="L2503" s="123">
        <f t="shared" si="40"/>
        <v>30575</v>
      </c>
      <c r="M2503" s="118" t="s">
        <v>8369</v>
      </c>
      <c r="N2503" s="113" t="s">
        <v>9526</v>
      </c>
      <c r="S2503" s="118" t="s">
        <v>139</v>
      </c>
      <c r="T2503" s="67" t="s">
        <v>140</v>
      </c>
    </row>
    <row r="2504" spans="1:20" ht="23.25">
      <c r="A2504" s="67" t="s">
        <v>134</v>
      </c>
      <c r="B2504" s="67" t="s">
        <v>9336</v>
      </c>
      <c r="C2504" s="118">
        <v>540</v>
      </c>
      <c r="D2504" s="118" t="s">
        <v>5488</v>
      </c>
      <c r="E2504" s="118" t="s">
        <v>8370</v>
      </c>
      <c r="F2504" s="67" t="s">
        <v>136</v>
      </c>
      <c r="G2504" s="203">
        <v>0</v>
      </c>
      <c r="H2504" s="67" t="s">
        <v>162</v>
      </c>
      <c r="I2504" s="3">
        <v>0</v>
      </c>
      <c r="J2504" s="196">
        <v>39707</v>
      </c>
      <c r="K2504" s="67">
        <v>0</v>
      </c>
      <c r="L2504" s="123">
        <f t="shared" si="40"/>
        <v>30575</v>
      </c>
      <c r="M2504" s="118" t="s">
        <v>8370</v>
      </c>
      <c r="N2504" s="113" t="s">
        <v>9526</v>
      </c>
      <c r="S2504" s="118" t="s">
        <v>139</v>
      </c>
      <c r="T2504" s="67" t="s">
        <v>140</v>
      </c>
    </row>
    <row r="2505" spans="1:20" ht="23.25">
      <c r="A2505" s="67" t="s">
        <v>134</v>
      </c>
      <c r="B2505" s="67" t="s">
        <v>9336</v>
      </c>
      <c r="C2505" s="118">
        <v>542</v>
      </c>
      <c r="D2505" s="118" t="s">
        <v>5572</v>
      </c>
      <c r="E2505" s="118" t="s">
        <v>8371</v>
      </c>
      <c r="F2505" s="67" t="s">
        <v>136</v>
      </c>
      <c r="G2505" s="203">
        <v>0</v>
      </c>
      <c r="H2505" s="67" t="s">
        <v>162</v>
      </c>
      <c r="I2505" s="3">
        <v>0</v>
      </c>
      <c r="J2505" s="196">
        <v>39707</v>
      </c>
      <c r="K2505" s="67">
        <v>0</v>
      </c>
      <c r="L2505" s="123">
        <f t="shared" si="40"/>
        <v>30575</v>
      </c>
      <c r="M2505" s="118" t="s">
        <v>8371</v>
      </c>
      <c r="N2505" s="113" t="s">
        <v>9526</v>
      </c>
      <c r="S2505" s="118" t="s">
        <v>139</v>
      </c>
      <c r="T2505" s="67" t="s">
        <v>140</v>
      </c>
    </row>
    <row r="2506" spans="1:20" ht="23.25">
      <c r="A2506" s="67" t="s">
        <v>134</v>
      </c>
      <c r="B2506" s="67" t="s">
        <v>9336</v>
      </c>
      <c r="C2506" s="118">
        <v>334</v>
      </c>
      <c r="D2506" s="118" t="s">
        <v>5554</v>
      </c>
      <c r="E2506" s="118" t="s">
        <v>8372</v>
      </c>
      <c r="F2506" s="67" t="s">
        <v>136</v>
      </c>
      <c r="G2506" s="203">
        <v>0</v>
      </c>
      <c r="H2506" s="67" t="s">
        <v>162</v>
      </c>
      <c r="I2506" s="3">
        <v>0</v>
      </c>
      <c r="J2506" s="196">
        <v>39707</v>
      </c>
      <c r="K2506" s="67">
        <v>0</v>
      </c>
      <c r="L2506" s="123">
        <f t="shared" si="40"/>
        <v>30575</v>
      </c>
      <c r="M2506" s="118" t="s">
        <v>8372</v>
      </c>
      <c r="N2506" s="113" t="s">
        <v>9526</v>
      </c>
      <c r="S2506" s="118" t="s">
        <v>139</v>
      </c>
      <c r="T2506" s="67" t="s">
        <v>140</v>
      </c>
    </row>
    <row r="2507" spans="1:20" ht="23.25">
      <c r="A2507" s="67" t="s">
        <v>134</v>
      </c>
      <c r="B2507" s="67" t="s">
        <v>9336</v>
      </c>
      <c r="C2507" s="118">
        <v>547</v>
      </c>
      <c r="D2507" s="118" t="s">
        <v>5572</v>
      </c>
      <c r="E2507" s="118" t="s">
        <v>8373</v>
      </c>
      <c r="F2507" s="67" t="s">
        <v>136</v>
      </c>
      <c r="G2507" s="203">
        <v>0</v>
      </c>
      <c r="H2507" s="67" t="s">
        <v>162</v>
      </c>
      <c r="I2507" s="3">
        <v>0</v>
      </c>
      <c r="J2507" s="196">
        <v>39707</v>
      </c>
      <c r="K2507" s="67">
        <v>0</v>
      </c>
      <c r="L2507" s="123">
        <f t="shared" si="40"/>
        <v>30575</v>
      </c>
      <c r="M2507" s="118" t="s">
        <v>8373</v>
      </c>
      <c r="N2507" s="113" t="s">
        <v>9526</v>
      </c>
      <c r="S2507" s="118" t="s">
        <v>139</v>
      </c>
      <c r="T2507" s="67" t="s">
        <v>140</v>
      </c>
    </row>
    <row r="2508" spans="1:20" ht="23.25">
      <c r="A2508" s="67" t="s">
        <v>134</v>
      </c>
      <c r="B2508" s="67" t="s">
        <v>9336</v>
      </c>
      <c r="C2508" s="118">
        <v>549</v>
      </c>
      <c r="D2508" s="118" t="s">
        <v>5567</v>
      </c>
      <c r="E2508" s="118" t="s">
        <v>8374</v>
      </c>
      <c r="F2508" s="67" t="s">
        <v>136</v>
      </c>
      <c r="G2508" s="203">
        <v>0</v>
      </c>
      <c r="H2508" s="67" t="s">
        <v>162</v>
      </c>
      <c r="I2508" s="3">
        <v>0</v>
      </c>
      <c r="J2508" s="196">
        <v>39707</v>
      </c>
      <c r="K2508" s="67">
        <v>0</v>
      </c>
      <c r="L2508" s="123">
        <f t="shared" si="40"/>
        <v>30575</v>
      </c>
      <c r="M2508" s="118" t="s">
        <v>8374</v>
      </c>
      <c r="N2508" s="113" t="s">
        <v>9526</v>
      </c>
      <c r="S2508" s="118" t="s">
        <v>139</v>
      </c>
      <c r="T2508" s="67" t="s">
        <v>140</v>
      </c>
    </row>
    <row r="2509" spans="1:20" ht="23.25">
      <c r="A2509" s="67" t="s">
        <v>134</v>
      </c>
      <c r="B2509" s="67" t="s">
        <v>9336</v>
      </c>
      <c r="C2509" s="118">
        <v>550</v>
      </c>
      <c r="D2509" s="118" t="s">
        <v>5644</v>
      </c>
      <c r="E2509" s="118" t="s">
        <v>8375</v>
      </c>
      <c r="F2509" s="67" t="s">
        <v>136</v>
      </c>
      <c r="G2509" s="203">
        <v>0</v>
      </c>
      <c r="H2509" s="67" t="s">
        <v>162</v>
      </c>
      <c r="I2509" s="3">
        <v>0</v>
      </c>
      <c r="J2509" s="196">
        <v>39707</v>
      </c>
      <c r="K2509" s="67">
        <v>0</v>
      </c>
      <c r="L2509" s="123">
        <f t="shared" si="40"/>
        <v>30575</v>
      </c>
      <c r="M2509" s="118" t="s">
        <v>8375</v>
      </c>
      <c r="N2509" s="113" t="s">
        <v>9526</v>
      </c>
      <c r="S2509" s="118" t="s">
        <v>139</v>
      </c>
      <c r="T2509" s="67" t="s">
        <v>140</v>
      </c>
    </row>
    <row r="2510" spans="1:20" ht="23.25">
      <c r="A2510" s="67" t="s">
        <v>134</v>
      </c>
      <c r="B2510" s="67" t="s">
        <v>9336</v>
      </c>
      <c r="C2510" s="118">
        <v>552</v>
      </c>
      <c r="D2510" s="118" t="s">
        <v>5533</v>
      </c>
      <c r="E2510" s="118" t="s">
        <v>8376</v>
      </c>
      <c r="F2510" s="67" t="s">
        <v>136</v>
      </c>
      <c r="G2510" s="203">
        <v>0</v>
      </c>
      <c r="H2510" s="67" t="s">
        <v>162</v>
      </c>
      <c r="I2510" s="3">
        <v>0</v>
      </c>
      <c r="J2510" s="196">
        <v>39707</v>
      </c>
      <c r="K2510" s="67">
        <v>0</v>
      </c>
      <c r="L2510" s="123">
        <f t="shared" si="40"/>
        <v>30575</v>
      </c>
      <c r="M2510" s="118" t="s">
        <v>8376</v>
      </c>
      <c r="N2510" s="113" t="s">
        <v>9526</v>
      </c>
      <c r="S2510" s="118" t="s">
        <v>139</v>
      </c>
      <c r="T2510" s="67" t="s">
        <v>140</v>
      </c>
    </row>
    <row r="2511" spans="1:20" ht="23.25">
      <c r="A2511" s="67" t="s">
        <v>134</v>
      </c>
      <c r="B2511" s="67" t="s">
        <v>9336</v>
      </c>
      <c r="C2511" s="118">
        <v>557</v>
      </c>
      <c r="D2511" s="118" t="s">
        <v>5489</v>
      </c>
      <c r="E2511" s="118" t="s">
        <v>8377</v>
      </c>
      <c r="F2511" s="67" t="s">
        <v>136</v>
      </c>
      <c r="G2511" s="203">
        <v>0</v>
      </c>
      <c r="H2511" s="67" t="s">
        <v>162</v>
      </c>
      <c r="I2511" s="3">
        <v>0</v>
      </c>
      <c r="J2511" s="196">
        <v>39707</v>
      </c>
      <c r="K2511" s="67">
        <v>0</v>
      </c>
      <c r="L2511" s="123">
        <f t="shared" si="40"/>
        <v>30575</v>
      </c>
      <c r="M2511" s="118" t="s">
        <v>8377</v>
      </c>
      <c r="N2511" s="113" t="s">
        <v>9526</v>
      </c>
      <c r="S2511" s="118" t="s">
        <v>139</v>
      </c>
      <c r="T2511" s="67" t="s">
        <v>140</v>
      </c>
    </row>
    <row r="2512" spans="1:20" ht="23.25">
      <c r="A2512" s="67" t="s">
        <v>134</v>
      </c>
      <c r="B2512" s="67" t="s">
        <v>9336</v>
      </c>
      <c r="C2512" s="118">
        <v>558</v>
      </c>
      <c r="D2512" s="118" t="s">
        <v>5523</v>
      </c>
      <c r="E2512" s="118" t="s">
        <v>8378</v>
      </c>
      <c r="F2512" s="67" t="s">
        <v>136</v>
      </c>
      <c r="G2512" s="203">
        <v>0</v>
      </c>
      <c r="H2512" s="67" t="s">
        <v>162</v>
      </c>
      <c r="I2512" s="3">
        <v>0</v>
      </c>
      <c r="J2512" s="196">
        <v>39707</v>
      </c>
      <c r="K2512" s="67">
        <v>0</v>
      </c>
      <c r="L2512" s="123">
        <f t="shared" si="40"/>
        <v>30575</v>
      </c>
      <c r="M2512" s="118" t="s">
        <v>8378</v>
      </c>
      <c r="N2512" s="113" t="s">
        <v>9526</v>
      </c>
      <c r="S2512" s="118" t="s">
        <v>139</v>
      </c>
      <c r="T2512" s="67" t="s">
        <v>140</v>
      </c>
    </row>
    <row r="2513" spans="1:20" ht="23.25">
      <c r="A2513" s="67" t="s">
        <v>134</v>
      </c>
      <c r="B2513" s="67" t="s">
        <v>9336</v>
      </c>
      <c r="C2513" s="118">
        <v>562</v>
      </c>
      <c r="D2513" s="118" t="s">
        <v>5572</v>
      </c>
      <c r="E2513" s="118" t="s">
        <v>8379</v>
      </c>
      <c r="F2513" s="67" t="s">
        <v>136</v>
      </c>
      <c r="G2513" s="203">
        <v>0</v>
      </c>
      <c r="H2513" s="67" t="s">
        <v>162</v>
      </c>
      <c r="I2513" s="3">
        <v>0</v>
      </c>
      <c r="J2513" s="196">
        <v>39707</v>
      </c>
      <c r="K2513" s="67">
        <v>0</v>
      </c>
      <c r="L2513" s="123">
        <f t="shared" si="40"/>
        <v>30575</v>
      </c>
      <c r="M2513" s="118" t="s">
        <v>8379</v>
      </c>
      <c r="N2513" s="113" t="s">
        <v>9526</v>
      </c>
      <c r="S2513" s="118" t="s">
        <v>139</v>
      </c>
      <c r="T2513" s="67" t="s">
        <v>140</v>
      </c>
    </row>
    <row r="2514" spans="1:20" ht="23.25">
      <c r="A2514" s="67" t="s">
        <v>134</v>
      </c>
      <c r="B2514" s="67" t="s">
        <v>9336</v>
      </c>
      <c r="C2514" s="118">
        <v>563</v>
      </c>
      <c r="D2514" s="118" t="s">
        <v>5572</v>
      </c>
      <c r="E2514" s="118" t="s">
        <v>8380</v>
      </c>
      <c r="F2514" s="67" t="s">
        <v>136</v>
      </c>
      <c r="G2514" s="203">
        <v>0</v>
      </c>
      <c r="H2514" s="67" t="s">
        <v>162</v>
      </c>
      <c r="I2514" s="3">
        <v>0</v>
      </c>
      <c r="J2514" s="196">
        <v>39707</v>
      </c>
      <c r="K2514" s="67">
        <v>0</v>
      </c>
      <c r="L2514" s="123">
        <f t="shared" si="40"/>
        <v>30575</v>
      </c>
      <c r="M2514" s="118" t="s">
        <v>8380</v>
      </c>
      <c r="N2514" s="113" t="s">
        <v>9526</v>
      </c>
      <c r="S2514" s="118" t="s">
        <v>139</v>
      </c>
      <c r="T2514" s="67" t="s">
        <v>140</v>
      </c>
    </row>
    <row r="2515" spans="1:20" ht="23.25">
      <c r="A2515" s="67" t="s">
        <v>134</v>
      </c>
      <c r="B2515" s="67" t="s">
        <v>9336</v>
      </c>
      <c r="C2515" s="118">
        <v>92</v>
      </c>
      <c r="D2515" s="118" t="s">
        <v>5523</v>
      </c>
      <c r="E2515" s="118" t="s">
        <v>8381</v>
      </c>
      <c r="F2515" s="67" t="s">
        <v>136</v>
      </c>
      <c r="G2515" s="203">
        <v>0</v>
      </c>
      <c r="H2515" s="67" t="s">
        <v>162</v>
      </c>
      <c r="I2515" s="3">
        <v>0</v>
      </c>
      <c r="J2515" s="196">
        <v>39707</v>
      </c>
      <c r="K2515" s="67">
        <v>0</v>
      </c>
      <c r="L2515" s="123">
        <f t="shared" si="40"/>
        <v>30575</v>
      </c>
      <c r="M2515" s="118" t="s">
        <v>8381</v>
      </c>
      <c r="N2515" s="113" t="s">
        <v>9526</v>
      </c>
      <c r="S2515" s="118" t="s">
        <v>139</v>
      </c>
      <c r="T2515" s="67" t="s">
        <v>140</v>
      </c>
    </row>
    <row r="2516" spans="1:20" ht="23.25">
      <c r="A2516" s="67" t="s">
        <v>134</v>
      </c>
      <c r="B2516" s="67" t="s">
        <v>9336</v>
      </c>
      <c r="C2516" s="118">
        <v>566</v>
      </c>
      <c r="D2516" s="118" t="s">
        <v>5523</v>
      </c>
      <c r="E2516" s="118" t="s">
        <v>8382</v>
      </c>
      <c r="F2516" s="67" t="s">
        <v>136</v>
      </c>
      <c r="G2516" s="203">
        <v>0</v>
      </c>
      <c r="H2516" s="67" t="s">
        <v>162</v>
      </c>
      <c r="I2516" s="3">
        <v>0</v>
      </c>
      <c r="J2516" s="196">
        <v>39707</v>
      </c>
      <c r="K2516" s="67">
        <v>0</v>
      </c>
      <c r="L2516" s="123">
        <f t="shared" si="40"/>
        <v>30575</v>
      </c>
      <c r="M2516" s="118" t="s">
        <v>8382</v>
      </c>
      <c r="N2516" s="113" t="s">
        <v>9526</v>
      </c>
      <c r="S2516" s="118" t="s">
        <v>139</v>
      </c>
      <c r="T2516" s="67" t="s">
        <v>140</v>
      </c>
    </row>
    <row r="2517" spans="1:20" ht="23.25">
      <c r="A2517" s="67" t="s">
        <v>134</v>
      </c>
      <c r="B2517" s="67" t="s">
        <v>9336</v>
      </c>
      <c r="C2517" s="118">
        <v>570</v>
      </c>
      <c r="D2517" s="118" t="s">
        <v>5699</v>
      </c>
      <c r="E2517" s="118" t="s">
        <v>8383</v>
      </c>
      <c r="F2517" s="67" t="s">
        <v>136</v>
      </c>
      <c r="G2517" s="203">
        <v>0</v>
      </c>
      <c r="H2517" s="67" t="s">
        <v>162</v>
      </c>
      <c r="I2517" s="3">
        <v>0</v>
      </c>
      <c r="J2517" s="196">
        <v>39707</v>
      </c>
      <c r="K2517" s="67">
        <v>0</v>
      </c>
      <c r="L2517" s="123">
        <f t="shared" si="40"/>
        <v>30575</v>
      </c>
      <c r="M2517" s="118" t="s">
        <v>8383</v>
      </c>
      <c r="N2517" s="113" t="s">
        <v>9526</v>
      </c>
      <c r="S2517" s="118" t="s">
        <v>139</v>
      </c>
      <c r="T2517" s="67" t="s">
        <v>140</v>
      </c>
    </row>
    <row r="2518" spans="1:20" ht="23.25">
      <c r="A2518" s="67" t="s">
        <v>134</v>
      </c>
      <c r="B2518" s="67" t="s">
        <v>9336</v>
      </c>
      <c r="C2518" s="118">
        <v>571</v>
      </c>
      <c r="D2518" s="118" t="s">
        <v>5517</v>
      </c>
      <c r="E2518" s="118" t="s">
        <v>8384</v>
      </c>
      <c r="F2518" s="67" t="s">
        <v>136</v>
      </c>
      <c r="G2518" s="203">
        <v>0</v>
      </c>
      <c r="H2518" s="67" t="s">
        <v>162</v>
      </c>
      <c r="I2518" s="3">
        <v>0</v>
      </c>
      <c r="J2518" s="196">
        <v>39707</v>
      </c>
      <c r="K2518" s="67">
        <v>0</v>
      </c>
      <c r="L2518" s="123">
        <f t="shared" si="40"/>
        <v>30575</v>
      </c>
      <c r="M2518" s="118" t="s">
        <v>8384</v>
      </c>
      <c r="N2518" s="113" t="s">
        <v>9526</v>
      </c>
      <c r="S2518" s="118" t="s">
        <v>139</v>
      </c>
      <c r="T2518" s="67" t="s">
        <v>140</v>
      </c>
    </row>
    <row r="2519" spans="1:20" ht="23.25">
      <c r="A2519" s="67" t="s">
        <v>134</v>
      </c>
      <c r="B2519" s="67" t="s">
        <v>9336</v>
      </c>
      <c r="C2519" s="118">
        <v>576</v>
      </c>
      <c r="D2519" s="118" t="s">
        <v>5644</v>
      </c>
      <c r="E2519" s="118" t="s">
        <v>8385</v>
      </c>
      <c r="F2519" s="67" t="s">
        <v>136</v>
      </c>
      <c r="G2519" s="203">
        <v>0</v>
      </c>
      <c r="H2519" s="67" t="s">
        <v>162</v>
      </c>
      <c r="I2519" s="3">
        <v>0</v>
      </c>
      <c r="J2519" s="196">
        <v>39707</v>
      </c>
      <c r="K2519" s="67">
        <v>0</v>
      </c>
      <c r="L2519" s="123">
        <f t="shared" si="40"/>
        <v>30575</v>
      </c>
      <c r="M2519" s="118" t="s">
        <v>8385</v>
      </c>
      <c r="N2519" s="113" t="s">
        <v>9526</v>
      </c>
      <c r="S2519" s="118" t="s">
        <v>139</v>
      </c>
      <c r="T2519" s="67" t="s">
        <v>140</v>
      </c>
    </row>
    <row r="2520" spans="1:20" ht="23.25">
      <c r="A2520" s="67" t="s">
        <v>134</v>
      </c>
      <c r="B2520" s="67" t="s">
        <v>9336</v>
      </c>
      <c r="C2520" s="118">
        <v>577</v>
      </c>
      <c r="D2520" s="118" t="s">
        <v>5534</v>
      </c>
      <c r="E2520" s="118" t="s">
        <v>8386</v>
      </c>
      <c r="F2520" s="67" t="s">
        <v>136</v>
      </c>
      <c r="G2520" s="203">
        <v>0</v>
      </c>
      <c r="H2520" s="67" t="s">
        <v>162</v>
      </c>
      <c r="I2520" s="3">
        <v>0</v>
      </c>
      <c r="J2520" s="196">
        <v>39707</v>
      </c>
      <c r="K2520" s="67">
        <v>0</v>
      </c>
      <c r="L2520" s="123">
        <f t="shared" si="40"/>
        <v>30575</v>
      </c>
      <c r="M2520" s="118" t="s">
        <v>8386</v>
      </c>
      <c r="N2520" s="113" t="s">
        <v>9526</v>
      </c>
      <c r="S2520" s="118" t="s">
        <v>139</v>
      </c>
      <c r="T2520" s="67" t="s">
        <v>140</v>
      </c>
    </row>
    <row r="2521" spans="1:20" ht="23.25">
      <c r="A2521" s="67" t="s">
        <v>134</v>
      </c>
      <c r="B2521" s="67" t="s">
        <v>9336</v>
      </c>
      <c r="C2521" s="118">
        <v>94</v>
      </c>
      <c r="D2521" s="118" t="s">
        <v>5536</v>
      </c>
      <c r="E2521" s="118" t="s">
        <v>8387</v>
      </c>
      <c r="F2521" s="67" t="s">
        <v>136</v>
      </c>
      <c r="G2521" s="203">
        <v>0</v>
      </c>
      <c r="H2521" s="67" t="s">
        <v>162</v>
      </c>
      <c r="I2521" s="3">
        <v>0</v>
      </c>
      <c r="J2521" s="196">
        <v>39707</v>
      </c>
      <c r="K2521" s="67">
        <v>0</v>
      </c>
      <c r="L2521" s="123">
        <f t="shared" si="40"/>
        <v>30575</v>
      </c>
      <c r="M2521" s="118" t="s">
        <v>8387</v>
      </c>
      <c r="N2521" s="113" t="s">
        <v>9526</v>
      </c>
      <c r="S2521" s="118" t="s">
        <v>139</v>
      </c>
      <c r="T2521" s="67" t="s">
        <v>140</v>
      </c>
    </row>
    <row r="2522" spans="1:20" ht="23.25">
      <c r="A2522" s="67" t="s">
        <v>134</v>
      </c>
      <c r="B2522" s="67" t="s">
        <v>9336</v>
      </c>
      <c r="C2522" s="118">
        <v>71</v>
      </c>
      <c r="D2522" s="118" t="s">
        <v>5517</v>
      </c>
      <c r="E2522" s="118" t="s">
        <v>8388</v>
      </c>
      <c r="F2522" s="67" t="s">
        <v>136</v>
      </c>
      <c r="G2522" s="203">
        <v>0</v>
      </c>
      <c r="H2522" s="67" t="s">
        <v>162</v>
      </c>
      <c r="I2522" s="3">
        <v>0</v>
      </c>
      <c r="J2522" s="196">
        <v>39707</v>
      </c>
      <c r="K2522" s="67">
        <v>0</v>
      </c>
      <c r="L2522" s="123">
        <f t="shared" si="40"/>
        <v>30575</v>
      </c>
      <c r="M2522" s="118" t="s">
        <v>8388</v>
      </c>
      <c r="N2522" s="113" t="s">
        <v>9526</v>
      </c>
      <c r="S2522" s="118" t="s">
        <v>139</v>
      </c>
      <c r="T2522" s="67" t="s">
        <v>140</v>
      </c>
    </row>
    <row r="2523" spans="1:20" ht="23.25">
      <c r="A2523" s="67" t="s">
        <v>134</v>
      </c>
      <c r="B2523" s="67" t="s">
        <v>9336</v>
      </c>
      <c r="C2523" s="118">
        <v>578</v>
      </c>
      <c r="D2523" s="118" t="s">
        <v>5489</v>
      </c>
      <c r="E2523" s="118" t="s">
        <v>8389</v>
      </c>
      <c r="F2523" s="67" t="s">
        <v>136</v>
      </c>
      <c r="G2523" s="203">
        <v>0</v>
      </c>
      <c r="H2523" s="67" t="s">
        <v>162</v>
      </c>
      <c r="I2523" s="3">
        <v>0</v>
      </c>
      <c r="J2523" s="196">
        <v>39707</v>
      </c>
      <c r="K2523" s="67">
        <v>0</v>
      </c>
      <c r="L2523" s="123">
        <f t="shared" si="40"/>
        <v>30575</v>
      </c>
      <c r="M2523" s="118" t="s">
        <v>8389</v>
      </c>
      <c r="N2523" s="113" t="s">
        <v>9526</v>
      </c>
      <c r="S2523" s="118" t="s">
        <v>139</v>
      </c>
      <c r="T2523" s="67" t="s">
        <v>140</v>
      </c>
    </row>
    <row r="2524" spans="1:20" ht="23.25">
      <c r="A2524" s="67" t="s">
        <v>134</v>
      </c>
      <c r="B2524" s="67" t="s">
        <v>9336</v>
      </c>
      <c r="C2524" s="118">
        <v>579</v>
      </c>
      <c r="D2524" s="118" t="s">
        <v>5523</v>
      </c>
      <c r="E2524" s="118" t="s">
        <v>8390</v>
      </c>
      <c r="F2524" s="67" t="s">
        <v>136</v>
      </c>
      <c r="G2524" s="203">
        <v>0</v>
      </c>
      <c r="H2524" s="67" t="s">
        <v>162</v>
      </c>
      <c r="I2524" s="3">
        <v>0</v>
      </c>
      <c r="J2524" s="196">
        <v>39707</v>
      </c>
      <c r="K2524" s="67">
        <v>0</v>
      </c>
      <c r="L2524" s="123">
        <f t="shared" si="40"/>
        <v>30575</v>
      </c>
      <c r="M2524" s="118" t="s">
        <v>8390</v>
      </c>
      <c r="N2524" s="113" t="s">
        <v>9526</v>
      </c>
      <c r="S2524" s="118" t="s">
        <v>139</v>
      </c>
      <c r="T2524" s="67" t="s">
        <v>140</v>
      </c>
    </row>
    <row r="2525" spans="1:20" ht="23.25">
      <c r="A2525" s="67" t="s">
        <v>134</v>
      </c>
      <c r="B2525" s="67" t="s">
        <v>9336</v>
      </c>
      <c r="C2525" s="118">
        <v>582</v>
      </c>
      <c r="D2525" s="118" t="s">
        <v>5554</v>
      </c>
      <c r="E2525" s="118" t="s">
        <v>8391</v>
      </c>
      <c r="F2525" s="67" t="s">
        <v>136</v>
      </c>
      <c r="G2525" s="203">
        <v>0</v>
      </c>
      <c r="H2525" s="67" t="s">
        <v>162</v>
      </c>
      <c r="I2525" s="3">
        <v>0</v>
      </c>
      <c r="J2525" s="196">
        <v>39707</v>
      </c>
      <c r="K2525" s="67">
        <v>0</v>
      </c>
      <c r="L2525" s="123">
        <f t="shared" si="40"/>
        <v>30575</v>
      </c>
      <c r="M2525" s="118" t="s">
        <v>8391</v>
      </c>
      <c r="N2525" s="113" t="s">
        <v>9526</v>
      </c>
      <c r="S2525" s="118" t="s">
        <v>139</v>
      </c>
      <c r="T2525" s="67" t="s">
        <v>140</v>
      </c>
    </row>
    <row r="2526" spans="1:20" ht="23.25">
      <c r="A2526" s="67" t="s">
        <v>134</v>
      </c>
      <c r="B2526" s="67" t="s">
        <v>9336</v>
      </c>
      <c r="C2526" s="118">
        <v>199</v>
      </c>
      <c r="D2526" s="118" t="s">
        <v>5533</v>
      </c>
      <c r="E2526" s="118" t="s">
        <v>8392</v>
      </c>
      <c r="F2526" s="67" t="s">
        <v>136</v>
      </c>
      <c r="G2526" s="203">
        <v>0</v>
      </c>
      <c r="H2526" s="67" t="s">
        <v>162</v>
      </c>
      <c r="I2526" s="3">
        <v>0</v>
      </c>
      <c r="J2526" s="196">
        <v>39707</v>
      </c>
      <c r="K2526" s="67">
        <v>0</v>
      </c>
      <c r="L2526" s="123">
        <f t="shared" si="40"/>
        <v>30575</v>
      </c>
      <c r="M2526" s="118" t="s">
        <v>8392</v>
      </c>
      <c r="N2526" s="113" t="s">
        <v>9526</v>
      </c>
      <c r="S2526" s="118" t="s">
        <v>139</v>
      </c>
      <c r="T2526" s="67" t="s">
        <v>140</v>
      </c>
    </row>
    <row r="2527" spans="1:20" ht="23.25">
      <c r="A2527" s="67" t="s">
        <v>134</v>
      </c>
      <c r="B2527" s="67" t="s">
        <v>9336</v>
      </c>
      <c r="C2527" s="118">
        <v>256</v>
      </c>
      <c r="D2527" s="118" t="s">
        <v>5657</v>
      </c>
      <c r="E2527" s="118" t="s">
        <v>8393</v>
      </c>
      <c r="F2527" s="67" t="s">
        <v>136</v>
      </c>
      <c r="G2527" s="203">
        <v>0</v>
      </c>
      <c r="H2527" s="67" t="s">
        <v>162</v>
      </c>
      <c r="I2527" s="3">
        <v>0</v>
      </c>
      <c r="J2527" s="196">
        <v>39707</v>
      </c>
      <c r="K2527" s="67">
        <v>0</v>
      </c>
      <c r="L2527" s="123">
        <f t="shared" si="40"/>
        <v>30575</v>
      </c>
      <c r="M2527" s="118" t="s">
        <v>8393</v>
      </c>
      <c r="N2527" s="113" t="s">
        <v>9526</v>
      </c>
      <c r="S2527" s="118" t="s">
        <v>139</v>
      </c>
      <c r="T2527" s="67" t="s">
        <v>140</v>
      </c>
    </row>
    <row r="2528" spans="1:20" ht="23.25">
      <c r="A2528" s="67" t="s">
        <v>134</v>
      </c>
      <c r="B2528" s="67" t="s">
        <v>9336</v>
      </c>
      <c r="C2528" s="118">
        <v>583</v>
      </c>
      <c r="D2528" s="118" t="s">
        <v>5657</v>
      </c>
      <c r="E2528" s="118" t="s">
        <v>8394</v>
      </c>
      <c r="F2528" s="67" t="s">
        <v>136</v>
      </c>
      <c r="G2528" s="203">
        <v>0</v>
      </c>
      <c r="H2528" s="67" t="s">
        <v>162</v>
      </c>
      <c r="I2528" s="3">
        <v>0</v>
      </c>
      <c r="J2528" s="196">
        <v>39707</v>
      </c>
      <c r="K2528" s="67">
        <v>0</v>
      </c>
      <c r="L2528" s="123">
        <f t="shared" si="40"/>
        <v>30575</v>
      </c>
      <c r="M2528" s="118" t="s">
        <v>8394</v>
      </c>
      <c r="N2528" s="113" t="s">
        <v>9526</v>
      </c>
      <c r="S2528" s="118" t="s">
        <v>139</v>
      </c>
      <c r="T2528" s="67" t="s">
        <v>140</v>
      </c>
    </row>
    <row r="2529" spans="1:20" ht="23.25">
      <c r="A2529" s="67" t="s">
        <v>134</v>
      </c>
      <c r="B2529" s="67" t="s">
        <v>9336</v>
      </c>
      <c r="C2529" s="118">
        <v>584</v>
      </c>
      <c r="D2529" s="118" t="s">
        <v>5554</v>
      </c>
      <c r="E2529" s="118" t="s">
        <v>8395</v>
      </c>
      <c r="F2529" s="67" t="s">
        <v>136</v>
      </c>
      <c r="G2529" s="203">
        <v>0</v>
      </c>
      <c r="H2529" s="67" t="s">
        <v>162</v>
      </c>
      <c r="I2529" s="3">
        <v>0</v>
      </c>
      <c r="J2529" s="196">
        <v>39707</v>
      </c>
      <c r="K2529" s="67">
        <v>0</v>
      </c>
      <c r="L2529" s="123">
        <f t="shared" si="40"/>
        <v>30575</v>
      </c>
      <c r="M2529" s="118" t="s">
        <v>8395</v>
      </c>
      <c r="N2529" s="113" t="s">
        <v>9526</v>
      </c>
      <c r="S2529" s="118" t="s">
        <v>139</v>
      </c>
      <c r="T2529" s="67" t="s">
        <v>140</v>
      </c>
    </row>
    <row r="2530" spans="1:20" ht="23.25">
      <c r="A2530" s="67" t="s">
        <v>134</v>
      </c>
      <c r="B2530" s="67" t="s">
        <v>9336</v>
      </c>
      <c r="C2530" s="118">
        <v>135</v>
      </c>
      <c r="D2530" s="118" t="s">
        <v>5489</v>
      </c>
      <c r="E2530" s="118" t="s">
        <v>8396</v>
      </c>
      <c r="F2530" s="67" t="s">
        <v>136</v>
      </c>
      <c r="G2530" s="203">
        <v>0</v>
      </c>
      <c r="H2530" s="67" t="s">
        <v>162</v>
      </c>
      <c r="I2530" s="3">
        <v>0</v>
      </c>
      <c r="J2530" s="196">
        <v>39707</v>
      </c>
      <c r="K2530" s="67">
        <v>0</v>
      </c>
      <c r="L2530" s="123">
        <f t="shared" si="40"/>
        <v>30575</v>
      </c>
      <c r="M2530" s="118" t="s">
        <v>8396</v>
      </c>
      <c r="N2530" s="113" t="s">
        <v>9526</v>
      </c>
      <c r="S2530" s="118" t="s">
        <v>139</v>
      </c>
      <c r="T2530" s="67" t="s">
        <v>140</v>
      </c>
    </row>
    <row r="2531" spans="1:20" ht="23.25">
      <c r="A2531" s="67" t="s">
        <v>134</v>
      </c>
      <c r="B2531" s="67" t="s">
        <v>9336</v>
      </c>
      <c r="C2531" s="118">
        <v>587</v>
      </c>
      <c r="D2531" s="118" t="s">
        <v>5534</v>
      </c>
      <c r="E2531" s="118" t="s">
        <v>8397</v>
      </c>
      <c r="F2531" s="67" t="s">
        <v>136</v>
      </c>
      <c r="G2531" s="203">
        <v>0</v>
      </c>
      <c r="H2531" s="67" t="s">
        <v>162</v>
      </c>
      <c r="I2531" s="3">
        <v>0</v>
      </c>
      <c r="J2531" s="196">
        <v>39707</v>
      </c>
      <c r="K2531" s="67">
        <v>0</v>
      </c>
      <c r="L2531" s="123">
        <f t="shared" si="40"/>
        <v>30575</v>
      </c>
      <c r="M2531" s="118" t="s">
        <v>8397</v>
      </c>
      <c r="N2531" s="113" t="s">
        <v>9526</v>
      </c>
      <c r="S2531" s="118" t="s">
        <v>139</v>
      </c>
      <c r="T2531" s="67" t="s">
        <v>140</v>
      </c>
    </row>
    <row r="2532" spans="1:20" ht="23.25">
      <c r="A2532" s="67" t="s">
        <v>134</v>
      </c>
      <c r="B2532" s="67" t="s">
        <v>9336</v>
      </c>
      <c r="C2532" s="118">
        <v>589</v>
      </c>
      <c r="D2532" s="118" t="s">
        <v>5533</v>
      </c>
      <c r="E2532" s="118" t="s">
        <v>8398</v>
      </c>
      <c r="F2532" s="67" t="s">
        <v>136</v>
      </c>
      <c r="G2532" s="203">
        <v>0</v>
      </c>
      <c r="H2532" s="67" t="s">
        <v>162</v>
      </c>
      <c r="I2532" s="3">
        <v>0</v>
      </c>
      <c r="J2532" s="196">
        <v>39707</v>
      </c>
      <c r="K2532" s="67">
        <v>0</v>
      </c>
      <c r="L2532" s="123">
        <f t="shared" si="40"/>
        <v>30575</v>
      </c>
      <c r="M2532" s="118" t="s">
        <v>8398</v>
      </c>
      <c r="N2532" s="113" t="s">
        <v>9526</v>
      </c>
      <c r="S2532" s="118" t="s">
        <v>139</v>
      </c>
      <c r="T2532" s="67" t="s">
        <v>140</v>
      </c>
    </row>
    <row r="2533" spans="1:20" ht="23.25">
      <c r="A2533" s="67" t="s">
        <v>134</v>
      </c>
      <c r="B2533" s="67" t="s">
        <v>9336</v>
      </c>
      <c r="C2533" s="118">
        <v>590</v>
      </c>
      <c r="D2533" s="118" t="s">
        <v>5533</v>
      </c>
      <c r="E2533" s="118" t="s">
        <v>8399</v>
      </c>
      <c r="F2533" s="67" t="s">
        <v>136</v>
      </c>
      <c r="G2533" s="203">
        <v>0</v>
      </c>
      <c r="H2533" s="67" t="s">
        <v>162</v>
      </c>
      <c r="I2533" s="3">
        <v>0</v>
      </c>
      <c r="J2533" s="196">
        <v>39707</v>
      </c>
      <c r="K2533" s="67">
        <v>0</v>
      </c>
      <c r="L2533" s="123">
        <f t="shared" si="40"/>
        <v>30575</v>
      </c>
      <c r="M2533" s="118" t="s">
        <v>8399</v>
      </c>
      <c r="N2533" s="113" t="s">
        <v>9526</v>
      </c>
      <c r="S2533" s="118" t="s">
        <v>139</v>
      </c>
      <c r="T2533" s="67" t="s">
        <v>140</v>
      </c>
    </row>
    <row r="2534" spans="1:20" ht="23.25">
      <c r="A2534" s="67" t="s">
        <v>134</v>
      </c>
      <c r="B2534" s="67" t="s">
        <v>9336</v>
      </c>
      <c r="C2534" s="118">
        <v>2249</v>
      </c>
      <c r="D2534" s="118" t="s">
        <v>5517</v>
      </c>
      <c r="E2534" s="118" t="s">
        <v>8400</v>
      </c>
      <c r="F2534" s="67" t="s">
        <v>136</v>
      </c>
      <c r="G2534" s="203">
        <v>0</v>
      </c>
      <c r="H2534" s="67" t="s">
        <v>162</v>
      </c>
      <c r="I2534" s="3">
        <v>0</v>
      </c>
      <c r="J2534" s="196">
        <v>39707</v>
      </c>
      <c r="K2534" s="67">
        <v>0</v>
      </c>
      <c r="L2534" s="123">
        <f t="shared" si="40"/>
        <v>30575</v>
      </c>
      <c r="M2534" s="118" t="s">
        <v>8400</v>
      </c>
      <c r="N2534" s="113" t="s">
        <v>9526</v>
      </c>
      <c r="S2534" s="118" t="s">
        <v>139</v>
      </c>
      <c r="T2534" s="67" t="s">
        <v>140</v>
      </c>
    </row>
    <row r="2535" spans="1:20" ht="23.25">
      <c r="A2535" s="67" t="s">
        <v>134</v>
      </c>
      <c r="B2535" s="67" t="s">
        <v>9336</v>
      </c>
      <c r="C2535" s="118">
        <v>594</v>
      </c>
      <c r="D2535" s="118" t="s">
        <v>5554</v>
      </c>
      <c r="E2535" s="118" t="s">
        <v>8401</v>
      </c>
      <c r="F2535" s="67" t="s">
        <v>136</v>
      </c>
      <c r="G2535" s="203">
        <v>0</v>
      </c>
      <c r="H2535" s="67" t="s">
        <v>162</v>
      </c>
      <c r="I2535" s="3">
        <v>0</v>
      </c>
      <c r="J2535" s="196">
        <v>39707</v>
      </c>
      <c r="K2535" s="67">
        <v>0</v>
      </c>
      <c r="L2535" s="123">
        <f t="shared" si="40"/>
        <v>30575</v>
      </c>
      <c r="M2535" s="118" t="s">
        <v>8401</v>
      </c>
      <c r="N2535" s="113" t="s">
        <v>9526</v>
      </c>
      <c r="S2535" s="118" t="s">
        <v>139</v>
      </c>
      <c r="T2535" s="67" t="s">
        <v>140</v>
      </c>
    </row>
    <row r="2536" spans="1:20" ht="23.25">
      <c r="A2536" s="67" t="s">
        <v>134</v>
      </c>
      <c r="B2536" s="67" t="s">
        <v>9336</v>
      </c>
      <c r="C2536" s="118">
        <v>599</v>
      </c>
      <c r="D2536" s="118" t="s">
        <v>5489</v>
      </c>
      <c r="E2536" s="118" t="s">
        <v>8402</v>
      </c>
      <c r="F2536" s="67" t="s">
        <v>136</v>
      </c>
      <c r="G2536" s="203">
        <v>0</v>
      </c>
      <c r="H2536" s="67" t="s">
        <v>162</v>
      </c>
      <c r="I2536" s="3">
        <v>0</v>
      </c>
      <c r="J2536" s="196">
        <v>39707</v>
      </c>
      <c r="K2536" s="67">
        <v>0</v>
      </c>
      <c r="L2536" s="123">
        <f t="shared" si="40"/>
        <v>30575</v>
      </c>
      <c r="M2536" s="118" t="s">
        <v>8402</v>
      </c>
      <c r="N2536" s="113" t="s">
        <v>9526</v>
      </c>
      <c r="S2536" s="118" t="s">
        <v>139</v>
      </c>
      <c r="T2536" s="67" t="s">
        <v>140</v>
      </c>
    </row>
    <row r="2537" spans="1:20" ht="23.25">
      <c r="A2537" s="67" t="s">
        <v>134</v>
      </c>
      <c r="B2537" s="67" t="s">
        <v>9336</v>
      </c>
      <c r="C2537" s="118">
        <v>601</v>
      </c>
      <c r="D2537" s="118" t="s">
        <v>5519</v>
      </c>
      <c r="E2537" s="118" t="s">
        <v>8403</v>
      </c>
      <c r="F2537" s="67" t="s">
        <v>136</v>
      </c>
      <c r="G2537" s="203">
        <v>0</v>
      </c>
      <c r="H2537" s="67" t="s">
        <v>162</v>
      </c>
      <c r="I2537" s="3">
        <v>0</v>
      </c>
      <c r="J2537" s="196">
        <v>39707</v>
      </c>
      <c r="K2537" s="67">
        <v>0</v>
      </c>
      <c r="L2537" s="123">
        <f t="shared" si="40"/>
        <v>30575</v>
      </c>
      <c r="M2537" s="118" t="s">
        <v>8403</v>
      </c>
      <c r="N2537" s="113" t="s">
        <v>9526</v>
      </c>
      <c r="S2537" s="118" t="s">
        <v>139</v>
      </c>
      <c r="T2537" s="67" t="s">
        <v>140</v>
      </c>
    </row>
    <row r="2538" spans="1:20" ht="23.25">
      <c r="A2538" s="67" t="s">
        <v>134</v>
      </c>
      <c r="B2538" s="67" t="s">
        <v>9336</v>
      </c>
      <c r="C2538" s="118">
        <v>606</v>
      </c>
      <c r="D2538" s="118" t="s">
        <v>5560</v>
      </c>
      <c r="E2538" s="118" t="s">
        <v>8404</v>
      </c>
      <c r="F2538" s="67" t="s">
        <v>136</v>
      </c>
      <c r="G2538" s="203">
        <v>0</v>
      </c>
      <c r="H2538" s="67" t="s">
        <v>162</v>
      </c>
      <c r="I2538" s="3">
        <v>0</v>
      </c>
      <c r="J2538" s="196">
        <v>39707</v>
      </c>
      <c r="K2538" s="67">
        <v>0</v>
      </c>
      <c r="L2538" s="123">
        <f t="shared" si="40"/>
        <v>30575</v>
      </c>
      <c r="M2538" s="118" t="s">
        <v>8404</v>
      </c>
      <c r="N2538" s="113" t="s">
        <v>9526</v>
      </c>
      <c r="S2538" s="118" t="s">
        <v>139</v>
      </c>
      <c r="T2538" s="67" t="s">
        <v>140</v>
      </c>
    </row>
    <row r="2539" spans="1:20" ht="23.25">
      <c r="A2539" s="67" t="s">
        <v>134</v>
      </c>
      <c r="B2539" s="67" t="s">
        <v>9336</v>
      </c>
      <c r="C2539" s="118">
        <v>610</v>
      </c>
      <c r="D2539" s="118" t="s">
        <v>5531</v>
      </c>
      <c r="E2539" s="118" t="s">
        <v>8405</v>
      </c>
      <c r="F2539" s="67" t="s">
        <v>136</v>
      </c>
      <c r="G2539" s="203">
        <v>0</v>
      </c>
      <c r="H2539" s="67" t="s">
        <v>162</v>
      </c>
      <c r="I2539" s="3">
        <v>0</v>
      </c>
      <c r="J2539" s="196">
        <v>39707</v>
      </c>
      <c r="K2539" s="67">
        <v>0</v>
      </c>
      <c r="L2539" s="123">
        <f t="shared" si="40"/>
        <v>30575</v>
      </c>
      <c r="M2539" s="118" t="s">
        <v>8405</v>
      </c>
      <c r="N2539" s="113" t="s">
        <v>9526</v>
      </c>
      <c r="S2539" s="118" t="s">
        <v>139</v>
      </c>
      <c r="T2539" s="67" t="s">
        <v>140</v>
      </c>
    </row>
    <row r="2540" spans="1:20" ht="23.25">
      <c r="A2540" s="67" t="s">
        <v>134</v>
      </c>
      <c r="B2540" s="67" t="s">
        <v>9336</v>
      </c>
      <c r="C2540" s="118">
        <v>611</v>
      </c>
      <c r="D2540" s="118" t="s">
        <v>5531</v>
      </c>
      <c r="E2540" s="118" t="s">
        <v>8406</v>
      </c>
      <c r="F2540" s="67" t="s">
        <v>136</v>
      </c>
      <c r="G2540" s="203">
        <v>0</v>
      </c>
      <c r="H2540" s="67" t="s">
        <v>162</v>
      </c>
      <c r="I2540" s="3">
        <v>0</v>
      </c>
      <c r="J2540" s="196">
        <v>39707</v>
      </c>
      <c r="K2540" s="67">
        <v>0</v>
      </c>
      <c r="L2540" s="123">
        <f t="shared" si="40"/>
        <v>30575</v>
      </c>
      <c r="M2540" s="118" t="s">
        <v>8406</v>
      </c>
      <c r="N2540" s="113" t="s">
        <v>9526</v>
      </c>
      <c r="S2540" s="118" t="s">
        <v>139</v>
      </c>
      <c r="T2540" s="67" t="s">
        <v>140</v>
      </c>
    </row>
    <row r="2541" spans="1:20" ht="23.25">
      <c r="A2541" s="67" t="s">
        <v>134</v>
      </c>
      <c r="B2541" s="67" t="s">
        <v>9336</v>
      </c>
      <c r="C2541" s="118">
        <v>613</v>
      </c>
      <c r="D2541" s="118" t="s">
        <v>5531</v>
      </c>
      <c r="E2541" s="118" t="s">
        <v>8407</v>
      </c>
      <c r="F2541" s="67" t="s">
        <v>136</v>
      </c>
      <c r="G2541" s="203">
        <v>0</v>
      </c>
      <c r="H2541" s="67" t="s">
        <v>162</v>
      </c>
      <c r="I2541" s="3">
        <v>0</v>
      </c>
      <c r="J2541" s="196">
        <v>39707</v>
      </c>
      <c r="K2541" s="67">
        <v>0</v>
      </c>
      <c r="L2541" s="123">
        <f t="shared" si="40"/>
        <v>30575</v>
      </c>
      <c r="M2541" s="118" t="s">
        <v>8407</v>
      </c>
      <c r="N2541" s="113" t="s">
        <v>9526</v>
      </c>
      <c r="S2541" s="118" t="s">
        <v>139</v>
      </c>
      <c r="T2541" s="67" t="s">
        <v>140</v>
      </c>
    </row>
    <row r="2542" spans="1:20" ht="23.25">
      <c r="A2542" s="67" t="s">
        <v>134</v>
      </c>
      <c r="B2542" s="67" t="s">
        <v>9336</v>
      </c>
      <c r="C2542" s="118">
        <v>614</v>
      </c>
      <c r="D2542" s="118" t="s">
        <v>5531</v>
      </c>
      <c r="E2542" s="118" t="s">
        <v>8408</v>
      </c>
      <c r="F2542" s="67" t="s">
        <v>136</v>
      </c>
      <c r="G2542" s="203">
        <v>0</v>
      </c>
      <c r="H2542" s="67" t="s">
        <v>162</v>
      </c>
      <c r="I2542" s="3">
        <v>0</v>
      </c>
      <c r="J2542" s="196">
        <v>39707</v>
      </c>
      <c r="K2542" s="67">
        <v>0</v>
      </c>
      <c r="L2542" s="123">
        <f t="shared" si="40"/>
        <v>30575</v>
      </c>
      <c r="M2542" s="118" t="s">
        <v>8408</v>
      </c>
      <c r="N2542" s="113" t="s">
        <v>9526</v>
      </c>
      <c r="S2542" s="118" t="s">
        <v>139</v>
      </c>
      <c r="T2542" s="67" t="s">
        <v>140</v>
      </c>
    </row>
    <row r="2543" spans="1:20" ht="23.25">
      <c r="A2543" s="67" t="s">
        <v>134</v>
      </c>
      <c r="B2543" s="67" t="s">
        <v>9336</v>
      </c>
      <c r="C2543" s="118">
        <v>615</v>
      </c>
      <c r="D2543" s="118" t="s">
        <v>5531</v>
      </c>
      <c r="E2543" s="118" t="s">
        <v>8409</v>
      </c>
      <c r="F2543" s="67" t="s">
        <v>136</v>
      </c>
      <c r="G2543" s="203">
        <v>0</v>
      </c>
      <c r="H2543" s="67" t="s">
        <v>162</v>
      </c>
      <c r="I2543" s="3">
        <v>0</v>
      </c>
      <c r="J2543" s="196">
        <v>39707</v>
      </c>
      <c r="K2543" s="67">
        <v>0</v>
      </c>
      <c r="L2543" s="123">
        <f t="shared" si="40"/>
        <v>30575</v>
      </c>
      <c r="M2543" s="118" t="s">
        <v>8409</v>
      </c>
      <c r="N2543" s="113" t="s">
        <v>9526</v>
      </c>
      <c r="S2543" s="118" t="s">
        <v>139</v>
      </c>
      <c r="T2543" s="67" t="s">
        <v>140</v>
      </c>
    </row>
    <row r="2544" spans="1:20" ht="23.25">
      <c r="A2544" s="67" t="s">
        <v>134</v>
      </c>
      <c r="B2544" s="67" t="s">
        <v>9336</v>
      </c>
      <c r="C2544" s="118">
        <v>617</v>
      </c>
      <c r="D2544" s="118" t="s">
        <v>5531</v>
      </c>
      <c r="E2544" s="118" t="s">
        <v>8410</v>
      </c>
      <c r="F2544" s="67" t="s">
        <v>136</v>
      </c>
      <c r="G2544" s="203">
        <v>0</v>
      </c>
      <c r="H2544" s="67" t="s">
        <v>162</v>
      </c>
      <c r="I2544" s="3">
        <v>0</v>
      </c>
      <c r="J2544" s="196">
        <v>39707</v>
      </c>
      <c r="K2544" s="67">
        <v>0</v>
      </c>
      <c r="L2544" s="123">
        <f t="shared" si="40"/>
        <v>30575</v>
      </c>
      <c r="M2544" s="118" t="s">
        <v>8410</v>
      </c>
      <c r="N2544" s="113" t="s">
        <v>9526</v>
      </c>
      <c r="S2544" s="118" t="s">
        <v>139</v>
      </c>
      <c r="T2544" s="67" t="s">
        <v>140</v>
      </c>
    </row>
    <row r="2545" spans="1:20" ht="23.25">
      <c r="A2545" s="67" t="s">
        <v>134</v>
      </c>
      <c r="B2545" s="67" t="s">
        <v>9336</v>
      </c>
      <c r="C2545" s="118">
        <v>619</v>
      </c>
      <c r="D2545" s="118" t="s">
        <v>5482</v>
      </c>
      <c r="E2545" s="118" t="s">
        <v>8411</v>
      </c>
      <c r="F2545" s="67" t="s">
        <v>136</v>
      </c>
      <c r="G2545" s="203">
        <v>0</v>
      </c>
      <c r="H2545" s="67" t="s">
        <v>162</v>
      </c>
      <c r="I2545" s="3">
        <v>0</v>
      </c>
      <c r="J2545" s="196">
        <v>39707</v>
      </c>
      <c r="K2545" s="67">
        <v>0</v>
      </c>
      <c r="L2545" s="123">
        <f t="shared" ref="L2545:L2608" si="41">DATE(YEAR(J2545)-25,MONTH(J2545),DAY(J2545))</f>
        <v>30575</v>
      </c>
      <c r="M2545" s="118" t="s">
        <v>8411</v>
      </c>
      <c r="N2545" s="113" t="s">
        <v>9526</v>
      </c>
      <c r="S2545" s="118" t="s">
        <v>139</v>
      </c>
      <c r="T2545" s="67" t="s">
        <v>140</v>
      </c>
    </row>
    <row r="2546" spans="1:20" ht="23.25">
      <c r="A2546" s="67" t="s">
        <v>134</v>
      </c>
      <c r="B2546" s="67" t="s">
        <v>9336</v>
      </c>
      <c r="C2546" s="118">
        <v>3419</v>
      </c>
      <c r="D2546" s="118" t="s">
        <v>5539</v>
      </c>
      <c r="E2546" s="118" t="s">
        <v>8412</v>
      </c>
      <c r="F2546" s="67" t="s">
        <v>136</v>
      </c>
      <c r="G2546" s="203">
        <v>0</v>
      </c>
      <c r="H2546" s="67" t="s">
        <v>162</v>
      </c>
      <c r="I2546" s="3">
        <v>0</v>
      </c>
      <c r="J2546" s="196">
        <v>39707</v>
      </c>
      <c r="K2546" s="67">
        <v>0</v>
      </c>
      <c r="L2546" s="123">
        <f t="shared" si="41"/>
        <v>30575</v>
      </c>
      <c r="M2546" s="118" t="s">
        <v>8412</v>
      </c>
      <c r="N2546" s="113" t="s">
        <v>9526</v>
      </c>
      <c r="S2546" s="118" t="s">
        <v>139</v>
      </c>
      <c r="T2546" s="67" t="s">
        <v>140</v>
      </c>
    </row>
    <row r="2547" spans="1:20" ht="23.25">
      <c r="A2547" s="67" t="s">
        <v>134</v>
      </c>
      <c r="B2547" s="67" t="s">
        <v>9336</v>
      </c>
      <c r="C2547" s="118">
        <v>630</v>
      </c>
      <c r="D2547" s="118" t="s">
        <v>5532</v>
      </c>
      <c r="E2547" s="118" t="s">
        <v>8413</v>
      </c>
      <c r="F2547" s="67" t="s">
        <v>136</v>
      </c>
      <c r="G2547" s="203">
        <v>0</v>
      </c>
      <c r="H2547" s="67" t="s">
        <v>162</v>
      </c>
      <c r="I2547" s="3">
        <v>0</v>
      </c>
      <c r="J2547" s="196">
        <v>39707</v>
      </c>
      <c r="K2547" s="67">
        <v>0</v>
      </c>
      <c r="L2547" s="123">
        <f t="shared" si="41"/>
        <v>30575</v>
      </c>
      <c r="M2547" s="118" t="s">
        <v>8413</v>
      </c>
      <c r="N2547" s="113" t="s">
        <v>9526</v>
      </c>
      <c r="S2547" s="118" t="s">
        <v>139</v>
      </c>
      <c r="T2547" s="67" t="s">
        <v>140</v>
      </c>
    </row>
    <row r="2548" spans="1:20" ht="23.25">
      <c r="A2548" s="67" t="s">
        <v>134</v>
      </c>
      <c r="B2548" s="67" t="s">
        <v>9336</v>
      </c>
      <c r="C2548" s="118">
        <v>646</v>
      </c>
      <c r="D2548" s="118" t="s">
        <v>5636</v>
      </c>
      <c r="E2548" s="118" t="s">
        <v>8414</v>
      </c>
      <c r="F2548" s="67" t="s">
        <v>136</v>
      </c>
      <c r="G2548" s="203">
        <v>0</v>
      </c>
      <c r="H2548" s="67" t="s">
        <v>162</v>
      </c>
      <c r="I2548" s="3">
        <v>0</v>
      </c>
      <c r="J2548" s="196">
        <v>39707</v>
      </c>
      <c r="K2548" s="67">
        <v>0</v>
      </c>
      <c r="L2548" s="123">
        <f t="shared" si="41"/>
        <v>30575</v>
      </c>
      <c r="M2548" s="118" t="s">
        <v>8414</v>
      </c>
      <c r="N2548" s="113" t="s">
        <v>9526</v>
      </c>
      <c r="S2548" s="118" t="s">
        <v>139</v>
      </c>
      <c r="T2548" s="67" t="s">
        <v>140</v>
      </c>
    </row>
    <row r="2549" spans="1:20" ht="23.25">
      <c r="A2549" s="67" t="s">
        <v>134</v>
      </c>
      <c r="B2549" s="67" t="s">
        <v>9336</v>
      </c>
      <c r="C2549" s="118">
        <v>648</v>
      </c>
      <c r="D2549" s="118" t="s">
        <v>172</v>
      </c>
      <c r="E2549" s="118" t="s">
        <v>8415</v>
      </c>
      <c r="F2549" s="67" t="s">
        <v>136</v>
      </c>
      <c r="G2549" s="203">
        <v>0</v>
      </c>
      <c r="H2549" s="67" t="s">
        <v>162</v>
      </c>
      <c r="I2549" s="3">
        <v>0</v>
      </c>
      <c r="J2549" s="196">
        <v>39707</v>
      </c>
      <c r="K2549" s="67">
        <v>0</v>
      </c>
      <c r="L2549" s="123">
        <f t="shared" si="41"/>
        <v>30575</v>
      </c>
      <c r="M2549" s="118" t="s">
        <v>8415</v>
      </c>
      <c r="N2549" s="113" t="s">
        <v>9526</v>
      </c>
      <c r="S2549" s="118" t="s">
        <v>139</v>
      </c>
      <c r="T2549" s="67" t="s">
        <v>140</v>
      </c>
    </row>
    <row r="2550" spans="1:20" ht="23.25">
      <c r="A2550" s="67" t="s">
        <v>134</v>
      </c>
      <c r="B2550" s="67" t="s">
        <v>9336</v>
      </c>
      <c r="C2550" s="118">
        <v>131</v>
      </c>
      <c r="D2550" s="118" t="s">
        <v>172</v>
      </c>
      <c r="E2550" s="118" t="s">
        <v>8416</v>
      </c>
      <c r="F2550" s="67" t="s">
        <v>136</v>
      </c>
      <c r="G2550" s="203">
        <v>0</v>
      </c>
      <c r="H2550" s="67" t="s">
        <v>162</v>
      </c>
      <c r="I2550" s="3">
        <v>0</v>
      </c>
      <c r="J2550" s="196">
        <v>39707</v>
      </c>
      <c r="K2550" s="67">
        <v>0</v>
      </c>
      <c r="L2550" s="123">
        <f t="shared" si="41"/>
        <v>30575</v>
      </c>
      <c r="M2550" s="118" t="s">
        <v>8416</v>
      </c>
      <c r="N2550" s="113" t="s">
        <v>9526</v>
      </c>
      <c r="S2550" s="118" t="s">
        <v>139</v>
      </c>
      <c r="T2550" s="67" t="s">
        <v>140</v>
      </c>
    </row>
    <row r="2551" spans="1:20" ht="23.25">
      <c r="A2551" s="67" t="s">
        <v>134</v>
      </c>
      <c r="B2551" s="67" t="s">
        <v>9336</v>
      </c>
      <c r="C2551" s="118">
        <v>650</v>
      </c>
      <c r="D2551" s="118" t="s">
        <v>172</v>
      </c>
      <c r="E2551" s="118" t="s">
        <v>8417</v>
      </c>
      <c r="F2551" s="67" t="s">
        <v>136</v>
      </c>
      <c r="G2551" s="203">
        <v>0</v>
      </c>
      <c r="H2551" s="67" t="s">
        <v>162</v>
      </c>
      <c r="I2551" s="3">
        <v>0</v>
      </c>
      <c r="J2551" s="196">
        <v>39707</v>
      </c>
      <c r="K2551" s="67">
        <v>0</v>
      </c>
      <c r="L2551" s="123">
        <f t="shared" si="41"/>
        <v>30575</v>
      </c>
      <c r="M2551" s="118" t="s">
        <v>8417</v>
      </c>
      <c r="N2551" s="113" t="s">
        <v>9526</v>
      </c>
      <c r="S2551" s="118" t="s">
        <v>139</v>
      </c>
      <c r="T2551" s="67" t="s">
        <v>140</v>
      </c>
    </row>
    <row r="2552" spans="1:20" ht="23.25">
      <c r="A2552" s="67" t="s">
        <v>134</v>
      </c>
      <c r="B2552" s="67" t="s">
        <v>9336</v>
      </c>
      <c r="C2552" s="118">
        <v>656</v>
      </c>
      <c r="D2552" s="118" t="s">
        <v>172</v>
      </c>
      <c r="E2552" s="118" t="s">
        <v>8418</v>
      </c>
      <c r="F2552" s="67" t="s">
        <v>136</v>
      </c>
      <c r="G2552" s="203">
        <v>0</v>
      </c>
      <c r="H2552" s="67" t="s">
        <v>162</v>
      </c>
      <c r="I2552" s="3">
        <v>0</v>
      </c>
      <c r="J2552" s="196">
        <v>39707</v>
      </c>
      <c r="K2552" s="67">
        <v>0</v>
      </c>
      <c r="L2552" s="123">
        <f t="shared" si="41"/>
        <v>30575</v>
      </c>
      <c r="M2552" s="118" t="s">
        <v>8418</v>
      </c>
      <c r="N2552" s="113" t="s">
        <v>9526</v>
      </c>
      <c r="S2552" s="118" t="s">
        <v>139</v>
      </c>
      <c r="T2552" s="67" t="s">
        <v>140</v>
      </c>
    </row>
    <row r="2553" spans="1:20" ht="23.25">
      <c r="A2553" s="67" t="s">
        <v>134</v>
      </c>
      <c r="B2553" s="67" t="s">
        <v>9336</v>
      </c>
      <c r="C2553" s="118">
        <v>208</v>
      </c>
      <c r="D2553" s="118" t="s">
        <v>172</v>
      </c>
      <c r="E2553" s="118" t="s">
        <v>8419</v>
      </c>
      <c r="F2553" s="67" t="s">
        <v>136</v>
      </c>
      <c r="G2553" s="203">
        <v>0</v>
      </c>
      <c r="H2553" s="67" t="s">
        <v>162</v>
      </c>
      <c r="I2553" s="3">
        <v>0</v>
      </c>
      <c r="J2553" s="196">
        <v>39707</v>
      </c>
      <c r="K2553" s="67">
        <v>0</v>
      </c>
      <c r="L2553" s="123">
        <f t="shared" si="41"/>
        <v>30575</v>
      </c>
      <c r="M2553" s="118" t="s">
        <v>8419</v>
      </c>
      <c r="N2553" s="113" t="s">
        <v>9526</v>
      </c>
      <c r="S2553" s="118" t="s">
        <v>139</v>
      </c>
      <c r="T2553" s="67" t="s">
        <v>140</v>
      </c>
    </row>
    <row r="2554" spans="1:20" ht="23.25">
      <c r="A2554" s="67" t="s">
        <v>134</v>
      </c>
      <c r="B2554" s="67" t="s">
        <v>9336</v>
      </c>
      <c r="C2554" s="118">
        <v>661</v>
      </c>
      <c r="D2554" s="118" t="s">
        <v>172</v>
      </c>
      <c r="E2554" s="118" t="s">
        <v>8420</v>
      </c>
      <c r="F2554" s="67" t="s">
        <v>136</v>
      </c>
      <c r="G2554" s="203">
        <v>0</v>
      </c>
      <c r="H2554" s="67" t="s">
        <v>162</v>
      </c>
      <c r="I2554" s="3">
        <v>0</v>
      </c>
      <c r="J2554" s="196">
        <v>39707</v>
      </c>
      <c r="K2554" s="67">
        <v>0</v>
      </c>
      <c r="L2554" s="123">
        <f t="shared" si="41"/>
        <v>30575</v>
      </c>
      <c r="M2554" s="118" t="s">
        <v>8420</v>
      </c>
      <c r="N2554" s="113" t="s">
        <v>9526</v>
      </c>
      <c r="S2554" s="118" t="s">
        <v>139</v>
      </c>
      <c r="T2554" s="67" t="s">
        <v>140</v>
      </c>
    </row>
    <row r="2555" spans="1:20" ht="23.25">
      <c r="A2555" s="67" t="s">
        <v>134</v>
      </c>
      <c r="B2555" s="67" t="s">
        <v>9336</v>
      </c>
      <c r="C2555" s="118">
        <v>665</v>
      </c>
      <c r="D2555" s="118" t="s">
        <v>172</v>
      </c>
      <c r="E2555" s="118" t="s">
        <v>8421</v>
      </c>
      <c r="F2555" s="67" t="s">
        <v>136</v>
      </c>
      <c r="G2555" s="203">
        <v>0</v>
      </c>
      <c r="H2555" s="67" t="s">
        <v>162</v>
      </c>
      <c r="I2555" s="3">
        <v>0</v>
      </c>
      <c r="J2555" s="196">
        <v>39707</v>
      </c>
      <c r="K2555" s="67">
        <v>0</v>
      </c>
      <c r="L2555" s="123">
        <f t="shared" si="41"/>
        <v>30575</v>
      </c>
      <c r="M2555" s="118" t="s">
        <v>8421</v>
      </c>
      <c r="N2555" s="113" t="s">
        <v>9526</v>
      </c>
      <c r="S2555" s="118" t="s">
        <v>139</v>
      </c>
      <c r="T2555" s="67" t="s">
        <v>140</v>
      </c>
    </row>
    <row r="2556" spans="1:20" ht="23.25">
      <c r="A2556" s="67" t="s">
        <v>134</v>
      </c>
      <c r="B2556" s="67" t="s">
        <v>9336</v>
      </c>
      <c r="C2556" s="118">
        <v>1465</v>
      </c>
      <c r="D2556" s="118" t="s">
        <v>172</v>
      </c>
      <c r="E2556" s="118" t="s">
        <v>8422</v>
      </c>
      <c r="F2556" s="67" t="s">
        <v>136</v>
      </c>
      <c r="G2556" s="203">
        <v>0</v>
      </c>
      <c r="H2556" s="67" t="s">
        <v>162</v>
      </c>
      <c r="I2556" s="3">
        <v>0</v>
      </c>
      <c r="J2556" s="196">
        <v>39707</v>
      </c>
      <c r="K2556" s="67">
        <v>0</v>
      </c>
      <c r="L2556" s="123">
        <f t="shared" si="41"/>
        <v>30575</v>
      </c>
      <c r="M2556" s="118" t="s">
        <v>8422</v>
      </c>
      <c r="N2556" s="113" t="s">
        <v>9526</v>
      </c>
      <c r="S2556" s="118" t="s">
        <v>139</v>
      </c>
      <c r="T2556" s="67" t="s">
        <v>140</v>
      </c>
    </row>
    <row r="2557" spans="1:20" ht="23.25">
      <c r="A2557" s="67" t="s">
        <v>134</v>
      </c>
      <c r="B2557" s="67" t="s">
        <v>9336</v>
      </c>
      <c r="C2557" s="118">
        <v>672</v>
      </c>
      <c r="D2557" s="118" t="s">
        <v>9351</v>
      </c>
      <c r="E2557" s="118" t="s">
        <v>8423</v>
      </c>
      <c r="F2557" s="67" t="s">
        <v>5807</v>
      </c>
      <c r="G2557" s="203">
        <v>0</v>
      </c>
      <c r="H2557" s="67" t="s">
        <v>162</v>
      </c>
      <c r="I2557" s="3">
        <v>0</v>
      </c>
      <c r="J2557" s="196">
        <v>39707</v>
      </c>
      <c r="K2557" s="67">
        <v>0</v>
      </c>
      <c r="L2557" s="123">
        <f t="shared" si="41"/>
        <v>30575</v>
      </c>
      <c r="M2557" s="118" t="s">
        <v>8423</v>
      </c>
      <c r="N2557" s="113" t="s">
        <v>9526</v>
      </c>
      <c r="S2557" s="118" t="s">
        <v>139</v>
      </c>
      <c r="T2557" s="67" t="s">
        <v>140</v>
      </c>
    </row>
    <row r="2558" spans="1:20" ht="23.25">
      <c r="A2558" s="67" t="s">
        <v>134</v>
      </c>
      <c r="B2558" s="67" t="s">
        <v>9336</v>
      </c>
      <c r="C2558" s="118">
        <v>674</v>
      </c>
      <c r="D2558" s="118" t="s">
        <v>172</v>
      </c>
      <c r="E2558" s="118" t="s">
        <v>8424</v>
      </c>
      <c r="F2558" s="67" t="s">
        <v>136</v>
      </c>
      <c r="G2558" s="203">
        <v>0</v>
      </c>
      <c r="H2558" s="67" t="s">
        <v>162</v>
      </c>
      <c r="I2558" s="3">
        <v>0</v>
      </c>
      <c r="J2558" s="196">
        <v>39707</v>
      </c>
      <c r="K2558" s="67">
        <v>0</v>
      </c>
      <c r="L2558" s="123">
        <f t="shared" si="41"/>
        <v>30575</v>
      </c>
      <c r="M2558" s="118" t="s">
        <v>8424</v>
      </c>
      <c r="N2558" s="113" t="s">
        <v>9526</v>
      </c>
      <c r="S2558" s="118" t="s">
        <v>139</v>
      </c>
      <c r="T2558" s="67" t="s">
        <v>140</v>
      </c>
    </row>
    <row r="2559" spans="1:20" ht="23.25">
      <c r="A2559" s="67" t="s">
        <v>134</v>
      </c>
      <c r="B2559" s="67" t="s">
        <v>9336</v>
      </c>
      <c r="C2559" s="118">
        <v>677</v>
      </c>
      <c r="D2559" s="118" t="s">
        <v>172</v>
      </c>
      <c r="E2559" s="118" t="s">
        <v>8425</v>
      </c>
      <c r="F2559" s="67" t="s">
        <v>136</v>
      </c>
      <c r="G2559" s="203">
        <v>0</v>
      </c>
      <c r="H2559" s="67" t="s">
        <v>162</v>
      </c>
      <c r="I2559" s="3">
        <v>0</v>
      </c>
      <c r="J2559" s="196">
        <v>39707</v>
      </c>
      <c r="K2559" s="67">
        <v>0</v>
      </c>
      <c r="L2559" s="123">
        <f t="shared" si="41"/>
        <v>30575</v>
      </c>
      <c r="M2559" s="118" t="s">
        <v>8425</v>
      </c>
      <c r="N2559" s="113" t="s">
        <v>9526</v>
      </c>
      <c r="S2559" s="118" t="s">
        <v>139</v>
      </c>
      <c r="T2559" s="67" t="s">
        <v>140</v>
      </c>
    </row>
    <row r="2560" spans="1:20" ht="23.25">
      <c r="A2560" s="67" t="s">
        <v>134</v>
      </c>
      <c r="B2560" s="67" t="s">
        <v>9336</v>
      </c>
      <c r="C2560" s="118">
        <v>678</v>
      </c>
      <c r="D2560" s="118" t="s">
        <v>172</v>
      </c>
      <c r="E2560" s="118" t="s">
        <v>8426</v>
      </c>
      <c r="F2560" s="67" t="s">
        <v>136</v>
      </c>
      <c r="G2560" s="203">
        <v>0</v>
      </c>
      <c r="H2560" s="67" t="s">
        <v>162</v>
      </c>
      <c r="I2560" s="3">
        <v>0</v>
      </c>
      <c r="J2560" s="196">
        <v>39707</v>
      </c>
      <c r="K2560" s="67">
        <v>0</v>
      </c>
      <c r="L2560" s="123">
        <f t="shared" si="41"/>
        <v>30575</v>
      </c>
      <c r="M2560" s="118" t="s">
        <v>8426</v>
      </c>
      <c r="N2560" s="113" t="s">
        <v>9526</v>
      </c>
      <c r="S2560" s="118" t="s">
        <v>139</v>
      </c>
      <c r="T2560" s="67" t="s">
        <v>140</v>
      </c>
    </row>
    <row r="2561" spans="1:20" ht="23.25">
      <c r="A2561" s="67" t="s">
        <v>134</v>
      </c>
      <c r="B2561" s="67" t="s">
        <v>9336</v>
      </c>
      <c r="C2561" s="118">
        <v>680</v>
      </c>
      <c r="D2561" s="118" t="s">
        <v>5484</v>
      </c>
      <c r="E2561" s="118" t="s">
        <v>8427</v>
      </c>
      <c r="F2561" s="67" t="s">
        <v>136</v>
      </c>
      <c r="G2561" s="203">
        <v>0</v>
      </c>
      <c r="H2561" s="67" t="s">
        <v>162</v>
      </c>
      <c r="I2561" s="3">
        <v>0</v>
      </c>
      <c r="J2561" s="196">
        <v>39707</v>
      </c>
      <c r="K2561" s="67">
        <v>0</v>
      </c>
      <c r="L2561" s="123">
        <f t="shared" si="41"/>
        <v>30575</v>
      </c>
      <c r="M2561" s="118" t="s">
        <v>8427</v>
      </c>
      <c r="N2561" s="113" t="s">
        <v>9526</v>
      </c>
      <c r="S2561" s="118" t="s">
        <v>139</v>
      </c>
      <c r="T2561" s="67" t="s">
        <v>140</v>
      </c>
    </row>
    <row r="2562" spans="1:20" ht="23.25">
      <c r="A2562" s="67" t="s">
        <v>134</v>
      </c>
      <c r="B2562" s="67" t="s">
        <v>9336</v>
      </c>
      <c r="C2562" s="118">
        <v>109</v>
      </c>
      <c r="D2562" s="118" t="s">
        <v>5484</v>
      </c>
      <c r="E2562" s="118" t="s">
        <v>8428</v>
      </c>
      <c r="F2562" s="67" t="s">
        <v>136</v>
      </c>
      <c r="G2562" s="203">
        <v>0</v>
      </c>
      <c r="H2562" s="67" t="s">
        <v>162</v>
      </c>
      <c r="I2562" s="3">
        <v>0</v>
      </c>
      <c r="J2562" s="196">
        <v>39707</v>
      </c>
      <c r="K2562" s="67">
        <v>0</v>
      </c>
      <c r="L2562" s="123">
        <f t="shared" si="41"/>
        <v>30575</v>
      </c>
      <c r="M2562" s="118" t="s">
        <v>8428</v>
      </c>
      <c r="N2562" s="113" t="s">
        <v>9526</v>
      </c>
      <c r="S2562" s="118" t="s">
        <v>139</v>
      </c>
      <c r="T2562" s="67" t="s">
        <v>140</v>
      </c>
    </row>
    <row r="2563" spans="1:20" ht="23.25">
      <c r="A2563" s="67" t="s">
        <v>134</v>
      </c>
      <c r="B2563" s="67" t="s">
        <v>9336</v>
      </c>
      <c r="C2563" s="118">
        <v>682</v>
      </c>
      <c r="D2563" s="118" t="s">
        <v>5512</v>
      </c>
      <c r="E2563" s="118" t="s">
        <v>8429</v>
      </c>
      <c r="F2563" s="67" t="s">
        <v>136</v>
      </c>
      <c r="G2563" s="203">
        <v>0</v>
      </c>
      <c r="H2563" s="67" t="s">
        <v>162</v>
      </c>
      <c r="I2563" s="3">
        <v>0</v>
      </c>
      <c r="J2563" s="196">
        <v>39707</v>
      </c>
      <c r="K2563" s="67">
        <v>0</v>
      </c>
      <c r="L2563" s="123">
        <f t="shared" si="41"/>
        <v>30575</v>
      </c>
      <c r="M2563" s="118" t="s">
        <v>8429</v>
      </c>
      <c r="N2563" s="113" t="s">
        <v>9526</v>
      </c>
      <c r="S2563" s="118" t="s">
        <v>139</v>
      </c>
      <c r="T2563" s="67" t="s">
        <v>140</v>
      </c>
    </row>
    <row r="2564" spans="1:20" ht="23.25">
      <c r="A2564" s="67" t="s">
        <v>134</v>
      </c>
      <c r="B2564" s="67" t="s">
        <v>9336</v>
      </c>
      <c r="C2564" s="118">
        <v>683</v>
      </c>
      <c r="D2564" s="118" t="s">
        <v>5652</v>
      </c>
      <c r="E2564" s="118" t="s">
        <v>8430</v>
      </c>
      <c r="F2564" s="67" t="s">
        <v>136</v>
      </c>
      <c r="G2564" s="203">
        <v>0</v>
      </c>
      <c r="H2564" s="67" t="s">
        <v>162</v>
      </c>
      <c r="I2564" s="3">
        <v>0</v>
      </c>
      <c r="J2564" s="196">
        <v>39707</v>
      </c>
      <c r="K2564" s="67">
        <v>0</v>
      </c>
      <c r="L2564" s="123">
        <f t="shared" si="41"/>
        <v>30575</v>
      </c>
      <c r="M2564" s="118" t="s">
        <v>8430</v>
      </c>
      <c r="N2564" s="113" t="s">
        <v>9526</v>
      </c>
      <c r="S2564" s="118" t="s">
        <v>139</v>
      </c>
      <c r="T2564" s="67" t="s">
        <v>140</v>
      </c>
    </row>
    <row r="2565" spans="1:20" ht="23.25">
      <c r="A2565" s="67" t="s">
        <v>134</v>
      </c>
      <c r="B2565" s="67" t="s">
        <v>9336</v>
      </c>
      <c r="C2565" s="118">
        <v>691</v>
      </c>
      <c r="D2565" s="118" t="s">
        <v>5579</v>
      </c>
      <c r="E2565" s="118" t="s">
        <v>8431</v>
      </c>
      <c r="F2565" s="67" t="s">
        <v>136</v>
      </c>
      <c r="G2565" s="203">
        <v>0</v>
      </c>
      <c r="H2565" s="67" t="s">
        <v>162</v>
      </c>
      <c r="I2565" s="3">
        <v>0</v>
      </c>
      <c r="J2565" s="196">
        <v>39707</v>
      </c>
      <c r="K2565" s="67">
        <v>0</v>
      </c>
      <c r="L2565" s="123">
        <f t="shared" si="41"/>
        <v>30575</v>
      </c>
      <c r="M2565" s="118" t="s">
        <v>8431</v>
      </c>
      <c r="N2565" s="113" t="s">
        <v>9526</v>
      </c>
      <c r="S2565" s="118" t="s">
        <v>139</v>
      </c>
      <c r="T2565" s="67" t="s">
        <v>140</v>
      </c>
    </row>
    <row r="2566" spans="1:20" ht="23.25">
      <c r="A2566" s="67" t="s">
        <v>134</v>
      </c>
      <c r="B2566" s="67" t="s">
        <v>9336</v>
      </c>
      <c r="C2566" s="118">
        <v>693</v>
      </c>
      <c r="D2566" s="118" t="s">
        <v>5579</v>
      </c>
      <c r="E2566" s="118" t="s">
        <v>8432</v>
      </c>
      <c r="F2566" s="67" t="s">
        <v>136</v>
      </c>
      <c r="G2566" s="203">
        <v>0</v>
      </c>
      <c r="H2566" s="67" t="s">
        <v>162</v>
      </c>
      <c r="I2566" s="3">
        <v>0</v>
      </c>
      <c r="J2566" s="196">
        <v>39707</v>
      </c>
      <c r="K2566" s="67">
        <v>0</v>
      </c>
      <c r="L2566" s="123">
        <f t="shared" si="41"/>
        <v>30575</v>
      </c>
      <c r="M2566" s="118" t="s">
        <v>8432</v>
      </c>
      <c r="N2566" s="113" t="s">
        <v>9526</v>
      </c>
      <c r="S2566" s="118" t="s">
        <v>139</v>
      </c>
      <c r="T2566" s="67" t="s">
        <v>140</v>
      </c>
    </row>
    <row r="2567" spans="1:20" ht="23.25">
      <c r="A2567" s="67" t="s">
        <v>134</v>
      </c>
      <c r="B2567" s="67" t="s">
        <v>9336</v>
      </c>
      <c r="C2567" s="118">
        <v>694</v>
      </c>
      <c r="D2567" s="118" t="s">
        <v>5579</v>
      </c>
      <c r="E2567" s="118" t="s">
        <v>8433</v>
      </c>
      <c r="F2567" s="67" t="s">
        <v>136</v>
      </c>
      <c r="G2567" s="203">
        <v>0</v>
      </c>
      <c r="H2567" s="67" t="s">
        <v>162</v>
      </c>
      <c r="I2567" s="3">
        <v>0</v>
      </c>
      <c r="J2567" s="196">
        <v>39707</v>
      </c>
      <c r="K2567" s="67">
        <v>0</v>
      </c>
      <c r="L2567" s="123">
        <f t="shared" si="41"/>
        <v>30575</v>
      </c>
      <c r="M2567" s="118" t="s">
        <v>8433</v>
      </c>
      <c r="N2567" s="113" t="s">
        <v>9526</v>
      </c>
      <c r="S2567" s="118" t="s">
        <v>139</v>
      </c>
      <c r="T2567" s="67" t="s">
        <v>140</v>
      </c>
    </row>
    <row r="2568" spans="1:20" ht="23.25">
      <c r="A2568" s="67" t="s">
        <v>134</v>
      </c>
      <c r="B2568" s="67" t="s">
        <v>9336</v>
      </c>
      <c r="C2568" s="118">
        <v>695</v>
      </c>
      <c r="D2568" s="118" t="s">
        <v>5579</v>
      </c>
      <c r="E2568" s="118" t="s">
        <v>8434</v>
      </c>
      <c r="F2568" s="67" t="s">
        <v>136</v>
      </c>
      <c r="G2568" s="203">
        <v>0</v>
      </c>
      <c r="H2568" s="67" t="s">
        <v>162</v>
      </c>
      <c r="I2568" s="3">
        <v>0</v>
      </c>
      <c r="J2568" s="196">
        <v>39707</v>
      </c>
      <c r="K2568" s="67">
        <v>0</v>
      </c>
      <c r="L2568" s="123">
        <f t="shared" si="41"/>
        <v>30575</v>
      </c>
      <c r="M2568" s="118" t="s">
        <v>8434</v>
      </c>
      <c r="N2568" s="113" t="s">
        <v>9526</v>
      </c>
      <c r="S2568" s="118" t="s">
        <v>139</v>
      </c>
      <c r="T2568" s="67" t="s">
        <v>140</v>
      </c>
    </row>
    <row r="2569" spans="1:20" ht="23.25">
      <c r="A2569" s="67" t="s">
        <v>134</v>
      </c>
      <c r="B2569" s="67" t="s">
        <v>9336</v>
      </c>
      <c r="C2569" s="118">
        <v>3420</v>
      </c>
      <c r="D2569" s="118" t="s">
        <v>5512</v>
      </c>
      <c r="E2569" s="118" t="s">
        <v>8435</v>
      </c>
      <c r="F2569" s="67" t="s">
        <v>136</v>
      </c>
      <c r="G2569" s="203">
        <v>0</v>
      </c>
      <c r="H2569" s="67" t="s">
        <v>162</v>
      </c>
      <c r="I2569" s="3">
        <v>0</v>
      </c>
      <c r="J2569" s="196">
        <v>39707</v>
      </c>
      <c r="K2569" s="67">
        <v>0</v>
      </c>
      <c r="L2569" s="123">
        <f t="shared" si="41"/>
        <v>30575</v>
      </c>
      <c r="M2569" s="118" t="s">
        <v>8435</v>
      </c>
      <c r="N2569" s="113" t="s">
        <v>9526</v>
      </c>
      <c r="S2569" s="118" t="s">
        <v>139</v>
      </c>
      <c r="T2569" s="67" t="s">
        <v>140</v>
      </c>
    </row>
    <row r="2570" spans="1:20" ht="23.25">
      <c r="A2570" s="67" t="s">
        <v>134</v>
      </c>
      <c r="B2570" s="67" t="s">
        <v>9336</v>
      </c>
      <c r="C2570" s="118">
        <v>700</v>
      </c>
      <c r="D2570" s="118" t="s">
        <v>5574</v>
      </c>
      <c r="E2570" s="118" t="s">
        <v>8436</v>
      </c>
      <c r="F2570" s="67" t="s">
        <v>136</v>
      </c>
      <c r="G2570" s="203">
        <v>0</v>
      </c>
      <c r="H2570" s="67" t="s">
        <v>162</v>
      </c>
      <c r="I2570" s="3">
        <v>0</v>
      </c>
      <c r="J2570" s="196">
        <v>39707</v>
      </c>
      <c r="K2570" s="67">
        <v>0</v>
      </c>
      <c r="L2570" s="123">
        <f t="shared" si="41"/>
        <v>30575</v>
      </c>
      <c r="M2570" s="118" t="s">
        <v>8436</v>
      </c>
      <c r="N2570" s="113" t="s">
        <v>9526</v>
      </c>
      <c r="S2570" s="118" t="s">
        <v>139</v>
      </c>
      <c r="T2570" s="67" t="s">
        <v>140</v>
      </c>
    </row>
    <row r="2571" spans="1:20" ht="23.25">
      <c r="A2571" s="67" t="s">
        <v>134</v>
      </c>
      <c r="B2571" s="67" t="s">
        <v>9336</v>
      </c>
      <c r="C2571" s="118">
        <v>701</v>
      </c>
      <c r="D2571" s="118" t="s">
        <v>5484</v>
      </c>
      <c r="E2571" s="118" t="s">
        <v>8437</v>
      </c>
      <c r="F2571" s="67" t="s">
        <v>136</v>
      </c>
      <c r="G2571" s="203">
        <v>0</v>
      </c>
      <c r="H2571" s="67" t="s">
        <v>162</v>
      </c>
      <c r="I2571" s="3">
        <v>0</v>
      </c>
      <c r="J2571" s="196">
        <v>39707</v>
      </c>
      <c r="K2571" s="67">
        <v>0</v>
      </c>
      <c r="L2571" s="123">
        <f t="shared" si="41"/>
        <v>30575</v>
      </c>
      <c r="M2571" s="118" t="s">
        <v>8437</v>
      </c>
      <c r="N2571" s="113" t="s">
        <v>9526</v>
      </c>
      <c r="S2571" s="118" t="s">
        <v>139</v>
      </c>
      <c r="T2571" s="67" t="s">
        <v>140</v>
      </c>
    </row>
    <row r="2572" spans="1:20" ht="23.25">
      <c r="A2572" s="67" t="s">
        <v>134</v>
      </c>
      <c r="B2572" s="67" t="s">
        <v>9336</v>
      </c>
      <c r="C2572" s="118">
        <v>702</v>
      </c>
      <c r="D2572" s="118" t="s">
        <v>5484</v>
      </c>
      <c r="E2572" s="118" t="s">
        <v>8438</v>
      </c>
      <c r="F2572" s="67" t="s">
        <v>136</v>
      </c>
      <c r="G2572" s="203">
        <v>0</v>
      </c>
      <c r="H2572" s="67" t="s">
        <v>162</v>
      </c>
      <c r="I2572" s="3">
        <v>0</v>
      </c>
      <c r="J2572" s="196">
        <v>39707</v>
      </c>
      <c r="K2572" s="67">
        <v>0</v>
      </c>
      <c r="L2572" s="123">
        <f t="shared" si="41"/>
        <v>30575</v>
      </c>
      <c r="M2572" s="118" t="s">
        <v>8438</v>
      </c>
      <c r="N2572" s="113" t="s">
        <v>9526</v>
      </c>
      <c r="S2572" s="118" t="s">
        <v>139</v>
      </c>
      <c r="T2572" s="67" t="s">
        <v>140</v>
      </c>
    </row>
    <row r="2573" spans="1:20" ht="23.25">
      <c r="A2573" s="67" t="s">
        <v>134</v>
      </c>
      <c r="B2573" s="67" t="s">
        <v>9336</v>
      </c>
      <c r="C2573" s="118">
        <v>703</v>
      </c>
      <c r="D2573" s="118" t="s">
        <v>5484</v>
      </c>
      <c r="E2573" s="118" t="s">
        <v>8439</v>
      </c>
      <c r="F2573" s="67" t="s">
        <v>136</v>
      </c>
      <c r="G2573" s="203">
        <v>0</v>
      </c>
      <c r="H2573" s="67" t="s">
        <v>162</v>
      </c>
      <c r="I2573" s="3">
        <v>0</v>
      </c>
      <c r="J2573" s="196">
        <v>39707</v>
      </c>
      <c r="K2573" s="67">
        <v>0</v>
      </c>
      <c r="L2573" s="123">
        <f t="shared" si="41"/>
        <v>30575</v>
      </c>
      <c r="M2573" s="118" t="s">
        <v>8439</v>
      </c>
      <c r="N2573" s="113" t="s">
        <v>9526</v>
      </c>
      <c r="S2573" s="118" t="s">
        <v>139</v>
      </c>
      <c r="T2573" s="67" t="s">
        <v>140</v>
      </c>
    </row>
    <row r="2574" spans="1:20" ht="23.25">
      <c r="A2574" s="67" t="s">
        <v>134</v>
      </c>
      <c r="B2574" s="67" t="s">
        <v>9336</v>
      </c>
      <c r="C2574" s="118">
        <v>706</v>
      </c>
      <c r="D2574" s="118" t="s">
        <v>5484</v>
      </c>
      <c r="E2574" s="118" t="s">
        <v>8440</v>
      </c>
      <c r="F2574" s="67" t="s">
        <v>136</v>
      </c>
      <c r="G2574" s="203">
        <v>0</v>
      </c>
      <c r="H2574" s="67" t="s">
        <v>162</v>
      </c>
      <c r="I2574" s="3">
        <v>0</v>
      </c>
      <c r="J2574" s="196">
        <v>39707</v>
      </c>
      <c r="K2574" s="67">
        <v>0</v>
      </c>
      <c r="L2574" s="123">
        <f t="shared" si="41"/>
        <v>30575</v>
      </c>
      <c r="M2574" s="118" t="s">
        <v>8440</v>
      </c>
      <c r="N2574" s="113" t="s">
        <v>9526</v>
      </c>
      <c r="S2574" s="118" t="s">
        <v>139</v>
      </c>
      <c r="T2574" s="67" t="s">
        <v>140</v>
      </c>
    </row>
    <row r="2575" spans="1:20" ht="23.25">
      <c r="A2575" s="67" t="s">
        <v>134</v>
      </c>
      <c r="B2575" s="67" t="s">
        <v>9336</v>
      </c>
      <c r="C2575" s="118">
        <v>80</v>
      </c>
      <c r="D2575" s="118" t="s">
        <v>5484</v>
      </c>
      <c r="E2575" s="118" t="s">
        <v>8441</v>
      </c>
      <c r="F2575" s="67" t="s">
        <v>136</v>
      </c>
      <c r="G2575" s="203">
        <v>0</v>
      </c>
      <c r="H2575" s="67" t="s">
        <v>162</v>
      </c>
      <c r="I2575" s="3">
        <v>0</v>
      </c>
      <c r="J2575" s="196">
        <v>39707</v>
      </c>
      <c r="K2575" s="67">
        <v>0</v>
      </c>
      <c r="L2575" s="123">
        <f t="shared" si="41"/>
        <v>30575</v>
      </c>
      <c r="M2575" s="118" t="s">
        <v>8441</v>
      </c>
      <c r="N2575" s="113" t="s">
        <v>9526</v>
      </c>
      <c r="S2575" s="118" t="s">
        <v>139</v>
      </c>
      <c r="T2575" s="67" t="s">
        <v>140</v>
      </c>
    </row>
    <row r="2576" spans="1:20" ht="23.25">
      <c r="A2576" s="67" t="s">
        <v>134</v>
      </c>
      <c r="B2576" s="67" t="s">
        <v>9336</v>
      </c>
      <c r="C2576" s="118">
        <v>715</v>
      </c>
      <c r="D2576" s="118" t="s">
        <v>5574</v>
      </c>
      <c r="E2576" s="118" t="s">
        <v>8442</v>
      </c>
      <c r="F2576" s="67" t="s">
        <v>136</v>
      </c>
      <c r="G2576" s="203">
        <v>0</v>
      </c>
      <c r="H2576" s="67" t="s">
        <v>162</v>
      </c>
      <c r="I2576" s="3">
        <v>0</v>
      </c>
      <c r="J2576" s="196">
        <v>39707</v>
      </c>
      <c r="K2576" s="67">
        <v>0</v>
      </c>
      <c r="L2576" s="123">
        <f t="shared" si="41"/>
        <v>30575</v>
      </c>
      <c r="M2576" s="118" t="s">
        <v>8442</v>
      </c>
      <c r="N2576" s="113" t="s">
        <v>9526</v>
      </c>
      <c r="S2576" s="118" t="s">
        <v>139</v>
      </c>
      <c r="T2576" s="67" t="s">
        <v>140</v>
      </c>
    </row>
    <row r="2577" spans="1:20" ht="23.25">
      <c r="A2577" s="67" t="s">
        <v>134</v>
      </c>
      <c r="B2577" s="67" t="s">
        <v>9336</v>
      </c>
      <c r="C2577" s="118">
        <v>716</v>
      </c>
      <c r="D2577" s="118" t="s">
        <v>5574</v>
      </c>
      <c r="E2577" s="118" t="s">
        <v>8443</v>
      </c>
      <c r="F2577" s="67" t="s">
        <v>136</v>
      </c>
      <c r="G2577" s="203">
        <v>0</v>
      </c>
      <c r="H2577" s="67" t="s">
        <v>162</v>
      </c>
      <c r="I2577" s="3">
        <v>0</v>
      </c>
      <c r="J2577" s="196">
        <v>39707</v>
      </c>
      <c r="K2577" s="67">
        <v>0</v>
      </c>
      <c r="L2577" s="123">
        <f t="shared" si="41"/>
        <v>30575</v>
      </c>
      <c r="M2577" s="118" t="s">
        <v>8443</v>
      </c>
      <c r="N2577" s="113" t="s">
        <v>9526</v>
      </c>
      <c r="S2577" s="118" t="s">
        <v>139</v>
      </c>
      <c r="T2577" s="67" t="s">
        <v>140</v>
      </c>
    </row>
    <row r="2578" spans="1:20" ht="23.25">
      <c r="A2578" s="67" t="s">
        <v>134</v>
      </c>
      <c r="B2578" s="67" t="s">
        <v>9336</v>
      </c>
      <c r="C2578" s="118">
        <v>2400</v>
      </c>
      <c r="D2578" s="118" t="s">
        <v>5570</v>
      </c>
      <c r="E2578" s="118" t="s">
        <v>8444</v>
      </c>
      <c r="F2578" s="67" t="s">
        <v>136</v>
      </c>
      <c r="G2578" s="203">
        <v>0</v>
      </c>
      <c r="H2578" s="67" t="s">
        <v>162</v>
      </c>
      <c r="I2578" s="3">
        <v>0</v>
      </c>
      <c r="J2578" s="196">
        <v>39707</v>
      </c>
      <c r="K2578" s="67">
        <v>0</v>
      </c>
      <c r="L2578" s="123">
        <f t="shared" si="41"/>
        <v>30575</v>
      </c>
      <c r="M2578" s="118" t="s">
        <v>8444</v>
      </c>
      <c r="N2578" s="113" t="s">
        <v>9526</v>
      </c>
      <c r="S2578" s="118" t="s">
        <v>139</v>
      </c>
      <c r="T2578" s="67" t="s">
        <v>140</v>
      </c>
    </row>
    <row r="2579" spans="1:20" ht="23.25">
      <c r="A2579" s="67" t="s">
        <v>134</v>
      </c>
      <c r="B2579" s="67" t="s">
        <v>9336</v>
      </c>
      <c r="C2579" s="118">
        <v>719</v>
      </c>
      <c r="D2579" s="118" t="s">
        <v>5480</v>
      </c>
      <c r="E2579" s="118" t="s">
        <v>8445</v>
      </c>
      <c r="F2579" s="67" t="s">
        <v>136</v>
      </c>
      <c r="G2579" s="203">
        <v>0</v>
      </c>
      <c r="H2579" s="67" t="s">
        <v>162</v>
      </c>
      <c r="I2579" s="3">
        <v>0</v>
      </c>
      <c r="J2579" s="196">
        <v>39707</v>
      </c>
      <c r="K2579" s="67">
        <v>0</v>
      </c>
      <c r="L2579" s="123">
        <f t="shared" si="41"/>
        <v>30575</v>
      </c>
      <c r="M2579" s="118" t="s">
        <v>8445</v>
      </c>
      <c r="N2579" s="113" t="s">
        <v>9526</v>
      </c>
      <c r="S2579" s="118" t="s">
        <v>139</v>
      </c>
      <c r="T2579" s="67" t="s">
        <v>140</v>
      </c>
    </row>
    <row r="2580" spans="1:20" ht="23.25">
      <c r="A2580" s="67" t="s">
        <v>134</v>
      </c>
      <c r="B2580" s="67" t="s">
        <v>9336</v>
      </c>
      <c r="C2580" s="118">
        <v>723</v>
      </c>
      <c r="D2580" s="118" t="s">
        <v>5480</v>
      </c>
      <c r="E2580" s="118" t="s">
        <v>8446</v>
      </c>
      <c r="F2580" s="67" t="s">
        <v>136</v>
      </c>
      <c r="G2580" s="203">
        <v>0</v>
      </c>
      <c r="H2580" s="67" t="s">
        <v>162</v>
      </c>
      <c r="I2580" s="3">
        <v>0</v>
      </c>
      <c r="J2580" s="196">
        <v>39707</v>
      </c>
      <c r="K2580" s="67">
        <v>0</v>
      </c>
      <c r="L2580" s="123">
        <f t="shared" si="41"/>
        <v>30575</v>
      </c>
      <c r="M2580" s="118" t="s">
        <v>8446</v>
      </c>
      <c r="N2580" s="113" t="s">
        <v>9526</v>
      </c>
      <c r="S2580" s="118" t="s">
        <v>139</v>
      </c>
      <c r="T2580" s="67" t="s">
        <v>140</v>
      </c>
    </row>
    <row r="2581" spans="1:20" ht="23.25">
      <c r="A2581" s="67" t="s">
        <v>134</v>
      </c>
      <c r="B2581" s="67" t="s">
        <v>9336</v>
      </c>
      <c r="C2581" s="118">
        <v>725</v>
      </c>
      <c r="D2581" s="118" t="s">
        <v>5480</v>
      </c>
      <c r="E2581" s="118" t="s">
        <v>8447</v>
      </c>
      <c r="F2581" s="67" t="s">
        <v>136</v>
      </c>
      <c r="G2581" s="203">
        <v>0</v>
      </c>
      <c r="H2581" s="67" t="s">
        <v>162</v>
      </c>
      <c r="I2581" s="3">
        <v>0</v>
      </c>
      <c r="J2581" s="196">
        <v>39707</v>
      </c>
      <c r="K2581" s="67">
        <v>0</v>
      </c>
      <c r="L2581" s="123">
        <f t="shared" si="41"/>
        <v>30575</v>
      </c>
      <c r="M2581" s="118" t="s">
        <v>8447</v>
      </c>
      <c r="N2581" s="113" t="s">
        <v>9526</v>
      </c>
      <c r="S2581" s="118" t="s">
        <v>139</v>
      </c>
      <c r="T2581" s="67" t="s">
        <v>140</v>
      </c>
    </row>
    <row r="2582" spans="1:20" ht="23.25">
      <c r="A2582" s="67" t="s">
        <v>134</v>
      </c>
      <c r="B2582" s="67" t="s">
        <v>9336</v>
      </c>
      <c r="C2582" s="118">
        <v>729</v>
      </c>
      <c r="D2582" s="118" t="s">
        <v>5570</v>
      </c>
      <c r="E2582" s="118" t="s">
        <v>8448</v>
      </c>
      <c r="F2582" s="67" t="s">
        <v>136</v>
      </c>
      <c r="G2582" s="203">
        <v>0</v>
      </c>
      <c r="H2582" s="67" t="s">
        <v>162</v>
      </c>
      <c r="I2582" s="3">
        <v>0</v>
      </c>
      <c r="J2582" s="196">
        <v>39707</v>
      </c>
      <c r="K2582" s="67">
        <v>0</v>
      </c>
      <c r="L2582" s="123">
        <f t="shared" si="41"/>
        <v>30575</v>
      </c>
      <c r="M2582" s="118" t="s">
        <v>8448</v>
      </c>
      <c r="N2582" s="113" t="s">
        <v>9526</v>
      </c>
      <c r="S2582" s="118" t="s">
        <v>139</v>
      </c>
      <c r="T2582" s="67" t="s">
        <v>140</v>
      </c>
    </row>
    <row r="2583" spans="1:20" ht="23.25">
      <c r="A2583" s="67" t="s">
        <v>134</v>
      </c>
      <c r="B2583" s="67" t="s">
        <v>9336</v>
      </c>
      <c r="C2583" s="118">
        <v>731</v>
      </c>
      <c r="D2583" s="118" t="s">
        <v>9352</v>
      </c>
      <c r="E2583" s="118" t="s">
        <v>8449</v>
      </c>
      <c r="F2583" s="67" t="s">
        <v>136</v>
      </c>
      <c r="G2583" s="203">
        <v>0</v>
      </c>
      <c r="H2583" s="67" t="s">
        <v>162</v>
      </c>
      <c r="I2583" s="3">
        <v>0</v>
      </c>
      <c r="J2583" s="196">
        <v>39707</v>
      </c>
      <c r="K2583" s="67">
        <v>0</v>
      </c>
      <c r="L2583" s="123">
        <f t="shared" si="41"/>
        <v>30575</v>
      </c>
      <c r="M2583" s="118" t="s">
        <v>8449</v>
      </c>
      <c r="N2583" s="113" t="s">
        <v>9526</v>
      </c>
      <c r="S2583" s="118" t="s">
        <v>139</v>
      </c>
      <c r="T2583" s="67" t="s">
        <v>140</v>
      </c>
    </row>
    <row r="2584" spans="1:20" ht="23.25">
      <c r="A2584" s="67" t="s">
        <v>134</v>
      </c>
      <c r="B2584" s="67" t="s">
        <v>9336</v>
      </c>
      <c r="C2584" s="118">
        <v>732</v>
      </c>
      <c r="D2584" s="118" t="s">
        <v>5570</v>
      </c>
      <c r="E2584" s="118" t="s">
        <v>8450</v>
      </c>
      <c r="F2584" s="67" t="s">
        <v>136</v>
      </c>
      <c r="G2584" s="203">
        <v>0</v>
      </c>
      <c r="H2584" s="67" t="s">
        <v>162</v>
      </c>
      <c r="I2584" s="3">
        <v>0</v>
      </c>
      <c r="J2584" s="196">
        <v>39707</v>
      </c>
      <c r="K2584" s="67">
        <v>0</v>
      </c>
      <c r="L2584" s="123">
        <f t="shared" si="41"/>
        <v>30575</v>
      </c>
      <c r="M2584" s="118" t="s">
        <v>8450</v>
      </c>
      <c r="N2584" s="113" t="s">
        <v>9526</v>
      </c>
      <c r="S2584" s="118" t="s">
        <v>139</v>
      </c>
      <c r="T2584" s="67" t="s">
        <v>140</v>
      </c>
    </row>
    <row r="2585" spans="1:20" ht="23.25">
      <c r="A2585" s="67" t="s">
        <v>134</v>
      </c>
      <c r="B2585" s="67" t="s">
        <v>9336</v>
      </c>
      <c r="C2585" s="118">
        <v>733</v>
      </c>
      <c r="D2585" s="118" t="s">
        <v>9352</v>
      </c>
      <c r="E2585" s="118" t="s">
        <v>8451</v>
      </c>
      <c r="F2585" s="67" t="s">
        <v>136</v>
      </c>
      <c r="G2585" s="203">
        <v>0</v>
      </c>
      <c r="H2585" s="67" t="s">
        <v>162</v>
      </c>
      <c r="I2585" s="3">
        <v>0</v>
      </c>
      <c r="J2585" s="196">
        <v>39707</v>
      </c>
      <c r="K2585" s="67">
        <v>0</v>
      </c>
      <c r="L2585" s="123">
        <f t="shared" si="41"/>
        <v>30575</v>
      </c>
      <c r="M2585" s="118" t="s">
        <v>8451</v>
      </c>
      <c r="N2585" s="113" t="s">
        <v>9526</v>
      </c>
      <c r="S2585" s="118" t="s">
        <v>139</v>
      </c>
      <c r="T2585" s="67" t="s">
        <v>140</v>
      </c>
    </row>
    <row r="2586" spans="1:20" ht="23.25">
      <c r="A2586" s="67" t="s">
        <v>134</v>
      </c>
      <c r="B2586" s="67" t="s">
        <v>9336</v>
      </c>
      <c r="C2586" s="118">
        <v>734</v>
      </c>
      <c r="D2586" s="118" t="s">
        <v>9353</v>
      </c>
      <c r="E2586" s="118" t="s">
        <v>8452</v>
      </c>
      <c r="F2586" s="67" t="s">
        <v>136</v>
      </c>
      <c r="G2586" s="203">
        <v>0</v>
      </c>
      <c r="H2586" s="67" t="s">
        <v>162</v>
      </c>
      <c r="I2586" s="3">
        <v>0</v>
      </c>
      <c r="J2586" s="196">
        <v>39707</v>
      </c>
      <c r="K2586" s="67">
        <v>0</v>
      </c>
      <c r="L2586" s="123">
        <f t="shared" si="41"/>
        <v>30575</v>
      </c>
      <c r="M2586" s="118" t="s">
        <v>8452</v>
      </c>
      <c r="N2586" s="113" t="s">
        <v>9526</v>
      </c>
      <c r="S2586" s="118" t="s">
        <v>139</v>
      </c>
      <c r="T2586" s="67" t="s">
        <v>140</v>
      </c>
    </row>
    <row r="2587" spans="1:20" ht="23.25">
      <c r="A2587" s="67" t="s">
        <v>134</v>
      </c>
      <c r="B2587" s="67" t="s">
        <v>9336</v>
      </c>
      <c r="C2587" s="118">
        <v>735</v>
      </c>
      <c r="D2587" s="118" t="s">
        <v>9354</v>
      </c>
      <c r="E2587" s="118" t="s">
        <v>8453</v>
      </c>
      <c r="F2587" s="67" t="s">
        <v>136</v>
      </c>
      <c r="G2587" s="203">
        <v>0</v>
      </c>
      <c r="H2587" s="67" t="s">
        <v>162</v>
      </c>
      <c r="I2587" s="3">
        <v>0</v>
      </c>
      <c r="J2587" s="196">
        <v>39707</v>
      </c>
      <c r="K2587" s="67">
        <v>0</v>
      </c>
      <c r="L2587" s="123">
        <f t="shared" si="41"/>
        <v>30575</v>
      </c>
      <c r="M2587" s="118" t="s">
        <v>8453</v>
      </c>
      <c r="N2587" s="113" t="s">
        <v>9526</v>
      </c>
      <c r="S2587" s="118" t="s">
        <v>139</v>
      </c>
      <c r="T2587" s="67" t="s">
        <v>140</v>
      </c>
    </row>
    <row r="2588" spans="1:20" ht="23.25">
      <c r="A2588" s="67" t="s">
        <v>134</v>
      </c>
      <c r="B2588" s="67" t="s">
        <v>9336</v>
      </c>
      <c r="C2588" s="118">
        <v>736</v>
      </c>
      <c r="D2588" s="118" t="s">
        <v>5639</v>
      </c>
      <c r="E2588" s="118" t="s">
        <v>8454</v>
      </c>
      <c r="F2588" s="67" t="s">
        <v>136</v>
      </c>
      <c r="G2588" s="203">
        <v>0</v>
      </c>
      <c r="H2588" s="67" t="s">
        <v>162</v>
      </c>
      <c r="I2588" s="3">
        <v>0</v>
      </c>
      <c r="J2588" s="196">
        <v>39707</v>
      </c>
      <c r="K2588" s="67">
        <v>0</v>
      </c>
      <c r="L2588" s="123">
        <f t="shared" si="41"/>
        <v>30575</v>
      </c>
      <c r="M2588" s="118" t="s">
        <v>8454</v>
      </c>
      <c r="N2588" s="113" t="s">
        <v>9526</v>
      </c>
      <c r="S2588" s="118" t="s">
        <v>139</v>
      </c>
      <c r="T2588" s="67" t="s">
        <v>140</v>
      </c>
    </row>
    <row r="2589" spans="1:20" ht="23.25">
      <c r="A2589" s="67" t="s">
        <v>134</v>
      </c>
      <c r="B2589" s="67" t="s">
        <v>9336</v>
      </c>
      <c r="C2589" s="118">
        <v>737</v>
      </c>
      <c r="D2589" s="118" t="s">
        <v>5484</v>
      </c>
      <c r="E2589" s="118" t="s">
        <v>8455</v>
      </c>
      <c r="F2589" s="67" t="s">
        <v>136</v>
      </c>
      <c r="G2589" s="203">
        <v>0</v>
      </c>
      <c r="H2589" s="67" t="s">
        <v>162</v>
      </c>
      <c r="I2589" s="3">
        <v>0</v>
      </c>
      <c r="J2589" s="196">
        <v>39707</v>
      </c>
      <c r="K2589" s="67">
        <v>0</v>
      </c>
      <c r="L2589" s="123">
        <f t="shared" si="41"/>
        <v>30575</v>
      </c>
      <c r="M2589" s="118" t="s">
        <v>8455</v>
      </c>
      <c r="N2589" s="113" t="s">
        <v>9526</v>
      </c>
      <c r="S2589" s="118" t="s">
        <v>139</v>
      </c>
      <c r="T2589" s="67" t="s">
        <v>140</v>
      </c>
    </row>
    <row r="2590" spans="1:20" ht="23.25">
      <c r="A2590" s="67" t="s">
        <v>134</v>
      </c>
      <c r="B2590" s="67" t="s">
        <v>9336</v>
      </c>
      <c r="C2590" s="118">
        <v>738</v>
      </c>
      <c r="D2590" s="118" t="s">
        <v>5484</v>
      </c>
      <c r="E2590" s="118" t="s">
        <v>8456</v>
      </c>
      <c r="F2590" s="67" t="s">
        <v>136</v>
      </c>
      <c r="G2590" s="203">
        <v>0</v>
      </c>
      <c r="H2590" s="67" t="s">
        <v>162</v>
      </c>
      <c r="I2590" s="3">
        <v>0</v>
      </c>
      <c r="J2590" s="196">
        <v>39707</v>
      </c>
      <c r="K2590" s="67">
        <v>0</v>
      </c>
      <c r="L2590" s="123">
        <f t="shared" si="41"/>
        <v>30575</v>
      </c>
      <c r="M2590" s="118" t="s">
        <v>8456</v>
      </c>
      <c r="N2590" s="113" t="s">
        <v>9526</v>
      </c>
      <c r="S2590" s="118" t="s">
        <v>139</v>
      </c>
      <c r="T2590" s="67" t="s">
        <v>140</v>
      </c>
    </row>
    <row r="2591" spans="1:20" ht="23.25">
      <c r="A2591" s="67" t="s">
        <v>134</v>
      </c>
      <c r="B2591" s="67" t="s">
        <v>9336</v>
      </c>
      <c r="C2591" s="118">
        <v>3421</v>
      </c>
      <c r="D2591" s="118" t="s">
        <v>5509</v>
      </c>
      <c r="E2591" s="118" t="s">
        <v>8457</v>
      </c>
      <c r="F2591" s="67" t="s">
        <v>136</v>
      </c>
      <c r="G2591" s="203">
        <v>0</v>
      </c>
      <c r="H2591" s="67" t="s">
        <v>162</v>
      </c>
      <c r="I2591" s="3">
        <v>0</v>
      </c>
      <c r="J2591" s="196">
        <v>39707</v>
      </c>
      <c r="K2591" s="67">
        <v>0</v>
      </c>
      <c r="L2591" s="123">
        <f t="shared" si="41"/>
        <v>30575</v>
      </c>
      <c r="M2591" s="118" t="s">
        <v>8457</v>
      </c>
      <c r="N2591" s="113" t="s">
        <v>9526</v>
      </c>
      <c r="S2591" s="118" t="s">
        <v>139</v>
      </c>
      <c r="T2591" s="67" t="s">
        <v>140</v>
      </c>
    </row>
    <row r="2592" spans="1:20" ht="23.25">
      <c r="A2592" s="67" t="s">
        <v>134</v>
      </c>
      <c r="B2592" s="67" t="s">
        <v>9336</v>
      </c>
      <c r="C2592" s="118">
        <v>740</v>
      </c>
      <c r="D2592" s="118" t="s">
        <v>5676</v>
      </c>
      <c r="E2592" s="118" t="s">
        <v>8458</v>
      </c>
      <c r="F2592" s="67" t="s">
        <v>136</v>
      </c>
      <c r="G2592" s="203">
        <v>0</v>
      </c>
      <c r="H2592" s="67" t="s">
        <v>162</v>
      </c>
      <c r="I2592" s="3">
        <v>0</v>
      </c>
      <c r="J2592" s="196">
        <v>39707</v>
      </c>
      <c r="K2592" s="67">
        <v>0</v>
      </c>
      <c r="L2592" s="123">
        <f t="shared" si="41"/>
        <v>30575</v>
      </c>
      <c r="M2592" s="118" t="s">
        <v>8458</v>
      </c>
      <c r="N2592" s="113" t="s">
        <v>9526</v>
      </c>
      <c r="S2592" s="118" t="s">
        <v>139</v>
      </c>
      <c r="T2592" s="67" t="s">
        <v>140</v>
      </c>
    </row>
    <row r="2593" spans="1:20" ht="23.25">
      <c r="A2593" s="67" t="s">
        <v>134</v>
      </c>
      <c r="B2593" s="67" t="s">
        <v>9336</v>
      </c>
      <c r="C2593" s="118">
        <v>741</v>
      </c>
      <c r="D2593" s="118" t="s">
        <v>5482</v>
      </c>
      <c r="E2593" s="118" t="s">
        <v>8459</v>
      </c>
      <c r="F2593" s="67" t="s">
        <v>136</v>
      </c>
      <c r="G2593" s="203">
        <v>0</v>
      </c>
      <c r="H2593" s="67" t="s">
        <v>162</v>
      </c>
      <c r="I2593" s="3">
        <v>0</v>
      </c>
      <c r="J2593" s="196">
        <v>39707</v>
      </c>
      <c r="K2593" s="67">
        <v>0</v>
      </c>
      <c r="L2593" s="123">
        <f t="shared" si="41"/>
        <v>30575</v>
      </c>
      <c r="M2593" s="118" t="s">
        <v>8459</v>
      </c>
      <c r="N2593" s="113" t="s">
        <v>9526</v>
      </c>
      <c r="S2593" s="118" t="s">
        <v>139</v>
      </c>
      <c r="T2593" s="67" t="s">
        <v>140</v>
      </c>
    </row>
    <row r="2594" spans="1:20" ht="23.25">
      <c r="A2594" s="67" t="s">
        <v>134</v>
      </c>
      <c r="B2594" s="67" t="s">
        <v>9336</v>
      </c>
      <c r="C2594" s="118">
        <v>742</v>
      </c>
      <c r="D2594" s="118" t="s">
        <v>9355</v>
      </c>
      <c r="E2594" s="118" t="s">
        <v>8460</v>
      </c>
      <c r="F2594" s="67" t="s">
        <v>136</v>
      </c>
      <c r="G2594" s="203">
        <v>0</v>
      </c>
      <c r="H2594" s="67" t="s">
        <v>162</v>
      </c>
      <c r="I2594" s="3">
        <v>0</v>
      </c>
      <c r="J2594" s="196">
        <v>39707</v>
      </c>
      <c r="K2594" s="67">
        <v>0</v>
      </c>
      <c r="L2594" s="123">
        <f t="shared" si="41"/>
        <v>30575</v>
      </c>
      <c r="M2594" s="118" t="s">
        <v>8460</v>
      </c>
      <c r="N2594" s="113" t="s">
        <v>9526</v>
      </c>
      <c r="S2594" s="118" t="s">
        <v>139</v>
      </c>
      <c r="T2594" s="67" t="s">
        <v>140</v>
      </c>
    </row>
    <row r="2595" spans="1:20" ht="23.25">
      <c r="A2595" s="67" t="s">
        <v>134</v>
      </c>
      <c r="B2595" s="67" t="s">
        <v>9336</v>
      </c>
      <c r="C2595" s="118">
        <v>743</v>
      </c>
      <c r="D2595" s="118" t="s">
        <v>9356</v>
      </c>
      <c r="E2595" s="118" t="s">
        <v>8461</v>
      </c>
      <c r="F2595" s="67" t="s">
        <v>136</v>
      </c>
      <c r="G2595" s="203">
        <v>0</v>
      </c>
      <c r="H2595" s="67" t="s">
        <v>162</v>
      </c>
      <c r="I2595" s="3">
        <v>0</v>
      </c>
      <c r="J2595" s="196">
        <v>39707</v>
      </c>
      <c r="K2595" s="67">
        <v>0</v>
      </c>
      <c r="L2595" s="123">
        <f t="shared" si="41"/>
        <v>30575</v>
      </c>
      <c r="M2595" s="118" t="s">
        <v>8461</v>
      </c>
      <c r="N2595" s="113" t="s">
        <v>9526</v>
      </c>
      <c r="S2595" s="118" t="s">
        <v>139</v>
      </c>
      <c r="T2595" s="67" t="s">
        <v>140</v>
      </c>
    </row>
    <row r="2596" spans="1:20" ht="23.25">
      <c r="A2596" s="67" t="s">
        <v>134</v>
      </c>
      <c r="B2596" s="67" t="s">
        <v>9336</v>
      </c>
      <c r="C2596" s="118">
        <v>744</v>
      </c>
      <c r="D2596" s="118" t="s">
        <v>5545</v>
      </c>
      <c r="E2596" s="118" t="s">
        <v>8462</v>
      </c>
      <c r="F2596" s="67" t="s">
        <v>136</v>
      </c>
      <c r="G2596" s="203">
        <v>0</v>
      </c>
      <c r="H2596" s="67" t="s">
        <v>162</v>
      </c>
      <c r="I2596" s="3">
        <v>0</v>
      </c>
      <c r="J2596" s="196">
        <v>39707</v>
      </c>
      <c r="K2596" s="67">
        <v>0</v>
      </c>
      <c r="L2596" s="123">
        <f t="shared" si="41"/>
        <v>30575</v>
      </c>
      <c r="M2596" s="118" t="s">
        <v>8462</v>
      </c>
      <c r="N2596" s="113" t="s">
        <v>9526</v>
      </c>
      <c r="S2596" s="118" t="s">
        <v>139</v>
      </c>
      <c r="T2596" s="67" t="s">
        <v>140</v>
      </c>
    </row>
    <row r="2597" spans="1:20" ht="23.25">
      <c r="A2597" s="67" t="s">
        <v>134</v>
      </c>
      <c r="B2597" s="67" t="s">
        <v>9336</v>
      </c>
      <c r="C2597" s="118">
        <v>745</v>
      </c>
      <c r="D2597" s="118" t="s">
        <v>9357</v>
      </c>
      <c r="E2597" s="118" t="s">
        <v>8463</v>
      </c>
      <c r="F2597" s="67" t="s">
        <v>136</v>
      </c>
      <c r="G2597" s="203">
        <v>0</v>
      </c>
      <c r="H2597" s="67" t="s">
        <v>162</v>
      </c>
      <c r="I2597" s="3">
        <v>0</v>
      </c>
      <c r="J2597" s="196">
        <v>39707</v>
      </c>
      <c r="K2597" s="67">
        <v>0</v>
      </c>
      <c r="L2597" s="123">
        <f t="shared" si="41"/>
        <v>30575</v>
      </c>
      <c r="M2597" s="118" t="s">
        <v>8463</v>
      </c>
      <c r="N2597" s="113" t="s">
        <v>9526</v>
      </c>
      <c r="S2597" s="118" t="s">
        <v>139</v>
      </c>
      <c r="T2597" s="67" t="s">
        <v>140</v>
      </c>
    </row>
    <row r="2598" spans="1:20" ht="23.25">
      <c r="A2598" s="67" t="s">
        <v>134</v>
      </c>
      <c r="B2598" s="67" t="s">
        <v>9336</v>
      </c>
      <c r="C2598" s="118">
        <v>746</v>
      </c>
      <c r="D2598" s="118" t="s">
        <v>9358</v>
      </c>
      <c r="E2598" s="118" t="s">
        <v>8464</v>
      </c>
      <c r="F2598" s="67" t="s">
        <v>136</v>
      </c>
      <c r="G2598" s="203">
        <v>0</v>
      </c>
      <c r="H2598" s="67" t="s">
        <v>162</v>
      </c>
      <c r="I2598" s="3">
        <v>0</v>
      </c>
      <c r="J2598" s="196">
        <v>39707</v>
      </c>
      <c r="K2598" s="67">
        <v>0</v>
      </c>
      <c r="L2598" s="123">
        <f t="shared" si="41"/>
        <v>30575</v>
      </c>
      <c r="M2598" s="118" t="s">
        <v>8464</v>
      </c>
      <c r="N2598" s="113" t="s">
        <v>9526</v>
      </c>
      <c r="S2598" s="118" t="s">
        <v>139</v>
      </c>
      <c r="T2598" s="67" t="s">
        <v>140</v>
      </c>
    </row>
    <row r="2599" spans="1:20" ht="23.25">
      <c r="A2599" s="67" t="s">
        <v>134</v>
      </c>
      <c r="B2599" s="67" t="s">
        <v>9336</v>
      </c>
      <c r="C2599" s="118">
        <v>747</v>
      </c>
      <c r="D2599" s="118" t="s">
        <v>5498</v>
      </c>
      <c r="E2599" s="118" t="s">
        <v>8465</v>
      </c>
      <c r="F2599" s="67" t="s">
        <v>136</v>
      </c>
      <c r="G2599" s="203">
        <v>0</v>
      </c>
      <c r="H2599" s="67" t="s">
        <v>162</v>
      </c>
      <c r="I2599" s="3">
        <v>0</v>
      </c>
      <c r="J2599" s="196">
        <v>39707</v>
      </c>
      <c r="K2599" s="67">
        <v>0</v>
      </c>
      <c r="L2599" s="123">
        <f t="shared" si="41"/>
        <v>30575</v>
      </c>
      <c r="M2599" s="118" t="s">
        <v>8465</v>
      </c>
      <c r="N2599" s="113" t="s">
        <v>9526</v>
      </c>
      <c r="S2599" s="118" t="s">
        <v>139</v>
      </c>
      <c r="T2599" s="67" t="s">
        <v>140</v>
      </c>
    </row>
    <row r="2600" spans="1:20" ht="23.25">
      <c r="A2600" s="67" t="s">
        <v>134</v>
      </c>
      <c r="B2600" s="67" t="s">
        <v>9336</v>
      </c>
      <c r="C2600" s="118">
        <v>748</v>
      </c>
      <c r="D2600" s="118" t="s">
        <v>9359</v>
      </c>
      <c r="E2600" s="118" t="s">
        <v>8466</v>
      </c>
      <c r="F2600" s="67" t="s">
        <v>136</v>
      </c>
      <c r="G2600" s="203">
        <v>0</v>
      </c>
      <c r="H2600" s="67" t="s">
        <v>162</v>
      </c>
      <c r="I2600" s="3">
        <v>0</v>
      </c>
      <c r="J2600" s="196">
        <v>39707</v>
      </c>
      <c r="K2600" s="67">
        <v>0</v>
      </c>
      <c r="L2600" s="123">
        <f t="shared" si="41"/>
        <v>30575</v>
      </c>
      <c r="M2600" s="118" t="s">
        <v>8466</v>
      </c>
      <c r="N2600" s="113" t="s">
        <v>9526</v>
      </c>
      <c r="S2600" s="118" t="s">
        <v>139</v>
      </c>
      <c r="T2600" s="67" t="s">
        <v>140</v>
      </c>
    </row>
    <row r="2601" spans="1:20" ht="23.25">
      <c r="A2601" s="67" t="s">
        <v>134</v>
      </c>
      <c r="B2601" s="67" t="s">
        <v>9336</v>
      </c>
      <c r="C2601" s="118">
        <v>749</v>
      </c>
      <c r="D2601" s="118" t="s">
        <v>9359</v>
      </c>
      <c r="E2601" s="118" t="s">
        <v>8467</v>
      </c>
      <c r="F2601" s="67" t="s">
        <v>136</v>
      </c>
      <c r="G2601" s="203">
        <v>0</v>
      </c>
      <c r="H2601" s="67" t="s">
        <v>162</v>
      </c>
      <c r="I2601" s="3">
        <v>0</v>
      </c>
      <c r="J2601" s="196">
        <v>39707</v>
      </c>
      <c r="K2601" s="67">
        <v>0</v>
      </c>
      <c r="L2601" s="123">
        <f t="shared" si="41"/>
        <v>30575</v>
      </c>
      <c r="M2601" s="118" t="s">
        <v>8467</v>
      </c>
      <c r="N2601" s="113" t="s">
        <v>9526</v>
      </c>
      <c r="S2601" s="118" t="s">
        <v>139</v>
      </c>
      <c r="T2601" s="67" t="s">
        <v>140</v>
      </c>
    </row>
    <row r="2602" spans="1:20" ht="23.25">
      <c r="A2602" s="67" t="s">
        <v>134</v>
      </c>
      <c r="B2602" s="67" t="s">
        <v>9336</v>
      </c>
      <c r="C2602" s="118">
        <v>750</v>
      </c>
      <c r="D2602" s="118" t="s">
        <v>5641</v>
      </c>
      <c r="E2602" s="118" t="s">
        <v>8468</v>
      </c>
      <c r="F2602" s="67" t="s">
        <v>136</v>
      </c>
      <c r="G2602" s="203">
        <v>0</v>
      </c>
      <c r="H2602" s="67" t="s">
        <v>162</v>
      </c>
      <c r="I2602" s="3">
        <v>0</v>
      </c>
      <c r="J2602" s="196">
        <v>39707</v>
      </c>
      <c r="K2602" s="67">
        <v>0</v>
      </c>
      <c r="L2602" s="123">
        <f t="shared" si="41"/>
        <v>30575</v>
      </c>
      <c r="M2602" s="118" t="s">
        <v>8468</v>
      </c>
      <c r="N2602" s="113" t="s">
        <v>9526</v>
      </c>
      <c r="S2602" s="118" t="s">
        <v>139</v>
      </c>
      <c r="T2602" s="67" t="s">
        <v>140</v>
      </c>
    </row>
    <row r="2603" spans="1:20" ht="23.25">
      <c r="A2603" s="67" t="s">
        <v>134</v>
      </c>
      <c r="B2603" s="67" t="s">
        <v>9336</v>
      </c>
      <c r="C2603" s="118">
        <v>751</v>
      </c>
      <c r="D2603" s="118" t="s">
        <v>5484</v>
      </c>
      <c r="E2603" s="118" t="s">
        <v>8469</v>
      </c>
      <c r="F2603" s="67" t="s">
        <v>136</v>
      </c>
      <c r="G2603" s="203">
        <v>0</v>
      </c>
      <c r="H2603" s="67" t="s">
        <v>162</v>
      </c>
      <c r="I2603" s="3">
        <v>0</v>
      </c>
      <c r="J2603" s="196">
        <v>39707</v>
      </c>
      <c r="K2603" s="67">
        <v>0</v>
      </c>
      <c r="L2603" s="123">
        <f t="shared" si="41"/>
        <v>30575</v>
      </c>
      <c r="M2603" s="118" t="s">
        <v>8469</v>
      </c>
      <c r="N2603" s="113" t="s">
        <v>9526</v>
      </c>
      <c r="S2603" s="118" t="s">
        <v>139</v>
      </c>
      <c r="T2603" s="67" t="s">
        <v>140</v>
      </c>
    </row>
    <row r="2604" spans="1:20" ht="23.25">
      <c r="A2604" s="67" t="s">
        <v>134</v>
      </c>
      <c r="B2604" s="67" t="s">
        <v>9336</v>
      </c>
      <c r="C2604" s="118">
        <v>752</v>
      </c>
      <c r="D2604" s="118" t="s">
        <v>9360</v>
      </c>
      <c r="E2604" s="118" t="s">
        <v>8470</v>
      </c>
      <c r="F2604" s="67" t="s">
        <v>136</v>
      </c>
      <c r="G2604" s="203">
        <v>0</v>
      </c>
      <c r="H2604" s="67" t="s">
        <v>162</v>
      </c>
      <c r="I2604" s="3">
        <v>0</v>
      </c>
      <c r="J2604" s="196">
        <v>39707</v>
      </c>
      <c r="K2604" s="67">
        <v>0</v>
      </c>
      <c r="L2604" s="123">
        <f t="shared" si="41"/>
        <v>30575</v>
      </c>
      <c r="M2604" s="118" t="s">
        <v>8470</v>
      </c>
      <c r="N2604" s="113" t="s">
        <v>9526</v>
      </c>
      <c r="S2604" s="118" t="s">
        <v>139</v>
      </c>
      <c r="T2604" s="67" t="s">
        <v>140</v>
      </c>
    </row>
    <row r="2605" spans="1:20" ht="23.25">
      <c r="A2605" s="67" t="s">
        <v>134</v>
      </c>
      <c r="B2605" s="67" t="s">
        <v>9336</v>
      </c>
      <c r="C2605" s="118">
        <v>753</v>
      </c>
      <c r="D2605" s="118" t="s">
        <v>5484</v>
      </c>
      <c r="E2605" s="118" t="s">
        <v>8471</v>
      </c>
      <c r="F2605" s="67" t="s">
        <v>136</v>
      </c>
      <c r="G2605" s="203">
        <v>0</v>
      </c>
      <c r="H2605" s="67" t="s">
        <v>162</v>
      </c>
      <c r="I2605" s="3">
        <v>0</v>
      </c>
      <c r="J2605" s="196">
        <v>39707</v>
      </c>
      <c r="K2605" s="67">
        <v>0</v>
      </c>
      <c r="L2605" s="123">
        <f t="shared" si="41"/>
        <v>30575</v>
      </c>
      <c r="M2605" s="118" t="s">
        <v>8471</v>
      </c>
      <c r="N2605" s="113" t="s">
        <v>9526</v>
      </c>
      <c r="S2605" s="118" t="s">
        <v>139</v>
      </c>
      <c r="T2605" s="67" t="s">
        <v>140</v>
      </c>
    </row>
    <row r="2606" spans="1:20" ht="23.25">
      <c r="A2606" s="67" t="s">
        <v>134</v>
      </c>
      <c r="B2606" s="67" t="s">
        <v>9336</v>
      </c>
      <c r="C2606" s="118">
        <v>754</v>
      </c>
      <c r="D2606" s="118" t="s">
        <v>9361</v>
      </c>
      <c r="E2606" s="118" t="s">
        <v>8472</v>
      </c>
      <c r="F2606" s="67" t="s">
        <v>136</v>
      </c>
      <c r="G2606" s="203">
        <v>0</v>
      </c>
      <c r="H2606" s="67" t="s">
        <v>162</v>
      </c>
      <c r="I2606" s="3">
        <v>0</v>
      </c>
      <c r="J2606" s="196">
        <v>39707</v>
      </c>
      <c r="K2606" s="67">
        <v>0</v>
      </c>
      <c r="L2606" s="123">
        <f t="shared" si="41"/>
        <v>30575</v>
      </c>
      <c r="M2606" s="118" t="s">
        <v>8472</v>
      </c>
      <c r="N2606" s="113" t="s">
        <v>9526</v>
      </c>
      <c r="S2606" s="118" t="s">
        <v>139</v>
      </c>
      <c r="T2606" s="67" t="s">
        <v>140</v>
      </c>
    </row>
    <row r="2607" spans="1:20" ht="23.25">
      <c r="A2607" s="67" t="s">
        <v>134</v>
      </c>
      <c r="B2607" s="67" t="s">
        <v>9336</v>
      </c>
      <c r="C2607" s="118">
        <v>755</v>
      </c>
      <c r="D2607" s="118" t="s">
        <v>5484</v>
      </c>
      <c r="E2607" s="118" t="s">
        <v>8473</v>
      </c>
      <c r="F2607" s="67" t="s">
        <v>136</v>
      </c>
      <c r="G2607" s="203">
        <v>0</v>
      </c>
      <c r="H2607" s="67" t="s">
        <v>162</v>
      </c>
      <c r="I2607" s="3">
        <v>0</v>
      </c>
      <c r="J2607" s="196">
        <v>39707</v>
      </c>
      <c r="K2607" s="67">
        <v>0</v>
      </c>
      <c r="L2607" s="123">
        <f t="shared" si="41"/>
        <v>30575</v>
      </c>
      <c r="M2607" s="118" t="s">
        <v>8473</v>
      </c>
      <c r="N2607" s="113" t="s">
        <v>9526</v>
      </c>
      <c r="S2607" s="118" t="s">
        <v>139</v>
      </c>
      <c r="T2607" s="67" t="s">
        <v>140</v>
      </c>
    </row>
    <row r="2608" spans="1:20" ht="23.25">
      <c r="A2608" s="67" t="s">
        <v>134</v>
      </c>
      <c r="B2608" s="67" t="s">
        <v>9336</v>
      </c>
      <c r="C2608" s="118">
        <v>756</v>
      </c>
      <c r="D2608" s="118" t="s">
        <v>5490</v>
      </c>
      <c r="E2608" s="118" t="s">
        <v>8474</v>
      </c>
      <c r="F2608" s="67" t="s">
        <v>136</v>
      </c>
      <c r="G2608" s="203">
        <v>0</v>
      </c>
      <c r="H2608" s="67" t="s">
        <v>162</v>
      </c>
      <c r="I2608" s="3">
        <v>0</v>
      </c>
      <c r="J2608" s="196">
        <v>39707</v>
      </c>
      <c r="K2608" s="67">
        <v>0</v>
      </c>
      <c r="L2608" s="123">
        <f t="shared" si="41"/>
        <v>30575</v>
      </c>
      <c r="M2608" s="118" t="s">
        <v>8474</v>
      </c>
      <c r="N2608" s="113" t="s">
        <v>9526</v>
      </c>
      <c r="S2608" s="118" t="s">
        <v>139</v>
      </c>
      <c r="T2608" s="67" t="s">
        <v>140</v>
      </c>
    </row>
    <row r="2609" spans="1:21" ht="23.25">
      <c r="A2609" s="67" t="s">
        <v>134</v>
      </c>
      <c r="B2609" s="67" t="s">
        <v>9336</v>
      </c>
      <c r="C2609" s="118">
        <v>757</v>
      </c>
      <c r="D2609" s="118" t="s">
        <v>5676</v>
      </c>
      <c r="E2609" s="118" t="s">
        <v>8475</v>
      </c>
      <c r="F2609" s="67" t="s">
        <v>136</v>
      </c>
      <c r="G2609" s="203">
        <v>0</v>
      </c>
      <c r="H2609" s="67" t="s">
        <v>162</v>
      </c>
      <c r="I2609" s="3">
        <v>0</v>
      </c>
      <c r="J2609" s="196">
        <v>39707</v>
      </c>
      <c r="K2609" s="67">
        <v>0</v>
      </c>
      <c r="L2609" s="123">
        <f t="shared" ref="L2609:L2672" si="42">DATE(YEAR(J2609)-25,MONTH(J2609),DAY(J2609))</f>
        <v>30575</v>
      </c>
      <c r="M2609" s="118" t="s">
        <v>8475</v>
      </c>
      <c r="N2609" s="113" t="s">
        <v>9526</v>
      </c>
      <c r="S2609" s="118" t="s">
        <v>139</v>
      </c>
      <c r="T2609" s="67" t="s">
        <v>140</v>
      </c>
    </row>
    <row r="2610" spans="1:21" ht="23.25">
      <c r="A2610" s="67" t="s">
        <v>9529</v>
      </c>
      <c r="B2610" s="67" t="s">
        <v>9336</v>
      </c>
      <c r="C2610" s="118">
        <v>758</v>
      </c>
      <c r="E2610" s="118" t="s">
        <v>8476</v>
      </c>
      <c r="F2610" s="67" t="s">
        <v>9524</v>
      </c>
      <c r="G2610" s="203">
        <v>0</v>
      </c>
      <c r="H2610" s="67" t="s">
        <v>162</v>
      </c>
      <c r="I2610" s="3">
        <v>0</v>
      </c>
      <c r="J2610" s="196">
        <v>39707</v>
      </c>
      <c r="K2610" s="67">
        <v>0</v>
      </c>
      <c r="L2610" s="123"/>
      <c r="M2610" s="118"/>
      <c r="N2610" s="113" t="s">
        <v>9524</v>
      </c>
      <c r="S2610" s="118" t="s">
        <v>138</v>
      </c>
      <c r="T2610" s="118" t="s">
        <v>138</v>
      </c>
      <c r="U2610" s="118" t="s">
        <v>138</v>
      </c>
    </row>
    <row r="2611" spans="1:21" ht="23.25">
      <c r="A2611" s="67" t="s">
        <v>9529</v>
      </c>
      <c r="B2611" s="67" t="s">
        <v>9336</v>
      </c>
      <c r="C2611" s="118">
        <v>759</v>
      </c>
      <c r="E2611" s="118" t="s">
        <v>8477</v>
      </c>
      <c r="F2611" s="67" t="s">
        <v>9524</v>
      </c>
      <c r="G2611" s="203">
        <v>0</v>
      </c>
      <c r="H2611" s="67" t="s">
        <v>162</v>
      </c>
      <c r="I2611" s="3">
        <v>0</v>
      </c>
      <c r="J2611" s="196">
        <v>39707</v>
      </c>
      <c r="K2611" s="67">
        <v>0</v>
      </c>
      <c r="L2611" s="123"/>
      <c r="M2611" s="118"/>
      <c r="N2611" s="113" t="s">
        <v>9524</v>
      </c>
      <c r="S2611" s="118" t="s">
        <v>138</v>
      </c>
      <c r="T2611" s="118" t="s">
        <v>138</v>
      </c>
      <c r="U2611" s="118" t="s">
        <v>138</v>
      </c>
    </row>
    <row r="2612" spans="1:21" ht="23.25">
      <c r="A2612" s="67" t="s">
        <v>9529</v>
      </c>
      <c r="B2612" s="67" t="s">
        <v>9336</v>
      </c>
      <c r="C2612" s="118">
        <v>3422</v>
      </c>
      <c r="E2612" s="118" t="s">
        <v>8478</v>
      </c>
      <c r="F2612" s="67" t="s">
        <v>9524</v>
      </c>
      <c r="G2612" s="203">
        <v>0</v>
      </c>
      <c r="H2612" s="67" t="s">
        <v>162</v>
      </c>
      <c r="I2612" s="3">
        <v>0</v>
      </c>
      <c r="J2612" s="196">
        <v>39707</v>
      </c>
      <c r="K2612" s="67">
        <v>0</v>
      </c>
      <c r="L2612" s="123"/>
      <c r="M2612" s="118"/>
      <c r="N2612" s="113" t="s">
        <v>9524</v>
      </c>
      <c r="S2612" s="118" t="s">
        <v>138</v>
      </c>
      <c r="T2612" s="118" t="s">
        <v>138</v>
      </c>
      <c r="U2612" s="118" t="s">
        <v>138</v>
      </c>
    </row>
    <row r="2613" spans="1:21" ht="23.25">
      <c r="A2613" s="67" t="s">
        <v>9529</v>
      </c>
      <c r="B2613" s="67" t="s">
        <v>9336</v>
      </c>
      <c r="C2613" s="118">
        <v>3423</v>
      </c>
      <c r="E2613" s="118" t="s">
        <v>8479</v>
      </c>
      <c r="F2613" s="67" t="s">
        <v>9524</v>
      </c>
      <c r="G2613" s="203">
        <v>0</v>
      </c>
      <c r="H2613" s="67" t="s">
        <v>162</v>
      </c>
      <c r="I2613" s="3">
        <v>0</v>
      </c>
      <c r="J2613" s="196">
        <v>39707</v>
      </c>
      <c r="K2613" s="67">
        <v>0</v>
      </c>
      <c r="L2613" s="123"/>
      <c r="M2613" s="118"/>
      <c r="N2613" s="113" t="s">
        <v>9524</v>
      </c>
      <c r="S2613" s="118" t="s">
        <v>138</v>
      </c>
      <c r="T2613" s="118" t="s">
        <v>138</v>
      </c>
      <c r="U2613" s="118" t="s">
        <v>138</v>
      </c>
    </row>
    <row r="2614" spans="1:21" ht="23.25">
      <c r="A2614" s="67" t="s">
        <v>9529</v>
      </c>
      <c r="B2614" s="67" t="s">
        <v>9336</v>
      </c>
      <c r="C2614" s="118">
        <v>762</v>
      </c>
      <c r="E2614" s="118" t="s">
        <v>8480</v>
      </c>
      <c r="F2614" s="67" t="s">
        <v>9524</v>
      </c>
      <c r="G2614" s="203">
        <v>0</v>
      </c>
      <c r="H2614" s="67" t="s">
        <v>162</v>
      </c>
      <c r="I2614" s="3">
        <v>0</v>
      </c>
      <c r="J2614" s="196">
        <v>39707</v>
      </c>
      <c r="K2614" s="67">
        <v>0</v>
      </c>
      <c r="L2614" s="123"/>
      <c r="M2614" s="118"/>
      <c r="N2614" s="113" t="s">
        <v>9524</v>
      </c>
      <c r="S2614" s="118" t="s">
        <v>138</v>
      </c>
      <c r="T2614" s="118" t="s">
        <v>138</v>
      </c>
      <c r="U2614" s="118" t="s">
        <v>138</v>
      </c>
    </row>
    <row r="2615" spans="1:21" ht="23.25">
      <c r="A2615" s="67" t="s">
        <v>9529</v>
      </c>
      <c r="B2615" s="67" t="s">
        <v>9336</v>
      </c>
      <c r="C2615" s="118">
        <v>3424</v>
      </c>
      <c r="E2615" s="118" t="s">
        <v>8481</v>
      </c>
      <c r="F2615" s="67" t="s">
        <v>9524</v>
      </c>
      <c r="G2615" s="203">
        <v>0</v>
      </c>
      <c r="H2615" s="67" t="s">
        <v>162</v>
      </c>
      <c r="I2615" s="3">
        <v>0</v>
      </c>
      <c r="J2615" s="196">
        <v>39707</v>
      </c>
      <c r="K2615" s="67">
        <v>0</v>
      </c>
      <c r="L2615" s="123"/>
      <c r="M2615" s="118"/>
      <c r="N2615" s="113" t="s">
        <v>9524</v>
      </c>
      <c r="S2615" s="118" t="s">
        <v>138</v>
      </c>
      <c r="T2615" s="118" t="s">
        <v>138</v>
      </c>
      <c r="U2615" s="118" t="s">
        <v>138</v>
      </c>
    </row>
    <row r="2616" spans="1:21" ht="23.25">
      <c r="A2616" s="67" t="s">
        <v>9529</v>
      </c>
      <c r="B2616" s="67" t="s">
        <v>9336</v>
      </c>
      <c r="C2616" s="118">
        <v>3425</v>
      </c>
      <c r="E2616" s="118" t="s">
        <v>8482</v>
      </c>
      <c r="F2616" s="67" t="s">
        <v>9524</v>
      </c>
      <c r="G2616" s="203">
        <v>0</v>
      </c>
      <c r="H2616" s="67" t="s">
        <v>162</v>
      </c>
      <c r="I2616" s="3">
        <v>0</v>
      </c>
      <c r="J2616" s="196">
        <v>39707</v>
      </c>
      <c r="K2616" s="67">
        <v>0</v>
      </c>
      <c r="L2616" s="123"/>
      <c r="M2616" s="118"/>
      <c r="N2616" s="113" t="s">
        <v>9524</v>
      </c>
      <c r="S2616" s="118" t="s">
        <v>138</v>
      </c>
      <c r="T2616" s="118" t="s">
        <v>138</v>
      </c>
      <c r="U2616" s="118" t="s">
        <v>138</v>
      </c>
    </row>
    <row r="2617" spans="1:21" ht="23.25">
      <c r="A2617" s="67" t="s">
        <v>9529</v>
      </c>
      <c r="B2617" s="67" t="s">
        <v>9336</v>
      </c>
      <c r="C2617" s="118">
        <v>3426</v>
      </c>
      <c r="E2617" s="118" t="s">
        <v>8483</v>
      </c>
      <c r="F2617" s="67" t="s">
        <v>9524</v>
      </c>
      <c r="G2617" s="203">
        <v>0</v>
      </c>
      <c r="H2617" s="67" t="s">
        <v>162</v>
      </c>
      <c r="I2617" s="3">
        <v>0</v>
      </c>
      <c r="J2617" s="196">
        <v>39707</v>
      </c>
      <c r="K2617" s="67">
        <v>0</v>
      </c>
      <c r="L2617" s="123"/>
      <c r="M2617" s="118"/>
      <c r="N2617" s="113" t="s">
        <v>9524</v>
      </c>
      <c r="S2617" s="118" t="s">
        <v>138</v>
      </c>
      <c r="T2617" s="118" t="s">
        <v>138</v>
      </c>
      <c r="U2617" s="118" t="s">
        <v>138</v>
      </c>
    </row>
    <row r="2618" spans="1:21" ht="23.25">
      <c r="A2618" s="67" t="s">
        <v>9529</v>
      </c>
      <c r="B2618" s="67" t="s">
        <v>9336</v>
      </c>
      <c r="C2618" s="118">
        <v>3427</v>
      </c>
      <c r="E2618" s="118" t="s">
        <v>8484</v>
      </c>
      <c r="F2618" s="67" t="s">
        <v>9524</v>
      </c>
      <c r="G2618" s="203">
        <v>0</v>
      </c>
      <c r="H2618" s="67" t="s">
        <v>162</v>
      </c>
      <c r="I2618" s="3">
        <v>0</v>
      </c>
      <c r="J2618" s="196">
        <v>39707</v>
      </c>
      <c r="K2618" s="67">
        <v>0</v>
      </c>
      <c r="L2618" s="123"/>
      <c r="M2618" s="118"/>
      <c r="N2618" s="113" t="s">
        <v>9524</v>
      </c>
      <c r="S2618" s="118" t="s">
        <v>138</v>
      </c>
      <c r="T2618" s="118" t="s">
        <v>138</v>
      </c>
      <c r="U2618" s="118" t="s">
        <v>138</v>
      </c>
    </row>
    <row r="2619" spans="1:21" ht="23.25">
      <c r="A2619" s="67" t="s">
        <v>9529</v>
      </c>
      <c r="B2619" s="67" t="s">
        <v>9336</v>
      </c>
      <c r="C2619" s="118">
        <v>3428</v>
      </c>
      <c r="E2619" s="118" t="s">
        <v>8485</v>
      </c>
      <c r="F2619" s="67" t="s">
        <v>9524</v>
      </c>
      <c r="G2619" s="203">
        <v>0</v>
      </c>
      <c r="H2619" s="67" t="s">
        <v>162</v>
      </c>
      <c r="I2619" s="3">
        <v>0</v>
      </c>
      <c r="J2619" s="196">
        <v>39707</v>
      </c>
      <c r="K2619" s="67">
        <v>0</v>
      </c>
      <c r="L2619" s="123"/>
      <c r="M2619" s="118"/>
      <c r="N2619" s="113" t="s">
        <v>9524</v>
      </c>
      <c r="S2619" s="118" t="s">
        <v>138</v>
      </c>
      <c r="T2619" s="118" t="s">
        <v>138</v>
      </c>
      <c r="U2619" s="118" t="s">
        <v>138</v>
      </c>
    </row>
    <row r="2620" spans="1:21" ht="23.25">
      <c r="A2620" s="67" t="s">
        <v>134</v>
      </c>
      <c r="B2620" s="67" t="s">
        <v>9336</v>
      </c>
      <c r="C2620" s="118">
        <v>767</v>
      </c>
      <c r="D2620" s="102" t="s">
        <v>5683</v>
      </c>
      <c r="E2620" s="118" t="s">
        <v>8486</v>
      </c>
      <c r="F2620" s="67" t="s">
        <v>9524</v>
      </c>
      <c r="G2620" s="203">
        <v>0</v>
      </c>
      <c r="H2620" s="67" t="s">
        <v>162</v>
      </c>
      <c r="I2620" s="3">
        <v>0</v>
      </c>
      <c r="J2620" s="196">
        <v>39707</v>
      </c>
      <c r="K2620" s="67">
        <v>0</v>
      </c>
      <c r="L2620" s="123">
        <f t="shared" si="42"/>
        <v>30575</v>
      </c>
      <c r="M2620" s="118" t="s">
        <v>8486</v>
      </c>
      <c r="N2620" s="113" t="s">
        <v>9526</v>
      </c>
      <c r="S2620" s="118" t="s">
        <v>139</v>
      </c>
      <c r="T2620" s="67" t="s">
        <v>140</v>
      </c>
      <c r="U2620" s="118" t="s">
        <v>138</v>
      </c>
    </row>
    <row r="2621" spans="1:21" ht="23.25">
      <c r="A2621" s="67" t="s">
        <v>9529</v>
      </c>
      <c r="B2621" s="67" t="s">
        <v>9336</v>
      </c>
      <c r="C2621" s="118">
        <v>3429</v>
      </c>
      <c r="E2621" s="118" t="s">
        <v>8487</v>
      </c>
      <c r="F2621" s="67" t="s">
        <v>9524</v>
      </c>
      <c r="G2621" s="203">
        <v>0</v>
      </c>
      <c r="H2621" s="67" t="s">
        <v>162</v>
      </c>
      <c r="I2621" s="3">
        <v>0</v>
      </c>
      <c r="J2621" s="196">
        <v>39707</v>
      </c>
      <c r="K2621" s="67">
        <v>0</v>
      </c>
      <c r="L2621" s="123"/>
      <c r="M2621" s="118"/>
      <c r="N2621" s="113" t="s">
        <v>9524</v>
      </c>
      <c r="S2621" s="118" t="s">
        <v>138</v>
      </c>
      <c r="T2621" s="118" t="s">
        <v>138</v>
      </c>
      <c r="U2621" s="118" t="s">
        <v>138</v>
      </c>
    </row>
    <row r="2622" spans="1:21" ht="23.25">
      <c r="A2622" s="67" t="s">
        <v>9529</v>
      </c>
      <c r="B2622" s="67" t="s">
        <v>9336</v>
      </c>
      <c r="C2622" s="118">
        <v>3430</v>
      </c>
      <c r="E2622" s="118" t="s">
        <v>8488</v>
      </c>
      <c r="F2622" s="67" t="s">
        <v>9524</v>
      </c>
      <c r="G2622" s="203">
        <v>0</v>
      </c>
      <c r="H2622" s="67" t="s">
        <v>162</v>
      </c>
      <c r="I2622" s="3">
        <v>0</v>
      </c>
      <c r="J2622" s="196">
        <v>39707</v>
      </c>
      <c r="K2622" s="67">
        <v>0</v>
      </c>
      <c r="L2622" s="123"/>
      <c r="M2622" s="118"/>
      <c r="N2622" s="113" t="s">
        <v>9524</v>
      </c>
      <c r="S2622" s="118" t="s">
        <v>138</v>
      </c>
      <c r="T2622" s="118" t="s">
        <v>138</v>
      </c>
      <c r="U2622" s="118" t="s">
        <v>138</v>
      </c>
    </row>
    <row r="2623" spans="1:21" ht="23.25">
      <c r="A2623" s="67" t="s">
        <v>9529</v>
      </c>
      <c r="B2623" s="67" t="s">
        <v>9336</v>
      </c>
      <c r="C2623" s="118">
        <v>3431</v>
      </c>
      <c r="E2623" s="118" t="s">
        <v>8489</v>
      </c>
      <c r="F2623" s="67" t="s">
        <v>9524</v>
      </c>
      <c r="G2623" s="203">
        <v>0</v>
      </c>
      <c r="H2623" s="67" t="s">
        <v>162</v>
      </c>
      <c r="I2623" s="3">
        <v>0</v>
      </c>
      <c r="J2623" s="196">
        <v>39707</v>
      </c>
      <c r="K2623" s="67">
        <v>0</v>
      </c>
      <c r="L2623" s="123"/>
      <c r="M2623" s="118"/>
      <c r="N2623" s="113" t="s">
        <v>9524</v>
      </c>
      <c r="S2623" s="118" t="s">
        <v>138</v>
      </c>
      <c r="T2623" s="118" t="s">
        <v>138</v>
      </c>
      <c r="U2623" s="118" t="s">
        <v>138</v>
      </c>
    </row>
    <row r="2624" spans="1:21" ht="23.25">
      <c r="A2624" s="67" t="s">
        <v>9529</v>
      </c>
      <c r="B2624" s="67" t="s">
        <v>9336</v>
      </c>
      <c r="C2624" s="118">
        <v>3432</v>
      </c>
      <c r="E2624" s="118" t="s">
        <v>8490</v>
      </c>
      <c r="F2624" s="67" t="s">
        <v>9524</v>
      </c>
      <c r="G2624" s="203">
        <v>0</v>
      </c>
      <c r="H2624" s="67" t="s">
        <v>162</v>
      </c>
      <c r="I2624" s="3">
        <v>0</v>
      </c>
      <c r="J2624" s="196">
        <v>39707</v>
      </c>
      <c r="K2624" s="67">
        <v>0</v>
      </c>
      <c r="L2624" s="123"/>
      <c r="M2624" s="118"/>
      <c r="N2624" s="113" t="s">
        <v>9524</v>
      </c>
      <c r="S2624" s="118" t="s">
        <v>138</v>
      </c>
      <c r="T2624" s="118" t="s">
        <v>138</v>
      </c>
      <c r="U2624" s="118" t="s">
        <v>138</v>
      </c>
    </row>
    <row r="2625" spans="1:21" ht="23.25">
      <c r="A2625" s="67" t="s">
        <v>9529</v>
      </c>
      <c r="B2625" s="67" t="s">
        <v>9336</v>
      </c>
      <c r="C2625" s="118">
        <v>3433</v>
      </c>
      <c r="E2625" s="118" t="s">
        <v>8491</v>
      </c>
      <c r="F2625" s="67" t="s">
        <v>9524</v>
      </c>
      <c r="G2625" s="203">
        <v>0</v>
      </c>
      <c r="H2625" s="67" t="s">
        <v>162</v>
      </c>
      <c r="I2625" s="3">
        <v>0</v>
      </c>
      <c r="J2625" s="196">
        <v>39707</v>
      </c>
      <c r="K2625" s="67">
        <v>0</v>
      </c>
      <c r="L2625" s="123"/>
      <c r="M2625" s="118"/>
      <c r="N2625" s="113" t="s">
        <v>9524</v>
      </c>
      <c r="S2625" s="118" t="s">
        <v>138</v>
      </c>
      <c r="T2625" s="118" t="s">
        <v>138</v>
      </c>
      <c r="U2625" s="118" t="s">
        <v>138</v>
      </c>
    </row>
    <row r="2626" spans="1:21" ht="23.25">
      <c r="A2626" s="67" t="s">
        <v>9529</v>
      </c>
      <c r="B2626" s="67" t="s">
        <v>9336</v>
      </c>
      <c r="C2626" s="118">
        <v>3434</v>
      </c>
      <c r="E2626" s="118" t="s">
        <v>8492</v>
      </c>
      <c r="F2626" s="67" t="s">
        <v>9524</v>
      </c>
      <c r="G2626" s="203">
        <v>0</v>
      </c>
      <c r="H2626" s="67" t="s">
        <v>162</v>
      </c>
      <c r="I2626" s="3">
        <v>0</v>
      </c>
      <c r="J2626" s="196">
        <v>39707</v>
      </c>
      <c r="K2626" s="67">
        <v>0</v>
      </c>
      <c r="L2626" s="123"/>
      <c r="M2626" s="118"/>
      <c r="N2626" s="113" t="s">
        <v>9524</v>
      </c>
      <c r="S2626" s="118" t="s">
        <v>138</v>
      </c>
      <c r="T2626" s="118" t="s">
        <v>138</v>
      </c>
      <c r="U2626" s="118" t="s">
        <v>138</v>
      </c>
    </row>
    <row r="2627" spans="1:21" ht="23.25">
      <c r="A2627" s="67" t="s">
        <v>9529</v>
      </c>
      <c r="B2627" s="67" t="s">
        <v>9336</v>
      </c>
      <c r="C2627" s="118">
        <v>3435</v>
      </c>
      <c r="E2627" s="118" t="s">
        <v>8493</v>
      </c>
      <c r="F2627" s="67" t="s">
        <v>9524</v>
      </c>
      <c r="G2627" s="203">
        <v>0</v>
      </c>
      <c r="H2627" s="67" t="s">
        <v>162</v>
      </c>
      <c r="I2627" s="3">
        <v>0</v>
      </c>
      <c r="J2627" s="196">
        <v>39707</v>
      </c>
      <c r="K2627" s="67">
        <v>0</v>
      </c>
      <c r="L2627" s="123"/>
      <c r="M2627" s="118"/>
      <c r="N2627" s="113" t="s">
        <v>9524</v>
      </c>
      <c r="S2627" s="118" t="s">
        <v>138</v>
      </c>
      <c r="T2627" s="118" t="s">
        <v>138</v>
      </c>
      <c r="U2627" s="118" t="s">
        <v>138</v>
      </c>
    </row>
    <row r="2628" spans="1:21" ht="23.25">
      <c r="A2628" s="67" t="s">
        <v>9529</v>
      </c>
      <c r="B2628" s="67" t="s">
        <v>9336</v>
      </c>
      <c r="C2628" s="118">
        <v>3436</v>
      </c>
      <c r="E2628" s="118" t="s">
        <v>8494</v>
      </c>
      <c r="F2628" s="67" t="s">
        <v>9524</v>
      </c>
      <c r="G2628" s="203">
        <v>0</v>
      </c>
      <c r="H2628" s="67" t="s">
        <v>162</v>
      </c>
      <c r="I2628" s="3">
        <v>0</v>
      </c>
      <c r="J2628" s="196">
        <v>39707</v>
      </c>
      <c r="K2628" s="67">
        <v>0</v>
      </c>
      <c r="L2628" s="123"/>
      <c r="M2628" s="118"/>
      <c r="N2628" s="113" t="s">
        <v>9524</v>
      </c>
      <c r="S2628" s="118" t="s">
        <v>138</v>
      </c>
      <c r="T2628" s="118" t="s">
        <v>138</v>
      </c>
      <c r="U2628" s="118" t="s">
        <v>138</v>
      </c>
    </row>
    <row r="2629" spans="1:21" ht="23.25">
      <c r="A2629" s="67" t="s">
        <v>9529</v>
      </c>
      <c r="B2629" s="67" t="s">
        <v>9336</v>
      </c>
      <c r="C2629" s="118">
        <v>3437</v>
      </c>
      <c r="E2629" s="118" t="s">
        <v>8495</v>
      </c>
      <c r="F2629" s="67" t="s">
        <v>9524</v>
      </c>
      <c r="G2629" s="203">
        <v>0</v>
      </c>
      <c r="H2629" s="67" t="s">
        <v>162</v>
      </c>
      <c r="I2629" s="3">
        <v>0</v>
      </c>
      <c r="J2629" s="196">
        <v>39707</v>
      </c>
      <c r="K2629" s="67">
        <v>0</v>
      </c>
      <c r="L2629" s="123"/>
      <c r="M2629" s="118"/>
      <c r="N2629" s="113" t="s">
        <v>9524</v>
      </c>
      <c r="S2629" s="118" t="s">
        <v>138</v>
      </c>
      <c r="T2629" s="118" t="s">
        <v>138</v>
      </c>
      <c r="U2629" s="118" t="s">
        <v>138</v>
      </c>
    </row>
    <row r="2630" spans="1:21" ht="23.25">
      <c r="A2630" s="67" t="s">
        <v>9529</v>
      </c>
      <c r="B2630" s="67" t="s">
        <v>9336</v>
      </c>
      <c r="C2630" s="118">
        <v>3438</v>
      </c>
      <c r="E2630" s="118" t="s">
        <v>8496</v>
      </c>
      <c r="F2630" s="67" t="s">
        <v>9524</v>
      </c>
      <c r="G2630" s="203">
        <v>0</v>
      </c>
      <c r="H2630" s="67" t="s">
        <v>162</v>
      </c>
      <c r="I2630" s="3">
        <v>0</v>
      </c>
      <c r="J2630" s="196">
        <v>39707</v>
      </c>
      <c r="K2630" s="67">
        <v>0</v>
      </c>
      <c r="L2630" s="123"/>
      <c r="M2630" s="118"/>
      <c r="N2630" s="113" t="s">
        <v>9524</v>
      </c>
      <c r="S2630" s="118" t="s">
        <v>138</v>
      </c>
      <c r="T2630" s="118" t="s">
        <v>138</v>
      </c>
      <c r="U2630" s="118" t="s">
        <v>138</v>
      </c>
    </row>
    <row r="2631" spans="1:21" ht="23.25">
      <c r="A2631" s="67" t="s">
        <v>9529</v>
      </c>
      <c r="B2631" s="67" t="s">
        <v>9336</v>
      </c>
      <c r="C2631" s="118">
        <v>3439</v>
      </c>
      <c r="E2631" s="118" t="s">
        <v>8497</v>
      </c>
      <c r="F2631" s="67" t="s">
        <v>9524</v>
      </c>
      <c r="G2631" s="203">
        <v>0</v>
      </c>
      <c r="H2631" s="67" t="s">
        <v>162</v>
      </c>
      <c r="I2631" s="3">
        <v>0</v>
      </c>
      <c r="J2631" s="196">
        <v>39707</v>
      </c>
      <c r="K2631" s="67">
        <v>0</v>
      </c>
      <c r="L2631" s="123"/>
      <c r="M2631" s="118"/>
      <c r="N2631" s="113" t="s">
        <v>9524</v>
      </c>
      <c r="S2631" s="118" t="s">
        <v>138</v>
      </c>
      <c r="T2631" s="118" t="s">
        <v>138</v>
      </c>
      <c r="U2631" s="118" t="s">
        <v>138</v>
      </c>
    </row>
    <row r="2632" spans="1:21" ht="23.25">
      <c r="A2632" s="67" t="s">
        <v>9529</v>
      </c>
      <c r="B2632" s="67" t="s">
        <v>9336</v>
      </c>
      <c r="C2632" s="118">
        <v>3441</v>
      </c>
      <c r="E2632" s="118" t="s">
        <v>8498</v>
      </c>
      <c r="F2632" s="67" t="s">
        <v>9524</v>
      </c>
      <c r="G2632" s="203">
        <v>0</v>
      </c>
      <c r="H2632" s="67" t="s">
        <v>162</v>
      </c>
      <c r="I2632" s="3">
        <v>0</v>
      </c>
      <c r="J2632" s="196">
        <v>39707</v>
      </c>
      <c r="K2632" s="67">
        <v>0</v>
      </c>
      <c r="L2632" s="123"/>
      <c r="M2632" s="118"/>
      <c r="N2632" s="113" t="s">
        <v>9524</v>
      </c>
      <c r="S2632" s="118" t="s">
        <v>138</v>
      </c>
      <c r="T2632" s="118" t="s">
        <v>138</v>
      </c>
      <c r="U2632" s="118" t="s">
        <v>138</v>
      </c>
    </row>
    <row r="2633" spans="1:21" ht="23.25">
      <c r="A2633" s="67" t="s">
        <v>134</v>
      </c>
      <c r="B2633" s="67" t="s">
        <v>9336</v>
      </c>
      <c r="C2633" s="118">
        <v>761</v>
      </c>
      <c r="D2633" s="102" t="s">
        <v>5484</v>
      </c>
      <c r="E2633" s="118" t="s">
        <v>8499</v>
      </c>
      <c r="F2633" s="67" t="s">
        <v>9524</v>
      </c>
      <c r="G2633" s="203">
        <v>0</v>
      </c>
      <c r="H2633" s="67" t="s">
        <v>162</v>
      </c>
      <c r="I2633" s="3">
        <v>0</v>
      </c>
      <c r="J2633" s="196">
        <v>39707</v>
      </c>
      <c r="K2633" s="67">
        <v>0</v>
      </c>
      <c r="L2633" s="123">
        <f t="shared" si="42"/>
        <v>30575</v>
      </c>
      <c r="M2633" s="118" t="s">
        <v>8499</v>
      </c>
      <c r="N2633" s="113" t="s">
        <v>9526</v>
      </c>
      <c r="S2633" s="118" t="s">
        <v>139</v>
      </c>
      <c r="T2633" s="67" t="s">
        <v>140</v>
      </c>
      <c r="U2633" s="118" t="s">
        <v>138</v>
      </c>
    </row>
    <row r="2634" spans="1:21" ht="23.25">
      <c r="A2634" s="67" t="s">
        <v>134</v>
      </c>
      <c r="B2634" s="67" t="s">
        <v>9336</v>
      </c>
      <c r="C2634" s="118">
        <v>763</v>
      </c>
      <c r="D2634" s="102" t="s">
        <v>9362</v>
      </c>
      <c r="E2634" s="118" t="s">
        <v>8500</v>
      </c>
      <c r="F2634" s="67" t="s">
        <v>9524</v>
      </c>
      <c r="G2634" s="203">
        <v>0</v>
      </c>
      <c r="H2634" s="67" t="s">
        <v>162</v>
      </c>
      <c r="I2634" s="3">
        <v>0</v>
      </c>
      <c r="J2634" s="196">
        <v>39707</v>
      </c>
      <c r="K2634" s="67">
        <v>0</v>
      </c>
      <c r="L2634" s="123">
        <f t="shared" si="42"/>
        <v>30575</v>
      </c>
      <c r="M2634" s="118" t="s">
        <v>8500</v>
      </c>
      <c r="N2634" s="113" t="s">
        <v>9526</v>
      </c>
      <c r="S2634" s="118" t="s">
        <v>139</v>
      </c>
      <c r="T2634" s="67" t="s">
        <v>140</v>
      </c>
      <c r="U2634" s="118" t="s">
        <v>138</v>
      </c>
    </row>
    <row r="2635" spans="1:21" ht="23.25">
      <c r="A2635" s="67" t="s">
        <v>9529</v>
      </c>
      <c r="B2635" s="67" t="s">
        <v>9336</v>
      </c>
      <c r="C2635" s="118">
        <v>3442</v>
      </c>
      <c r="E2635" s="118" t="s">
        <v>8501</v>
      </c>
      <c r="F2635" s="67" t="s">
        <v>9524</v>
      </c>
      <c r="G2635" s="203">
        <v>0</v>
      </c>
      <c r="H2635" s="67" t="s">
        <v>162</v>
      </c>
      <c r="I2635" s="3">
        <v>0</v>
      </c>
      <c r="J2635" s="196">
        <v>39707</v>
      </c>
      <c r="K2635" s="67">
        <v>0</v>
      </c>
      <c r="L2635" s="123"/>
      <c r="M2635" s="118"/>
      <c r="N2635" s="113" t="s">
        <v>9524</v>
      </c>
      <c r="S2635" s="118" t="s">
        <v>138</v>
      </c>
      <c r="T2635" s="118" t="s">
        <v>138</v>
      </c>
      <c r="U2635" s="118" t="s">
        <v>138</v>
      </c>
    </row>
    <row r="2636" spans="1:21" ht="23.25">
      <c r="A2636" s="67" t="s">
        <v>134</v>
      </c>
      <c r="B2636" s="67" t="s">
        <v>9336</v>
      </c>
      <c r="C2636" s="118">
        <v>764</v>
      </c>
      <c r="D2636" s="102" t="s">
        <v>9388</v>
      </c>
      <c r="E2636" s="118" t="s">
        <v>8502</v>
      </c>
      <c r="F2636" s="67" t="s">
        <v>136</v>
      </c>
      <c r="G2636" s="203">
        <v>0</v>
      </c>
      <c r="H2636" s="67" t="s">
        <v>162</v>
      </c>
      <c r="I2636" s="3">
        <v>0</v>
      </c>
      <c r="J2636" s="196">
        <v>39707</v>
      </c>
      <c r="K2636" s="67">
        <v>0</v>
      </c>
      <c r="L2636" s="123">
        <f t="shared" si="42"/>
        <v>30575</v>
      </c>
      <c r="M2636" s="118" t="s">
        <v>8502</v>
      </c>
      <c r="N2636" s="113" t="s">
        <v>9526</v>
      </c>
      <c r="S2636" s="118" t="s">
        <v>139</v>
      </c>
      <c r="T2636" s="67" t="s">
        <v>140</v>
      </c>
      <c r="U2636" s="118" t="s">
        <v>138</v>
      </c>
    </row>
    <row r="2637" spans="1:21" ht="23.25">
      <c r="A2637" s="67" t="s">
        <v>134</v>
      </c>
      <c r="B2637" s="67" t="s">
        <v>9336</v>
      </c>
      <c r="C2637" s="118">
        <v>765</v>
      </c>
      <c r="D2637" s="102" t="s">
        <v>9389</v>
      </c>
      <c r="E2637" s="118" t="s">
        <v>8503</v>
      </c>
      <c r="F2637" s="67" t="s">
        <v>136</v>
      </c>
      <c r="G2637" s="203">
        <v>0</v>
      </c>
      <c r="H2637" s="67" t="s">
        <v>162</v>
      </c>
      <c r="I2637" s="3">
        <v>0</v>
      </c>
      <c r="J2637" s="196">
        <v>39707</v>
      </c>
      <c r="K2637" s="67">
        <v>0</v>
      </c>
      <c r="L2637" s="123">
        <f t="shared" si="42"/>
        <v>30575</v>
      </c>
      <c r="M2637" s="118" t="s">
        <v>8503</v>
      </c>
      <c r="N2637" s="113" t="s">
        <v>9526</v>
      </c>
      <c r="S2637" s="118" t="s">
        <v>139</v>
      </c>
      <c r="T2637" s="67" t="s">
        <v>140</v>
      </c>
      <c r="U2637" s="118" t="s">
        <v>138</v>
      </c>
    </row>
    <row r="2638" spans="1:21" ht="23.25">
      <c r="A2638" s="67" t="s">
        <v>134</v>
      </c>
      <c r="B2638" s="67" t="s">
        <v>9336</v>
      </c>
      <c r="C2638" s="118">
        <v>766</v>
      </c>
      <c r="D2638" s="102" t="s">
        <v>5639</v>
      </c>
      <c r="E2638" s="118" t="s">
        <v>8504</v>
      </c>
      <c r="F2638" s="67" t="s">
        <v>136</v>
      </c>
      <c r="G2638" s="203">
        <v>0</v>
      </c>
      <c r="H2638" s="67" t="s">
        <v>162</v>
      </c>
      <c r="I2638" s="3">
        <v>0</v>
      </c>
      <c r="J2638" s="196">
        <v>39707</v>
      </c>
      <c r="K2638" s="67">
        <v>0</v>
      </c>
      <c r="L2638" s="123">
        <f t="shared" si="42"/>
        <v>30575</v>
      </c>
      <c r="M2638" s="118" t="s">
        <v>8504</v>
      </c>
      <c r="N2638" s="113" t="s">
        <v>9526</v>
      </c>
      <c r="S2638" s="118" t="s">
        <v>139</v>
      </c>
      <c r="T2638" s="67" t="s">
        <v>140</v>
      </c>
      <c r="U2638" s="118" t="s">
        <v>138</v>
      </c>
    </row>
    <row r="2639" spans="1:21" ht="23.25">
      <c r="A2639" s="67" t="s">
        <v>134</v>
      </c>
      <c r="B2639" s="67" t="s">
        <v>9336</v>
      </c>
      <c r="C2639" s="118">
        <v>768</v>
      </c>
      <c r="D2639" s="102" t="s">
        <v>9390</v>
      </c>
      <c r="E2639" s="118" t="s">
        <v>8505</v>
      </c>
      <c r="F2639" s="67" t="s">
        <v>136</v>
      </c>
      <c r="G2639" s="203">
        <v>0</v>
      </c>
      <c r="H2639" s="67" t="s">
        <v>162</v>
      </c>
      <c r="I2639" s="3">
        <v>0</v>
      </c>
      <c r="J2639" s="196">
        <v>39707</v>
      </c>
      <c r="K2639" s="67">
        <v>0</v>
      </c>
      <c r="L2639" s="123">
        <f t="shared" si="42"/>
        <v>30575</v>
      </c>
      <c r="M2639" s="118" t="s">
        <v>8505</v>
      </c>
      <c r="N2639" s="113" t="s">
        <v>9526</v>
      </c>
      <c r="S2639" s="118" t="s">
        <v>139</v>
      </c>
      <c r="T2639" s="67" t="s">
        <v>140</v>
      </c>
      <c r="U2639" s="118" t="s">
        <v>138</v>
      </c>
    </row>
    <row r="2640" spans="1:21" ht="23.25">
      <c r="A2640" s="67" t="s">
        <v>134</v>
      </c>
      <c r="B2640" s="67" t="s">
        <v>9336</v>
      </c>
      <c r="C2640" s="118">
        <v>770</v>
      </c>
      <c r="D2640" s="102" t="s">
        <v>5574</v>
      </c>
      <c r="E2640" s="118" t="s">
        <v>8506</v>
      </c>
      <c r="F2640" s="67" t="s">
        <v>136</v>
      </c>
      <c r="G2640" s="203">
        <v>0</v>
      </c>
      <c r="H2640" s="67" t="s">
        <v>162</v>
      </c>
      <c r="I2640" s="3">
        <v>0</v>
      </c>
      <c r="J2640" s="196">
        <v>39707</v>
      </c>
      <c r="K2640" s="67">
        <v>0</v>
      </c>
      <c r="L2640" s="123">
        <f t="shared" si="42"/>
        <v>30575</v>
      </c>
      <c r="M2640" s="118" t="s">
        <v>8506</v>
      </c>
      <c r="N2640" s="113" t="s">
        <v>9526</v>
      </c>
      <c r="S2640" s="118" t="s">
        <v>139</v>
      </c>
      <c r="T2640" s="67" t="s">
        <v>140</v>
      </c>
      <c r="U2640" s="118" t="s">
        <v>138</v>
      </c>
    </row>
    <row r="2641" spans="1:21" ht="23.25">
      <c r="A2641" s="67" t="s">
        <v>134</v>
      </c>
      <c r="B2641" s="67" t="s">
        <v>9336</v>
      </c>
      <c r="C2641" s="118">
        <v>771</v>
      </c>
      <c r="D2641" s="102" t="s">
        <v>5649</v>
      </c>
      <c r="E2641" s="118" t="s">
        <v>8507</v>
      </c>
      <c r="F2641" s="67" t="s">
        <v>136</v>
      </c>
      <c r="G2641" s="203">
        <v>0</v>
      </c>
      <c r="H2641" s="67" t="s">
        <v>162</v>
      </c>
      <c r="I2641" s="3">
        <v>0</v>
      </c>
      <c r="J2641" s="196">
        <v>39707</v>
      </c>
      <c r="K2641" s="67">
        <v>0</v>
      </c>
      <c r="L2641" s="123">
        <f t="shared" si="42"/>
        <v>30575</v>
      </c>
      <c r="M2641" s="118" t="s">
        <v>8507</v>
      </c>
      <c r="N2641" s="113" t="s">
        <v>9526</v>
      </c>
      <c r="S2641" s="118" t="s">
        <v>139</v>
      </c>
      <c r="T2641" s="67" t="s">
        <v>140</v>
      </c>
      <c r="U2641" s="118" t="s">
        <v>138</v>
      </c>
    </row>
    <row r="2642" spans="1:21" ht="23.25">
      <c r="A2642" s="67" t="s">
        <v>134</v>
      </c>
      <c r="B2642" s="67" t="s">
        <v>9336</v>
      </c>
      <c r="C2642" s="118">
        <v>772</v>
      </c>
      <c r="D2642" s="102" t="s">
        <v>9391</v>
      </c>
      <c r="E2642" s="118" t="s">
        <v>8508</v>
      </c>
      <c r="F2642" s="67" t="s">
        <v>136</v>
      </c>
      <c r="G2642" s="203">
        <v>0</v>
      </c>
      <c r="H2642" s="67" t="s">
        <v>162</v>
      </c>
      <c r="I2642" s="3">
        <v>0</v>
      </c>
      <c r="J2642" s="196">
        <v>39707</v>
      </c>
      <c r="K2642" s="67">
        <v>0</v>
      </c>
      <c r="L2642" s="123">
        <f t="shared" si="42"/>
        <v>30575</v>
      </c>
      <c r="M2642" s="118" t="s">
        <v>8508</v>
      </c>
      <c r="N2642" s="113" t="s">
        <v>9526</v>
      </c>
      <c r="S2642" s="118" t="s">
        <v>139</v>
      </c>
      <c r="T2642" s="67" t="s">
        <v>140</v>
      </c>
      <c r="U2642" s="118" t="s">
        <v>138</v>
      </c>
    </row>
    <row r="2643" spans="1:21" ht="23.25">
      <c r="A2643" s="67" t="s">
        <v>134</v>
      </c>
      <c r="B2643" s="67" t="s">
        <v>9336</v>
      </c>
      <c r="C2643" s="118">
        <v>773</v>
      </c>
      <c r="D2643" s="102" t="s">
        <v>9363</v>
      </c>
      <c r="E2643" s="118" t="s">
        <v>8509</v>
      </c>
      <c r="F2643" s="67" t="s">
        <v>136</v>
      </c>
      <c r="G2643" s="203">
        <v>0</v>
      </c>
      <c r="H2643" s="67" t="s">
        <v>162</v>
      </c>
      <c r="I2643" s="3">
        <v>0</v>
      </c>
      <c r="J2643" s="196">
        <v>39707</v>
      </c>
      <c r="K2643" s="67">
        <v>0</v>
      </c>
      <c r="L2643" s="123">
        <f t="shared" si="42"/>
        <v>30575</v>
      </c>
      <c r="M2643" s="118" t="s">
        <v>8509</v>
      </c>
      <c r="N2643" s="113" t="s">
        <v>9526</v>
      </c>
      <c r="S2643" s="118" t="s">
        <v>139</v>
      </c>
      <c r="T2643" s="67" t="s">
        <v>140</v>
      </c>
      <c r="U2643" s="118" t="s">
        <v>138</v>
      </c>
    </row>
    <row r="2644" spans="1:21" ht="23.25">
      <c r="A2644" s="67" t="s">
        <v>134</v>
      </c>
      <c r="B2644" s="67" t="s">
        <v>9336</v>
      </c>
      <c r="C2644" s="118">
        <v>769</v>
      </c>
      <c r="D2644" s="102" t="s">
        <v>5683</v>
      </c>
      <c r="E2644" s="118" t="s">
        <v>8510</v>
      </c>
      <c r="F2644" s="67" t="s">
        <v>136</v>
      </c>
      <c r="G2644" s="203">
        <v>0</v>
      </c>
      <c r="H2644" s="67" t="s">
        <v>162</v>
      </c>
      <c r="I2644" s="3">
        <v>0</v>
      </c>
      <c r="J2644" s="196">
        <v>39707</v>
      </c>
      <c r="K2644" s="67">
        <v>0</v>
      </c>
      <c r="L2644" s="123">
        <f t="shared" si="42"/>
        <v>30575</v>
      </c>
      <c r="M2644" s="118" t="s">
        <v>8510</v>
      </c>
      <c r="N2644" s="113" t="s">
        <v>9526</v>
      </c>
      <c r="S2644" s="118" t="s">
        <v>139</v>
      </c>
      <c r="T2644" s="67" t="s">
        <v>140</v>
      </c>
      <c r="U2644" s="118" t="s">
        <v>138</v>
      </c>
    </row>
    <row r="2645" spans="1:21" ht="23.25">
      <c r="A2645" s="67" t="s">
        <v>134</v>
      </c>
      <c r="B2645" s="67" t="s">
        <v>9336</v>
      </c>
      <c r="C2645" s="118">
        <v>774</v>
      </c>
      <c r="D2645" s="118" t="s">
        <v>6548</v>
      </c>
      <c r="E2645" s="118" t="s">
        <v>8511</v>
      </c>
      <c r="F2645" s="67" t="s">
        <v>136</v>
      </c>
      <c r="G2645" s="203">
        <v>0</v>
      </c>
      <c r="H2645" s="67" t="s">
        <v>162</v>
      </c>
      <c r="I2645" s="3">
        <v>0</v>
      </c>
      <c r="J2645" s="196">
        <v>39707</v>
      </c>
      <c r="K2645" s="67">
        <v>0</v>
      </c>
      <c r="L2645" s="123">
        <f t="shared" si="42"/>
        <v>30575</v>
      </c>
      <c r="M2645" s="118" t="s">
        <v>8511</v>
      </c>
      <c r="N2645" s="113" t="s">
        <v>9526</v>
      </c>
      <c r="S2645" s="118" t="s">
        <v>139</v>
      </c>
      <c r="T2645" s="67" t="s">
        <v>140</v>
      </c>
      <c r="U2645" s="118" t="s">
        <v>138</v>
      </c>
    </row>
    <row r="2646" spans="1:21" ht="23.25">
      <c r="A2646" s="67" t="s">
        <v>134</v>
      </c>
      <c r="B2646" s="67" t="s">
        <v>9336</v>
      </c>
      <c r="C2646" s="118">
        <v>776</v>
      </c>
      <c r="D2646" s="118" t="s">
        <v>5525</v>
      </c>
      <c r="E2646" s="118" t="s">
        <v>8512</v>
      </c>
      <c r="F2646" s="67" t="s">
        <v>136</v>
      </c>
      <c r="G2646" s="203">
        <v>0</v>
      </c>
      <c r="H2646" s="67" t="s">
        <v>162</v>
      </c>
      <c r="I2646" s="3">
        <v>0</v>
      </c>
      <c r="J2646" s="196">
        <v>39707</v>
      </c>
      <c r="K2646" s="67">
        <v>0</v>
      </c>
      <c r="L2646" s="123">
        <f t="shared" si="42"/>
        <v>30575</v>
      </c>
      <c r="M2646" s="118" t="s">
        <v>8512</v>
      </c>
      <c r="N2646" s="113" t="s">
        <v>9526</v>
      </c>
      <c r="S2646" s="118" t="s">
        <v>139</v>
      </c>
      <c r="T2646" s="67" t="s">
        <v>140</v>
      </c>
      <c r="U2646" s="118" t="s">
        <v>138</v>
      </c>
    </row>
    <row r="2647" spans="1:21" ht="23.25">
      <c r="A2647" s="67" t="s">
        <v>134</v>
      </c>
      <c r="B2647" s="67" t="s">
        <v>9336</v>
      </c>
      <c r="C2647" s="118">
        <v>777</v>
      </c>
      <c r="D2647" s="118" t="s">
        <v>5525</v>
      </c>
      <c r="E2647" s="118" t="s">
        <v>8513</v>
      </c>
      <c r="F2647" s="67" t="s">
        <v>136</v>
      </c>
      <c r="G2647" s="203">
        <v>0</v>
      </c>
      <c r="H2647" s="67" t="s">
        <v>162</v>
      </c>
      <c r="I2647" s="3">
        <v>0</v>
      </c>
      <c r="J2647" s="196">
        <v>39707</v>
      </c>
      <c r="K2647" s="67">
        <v>0</v>
      </c>
      <c r="L2647" s="123">
        <f t="shared" si="42"/>
        <v>30575</v>
      </c>
      <c r="M2647" s="118" t="s">
        <v>8513</v>
      </c>
      <c r="N2647" s="113" t="s">
        <v>9526</v>
      </c>
      <c r="S2647" s="118" t="s">
        <v>139</v>
      </c>
      <c r="T2647" s="67" t="s">
        <v>140</v>
      </c>
      <c r="U2647" s="118" t="s">
        <v>138</v>
      </c>
    </row>
    <row r="2648" spans="1:21" ht="23.25">
      <c r="A2648" s="67" t="s">
        <v>134</v>
      </c>
      <c r="B2648" s="67" t="s">
        <v>9336</v>
      </c>
      <c r="C2648" s="118">
        <v>778</v>
      </c>
      <c r="D2648" s="118" t="s">
        <v>5525</v>
      </c>
      <c r="E2648" s="118" t="s">
        <v>8514</v>
      </c>
      <c r="F2648" s="67" t="s">
        <v>136</v>
      </c>
      <c r="G2648" s="203">
        <v>0</v>
      </c>
      <c r="H2648" s="67" t="s">
        <v>162</v>
      </c>
      <c r="I2648" s="3">
        <v>0</v>
      </c>
      <c r="J2648" s="196">
        <v>39707</v>
      </c>
      <c r="K2648" s="67">
        <v>0</v>
      </c>
      <c r="L2648" s="123">
        <f t="shared" si="42"/>
        <v>30575</v>
      </c>
      <c r="M2648" s="118" t="s">
        <v>8514</v>
      </c>
      <c r="N2648" s="113" t="s">
        <v>9526</v>
      </c>
      <c r="S2648" s="118" t="s">
        <v>139</v>
      </c>
      <c r="T2648" s="67" t="s">
        <v>140</v>
      </c>
      <c r="U2648" s="118" t="s">
        <v>138</v>
      </c>
    </row>
    <row r="2649" spans="1:21" ht="23.25">
      <c r="A2649" s="67" t="s">
        <v>134</v>
      </c>
      <c r="B2649" s="67" t="s">
        <v>9336</v>
      </c>
      <c r="C2649" s="118">
        <v>780</v>
      </c>
      <c r="D2649" s="118" t="s">
        <v>5483</v>
      </c>
      <c r="E2649" s="118" t="s">
        <v>8515</v>
      </c>
      <c r="F2649" s="67" t="s">
        <v>136</v>
      </c>
      <c r="G2649" s="203">
        <v>0</v>
      </c>
      <c r="H2649" s="67" t="s">
        <v>162</v>
      </c>
      <c r="I2649" s="3">
        <v>0</v>
      </c>
      <c r="J2649" s="196">
        <v>39707</v>
      </c>
      <c r="K2649" s="67">
        <v>0</v>
      </c>
      <c r="L2649" s="123">
        <f t="shared" si="42"/>
        <v>30575</v>
      </c>
      <c r="M2649" s="118" t="s">
        <v>8515</v>
      </c>
      <c r="N2649" s="113" t="s">
        <v>9526</v>
      </c>
      <c r="S2649" s="118" t="s">
        <v>139</v>
      </c>
      <c r="T2649" s="67" t="s">
        <v>140</v>
      </c>
      <c r="U2649" s="118" t="s">
        <v>138</v>
      </c>
    </row>
    <row r="2650" spans="1:21" ht="23.25">
      <c r="A2650" s="67" t="s">
        <v>134</v>
      </c>
      <c r="B2650" s="67" t="s">
        <v>9336</v>
      </c>
      <c r="C2650" s="118">
        <v>783</v>
      </c>
      <c r="D2650" s="118" t="s">
        <v>5514</v>
      </c>
      <c r="E2650" s="118" t="s">
        <v>8516</v>
      </c>
      <c r="F2650" s="67" t="s">
        <v>136</v>
      </c>
      <c r="G2650" s="203">
        <v>0</v>
      </c>
      <c r="H2650" s="67" t="s">
        <v>162</v>
      </c>
      <c r="I2650" s="3">
        <v>0</v>
      </c>
      <c r="J2650" s="196">
        <v>39707</v>
      </c>
      <c r="K2650" s="67">
        <v>0</v>
      </c>
      <c r="L2650" s="123">
        <f t="shared" si="42"/>
        <v>30575</v>
      </c>
      <c r="M2650" s="118" t="s">
        <v>8516</v>
      </c>
      <c r="N2650" s="113" t="s">
        <v>9526</v>
      </c>
      <c r="S2650" s="118" t="s">
        <v>139</v>
      </c>
      <c r="T2650" s="67" t="s">
        <v>140</v>
      </c>
      <c r="U2650" s="118" t="s">
        <v>138</v>
      </c>
    </row>
    <row r="2651" spans="1:21" ht="23.25">
      <c r="A2651" s="67" t="s">
        <v>134</v>
      </c>
      <c r="B2651" s="67" t="s">
        <v>9336</v>
      </c>
      <c r="C2651" s="118">
        <v>784</v>
      </c>
      <c r="D2651" s="118" t="s">
        <v>5520</v>
      </c>
      <c r="E2651" s="118" t="s">
        <v>8517</v>
      </c>
      <c r="F2651" s="67" t="s">
        <v>136</v>
      </c>
      <c r="G2651" s="203">
        <v>0</v>
      </c>
      <c r="H2651" s="67" t="s">
        <v>162</v>
      </c>
      <c r="I2651" s="3">
        <v>0</v>
      </c>
      <c r="J2651" s="196">
        <v>39707</v>
      </c>
      <c r="K2651" s="67">
        <v>0</v>
      </c>
      <c r="L2651" s="123">
        <f t="shared" si="42"/>
        <v>30575</v>
      </c>
      <c r="M2651" s="118" t="s">
        <v>8517</v>
      </c>
      <c r="N2651" s="113" t="s">
        <v>9526</v>
      </c>
      <c r="S2651" s="118" t="s">
        <v>139</v>
      </c>
      <c r="T2651" s="67" t="s">
        <v>140</v>
      </c>
      <c r="U2651" s="118" t="s">
        <v>138</v>
      </c>
    </row>
    <row r="2652" spans="1:21" ht="23.25">
      <c r="A2652" s="67" t="s">
        <v>134</v>
      </c>
      <c r="B2652" s="67" t="s">
        <v>9336</v>
      </c>
      <c r="C2652" s="118">
        <v>123</v>
      </c>
      <c r="D2652" s="118" t="s">
        <v>5514</v>
      </c>
      <c r="E2652" s="118" t="s">
        <v>8518</v>
      </c>
      <c r="F2652" s="67" t="s">
        <v>136</v>
      </c>
      <c r="G2652" s="203">
        <v>0</v>
      </c>
      <c r="H2652" s="67" t="s">
        <v>162</v>
      </c>
      <c r="I2652" s="3">
        <v>0</v>
      </c>
      <c r="J2652" s="196">
        <v>39707</v>
      </c>
      <c r="K2652" s="67">
        <v>0</v>
      </c>
      <c r="L2652" s="123">
        <f t="shared" si="42"/>
        <v>30575</v>
      </c>
      <c r="M2652" s="118" t="s">
        <v>8518</v>
      </c>
      <c r="N2652" s="113" t="s">
        <v>9526</v>
      </c>
      <c r="S2652" s="118" t="s">
        <v>139</v>
      </c>
      <c r="T2652" s="67" t="s">
        <v>140</v>
      </c>
      <c r="U2652" s="118" t="s">
        <v>138</v>
      </c>
    </row>
    <row r="2653" spans="1:21" ht="23.25">
      <c r="A2653" s="67" t="s">
        <v>134</v>
      </c>
      <c r="B2653" s="67" t="s">
        <v>9336</v>
      </c>
      <c r="C2653" s="118">
        <v>787</v>
      </c>
      <c r="D2653" s="118" t="s">
        <v>5541</v>
      </c>
      <c r="E2653" s="118" t="s">
        <v>8519</v>
      </c>
      <c r="F2653" s="67" t="s">
        <v>136</v>
      </c>
      <c r="G2653" s="203">
        <v>0</v>
      </c>
      <c r="H2653" s="67" t="s">
        <v>162</v>
      </c>
      <c r="I2653" s="3">
        <v>0</v>
      </c>
      <c r="J2653" s="196">
        <v>39707</v>
      </c>
      <c r="K2653" s="67">
        <v>0</v>
      </c>
      <c r="L2653" s="123">
        <f t="shared" si="42"/>
        <v>30575</v>
      </c>
      <c r="M2653" s="118" t="s">
        <v>8519</v>
      </c>
      <c r="N2653" s="113" t="s">
        <v>9526</v>
      </c>
      <c r="S2653" s="118" t="s">
        <v>139</v>
      </c>
      <c r="T2653" s="67" t="s">
        <v>140</v>
      </c>
      <c r="U2653" s="118" t="s">
        <v>138</v>
      </c>
    </row>
    <row r="2654" spans="1:21" ht="23.25">
      <c r="A2654" s="67" t="s">
        <v>134</v>
      </c>
      <c r="B2654" s="67" t="s">
        <v>9336</v>
      </c>
      <c r="C2654" s="118">
        <v>1953</v>
      </c>
      <c r="D2654" s="118" t="s">
        <v>5553</v>
      </c>
      <c r="E2654" s="118" t="s">
        <v>8520</v>
      </c>
      <c r="F2654" s="67" t="s">
        <v>136</v>
      </c>
      <c r="G2654" s="203">
        <v>0</v>
      </c>
      <c r="H2654" s="67" t="s">
        <v>162</v>
      </c>
      <c r="I2654" s="3">
        <v>0</v>
      </c>
      <c r="J2654" s="196">
        <v>39707</v>
      </c>
      <c r="K2654" s="67">
        <v>0</v>
      </c>
      <c r="L2654" s="123">
        <f t="shared" si="42"/>
        <v>30575</v>
      </c>
      <c r="M2654" s="118" t="s">
        <v>8520</v>
      </c>
      <c r="N2654" s="113" t="s">
        <v>9526</v>
      </c>
      <c r="S2654" s="118" t="s">
        <v>139</v>
      </c>
      <c r="T2654" s="67" t="s">
        <v>140</v>
      </c>
      <c r="U2654" s="118" t="s">
        <v>138</v>
      </c>
    </row>
    <row r="2655" spans="1:21" ht="23.25">
      <c r="A2655" s="67" t="s">
        <v>134</v>
      </c>
      <c r="B2655" s="67" t="s">
        <v>9336</v>
      </c>
      <c r="C2655" s="118">
        <v>795</v>
      </c>
      <c r="D2655" s="118" t="s">
        <v>5483</v>
      </c>
      <c r="E2655" s="118" t="s">
        <v>8521</v>
      </c>
      <c r="F2655" s="67" t="s">
        <v>136</v>
      </c>
      <c r="G2655" s="203">
        <v>0</v>
      </c>
      <c r="H2655" s="67" t="s">
        <v>162</v>
      </c>
      <c r="I2655" s="3">
        <v>0</v>
      </c>
      <c r="J2655" s="196">
        <v>39707</v>
      </c>
      <c r="K2655" s="67">
        <v>0</v>
      </c>
      <c r="L2655" s="123">
        <f t="shared" si="42"/>
        <v>30575</v>
      </c>
      <c r="M2655" s="118" t="s">
        <v>8521</v>
      </c>
      <c r="N2655" s="113" t="s">
        <v>9526</v>
      </c>
      <c r="S2655" s="118" t="s">
        <v>139</v>
      </c>
      <c r="T2655" s="67" t="s">
        <v>140</v>
      </c>
      <c r="U2655" s="118" t="s">
        <v>138</v>
      </c>
    </row>
    <row r="2656" spans="1:21" ht="23.25">
      <c r="A2656" s="67" t="s">
        <v>134</v>
      </c>
      <c r="B2656" s="67" t="s">
        <v>9336</v>
      </c>
      <c r="C2656" s="118">
        <v>798</v>
      </c>
      <c r="D2656" s="118" t="s">
        <v>5496</v>
      </c>
      <c r="E2656" s="118" t="s">
        <v>8522</v>
      </c>
      <c r="F2656" s="67" t="s">
        <v>136</v>
      </c>
      <c r="G2656" s="203">
        <v>0</v>
      </c>
      <c r="H2656" s="67" t="s">
        <v>162</v>
      </c>
      <c r="I2656" s="3">
        <v>0</v>
      </c>
      <c r="J2656" s="196">
        <v>39707</v>
      </c>
      <c r="K2656" s="67">
        <v>0</v>
      </c>
      <c r="L2656" s="123">
        <f t="shared" si="42"/>
        <v>30575</v>
      </c>
      <c r="M2656" s="118" t="s">
        <v>8522</v>
      </c>
      <c r="N2656" s="113" t="s">
        <v>9526</v>
      </c>
      <c r="S2656" s="118" t="s">
        <v>139</v>
      </c>
      <c r="T2656" s="67" t="s">
        <v>140</v>
      </c>
      <c r="U2656" s="118" t="s">
        <v>138</v>
      </c>
    </row>
    <row r="2657" spans="1:20" ht="23.25">
      <c r="A2657" s="67" t="s">
        <v>134</v>
      </c>
      <c r="B2657" s="67" t="s">
        <v>9336</v>
      </c>
      <c r="C2657" s="118">
        <v>186</v>
      </c>
      <c r="D2657" s="118" t="s">
        <v>5525</v>
      </c>
      <c r="E2657" s="118" t="s">
        <v>8523</v>
      </c>
      <c r="F2657" s="67" t="s">
        <v>136</v>
      </c>
      <c r="G2657" s="203">
        <v>0</v>
      </c>
      <c r="H2657" s="67" t="s">
        <v>162</v>
      </c>
      <c r="I2657" s="3">
        <v>0</v>
      </c>
      <c r="J2657" s="196">
        <v>39707</v>
      </c>
      <c r="K2657" s="67">
        <v>0</v>
      </c>
      <c r="L2657" s="123">
        <f t="shared" si="42"/>
        <v>30575</v>
      </c>
      <c r="M2657" s="118" t="s">
        <v>8523</v>
      </c>
      <c r="N2657" s="113" t="s">
        <v>9526</v>
      </c>
      <c r="S2657" s="118" t="s">
        <v>139</v>
      </c>
      <c r="T2657" s="67" t="s">
        <v>140</v>
      </c>
    </row>
    <row r="2658" spans="1:20" ht="23.25">
      <c r="A2658" s="67" t="s">
        <v>134</v>
      </c>
      <c r="B2658" s="67" t="s">
        <v>9336</v>
      </c>
      <c r="C2658" s="118">
        <v>800</v>
      </c>
      <c r="D2658" s="118" t="s">
        <v>5496</v>
      </c>
      <c r="E2658" s="118" t="s">
        <v>8524</v>
      </c>
      <c r="F2658" s="67" t="s">
        <v>136</v>
      </c>
      <c r="G2658" s="203">
        <v>0</v>
      </c>
      <c r="H2658" s="67" t="s">
        <v>162</v>
      </c>
      <c r="I2658" s="3">
        <v>0</v>
      </c>
      <c r="J2658" s="196">
        <v>39707</v>
      </c>
      <c r="K2658" s="67">
        <v>0</v>
      </c>
      <c r="L2658" s="123">
        <f t="shared" si="42"/>
        <v>30575</v>
      </c>
      <c r="M2658" s="118" t="s">
        <v>8524</v>
      </c>
      <c r="N2658" s="113" t="s">
        <v>9526</v>
      </c>
      <c r="S2658" s="118" t="s">
        <v>139</v>
      </c>
      <c r="T2658" s="67" t="s">
        <v>140</v>
      </c>
    </row>
    <row r="2659" spans="1:20" ht="23.25">
      <c r="A2659" s="67" t="s">
        <v>134</v>
      </c>
      <c r="B2659" s="67" t="s">
        <v>9336</v>
      </c>
      <c r="C2659" s="118">
        <v>803</v>
      </c>
      <c r="D2659" s="118" t="s">
        <v>5501</v>
      </c>
      <c r="E2659" s="118" t="s">
        <v>8525</v>
      </c>
      <c r="F2659" s="67" t="s">
        <v>136</v>
      </c>
      <c r="G2659" s="203">
        <v>0</v>
      </c>
      <c r="H2659" s="67" t="s">
        <v>162</v>
      </c>
      <c r="I2659" s="3">
        <v>0</v>
      </c>
      <c r="J2659" s="196">
        <v>39707</v>
      </c>
      <c r="K2659" s="67">
        <v>0</v>
      </c>
      <c r="L2659" s="123">
        <f t="shared" si="42"/>
        <v>30575</v>
      </c>
      <c r="M2659" s="118" t="s">
        <v>8525</v>
      </c>
      <c r="N2659" s="113" t="s">
        <v>9526</v>
      </c>
      <c r="S2659" s="118" t="s">
        <v>139</v>
      </c>
      <c r="T2659" s="67" t="s">
        <v>140</v>
      </c>
    </row>
    <row r="2660" spans="1:20" ht="23.25">
      <c r="A2660" s="67" t="s">
        <v>134</v>
      </c>
      <c r="B2660" s="67" t="s">
        <v>9336</v>
      </c>
      <c r="C2660" s="118">
        <v>128</v>
      </c>
      <c r="D2660" s="118" t="s">
        <v>5651</v>
      </c>
      <c r="E2660" s="118" t="s">
        <v>8526</v>
      </c>
      <c r="F2660" s="67" t="s">
        <v>136</v>
      </c>
      <c r="G2660" s="203">
        <v>0</v>
      </c>
      <c r="H2660" s="67" t="s">
        <v>162</v>
      </c>
      <c r="I2660" s="3">
        <v>0</v>
      </c>
      <c r="J2660" s="196">
        <v>39707</v>
      </c>
      <c r="K2660" s="67">
        <v>0</v>
      </c>
      <c r="L2660" s="123">
        <f t="shared" si="42"/>
        <v>30575</v>
      </c>
      <c r="M2660" s="118" t="s">
        <v>8526</v>
      </c>
      <c r="N2660" s="113" t="s">
        <v>9526</v>
      </c>
      <c r="S2660" s="118" t="s">
        <v>139</v>
      </c>
      <c r="T2660" s="67" t="s">
        <v>140</v>
      </c>
    </row>
    <row r="2661" spans="1:20" ht="23.25">
      <c r="A2661" s="67" t="s">
        <v>134</v>
      </c>
      <c r="B2661" s="67" t="s">
        <v>9336</v>
      </c>
      <c r="C2661" s="118">
        <v>806</v>
      </c>
      <c r="D2661" s="118" t="s">
        <v>5514</v>
      </c>
      <c r="E2661" s="118" t="s">
        <v>8527</v>
      </c>
      <c r="F2661" s="67" t="s">
        <v>136</v>
      </c>
      <c r="G2661" s="203">
        <v>0</v>
      </c>
      <c r="H2661" s="67" t="s">
        <v>162</v>
      </c>
      <c r="I2661" s="3">
        <v>0</v>
      </c>
      <c r="J2661" s="196">
        <v>39707</v>
      </c>
      <c r="K2661" s="67">
        <v>0</v>
      </c>
      <c r="L2661" s="123">
        <f t="shared" si="42"/>
        <v>30575</v>
      </c>
      <c r="M2661" s="118" t="s">
        <v>8527</v>
      </c>
      <c r="N2661" s="113" t="s">
        <v>9526</v>
      </c>
      <c r="S2661" s="118" t="s">
        <v>139</v>
      </c>
      <c r="T2661" s="67" t="s">
        <v>140</v>
      </c>
    </row>
    <row r="2662" spans="1:20" ht="23.25">
      <c r="A2662" s="67" t="s">
        <v>134</v>
      </c>
      <c r="B2662" s="67" t="s">
        <v>9336</v>
      </c>
      <c r="C2662" s="118">
        <v>808</v>
      </c>
      <c r="D2662" s="118" t="s">
        <v>5483</v>
      </c>
      <c r="E2662" s="118" t="s">
        <v>8528</v>
      </c>
      <c r="F2662" s="67" t="s">
        <v>136</v>
      </c>
      <c r="G2662" s="203">
        <v>0</v>
      </c>
      <c r="H2662" s="67" t="s">
        <v>162</v>
      </c>
      <c r="I2662" s="3">
        <v>0</v>
      </c>
      <c r="J2662" s="196">
        <v>39707</v>
      </c>
      <c r="K2662" s="67">
        <v>0</v>
      </c>
      <c r="L2662" s="123">
        <f t="shared" si="42"/>
        <v>30575</v>
      </c>
      <c r="M2662" s="118" t="s">
        <v>8528</v>
      </c>
      <c r="N2662" s="113" t="s">
        <v>9526</v>
      </c>
      <c r="S2662" s="118" t="s">
        <v>139</v>
      </c>
      <c r="T2662" s="67" t="s">
        <v>140</v>
      </c>
    </row>
    <row r="2663" spans="1:20" ht="23.25">
      <c r="A2663" s="67" t="s">
        <v>134</v>
      </c>
      <c r="B2663" s="67" t="s">
        <v>9336</v>
      </c>
      <c r="C2663" s="118">
        <v>3443</v>
      </c>
      <c r="D2663" s="118" t="s">
        <v>5553</v>
      </c>
      <c r="E2663" s="118" t="s">
        <v>8529</v>
      </c>
      <c r="F2663" s="67" t="s">
        <v>136</v>
      </c>
      <c r="G2663" s="203">
        <v>0</v>
      </c>
      <c r="H2663" s="67" t="s">
        <v>162</v>
      </c>
      <c r="I2663" s="3">
        <v>0</v>
      </c>
      <c r="J2663" s="196">
        <v>39707</v>
      </c>
      <c r="K2663" s="67">
        <v>0</v>
      </c>
      <c r="L2663" s="123">
        <f t="shared" si="42"/>
        <v>30575</v>
      </c>
      <c r="M2663" s="118" t="s">
        <v>8529</v>
      </c>
      <c r="N2663" s="113" t="s">
        <v>9526</v>
      </c>
      <c r="S2663" s="118" t="s">
        <v>139</v>
      </c>
      <c r="T2663" s="67" t="s">
        <v>140</v>
      </c>
    </row>
    <row r="2664" spans="1:20" ht="23.25">
      <c r="A2664" s="67" t="s">
        <v>134</v>
      </c>
      <c r="B2664" s="67" t="s">
        <v>9336</v>
      </c>
      <c r="C2664" s="118">
        <v>812</v>
      </c>
      <c r="D2664" s="118" t="s">
        <v>9392</v>
      </c>
      <c r="E2664" s="118" t="s">
        <v>8530</v>
      </c>
      <c r="F2664" s="67" t="s">
        <v>136</v>
      </c>
      <c r="G2664" s="203">
        <v>0</v>
      </c>
      <c r="H2664" s="67" t="s">
        <v>162</v>
      </c>
      <c r="I2664" s="3">
        <v>0</v>
      </c>
      <c r="J2664" s="196">
        <v>39707</v>
      </c>
      <c r="K2664" s="67">
        <v>0</v>
      </c>
      <c r="L2664" s="123">
        <f t="shared" si="42"/>
        <v>30575</v>
      </c>
      <c r="M2664" s="118" t="s">
        <v>8530</v>
      </c>
      <c r="N2664" s="113" t="s">
        <v>9526</v>
      </c>
      <c r="S2664" s="118" t="s">
        <v>139</v>
      </c>
      <c r="T2664" s="67" t="s">
        <v>140</v>
      </c>
    </row>
    <row r="2665" spans="1:20" ht="23.25">
      <c r="A2665" s="67" t="s">
        <v>134</v>
      </c>
      <c r="B2665" s="67" t="s">
        <v>9336</v>
      </c>
      <c r="C2665" s="118">
        <v>818</v>
      </c>
      <c r="D2665" s="118" t="s">
        <v>5550</v>
      </c>
      <c r="E2665" s="118" t="s">
        <v>8531</v>
      </c>
      <c r="F2665" s="67" t="s">
        <v>136</v>
      </c>
      <c r="G2665" s="203">
        <v>0</v>
      </c>
      <c r="H2665" s="67" t="s">
        <v>162</v>
      </c>
      <c r="I2665" s="3">
        <v>0</v>
      </c>
      <c r="J2665" s="196">
        <v>39707</v>
      </c>
      <c r="K2665" s="67">
        <v>0</v>
      </c>
      <c r="L2665" s="123">
        <f t="shared" si="42"/>
        <v>30575</v>
      </c>
      <c r="M2665" s="118" t="s">
        <v>8531</v>
      </c>
      <c r="N2665" s="113" t="s">
        <v>9526</v>
      </c>
      <c r="S2665" s="118" t="s">
        <v>139</v>
      </c>
      <c r="T2665" s="67" t="s">
        <v>140</v>
      </c>
    </row>
    <row r="2666" spans="1:20" ht="23.25">
      <c r="A2666" s="67" t="s">
        <v>134</v>
      </c>
      <c r="B2666" s="67" t="s">
        <v>9336</v>
      </c>
      <c r="C2666" s="118">
        <v>830</v>
      </c>
      <c r="D2666" s="118" t="s">
        <v>5501</v>
      </c>
      <c r="E2666" s="118" t="s">
        <v>8532</v>
      </c>
      <c r="F2666" s="67" t="s">
        <v>136</v>
      </c>
      <c r="G2666" s="203">
        <v>0</v>
      </c>
      <c r="H2666" s="67" t="s">
        <v>162</v>
      </c>
      <c r="I2666" s="3">
        <v>0</v>
      </c>
      <c r="J2666" s="196">
        <v>39707</v>
      </c>
      <c r="K2666" s="67">
        <v>0</v>
      </c>
      <c r="L2666" s="123">
        <f t="shared" si="42"/>
        <v>30575</v>
      </c>
      <c r="M2666" s="118" t="s">
        <v>8532</v>
      </c>
      <c r="N2666" s="113" t="s">
        <v>9526</v>
      </c>
      <c r="S2666" s="118" t="s">
        <v>139</v>
      </c>
      <c r="T2666" s="67" t="s">
        <v>140</v>
      </c>
    </row>
    <row r="2667" spans="1:20" ht="23.25">
      <c r="A2667" s="67" t="s">
        <v>134</v>
      </c>
      <c r="B2667" s="67" t="s">
        <v>9336</v>
      </c>
      <c r="C2667" s="118">
        <v>831</v>
      </c>
      <c r="D2667" s="118" t="s">
        <v>5501</v>
      </c>
      <c r="E2667" s="118" t="s">
        <v>8533</v>
      </c>
      <c r="F2667" s="67" t="s">
        <v>136</v>
      </c>
      <c r="G2667" s="203">
        <v>0</v>
      </c>
      <c r="H2667" s="67" t="s">
        <v>162</v>
      </c>
      <c r="I2667" s="3">
        <v>0</v>
      </c>
      <c r="J2667" s="196">
        <v>39707</v>
      </c>
      <c r="K2667" s="67">
        <v>0</v>
      </c>
      <c r="L2667" s="123">
        <f t="shared" si="42"/>
        <v>30575</v>
      </c>
      <c r="M2667" s="118" t="s">
        <v>8533</v>
      </c>
      <c r="N2667" s="113" t="s">
        <v>9526</v>
      </c>
      <c r="S2667" s="118" t="s">
        <v>139</v>
      </c>
      <c r="T2667" s="67" t="s">
        <v>140</v>
      </c>
    </row>
    <row r="2668" spans="1:20" ht="23.25">
      <c r="A2668" s="67" t="s">
        <v>134</v>
      </c>
      <c r="B2668" s="67" t="s">
        <v>9336</v>
      </c>
      <c r="C2668" s="118">
        <v>66</v>
      </c>
      <c r="D2668" s="118" t="s">
        <v>5541</v>
      </c>
      <c r="E2668" s="118" t="s">
        <v>8534</v>
      </c>
      <c r="F2668" s="67" t="s">
        <v>136</v>
      </c>
      <c r="G2668" s="203">
        <v>0</v>
      </c>
      <c r="H2668" s="67" t="s">
        <v>162</v>
      </c>
      <c r="I2668" s="3">
        <v>0</v>
      </c>
      <c r="J2668" s="196">
        <v>39707</v>
      </c>
      <c r="K2668" s="67">
        <v>0</v>
      </c>
      <c r="L2668" s="123">
        <f t="shared" si="42"/>
        <v>30575</v>
      </c>
      <c r="M2668" s="118" t="s">
        <v>8534</v>
      </c>
      <c r="N2668" s="113" t="s">
        <v>9526</v>
      </c>
      <c r="S2668" s="118" t="s">
        <v>139</v>
      </c>
      <c r="T2668" s="67" t="s">
        <v>140</v>
      </c>
    </row>
    <row r="2669" spans="1:20" ht="23.25">
      <c r="A2669" s="67" t="s">
        <v>134</v>
      </c>
      <c r="B2669" s="67" t="s">
        <v>9336</v>
      </c>
      <c r="C2669" s="118">
        <v>835</v>
      </c>
      <c r="D2669" s="118" t="s">
        <v>5619</v>
      </c>
      <c r="E2669" s="118" t="s">
        <v>8535</v>
      </c>
      <c r="F2669" s="67" t="s">
        <v>136</v>
      </c>
      <c r="G2669" s="203">
        <v>0</v>
      </c>
      <c r="H2669" s="67" t="s">
        <v>162</v>
      </c>
      <c r="I2669" s="3">
        <v>0</v>
      </c>
      <c r="J2669" s="196">
        <v>39707</v>
      </c>
      <c r="K2669" s="67">
        <v>0</v>
      </c>
      <c r="L2669" s="123">
        <f t="shared" si="42"/>
        <v>30575</v>
      </c>
      <c r="M2669" s="118" t="s">
        <v>8535</v>
      </c>
      <c r="N2669" s="113" t="s">
        <v>9526</v>
      </c>
      <c r="S2669" s="118" t="s">
        <v>139</v>
      </c>
      <c r="T2669" s="67" t="s">
        <v>140</v>
      </c>
    </row>
    <row r="2670" spans="1:20" ht="23.25">
      <c r="A2670" s="67" t="s">
        <v>134</v>
      </c>
      <c r="B2670" s="67" t="s">
        <v>9336</v>
      </c>
      <c r="C2670" s="118">
        <v>841</v>
      </c>
      <c r="D2670" s="118" t="s">
        <v>5500</v>
      </c>
      <c r="E2670" s="118" t="s">
        <v>8536</v>
      </c>
      <c r="F2670" s="67" t="s">
        <v>136</v>
      </c>
      <c r="G2670" s="203">
        <v>0</v>
      </c>
      <c r="H2670" s="67" t="s">
        <v>162</v>
      </c>
      <c r="I2670" s="3">
        <v>0</v>
      </c>
      <c r="J2670" s="196">
        <v>39707</v>
      </c>
      <c r="K2670" s="67">
        <v>0</v>
      </c>
      <c r="L2670" s="123">
        <f t="shared" si="42"/>
        <v>30575</v>
      </c>
      <c r="M2670" s="118" t="s">
        <v>8536</v>
      </c>
      <c r="N2670" s="113" t="s">
        <v>9526</v>
      </c>
      <c r="S2670" s="118" t="s">
        <v>139</v>
      </c>
      <c r="T2670" s="67" t="s">
        <v>140</v>
      </c>
    </row>
    <row r="2671" spans="1:20" ht="23.25">
      <c r="A2671" s="67" t="s">
        <v>134</v>
      </c>
      <c r="B2671" s="67" t="s">
        <v>9336</v>
      </c>
      <c r="C2671" s="118">
        <v>842</v>
      </c>
      <c r="D2671" s="118" t="s">
        <v>5500</v>
      </c>
      <c r="E2671" s="118" t="s">
        <v>8537</v>
      </c>
      <c r="F2671" s="67" t="s">
        <v>136</v>
      </c>
      <c r="G2671" s="203">
        <v>0</v>
      </c>
      <c r="H2671" s="67" t="s">
        <v>162</v>
      </c>
      <c r="I2671" s="3">
        <v>0</v>
      </c>
      <c r="J2671" s="196">
        <v>39707</v>
      </c>
      <c r="K2671" s="67">
        <v>0</v>
      </c>
      <c r="L2671" s="123">
        <f t="shared" si="42"/>
        <v>30575</v>
      </c>
      <c r="M2671" s="118" t="s">
        <v>8537</v>
      </c>
      <c r="N2671" s="113" t="s">
        <v>9526</v>
      </c>
      <c r="S2671" s="118" t="s">
        <v>139</v>
      </c>
      <c r="T2671" s="67" t="s">
        <v>140</v>
      </c>
    </row>
    <row r="2672" spans="1:20" ht="23.25">
      <c r="A2672" s="67" t="s">
        <v>134</v>
      </c>
      <c r="B2672" s="67" t="s">
        <v>9336</v>
      </c>
      <c r="C2672" s="118">
        <v>3444</v>
      </c>
      <c r="D2672" s="118" t="s">
        <v>5677</v>
      </c>
      <c r="E2672" s="118" t="s">
        <v>8538</v>
      </c>
      <c r="F2672" s="67" t="s">
        <v>136</v>
      </c>
      <c r="G2672" s="203">
        <v>0</v>
      </c>
      <c r="H2672" s="67" t="s">
        <v>162</v>
      </c>
      <c r="I2672" s="3">
        <v>0</v>
      </c>
      <c r="J2672" s="196">
        <v>39707</v>
      </c>
      <c r="K2672" s="67">
        <v>0</v>
      </c>
      <c r="L2672" s="123">
        <f t="shared" si="42"/>
        <v>30575</v>
      </c>
      <c r="M2672" s="118" t="s">
        <v>8538</v>
      </c>
      <c r="N2672" s="113" t="s">
        <v>9526</v>
      </c>
      <c r="S2672" s="118" t="s">
        <v>139</v>
      </c>
      <c r="T2672" s="67" t="s">
        <v>140</v>
      </c>
    </row>
    <row r="2673" spans="1:20" ht="23.25">
      <c r="A2673" s="67" t="s">
        <v>134</v>
      </c>
      <c r="B2673" s="67" t="s">
        <v>9336</v>
      </c>
      <c r="C2673" s="118">
        <v>846</v>
      </c>
      <c r="D2673" s="118" t="s">
        <v>5500</v>
      </c>
      <c r="E2673" s="118" t="s">
        <v>8539</v>
      </c>
      <c r="F2673" s="67" t="s">
        <v>136</v>
      </c>
      <c r="G2673" s="203">
        <v>0</v>
      </c>
      <c r="H2673" s="67" t="s">
        <v>162</v>
      </c>
      <c r="I2673" s="3">
        <v>0</v>
      </c>
      <c r="J2673" s="196">
        <v>39707</v>
      </c>
      <c r="K2673" s="67">
        <v>0</v>
      </c>
      <c r="L2673" s="123">
        <f t="shared" ref="L2673:L2736" si="43">DATE(YEAR(J2673)-25,MONTH(J2673),DAY(J2673))</f>
        <v>30575</v>
      </c>
      <c r="M2673" s="118" t="s">
        <v>8539</v>
      </c>
      <c r="N2673" s="113" t="s">
        <v>9526</v>
      </c>
      <c r="S2673" s="118" t="s">
        <v>139</v>
      </c>
      <c r="T2673" s="67" t="s">
        <v>140</v>
      </c>
    </row>
    <row r="2674" spans="1:20" ht="23.25">
      <c r="A2674" s="67" t="s">
        <v>134</v>
      </c>
      <c r="B2674" s="67" t="s">
        <v>9336</v>
      </c>
      <c r="C2674" s="118">
        <v>850</v>
      </c>
      <c r="D2674" s="118" t="s">
        <v>5500</v>
      </c>
      <c r="E2674" s="118" t="s">
        <v>8540</v>
      </c>
      <c r="F2674" s="67" t="s">
        <v>136</v>
      </c>
      <c r="G2674" s="203">
        <v>0</v>
      </c>
      <c r="H2674" s="67" t="s">
        <v>162</v>
      </c>
      <c r="I2674" s="3">
        <v>0</v>
      </c>
      <c r="J2674" s="196">
        <v>39707</v>
      </c>
      <c r="K2674" s="67">
        <v>0</v>
      </c>
      <c r="L2674" s="123">
        <f t="shared" si="43"/>
        <v>30575</v>
      </c>
      <c r="M2674" s="118" t="s">
        <v>8540</v>
      </c>
      <c r="N2674" s="113" t="s">
        <v>9526</v>
      </c>
      <c r="S2674" s="118" t="s">
        <v>139</v>
      </c>
      <c r="T2674" s="67" t="s">
        <v>140</v>
      </c>
    </row>
    <row r="2675" spans="1:20" ht="23.25">
      <c r="A2675" s="67" t="s">
        <v>134</v>
      </c>
      <c r="B2675" s="67" t="s">
        <v>9336</v>
      </c>
      <c r="C2675" s="118">
        <v>38</v>
      </c>
      <c r="D2675" s="118" t="s">
        <v>5500</v>
      </c>
      <c r="E2675" s="118" t="s">
        <v>8541</v>
      </c>
      <c r="F2675" s="67" t="s">
        <v>136</v>
      </c>
      <c r="G2675" s="203">
        <v>0</v>
      </c>
      <c r="H2675" s="67" t="s">
        <v>162</v>
      </c>
      <c r="I2675" s="3">
        <v>0</v>
      </c>
      <c r="J2675" s="196">
        <v>39707</v>
      </c>
      <c r="K2675" s="67">
        <v>0</v>
      </c>
      <c r="L2675" s="123">
        <f t="shared" si="43"/>
        <v>30575</v>
      </c>
      <c r="M2675" s="118" t="s">
        <v>8541</v>
      </c>
      <c r="N2675" s="113" t="s">
        <v>9526</v>
      </c>
      <c r="S2675" s="118" t="s">
        <v>139</v>
      </c>
      <c r="T2675" s="67" t="s">
        <v>140</v>
      </c>
    </row>
    <row r="2676" spans="1:20" ht="23.25">
      <c r="A2676" s="67" t="s">
        <v>134</v>
      </c>
      <c r="B2676" s="67" t="s">
        <v>9336</v>
      </c>
      <c r="C2676" s="118">
        <v>852</v>
      </c>
      <c r="D2676" s="118" t="s">
        <v>5500</v>
      </c>
      <c r="E2676" s="118" t="s">
        <v>8542</v>
      </c>
      <c r="F2676" s="67" t="s">
        <v>136</v>
      </c>
      <c r="G2676" s="203">
        <v>0</v>
      </c>
      <c r="H2676" s="67" t="s">
        <v>162</v>
      </c>
      <c r="I2676" s="3">
        <v>0</v>
      </c>
      <c r="J2676" s="196">
        <v>39707</v>
      </c>
      <c r="K2676" s="67">
        <v>0</v>
      </c>
      <c r="L2676" s="123">
        <f t="shared" si="43"/>
        <v>30575</v>
      </c>
      <c r="M2676" s="118" t="s">
        <v>8542</v>
      </c>
      <c r="N2676" s="113" t="s">
        <v>9526</v>
      </c>
      <c r="S2676" s="118" t="s">
        <v>139</v>
      </c>
      <c r="T2676" s="67" t="s">
        <v>140</v>
      </c>
    </row>
    <row r="2677" spans="1:20" ht="23.25">
      <c r="A2677" s="67" t="s">
        <v>134</v>
      </c>
      <c r="B2677" s="67" t="s">
        <v>9336</v>
      </c>
      <c r="C2677" s="118">
        <v>853</v>
      </c>
      <c r="D2677" s="118" t="s">
        <v>5500</v>
      </c>
      <c r="E2677" s="118" t="s">
        <v>8543</v>
      </c>
      <c r="F2677" s="67" t="s">
        <v>136</v>
      </c>
      <c r="G2677" s="203">
        <v>0</v>
      </c>
      <c r="H2677" s="67" t="s">
        <v>162</v>
      </c>
      <c r="I2677" s="3">
        <v>0</v>
      </c>
      <c r="J2677" s="196">
        <v>39707</v>
      </c>
      <c r="K2677" s="67">
        <v>0</v>
      </c>
      <c r="L2677" s="123">
        <f t="shared" si="43"/>
        <v>30575</v>
      </c>
      <c r="M2677" s="118" t="s">
        <v>8543</v>
      </c>
      <c r="N2677" s="113" t="s">
        <v>9526</v>
      </c>
      <c r="S2677" s="118" t="s">
        <v>139</v>
      </c>
      <c r="T2677" s="67" t="s">
        <v>140</v>
      </c>
    </row>
    <row r="2678" spans="1:20" ht="23.25">
      <c r="A2678" s="67" t="s">
        <v>134</v>
      </c>
      <c r="B2678" s="67" t="s">
        <v>9336</v>
      </c>
      <c r="C2678" s="118">
        <v>860</v>
      </c>
      <c r="D2678" s="118" t="s">
        <v>5687</v>
      </c>
      <c r="E2678" s="118" t="s">
        <v>8544</v>
      </c>
      <c r="F2678" s="67" t="s">
        <v>136</v>
      </c>
      <c r="G2678" s="203">
        <v>0</v>
      </c>
      <c r="H2678" s="67" t="s">
        <v>162</v>
      </c>
      <c r="I2678" s="3">
        <v>0</v>
      </c>
      <c r="J2678" s="196">
        <v>39707</v>
      </c>
      <c r="K2678" s="67">
        <v>0</v>
      </c>
      <c r="L2678" s="123">
        <f t="shared" si="43"/>
        <v>30575</v>
      </c>
      <c r="M2678" s="118" t="s">
        <v>8544</v>
      </c>
      <c r="N2678" s="113" t="s">
        <v>9526</v>
      </c>
      <c r="S2678" s="118" t="s">
        <v>139</v>
      </c>
      <c r="T2678" s="67" t="s">
        <v>140</v>
      </c>
    </row>
    <row r="2679" spans="1:20" ht="23.25">
      <c r="A2679" s="67" t="s">
        <v>134</v>
      </c>
      <c r="B2679" s="67" t="s">
        <v>9336</v>
      </c>
      <c r="C2679" s="118">
        <v>864</v>
      </c>
      <c r="D2679" s="118" t="s">
        <v>5500</v>
      </c>
      <c r="E2679" s="118" t="s">
        <v>8545</v>
      </c>
      <c r="F2679" s="67" t="s">
        <v>136</v>
      </c>
      <c r="G2679" s="203">
        <v>0</v>
      </c>
      <c r="H2679" s="67" t="s">
        <v>162</v>
      </c>
      <c r="I2679" s="3">
        <v>0</v>
      </c>
      <c r="J2679" s="196">
        <v>39707</v>
      </c>
      <c r="K2679" s="67">
        <v>0</v>
      </c>
      <c r="L2679" s="123">
        <f t="shared" si="43"/>
        <v>30575</v>
      </c>
      <c r="M2679" s="118" t="s">
        <v>8545</v>
      </c>
      <c r="N2679" s="113" t="s">
        <v>9526</v>
      </c>
      <c r="S2679" s="118" t="s">
        <v>139</v>
      </c>
      <c r="T2679" s="67" t="s">
        <v>140</v>
      </c>
    </row>
    <row r="2680" spans="1:20" ht="23.25">
      <c r="A2680" s="67" t="s">
        <v>134</v>
      </c>
      <c r="B2680" s="67" t="s">
        <v>9336</v>
      </c>
      <c r="C2680" s="118">
        <v>865</v>
      </c>
      <c r="D2680" s="118" t="s">
        <v>5500</v>
      </c>
      <c r="E2680" s="118" t="s">
        <v>8546</v>
      </c>
      <c r="F2680" s="67" t="s">
        <v>136</v>
      </c>
      <c r="G2680" s="203">
        <v>0</v>
      </c>
      <c r="H2680" s="67" t="s">
        <v>162</v>
      </c>
      <c r="I2680" s="3">
        <v>0</v>
      </c>
      <c r="J2680" s="196">
        <v>39707</v>
      </c>
      <c r="K2680" s="67">
        <v>0</v>
      </c>
      <c r="L2680" s="123">
        <f t="shared" si="43"/>
        <v>30575</v>
      </c>
      <c r="M2680" s="118" t="s">
        <v>8546</v>
      </c>
      <c r="N2680" s="113" t="s">
        <v>9526</v>
      </c>
      <c r="S2680" s="118" t="s">
        <v>139</v>
      </c>
      <c r="T2680" s="67" t="s">
        <v>140</v>
      </c>
    </row>
    <row r="2681" spans="1:20" ht="23.25">
      <c r="A2681" s="67" t="s">
        <v>134</v>
      </c>
      <c r="B2681" s="67" t="s">
        <v>9336</v>
      </c>
      <c r="C2681" s="118">
        <v>869</v>
      </c>
      <c r="D2681" s="118" t="s">
        <v>5500</v>
      </c>
      <c r="E2681" s="118" t="s">
        <v>8547</v>
      </c>
      <c r="F2681" s="67" t="s">
        <v>136</v>
      </c>
      <c r="G2681" s="203">
        <v>0</v>
      </c>
      <c r="H2681" s="67" t="s">
        <v>162</v>
      </c>
      <c r="I2681" s="3">
        <v>0</v>
      </c>
      <c r="J2681" s="196">
        <v>39707</v>
      </c>
      <c r="K2681" s="67">
        <v>0</v>
      </c>
      <c r="L2681" s="123">
        <f t="shared" si="43"/>
        <v>30575</v>
      </c>
      <c r="M2681" s="118" t="s">
        <v>8547</v>
      </c>
      <c r="N2681" s="113" t="s">
        <v>9526</v>
      </c>
      <c r="S2681" s="118" t="s">
        <v>139</v>
      </c>
      <c r="T2681" s="67" t="s">
        <v>140</v>
      </c>
    </row>
    <row r="2682" spans="1:20" ht="23.25">
      <c r="A2682" s="67" t="s">
        <v>134</v>
      </c>
      <c r="B2682" s="67" t="s">
        <v>9336</v>
      </c>
      <c r="C2682" s="118">
        <v>171</v>
      </c>
      <c r="D2682" s="118" t="s">
        <v>5500</v>
      </c>
      <c r="E2682" s="118" t="s">
        <v>8548</v>
      </c>
      <c r="F2682" s="67" t="s">
        <v>136</v>
      </c>
      <c r="G2682" s="203">
        <v>0</v>
      </c>
      <c r="H2682" s="67" t="s">
        <v>162</v>
      </c>
      <c r="I2682" s="3">
        <v>0</v>
      </c>
      <c r="J2682" s="196">
        <v>39707</v>
      </c>
      <c r="K2682" s="67">
        <v>0</v>
      </c>
      <c r="L2682" s="123">
        <f t="shared" si="43"/>
        <v>30575</v>
      </c>
      <c r="M2682" s="118" t="s">
        <v>8548</v>
      </c>
      <c r="N2682" s="113" t="s">
        <v>9526</v>
      </c>
      <c r="S2682" s="118" t="s">
        <v>139</v>
      </c>
      <c r="T2682" s="67" t="s">
        <v>140</v>
      </c>
    </row>
    <row r="2683" spans="1:20" ht="23.25">
      <c r="A2683" s="67" t="s">
        <v>134</v>
      </c>
      <c r="B2683" s="67" t="s">
        <v>9336</v>
      </c>
      <c r="C2683" s="118">
        <v>874</v>
      </c>
      <c r="D2683" s="118" t="s">
        <v>5562</v>
      </c>
      <c r="E2683" s="118" t="s">
        <v>8549</v>
      </c>
      <c r="F2683" s="67" t="s">
        <v>136</v>
      </c>
      <c r="G2683" s="203">
        <v>0</v>
      </c>
      <c r="H2683" s="67" t="s">
        <v>162</v>
      </c>
      <c r="I2683" s="3">
        <v>0</v>
      </c>
      <c r="J2683" s="196">
        <v>39707</v>
      </c>
      <c r="K2683" s="67">
        <v>0</v>
      </c>
      <c r="L2683" s="123">
        <f t="shared" si="43"/>
        <v>30575</v>
      </c>
      <c r="M2683" s="118" t="s">
        <v>8549</v>
      </c>
      <c r="N2683" s="113" t="s">
        <v>9526</v>
      </c>
      <c r="S2683" s="118" t="s">
        <v>139</v>
      </c>
      <c r="T2683" s="67" t="s">
        <v>140</v>
      </c>
    </row>
    <row r="2684" spans="1:20" ht="23.25">
      <c r="A2684" s="67" t="s">
        <v>134</v>
      </c>
      <c r="B2684" s="67" t="s">
        <v>9336</v>
      </c>
      <c r="C2684" s="118">
        <v>875</v>
      </c>
      <c r="D2684" s="118" t="s">
        <v>5500</v>
      </c>
      <c r="E2684" s="118" t="s">
        <v>8550</v>
      </c>
      <c r="F2684" s="67" t="s">
        <v>136</v>
      </c>
      <c r="G2684" s="203">
        <v>0</v>
      </c>
      <c r="H2684" s="67" t="s">
        <v>162</v>
      </c>
      <c r="I2684" s="3">
        <v>0</v>
      </c>
      <c r="J2684" s="196">
        <v>39707</v>
      </c>
      <c r="K2684" s="67">
        <v>0</v>
      </c>
      <c r="L2684" s="123">
        <f t="shared" si="43"/>
        <v>30575</v>
      </c>
      <c r="M2684" s="118" t="s">
        <v>8550</v>
      </c>
      <c r="N2684" s="113" t="s">
        <v>9526</v>
      </c>
      <c r="S2684" s="118" t="s">
        <v>139</v>
      </c>
      <c r="T2684" s="67" t="s">
        <v>140</v>
      </c>
    </row>
    <row r="2685" spans="1:20" ht="23.25">
      <c r="A2685" s="67" t="s">
        <v>134</v>
      </c>
      <c r="B2685" s="67" t="s">
        <v>9336</v>
      </c>
      <c r="C2685" s="118">
        <v>892</v>
      </c>
      <c r="D2685" s="118" t="s">
        <v>9393</v>
      </c>
      <c r="E2685" s="118" t="s">
        <v>8551</v>
      </c>
      <c r="F2685" s="67" t="s">
        <v>136</v>
      </c>
      <c r="G2685" s="203">
        <v>0</v>
      </c>
      <c r="H2685" s="67" t="s">
        <v>162</v>
      </c>
      <c r="I2685" s="3">
        <v>0</v>
      </c>
      <c r="J2685" s="196">
        <v>39707</v>
      </c>
      <c r="K2685" s="67">
        <v>0</v>
      </c>
      <c r="L2685" s="123">
        <f t="shared" si="43"/>
        <v>30575</v>
      </c>
      <c r="M2685" s="118" t="s">
        <v>8551</v>
      </c>
      <c r="N2685" s="113" t="s">
        <v>9526</v>
      </c>
      <c r="S2685" s="118" t="s">
        <v>139</v>
      </c>
      <c r="T2685" s="67" t="s">
        <v>140</v>
      </c>
    </row>
    <row r="2686" spans="1:20" ht="23.25">
      <c r="A2686" s="67" t="s">
        <v>134</v>
      </c>
      <c r="B2686" s="67" t="s">
        <v>9336</v>
      </c>
      <c r="C2686" s="118">
        <v>877</v>
      </c>
      <c r="D2686" s="118" t="s">
        <v>5500</v>
      </c>
      <c r="E2686" s="118" t="s">
        <v>8552</v>
      </c>
      <c r="F2686" s="67" t="s">
        <v>136</v>
      </c>
      <c r="G2686" s="203">
        <v>0</v>
      </c>
      <c r="H2686" s="67" t="s">
        <v>162</v>
      </c>
      <c r="I2686" s="3">
        <v>0</v>
      </c>
      <c r="J2686" s="196">
        <v>39707</v>
      </c>
      <c r="K2686" s="67">
        <v>0</v>
      </c>
      <c r="L2686" s="123">
        <f t="shared" si="43"/>
        <v>30575</v>
      </c>
      <c r="M2686" s="118" t="s">
        <v>8552</v>
      </c>
      <c r="N2686" s="113" t="s">
        <v>9526</v>
      </c>
      <c r="S2686" s="118" t="s">
        <v>139</v>
      </c>
      <c r="T2686" s="67" t="s">
        <v>140</v>
      </c>
    </row>
    <row r="2687" spans="1:20" ht="23.25">
      <c r="A2687" s="67" t="s">
        <v>134</v>
      </c>
      <c r="B2687" s="67" t="s">
        <v>9336</v>
      </c>
      <c r="C2687" s="118">
        <v>168</v>
      </c>
      <c r="D2687" s="118" t="s">
        <v>5500</v>
      </c>
      <c r="E2687" s="118" t="s">
        <v>8553</v>
      </c>
      <c r="F2687" s="67" t="s">
        <v>136</v>
      </c>
      <c r="G2687" s="203">
        <v>0</v>
      </c>
      <c r="H2687" s="67" t="s">
        <v>162</v>
      </c>
      <c r="I2687" s="3">
        <v>0</v>
      </c>
      <c r="J2687" s="196">
        <v>39707</v>
      </c>
      <c r="K2687" s="67">
        <v>0</v>
      </c>
      <c r="L2687" s="123">
        <f t="shared" si="43"/>
        <v>30575</v>
      </c>
      <c r="M2687" s="118" t="s">
        <v>8553</v>
      </c>
      <c r="N2687" s="113" t="s">
        <v>9526</v>
      </c>
      <c r="S2687" s="118" t="s">
        <v>139</v>
      </c>
      <c r="T2687" s="67" t="s">
        <v>140</v>
      </c>
    </row>
    <row r="2688" spans="1:20" ht="23.25">
      <c r="A2688" s="67" t="s">
        <v>134</v>
      </c>
      <c r="B2688" s="67" t="s">
        <v>9336</v>
      </c>
      <c r="C2688" s="118">
        <v>882</v>
      </c>
      <c r="D2688" s="118" t="s">
        <v>5500</v>
      </c>
      <c r="E2688" s="118" t="s">
        <v>8554</v>
      </c>
      <c r="F2688" s="67" t="s">
        <v>136</v>
      </c>
      <c r="G2688" s="203">
        <v>0</v>
      </c>
      <c r="H2688" s="67" t="s">
        <v>162</v>
      </c>
      <c r="I2688" s="3">
        <v>0</v>
      </c>
      <c r="J2688" s="196">
        <v>39707</v>
      </c>
      <c r="K2688" s="67">
        <v>0</v>
      </c>
      <c r="L2688" s="123">
        <f t="shared" si="43"/>
        <v>30575</v>
      </c>
      <c r="M2688" s="118" t="s">
        <v>8554</v>
      </c>
      <c r="N2688" s="113" t="s">
        <v>9526</v>
      </c>
      <c r="S2688" s="118" t="s">
        <v>139</v>
      </c>
      <c r="T2688" s="67" t="s">
        <v>140</v>
      </c>
    </row>
    <row r="2689" spans="1:20" ht="23.25">
      <c r="A2689" s="67" t="s">
        <v>134</v>
      </c>
      <c r="B2689" s="67" t="s">
        <v>9336</v>
      </c>
      <c r="C2689" s="118">
        <v>885</v>
      </c>
      <c r="D2689" s="118" t="s">
        <v>5542</v>
      </c>
      <c r="E2689" s="118" t="s">
        <v>8555</v>
      </c>
      <c r="F2689" s="67" t="s">
        <v>136</v>
      </c>
      <c r="G2689" s="203">
        <v>0</v>
      </c>
      <c r="H2689" s="67" t="s">
        <v>162</v>
      </c>
      <c r="I2689" s="3">
        <v>0</v>
      </c>
      <c r="J2689" s="196">
        <v>39707</v>
      </c>
      <c r="K2689" s="67">
        <v>0</v>
      </c>
      <c r="L2689" s="123">
        <f t="shared" si="43"/>
        <v>30575</v>
      </c>
      <c r="M2689" s="118" t="s">
        <v>8555</v>
      </c>
      <c r="N2689" s="113" t="s">
        <v>9526</v>
      </c>
      <c r="S2689" s="118" t="s">
        <v>139</v>
      </c>
      <c r="T2689" s="67" t="s">
        <v>140</v>
      </c>
    </row>
    <row r="2690" spans="1:20" ht="23.25">
      <c r="A2690" s="67" t="s">
        <v>134</v>
      </c>
      <c r="B2690" s="67" t="s">
        <v>9336</v>
      </c>
      <c r="C2690" s="118">
        <v>886</v>
      </c>
      <c r="D2690" s="118" t="s">
        <v>5500</v>
      </c>
      <c r="E2690" s="118" t="s">
        <v>8556</v>
      </c>
      <c r="F2690" s="67" t="s">
        <v>136</v>
      </c>
      <c r="G2690" s="203">
        <v>0</v>
      </c>
      <c r="H2690" s="67" t="s">
        <v>162</v>
      </c>
      <c r="I2690" s="3">
        <v>0</v>
      </c>
      <c r="J2690" s="196">
        <v>39707</v>
      </c>
      <c r="K2690" s="67">
        <v>0</v>
      </c>
      <c r="L2690" s="123">
        <f t="shared" si="43"/>
        <v>30575</v>
      </c>
      <c r="M2690" s="118" t="s">
        <v>8556</v>
      </c>
      <c r="N2690" s="113" t="s">
        <v>9526</v>
      </c>
      <c r="S2690" s="118" t="s">
        <v>139</v>
      </c>
      <c r="T2690" s="67" t="s">
        <v>140</v>
      </c>
    </row>
    <row r="2691" spans="1:20" ht="23.25">
      <c r="A2691" s="67" t="s">
        <v>134</v>
      </c>
      <c r="B2691" s="67" t="s">
        <v>9336</v>
      </c>
      <c r="C2691" s="118">
        <v>1321</v>
      </c>
      <c r="D2691" s="118" t="s">
        <v>5500</v>
      </c>
      <c r="E2691" s="118" t="s">
        <v>8557</v>
      </c>
      <c r="F2691" s="67" t="s">
        <v>136</v>
      </c>
      <c r="G2691" s="203">
        <v>0</v>
      </c>
      <c r="H2691" s="67" t="s">
        <v>162</v>
      </c>
      <c r="I2691" s="3">
        <v>0</v>
      </c>
      <c r="J2691" s="196">
        <v>39707</v>
      </c>
      <c r="K2691" s="67">
        <v>0</v>
      </c>
      <c r="L2691" s="123">
        <f t="shared" si="43"/>
        <v>30575</v>
      </c>
      <c r="M2691" s="118" t="s">
        <v>8557</v>
      </c>
      <c r="N2691" s="113" t="s">
        <v>9526</v>
      </c>
      <c r="S2691" s="118" t="s">
        <v>139</v>
      </c>
      <c r="T2691" s="67" t="s">
        <v>140</v>
      </c>
    </row>
    <row r="2692" spans="1:20" ht="23.25">
      <c r="A2692" s="67" t="s">
        <v>134</v>
      </c>
      <c r="B2692" s="67" t="s">
        <v>9336</v>
      </c>
      <c r="C2692" s="118">
        <v>36</v>
      </c>
      <c r="D2692" s="118" t="s">
        <v>5500</v>
      </c>
      <c r="E2692" s="118" t="s">
        <v>8558</v>
      </c>
      <c r="F2692" s="67" t="s">
        <v>136</v>
      </c>
      <c r="G2692" s="203">
        <v>0</v>
      </c>
      <c r="H2692" s="67" t="s">
        <v>162</v>
      </c>
      <c r="I2692" s="3">
        <v>0</v>
      </c>
      <c r="J2692" s="196">
        <v>39707</v>
      </c>
      <c r="K2692" s="67">
        <v>0</v>
      </c>
      <c r="L2692" s="123">
        <f t="shared" si="43"/>
        <v>30575</v>
      </c>
      <c r="M2692" s="118" t="s">
        <v>8558</v>
      </c>
      <c r="N2692" s="113" t="s">
        <v>9526</v>
      </c>
      <c r="S2692" s="118" t="s">
        <v>139</v>
      </c>
      <c r="T2692" s="67" t="s">
        <v>140</v>
      </c>
    </row>
    <row r="2693" spans="1:20" ht="23.25">
      <c r="A2693" s="67" t="s">
        <v>134</v>
      </c>
      <c r="B2693" s="67" t="s">
        <v>9336</v>
      </c>
      <c r="C2693" s="118">
        <v>889</v>
      </c>
      <c r="D2693" s="118" t="s">
        <v>5500</v>
      </c>
      <c r="E2693" s="118" t="s">
        <v>8559</v>
      </c>
      <c r="F2693" s="67" t="s">
        <v>136</v>
      </c>
      <c r="G2693" s="203">
        <v>0</v>
      </c>
      <c r="H2693" s="67" t="s">
        <v>162</v>
      </c>
      <c r="I2693" s="3">
        <v>0</v>
      </c>
      <c r="J2693" s="196">
        <v>39707</v>
      </c>
      <c r="K2693" s="67">
        <v>0</v>
      </c>
      <c r="L2693" s="123">
        <f t="shared" si="43"/>
        <v>30575</v>
      </c>
      <c r="M2693" s="118" t="s">
        <v>8559</v>
      </c>
      <c r="N2693" s="113" t="s">
        <v>9526</v>
      </c>
      <c r="S2693" s="118" t="s">
        <v>139</v>
      </c>
      <c r="T2693" s="67" t="s">
        <v>140</v>
      </c>
    </row>
    <row r="2694" spans="1:20" ht="23.25">
      <c r="A2694" s="67" t="s">
        <v>134</v>
      </c>
      <c r="B2694" s="67" t="s">
        <v>9336</v>
      </c>
      <c r="C2694" s="118">
        <v>890</v>
      </c>
      <c r="D2694" s="118" t="s">
        <v>5500</v>
      </c>
      <c r="E2694" s="118" t="s">
        <v>8560</v>
      </c>
      <c r="F2694" s="67" t="s">
        <v>136</v>
      </c>
      <c r="G2694" s="203">
        <v>0</v>
      </c>
      <c r="H2694" s="67" t="s">
        <v>162</v>
      </c>
      <c r="I2694" s="3">
        <v>0</v>
      </c>
      <c r="J2694" s="196">
        <v>39707</v>
      </c>
      <c r="K2694" s="67">
        <v>0</v>
      </c>
      <c r="L2694" s="123">
        <f t="shared" si="43"/>
        <v>30575</v>
      </c>
      <c r="M2694" s="118" t="s">
        <v>8560</v>
      </c>
      <c r="N2694" s="113" t="s">
        <v>9526</v>
      </c>
      <c r="S2694" s="118" t="s">
        <v>139</v>
      </c>
      <c r="T2694" s="67" t="s">
        <v>140</v>
      </c>
    </row>
    <row r="2695" spans="1:20" ht="23.25">
      <c r="A2695" s="67" t="s">
        <v>134</v>
      </c>
      <c r="B2695" s="67" t="s">
        <v>9336</v>
      </c>
      <c r="C2695" s="118">
        <v>891</v>
      </c>
      <c r="D2695" s="118" t="s">
        <v>5500</v>
      </c>
      <c r="E2695" s="118" t="s">
        <v>8561</v>
      </c>
      <c r="F2695" s="67" t="s">
        <v>136</v>
      </c>
      <c r="G2695" s="203">
        <v>0</v>
      </c>
      <c r="H2695" s="67" t="s">
        <v>162</v>
      </c>
      <c r="I2695" s="3">
        <v>0</v>
      </c>
      <c r="J2695" s="196">
        <v>39707</v>
      </c>
      <c r="K2695" s="67">
        <v>0</v>
      </c>
      <c r="L2695" s="123">
        <f t="shared" si="43"/>
        <v>30575</v>
      </c>
      <c r="M2695" s="118" t="s">
        <v>8561</v>
      </c>
      <c r="N2695" s="113" t="s">
        <v>9526</v>
      </c>
      <c r="S2695" s="118" t="s">
        <v>139</v>
      </c>
      <c r="T2695" s="67" t="s">
        <v>140</v>
      </c>
    </row>
    <row r="2696" spans="1:20" ht="23.25">
      <c r="A2696" s="67" t="s">
        <v>134</v>
      </c>
      <c r="B2696" s="67" t="s">
        <v>9336</v>
      </c>
      <c r="C2696" s="118">
        <v>894</v>
      </c>
      <c r="D2696" s="118" t="s">
        <v>5500</v>
      </c>
      <c r="E2696" s="118" t="s">
        <v>8562</v>
      </c>
      <c r="F2696" s="67" t="s">
        <v>136</v>
      </c>
      <c r="G2696" s="203">
        <v>0</v>
      </c>
      <c r="H2696" s="67" t="s">
        <v>162</v>
      </c>
      <c r="I2696" s="3">
        <v>0</v>
      </c>
      <c r="J2696" s="196">
        <v>39707</v>
      </c>
      <c r="K2696" s="67">
        <v>0</v>
      </c>
      <c r="L2696" s="123">
        <f t="shared" si="43"/>
        <v>30575</v>
      </c>
      <c r="M2696" s="118" t="s">
        <v>8562</v>
      </c>
      <c r="N2696" s="113" t="s">
        <v>9526</v>
      </c>
      <c r="S2696" s="118" t="s">
        <v>139</v>
      </c>
      <c r="T2696" s="67" t="s">
        <v>140</v>
      </c>
    </row>
    <row r="2697" spans="1:20" ht="23.25">
      <c r="A2697" s="67" t="s">
        <v>134</v>
      </c>
      <c r="B2697" s="67" t="s">
        <v>9336</v>
      </c>
      <c r="C2697" s="118">
        <v>167</v>
      </c>
      <c r="D2697" s="118" t="s">
        <v>5500</v>
      </c>
      <c r="E2697" s="118" t="s">
        <v>8563</v>
      </c>
      <c r="F2697" s="67" t="s">
        <v>136</v>
      </c>
      <c r="G2697" s="203">
        <v>0</v>
      </c>
      <c r="H2697" s="67" t="s">
        <v>162</v>
      </c>
      <c r="I2697" s="3">
        <v>0</v>
      </c>
      <c r="J2697" s="196">
        <v>39707</v>
      </c>
      <c r="K2697" s="67">
        <v>0</v>
      </c>
      <c r="L2697" s="123">
        <f t="shared" si="43"/>
        <v>30575</v>
      </c>
      <c r="M2697" s="118" t="s">
        <v>8563</v>
      </c>
      <c r="N2697" s="113" t="s">
        <v>9526</v>
      </c>
      <c r="S2697" s="118" t="s">
        <v>139</v>
      </c>
      <c r="T2697" s="67" t="s">
        <v>140</v>
      </c>
    </row>
    <row r="2698" spans="1:20" ht="23.25">
      <c r="A2698" s="67" t="s">
        <v>134</v>
      </c>
      <c r="B2698" s="67" t="s">
        <v>9336</v>
      </c>
      <c r="C2698" s="118">
        <v>898</v>
      </c>
      <c r="D2698" s="118" t="s">
        <v>5500</v>
      </c>
      <c r="E2698" s="118" t="s">
        <v>8564</v>
      </c>
      <c r="F2698" s="67" t="s">
        <v>136</v>
      </c>
      <c r="G2698" s="203">
        <v>0</v>
      </c>
      <c r="H2698" s="67" t="s">
        <v>162</v>
      </c>
      <c r="I2698" s="3">
        <v>0</v>
      </c>
      <c r="J2698" s="196">
        <v>39707</v>
      </c>
      <c r="K2698" s="67">
        <v>0</v>
      </c>
      <c r="L2698" s="123">
        <f t="shared" si="43"/>
        <v>30575</v>
      </c>
      <c r="M2698" s="118" t="s">
        <v>8564</v>
      </c>
      <c r="N2698" s="113" t="s">
        <v>9526</v>
      </c>
      <c r="S2698" s="118" t="s">
        <v>139</v>
      </c>
      <c r="T2698" s="67" t="s">
        <v>140</v>
      </c>
    </row>
    <row r="2699" spans="1:20" ht="23.25">
      <c r="A2699" s="67" t="s">
        <v>134</v>
      </c>
      <c r="B2699" s="67" t="s">
        <v>9336</v>
      </c>
      <c r="C2699" s="118">
        <v>902</v>
      </c>
      <c r="D2699" s="118" t="s">
        <v>5500</v>
      </c>
      <c r="E2699" s="118" t="s">
        <v>8565</v>
      </c>
      <c r="F2699" s="67" t="s">
        <v>136</v>
      </c>
      <c r="G2699" s="203">
        <v>0</v>
      </c>
      <c r="H2699" s="67" t="s">
        <v>162</v>
      </c>
      <c r="I2699" s="3">
        <v>0</v>
      </c>
      <c r="J2699" s="196">
        <v>39707</v>
      </c>
      <c r="K2699" s="67">
        <v>0</v>
      </c>
      <c r="L2699" s="123">
        <f t="shared" si="43"/>
        <v>30575</v>
      </c>
      <c r="M2699" s="118" t="s">
        <v>8565</v>
      </c>
      <c r="N2699" s="113" t="s">
        <v>9526</v>
      </c>
      <c r="S2699" s="118" t="s">
        <v>139</v>
      </c>
      <c r="T2699" s="67" t="s">
        <v>140</v>
      </c>
    </row>
    <row r="2700" spans="1:20" ht="23.25">
      <c r="A2700" s="67" t="s">
        <v>134</v>
      </c>
      <c r="B2700" s="67" t="s">
        <v>9336</v>
      </c>
      <c r="C2700" s="118">
        <v>905</v>
      </c>
      <c r="D2700" s="118" t="s">
        <v>5500</v>
      </c>
      <c r="E2700" s="118" t="s">
        <v>8566</v>
      </c>
      <c r="F2700" s="67" t="s">
        <v>136</v>
      </c>
      <c r="G2700" s="203">
        <v>0</v>
      </c>
      <c r="H2700" s="67" t="s">
        <v>162</v>
      </c>
      <c r="I2700" s="3">
        <v>0</v>
      </c>
      <c r="J2700" s="196">
        <v>39707</v>
      </c>
      <c r="K2700" s="67">
        <v>0</v>
      </c>
      <c r="L2700" s="123">
        <f t="shared" si="43"/>
        <v>30575</v>
      </c>
      <c r="M2700" s="118" t="s">
        <v>8566</v>
      </c>
      <c r="N2700" s="113" t="s">
        <v>9526</v>
      </c>
      <c r="S2700" s="118" t="s">
        <v>139</v>
      </c>
      <c r="T2700" s="67" t="s">
        <v>140</v>
      </c>
    </row>
    <row r="2701" spans="1:20" ht="23.25">
      <c r="A2701" s="67" t="s">
        <v>134</v>
      </c>
      <c r="B2701" s="67" t="s">
        <v>9336</v>
      </c>
      <c r="C2701" s="118">
        <v>165</v>
      </c>
      <c r="D2701" s="118" t="s">
        <v>5500</v>
      </c>
      <c r="E2701" s="118" t="s">
        <v>8567</v>
      </c>
      <c r="F2701" s="67" t="s">
        <v>136</v>
      </c>
      <c r="G2701" s="203">
        <v>0</v>
      </c>
      <c r="H2701" s="67" t="s">
        <v>162</v>
      </c>
      <c r="I2701" s="3">
        <v>0</v>
      </c>
      <c r="J2701" s="196">
        <v>39707</v>
      </c>
      <c r="K2701" s="67">
        <v>0</v>
      </c>
      <c r="L2701" s="123">
        <f t="shared" si="43"/>
        <v>30575</v>
      </c>
      <c r="M2701" s="118" t="s">
        <v>8567</v>
      </c>
      <c r="N2701" s="113" t="s">
        <v>9526</v>
      </c>
      <c r="S2701" s="118" t="s">
        <v>139</v>
      </c>
      <c r="T2701" s="67" t="s">
        <v>140</v>
      </c>
    </row>
    <row r="2702" spans="1:20" ht="23.25">
      <c r="A2702" s="67" t="s">
        <v>134</v>
      </c>
      <c r="B2702" s="67" t="s">
        <v>9336</v>
      </c>
      <c r="C2702" s="118">
        <v>909</v>
      </c>
      <c r="D2702" s="118" t="s">
        <v>5542</v>
      </c>
      <c r="E2702" s="118" t="s">
        <v>8568</v>
      </c>
      <c r="F2702" s="67" t="s">
        <v>136</v>
      </c>
      <c r="G2702" s="203">
        <v>0</v>
      </c>
      <c r="H2702" s="67" t="s">
        <v>162</v>
      </c>
      <c r="I2702" s="3">
        <v>0</v>
      </c>
      <c r="J2702" s="196">
        <v>39707</v>
      </c>
      <c r="K2702" s="67">
        <v>0</v>
      </c>
      <c r="L2702" s="123">
        <f t="shared" si="43"/>
        <v>30575</v>
      </c>
      <c r="M2702" s="118" t="s">
        <v>8568</v>
      </c>
      <c r="N2702" s="113" t="s">
        <v>9526</v>
      </c>
      <c r="S2702" s="118" t="s">
        <v>139</v>
      </c>
      <c r="T2702" s="67" t="s">
        <v>140</v>
      </c>
    </row>
    <row r="2703" spans="1:20" ht="23.25">
      <c r="A2703" s="67" t="s">
        <v>134</v>
      </c>
      <c r="B2703" s="67" t="s">
        <v>9336</v>
      </c>
      <c r="C2703" s="118">
        <v>912</v>
      </c>
      <c r="D2703" s="118" t="s">
        <v>5620</v>
      </c>
      <c r="E2703" s="118" t="s">
        <v>8569</v>
      </c>
      <c r="F2703" s="67" t="s">
        <v>136</v>
      </c>
      <c r="G2703" s="203">
        <v>0</v>
      </c>
      <c r="H2703" s="67" t="s">
        <v>162</v>
      </c>
      <c r="I2703" s="3">
        <v>0</v>
      </c>
      <c r="J2703" s="196">
        <v>39707</v>
      </c>
      <c r="K2703" s="67">
        <v>0</v>
      </c>
      <c r="L2703" s="123">
        <f t="shared" si="43"/>
        <v>30575</v>
      </c>
      <c r="M2703" s="118" t="s">
        <v>8569</v>
      </c>
      <c r="N2703" s="113" t="s">
        <v>9526</v>
      </c>
      <c r="S2703" s="118" t="s">
        <v>139</v>
      </c>
      <c r="T2703" s="67" t="s">
        <v>140</v>
      </c>
    </row>
    <row r="2704" spans="1:20" ht="23.25">
      <c r="A2704" s="67" t="s">
        <v>134</v>
      </c>
      <c r="B2704" s="67" t="s">
        <v>9336</v>
      </c>
      <c r="C2704" s="118">
        <v>913</v>
      </c>
      <c r="D2704" s="118" t="s">
        <v>9364</v>
      </c>
      <c r="E2704" s="118" t="s">
        <v>8570</v>
      </c>
      <c r="F2704" s="67" t="s">
        <v>136</v>
      </c>
      <c r="G2704" s="203">
        <v>0</v>
      </c>
      <c r="H2704" s="67" t="s">
        <v>162</v>
      </c>
      <c r="I2704" s="3">
        <v>0</v>
      </c>
      <c r="J2704" s="196">
        <v>39707</v>
      </c>
      <c r="K2704" s="67">
        <v>0</v>
      </c>
      <c r="L2704" s="123">
        <f t="shared" si="43"/>
        <v>30575</v>
      </c>
      <c r="M2704" s="118" t="s">
        <v>8570</v>
      </c>
      <c r="N2704" s="113" t="s">
        <v>9526</v>
      </c>
      <c r="S2704" s="118" t="s">
        <v>139</v>
      </c>
      <c r="T2704" s="67" t="s">
        <v>140</v>
      </c>
    </row>
    <row r="2705" spans="1:21" ht="23.25">
      <c r="A2705" s="67" t="s">
        <v>134</v>
      </c>
      <c r="B2705" s="67" t="s">
        <v>9336</v>
      </c>
      <c r="C2705" s="118">
        <v>914</v>
      </c>
      <c r="D2705" s="118" t="s">
        <v>9394</v>
      </c>
      <c r="E2705" s="118" t="s">
        <v>8571</v>
      </c>
      <c r="F2705" s="67" t="s">
        <v>136</v>
      </c>
      <c r="G2705" s="203">
        <v>0</v>
      </c>
      <c r="H2705" s="67" t="s">
        <v>162</v>
      </c>
      <c r="I2705" s="3">
        <v>0</v>
      </c>
      <c r="J2705" s="196">
        <v>39707</v>
      </c>
      <c r="K2705" s="67">
        <v>0</v>
      </c>
      <c r="L2705" s="123">
        <f t="shared" si="43"/>
        <v>30575</v>
      </c>
      <c r="M2705" s="118" t="s">
        <v>8571</v>
      </c>
      <c r="N2705" s="113" t="s">
        <v>9526</v>
      </c>
      <c r="S2705" s="118" t="s">
        <v>139</v>
      </c>
      <c r="T2705" s="67" t="s">
        <v>140</v>
      </c>
    </row>
    <row r="2706" spans="1:21" ht="23.25">
      <c r="A2706" s="67" t="s">
        <v>134</v>
      </c>
      <c r="B2706" s="67" t="s">
        <v>9336</v>
      </c>
      <c r="C2706" s="118">
        <v>915</v>
      </c>
      <c r="D2706" s="118" t="s">
        <v>5676</v>
      </c>
      <c r="E2706" s="118" t="s">
        <v>8572</v>
      </c>
      <c r="F2706" s="67" t="s">
        <v>136</v>
      </c>
      <c r="G2706" s="203">
        <v>0</v>
      </c>
      <c r="H2706" s="67" t="s">
        <v>162</v>
      </c>
      <c r="I2706" s="3">
        <v>0</v>
      </c>
      <c r="J2706" s="196">
        <v>39707</v>
      </c>
      <c r="K2706" s="67">
        <v>0</v>
      </c>
      <c r="L2706" s="123">
        <f t="shared" si="43"/>
        <v>30575</v>
      </c>
      <c r="M2706" s="118" t="s">
        <v>8572</v>
      </c>
      <c r="N2706" s="113" t="s">
        <v>9526</v>
      </c>
      <c r="S2706" s="118" t="s">
        <v>139</v>
      </c>
      <c r="T2706" s="67" t="s">
        <v>140</v>
      </c>
    </row>
    <row r="2707" spans="1:21" ht="23.25">
      <c r="A2707" s="67" t="s">
        <v>134</v>
      </c>
      <c r="B2707" s="67" t="s">
        <v>9336</v>
      </c>
      <c r="C2707" s="118">
        <v>916</v>
      </c>
      <c r="D2707" s="118" t="s">
        <v>9351</v>
      </c>
      <c r="E2707" s="118" t="s">
        <v>8573</v>
      </c>
      <c r="F2707" s="67" t="s">
        <v>136</v>
      </c>
      <c r="G2707" s="203">
        <v>0</v>
      </c>
      <c r="H2707" s="67" t="s">
        <v>162</v>
      </c>
      <c r="I2707" s="3">
        <v>0</v>
      </c>
      <c r="J2707" s="196">
        <v>39707</v>
      </c>
      <c r="K2707" s="67">
        <v>0</v>
      </c>
      <c r="L2707" s="123">
        <f t="shared" si="43"/>
        <v>30575</v>
      </c>
      <c r="M2707" s="118" t="s">
        <v>8573</v>
      </c>
      <c r="N2707" s="113" t="s">
        <v>9526</v>
      </c>
      <c r="S2707" s="118" t="s">
        <v>139</v>
      </c>
      <c r="T2707" s="67" t="s">
        <v>140</v>
      </c>
    </row>
    <row r="2708" spans="1:21" ht="23.25">
      <c r="A2708" s="67" t="s">
        <v>9529</v>
      </c>
      <c r="B2708" s="67" t="s">
        <v>9336</v>
      </c>
      <c r="C2708" s="118">
        <v>3445</v>
      </c>
      <c r="D2708" s="118"/>
      <c r="E2708" s="118" t="s">
        <v>8574</v>
      </c>
      <c r="F2708" s="67" t="s">
        <v>9524</v>
      </c>
      <c r="G2708" s="203">
        <v>0</v>
      </c>
      <c r="H2708" s="67" t="s">
        <v>162</v>
      </c>
      <c r="I2708" s="3">
        <v>0</v>
      </c>
      <c r="J2708" s="196">
        <v>39707</v>
      </c>
      <c r="K2708" s="67">
        <v>0</v>
      </c>
      <c r="L2708" s="123"/>
      <c r="M2708" s="118"/>
      <c r="N2708" s="113" t="s">
        <v>9524</v>
      </c>
      <c r="S2708" s="118" t="s">
        <v>138</v>
      </c>
      <c r="T2708" s="118" t="s">
        <v>138</v>
      </c>
      <c r="U2708" s="118" t="s">
        <v>138</v>
      </c>
    </row>
    <row r="2709" spans="1:21" ht="23.25">
      <c r="A2709" s="67" t="s">
        <v>9529</v>
      </c>
      <c r="B2709" s="67" t="s">
        <v>9336</v>
      </c>
      <c r="C2709" s="118">
        <v>3446</v>
      </c>
      <c r="D2709" s="118"/>
      <c r="E2709" s="118" t="s">
        <v>8575</v>
      </c>
      <c r="F2709" s="67" t="s">
        <v>9524</v>
      </c>
      <c r="G2709" s="203">
        <v>0</v>
      </c>
      <c r="H2709" s="67" t="s">
        <v>162</v>
      </c>
      <c r="I2709" s="3">
        <v>0</v>
      </c>
      <c r="J2709" s="196">
        <v>39707</v>
      </c>
      <c r="K2709" s="67">
        <v>0</v>
      </c>
      <c r="L2709" s="123"/>
      <c r="M2709" s="118"/>
      <c r="N2709" s="113" t="s">
        <v>9524</v>
      </c>
      <c r="S2709" s="118" t="s">
        <v>138</v>
      </c>
      <c r="T2709" s="118" t="s">
        <v>138</v>
      </c>
      <c r="U2709" s="118" t="s">
        <v>138</v>
      </c>
    </row>
    <row r="2710" spans="1:21" ht="23.25">
      <c r="A2710" s="67" t="s">
        <v>134</v>
      </c>
      <c r="B2710" s="67" t="s">
        <v>9336</v>
      </c>
      <c r="C2710" s="118">
        <v>918</v>
      </c>
      <c r="D2710" s="118" t="s">
        <v>5546</v>
      </c>
      <c r="E2710" s="118" t="s">
        <v>8576</v>
      </c>
      <c r="F2710" s="67" t="s">
        <v>136</v>
      </c>
      <c r="G2710" s="203">
        <v>0</v>
      </c>
      <c r="H2710" s="67" t="s">
        <v>162</v>
      </c>
      <c r="I2710" s="3">
        <v>0</v>
      </c>
      <c r="J2710" s="196">
        <v>39707</v>
      </c>
      <c r="K2710" s="67">
        <v>0</v>
      </c>
      <c r="L2710" s="123">
        <f t="shared" si="43"/>
        <v>30575</v>
      </c>
      <c r="M2710" s="118" t="s">
        <v>8576</v>
      </c>
      <c r="N2710" s="113" t="s">
        <v>9526</v>
      </c>
      <c r="S2710" s="118" t="s">
        <v>139</v>
      </c>
      <c r="T2710" s="67" t="s">
        <v>140</v>
      </c>
    </row>
    <row r="2711" spans="1:21" ht="23.25">
      <c r="A2711" s="67" t="s">
        <v>134</v>
      </c>
      <c r="B2711" s="67" t="s">
        <v>9336</v>
      </c>
      <c r="C2711" s="118">
        <v>3447</v>
      </c>
      <c r="D2711" s="118" t="s">
        <v>9395</v>
      </c>
      <c r="E2711" s="118" t="s">
        <v>8577</v>
      </c>
      <c r="F2711" s="67" t="s">
        <v>9524</v>
      </c>
      <c r="G2711" s="203">
        <v>0</v>
      </c>
      <c r="H2711" s="67" t="s">
        <v>162</v>
      </c>
      <c r="I2711" s="3">
        <v>0</v>
      </c>
      <c r="J2711" s="196">
        <v>39707</v>
      </c>
      <c r="K2711" s="67">
        <v>0</v>
      </c>
      <c r="L2711" s="123">
        <f t="shared" si="43"/>
        <v>30575</v>
      </c>
      <c r="M2711" s="118" t="s">
        <v>8577</v>
      </c>
      <c r="N2711" s="113" t="s">
        <v>9526</v>
      </c>
      <c r="S2711" s="118" t="s">
        <v>139</v>
      </c>
      <c r="T2711" s="67" t="s">
        <v>140</v>
      </c>
    </row>
    <row r="2712" spans="1:21" ht="23.25">
      <c r="A2712" s="67" t="s">
        <v>134</v>
      </c>
      <c r="B2712" s="67" t="s">
        <v>9336</v>
      </c>
      <c r="C2712" s="118">
        <v>919</v>
      </c>
      <c r="D2712" s="118" t="s">
        <v>9349</v>
      </c>
      <c r="E2712" s="118" t="s">
        <v>8578</v>
      </c>
      <c r="F2712" s="67" t="s">
        <v>136</v>
      </c>
      <c r="G2712" s="203">
        <v>0</v>
      </c>
      <c r="H2712" s="67" t="s">
        <v>162</v>
      </c>
      <c r="I2712" s="3">
        <v>0</v>
      </c>
      <c r="J2712" s="196">
        <v>39707</v>
      </c>
      <c r="K2712" s="67">
        <v>0</v>
      </c>
      <c r="L2712" s="123">
        <f t="shared" si="43"/>
        <v>30575</v>
      </c>
      <c r="M2712" s="118" t="s">
        <v>8578</v>
      </c>
      <c r="N2712" s="113" t="s">
        <v>9526</v>
      </c>
      <c r="S2712" s="118" t="s">
        <v>139</v>
      </c>
      <c r="T2712" s="67" t="s">
        <v>140</v>
      </c>
    </row>
    <row r="2713" spans="1:21" ht="23.25">
      <c r="A2713" s="67" t="s">
        <v>134</v>
      </c>
      <c r="B2713" s="67" t="s">
        <v>9336</v>
      </c>
      <c r="C2713" s="118">
        <v>920</v>
      </c>
      <c r="D2713" s="118" t="s">
        <v>9397</v>
      </c>
      <c r="E2713" s="118" t="s">
        <v>8579</v>
      </c>
      <c r="F2713" s="67" t="s">
        <v>136</v>
      </c>
      <c r="G2713" s="203">
        <v>0</v>
      </c>
      <c r="H2713" s="67" t="s">
        <v>162</v>
      </c>
      <c r="I2713" s="3">
        <v>0</v>
      </c>
      <c r="J2713" s="196">
        <v>39707</v>
      </c>
      <c r="K2713" s="67">
        <v>0</v>
      </c>
      <c r="L2713" s="123">
        <f t="shared" si="43"/>
        <v>30575</v>
      </c>
      <c r="M2713" s="118" t="s">
        <v>8579</v>
      </c>
      <c r="N2713" s="113" t="s">
        <v>9526</v>
      </c>
      <c r="S2713" s="118" t="s">
        <v>139</v>
      </c>
      <c r="T2713" s="67" t="s">
        <v>140</v>
      </c>
    </row>
    <row r="2714" spans="1:21" ht="23.25">
      <c r="A2714" s="67" t="s">
        <v>134</v>
      </c>
      <c r="B2714" s="67" t="s">
        <v>9336</v>
      </c>
      <c r="C2714" s="118">
        <v>921</v>
      </c>
      <c r="D2714" s="118" t="s">
        <v>5490</v>
      </c>
      <c r="E2714" s="118" t="s">
        <v>8580</v>
      </c>
      <c r="F2714" s="67" t="s">
        <v>136</v>
      </c>
      <c r="G2714" s="203">
        <v>0</v>
      </c>
      <c r="H2714" s="67" t="s">
        <v>162</v>
      </c>
      <c r="I2714" s="3">
        <v>0</v>
      </c>
      <c r="J2714" s="196">
        <v>39707</v>
      </c>
      <c r="K2714" s="67">
        <v>0</v>
      </c>
      <c r="L2714" s="123">
        <f t="shared" si="43"/>
        <v>30575</v>
      </c>
      <c r="M2714" s="118" t="s">
        <v>8580</v>
      </c>
      <c r="N2714" s="113" t="s">
        <v>9526</v>
      </c>
      <c r="S2714" s="118" t="s">
        <v>139</v>
      </c>
      <c r="T2714" s="67" t="s">
        <v>140</v>
      </c>
    </row>
    <row r="2715" spans="1:21" ht="23.25">
      <c r="A2715" s="67" t="s">
        <v>134</v>
      </c>
      <c r="B2715" s="67" t="s">
        <v>9336</v>
      </c>
      <c r="C2715" s="118">
        <v>922</v>
      </c>
      <c r="D2715" s="118" t="s">
        <v>9398</v>
      </c>
      <c r="E2715" s="118" t="s">
        <v>8581</v>
      </c>
      <c r="F2715" s="67" t="s">
        <v>136</v>
      </c>
      <c r="G2715" s="203">
        <v>0</v>
      </c>
      <c r="H2715" s="67" t="s">
        <v>162</v>
      </c>
      <c r="I2715" s="3">
        <v>0</v>
      </c>
      <c r="J2715" s="196">
        <v>39707</v>
      </c>
      <c r="K2715" s="67">
        <v>0</v>
      </c>
      <c r="L2715" s="123">
        <f t="shared" si="43"/>
        <v>30575</v>
      </c>
      <c r="M2715" s="118" t="s">
        <v>8581</v>
      </c>
      <c r="N2715" s="113" t="s">
        <v>9526</v>
      </c>
      <c r="S2715" s="118" t="s">
        <v>139</v>
      </c>
      <c r="T2715" s="67" t="s">
        <v>140</v>
      </c>
    </row>
    <row r="2716" spans="1:21" ht="23.25">
      <c r="A2716" s="67" t="s">
        <v>134</v>
      </c>
      <c r="B2716" s="67" t="s">
        <v>9336</v>
      </c>
      <c r="C2716" s="118">
        <v>923</v>
      </c>
      <c r="D2716" s="118" t="s">
        <v>5573</v>
      </c>
      <c r="E2716" s="118" t="s">
        <v>8582</v>
      </c>
      <c r="F2716" s="67" t="s">
        <v>136</v>
      </c>
      <c r="G2716" s="203">
        <v>0</v>
      </c>
      <c r="H2716" s="67" t="s">
        <v>162</v>
      </c>
      <c r="I2716" s="3">
        <v>0</v>
      </c>
      <c r="J2716" s="196">
        <v>39707</v>
      </c>
      <c r="K2716" s="67">
        <v>0</v>
      </c>
      <c r="L2716" s="123">
        <f t="shared" si="43"/>
        <v>30575</v>
      </c>
      <c r="M2716" s="118" t="s">
        <v>8582</v>
      </c>
      <c r="N2716" s="113" t="s">
        <v>9526</v>
      </c>
      <c r="S2716" s="118" t="s">
        <v>139</v>
      </c>
      <c r="T2716" s="67" t="s">
        <v>140</v>
      </c>
    </row>
    <row r="2717" spans="1:21" ht="23.25">
      <c r="A2717" s="67" t="s">
        <v>134</v>
      </c>
      <c r="B2717" s="67" t="s">
        <v>9336</v>
      </c>
      <c r="C2717" s="118">
        <v>924</v>
      </c>
      <c r="D2717" s="118" t="s">
        <v>5484</v>
      </c>
      <c r="E2717" s="118" t="s">
        <v>8583</v>
      </c>
      <c r="F2717" s="67" t="s">
        <v>136</v>
      </c>
      <c r="G2717" s="203">
        <v>0</v>
      </c>
      <c r="H2717" s="67" t="s">
        <v>162</v>
      </c>
      <c r="I2717" s="3">
        <v>0</v>
      </c>
      <c r="J2717" s="196">
        <v>39707</v>
      </c>
      <c r="K2717" s="67">
        <v>0</v>
      </c>
      <c r="L2717" s="123">
        <f t="shared" si="43"/>
        <v>30575</v>
      </c>
      <c r="M2717" s="118" t="s">
        <v>8583</v>
      </c>
      <c r="N2717" s="113" t="s">
        <v>9526</v>
      </c>
      <c r="S2717" s="118" t="s">
        <v>139</v>
      </c>
      <c r="T2717" s="67" t="s">
        <v>140</v>
      </c>
    </row>
    <row r="2718" spans="1:21" ht="23.25">
      <c r="A2718" s="67" t="s">
        <v>134</v>
      </c>
      <c r="B2718" s="67" t="s">
        <v>9336</v>
      </c>
      <c r="C2718" s="118">
        <v>925</v>
      </c>
      <c r="D2718" s="118" t="s">
        <v>5713</v>
      </c>
      <c r="E2718" s="118" t="s">
        <v>8584</v>
      </c>
      <c r="F2718" s="67" t="s">
        <v>136</v>
      </c>
      <c r="G2718" s="203">
        <v>0</v>
      </c>
      <c r="H2718" s="67" t="s">
        <v>162</v>
      </c>
      <c r="I2718" s="3">
        <v>0</v>
      </c>
      <c r="J2718" s="196">
        <v>39707</v>
      </c>
      <c r="K2718" s="67">
        <v>0</v>
      </c>
      <c r="L2718" s="123">
        <f t="shared" si="43"/>
        <v>30575</v>
      </c>
      <c r="M2718" s="118" t="s">
        <v>8584</v>
      </c>
      <c r="N2718" s="113" t="s">
        <v>9526</v>
      </c>
      <c r="S2718" s="118" t="s">
        <v>139</v>
      </c>
      <c r="T2718" s="67" t="s">
        <v>140</v>
      </c>
    </row>
    <row r="2719" spans="1:21" ht="23.25">
      <c r="A2719" s="67" t="s">
        <v>134</v>
      </c>
      <c r="B2719" s="67" t="s">
        <v>9336</v>
      </c>
      <c r="C2719" s="118">
        <v>926</v>
      </c>
      <c r="D2719" s="118" t="s">
        <v>9399</v>
      </c>
      <c r="E2719" s="118" t="s">
        <v>8585</v>
      </c>
      <c r="F2719" s="67" t="s">
        <v>136</v>
      </c>
      <c r="G2719" s="203">
        <v>0</v>
      </c>
      <c r="H2719" s="67" t="s">
        <v>162</v>
      </c>
      <c r="I2719" s="3">
        <v>0</v>
      </c>
      <c r="J2719" s="196">
        <v>39707</v>
      </c>
      <c r="K2719" s="67">
        <v>0</v>
      </c>
      <c r="L2719" s="123">
        <f t="shared" si="43"/>
        <v>30575</v>
      </c>
      <c r="M2719" s="118" t="s">
        <v>8585</v>
      </c>
      <c r="N2719" s="113" t="s">
        <v>9526</v>
      </c>
      <c r="S2719" s="118" t="s">
        <v>139</v>
      </c>
      <c r="T2719" s="67" t="s">
        <v>140</v>
      </c>
    </row>
    <row r="2720" spans="1:21" ht="23.25">
      <c r="A2720" s="67" t="s">
        <v>134</v>
      </c>
      <c r="B2720" s="67" t="s">
        <v>9336</v>
      </c>
      <c r="C2720" s="118">
        <v>927</v>
      </c>
      <c r="D2720" s="118" t="s">
        <v>9400</v>
      </c>
      <c r="E2720" s="118" t="s">
        <v>8586</v>
      </c>
      <c r="F2720" s="67" t="s">
        <v>136</v>
      </c>
      <c r="G2720" s="203">
        <v>0</v>
      </c>
      <c r="H2720" s="67" t="s">
        <v>162</v>
      </c>
      <c r="I2720" s="3">
        <v>0</v>
      </c>
      <c r="J2720" s="196">
        <v>39707</v>
      </c>
      <c r="K2720" s="67">
        <v>0</v>
      </c>
      <c r="L2720" s="123">
        <f t="shared" si="43"/>
        <v>30575</v>
      </c>
      <c r="M2720" s="118" t="s">
        <v>8586</v>
      </c>
      <c r="N2720" s="113" t="s">
        <v>9526</v>
      </c>
      <c r="S2720" s="118" t="s">
        <v>139</v>
      </c>
      <c r="T2720" s="67" t="s">
        <v>140</v>
      </c>
    </row>
    <row r="2721" spans="1:20" ht="23.25">
      <c r="A2721" s="67" t="s">
        <v>134</v>
      </c>
      <c r="B2721" s="67" t="s">
        <v>9336</v>
      </c>
      <c r="C2721" s="118">
        <v>929</v>
      </c>
      <c r="D2721" s="118" t="s">
        <v>9401</v>
      </c>
      <c r="E2721" s="118" t="s">
        <v>8587</v>
      </c>
      <c r="F2721" s="67" t="s">
        <v>136</v>
      </c>
      <c r="G2721" s="203">
        <v>0</v>
      </c>
      <c r="H2721" s="67" t="s">
        <v>162</v>
      </c>
      <c r="I2721" s="3">
        <v>0</v>
      </c>
      <c r="J2721" s="196">
        <v>39707</v>
      </c>
      <c r="K2721" s="67">
        <v>0</v>
      </c>
      <c r="L2721" s="123">
        <f t="shared" si="43"/>
        <v>30575</v>
      </c>
      <c r="M2721" s="118" t="s">
        <v>8587</v>
      </c>
      <c r="N2721" s="113" t="s">
        <v>9526</v>
      </c>
      <c r="S2721" s="118" t="s">
        <v>139</v>
      </c>
      <c r="T2721" s="67" t="s">
        <v>140</v>
      </c>
    </row>
    <row r="2722" spans="1:20" ht="23.25">
      <c r="A2722" s="67" t="s">
        <v>134</v>
      </c>
      <c r="B2722" s="67" t="s">
        <v>9336</v>
      </c>
      <c r="C2722" s="118">
        <v>930</v>
      </c>
      <c r="D2722" s="118" t="s">
        <v>9352</v>
      </c>
      <c r="E2722" s="118" t="s">
        <v>8588</v>
      </c>
      <c r="F2722" s="67" t="s">
        <v>136</v>
      </c>
      <c r="G2722" s="203">
        <v>0</v>
      </c>
      <c r="H2722" s="67" t="s">
        <v>162</v>
      </c>
      <c r="I2722" s="3">
        <v>0</v>
      </c>
      <c r="J2722" s="196">
        <v>39707</v>
      </c>
      <c r="K2722" s="67">
        <v>0</v>
      </c>
      <c r="L2722" s="123">
        <f t="shared" si="43"/>
        <v>30575</v>
      </c>
      <c r="M2722" s="118" t="s">
        <v>8588</v>
      </c>
      <c r="N2722" s="113" t="s">
        <v>9526</v>
      </c>
      <c r="S2722" s="118" t="s">
        <v>139</v>
      </c>
      <c r="T2722" s="67" t="s">
        <v>140</v>
      </c>
    </row>
    <row r="2723" spans="1:20" ht="23.25">
      <c r="A2723" s="67" t="s">
        <v>134</v>
      </c>
      <c r="B2723" s="67" t="s">
        <v>9336</v>
      </c>
      <c r="C2723" s="118">
        <v>931</v>
      </c>
      <c r="D2723" s="118" t="s">
        <v>9402</v>
      </c>
      <c r="E2723" s="118" t="s">
        <v>8589</v>
      </c>
      <c r="F2723" s="67" t="s">
        <v>136</v>
      </c>
      <c r="G2723" s="203">
        <v>0</v>
      </c>
      <c r="H2723" s="67" t="s">
        <v>162</v>
      </c>
      <c r="I2723" s="3">
        <v>0</v>
      </c>
      <c r="J2723" s="196">
        <v>39707</v>
      </c>
      <c r="K2723" s="67">
        <v>0</v>
      </c>
      <c r="L2723" s="123">
        <f t="shared" si="43"/>
        <v>30575</v>
      </c>
      <c r="M2723" s="118" t="s">
        <v>8589</v>
      </c>
      <c r="N2723" s="113" t="s">
        <v>9526</v>
      </c>
      <c r="S2723" s="118" t="s">
        <v>139</v>
      </c>
      <c r="T2723" s="67" t="s">
        <v>140</v>
      </c>
    </row>
    <row r="2724" spans="1:20" ht="23.25">
      <c r="A2724" s="67" t="s">
        <v>134</v>
      </c>
      <c r="B2724" s="67" t="s">
        <v>9336</v>
      </c>
      <c r="C2724" s="118">
        <v>932</v>
      </c>
      <c r="D2724" s="118" t="s">
        <v>9403</v>
      </c>
      <c r="E2724" s="118" t="s">
        <v>8590</v>
      </c>
      <c r="F2724" s="67" t="s">
        <v>136</v>
      </c>
      <c r="G2724" s="203">
        <v>0</v>
      </c>
      <c r="H2724" s="67" t="s">
        <v>162</v>
      </c>
      <c r="I2724" s="3">
        <v>0</v>
      </c>
      <c r="J2724" s="196">
        <v>39707</v>
      </c>
      <c r="K2724" s="67">
        <v>0</v>
      </c>
      <c r="L2724" s="123">
        <f t="shared" si="43"/>
        <v>30575</v>
      </c>
      <c r="M2724" s="118" t="s">
        <v>8590</v>
      </c>
      <c r="N2724" s="113" t="s">
        <v>9526</v>
      </c>
      <c r="S2724" s="118" t="s">
        <v>139</v>
      </c>
      <c r="T2724" s="67" t="s">
        <v>140</v>
      </c>
    </row>
    <row r="2725" spans="1:20" ht="23.25">
      <c r="A2725" s="67" t="s">
        <v>134</v>
      </c>
      <c r="B2725" s="67" t="s">
        <v>9336</v>
      </c>
      <c r="C2725" s="118">
        <v>933</v>
      </c>
      <c r="D2725" s="118" t="s">
        <v>9404</v>
      </c>
      <c r="E2725" s="118" t="s">
        <v>8591</v>
      </c>
      <c r="F2725" s="67" t="s">
        <v>136</v>
      </c>
      <c r="G2725" s="203">
        <v>0</v>
      </c>
      <c r="H2725" s="67" t="s">
        <v>162</v>
      </c>
      <c r="I2725" s="3">
        <v>0</v>
      </c>
      <c r="J2725" s="196">
        <v>39707</v>
      </c>
      <c r="K2725" s="67">
        <v>0</v>
      </c>
      <c r="L2725" s="123">
        <f t="shared" si="43"/>
        <v>30575</v>
      </c>
      <c r="M2725" s="118" t="s">
        <v>8591</v>
      </c>
      <c r="N2725" s="113" t="s">
        <v>9526</v>
      </c>
      <c r="S2725" s="118" t="s">
        <v>139</v>
      </c>
      <c r="T2725" s="67" t="s">
        <v>140</v>
      </c>
    </row>
    <row r="2726" spans="1:20" ht="23.25">
      <c r="A2726" s="67" t="s">
        <v>134</v>
      </c>
      <c r="B2726" s="67" t="s">
        <v>9336</v>
      </c>
      <c r="C2726" s="118">
        <v>935</v>
      </c>
      <c r="D2726" s="118" t="s">
        <v>5500</v>
      </c>
      <c r="E2726" s="118" t="s">
        <v>8592</v>
      </c>
      <c r="F2726" s="67" t="s">
        <v>136</v>
      </c>
      <c r="G2726" s="203">
        <v>0</v>
      </c>
      <c r="H2726" s="67" t="s">
        <v>162</v>
      </c>
      <c r="I2726" s="3">
        <v>0</v>
      </c>
      <c r="J2726" s="196">
        <v>39707</v>
      </c>
      <c r="K2726" s="67">
        <v>0</v>
      </c>
      <c r="L2726" s="123">
        <f t="shared" si="43"/>
        <v>30575</v>
      </c>
      <c r="M2726" s="118" t="s">
        <v>8592</v>
      </c>
      <c r="N2726" s="113" t="s">
        <v>9526</v>
      </c>
      <c r="S2726" s="118" t="s">
        <v>139</v>
      </c>
      <c r="T2726" s="67" t="s">
        <v>140</v>
      </c>
    </row>
    <row r="2727" spans="1:20" ht="23.25">
      <c r="A2727" s="67" t="s">
        <v>134</v>
      </c>
      <c r="B2727" s="67" t="s">
        <v>9336</v>
      </c>
      <c r="C2727" s="118">
        <v>936</v>
      </c>
      <c r="D2727" s="118" t="s">
        <v>5500</v>
      </c>
      <c r="E2727" s="118" t="s">
        <v>8593</v>
      </c>
      <c r="F2727" s="67" t="s">
        <v>136</v>
      </c>
      <c r="G2727" s="203">
        <v>0</v>
      </c>
      <c r="H2727" s="67" t="s">
        <v>162</v>
      </c>
      <c r="I2727" s="3">
        <v>0</v>
      </c>
      <c r="J2727" s="196">
        <v>39707</v>
      </c>
      <c r="K2727" s="67">
        <v>0</v>
      </c>
      <c r="L2727" s="123">
        <f t="shared" si="43"/>
        <v>30575</v>
      </c>
      <c r="M2727" s="118" t="s">
        <v>8593</v>
      </c>
      <c r="N2727" s="113" t="s">
        <v>9526</v>
      </c>
      <c r="S2727" s="118" t="s">
        <v>139</v>
      </c>
      <c r="T2727" s="67" t="s">
        <v>140</v>
      </c>
    </row>
    <row r="2728" spans="1:20" ht="23.25">
      <c r="A2728" s="67" t="s">
        <v>134</v>
      </c>
      <c r="B2728" s="67" t="s">
        <v>9336</v>
      </c>
      <c r="C2728" s="118">
        <v>947</v>
      </c>
      <c r="D2728" s="118" t="s">
        <v>161</v>
      </c>
      <c r="E2728" s="118" t="s">
        <v>8594</v>
      </c>
      <c r="F2728" s="67" t="s">
        <v>136</v>
      </c>
      <c r="G2728" s="203">
        <v>0</v>
      </c>
      <c r="H2728" s="67" t="s">
        <v>162</v>
      </c>
      <c r="I2728" s="3">
        <v>0</v>
      </c>
      <c r="J2728" s="196">
        <v>39707</v>
      </c>
      <c r="K2728" s="67">
        <v>0</v>
      </c>
      <c r="L2728" s="123">
        <f t="shared" si="43"/>
        <v>30575</v>
      </c>
      <c r="M2728" s="118" t="s">
        <v>8594</v>
      </c>
      <c r="N2728" s="113" t="s">
        <v>9526</v>
      </c>
      <c r="S2728" s="118" t="s">
        <v>139</v>
      </c>
      <c r="T2728" s="67" t="s">
        <v>140</v>
      </c>
    </row>
    <row r="2729" spans="1:20" ht="23.25">
      <c r="A2729" s="67" t="s">
        <v>134</v>
      </c>
      <c r="B2729" s="67" t="s">
        <v>9336</v>
      </c>
      <c r="C2729" s="118">
        <v>949</v>
      </c>
      <c r="D2729" s="118" t="s">
        <v>161</v>
      </c>
      <c r="E2729" s="118" t="s">
        <v>8595</v>
      </c>
      <c r="F2729" s="67" t="s">
        <v>136</v>
      </c>
      <c r="G2729" s="203">
        <v>0</v>
      </c>
      <c r="H2729" s="67" t="s">
        <v>162</v>
      </c>
      <c r="I2729" s="3">
        <v>0</v>
      </c>
      <c r="J2729" s="196">
        <v>39707</v>
      </c>
      <c r="K2729" s="67">
        <v>0</v>
      </c>
      <c r="L2729" s="123">
        <f t="shared" si="43"/>
        <v>30575</v>
      </c>
      <c r="M2729" s="118" t="s">
        <v>8595</v>
      </c>
      <c r="N2729" s="113" t="s">
        <v>9526</v>
      </c>
      <c r="S2729" s="118" t="s">
        <v>139</v>
      </c>
      <c r="T2729" s="67" t="s">
        <v>140</v>
      </c>
    </row>
    <row r="2730" spans="1:20" ht="23.25">
      <c r="A2730" s="67" t="s">
        <v>134</v>
      </c>
      <c r="B2730" s="67" t="s">
        <v>9336</v>
      </c>
      <c r="C2730" s="118">
        <v>950</v>
      </c>
      <c r="D2730" s="118" t="s">
        <v>161</v>
      </c>
      <c r="E2730" s="118" t="s">
        <v>8596</v>
      </c>
      <c r="F2730" s="67" t="s">
        <v>136</v>
      </c>
      <c r="G2730" s="203">
        <v>0</v>
      </c>
      <c r="H2730" s="67" t="s">
        <v>162</v>
      </c>
      <c r="I2730" s="3">
        <v>0</v>
      </c>
      <c r="J2730" s="196">
        <v>39707</v>
      </c>
      <c r="K2730" s="67">
        <v>0</v>
      </c>
      <c r="L2730" s="123">
        <f t="shared" si="43"/>
        <v>30575</v>
      </c>
      <c r="M2730" s="118" t="s">
        <v>8596</v>
      </c>
      <c r="N2730" s="113" t="s">
        <v>9526</v>
      </c>
      <c r="S2730" s="118" t="s">
        <v>139</v>
      </c>
      <c r="T2730" s="67" t="s">
        <v>140</v>
      </c>
    </row>
    <row r="2731" spans="1:20" ht="23.25">
      <c r="A2731" s="67" t="s">
        <v>134</v>
      </c>
      <c r="B2731" s="67" t="s">
        <v>9336</v>
      </c>
      <c r="C2731" s="118">
        <v>954</v>
      </c>
      <c r="D2731" s="118" t="s">
        <v>161</v>
      </c>
      <c r="E2731" s="118" t="s">
        <v>8597</v>
      </c>
      <c r="F2731" s="67" t="s">
        <v>136</v>
      </c>
      <c r="G2731" s="203">
        <v>0</v>
      </c>
      <c r="H2731" s="67" t="s">
        <v>162</v>
      </c>
      <c r="I2731" s="3">
        <v>0</v>
      </c>
      <c r="J2731" s="196">
        <v>39707</v>
      </c>
      <c r="K2731" s="67">
        <v>0</v>
      </c>
      <c r="L2731" s="123">
        <f t="shared" si="43"/>
        <v>30575</v>
      </c>
      <c r="M2731" s="118" t="s">
        <v>8597</v>
      </c>
      <c r="N2731" s="113" t="s">
        <v>9526</v>
      </c>
      <c r="S2731" s="118" t="s">
        <v>139</v>
      </c>
      <c r="T2731" s="67" t="s">
        <v>140</v>
      </c>
    </row>
    <row r="2732" spans="1:20" ht="23.25">
      <c r="A2732" s="67" t="s">
        <v>134</v>
      </c>
      <c r="B2732" s="67" t="s">
        <v>9336</v>
      </c>
      <c r="C2732" s="118">
        <v>956</v>
      </c>
      <c r="D2732" s="118" t="s">
        <v>161</v>
      </c>
      <c r="E2732" s="118" t="s">
        <v>8598</v>
      </c>
      <c r="F2732" s="67" t="s">
        <v>136</v>
      </c>
      <c r="G2732" s="203">
        <v>0</v>
      </c>
      <c r="H2732" s="67" t="s">
        <v>162</v>
      </c>
      <c r="I2732" s="3">
        <v>0</v>
      </c>
      <c r="J2732" s="196">
        <v>39707</v>
      </c>
      <c r="K2732" s="67">
        <v>0</v>
      </c>
      <c r="L2732" s="123">
        <f t="shared" si="43"/>
        <v>30575</v>
      </c>
      <c r="M2732" s="118" t="s">
        <v>8598</v>
      </c>
      <c r="N2732" s="113" t="s">
        <v>9526</v>
      </c>
      <c r="S2732" s="118" t="s">
        <v>139</v>
      </c>
      <c r="T2732" s="67" t="s">
        <v>140</v>
      </c>
    </row>
    <row r="2733" spans="1:20" ht="23.25">
      <c r="A2733" s="67" t="s">
        <v>134</v>
      </c>
      <c r="B2733" s="67" t="s">
        <v>9336</v>
      </c>
      <c r="C2733" s="118">
        <v>960</v>
      </c>
      <c r="D2733" s="118" t="s">
        <v>161</v>
      </c>
      <c r="E2733" s="118" t="s">
        <v>8599</v>
      </c>
      <c r="F2733" s="67" t="s">
        <v>136</v>
      </c>
      <c r="G2733" s="203">
        <v>0</v>
      </c>
      <c r="H2733" s="67" t="s">
        <v>162</v>
      </c>
      <c r="I2733" s="3">
        <v>0</v>
      </c>
      <c r="J2733" s="196">
        <v>39707</v>
      </c>
      <c r="K2733" s="67">
        <v>0</v>
      </c>
      <c r="L2733" s="123">
        <f t="shared" si="43"/>
        <v>30575</v>
      </c>
      <c r="M2733" s="118" t="s">
        <v>8599</v>
      </c>
      <c r="N2733" s="113" t="s">
        <v>9526</v>
      </c>
      <c r="S2733" s="118" t="s">
        <v>139</v>
      </c>
      <c r="T2733" s="67" t="s">
        <v>140</v>
      </c>
    </row>
    <row r="2734" spans="1:20" ht="23.25">
      <c r="A2734" s="67" t="s">
        <v>134</v>
      </c>
      <c r="B2734" s="67" t="s">
        <v>9336</v>
      </c>
      <c r="C2734" s="118">
        <v>961</v>
      </c>
      <c r="D2734" s="118" t="s">
        <v>161</v>
      </c>
      <c r="E2734" s="118" t="s">
        <v>8600</v>
      </c>
      <c r="F2734" s="67" t="s">
        <v>136</v>
      </c>
      <c r="G2734" s="203">
        <v>0</v>
      </c>
      <c r="H2734" s="67" t="s">
        <v>162</v>
      </c>
      <c r="I2734" s="3">
        <v>0</v>
      </c>
      <c r="J2734" s="196">
        <v>39707</v>
      </c>
      <c r="K2734" s="67">
        <v>0</v>
      </c>
      <c r="L2734" s="123">
        <f t="shared" si="43"/>
        <v>30575</v>
      </c>
      <c r="M2734" s="118" t="s">
        <v>8600</v>
      </c>
      <c r="N2734" s="113" t="s">
        <v>9526</v>
      </c>
      <c r="S2734" s="118" t="s">
        <v>139</v>
      </c>
      <c r="T2734" s="67" t="s">
        <v>140</v>
      </c>
    </row>
    <row r="2735" spans="1:20" ht="23.25">
      <c r="A2735" s="67" t="s">
        <v>134</v>
      </c>
      <c r="B2735" s="67" t="s">
        <v>9336</v>
      </c>
      <c r="C2735" s="118">
        <v>963</v>
      </c>
      <c r="D2735" s="118" t="s">
        <v>161</v>
      </c>
      <c r="E2735" s="118" t="s">
        <v>8601</v>
      </c>
      <c r="F2735" s="67" t="s">
        <v>136</v>
      </c>
      <c r="G2735" s="203">
        <v>0</v>
      </c>
      <c r="H2735" s="67" t="s">
        <v>162</v>
      </c>
      <c r="I2735" s="3">
        <v>0</v>
      </c>
      <c r="J2735" s="196">
        <v>39707</v>
      </c>
      <c r="K2735" s="67">
        <v>0</v>
      </c>
      <c r="L2735" s="123">
        <f t="shared" si="43"/>
        <v>30575</v>
      </c>
      <c r="M2735" s="118" t="s">
        <v>8601</v>
      </c>
      <c r="N2735" s="113" t="s">
        <v>9526</v>
      </c>
      <c r="S2735" s="118" t="s">
        <v>139</v>
      </c>
      <c r="T2735" s="67" t="s">
        <v>140</v>
      </c>
    </row>
    <row r="2736" spans="1:20" ht="23.25">
      <c r="A2736" s="67" t="s">
        <v>134</v>
      </c>
      <c r="B2736" s="67" t="s">
        <v>9336</v>
      </c>
      <c r="C2736" s="118">
        <v>966</v>
      </c>
      <c r="D2736" s="118" t="s">
        <v>175</v>
      </c>
      <c r="E2736" s="118" t="s">
        <v>8602</v>
      </c>
      <c r="F2736" s="67" t="s">
        <v>136</v>
      </c>
      <c r="G2736" s="203">
        <v>0</v>
      </c>
      <c r="H2736" s="67" t="s">
        <v>162</v>
      </c>
      <c r="I2736" s="3">
        <v>0</v>
      </c>
      <c r="J2736" s="196">
        <v>39707</v>
      </c>
      <c r="K2736" s="67">
        <v>0</v>
      </c>
      <c r="L2736" s="123">
        <f t="shared" si="43"/>
        <v>30575</v>
      </c>
      <c r="M2736" s="118" t="s">
        <v>8602</v>
      </c>
      <c r="N2736" s="113" t="s">
        <v>9526</v>
      </c>
      <c r="S2736" s="118" t="s">
        <v>139</v>
      </c>
      <c r="T2736" s="67" t="s">
        <v>140</v>
      </c>
    </row>
    <row r="2737" spans="1:20" ht="23.25">
      <c r="A2737" s="67" t="s">
        <v>134</v>
      </c>
      <c r="B2737" s="67" t="s">
        <v>9336</v>
      </c>
      <c r="C2737" s="118">
        <v>968</v>
      </c>
      <c r="D2737" s="118" t="s">
        <v>175</v>
      </c>
      <c r="E2737" s="118" t="s">
        <v>8603</v>
      </c>
      <c r="F2737" s="67" t="s">
        <v>136</v>
      </c>
      <c r="G2737" s="203">
        <v>0</v>
      </c>
      <c r="H2737" s="67" t="s">
        <v>162</v>
      </c>
      <c r="I2737" s="3">
        <v>0</v>
      </c>
      <c r="J2737" s="196">
        <v>39707</v>
      </c>
      <c r="K2737" s="67">
        <v>0</v>
      </c>
      <c r="L2737" s="123">
        <f t="shared" ref="L2737:L2800" si="44">DATE(YEAR(J2737)-25,MONTH(J2737),DAY(J2737))</f>
        <v>30575</v>
      </c>
      <c r="M2737" s="118" t="s">
        <v>8603</v>
      </c>
      <c r="N2737" s="113" t="s">
        <v>9526</v>
      </c>
      <c r="S2737" s="118" t="s">
        <v>139</v>
      </c>
      <c r="T2737" s="67" t="s">
        <v>140</v>
      </c>
    </row>
    <row r="2738" spans="1:20" ht="23.25">
      <c r="A2738" s="67" t="s">
        <v>134</v>
      </c>
      <c r="B2738" s="67" t="s">
        <v>9336</v>
      </c>
      <c r="C2738" s="118">
        <v>152</v>
      </c>
      <c r="D2738" s="118" t="s">
        <v>175</v>
      </c>
      <c r="E2738" s="118" t="s">
        <v>8604</v>
      </c>
      <c r="F2738" s="67" t="s">
        <v>136</v>
      </c>
      <c r="G2738" s="203">
        <v>0</v>
      </c>
      <c r="H2738" s="67" t="s">
        <v>162</v>
      </c>
      <c r="I2738" s="3">
        <v>0</v>
      </c>
      <c r="J2738" s="196">
        <v>39707</v>
      </c>
      <c r="K2738" s="67">
        <v>0</v>
      </c>
      <c r="L2738" s="123">
        <f t="shared" si="44"/>
        <v>30575</v>
      </c>
      <c r="M2738" s="118" t="s">
        <v>8604</v>
      </c>
      <c r="N2738" s="113" t="s">
        <v>9526</v>
      </c>
      <c r="S2738" s="118" t="s">
        <v>139</v>
      </c>
      <c r="T2738" s="67" t="s">
        <v>140</v>
      </c>
    </row>
    <row r="2739" spans="1:20" ht="23.25">
      <c r="A2739" s="67" t="s">
        <v>134</v>
      </c>
      <c r="B2739" s="67" t="s">
        <v>9336</v>
      </c>
      <c r="C2739" s="118">
        <v>971</v>
      </c>
      <c r="D2739" s="118" t="s">
        <v>161</v>
      </c>
      <c r="E2739" s="118" t="s">
        <v>8605</v>
      </c>
      <c r="F2739" s="67" t="s">
        <v>136</v>
      </c>
      <c r="G2739" s="203">
        <v>0</v>
      </c>
      <c r="H2739" s="67" t="s">
        <v>162</v>
      </c>
      <c r="I2739" s="3">
        <v>0</v>
      </c>
      <c r="J2739" s="196">
        <v>39707</v>
      </c>
      <c r="K2739" s="67">
        <v>0</v>
      </c>
      <c r="L2739" s="123">
        <f t="shared" si="44"/>
        <v>30575</v>
      </c>
      <c r="M2739" s="118" t="s">
        <v>8605</v>
      </c>
      <c r="N2739" s="113" t="s">
        <v>9526</v>
      </c>
      <c r="S2739" s="118" t="s">
        <v>139</v>
      </c>
      <c r="T2739" s="67" t="s">
        <v>140</v>
      </c>
    </row>
    <row r="2740" spans="1:20" ht="23.25">
      <c r="A2740" s="67" t="s">
        <v>134</v>
      </c>
      <c r="B2740" s="67" t="s">
        <v>9336</v>
      </c>
      <c r="C2740" s="118">
        <v>973</v>
      </c>
      <c r="D2740" s="118" t="s">
        <v>5494</v>
      </c>
      <c r="E2740" s="118" t="s">
        <v>8606</v>
      </c>
      <c r="F2740" s="67" t="s">
        <v>136</v>
      </c>
      <c r="G2740" s="203">
        <v>0</v>
      </c>
      <c r="H2740" s="67" t="s">
        <v>162</v>
      </c>
      <c r="I2740" s="3">
        <v>0</v>
      </c>
      <c r="J2740" s="196">
        <v>39707</v>
      </c>
      <c r="K2740" s="67">
        <v>0</v>
      </c>
      <c r="L2740" s="123">
        <f t="shared" si="44"/>
        <v>30575</v>
      </c>
      <c r="M2740" s="118" t="s">
        <v>8606</v>
      </c>
      <c r="N2740" s="113" t="s">
        <v>9526</v>
      </c>
      <c r="S2740" s="118" t="s">
        <v>139</v>
      </c>
      <c r="T2740" s="67" t="s">
        <v>140</v>
      </c>
    </row>
    <row r="2741" spans="1:20" ht="23.25">
      <c r="A2741" s="67" t="s">
        <v>134</v>
      </c>
      <c r="B2741" s="67" t="s">
        <v>9336</v>
      </c>
      <c r="C2741" s="118">
        <v>976</v>
      </c>
      <c r="D2741" s="118" t="s">
        <v>5494</v>
      </c>
      <c r="E2741" s="118" t="s">
        <v>8607</v>
      </c>
      <c r="F2741" s="67" t="s">
        <v>136</v>
      </c>
      <c r="G2741" s="203">
        <v>0</v>
      </c>
      <c r="H2741" s="67" t="s">
        <v>162</v>
      </c>
      <c r="I2741" s="3">
        <v>0</v>
      </c>
      <c r="J2741" s="196">
        <v>39707</v>
      </c>
      <c r="K2741" s="67">
        <v>0</v>
      </c>
      <c r="L2741" s="123">
        <f t="shared" si="44"/>
        <v>30575</v>
      </c>
      <c r="M2741" s="118" t="s">
        <v>8607</v>
      </c>
      <c r="N2741" s="113" t="s">
        <v>9526</v>
      </c>
      <c r="S2741" s="118" t="s">
        <v>139</v>
      </c>
      <c r="T2741" s="67" t="s">
        <v>140</v>
      </c>
    </row>
    <row r="2742" spans="1:20" ht="23.25">
      <c r="A2742" s="67" t="s">
        <v>134</v>
      </c>
      <c r="B2742" s="67" t="s">
        <v>9336</v>
      </c>
      <c r="C2742" s="118">
        <v>156</v>
      </c>
      <c r="D2742" s="118" t="s">
        <v>5598</v>
      </c>
      <c r="E2742" s="118" t="s">
        <v>8608</v>
      </c>
      <c r="F2742" s="67" t="s">
        <v>136</v>
      </c>
      <c r="G2742" s="203">
        <v>0</v>
      </c>
      <c r="H2742" s="67" t="s">
        <v>162</v>
      </c>
      <c r="I2742" s="3">
        <v>0</v>
      </c>
      <c r="J2742" s="196">
        <v>39707</v>
      </c>
      <c r="K2742" s="67">
        <v>0</v>
      </c>
      <c r="L2742" s="123">
        <f t="shared" si="44"/>
        <v>30575</v>
      </c>
      <c r="M2742" s="118" t="s">
        <v>8608</v>
      </c>
      <c r="N2742" s="113" t="s">
        <v>9526</v>
      </c>
      <c r="S2742" s="118" t="s">
        <v>139</v>
      </c>
      <c r="T2742" s="67" t="s">
        <v>140</v>
      </c>
    </row>
    <row r="2743" spans="1:20" ht="23.25">
      <c r="A2743" s="67" t="s">
        <v>134</v>
      </c>
      <c r="B2743" s="67" t="s">
        <v>9336</v>
      </c>
      <c r="C2743" s="118">
        <v>63</v>
      </c>
      <c r="D2743" s="118" t="s">
        <v>5682</v>
      </c>
      <c r="E2743" s="118" t="s">
        <v>8609</v>
      </c>
      <c r="F2743" s="67" t="s">
        <v>136</v>
      </c>
      <c r="G2743" s="203">
        <v>0</v>
      </c>
      <c r="H2743" s="67" t="s">
        <v>162</v>
      </c>
      <c r="I2743" s="3">
        <v>0</v>
      </c>
      <c r="J2743" s="196">
        <v>39707</v>
      </c>
      <c r="K2743" s="67">
        <v>0</v>
      </c>
      <c r="L2743" s="123">
        <f t="shared" si="44"/>
        <v>30575</v>
      </c>
      <c r="M2743" s="118" t="s">
        <v>8609</v>
      </c>
      <c r="N2743" s="113" t="s">
        <v>9526</v>
      </c>
      <c r="S2743" s="118" t="s">
        <v>139</v>
      </c>
      <c r="T2743" s="67" t="s">
        <v>140</v>
      </c>
    </row>
    <row r="2744" spans="1:20" ht="23.25">
      <c r="A2744" s="67" t="s">
        <v>134</v>
      </c>
      <c r="B2744" s="67" t="s">
        <v>9336</v>
      </c>
      <c r="C2744" s="118">
        <v>991</v>
      </c>
      <c r="D2744" s="118" t="s">
        <v>9405</v>
      </c>
      <c r="E2744" s="118" t="s">
        <v>8610</v>
      </c>
      <c r="F2744" s="67" t="s">
        <v>136</v>
      </c>
      <c r="G2744" s="203">
        <v>0</v>
      </c>
      <c r="H2744" s="67" t="s">
        <v>162</v>
      </c>
      <c r="I2744" s="3">
        <v>0</v>
      </c>
      <c r="J2744" s="196">
        <v>39707</v>
      </c>
      <c r="K2744" s="67">
        <v>0</v>
      </c>
      <c r="L2744" s="123">
        <f t="shared" si="44"/>
        <v>30575</v>
      </c>
      <c r="M2744" s="118" t="s">
        <v>8610</v>
      </c>
      <c r="N2744" s="113" t="s">
        <v>9526</v>
      </c>
      <c r="S2744" s="118" t="s">
        <v>139</v>
      </c>
      <c r="T2744" s="67" t="s">
        <v>140</v>
      </c>
    </row>
    <row r="2745" spans="1:20" ht="23.25">
      <c r="A2745" s="67" t="s">
        <v>134</v>
      </c>
      <c r="B2745" s="67" t="s">
        <v>9336</v>
      </c>
      <c r="C2745" s="118">
        <v>993</v>
      </c>
      <c r="D2745" s="118" t="s">
        <v>5676</v>
      </c>
      <c r="E2745" s="118" t="s">
        <v>8611</v>
      </c>
      <c r="F2745" s="67" t="s">
        <v>136</v>
      </c>
      <c r="G2745" s="203">
        <v>0</v>
      </c>
      <c r="H2745" s="67" t="s">
        <v>162</v>
      </c>
      <c r="I2745" s="3">
        <v>0</v>
      </c>
      <c r="J2745" s="196">
        <v>39707</v>
      </c>
      <c r="K2745" s="67">
        <v>0</v>
      </c>
      <c r="L2745" s="123">
        <f t="shared" si="44"/>
        <v>30575</v>
      </c>
      <c r="M2745" s="118" t="s">
        <v>8611</v>
      </c>
      <c r="N2745" s="113" t="s">
        <v>9526</v>
      </c>
      <c r="S2745" s="118" t="s">
        <v>139</v>
      </c>
      <c r="T2745" s="67" t="s">
        <v>140</v>
      </c>
    </row>
    <row r="2746" spans="1:20" ht="23.25">
      <c r="A2746" s="67" t="s">
        <v>134</v>
      </c>
      <c r="B2746" s="67" t="s">
        <v>9336</v>
      </c>
      <c r="C2746" s="118">
        <v>994</v>
      </c>
      <c r="D2746" s="118" t="s">
        <v>5485</v>
      </c>
      <c r="E2746" s="118" t="s">
        <v>8612</v>
      </c>
      <c r="F2746" s="67" t="s">
        <v>136</v>
      </c>
      <c r="G2746" s="203">
        <v>0</v>
      </c>
      <c r="H2746" s="67" t="s">
        <v>162</v>
      </c>
      <c r="I2746" s="3">
        <v>0</v>
      </c>
      <c r="J2746" s="196">
        <v>39707</v>
      </c>
      <c r="K2746" s="67">
        <v>0</v>
      </c>
      <c r="L2746" s="123">
        <f t="shared" si="44"/>
        <v>30575</v>
      </c>
      <c r="M2746" s="118" t="s">
        <v>8612</v>
      </c>
      <c r="N2746" s="113" t="s">
        <v>9526</v>
      </c>
      <c r="S2746" s="118" t="s">
        <v>139</v>
      </c>
      <c r="T2746" s="67" t="s">
        <v>140</v>
      </c>
    </row>
    <row r="2747" spans="1:20" ht="23.25">
      <c r="A2747" s="67" t="s">
        <v>134</v>
      </c>
      <c r="B2747" s="67" t="s">
        <v>9336</v>
      </c>
      <c r="C2747" s="118">
        <v>996</v>
      </c>
      <c r="D2747" s="118" t="s">
        <v>5611</v>
      </c>
      <c r="E2747" s="118" t="s">
        <v>8613</v>
      </c>
      <c r="F2747" s="67" t="s">
        <v>136</v>
      </c>
      <c r="G2747" s="203">
        <v>0</v>
      </c>
      <c r="H2747" s="67" t="s">
        <v>162</v>
      </c>
      <c r="I2747" s="3">
        <v>0</v>
      </c>
      <c r="J2747" s="196">
        <v>39707</v>
      </c>
      <c r="K2747" s="67">
        <v>0</v>
      </c>
      <c r="L2747" s="123">
        <f t="shared" si="44"/>
        <v>30575</v>
      </c>
      <c r="M2747" s="118" t="s">
        <v>8613</v>
      </c>
      <c r="N2747" s="113" t="s">
        <v>9526</v>
      </c>
      <c r="S2747" s="118" t="s">
        <v>139</v>
      </c>
      <c r="T2747" s="67" t="s">
        <v>140</v>
      </c>
    </row>
    <row r="2748" spans="1:20" ht="23.25">
      <c r="A2748" s="67" t="s">
        <v>134</v>
      </c>
      <c r="B2748" s="67" t="s">
        <v>9336</v>
      </c>
      <c r="C2748" s="118">
        <v>997</v>
      </c>
      <c r="D2748" s="118" t="s">
        <v>9365</v>
      </c>
      <c r="E2748" s="118" t="s">
        <v>8614</v>
      </c>
      <c r="F2748" s="67" t="s">
        <v>136</v>
      </c>
      <c r="G2748" s="203">
        <v>0</v>
      </c>
      <c r="H2748" s="67" t="s">
        <v>162</v>
      </c>
      <c r="I2748" s="3">
        <v>0</v>
      </c>
      <c r="J2748" s="196">
        <v>39707</v>
      </c>
      <c r="K2748" s="67">
        <v>0</v>
      </c>
      <c r="L2748" s="123">
        <f t="shared" si="44"/>
        <v>30575</v>
      </c>
      <c r="M2748" s="118" t="s">
        <v>8614</v>
      </c>
      <c r="N2748" s="113" t="s">
        <v>9526</v>
      </c>
      <c r="S2748" s="118" t="s">
        <v>139</v>
      </c>
      <c r="T2748" s="67" t="s">
        <v>140</v>
      </c>
    </row>
    <row r="2749" spans="1:20" ht="23.25">
      <c r="A2749" s="67" t="s">
        <v>134</v>
      </c>
      <c r="B2749" s="67" t="s">
        <v>9336</v>
      </c>
      <c r="C2749" s="118">
        <v>998</v>
      </c>
      <c r="D2749" s="118" t="s">
        <v>5484</v>
      </c>
      <c r="E2749" s="118" t="s">
        <v>8615</v>
      </c>
      <c r="F2749" s="67" t="s">
        <v>136</v>
      </c>
      <c r="G2749" s="203">
        <v>0</v>
      </c>
      <c r="H2749" s="67" t="s">
        <v>162</v>
      </c>
      <c r="I2749" s="3">
        <v>0</v>
      </c>
      <c r="J2749" s="196">
        <v>39707</v>
      </c>
      <c r="K2749" s="67">
        <v>0</v>
      </c>
      <c r="L2749" s="123">
        <f t="shared" si="44"/>
        <v>30575</v>
      </c>
      <c r="M2749" s="118" t="s">
        <v>8615</v>
      </c>
      <c r="N2749" s="113" t="s">
        <v>9526</v>
      </c>
      <c r="S2749" s="118" t="s">
        <v>139</v>
      </c>
      <c r="T2749" s="67" t="s">
        <v>140</v>
      </c>
    </row>
    <row r="2750" spans="1:20" ht="23.25">
      <c r="A2750" s="67" t="s">
        <v>134</v>
      </c>
      <c r="B2750" s="67" t="s">
        <v>9336</v>
      </c>
      <c r="C2750" s="118">
        <v>999</v>
      </c>
      <c r="D2750" s="118" t="s">
        <v>5502</v>
      </c>
      <c r="E2750" s="118" t="s">
        <v>8616</v>
      </c>
      <c r="F2750" s="67" t="s">
        <v>136</v>
      </c>
      <c r="G2750" s="203">
        <v>0</v>
      </c>
      <c r="H2750" s="67" t="s">
        <v>162</v>
      </c>
      <c r="I2750" s="3">
        <v>0</v>
      </c>
      <c r="J2750" s="196">
        <v>39707</v>
      </c>
      <c r="K2750" s="67">
        <v>0</v>
      </c>
      <c r="L2750" s="123">
        <f t="shared" si="44"/>
        <v>30575</v>
      </c>
      <c r="M2750" s="118" t="s">
        <v>8616</v>
      </c>
      <c r="N2750" s="113" t="s">
        <v>9526</v>
      </c>
      <c r="S2750" s="118" t="s">
        <v>139</v>
      </c>
      <c r="T2750" s="67" t="s">
        <v>140</v>
      </c>
    </row>
    <row r="2751" spans="1:20" ht="23.25">
      <c r="A2751" s="67" t="s">
        <v>134</v>
      </c>
      <c r="B2751" s="67" t="s">
        <v>9336</v>
      </c>
      <c r="C2751" s="118">
        <v>1000</v>
      </c>
      <c r="D2751" s="118" t="s">
        <v>5484</v>
      </c>
      <c r="E2751" s="118" t="s">
        <v>8617</v>
      </c>
      <c r="F2751" s="67" t="s">
        <v>136</v>
      </c>
      <c r="G2751" s="203">
        <v>0</v>
      </c>
      <c r="H2751" s="67" t="s">
        <v>162</v>
      </c>
      <c r="I2751" s="3">
        <v>0</v>
      </c>
      <c r="J2751" s="196">
        <v>39707</v>
      </c>
      <c r="K2751" s="67">
        <v>0</v>
      </c>
      <c r="L2751" s="123">
        <f t="shared" si="44"/>
        <v>30575</v>
      </c>
      <c r="M2751" s="118" t="s">
        <v>8617</v>
      </c>
      <c r="N2751" s="113" t="s">
        <v>9526</v>
      </c>
      <c r="S2751" s="118" t="s">
        <v>139</v>
      </c>
      <c r="T2751" s="67" t="s">
        <v>140</v>
      </c>
    </row>
    <row r="2752" spans="1:20" ht="23.25">
      <c r="A2752" s="67" t="s">
        <v>134</v>
      </c>
      <c r="B2752" s="67" t="s">
        <v>9336</v>
      </c>
      <c r="C2752" s="118">
        <v>1002</v>
      </c>
      <c r="D2752" s="118" t="s">
        <v>5497</v>
      </c>
      <c r="E2752" s="118" t="s">
        <v>8618</v>
      </c>
      <c r="F2752" s="67" t="s">
        <v>136</v>
      </c>
      <c r="G2752" s="203">
        <v>0</v>
      </c>
      <c r="H2752" s="67" t="s">
        <v>162</v>
      </c>
      <c r="I2752" s="3">
        <v>0</v>
      </c>
      <c r="J2752" s="196">
        <v>39707</v>
      </c>
      <c r="K2752" s="67">
        <v>0</v>
      </c>
      <c r="L2752" s="123">
        <f t="shared" si="44"/>
        <v>30575</v>
      </c>
      <c r="M2752" s="118" t="s">
        <v>8618</v>
      </c>
      <c r="N2752" s="113" t="s">
        <v>9526</v>
      </c>
      <c r="S2752" s="118" t="s">
        <v>139</v>
      </c>
      <c r="T2752" s="67" t="s">
        <v>140</v>
      </c>
    </row>
    <row r="2753" spans="1:20" ht="23.25">
      <c r="A2753" s="67" t="s">
        <v>134</v>
      </c>
      <c r="B2753" s="67" t="s">
        <v>9336</v>
      </c>
      <c r="C2753" s="118">
        <v>1003</v>
      </c>
      <c r="D2753" s="118" t="s">
        <v>6543</v>
      </c>
      <c r="E2753" s="118" t="s">
        <v>8619</v>
      </c>
      <c r="F2753" s="67" t="s">
        <v>136</v>
      </c>
      <c r="G2753" s="203">
        <v>0</v>
      </c>
      <c r="H2753" s="67" t="s">
        <v>162</v>
      </c>
      <c r="I2753" s="3">
        <v>0</v>
      </c>
      <c r="J2753" s="196">
        <v>39707</v>
      </c>
      <c r="K2753" s="67">
        <v>0</v>
      </c>
      <c r="L2753" s="123">
        <f t="shared" si="44"/>
        <v>30575</v>
      </c>
      <c r="M2753" s="118" t="s">
        <v>8619</v>
      </c>
      <c r="N2753" s="113" t="s">
        <v>9526</v>
      </c>
      <c r="S2753" s="118" t="s">
        <v>139</v>
      </c>
      <c r="T2753" s="67" t="s">
        <v>140</v>
      </c>
    </row>
    <row r="2754" spans="1:20" ht="23.25">
      <c r="A2754" s="67" t="s">
        <v>134</v>
      </c>
      <c r="B2754" s="67" t="s">
        <v>9336</v>
      </c>
      <c r="C2754" s="118">
        <v>1006</v>
      </c>
      <c r="D2754" s="118" t="s">
        <v>164</v>
      </c>
      <c r="E2754" s="118" t="s">
        <v>8620</v>
      </c>
      <c r="F2754" s="67" t="s">
        <v>136</v>
      </c>
      <c r="G2754" s="203">
        <v>0</v>
      </c>
      <c r="H2754" s="67" t="s">
        <v>162</v>
      </c>
      <c r="I2754" s="3">
        <v>0</v>
      </c>
      <c r="J2754" s="196">
        <v>39707</v>
      </c>
      <c r="K2754" s="67">
        <v>0</v>
      </c>
      <c r="L2754" s="123">
        <f t="shared" si="44"/>
        <v>30575</v>
      </c>
      <c r="M2754" s="118" t="s">
        <v>8620</v>
      </c>
      <c r="N2754" s="113" t="s">
        <v>9526</v>
      </c>
      <c r="S2754" s="118" t="s">
        <v>139</v>
      </c>
      <c r="T2754" s="67" t="s">
        <v>140</v>
      </c>
    </row>
    <row r="2755" spans="1:20" ht="23.25">
      <c r="A2755" s="67" t="s">
        <v>134</v>
      </c>
      <c r="B2755" s="67" t="s">
        <v>9336</v>
      </c>
      <c r="C2755" s="118">
        <v>1007</v>
      </c>
      <c r="D2755" s="118" t="s">
        <v>5551</v>
      </c>
      <c r="E2755" s="118" t="s">
        <v>8621</v>
      </c>
      <c r="F2755" s="67" t="s">
        <v>136</v>
      </c>
      <c r="G2755" s="203">
        <v>0</v>
      </c>
      <c r="H2755" s="67" t="s">
        <v>162</v>
      </c>
      <c r="I2755" s="3">
        <v>0</v>
      </c>
      <c r="J2755" s="196">
        <v>39707</v>
      </c>
      <c r="K2755" s="67">
        <v>0</v>
      </c>
      <c r="L2755" s="123">
        <f t="shared" si="44"/>
        <v>30575</v>
      </c>
      <c r="M2755" s="118" t="s">
        <v>8621</v>
      </c>
      <c r="N2755" s="113" t="s">
        <v>9526</v>
      </c>
      <c r="S2755" s="118" t="s">
        <v>139</v>
      </c>
      <c r="T2755" s="67" t="s">
        <v>140</v>
      </c>
    </row>
    <row r="2756" spans="1:20" ht="23.25">
      <c r="A2756" s="67" t="s">
        <v>134</v>
      </c>
      <c r="B2756" s="67" t="s">
        <v>9336</v>
      </c>
      <c r="C2756" s="118">
        <v>1008</v>
      </c>
      <c r="D2756" s="118" t="s">
        <v>9406</v>
      </c>
      <c r="E2756" s="118" t="s">
        <v>8622</v>
      </c>
      <c r="F2756" s="67" t="s">
        <v>136</v>
      </c>
      <c r="G2756" s="203">
        <v>0</v>
      </c>
      <c r="H2756" s="67" t="s">
        <v>162</v>
      </c>
      <c r="I2756" s="3">
        <v>0</v>
      </c>
      <c r="J2756" s="196">
        <v>39707</v>
      </c>
      <c r="K2756" s="67">
        <v>0</v>
      </c>
      <c r="L2756" s="123">
        <f t="shared" si="44"/>
        <v>30575</v>
      </c>
      <c r="M2756" s="118" t="s">
        <v>8622</v>
      </c>
      <c r="N2756" s="113" t="s">
        <v>9526</v>
      </c>
      <c r="S2756" s="118" t="s">
        <v>139</v>
      </c>
      <c r="T2756" s="67" t="s">
        <v>140</v>
      </c>
    </row>
    <row r="2757" spans="1:20" ht="23.25">
      <c r="A2757" s="67" t="s">
        <v>134</v>
      </c>
      <c r="B2757" s="67" t="s">
        <v>9336</v>
      </c>
      <c r="C2757" s="118">
        <v>1009</v>
      </c>
      <c r="D2757" s="118" t="s">
        <v>5506</v>
      </c>
      <c r="E2757" s="118" t="s">
        <v>2250</v>
      </c>
      <c r="F2757" s="67" t="s">
        <v>136</v>
      </c>
      <c r="G2757" s="203">
        <v>0</v>
      </c>
      <c r="H2757" s="67" t="s">
        <v>162</v>
      </c>
      <c r="I2757" s="3">
        <v>0</v>
      </c>
      <c r="J2757" s="196">
        <v>39707</v>
      </c>
      <c r="K2757" s="67">
        <v>0</v>
      </c>
      <c r="L2757" s="123">
        <f t="shared" si="44"/>
        <v>30575</v>
      </c>
      <c r="M2757" s="118" t="s">
        <v>2250</v>
      </c>
      <c r="N2757" s="113" t="s">
        <v>9526</v>
      </c>
      <c r="S2757" s="118" t="s">
        <v>139</v>
      </c>
      <c r="T2757" s="67" t="s">
        <v>140</v>
      </c>
    </row>
    <row r="2758" spans="1:20" ht="23.25">
      <c r="A2758" s="67" t="s">
        <v>134</v>
      </c>
      <c r="B2758" s="67" t="s">
        <v>9336</v>
      </c>
      <c r="C2758" s="118">
        <v>1010</v>
      </c>
      <c r="D2758" s="118" t="s">
        <v>5544</v>
      </c>
      <c r="E2758" s="118" t="s">
        <v>8623</v>
      </c>
      <c r="F2758" s="67" t="s">
        <v>136</v>
      </c>
      <c r="G2758" s="203">
        <v>0</v>
      </c>
      <c r="H2758" s="67" t="s">
        <v>162</v>
      </c>
      <c r="I2758" s="3">
        <v>0</v>
      </c>
      <c r="J2758" s="196">
        <v>39707</v>
      </c>
      <c r="K2758" s="67">
        <v>0</v>
      </c>
      <c r="L2758" s="123">
        <f t="shared" si="44"/>
        <v>30575</v>
      </c>
      <c r="M2758" s="118" t="s">
        <v>8623</v>
      </c>
      <c r="N2758" s="113" t="s">
        <v>9526</v>
      </c>
      <c r="S2758" s="118" t="s">
        <v>139</v>
      </c>
      <c r="T2758" s="67" t="s">
        <v>140</v>
      </c>
    </row>
    <row r="2759" spans="1:20" ht="23.25">
      <c r="A2759" s="67" t="s">
        <v>134</v>
      </c>
      <c r="B2759" s="67" t="s">
        <v>9336</v>
      </c>
      <c r="C2759" s="118">
        <v>1014</v>
      </c>
      <c r="D2759" s="118" t="s">
        <v>5617</v>
      </c>
      <c r="E2759" s="118" t="s">
        <v>8624</v>
      </c>
      <c r="F2759" s="67" t="s">
        <v>136</v>
      </c>
      <c r="G2759" s="203">
        <v>0</v>
      </c>
      <c r="H2759" s="67" t="s">
        <v>162</v>
      </c>
      <c r="I2759" s="3">
        <v>0</v>
      </c>
      <c r="J2759" s="196">
        <v>39707</v>
      </c>
      <c r="K2759" s="67">
        <v>0</v>
      </c>
      <c r="L2759" s="123">
        <f t="shared" si="44"/>
        <v>30575</v>
      </c>
      <c r="M2759" s="118" t="s">
        <v>8624</v>
      </c>
      <c r="N2759" s="113" t="s">
        <v>9526</v>
      </c>
      <c r="S2759" s="118" t="s">
        <v>139</v>
      </c>
      <c r="T2759" s="67" t="s">
        <v>140</v>
      </c>
    </row>
    <row r="2760" spans="1:20" ht="23.25">
      <c r="A2760" s="67" t="s">
        <v>134</v>
      </c>
      <c r="B2760" s="67" t="s">
        <v>9336</v>
      </c>
      <c r="C2760" s="118">
        <v>1015</v>
      </c>
      <c r="D2760" s="118" t="s">
        <v>5617</v>
      </c>
      <c r="E2760" s="118" t="s">
        <v>8625</v>
      </c>
      <c r="F2760" s="67" t="s">
        <v>136</v>
      </c>
      <c r="G2760" s="203">
        <v>0</v>
      </c>
      <c r="H2760" s="67" t="s">
        <v>162</v>
      </c>
      <c r="I2760" s="3">
        <v>0</v>
      </c>
      <c r="J2760" s="196">
        <v>39707</v>
      </c>
      <c r="K2760" s="67">
        <v>0</v>
      </c>
      <c r="L2760" s="123">
        <f t="shared" si="44"/>
        <v>30575</v>
      </c>
      <c r="M2760" s="118" t="s">
        <v>8625</v>
      </c>
      <c r="N2760" s="113" t="s">
        <v>9526</v>
      </c>
      <c r="S2760" s="118" t="s">
        <v>139</v>
      </c>
      <c r="T2760" s="67" t="s">
        <v>140</v>
      </c>
    </row>
    <row r="2761" spans="1:20" ht="23.25">
      <c r="A2761" s="67" t="s">
        <v>134</v>
      </c>
      <c r="B2761" s="67" t="s">
        <v>9336</v>
      </c>
      <c r="C2761" s="118">
        <v>1016</v>
      </c>
      <c r="D2761" s="118" t="s">
        <v>5522</v>
      </c>
      <c r="E2761" s="118" t="s">
        <v>8626</v>
      </c>
      <c r="F2761" s="67" t="s">
        <v>136</v>
      </c>
      <c r="G2761" s="203">
        <v>0</v>
      </c>
      <c r="H2761" s="67" t="s">
        <v>162</v>
      </c>
      <c r="I2761" s="3">
        <v>0</v>
      </c>
      <c r="J2761" s="196">
        <v>39707</v>
      </c>
      <c r="K2761" s="67">
        <v>0</v>
      </c>
      <c r="L2761" s="123">
        <f t="shared" si="44"/>
        <v>30575</v>
      </c>
      <c r="M2761" s="118" t="s">
        <v>8626</v>
      </c>
      <c r="N2761" s="113" t="s">
        <v>9526</v>
      </c>
      <c r="S2761" s="118" t="s">
        <v>139</v>
      </c>
      <c r="T2761" s="67" t="s">
        <v>140</v>
      </c>
    </row>
    <row r="2762" spans="1:20" ht="23.25">
      <c r="A2762" s="67" t="s">
        <v>134</v>
      </c>
      <c r="B2762" s="67" t="s">
        <v>9336</v>
      </c>
      <c r="C2762" s="118">
        <v>1017</v>
      </c>
      <c r="D2762" s="118" t="s">
        <v>5624</v>
      </c>
      <c r="E2762" s="118" t="s">
        <v>8627</v>
      </c>
      <c r="F2762" s="67" t="s">
        <v>136</v>
      </c>
      <c r="G2762" s="203">
        <v>0</v>
      </c>
      <c r="H2762" s="67" t="s">
        <v>162</v>
      </c>
      <c r="I2762" s="3">
        <v>0</v>
      </c>
      <c r="J2762" s="196">
        <v>39707</v>
      </c>
      <c r="K2762" s="67">
        <v>0</v>
      </c>
      <c r="L2762" s="123">
        <f t="shared" si="44"/>
        <v>30575</v>
      </c>
      <c r="M2762" s="118" t="s">
        <v>8627</v>
      </c>
      <c r="N2762" s="113" t="s">
        <v>9526</v>
      </c>
      <c r="S2762" s="118" t="s">
        <v>139</v>
      </c>
      <c r="T2762" s="67" t="s">
        <v>140</v>
      </c>
    </row>
    <row r="2763" spans="1:20" ht="23.25">
      <c r="A2763" s="67" t="s">
        <v>134</v>
      </c>
      <c r="B2763" s="67" t="s">
        <v>9336</v>
      </c>
      <c r="C2763" s="118">
        <v>1018</v>
      </c>
      <c r="D2763" s="118" t="s">
        <v>5698</v>
      </c>
      <c r="E2763" s="118" t="s">
        <v>8628</v>
      </c>
      <c r="F2763" s="67" t="s">
        <v>136</v>
      </c>
      <c r="G2763" s="203">
        <v>0</v>
      </c>
      <c r="H2763" s="67" t="s">
        <v>162</v>
      </c>
      <c r="I2763" s="3">
        <v>0</v>
      </c>
      <c r="J2763" s="196">
        <v>39707</v>
      </c>
      <c r="K2763" s="67">
        <v>0</v>
      </c>
      <c r="L2763" s="123">
        <f t="shared" si="44"/>
        <v>30575</v>
      </c>
      <c r="M2763" s="118" t="s">
        <v>8628</v>
      </c>
      <c r="N2763" s="113" t="s">
        <v>9526</v>
      </c>
      <c r="S2763" s="118" t="s">
        <v>139</v>
      </c>
      <c r="T2763" s="67" t="s">
        <v>140</v>
      </c>
    </row>
    <row r="2764" spans="1:20" ht="23.25">
      <c r="A2764" s="67" t="s">
        <v>134</v>
      </c>
      <c r="B2764" s="67" t="s">
        <v>9336</v>
      </c>
      <c r="C2764" s="118">
        <v>1019</v>
      </c>
      <c r="D2764" s="118" t="s">
        <v>5722</v>
      </c>
      <c r="E2764" s="118" t="s">
        <v>8629</v>
      </c>
      <c r="F2764" s="67" t="s">
        <v>136</v>
      </c>
      <c r="G2764" s="203">
        <v>0</v>
      </c>
      <c r="H2764" s="67" t="s">
        <v>162</v>
      </c>
      <c r="I2764" s="3">
        <v>0</v>
      </c>
      <c r="J2764" s="196">
        <v>39707</v>
      </c>
      <c r="K2764" s="67">
        <v>0</v>
      </c>
      <c r="L2764" s="123">
        <f t="shared" si="44"/>
        <v>30575</v>
      </c>
      <c r="M2764" s="118" t="s">
        <v>8629</v>
      </c>
      <c r="N2764" s="113" t="s">
        <v>9526</v>
      </c>
      <c r="S2764" s="118" t="s">
        <v>139</v>
      </c>
      <c r="T2764" s="67" t="s">
        <v>140</v>
      </c>
    </row>
    <row r="2765" spans="1:20" ht="23.25">
      <c r="A2765" s="67" t="s">
        <v>134</v>
      </c>
      <c r="B2765" s="67" t="s">
        <v>9336</v>
      </c>
      <c r="C2765" s="118">
        <v>1020</v>
      </c>
      <c r="D2765" s="118" t="s">
        <v>5529</v>
      </c>
      <c r="E2765" s="118" t="s">
        <v>8630</v>
      </c>
      <c r="F2765" s="67" t="s">
        <v>136</v>
      </c>
      <c r="G2765" s="203">
        <v>0</v>
      </c>
      <c r="H2765" s="67" t="s">
        <v>162</v>
      </c>
      <c r="I2765" s="3">
        <v>0</v>
      </c>
      <c r="J2765" s="196">
        <v>39707</v>
      </c>
      <c r="K2765" s="67">
        <v>0</v>
      </c>
      <c r="L2765" s="123">
        <f t="shared" si="44"/>
        <v>30575</v>
      </c>
      <c r="M2765" s="118" t="s">
        <v>8630</v>
      </c>
      <c r="N2765" s="113" t="s">
        <v>9526</v>
      </c>
      <c r="S2765" s="118" t="s">
        <v>139</v>
      </c>
      <c r="T2765" s="67" t="s">
        <v>140</v>
      </c>
    </row>
    <row r="2766" spans="1:20" ht="23.25">
      <c r="A2766" s="67" t="s">
        <v>134</v>
      </c>
      <c r="B2766" s="67" t="s">
        <v>9336</v>
      </c>
      <c r="C2766" s="118">
        <v>1021</v>
      </c>
      <c r="D2766" s="118" t="s">
        <v>5488</v>
      </c>
      <c r="E2766" s="118" t="s">
        <v>8631</v>
      </c>
      <c r="F2766" s="67" t="s">
        <v>136</v>
      </c>
      <c r="G2766" s="203">
        <v>0</v>
      </c>
      <c r="H2766" s="67" t="s">
        <v>162</v>
      </c>
      <c r="I2766" s="3">
        <v>0</v>
      </c>
      <c r="J2766" s="196">
        <v>39707</v>
      </c>
      <c r="K2766" s="67">
        <v>0</v>
      </c>
      <c r="L2766" s="123">
        <f t="shared" si="44"/>
        <v>30575</v>
      </c>
      <c r="M2766" s="118" t="s">
        <v>8631</v>
      </c>
      <c r="N2766" s="113" t="s">
        <v>9526</v>
      </c>
      <c r="S2766" s="118" t="s">
        <v>139</v>
      </c>
      <c r="T2766" s="67" t="s">
        <v>140</v>
      </c>
    </row>
    <row r="2767" spans="1:20" ht="23.25">
      <c r="A2767" s="67" t="s">
        <v>134</v>
      </c>
      <c r="B2767" s="67" t="s">
        <v>9336</v>
      </c>
      <c r="C2767" s="118">
        <v>1004</v>
      </c>
      <c r="D2767" s="118" t="s">
        <v>9407</v>
      </c>
      <c r="E2767" s="118" t="s">
        <v>8632</v>
      </c>
      <c r="F2767" s="67" t="s">
        <v>136</v>
      </c>
      <c r="G2767" s="203">
        <v>0</v>
      </c>
      <c r="H2767" s="67" t="s">
        <v>162</v>
      </c>
      <c r="I2767" s="3">
        <v>0</v>
      </c>
      <c r="J2767" s="196">
        <v>39707</v>
      </c>
      <c r="K2767" s="67">
        <v>0</v>
      </c>
      <c r="L2767" s="123">
        <f t="shared" si="44"/>
        <v>30575</v>
      </c>
      <c r="M2767" s="118" t="s">
        <v>8632</v>
      </c>
      <c r="N2767" s="113" t="s">
        <v>9526</v>
      </c>
      <c r="S2767" s="118" t="s">
        <v>139</v>
      </c>
      <c r="T2767" s="67" t="s">
        <v>140</v>
      </c>
    </row>
    <row r="2768" spans="1:20" ht="23.25">
      <c r="A2768" s="67" t="s">
        <v>134</v>
      </c>
      <c r="B2768" s="67" t="s">
        <v>9336</v>
      </c>
      <c r="C2768" s="118">
        <v>1023</v>
      </c>
      <c r="D2768" s="118" t="s">
        <v>5554</v>
      </c>
      <c r="E2768" s="118" t="s">
        <v>8633</v>
      </c>
      <c r="F2768" s="67" t="s">
        <v>136</v>
      </c>
      <c r="G2768" s="203">
        <v>0</v>
      </c>
      <c r="H2768" s="67" t="s">
        <v>162</v>
      </c>
      <c r="I2768" s="3">
        <v>0</v>
      </c>
      <c r="J2768" s="196">
        <v>39707</v>
      </c>
      <c r="K2768" s="67">
        <v>0</v>
      </c>
      <c r="L2768" s="123">
        <f t="shared" si="44"/>
        <v>30575</v>
      </c>
      <c r="M2768" s="118" t="s">
        <v>8633</v>
      </c>
      <c r="N2768" s="113" t="s">
        <v>9526</v>
      </c>
      <c r="S2768" s="118" t="s">
        <v>139</v>
      </c>
      <c r="T2768" s="67" t="s">
        <v>140</v>
      </c>
    </row>
    <row r="2769" spans="1:20" ht="23.25">
      <c r="A2769" s="67" t="s">
        <v>134</v>
      </c>
      <c r="B2769" s="67" t="s">
        <v>9336</v>
      </c>
      <c r="C2769" s="118">
        <v>1024</v>
      </c>
      <c r="D2769" s="118" t="s">
        <v>9408</v>
      </c>
      <c r="E2769" s="118" t="s">
        <v>8634</v>
      </c>
      <c r="F2769" s="67" t="s">
        <v>136</v>
      </c>
      <c r="G2769" s="203">
        <v>0</v>
      </c>
      <c r="H2769" s="67" t="s">
        <v>162</v>
      </c>
      <c r="I2769" s="3">
        <v>0</v>
      </c>
      <c r="J2769" s="196">
        <v>39707</v>
      </c>
      <c r="K2769" s="67">
        <v>0</v>
      </c>
      <c r="L2769" s="123">
        <f t="shared" si="44"/>
        <v>30575</v>
      </c>
      <c r="M2769" s="118" t="s">
        <v>8634</v>
      </c>
      <c r="N2769" s="113" t="s">
        <v>9526</v>
      </c>
      <c r="S2769" s="118" t="s">
        <v>139</v>
      </c>
      <c r="T2769" s="67" t="s">
        <v>140</v>
      </c>
    </row>
    <row r="2770" spans="1:20" ht="23.25">
      <c r="A2770" s="67" t="s">
        <v>134</v>
      </c>
      <c r="B2770" s="67" t="s">
        <v>9336</v>
      </c>
      <c r="C2770" s="118">
        <v>1026</v>
      </c>
      <c r="D2770" s="118" t="s">
        <v>9366</v>
      </c>
      <c r="E2770" s="118" t="s">
        <v>8635</v>
      </c>
      <c r="F2770" s="67" t="s">
        <v>136</v>
      </c>
      <c r="G2770" s="203">
        <v>0</v>
      </c>
      <c r="H2770" s="67" t="s">
        <v>162</v>
      </c>
      <c r="I2770" s="3">
        <v>0</v>
      </c>
      <c r="J2770" s="196">
        <v>39707</v>
      </c>
      <c r="K2770" s="67">
        <v>0</v>
      </c>
      <c r="L2770" s="123">
        <f t="shared" si="44"/>
        <v>30575</v>
      </c>
      <c r="M2770" s="118" t="s">
        <v>8635</v>
      </c>
      <c r="N2770" s="113" t="s">
        <v>9526</v>
      </c>
      <c r="S2770" s="118" t="s">
        <v>139</v>
      </c>
      <c r="T2770" s="67" t="s">
        <v>140</v>
      </c>
    </row>
    <row r="2771" spans="1:20" ht="23.25">
      <c r="A2771" s="67" t="s">
        <v>134</v>
      </c>
      <c r="B2771" s="67" t="s">
        <v>9336</v>
      </c>
      <c r="C2771" s="118">
        <v>1027</v>
      </c>
      <c r="D2771" s="118" t="s">
        <v>5596</v>
      </c>
      <c r="E2771" s="118" t="s">
        <v>8636</v>
      </c>
      <c r="F2771" s="67" t="s">
        <v>136</v>
      </c>
      <c r="G2771" s="203">
        <v>0</v>
      </c>
      <c r="H2771" s="67" t="s">
        <v>162</v>
      </c>
      <c r="I2771" s="3">
        <v>0</v>
      </c>
      <c r="J2771" s="196">
        <v>39707</v>
      </c>
      <c r="K2771" s="67">
        <v>0</v>
      </c>
      <c r="L2771" s="123">
        <f t="shared" si="44"/>
        <v>30575</v>
      </c>
      <c r="M2771" s="118" t="s">
        <v>8636</v>
      </c>
      <c r="N2771" s="113" t="s">
        <v>9526</v>
      </c>
      <c r="S2771" s="118" t="s">
        <v>139</v>
      </c>
      <c r="T2771" s="67" t="s">
        <v>140</v>
      </c>
    </row>
    <row r="2772" spans="1:20" ht="23.25">
      <c r="A2772" s="67" t="s">
        <v>134</v>
      </c>
      <c r="B2772" s="67" t="s">
        <v>9336</v>
      </c>
      <c r="C2772" s="118">
        <v>1028</v>
      </c>
      <c r="D2772" s="118" t="s">
        <v>5570</v>
      </c>
      <c r="E2772" s="118" t="s">
        <v>8637</v>
      </c>
      <c r="F2772" s="67" t="s">
        <v>136</v>
      </c>
      <c r="G2772" s="203">
        <v>0</v>
      </c>
      <c r="H2772" s="67" t="s">
        <v>162</v>
      </c>
      <c r="I2772" s="3">
        <v>0</v>
      </c>
      <c r="J2772" s="196">
        <v>39707</v>
      </c>
      <c r="K2772" s="67">
        <v>0</v>
      </c>
      <c r="L2772" s="123">
        <f t="shared" si="44"/>
        <v>30575</v>
      </c>
      <c r="M2772" s="118" t="s">
        <v>8637</v>
      </c>
      <c r="N2772" s="113" t="s">
        <v>9526</v>
      </c>
      <c r="S2772" s="118" t="s">
        <v>139</v>
      </c>
      <c r="T2772" s="67" t="s">
        <v>140</v>
      </c>
    </row>
    <row r="2773" spans="1:20" ht="23.25">
      <c r="A2773" s="67" t="s">
        <v>134</v>
      </c>
      <c r="B2773" s="67" t="s">
        <v>9336</v>
      </c>
      <c r="C2773" s="118">
        <v>1029</v>
      </c>
      <c r="D2773" s="118" t="s">
        <v>5484</v>
      </c>
      <c r="E2773" s="118" t="s">
        <v>8638</v>
      </c>
      <c r="F2773" s="67" t="s">
        <v>136</v>
      </c>
      <c r="G2773" s="203">
        <v>0</v>
      </c>
      <c r="H2773" s="67" t="s">
        <v>162</v>
      </c>
      <c r="I2773" s="3">
        <v>0</v>
      </c>
      <c r="J2773" s="196">
        <v>39707</v>
      </c>
      <c r="K2773" s="67">
        <v>0</v>
      </c>
      <c r="L2773" s="123">
        <f t="shared" si="44"/>
        <v>30575</v>
      </c>
      <c r="M2773" s="118" t="s">
        <v>8638</v>
      </c>
      <c r="N2773" s="113" t="s">
        <v>9526</v>
      </c>
      <c r="S2773" s="118" t="s">
        <v>139</v>
      </c>
      <c r="T2773" s="67" t="s">
        <v>140</v>
      </c>
    </row>
    <row r="2774" spans="1:20" ht="23.25">
      <c r="A2774" s="67" t="s">
        <v>134</v>
      </c>
      <c r="B2774" s="67" t="s">
        <v>9336</v>
      </c>
      <c r="C2774" s="118">
        <v>2759</v>
      </c>
      <c r="D2774" s="118" t="s">
        <v>5604</v>
      </c>
      <c r="E2774" s="118" t="s">
        <v>8639</v>
      </c>
      <c r="F2774" s="67" t="s">
        <v>136</v>
      </c>
      <c r="G2774" s="203">
        <v>0</v>
      </c>
      <c r="H2774" s="67" t="s">
        <v>162</v>
      </c>
      <c r="I2774" s="3">
        <v>0</v>
      </c>
      <c r="J2774" s="196">
        <v>39707</v>
      </c>
      <c r="K2774" s="67">
        <v>0</v>
      </c>
      <c r="L2774" s="123">
        <f t="shared" si="44"/>
        <v>30575</v>
      </c>
      <c r="M2774" s="118" t="s">
        <v>8639</v>
      </c>
      <c r="N2774" s="113" t="s">
        <v>9526</v>
      </c>
      <c r="S2774" s="118" t="s">
        <v>139</v>
      </c>
      <c r="T2774" s="67" t="s">
        <v>140</v>
      </c>
    </row>
    <row r="2775" spans="1:20" ht="23.25">
      <c r="A2775" s="67" t="s">
        <v>134</v>
      </c>
      <c r="B2775" s="67" t="s">
        <v>9336</v>
      </c>
      <c r="C2775" s="118">
        <v>1036</v>
      </c>
      <c r="D2775" s="118" t="s">
        <v>5619</v>
      </c>
      <c r="E2775" s="118" t="s">
        <v>8640</v>
      </c>
      <c r="F2775" s="67" t="s">
        <v>136</v>
      </c>
      <c r="G2775" s="203">
        <v>0</v>
      </c>
      <c r="H2775" s="67" t="s">
        <v>162</v>
      </c>
      <c r="I2775" s="3">
        <v>0</v>
      </c>
      <c r="J2775" s="196">
        <v>39707</v>
      </c>
      <c r="K2775" s="67">
        <v>0</v>
      </c>
      <c r="L2775" s="123">
        <f t="shared" si="44"/>
        <v>30575</v>
      </c>
      <c r="M2775" s="118" t="s">
        <v>8640</v>
      </c>
      <c r="N2775" s="113" t="s">
        <v>9526</v>
      </c>
      <c r="S2775" s="118" t="s">
        <v>139</v>
      </c>
      <c r="T2775" s="67" t="s">
        <v>140</v>
      </c>
    </row>
    <row r="2776" spans="1:20" ht="23.25">
      <c r="A2776" s="67" t="s">
        <v>134</v>
      </c>
      <c r="B2776" s="67" t="s">
        <v>9336</v>
      </c>
      <c r="C2776" s="118">
        <v>1038</v>
      </c>
      <c r="D2776" s="118" t="s">
        <v>5542</v>
      </c>
      <c r="E2776" s="118" t="s">
        <v>8641</v>
      </c>
      <c r="F2776" s="67" t="s">
        <v>9525</v>
      </c>
      <c r="G2776" s="203">
        <v>0</v>
      </c>
      <c r="H2776" s="67" t="s">
        <v>162</v>
      </c>
      <c r="I2776" s="3">
        <v>0</v>
      </c>
      <c r="J2776" s="196">
        <v>39707</v>
      </c>
      <c r="K2776" s="67">
        <v>0</v>
      </c>
      <c r="L2776" s="123">
        <f t="shared" si="44"/>
        <v>30575</v>
      </c>
      <c r="M2776" s="118" t="s">
        <v>8641</v>
      </c>
      <c r="N2776" s="113" t="s">
        <v>9526</v>
      </c>
      <c r="S2776" s="118" t="s">
        <v>139</v>
      </c>
      <c r="T2776" s="67" t="s">
        <v>140</v>
      </c>
    </row>
    <row r="2777" spans="1:20" ht="23.25">
      <c r="A2777" s="67" t="s">
        <v>134</v>
      </c>
      <c r="B2777" s="67" t="s">
        <v>9336</v>
      </c>
      <c r="C2777" s="118">
        <v>1039</v>
      </c>
      <c r="D2777" s="118" t="s">
        <v>5500</v>
      </c>
      <c r="E2777" s="118" t="s">
        <v>8642</v>
      </c>
      <c r="F2777" s="67" t="s">
        <v>9525</v>
      </c>
      <c r="G2777" s="203">
        <v>0</v>
      </c>
      <c r="H2777" s="67" t="s">
        <v>162</v>
      </c>
      <c r="I2777" s="3">
        <v>0</v>
      </c>
      <c r="J2777" s="196">
        <v>39707</v>
      </c>
      <c r="K2777" s="67">
        <v>0</v>
      </c>
      <c r="L2777" s="123">
        <f t="shared" si="44"/>
        <v>30575</v>
      </c>
      <c r="M2777" s="118" t="s">
        <v>8642</v>
      </c>
      <c r="N2777" s="113" t="s">
        <v>9526</v>
      </c>
      <c r="S2777" s="118" t="s">
        <v>139</v>
      </c>
      <c r="T2777" s="67" t="s">
        <v>140</v>
      </c>
    </row>
    <row r="2778" spans="1:20" ht="23.25">
      <c r="A2778" s="67" t="s">
        <v>134</v>
      </c>
      <c r="B2778" s="67" t="s">
        <v>9336</v>
      </c>
      <c r="C2778" s="118">
        <v>1040</v>
      </c>
      <c r="D2778" s="118" t="s">
        <v>5542</v>
      </c>
      <c r="E2778" s="118" t="s">
        <v>8643</v>
      </c>
      <c r="F2778" s="67" t="s">
        <v>136</v>
      </c>
      <c r="G2778" s="203">
        <v>0</v>
      </c>
      <c r="H2778" s="67" t="s">
        <v>162</v>
      </c>
      <c r="I2778" s="3">
        <v>0</v>
      </c>
      <c r="J2778" s="196">
        <v>39707</v>
      </c>
      <c r="K2778" s="67">
        <v>0</v>
      </c>
      <c r="L2778" s="123">
        <f t="shared" si="44"/>
        <v>30575</v>
      </c>
      <c r="M2778" s="118" t="s">
        <v>8643</v>
      </c>
      <c r="N2778" s="113" t="s">
        <v>9526</v>
      </c>
      <c r="S2778" s="118" t="s">
        <v>139</v>
      </c>
      <c r="T2778" s="67" t="s">
        <v>140</v>
      </c>
    </row>
    <row r="2779" spans="1:20" ht="23.25">
      <c r="A2779" s="67" t="s">
        <v>134</v>
      </c>
      <c r="B2779" s="67" t="s">
        <v>9336</v>
      </c>
      <c r="C2779" s="118">
        <v>1042</v>
      </c>
      <c r="D2779" s="118" t="s">
        <v>5494</v>
      </c>
      <c r="E2779" s="118" t="s">
        <v>8644</v>
      </c>
      <c r="F2779" s="67" t="s">
        <v>136</v>
      </c>
      <c r="G2779" s="203">
        <v>0</v>
      </c>
      <c r="H2779" s="67" t="s">
        <v>162</v>
      </c>
      <c r="I2779" s="3">
        <v>0</v>
      </c>
      <c r="J2779" s="196">
        <v>39707</v>
      </c>
      <c r="K2779" s="67">
        <v>0</v>
      </c>
      <c r="L2779" s="123">
        <f t="shared" si="44"/>
        <v>30575</v>
      </c>
      <c r="M2779" s="118" t="s">
        <v>8644</v>
      </c>
      <c r="N2779" s="113" t="s">
        <v>9526</v>
      </c>
      <c r="S2779" s="118" t="s">
        <v>139</v>
      </c>
      <c r="T2779" s="67" t="s">
        <v>140</v>
      </c>
    </row>
    <row r="2780" spans="1:20" ht="23.25">
      <c r="A2780" s="67" t="s">
        <v>134</v>
      </c>
      <c r="B2780" s="67" t="s">
        <v>9336</v>
      </c>
      <c r="C2780" s="118">
        <v>1043</v>
      </c>
      <c r="D2780" s="118" t="s">
        <v>5575</v>
      </c>
      <c r="E2780" s="118" t="s">
        <v>8645</v>
      </c>
      <c r="F2780" s="67" t="s">
        <v>136</v>
      </c>
      <c r="G2780" s="203">
        <v>0</v>
      </c>
      <c r="H2780" s="67" t="s">
        <v>162</v>
      </c>
      <c r="I2780" s="3">
        <v>0</v>
      </c>
      <c r="J2780" s="196">
        <v>39707</v>
      </c>
      <c r="K2780" s="67">
        <v>0</v>
      </c>
      <c r="L2780" s="123">
        <f t="shared" si="44"/>
        <v>30575</v>
      </c>
      <c r="M2780" s="118" t="s">
        <v>8645</v>
      </c>
      <c r="N2780" s="113" t="s">
        <v>9526</v>
      </c>
      <c r="S2780" s="118" t="s">
        <v>139</v>
      </c>
      <c r="T2780" s="67" t="s">
        <v>140</v>
      </c>
    </row>
    <row r="2781" spans="1:20" ht="23.25">
      <c r="A2781" s="67" t="s">
        <v>134</v>
      </c>
      <c r="B2781" s="67" t="s">
        <v>9336</v>
      </c>
      <c r="C2781" s="118">
        <v>1045</v>
      </c>
      <c r="D2781" s="118" t="s">
        <v>5556</v>
      </c>
      <c r="E2781" s="118" t="s">
        <v>8646</v>
      </c>
      <c r="F2781" s="67" t="s">
        <v>136</v>
      </c>
      <c r="G2781" s="203">
        <v>0</v>
      </c>
      <c r="H2781" s="67" t="s">
        <v>162</v>
      </c>
      <c r="I2781" s="3">
        <v>0</v>
      </c>
      <c r="J2781" s="196">
        <v>39707</v>
      </c>
      <c r="K2781" s="67">
        <v>0</v>
      </c>
      <c r="L2781" s="123">
        <f t="shared" si="44"/>
        <v>30575</v>
      </c>
      <c r="M2781" s="118" t="s">
        <v>8646</v>
      </c>
      <c r="N2781" s="113" t="s">
        <v>9526</v>
      </c>
      <c r="S2781" s="118" t="s">
        <v>139</v>
      </c>
      <c r="T2781" s="67" t="s">
        <v>140</v>
      </c>
    </row>
    <row r="2782" spans="1:20" ht="23.25">
      <c r="A2782" s="67" t="s">
        <v>134</v>
      </c>
      <c r="B2782" s="67" t="s">
        <v>9336</v>
      </c>
      <c r="C2782" s="118">
        <v>1046</v>
      </c>
      <c r="D2782" s="118" t="s">
        <v>5551</v>
      </c>
      <c r="E2782" s="118" t="s">
        <v>8647</v>
      </c>
      <c r="F2782" s="67" t="s">
        <v>136</v>
      </c>
      <c r="G2782" s="203">
        <v>0</v>
      </c>
      <c r="H2782" s="67" t="s">
        <v>162</v>
      </c>
      <c r="I2782" s="3">
        <v>0</v>
      </c>
      <c r="J2782" s="196">
        <v>39707</v>
      </c>
      <c r="K2782" s="67">
        <v>0</v>
      </c>
      <c r="L2782" s="123">
        <f t="shared" si="44"/>
        <v>30575</v>
      </c>
      <c r="M2782" s="118" t="s">
        <v>8647</v>
      </c>
      <c r="N2782" s="113" t="s">
        <v>9526</v>
      </c>
      <c r="S2782" s="118" t="s">
        <v>139</v>
      </c>
      <c r="T2782" s="67" t="s">
        <v>140</v>
      </c>
    </row>
    <row r="2783" spans="1:20" ht="23.25">
      <c r="A2783" s="67" t="s">
        <v>134</v>
      </c>
      <c r="B2783" s="67" t="s">
        <v>9336</v>
      </c>
      <c r="C2783" s="118">
        <v>1047</v>
      </c>
      <c r="D2783" s="118" t="s">
        <v>5540</v>
      </c>
      <c r="E2783" s="118" t="s">
        <v>8648</v>
      </c>
      <c r="F2783" s="67" t="s">
        <v>136</v>
      </c>
      <c r="G2783" s="203">
        <v>0</v>
      </c>
      <c r="H2783" s="67" t="s">
        <v>162</v>
      </c>
      <c r="I2783" s="3">
        <v>0</v>
      </c>
      <c r="J2783" s="196">
        <v>39707</v>
      </c>
      <c r="K2783" s="67">
        <v>0</v>
      </c>
      <c r="L2783" s="123">
        <f t="shared" si="44"/>
        <v>30575</v>
      </c>
      <c r="M2783" s="118" t="s">
        <v>8648</v>
      </c>
      <c r="N2783" s="113" t="s">
        <v>9526</v>
      </c>
      <c r="S2783" s="118" t="s">
        <v>139</v>
      </c>
      <c r="T2783" s="67" t="s">
        <v>140</v>
      </c>
    </row>
    <row r="2784" spans="1:20" ht="23.25">
      <c r="A2784" s="67" t="s">
        <v>134</v>
      </c>
      <c r="B2784" s="67" t="s">
        <v>9336</v>
      </c>
      <c r="C2784" s="118">
        <v>1049</v>
      </c>
      <c r="D2784" s="118" t="s">
        <v>170</v>
      </c>
      <c r="E2784" s="118" t="s">
        <v>8649</v>
      </c>
      <c r="F2784" s="67" t="s">
        <v>136</v>
      </c>
      <c r="G2784" s="203">
        <v>0</v>
      </c>
      <c r="H2784" s="67" t="s">
        <v>162</v>
      </c>
      <c r="I2784" s="3">
        <v>0</v>
      </c>
      <c r="J2784" s="196">
        <v>39707</v>
      </c>
      <c r="K2784" s="67">
        <v>0</v>
      </c>
      <c r="L2784" s="123">
        <f t="shared" si="44"/>
        <v>30575</v>
      </c>
      <c r="M2784" s="118" t="s">
        <v>8649</v>
      </c>
      <c r="N2784" s="113" t="s">
        <v>9526</v>
      </c>
      <c r="S2784" s="118" t="s">
        <v>139</v>
      </c>
      <c r="T2784" s="67" t="s">
        <v>140</v>
      </c>
    </row>
    <row r="2785" spans="1:21" ht="23.25">
      <c r="A2785" s="67" t="s">
        <v>134</v>
      </c>
      <c r="B2785" s="67" t="s">
        <v>9336</v>
      </c>
      <c r="C2785" s="118">
        <v>1050</v>
      </c>
      <c r="D2785" s="118" t="s">
        <v>5595</v>
      </c>
      <c r="E2785" s="118" t="s">
        <v>8650</v>
      </c>
      <c r="F2785" s="67" t="s">
        <v>136</v>
      </c>
      <c r="G2785" s="203">
        <v>0</v>
      </c>
      <c r="H2785" s="67" t="s">
        <v>162</v>
      </c>
      <c r="I2785" s="3">
        <v>0</v>
      </c>
      <c r="J2785" s="196">
        <v>39707</v>
      </c>
      <c r="K2785" s="67">
        <v>0</v>
      </c>
      <c r="L2785" s="123">
        <f t="shared" si="44"/>
        <v>30575</v>
      </c>
      <c r="M2785" s="118" t="s">
        <v>8650</v>
      </c>
      <c r="N2785" s="113" t="s">
        <v>9526</v>
      </c>
      <c r="S2785" s="118" t="s">
        <v>139</v>
      </c>
      <c r="T2785" s="67" t="s">
        <v>140</v>
      </c>
    </row>
    <row r="2786" spans="1:21" ht="23.25">
      <c r="A2786" s="67" t="s">
        <v>134</v>
      </c>
      <c r="B2786" s="67" t="s">
        <v>9336</v>
      </c>
      <c r="C2786" s="118">
        <v>1051</v>
      </c>
      <c r="D2786" s="118" t="s">
        <v>5641</v>
      </c>
      <c r="E2786" s="118" t="s">
        <v>8651</v>
      </c>
      <c r="F2786" s="67" t="s">
        <v>136</v>
      </c>
      <c r="G2786" s="203">
        <v>0</v>
      </c>
      <c r="H2786" s="67" t="s">
        <v>162</v>
      </c>
      <c r="I2786" s="3">
        <v>0</v>
      </c>
      <c r="J2786" s="196">
        <v>39707</v>
      </c>
      <c r="K2786" s="67">
        <v>0</v>
      </c>
      <c r="L2786" s="123">
        <f t="shared" si="44"/>
        <v>30575</v>
      </c>
      <c r="M2786" s="118" t="s">
        <v>8651</v>
      </c>
      <c r="N2786" s="113" t="s">
        <v>9526</v>
      </c>
      <c r="S2786" s="118" t="s">
        <v>139</v>
      </c>
      <c r="T2786" s="67" t="s">
        <v>140</v>
      </c>
    </row>
    <row r="2787" spans="1:21" ht="23.25">
      <c r="A2787" s="67" t="s">
        <v>134</v>
      </c>
      <c r="B2787" s="67" t="s">
        <v>9336</v>
      </c>
      <c r="C2787" s="118">
        <v>1052</v>
      </c>
      <c r="D2787" s="118" t="s">
        <v>5491</v>
      </c>
      <c r="E2787" s="118" t="s">
        <v>8652</v>
      </c>
      <c r="F2787" s="67" t="s">
        <v>136</v>
      </c>
      <c r="G2787" s="203">
        <v>0</v>
      </c>
      <c r="H2787" s="67" t="s">
        <v>162</v>
      </c>
      <c r="I2787" s="3">
        <v>0</v>
      </c>
      <c r="J2787" s="196">
        <v>39707</v>
      </c>
      <c r="K2787" s="67">
        <v>0</v>
      </c>
      <c r="L2787" s="123">
        <f t="shared" si="44"/>
        <v>30575</v>
      </c>
      <c r="M2787" s="118" t="s">
        <v>8652</v>
      </c>
      <c r="N2787" s="113" t="s">
        <v>9526</v>
      </c>
      <c r="S2787" s="118" t="s">
        <v>139</v>
      </c>
      <c r="T2787" s="67" t="s">
        <v>140</v>
      </c>
    </row>
    <row r="2788" spans="1:21" ht="23.25">
      <c r="A2788" s="67" t="s">
        <v>134</v>
      </c>
      <c r="B2788" s="67" t="s">
        <v>9336</v>
      </c>
      <c r="C2788" s="118">
        <v>1055</v>
      </c>
      <c r="D2788" s="118" t="s">
        <v>5554</v>
      </c>
      <c r="E2788" s="118" t="s">
        <v>8653</v>
      </c>
      <c r="F2788" s="67" t="s">
        <v>136</v>
      </c>
      <c r="G2788" s="203">
        <v>0</v>
      </c>
      <c r="H2788" s="67" t="s">
        <v>162</v>
      </c>
      <c r="I2788" s="3">
        <v>0</v>
      </c>
      <c r="J2788" s="196">
        <v>39707</v>
      </c>
      <c r="K2788" s="67">
        <v>0</v>
      </c>
      <c r="L2788" s="123">
        <f t="shared" si="44"/>
        <v>30575</v>
      </c>
      <c r="M2788" s="118" t="s">
        <v>8653</v>
      </c>
      <c r="N2788" s="113" t="s">
        <v>9526</v>
      </c>
      <c r="S2788" s="118" t="s">
        <v>139</v>
      </c>
      <c r="T2788" s="67" t="s">
        <v>140</v>
      </c>
    </row>
    <row r="2789" spans="1:21" ht="23.25">
      <c r="A2789" s="67" t="s">
        <v>134</v>
      </c>
      <c r="B2789" s="67" t="s">
        <v>9336</v>
      </c>
      <c r="C2789" s="118">
        <v>1056</v>
      </c>
      <c r="D2789" s="118" t="s">
        <v>5546</v>
      </c>
      <c r="E2789" s="118" t="s">
        <v>8654</v>
      </c>
      <c r="F2789" s="67" t="s">
        <v>136</v>
      </c>
      <c r="G2789" s="203">
        <v>0</v>
      </c>
      <c r="H2789" s="67" t="s">
        <v>162</v>
      </c>
      <c r="I2789" s="3">
        <v>0</v>
      </c>
      <c r="J2789" s="196">
        <v>39707</v>
      </c>
      <c r="K2789" s="67">
        <v>0</v>
      </c>
      <c r="L2789" s="123">
        <f t="shared" si="44"/>
        <v>30575</v>
      </c>
      <c r="M2789" s="118" t="s">
        <v>8654</v>
      </c>
      <c r="N2789" s="113" t="s">
        <v>9526</v>
      </c>
      <c r="S2789" s="118" t="s">
        <v>139</v>
      </c>
      <c r="T2789" s="67" t="s">
        <v>140</v>
      </c>
    </row>
    <row r="2790" spans="1:21" ht="23.25">
      <c r="A2790" s="67" t="s">
        <v>134</v>
      </c>
      <c r="B2790" s="67" t="s">
        <v>9336</v>
      </c>
      <c r="C2790" s="118">
        <v>1057</v>
      </c>
      <c r="D2790" s="118" t="s">
        <v>5593</v>
      </c>
      <c r="E2790" s="118" t="s">
        <v>8655</v>
      </c>
      <c r="F2790" s="67" t="s">
        <v>136</v>
      </c>
      <c r="G2790" s="203">
        <v>0</v>
      </c>
      <c r="H2790" s="67" t="s">
        <v>162</v>
      </c>
      <c r="I2790" s="3">
        <v>0</v>
      </c>
      <c r="J2790" s="196">
        <v>39707</v>
      </c>
      <c r="K2790" s="67">
        <v>0</v>
      </c>
      <c r="L2790" s="123">
        <f t="shared" si="44"/>
        <v>30575</v>
      </c>
      <c r="M2790" s="118" t="s">
        <v>8655</v>
      </c>
      <c r="N2790" s="113" t="s">
        <v>9526</v>
      </c>
      <c r="S2790" s="118" t="s">
        <v>139</v>
      </c>
      <c r="T2790" s="67" t="s">
        <v>140</v>
      </c>
    </row>
    <row r="2791" spans="1:21" ht="23.25">
      <c r="A2791" s="67" t="s">
        <v>134</v>
      </c>
      <c r="B2791" s="67" t="s">
        <v>9336</v>
      </c>
      <c r="C2791" s="118">
        <v>1058</v>
      </c>
      <c r="D2791" s="118" t="s">
        <v>9409</v>
      </c>
      <c r="E2791" s="118" t="s">
        <v>8656</v>
      </c>
      <c r="F2791" s="67" t="s">
        <v>136</v>
      </c>
      <c r="G2791" s="203">
        <v>0</v>
      </c>
      <c r="H2791" s="67" t="s">
        <v>162</v>
      </c>
      <c r="I2791" s="3">
        <v>0</v>
      </c>
      <c r="J2791" s="196">
        <v>39707</v>
      </c>
      <c r="K2791" s="67">
        <v>0</v>
      </c>
      <c r="L2791" s="123">
        <f t="shared" si="44"/>
        <v>30575</v>
      </c>
      <c r="M2791" s="118" t="s">
        <v>8656</v>
      </c>
      <c r="N2791" s="113" t="s">
        <v>9526</v>
      </c>
      <c r="S2791" s="118" t="s">
        <v>139</v>
      </c>
      <c r="T2791" s="67" t="s">
        <v>140</v>
      </c>
    </row>
    <row r="2792" spans="1:21" ht="23.25">
      <c r="A2792" s="67" t="s">
        <v>9529</v>
      </c>
      <c r="B2792" s="67" t="s">
        <v>9336</v>
      </c>
      <c r="C2792" s="118">
        <v>1059</v>
      </c>
      <c r="E2792" s="118" t="s">
        <v>8657</v>
      </c>
      <c r="F2792" s="67" t="s">
        <v>9524</v>
      </c>
      <c r="G2792" s="203">
        <v>0</v>
      </c>
      <c r="H2792" s="67" t="s">
        <v>162</v>
      </c>
      <c r="I2792" s="3">
        <v>0</v>
      </c>
      <c r="J2792" s="196">
        <v>39707</v>
      </c>
      <c r="K2792" s="67">
        <v>0</v>
      </c>
      <c r="L2792" s="123"/>
      <c r="M2792" s="118"/>
      <c r="N2792" s="113" t="s">
        <v>9524</v>
      </c>
      <c r="S2792" s="118" t="s">
        <v>138</v>
      </c>
      <c r="T2792" s="118" t="s">
        <v>138</v>
      </c>
      <c r="U2792" s="118" t="s">
        <v>138</v>
      </c>
    </row>
    <row r="2793" spans="1:21" ht="23.25">
      <c r="A2793" s="67" t="s">
        <v>134</v>
      </c>
      <c r="B2793" s="67" t="s">
        <v>9336</v>
      </c>
      <c r="C2793" s="118">
        <v>1062</v>
      </c>
      <c r="D2793" s="118" t="s">
        <v>172</v>
      </c>
      <c r="E2793" s="118" t="s">
        <v>8658</v>
      </c>
      <c r="F2793" s="67" t="s">
        <v>136</v>
      </c>
      <c r="G2793" s="203">
        <v>0</v>
      </c>
      <c r="H2793" s="67" t="s">
        <v>162</v>
      </c>
      <c r="I2793" s="3">
        <v>0</v>
      </c>
      <c r="J2793" s="196">
        <v>39707</v>
      </c>
      <c r="K2793" s="67">
        <v>0</v>
      </c>
      <c r="L2793" s="123">
        <f t="shared" si="44"/>
        <v>30575</v>
      </c>
      <c r="M2793" s="118" t="s">
        <v>8658</v>
      </c>
      <c r="N2793" s="113" t="s">
        <v>9526</v>
      </c>
      <c r="S2793" s="118" t="s">
        <v>139</v>
      </c>
      <c r="T2793" s="67" t="s">
        <v>140</v>
      </c>
    </row>
    <row r="2794" spans="1:21" ht="23.25">
      <c r="A2794" s="67" t="s">
        <v>134</v>
      </c>
      <c r="B2794" s="67" t="s">
        <v>9336</v>
      </c>
      <c r="C2794" s="118">
        <v>1063</v>
      </c>
      <c r="D2794" s="118" t="s">
        <v>9410</v>
      </c>
      <c r="E2794" s="118" t="s">
        <v>8659</v>
      </c>
      <c r="F2794" s="67" t="s">
        <v>136</v>
      </c>
      <c r="G2794" s="203">
        <v>0</v>
      </c>
      <c r="H2794" s="67" t="s">
        <v>162</v>
      </c>
      <c r="I2794" s="3">
        <v>0</v>
      </c>
      <c r="J2794" s="196">
        <v>39707</v>
      </c>
      <c r="K2794" s="67">
        <v>0</v>
      </c>
      <c r="L2794" s="123">
        <f t="shared" si="44"/>
        <v>30575</v>
      </c>
      <c r="M2794" s="118" t="s">
        <v>8659</v>
      </c>
      <c r="N2794" s="113" t="s">
        <v>9526</v>
      </c>
      <c r="S2794" s="118" t="s">
        <v>139</v>
      </c>
      <c r="T2794" s="67" t="s">
        <v>140</v>
      </c>
    </row>
    <row r="2795" spans="1:21" ht="23.25">
      <c r="A2795" s="67" t="s">
        <v>134</v>
      </c>
      <c r="B2795" s="67" t="s">
        <v>9336</v>
      </c>
      <c r="C2795" s="118">
        <v>1065</v>
      </c>
      <c r="D2795" s="118" t="s">
        <v>5501</v>
      </c>
      <c r="E2795" s="118" t="s">
        <v>8660</v>
      </c>
      <c r="F2795" s="67" t="s">
        <v>136</v>
      </c>
      <c r="G2795" s="203">
        <v>0</v>
      </c>
      <c r="H2795" s="67" t="s">
        <v>162</v>
      </c>
      <c r="I2795" s="3">
        <v>0</v>
      </c>
      <c r="J2795" s="196">
        <v>39707</v>
      </c>
      <c r="K2795" s="67">
        <v>0</v>
      </c>
      <c r="L2795" s="123">
        <f t="shared" si="44"/>
        <v>30575</v>
      </c>
      <c r="M2795" s="118" t="s">
        <v>8660</v>
      </c>
      <c r="N2795" s="113" t="s">
        <v>9526</v>
      </c>
      <c r="S2795" s="118" t="s">
        <v>139</v>
      </c>
      <c r="T2795" s="67" t="s">
        <v>140</v>
      </c>
    </row>
    <row r="2796" spans="1:21" ht="23.25">
      <c r="A2796" s="67" t="s">
        <v>134</v>
      </c>
      <c r="B2796" s="67" t="s">
        <v>9336</v>
      </c>
      <c r="C2796" s="118">
        <v>1066</v>
      </c>
      <c r="D2796" s="118" t="s">
        <v>5514</v>
      </c>
      <c r="E2796" s="118" t="s">
        <v>8661</v>
      </c>
      <c r="F2796" s="67" t="s">
        <v>136</v>
      </c>
      <c r="G2796" s="203">
        <v>0</v>
      </c>
      <c r="H2796" s="67" t="s">
        <v>162</v>
      </c>
      <c r="I2796" s="3">
        <v>0</v>
      </c>
      <c r="J2796" s="196">
        <v>39707</v>
      </c>
      <c r="K2796" s="67">
        <v>0</v>
      </c>
      <c r="L2796" s="123">
        <f t="shared" si="44"/>
        <v>30575</v>
      </c>
      <c r="M2796" s="118" t="s">
        <v>8661</v>
      </c>
      <c r="N2796" s="113" t="s">
        <v>9526</v>
      </c>
      <c r="S2796" s="118" t="s">
        <v>139</v>
      </c>
      <c r="T2796" s="67" t="s">
        <v>140</v>
      </c>
    </row>
    <row r="2797" spans="1:21" ht="23.25">
      <c r="A2797" s="67" t="s">
        <v>134</v>
      </c>
      <c r="B2797" s="67" t="s">
        <v>9336</v>
      </c>
      <c r="C2797" s="118">
        <v>1067</v>
      </c>
      <c r="D2797" s="118" t="s">
        <v>9411</v>
      </c>
      <c r="E2797" s="118" t="s">
        <v>8662</v>
      </c>
      <c r="F2797" s="67" t="s">
        <v>136</v>
      </c>
      <c r="G2797" s="203">
        <v>0</v>
      </c>
      <c r="H2797" s="67" t="s">
        <v>162</v>
      </c>
      <c r="I2797" s="3">
        <v>0</v>
      </c>
      <c r="J2797" s="196">
        <v>39707</v>
      </c>
      <c r="K2797" s="67">
        <v>0</v>
      </c>
      <c r="L2797" s="123">
        <f t="shared" si="44"/>
        <v>30575</v>
      </c>
      <c r="M2797" s="118" t="s">
        <v>8662</v>
      </c>
      <c r="N2797" s="113" t="s">
        <v>9526</v>
      </c>
      <c r="S2797" s="118" t="s">
        <v>139</v>
      </c>
      <c r="T2797" s="67" t="s">
        <v>140</v>
      </c>
    </row>
    <row r="2798" spans="1:21" ht="23.25">
      <c r="A2798" s="67" t="s">
        <v>134</v>
      </c>
      <c r="B2798" s="67" t="s">
        <v>9336</v>
      </c>
      <c r="C2798" s="118">
        <v>1068</v>
      </c>
      <c r="D2798" s="118" t="s">
        <v>5592</v>
      </c>
      <c r="E2798" s="118" t="s">
        <v>8663</v>
      </c>
      <c r="F2798" s="67" t="s">
        <v>136</v>
      </c>
      <c r="G2798" s="203">
        <v>0</v>
      </c>
      <c r="H2798" s="67" t="s">
        <v>162</v>
      </c>
      <c r="I2798" s="3">
        <v>0</v>
      </c>
      <c r="J2798" s="196">
        <v>39707</v>
      </c>
      <c r="K2798" s="67">
        <v>0</v>
      </c>
      <c r="L2798" s="123">
        <f t="shared" si="44"/>
        <v>30575</v>
      </c>
      <c r="M2798" s="118" t="s">
        <v>8663</v>
      </c>
      <c r="N2798" s="113" t="s">
        <v>9526</v>
      </c>
      <c r="S2798" s="118" t="s">
        <v>139</v>
      </c>
      <c r="T2798" s="67" t="s">
        <v>140</v>
      </c>
    </row>
    <row r="2799" spans="1:21" ht="23.25">
      <c r="A2799" s="67" t="s">
        <v>134</v>
      </c>
      <c r="B2799" s="67" t="s">
        <v>9336</v>
      </c>
      <c r="C2799" s="118">
        <v>1069</v>
      </c>
      <c r="D2799" s="118" t="s">
        <v>5493</v>
      </c>
      <c r="E2799" s="118" t="s">
        <v>8664</v>
      </c>
      <c r="F2799" s="67" t="s">
        <v>136</v>
      </c>
      <c r="G2799" s="203">
        <v>0</v>
      </c>
      <c r="H2799" s="67" t="s">
        <v>162</v>
      </c>
      <c r="I2799" s="3">
        <v>0</v>
      </c>
      <c r="J2799" s="196">
        <v>39707</v>
      </c>
      <c r="K2799" s="67">
        <v>0</v>
      </c>
      <c r="L2799" s="123">
        <f t="shared" si="44"/>
        <v>30575</v>
      </c>
      <c r="M2799" s="118" t="s">
        <v>8664</v>
      </c>
      <c r="N2799" s="113" t="s">
        <v>9526</v>
      </c>
      <c r="S2799" s="118" t="s">
        <v>139</v>
      </c>
      <c r="T2799" s="67" t="s">
        <v>140</v>
      </c>
    </row>
    <row r="2800" spans="1:21" ht="23.25">
      <c r="A2800" s="67" t="s">
        <v>134</v>
      </c>
      <c r="B2800" s="67" t="s">
        <v>9336</v>
      </c>
      <c r="C2800" s="118">
        <v>1074</v>
      </c>
      <c r="D2800" s="118" t="s">
        <v>5604</v>
      </c>
      <c r="E2800" s="118" t="s">
        <v>8665</v>
      </c>
      <c r="F2800" s="67" t="s">
        <v>136</v>
      </c>
      <c r="G2800" s="203">
        <v>0</v>
      </c>
      <c r="H2800" s="67" t="s">
        <v>162</v>
      </c>
      <c r="I2800" s="3">
        <v>0</v>
      </c>
      <c r="J2800" s="196">
        <v>39707</v>
      </c>
      <c r="K2800" s="67">
        <v>0</v>
      </c>
      <c r="L2800" s="123">
        <f t="shared" si="44"/>
        <v>30575</v>
      </c>
      <c r="M2800" s="118" t="s">
        <v>8665</v>
      </c>
      <c r="N2800" s="113" t="s">
        <v>9526</v>
      </c>
      <c r="S2800" s="118" t="s">
        <v>139</v>
      </c>
      <c r="T2800" s="67" t="s">
        <v>140</v>
      </c>
    </row>
    <row r="2801" spans="1:20" ht="23.25">
      <c r="A2801" s="67" t="s">
        <v>134</v>
      </c>
      <c r="B2801" s="67" t="s">
        <v>9336</v>
      </c>
      <c r="C2801" s="118">
        <v>1076</v>
      </c>
      <c r="D2801" s="118" t="s">
        <v>5528</v>
      </c>
      <c r="E2801" s="118" t="s">
        <v>8666</v>
      </c>
      <c r="F2801" s="67" t="s">
        <v>136</v>
      </c>
      <c r="G2801" s="203">
        <v>0</v>
      </c>
      <c r="H2801" s="67" t="s">
        <v>162</v>
      </c>
      <c r="I2801" s="3">
        <v>0</v>
      </c>
      <c r="J2801" s="196">
        <v>39707</v>
      </c>
      <c r="K2801" s="67">
        <v>0</v>
      </c>
      <c r="L2801" s="123">
        <f t="shared" ref="L2801:L2864" si="45">DATE(YEAR(J2801)-25,MONTH(J2801),DAY(J2801))</f>
        <v>30575</v>
      </c>
      <c r="M2801" s="118" t="s">
        <v>8666</v>
      </c>
      <c r="N2801" s="113" t="s">
        <v>9526</v>
      </c>
      <c r="S2801" s="118" t="s">
        <v>139</v>
      </c>
      <c r="T2801" s="67" t="s">
        <v>140</v>
      </c>
    </row>
    <row r="2802" spans="1:20" ht="23.25">
      <c r="A2802" s="67" t="s">
        <v>134</v>
      </c>
      <c r="B2802" s="67" t="s">
        <v>9336</v>
      </c>
      <c r="C2802" s="118">
        <v>1077</v>
      </c>
      <c r="D2802" s="118" t="s">
        <v>5503</v>
      </c>
      <c r="E2802" s="118" t="s">
        <v>8667</v>
      </c>
      <c r="F2802" s="67" t="s">
        <v>136</v>
      </c>
      <c r="G2802" s="203">
        <v>0</v>
      </c>
      <c r="H2802" s="67" t="s">
        <v>162</v>
      </c>
      <c r="I2802" s="3">
        <v>0</v>
      </c>
      <c r="J2802" s="196">
        <v>39707</v>
      </c>
      <c r="K2802" s="67">
        <v>0</v>
      </c>
      <c r="L2802" s="123">
        <f t="shared" si="45"/>
        <v>30575</v>
      </c>
      <c r="M2802" s="118" t="s">
        <v>8667</v>
      </c>
      <c r="N2802" s="113" t="s">
        <v>9526</v>
      </c>
      <c r="S2802" s="118" t="s">
        <v>139</v>
      </c>
      <c r="T2802" s="67" t="s">
        <v>140</v>
      </c>
    </row>
    <row r="2803" spans="1:20" ht="23.25">
      <c r="A2803" s="67" t="s">
        <v>134</v>
      </c>
      <c r="B2803" s="67" t="s">
        <v>9336</v>
      </c>
      <c r="C2803" s="118">
        <v>1078</v>
      </c>
      <c r="D2803" s="118" t="s">
        <v>5570</v>
      </c>
      <c r="E2803" s="118" t="s">
        <v>8668</v>
      </c>
      <c r="F2803" s="67" t="s">
        <v>136</v>
      </c>
      <c r="G2803" s="203">
        <v>0</v>
      </c>
      <c r="H2803" s="67" t="s">
        <v>162</v>
      </c>
      <c r="I2803" s="3">
        <v>0</v>
      </c>
      <c r="J2803" s="196">
        <v>39707</v>
      </c>
      <c r="K2803" s="67">
        <v>0</v>
      </c>
      <c r="L2803" s="123">
        <f t="shared" si="45"/>
        <v>30575</v>
      </c>
      <c r="M2803" s="118" t="s">
        <v>8668</v>
      </c>
      <c r="N2803" s="113" t="s">
        <v>9526</v>
      </c>
      <c r="S2803" s="118" t="s">
        <v>139</v>
      </c>
      <c r="T2803" s="67" t="s">
        <v>140</v>
      </c>
    </row>
    <row r="2804" spans="1:20" ht="23.25">
      <c r="A2804" s="67" t="s">
        <v>134</v>
      </c>
      <c r="B2804" s="67" t="s">
        <v>9336</v>
      </c>
      <c r="C2804" s="118">
        <v>1079</v>
      </c>
      <c r="D2804" s="118" t="s">
        <v>5513</v>
      </c>
      <c r="E2804" s="118" t="s">
        <v>8669</v>
      </c>
      <c r="F2804" s="67" t="s">
        <v>136</v>
      </c>
      <c r="G2804" s="203">
        <v>0</v>
      </c>
      <c r="H2804" s="67" t="s">
        <v>162</v>
      </c>
      <c r="I2804" s="3">
        <v>0</v>
      </c>
      <c r="J2804" s="196">
        <v>39707</v>
      </c>
      <c r="K2804" s="67">
        <v>0</v>
      </c>
      <c r="L2804" s="123">
        <f t="shared" si="45"/>
        <v>30575</v>
      </c>
      <c r="M2804" s="118" t="s">
        <v>8669</v>
      </c>
      <c r="N2804" s="113" t="s">
        <v>9526</v>
      </c>
      <c r="S2804" s="118" t="s">
        <v>139</v>
      </c>
      <c r="T2804" s="67" t="s">
        <v>140</v>
      </c>
    </row>
    <row r="2805" spans="1:20" ht="23.25">
      <c r="A2805" s="67" t="s">
        <v>134</v>
      </c>
      <c r="B2805" s="67" t="s">
        <v>9336</v>
      </c>
      <c r="C2805" s="118">
        <v>1080</v>
      </c>
      <c r="D2805" s="118" t="s">
        <v>164</v>
      </c>
      <c r="E2805" s="118" t="s">
        <v>8670</v>
      </c>
      <c r="F2805" s="67" t="s">
        <v>136</v>
      </c>
      <c r="G2805" s="203">
        <v>0</v>
      </c>
      <c r="H2805" s="67" t="s">
        <v>162</v>
      </c>
      <c r="I2805" s="3">
        <v>0</v>
      </c>
      <c r="J2805" s="196">
        <v>39707</v>
      </c>
      <c r="K2805" s="67">
        <v>0</v>
      </c>
      <c r="L2805" s="123">
        <f t="shared" si="45"/>
        <v>30575</v>
      </c>
      <c r="M2805" s="118" t="s">
        <v>8670</v>
      </c>
      <c r="N2805" s="113" t="s">
        <v>9526</v>
      </c>
      <c r="S2805" s="118" t="s">
        <v>139</v>
      </c>
      <c r="T2805" s="67" t="s">
        <v>140</v>
      </c>
    </row>
    <row r="2806" spans="1:20" ht="23.25">
      <c r="A2806" s="67" t="s">
        <v>134</v>
      </c>
      <c r="B2806" s="67" t="s">
        <v>9336</v>
      </c>
      <c r="C2806" s="118">
        <v>1082</v>
      </c>
      <c r="D2806" s="118" t="s">
        <v>5490</v>
      </c>
      <c r="E2806" s="118" t="s">
        <v>8671</v>
      </c>
      <c r="F2806" s="67" t="s">
        <v>136</v>
      </c>
      <c r="G2806" s="203">
        <v>0</v>
      </c>
      <c r="H2806" s="67" t="s">
        <v>162</v>
      </c>
      <c r="I2806" s="3">
        <v>0</v>
      </c>
      <c r="J2806" s="196">
        <v>39707</v>
      </c>
      <c r="K2806" s="67">
        <v>0</v>
      </c>
      <c r="L2806" s="123">
        <f t="shared" si="45"/>
        <v>30575</v>
      </c>
      <c r="M2806" s="118" t="s">
        <v>8671</v>
      </c>
      <c r="N2806" s="113" t="s">
        <v>9526</v>
      </c>
      <c r="S2806" s="118" t="s">
        <v>139</v>
      </c>
      <c r="T2806" s="67" t="s">
        <v>140</v>
      </c>
    </row>
    <row r="2807" spans="1:20" ht="23.25">
      <c r="A2807" s="67" t="s">
        <v>134</v>
      </c>
      <c r="B2807" s="67" t="s">
        <v>9336</v>
      </c>
      <c r="C2807" s="118">
        <v>1083</v>
      </c>
      <c r="D2807" s="118" t="s">
        <v>5490</v>
      </c>
      <c r="E2807" s="118" t="s">
        <v>8672</v>
      </c>
      <c r="F2807" s="67" t="s">
        <v>136</v>
      </c>
      <c r="G2807" s="203">
        <v>0</v>
      </c>
      <c r="H2807" s="67" t="s">
        <v>162</v>
      </c>
      <c r="I2807" s="3">
        <v>0</v>
      </c>
      <c r="J2807" s="196">
        <v>39707</v>
      </c>
      <c r="K2807" s="67">
        <v>0</v>
      </c>
      <c r="L2807" s="123">
        <f t="shared" si="45"/>
        <v>30575</v>
      </c>
      <c r="M2807" s="118" t="s">
        <v>8672</v>
      </c>
      <c r="N2807" s="113" t="s">
        <v>9526</v>
      </c>
      <c r="S2807" s="118" t="s">
        <v>139</v>
      </c>
      <c r="T2807" s="67" t="s">
        <v>140</v>
      </c>
    </row>
    <row r="2808" spans="1:20" ht="23.25">
      <c r="A2808" s="67" t="s">
        <v>134</v>
      </c>
      <c r="B2808" s="67" t="s">
        <v>9336</v>
      </c>
      <c r="C2808" s="118">
        <v>1084</v>
      </c>
      <c r="D2808" s="118" t="s">
        <v>5641</v>
      </c>
      <c r="E2808" s="118" t="s">
        <v>8673</v>
      </c>
      <c r="F2808" s="67" t="s">
        <v>136</v>
      </c>
      <c r="G2808" s="203">
        <v>0</v>
      </c>
      <c r="H2808" s="67" t="s">
        <v>162</v>
      </c>
      <c r="I2808" s="3">
        <v>0</v>
      </c>
      <c r="J2808" s="196">
        <v>39707</v>
      </c>
      <c r="K2808" s="67">
        <v>0</v>
      </c>
      <c r="L2808" s="123">
        <f t="shared" si="45"/>
        <v>30575</v>
      </c>
      <c r="M2808" s="118" t="s">
        <v>8673</v>
      </c>
      <c r="N2808" s="113" t="s">
        <v>9526</v>
      </c>
      <c r="S2808" s="118" t="s">
        <v>139</v>
      </c>
      <c r="T2808" s="67" t="s">
        <v>140</v>
      </c>
    </row>
    <row r="2809" spans="1:20" ht="23.25">
      <c r="A2809" s="67" t="s">
        <v>134</v>
      </c>
      <c r="B2809" s="67" t="s">
        <v>9336</v>
      </c>
      <c r="C2809" s="118">
        <v>1085</v>
      </c>
      <c r="D2809" s="118" t="s">
        <v>9412</v>
      </c>
      <c r="E2809" s="118" t="s">
        <v>8674</v>
      </c>
      <c r="F2809" s="67" t="s">
        <v>9525</v>
      </c>
      <c r="G2809" s="203">
        <v>0</v>
      </c>
      <c r="H2809" s="67" t="s">
        <v>162</v>
      </c>
      <c r="I2809" s="3">
        <v>0</v>
      </c>
      <c r="J2809" s="196">
        <v>39707</v>
      </c>
      <c r="K2809" s="67">
        <v>0</v>
      </c>
      <c r="L2809" s="123">
        <f t="shared" si="45"/>
        <v>30575</v>
      </c>
      <c r="M2809" s="118" t="s">
        <v>8674</v>
      </c>
      <c r="N2809" s="113" t="s">
        <v>9526</v>
      </c>
      <c r="S2809" s="118" t="s">
        <v>139</v>
      </c>
      <c r="T2809" s="67" t="s">
        <v>140</v>
      </c>
    </row>
    <row r="2810" spans="1:20" ht="23.25">
      <c r="A2810" s="67" t="s">
        <v>134</v>
      </c>
      <c r="B2810" s="67" t="s">
        <v>9336</v>
      </c>
      <c r="C2810" s="118">
        <v>1086</v>
      </c>
      <c r="D2810" s="118" t="s">
        <v>5607</v>
      </c>
      <c r="E2810" s="118" t="s">
        <v>8675</v>
      </c>
      <c r="F2810" s="67" t="s">
        <v>136</v>
      </c>
      <c r="G2810" s="203">
        <v>0</v>
      </c>
      <c r="H2810" s="67" t="s">
        <v>162</v>
      </c>
      <c r="I2810" s="3">
        <v>0</v>
      </c>
      <c r="J2810" s="196">
        <v>39707</v>
      </c>
      <c r="K2810" s="67">
        <v>0</v>
      </c>
      <c r="L2810" s="123">
        <f t="shared" si="45"/>
        <v>30575</v>
      </c>
      <c r="M2810" s="118" t="s">
        <v>8675</v>
      </c>
      <c r="N2810" s="113" t="s">
        <v>9526</v>
      </c>
      <c r="S2810" s="118" t="s">
        <v>139</v>
      </c>
      <c r="T2810" s="67" t="s">
        <v>140</v>
      </c>
    </row>
    <row r="2811" spans="1:20" ht="23.25">
      <c r="A2811" s="67" t="s">
        <v>134</v>
      </c>
      <c r="B2811" s="67" t="s">
        <v>9336</v>
      </c>
      <c r="C2811" s="118">
        <v>1087</v>
      </c>
      <c r="D2811" s="118" t="s">
        <v>9413</v>
      </c>
      <c r="E2811" s="118" t="s">
        <v>8676</v>
      </c>
      <c r="F2811" s="67" t="s">
        <v>136</v>
      </c>
      <c r="G2811" s="203">
        <v>0</v>
      </c>
      <c r="H2811" s="67" t="s">
        <v>162</v>
      </c>
      <c r="I2811" s="3">
        <v>0</v>
      </c>
      <c r="J2811" s="196">
        <v>39707</v>
      </c>
      <c r="K2811" s="67">
        <v>0</v>
      </c>
      <c r="L2811" s="123">
        <f t="shared" si="45"/>
        <v>30575</v>
      </c>
      <c r="M2811" s="118" t="s">
        <v>8676</v>
      </c>
      <c r="N2811" s="113" t="s">
        <v>9526</v>
      </c>
      <c r="S2811" s="118" t="s">
        <v>139</v>
      </c>
      <c r="T2811" s="67" t="s">
        <v>140</v>
      </c>
    </row>
    <row r="2812" spans="1:20" ht="23.25">
      <c r="A2812" s="67" t="s">
        <v>134</v>
      </c>
      <c r="B2812" s="67" t="s">
        <v>9336</v>
      </c>
      <c r="C2812" s="118">
        <v>1090</v>
      </c>
      <c r="D2812" s="118" t="s">
        <v>5484</v>
      </c>
      <c r="E2812" s="118" t="s">
        <v>8677</v>
      </c>
      <c r="F2812" s="67" t="s">
        <v>136</v>
      </c>
      <c r="G2812" s="203">
        <v>0</v>
      </c>
      <c r="H2812" s="67" t="s">
        <v>162</v>
      </c>
      <c r="I2812" s="3">
        <v>0</v>
      </c>
      <c r="J2812" s="196">
        <v>39707</v>
      </c>
      <c r="K2812" s="67">
        <v>0</v>
      </c>
      <c r="L2812" s="123">
        <f t="shared" si="45"/>
        <v>30575</v>
      </c>
      <c r="M2812" s="118" t="s">
        <v>8677</v>
      </c>
      <c r="N2812" s="113" t="s">
        <v>9526</v>
      </c>
      <c r="S2812" s="118" t="s">
        <v>139</v>
      </c>
      <c r="T2812" s="67" t="s">
        <v>140</v>
      </c>
    </row>
    <row r="2813" spans="1:20" ht="23.25">
      <c r="A2813" s="67" t="s">
        <v>134</v>
      </c>
      <c r="B2813" s="67" t="s">
        <v>9336</v>
      </c>
      <c r="C2813" s="118">
        <v>1091</v>
      </c>
      <c r="D2813" s="118" t="s">
        <v>5484</v>
      </c>
      <c r="E2813" s="118" t="s">
        <v>8678</v>
      </c>
      <c r="F2813" s="67" t="s">
        <v>136</v>
      </c>
      <c r="G2813" s="203">
        <v>0</v>
      </c>
      <c r="H2813" s="67" t="s">
        <v>162</v>
      </c>
      <c r="I2813" s="3">
        <v>0</v>
      </c>
      <c r="J2813" s="196">
        <v>39707</v>
      </c>
      <c r="K2813" s="67">
        <v>0</v>
      </c>
      <c r="L2813" s="123">
        <f t="shared" si="45"/>
        <v>30575</v>
      </c>
      <c r="M2813" s="118" t="s">
        <v>8678</v>
      </c>
      <c r="N2813" s="113" t="s">
        <v>9526</v>
      </c>
      <c r="S2813" s="118" t="s">
        <v>139</v>
      </c>
      <c r="T2813" s="67" t="s">
        <v>140</v>
      </c>
    </row>
    <row r="2814" spans="1:20" ht="23.25">
      <c r="A2814" s="67" t="s">
        <v>134</v>
      </c>
      <c r="B2814" s="67" t="s">
        <v>9336</v>
      </c>
      <c r="C2814" s="118">
        <v>1092</v>
      </c>
      <c r="D2814" s="118" t="s">
        <v>5512</v>
      </c>
      <c r="E2814" s="118" t="s">
        <v>8679</v>
      </c>
      <c r="F2814" s="67" t="s">
        <v>136</v>
      </c>
      <c r="G2814" s="203">
        <v>0</v>
      </c>
      <c r="H2814" s="67" t="s">
        <v>162</v>
      </c>
      <c r="I2814" s="3">
        <v>0</v>
      </c>
      <c r="J2814" s="196">
        <v>39707</v>
      </c>
      <c r="K2814" s="67">
        <v>0</v>
      </c>
      <c r="L2814" s="123">
        <f t="shared" si="45"/>
        <v>30575</v>
      </c>
      <c r="M2814" s="118" t="s">
        <v>8679</v>
      </c>
      <c r="N2814" s="113" t="s">
        <v>9526</v>
      </c>
      <c r="S2814" s="118" t="s">
        <v>139</v>
      </c>
      <c r="T2814" s="67" t="s">
        <v>140</v>
      </c>
    </row>
    <row r="2815" spans="1:20" ht="23.25">
      <c r="A2815" s="67" t="s">
        <v>134</v>
      </c>
      <c r="B2815" s="67" t="s">
        <v>9336</v>
      </c>
      <c r="C2815" s="118">
        <v>995</v>
      </c>
      <c r="D2815" s="118" t="s">
        <v>5500</v>
      </c>
      <c r="E2815" s="118" t="s">
        <v>8680</v>
      </c>
      <c r="F2815" s="67" t="s">
        <v>136</v>
      </c>
      <c r="G2815" s="203">
        <v>0</v>
      </c>
      <c r="H2815" s="67" t="s">
        <v>162</v>
      </c>
      <c r="I2815" s="3">
        <v>0</v>
      </c>
      <c r="J2815" s="196">
        <v>39707</v>
      </c>
      <c r="K2815" s="67">
        <v>0</v>
      </c>
      <c r="L2815" s="123">
        <f t="shared" si="45"/>
        <v>30575</v>
      </c>
      <c r="M2815" s="118" t="s">
        <v>8680</v>
      </c>
      <c r="N2815" s="113" t="s">
        <v>9526</v>
      </c>
      <c r="S2815" s="118" t="s">
        <v>139</v>
      </c>
      <c r="T2815" s="67" t="s">
        <v>140</v>
      </c>
    </row>
    <row r="2816" spans="1:20" ht="23.25">
      <c r="A2816" s="67" t="s">
        <v>134</v>
      </c>
      <c r="B2816" s="67" t="s">
        <v>9336</v>
      </c>
      <c r="C2816" s="118">
        <v>1094</v>
      </c>
      <c r="D2816" s="118" t="s">
        <v>5500</v>
      </c>
      <c r="E2816" s="118" t="s">
        <v>8681</v>
      </c>
      <c r="F2816" s="67" t="s">
        <v>9525</v>
      </c>
      <c r="G2816" s="203">
        <v>0</v>
      </c>
      <c r="H2816" s="67" t="s">
        <v>162</v>
      </c>
      <c r="I2816" s="3">
        <v>0</v>
      </c>
      <c r="J2816" s="196">
        <v>39707</v>
      </c>
      <c r="K2816" s="67">
        <v>0</v>
      </c>
      <c r="L2816" s="123">
        <f t="shared" si="45"/>
        <v>30575</v>
      </c>
      <c r="M2816" s="118" t="s">
        <v>8681</v>
      </c>
      <c r="N2816" s="113" t="s">
        <v>9526</v>
      </c>
      <c r="S2816" s="118" t="s">
        <v>139</v>
      </c>
      <c r="T2816" s="67" t="s">
        <v>140</v>
      </c>
    </row>
    <row r="2817" spans="1:21" ht="23.25">
      <c r="A2817" s="67" t="s">
        <v>134</v>
      </c>
      <c r="B2817" s="67" t="s">
        <v>9336</v>
      </c>
      <c r="C2817" s="118">
        <v>1072</v>
      </c>
      <c r="D2817" s="118" t="s">
        <v>9414</v>
      </c>
      <c r="E2817" s="118" t="s">
        <v>8682</v>
      </c>
      <c r="F2817" s="67" t="s">
        <v>136</v>
      </c>
      <c r="G2817" s="203">
        <v>0</v>
      </c>
      <c r="H2817" s="67" t="s">
        <v>162</v>
      </c>
      <c r="I2817" s="3">
        <v>0</v>
      </c>
      <c r="J2817" s="196">
        <v>39707</v>
      </c>
      <c r="K2817" s="67">
        <v>0</v>
      </c>
      <c r="L2817" s="123">
        <f t="shared" si="45"/>
        <v>30575</v>
      </c>
      <c r="M2817" s="118" t="s">
        <v>8682</v>
      </c>
      <c r="N2817" s="113" t="s">
        <v>9526</v>
      </c>
      <c r="S2817" s="118" t="s">
        <v>139</v>
      </c>
      <c r="T2817" s="67" t="s">
        <v>140</v>
      </c>
    </row>
    <row r="2818" spans="1:21" ht="23.25">
      <c r="A2818" s="67" t="s">
        <v>134</v>
      </c>
      <c r="B2818" s="67" t="s">
        <v>9336</v>
      </c>
      <c r="C2818" s="118">
        <v>1095</v>
      </c>
      <c r="D2818" s="118" t="s">
        <v>9416</v>
      </c>
      <c r="E2818" s="118" t="s">
        <v>8683</v>
      </c>
      <c r="F2818" s="67" t="s">
        <v>136</v>
      </c>
      <c r="G2818" s="203">
        <v>0</v>
      </c>
      <c r="H2818" s="67" t="s">
        <v>162</v>
      </c>
      <c r="I2818" s="3">
        <v>0</v>
      </c>
      <c r="J2818" s="196">
        <v>39707</v>
      </c>
      <c r="K2818" s="67">
        <v>0</v>
      </c>
      <c r="L2818" s="123">
        <f t="shared" si="45"/>
        <v>30575</v>
      </c>
      <c r="M2818" s="118" t="s">
        <v>8683</v>
      </c>
      <c r="N2818" s="113" t="s">
        <v>9526</v>
      </c>
      <c r="S2818" s="118" t="s">
        <v>139</v>
      </c>
      <c r="T2818" s="67" t="s">
        <v>140</v>
      </c>
    </row>
    <row r="2819" spans="1:21" ht="23.25">
      <c r="A2819" s="67" t="s">
        <v>134</v>
      </c>
      <c r="B2819" s="67" t="s">
        <v>9336</v>
      </c>
      <c r="C2819" s="118">
        <v>1096</v>
      </c>
      <c r="D2819" s="118" t="s">
        <v>9417</v>
      </c>
      <c r="E2819" s="118" t="s">
        <v>8684</v>
      </c>
      <c r="F2819" s="67" t="s">
        <v>136</v>
      </c>
      <c r="G2819" s="203">
        <v>0</v>
      </c>
      <c r="H2819" s="67" t="s">
        <v>162</v>
      </c>
      <c r="I2819" s="3">
        <v>0</v>
      </c>
      <c r="J2819" s="196">
        <v>39707</v>
      </c>
      <c r="K2819" s="67">
        <v>0</v>
      </c>
      <c r="L2819" s="123">
        <f t="shared" si="45"/>
        <v>30575</v>
      </c>
      <c r="M2819" s="118" t="s">
        <v>8684</v>
      </c>
      <c r="N2819" s="113" t="s">
        <v>9526</v>
      </c>
      <c r="S2819" s="118" t="s">
        <v>139</v>
      </c>
      <c r="T2819" s="67" t="s">
        <v>140</v>
      </c>
    </row>
    <row r="2820" spans="1:21" ht="23.25">
      <c r="A2820" s="67" t="s">
        <v>134</v>
      </c>
      <c r="B2820" s="67" t="s">
        <v>9336</v>
      </c>
      <c r="C2820" s="118">
        <v>1101</v>
      </c>
      <c r="D2820" s="118" t="s">
        <v>5725</v>
      </c>
      <c r="E2820" s="118" t="s">
        <v>8685</v>
      </c>
      <c r="F2820" s="67" t="s">
        <v>136</v>
      </c>
      <c r="G2820" s="203">
        <v>0</v>
      </c>
      <c r="H2820" s="67" t="s">
        <v>162</v>
      </c>
      <c r="I2820" s="3">
        <v>0</v>
      </c>
      <c r="J2820" s="196">
        <v>39707</v>
      </c>
      <c r="K2820" s="67">
        <v>0</v>
      </c>
      <c r="L2820" s="123">
        <f t="shared" si="45"/>
        <v>30575</v>
      </c>
      <c r="M2820" s="118" t="s">
        <v>8685</v>
      </c>
      <c r="N2820" s="113" t="s">
        <v>9526</v>
      </c>
      <c r="S2820" s="118" t="s">
        <v>139</v>
      </c>
      <c r="T2820" s="67" t="s">
        <v>140</v>
      </c>
    </row>
    <row r="2821" spans="1:21" ht="23.25">
      <c r="A2821" s="67" t="s">
        <v>134</v>
      </c>
      <c r="B2821" s="67" t="s">
        <v>9336</v>
      </c>
      <c r="C2821" s="118">
        <v>1102</v>
      </c>
      <c r="D2821" s="118" t="s">
        <v>9418</v>
      </c>
      <c r="E2821" s="118" t="s">
        <v>8686</v>
      </c>
      <c r="F2821" s="67" t="s">
        <v>136</v>
      </c>
      <c r="G2821" s="203">
        <v>0</v>
      </c>
      <c r="H2821" s="67" t="s">
        <v>162</v>
      </c>
      <c r="I2821" s="3">
        <v>0</v>
      </c>
      <c r="J2821" s="196">
        <v>39707</v>
      </c>
      <c r="K2821" s="67">
        <v>0</v>
      </c>
      <c r="L2821" s="123">
        <f t="shared" si="45"/>
        <v>30575</v>
      </c>
      <c r="M2821" s="118" t="s">
        <v>8686</v>
      </c>
      <c r="N2821" s="113" t="s">
        <v>9526</v>
      </c>
      <c r="S2821" s="118" t="s">
        <v>139</v>
      </c>
      <c r="T2821" s="67" t="s">
        <v>140</v>
      </c>
    </row>
    <row r="2822" spans="1:21" ht="23.25">
      <c r="A2822" s="67" t="s">
        <v>134</v>
      </c>
      <c r="B2822" s="67" t="s">
        <v>9336</v>
      </c>
      <c r="C2822" s="118">
        <v>1103</v>
      </c>
      <c r="D2822" s="118" t="s">
        <v>5563</v>
      </c>
      <c r="E2822" s="118" t="s">
        <v>8687</v>
      </c>
      <c r="F2822" s="67" t="s">
        <v>136</v>
      </c>
      <c r="G2822" s="203">
        <v>0</v>
      </c>
      <c r="H2822" s="67" t="s">
        <v>162</v>
      </c>
      <c r="I2822" s="3">
        <v>0</v>
      </c>
      <c r="J2822" s="196">
        <v>39707</v>
      </c>
      <c r="K2822" s="67">
        <v>0</v>
      </c>
      <c r="L2822" s="123">
        <f t="shared" si="45"/>
        <v>30575</v>
      </c>
      <c r="M2822" s="118" t="s">
        <v>8687</v>
      </c>
      <c r="N2822" s="113" t="s">
        <v>9526</v>
      </c>
      <c r="S2822" s="118" t="s">
        <v>139</v>
      </c>
      <c r="T2822" s="67" t="s">
        <v>140</v>
      </c>
    </row>
    <row r="2823" spans="1:21" ht="23.25">
      <c r="A2823" s="67" t="s">
        <v>134</v>
      </c>
      <c r="B2823" s="67" t="s">
        <v>9336</v>
      </c>
      <c r="C2823" s="118">
        <v>1104</v>
      </c>
      <c r="D2823" s="118" t="s">
        <v>5484</v>
      </c>
      <c r="E2823" s="118" t="s">
        <v>8688</v>
      </c>
      <c r="F2823" s="67" t="s">
        <v>136</v>
      </c>
      <c r="G2823" s="203">
        <v>0</v>
      </c>
      <c r="H2823" s="67" t="s">
        <v>162</v>
      </c>
      <c r="I2823" s="3">
        <v>0</v>
      </c>
      <c r="J2823" s="196">
        <v>39707</v>
      </c>
      <c r="K2823" s="67">
        <v>0</v>
      </c>
      <c r="L2823" s="123">
        <f t="shared" si="45"/>
        <v>30575</v>
      </c>
      <c r="M2823" s="118" t="s">
        <v>8688</v>
      </c>
      <c r="N2823" s="113" t="s">
        <v>9526</v>
      </c>
      <c r="S2823" s="118" t="s">
        <v>139</v>
      </c>
      <c r="T2823" s="67" t="s">
        <v>140</v>
      </c>
    </row>
    <row r="2824" spans="1:21" ht="23.25">
      <c r="A2824" s="67" t="s">
        <v>134</v>
      </c>
      <c r="B2824" s="67" t="s">
        <v>9336</v>
      </c>
      <c r="C2824" s="118">
        <v>1108</v>
      </c>
      <c r="D2824" s="118" t="s">
        <v>5541</v>
      </c>
      <c r="E2824" s="118" t="s">
        <v>8689</v>
      </c>
      <c r="F2824" s="67" t="s">
        <v>136</v>
      </c>
      <c r="G2824" s="203">
        <v>0</v>
      </c>
      <c r="H2824" s="67" t="s">
        <v>162</v>
      </c>
      <c r="I2824" s="3">
        <v>0</v>
      </c>
      <c r="J2824" s="196">
        <v>39707</v>
      </c>
      <c r="K2824" s="67">
        <v>0</v>
      </c>
      <c r="L2824" s="123">
        <f t="shared" si="45"/>
        <v>30575</v>
      </c>
      <c r="M2824" s="118" t="s">
        <v>8689</v>
      </c>
      <c r="N2824" s="113" t="s">
        <v>9526</v>
      </c>
      <c r="S2824" s="118" t="s">
        <v>139</v>
      </c>
      <c r="T2824" s="67" t="s">
        <v>140</v>
      </c>
    </row>
    <row r="2825" spans="1:21" ht="23.25">
      <c r="A2825" s="67" t="s">
        <v>134</v>
      </c>
      <c r="B2825" s="67" t="s">
        <v>9336</v>
      </c>
      <c r="C2825" s="118">
        <v>1109</v>
      </c>
      <c r="D2825" s="118" t="s">
        <v>9419</v>
      </c>
      <c r="E2825" s="118" t="s">
        <v>8690</v>
      </c>
      <c r="F2825" s="67" t="s">
        <v>136</v>
      </c>
      <c r="G2825" s="203">
        <v>0</v>
      </c>
      <c r="H2825" s="67" t="s">
        <v>162</v>
      </c>
      <c r="I2825" s="3">
        <v>0</v>
      </c>
      <c r="J2825" s="196">
        <v>39707</v>
      </c>
      <c r="K2825" s="67">
        <v>0</v>
      </c>
      <c r="L2825" s="123">
        <f t="shared" si="45"/>
        <v>30575</v>
      </c>
      <c r="M2825" s="118" t="s">
        <v>8690</v>
      </c>
      <c r="N2825" s="113" t="s">
        <v>9526</v>
      </c>
      <c r="S2825" s="118" t="s">
        <v>139</v>
      </c>
      <c r="T2825" s="67" t="s">
        <v>140</v>
      </c>
    </row>
    <row r="2826" spans="1:21" ht="23.25">
      <c r="A2826" s="67" t="s">
        <v>9529</v>
      </c>
      <c r="B2826" s="67" t="s">
        <v>9336</v>
      </c>
      <c r="C2826" s="118">
        <v>310</v>
      </c>
      <c r="D2826" s="118"/>
      <c r="E2826" s="118" t="s">
        <v>8691</v>
      </c>
      <c r="F2826" s="67" t="s">
        <v>9524</v>
      </c>
      <c r="G2826" s="203">
        <v>0</v>
      </c>
      <c r="H2826" s="67" t="s">
        <v>162</v>
      </c>
      <c r="I2826" s="3">
        <v>0</v>
      </c>
      <c r="J2826" s="196">
        <v>39707</v>
      </c>
      <c r="K2826" s="67">
        <v>0</v>
      </c>
      <c r="L2826" s="123"/>
      <c r="M2826" s="118"/>
      <c r="N2826" s="113" t="s">
        <v>9524</v>
      </c>
      <c r="S2826" s="118" t="s">
        <v>138</v>
      </c>
      <c r="T2826" s="118" t="s">
        <v>138</v>
      </c>
      <c r="U2826" s="118" t="s">
        <v>138</v>
      </c>
    </row>
    <row r="2827" spans="1:21" ht="23.25">
      <c r="A2827" s="67" t="s">
        <v>134</v>
      </c>
      <c r="B2827" s="67" t="s">
        <v>9336</v>
      </c>
      <c r="C2827" s="118">
        <v>1110</v>
      </c>
      <c r="D2827" s="118" t="s">
        <v>9421</v>
      </c>
      <c r="E2827" s="118" t="s">
        <v>8692</v>
      </c>
      <c r="F2827" s="67" t="s">
        <v>136</v>
      </c>
      <c r="G2827" s="203">
        <v>0</v>
      </c>
      <c r="H2827" s="67" t="s">
        <v>162</v>
      </c>
      <c r="I2827" s="3">
        <v>0</v>
      </c>
      <c r="J2827" s="196">
        <v>39707</v>
      </c>
      <c r="K2827" s="67">
        <v>0</v>
      </c>
      <c r="L2827" s="123">
        <f t="shared" si="45"/>
        <v>30575</v>
      </c>
      <c r="M2827" s="118" t="s">
        <v>8692</v>
      </c>
      <c r="N2827" s="113" t="s">
        <v>9526</v>
      </c>
      <c r="S2827" s="118" t="s">
        <v>139</v>
      </c>
      <c r="T2827" s="67" t="s">
        <v>140</v>
      </c>
    </row>
    <row r="2828" spans="1:21" ht="23.25">
      <c r="A2828" s="67" t="s">
        <v>134</v>
      </c>
      <c r="B2828" s="67" t="s">
        <v>9336</v>
      </c>
      <c r="C2828" s="118">
        <v>35</v>
      </c>
      <c r="D2828" s="118" t="s">
        <v>9422</v>
      </c>
      <c r="E2828" s="118" t="s">
        <v>8693</v>
      </c>
      <c r="F2828" s="67" t="s">
        <v>136</v>
      </c>
      <c r="G2828" s="203">
        <v>0</v>
      </c>
      <c r="H2828" s="67" t="s">
        <v>162</v>
      </c>
      <c r="I2828" s="3">
        <v>0</v>
      </c>
      <c r="J2828" s="196">
        <v>39707</v>
      </c>
      <c r="K2828" s="67">
        <v>0</v>
      </c>
      <c r="L2828" s="123">
        <f t="shared" si="45"/>
        <v>30575</v>
      </c>
      <c r="M2828" s="118" t="s">
        <v>8693</v>
      </c>
      <c r="N2828" s="113" t="s">
        <v>9526</v>
      </c>
      <c r="S2828" s="118" t="s">
        <v>139</v>
      </c>
      <c r="T2828" s="67" t="s">
        <v>140</v>
      </c>
    </row>
    <row r="2829" spans="1:21" ht="23.25">
      <c r="A2829" s="67" t="s">
        <v>134</v>
      </c>
      <c r="B2829" s="67" t="s">
        <v>9336</v>
      </c>
      <c r="C2829" s="118">
        <v>1111</v>
      </c>
      <c r="D2829" s="118" t="s">
        <v>5595</v>
      </c>
      <c r="E2829" s="118" t="s">
        <v>8694</v>
      </c>
      <c r="F2829" s="67" t="s">
        <v>136</v>
      </c>
      <c r="G2829" s="203">
        <v>0</v>
      </c>
      <c r="H2829" s="67" t="s">
        <v>162</v>
      </c>
      <c r="I2829" s="3">
        <v>0</v>
      </c>
      <c r="J2829" s="196">
        <v>39707</v>
      </c>
      <c r="K2829" s="67">
        <v>0</v>
      </c>
      <c r="L2829" s="123">
        <f t="shared" si="45"/>
        <v>30575</v>
      </c>
      <c r="M2829" s="118" t="s">
        <v>8694</v>
      </c>
      <c r="N2829" s="113" t="s">
        <v>9526</v>
      </c>
      <c r="S2829" s="118" t="s">
        <v>139</v>
      </c>
      <c r="T2829" s="67" t="s">
        <v>140</v>
      </c>
    </row>
    <row r="2830" spans="1:21" ht="23.25">
      <c r="A2830" s="67" t="s">
        <v>134</v>
      </c>
      <c r="B2830" s="67" t="s">
        <v>9336</v>
      </c>
      <c r="C2830" s="118">
        <v>1030</v>
      </c>
      <c r="D2830" s="118" t="s">
        <v>5624</v>
      </c>
      <c r="E2830" s="118" t="s">
        <v>8695</v>
      </c>
      <c r="F2830" s="67" t="s">
        <v>136</v>
      </c>
      <c r="G2830" s="203">
        <v>0</v>
      </c>
      <c r="H2830" s="67" t="s">
        <v>162</v>
      </c>
      <c r="I2830" s="3">
        <v>0</v>
      </c>
      <c r="J2830" s="196">
        <v>39707</v>
      </c>
      <c r="K2830" s="67">
        <v>0</v>
      </c>
      <c r="L2830" s="123">
        <f t="shared" si="45"/>
        <v>30575</v>
      </c>
      <c r="M2830" s="118" t="s">
        <v>8695</v>
      </c>
      <c r="N2830" s="113" t="s">
        <v>9526</v>
      </c>
      <c r="S2830" s="118" t="s">
        <v>139</v>
      </c>
      <c r="T2830" s="67" t="s">
        <v>140</v>
      </c>
    </row>
    <row r="2831" spans="1:21" ht="23.25">
      <c r="A2831" s="67" t="s">
        <v>134</v>
      </c>
      <c r="B2831" s="67" t="s">
        <v>9336</v>
      </c>
      <c r="C2831" s="118">
        <v>1112</v>
      </c>
      <c r="D2831" s="118" t="s">
        <v>9423</v>
      </c>
      <c r="E2831" s="118" t="s">
        <v>8696</v>
      </c>
      <c r="F2831" s="67" t="s">
        <v>136</v>
      </c>
      <c r="G2831" s="203">
        <v>0</v>
      </c>
      <c r="H2831" s="67" t="s">
        <v>162</v>
      </c>
      <c r="I2831" s="3">
        <v>0</v>
      </c>
      <c r="J2831" s="196">
        <v>39707</v>
      </c>
      <c r="K2831" s="67">
        <v>0</v>
      </c>
      <c r="L2831" s="123">
        <f t="shared" si="45"/>
        <v>30575</v>
      </c>
      <c r="M2831" s="118" t="s">
        <v>8696</v>
      </c>
      <c r="N2831" s="113" t="s">
        <v>9526</v>
      </c>
      <c r="S2831" s="118" t="s">
        <v>139</v>
      </c>
      <c r="T2831" s="67" t="s">
        <v>140</v>
      </c>
    </row>
    <row r="2832" spans="1:21" ht="23.25">
      <c r="A2832" s="67" t="s">
        <v>134</v>
      </c>
      <c r="B2832" s="67" t="s">
        <v>9336</v>
      </c>
      <c r="C2832" s="118">
        <v>1115</v>
      </c>
      <c r="D2832" s="118" t="s">
        <v>5607</v>
      </c>
      <c r="E2832" s="118" t="s">
        <v>8697</v>
      </c>
      <c r="F2832" s="67" t="s">
        <v>136</v>
      </c>
      <c r="G2832" s="203">
        <v>0</v>
      </c>
      <c r="H2832" s="67" t="s">
        <v>162</v>
      </c>
      <c r="I2832" s="3">
        <v>0</v>
      </c>
      <c r="J2832" s="196">
        <v>39707</v>
      </c>
      <c r="K2832" s="67">
        <v>0</v>
      </c>
      <c r="L2832" s="123">
        <f t="shared" si="45"/>
        <v>30575</v>
      </c>
      <c r="M2832" s="118" t="s">
        <v>8697</v>
      </c>
      <c r="N2832" s="113" t="s">
        <v>9526</v>
      </c>
      <c r="S2832" s="118" t="s">
        <v>139</v>
      </c>
      <c r="T2832" s="67" t="s">
        <v>140</v>
      </c>
    </row>
    <row r="2833" spans="1:21" ht="23.25">
      <c r="A2833" s="67" t="s">
        <v>134</v>
      </c>
      <c r="B2833" s="67" t="s">
        <v>9336</v>
      </c>
      <c r="C2833" s="118">
        <v>1116</v>
      </c>
      <c r="D2833" s="118" t="s">
        <v>5513</v>
      </c>
      <c r="E2833" s="118" t="s">
        <v>8698</v>
      </c>
      <c r="F2833" s="67" t="s">
        <v>136</v>
      </c>
      <c r="G2833" s="203">
        <v>0</v>
      </c>
      <c r="H2833" s="67" t="s">
        <v>162</v>
      </c>
      <c r="I2833" s="3">
        <v>0</v>
      </c>
      <c r="J2833" s="196">
        <v>39707</v>
      </c>
      <c r="K2833" s="67">
        <v>0</v>
      </c>
      <c r="L2833" s="123">
        <f t="shared" si="45"/>
        <v>30575</v>
      </c>
      <c r="M2833" s="118" t="s">
        <v>8698</v>
      </c>
      <c r="N2833" s="113" t="s">
        <v>9526</v>
      </c>
      <c r="S2833" s="118" t="s">
        <v>139</v>
      </c>
      <c r="T2833" s="67" t="s">
        <v>140</v>
      </c>
    </row>
    <row r="2834" spans="1:21" ht="23.25">
      <c r="A2834" s="67" t="s">
        <v>134</v>
      </c>
      <c r="B2834" s="67" t="s">
        <v>9336</v>
      </c>
      <c r="C2834" s="118">
        <v>1117</v>
      </c>
      <c r="D2834" s="118" t="s">
        <v>5531</v>
      </c>
      <c r="E2834" s="118" t="s">
        <v>8699</v>
      </c>
      <c r="F2834" s="67" t="s">
        <v>136</v>
      </c>
      <c r="G2834" s="203">
        <v>0</v>
      </c>
      <c r="H2834" s="67" t="s">
        <v>162</v>
      </c>
      <c r="I2834" s="3">
        <v>0</v>
      </c>
      <c r="J2834" s="196">
        <v>39707</v>
      </c>
      <c r="K2834" s="67">
        <v>0</v>
      </c>
      <c r="L2834" s="123">
        <f t="shared" si="45"/>
        <v>30575</v>
      </c>
      <c r="M2834" s="118" t="s">
        <v>8699</v>
      </c>
      <c r="N2834" s="113" t="s">
        <v>9526</v>
      </c>
      <c r="S2834" s="118" t="s">
        <v>139</v>
      </c>
      <c r="T2834" s="67" t="s">
        <v>140</v>
      </c>
    </row>
    <row r="2835" spans="1:21" ht="23.25">
      <c r="A2835" s="67" t="s">
        <v>134</v>
      </c>
      <c r="B2835" s="67" t="s">
        <v>9336</v>
      </c>
      <c r="C2835" s="118">
        <v>1119</v>
      </c>
      <c r="D2835" s="118" t="s">
        <v>9424</v>
      </c>
      <c r="E2835" s="118" t="s">
        <v>8700</v>
      </c>
      <c r="F2835" s="67" t="s">
        <v>136</v>
      </c>
      <c r="G2835" s="203">
        <v>0</v>
      </c>
      <c r="H2835" s="67" t="s">
        <v>162</v>
      </c>
      <c r="I2835" s="3">
        <v>0</v>
      </c>
      <c r="J2835" s="196">
        <v>39707</v>
      </c>
      <c r="K2835" s="67">
        <v>0</v>
      </c>
      <c r="L2835" s="123">
        <f t="shared" si="45"/>
        <v>30575</v>
      </c>
      <c r="M2835" s="118" t="s">
        <v>8700</v>
      </c>
      <c r="N2835" s="113" t="s">
        <v>9526</v>
      </c>
      <c r="S2835" s="118" t="s">
        <v>139</v>
      </c>
      <c r="T2835" s="67" t="s">
        <v>140</v>
      </c>
    </row>
    <row r="2836" spans="1:21" ht="23.25">
      <c r="A2836" s="67" t="s">
        <v>134</v>
      </c>
      <c r="B2836" s="67" t="s">
        <v>9336</v>
      </c>
      <c r="C2836" s="118">
        <v>1120</v>
      </c>
      <c r="D2836" s="118" t="s">
        <v>172</v>
      </c>
      <c r="E2836" s="118" t="s">
        <v>8701</v>
      </c>
      <c r="F2836" s="67" t="s">
        <v>136</v>
      </c>
      <c r="G2836" s="203">
        <v>0</v>
      </c>
      <c r="H2836" s="67" t="s">
        <v>162</v>
      </c>
      <c r="I2836" s="3">
        <v>0</v>
      </c>
      <c r="J2836" s="196">
        <v>39707</v>
      </c>
      <c r="K2836" s="67">
        <v>0</v>
      </c>
      <c r="L2836" s="123">
        <f t="shared" si="45"/>
        <v>30575</v>
      </c>
      <c r="M2836" s="118" t="s">
        <v>8701</v>
      </c>
      <c r="N2836" s="113" t="s">
        <v>9526</v>
      </c>
      <c r="S2836" s="118" t="s">
        <v>139</v>
      </c>
      <c r="T2836" s="67" t="s">
        <v>140</v>
      </c>
    </row>
    <row r="2837" spans="1:21" ht="23.25">
      <c r="A2837" s="67" t="s">
        <v>134</v>
      </c>
      <c r="B2837" s="67" t="s">
        <v>9336</v>
      </c>
      <c r="C2837" s="118">
        <v>1121</v>
      </c>
      <c r="D2837" s="118" t="s">
        <v>5570</v>
      </c>
      <c r="E2837" s="118" t="s">
        <v>8702</v>
      </c>
      <c r="F2837" s="67" t="s">
        <v>136</v>
      </c>
      <c r="G2837" s="203">
        <v>0</v>
      </c>
      <c r="H2837" s="67" t="s">
        <v>162</v>
      </c>
      <c r="I2837" s="3">
        <v>0</v>
      </c>
      <c r="J2837" s="196">
        <v>39707</v>
      </c>
      <c r="K2837" s="67">
        <v>0</v>
      </c>
      <c r="L2837" s="123">
        <f t="shared" si="45"/>
        <v>30575</v>
      </c>
      <c r="M2837" s="118" t="s">
        <v>8702</v>
      </c>
      <c r="N2837" s="113" t="s">
        <v>9526</v>
      </c>
      <c r="S2837" s="118" t="s">
        <v>139</v>
      </c>
      <c r="T2837" s="67" t="s">
        <v>140</v>
      </c>
    </row>
    <row r="2838" spans="1:21" ht="23.25">
      <c r="A2838" s="67" t="s">
        <v>134</v>
      </c>
      <c r="B2838" s="67" t="s">
        <v>9336</v>
      </c>
      <c r="C2838" s="118">
        <v>1123</v>
      </c>
      <c r="D2838" s="118" t="s">
        <v>5484</v>
      </c>
      <c r="E2838" s="118" t="s">
        <v>8703</v>
      </c>
      <c r="F2838" s="67" t="s">
        <v>136</v>
      </c>
      <c r="G2838" s="203">
        <v>0</v>
      </c>
      <c r="H2838" s="67" t="s">
        <v>162</v>
      </c>
      <c r="I2838" s="3">
        <v>0</v>
      </c>
      <c r="J2838" s="196">
        <v>39707</v>
      </c>
      <c r="K2838" s="67">
        <v>0</v>
      </c>
      <c r="L2838" s="123">
        <f t="shared" si="45"/>
        <v>30575</v>
      </c>
      <c r="M2838" s="118" t="s">
        <v>8703</v>
      </c>
      <c r="N2838" s="113" t="s">
        <v>9526</v>
      </c>
      <c r="S2838" s="118" t="s">
        <v>139</v>
      </c>
      <c r="T2838" s="67" t="s">
        <v>140</v>
      </c>
    </row>
    <row r="2839" spans="1:21" ht="23.25">
      <c r="A2839" s="67" t="s">
        <v>134</v>
      </c>
      <c r="B2839" s="67" t="s">
        <v>9336</v>
      </c>
      <c r="C2839" s="118">
        <v>1124</v>
      </c>
      <c r="D2839" s="118" t="s">
        <v>9369</v>
      </c>
      <c r="E2839" s="118" t="s">
        <v>8704</v>
      </c>
      <c r="F2839" s="67" t="s">
        <v>136</v>
      </c>
      <c r="G2839" s="203">
        <v>0</v>
      </c>
      <c r="H2839" s="67" t="s">
        <v>162</v>
      </c>
      <c r="I2839" s="3">
        <v>0</v>
      </c>
      <c r="J2839" s="196">
        <v>39707</v>
      </c>
      <c r="K2839" s="67">
        <v>0</v>
      </c>
      <c r="L2839" s="123">
        <f t="shared" si="45"/>
        <v>30575</v>
      </c>
      <c r="M2839" s="118" t="s">
        <v>8704</v>
      </c>
      <c r="N2839" s="113" t="s">
        <v>9526</v>
      </c>
      <c r="S2839" s="118" t="s">
        <v>139</v>
      </c>
      <c r="T2839" s="67" t="s">
        <v>140</v>
      </c>
    </row>
    <row r="2840" spans="1:21" ht="23.25">
      <c r="A2840" s="67" t="s">
        <v>134</v>
      </c>
      <c r="B2840" s="67" t="s">
        <v>9336</v>
      </c>
      <c r="C2840" s="118">
        <v>1125</v>
      </c>
      <c r="D2840" s="118" t="s">
        <v>5483</v>
      </c>
      <c r="E2840" s="118" t="s">
        <v>8705</v>
      </c>
      <c r="F2840" s="67" t="s">
        <v>136</v>
      </c>
      <c r="G2840" s="203">
        <v>0</v>
      </c>
      <c r="H2840" s="67" t="s">
        <v>162</v>
      </c>
      <c r="I2840" s="3">
        <v>0</v>
      </c>
      <c r="J2840" s="196">
        <v>39707</v>
      </c>
      <c r="K2840" s="67">
        <v>0</v>
      </c>
      <c r="L2840" s="123">
        <f t="shared" si="45"/>
        <v>30575</v>
      </c>
      <c r="M2840" s="118" t="s">
        <v>8705</v>
      </c>
      <c r="N2840" s="113" t="s">
        <v>9526</v>
      </c>
      <c r="S2840" s="118" t="s">
        <v>139</v>
      </c>
      <c r="T2840" s="67" t="s">
        <v>140</v>
      </c>
    </row>
    <row r="2841" spans="1:21" ht="23.25">
      <c r="A2841" s="67" t="s">
        <v>9529</v>
      </c>
      <c r="B2841" s="67" t="s">
        <v>9336</v>
      </c>
      <c r="C2841" s="118">
        <v>1130</v>
      </c>
      <c r="D2841" s="118"/>
      <c r="E2841" s="118" t="s">
        <v>8706</v>
      </c>
      <c r="F2841" s="67" t="s">
        <v>9524</v>
      </c>
      <c r="G2841" s="203">
        <v>0</v>
      </c>
      <c r="H2841" s="67" t="s">
        <v>162</v>
      </c>
      <c r="I2841" s="3">
        <v>0</v>
      </c>
      <c r="J2841" s="196">
        <v>39707</v>
      </c>
      <c r="K2841" s="67">
        <v>0</v>
      </c>
      <c r="L2841" s="123"/>
      <c r="M2841" s="118"/>
      <c r="N2841" s="113" t="s">
        <v>9524</v>
      </c>
      <c r="S2841" s="118" t="s">
        <v>138</v>
      </c>
      <c r="T2841" s="118" t="s">
        <v>138</v>
      </c>
      <c r="U2841" s="118" t="s">
        <v>138</v>
      </c>
    </row>
    <row r="2842" spans="1:21" ht="23.25">
      <c r="A2842" s="67" t="s">
        <v>134</v>
      </c>
      <c r="B2842" s="67" t="s">
        <v>9336</v>
      </c>
      <c r="C2842" s="118">
        <v>1131</v>
      </c>
      <c r="D2842" s="118" t="s">
        <v>9426</v>
      </c>
      <c r="E2842" s="118" t="s">
        <v>8707</v>
      </c>
      <c r="F2842" s="67" t="s">
        <v>136</v>
      </c>
      <c r="G2842" s="203">
        <v>0</v>
      </c>
      <c r="H2842" s="67" t="s">
        <v>162</v>
      </c>
      <c r="I2842" s="3">
        <v>0</v>
      </c>
      <c r="J2842" s="196">
        <v>39707</v>
      </c>
      <c r="K2842" s="67">
        <v>0</v>
      </c>
      <c r="L2842" s="123">
        <f t="shared" si="45"/>
        <v>30575</v>
      </c>
      <c r="M2842" s="118" t="s">
        <v>8707</v>
      </c>
      <c r="N2842" s="113" t="s">
        <v>9526</v>
      </c>
      <c r="S2842" s="118" t="s">
        <v>139</v>
      </c>
      <c r="T2842" s="67" t="s">
        <v>140</v>
      </c>
    </row>
    <row r="2843" spans="1:21" ht="23.25">
      <c r="A2843" s="67" t="s">
        <v>134</v>
      </c>
      <c r="B2843" s="67" t="s">
        <v>9336</v>
      </c>
      <c r="C2843" s="118">
        <v>1132</v>
      </c>
      <c r="D2843" s="118" t="s">
        <v>5611</v>
      </c>
      <c r="E2843" s="118" t="s">
        <v>8708</v>
      </c>
      <c r="F2843" s="67" t="s">
        <v>136</v>
      </c>
      <c r="G2843" s="203">
        <v>0</v>
      </c>
      <c r="H2843" s="67" t="s">
        <v>162</v>
      </c>
      <c r="I2843" s="3">
        <v>0</v>
      </c>
      <c r="J2843" s="196">
        <v>39707</v>
      </c>
      <c r="K2843" s="67">
        <v>0</v>
      </c>
      <c r="L2843" s="123">
        <f t="shared" si="45"/>
        <v>30575</v>
      </c>
      <c r="M2843" s="118" t="s">
        <v>8708</v>
      </c>
      <c r="N2843" s="113" t="s">
        <v>9526</v>
      </c>
      <c r="S2843" s="118" t="s">
        <v>139</v>
      </c>
      <c r="T2843" s="67" t="s">
        <v>140</v>
      </c>
    </row>
    <row r="2844" spans="1:21" ht="23.25">
      <c r="A2844" s="67" t="s">
        <v>9529</v>
      </c>
      <c r="B2844" s="67" t="s">
        <v>9336</v>
      </c>
      <c r="C2844" s="118">
        <v>1133</v>
      </c>
      <c r="D2844" s="118"/>
      <c r="E2844" s="118" t="s">
        <v>8709</v>
      </c>
      <c r="F2844" s="67" t="s">
        <v>9524</v>
      </c>
      <c r="G2844" s="203">
        <v>0</v>
      </c>
      <c r="H2844" s="67" t="s">
        <v>162</v>
      </c>
      <c r="I2844" s="3">
        <v>0</v>
      </c>
      <c r="J2844" s="196">
        <v>39707</v>
      </c>
      <c r="K2844" s="67">
        <v>0</v>
      </c>
      <c r="L2844" s="123"/>
      <c r="M2844" s="118"/>
      <c r="N2844" s="113" t="s">
        <v>9524</v>
      </c>
      <c r="S2844" s="118" t="s">
        <v>138</v>
      </c>
      <c r="T2844" s="118" t="s">
        <v>138</v>
      </c>
      <c r="U2844" s="118" t="s">
        <v>138</v>
      </c>
    </row>
    <row r="2845" spans="1:21" ht="23.25">
      <c r="A2845" s="67" t="s">
        <v>134</v>
      </c>
      <c r="B2845" s="67" t="s">
        <v>9336</v>
      </c>
      <c r="C2845" s="118">
        <v>1134</v>
      </c>
      <c r="D2845" s="118" t="s">
        <v>5546</v>
      </c>
      <c r="E2845" s="118" t="s">
        <v>8710</v>
      </c>
      <c r="F2845" s="67" t="s">
        <v>136</v>
      </c>
      <c r="G2845" s="203">
        <v>0</v>
      </c>
      <c r="H2845" s="67" t="s">
        <v>162</v>
      </c>
      <c r="I2845" s="3">
        <v>0</v>
      </c>
      <c r="J2845" s="196">
        <v>39707</v>
      </c>
      <c r="K2845" s="67">
        <v>0</v>
      </c>
      <c r="L2845" s="123">
        <f t="shared" si="45"/>
        <v>30575</v>
      </c>
      <c r="M2845" s="118" t="s">
        <v>8710</v>
      </c>
      <c r="N2845" s="113" t="s">
        <v>9526</v>
      </c>
      <c r="S2845" s="118" t="s">
        <v>139</v>
      </c>
      <c r="T2845" s="67" t="s">
        <v>140</v>
      </c>
    </row>
    <row r="2846" spans="1:21" ht="23.25">
      <c r="A2846" s="67" t="s">
        <v>134</v>
      </c>
      <c r="B2846" s="67" t="s">
        <v>9336</v>
      </c>
      <c r="C2846" s="118">
        <v>1136</v>
      </c>
      <c r="D2846" s="118" t="s">
        <v>9427</v>
      </c>
      <c r="E2846" s="118" t="s">
        <v>8711</v>
      </c>
      <c r="F2846" s="67" t="s">
        <v>136</v>
      </c>
      <c r="G2846" s="203">
        <v>0</v>
      </c>
      <c r="H2846" s="67" t="s">
        <v>162</v>
      </c>
      <c r="I2846" s="3">
        <v>0</v>
      </c>
      <c r="J2846" s="196">
        <v>39707</v>
      </c>
      <c r="K2846" s="67">
        <v>0</v>
      </c>
      <c r="L2846" s="123">
        <f t="shared" si="45"/>
        <v>30575</v>
      </c>
      <c r="M2846" s="118" t="s">
        <v>8711</v>
      </c>
      <c r="N2846" s="113" t="s">
        <v>9526</v>
      </c>
      <c r="S2846" s="118" t="s">
        <v>139</v>
      </c>
      <c r="T2846" s="67" t="s">
        <v>140</v>
      </c>
    </row>
    <row r="2847" spans="1:21" ht="23.25">
      <c r="A2847" s="67" t="s">
        <v>9529</v>
      </c>
      <c r="B2847" s="67" t="s">
        <v>9336</v>
      </c>
      <c r="C2847" s="118">
        <v>1137</v>
      </c>
      <c r="D2847" s="118"/>
      <c r="E2847" s="118" t="s">
        <v>8712</v>
      </c>
      <c r="F2847" s="67" t="s">
        <v>9524</v>
      </c>
      <c r="G2847" s="203">
        <v>0</v>
      </c>
      <c r="H2847" s="67" t="s">
        <v>162</v>
      </c>
      <c r="I2847" s="3">
        <v>0</v>
      </c>
      <c r="J2847" s="196">
        <v>39707</v>
      </c>
      <c r="K2847" s="67">
        <v>0</v>
      </c>
      <c r="L2847" s="123"/>
      <c r="M2847" s="118"/>
      <c r="N2847" s="113" t="s">
        <v>9524</v>
      </c>
      <c r="S2847" s="118" t="s">
        <v>138</v>
      </c>
      <c r="T2847" s="118" t="s">
        <v>138</v>
      </c>
      <c r="U2847" s="118" t="s">
        <v>138</v>
      </c>
    </row>
    <row r="2848" spans="1:21" ht="23.25">
      <c r="A2848" s="67" t="s">
        <v>134</v>
      </c>
      <c r="B2848" s="67" t="s">
        <v>9336</v>
      </c>
      <c r="C2848" s="118">
        <v>1138</v>
      </c>
      <c r="D2848" s="118" t="s">
        <v>5640</v>
      </c>
      <c r="E2848" s="118" t="s">
        <v>8713</v>
      </c>
      <c r="F2848" s="67" t="s">
        <v>136</v>
      </c>
      <c r="G2848" s="203">
        <v>0</v>
      </c>
      <c r="H2848" s="67" t="s">
        <v>162</v>
      </c>
      <c r="I2848" s="3">
        <v>0</v>
      </c>
      <c r="J2848" s="196">
        <v>39707</v>
      </c>
      <c r="K2848" s="67">
        <v>0</v>
      </c>
      <c r="L2848" s="123">
        <f t="shared" si="45"/>
        <v>30575</v>
      </c>
      <c r="M2848" s="118" t="s">
        <v>8713</v>
      </c>
      <c r="N2848" s="113" t="s">
        <v>9526</v>
      </c>
      <c r="S2848" s="118" t="s">
        <v>139</v>
      </c>
      <c r="T2848" s="67" t="s">
        <v>140</v>
      </c>
    </row>
    <row r="2849" spans="1:20" ht="23.25">
      <c r="A2849" s="67" t="s">
        <v>134</v>
      </c>
      <c r="B2849" s="67" t="s">
        <v>9336</v>
      </c>
      <c r="C2849" s="118">
        <v>1140</v>
      </c>
      <c r="D2849" s="118" t="s">
        <v>9428</v>
      </c>
      <c r="E2849" s="118" t="s">
        <v>8714</v>
      </c>
      <c r="F2849" s="67" t="s">
        <v>136</v>
      </c>
      <c r="G2849" s="203">
        <v>0</v>
      </c>
      <c r="H2849" s="67" t="s">
        <v>162</v>
      </c>
      <c r="I2849" s="3">
        <v>0</v>
      </c>
      <c r="J2849" s="196">
        <v>39707</v>
      </c>
      <c r="K2849" s="67">
        <v>0</v>
      </c>
      <c r="L2849" s="123">
        <f t="shared" si="45"/>
        <v>30575</v>
      </c>
      <c r="M2849" s="118" t="s">
        <v>8714</v>
      </c>
      <c r="N2849" s="113" t="s">
        <v>9526</v>
      </c>
      <c r="S2849" s="118" t="s">
        <v>139</v>
      </c>
      <c r="T2849" s="67" t="s">
        <v>140</v>
      </c>
    </row>
    <row r="2850" spans="1:20" ht="23.25">
      <c r="A2850" s="67" t="s">
        <v>134</v>
      </c>
      <c r="B2850" s="67" t="s">
        <v>9336</v>
      </c>
      <c r="C2850" s="118">
        <v>1143</v>
      </c>
      <c r="D2850" s="118" t="s">
        <v>9360</v>
      </c>
      <c r="E2850" s="118" t="s">
        <v>8715</v>
      </c>
      <c r="F2850" s="67" t="s">
        <v>136</v>
      </c>
      <c r="G2850" s="203">
        <v>0</v>
      </c>
      <c r="H2850" s="67" t="s">
        <v>162</v>
      </c>
      <c r="I2850" s="3">
        <v>0</v>
      </c>
      <c r="J2850" s="196">
        <v>39707</v>
      </c>
      <c r="K2850" s="67">
        <v>0</v>
      </c>
      <c r="L2850" s="123">
        <f t="shared" si="45"/>
        <v>30575</v>
      </c>
      <c r="M2850" s="118" t="s">
        <v>8715</v>
      </c>
      <c r="N2850" s="113" t="s">
        <v>9526</v>
      </c>
      <c r="S2850" s="118" t="s">
        <v>139</v>
      </c>
      <c r="T2850" s="67" t="s">
        <v>140</v>
      </c>
    </row>
    <row r="2851" spans="1:20" ht="23.25">
      <c r="A2851" s="67" t="s">
        <v>134</v>
      </c>
      <c r="B2851" s="67" t="s">
        <v>9336</v>
      </c>
      <c r="C2851" s="118">
        <v>1144</v>
      </c>
      <c r="D2851" s="118" t="s">
        <v>9429</v>
      </c>
      <c r="E2851" s="118" t="s">
        <v>8716</v>
      </c>
      <c r="F2851" s="67" t="s">
        <v>136</v>
      </c>
      <c r="G2851" s="203">
        <v>0</v>
      </c>
      <c r="H2851" s="67" t="s">
        <v>162</v>
      </c>
      <c r="I2851" s="3">
        <v>0</v>
      </c>
      <c r="J2851" s="196">
        <v>39707</v>
      </c>
      <c r="K2851" s="67">
        <v>0</v>
      </c>
      <c r="L2851" s="123">
        <f t="shared" si="45"/>
        <v>30575</v>
      </c>
      <c r="M2851" s="118" t="s">
        <v>8716</v>
      </c>
      <c r="N2851" s="113" t="s">
        <v>9526</v>
      </c>
      <c r="S2851" s="118" t="s">
        <v>139</v>
      </c>
      <c r="T2851" s="67" t="s">
        <v>140</v>
      </c>
    </row>
    <row r="2852" spans="1:20" ht="23.25">
      <c r="A2852" s="67" t="s">
        <v>134</v>
      </c>
      <c r="B2852" s="67" t="s">
        <v>9336</v>
      </c>
      <c r="C2852" s="118">
        <v>1157</v>
      </c>
      <c r="D2852" s="118" t="s">
        <v>5500</v>
      </c>
      <c r="E2852" s="118" t="s">
        <v>8717</v>
      </c>
      <c r="F2852" s="67" t="s">
        <v>136</v>
      </c>
      <c r="G2852" s="203">
        <v>0</v>
      </c>
      <c r="H2852" s="67" t="s">
        <v>162</v>
      </c>
      <c r="I2852" s="3">
        <v>0</v>
      </c>
      <c r="J2852" s="196">
        <v>39707</v>
      </c>
      <c r="K2852" s="67">
        <v>0</v>
      </c>
      <c r="L2852" s="123">
        <f t="shared" si="45"/>
        <v>30575</v>
      </c>
      <c r="M2852" s="118" t="s">
        <v>8717</v>
      </c>
      <c r="N2852" s="113" t="s">
        <v>9526</v>
      </c>
      <c r="S2852" s="118" t="s">
        <v>139</v>
      </c>
      <c r="T2852" s="67" t="s">
        <v>140</v>
      </c>
    </row>
    <row r="2853" spans="1:20" ht="23.25">
      <c r="A2853" s="67" t="s">
        <v>134</v>
      </c>
      <c r="B2853" s="67" t="s">
        <v>9336</v>
      </c>
      <c r="C2853" s="118">
        <v>1163</v>
      </c>
      <c r="D2853" s="118" t="s">
        <v>5500</v>
      </c>
      <c r="E2853" s="118" t="s">
        <v>8718</v>
      </c>
      <c r="F2853" s="67" t="s">
        <v>136</v>
      </c>
      <c r="G2853" s="203">
        <v>0</v>
      </c>
      <c r="H2853" s="67" t="s">
        <v>162</v>
      </c>
      <c r="I2853" s="3">
        <v>0</v>
      </c>
      <c r="J2853" s="196">
        <v>39707</v>
      </c>
      <c r="K2853" s="67">
        <v>0</v>
      </c>
      <c r="L2853" s="123">
        <f t="shared" si="45"/>
        <v>30575</v>
      </c>
      <c r="M2853" s="118" t="s">
        <v>8718</v>
      </c>
      <c r="N2853" s="113" t="s">
        <v>9526</v>
      </c>
      <c r="S2853" s="118" t="s">
        <v>139</v>
      </c>
      <c r="T2853" s="67" t="s">
        <v>140</v>
      </c>
    </row>
    <row r="2854" spans="1:20" ht="23.25">
      <c r="A2854" s="67" t="s">
        <v>134</v>
      </c>
      <c r="B2854" s="67" t="s">
        <v>9336</v>
      </c>
      <c r="C2854" s="118">
        <v>1164</v>
      </c>
      <c r="D2854" s="118" t="s">
        <v>9430</v>
      </c>
      <c r="E2854" s="118" t="s">
        <v>8719</v>
      </c>
      <c r="F2854" s="67" t="s">
        <v>136</v>
      </c>
      <c r="G2854" s="203">
        <v>0</v>
      </c>
      <c r="H2854" s="67" t="s">
        <v>162</v>
      </c>
      <c r="I2854" s="3">
        <v>0</v>
      </c>
      <c r="J2854" s="196">
        <v>39707</v>
      </c>
      <c r="K2854" s="67">
        <v>0</v>
      </c>
      <c r="L2854" s="123">
        <f t="shared" si="45"/>
        <v>30575</v>
      </c>
      <c r="M2854" s="118" t="s">
        <v>8719</v>
      </c>
      <c r="N2854" s="113" t="s">
        <v>9526</v>
      </c>
      <c r="S2854" s="118" t="s">
        <v>139</v>
      </c>
      <c r="T2854" s="67" t="s">
        <v>140</v>
      </c>
    </row>
    <row r="2855" spans="1:20" ht="23.25">
      <c r="A2855" s="67" t="s">
        <v>134</v>
      </c>
      <c r="B2855" s="67" t="s">
        <v>9336</v>
      </c>
      <c r="C2855" s="118">
        <v>1166</v>
      </c>
      <c r="D2855" s="118" t="s">
        <v>5484</v>
      </c>
      <c r="E2855" s="118" t="s">
        <v>8720</v>
      </c>
      <c r="F2855" s="67" t="s">
        <v>136</v>
      </c>
      <c r="G2855" s="203">
        <v>0</v>
      </c>
      <c r="H2855" s="67" t="s">
        <v>162</v>
      </c>
      <c r="I2855" s="3">
        <v>0</v>
      </c>
      <c r="J2855" s="196">
        <v>39707</v>
      </c>
      <c r="K2855" s="67">
        <v>0</v>
      </c>
      <c r="L2855" s="123">
        <f t="shared" si="45"/>
        <v>30575</v>
      </c>
      <c r="M2855" s="118" t="s">
        <v>8720</v>
      </c>
      <c r="N2855" s="113" t="s">
        <v>9526</v>
      </c>
      <c r="S2855" s="118" t="s">
        <v>139</v>
      </c>
      <c r="T2855" s="67" t="s">
        <v>140</v>
      </c>
    </row>
    <row r="2856" spans="1:20" ht="23.25">
      <c r="A2856" s="67" t="s">
        <v>134</v>
      </c>
      <c r="B2856" s="67" t="s">
        <v>9336</v>
      </c>
      <c r="C2856" s="118">
        <v>1167</v>
      </c>
      <c r="D2856" s="118" t="s">
        <v>5484</v>
      </c>
      <c r="E2856" s="118" t="s">
        <v>8721</v>
      </c>
      <c r="F2856" s="67" t="s">
        <v>136</v>
      </c>
      <c r="G2856" s="203">
        <v>0</v>
      </c>
      <c r="H2856" s="67" t="s">
        <v>162</v>
      </c>
      <c r="I2856" s="3">
        <v>0</v>
      </c>
      <c r="J2856" s="196">
        <v>39707</v>
      </c>
      <c r="K2856" s="67">
        <v>0</v>
      </c>
      <c r="L2856" s="123">
        <f t="shared" si="45"/>
        <v>30575</v>
      </c>
      <c r="M2856" s="118" t="s">
        <v>8721</v>
      </c>
      <c r="N2856" s="113" t="s">
        <v>9526</v>
      </c>
      <c r="S2856" s="118" t="s">
        <v>139</v>
      </c>
      <c r="T2856" s="67" t="s">
        <v>140</v>
      </c>
    </row>
    <row r="2857" spans="1:20" ht="23.25">
      <c r="A2857" s="67" t="s">
        <v>134</v>
      </c>
      <c r="B2857" s="67" t="s">
        <v>9336</v>
      </c>
      <c r="C2857" s="118">
        <v>1169</v>
      </c>
      <c r="D2857" s="118" t="s">
        <v>9431</v>
      </c>
      <c r="E2857" s="118" t="s">
        <v>8722</v>
      </c>
      <c r="F2857" s="67" t="s">
        <v>136</v>
      </c>
      <c r="G2857" s="203">
        <v>0</v>
      </c>
      <c r="H2857" s="67" t="s">
        <v>162</v>
      </c>
      <c r="I2857" s="3">
        <v>0</v>
      </c>
      <c r="J2857" s="196">
        <v>39707</v>
      </c>
      <c r="K2857" s="67">
        <v>0</v>
      </c>
      <c r="L2857" s="123">
        <f t="shared" si="45"/>
        <v>30575</v>
      </c>
      <c r="M2857" s="118" t="s">
        <v>8722</v>
      </c>
      <c r="N2857" s="113" t="s">
        <v>9526</v>
      </c>
      <c r="S2857" s="118" t="s">
        <v>139</v>
      </c>
      <c r="T2857" s="67" t="s">
        <v>140</v>
      </c>
    </row>
    <row r="2858" spans="1:20" ht="23.25">
      <c r="A2858" s="67" t="s">
        <v>134</v>
      </c>
      <c r="B2858" s="67" t="s">
        <v>9336</v>
      </c>
      <c r="C2858" s="118">
        <v>1170</v>
      </c>
      <c r="D2858" s="118" t="s">
        <v>9341</v>
      </c>
      <c r="E2858" s="118" t="s">
        <v>8723</v>
      </c>
      <c r="F2858" s="67" t="s">
        <v>136</v>
      </c>
      <c r="G2858" s="203">
        <v>0</v>
      </c>
      <c r="H2858" s="67" t="s">
        <v>162</v>
      </c>
      <c r="I2858" s="3">
        <v>0</v>
      </c>
      <c r="J2858" s="196">
        <v>39707</v>
      </c>
      <c r="K2858" s="67">
        <v>0</v>
      </c>
      <c r="L2858" s="123">
        <f t="shared" si="45"/>
        <v>30575</v>
      </c>
      <c r="M2858" s="118" t="s">
        <v>8723</v>
      </c>
      <c r="N2858" s="113" t="s">
        <v>9526</v>
      </c>
      <c r="S2858" s="118" t="s">
        <v>139</v>
      </c>
      <c r="T2858" s="67" t="s">
        <v>140</v>
      </c>
    </row>
    <row r="2859" spans="1:20" ht="23.25">
      <c r="A2859" s="67" t="s">
        <v>134</v>
      </c>
      <c r="B2859" s="67" t="s">
        <v>9336</v>
      </c>
      <c r="C2859" s="118">
        <v>1171</v>
      </c>
      <c r="D2859" s="118" t="s">
        <v>5520</v>
      </c>
      <c r="E2859" s="118" t="s">
        <v>8724</v>
      </c>
      <c r="F2859" s="67" t="s">
        <v>136</v>
      </c>
      <c r="G2859" s="203">
        <v>0</v>
      </c>
      <c r="H2859" s="67" t="s">
        <v>162</v>
      </c>
      <c r="I2859" s="3">
        <v>0</v>
      </c>
      <c r="J2859" s="196">
        <v>39707</v>
      </c>
      <c r="K2859" s="67">
        <v>0</v>
      </c>
      <c r="L2859" s="123">
        <f t="shared" si="45"/>
        <v>30575</v>
      </c>
      <c r="M2859" s="118" t="s">
        <v>8724</v>
      </c>
      <c r="N2859" s="113" t="s">
        <v>9526</v>
      </c>
      <c r="S2859" s="118" t="s">
        <v>139</v>
      </c>
      <c r="T2859" s="67" t="s">
        <v>140</v>
      </c>
    </row>
    <row r="2860" spans="1:20" ht="23.25">
      <c r="A2860" s="67" t="s">
        <v>134</v>
      </c>
      <c r="B2860" s="67" t="s">
        <v>9336</v>
      </c>
      <c r="C2860" s="118">
        <v>1177</v>
      </c>
      <c r="D2860" s="118" t="s">
        <v>5616</v>
      </c>
      <c r="E2860" s="118" t="s">
        <v>8725</v>
      </c>
      <c r="F2860" s="67" t="s">
        <v>136</v>
      </c>
      <c r="G2860" s="203">
        <v>0</v>
      </c>
      <c r="H2860" s="67" t="s">
        <v>162</v>
      </c>
      <c r="I2860" s="3">
        <v>0</v>
      </c>
      <c r="J2860" s="196">
        <v>39707</v>
      </c>
      <c r="K2860" s="67">
        <v>0</v>
      </c>
      <c r="L2860" s="123">
        <f t="shared" si="45"/>
        <v>30575</v>
      </c>
      <c r="M2860" s="118" t="s">
        <v>8725</v>
      </c>
      <c r="N2860" s="113" t="s">
        <v>9526</v>
      </c>
      <c r="S2860" s="118" t="s">
        <v>139</v>
      </c>
      <c r="T2860" s="67" t="s">
        <v>140</v>
      </c>
    </row>
    <row r="2861" spans="1:20" ht="23.25">
      <c r="A2861" s="67" t="s">
        <v>134</v>
      </c>
      <c r="B2861" s="67" t="s">
        <v>9336</v>
      </c>
      <c r="C2861" s="118">
        <v>1181</v>
      </c>
      <c r="D2861" s="118" t="s">
        <v>9341</v>
      </c>
      <c r="E2861" s="118" t="s">
        <v>8726</v>
      </c>
      <c r="F2861" s="67" t="s">
        <v>136</v>
      </c>
      <c r="G2861" s="203">
        <v>0</v>
      </c>
      <c r="H2861" s="67" t="s">
        <v>162</v>
      </c>
      <c r="I2861" s="3">
        <v>0</v>
      </c>
      <c r="J2861" s="196">
        <v>39707</v>
      </c>
      <c r="K2861" s="67">
        <v>0</v>
      </c>
      <c r="L2861" s="123">
        <f t="shared" si="45"/>
        <v>30575</v>
      </c>
      <c r="M2861" s="118" t="s">
        <v>8726</v>
      </c>
      <c r="N2861" s="113" t="s">
        <v>9526</v>
      </c>
      <c r="S2861" s="118" t="s">
        <v>139</v>
      </c>
      <c r="T2861" s="67" t="s">
        <v>140</v>
      </c>
    </row>
    <row r="2862" spans="1:20" ht="23.25">
      <c r="A2862" s="67" t="s">
        <v>134</v>
      </c>
      <c r="B2862" s="67" t="s">
        <v>9336</v>
      </c>
      <c r="C2862" s="118">
        <v>1182</v>
      </c>
      <c r="D2862" s="118" t="s">
        <v>5570</v>
      </c>
      <c r="E2862" s="118" t="s">
        <v>8727</v>
      </c>
      <c r="F2862" s="67" t="s">
        <v>136</v>
      </c>
      <c r="G2862" s="203">
        <v>0</v>
      </c>
      <c r="H2862" s="67" t="s">
        <v>162</v>
      </c>
      <c r="I2862" s="3">
        <v>0</v>
      </c>
      <c r="J2862" s="196">
        <v>39707</v>
      </c>
      <c r="K2862" s="67">
        <v>0</v>
      </c>
      <c r="L2862" s="123">
        <f t="shared" si="45"/>
        <v>30575</v>
      </c>
      <c r="M2862" s="118" t="s">
        <v>8727</v>
      </c>
      <c r="N2862" s="113" t="s">
        <v>9526</v>
      </c>
      <c r="S2862" s="118" t="s">
        <v>139</v>
      </c>
      <c r="T2862" s="67" t="s">
        <v>140</v>
      </c>
    </row>
    <row r="2863" spans="1:20" ht="23.25">
      <c r="A2863" s="67" t="s">
        <v>134</v>
      </c>
      <c r="B2863" s="67" t="s">
        <v>9336</v>
      </c>
      <c r="C2863" s="118">
        <v>1184</v>
      </c>
      <c r="D2863" s="118" t="s">
        <v>172</v>
      </c>
      <c r="E2863" s="118" t="s">
        <v>8728</v>
      </c>
      <c r="F2863" s="67" t="s">
        <v>136</v>
      </c>
      <c r="G2863" s="203">
        <v>0</v>
      </c>
      <c r="H2863" s="67" t="s">
        <v>162</v>
      </c>
      <c r="I2863" s="3">
        <v>0</v>
      </c>
      <c r="J2863" s="196">
        <v>39707</v>
      </c>
      <c r="K2863" s="67">
        <v>0</v>
      </c>
      <c r="L2863" s="123">
        <f t="shared" si="45"/>
        <v>30575</v>
      </c>
      <c r="M2863" s="118" t="s">
        <v>8728</v>
      </c>
      <c r="N2863" s="113" t="s">
        <v>9526</v>
      </c>
      <c r="S2863" s="118" t="s">
        <v>139</v>
      </c>
      <c r="T2863" s="67" t="s">
        <v>140</v>
      </c>
    </row>
    <row r="2864" spans="1:20" ht="23.25">
      <c r="A2864" s="67" t="s">
        <v>134</v>
      </c>
      <c r="B2864" s="67" t="s">
        <v>9336</v>
      </c>
      <c r="C2864" s="118">
        <v>1185</v>
      </c>
      <c r="D2864" s="118" t="s">
        <v>164</v>
      </c>
      <c r="E2864" s="118" t="s">
        <v>8729</v>
      </c>
      <c r="F2864" s="67" t="s">
        <v>136</v>
      </c>
      <c r="G2864" s="203">
        <v>0</v>
      </c>
      <c r="H2864" s="67" t="s">
        <v>162</v>
      </c>
      <c r="I2864" s="3">
        <v>0</v>
      </c>
      <c r="J2864" s="196">
        <v>39707</v>
      </c>
      <c r="K2864" s="67">
        <v>0</v>
      </c>
      <c r="L2864" s="123">
        <f t="shared" si="45"/>
        <v>30575</v>
      </c>
      <c r="M2864" s="118" t="s">
        <v>8729</v>
      </c>
      <c r="N2864" s="113" t="s">
        <v>9526</v>
      </c>
      <c r="S2864" s="118" t="s">
        <v>139</v>
      </c>
      <c r="T2864" s="67" t="s">
        <v>140</v>
      </c>
    </row>
    <row r="2865" spans="1:20" ht="23.25">
      <c r="A2865" s="67" t="s">
        <v>134</v>
      </c>
      <c r="B2865" s="67" t="s">
        <v>9336</v>
      </c>
      <c r="C2865" s="118">
        <v>1186</v>
      </c>
      <c r="D2865" s="118" t="s">
        <v>9432</v>
      </c>
      <c r="E2865" s="118" t="s">
        <v>8730</v>
      </c>
      <c r="F2865" s="67" t="s">
        <v>136</v>
      </c>
      <c r="G2865" s="203">
        <v>0</v>
      </c>
      <c r="H2865" s="67" t="s">
        <v>162</v>
      </c>
      <c r="I2865" s="3">
        <v>0</v>
      </c>
      <c r="J2865" s="196">
        <v>39707</v>
      </c>
      <c r="K2865" s="67">
        <v>0</v>
      </c>
      <c r="L2865" s="123">
        <f t="shared" ref="L2865:L2928" si="46">DATE(YEAR(J2865)-25,MONTH(J2865),DAY(J2865))</f>
        <v>30575</v>
      </c>
      <c r="M2865" s="118" t="s">
        <v>8730</v>
      </c>
      <c r="N2865" s="113" t="s">
        <v>9526</v>
      </c>
      <c r="S2865" s="118" t="s">
        <v>139</v>
      </c>
      <c r="T2865" s="67" t="s">
        <v>140</v>
      </c>
    </row>
    <row r="2866" spans="1:20" ht="23.25">
      <c r="A2866" s="67" t="s">
        <v>134</v>
      </c>
      <c r="B2866" s="67" t="s">
        <v>9336</v>
      </c>
      <c r="C2866" s="118">
        <v>1187</v>
      </c>
      <c r="D2866" s="118" t="s">
        <v>9369</v>
      </c>
      <c r="E2866" s="118" t="s">
        <v>8731</v>
      </c>
      <c r="F2866" s="67" t="s">
        <v>136</v>
      </c>
      <c r="G2866" s="203">
        <v>0</v>
      </c>
      <c r="H2866" s="67" t="s">
        <v>162</v>
      </c>
      <c r="I2866" s="3">
        <v>0</v>
      </c>
      <c r="J2866" s="196">
        <v>39707</v>
      </c>
      <c r="K2866" s="67">
        <v>0</v>
      </c>
      <c r="L2866" s="123">
        <f t="shared" si="46"/>
        <v>30575</v>
      </c>
      <c r="M2866" s="118" t="s">
        <v>8731</v>
      </c>
      <c r="N2866" s="113" t="s">
        <v>9526</v>
      </c>
      <c r="S2866" s="118" t="s">
        <v>139</v>
      </c>
      <c r="T2866" s="67" t="s">
        <v>140</v>
      </c>
    </row>
    <row r="2867" spans="1:20" ht="23.25">
      <c r="A2867" s="67" t="s">
        <v>134</v>
      </c>
      <c r="B2867" s="67" t="s">
        <v>9336</v>
      </c>
      <c r="C2867" s="118">
        <v>1188</v>
      </c>
      <c r="D2867" s="118" t="s">
        <v>9433</v>
      </c>
      <c r="E2867" s="118" t="s">
        <v>8732</v>
      </c>
      <c r="F2867" s="67" t="s">
        <v>136</v>
      </c>
      <c r="G2867" s="203">
        <v>0</v>
      </c>
      <c r="H2867" s="67" t="s">
        <v>162</v>
      </c>
      <c r="I2867" s="3">
        <v>0</v>
      </c>
      <c r="J2867" s="196">
        <v>39707</v>
      </c>
      <c r="K2867" s="67">
        <v>0</v>
      </c>
      <c r="L2867" s="123">
        <f t="shared" si="46"/>
        <v>30575</v>
      </c>
      <c r="M2867" s="118" t="s">
        <v>8732</v>
      </c>
      <c r="N2867" s="113" t="s">
        <v>9526</v>
      </c>
      <c r="S2867" s="118" t="s">
        <v>139</v>
      </c>
      <c r="T2867" s="67" t="s">
        <v>140</v>
      </c>
    </row>
    <row r="2868" spans="1:20" ht="23.25">
      <c r="A2868" s="67" t="s">
        <v>134</v>
      </c>
      <c r="B2868" s="67" t="s">
        <v>9336</v>
      </c>
      <c r="C2868" s="118">
        <v>1189</v>
      </c>
      <c r="D2868" s="118" t="s">
        <v>9434</v>
      </c>
      <c r="E2868" s="118" t="s">
        <v>8733</v>
      </c>
      <c r="F2868" s="67" t="s">
        <v>136</v>
      </c>
      <c r="G2868" s="203">
        <v>0</v>
      </c>
      <c r="H2868" s="67" t="s">
        <v>162</v>
      </c>
      <c r="I2868" s="3">
        <v>0</v>
      </c>
      <c r="J2868" s="196">
        <v>39707</v>
      </c>
      <c r="K2868" s="67">
        <v>0</v>
      </c>
      <c r="L2868" s="123">
        <f t="shared" si="46"/>
        <v>30575</v>
      </c>
      <c r="M2868" s="118" t="s">
        <v>8733</v>
      </c>
      <c r="N2868" s="113" t="s">
        <v>9526</v>
      </c>
      <c r="S2868" s="118" t="s">
        <v>139</v>
      </c>
      <c r="T2868" s="67" t="s">
        <v>140</v>
      </c>
    </row>
    <row r="2869" spans="1:20" ht="23.25">
      <c r="A2869" s="67" t="s">
        <v>134</v>
      </c>
      <c r="B2869" s="67" t="s">
        <v>9336</v>
      </c>
      <c r="C2869" s="118">
        <v>1191</v>
      </c>
      <c r="D2869" s="118" t="s">
        <v>5617</v>
      </c>
      <c r="E2869" s="118" t="s">
        <v>8734</v>
      </c>
      <c r="F2869" s="67" t="s">
        <v>136</v>
      </c>
      <c r="G2869" s="203">
        <v>0</v>
      </c>
      <c r="H2869" s="67" t="s">
        <v>162</v>
      </c>
      <c r="I2869" s="3">
        <v>0</v>
      </c>
      <c r="J2869" s="196">
        <v>39707</v>
      </c>
      <c r="K2869" s="67">
        <v>0</v>
      </c>
      <c r="L2869" s="123">
        <f t="shared" si="46"/>
        <v>30575</v>
      </c>
      <c r="M2869" s="118" t="s">
        <v>8734</v>
      </c>
      <c r="N2869" s="113" t="s">
        <v>9526</v>
      </c>
      <c r="S2869" s="118" t="s">
        <v>139</v>
      </c>
      <c r="T2869" s="67" t="s">
        <v>140</v>
      </c>
    </row>
    <row r="2870" spans="1:20" ht="23.25">
      <c r="A2870" s="67" t="s">
        <v>134</v>
      </c>
      <c r="B2870" s="67" t="s">
        <v>9336</v>
      </c>
      <c r="C2870" s="118">
        <v>1075</v>
      </c>
      <c r="D2870" s="118" t="s">
        <v>9436</v>
      </c>
      <c r="E2870" s="118" t="s">
        <v>8735</v>
      </c>
      <c r="F2870" s="67" t="s">
        <v>136</v>
      </c>
      <c r="G2870" s="203">
        <v>0</v>
      </c>
      <c r="H2870" s="67" t="s">
        <v>162</v>
      </c>
      <c r="I2870" s="3">
        <v>0</v>
      </c>
      <c r="J2870" s="196">
        <v>39707</v>
      </c>
      <c r="K2870" s="67">
        <v>0</v>
      </c>
      <c r="L2870" s="123">
        <f t="shared" si="46"/>
        <v>30575</v>
      </c>
      <c r="M2870" s="118" t="s">
        <v>8735</v>
      </c>
      <c r="N2870" s="113" t="s">
        <v>9526</v>
      </c>
      <c r="S2870" s="118" t="s">
        <v>139</v>
      </c>
      <c r="T2870" s="67" t="s">
        <v>140</v>
      </c>
    </row>
    <row r="2871" spans="1:20" ht="23.25">
      <c r="A2871" s="67" t="s">
        <v>134</v>
      </c>
      <c r="B2871" s="67" t="s">
        <v>9336</v>
      </c>
      <c r="C2871" s="118">
        <v>1193</v>
      </c>
      <c r="D2871" s="118" t="s">
        <v>164</v>
      </c>
      <c r="E2871" s="118" t="s">
        <v>2200</v>
      </c>
      <c r="F2871" s="67" t="s">
        <v>136</v>
      </c>
      <c r="G2871" s="203">
        <v>0</v>
      </c>
      <c r="H2871" s="67" t="s">
        <v>162</v>
      </c>
      <c r="I2871" s="3">
        <v>0</v>
      </c>
      <c r="J2871" s="196">
        <v>39707</v>
      </c>
      <c r="K2871" s="67">
        <v>0</v>
      </c>
      <c r="L2871" s="123">
        <f t="shared" si="46"/>
        <v>30575</v>
      </c>
      <c r="M2871" s="118" t="s">
        <v>2200</v>
      </c>
      <c r="N2871" s="113" t="s">
        <v>9526</v>
      </c>
      <c r="S2871" s="118" t="s">
        <v>139</v>
      </c>
      <c r="T2871" s="67" t="s">
        <v>140</v>
      </c>
    </row>
    <row r="2872" spans="1:20" ht="23.25">
      <c r="A2872" s="67" t="s">
        <v>134</v>
      </c>
      <c r="B2872" s="67" t="s">
        <v>9336</v>
      </c>
      <c r="C2872" s="118">
        <v>1195</v>
      </c>
      <c r="D2872" s="118" t="s">
        <v>9361</v>
      </c>
      <c r="E2872" s="118" t="s">
        <v>8736</v>
      </c>
      <c r="F2872" s="67" t="s">
        <v>136</v>
      </c>
      <c r="G2872" s="203">
        <v>0</v>
      </c>
      <c r="H2872" s="67" t="s">
        <v>162</v>
      </c>
      <c r="I2872" s="3">
        <v>0</v>
      </c>
      <c r="J2872" s="196">
        <v>39707</v>
      </c>
      <c r="K2872" s="67">
        <v>0</v>
      </c>
      <c r="L2872" s="123">
        <f t="shared" si="46"/>
        <v>30575</v>
      </c>
      <c r="M2872" s="118" t="s">
        <v>8736</v>
      </c>
      <c r="N2872" s="113" t="s">
        <v>9526</v>
      </c>
      <c r="S2872" s="118" t="s">
        <v>139</v>
      </c>
      <c r="T2872" s="67" t="s">
        <v>140</v>
      </c>
    </row>
    <row r="2873" spans="1:20" ht="23.25">
      <c r="A2873" s="67" t="s">
        <v>134</v>
      </c>
      <c r="B2873" s="67" t="s">
        <v>9336</v>
      </c>
      <c r="C2873" s="118">
        <v>1196</v>
      </c>
      <c r="D2873" s="118" t="s">
        <v>9437</v>
      </c>
      <c r="E2873" s="118" t="s">
        <v>8737</v>
      </c>
      <c r="F2873" s="67" t="s">
        <v>136</v>
      </c>
      <c r="G2873" s="203">
        <v>0</v>
      </c>
      <c r="H2873" s="67" t="s">
        <v>162</v>
      </c>
      <c r="I2873" s="3">
        <v>0</v>
      </c>
      <c r="J2873" s="196">
        <v>39707</v>
      </c>
      <c r="K2873" s="67">
        <v>0</v>
      </c>
      <c r="L2873" s="123">
        <f t="shared" si="46"/>
        <v>30575</v>
      </c>
      <c r="M2873" s="118" t="s">
        <v>8737</v>
      </c>
      <c r="N2873" s="113" t="s">
        <v>9526</v>
      </c>
      <c r="S2873" s="118" t="s">
        <v>139</v>
      </c>
      <c r="T2873" s="67" t="s">
        <v>140</v>
      </c>
    </row>
    <row r="2874" spans="1:20" ht="23.25">
      <c r="A2874" s="67" t="s">
        <v>134</v>
      </c>
      <c r="B2874" s="67" t="s">
        <v>9336</v>
      </c>
      <c r="C2874" s="118">
        <v>1199</v>
      </c>
      <c r="D2874" s="118" t="s">
        <v>5500</v>
      </c>
      <c r="E2874" s="118" t="s">
        <v>8738</v>
      </c>
      <c r="F2874" s="67" t="s">
        <v>136</v>
      </c>
      <c r="G2874" s="203">
        <v>0</v>
      </c>
      <c r="H2874" s="67" t="s">
        <v>162</v>
      </c>
      <c r="I2874" s="3">
        <v>0</v>
      </c>
      <c r="J2874" s="196">
        <v>39707</v>
      </c>
      <c r="K2874" s="67">
        <v>0</v>
      </c>
      <c r="L2874" s="123">
        <f t="shared" si="46"/>
        <v>30575</v>
      </c>
      <c r="M2874" s="118" t="s">
        <v>8738</v>
      </c>
      <c r="N2874" s="113" t="s">
        <v>9526</v>
      </c>
      <c r="S2874" s="118" t="s">
        <v>139</v>
      </c>
      <c r="T2874" s="67" t="s">
        <v>140</v>
      </c>
    </row>
    <row r="2875" spans="1:20" ht="23.25">
      <c r="A2875" s="67" t="s">
        <v>134</v>
      </c>
      <c r="B2875" s="67" t="s">
        <v>9336</v>
      </c>
      <c r="C2875" s="118">
        <v>1202</v>
      </c>
      <c r="D2875" s="118" t="s">
        <v>5598</v>
      </c>
      <c r="E2875" s="118" t="s">
        <v>8739</v>
      </c>
      <c r="F2875" s="67" t="s">
        <v>136</v>
      </c>
      <c r="G2875" s="203">
        <v>0</v>
      </c>
      <c r="H2875" s="67" t="s">
        <v>162</v>
      </c>
      <c r="I2875" s="3">
        <v>0</v>
      </c>
      <c r="J2875" s="196">
        <v>39707</v>
      </c>
      <c r="K2875" s="67">
        <v>0</v>
      </c>
      <c r="L2875" s="123">
        <f t="shared" si="46"/>
        <v>30575</v>
      </c>
      <c r="M2875" s="118" t="s">
        <v>8739</v>
      </c>
      <c r="N2875" s="113" t="s">
        <v>9526</v>
      </c>
      <c r="S2875" s="118" t="s">
        <v>139</v>
      </c>
      <c r="T2875" s="67" t="s">
        <v>140</v>
      </c>
    </row>
    <row r="2876" spans="1:20" ht="23.25">
      <c r="A2876" s="67" t="s">
        <v>134</v>
      </c>
      <c r="B2876" s="67" t="s">
        <v>9336</v>
      </c>
      <c r="C2876" s="118">
        <v>1203</v>
      </c>
      <c r="D2876" s="118" t="s">
        <v>9438</v>
      </c>
      <c r="E2876" s="118" t="s">
        <v>8740</v>
      </c>
      <c r="F2876" s="67" t="s">
        <v>136</v>
      </c>
      <c r="G2876" s="203">
        <v>0</v>
      </c>
      <c r="H2876" s="67" t="s">
        <v>162</v>
      </c>
      <c r="I2876" s="3">
        <v>0</v>
      </c>
      <c r="J2876" s="196">
        <v>39707</v>
      </c>
      <c r="K2876" s="67">
        <v>0</v>
      </c>
      <c r="L2876" s="123">
        <f t="shared" si="46"/>
        <v>30575</v>
      </c>
      <c r="M2876" s="118" t="s">
        <v>8740</v>
      </c>
      <c r="N2876" s="113" t="s">
        <v>9526</v>
      </c>
      <c r="S2876" s="118" t="s">
        <v>139</v>
      </c>
      <c r="T2876" s="67" t="s">
        <v>140</v>
      </c>
    </row>
    <row r="2877" spans="1:20" ht="23.25">
      <c r="A2877" s="67" t="s">
        <v>134</v>
      </c>
      <c r="B2877" s="67" t="s">
        <v>9336</v>
      </c>
      <c r="C2877" s="118">
        <v>1205</v>
      </c>
      <c r="D2877" s="118" t="s">
        <v>164</v>
      </c>
      <c r="E2877" s="118" t="s">
        <v>8741</v>
      </c>
      <c r="F2877" s="67" t="s">
        <v>136</v>
      </c>
      <c r="G2877" s="203">
        <v>0</v>
      </c>
      <c r="H2877" s="67" t="s">
        <v>162</v>
      </c>
      <c r="I2877" s="3">
        <v>0</v>
      </c>
      <c r="J2877" s="196">
        <v>39707</v>
      </c>
      <c r="K2877" s="67">
        <v>0</v>
      </c>
      <c r="L2877" s="123">
        <f t="shared" si="46"/>
        <v>30575</v>
      </c>
      <c r="M2877" s="118" t="s">
        <v>8741</v>
      </c>
      <c r="N2877" s="113" t="s">
        <v>9526</v>
      </c>
      <c r="S2877" s="118" t="s">
        <v>139</v>
      </c>
      <c r="T2877" s="67" t="s">
        <v>140</v>
      </c>
    </row>
    <row r="2878" spans="1:20" ht="23.25">
      <c r="A2878" s="67" t="s">
        <v>134</v>
      </c>
      <c r="B2878" s="67" t="s">
        <v>9336</v>
      </c>
      <c r="C2878" s="118">
        <v>1207</v>
      </c>
      <c r="D2878" s="118" t="s">
        <v>9439</v>
      </c>
      <c r="E2878" s="118" t="s">
        <v>8742</v>
      </c>
      <c r="F2878" s="67" t="s">
        <v>136</v>
      </c>
      <c r="G2878" s="203">
        <v>0</v>
      </c>
      <c r="H2878" s="67" t="s">
        <v>162</v>
      </c>
      <c r="I2878" s="3">
        <v>0</v>
      </c>
      <c r="J2878" s="196">
        <v>39707</v>
      </c>
      <c r="K2878" s="67">
        <v>0</v>
      </c>
      <c r="L2878" s="123">
        <f t="shared" si="46"/>
        <v>30575</v>
      </c>
      <c r="M2878" s="118" t="s">
        <v>8742</v>
      </c>
      <c r="N2878" s="113" t="s">
        <v>9526</v>
      </c>
      <c r="S2878" s="118" t="s">
        <v>139</v>
      </c>
      <c r="T2878" s="67" t="s">
        <v>140</v>
      </c>
    </row>
    <row r="2879" spans="1:20" ht="23.25">
      <c r="A2879" s="67" t="s">
        <v>134</v>
      </c>
      <c r="B2879" s="67" t="s">
        <v>9336</v>
      </c>
      <c r="C2879" s="118">
        <v>1208</v>
      </c>
      <c r="D2879" s="118" t="s">
        <v>5568</v>
      </c>
      <c r="E2879" s="118" t="s">
        <v>8743</v>
      </c>
      <c r="F2879" s="67" t="s">
        <v>136</v>
      </c>
      <c r="G2879" s="203">
        <v>0</v>
      </c>
      <c r="H2879" s="67" t="s">
        <v>162</v>
      </c>
      <c r="I2879" s="3">
        <v>0</v>
      </c>
      <c r="J2879" s="196">
        <v>39707</v>
      </c>
      <c r="K2879" s="67">
        <v>0</v>
      </c>
      <c r="L2879" s="123">
        <f t="shared" si="46"/>
        <v>30575</v>
      </c>
      <c r="M2879" s="118" t="s">
        <v>8743</v>
      </c>
      <c r="N2879" s="113" t="s">
        <v>9526</v>
      </c>
      <c r="S2879" s="118" t="s">
        <v>139</v>
      </c>
      <c r="T2879" s="67" t="s">
        <v>140</v>
      </c>
    </row>
    <row r="2880" spans="1:20" ht="23.25">
      <c r="A2880" s="67" t="s">
        <v>134</v>
      </c>
      <c r="B2880" s="67" t="s">
        <v>9336</v>
      </c>
      <c r="C2880" s="118">
        <v>1210</v>
      </c>
      <c r="D2880" s="118" t="s">
        <v>5525</v>
      </c>
      <c r="E2880" s="118" t="s">
        <v>8744</v>
      </c>
      <c r="F2880" s="67" t="s">
        <v>136</v>
      </c>
      <c r="G2880" s="203">
        <v>0</v>
      </c>
      <c r="H2880" s="67" t="s">
        <v>162</v>
      </c>
      <c r="I2880" s="3">
        <v>0</v>
      </c>
      <c r="J2880" s="196">
        <v>39707</v>
      </c>
      <c r="K2880" s="67">
        <v>0</v>
      </c>
      <c r="L2880" s="123">
        <f t="shared" si="46"/>
        <v>30575</v>
      </c>
      <c r="M2880" s="118" t="s">
        <v>8744</v>
      </c>
      <c r="N2880" s="113" t="s">
        <v>9526</v>
      </c>
      <c r="S2880" s="118" t="s">
        <v>139</v>
      </c>
      <c r="T2880" s="67" t="s">
        <v>140</v>
      </c>
    </row>
    <row r="2881" spans="1:20" ht="23.25">
      <c r="A2881" s="67" t="s">
        <v>134</v>
      </c>
      <c r="B2881" s="67" t="s">
        <v>9336</v>
      </c>
      <c r="C2881" s="118">
        <v>1216</v>
      </c>
      <c r="D2881" s="118" t="s">
        <v>5676</v>
      </c>
      <c r="E2881" s="118" t="s">
        <v>8745</v>
      </c>
      <c r="F2881" s="67" t="s">
        <v>136</v>
      </c>
      <c r="G2881" s="203">
        <v>0</v>
      </c>
      <c r="H2881" s="67" t="s">
        <v>162</v>
      </c>
      <c r="I2881" s="3">
        <v>0</v>
      </c>
      <c r="J2881" s="196">
        <v>39707</v>
      </c>
      <c r="K2881" s="67">
        <v>0</v>
      </c>
      <c r="L2881" s="123">
        <f t="shared" si="46"/>
        <v>30575</v>
      </c>
      <c r="M2881" s="118" t="s">
        <v>8745</v>
      </c>
      <c r="N2881" s="113" t="s">
        <v>9526</v>
      </c>
      <c r="S2881" s="118" t="s">
        <v>139</v>
      </c>
      <c r="T2881" s="67" t="s">
        <v>140</v>
      </c>
    </row>
    <row r="2882" spans="1:20" ht="23.25">
      <c r="A2882" s="67" t="s">
        <v>134</v>
      </c>
      <c r="B2882" s="67" t="s">
        <v>9336</v>
      </c>
      <c r="C2882" s="118">
        <v>1221</v>
      </c>
      <c r="D2882" s="118" t="s">
        <v>5484</v>
      </c>
      <c r="E2882" s="118" t="s">
        <v>8746</v>
      </c>
      <c r="F2882" s="67" t="s">
        <v>136</v>
      </c>
      <c r="G2882" s="203">
        <v>0</v>
      </c>
      <c r="H2882" s="67" t="s">
        <v>162</v>
      </c>
      <c r="I2882" s="3">
        <v>0</v>
      </c>
      <c r="J2882" s="196">
        <v>39707</v>
      </c>
      <c r="K2882" s="67">
        <v>0</v>
      </c>
      <c r="L2882" s="123">
        <f t="shared" si="46"/>
        <v>30575</v>
      </c>
      <c r="M2882" s="118" t="s">
        <v>8746</v>
      </c>
      <c r="N2882" s="113" t="s">
        <v>9526</v>
      </c>
      <c r="S2882" s="118" t="s">
        <v>139</v>
      </c>
      <c r="T2882" s="67" t="s">
        <v>140</v>
      </c>
    </row>
    <row r="2883" spans="1:20" ht="23.25">
      <c r="A2883" s="67" t="s">
        <v>134</v>
      </c>
      <c r="B2883" s="67" t="s">
        <v>9336</v>
      </c>
      <c r="C2883" s="118">
        <v>1222</v>
      </c>
      <c r="D2883" s="118" t="s">
        <v>9440</v>
      </c>
      <c r="E2883" s="118" t="s">
        <v>8747</v>
      </c>
      <c r="F2883" s="67" t="s">
        <v>136</v>
      </c>
      <c r="G2883" s="203">
        <v>0</v>
      </c>
      <c r="H2883" s="67" t="s">
        <v>162</v>
      </c>
      <c r="I2883" s="3">
        <v>0</v>
      </c>
      <c r="J2883" s="196">
        <v>39707</v>
      </c>
      <c r="K2883" s="67">
        <v>0</v>
      </c>
      <c r="L2883" s="123">
        <f t="shared" si="46"/>
        <v>30575</v>
      </c>
      <c r="M2883" s="118" t="s">
        <v>8747</v>
      </c>
      <c r="N2883" s="113" t="s">
        <v>9526</v>
      </c>
      <c r="S2883" s="118" t="s">
        <v>139</v>
      </c>
      <c r="T2883" s="67" t="s">
        <v>140</v>
      </c>
    </row>
    <row r="2884" spans="1:20" ht="23.25">
      <c r="A2884" s="67" t="s">
        <v>134</v>
      </c>
      <c r="B2884" s="67" t="s">
        <v>9336</v>
      </c>
      <c r="C2884" s="118">
        <v>1225</v>
      </c>
      <c r="D2884" s="118" t="s">
        <v>5484</v>
      </c>
      <c r="E2884" s="118" t="s">
        <v>8748</v>
      </c>
      <c r="F2884" s="67" t="s">
        <v>136</v>
      </c>
      <c r="G2884" s="203">
        <v>0</v>
      </c>
      <c r="H2884" s="67" t="s">
        <v>162</v>
      </c>
      <c r="I2884" s="3">
        <v>0</v>
      </c>
      <c r="J2884" s="196">
        <v>39707</v>
      </c>
      <c r="K2884" s="67">
        <v>0</v>
      </c>
      <c r="L2884" s="123">
        <f t="shared" si="46"/>
        <v>30575</v>
      </c>
      <c r="M2884" s="118" t="s">
        <v>8748</v>
      </c>
      <c r="N2884" s="113" t="s">
        <v>9526</v>
      </c>
      <c r="S2884" s="118" t="s">
        <v>139</v>
      </c>
      <c r="T2884" s="67" t="s">
        <v>140</v>
      </c>
    </row>
    <row r="2885" spans="1:20" ht="23.25">
      <c r="A2885" s="67" t="s">
        <v>134</v>
      </c>
      <c r="B2885" s="67" t="s">
        <v>9336</v>
      </c>
      <c r="C2885" s="118">
        <v>1226</v>
      </c>
      <c r="D2885" s="118" t="s">
        <v>5491</v>
      </c>
      <c r="E2885" s="118" t="s">
        <v>8749</v>
      </c>
      <c r="F2885" s="67" t="s">
        <v>136</v>
      </c>
      <c r="G2885" s="203">
        <v>0</v>
      </c>
      <c r="H2885" s="67" t="s">
        <v>162</v>
      </c>
      <c r="I2885" s="3">
        <v>0</v>
      </c>
      <c r="J2885" s="196">
        <v>39707</v>
      </c>
      <c r="K2885" s="67">
        <v>0</v>
      </c>
      <c r="L2885" s="123">
        <f t="shared" si="46"/>
        <v>30575</v>
      </c>
      <c r="M2885" s="118" t="s">
        <v>8749</v>
      </c>
      <c r="N2885" s="113" t="s">
        <v>9526</v>
      </c>
      <c r="S2885" s="118" t="s">
        <v>139</v>
      </c>
      <c r="T2885" s="67" t="s">
        <v>140</v>
      </c>
    </row>
    <row r="2886" spans="1:20" ht="23.25">
      <c r="A2886" s="67" t="s">
        <v>134</v>
      </c>
      <c r="B2886" s="67" t="s">
        <v>9336</v>
      </c>
      <c r="C2886" s="118">
        <v>1229</v>
      </c>
      <c r="D2886" s="118" t="s">
        <v>9359</v>
      </c>
      <c r="E2886" s="118" t="s">
        <v>8750</v>
      </c>
      <c r="F2886" s="67" t="s">
        <v>136</v>
      </c>
      <c r="G2886" s="203">
        <v>0</v>
      </c>
      <c r="H2886" s="67" t="s">
        <v>162</v>
      </c>
      <c r="I2886" s="3">
        <v>0</v>
      </c>
      <c r="J2886" s="196">
        <v>39707</v>
      </c>
      <c r="K2886" s="67">
        <v>0</v>
      </c>
      <c r="L2886" s="123">
        <f t="shared" si="46"/>
        <v>30575</v>
      </c>
      <c r="M2886" s="118" t="s">
        <v>8750</v>
      </c>
      <c r="N2886" s="113" t="s">
        <v>9526</v>
      </c>
      <c r="S2886" s="118" t="s">
        <v>139</v>
      </c>
      <c r="T2886" s="67" t="s">
        <v>140</v>
      </c>
    </row>
    <row r="2887" spans="1:20" ht="23.25">
      <c r="A2887" s="67" t="s">
        <v>134</v>
      </c>
      <c r="B2887" s="67" t="s">
        <v>9336</v>
      </c>
      <c r="C2887" s="118">
        <v>1230</v>
      </c>
      <c r="D2887" s="118" t="s">
        <v>5529</v>
      </c>
      <c r="E2887" s="118" t="s">
        <v>8751</v>
      </c>
      <c r="F2887" s="67" t="s">
        <v>136</v>
      </c>
      <c r="G2887" s="203">
        <v>0</v>
      </c>
      <c r="H2887" s="67" t="s">
        <v>162</v>
      </c>
      <c r="I2887" s="3">
        <v>0</v>
      </c>
      <c r="J2887" s="196">
        <v>39707</v>
      </c>
      <c r="K2887" s="67">
        <v>0</v>
      </c>
      <c r="L2887" s="123">
        <f t="shared" si="46"/>
        <v>30575</v>
      </c>
      <c r="M2887" s="118" t="s">
        <v>8751</v>
      </c>
      <c r="N2887" s="113" t="s">
        <v>9526</v>
      </c>
      <c r="S2887" s="118" t="s">
        <v>139</v>
      </c>
      <c r="T2887" s="67" t="s">
        <v>140</v>
      </c>
    </row>
    <row r="2888" spans="1:20" ht="23.25">
      <c r="A2888" s="67" t="s">
        <v>134</v>
      </c>
      <c r="B2888" s="67" t="s">
        <v>9336</v>
      </c>
      <c r="C2888" s="118">
        <v>1231</v>
      </c>
      <c r="D2888" s="118" t="s">
        <v>9441</v>
      </c>
      <c r="E2888" s="118" t="s">
        <v>8752</v>
      </c>
      <c r="F2888" s="67" t="s">
        <v>136</v>
      </c>
      <c r="G2888" s="203">
        <v>0</v>
      </c>
      <c r="H2888" s="67" t="s">
        <v>162</v>
      </c>
      <c r="I2888" s="3">
        <v>0</v>
      </c>
      <c r="J2888" s="196">
        <v>39707</v>
      </c>
      <c r="K2888" s="67">
        <v>0</v>
      </c>
      <c r="L2888" s="123">
        <f t="shared" si="46"/>
        <v>30575</v>
      </c>
      <c r="M2888" s="118" t="s">
        <v>8752</v>
      </c>
      <c r="N2888" s="113" t="s">
        <v>9526</v>
      </c>
      <c r="S2888" s="118" t="s">
        <v>139</v>
      </c>
      <c r="T2888" s="67" t="s">
        <v>140</v>
      </c>
    </row>
    <row r="2889" spans="1:20" ht="23.25">
      <c r="A2889" s="67" t="s">
        <v>134</v>
      </c>
      <c r="B2889" s="67" t="s">
        <v>9336</v>
      </c>
      <c r="C2889" s="118">
        <v>1113</v>
      </c>
      <c r="D2889" s="118" t="s">
        <v>9442</v>
      </c>
      <c r="E2889" s="118" t="s">
        <v>8753</v>
      </c>
      <c r="F2889" s="67" t="s">
        <v>136</v>
      </c>
      <c r="G2889" s="203">
        <v>0</v>
      </c>
      <c r="H2889" s="67" t="s">
        <v>162</v>
      </c>
      <c r="I2889" s="3">
        <v>0</v>
      </c>
      <c r="J2889" s="196">
        <v>39707</v>
      </c>
      <c r="K2889" s="67">
        <v>0</v>
      </c>
      <c r="L2889" s="123">
        <f t="shared" si="46"/>
        <v>30575</v>
      </c>
      <c r="M2889" s="118" t="s">
        <v>8753</v>
      </c>
      <c r="N2889" s="113" t="s">
        <v>9526</v>
      </c>
      <c r="S2889" s="118" t="s">
        <v>139</v>
      </c>
      <c r="T2889" s="67" t="s">
        <v>140</v>
      </c>
    </row>
    <row r="2890" spans="1:20" ht="23.25">
      <c r="A2890" s="67" t="s">
        <v>134</v>
      </c>
      <c r="B2890" s="67" t="s">
        <v>9336</v>
      </c>
      <c r="C2890" s="118">
        <v>1233</v>
      </c>
      <c r="D2890" s="118" t="s">
        <v>5677</v>
      </c>
      <c r="E2890" s="118" t="s">
        <v>8754</v>
      </c>
      <c r="F2890" s="67" t="s">
        <v>136</v>
      </c>
      <c r="G2890" s="203">
        <v>0</v>
      </c>
      <c r="H2890" s="67" t="s">
        <v>162</v>
      </c>
      <c r="I2890" s="3">
        <v>0</v>
      </c>
      <c r="J2890" s="196">
        <v>39707</v>
      </c>
      <c r="K2890" s="67">
        <v>0</v>
      </c>
      <c r="L2890" s="123">
        <f t="shared" si="46"/>
        <v>30575</v>
      </c>
      <c r="M2890" s="118" t="s">
        <v>8754</v>
      </c>
      <c r="N2890" s="113" t="s">
        <v>9526</v>
      </c>
      <c r="S2890" s="118" t="s">
        <v>139</v>
      </c>
      <c r="T2890" s="67" t="s">
        <v>140</v>
      </c>
    </row>
    <row r="2891" spans="1:20" ht="23.25">
      <c r="A2891" s="67" t="s">
        <v>134</v>
      </c>
      <c r="B2891" s="67" t="s">
        <v>9336</v>
      </c>
      <c r="C2891" s="118">
        <v>1235</v>
      </c>
      <c r="D2891" s="118" t="s">
        <v>9443</v>
      </c>
      <c r="E2891" s="118" t="s">
        <v>8755</v>
      </c>
      <c r="F2891" s="67" t="s">
        <v>136</v>
      </c>
      <c r="G2891" s="203">
        <v>0</v>
      </c>
      <c r="H2891" s="67" t="s">
        <v>162</v>
      </c>
      <c r="I2891" s="3">
        <v>0</v>
      </c>
      <c r="J2891" s="196">
        <v>39707</v>
      </c>
      <c r="K2891" s="67">
        <v>0</v>
      </c>
      <c r="L2891" s="123">
        <f t="shared" si="46"/>
        <v>30575</v>
      </c>
      <c r="M2891" s="118" t="s">
        <v>8755</v>
      </c>
      <c r="N2891" s="113" t="s">
        <v>9526</v>
      </c>
      <c r="S2891" s="118" t="s">
        <v>139</v>
      </c>
      <c r="T2891" s="67" t="s">
        <v>140</v>
      </c>
    </row>
    <row r="2892" spans="1:20" ht="23.25">
      <c r="A2892" s="67" t="s">
        <v>134</v>
      </c>
      <c r="B2892" s="67" t="s">
        <v>9336</v>
      </c>
      <c r="C2892" s="118">
        <v>1236</v>
      </c>
      <c r="D2892" s="118" t="s">
        <v>5676</v>
      </c>
      <c r="E2892" s="118" t="s">
        <v>8756</v>
      </c>
      <c r="F2892" s="67" t="s">
        <v>136</v>
      </c>
      <c r="G2892" s="203">
        <v>0</v>
      </c>
      <c r="H2892" s="67" t="s">
        <v>162</v>
      </c>
      <c r="I2892" s="3">
        <v>0</v>
      </c>
      <c r="J2892" s="196">
        <v>39707</v>
      </c>
      <c r="K2892" s="67">
        <v>0</v>
      </c>
      <c r="L2892" s="123">
        <f t="shared" si="46"/>
        <v>30575</v>
      </c>
      <c r="M2892" s="118" t="s">
        <v>8756</v>
      </c>
      <c r="N2892" s="113" t="s">
        <v>9526</v>
      </c>
      <c r="S2892" s="118" t="s">
        <v>139</v>
      </c>
      <c r="T2892" s="67" t="s">
        <v>140</v>
      </c>
    </row>
    <row r="2893" spans="1:20" ht="23.25">
      <c r="A2893" s="67" t="s">
        <v>134</v>
      </c>
      <c r="B2893" s="67" t="s">
        <v>9336</v>
      </c>
      <c r="C2893" s="118">
        <v>1237</v>
      </c>
      <c r="D2893" s="118" t="s">
        <v>5484</v>
      </c>
      <c r="E2893" s="118" t="s">
        <v>8757</v>
      </c>
      <c r="F2893" s="67" t="s">
        <v>136</v>
      </c>
      <c r="G2893" s="203">
        <v>0</v>
      </c>
      <c r="H2893" s="67" t="s">
        <v>162</v>
      </c>
      <c r="I2893" s="3">
        <v>0</v>
      </c>
      <c r="J2893" s="196">
        <v>39707</v>
      </c>
      <c r="K2893" s="67">
        <v>0</v>
      </c>
      <c r="L2893" s="123">
        <f t="shared" si="46"/>
        <v>30575</v>
      </c>
      <c r="M2893" s="118" t="s">
        <v>8757</v>
      </c>
      <c r="N2893" s="113" t="s">
        <v>9526</v>
      </c>
      <c r="S2893" s="118" t="s">
        <v>139</v>
      </c>
      <c r="T2893" s="67" t="s">
        <v>140</v>
      </c>
    </row>
    <row r="2894" spans="1:20" ht="23.25">
      <c r="A2894" s="67" t="s">
        <v>134</v>
      </c>
      <c r="B2894" s="67" t="s">
        <v>9336</v>
      </c>
      <c r="C2894" s="118">
        <v>1238</v>
      </c>
      <c r="D2894" s="118" t="s">
        <v>9444</v>
      </c>
      <c r="E2894" s="118" t="s">
        <v>8758</v>
      </c>
      <c r="F2894" s="67" t="s">
        <v>136</v>
      </c>
      <c r="G2894" s="203">
        <v>0</v>
      </c>
      <c r="H2894" s="67" t="s">
        <v>162</v>
      </c>
      <c r="I2894" s="3">
        <v>0</v>
      </c>
      <c r="J2894" s="196">
        <v>39707</v>
      </c>
      <c r="K2894" s="67">
        <v>0</v>
      </c>
      <c r="L2894" s="123">
        <f t="shared" si="46"/>
        <v>30575</v>
      </c>
      <c r="M2894" s="118" t="s">
        <v>8758</v>
      </c>
      <c r="N2894" s="113" t="s">
        <v>9526</v>
      </c>
      <c r="S2894" s="118" t="s">
        <v>139</v>
      </c>
      <c r="T2894" s="67" t="s">
        <v>140</v>
      </c>
    </row>
    <row r="2895" spans="1:20" ht="23.25">
      <c r="A2895" s="67" t="s">
        <v>134</v>
      </c>
      <c r="B2895" s="67" t="s">
        <v>9336</v>
      </c>
      <c r="C2895" s="118">
        <v>1239</v>
      </c>
      <c r="D2895" s="118" t="s">
        <v>5546</v>
      </c>
      <c r="E2895" s="118" t="s">
        <v>8759</v>
      </c>
      <c r="F2895" s="67" t="s">
        <v>136</v>
      </c>
      <c r="G2895" s="203">
        <v>0</v>
      </c>
      <c r="H2895" s="67" t="s">
        <v>162</v>
      </c>
      <c r="I2895" s="3">
        <v>0</v>
      </c>
      <c r="J2895" s="196">
        <v>39707</v>
      </c>
      <c r="K2895" s="67">
        <v>0</v>
      </c>
      <c r="L2895" s="123">
        <f t="shared" si="46"/>
        <v>30575</v>
      </c>
      <c r="M2895" s="118" t="s">
        <v>8759</v>
      </c>
      <c r="N2895" s="113" t="s">
        <v>9526</v>
      </c>
      <c r="S2895" s="118" t="s">
        <v>139</v>
      </c>
      <c r="T2895" s="67" t="s">
        <v>140</v>
      </c>
    </row>
    <row r="2896" spans="1:20" ht="23.25">
      <c r="A2896" s="67" t="s">
        <v>134</v>
      </c>
      <c r="B2896" s="67" t="s">
        <v>9336</v>
      </c>
      <c r="C2896" s="118">
        <v>1240</v>
      </c>
      <c r="D2896" s="118" t="s">
        <v>9445</v>
      </c>
      <c r="E2896" s="118" t="s">
        <v>8760</v>
      </c>
      <c r="F2896" s="67" t="s">
        <v>136</v>
      </c>
      <c r="G2896" s="203">
        <v>0</v>
      </c>
      <c r="H2896" s="67" t="s">
        <v>162</v>
      </c>
      <c r="I2896" s="3">
        <v>0</v>
      </c>
      <c r="J2896" s="196">
        <v>39707</v>
      </c>
      <c r="K2896" s="67">
        <v>0</v>
      </c>
      <c r="L2896" s="123">
        <f t="shared" si="46"/>
        <v>30575</v>
      </c>
      <c r="M2896" s="118" t="s">
        <v>8760</v>
      </c>
      <c r="N2896" s="113" t="s">
        <v>9526</v>
      </c>
      <c r="S2896" s="118" t="s">
        <v>139</v>
      </c>
      <c r="T2896" s="67" t="s">
        <v>140</v>
      </c>
    </row>
    <row r="2897" spans="1:20" ht="23.25">
      <c r="A2897" s="67" t="s">
        <v>134</v>
      </c>
      <c r="B2897" s="67" t="s">
        <v>9336</v>
      </c>
      <c r="C2897" s="118">
        <v>1241</v>
      </c>
      <c r="D2897" s="118" t="s">
        <v>170</v>
      </c>
      <c r="E2897" s="118" t="s">
        <v>8761</v>
      </c>
      <c r="F2897" s="67" t="s">
        <v>136</v>
      </c>
      <c r="G2897" s="203">
        <v>0</v>
      </c>
      <c r="H2897" s="67" t="s">
        <v>162</v>
      </c>
      <c r="I2897" s="3">
        <v>0</v>
      </c>
      <c r="J2897" s="196">
        <v>39707</v>
      </c>
      <c r="K2897" s="67">
        <v>0</v>
      </c>
      <c r="L2897" s="123">
        <f t="shared" si="46"/>
        <v>30575</v>
      </c>
      <c r="M2897" s="118" t="s">
        <v>8761</v>
      </c>
      <c r="N2897" s="113" t="s">
        <v>9526</v>
      </c>
      <c r="S2897" s="118" t="s">
        <v>139</v>
      </c>
      <c r="T2897" s="67" t="s">
        <v>140</v>
      </c>
    </row>
    <row r="2898" spans="1:20" ht="23.25">
      <c r="A2898" s="67" t="s">
        <v>134</v>
      </c>
      <c r="B2898" s="67" t="s">
        <v>9336</v>
      </c>
      <c r="C2898" s="118">
        <v>1242</v>
      </c>
      <c r="D2898" s="118" t="s">
        <v>9446</v>
      </c>
      <c r="E2898" s="118" t="s">
        <v>8762</v>
      </c>
      <c r="F2898" s="67" t="s">
        <v>136</v>
      </c>
      <c r="G2898" s="203">
        <v>0</v>
      </c>
      <c r="H2898" s="67" t="s">
        <v>162</v>
      </c>
      <c r="I2898" s="3">
        <v>0</v>
      </c>
      <c r="J2898" s="196">
        <v>39707</v>
      </c>
      <c r="K2898" s="67">
        <v>0</v>
      </c>
      <c r="L2898" s="123">
        <f t="shared" si="46"/>
        <v>30575</v>
      </c>
      <c r="M2898" s="118" t="s">
        <v>8762</v>
      </c>
      <c r="N2898" s="113" t="s">
        <v>9526</v>
      </c>
      <c r="S2898" s="118" t="s">
        <v>139</v>
      </c>
      <c r="T2898" s="67" t="s">
        <v>140</v>
      </c>
    </row>
    <row r="2899" spans="1:20" ht="23.25">
      <c r="A2899" s="67" t="s">
        <v>134</v>
      </c>
      <c r="B2899" s="67" t="s">
        <v>9336</v>
      </c>
      <c r="C2899" s="118">
        <v>1243</v>
      </c>
      <c r="D2899" s="118" t="s">
        <v>5484</v>
      </c>
      <c r="E2899" s="118" t="s">
        <v>8763</v>
      </c>
      <c r="F2899" s="67" t="s">
        <v>136</v>
      </c>
      <c r="G2899" s="203">
        <v>0</v>
      </c>
      <c r="H2899" s="67" t="s">
        <v>162</v>
      </c>
      <c r="I2899" s="3">
        <v>0</v>
      </c>
      <c r="J2899" s="196">
        <v>39707</v>
      </c>
      <c r="K2899" s="67">
        <v>0</v>
      </c>
      <c r="L2899" s="123">
        <f t="shared" si="46"/>
        <v>30575</v>
      </c>
      <c r="M2899" s="118" t="s">
        <v>8763</v>
      </c>
      <c r="N2899" s="113" t="s">
        <v>9526</v>
      </c>
      <c r="S2899" s="118" t="s">
        <v>139</v>
      </c>
      <c r="T2899" s="67" t="s">
        <v>140</v>
      </c>
    </row>
    <row r="2900" spans="1:20" ht="23.25">
      <c r="A2900" s="67" t="s">
        <v>134</v>
      </c>
      <c r="B2900" s="67" t="s">
        <v>9336</v>
      </c>
      <c r="C2900" s="118">
        <v>1244</v>
      </c>
      <c r="D2900" s="118" t="s">
        <v>5512</v>
      </c>
      <c r="E2900" s="118" t="s">
        <v>8764</v>
      </c>
      <c r="F2900" s="67" t="s">
        <v>136</v>
      </c>
      <c r="G2900" s="203">
        <v>0</v>
      </c>
      <c r="H2900" s="67" t="s">
        <v>162</v>
      </c>
      <c r="I2900" s="3">
        <v>0</v>
      </c>
      <c r="J2900" s="196">
        <v>39707</v>
      </c>
      <c r="K2900" s="67">
        <v>0</v>
      </c>
      <c r="L2900" s="123">
        <f t="shared" si="46"/>
        <v>30575</v>
      </c>
      <c r="M2900" s="118" t="s">
        <v>8764</v>
      </c>
      <c r="N2900" s="113" t="s">
        <v>9526</v>
      </c>
      <c r="S2900" s="118" t="s">
        <v>139</v>
      </c>
      <c r="T2900" s="67" t="s">
        <v>140</v>
      </c>
    </row>
    <row r="2901" spans="1:20" ht="23.25">
      <c r="A2901" s="67" t="s">
        <v>134</v>
      </c>
      <c r="B2901" s="67" t="s">
        <v>9336</v>
      </c>
      <c r="C2901" s="118">
        <v>1245</v>
      </c>
      <c r="D2901" s="118" t="s">
        <v>9447</v>
      </c>
      <c r="E2901" s="118" t="s">
        <v>8765</v>
      </c>
      <c r="F2901" s="67" t="s">
        <v>136</v>
      </c>
      <c r="G2901" s="203">
        <v>0</v>
      </c>
      <c r="H2901" s="67" t="s">
        <v>162</v>
      </c>
      <c r="I2901" s="3">
        <v>0</v>
      </c>
      <c r="J2901" s="196">
        <v>39707</v>
      </c>
      <c r="K2901" s="67">
        <v>0</v>
      </c>
      <c r="L2901" s="123">
        <f t="shared" si="46"/>
        <v>30575</v>
      </c>
      <c r="M2901" s="118" t="s">
        <v>8765</v>
      </c>
      <c r="N2901" s="113" t="s">
        <v>9526</v>
      </c>
      <c r="S2901" s="118" t="s">
        <v>139</v>
      </c>
      <c r="T2901" s="67" t="s">
        <v>140</v>
      </c>
    </row>
    <row r="2902" spans="1:20" ht="23.25">
      <c r="A2902" s="67" t="s">
        <v>134</v>
      </c>
      <c r="B2902" s="67" t="s">
        <v>9336</v>
      </c>
      <c r="C2902" s="118">
        <v>1247</v>
      </c>
      <c r="D2902" s="118" t="s">
        <v>5484</v>
      </c>
      <c r="E2902" s="118" t="s">
        <v>8766</v>
      </c>
      <c r="F2902" s="67" t="s">
        <v>136</v>
      </c>
      <c r="G2902" s="203">
        <v>0</v>
      </c>
      <c r="H2902" s="67" t="s">
        <v>162</v>
      </c>
      <c r="I2902" s="3">
        <v>0</v>
      </c>
      <c r="J2902" s="196">
        <v>39707</v>
      </c>
      <c r="K2902" s="67">
        <v>0</v>
      </c>
      <c r="L2902" s="123">
        <f t="shared" si="46"/>
        <v>30575</v>
      </c>
      <c r="M2902" s="118" t="s">
        <v>8766</v>
      </c>
      <c r="N2902" s="113" t="s">
        <v>9526</v>
      </c>
      <c r="S2902" s="118" t="s">
        <v>139</v>
      </c>
      <c r="T2902" s="67" t="s">
        <v>140</v>
      </c>
    </row>
    <row r="2903" spans="1:20" ht="23.25">
      <c r="A2903" s="67" t="s">
        <v>134</v>
      </c>
      <c r="B2903" s="67" t="s">
        <v>9336</v>
      </c>
      <c r="C2903" s="118">
        <v>1248</v>
      </c>
      <c r="D2903" s="118" t="s">
        <v>9448</v>
      </c>
      <c r="E2903" s="118" t="s">
        <v>8767</v>
      </c>
      <c r="F2903" s="67" t="s">
        <v>136</v>
      </c>
      <c r="G2903" s="203">
        <v>0</v>
      </c>
      <c r="H2903" s="67" t="s">
        <v>162</v>
      </c>
      <c r="I2903" s="3">
        <v>0</v>
      </c>
      <c r="J2903" s="196">
        <v>39707</v>
      </c>
      <c r="K2903" s="67">
        <v>0</v>
      </c>
      <c r="L2903" s="123">
        <f t="shared" si="46"/>
        <v>30575</v>
      </c>
      <c r="M2903" s="118" t="s">
        <v>8767</v>
      </c>
      <c r="N2903" s="113" t="s">
        <v>9526</v>
      </c>
      <c r="S2903" s="118" t="s">
        <v>139</v>
      </c>
      <c r="T2903" s="67" t="s">
        <v>140</v>
      </c>
    </row>
    <row r="2904" spans="1:20" ht="23.25">
      <c r="A2904" s="67" t="s">
        <v>134</v>
      </c>
      <c r="B2904" s="67" t="s">
        <v>9336</v>
      </c>
      <c r="C2904" s="118">
        <v>1249</v>
      </c>
      <c r="D2904" s="118" t="s">
        <v>5570</v>
      </c>
      <c r="E2904" s="118" t="s">
        <v>8768</v>
      </c>
      <c r="F2904" s="67" t="s">
        <v>136</v>
      </c>
      <c r="G2904" s="203">
        <v>0</v>
      </c>
      <c r="H2904" s="67" t="s">
        <v>162</v>
      </c>
      <c r="I2904" s="3">
        <v>0</v>
      </c>
      <c r="J2904" s="196">
        <v>39707</v>
      </c>
      <c r="K2904" s="67">
        <v>0</v>
      </c>
      <c r="L2904" s="123">
        <f t="shared" si="46"/>
        <v>30575</v>
      </c>
      <c r="M2904" s="118" t="s">
        <v>8768</v>
      </c>
      <c r="N2904" s="113" t="s">
        <v>9526</v>
      </c>
      <c r="S2904" s="118" t="s">
        <v>139</v>
      </c>
      <c r="T2904" s="67" t="s">
        <v>140</v>
      </c>
    </row>
    <row r="2905" spans="1:20" ht="23.25">
      <c r="A2905" s="67" t="s">
        <v>134</v>
      </c>
      <c r="B2905" s="67" t="s">
        <v>9336</v>
      </c>
      <c r="C2905" s="118">
        <v>1250</v>
      </c>
      <c r="D2905" s="118" t="s">
        <v>9449</v>
      </c>
      <c r="E2905" s="118" t="s">
        <v>8769</v>
      </c>
      <c r="F2905" s="67" t="s">
        <v>136</v>
      </c>
      <c r="G2905" s="203">
        <v>0</v>
      </c>
      <c r="H2905" s="67" t="s">
        <v>162</v>
      </c>
      <c r="I2905" s="3">
        <v>0</v>
      </c>
      <c r="J2905" s="196">
        <v>39707</v>
      </c>
      <c r="K2905" s="67">
        <v>0</v>
      </c>
      <c r="L2905" s="123">
        <f t="shared" si="46"/>
        <v>30575</v>
      </c>
      <c r="M2905" s="118" t="s">
        <v>8769</v>
      </c>
      <c r="N2905" s="113" t="s">
        <v>9526</v>
      </c>
      <c r="S2905" s="118" t="s">
        <v>139</v>
      </c>
      <c r="T2905" s="67" t="s">
        <v>140</v>
      </c>
    </row>
    <row r="2906" spans="1:20" ht="23.25">
      <c r="A2906" s="67" t="s">
        <v>134</v>
      </c>
      <c r="B2906" s="67" t="s">
        <v>9336</v>
      </c>
      <c r="C2906" s="118">
        <v>1252</v>
      </c>
      <c r="D2906" s="118" t="s">
        <v>5568</v>
      </c>
      <c r="E2906" s="118" t="s">
        <v>8770</v>
      </c>
      <c r="F2906" s="67" t="s">
        <v>136</v>
      </c>
      <c r="G2906" s="203">
        <v>0</v>
      </c>
      <c r="H2906" s="67" t="s">
        <v>162</v>
      </c>
      <c r="I2906" s="3">
        <v>0</v>
      </c>
      <c r="J2906" s="196">
        <v>39707</v>
      </c>
      <c r="K2906" s="67">
        <v>0</v>
      </c>
      <c r="L2906" s="123">
        <f t="shared" si="46"/>
        <v>30575</v>
      </c>
      <c r="M2906" s="118" t="s">
        <v>8770</v>
      </c>
      <c r="N2906" s="113" t="s">
        <v>9526</v>
      </c>
      <c r="S2906" s="118" t="s">
        <v>139</v>
      </c>
      <c r="T2906" s="67" t="s">
        <v>140</v>
      </c>
    </row>
    <row r="2907" spans="1:20" ht="23.25">
      <c r="A2907" s="67" t="s">
        <v>134</v>
      </c>
      <c r="B2907" s="67" t="s">
        <v>9336</v>
      </c>
      <c r="C2907" s="118">
        <v>1253</v>
      </c>
      <c r="D2907" s="118" t="s">
        <v>5514</v>
      </c>
      <c r="E2907" s="118" t="s">
        <v>8771</v>
      </c>
      <c r="F2907" s="67" t="s">
        <v>136</v>
      </c>
      <c r="G2907" s="203">
        <v>0</v>
      </c>
      <c r="H2907" s="67" t="s">
        <v>162</v>
      </c>
      <c r="I2907" s="3">
        <v>0</v>
      </c>
      <c r="J2907" s="196">
        <v>39707</v>
      </c>
      <c r="K2907" s="67">
        <v>0</v>
      </c>
      <c r="L2907" s="123">
        <f t="shared" si="46"/>
        <v>30575</v>
      </c>
      <c r="M2907" s="118" t="s">
        <v>8771</v>
      </c>
      <c r="N2907" s="113" t="s">
        <v>9526</v>
      </c>
      <c r="S2907" s="118" t="s">
        <v>139</v>
      </c>
      <c r="T2907" s="67" t="s">
        <v>140</v>
      </c>
    </row>
    <row r="2908" spans="1:20" ht="23.25">
      <c r="A2908" s="67" t="s">
        <v>134</v>
      </c>
      <c r="B2908" s="67" t="s">
        <v>9336</v>
      </c>
      <c r="C2908" s="118">
        <v>1256</v>
      </c>
      <c r="D2908" s="118" t="s">
        <v>9450</v>
      </c>
      <c r="E2908" s="118" t="s">
        <v>8772</v>
      </c>
      <c r="F2908" s="67" t="s">
        <v>136</v>
      </c>
      <c r="G2908" s="203">
        <v>0</v>
      </c>
      <c r="H2908" s="67" t="s">
        <v>162</v>
      </c>
      <c r="I2908" s="3">
        <v>0</v>
      </c>
      <c r="J2908" s="196">
        <v>39707</v>
      </c>
      <c r="K2908" s="67">
        <v>0</v>
      </c>
      <c r="L2908" s="123">
        <f t="shared" si="46"/>
        <v>30575</v>
      </c>
      <c r="M2908" s="118" t="s">
        <v>8772</v>
      </c>
      <c r="N2908" s="113" t="s">
        <v>9526</v>
      </c>
      <c r="S2908" s="118" t="s">
        <v>139</v>
      </c>
      <c r="T2908" s="67" t="s">
        <v>140</v>
      </c>
    </row>
    <row r="2909" spans="1:20" ht="23.25">
      <c r="A2909" s="67" t="s">
        <v>134</v>
      </c>
      <c r="B2909" s="67" t="s">
        <v>9336</v>
      </c>
      <c r="C2909" s="118">
        <v>1257</v>
      </c>
      <c r="D2909" s="118" t="s">
        <v>5491</v>
      </c>
      <c r="E2909" s="118" t="s">
        <v>8773</v>
      </c>
      <c r="F2909" s="67" t="s">
        <v>136</v>
      </c>
      <c r="G2909" s="203">
        <v>0</v>
      </c>
      <c r="H2909" s="67" t="s">
        <v>162</v>
      </c>
      <c r="I2909" s="3">
        <v>0</v>
      </c>
      <c r="J2909" s="196">
        <v>39707</v>
      </c>
      <c r="K2909" s="67">
        <v>0</v>
      </c>
      <c r="L2909" s="123">
        <f t="shared" si="46"/>
        <v>30575</v>
      </c>
      <c r="M2909" s="118" t="s">
        <v>8773</v>
      </c>
      <c r="N2909" s="113" t="s">
        <v>9526</v>
      </c>
      <c r="S2909" s="118" t="s">
        <v>139</v>
      </c>
      <c r="T2909" s="67" t="s">
        <v>140</v>
      </c>
    </row>
    <row r="2910" spans="1:20" ht="23.25">
      <c r="A2910" s="67" t="s">
        <v>134</v>
      </c>
      <c r="B2910" s="67" t="s">
        <v>9336</v>
      </c>
      <c r="C2910" s="118">
        <v>1258</v>
      </c>
      <c r="D2910" s="118" t="s">
        <v>5652</v>
      </c>
      <c r="E2910" s="118" t="s">
        <v>8774</v>
      </c>
      <c r="F2910" s="67" t="s">
        <v>136</v>
      </c>
      <c r="G2910" s="203">
        <v>0</v>
      </c>
      <c r="H2910" s="67" t="s">
        <v>162</v>
      </c>
      <c r="I2910" s="3">
        <v>0</v>
      </c>
      <c r="J2910" s="196">
        <v>39707</v>
      </c>
      <c r="K2910" s="67">
        <v>0</v>
      </c>
      <c r="L2910" s="123">
        <f t="shared" si="46"/>
        <v>30575</v>
      </c>
      <c r="M2910" s="118" t="s">
        <v>8774</v>
      </c>
      <c r="N2910" s="113" t="s">
        <v>9526</v>
      </c>
      <c r="S2910" s="118" t="s">
        <v>139</v>
      </c>
      <c r="T2910" s="67" t="s">
        <v>140</v>
      </c>
    </row>
    <row r="2911" spans="1:20" ht="23.25">
      <c r="A2911" s="67" t="s">
        <v>134</v>
      </c>
      <c r="B2911" s="67" t="s">
        <v>9336</v>
      </c>
      <c r="C2911" s="118">
        <v>1260</v>
      </c>
      <c r="D2911" s="118" t="s">
        <v>5498</v>
      </c>
      <c r="E2911" s="118" t="s">
        <v>8775</v>
      </c>
      <c r="F2911" s="67" t="s">
        <v>136</v>
      </c>
      <c r="G2911" s="203">
        <v>0</v>
      </c>
      <c r="H2911" s="67" t="s">
        <v>162</v>
      </c>
      <c r="I2911" s="3">
        <v>0</v>
      </c>
      <c r="J2911" s="196">
        <v>39707</v>
      </c>
      <c r="K2911" s="67">
        <v>0</v>
      </c>
      <c r="L2911" s="123">
        <f t="shared" si="46"/>
        <v>30575</v>
      </c>
      <c r="M2911" s="118" t="s">
        <v>8775</v>
      </c>
      <c r="N2911" s="113" t="s">
        <v>9526</v>
      </c>
      <c r="S2911" s="118" t="s">
        <v>139</v>
      </c>
      <c r="T2911" s="67" t="s">
        <v>140</v>
      </c>
    </row>
    <row r="2912" spans="1:20" ht="23.25">
      <c r="A2912" s="67" t="s">
        <v>134</v>
      </c>
      <c r="B2912" s="67" t="s">
        <v>9336</v>
      </c>
      <c r="C2912" s="118">
        <v>1270</v>
      </c>
      <c r="D2912" s="118" t="s">
        <v>170</v>
      </c>
      <c r="E2912" s="118" t="s">
        <v>8776</v>
      </c>
      <c r="F2912" s="67" t="s">
        <v>136</v>
      </c>
      <c r="G2912" s="203">
        <v>0</v>
      </c>
      <c r="H2912" s="67" t="s">
        <v>162</v>
      </c>
      <c r="I2912" s="3">
        <v>0</v>
      </c>
      <c r="J2912" s="196">
        <v>39707</v>
      </c>
      <c r="K2912" s="67">
        <v>0</v>
      </c>
      <c r="L2912" s="123">
        <f t="shared" si="46"/>
        <v>30575</v>
      </c>
      <c r="M2912" s="118" t="s">
        <v>8776</v>
      </c>
      <c r="N2912" s="113" t="s">
        <v>9526</v>
      </c>
      <c r="S2912" s="118" t="s">
        <v>139</v>
      </c>
      <c r="T2912" s="67" t="s">
        <v>140</v>
      </c>
    </row>
    <row r="2913" spans="1:20" ht="23.25">
      <c r="A2913" s="67" t="s">
        <v>134</v>
      </c>
      <c r="B2913" s="67" t="s">
        <v>9336</v>
      </c>
      <c r="C2913" s="118">
        <v>1271</v>
      </c>
      <c r="D2913" s="118" t="s">
        <v>170</v>
      </c>
      <c r="E2913" s="118" t="s">
        <v>8777</v>
      </c>
      <c r="F2913" s="67" t="s">
        <v>136</v>
      </c>
      <c r="G2913" s="203">
        <v>0</v>
      </c>
      <c r="H2913" s="67" t="s">
        <v>162</v>
      </c>
      <c r="I2913" s="3">
        <v>0</v>
      </c>
      <c r="J2913" s="196">
        <v>39707</v>
      </c>
      <c r="K2913" s="67">
        <v>0</v>
      </c>
      <c r="L2913" s="123">
        <f t="shared" si="46"/>
        <v>30575</v>
      </c>
      <c r="M2913" s="118" t="s">
        <v>8777</v>
      </c>
      <c r="N2913" s="113" t="s">
        <v>9526</v>
      </c>
      <c r="S2913" s="118" t="s">
        <v>139</v>
      </c>
      <c r="T2913" s="67" t="s">
        <v>140</v>
      </c>
    </row>
    <row r="2914" spans="1:20" ht="23.25">
      <c r="A2914" s="67" t="s">
        <v>134</v>
      </c>
      <c r="B2914" s="67" t="s">
        <v>9336</v>
      </c>
      <c r="C2914" s="118">
        <v>1272</v>
      </c>
      <c r="D2914" s="118" t="s">
        <v>170</v>
      </c>
      <c r="E2914" s="118" t="s">
        <v>8778</v>
      </c>
      <c r="F2914" s="67" t="s">
        <v>136</v>
      </c>
      <c r="G2914" s="203">
        <v>0</v>
      </c>
      <c r="H2914" s="67" t="s">
        <v>162</v>
      </c>
      <c r="I2914" s="3">
        <v>0</v>
      </c>
      <c r="J2914" s="196">
        <v>39707</v>
      </c>
      <c r="K2914" s="67">
        <v>0</v>
      </c>
      <c r="L2914" s="123">
        <f t="shared" si="46"/>
        <v>30575</v>
      </c>
      <c r="M2914" s="118" t="s">
        <v>8778</v>
      </c>
      <c r="N2914" s="113" t="s">
        <v>9526</v>
      </c>
      <c r="S2914" s="118" t="s">
        <v>139</v>
      </c>
      <c r="T2914" s="67" t="s">
        <v>140</v>
      </c>
    </row>
    <row r="2915" spans="1:20" ht="23.25">
      <c r="A2915" s="67" t="s">
        <v>134</v>
      </c>
      <c r="B2915" s="67" t="s">
        <v>9336</v>
      </c>
      <c r="C2915" s="118">
        <v>1276</v>
      </c>
      <c r="D2915" s="118" t="s">
        <v>5499</v>
      </c>
      <c r="E2915" s="118" t="s">
        <v>8779</v>
      </c>
      <c r="F2915" s="67" t="s">
        <v>136</v>
      </c>
      <c r="G2915" s="203">
        <v>0</v>
      </c>
      <c r="H2915" s="67" t="s">
        <v>162</v>
      </c>
      <c r="I2915" s="3">
        <v>0</v>
      </c>
      <c r="J2915" s="196">
        <v>39707</v>
      </c>
      <c r="K2915" s="67">
        <v>0</v>
      </c>
      <c r="L2915" s="123">
        <f t="shared" si="46"/>
        <v>30575</v>
      </c>
      <c r="M2915" s="118" t="s">
        <v>8779</v>
      </c>
      <c r="N2915" s="113" t="s">
        <v>9526</v>
      </c>
      <c r="S2915" s="118" t="s">
        <v>139</v>
      </c>
      <c r="T2915" s="67" t="s">
        <v>140</v>
      </c>
    </row>
    <row r="2916" spans="1:20" ht="23.25">
      <c r="A2916" s="67" t="s">
        <v>134</v>
      </c>
      <c r="B2916" s="67" t="s">
        <v>9336</v>
      </c>
      <c r="C2916" s="118">
        <v>1280</v>
      </c>
      <c r="D2916" s="118" t="s">
        <v>5574</v>
      </c>
      <c r="E2916" s="118" t="s">
        <v>8780</v>
      </c>
      <c r="F2916" s="67" t="s">
        <v>136</v>
      </c>
      <c r="G2916" s="203">
        <v>0</v>
      </c>
      <c r="H2916" s="67" t="s">
        <v>162</v>
      </c>
      <c r="I2916" s="3">
        <v>0</v>
      </c>
      <c r="J2916" s="196">
        <v>39707</v>
      </c>
      <c r="K2916" s="67">
        <v>0</v>
      </c>
      <c r="L2916" s="123">
        <f t="shared" si="46"/>
        <v>30575</v>
      </c>
      <c r="M2916" s="118" t="s">
        <v>8780</v>
      </c>
      <c r="N2916" s="113" t="s">
        <v>9526</v>
      </c>
      <c r="S2916" s="118" t="s">
        <v>139</v>
      </c>
      <c r="T2916" s="67" t="s">
        <v>140</v>
      </c>
    </row>
    <row r="2917" spans="1:20" ht="23.25">
      <c r="A2917" s="67" t="s">
        <v>134</v>
      </c>
      <c r="B2917" s="67" t="s">
        <v>9336</v>
      </c>
      <c r="C2917" s="118">
        <v>1283</v>
      </c>
      <c r="D2917" s="118" t="s">
        <v>5481</v>
      </c>
      <c r="E2917" s="118" t="s">
        <v>8781</v>
      </c>
      <c r="F2917" s="67" t="s">
        <v>136</v>
      </c>
      <c r="G2917" s="203">
        <v>0</v>
      </c>
      <c r="H2917" s="67" t="s">
        <v>162</v>
      </c>
      <c r="I2917" s="3">
        <v>0</v>
      </c>
      <c r="J2917" s="196">
        <v>39707</v>
      </c>
      <c r="K2917" s="67">
        <v>0</v>
      </c>
      <c r="L2917" s="123">
        <f t="shared" si="46"/>
        <v>30575</v>
      </c>
      <c r="M2917" s="118" t="s">
        <v>8781</v>
      </c>
      <c r="N2917" s="113" t="s">
        <v>9526</v>
      </c>
      <c r="S2917" s="118" t="s">
        <v>139</v>
      </c>
      <c r="T2917" s="67" t="s">
        <v>140</v>
      </c>
    </row>
    <row r="2918" spans="1:20" ht="23.25">
      <c r="A2918" s="67" t="s">
        <v>134</v>
      </c>
      <c r="B2918" s="67" t="s">
        <v>9336</v>
      </c>
      <c r="C2918" s="118">
        <v>1284</v>
      </c>
      <c r="D2918" s="118" t="s">
        <v>9367</v>
      </c>
      <c r="E2918" s="118" t="s">
        <v>8782</v>
      </c>
      <c r="F2918" s="67" t="s">
        <v>136</v>
      </c>
      <c r="G2918" s="203">
        <v>0</v>
      </c>
      <c r="H2918" s="67" t="s">
        <v>162</v>
      </c>
      <c r="I2918" s="3">
        <v>0</v>
      </c>
      <c r="J2918" s="196">
        <v>39707</v>
      </c>
      <c r="K2918" s="67">
        <v>0</v>
      </c>
      <c r="L2918" s="123">
        <f t="shared" si="46"/>
        <v>30575</v>
      </c>
      <c r="M2918" s="118" t="s">
        <v>8782</v>
      </c>
      <c r="N2918" s="113" t="s">
        <v>9526</v>
      </c>
      <c r="S2918" s="118" t="s">
        <v>139</v>
      </c>
      <c r="T2918" s="67" t="s">
        <v>140</v>
      </c>
    </row>
    <row r="2919" spans="1:20" ht="23.25">
      <c r="A2919" s="67" t="s">
        <v>134</v>
      </c>
      <c r="B2919" s="67" t="s">
        <v>9336</v>
      </c>
      <c r="C2919" s="118">
        <v>1286</v>
      </c>
      <c r="D2919" s="118" t="s">
        <v>9344</v>
      </c>
      <c r="E2919" s="118" t="s">
        <v>8783</v>
      </c>
      <c r="F2919" s="67" t="s">
        <v>136</v>
      </c>
      <c r="G2919" s="203">
        <v>0</v>
      </c>
      <c r="H2919" s="67" t="s">
        <v>162</v>
      </c>
      <c r="I2919" s="3">
        <v>0</v>
      </c>
      <c r="J2919" s="196">
        <v>39707</v>
      </c>
      <c r="K2919" s="67">
        <v>0</v>
      </c>
      <c r="L2919" s="123">
        <f t="shared" si="46"/>
        <v>30575</v>
      </c>
      <c r="M2919" s="118" t="s">
        <v>8783</v>
      </c>
      <c r="N2919" s="113" t="s">
        <v>9526</v>
      </c>
      <c r="S2919" s="118" t="s">
        <v>139</v>
      </c>
      <c r="T2919" s="67" t="s">
        <v>140</v>
      </c>
    </row>
    <row r="2920" spans="1:20" ht="23.25">
      <c r="A2920" s="67" t="s">
        <v>134</v>
      </c>
      <c r="B2920" s="67" t="s">
        <v>9336</v>
      </c>
      <c r="C2920" s="118">
        <v>1293</v>
      </c>
      <c r="D2920" s="118" t="s">
        <v>5483</v>
      </c>
      <c r="E2920" s="118" t="s">
        <v>8784</v>
      </c>
      <c r="F2920" s="67" t="s">
        <v>136</v>
      </c>
      <c r="G2920" s="203">
        <v>0</v>
      </c>
      <c r="H2920" s="67" t="s">
        <v>162</v>
      </c>
      <c r="I2920" s="3">
        <v>0</v>
      </c>
      <c r="J2920" s="196">
        <v>39707</v>
      </c>
      <c r="K2920" s="67">
        <v>0</v>
      </c>
      <c r="L2920" s="123">
        <f t="shared" si="46"/>
        <v>30575</v>
      </c>
      <c r="M2920" s="118" t="s">
        <v>8784</v>
      </c>
      <c r="N2920" s="113" t="s">
        <v>9526</v>
      </c>
      <c r="S2920" s="118" t="s">
        <v>139</v>
      </c>
      <c r="T2920" s="67" t="s">
        <v>140</v>
      </c>
    </row>
    <row r="2921" spans="1:20" ht="23.25">
      <c r="A2921" s="67" t="s">
        <v>134</v>
      </c>
      <c r="B2921" s="67" t="s">
        <v>9336</v>
      </c>
      <c r="C2921" s="118">
        <v>1301</v>
      </c>
      <c r="D2921" s="118" t="s">
        <v>5490</v>
      </c>
      <c r="E2921" s="118" t="s">
        <v>8785</v>
      </c>
      <c r="F2921" s="67" t="s">
        <v>136</v>
      </c>
      <c r="G2921" s="203">
        <v>0</v>
      </c>
      <c r="H2921" s="67" t="s">
        <v>162</v>
      </c>
      <c r="I2921" s="3">
        <v>0</v>
      </c>
      <c r="J2921" s="196">
        <v>39707</v>
      </c>
      <c r="K2921" s="67">
        <v>0</v>
      </c>
      <c r="L2921" s="123">
        <f t="shared" si="46"/>
        <v>30575</v>
      </c>
      <c r="M2921" s="118" t="s">
        <v>8785</v>
      </c>
      <c r="N2921" s="113" t="s">
        <v>9526</v>
      </c>
      <c r="S2921" s="118" t="s">
        <v>139</v>
      </c>
      <c r="T2921" s="67" t="s">
        <v>140</v>
      </c>
    </row>
    <row r="2922" spans="1:20" ht="23.25">
      <c r="A2922" s="67" t="s">
        <v>134</v>
      </c>
      <c r="B2922" s="67" t="s">
        <v>9336</v>
      </c>
      <c r="C2922" s="118">
        <v>1303</v>
      </c>
      <c r="D2922" s="118" t="s">
        <v>5527</v>
      </c>
      <c r="E2922" s="118" t="s">
        <v>8786</v>
      </c>
      <c r="F2922" s="67" t="s">
        <v>9525</v>
      </c>
      <c r="G2922" s="203">
        <v>0</v>
      </c>
      <c r="H2922" s="67" t="s">
        <v>162</v>
      </c>
      <c r="I2922" s="3">
        <v>0</v>
      </c>
      <c r="J2922" s="196">
        <v>39707</v>
      </c>
      <c r="K2922" s="67">
        <v>0</v>
      </c>
      <c r="L2922" s="123">
        <f t="shared" si="46"/>
        <v>30575</v>
      </c>
      <c r="M2922" s="118" t="s">
        <v>8786</v>
      </c>
      <c r="N2922" s="113" t="s">
        <v>9526</v>
      </c>
      <c r="S2922" s="118" t="s">
        <v>139</v>
      </c>
      <c r="T2922" s="67" t="s">
        <v>140</v>
      </c>
    </row>
    <row r="2923" spans="1:20" ht="23.25">
      <c r="A2923" s="67" t="s">
        <v>134</v>
      </c>
      <c r="B2923" s="67" t="s">
        <v>9336</v>
      </c>
      <c r="C2923" s="118">
        <v>1309</v>
      </c>
      <c r="D2923" s="118" t="s">
        <v>5652</v>
      </c>
      <c r="E2923" s="118" t="s">
        <v>8787</v>
      </c>
      <c r="F2923" s="67" t="s">
        <v>136</v>
      </c>
      <c r="G2923" s="203">
        <v>0</v>
      </c>
      <c r="H2923" s="67" t="s">
        <v>162</v>
      </c>
      <c r="I2923" s="3">
        <v>0</v>
      </c>
      <c r="J2923" s="196">
        <v>39707</v>
      </c>
      <c r="K2923" s="67">
        <v>0</v>
      </c>
      <c r="L2923" s="123">
        <f t="shared" si="46"/>
        <v>30575</v>
      </c>
      <c r="M2923" s="118" t="s">
        <v>8787</v>
      </c>
      <c r="N2923" s="113" t="s">
        <v>9526</v>
      </c>
      <c r="S2923" s="118" t="s">
        <v>139</v>
      </c>
      <c r="T2923" s="67" t="s">
        <v>140</v>
      </c>
    </row>
    <row r="2924" spans="1:20" ht="23.25">
      <c r="A2924" s="67" t="s">
        <v>134</v>
      </c>
      <c r="B2924" s="67" t="s">
        <v>9336</v>
      </c>
      <c r="C2924" s="118">
        <v>1318</v>
      </c>
      <c r="D2924" s="118" t="s">
        <v>5573</v>
      </c>
      <c r="E2924" s="118" t="s">
        <v>8788</v>
      </c>
      <c r="F2924" s="67" t="s">
        <v>136</v>
      </c>
      <c r="G2924" s="203">
        <v>0</v>
      </c>
      <c r="H2924" s="67" t="s">
        <v>162</v>
      </c>
      <c r="I2924" s="3">
        <v>0</v>
      </c>
      <c r="J2924" s="196">
        <v>39707</v>
      </c>
      <c r="K2924" s="67">
        <v>0</v>
      </c>
      <c r="L2924" s="123">
        <f t="shared" si="46"/>
        <v>30575</v>
      </c>
      <c r="M2924" s="118" t="s">
        <v>8788</v>
      </c>
      <c r="N2924" s="113" t="s">
        <v>9526</v>
      </c>
      <c r="S2924" s="118" t="s">
        <v>139</v>
      </c>
      <c r="T2924" s="67" t="s">
        <v>140</v>
      </c>
    </row>
    <row r="2925" spans="1:20" ht="23.25">
      <c r="A2925" s="67" t="s">
        <v>134</v>
      </c>
      <c r="B2925" s="67" t="s">
        <v>9336</v>
      </c>
      <c r="C2925" s="118">
        <v>1322</v>
      </c>
      <c r="D2925" s="118" t="s">
        <v>5495</v>
      </c>
      <c r="E2925" s="118" t="s">
        <v>8789</v>
      </c>
      <c r="F2925" s="67" t="s">
        <v>136</v>
      </c>
      <c r="G2925" s="203">
        <v>0</v>
      </c>
      <c r="H2925" s="67" t="s">
        <v>162</v>
      </c>
      <c r="I2925" s="3">
        <v>0</v>
      </c>
      <c r="J2925" s="196">
        <v>39707</v>
      </c>
      <c r="K2925" s="67">
        <v>0</v>
      </c>
      <c r="L2925" s="123">
        <f t="shared" si="46"/>
        <v>30575</v>
      </c>
      <c r="M2925" s="118" t="s">
        <v>8789</v>
      </c>
      <c r="N2925" s="113" t="s">
        <v>9526</v>
      </c>
      <c r="S2925" s="118" t="s">
        <v>139</v>
      </c>
      <c r="T2925" s="67" t="s">
        <v>140</v>
      </c>
    </row>
    <row r="2926" spans="1:20" ht="23.25">
      <c r="A2926" s="67" t="s">
        <v>134</v>
      </c>
      <c r="B2926" s="67" t="s">
        <v>9336</v>
      </c>
      <c r="C2926" s="118">
        <v>1326</v>
      </c>
      <c r="D2926" s="118" t="s">
        <v>5676</v>
      </c>
      <c r="E2926" s="118" t="s">
        <v>8790</v>
      </c>
      <c r="F2926" s="67" t="s">
        <v>136</v>
      </c>
      <c r="G2926" s="203">
        <v>0</v>
      </c>
      <c r="H2926" s="67" t="s">
        <v>162</v>
      </c>
      <c r="I2926" s="3">
        <v>0</v>
      </c>
      <c r="J2926" s="196">
        <v>39707</v>
      </c>
      <c r="K2926" s="67">
        <v>0</v>
      </c>
      <c r="L2926" s="123">
        <f t="shared" si="46"/>
        <v>30575</v>
      </c>
      <c r="M2926" s="118" t="s">
        <v>8790</v>
      </c>
      <c r="N2926" s="113" t="s">
        <v>9526</v>
      </c>
      <c r="S2926" s="118" t="s">
        <v>139</v>
      </c>
      <c r="T2926" s="67" t="s">
        <v>140</v>
      </c>
    </row>
    <row r="2927" spans="1:20" ht="23.25">
      <c r="A2927" s="67" t="s">
        <v>134</v>
      </c>
      <c r="B2927" s="67" t="s">
        <v>9336</v>
      </c>
      <c r="C2927" s="118">
        <v>1335</v>
      </c>
      <c r="D2927" s="118" t="s">
        <v>5500</v>
      </c>
      <c r="E2927" s="118" t="s">
        <v>8791</v>
      </c>
      <c r="F2927" s="67" t="s">
        <v>136</v>
      </c>
      <c r="G2927" s="203">
        <v>0</v>
      </c>
      <c r="H2927" s="67" t="s">
        <v>162</v>
      </c>
      <c r="I2927" s="3">
        <v>0</v>
      </c>
      <c r="J2927" s="196">
        <v>39707</v>
      </c>
      <c r="K2927" s="67">
        <v>0</v>
      </c>
      <c r="L2927" s="123">
        <f t="shared" si="46"/>
        <v>30575</v>
      </c>
      <c r="M2927" s="118" t="s">
        <v>8791</v>
      </c>
      <c r="N2927" s="113" t="s">
        <v>9526</v>
      </c>
      <c r="S2927" s="118" t="s">
        <v>139</v>
      </c>
      <c r="T2927" s="67" t="s">
        <v>140</v>
      </c>
    </row>
    <row r="2928" spans="1:20" ht="23.25">
      <c r="A2928" s="67" t="s">
        <v>134</v>
      </c>
      <c r="B2928" s="67" t="s">
        <v>9336</v>
      </c>
      <c r="C2928" s="118">
        <v>1343</v>
      </c>
      <c r="D2928" s="118" t="s">
        <v>9341</v>
      </c>
      <c r="E2928" s="118" t="s">
        <v>8792</v>
      </c>
      <c r="F2928" s="67" t="s">
        <v>136</v>
      </c>
      <c r="G2928" s="203">
        <v>0</v>
      </c>
      <c r="H2928" s="67" t="s">
        <v>162</v>
      </c>
      <c r="I2928" s="3">
        <v>0</v>
      </c>
      <c r="J2928" s="196">
        <v>39707</v>
      </c>
      <c r="K2928" s="67">
        <v>0</v>
      </c>
      <c r="L2928" s="123">
        <f t="shared" si="46"/>
        <v>30575</v>
      </c>
      <c r="M2928" s="118" t="s">
        <v>8792</v>
      </c>
      <c r="N2928" s="113" t="s">
        <v>9526</v>
      </c>
      <c r="S2928" s="118" t="s">
        <v>139</v>
      </c>
      <c r="T2928" s="67" t="s">
        <v>140</v>
      </c>
    </row>
    <row r="2929" spans="1:20" ht="23.25">
      <c r="A2929" s="67" t="s">
        <v>134</v>
      </c>
      <c r="B2929" s="67" t="s">
        <v>9336</v>
      </c>
      <c r="C2929" s="118">
        <v>1349</v>
      </c>
      <c r="D2929" s="118" t="s">
        <v>9451</v>
      </c>
      <c r="E2929" s="118" t="s">
        <v>8793</v>
      </c>
      <c r="F2929" s="67" t="s">
        <v>136</v>
      </c>
      <c r="G2929" s="203">
        <v>0</v>
      </c>
      <c r="H2929" s="67" t="s">
        <v>162</v>
      </c>
      <c r="I2929" s="3">
        <v>0</v>
      </c>
      <c r="J2929" s="196">
        <v>39707</v>
      </c>
      <c r="K2929" s="67">
        <v>0</v>
      </c>
      <c r="L2929" s="123">
        <f t="shared" ref="L2929:L2992" si="47">DATE(YEAR(J2929)-25,MONTH(J2929),DAY(J2929))</f>
        <v>30575</v>
      </c>
      <c r="M2929" s="118" t="s">
        <v>8793</v>
      </c>
      <c r="N2929" s="113" t="s">
        <v>9526</v>
      </c>
      <c r="S2929" s="118" t="s">
        <v>139</v>
      </c>
      <c r="T2929" s="67" t="s">
        <v>140</v>
      </c>
    </row>
    <row r="2930" spans="1:20" ht="23.25">
      <c r="A2930" s="67" t="s">
        <v>134</v>
      </c>
      <c r="B2930" s="67" t="s">
        <v>9336</v>
      </c>
      <c r="C2930" s="118">
        <v>1351</v>
      </c>
      <c r="D2930" s="118" t="s">
        <v>9438</v>
      </c>
      <c r="E2930" s="118" t="s">
        <v>8794</v>
      </c>
      <c r="F2930" s="67" t="s">
        <v>136</v>
      </c>
      <c r="G2930" s="203">
        <v>0</v>
      </c>
      <c r="H2930" s="67" t="s">
        <v>162</v>
      </c>
      <c r="I2930" s="3">
        <v>0</v>
      </c>
      <c r="J2930" s="196">
        <v>39707</v>
      </c>
      <c r="K2930" s="67">
        <v>0</v>
      </c>
      <c r="L2930" s="123">
        <f t="shared" si="47"/>
        <v>30575</v>
      </c>
      <c r="M2930" s="118" t="s">
        <v>8794</v>
      </c>
      <c r="N2930" s="113" t="s">
        <v>9526</v>
      </c>
      <c r="S2930" s="118" t="s">
        <v>139</v>
      </c>
      <c r="T2930" s="67" t="s">
        <v>140</v>
      </c>
    </row>
    <row r="2931" spans="1:20" ht="23.25">
      <c r="A2931" s="67" t="s">
        <v>134</v>
      </c>
      <c r="B2931" s="67" t="s">
        <v>9336</v>
      </c>
      <c r="C2931" s="118">
        <v>1352</v>
      </c>
      <c r="D2931" s="118" t="s">
        <v>5708</v>
      </c>
      <c r="E2931" s="118" t="s">
        <v>8795</v>
      </c>
      <c r="F2931" s="67" t="s">
        <v>136</v>
      </c>
      <c r="G2931" s="203">
        <v>0</v>
      </c>
      <c r="H2931" s="67" t="s">
        <v>162</v>
      </c>
      <c r="I2931" s="3">
        <v>0</v>
      </c>
      <c r="J2931" s="196">
        <v>39707</v>
      </c>
      <c r="K2931" s="67">
        <v>0</v>
      </c>
      <c r="L2931" s="123">
        <f t="shared" si="47"/>
        <v>30575</v>
      </c>
      <c r="M2931" s="118" t="s">
        <v>8795</v>
      </c>
      <c r="N2931" s="113" t="s">
        <v>9526</v>
      </c>
      <c r="S2931" s="118" t="s">
        <v>139</v>
      </c>
      <c r="T2931" s="67" t="s">
        <v>140</v>
      </c>
    </row>
    <row r="2932" spans="1:20" ht="23.25">
      <c r="A2932" s="67" t="s">
        <v>134</v>
      </c>
      <c r="B2932" s="67" t="s">
        <v>9336</v>
      </c>
      <c r="C2932" s="118">
        <v>1354</v>
      </c>
      <c r="D2932" s="118" t="s">
        <v>5561</v>
      </c>
      <c r="E2932" s="118" t="s">
        <v>8796</v>
      </c>
      <c r="F2932" s="67" t="s">
        <v>9525</v>
      </c>
      <c r="G2932" s="203">
        <v>0</v>
      </c>
      <c r="H2932" s="67" t="s">
        <v>162</v>
      </c>
      <c r="I2932" s="3">
        <v>0</v>
      </c>
      <c r="J2932" s="196">
        <v>39707</v>
      </c>
      <c r="K2932" s="67">
        <v>0</v>
      </c>
      <c r="L2932" s="123">
        <f t="shared" si="47"/>
        <v>30575</v>
      </c>
      <c r="M2932" s="118" t="s">
        <v>8796</v>
      </c>
      <c r="N2932" s="113" t="s">
        <v>9526</v>
      </c>
      <c r="S2932" s="118" t="s">
        <v>139</v>
      </c>
      <c r="T2932" s="67" t="s">
        <v>140</v>
      </c>
    </row>
    <row r="2933" spans="1:20" ht="23.25">
      <c r="A2933" s="67" t="s">
        <v>134</v>
      </c>
      <c r="B2933" s="67" t="s">
        <v>9336</v>
      </c>
      <c r="C2933" s="118">
        <v>1357</v>
      </c>
      <c r="D2933" s="118" t="s">
        <v>5498</v>
      </c>
      <c r="E2933" s="118" t="s">
        <v>8797</v>
      </c>
      <c r="F2933" s="67" t="s">
        <v>136</v>
      </c>
      <c r="G2933" s="203">
        <v>0</v>
      </c>
      <c r="H2933" s="67" t="s">
        <v>162</v>
      </c>
      <c r="I2933" s="3">
        <v>0</v>
      </c>
      <c r="J2933" s="196">
        <v>39707</v>
      </c>
      <c r="K2933" s="67">
        <v>0</v>
      </c>
      <c r="L2933" s="123">
        <f t="shared" si="47"/>
        <v>30575</v>
      </c>
      <c r="M2933" s="118" t="s">
        <v>8797</v>
      </c>
      <c r="N2933" s="113" t="s">
        <v>9526</v>
      </c>
      <c r="S2933" s="118" t="s">
        <v>139</v>
      </c>
      <c r="T2933" s="67" t="s">
        <v>140</v>
      </c>
    </row>
    <row r="2934" spans="1:20" ht="23.25">
      <c r="A2934" s="67" t="s">
        <v>134</v>
      </c>
      <c r="B2934" s="67" t="s">
        <v>9336</v>
      </c>
      <c r="C2934" s="118">
        <v>1364</v>
      </c>
      <c r="D2934" s="118" t="s">
        <v>161</v>
      </c>
      <c r="E2934" s="118" t="s">
        <v>8798</v>
      </c>
      <c r="F2934" s="67" t="s">
        <v>136</v>
      </c>
      <c r="G2934" s="203">
        <v>0</v>
      </c>
      <c r="H2934" s="67" t="s">
        <v>162</v>
      </c>
      <c r="I2934" s="3">
        <v>0</v>
      </c>
      <c r="J2934" s="196">
        <v>39707</v>
      </c>
      <c r="K2934" s="67">
        <v>0</v>
      </c>
      <c r="L2934" s="123">
        <f t="shared" si="47"/>
        <v>30575</v>
      </c>
      <c r="M2934" s="118" t="s">
        <v>8798</v>
      </c>
      <c r="N2934" s="113" t="s">
        <v>9526</v>
      </c>
      <c r="S2934" s="118" t="s">
        <v>139</v>
      </c>
      <c r="T2934" s="67" t="s">
        <v>140</v>
      </c>
    </row>
    <row r="2935" spans="1:20" ht="23.25">
      <c r="A2935" s="67" t="s">
        <v>134</v>
      </c>
      <c r="B2935" s="67" t="s">
        <v>9336</v>
      </c>
      <c r="C2935" s="118">
        <v>1366</v>
      </c>
      <c r="D2935" s="118" t="s">
        <v>5659</v>
      </c>
      <c r="E2935" s="118" t="s">
        <v>1359</v>
      </c>
      <c r="F2935" s="67" t="s">
        <v>136</v>
      </c>
      <c r="G2935" s="203">
        <v>0</v>
      </c>
      <c r="H2935" s="67" t="s">
        <v>162</v>
      </c>
      <c r="I2935" s="3">
        <v>0</v>
      </c>
      <c r="J2935" s="196">
        <v>39707</v>
      </c>
      <c r="K2935" s="67">
        <v>0</v>
      </c>
      <c r="L2935" s="123">
        <f t="shared" si="47"/>
        <v>30575</v>
      </c>
      <c r="M2935" s="118" t="s">
        <v>1359</v>
      </c>
      <c r="N2935" s="113" t="s">
        <v>9526</v>
      </c>
      <c r="S2935" s="118" t="s">
        <v>139</v>
      </c>
      <c r="T2935" s="67" t="s">
        <v>140</v>
      </c>
    </row>
    <row r="2936" spans="1:20" ht="23.25">
      <c r="A2936" s="67" t="s">
        <v>134</v>
      </c>
      <c r="B2936" s="67" t="s">
        <v>9336</v>
      </c>
      <c r="C2936" s="118">
        <v>1369</v>
      </c>
      <c r="D2936" s="118" t="s">
        <v>9368</v>
      </c>
      <c r="E2936" s="118" t="s">
        <v>8799</v>
      </c>
      <c r="F2936" s="67" t="s">
        <v>136</v>
      </c>
      <c r="G2936" s="203">
        <v>0</v>
      </c>
      <c r="H2936" s="67" t="s">
        <v>162</v>
      </c>
      <c r="I2936" s="3">
        <v>0</v>
      </c>
      <c r="J2936" s="196">
        <v>39707</v>
      </c>
      <c r="K2936" s="67">
        <v>0</v>
      </c>
      <c r="L2936" s="123">
        <f t="shared" si="47"/>
        <v>30575</v>
      </c>
      <c r="M2936" s="118" t="s">
        <v>8799</v>
      </c>
      <c r="N2936" s="113" t="s">
        <v>9526</v>
      </c>
      <c r="S2936" s="118" t="s">
        <v>139</v>
      </c>
      <c r="T2936" s="67" t="s">
        <v>140</v>
      </c>
    </row>
    <row r="2937" spans="1:20" ht="23.25">
      <c r="A2937" s="67" t="s">
        <v>134</v>
      </c>
      <c r="B2937" s="67" t="s">
        <v>9336</v>
      </c>
      <c r="C2937" s="118">
        <v>1372</v>
      </c>
      <c r="D2937" s="118" t="s">
        <v>9452</v>
      </c>
      <c r="E2937" s="118" t="s">
        <v>8800</v>
      </c>
      <c r="F2937" s="67" t="s">
        <v>136</v>
      </c>
      <c r="G2937" s="203">
        <v>0</v>
      </c>
      <c r="H2937" s="67" t="s">
        <v>162</v>
      </c>
      <c r="I2937" s="3">
        <v>0</v>
      </c>
      <c r="J2937" s="196">
        <v>39707</v>
      </c>
      <c r="K2937" s="67">
        <v>0</v>
      </c>
      <c r="L2937" s="123">
        <f t="shared" si="47"/>
        <v>30575</v>
      </c>
      <c r="M2937" s="118" t="s">
        <v>8800</v>
      </c>
      <c r="N2937" s="113" t="s">
        <v>9526</v>
      </c>
      <c r="S2937" s="118" t="s">
        <v>139</v>
      </c>
      <c r="T2937" s="67" t="s">
        <v>140</v>
      </c>
    </row>
    <row r="2938" spans="1:20" ht="23.25">
      <c r="A2938" s="67" t="s">
        <v>134</v>
      </c>
      <c r="B2938" s="67" t="s">
        <v>9336</v>
      </c>
      <c r="C2938" s="118">
        <v>1380</v>
      </c>
      <c r="D2938" s="118" t="s">
        <v>5604</v>
      </c>
      <c r="E2938" s="118" t="s">
        <v>8801</v>
      </c>
      <c r="F2938" s="67" t="s">
        <v>136</v>
      </c>
      <c r="G2938" s="203">
        <v>0</v>
      </c>
      <c r="H2938" s="67" t="s">
        <v>162</v>
      </c>
      <c r="I2938" s="3">
        <v>0</v>
      </c>
      <c r="J2938" s="196">
        <v>39707</v>
      </c>
      <c r="K2938" s="67">
        <v>0</v>
      </c>
      <c r="L2938" s="123">
        <f t="shared" si="47"/>
        <v>30575</v>
      </c>
      <c r="M2938" s="118" t="s">
        <v>8801</v>
      </c>
      <c r="N2938" s="113" t="s">
        <v>9526</v>
      </c>
      <c r="S2938" s="118" t="s">
        <v>139</v>
      </c>
      <c r="T2938" s="67" t="s">
        <v>140</v>
      </c>
    </row>
    <row r="2939" spans="1:20" ht="23.25">
      <c r="A2939" s="67" t="s">
        <v>134</v>
      </c>
      <c r="B2939" s="67" t="s">
        <v>9336</v>
      </c>
      <c r="C2939" s="118">
        <v>1381</v>
      </c>
      <c r="D2939" s="118" t="s">
        <v>5482</v>
      </c>
      <c r="E2939" s="118" t="s">
        <v>8802</v>
      </c>
      <c r="F2939" s="67" t="s">
        <v>136</v>
      </c>
      <c r="G2939" s="203">
        <v>0</v>
      </c>
      <c r="H2939" s="67" t="s">
        <v>162</v>
      </c>
      <c r="I2939" s="3">
        <v>0</v>
      </c>
      <c r="J2939" s="196">
        <v>39707</v>
      </c>
      <c r="K2939" s="67">
        <v>0</v>
      </c>
      <c r="L2939" s="123">
        <f t="shared" si="47"/>
        <v>30575</v>
      </c>
      <c r="M2939" s="118" t="s">
        <v>8802</v>
      </c>
      <c r="N2939" s="113" t="s">
        <v>9526</v>
      </c>
      <c r="S2939" s="118" t="s">
        <v>139</v>
      </c>
      <c r="T2939" s="67" t="s">
        <v>140</v>
      </c>
    </row>
    <row r="2940" spans="1:20" ht="23.25">
      <c r="A2940" s="67" t="s">
        <v>134</v>
      </c>
      <c r="B2940" s="67" t="s">
        <v>9336</v>
      </c>
      <c r="C2940" s="118">
        <v>1382</v>
      </c>
      <c r="D2940" s="118" t="s">
        <v>5570</v>
      </c>
      <c r="E2940" s="118" t="s">
        <v>8803</v>
      </c>
      <c r="F2940" s="67" t="s">
        <v>9525</v>
      </c>
      <c r="G2940" s="203">
        <v>0</v>
      </c>
      <c r="H2940" s="67" t="s">
        <v>162</v>
      </c>
      <c r="I2940" s="3">
        <v>0</v>
      </c>
      <c r="J2940" s="196">
        <v>39707</v>
      </c>
      <c r="K2940" s="67">
        <v>0</v>
      </c>
      <c r="L2940" s="123">
        <f t="shared" si="47"/>
        <v>30575</v>
      </c>
      <c r="M2940" s="118" t="s">
        <v>8803</v>
      </c>
      <c r="N2940" s="113" t="s">
        <v>9526</v>
      </c>
      <c r="S2940" s="118" t="s">
        <v>139</v>
      </c>
      <c r="T2940" s="67" t="s">
        <v>140</v>
      </c>
    </row>
    <row r="2941" spans="1:20" ht="23.25">
      <c r="A2941" s="67" t="s">
        <v>134</v>
      </c>
      <c r="B2941" s="67" t="s">
        <v>9336</v>
      </c>
      <c r="C2941" s="118">
        <v>1389</v>
      </c>
      <c r="D2941" s="118" t="s">
        <v>9389</v>
      </c>
      <c r="E2941" s="118" t="s">
        <v>8804</v>
      </c>
      <c r="F2941" s="67" t="s">
        <v>136</v>
      </c>
      <c r="G2941" s="203">
        <v>0</v>
      </c>
      <c r="H2941" s="67" t="s">
        <v>162</v>
      </c>
      <c r="I2941" s="3">
        <v>0</v>
      </c>
      <c r="J2941" s="196">
        <v>39707</v>
      </c>
      <c r="K2941" s="67">
        <v>0</v>
      </c>
      <c r="L2941" s="123">
        <f t="shared" si="47"/>
        <v>30575</v>
      </c>
      <c r="M2941" s="118" t="s">
        <v>8804</v>
      </c>
      <c r="N2941" s="113" t="s">
        <v>9526</v>
      </c>
      <c r="S2941" s="118" t="s">
        <v>139</v>
      </c>
      <c r="T2941" s="67" t="s">
        <v>140</v>
      </c>
    </row>
    <row r="2942" spans="1:20" ht="23.25">
      <c r="A2942" s="67" t="s">
        <v>134</v>
      </c>
      <c r="B2942" s="67" t="s">
        <v>9336</v>
      </c>
      <c r="C2942" s="118">
        <v>1391</v>
      </c>
      <c r="D2942" s="118" t="s">
        <v>5687</v>
      </c>
      <c r="E2942" s="118" t="s">
        <v>8805</v>
      </c>
      <c r="F2942" s="67" t="s">
        <v>136</v>
      </c>
      <c r="G2942" s="203">
        <v>0</v>
      </c>
      <c r="H2942" s="67" t="s">
        <v>162</v>
      </c>
      <c r="I2942" s="3">
        <v>0</v>
      </c>
      <c r="J2942" s="196">
        <v>39707</v>
      </c>
      <c r="K2942" s="67">
        <v>0</v>
      </c>
      <c r="L2942" s="123">
        <f t="shared" si="47"/>
        <v>30575</v>
      </c>
      <c r="M2942" s="118" t="s">
        <v>8805</v>
      </c>
      <c r="N2942" s="113" t="s">
        <v>9526</v>
      </c>
      <c r="S2942" s="118" t="s">
        <v>139</v>
      </c>
      <c r="T2942" s="67" t="s">
        <v>140</v>
      </c>
    </row>
    <row r="2943" spans="1:20" ht="23.25">
      <c r="A2943" s="67" t="s">
        <v>134</v>
      </c>
      <c r="B2943" s="67" t="s">
        <v>9336</v>
      </c>
      <c r="C2943" s="118">
        <v>1392</v>
      </c>
      <c r="D2943" s="118" t="s">
        <v>5531</v>
      </c>
      <c r="E2943" s="118" t="s">
        <v>8806</v>
      </c>
      <c r="F2943" s="67" t="s">
        <v>136</v>
      </c>
      <c r="G2943" s="203">
        <v>0</v>
      </c>
      <c r="H2943" s="67" t="s">
        <v>162</v>
      </c>
      <c r="I2943" s="3">
        <v>0</v>
      </c>
      <c r="J2943" s="196">
        <v>39707</v>
      </c>
      <c r="K2943" s="67">
        <v>0</v>
      </c>
      <c r="L2943" s="123">
        <f t="shared" si="47"/>
        <v>30575</v>
      </c>
      <c r="M2943" s="118" t="s">
        <v>8806</v>
      </c>
      <c r="N2943" s="113" t="s">
        <v>9526</v>
      </c>
      <c r="S2943" s="118" t="s">
        <v>139</v>
      </c>
      <c r="T2943" s="67" t="s">
        <v>140</v>
      </c>
    </row>
    <row r="2944" spans="1:20" ht="23.25">
      <c r="A2944" s="67" t="s">
        <v>134</v>
      </c>
      <c r="B2944" s="67" t="s">
        <v>9336</v>
      </c>
      <c r="C2944" s="118">
        <v>1396</v>
      </c>
      <c r="D2944" s="118" t="s">
        <v>5591</v>
      </c>
      <c r="E2944" s="118" t="s">
        <v>2066</v>
      </c>
      <c r="F2944" s="67" t="s">
        <v>136</v>
      </c>
      <c r="G2944" s="203">
        <v>0</v>
      </c>
      <c r="H2944" s="67" t="s">
        <v>162</v>
      </c>
      <c r="I2944" s="3">
        <v>0</v>
      </c>
      <c r="J2944" s="196">
        <v>39707</v>
      </c>
      <c r="K2944" s="67">
        <v>0</v>
      </c>
      <c r="L2944" s="123">
        <f t="shared" si="47"/>
        <v>30575</v>
      </c>
      <c r="M2944" s="118" t="s">
        <v>2066</v>
      </c>
      <c r="N2944" s="113" t="s">
        <v>9526</v>
      </c>
      <c r="S2944" s="118" t="s">
        <v>139</v>
      </c>
      <c r="T2944" s="67" t="s">
        <v>140</v>
      </c>
    </row>
    <row r="2945" spans="1:20" ht="23.25">
      <c r="A2945" s="67" t="s">
        <v>134</v>
      </c>
      <c r="B2945" s="67" t="s">
        <v>9336</v>
      </c>
      <c r="C2945" s="118">
        <v>1398</v>
      </c>
      <c r="D2945" s="118" t="s">
        <v>9453</v>
      </c>
      <c r="E2945" s="118" t="s">
        <v>8807</v>
      </c>
      <c r="F2945" s="67" t="s">
        <v>136</v>
      </c>
      <c r="G2945" s="203">
        <v>0</v>
      </c>
      <c r="H2945" s="67" t="s">
        <v>162</v>
      </c>
      <c r="I2945" s="3">
        <v>0</v>
      </c>
      <c r="J2945" s="196">
        <v>39707</v>
      </c>
      <c r="K2945" s="67">
        <v>0</v>
      </c>
      <c r="L2945" s="123">
        <f t="shared" si="47"/>
        <v>30575</v>
      </c>
      <c r="M2945" s="118" t="s">
        <v>8807</v>
      </c>
      <c r="N2945" s="113" t="s">
        <v>9526</v>
      </c>
      <c r="S2945" s="118" t="s">
        <v>139</v>
      </c>
      <c r="T2945" s="67" t="s">
        <v>140</v>
      </c>
    </row>
    <row r="2946" spans="1:20" ht="23.25">
      <c r="A2946" s="67" t="s">
        <v>134</v>
      </c>
      <c r="B2946" s="67" t="s">
        <v>9336</v>
      </c>
      <c r="C2946" s="118">
        <v>1401</v>
      </c>
      <c r="D2946" s="118" t="s">
        <v>9454</v>
      </c>
      <c r="E2946" s="118" t="s">
        <v>8808</v>
      </c>
      <c r="F2946" s="67" t="s">
        <v>136</v>
      </c>
      <c r="G2946" s="203">
        <v>0</v>
      </c>
      <c r="H2946" s="67" t="s">
        <v>162</v>
      </c>
      <c r="I2946" s="3">
        <v>0</v>
      </c>
      <c r="J2946" s="196">
        <v>39707</v>
      </c>
      <c r="K2946" s="67">
        <v>0</v>
      </c>
      <c r="L2946" s="123">
        <f t="shared" si="47"/>
        <v>30575</v>
      </c>
      <c r="M2946" s="118" t="s">
        <v>8808</v>
      </c>
      <c r="N2946" s="113" t="s">
        <v>9526</v>
      </c>
      <c r="S2946" s="118" t="s">
        <v>139</v>
      </c>
      <c r="T2946" s="67" t="s">
        <v>140</v>
      </c>
    </row>
    <row r="2947" spans="1:20" ht="23.25">
      <c r="A2947" s="67" t="s">
        <v>134</v>
      </c>
      <c r="B2947" s="67" t="s">
        <v>9336</v>
      </c>
      <c r="C2947" s="118">
        <v>1406</v>
      </c>
      <c r="D2947" s="118" t="s">
        <v>5529</v>
      </c>
      <c r="E2947" s="118" t="s">
        <v>8809</v>
      </c>
      <c r="F2947" s="67" t="s">
        <v>136</v>
      </c>
      <c r="G2947" s="203">
        <v>0</v>
      </c>
      <c r="H2947" s="67" t="s">
        <v>162</v>
      </c>
      <c r="I2947" s="3">
        <v>0</v>
      </c>
      <c r="J2947" s="196">
        <v>39707</v>
      </c>
      <c r="K2947" s="67">
        <v>0</v>
      </c>
      <c r="L2947" s="123">
        <f t="shared" si="47"/>
        <v>30575</v>
      </c>
      <c r="M2947" s="118" t="s">
        <v>8809</v>
      </c>
      <c r="N2947" s="113" t="s">
        <v>9526</v>
      </c>
      <c r="S2947" s="118" t="s">
        <v>139</v>
      </c>
      <c r="T2947" s="67" t="s">
        <v>140</v>
      </c>
    </row>
    <row r="2948" spans="1:20" ht="23.25">
      <c r="A2948" s="67" t="s">
        <v>134</v>
      </c>
      <c r="B2948" s="67" t="s">
        <v>9336</v>
      </c>
      <c r="C2948" s="118">
        <v>1408</v>
      </c>
      <c r="D2948" s="118" t="s">
        <v>5507</v>
      </c>
      <c r="E2948" s="118" t="s">
        <v>8810</v>
      </c>
      <c r="F2948" s="67" t="s">
        <v>136</v>
      </c>
      <c r="G2948" s="203">
        <v>0</v>
      </c>
      <c r="H2948" s="67" t="s">
        <v>162</v>
      </c>
      <c r="I2948" s="3">
        <v>0</v>
      </c>
      <c r="J2948" s="196">
        <v>39707</v>
      </c>
      <c r="K2948" s="67">
        <v>0</v>
      </c>
      <c r="L2948" s="123">
        <f t="shared" si="47"/>
        <v>30575</v>
      </c>
      <c r="M2948" s="118" t="s">
        <v>8810</v>
      </c>
      <c r="N2948" s="113" t="s">
        <v>9526</v>
      </c>
      <c r="S2948" s="118" t="s">
        <v>139</v>
      </c>
      <c r="T2948" s="67" t="s">
        <v>140</v>
      </c>
    </row>
    <row r="2949" spans="1:20" ht="23.25">
      <c r="A2949" s="67" t="s">
        <v>134</v>
      </c>
      <c r="B2949" s="67" t="s">
        <v>9336</v>
      </c>
      <c r="C2949" s="118">
        <v>1410</v>
      </c>
      <c r="D2949" s="118" t="s">
        <v>5570</v>
      </c>
      <c r="E2949" s="118" t="s">
        <v>8811</v>
      </c>
      <c r="F2949" s="67" t="s">
        <v>136</v>
      </c>
      <c r="G2949" s="203">
        <v>0</v>
      </c>
      <c r="H2949" s="67" t="s">
        <v>162</v>
      </c>
      <c r="I2949" s="3">
        <v>0</v>
      </c>
      <c r="J2949" s="196">
        <v>39707</v>
      </c>
      <c r="K2949" s="67">
        <v>0</v>
      </c>
      <c r="L2949" s="123">
        <f t="shared" si="47"/>
        <v>30575</v>
      </c>
      <c r="M2949" s="118" t="s">
        <v>8811</v>
      </c>
      <c r="N2949" s="113" t="s">
        <v>9526</v>
      </c>
      <c r="S2949" s="118" t="s">
        <v>139</v>
      </c>
      <c r="T2949" s="67" t="s">
        <v>140</v>
      </c>
    </row>
    <row r="2950" spans="1:20" ht="23.25">
      <c r="A2950" s="67" t="s">
        <v>134</v>
      </c>
      <c r="B2950" s="67" t="s">
        <v>9336</v>
      </c>
      <c r="C2950" s="118">
        <v>1413</v>
      </c>
      <c r="D2950" s="118" t="s">
        <v>5525</v>
      </c>
      <c r="E2950" s="118" t="s">
        <v>8812</v>
      </c>
      <c r="F2950" s="67" t="s">
        <v>136</v>
      </c>
      <c r="G2950" s="203">
        <v>0</v>
      </c>
      <c r="H2950" s="67" t="s">
        <v>162</v>
      </c>
      <c r="I2950" s="3">
        <v>0</v>
      </c>
      <c r="J2950" s="196">
        <v>39707</v>
      </c>
      <c r="K2950" s="67">
        <v>0</v>
      </c>
      <c r="L2950" s="123">
        <f t="shared" si="47"/>
        <v>30575</v>
      </c>
      <c r="M2950" s="118" t="s">
        <v>8812</v>
      </c>
      <c r="N2950" s="113" t="s">
        <v>9526</v>
      </c>
      <c r="S2950" s="118" t="s">
        <v>139</v>
      </c>
      <c r="T2950" s="67" t="s">
        <v>140</v>
      </c>
    </row>
    <row r="2951" spans="1:20" ht="23.25">
      <c r="A2951" s="67" t="s">
        <v>134</v>
      </c>
      <c r="B2951" s="67" t="s">
        <v>9336</v>
      </c>
      <c r="C2951" s="118">
        <v>1419</v>
      </c>
      <c r="D2951" s="118" t="s">
        <v>5655</v>
      </c>
      <c r="E2951" s="118" t="s">
        <v>8813</v>
      </c>
      <c r="F2951" s="67" t="s">
        <v>136</v>
      </c>
      <c r="G2951" s="203">
        <v>0</v>
      </c>
      <c r="H2951" s="67" t="s">
        <v>162</v>
      </c>
      <c r="I2951" s="3">
        <v>0</v>
      </c>
      <c r="J2951" s="196">
        <v>39707</v>
      </c>
      <c r="K2951" s="67">
        <v>0</v>
      </c>
      <c r="L2951" s="123">
        <f t="shared" si="47"/>
        <v>30575</v>
      </c>
      <c r="M2951" s="118" t="s">
        <v>8813</v>
      </c>
      <c r="N2951" s="113" t="s">
        <v>9526</v>
      </c>
      <c r="S2951" s="118" t="s">
        <v>139</v>
      </c>
      <c r="T2951" s="67" t="s">
        <v>140</v>
      </c>
    </row>
    <row r="2952" spans="1:20" ht="23.25">
      <c r="A2952" s="67" t="s">
        <v>134</v>
      </c>
      <c r="B2952" s="67" t="s">
        <v>9336</v>
      </c>
      <c r="C2952" s="118">
        <v>1422</v>
      </c>
      <c r="D2952" s="118" t="s">
        <v>5574</v>
      </c>
      <c r="E2952" s="118" t="s">
        <v>8814</v>
      </c>
      <c r="F2952" s="67" t="s">
        <v>136</v>
      </c>
      <c r="G2952" s="203">
        <v>0</v>
      </c>
      <c r="H2952" s="67" t="s">
        <v>162</v>
      </c>
      <c r="I2952" s="3">
        <v>0</v>
      </c>
      <c r="J2952" s="196">
        <v>39707</v>
      </c>
      <c r="K2952" s="67">
        <v>0</v>
      </c>
      <c r="L2952" s="123">
        <f t="shared" si="47"/>
        <v>30575</v>
      </c>
      <c r="M2952" s="118" t="s">
        <v>8814</v>
      </c>
      <c r="N2952" s="113" t="s">
        <v>9526</v>
      </c>
      <c r="S2952" s="118" t="s">
        <v>139</v>
      </c>
      <c r="T2952" s="67" t="s">
        <v>140</v>
      </c>
    </row>
    <row r="2953" spans="1:20" ht="23.25">
      <c r="A2953" s="67" t="s">
        <v>134</v>
      </c>
      <c r="B2953" s="67" t="s">
        <v>9336</v>
      </c>
      <c r="C2953" s="118">
        <v>1426</v>
      </c>
      <c r="D2953" s="118" t="s">
        <v>5503</v>
      </c>
      <c r="E2953" s="118" t="s">
        <v>8815</v>
      </c>
      <c r="F2953" s="67" t="s">
        <v>136</v>
      </c>
      <c r="G2953" s="203">
        <v>0</v>
      </c>
      <c r="H2953" s="67" t="s">
        <v>162</v>
      </c>
      <c r="I2953" s="3">
        <v>0</v>
      </c>
      <c r="J2953" s="196">
        <v>39707</v>
      </c>
      <c r="K2953" s="67">
        <v>0</v>
      </c>
      <c r="L2953" s="123">
        <f t="shared" si="47"/>
        <v>30575</v>
      </c>
      <c r="M2953" s="118" t="s">
        <v>8815</v>
      </c>
      <c r="N2953" s="113" t="s">
        <v>9526</v>
      </c>
      <c r="S2953" s="118" t="s">
        <v>139</v>
      </c>
      <c r="T2953" s="67" t="s">
        <v>140</v>
      </c>
    </row>
    <row r="2954" spans="1:20" ht="23.25">
      <c r="A2954" s="67" t="s">
        <v>134</v>
      </c>
      <c r="B2954" s="67" t="s">
        <v>9336</v>
      </c>
      <c r="C2954" s="118">
        <v>1427</v>
      </c>
      <c r="D2954" s="118" t="s">
        <v>5539</v>
      </c>
      <c r="E2954" s="118" t="s">
        <v>8816</v>
      </c>
      <c r="F2954" s="67" t="s">
        <v>136</v>
      </c>
      <c r="G2954" s="203">
        <v>0</v>
      </c>
      <c r="H2954" s="67" t="s">
        <v>162</v>
      </c>
      <c r="I2954" s="3">
        <v>0</v>
      </c>
      <c r="J2954" s="196">
        <v>39707</v>
      </c>
      <c r="K2954" s="67">
        <v>0</v>
      </c>
      <c r="L2954" s="123">
        <f t="shared" si="47"/>
        <v>30575</v>
      </c>
      <c r="M2954" s="118" t="s">
        <v>8816</v>
      </c>
      <c r="N2954" s="113" t="s">
        <v>9526</v>
      </c>
      <c r="S2954" s="118" t="s">
        <v>139</v>
      </c>
      <c r="T2954" s="67" t="s">
        <v>140</v>
      </c>
    </row>
    <row r="2955" spans="1:20" ht="23.25">
      <c r="A2955" s="67" t="s">
        <v>134</v>
      </c>
      <c r="B2955" s="67" t="s">
        <v>9336</v>
      </c>
      <c r="C2955" s="118">
        <v>1428</v>
      </c>
      <c r="D2955" s="118" t="s">
        <v>5500</v>
      </c>
      <c r="E2955" s="118" t="s">
        <v>8817</v>
      </c>
      <c r="F2955" s="67" t="s">
        <v>136</v>
      </c>
      <c r="G2955" s="203">
        <v>0</v>
      </c>
      <c r="H2955" s="67" t="s">
        <v>162</v>
      </c>
      <c r="I2955" s="3">
        <v>0</v>
      </c>
      <c r="J2955" s="196">
        <v>39707</v>
      </c>
      <c r="K2955" s="67">
        <v>0</v>
      </c>
      <c r="L2955" s="123">
        <f t="shared" si="47"/>
        <v>30575</v>
      </c>
      <c r="M2955" s="118" t="s">
        <v>8817</v>
      </c>
      <c r="N2955" s="113" t="s">
        <v>9526</v>
      </c>
      <c r="S2955" s="118" t="s">
        <v>139</v>
      </c>
      <c r="T2955" s="67" t="s">
        <v>140</v>
      </c>
    </row>
    <row r="2956" spans="1:20" ht="23.25">
      <c r="A2956" s="67" t="s">
        <v>134</v>
      </c>
      <c r="B2956" s="67" t="s">
        <v>9336</v>
      </c>
      <c r="C2956" s="118">
        <v>1432</v>
      </c>
      <c r="D2956" s="118" t="s">
        <v>5537</v>
      </c>
      <c r="E2956" s="118" t="s">
        <v>8818</v>
      </c>
      <c r="F2956" s="67" t="s">
        <v>136</v>
      </c>
      <c r="G2956" s="203">
        <v>0</v>
      </c>
      <c r="H2956" s="67" t="s">
        <v>162</v>
      </c>
      <c r="I2956" s="3">
        <v>0</v>
      </c>
      <c r="J2956" s="196">
        <v>39707</v>
      </c>
      <c r="K2956" s="67">
        <v>0</v>
      </c>
      <c r="L2956" s="123">
        <f t="shared" si="47"/>
        <v>30575</v>
      </c>
      <c r="M2956" s="118" t="s">
        <v>8818</v>
      </c>
      <c r="N2956" s="113" t="s">
        <v>9526</v>
      </c>
      <c r="S2956" s="118" t="s">
        <v>139</v>
      </c>
      <c r="T2956" s="67" t="s">
        <v>140</v>
      </c>
    </row>
    <row r="2957" spans="1:20" ht="23.25">
      <c r="A2957" s="67" t="s">
        <v>134</v>
      </c>
      <c r="B2957" s="67" t="s">
        <v>9336</v>
      </c>
      <c r="C2957" s="118">
        <v>1436</v>
      </c>
      <c r="D2957" s="118" t="s">
        <v>161</v>
      </c>
      <c r="E2957" s="118" t="s">
        <v>8819</v>
      </c>
      <c r="F2957" s="67" t="s">
        <v>136</v>
      </c>
      <c r="G2957" s="203">
        <v>0</v>
      </c>
      <c r="H2957" s="67" t="s">
        <v>162</v>
      </c>
      <c r="I2957" s="3">
        <v>0</v>
      </c>
      <c r="J2957" s="196">
        <v>39707</v>
      </c>
      <c r="K2957" s="67">
        <v>0</v>
      </c>
      <c r="L2957" s="123">
        <f t="shared" si="47"/>
        <v>30575</v>
      </c>
      <c r="M2957" s="118" t="s">
        <v>8819</v>
      </c>
      <c r="N2957" s="113" t="s">
        <v>9526</v>
      </c>
      <c r="S2957" s="118" t="s">
        <v>139</v>
      </c>
      <c r="T2957" s="67" t="s">
        <v>140</v>
      </c>
    </row>
    <row r="2958" spans="1:20" ht="23.25">
      <c r="A2958" s="67" t="s">
        <v>134</v>
      </c>
      <c r="B2958" s="67" t="s">
        <v>9336</v>
      </c>
      <c r="C2958" s="118">
        <v>1437</v>
      </c>
      <c r="D2958" s="118" t="s">
        <v>9359</v>
      </c>
      <c r="E2958" s="118" t="s">
        <v>8820</v>
      </c>
      <c r="F2958" s="67" t="s">
        <v>136</v>
      </c>
      <c r="G2958" s="203">
        <v>0</v>
      </c>
      <c r="H2958" s="67" t="s">
        <v>162</v>
      </c>
      <c r="I2958" s="3">
        <v>0</v>
      </c>
      <c r="J2958" s="196">
        <v>39707</v>
      </c>
      <c r="K2958" s="67">
        <v>0</v>
      </c>
      <c r="L2958" s="123">
        <f t="shared" si="47"/>
        <v>30575</v>
      </c>
      <c r="M2958" s="118" t="s">
        <v>8820</v>
      </c>
      <c r="N2958" s="113" t="s">
        <v>9526</v>
      </c>
      <c r="S2958" s="118" t="s">
        <v>139</v>
      </c>
      <c r="T2958" s="67" t="s">
        <v>140</v>
      </c>
    </row>
    <row r="2959" spans="1:20" ht="23.25">
      <c r="A2959" s="67" t="s">
        <v>134</v>
      </c>
      <c r="B2959" s="67" t="s">
        <v>9336</v>
      </c>
      <c r="C2959" s="118">
        <v>1438</v>
      </c>
      <c r="D2959" s="118" t="s">
        <v>9405</v>
      </c>
      <c r="E2959" s="118" t="s">
        <v>8821</v>
      </c>
      <c r="F2959" s="67" t="s">
        <v>9525</v>
      </c>
      <c r="G2959" s="203">
        <v>0</v>
      </c>
      <c r="H2959" s="67" t="s">
        <v>162</v>
      </c>
      <c r="I2959" s="3">
        <v>0</v>
      </c>
      <c r="J2959" s="196">
        <v>39707</v>
      </c>
      <c r="K2959" s="67">
        <v>0</v>
      </c>
      <c r="L2959" s="123">
        <f t="shared" si="47"/>
        <v>30575</v>
      </c>
      <c r="M2959" s="118" t="s">
        <v>8821</v>
      </c>
      <c r="N2959" s="113" t="s">
        <v>9526</v>
      </c>
      <c r="S2959" s="118" t="s">
        <v>139</v>
      </c>
      <c r="T2959" s="67" t="s">
        <v>140</v>
      </c>
    </row>
    <row r="2960" spans="1:20" ht="23.25">
      <c r="A2960" s="67" t="s">
        <v>134</v>
      </c>
      <c r="B2960" s="67" t="s">
        <v>9336</v>
      </c>
      <c r="C2960" s="118">
        <v>1444</v>
      </c>
      <c r="D2960" s="118" t="s">
        <v>5495</v>
      </c>
      <c r="E2960" s="118" t="s">
        <v>8822</v>
      </c>
      <c r="F2960" s="67" t="s">
        <v>136</v>
      </c>
      <c r="G2960" s="203">
        <v>0</v>
      </c>
      <c r="H2960" s="67" t="s">
        <v>162</v>
      </c>
      <c r="I2960" s="3">
        <v>0</v>
      </c>
      <c r="J2960" s="196">
        <v>39707</v>
      </c>
      <c r="K2960" s="67">
        <v>0</v>
      </c>
      <c r="L2960" s="123">
        <f t="shared" si="47"/>
        <v>30575</v>
      </c>
      <c r="M2960" s="118" t="s">
        <v>8822</v>
      </c>
      <c r="N2960" s="113" t="s">
        <v>9526</v>
      </c>
      <c r="S2960" s="118" t="s">
        <v>139</v>
      </c>
      <c r="T2960" s="67" t="s">
        <v>140</v>
      </c>
    </row>
    <row r="2961" spans="1:20" ht="23.25">
      <c r="A2961" s="67" t="s">
        <v>134</v>
      </c>
      <c r="B2961" s="67" t="s">
        <v>9336</v>
      </c>
      <c r="C2961" s="118">
        <v>1447</v>
      </c>
      <c r="D2961" s="118" t="s">
        <v>5498</v>
      </c>
      <c r="E2961" s="118" t="s">
        <v>8823</v>
      </c>
      <c r="F2961" s="67" t="s">
        <v>136</v>
      </c>
      <c r="G2961" s="203">
        <v>0</v>
      </c>
      <c r="H2961" s="67" t="s">
        <v>162</v>
      </c>
      <c r="I2961" s="3">
        <v>0</v>
      </c>
      <c r="J2961" s="196">
        <v>39707</v>
      </c>
      <c r="K2961" s="67">
        <v>0</v>
      </c>
      <c r="L2961" s="123">
        <f t="shared" si="47"/>
        <v>30575</v>
      </c>
      <c r="M2961" s="118" t="s">
        <v>8823</v>
      </c>
      <c r="N2961" s="113" t="s">
        <v>9526</v>
      </c>
      <c r="S2961" s="118" t="s">
        <v>139</v>
      </c>
      <c r="T2961" s="67" t="s">
        <v>140</v>
      </c>
    </row>
    <row r="2962" spans="1:20" ht="23.25">
      <c r="A2962" s="67" t="s">
        <v>134</v>
      </c>
      <c r="B2962" s="67" t="s">
        <v>9336</v>
      </c>
      <c r="C2962" s="118">
        <v>1147</v>
      </c>
      <c r="D2962" s="118" t="s">
        <v>5572</v>
      </c>
      <c r="E2962" s="118" t="s">
        <v>8824</v>
      </c>
      <c r="F2962" s="67" t="s">
        <v>136</v>
      </c>
      <c r="G2962" s="203">
        <v>0</v>
      </c>
      <c r="H2962" s="67" t="s">
        <v>162</v>
      </c>
      <c r="I2962" s="3">
        <v>0</v>
      </c>
      <c r="J2962" s="196">
        <v>39707</v>
      </c>
      <c r="K2962" s="67">
        <v>0</v>
      </c>
      <c r="L2962" s="123">
        <f t="shared" si="47"/>
        <v>30575</v>
      </c>
      <c r="M2962" s="118" t="s">
        <v>8824</v>
      </c>
      <c r="N2962" s="113" t="s">
        <v>9526</v>
      </c>
      <c r="S2962" s="118" t="s">
        <v>139</v>
      </c>
      <c r="T2962" s="67" t="s">
        <v>140</v>
      </c>
    </row>
    <row r="2963" spans="1:20" ht="23.25">
      <c r="A2963" s="67" t="s">
        <v>134</v>
      </c>
      <c r="B2963" s="67" t="s">
        <v>9336</v>
      </c>
      <c r="C2963" s="118">
        <v>1449</v>
      </c>
      <c r="D2963" s="118" t="s">
        <v>5494</v>
      </c>
      <c r="E2963" s="118" t="s">
        <v>8825</v>
      </c>
      <c r="F2963" s="67" t="s">
        <v>136</v>
      </c>
      <c r="G2963" s="203">
        <v>0</v>
      </c>
      <c r="H2963" s="67" t="s">
        <v>162</v>
      </c>
      <c r="I2963" s="3">
        <v>0</v>
      </c>
      <c r="J2963" s="196">
        <v>39707</v>
      </c>
      <c r="K2963" s="67">
        <v>0</v>
      </c>
      <c r="L2963" s="123">
        <f t="shared" si="47"/>
        <v>30575</v>
      </c>
      <c r="M2963" s="118" t="s">
        <v>8825</v>
      </c>
      <c r="N2963" s="113" t="s">
        <v>9526</v>
      </c>
      <c r="S2963" s="118" t="s">
        <v>139</v>
      </c>
      <c r="T2963" s="67" t="s">
        <v>140</v>
      </c>
    </row>
    <row r="2964" spans="1:20" ht="23.25">
      <c r="A2964" s="67" t="s">
        <v>134</v>
      </c>
      <c r="B2964" s="67" t="s">
        <v>9336</v>
      </c>
      <c r="C2964" s="118">
        <v>1450</v>
      </c>
      <c r="D2964" s="118" t="s">
        <v>9455</v>
      </c>
      <c r="E2964" s="118" t="s">
        <v>8826</v>
      </c>
      <c r="F2964" s="67" t="s">
        <v>136</v>
      </c>
      <c r="G2964" s="203">
        <v>0</v>
      </c>
      <c r="H2964" s="67" t="s">
        <v>162</v>
      </c>
      <c r="I2964" s="3">
        <v>0</v>
      </c>
      <c r="J2964" s="196">
        <v>39707</v>
      </c>
      <c r="K2964" s="67">
        <v>0</v>
      </c>
      <c r="L2964" s="123">
        <f t="shared" si="47"/>
        <v>30575</v>
      </c>
      <c r="M2964" s="118" t="s">
        <v>8826</v>
      </c>
      <c r="N2964" s="113" t="s">
        <v>9526</v>
      </c>
      <c r="S2964" s="118" t="s">
        <v>139</v>
      </c>
      <c r="T2964" s="67" t="s">
        <v>140</v>
      </c>
    </row>
    <row r="2965" spans="1:20" ht="23.25">
      <c r="A2965" s="67" t="s">
        <v>134</v>
      </c>
      <c r="B2965" s="67" t="s">
        <v>9336</v>
      </c>
      <c r="C2965" s="118">
        <v>3449</v>
      </c>
      <c r="D2965" s="118" t="s">
        <v>5482</v>
      </c>
      <c r="E2965" s="118" t="s">
        <v>8827</v>
      </c>
      <c r="F2965" s="67" t="s">
        <v>136</v>
      </c>
      <c r="G2965" s="203">
        <v>0</v>
      </c>
      <c r="H2965" s="67" t="s">
        <v>162</v>
      </c>
      <c r="I2965" s="3">
        <v>0</v>
      </c>
      <c r="J2965" s="196">
        <v>39707</v>
      </c>
      <c r="K2965" s="67">
        <v>0</v>
      </c>
      <c r="L2965" s="123">
        <f t="shared" si="47"/>
        <v>30575</v>
      </c>
      <c r="M2965" s="118" t="s">
        <v>8827</v>
      </c>
      <c r="N2965" s="113" t="s">
        <v>9526</v>
      </c>
      <c r="S2965" s="118" t="s">
        <v>139</v>
      </c>
      <c r="T2965" s="67" t="s">
        <v>140</v>
      </c>
    </row>
    <row r="2966" spans="1:20" ht="23.25">
      <c r="A2966" s="67" t="s">
        <v>134</v>
      </c>
      <c r="B2966" s="67" t="s">
        <v>9336</v>
      </c>
      <c r="C2966" s="118">
        <v>1452</v>
      </c>
      <c r="D2966" s="118" t="s">
        <v>5570</v>
      </c>
      <c r="E2966" s="118" t="s">
        <v>8828</v>
      </c>
      <c r="F2966" s="67" t="s">
        <v>136</v>
      </c>
      <c r="G2966" s="203">
        <v>0</v>
      </c>
      <c r="H2966" s="67" t="s">
        <v>162</v>
      </c>
      <c r="I2966" s="3">
        <v>0</v>
      </c>
      <c r="J2966" s="196">
        <v>39707</v>
      </c>
      <c r="K2966" s="67">
        <v>0</v>
      </c>
      <c r="L2966" s="123">
        <f t="shared" si="47"/>
        <v>30575</v>
      </c>
      <c r="M2966" s="118" t="s">
        <v>8828</v>
      </c>
      <c r="N2966" s="113" t="s">
        <v>9526</v>
      </c>
      <c r="S2966" s="118" t="s">
        <v>139</v>
      </c>
      <c r="T2966" s="67" t="s">
        <v>140</v>
      </c>
    </row>
    <row r="2967" spans="1:20" ht="23.25">
      <c r="A2967" s="67" t="s">
        <v>134</v>
      </c>
      <c r="B2967" s="67" t="s">
        <v>9336</v>
      </c>
      <c r="C2967" s="118">
        <v>1454</v>
      </c>
      <c r="D2967" s="118" t="s">
        <v>5531</v>
      </c>
      <c r="E2967" s="118" t="s">
        <v>8829</v>
      </c>
      <c r="F2967" s="67" t="s">
        <v>136</v>
      </c>
      <c r="G2967" s="203">
        <v>0</v>
      </c>
      <c r="H2967" s="67" t="s">
        <v>162</v>
      </c>
      <c r="I2967" s="3">
        <v>0</v>
      </c>
      <c r="J2967" s="196">
        <v>39707</v>
      </c>
      <c r="K2967" s="67">
        <v>0</v>
      </c>
      <c r="L2967" s="123">
        <f t="shared" si="47"/>
        <v>30575</v>
      </c>
      <c r="M2967" s="118" t="s">
        <v>8829</v>
      </c>
      <c r="N2967" s="113" t="s">
        <v>9526</v>
      </c>
      <c r="S2967" s="118" t="s">
        <v>139</v>
      </c>
      <c r="T2967" s="67" t="s">
        <v>140</v>
      </c>
    </row>
    <row r="2968" spans="1:20" ht="23.25">
      <c r="A2968" s="67" t="s">
        <v>134</v>
      </c>
      <c r="B2968" s="67" t="s">
        <v>9336</v>
      </c>
      <c r="C2968" s="118">
        <v>3450</v>
      </c>
      <c r="D2968" s="118" t="s">
        <v>5593</v>
      </c>
      <c r="E2968" s="118" t="s">
        <v>8830</v>
      </c>
      <c r="F2968" s="67" t="s">
        <v>136</v>
      </c>
      <c r="G2968" s="203">
        <v>0</v>
      </c>
      <c r="H2968" s="67" t="s">
        <v>162</v>
      </c>
      <c r="I2968" s="3">
        <v>0</v>
      </c>
      <c r="J2968" s="196">
        <v>39707</v>
      </c>
      <c r="K2968" s="67">
        <v>0</v>
      </c>
      <c r="L2968" s="123">
        <f t="shared" si="47"/>
        <v>30575</v>
      </c>
      <c r="M2968" s="118" t="s">
        <v>8830</v>
      </c>
      <c r="N2968" s="113" t="s">
        <v>9526</v>
      </c>
      <c r="S2968" s="118" t="s">
        <v>139</v>
      </c>
      <c r="T2968" s="67" t="s">
        <v>140</v>
      </c>
    </row>
    <row r="2969" spans="1:20" ht="23.25">
      <c r="A2969" s="67" t="s">
        <v>134</v>
      </c>
      <c r="B2969" s="67" t="s">
        <v>9336</v>
      </c>
      <c r="C2969" s="118">
        <v>1456</v>
      </c>
      <c r="D2969" s="118" t="s">
        <v>5543</v>
      </c>
      <c r="E2969" s="118" t="s">
        <v>8831</v>
      </c>
      <c r="F2969" s="67" t="s">
        <v>136</v>
      </c>
      <c r="G2969" s="203">
        <v>0</v>
      </c>
      <c r="H2969" s="67" t="s">
        <v>162</v>
      </c>
      <c r="I2969" s="3">
        <v>0</v>
      </c>
      <c r="J2969" s="196">
        <v>39707</v>
      </c>
      <c r="K2969" s="67">
        <v>0</v>
      </c>
      <c r="L2969" s="123">
        <f t="shared" si="47"/>
        <v>30575</v>
      </c>
      <c r="M2969" s="118" t="s">
        <v>8831</v>
      </c>
      <c r="N2969" s="113" t="s">
        <v>9526</v>
      </c>
      <c r="S2969" s="118" t="s">
        <v>139</v>
      </c>
      <c r="T2969" s="67" t="s">
        <v>140</v>
      </c>
    </row>
    <row r="2970" spans="1:20" ht="23.25">
      <c r="A2970" s="67" t="s">
        <v>134</v>
      </c>
      <c r="B2970" s="67" t="s">
        <v>9336</v>
      </c>
      <c r="C2970" s="118">
        <v>1457</v>
      </c>
      <c r="D2970" s="118" t="s">
        <v>5655</v>
      </c>
      <c r="E2970" s="118" t="s">
        <v>8832</v>
      </c>
      <c r="F2970" s="67" t="s">
        <v>136</v>
      </c>
      <c r="G2970" s="203">
        <v>0</v>
      </c>
      <c r="H2970" s="67" t="s">
        <v>162</v>
      </c>
      <c r="I2970" s="3">
        <v>0</v>
      </c>
      <c r="J2970" s="196">
        <v>39707</v>
      </c>
      <c r="K2970" s="67">
        <v>0</v>
      </c>
      <c r="L2970" s="123">
        <f t="shared" si="47"/>
        <v>30575</v>
      </c>
      <c r="M2970" s="118" t="s">
        <v>8832</v>
      </c>
      <c r="N2970" s="113" t="s">
        <v>9526</v>
      </c>
      <c r="S2970" s="118" t="s">
        <v>139</v>
      </c>
      <c r="T2970" s="67" t="s">
        <v>140</v>
      </c>
    </row>
    <row r="2971" spans="1:20" ht="23.25">
      <c r="A2971" s="67" t="s">
        <v>134</v>
      </c>
      <c r="B2971" s="67" t="s">
        <v>9336</v>
      </c>
      <c r="C2971" s="118">
        <v>1458</v>
      </c>
      <c r="D2971" s="118" t="s">
        <v>5668</v>
      </c>
      <c r="E2971" s="118" t="s">
        <v>8833</v>
      </c>
      <c r="F2971" s="67" t="s">
        <v>136</v>
      </c>
      <c r="G2971" s="203">
        <v>0</v>
      </c>
      <c r="H2971" s="67" t="s">
        <v>162</v>
      </c>
      <c r="I2971" s="3">
        <v>0</v>
      </c>
      <c r="J2971" s="196">
        <v>39707</v>
      </c>
      <c r="K2971" s="67">
        <v>0</v>
      </c>
      <c r="L2971" s="123">
        <f t="shared" si="47"/>
        <v>30575</v>
      </c>
      <c r="M2971" s="118" t="s">
        <v>8833</v>
      </c>
      <c r="N2971" s="113" t="s">
        <v>9526</v>
      </c>
      <c r="S2971" s="118" t="s">
        <v>139</v>
      </c>
      <c r="T2971" s="67" t="s">
        <v>140</v>
      </c>
    </row>
    <row r="2972" spans="1:20" ht="23.25">
      <c r="A2972" s="67" t="s">
        <v>134</v>
      </c>
      <c r="B2972" s="67" t="s">
        <v>9336</v>
      </c>
      <c r="C2972" s="118">
        <v>1461</v>
      </c>
      <c r="D2972" s="118" t="s">
        <v>5489</v>
      </c>
      <c r="E2972" s="118" t="s">
        <v>8834</v>
      </c>
      <c r="F2972" s="67" t="s">
        <v>136</v>
      </c>
      <c r="G2972" s="203">
        <v>0</v>
      </c>
      <c r="H2972" s="67" t="s">
        <v>162</v>
      </c>
      <c r="I2972" s="3">
        <v>0</v>
      </c>
      <c r="J2972" s="196">
        <v>39707</v>
      </c>
      <c r="K2972" s="67">
        <v>0</v>
      </c>
      <c r="L2972" s="123">
        <f t="shared" si="47"/>
        <v>30575</v>
      </c>
      <c r="M2972" s="118" t="s">
        <v>8834</v>
      </c>
      <c r="N2972" s="113" t="s">
        <v>9526</v>
      </c>
      <c r="S2972" s="118" t="s">
        <v>139</v>
      </c>
      <c r="T2972" s="67" t="s">
        <v>140</v>
      </c>
    </row>
    <row r="2973" spans="1:20" ht="23.25">
      <c r="A2973" s="67" t="s">
        <v>134</v>
      </c>
      <c r="B2973" s="67" t="s">
        <v>9336</v>
      </c>
      <c r="C2973" s="118">
        <v>1463</v>
      </c>
      <c r="D2973" s="118" t="s">
        <v>5523</v>
      </c>
      <c r="E2973" s="118" t="s">
        <v>8835</v>
      </c>
      <c r="F2973" s="67" t="s">
        <v>136</v>
      </c>
      <c r="G2973" s="203">
        <v>0</v>
      </c>
      <c r="H2973" s="67" t="s">
        <v>162</v>
      </c>
      <c r="I2973" s="3">
        <v>0</v>
      </c>
      <c r="J2973" s="196">
        <v>39707</v>
      </c>
      <c r="K2973" s="67">
        <v>0</v>
      </c>
      <c r="L2973" s="123">
        <f t="shared" si="47"/>
        <v>30575</v>
      </c>
      <c r="M2973" s="118" t="s">
        <v>8835</v>
      </c>
      <c r="N2973" s="113" t="s">
        <v>9526</v>
      </c>
      <c r="S2973" s="118" t="s">
        <v>139</v>
      </c>
      <c r="T2973" s="67" t="s">
        <v>140</v>
      </c>
    </row>
    <row r="2974" spans="1:20" ht="23.25">
      <c r="A2974" s="67" t="s">
        <v>134</v>
      </c>
      <c r="B2974" s="67" t="s">
        <v>9336</v>
      </c>
      <c r="C2974" s="118">
        <v>68</v>
      </c>
      <c r="D2974" s="118" t="s">
        <v>175</v>
      </c>
      <c r="E2974" s="118" t="s">
        <v>8836</v>
      </c>
      <c r="F2974" s="67" t="s">
        <v>136</v>
      </c>
      <c r="G2974" s="203">
        <v>0</v>
      </c>
      <c r="H2974" s="67" t="s">
        <v>162</v>
      </c>
      <c r="I2974" s="3">
        <v>0</v>
      </c>
      <c r="J2974" s="196">
        <v>39707</v>
      </c>
      <c r="K2974" s="67">
        <v>0</v>
      </c>
      <c r="L2974" s="123">
        <f t="shared" si="47"/>
        <v>30575</v>
      </c>
      <c r="M2974" s="118" t="s">
        <v>8836</v>
      </c>
      <c r="N2974" s="113" t="s">
        <v>9526</v>
      </c>
      <c r="S2974" s="118" t="s">
        <v>139</v>
      </c>
      <c r="T2974" s="67" t="s">
        <v>140</v>
      </c>
    </row>
    <row r="2975" spans="1:20" ht="23.25">
      <c r="A2975" s="67" t="s">
        <v>134</v>
      </c>
      <c r="B2975" s="67" t="s">
        <v>9336</v>
      </c>
      <c r="C2975" s="118">
        <v>1473</v>
      </c>
      <c r="D2975" s="118" t="s">
        <v>9389</v>
      </c>
      <c r="E2975" s="118" t="s">
        <v>8837</v>
      </c>
      <c r="F2975" s="67" t="s">
        <v>136</v>
      </c>
      <c r="G2975" s="203">
        <v>0</v>
      </c>
      <c r="H2975" s="67" t="s">
        <v>162</v>
      </c>
      <c r="I2975" s="3">
        <v>0</v>
      </c>
      <c r="J2975" s="196">
        <v>39707</v>
      </c>
      <c r="K2975" s="67">
        <v>0</v>
      </c>
      <c r="L2975" s="123">
        <f t="shared" si="47"/>
        <v>30575</v>
      </c>
      <c r="M2975" s="118" t="s">
        <v>8837</v>
      </c>
      <c r="N2975" s="113" t="s">
        <v>9526</v>
      </c>
      <c r="S2975" s="118" t="s">
        <v>139</v>
      </c>
      <c r="T2975" s="67" t="s">
        <v>140</v>
      </c>
    </row>
    <row r="2976" spans="1:20" ht="23.25">
      <c r="A2976" s="67" t="s">
        <v>134</v>
      </c>
      <c r="B2976" s="67" t="s">
        <v>9336</v>
      </c>
      <c r="C2976" s="118">
        <v>1476</v>
      </c>
      <c r="D2976" s="118" t="s">
        <v>6547</v>
      </c>
      <c r="E2976" s="118" t="s">
        <v>8838</v>
      </c>
      <c r="F2976" s="67" t="s">
        <v>9525</v>
      </c>
      <c r="G2976" s="203">
        <v>0</v>
      </c>
      <c r="H2976" s="67" t="s">
        <v>162</v>
      </c>
      <c r="I2976" s="3">
        <v>0</v>
      </c>
      <c r="J2976" s="196">
        <v>39707</v>
      </c>
      <c r="K2976" s="67">
        <v>0</v>
      </c>
      <c r="L2976" s="123">
        <f t="shared" si="47"/>
        <v>30575</v>
      </c>
      <c r="M2976" s="118" t="s">
        <v>8838</v>
      </c>
      <c r="N2976" s="113" t="s">
        <v>9526</v>
      </c>
      <c r="S2976" s="118" t="s">
        <v>139</v>
      </c>
      <c r="T2976" s="67" t="s">
        <v>140</v>
      </c>
    </row>
    <row r="2977" spans="1:21" ht="23.25">
      <c r="A2977" s="67" t="s">
        <v>134</v>
      </c>
      <c r="B2977" s="67" t="s">
        <v>9336</v>
      </c>
      <c r="C2977" s="118">
        <v>1479</v>
      </c>
      <c r="D2977" s="118" t="s">
        <v>5504</v>
      </c>
      <c r="E2977" s="118" t="s">
        <v>8839</v>
      </c>
      <c r="F2977" s="67" t="s">
        <v>136</v>
      </c>
      <c r="G2977" s="203">
        <v>0</v>
      </c>
      <c r="H2977" s="67" t="s">
        <v>162</v>
      </c>
      <c r="I2977" s="3">
        <v>0</v>
      </c>
      <c r="J2977" s="196">
        <v>39707</v>
      </c>
      <c r="K2977" s="67">
        <v>0</v>
      </c>
      <c r="L2977" s="123">
        <f t="shared" si="47"/>
        <v>30575</v>
      </c>
      <c r="M2977" s="118" t="s">
        <v>8839</v>
      </c>
      <c r="N2977" s="113" t="s">
        <v>9526</v>
      </c>
      <c r="S2977" s="118" t="s">
        <v>139</v>
      </c>
      <c r="T2977" s="67" t="s">
        <v>140</v>
      </c>
    </row>
    <row r="2978" spans="1:21" ht="23.25">
      <c r="A2978" s="67" t="s">
        <v>134</v>
      </c>
      <c r="B2978" s="67" t="s">
        <v>9336</v>
      </c>
      <c r="C2978" s="118">
        <v>1482</v>
      </c>
      <c r="D2978" s="118" t="s">
        <v>5555</v>
      </c>
      <c r="E2978" s="118" t="s">
        <v>8840</v>
      </c>
      <c r="F2978" s="67" t="s">
        <v>136</v>
      </c>
      <c r="G2978" s="203">
        <v>0</v>
      </c>
      <c r="H2978" s="67" t="s">
        <v>162</v>
      </c>
      <c r="I2978" s="3">
        <v>0</v>
      </c>
      <c r="J2978" s="196">
        <v>39707</v>
      </c>
      <c r="K2978" s="67">
        <v>0</v>
      </c>
      <c r="L2978" s="123">
        <f t="shared" si="47"/>
        <v>30575</v>
      </c>
      <c r="M2978" s="118" t="s">
        <v>8840</v>
      </c>
      <c r="N2978" s="113" t="s">
        <v>9526</v>
      </c>
      <c r="S2978" s="118" t="s">
        <v>139</v>
      </c>
      <c r="T2978" s="67" t="s">
        <v>140</v>
      </c>
    </row>
    <row r="2979" spans="1:21" ht="23.25">
      <c r="A2979" s="67" t="s">
        <v>134</v>
      </c>
      <c r="B2979" s="67" t="s">
        <v>9336</v>
      </c>
      <c r="C2979" s="118">
        <v>1491</v>
      </c>
      <c r="D2979" s="118" t="s">
        <v>5712</v>
      </c>
      <c r="E2979" s="118" t="s">
        <v>8841</v>
      </c>
      <c r="F2979" s="67" t="s">
        <v>136</v>
      </c>
      <c r="G2979" s="203">
        <v>0</v>
      </c>
      <c r="H2979" s="67" t="s">
        <v>162</v>
      </c>
      <c r="I2979" s="3">
        <v>0</v>
      </c>
      <c r="J2979" s="196">
        <v>39707</v>
      </c>
      <c r="K2979" s="67">
        <v>0</v>
      </c>
      <c r="L2979" s="123">
        <f t="shared" si="47"/>
        <v>30575</v>
      </c>
      <c r="M2979" s="118" t="s">
        <v>8841</v>
      </c>
      <c r="N2979" s="113" t="s">
        <v>9526</v>
      </c>
      <c r="S2979" s="118" t="s">
        <v>139</v>
      </c>
      <c r="T2979" s="67" t="s">
        <v>140</v>
      </c>
    </row>
    <row r="2980" spans="1:21" ht="23.25">
      <c r="A2980" s="67" t="s">
        <v>134</v>
      </c>
      <c r="B2980" s="67" t="s">
        <v>9336</v>
      </c>
      <c r="C2980" s="118">
        <v>27</v>
      </c>
      <c r="D2980" s="118" t="s">
        <v>5488</v>
      </c>
      <c r="E2980" s="118" t="s">
        <v>8842</v>
      </c>
      <c r="F2980" s="67" t="s">
        <v>136</v>
      </c>
      <c r="G2980" s="203">
        <v>0</v>
      </c>
      <c r="H2980" s="67" t="s">
        <v>162</v>
      </c>
      <c r="I2980" s="3">
        <v>0</v>
      </c>
      <c r="J2980" s="196">
        <v>39707</v>
      </c>
      <c r="K2980" s="67">
        <v>0</v>
      </c>
      <c r="L2980" s="123">
        <f t="shared" si="47"/>
        <v>30575</v>
      </c>
      <c r="M2980" s="118" t="s">
        <v>8842</v>
      </c>
      <c r="N2980" s="113" t="s">
        <v>9526</v>
      </c>
      <c r="S2980" s="118" t="s">
        <v>139</v>
      </c>
      <c r="T2980" s="67" t="s">
        <v>140</v>
      </c>
    </row>
    <row r="2981" spans="1:21" ht="23.25">
      <c r="A2981" s="67" t="s">
        <v>134</v>
      </c>
      <c r="B2981" s="67" t="s">
        <v>9336</v>
      </c>
      <c r="C2981" s="118">
        <v>1495</v>
      </c>
      <c r="D2981" s="118" t="s">
        <v>5483</v>
      </c>
      <c r="E2981" s="118" t="s">
        <v>8843</v>
      </c>
      <c r="F2981" s="67" t="s">
        <v>136</v>
      </c>
      <c r="G2981" s="203">
        <v>0</v>
      </c>
      <c r="H2981" s="67" t="s">
        <v>162</v>
      </c>
      <c r="I2981" s="3">
        <v>0</v>
      </c>
      <c r="J2981" s="196">
        <v>39707</v>
      </c>
      <c r="K2981" s="67">
        <v>0</v>
      </c>
      <c r="L2981" s="123">
        <f t="shared" si="47"/>
        <v>30575</v>
      </c>
      <c r="M2981" s="118" t="s">
        <v>8843</v>
      </c>
      <c r="N2981" s="113" t="s">
        <v>9526</v>
      </c>
      <c r="S2981" s="118" t="s">
        <v>139</v>
      </c>
      <c r="T2981" s="67" t="s">
        <v>140</v>
      </c>
    </row>
    <row r="2982" spans="1:21" ht="23.25">
      <c r="A2982" s="67" t="s">
        <v>134</v>
      </c>
      <c r="B2982" s="67" t="s">
        <v>9336</v>
      </c>
      <c r="C2982" s="118">
        <v>1497</v>
      </c>
      <c r="D2982" s="118" t="s">
        <v>5512</v>
      </c>
      <c r="E2982" s="118" t="s">
        <v>8844</v>
      </c>
      <c r="F2982" s="67" t="s">
        <v>136</v>
      </c>
      <c r="G2982" s="203">
        <v>0</v>
      </c>
      <c r="H2982" s="67" t="s">
        <v>162</v>
      </c>
      <c r="I2982" s="3">
        <v>0</v>
      </c>
      <c r="J2982" s="196">
        <v>39707</v>
      </c>
      <c r="K2982" s="67">
        <v>0</v>
      </c>
      <c r="L2982" s="123">
        <f t="shared" si="47"/>
        <v>30575</v>
      </c>
      <c r="M2982" s="118" t="s">
        <v>8844</v>
      </c>
      <c r="N2982" s="113" t="s">
        <v>9526</v>
      </c>
      <c r="S2982" s="118" t="s">
        <v>139</v>
      </c>
      <c r="T2982" s="67" t="s">
        <v>140</v>
      </c>
    </row>
    <row r="2983" spans="1:21" ht="23.25">
      <c r="A2983" s="67" t="s">
        <v>134</v>
      </c>
      <c r="B2983" s="67" t="s">
        <v>9336</v>
      </c>
      <c r="C2983" s="118">
        <v>1500</v>
      </c>
      <c r="D2983" s="118" t="s">
        <v>5525</v>
      </c>
      <c r="E2983" s="118" t="s">
        <v>8845</v>
      </c>
      <c r="F2983" s="67" t="s">
        <v>136</v>
      </c>
      <c r="G2983" s="203">
        <v>0</v>
      </c>
      <c r="H2983" s="67" t="s">
        <v>162</v>
      </c>
      <c r="I2983" s="3">
        <v>0</v>
      </c>
      <c r="J2983" s="196">
        <v>39707</v>
      </c>
      <c r="K2983" s="67">
        <v>0</v>
      </c>
      <c r="L2983" s="123">
        <f t="shared" si="47"/>
        <v>30575</v>
      </c>
      <c r="M2983" s="118" t="s">
        <v>8845</v>
      </c>
      <c r="N2983" s="113" t="s">
        <v>9526</v>
      </c>
      <c r="S2983" s="118" t="s">
        <v>139</v>
      </c>
      <c r="T2983" s="67" t="s">
        <v>140</v>
      </c>
    </row>
    <row r="2984" spans="1:21" ht="23.25">
      <c r="A2984" s="67" t="s">
        <v>134</v>
      </c>
      <c r="B2984" s="67" t="s">
        <v>9336</v>
      </c>
      <c r="C2984" s="118">
        <v>1508</v>
      </c>
      <c r="D2984" s="118" t="s">
        <v>5484</v>
      </c>
      <c r="E2984" s="118" t="s">
        <v>8846</v>
      </c>
      <c r="F2984" s="67" t="s">
        <v>9525</v>
      </c>
      <c r="G2984" s="203">
        <v>0</v>
      </c>
      <c r="H2984" s="67" t="s">
        <v>162</v>
      </c>
      <c r="I2984" s="3">
        <v>0</v>
      </c>
      <c r="J2984" s="196">
        <v>39707</v>
      </c>
      <c r="K2984" s="67">
        <v>0</v>
      </c>
      <c r="L2984" s="123">
        <f t="shared" si="47"/>
        <v>30575</v>
      </c>
      <c r="M2984" s="118" t="s">
        <v>8846</v>
      </c>
      <c r="N2984" s="113" t="s">
        <v>9526</v>
      </c>
      <c r="S2984" s="118" t="s">
        <v>139</v>
      </c>
      <c r="T2984" s="67" t="s">
        <v>140</v>
      </c>
    </row>
    <row r="2985" spans="1:21" ht="23.25">
      <c r="A2985" s="67" t="s">
        <v>134</v>
      </c>
      <c r="B2985" s="67" t="s">
        <v>9336</v>
      </c>
      <c r="C2985" s="118">
        <v>1509</v>
      </c>
      <c r="D2985" s="118" t="s">
        <v>5501</v>
      </c>
      <c r="E2985" s="118" t="s">
        <v>8847</v>
      </c>
      <c r="F2985" s="67" t="s">
        <v>136</v>
      </c>
      <c r="G2985" s="203">
        <v>0</v>
      </c>
      <c r="H2985" s="67" t="s">
        <v>162</v>
      </c>
      <c r="I2985" s="3">
        <v>0</v>
      </c>
      <c r="J2985" s="196">
        <v>39707</v>
      </c>
      <c r="K2985" s="67">
        <v>0</v>
      </c>
      <c r="L2985" s="123">
        <f t="shared" si="47"/>
        <v>30575</v>
      </c>
      <c r="M2985" s="118" t="s">
        <v>8847</v>
      </c>
      <c r="N2985" s="113" t="s">
        <v>9526</v>
      </c>
      <c r="S2985" s="118" t="s">
        <v>139</v>
      </c>
      <c r="T2985" s="67" t="s">
        <v>140</v>
      </c>
    </row>
    <row r="2986" spans="1:21" ht="23.25">
      <c r="A2986" s="67" t="s">
        <v>134</v>
      </c>
      <c r="B2986" s="67" t="s">
        <v>9336</v>
      </c>
      <c r="C2986" s="118">
        <v>1510</v>
      </c>
      <c r="D2986" s="118" t="s">
        <v>5676</v>
      </c>
      <c r="E2986" s="118" t="s">
        <v>8848</v>
      </c>
      <c r="F2986" s="67" t="s">
        <v>9525</v>
      </c>
      <c r="G2986" s="203">
        <v>0</v>
      </c>
      <c r="H2986" s="67" t="s">
        <v>162</v>
      </c>
      <c r="I2986" s="3">
        <v>0</v>
      </c>
      <c r="J2986" s="196">
        <v>39707</v>
      </c>
      <c r="K2986" s="67">
        <v>0</v>
      </c>
      <c r="L2986" s="123">
        <f t="shared" si="47"/>
        <v>30575</v>
      </c>
      <c r="M2986" s="118" t="s">
        <v>8848</v>
      </c>
      <c r="N2986" s="113" t="s">
        <v>9526</v>
      </c>
      <c r="S2986" s="118" t="s">
        <v>139</v>
      </c>
      <c r="T2986" s="67" t="s">
        <v>140</v>
      </c>
    </row>
    <row r="2987" spans="1:21" ht="23.25">
      <c r="A2987" s="67" t="s">
        <v>134</v>
      </c>
      <c r="B2987" s="67" t="s">
        <v>9336</v>
      </c>
      <c r="C2987" s="118">
        <v>1511</v>
      </c>
      <c r="D2987" s="118" t="s">
        <v>5554</v>
      </c>
      <c r="E2987" s="118" t="s">
        <v>8849</v>
      </c>
      <c r="F2987" s="67" t="s">
        <v>9525</v>
      </c>
      <c r="G2987" s="203">
        <v>0</v>
      </c>
      <c r="H2987" s="67" t="s">
        <v>162</v>
      </c>
      <c r="I2987" s="3">
        <v>0</v>
      </c>
      <c r="J2987" s="196">
        <v>39707</v>
      </c>
      <c r="K2987" s="67">
        <v>0</v>
      </c>
      <c r="L2987" s="123">
        <f t="shared" si="47"/>
        <v>30575</v>
      </c>
      <c r="M2987" s="118" t="s">
        <v>8849</v>
      </c>
      <c r="N2987" s="113" t="s">
        <v>9526</v>
      </c>
      <c r="S2987" s="118" t="s">
        <v>139</v>
      </c>
      <c r="T2987" s="67" t="s">
        <v>140</v>
      </c>
    </row>
    <row r="2988" spans="1:21" ht="23.25">
      <c r="A2988" s="67" t="s">
        <v>134</v>
      </c>
      <c r="B2988" s="67" t="s">
        <v>9336</v>
      </c>
      <c r="C2988" s="118">
        <v>1512</v>
      </c>
      <c r="D2988" s="118" t="s">
        <v>5488</v>
      </c>
      <c r="E2988" s="118" t="s">
        <v>8850</v>
      </c>
      <c r="F2988" s="67" t="s">
        <v>9525</v>
      </c>
      <c r="G2988" s="203">
        <v>0</v>
      </c>
      <c r="H2988" s="67" t="s">
        <v>162</v>
      </c>
      <c r="I2988" s="3">
        <v>0</v>
      </c>
      <c r="J2988" s="196">
        <v>39707</v>
      </c>
      <c r="K2988" s="67">
        <v>0</v>
      </c>
      <c r="L2988" s="123">
        <f t="shared" si="47"/>
        <v>30575</v>
      </c>
      <c r="M2988" s="118" t="s">
        <v>8850</v>
      </c>
      <c r="N2988" s="113" t="s">
        <v>9526</v>
      </c>
      <c r="S2988" s="118" t="s">
        <v>139</v>
      </c>
      <c r="T2988" s="67" t="s">
        <v>140</v>
      </c>
    </row>
    <row r="2989" spans="1:21" ht="23.25">
      <c r="A2989" s="67" t="s">
        <v>9529</v>
      </c>
      <c r="B2989" s="67" t="s">
        <v>9336</v>
      </c>
      <c r="C2989" s="118">
        <v>1513</v>
      </c>
      <c r="D2989" s="118"/>
      <c r="E2989" s="118" t="s">
        <v>8851</v>
      </c>
      <c r="F2989" s="67" t="s">
        <v>9524</v>
      </c>
      <c r="G2989" s="203">
        <v>0</v>
      </c>
      <c r="H2989" s="67" t="s">
        <v>162</v>
      </c>
      <c r="I2989" s="3">
        <v>0</v>
      </c>
      <c r="J2989" s="196">
        <v>39707</v>
      </c>
      <c r="K2989" s="67">
        <v>0</v>
      </c>
      <c r="L2989" s="123"/>
      <c r="M2989" s="118"/>
      <c r="N2989" s="113" t="s">
        <v>9524</v>
      </c>
      <c r="S2989" s="118" t="s">
        <v>138</v>
      </c>
      <c r="T2989" s="118" t="s">
        <v>138</v>
      </c>
      <c r="U2989" s="118" t="s">
        <v>138</v>
      </c>
    </row>
    <row r="2990" spans="1:21" ht="23.25">
      <c r="A2990" s="67" t="s">
        <v>134</v>
      </c>
      <c r="B2990" s="67" t="s">
        <v>9336</v>
      </c>
      <c r="C2990" s="118">
        <v>1514</v>
      </c>
      <c r="D2990" s="118" t="s">
        <v>5677</v>
      </c>
      <c r="E2990" s="118" t="s">
        <v>8852</v>
      </c>
      <c r="F2990" s="67" t="s">
        <v>136</v>
      </c>
      <c r="G2990" s="203">
        <v>0</v>
      </c>
      <c r="H2990" s="67" t="s">
        <v>162</v>
      </c>
      <c r="I2990" s="3">
        <v>0</v>
      </c>
      <c r="J2990" s="196">
        <v>39707</v>
      </c>
      <c r="K2990" s="67">
        <v>0</v>
      </c>
      <c r="L2990" s="123">
        <f t="shared" si="47"/>
        <v>30575</v>
      </c>
      <c r="M2990" s="118" t="s">
        <v>8852</v>
      </c>
      <c r="N2990" s="113" t="s">
        <v>9526</v>
      </c>
      <c r="S2990" s="118" t="s">
        <v>139</v>
      </c>
      <c r="T2990" s="67" t="s">
        <v>140</v>
      </c>
    </row>
    <row r="2991" spans="1:21" ht="23.25">
      <c r="A2991" s="67" t="s">
        <v>9529</v>
      </c>
      <c r="B2991" s="67" t="s">
        <v>9336</v>
      </c>
      <c r="C2991" s="118">
        <v>1515</v>
      </c>
      <c r="D2991" s="118"/>
      <c r="E2991" s="118" t="s">
        <v>8853</v>
      </c>
      <c r="F2991" s="67" t="s">
        <v>9524</v>
      </c>
      <c r="G2991" s="203">
        <v>0</v>
      </c>
      <c r="H2991" s="67" t="s">
        <v>162</v>
      </c>
      <c r="I2991" s="3">
        <v>0</v>
      </c>
      <c r="J2991" s="196">
        <v>39707</v>
      </c>
      <c r="K2991" s="67">
        <v>0</v>
      </c>
      <c r="L2991" s="123"/>
      <c r="M2991" s="118"/>
      <c r="N2991" s="113" t="s">
        <v>9524</v>
      </c>
      <c r="S2991" s="118" t="s">
        <v>138</v>
      </c>
      <c r="T2991" s="118" t="s">
        <v>138</v>
      </c>
      <c r="U2991" s="118" t="s">
        <v>138</v>
      </c>
    </row>
    <row r="2992" spans="1:21" ht="23.25">
      <c r="A2992" s="67" t="s">
        <v>134</v>
      </c>
      <c r="B2992" s="67" t="s">
        <v>9336</v>
      </c>
      <c r="C2992" s="118">
        <v>1516</v>
      </c>
      <c r="D2992" s="118" t="s">
        <v>5501</v>
      </c>
      <c r="E2992" s="118" t="s">
        <v>8854</v>
      </c>
      <c r="F2992" s="67" t="s">
        <v>136</v>
      </c>
      <c r="G2992" s="203">
        <v>0</v>
      </c>
      <c r="H2992" s="67" t="s">
        <v>162</v>
      </c>
      <c r="I2992" s="3">
        <v>0</v>
      </c>
      <c r="J2992" s="196">
        <v>39707</v>
      </c>
      <c r="K2992" s="67">
        <v>0</v>
      </c>
      <c r="L2992" s="123">
        <f t="shared" si="47"/>
        <v>30575</v>
      </c>
      <c r="M2992" s="118" t="s">
        <v>8854</v>
      </c>
      <c r="N2992" s="113" t="s">
        <v>9526</v>
      </c>
      <c r="S2992" s="118" t="s">
        <v>139</v>
      </c>
      <c r="T2992" s="67" t="s">
        <v>140</v>
      </c>
    </row>
    <row r="2993" spans="1:21" ht="23.25">
      <c r="A2993" s="67" t="s">
        <v>134</v>
      </c>
      <c r="B2993" s="67" t="s">
        <v>9336</v>
      </c>
      <c r="C2993" s="118">
        <v>1518</v>
      </c>
      <c r="D2993" s="118" t="s">
        <v>9420</v>
      </c>
      <c r="E2993" s="118" t="s">
        <v>8855</v>
      </c>
      <c r="F2993" s="67" t="s">
        <v>9525</v>
      </c>
      <c r="G2993" s="203">
        <v>0</v>
      </c>
      <c r="H2993" s="67" t="s">
        <v>162</v>
      </c>
      <c r="I2993" s="3">
        <v>0</v>
      </c>
      <c r="J2993" s="196">
        <v>39707</v>
      </c>
      <c r="K2993" s="67">
        <v>0</v>
      </c>
      <c r="L2993" s="123">
        <f t="shared" ref="L2993:L3056" si="48">DATE(YEAR(J2993)-25,MONTH(J2993),DAY(J2993))</f>
        <v>30575</v>
      </c>
      <c r="M2993" s="118" t="s">
        <v>8855</v>
      </c>
      <c r="N2993" s="113" t="s">
        <v>9526</v>
      </c>
      <c r="S2993" s="118" t="s">
        <v>139</v>
      </c>
      <c r="T2993" s="67" t="s">
        <v>140</v>
      </c>
    </row>
    <row r="2994" spans="1:21" ht="23.25">
      <c r="A2994" s="67" t="s">
        <v>134</v>
      </c>
      <c r="B2994" s="67" t="s">
        <v>9336</v>
      </c>
      <c r="C2994" s="118">
        <v>1520</v>
      </c>
      <c r="D2994" s="118" t="s">
        <v>9393</v>
      </c>
      <c r="E2994" s="118" t="s">
        <v>8856</v>
      </c>
      <c r="F2994" s="67" t="s">
        <v>136</v>
      </c>
      <c r="G2994" s="203">
        <v>0</v>
      </c>
      <c r="H2994" s="67" t="s">
        <v>162</v>
      </c>
      <c r="I2994" s="3">
        <v>0</v>
      </c>
      <c r="J2994" s="196">
        <v>39707</v>
      </c>
      <c r="K2994" s="67">
        <v>0</v>
      </c>
      <c r="L2994" s="123">
        <f t="shared" si="48"/>
        <v>30575</v>
      </c>
      <c r="M2994" s="118" t="s">
        <v>8856</v>
      </c>
      <c r="N2994" s="113" t="s">
        <v>9526</v>
      </c>
      <c r="S2994" s="118" t="s">
        <v>139</v>
      </c>
      <c r="T2994" s="67" t="s">
        <v>140</v>
      </c>
    </row>
    <row r="2995" spans="1:21" ht="23.25">
      <c r="A2995" s="67" t="s">
        <v>134</v>
      </c>
      <c r="B2995" s="67" t="s">
        <v>9336</v>
      </c>
      <c r="C2995" s="118">
        <v>1522</v>
      </c>
      <c r="D2995" s="118" t="s">
        <v>5489</v>
      </c>
      <c r="E2995" s="118" t="s">
        <v>8857</v>
      </c>
      <c r="F2995" s="67" t="s">
        <v>136</v>
      </c>
      <c r="G2995" s="203">
        <v>0</v>
      </c>
      <c r="H2995" s="67" t="s">
        <v>162</v>
      </c>
      <c r="I2995" s="3">
        <v>0</v>
      </c>
      <c r="J2995" s="196">
        <v>39707</v>
      </c>
      <c r="K2995" s="67">
        <v>0</v>
      </c>
      <c r="L2995" s="123">
        <f t="shared" si="48"/>
        <v>30575</v>
      </c>
      <c r="M2995" s="118" t="s">
        <v>8857</v>
      </c>
      <c r="N2995" s="113" t="s">
        <v>9526</v>
      </c>
      <c r="S2995" s="118" t="s">
        <v>139</v>
      </c>
      <c r="T2995" s="67" t="s">
        <v>140</v>
      </c>
    </row>
    <row r="2996" spans="1:21" ht="23.25">
      <c r="A2996" s="67" t="s">
        <v>134</v>
      </c>
      <c r="B2996" s="67" t="s">
        <v>9336</v>
      </c>
      <c r="C2996" s="118">
        <v>1523</v>
      </c>
      <c r="D2996" s="118" t="s">
        <v>5582</v>
      </c>
      <c r="E2996" s="118" t="s">
        <v>8858</v>
      </c>
      <c r="F2996" s="67" t="s">
        <v>136</v>
      </c>
      <c r="G2996" s="203">
        <v>0</v>
      </c>
      <c r="H2996" s="67" t="s">
        <v>162</v>
      </c>
      <c r="I2996" s="3">
        <v>0</v>
      </c>
      <c r="J2996" s="196">
        <v>39707</v>
      </c>
      <c r="K2996" s="67">
        <v>0</v>
      </c>
      <c r="L2996" s="123">
        <f t="shared" si="48"/>
        <v>30575</v>
      </c>
      <c r="M2996" s="118" t="s">
        <v>8858</v>
      </c>
      <c r="N2996" s="113" t="s">
        <v>9526</v>
      </c>
      <c r="S2996" s="118" t="s">
        <v>139</v>
      </c>
      <c r="T2996" s="67" t="s">
        <v>140</v>
      </c>
    </row>
    <row r="2997" spans="1:21" ht="23.25">
      <c r="A2997" s="67" t="s">
        <v>134</v>
      </c>
      <c r="B2997" s="67" t="s">
        <v>9336</v>
      </c>
      <c r="C2997" s="118">
        <v>1525</v>
      </c>
      <c r="D2997" s="118" t="s">
        <v>5500</v>
      </c>
      <c r="E2997" s="118" t="s">
        <v>8859</v>
      </c>
      <c r="F2997" s="67" t="s">
        <v>136</v>
      </c>
      <c r="G2997" s="203">
        <v>0</v>
      </c>
      <c r="H2997" s="67" t="s">
        <v>162</v>
      </c>
      <c r="I2997" s="3">
        <v>0</v>
      </c>
      <c r="J2997" s="196">
        <v>39707</v>
      </c>
      <c r="K2997" s="67">
        <v>0</v>
      </c>
      <c r="L2997" s="123">
        <f t="shared" si="48"/>
        <v>30575</v>
      </c>
      <c r="M2997" s="118" t="s">
        <v>8859</v>
      </c>
      <c r="N2997" s="113" t="s">
        <v>9526</v>
      </c>
      <c r="S2997" s="118" t="s">
        <v>139</v>
      </c>
      <c r="T2997" s="67" t="s">
        <v>140</v>
      </c>
    </row>
    <row r="2998" spans="1:21" ht="23.25">
      <c r="A2998" s="67" t="s">
        <v>134</v>
      </c>
      <c r="B2998" s="67" t="s">
        <v>9336</v>
      </c>
      <c r="C2998" s="118">
        <v>1527</v>
      </c>
      <c r="D2998" s="118" t="s">
        <v>5596</v>
      </c>
      <c r="E2998" s="118" t="s">
        <v>8860</v>
      </c>
      <c r="F2998" s="67" t="s">
        <v>136</v>
      </c>
      <c r="G2998" s="203">
        <v>0</v>
      </c>
      <c r="H2998" s="67" t="s">
        <v>162</v>
      </c>
      <c r="I2998" s="3">
        <v>0</v>
      </c>
      <c r="J2998" s="196">
        <v>39707</v>
      </c>
      <c r="K2998" s="67">
        <v>0</v>
      </c>
      <c r="L2998" s="123">
        <f t="shared" si="48"/>
        <v>30575</v>
      </c>
      <c r="M2998" s="118" t="s">
        <v>8860</v>
      </c>
      <c r="N2998" s="113" t="s">
        <v>9526</v>
      </c>
      <c r="S2998" s="118" t="s">
        <v>139</v>
      </c>
      <c r="T2998" s="67" t="s">
        <v>140</v>
      </c>
    </row>
    <row r="2999" spans="1:21" ht="23.25">
      <c r="A2999" s="67" t="s">
        <v>134</v>
      </c>
      <c r="B2999" s="67" t="s">
        <v>9336</v>
      </c>
      <c r="C2999" s="118">
        <v>1534</v>
      </c>
      <c r="D2999" s="118" t="s">
        <v>5553</v>
      </c>
      <c r="E2999" s="118" t="s">
        <v>8861</v>
      </c>
      <c r="F2999" s="67" t="s">
        <v>136</v>
      </c>
      <c r="G2999" s="203">
        <v>0</v>
      </c>
      <c r="H2999" s="67" t="s">
        <v>162</v>
      </c>
      <c r="I2999" s="3">
        <v>0</v>
      </c>
      <c r="J2999" s="196">
        <v>39707</v>
      </c>
      <c r="K2999" s="67">
        <v>0</v>
      </c>
      <c r="L2999" s="123">
        <f t="shared" si="48"/>
        <v>30575</v>
      </c>
      <c r="M2999" s="118" t="s">
        <v>8861</v>
      </c>
      <c r="N2999" s="113" t="s">
        <v>9526</v>
      </c>
      <c r="S2999" s="118" t="s">
        <v>139</v>
      </c>
      <c r="T2999" s="67" t="s">
        <v>140</v>
      </c>
    </row>
    <row r="3000" spans="1:21" ht="23.25">
      <c r="A3000" s="67" t="s">
        <v>134</v>
      </c>
      <c r="B3000" s="67" t="s">
        <v>9336</v>
      </c>
      <c r="C3000" s="118">
        <v>1544</v>
      </c>
      <c r="D3000" s="118" t="s">
        <v>5682</v>
      </c>
      <c r="E3000" s="118" t="s">
        <v>8862</v>
      </c>
      <c r="F3000" s="67" t="s">
        <v>136</v>
      </c>
      <c r="G3000" s="203">
        <v>0</v>
      </c>
      <c r="H3000" s="67" t="s">
        <v>162</v>
      </c>
      <c r="I3000" s="3">
        <v>0</v>
      </c>
      <c r="J3000" s="196">
        <v>39707</v>
      </c>
      <c r="K3000" s="67">
        <v>0</v>
      </c>
      <c r="L3000" s="123">
        <f t="shared" si="48"/>
        <v>30575</v>
      </c>
      <c r="M3000" s="118" t="s">
        <v>8862</v>
      </c>
      <c r="N3000" s="113" t="s">
        <v>9526</v>
      </c>
      <c r="S3000" s="118" t="s">
        <v>139</v>
      </c>
      <c r="T3000" s="67" t="s">
        <v>140</v>
      </c>
    </row>
    <row r="3001" spans="1:21" ht="23.25">
      <c r="A3001" s="67" t="s">
        <v>134</v>
      </c>
      <c r="B3001" s="67" t="s">
        <v>9336</v>
      </c>
      <c r="C3001" s="118">
        <v>1545</v>
      </c>
      <c r="D3001" s="118" t="s">
        <v>5529</v>
      </c>
      <c r="E3001" s="118" t="s">
        <v>8863</v>
      </c>
      <c r="F3001" s="67" t="s">
        <v>136</v>
      </c>
      <c r="G3001" s="203">
        <v>0</v>
      </c>
      <c r="H3001" s="67" t="s">
        <v>162</v>
      </c>
      <c r="I3001" s="3">
        <v>0</v>
      </c>
      <c r="J3001" s="196">
        <v>39707</v>
      </c>
      <c r="K3001" s="67">
        <v>0</v>
      </c>
      <c r="L3001" s="123">
        <f t="shared" si="48"/>
        <v>30575</v>
      </c>
      <c r="M3001" s="118" t="s">
        <v>8863</v>
      </c>
      <c r="N3001" s="113" t="s">
        <v>9526</v>
      </c>
      <c r="S3001" s="118" t="s">
        <v>139</v>
      </c>
      <c r="T3001" s="67" t="s">
        <v>140</v>
      </c>
    </row>
    <row r="3002" spans="1:21" ht="23.25">
      <c r="A3002" s="67" t="s">
        <v>9529</v>
      </c>
      <c r="B3002" s="67" t="s">
        <v>9336</v>
      </c>
      <c r="C3002" s="118">
        <v>1546</v>
      </c>
      <c r="D3002" s="118"/>
      <c r="E3002" s="118" t="s">
        <v>8864</v>
      </c>
      <c r="F3002" s="67" t="s">
        <v>9524</v>
      </c>
      <c r="G3002" s="203">
        <v>0</v>
      </c>
      <c r="H3002" s="67" t="s">
        <v>162</v>
      </c>
      <c r="I3002" s="3">
        <v>0</v>
      </c>
      <c r="J3002" s="196">
        <v>39707</v>
      </c>
      <c r="K3002" s="67">
        <v>0</v>
      </c>
      <c r="L3002" s="123"/>
      <c r="M3002" s="118"/>
      <c r="N3002" s="113" t="s">
        <v>9524</v>
      </c>
      <c r="S3002" s="118" t="s">
        <v>138</v>
      </c>
      <c r="T3002" s="118" t="s">
        <v>138</v>
      </c>
      <c r="U3002" s="118" t="s">
        <v>138</v>
      </c>
    </row>
    <row r="3003" spans="1:21" ht="23.25">
      <c r="A3003" s="67" t="s">
        <v>9529</v>
      </c>
      <c r="B3003" s="67" t="s">
        <v>9336</v>
      </c>
      <c r="C3003" s="118">
        <v>1548</v>
      </c>
      <c r="D3003" s="118"/>
      <c r="E3003" s="118" t="s">
        <v>8865</v>
      </c>
      <c r="F3003" s="67" t="s">
        <v>9524</v>
      </c>
      <c r="G3003" s="203">
        <v>0</v>
      </c>
      <c r="H3003" s="67" t="s">
        <v>162</v>
      </c>
      <c r="I3003" s="3">
        <v>0</v>
      </c>
      <c r="J3003" s="196">
        <v>39707</v>
      </c>
      <c r="K3003" s="67">
        <v>0</v>
      </c>
      <c r="L3003" s="123"/>
      <c r="M3003" s="118"/>
      <c r="N3003" s="113" t="s">
        <v>9524</v>
      </c>
      <c r="S3003" s="118" t="s">
        <v>138</v>
      </c>
      <c r="T3003" s="118" t="s">
        <v>138</v>
      </c>
      <c r="U3003" s="118" t="s">
        <v>138</v>
      </c>
    </row>
    <row r="3004" spans="1:21" ht="23.25">
      <c r="A3004" s="67" t="s">
        <v>134</v>
      </c>
      <c r="B3004" s="67" t="s">
        <v>9336</v>
      </c>
      <c r="C3004" s="118">
        <v>1549</v>
      </c>
      <c r="D3004" s="118" t="s">
        <v>5482</v>
      </c>
      <c r="E3004" s="118" t="s">
        <v>8866</v>
      </c>
      <c r="F3004" s="67" t="s">
        <v>136</v>
      </c>
      <c r="G3004" s="203">
        <v>0</v>
      </c>
      <c r="H3004" s="67" t="s">
        <v>162</v>
      </c>
      <c r="I3004" s="3">
        <v>0</v>
      </c>
      <c r="J3004" s="196">
        <v>39707</v>
      </c>
      <c r="K3004" s="67">
        <v>0</v>
      </c>
      <c r="L3004" s="123">
        <f t="shared" si="48"/>
        <v>30575</v>
      </c>
      <c r="M3004" s="118" t="s">
        <v>8866</v>
      </c>
      <c r="N3004" s="113" t="s">
        <v>9526</v>
      </c>
      <c r="S3004" s="118" t="s">
        <v>139</v>
      </c>
      <c r="T3004" s="67" t="s">
        <v>140</v>
      </c>
    </row>
    <row r="3005" spans="1:21" ht="23.25">
      <c r="A3005" s="67" t="s">
        <v>134</v>
      </c>
      <c r="B3005" s="67" t="s">
        <v>9336</v>
      </c>
      <c r="C3005" s="118">
        <v>1550</v>
      </c>
      <c r="D3005" s="118" t="s">
        <v>5484</v>
      </c>
      <c r="E3005" s="118" t="s">
        <v>8867</v>
      </c>
      <c r="F3005" s="67" t="s">
        <v>136</v>
      </c>
      <c r="G3005" s="203">
        <v>0</v>
      </c>
      <c r="H3005" s="67" t="s">
        <v>162</v>
      </c>
      <c r="I3005" s="3">
        <v>0</v>
      </c>
      <c r="J3005" s="196">
        <v>39707</v>
      </c>
      <c r="K3005" s="67">
        <v>0</v>
      </c>
      <c r="L3005" s="123">
        <f t="shared" si="48"/>
        <v>30575</v>
      </c>
      <c r="M3005" s="118" t="s">
        <v>8867</v>
      </c>
      <c r="N3005" s="113" t="s">
        <v>9526</v>
      </c>
      <c r="S3005" s="118" t="s">
        <v>139</v>
      </c>
      <c r="T3005" s="67" t="s">
        <v>140</v>
      </c>
    </row>
    <row r="3006" spans="1:21" ht="23.25">
      <c r="A3006" s="67" t="s">
        <v>134</v>
      </c>
      <c r="B3006" s="67" t="s">
        <v>9336</v>
      </c>
      <c r="C3006" s="118">
        <v>1551</v>
      </c>
      <c r="D3006" s="118" t="s">
        <v>5495</v>
      </c>
      <c r="E3006" s="118" t="s">
        <v>8868</v>
      </c>
      <c r="F3006" s="67" t="s">
        <v>136</v>
      </c>
      <c r="G3006" s="203">
        <v>0</v>
      </c>
      <c r="H3006" s="67" t="s">
        <v>162</v>
      </c>
      <c r="I3006" s="3">
        <v>0</v>
      </c>
      <c r="J3006" s="196">
        <v>39707</v>
      </c>
      <c r="K3006" s="67">
        <v>0</v>
      </c>
      <c r="L3006" s="123">
        <f t="shared" si="48"/>
        <v>30575</v>
      </c>
      <c r="M3006" s="118" t="s">
        <v>8868</v>
      </c>
      <c r="N3006" s="113" t="s">
        <v>9526</v>
      </c>
      <c r="S3006" s="118" t="s">
        <v>139</v>
      </c>
      <c r="T3006" s="67" t="s">
        <v>140</v>
      </c>
    </row>
    <row r="3007" spans="1:21" ht="23.25">
      <c r="A3007" s="67" t="s">
        <v>134</v>
      </c>
      <c r="B3007" s="67" t="s">
        <v>9336</v>
      </c>
      <c r="C3007" s="118">
        <v>1564</v>
      </c>
      <c r="D3007" s="118" t="s">
        <v>5514</v>
      </c>
      <c r="E3007" s="118" t="s">
        <v>8869</v>
      </c>
      <c r="F3007" s="67" t="s">
        <v>136</v>
      </c>
      <c r="G3007" s="203">
        <v>0</v>
      </c>
      <c r="H3007" s="67" t="s">
        <v>162</v>
      </c>
      <c r="I3007" s="3">
        <v>0</v>
      </c>
      <c r="J3007" s="196">
        <v>39707</v>
      </c>
      <c r="K3007" s="67">
        <v>0</v>
      </c>
      <c r="L3007" s="123">
        <f t="shared" si="48"/>
        <v>30575</v>
      </c>
      <c r="M3007" s="118" t="s">
        <v>8869</v>
      </c>
      <c r="N3007" s="113" t="s">
        <v>9526</v>
      </c>
      <c r="S3007" s="118" t="s">
        <v>139</v>
      </c>
      <c r="T3007" s="67" t="s">
        <v>140</v>
      </c>
    </row>
    <row r="3008" spans="1:21" ht="23.25">
      <c r="A3008" s="67" t="s">
        <v>134</v>
      </c>
      <c r="B3008" s="67" t="s">
        <v>9336</v>
      </c>
      <c r="C3008" s="118">
        <v>1566</v>
      </c>
      <c r="D3008" s="118" t="s">
        <v>5523</v>
      </c>
      <c r="E3008" s="118" t="s">
        <v>8870</v>
      </c>
      <c r="F3008" s="67" t="s">
        <v>136</v>
      </c>
      <c r="G3008" s="203">
        <v>0</v>
      </c>
      <c r="H3008" s="67" t="s">
        <v>162</v>
      </c>
      <c r="I3008" s="3">
        <v>0</v>
      </c>
      <c r="J3008" s="196">
        <v>39707</v>
      </c>
      <c r="K3008" s="67">
        <v>0</v>
      </c>
      <c r="L3008" s="123">
        <f t="shared" si="48"/>
        <v>30575</v>
      </c>
      <c r="M3008" s="118" t="s">
        <v>8870</v>
      </c>
      <c r="N3008" s="113" t="s">
        <v>9526</v>
      </c>
      <c r="S3008" s="118" t="s">
        <v>139</v>
      </c>
      <c r="T3008" s="67" t="s">
        <v>140</v>
      </c>
    </row>
    <row r="3009" spans="1:21" ht="23.25">
      <c r="A3009" s="67" t="s">
        <v>134</v>
      </c>
      <c r="B3009" s="67" t="s">
        <v>9336</v>
      </c>
      <c r="C3009" s="118">
        <v>1572</v>
      </c>
      <c r="D3009" s="118" t="s">
        <v>5489</v>
      </c>
      <c r="E3009" s="118" t="s">
        <v>8871</v>
      </c>
      <c r="F3009" s="67" t="s">
        <v>136</v>
      </c>
      <c r="G3009" s="203">
        <v>0</v>
      </c>
      <c r="H3009" s="67" t="s">
        <v>162</v>
      </c>
      <c r="I3009" s="3">
        <v>0</v>
      </c>
      <c r="J3009" s="196">
        <v>39707</v>
      </c>
      <c r="K3009" s="67">
        <v>0</v>
      </c>
      <c r="L3009" s="123">
        <f t="shared" si="48"/>
        <v>30575</v>
      </c>
      <c r="M3009" s="118" t="s">
        <v>8871</v>
      </c>
      <c r="N3009" s="113" t="s">
        <v>9526</v>
      </c>
      <c r="S3009" s="118" t="s">
        <v>139</v>
      </c>
      <c r="T3009" s="67" t="s">
        <v>140</v>
      </c>
    </row>
    <row r="3010" spans="1:21" ht="23.25">
      <c r="A3010" s="67" t="s">
        <v>134</v>
      </c>
      <c r="B3010" s="67" t="s">
        <v>9336</v>
      </c>
      <c r="C3010" s="118">
        <v>1573</v>
      </c>
      <c r="D3010" s="118" t="s">
        <v>5636</v>
      </c>
      <c r="E3010" s="118" t="s">
        <v>8872</v>
      </c>
      <c r="F3010" s="67" t="s">
        <v>9525</v>
      </c>
      <c r="G3010" s="203">
        <v>0</v>
      </c>
      <c r="H3010" s="67" t="s">
        <v>162</v>
      </c>
      <c r="I3010" s="3">
        <v>0</v>
      </c>
      <c r="J3010" s="196">
        <v>39707</v>
      </c>
      <c r="K3010" s="67">
        <v>0</v>
      </c>
      <c r="L3010" s="123">
        <f t="shared" si="48"/>
        <v>30575</v>
      </c>
      <c r="M3010" s="118" t="s">
        <v>8872</v>
      </c>
      <c r="N3010" s="113" t="s">
        <v>9526</v>
      </c>
      <c r="S3010" s="118" t="s">
        <v>139</v>
      </c>
      <c r="T3010" s="67" t="s">
        <v>140</v>
      </c>
    </row>
    <row r="3011" spans="1:21" ht="23.25">
      <c r="A3011" s="67" t="s">
        <v>134</v>
      </c>
      <c r="B3011" s="67" t="s">
        <v>9336</v>
      </c>
      <c r="C3011" s="118">
        <v>1574</v>
      </c>
      <c r="D3011" s="118" t="s">
        <v>5607</v>
      </c>
      <c r="E3011" s="118" t="s">
        <v>8873</v>
      </c>
      <c r="F3011" s="67" t="s">
        <v>136</v>
      </c>
      <c r="G3011" s="203">
        <v>0</v>
      </c>
      <c r="H3011" s="67" t="s">
        <v>162</v>
      </c>
      <c r="I3011" s="3">
        <v>0</v>
      </c>
      <c r="J3011" s="196">
        <v>39707</v>
      </c>
      <c r="K3011" s="67">
        <v>0</v>
      </c>
      <c r="L3011" s="123">
        <f t="shared" si="48"/>
        <v>30575</v>
      </c>
      <c r="M3011" s="118" t="s">
        <v>8873</v>
      </c>
      <c r="N3011" s="113" t="s">
        <v>9526</v>
      </c>
      <c r="S3011" s="118" t="s">
        <v>139</v>
      </c>
      <c r="T3011" s="67" t="s">
        <v>140</v>
      </c>
    </row>
    <row r="3012" spans="1:21" ht="23.25">
      <c r="A3012" s="67" t="s">
        <v>134</v>
      </c>
      <c r="B3012" s="67" t="s">
        <v>9336</v>
      </c>
      <c r="C3012" s="118">
        <v>1575</v>
      </c>
      <c r="D3012" s="118" t="s">
        <v>5546</v>
      </c>
      <c r="E3012" s="118" t="s">
        <v>8874</v>
      </c>
      <c r="F3012" s="67" t="s">
        <v>136</v>
      </c>
      <c r="G3012" s="203">
        <v>0</v>
      </c>
      <c r="H3012" s="67" t="s">
        <v>162</v>
      </c>
      <c r="I3012" s="3">
        <v>0</v>
      </c>
      <c r="J3012" s="196">
        <v>39707</v>
      </c>
      <c r="K3012" s="67">
        <v>0</v>
      </c>
      <c r="L3012" s="123">
        <f t="shared" si="48"/>
        <v>30575</v>
      </c>
      <c r="M3012" s="118" t="s">
        <v>8874</v>
      </c>
      <c r="N3012" s="113" t="s">
        <v>9526</v>
      </c>
      <c r="S3012" s="118" t="s">
        <v>139</v>
      </c>
      <c r="T3012" s="67" t="s">
        <v>140</v>
      </c>
    </row>
    <row r="3013" spans="1:21" ht="23.25">
      <c r="A3013" s="67" t="s">
        <v>9529</v>
      </c>
      <c r="B3013" s="67" t="s">
        <v>9336</v>
      </c>
      <c r="C3013" s="118">
        <v>1576</v>
      </c>
      <c r="D3013" s="118"/>
      <c r="E3013" s="118" t="s">
        <v>8875</v>
      </c>
      <c r="F3013" s="67" t="s">
        <v>9524</v>
      </c>
      <c r="G3013" s="203">
        <v>0</v>
      </c>
      <c r="H3013" s="67" t="s">
        <v>162</v>
      </c>
      <c r="I3013" s="3">
        <v>0</v>
      </c>
      <c r="J3013" s="196">
        <v>39707</v>
      </c>
      <c r="K3013" s="67">
        <v>0</v>
      </c>
      <c r="L3013" s="123"/>
      <c r="M3013" s="118"/>
      <c r="N3013" s="113" t="s">
        <v>9524</v>
      </c>
      <c r="S3013" s="118" t="s">
        <v>138</v>
      </c>
      <c r="T3013" s="118" t="s">
        <v>138</v>
      </c>
      <c r="U3013" s="118" t="s">
        <v>138</v>
      </c>
    </row>
    <row r="3014" spans="1:21" ht="23.25">
      <c r="A3014" s="67" t="s">
        <v>134</v>
      </c>
      <c r="B3014" s="67" t="s">
        <v>9336</v>
      </c>
      <c r="C3014" s="118">
        <v>1578</v>
      </c>
      <c r="D3014" s="118" t="s">
        <v>9456</v>
      </c>
      <c r="E3014" s="118" t="s">
        <v>8876</v>
      </c>
      <c r="F3014" s="67" t="s">
        <v>136</v>
      </c>
      <c r="G3014" s="203">
        <v>0</v>
      </c>
      <c r="H3014" s="67" t="s">
        <v>162</v>
      </c>
      <c r="I3014" s="3">
        <v>0</v>
      </c>
      <c r="J3014" s="196">
        <v>39707</v>
      </c>
      <c r="K3014" s="67">
        <v>0</v>
      </c>
      <c r="L3014" s="123">
        <f t="shared" si="48"/>
        <v>30575</v>
      </c>
      <c r="M3014" s="118" t="s">
        <v>8876</v>
      </c>
      <c r="N3014" s="113" t="s">
        <v>9526</v>
      </c>
      <c r="S3014" s="118" t="s">
        <v>139</v>
      </c>
      <c r="T3014" s="67" t="s">
        <v>140</v>
      </c>
    </row>
    <row r="3015" spans="1:21" ht="23.25">
      <c r="A3015" s="67" t="s">
        <v>134</v>
      </c>
      <c r="B3015" s="67" t="s">
        <v>9336</v>
      </c>
      <c r="C3015" s="118">
        <v>1579</v>
      </c>
      <c r="D3015" s="118" t="s">
        <v>5570</v>
      </c>
      <c r="E3015" s="118" t="s">
        <v>8877</v>
      </c>
      <c r="F3015" s="67" t="s">
        <v>136</v>
      </c>
      <c r="G3015" s="203">
        <v>0</v>
      </c>
      <c r="H3015" s="67" t="s">
        <v>162</v>
      </c>
      <c r="I3015" s="3">
        <v>0</v>
      </c>
      <c r="J3015" s="196">
        <v>39707</v>
      </c>
      <c r="K3015" s="67">
        <v>0</v>
      </c>
      <c r="L3015" s="123">
        <f t="shared" si="48"/>
        <v>30575</v>
      </c>
      <c r="M3015" s="118" t="s">
        <v>8877</v>
      </c>
      <c r="N3015" s="113" t="s">
        <v>9526</v>
      </c>
      <c r="S3015" s="118" t="s">
        <v>139</v>
      </c>
      <c r="T3015" s="67" t="s">
        <v>140</v>
      </c>
    </row>
    <row r="3016" spans="1:21" ht="23.25">
      <c r="A3016" s="67" t="s">
        <v>134</v>
      </c>
      <c r="B3016" s="67" t="s">
        <v>9336</v>
      </c>
      <c r="C3016" s="118">
        <v>1585</v>
      </c>
      <c r="D3016" s="118" t="s">
        <v>5531</v>
      </c>
      <c r="E3016" s="118" t="s">
        <v>8878</v>
      </c>
      <c r="F3016" s="67" t="s">
        <v>136</v>
      </c>
      <c r="G3016" s="203">
        <v>0</v>
      </c>
      <c r="H3016" s="67" t="s">
        <v>162</v>
      </c>
      <c r="I3016" s="3">
        <v>0</v>
      </c>
      <c r="J3016" s="196">
        <v>39707</v>
      </c>
      <c r="K3016" s="67">
        <v>0</v>
      </c>
      <c r="L3016" s="123">
        <f t="shared" si="48"/>
        <v>30575</v>
      </c>
      <c r="M3016" s="118" t="s">
        <v>8878</v>
      </c>
      <c r="N3016" s="113" t="s">
        <v>9526</v>
      </c>
      <c r="S3016" s="118" t="s">
        <v>139</v>
      </c>
      <c r="T3016" s="67" t="s">
        <v>140</v>
      </c>
    </row>
    <row r="3017" spans="1:21" ht="23.25">
      <c r="A3017" s="67" t="s">
        <v>134</v>
      </c>
      <c r="B3017" s="67" t="s">
        <v>9336</v>
      </c>
      <c r="C3017" s="118">
        <v>1589</v>
      </c>
      <c r="D3017" s="118" t="s">
        <v>5525</v>
      </c>
      <c r="E3017" s="118" t="s">
        <v>6099</v>
      </c>
      <c r="F3017" s="67" t="s">
        <v>136</v>
      </c>
      <c r="G3017" s="203">
        <v>0</v>
      </c>
      <c r="H3017" s="67" t="s">
        <v>162</v>
      </c>
      <c r="I3017" s="3">
        <v>0</v>
      </c>
      <c r="J3017" s="196">
        <v>39707</v>
      </c>
      <c r="K3017" s="67">
        <v>0</v>
      </c>
      <c r="L3017" s="123">
        <f t="shared" si="48"/>
        <v>30575</v>
      </c>
      <c r="M3017" s="118" t="s">
        <v>6099</v>
      </c>
      <c r="N3017" s="113" t="s">
        <v>9526</v>
      </c>
      <c r="S3017" s="118" t="s">
        <v>139</v>
      </c>
      <c r="T3017" s="67" t="s">
        <v>140</v>
      </c>
    </row>
    <row r="3018" spans="1:21" ht="23.25">
      <c r="A3018" s="67" t="s">
        <v>134</v>
      </c>
      <c r="B3018" s="67" t="s">
        <v>9336</v>
      </c>
      <c r="C3018" s="118">
        <v>1597</v>
      </c>
      <c r="D3018" s="118" t="s">
        <v>5595</v>
      </c>
      <c r="E3018" s="118" t="s">
        <v>8879</v>
      </c>
      <c r="F3018" s="67" t="s">
        <v>136</v>
      </c>
      <c r="G3018" s="203">
        <v>0</v>
      </c>
      <c r="H3018" s="67" t="s">
        <v>162</v>
      </c>
      <c r="I3018" s="3">
        <v>0</v>
      </c>
      <c r="J3018" s="196">
        <v>39707</v>
      </c>
      <c r="K3018" s="67">
        <v>0</v>
      </c>
      <c r="L3018" s="123">
        <f t="shared" si="48"/>
        <v>30575</v>
      </c>
      <c r="M3018" s="118" t="s">
        <v>8879</v>
      </c>
      <c r="N3018" s="113" t="s">
        <v>9526</v>
      </c>
      <c r="S3018" s="118" t="s">
        <v>139</v>
      </c>
      <c r="T3018" s="67" t="s">
        <v>140</v>
      </c>
    </row>
    <row r="3019" spans="1:21" ht="23.25">
      <c r="A3019" s="67" t="s">
        <v>134</v>
      </c>
      <c r="B3019" s="67" t="s">
        <v>9336</v>
      </c>
      <c r="C3019" s="118">
        <v>1598</v>
      </c>
      <c r="D3019" s="118" t="s">
        <v>9457</v>
      </c>
      <c r="E3019" s="118" t="s">
        <v>8880</v>
      </c>
      <c r="F3019" s="67" t="s">
        <v>136</v>
      </c>
      <c r="G3019" s="203">
        <v>0</v>
      </c>
      <c r="H3019" s="67" t="s">
        <v>162</v>
      </c>
      <c r="I3019" s="3">
        <v>0</v>
      </c>
      <c r="J3019" s="196">
        <v>39707</v>
      </c>
      <c r="K3019" s="67">
        <v>0</v>
      </c>
      <c r="L3019" s="123">
        <f t="shared" si="48"/>
        <v>30575</v>
      </c>
      <c r="M3019" s="118" t="s">
        <v>8880</v>
      </c>
      <c r="N3019" s="113" t="s">
        <v>9526</v>
      </c>
      <c r="S3019" s="118" t="s">
        <v>139</v>
      </c>
      <c r="T3019" s="67" t="s">
        <v>140</v>
      </c>
    </row>
    <row r="3020" spans="1:21" ht="23.25">
      <c r="A3020" s="67" t="s">
        <v>134</v>
      </c>
      <c r="B3020" s="67" t="s">
        <v>9336</v>
      </c>
      <c r="C3020" s="118">
        <v>1600</v>
      </c>
      <c r="D3020" s="118" t="s">
        <v>5503</v>
      </c>
      <c r="E3020" s="118" t="s">
        <v>6103</v>
      </c>
      <c r="F3020" s="67" t="s">
        <v>9525</v>
      </c>
      <c r="G3020" s="203">
        <v>0</v>
      </c>
      <c r="H3020" s="67" t="s">
        <v>162</v>
      </c>
      <c r="I3020" s="3">
        <v>0</v>
      </c>
      <c r="J3020" s="196">
        <v>39707</v>
      </c>
      <c r="K3020" s="67">
        <v>0</v>
      </c>
      <c r="L3020" s="123">
        <f t="shared" si="48"/>
        <v>30575</v>
      </c>
      <c r="M3020" s="118" t="s">
        <v>6103</v>
      </c>
      <c r="N3020" s="113" t="s">
        <v>9526</v>
      </c>
      <c r="S3020" s="118" t="s">
        <v>139</v>
      </c>
      <c r="T3020" s="67" t="s">
        <v>140</v>
      </c>
    </row>
    <row r="3021" spans="1:21" ht="23.25">
      <c r="A3021" s="67" t="s">
        <v>134</v>
      </c>
      <c r="B3021" s="67" t="s">
        <v>9336</v>
      </c>
      <c r="C3021" s="118">
        <v>1608</v>
      </c>
      <c r="D3021" s="118" t="s">
        <v>5494</v>
      </c>
      <c r="E3021" s="118" t="s">
        <v>1438</v>
      </c>
      <c r="F3021" s="67" t="s">
        <v>136</v>
      </c>
      <c r="G3021" s="203">
        <v>0</v>
      </c>
      <c r="H3021" s="67" t="s">
        <v>162</v>
      </c>
      <c r="I3021" s="3">
        <v>0</v>
      </c>
      <c r="J3021" s="196">
        <v>39707</v>
      </c>
      <c r="K3021" s="67">
        <v>0</v>
      </c>
      <c r="L3021" s="123">
        <f t="shared" si="48"/>
        <v>30575</v>
      </c>
      <c r="M3021" s="118" t="s">
        <v>1438</v>
      </c>
      <c r="N3021" s="113" t="s">
        <v>9526</v>
      </c>
      <c r="S3021" s="118" t="s">
        <v>139</v>
      </c>
      <c r="T3021" s="67" t="s">
        <v>140</v>
      </c>
    </row>
    <row r="3022" spans="1:21" ht="23.25">
      <c r="A3022" s="67" t="s">
        <v>134</v>
      </c>
      <c r="B3022" s="67" t="s">
        <v>9336</v>
      </c>
      <c r="C3022" s="118">
        <v>1616</v>
      </c>
      <c r="D3022" s="118" t="s">
        <v>5543</v>
      </c>
      <c r="E3022" s="118" t="s">
        <v>8881</v>
      </c>
      <c r="F3022" s="67" t="s">
        <v>136</v>
      </c>
      <c r="G3022" s="203">
        <v>0</v>
      </c>
      <c r="H3022" s="67" t="s">
        <v>162</v>
      </c>
      <c r="I3022" s="3">
        <v>0</v>
      </c>
      <c r="J3022" s="196">
        <v>39707</v>
      </c>
      <c r="K3022" s="67">
        <v>0</v>
      </c>
      <c r="L3022" s="123">
        <f t="shared" si="48"/>
        <v>30575</v>
      </c>
      <c r="M3022" s="118" t="s">
        <v>8881</v>
      </c>
      <c r="N3022" s="113" t="s">
        <v>9526</v>
      </c>
      <c r="S3022" s="118" t="s">
        <v>139</v>
      </c>
      <c r="T3022" s="67" t="s">
        <v>140</v>
      </c>
    </row>
    <row r="3023" spans="1:21" ht="23.25">
      <c r="A3023" s="67" t="s">
        <v>134</v>
      </c>
      <c r="B3023" s="67" t="s">
        <v>9336</v>
      </c>
      <c r="C3023" s="118">
        <v>1617</v>
      </c>
      <c r="D3023" s="118" t="s">
        <v>5707</v>
      </c>
      <c r="E3023" s="118" t="s">
        <v>8882</v>
      </c>
      <c r="F3023" s="67" t="s">
        <v>9525</v>
      </c>
      <c r="G3023" s="203">
        <v>0</v>
      </c>
      <c r="H3023" s="67" t="s">
        <v>162</v>
      </c>
      <c r="I3023" s="3">
        <v>0</v>
      </c>
      <c r="J3023" s="196">
        <v>39707</v>
      </c>
      <c r="K3023" s="67">
        <v>0</v>
      </c>
      <c r="L3023" s="123">
        <f t="shared" si="48"/>
        <v>30575</v>
      </c>
      <c r="M3023" s="118" t="s">
        <v>8882</v>
      </c>
      <c r="N3023" s="113" t="s">
        <v>9526</v>
      </c>
      <c r="S3023" s="118" t="s">
        <v>139</v>
      </c>
      <c r="T3023" s="67" t="s">
        <v>140</v>
      </c>
    </row>
    <row r="3024" spans="1:21" ht="23.25">
      <c r="A3024" s="67" t="s">
        <v>134</v>
      </c>
      <c r="B3024" s="67" t="s">
        <v>9336</v>
      </c>
      <c r="C3024" s="118">
        <v>1618</v>
      </c>
      <c r="D3024" s="118" t="s">
        <v>5503</v>
      </c>
      <c r="E3024" s="118" t="s">
        <v>8883</v>
      </c>
      <c r="F3024" s="67" t="s">
        <v>136</v>
      </c>
      <c r="G3024" s="203">
        <v>0</v>
      </c>
      <c r="H3024" s="67" t="s">
        <v>162</v>
      </c>
      <c r="I3024" s="3">
        <v>0</v>
      </c>
      <c r="J3024" s="196">
        <v>39707</v>
      </c>
      <c r="K3024" s="67">
        <v>0</v>
      </c>
      <c r="L3024" s="123">
        <f t="shared" si="48"/>
        <v>30575</v>
      </c>
      <c r="M3024" s="118" t="s">
        <v>8883</v>
      </c>
      <c r="N3024" s="113" t="s">
        <v>9526</v>
      </c>
      <c r="S3024" s="118" t="s">
        <v>139</v>
      </c>
      <c r="T3024" s="67" t="s">
        <v>140</v>
      </c>
    </row>
    <row r="3025" spans="1:21" ht="23.25">
      <c r="A3025" s="67" t="s">
        <v>134</v>
      </c>
      <c r="B3025" s="67" t="s">
        <v>9336</v>
      </c>
      <c r="C3025" s="118">
        <v>1636</v>
      </c>
      <c r="D3025" s="118" t="s">
        <v>9458</v>
      </c>
      <c r="E3025" s="118" t="s">
        <v>8884</v>
      </c>
      <c r="F3025" s="67" t="s">
        <v>136</v>
      </c>
      <c r="G3025" s="203">
        <v>0</v>
      </c>
      <c r="H3025" s="67" t="s">
        <v>162</v>
      </c>
      <c r="I3025" s="3">
        <v>0</v>
      </c>
      <c r="J3025" s="196">
        <v>39707</v>
      </c>
      <c r="K3025" s="67">
        <v>0</v>
      </c>
      <c r="L3025" s="123">
        <f t="shared" si="48"/>
        <v>30575</v>
      </c>
      <c r="M3025" s="118" t="s">
        <v>8884</v>
      </c>
      <c r="N3025" s="113" t="s">
        <v>9526</v>
      </c>
      <c r="S3025" s="118" t="s">
        <v>139</v>
      </c>
      <c r="T3025" s="67" t="s">
        <v>140</v>
      </c>
    </row>
    <row r="3026" spans="1:21" ht="23.25">
      <c r="A3026" s="67" t="s">
        <v>134</v>
      </c>
      <c r="B3026" s="67" t="s">
        <v>9336</v>
      </c>
      <c r="C3026" s="118">
        <v>1637</v>
      </c>
      <c r="D3026" s="118" t="s">
        <v>5485</v>
      </c>
      <c r="E3026" s="118" t="s">
        <v>8885</v>
      </c>
      <c r="F3026" s="67" t="s">
        <v>136</v>
      </c>
      <c r="G3026" s="203">
        <v>0</v>
      </c>
      <c r="H3026" s="67" t="s">
        <v>162</v>
      </c>
      <c r="I3026" s="3">
        <v>0</v>
      </c>
      <c r="J3026" s="196">
        <v>39707</v>
      </c>
      <c r="K3026" s="67">
        <v>0</v>
      </c>
      <c r="L3026" s="123">
        <f t="shared" si="48"/>
        <v>30575</v>
      </c>
      <c r="M3026" s="118" t="s">
        <v>8885</v>
      </c>
      <c r="N3026" s="113" t="s">
        <v>9526</v>
      </c>
      <c r="S3026" s="118" t="s">
        <v>139</v>
      </c>
      <c r="T3026" s="67" t="s">
        <v>140</v>
      </c>
    </row>
    <row r="3027" spans="1:21" ht="23.25">
      <c r="A3027" s="67" t="s">
        <v>134</v>
      </c>
      <c r="B3027" s="67" t="s">
        <v>9336</v>
      </c>
      <c r="C3027" s="118">
        <v>1641</v>
      </c>
      <c r="D3027" s="118" t="s">
        <v>9459</v>
      </c>
      <c r="E3027" s="118" t="s">
        <v>8886</v>
      </c>
      <c r="F3027" s="67" t="s">
        <v>136</v>
      </c>
      <c r="G3027" s="203">
        <v>0</v>
      </c>
      <c r="H3027" s="67" t="s">
        <v>162</v>
      </c>
      <c r="I3027" s="3">
        <v>0</v>
      </c>
      <c r="J3027" s="196">
        <v>39707</v>
      </c>
      <c r="K3027" s="67">
        <v>0</v>
      </c>
      <c r="L3027" s="123">
        <f t="shared" si="48"/>
        <v>30575</v>
      </c>
      <c r="M3027" s="118" t="s">
        <v>8886</v>
      </c>
      <c r="N3027" s="113" t="s">
        <v>9526</v>
      </c>
      <c r="S3027" s="118" t="s">
        <v>139</v>
      </c>
      <c r="T3027" s="67" t="s">
        <v>140</v>
      </c>
    </row>
    <row r="3028" spans="1:21" ht="23.25">
      <c r="A3028" s="67" t="s">
        <v>9529</v>
      </c>
      <c r="B3028" s="67" t="s">
        <v>9336</v>
      </c>
      <c r="C3028" s="118">
        <v>1645</v>
      </c>
      <c r="D3028" s="118"/>
      <c r="E3028" s="118" t="s">
        <v>8887</v>
      </c>
      <c r="F3028" s="67" t="s">
        <v>9524</v>
      </c>
      <c r="G3028" s="203">
        <v>0</v>
      </c>
      <c r="H3028" s="67" t="s">
        <v>162</v>
      </c>
      <c r="I3028" s="3">
        <v>0</v>
      </c>
      <c r="J3028" s="196">
        <v>39707</v>
      </c>
      <c r="K3028" s="67">
        <v>0</v>
      </c>
      <c r="L3028" s="123"/>
      <c r="M3028" s="118"/>
      <c r="N3028" s="113" t="s">
        <v>9524</v>
      </c>
      <c r="S3028" s="118" t="s">
        <v>138</v>
      </c>
      <c r="T3028" s="118" t="s">
        <v>138</v>
      </c>
      <c r="U3028" s="118" t="s">
        <v>138</v>
      </c>
    </row>
    <row r="3029" spans="1:21" ht="23.25">
      <c r="A3029" s="67" t="s">
        <v>134</v>
      </c>
      <c r="B3029" s="67" t="s">
        <v>9336</v>
      </c>
      <c r="C3029" s="118">
        <v>1646</v>
      </c>
      <c r="D3029" s="118" t="s">
        <v>5482</v>
      </c>
      <c r="E3029" s="118" t="s">
        <v>8888</v>
      </c>
      <c r="F3029" s="67" t="s">
        <v>9525</v>
      </c>
      <c r="G3029" s="203">
        <v>0</v>
      </c>
      <c r="H3029" s="67" t="s">
        <v>162</v>
      </c>
      <c r="I3029" s="3">
        <v>0</v>
      </c>
      <c r="J3029" s="196">
        <v>39707</v>
      </c>
      <c r="K3029" s="67">
        <v>0</v>
      </c>
      <c r="L3029" s="123">
        <f t="shared" si="48"/>
        <v>30575</v>
      </c>
      <c r="M3029" s="118" t="s">
        <v>8888</v>
      </c>
      <c r="N3029" s="113" t="s">
        <v>9526</v>
      </c>
      <c r="S3029" s="118" t="s">
        <v>139</v>
      </c>
      <c r="T3029" s="67" t="s">
        <v>140</v>
      </c>
    </row>
    <row r="3030" spans="1:21" ht="23.25">
      <c r="A3030" s="67" t="s">
        <v>134</v>
      </c>
      <c r="B3030" s="67" t="s">
        <v>9336</v>
      </c>
      <c r="C3030" s="118">
        <v>1647</v>
      </c>
      <c r="D3030" s="118" t="s">
        <v>9394</v>
      </c>
      <c r="E3030" s="118" t="s">
        <v>8889</v>
      </c>
      <c r="F3030" s="67" t="s">
        <v>9525</v>
      </c>
      <c r="G3030" s="203">
        <v>0</v>
      </c>
      <c r="H3030" s="67" t="s">
        <v>162</v>
      </c>
      <c r="I3030" s="3">
        <v>0</v>
      </c>
      <c r="J3030" s="196">
        <v>39707</v>
      </c>
      <c r="K3030" s="67">
        <v>0</v>
      </c>
      <c r="L3030" s="123">
        <f t="shared" si="48"/>
        <v>30575</v>
      </c>
      <c r="M3030" s="118" t="s">
        <v>8889</v>
      </c>
      <c r="N3030" s="113" t="s">
        <v>9526</v>
      </c>
      <c r="S3030" s="118" t="s">
        <v>139</v>
      </c>
      <c r="T3030" s="67" t="s">
        <v>140</v>
      </c>
    </row>
    <row r="3031" spans="1:21" ht="23.25">
      <c r="A3031" s="67" t="s">
        <v>134</v>
      </c>
      <c r="B3031" s="67" t="s">
        <v>9336</v>
      </c>
      <c r="C3031" s="118">
        <v>1648</v>
      </c>
      <c r="D3031" s="118" t="s">
        <v>9442</v>
      </c>
      <c r="E3031" s="118" t="s">
        <v>8890</v>
      </c>
      <c r="F3031" s="67" t="s">
        <v>136</v>
      </c>
      <c r="G3031" s="203">
        <v>0</v>
      </c>
      <c r="H3031" s="67" t="s">
        <v>162</v>
      </c>
      <c r="I3031" s="3">
        <v>0</v>
      </c>
      <c r="J3031" s="196">
        <v>39707</v>
      </c>
      <c r="K3031" s="67">
        <v>0</v>
      </c>
      <c r="L3031" s="123">
        <f t="shared" si="48"/>
        <v>30575</v>
      </c>
      <c r="M3031" s="118" t="s">
        <v>8890</v>
      </c>
      <c r="N3031" s="113" t="s">
        <v>9526</v>
      </c>
      <c r="S3031" s="118" t="s">
        <v>139</v>
      </c>
      <c r="T3031" s="67" t="s">
        <v>140</v>
      </c>
    </row>
    <row r="3032" spans="1:21" ht="23.25">
      <c r="A3032" s="67" t="s">
        <v>134</v>
      </c>
      <c r="B3032" s="67" t="s">
        <v>9336</v>
      </c>
      <c r="C3032" s="118">
        <v>1649</v>
      </c>
      <c r="D3032" s="118" t="s">
        <v>9461</v>
      </c>
      <c r="E3032" s="118" t="s">
        <v>8891</v>
      </c>
      <c r="F3032" s="67" t="s">
        <v>136</v>
      </c>
      <c r="G3032" s="203">
        <v>0</v>
      </c>
      <c r="H3032" s="67" t="s">
        <v>162</v>
      </c>
      <c r="I3032" s="3">
        <v>0</v>
      </c>
      <c r="J3032" s="196">
        <v>39707</v>
      </c>
      <c r="K3032" s="67">
        <v>0</v>
      </c>
      <c r="L3032" s="123">
        <f t="shared" si="48"/>
        <v>30575</v>
      </c>
      <c r="M3032" s="118" t="s">
        <v>8891</v>
      </c>
      <c r="N3032" s="113" t="s">
        <v>9526</v>
      </c>
      <c r="S3032" s="118" t="s">
        <v>139</v>
      </c>
      <c r="T3032" s="67" t="s">
        <v>140</v>
      </c>
    </row>
    <row r="3033" spans="1:21" ht="23.25">
      <c r="A3033" s="67" t="s">
        <v>134</v>
      </c>
      <c r="B3033" s="67" t="s">
        <v>9336</v>
      </c>
      <c r="C3033" s="118">
        <v>1556</v>
      </c>
      <c r="D3033" s="118" t="s">
        <v>9461</v>
      </c>
      <c r="E3033" s="118" t="s">
        <v>8892</v>
      </c>
      <c r="F3033" s="67" t="s">
        <v>136</v>
      </c>
      <c r="G3033" s="203">
        <v>0</v>
      </c>
      <c r="H3033" s="67" t="s">
        <v>162</v>
      </c>
      <c r="I3033" s="3">
        <v>0</v>
      </c>
      <c r="J3033" s="196">
        <v>39707</v>
      </c>
      <c r="K3033" s="67">
        <v>0</v>
      </c>
      <c r="L3033" s="123">
        <f t="shared" si="48"/>
        <v>30575</v>
      </c>
      <c r="M3033" s="118" t="s">
        <v>8892</v>
      </c>
      <c r="N3033" s="113" t="s">
        <v>9526</v>
      </c>
      <c r="S3033" s="118" t="s">
        <v>139</v>
      </c>
      <c r="T3033" s="67" t="s">
        <v>140</v>
      </c>
    </row>
    <row r="3034" spans="1:21" ht="23.25">
      <c r="A3034" s="67" t="s">
        <v>134</v>
      </c>
      <c r="B3034" s="67" t="s">
        <v>9336</v>
      </c>
      <c r="C3034" s="118">
        <v>1651</v>
      </c>
      <c r="D3034" s="118" t="s">
        <v>5553</v>
      </c>
      <c r="E3034" s="118" t="s">
        <v>8893</v>
      </c>
      <c r="F3034" s="67" t="s">
        <v>136</v>
      </c>
      <c r="G3034" s="203">
        <v>0</v>
      </c>
      <c r="H3034" s="67" t="s">
        <v>162</v>
      </c>
      <c r="I3034" s="3">
        <v>0</v>
      </c>
      <c r="J3034" s="196">
        <v>39707</v>
      </c>
      <c r="K3034" s="67">
        <v>0</v>
      </c>
      <c r="L3034" s="123">
        <f t="shared" si="48"/>
        <v>30575</v>
      </c>
      <c r="M3034" s="118" t="s">
        <v>8893</v>
      </c>
      <c r="N3034" s="113" t="s">
        <v>9526</v>
      </c>
      <c r="S3034" s="118" t="s">
        <v>139</v>
      </c>
      <c r="T3034" s="67" t="s">
        <v>140</v>
      </c>
    </row>
    <row r="3035" spans="1:21" ht="23.25">
      <c r="A3035" s="67" t="s">
        <v>134</v>
      </c>
      <c r="B3035" s="67" t="s">
        <v>9336</v>
      </c>
      <c r="C3035" s="118">
        <v>1653</v>
      </c>
      <c r="D3035" s="118" t="s">
        <v>5534</v>
      </c>
      <c r="E3035" s="118" t="s">
        <v>8894</v>
      </c>
      <c r="F3035" s="67" t="s">
        <v>136</v>
      </c>
      <c r="G3035" s="203">
        <v>0</v>
      </c>
      <c r="H3035" s="67" t="s">
        <v>162</v>
      </c>
      <c r="I3035" s="3">
        <v>0</v>
      </c>
      <c r="J3035" s="196">
        <v>39707</v>
      </c>
      <c r="K3035" s="67">
        <v>0</v>
      </c>
      <c r="L3035" s="123">
        <f t="shared" si="48"/>
        <v>30575</v>
      </c>
      <c r="M3035" s="118" t="s">
        <v>8894</v>
      </c>
      <c r="N3035" s="113" t="s">
        <v>9526</v>
      </c>
      <c r="S3035" s="118" t="s">
        <v>139</v>
      </c>
      <c r="T3035" s="67" t="s">
        <v>140</v>
      </c>
    </row>
    <row r="3036" spans="1:21" ht="23.25">
      <c r="A3036" s="67" t="s">
        <v>134</v>
      </c>
      <c r="B3036" s="67" t="s">
        <v>9336</v>
      </c>
      <c r="C3036" s="118">
        <v>1663</v>
      </c>
      <c r="D3036" s="118" t="s">
        <v>5482</v>
      </c>
      <c r="E3036" s="118" t="s">
        <v>8895</v>
      </c>
      <c r="F3036" s="67" t="s">
        <v>136</v>
      </c>
      <c r="G3036" s="203">
        <v>0</v>
      </c>
      <c r="H3036" s="67" t="s">
        <v>162</v>
      </c>
      <c r="I3036" s="3">
        <v>0</v>
      </c>
      <c r="J3036" s="196">
        <v>39707</v>
      </c>
      <c r="K3036" s="67">
        <v>0</v>
      </c>
      <c r="L3036" s="123">
        <f t="shared" si="48"/>
        <v>30575</v>
      </c>
      <c r="M3036" s="118" t="s">
        <v>8895</v>
      </c>
      <c r="N3036" s="113" t="s">
        <v>9526</v>
      </c>
      <c r="S3036" s="118" t="s">
        <v>139</v>
      </c>
      <c r="T3036" s="67" t="s">
        <v>140</v>
      </c>
    </row>
    <row r="3037" spans="1:21" ht="23.25">
      <c r="A3037" s="67" t="s">
        <v>134</v>
      </c>
      <c r="B3037" s="67" t="s">
        <v>9336</v>
      </c>
      <c r="C3037" s="118">
        <v>1668</v>
      </c>
      <c r="D3037" s="118" t="s">
        <v>5660</v>
      </c>
      <c r="E3037" s="118" t="s">
        <v>8896</v>
      </c>
      <c r="F3037" s="67" t="s">
        <v>136</v>
      </c>
      <c r="G3037" s="203">
        <v>0</v>
      </c>
      <c r="H3037" s="67" t="s">
        <v>162</v>
      </c>
      <c r="I3037" s="3">
        <v>0</v>
      </c>
      <c r="J3037" s="196">
        <v>39707</v>
      </c>
      <c r="K3037" s="67">
        <v>0</v>
      </c>
      <c r="L3037" s="123">
        <f t="shared" si="48"/>
        <v>30575</v>
      </c>
      <c r="M3037" s="118" t="s">
        <v>8896</v>
      </c>
      <c r="N3037" s="113" t="s">
        <v>9526</v>
      </c>
      <c r="S3037" s="118" t="s">
        <v>139</v>
      </c>
      <c r="T3037" s="67" t="s">
        <v>140</v>
      </c>
    </row>
    <row r="3038" spans="1:21" ht="23.25">
      <c r="A3038" s="67" t="s">
        <v>134</v>
      </c>
      <c r="B3038" s="67" t="s">
        <v>9336</v>
      </c>
      <c r="C3038" s="118">
        <v>1678</v>
      </c>
      <c r="D3038" s="118" t="s">
        <v>5529</v>
      </c>
      <c r="E3038" s="118" t="s">
        <v>8897</v>
      </c>
      <c r="F3038" s="67" t="s">
        <v>136</v>
      </c>
      <c r="G3038" s="203">
        <v>0</v>
      </c>
      <c r="H3038" s="67" t="s">
        <v>162</v>
      </c>
      <c r="I3038" s="3">
        <v>0</v>
      </c>
      <c r="J3038" s="196">
        <v>39707</v>
      </c>
      <c r="K3038" s="67">
        <v>0</v>
      </c>
      <c r="L3038" s="123">
        <f t="shared" si="48"/>
        <v>30575</v>
      </c>
      <c r="M3038" s="118" t="s">
        <v>8897</v>
      </c>
      <c r="N3038" s="113" t="s">
        <v>9526</v>
      </c>
      <c r="S3038" s="118" t="s">
        <v>139</v>
      </c>
      <c r="T3038" s="67" t="s">
        <v>140</v>
      </c>
    </row>
    <row r="3039" spans="1:21" ht="23.25">
      <c r="A3039" s="67" t="s">
        <v>134</v>
      </c>
      <c r="B3039" s="67" t="s">
        <v>9336</v>
      </c>
      <c r="C3039" s="118">
        <v>1681</v>
      </c>
      <c r="D3039" s="118" t="s">
        <v>5494</v>
      </c>
      <c r="E3039" s="118" t="s">
        <v>8899</v>
      </c>
      <c r="F3039" s="67" t="s">
        <v>136</v>
      </c>
      <c r="G3039" s="203">
        <v>0</v>
      </c>
      <c r="H3039" s="67" t="s">
        <v>162</v>
      </c>
      <c r="I3039" s="3">
        <v>0</v>
      </c>
      <c r="J3039" s="196">
        <v>39707</v>
      </c>
      <c r="K3039" s="67">
        <v>0</v>
      </c>
      <c r="L3039" s="123">
        <f t="shared" si="48"/>
        <v>30575</v>
      </c>
      <c r="M3039" s="118" t="s">
        <v>8899</v>
      </c>
      <c r="N3039" s="113" t="s">
        <v>9526</v>
      </c>
      <c r="S3039" s="118" t="s">
        <v>139</v>
      </c>
      <c r="T3039" s="67" t="s">
        <v>140</v>
      </c>
    </row>
    <row r="3040" spans="1:21" ht="23.25">
      <c r="A3040" s="67" t="s">
        <v>134</v>
      </c>
      <c r="B3040" s="67" t="s">
        <v>9336</v>
      </c>
      <c r="C3040" s="118">
        <v>1683</v>
      </c>
      <c r="D3040" s="118" t="s">
        <v>9393</v>
      </c>
      <c r="E3040" s="118" t="s">
        <v>8900</v>
      </c>
      <c r="F3040" s="67" t="s">
        <v>136</v>
      </c>
      <c r="G3040" s="203">
        <v>0</v>
      </c>
      <c r="H3040" s="67" t="s">
        <v>162</v>
      </c>
      <c r="I3040" s="3">
        <v>0</v>
      </c>
      <c r="J3040" s="196">
        <v>39707</v>
      </c>
      <c r="K3040" s="67">
        <v>0</v>
      </c>
      <c r="L3040" s="123">
        <f t="shared" si="48"/>
        <v>30575</v>
      </c>
      <c r="M3040" s="118" t="s">
        <v>8900</v>
      </c>
      <c r="N3040" s="113" t="s">
        <v>9526</v>
      </c>
      <c r="S3040" s="118" t="s">
        <v>139</v>
      </c>
      <c r="T3040" s="67" t="s">
        <v>140</v>
      </c>
    </row>
    <row r="3041" spans="1:21" ht="23.25">
      <c r="A3041" s="67" t="s">
        <v>134</v>
      </c>
      <c r="B3041" s="67" t="s">
        <v>9336</v>
      </c>
      <c r="C3041" s="118">
        <v>2551</v>
      </c>
      <c r="D3041" s="118" t="s">
        <v>9393</v>
      </c>
      <c r="E3041" s="118" t="s">
        <v>8901</v>
      </c>
      <c r="F3041" s="67" t="s">
        <v>136</v>
      </c>
      <c r="G3041" s="203">
        <v>0</v>
      </c>
      <c r="H3041" s="67" t="s">
        <v>162</v>
      </c>
      <c r="I3041" s="3">
        <v>0</v>
      </c>
      <c r="J3041" s="196">
        <v>39707</v>
      </c>
      <c r="K3041" s="67">
        <v>0</v>
      </c>
      <c r="L3041" s="123">
        <f t="shared" si="48"/>
        <v>30575</v>
      </c>
      <c r="M3041" s="118" t="s">
        <v>8901</v>
      </c>
      <c r="N3041" s="113" t="s">
        <v>9526</v>
      </c>
      <c r="S3041" s="118" t="s">
        <v>139</v>
      </c>
      <c r="T3041" s="67" t="s">
        <v>140</v>
      </c>
    </row>
    <row r="3042" spans="1:21" ht="23.25">
      <c r="A3042" s="67" t="s">
        <v>9529</v>
      </c>
      <c r="B3042" s="67" t="s">
        <v>9336</v>
      </c>
      <c r="C3042" s="118">
        <v>1687</v>
      </c>
      <c r="D3042" s="118"/>
      <c r="E3042" s="118" t="s">
        <v>8902</v>
      </c>
      <c r="F3042" s="67" t="s">
        <v>9524</v>
      </c>
      <c r="G3042" s="203">
        <v>0</v>
      </c>
      <c r="H3042" s="67" t="s">
        <v>162</v>
      </c>
      <c r="I3042" s="3">
        <v>0</v>
      </c>
      <c r="J3042" s="196">
        <v>39707</v>
      </c>
      <c r="K3042" s="67">
        <v>0</v>
      </c>
      <c r="L3042" s="123"/>
      <c r="M3042" s="118"/>
      <c r="N3042" s="113" t="s">
        <v>9524</v>
      </c>
      <c r="S3042" s="118" t="s">
        <v>138</v>
      </c>
      <c r="T3042" s="118" t="s">
        <v>138</v>
      </c>
      <c r="U3042" s="118" t="s">
        <v>138</v>
      </c>
    </row>
    <row r="3043" spans="1:21" ht="23.25">
      <c r="A3043" s="67" t="s">
        <v>134</v>
      </c>
      <c r="B3043" s="67" t="s">
        <v>9336</v>
      </c>
      <c r="C3043" s="118">
        <v>1686</v>
      </c>
      <c r="D3043" s="118" t="s">
        <v>9370</v>
      </c>
      <c r="E3043" s="118" t="s">
        <v>8903</v>
      </c>
      <c r="F3043" s="67" t="s">
        <v>9525</v>
      </c>
      <c r="G3043" s="203">
        <v>0</v>
      </c>
      <c r="H3043" s="67" t="s">
        <v>162</v>
      </c>
      <c r="I3043" s="3">
        <v>0</v>
      </c>
      <c r="J3043" s="196">
        <v>39707</v>
      </c>
      <c r="K3043" s="67">
        <v>0</v>
      </c>
      <c r="L3043" s="123">
        <f t="shared" si="48"/>
        <v>30575</v>
      </c>
      <c r="M3043" s="118" t="s">
        <v>8903</v>
      </c>
      <c r="N3043" s="113" t="s">
        <v>9526</v>
      </c>
      <c r="S3043" s="118" t="s">
        <v>139</v>
      </c>
      <c r="T3043" s="67" t="s">
        <v>140</v>
      </c>
    </row>
    <row r="3044" spans="1:21" ht="23.25">
      <c r="A3044" s="67" t="s">
        <v>134</v>
      </c>
      <c r="B3044" s="67" t="s">
        <v>9336</v>
      </c>
      <c r="C3044" s="118">
        <v>1688</v>
      </c>
      <c r="D3044" s="118" t="s">
        <v>5687</v>
      </c>
      <c r="E3044" s="118" t="s">
        <v>8904</v>
      </c>
      <c r="F3044" s="67" t="s">
        <v>136</v>
      </c>
      <c r="G3044" s="203">
        <v>0</v>
      </c>
      <c r="H3044" s="67" t="s">
        <v>162</v>
      </c>
      <c r="I3044" s="3">
        <v>0</v>
      </c>
      <c r="J3044" s="196">
        <v>39707</v>
      </c>
      <c r="K3044" s="67">
        <v>0</v>
      </c>
      <c r="L3044" s="123">
        <f t="shared" si="48"/>
        <v>30575</v>
      </c>
      <c r="M3044" s="118" t="s">
        <v>8904</v>
      </c>
      <c r="N3044" s="113" t="s">
        <v>9526</v>
      </c>
      <c r="S3044" s="118" t="s">
        <v>139</v>
      </c>
      <c r="T3044" s="67" t="s">
        <v>140</v>
      </c>
    </row>
    <row r="3045" spans="1:21" ht="23.25">
      <c r="A3045" s="67" t="s">
        <v>134</v>
      </c>
      <c r="B3045" s="67" t="s">
        <v>9336</v>
      </c>
      <c r="C3045" s="118">
        <v>1689</v>
      </c>
      <c r="D3045" s="118" t="s">
        <v>9438</v>
      </c>
      <c r="E3045" s="118" t="s">
        <v>8905</v>
      </c>
      <c r="F3045" s="67" t="s">
        <v>136</v>
      </c>
      <c r="G3045" s="203">
        <v>0</v>
      </c>
      <c r="H3045" s="67" t="s">
        <v>162</v>
      </c>
      <c r="I3045" s="3">
        <v>0</v>
      </c>
      <c r="J3045" s="196">
        <v>39707</v>
      </c>
      <c r="K3045" s="67">
        <v>0</v>
      </c>
      <c r="L3045" s="123">
        <f t="shared" si="48"/>
        <v>30575</v>
      </c>
      <c r="M3045" s="118" t="s">
        <v>8905</v>
      </c>
      <c r="N3045" s="113" t="s">
        <v>9526</v>
      </c>
      <c r="S3045" s="118" t="s">
        <v>139</v>
      </c>
      <c r="T3045" s="67" t="s">
        <v>140</v>
      </c>
    </row>
    <row r="3046" spans="1:21" ht="23.25">
      <c r="A3046" s="67" t="s">
        <v>134</v>
      </c>
      <c r="B3046" s="67" t="s">
        <v>9336</v>
      </c>
      <c r="C3046" s="118">
        <v>1691</v>
      </c>
      <c r="D3046" s="118" t="s">
        <v>9462</v>
      </c>
      <c r="E3046" s="118" t="s">
        <v>8906</v>
      </c>
      <c r="F3046" s="67" t="s">
        <v>136</v>
      </c>
      <c r="G3046" s="203">
        <v>0</v>
      </c>
      <c r="H3046" s="67" t="s">
        <v>162</v>
      </c>
      <c r="I3046" s="3">
        <v>0</v>
      </c>
      <c r="J3046" s="196">
        <v>39707</v>
      </c>
      <c r="K3046" s="67">
        <v>0</v>
      </c>
      <c r="L3046" s="123">
        <f t="shared" si="48"/>
        <v>30575</v>
      </c>
      <c r="M3046" s="118" t="s">
        <v>8906</v>
      </c>
      <c r="N3046" s="113" t="s">
        <v>9526</v>
      </c>
      <c r="S3046" s="118" t="s">
        <v>139</v>
      </c>
      <c r="T3046" s="67" t="s">
        <v>140</v>
      </c>
    </row>
    <row r="3047" spans="1:21" ht="23.25">
      <c r="A3047" s="67" t="s">
        <v>134</v>
      </c>
      <c r="B3047" s="67" t="s">
        <v>9336</v>
      </c>
      <c r="C3047" s="118">
        <v>1692</v>
      </c>
      <c r="D3047" s="118" t="s">
        <v>9460</v>
      </c>
      <c r="E3047" s="118" t="s">
        <v>8907</v>
      </c>
      <c r="F3047" s="67" t="s">
        <v>136</v>
      </c>
      <c r="G3047" s="203">
        <v>0</v>
      </c>
      <c r="H3047" s="67" t="s">
        <v>162</v>
      </c>
      <c r="I3047" s="3">
        <v>0</v>
      </c>
      <c r="J3047" s="196">
        <v>39707</v>
      </c>
      <c r="K3047" s="67">
        <v>0</v>
      </c>
      <c r="L3047" s="123">
        <f t="shared" si="48"/>
        <v>30575</v>
      </c>
      <c r="M3047" s="118" t="s">
        <v>8907</v>
      </c>
      <c r="N3047" s="113" t="s">
        <v>9526</v>
      </c>
      <c r="S3047" s="118" t="s">
        <v>139</v>
      </c>
      <c r="T3047" s="67" t="s">
        <v>140</v>
      </c>
    </row>
    <row r="3048" spans="1:21" ht="23.25">
      <c r="A3048" s="67" t="s">
        <v>134</v>
      </c>
      <c r="B3048" s="67" t="s">
        <v>9336</v>
      </c>
      <c r="C3048" s="118">
        <v>1703</v>
      </c>
      <c r="D3048" s="118" t="s">
        <v>9463</v>
      </c>
      <c r="E3048" s="118" t="s">
        <v>8908</v>
      </c>
      <c r="F3048" s="67" t="s">
        <v>136</v>
      </c>
      <c r="G3048" s="203">
        <v>0</v>
      </c>
      <c r="H3048" s="67" t="s">
        <v>162</v>
      </c>
      <c r="I3048" s="3">
        <v>0</v>
      </c>
      <c r="J3048" s="196">
        <v>39707</v>
      </c>
      <c r="K3048" s="67">
        <v>0</v>
      </c>
      <c r="L3048" s="123">
        <f t="shared" si="48"/>
        <v>30575</v>
      </c>
      <c r="M3048" s="118" t="s">
        <v>8908</v>
      </c>
      <c r="N3048" s="113" t="s">
        <v>9526</v>
      </c>
      <c r="S3048" s="118" t="s">
        <v>139</v>
      </c>
      <c r="T3048" s="67" t="s">
        <v>140</v>
      </c>
    </row>
    <row r="3049" spans="1:21" ht="23.25">
      <c r="A3049" s="67" t="s">
        <v>134</v>
      </c>
      <c r="B3049" s="67" t="s">
        <v>9336</v>
      </c>
      <c r="C3049" s="118">
        <v>1704</v>
      </c>
      <c r="D3049" s="102" t="s">
        <v>9464</v>
      </c>
      <c r="E3049" s="118" t="s">
        <v>8909</v>
      </c>
      <c r="F3049" s="67" t="s">
        <v>136</v>
      </c>
      <c r="G3049" s="203">
        <v>0</v>
      </c>
      <c r="H3049" s="67" t="s">
        <v>162</v>
      </c>
      <c r="I3049" s="3">
        <v>0</v>
      </c>
      <c r="J3049" s="196">
        <v>39707</v>
      </c>
      <c r="K3049" s="67">
        <v>0</v>
      </c>
      <c r="L3049" s="123">
        <f t="shared" si="48"/>
        <v>30575</v>
      </c>
      <c r="M3049" s="118" t="s">
        <v>8909</v>
      </c>
      <c r="N3049" s="113" t="s">
        <v>9526</v>
      </c>
      <c r="S3049" s="118" t="s">
        <v>139</v>
      </c>
      <c r="T3049" s="67" t="s">
        <v>140</v>
      </c>
    </row>
    <row r="3050" spans="1:21" ht="23.25">
      <c r="A3050" s="67" t="s">
        <v>134</v>
      </c>
      <c r="B3050" s="67" t="s">
        <v>9336</v>
      </c>
      <c r="C3050" s="118">
        <v>1705</v>
      </c>
      <c r="D3050" s="118" t="s">
        <v>9465</v>
      </c>
      <c r="E3050" s="118" t="s">
        <v>8910</v>
      </c>
      <c r="F3050" s="67" t="s">
        <v>136</v>
      </c>
      <c r="G3050" s="203">
        <v>0</v>
      </c>
      <c r="H3050" s="67" t="s">
        <v>162</v>
      </c>
      <c r="I3050" s="3">
        <v>0</v>
      </c>
      <c r="J3050" s="196">
        <v>39707</v>
      </c>
      <c r="K3050" s="67">
        <v>0</v>
      </c>
      <c r="L3050" s="123">
        <f t="shared" si="48"/>
        <v>30575</v>
      </c>
      <c r="M3050" s="118" t="s">
        <v>8910</v>
      </c>
      <c r="N3050" s="113" t="s">
        <v>9526</v>
      </c>
      <c r="S3050" s="118" t="s">
        <v>139</v>
      </c>
      <c r="T3050" s="67" t="s">
        <v>140</v>
      </c>
    </row>
    <row r="3051" spans="1:21" ht="23.25">
      <c r="A3051" s="67" t="s">
        <v>134</v>
      </c>
      <c r="B3051" s="67" t="s">
        <v>9336</v>
      </c>
      <c r="C3051" s="118">
        <v>1710</v>
      </c>
      <c r="D3051" s="118" t="s">
        <v>9460</v>
      </c>
      <c r="E3051" s="118" t="s">
        <v>8911</v>
      </c>
      <c r="F3051" s="67" t="s">
        <v>136</v>
      </c>
      <c r="G3051" s="203">
        <v>0</v>
      </c>
      <c r="H3051" s="67" t="s">
        <v>162</v>
      </c>
      <c r="I3051" s="3">
        <v>0</v>
      </c>
      <c r="J3051" s="196">
        <v>39707</v>
      </c>
      <c r="K3051" s="67">
        <v>0</v>
      </c>
      <c r="L3051" s="123">
        <f t="shared" si="48"/>
        <v>30575</v>
      </c>
      <c r="M3051" s="118" t="s">
        <v>8911</v>
      </c>
      <c r="N3051" s="113" t="s">
        <v>9526</v>
      </c>
      <c r="S3051" s="118" t="s">
        <v>139</v>
      </c>
      <c r="T3051" s="67" t="s">
        <v>140</v>
      </c>
    </row>
    <row r="3052" spans="1:21" ht="23.25">
      <c r="A3052" s="67" t="s">
        <v>134</v>
      </c>
      <c r="B3052" s="67" t="s">
        <v>9336</v>
      </c>
      <c r="C3052" s="118">
        <v>1711</v>
      </c>
      <c r="D3052" s="118" t="s">
        <v>9461</v>
      </c>
      <c r="E3052" s="118" t="s">
        <v>8912</v>
      </c>
      <c r="F3052" s="67" t="s">
        <v>136</v>
      </c>
      <c r="G3052" s="203">
        <v>0</v>
      </c>
      <c r="H3052" s="67" t="s">
        <v>162</v>
      </c>
      <c r="I3052" s="3">
        <v>0</v>
      </c>
      <c r="J3052" s="196">
        <v>39707</v>
      </c>
      <c r="K3052" s="67">
        <v>0</v>
      </c>
      <c r="L3052" s="123">
        <f t="shared" si="48"/>
        <v>30575</v>
      </c>
      <c r="M3052" s="118" t="s">
        <v>8912</v>
      </c>
      <c r="N3052" s="113" t="s">
        <v>9526</v>
      </c>
      <c r="S3052" s="118" t="s">
        <v>139</v>
      </c>
      <c r="T3052" s="67" t="s">
        <v>140</v>
      </c>
    </row>
    <row r="3053" spans="1:21" ht="23.25">
      <c r="A3053" s="67" t="s">
        <v>134</v>
      </c>
      <c r="B3053" s="67" t="s">
        <v>9336</v>
      </c>
      <c r="C3053" s="118">
        <v>1714</v>
      </c>
      <c r="D3053" s="118" t="s">
        <v>5641</v>
      </c>
      <c r="E3053" s="118" t="s">
        <v>8913</v>
      </c>
      <c r="F3053" s="67" t="s">
        <v>136</v>
      </c>
      <c r="G3053" s="203">
        <v>0</v>
      </c>
      <c r="H3053" s="67" t="s">
        <v>162</v>
      </c>
      <c r="I3053" s="3">
        <v>0</v>
      </c>
      <c r="J3053" s="196">
        <v>39707</v>
      </c>
      <c r="K3053" s="67">
        <v>0</v>
      </c>
      <c r="L3053" s="123">
        <f t="shared" si="48"/>
        <v>30575</v>
      </c>
      <c r="M3053" s="118" t="s">
        <v>8913</v>
      </c>
      <c r="N3053" s="113" t="s">
        <v>9526</v>
      </c>
      <c r="S3053" s="118" t="s">
        <v>139</v>
      </c>
      <c r="T3053" s="67" t="s">
        <v>140</v>
      </c>
    </row>
    <row r="3054" spans="1:21" ht="23.25">
      <c r="A3054" s="67" t="s">
        <v>9529</v>
      </c>
      <c r="B3054" s="67" t="s">
        <v>9336</v>
      </c>
      <c r="C3054" s="118">
        <v>1715</v>
      </c>
      <c r="D3054" s="118"/>
      <c r="E3054" s="118" t="s">
        <v>8914</v>
      </c>
      <c r="F3054" s="67" t="s">
        <v>9524</v>
      </c>
      <c r="G3054" s="203">
        <v>0</v>
      </c>
      <c r="H3054" s="67" t="s">
        <v>162</v>
      </c>
      <c r="I3054" s="3">
        <v>0</v>
      </c>
      <c r="J3054" s="196">
        <v>39707</v>
      </c>
      <c r="K3054" s="67">
        <v>0</v>
      </c>
      <c r="L3054" s="123"/>
      <c r="M3054" s="118"/>
      <c r="N3054" s="113" t="s">
        <v>9524</v>
      </c>
      <c r="S3054" s="118" t="s">
        <v>138</v>
      </c>
      <c r="T3054" s="118" t="s">
        <v>138</v>
      </c>
      <c r="U3054" s="118" t="s">
        <v>138</v>
      </c>
    </row>
    <row r="3055" spans="1:21" ht="23.25">
      <c r="A3055" s="67" t="s">
        <v>134</v>
      </c>
      <c r="B3055" s="67" t="s">
        <v>9336</v>
      </c>
      <c r="C3055" s="118">
        <v>1720</v>
      </c>
      <c r="D3055" s="118" t="s">
        <v>5652</v>
      </c>
      <c r="E3055" s="118" t="s">
        <v>8915</v>
      </c>
      <c r="F3055" s="67" t="s">
        <v>136</v>
      </c>
      <c r="G3055" s="203">
        <v>0</v>
      </c>
      <c r="H3055" s="67" t="s">
        <v>162</v>
      </c>
      <c r="I3055" s="3">
        <v>0</v>
      </c>
      <c r="J3055" s="196">
        <v>39707</v>
      </c>
      <c r="K3055" s="67">
        <v>0</v>
      </c>
      <c r="L3055" s="123">
        <f t="shared" si="48"/>
        <v>30575</v>
      </c>
      <c r="M3055" s="118" t="s">
        <v>8915</v>
      </c>
      <c r="N3055" s="113" t="s">
        <v>9526</v>
      </c>
      <c r="S3055" s="118" t="s">
        <v>139</v>
      </c>
      <c r="T3055" s="67" t="s">
        <v>140</v>
      </c>
    </row>
    <row r="3056" spans="1:21" ht="23.25">
      <c r="A3056" s="67" t="s">
        <v>134</v>
      </c>
      <c r="B3056" s="67" t="s">
        <v>9336</v>
      </c>
      <c r="C3056" s="118">
        <v>1723</v>
      </c>
      <c r="D3056" s="118" t="s">
        <v>9466</v>
      </c>
      <c r="E3056" s="118" t="s">
        <v>8916</v>
      </c>
      <c r="F3056" s="67" t="s">
        <v>136</v>
      </c>
      <c r="G3056" s="203">
        <v>0</v>
      </c>
      <c r="H3056" s="67" t="s">
        <v>162</v>
      </c>
      <c r="I3056" s="3">
        <v>0</v>
      </c>
      <c r="J3056" s="196">
        <v>39707</v>
      </c>
      <c r="K3056" s="67">
        <v>0</v>
      </c>
      <c r="L3056" s="123">
        <f t="shared" si="48"/>
        <v>30575</v>
      </c>
      <c r="M3056" s="118" t="s">
        <v>8916</v>
      </c>
      <c r="N3056" s="113" t="s">
        <v>9526</v>
      </c>
      <c r="S3056" s="118" t="s">
        <v>139</v>
      </c>
      <c r="T3056" s="67" t="s">
        <v>140</v>
      </c>
    </row>
    <row r="3057" spans="1:21" ht="23.25">
      <c r="A3057" s="67" t="s">
        <v>134</v>
      </c>
      <c r="B3057" s="67" t="s">
        <v>9336</v>
      </c>
      <c r="C3057" s="118">
        <v>1724</v>
      </c>
      <c r="D3057" s="118" t="s">
        <v>9415</v>
      </c>
      <c r="E3057" s="118" t="s">
        <v>8917</v>
      </c>
      <c r="F3057" s="67" t="s">
        <v>136</v>
      </c>
      <c r="G3057" s="203">
        <v>0</v>
      </c>
      <c r="H3057" s="67" t="s">
        <v>162</v>
      </c>
      <c r="I3057" s="3">
        <v>0</v>
      </c>
      <c r="J3057" s="196">
        <v>39707</v>
      </c>
      <c r="K3057" s="67">
        <v>0</v>
      </c>
      <c r="L3057" s="123">
        <f t="shared" ref="L3057:L3120" si="49">DATE(YEAR(J3057)-25,MONTH(J3057),DAY(J3057))</f>
        <v>30575</v>
      </c>
      <c r="M3057" s="118" t="s">
        <v>8917</v>
      </c>
      <c r="N3057" s="113" t="s">
        <v>9526</v>
      </c>
      <c r="S3057" s="118" t="s">
        <v>139</v>
      </c>
      <c r="T3057" s="67" t="s">
        <v>140</v>
      </c>
    </row>
    <row r="3058" spans="1:21" ht="23.25">
      <c r="A3058" s="67" t="s">
        <v>134</v>
      </c>
      <c r="B3058" s="67" t="s">
        <v>9336</v>
      </c>
      <c r="C3058" s="118">
        <v>1725</v>
      </c>
      <c r="D3058" s="118" t="s">
        <v>5500</v>
      </c>
      <c r="E3058" s="118" t="s">
        <v>8918</v>
      </c>
      <c r="F3058" s="67" t="s">
        <v>136</v>
      </c>
      <c r="G3058" s="203">
        <v>0</v>
      </c>
      <c r="H3058" s="67" t="s">
        <v>162</v>
      </c>
      <c r="I3058" s="3">
        <v>0</v>
      </c>
      <c r="J3058" s="196">
        <v>39707</v>
      </c>
      <c r="K3058" s="67">
        <v>0</v>
      </c>
      <c r="L3058" s="123">
        <f t="shared" si="49"/>
        <v>30575</v>
      </c>
      <c r="M3058" s="118" t="s">
        <v>8918</v>
      </c>
      <c r="N3058" s="113" t="s">
        <v>9526</v>
      </c>
      <c r="S3058" s="118" t="s">
        <v>139</v>
      </c>
      <c r="T3058" s="67" t="s">
        <v>140</v>
      </c>
    </row>
    <row r="3059" spans="1:21" ht="23.25">
      <c r="A3059" s="67" t="s">
        <v>9529</v>
      </c>
      <c r="B3059" s="67" t="s">
        <v>9336</v>
      </c>
      <c r="C3059" s="118">
        <v>1726</v>
      </c>
      <c r="D3059" s="118"/>
      <c r="E3059" s="118" t="s">
        <v>8919</v>
      </c>
      <c r="F3059" s="67" t="s">
        <v>9524</v>
      </c>
      <c r="G3059" s="203">
        <v>0</v>
      </c>
      <c r="H3059" s="67" t="s">
        <v>162</v>
      </c>
      <c r="I3059" s="3">
        <v>0</v>
      </c>
      <c r="J3059" s="196">
        <v>39707</v>
      </c>
      <c r="K3059" s="67">
        <v>0</v>
      </c>
      <c r="L3059" s="123"/>
      <c r="M3059" s="118"/>
      <c r="N3059" s="113" t="s">
        <v>9524</v>
      </c>
      <c r="S3059" s="118" t="s">
        <v>138</v>
      </c>
      <c r="T3059" s="118" t="s">
        <v>138</v>
      </c>
      <c r="U3059" s="118" t="s">
        <v>138</v>
      </c>
    </row>
    <row r="3060" spans="1:21" ht="23.25">
      <c r="A3060" s="67" t="s">
        <v>134</v>
      </c>
      <c r="B3060" s="67" t="s">
        <v>9336</v>
      </c>
      <c r="C3060" s="118">
        <v>1728</v>
      </c>
      <c r="D3060" s="118" t="s">
        <v>9371</v>
      </c>
      <c r="E3060" s="118" t="s">
        <v>8920</v>
      </c>
      <c r="F3060" s="67" t="s">
        <v>136</v>
      </c>
      <c r="G3060" s="203">
        <v>0</v>
      </c>
      <c r="H3060" s="67" t="s">
        <v>162</v>
      </c>
      <c r="I3060" s="3">
        <v>0</v>
      </c>
      <c r="J3060" s="196">
        <v>39707</v>
      </c>
      <c r="K3060" s="67">
        <v>0</v>
      </c>
      <c r="L3060" s="123">
        <f t="shared" si="49"/>
        <v>30575</v>
      </c>
      <c r="M3060" s="118" t="s">
        <v>8920</v>
      </c>
      <c r="N3060" s="113" t="s">
        <v>9526</v>
      </c>
      <c r="S3060" s="118" t="s">
        <v>139</v>
      </c>
      <c r="T3060" s="67" t="s">
        <v>140</v>
      </c>
    </row>
    <row r="3061" spans="1:21" ht="23.25">
      <c r="A3061" s="67" t="s">
        <v>134</v>
      </c>
      <c r="B3061" s="67" t="s">
        <v>9336</v>
      </c>
      <c r="C3061" s="118">
        <v>1730</v>
      </c>
      <c r="D3061" s="118" t="s">
        <v>5488</v>
      </c>
      <c r="E3061" s="118" t="s">
        <v>8921</v>
      </c>
      <c r="F3061" s="67" t="s">
        <v>136</v>
      </c>
      <c r="G3061" s="203">
        <v>0</v>
      </c>
      <c r="H3061" s="67" t="s">
        <v>162</v>
      </c>
      <c r="I3061" s="3">
        <v>0</v>
      </c>
      <c r="J3061" s="196">
        <v>39707</v>
      </c>
      <c r="K3061" s="67">
        <v>0</v>
      </c>
      <c r="L3061" s="123">
        <f t="shared" si="49"/>
        <v>30575</v>
      </c>
      <c r="M3061" s="118" t="s">
        <v>8921</v>
      </c>
      <c r="N3061" s="113" t="s">
        <v>9526</v>
      </c>
      <c r="S3061" s="118" t="s">
        <v>139</v>
      </c>
      <c r="T3061" s="67" t="s">
        <v>140</v>
      </c>
    </row>
    <row r="3062" spans="1:21" ht="23.25">
      <c r="A3062" s="67" t="s">
        <v>134</v>
      </c>
      <c r="B3062" s="67" t="s">
        <v>9336</v>
      </c>
      <c r="C3062" s="118">
        <v>1731</v>
      </c>
      <c r="D3062" s="118" t="s">
        <v>5594</v>
      </c>
      <c r="E3062" s="118" t="s">
        <v>8922</v>
      </c>
      <c r="F3062" s="67" t="s">
        <v>136</v>
      </c>
      <c r="G3062" s="203">
        <v>0</v>
      </c>
      <c r="H3062" s="67" t="s">
        <v>162</v>
      </c>
      <c r="I3062" s="3">
        <v>0</v>
      </c>
      <c r="J3062" s="196">
        <v>39707</v>
      </c>
      <c r="K3062" s="67">
        <v>0</v>
      </c>
      <c r="L3062" s="123">
        <f t="shared" si="49"/>
        <v>30575</v>
      </c>
      <c r="M3062" s="118" t="s">
        <v>8922</v>
      </c>
      <c r="N3062" s="113" t="s">
        <v>9526</v>
      </c>
      <c r="S3062" s="118" t="s">
        <v>139</v>
      </c>
      <c r="T3062" s="67" t="s">
        <v>140</v>
      </c>
    </row>
    <row r="3063" spans="1:21" ht="23.25">
      <c r="A3063" s="67" t="s">
        <v>134</v>
      </c>
      <c r="B3063" s="67" t="s">
        <v>9336</v>
      </c>
      <c r="C3063" s="118">
        <v>1732</v>
      </c>
      <c r="D3063" s="118" t="s">
        <v>9372</v>
      </c>
      <c r="E3063" s="118" t="s">
        <v>8923</v>
      </c>
      <c r="F3063" s="67" t="s">
        <v>136</v>
      </c>
      <c r="G3063" s="203">
        <v>0</v>
      </c>
      <c r="H3063" s="67" t="s">
        <v>162</v>
      </c>
      <c r="I3063" s="3">
        <v>0</v>
      </c>
      <c r="J3063" s="196">
        <v>39707</v>
      </c>
      <c r="K3063" s="67">
        <v>0</v>
      </c>
      <c r="L3063" s="123">
        <f t="shared" si="49"/>
        <v>30575</v>
      </c>
      <c r="M3063" s="118" t="s">
        <v>8923</v>
      </c>
      <c r="N3063" s="113" t="s">
        <v>9526</v>
      </c>
      <c r="S3063" s="118" t="s">
        <v>139</v>
      </c>
      <c r="T3063" s="67" t="s">
        <v>140</v>
      </c>
    </row>
    <row r="3064" spans="1:21" ht="23.25">
      <c r="A3064" s="67" t="s">
        <v>134</v>
      </c>
      <c r="B3064" s="67" t="s">
        <v>9336</v>
      </c>
      <c r="C3064" s="118">
        <v>1735</v>
      </c>
      <c r="D3064" s="118" t="s">
        <v>5531</v>
      </c>
      <c r="E3064" s="118" t="s">
        <v>8924</v>
      </c>
      <c r="F3064" s="67" t="s">
        <v>136</v>
      </c>
      <c r="G3064" s="203">
        <v>0</v>
      </c>
      <c r="H3064" s="67" t="s">
        <v>162</v>
      </c>
      <c r="I3064" s="3">
        <v>0</v>
      </c>
      <c r="J3064" s="196">
        <v>39707</v>
      </c>
      <c r="K3064" s="67">
        <v>0</v>
      </c>
      <c r="L3064" s="123">
        <f t="shared" si="49"/>
        <v>30575</v>
      </c>
      <c r="M3064" s="118" t="s">
        <v>8924</v>
      </c>
      <c r="N3064" s="113" t="s">
        <v>9526</v>
      </c>
      <c r="S3064" s="118" t="s">
        <v>139</v>
      </c>
      <c r="T3064" s="67" t="s">
        <v>140</v>
      </c>
    </row>
    <row r="3065" spans="1:21" ht="23.25">
      <c r="A3065" s="67" t="s">
        <v>134</v>
      </c>
      <c r="B3065" s="67" t="s">
        <v>9336</v>
      </c>
      <c r="C3065" s="118">
        <v>1736</v>
      </c>
      <c r="D3065" s="118" t="s">
        <v>5531</v>
      </c>
      <c r="E3065" s="118" t="s">
        <v>8925</v>
      </c>
      <c r="F3065" s="67" t="s">
        <v>9525</v>
      </c>
      <c r="G3065" s="203">
        <v>0</v>
      </c>
      <c r="H3065" s="67" t="s">
        <v>162</v>
      </c>
      <c r="I3065" s="3">
        <v>0</v>
      </c>
      <c r="J3065" s="196">
        <v>39707</v>
      </c>
      <c r="K3065" s="67">
        <v>0</v>
      </c>
      <c r="L3065" s="123">
        <f t="shared" si="49"/>
        <v>30575</v>
      </c>
      <c r="M3065" s="118" t="s">
        <v>8925</v>
      </c>
      <c r="N3065" s="113" t="s">
        <v>9526</v>
      </c>
      <c r="S3065" s="118" t="s">
        <v>139</v>
      </c>
      <c r="T3065" s="67" t="s">
        <v>140</v>
      </c>
    </row>
    <row r="3066" spans="1:21" ht="23.25">
      <c r="A3066" s="67" t="s">
        <v>134</v>
      </c>
      <c r="B3066" s="67" t="s">
        <v>9336</v>
      </c>
      <c r="C3066" s="118">
        <v>1738</v>
      </c>
      <c r="D3066" s="118" t="s">
        <v>9468</v>
      </c>
      <c r="E3066" s="118" t="s">
        <v>8926</v>
      </c>
      <c r="F3066" s="67" t="s">
        <v>136</v>
      </c>
      <c r="G3066" s="203">
        <v>0</v>
      </c>
      <c r="H3066" s="67" t="s">
        <v>162</v>
      </c>
      <c r="I3066" s="3">
        <v>0</v>
      </c>
      <c r="J3066" s="196">
        <v>39707</v>
      </c>
      <c r="K3066" s="67">
        <v>0</v>
      </c>
      <c r="L3066" s="123">
        <f t="shared" si="49"/>
        <v>30575</v>
      </c>
      <c r="M3066" s="118" t="s">
        <v>8926</v>
      </c>
      <c r="N3066" s="113" t="s">
        <v>9526</v>
      </c>
      <c r="S3066" s="118" t="s">
        <v>139</v>
      </c>
      <c r="T3066" s="67" t="s">
        <v>140</v>
      </c>
    </row>
    <row r="3067" spans="1:21" ht="23.25">
      <c r="A3067" s="67" t="s">
        <v>134</v>
      </c>
      <c r="B3067" s="67" t="s">
        <v>9336</v>
      </c>
      <c r="C3067" s="118">
        <v>1739</v>
      </c>
      <c r="D3067" s="118" t="s">
        <v>9468</v>
      </c>
      <c r="E3067" s="118" t="s">
        <v>8927</v>
      </c>
      <c r="F3067" s="67" t="s">
        <v>136</v>
      </c>
      <c r="G3067" s="203">
        <v>0</v>
      </c>
      <c r="H3067" s="67" t="s">
        <v>162</v>
      </c>
      <c r="I3067" s="3">
        <v>0</v>
      </c>
      <c r="J3067" s="196">
        <v>39707</v>
      </c>
      <c r="K3067" s="67">
        <v>0</v>
      </c>
      <c r="L3067" s="123">
        <f t="shared" si="49"/>
        <v>30575</v>
      </c>
      <c r="M3067" s="118" t="s">
        <v>8927</v>
      </c>
      <c r="N3067" s="113" t="s">
        <v>9526</v>
      </c>
      <c r="S3067" s="118" t="s">
        <v>139</v>
      </c>
      <c r="T3067" s="67" t="s">
        <v>140</v>
      </c>
    </row>
    <row r="3068" spans="1:21" ht="23.25">
      <c r="A3068" s="67" t="s">
        <v>134</v>
      </c>
      <c r="B3068" s="67" t="s">
        <v>9336</v>
      </c>
      <c r="C3068" s="118">
        <v>1740</v>
      </c>
      <c r="D3068" s="118" t="s">
        <v>5668</v>
      </c>
      <c r="E3068" s="118" t="s">
        <v>8928</v>
      </c>
      <c r="F3068" s="67" t="s">
        <v>136</v>
      </c>
      <c r="G3068" s="203">
        <v>0</v>
      </c>
      <c r="H3068" s="67" t="s">
        <v>162</v>
      </c>
      <c r="I3068" s="3">
        <v>0</v>
      </c>
      <c r="J3068" s="196">
        <v>39707</v>
      </c>
      <c r="K3068" s="67">
        <v>0</v>
      </c>
      <c r="L3068" s="123">
        <f t="shared" si="49"/>
        <v>30575</v>
      </c>
      <c r="M3068" s="118" t="s">
        <v>8928</v>
      </c>
      <c r="N3068" s="113" t="s">
        <v>9526</v>
      </c>
      <c r="S3068" s="118" t="s">
        <v>139</v>
      </c>
      <c r="T3068" s="67" t="s">
        <v>140</v>
      </c>
    </row>
    <row r="3069" spans="1:21" ht="23.25">
      <c r="A3069" s="67" t="s">
        <v>134</v>
      </c>
      <c r="B3069" s="67" t="s">
        <v>9336</v>
      </c>
      <c r="C3069" s="118">
        <v>1743</v>
      </c>
      <c r="D3069" s="118" t="s">
        <v>5563</v>
      </c>
      <c r="E3069" s="118" t="s">
        <v>8929</v>
      </c>
      <c r="F3069" s="67" t="s">
        <v>9525</v>
      </c>
      <c r="G3069" s="203">
        <v>0</v>
      </c>
      <c r="H3069" s="67" t="s">
        <v>162</v>
      </c>
      <c r="I3069" s="3">
        <v>0</v>
      </c>
      <c r="J3069" s="196">
        <v>39707</v>
      </c>
      <c r="K3069" s="67">
        <v>0</v>
      </c>
      <c r="L3069" s="123">
        <f t="shared" si="49"/>
        <v>30575</v>
      </c>
      <c r="M3069" s="118" t="s">
        <v>8929</v>
      </c>
      <c r="N3069" s="113" t="s">
        <v>9526</v>
      </c>
      <c r="S3069" s="118" t="s">
        <v>139</v>
      </c>
      <c r="T3069" s="67" t="s">
        <v>140</v>
      </c>
    </row>
    <row r="3070" spans="1:21" ht="23.25">
      <c r="A3070" s="67" t="s">
        <v>134</v>
      </c>
      <c r="B3070" s="67" t="s">
        <v>9336</v>
      </c>
      <c r="C3070" s="118">
        <v>1744</v>
      </c>
      <c r="D3070" s="118" t="s">
        <v>5563</v>
      </c>
      <c r="E3070" s="118" t="s">
        <v>8930</v>
      </c>
      <c r="F3070" s="67" t="s">
        <v>9525</v>
      </c>
      <c r="G3070" s="203">
        <v>0</v>
      </c>
      <c r="H3070" s="67" t="s">
        <v>162</v>
      </c>
      <c r="I3070" s="3">
        <v>0</v>
      </c>
      <c r="J3070" s="196">
        <v>39707</v>
      </c>
      <c r="K3070" s="67">
        <v>0</v>
      </c>
      <c r="L3070" s="123">
        <f t="shared" si="49"/>
        <v>30575</v>
      </c>
      <c r="M3070" s="118" t="s">
        <v>8930</v>
      </c>
      <c r="N3070" s="113" t="s">
        <v>9526</v>
      </c>
      <c r="S3070" s="118" t="s">
        <v>139</v>
      </c>
      <c r="T3070" s="67" t="s">
        <v>140</v>
      </c>
    </row>
    <row r="3071" spans="1:21" ht="23.25">
      <c r="A3071" s="67" t="s">
        <v>134</v>
      </c>
      <c r="B3071" s="67" t="s">
        <v>9336</v>
      </c>
      <c r="C3071" s="118">
        <v>1745</v>
      </c>
      <c r="D3071" s="118" t="s">
        <v>5563</v>
      </c>
      <c r="E3071" s="118" t="s">
        <v>8931</v>
      </c>
      <c r="F3071" s="67" t="s">
        <v>9525</v>
      </c>
      <c r="G3071" s="203">
        <v>0</v>
      </c>
      <c r="H3071" s="67" t="s">
        <v>162</v>
      </c>
      <c r="I3071" s="3">
        <v>0</v>
      </c>
      <c r="J3071" s="196">
        <v>39707</v>
      </c>
      <c r="K3071" s="67">
        <v>0</v>
      </c>
      <c r="L3071" s="123">
        <f t="shared" si="49"/>
        <v>30575</v>
      </c>
      <c r="M3071" s="118" t="s">
        <v>8931</v>
      </c>
      <c r="N3071" s="113" t="s">
        <v>9526</v>
      </c>
      <c r="S3071" s="118" t="s">
        <v>139</v>
      </c>
      <c r="T3071" s="67" t="s">
        <v>140</v>
      </c>
    </row>
    <row r="3072" spans="1:21" ht="23.25">
      <c r="A3072" s="67" t="s">
        <v>134</v>
      </c>
      <c r="B3072" s="67" t="s">
        <v>9336</v>
      </c>
      <c r="C3072" s="118">
        <v>1746</v>
      </c>
      <c r="D3072" s="118" t="s">
        <v>9373</v>
      </c>
      <c r="E3072" s="118" t="s">
        <v>8932</v>
      </c>
      <c r="F3072" s="67" t="s">
        <v>136</v>
      </c>
      <c r="G3072" s="203">
        <v>0</v>
      </c>
      <c r="H3072" s="67" t="s">
        <v>162</v>
      </c>
      <c r="I3072" s="3">
        <v>0</v>
      </c>
      <c r="J3072" s="196">
        <v>39707</v>
      </c>
      <c r="K3072" s="67">
        <v>0</v>
      </c>
      <c r="L3072" s="123">
        <f t="shared" si="49"/>
        <v>30575</v>
      </c>
      <c r="M3072" s="118" t="s">
        <v>8932</v>
      </c>
      <c r="N3072" s="113" t="s">
        <v>9526</v>
      </c>
      <c r="S3072" s="118" t="s">
        <v>139</v>
      </c>
      <c r="T3072" s="67" t="s">
        <v>140</v>
      </c>
    </row>
    <row r="3073" spans="1:20" ht="23.25">
      <c r="A3073" s="67" t="s">
        <v>134</v>
      </c>
      <c r="B3073" s="67" t="s">
        <v>9336</v>
      </c>
      <c r="C3073" s="118">
        <v>1764</v>
      </c>
      <c r="D3073" s="118" t="s">
        <v>5484</v>
      </c>
      <c r="E3073" s="118" t="s">
        <v>8933</v>
      </c>
      <c r="F3073" s="67" t="s">
        <v>136</v>
      </c>
      <c r="G3073" s="203">
        <v>0</v>
      </c>
      <c r="H3073" s="67" t="s">
        <v>162</v>
      </c>
      <c r="I3073" s="3">
        <v>0</v>
      </c>
      <c r="J3073" s="196">
        <v>39707</v>
      </c>
      <c r="K3073" s="67">
        <v>0</v>
      </c>
      <c r="L3073" s="123">
        <f t="shared" si="49"/>
        <v>30575</v>
      </c>
      <c r="M3073" s="118" t="s">
        <v>8933</v>
      </c>
      <c r="N3073" s="113" t="s">
        <v>9526</v>
      </c>
      <c r="S3073" s="118" t="s">
        <v>139</v>
      </c>
      <c r="T3073" s="67" t="s">
        <v>140</v>
      </c>
    </row>
    <row r="3074" spans="1:20" ht="23.25">
      <c r="A3074" s="67" t="s">
        <v>134</v>
      </c>
      <c r="B3074" s="67" t="s">
        <v>9336</v>
      </c>
      <c r="C3074" s="118">
        <v>1783</v>
      </c>
      <c r="D3074" s="118" t="s">
        <v>5696</v>
      </c>
      <c r="E3074" s="118" t="s">
        <v>8934</v>
      </c>
      <c r="F3074" s="67" t="s">
        <v>136</v>
      </c>
      <c r="G3074" s="203">
        <v>0</v>
      </c>
      <c r="H3074" s="67" t="s">
        <v>162</v>
      </c>
      <c r="I3074" s="3">
        <v>0</v>
      </c>
      <c r="J3074" s="196">
        <v>39707</v>
      </c>
      <c r="K3074" s="67">
        <v>0</v>
      </c>
      <c r="L3074" s="123">
        <f t="shared" si="49"/>
        <v>30575</v>
      </c>
      <c r="M3074" s="118" t="s">
        <v>8934</v>
      </c>
      <c r="N3074" s="113" t="s">
        <v>9526</v>
      </c>
      <c r="S3074" s="118" t="s">
        <v>139</v>
      </c>
      <c r="T3074" s="67" t="s">
        <v>140</v>
      </c>
    </row>
    <row r="3075" spans="1:20" ht="23.25">
      <c r="A3075" s="67" t="s">
        <v>134</v>
      </c>
      <c r="B3075" s="67" t="s">
        <v>9336</v>
      </c>
      <c r="C3075" s="118">
        <v>1784</v>
      </c>
      <c r="D3075" s="118" t="s">
        <v>5591</v>
      </c>
      <c r="E3075" s="118" t="s">
        <v>8935</v>
      </c>
      <c r="F3075" s="67" t="s">
        <v>136</v>
      </c>
      <c r="G3075" s="203">
        <v>0</v>
      </c>
      <c r="H3075" s="67" t="s">
        <v>162</v>
      </c>
      <c r="I3075" s="3">
        <v>0</v>
      </c>
      <c r="J3075" s="196">
        <v>39707</v>
      </c>
      <c r="K3075" s="67">
        <v>0</v>
      </c>
      <c r="L3075" s="123">
        <f t="shared" si="49"/>
        <v>30575</v>
      </c>
      <c r="M3075" s="118" t="s">
        <v>8935</v>
      </c>
      <c r="N3075" s="113" t="s">
        <v>9526</v>
      </c>
      <c r="S3075" s="118" t="s">
        <v>139</v>
      </c>
      <c r="T3075" s="67" t="s">
        <v>140</v>
      </c>
    </row>
    <row r="3076" spans="1:20" ht="23.25">
      <c r="A3076" s="67" t="s">
        <v>134</v>
      </c>
      <c r="B3076" s="67" t="s">
        <v>9336</v>
      </c>
      <c r="C3076" s="118">
        <v>1787</v>
      </c>
      <c r="D3076" s="118" t="s">
        <v>5500</v>
      </c>
      <c r="E3076" s="118" t="s">
        <v>8936</v>
      </c>
      <c r="F3076" s="67" t="s">
        <v>136</v>
      </c>
      <c r="G3076" s="203">
        <v>0</v>
      </c>
      <c r="H3076" s="67" t="s">
        <v>162</v>
      </c>
      <c r="I3076" s="3">
        <v>0</v>
      </c>
      <c r="J3076" s="196">
        <v>39707</v>
      </c>
      <c r="K3076" s="67">
        <v>0</v>
      </c>
      <c r="L3076" s="123">
        <f t="shared" si="49"/>
        <v>30575</v>
      </c>
      <c r="M3076" s="118" t="s">
        <v>8936</v>
      </c>
      <c r="N3076" s="113" t="s">
        <v>9526</v>
      </c>
      <c r="S3076" s="118" t="s">
        <v>139</v>
      </c>
      <c r="T3076" s="67" t="s">
        <v>140</v>
      </c>
    </row>
    <row r="3077" spans="1:20" ht="23.25">
      <c r="A3077" s="67" t="s">
        <v>134</v>
      </c>
      <c r="B3077" s="67" t="s">
        <v>9336</v>
      </c>
      <c r="C3077" s="118">
        <v>1793</v>
      </c>
      <c r="D3077" s="118" t="s">
        <v>5527</v>
      </c>
      <c r="E3077" s="118" t="s">
        <v>8937</v>
      </c>
      <c r="F3077" s="67" t="s">
        <v>9525</v>
      </c>
      <c r="G3077" s="203">
        <v>0</v>
      </c>
      <c r="H3077" s="67" t="s">
        <v>162</v>
      </c>
      <c r="I3077" s="3">
        <v>0</v>
      </c>
      <c r="J3077" s="196">
        <v>39707</v>
      </c>
      <c r="K3077" s="67">
        <v>0</v>
      </c>
      <c r="L3077" s="123">
        <f t="shared" si="49"/>
        <v>30575</v>
      </c>
      <c r="M3077" s="118" t="s">
        <v>8937</v>
      </c>
      <c r="N3077" s="113" t="s">
        <v>9526</v>
      </c>
      <c r="S3077" s="118" t="s">
        <v>139</v>
      </c>
      <c r="T3077" s="67" t="s">
        <v>140</v>
      </c>
    </row>
    <row r="3078" spans="1:20" ht="23.25">
      <c r="A3078" s="67" t="s">
        <v>134</v>
      </c>
      <c r="B3078" s="67" t="s">
        <v>9336</v>
      </c>
      <c r="C3078" s="118">
        <v>1794</v>
      </c>
      <c r="D3078" s="118" t="s">
        <v>5522</v>
      </c>
      <c r="E3078" s="118" t="s">
        <v>8938</v>
      </c>
      <c r="F3078" s="67" t="s">
        <v>136</v>
      </c>
      <c r="G3078" s="203">
        <v>0</v>
      </c>
      <c r="H3078" s="67" t="s">
        <v>162</v>
      </c>
      <c r="I3078" s="3">
        <v>0</v>
      </c>
      <c r="J3078" s="196">
        <v>39707</v>
      </c>
      <c r="K3078" s="67">
        <v>0</v>
      </c>
      <c r="L3078" s="123">
        <f t="shared" si="49"/>
        <v>30575</v>
      </c>
      <c r="M3078" s="118" t="s">
        <v>8938</v>
      </c>
      <c r="N3078" s="113" t="s">
        <v>9526</v>
      </c>
      <c r="S3078" s="118" t="s">
        <v>139</v>
      </c>
      <c r="T3078" s="67" t="s">
        <v>140</v>
      </c>
    </row>
    <row r="3079" spans="1:20" ht="23.25">
      <c r="A3079" s="67" t="s">
        <v>134</v>
      </c>
      <c r="B3079" s="67" t="s">
        <v>9336</v>
      </c>
      <c r="C3079" s="118">
        <v>1795</v>
      </c>
      <c r="D3079" s="118" t="s">
        <v>5500</v>
      </c>
      <c r="E3079" s="118" t="s">
        <v>8939</v>
      </c>
      <c r="F3079" s="67" t="s">
        <v>136</v>
      </c>
      <c r="G3079" s="203">
        <v>0</v>
      </c>
      <c r="H3079" s="67" t="s">
        <v>162</v>
      </c>
      <c r="I3079" s="3">
        <v>0</v>
      </c>
      <c r="J3079" s="196">
        <v>39707</v>
      </c>
      <c r="K3079" s="67">
        <v>0</v>
      </c>
      <c r="L3079" s="123">
        <f t="shared" si="49"/>
        <v>30575</v>
      </c>
      <c r="M3079" s="118" t="s">
        <v>8939</v>
      </c>
      <c r="N3079" s="113" t="s">
        <v>9526</v>
      </c>
      <c r="S3079" s="118" t="s">
        <v>139</v>
      </c>
      <c r="T3079" s="67" t="s">
        <v>140</v>
      </c>
    </row>
    <row r="3080" spans="1:20" ht="23.25">
      <c r="A3080" s="67" t="s">
        <v>134</v>
      </c>
      <c r="B3080" s="67" t="s">
        <v>9336</v>
      </c>
      <c r="C3080" s="118">
        <v>1796</v>
      </c>
      <c r="D3080" s="118" t="s">
        <v>172</v>
      </c>
      <c r="E3080" s="118" t="s">
        <v>8940</v>
      </c>
      <c r="F3080" s="67" t="s">
        <v>136</v>
      </c>
      <c r="G3080" s="203">
        <v>0</v>
      </c>
      <c r="H3080" s="67" t="s">
        <v>162</v>
      </c>
      <c r="I3080" s="3">
        <v>0</v>
      </c>
      <c r="J3080" s="196">
        <v>39707</v>
      </c>
      <c r="K3080" s="67">
        <v>0</v>
      </c>
      <c r="L3080" s="123">
        <f t="shared" si="49"/>
        <v>30575</v>
      </c>
      <c r="M3080" s="118" t="s">
        <v>8940</v>
      </c>
      <c r="N3080" s="113" t="s">
        <v>9526</v>
      </c>
      <c r="S3080" s="118" t="s">
        <v>139</v>
      </c>
      <c r="T3080" s="67" t="s">
        <v>140</v>
      </c>
    </row>
    <row r="3081" spans="1:20" ht="23.25">
      <c r="A3081" s="67" t="s">
        <v>134</v>
      </c>
      <c r="B3081" s="67" t="s">
        <v>9336</v>
      </c>
      <c r="C3081" s="118">
        <v>1801</v>
      </c>
      <c r="D3081" s="118" t="s">
        <v>5540</v>
      </c>
      <c r="E3081" s="118" t="s">
        <v>8941</v>
      </c>
      <c r="F3081" s="67" t="s">
        <v>136</v>
      </c>
      <c r="G3081" s="203">
        <v>0</v>
      </c>
      <c r="H3081" s="67" t="s">
        <v>162</v>
      </c>
      <c r="I3081" s="3">
        <v>0</v>
      </c>
      <c r="J3081" s="196">
        <v>39707</v>
      </c>
      <c r="K3081" s="67">
        <v>0</v>
      </c>
      <c r="L3081" s="123">
        <f t="shared" si="49"/>
        <v>30575</v>
      </c>
      <c r="M3081" s="118" t="s">
        <v>8941</v>
      </c>
      <c r="N3081" s="113" t="s">
        <v>9526</v>
      </c>
      <c r="S3081" s="118" t="s">
        <v>139</v>
      </c>
      <c r="T3081" s="67" t="s">
        <v>140</v>
      </c>
    </row>
    <row r="3082" spans="1:20" ht="23.25">
      <c r="A3082" s="67" t="s">
        <v>134</v>
      </c>
      <c r="B3082" s="67" t="s">
        <v>9336</v>
      </c>
      <c r="C3082" s="118">
        <v>1810</v>
      </c>
      <c r="D3082" s="118" t="s">
        <v>9466</v>
      </c>
      <c r="E3082" s="118" t="s">
        <v>8942</v>
      </c>
      <c r="F3082" s="67" t="s">
        <v>136</v>
      </c>
      <c r="G3082" s="203">
        <v>0</v>
      </c>
      <c r="H3082" s="67" t="s">
        <v>162</v>
      </c>
      <c r="I3082" s="3">
        <v>0</v>
      </c>
      <c r="J3082" s="196">
        <v>39707</v>
      </c>
      <c r="K3082" s="67">
        <v>0</v>
      </c>
      <c r="L3082" s="123">
        <f t="shared" si="49"/>
        <v>30575</v>
      </c>
      <c r="M3082" s="118" t="s">
        <v>8942</v>
      </c>
      <c r="N3082" s="113" t="s">
        <v>9526</v>
      </c>
      <c r="S3082" s="118" t="s">
        <v>139</v>
      </c>
      <c r="T3082" s="67" t="s">
        <v>140</v>
      </c>
    </row>
    <row r="3083" spans="1:20" ht="23.25">
      <c r="A3083" s="67" t="s">
        <v>134</v>
      </c>
      <c r="B3083" s="67" t="s">
        <v>9336</v>
      </c>
      <c r="C3083" s="118">
        <v>1813</v>
      </c>
      <c r="D3083" s="118" t="s">
        <v>5641</v>
      </c>
      <c r="E3083" s="118" t="s">
        <v>8943</v>
      </c>
      <c r="F3083" s="67" t="s">
        <v>136</v>
      </c>
      <c r="G3083" s="203">
        <v>0</v>
      </c>
      <c r="H3083" s="67" t="s">
        <v>162</v>
      </c>
      <c r="I3083" s="3">
        <v>0</v>
      </c>
      <c r="J3083" s="196">
        <v>39707</v>
      </c>
      <c r="K3083" s="67">
        <v>0</v>
      </c>
      <c r="L3083" s="123">
        <f t="shared" si="49"/>
        <v>30575</v>
      </c>
      <c r="M3083" s="118" t="s">
        <v>8943</v>
      </c>
      <c r="N3083" s="113" t="s">
        <v>9526</v>
      </c>
      <c r="S3083" s="118" t="s">
        <v>139</v>
      </c>
      <c r="T3083" s="67" t="s">
        <v>140</v>
      </c>
    </row>
    <row r="3084" spans="1:20" ht="23.25">
      <c r="A3084" s="67" t="s">
        <v>134</v>
      </c>
      <c r="B3084" s="67" t="s">
        <v>9336</v>
      </c>
      <c r="C3084" s="118">
        <v>1814</v>
      </c>
      <c r="D3084" s="118" t="s">
        <v>5495</v>
      </c>
      <c r="E3084" s="118" t="s">
        <v>8944</v>
      </c>
      <c r="F3084" s="67" t="s">
        <v>136</v>
      </c>
      <c r="G3084" s="203">
        <v>0</v>
      </c>
      <c r="H3084" s="67" t="s">
        <v>162</v>
      </c>
      <c r="I3084" s="3">
        <v>0</v>
      </c>
      <c r="J3084" s="196">
        <v>39707</v>
      </c>
      <c r="K3084" s="67">
        <v>0</v>
      </c>
      <c r="L3084" s="123">
        <f t="shared" si="49"/>
        <v>30575</v>
      </c>
      <c r="M3084" s="118" t="s">
        <v>8944</v>
      </c>
      <c r="N3084" s="113" t="s">
        <v>9526</v>
      </c>
      <c r="S3084" s="118" t="s">
        <v>139</v>
      </c>
      <c r="T3084" s="67" t="s">
        <v>140</v>
      </c>
    </row>
    <row r="3085" spans="1:20" ht="23.25">
      <c r="A3085" s="67" t="s">
        <v>134</v>
      </c>
      <c r="B3085" s="67" t="s">
        <v>9336</v>
      </c>
      <c r="C3085" s="118">
        <v>1816</v>
      </c>
      <c r="D3085" s="118" t="s">
        <v>9469</v>
      </c>
      <c r="E3085" s="118" t="s">
        <v>8945</v>
      </c>
      <c r="F3085" s="67" t="s">
        <v>136</v>
      </c>
      <c r="G3085" s="203">
        <v>0</v>
      </c>
      <c r="H3085" s="67" t="s">
        <v>162</v>
      </c>
      <c r="I3085" s="3">
        <v>0</v>
      </c>
      <c r="J3085" s="196">
        <v>39707</v>
      </c>
      <c r="K3085" s="67">
        <v>0</v>
      </c>
      <c r="L3085" s="123">
        <f t="shared" si="49"/>
        <v>30575</v>
      </c>
      <c r="M3085" s="118" t="s">
        <v>8945</v>
      </c>
      <c r="N3085" s="113" t="s">
        <v>9526</v>
      </c>
      <c r="S3085" s="118" t="s">
        <v>139</v>
      </c>
      <c r="T3085" s="67" t="s">
        <v>140</v>
      </c>
    </row>
    <row r="3086" spans="1:20" ht="23.25">
      <c r="A3086" s="67" t="s">
        <v>134</v>
      </c>
      <c r="B3086" s="67" t="s">
        <v>9336</v>
      </c>
      <c r="C3086" s="118">
        <v>1818</v>
      </c>
      <c r="D3086" s="118" t="s">
        <v>5512</v>
      </c>
      <c r="E3086" s="118" t="s">
        <v>8946</v>
      </c>
      <c r="F3086" s="67" t="s">
        <v>136</v>
      </c>
      <c r="G3086" s="203">
        <v>0</v>
      </c>
      <c r="H3086" s="67" t="s">
        <v>162</v>
      </c>
      <c r="I3086" s="3">
        <v>0</v>
      </c>
      <c r="J3086" s="196">
        <v>39707</v>
      </c>
      <c r="K3086" s="67">
        <v>0</v>
      </c>
      <c r="L3086" s="123">
        <f t="shared" si="49"/>
        <v>30575</v>
      </c>
      <c r="M3086" s="118" t="s">
        <v>8946</v>
      </c>
      <c r="N3086" s="113" t="s">
        <v>9526</v>
      </c>
      <c r="S3086" s="118" t="s">
        <v>139</v>
      </c>
      <c r="T3086" s="67" t="s">
        <v>140</v>
      </c>
    </row>
    <row r="3087" spans="1:20" ht="23.25">
      <c r="A3087" s="67" t="s">
        <v>134</v>
      </c>
      <c r="B3087" s="67" t="s">
        <v>9336</v>
      </c>
      <c r="C3087" s="118">
        <v>1819</v>
      </c>
      <c r="D3087" s="118" t="s">
        <v>9396</v>
      </c>
      <c r="E3087" s="118" t="s">
        <v>8947</v>
      </c>
      <c r="F3087" s="67" t="s">
        <v>136</v>
      </c>
      <c r="G3087" s="203">
        <v>0</v>
      </c>
      <c r="H3087" s="67" t="s">
        <v>162</v>
      </c>
      <c r="I3087" s="3">
        <v>0</v>
      </c>
      <c r="J3087" s="196">
        <v>39707</v>
      </c>
      <c r="K3087" s="67">
        <v>0</v>
      </c>
      <c r="L3087" s="123">
        <f t="shared" si="49"/>
        <v>30575</v>
      </c>
      <c r="M3087" s="118" t="s">
        <v>8947</v>
      </c>
      <c r="N3087" s="113" t="s">
        <v>9526</v>
      </c>
      <c r="S3087" s="118" t="s">
        <v>139</v>
      </c>
      <c r="T3087" s="67" t="s">
        <v>140</v>
      </c>
    </row>
    <row r="3088" spans="1:20" ht="23.25">
      <c r="A3088" s="67" t="s">
        <v>134</v>
      </c>
      <c r="B3088" s="67" t="s">
        <v>9336</v>
      </c>
      <c r="C3088" s="118">
        <v>1820</v>
      </c>
      <c r="D3088" s="118" t="s">
        <v>5641</v>
      </c>
      <c r="E3088" s="118" t="s">
        <v>8948</v>
      </c>
      <c r="F3088" s="67" t="s">
        <v>136</v>
      </c>
      <c r="G3088" s="203">
        <v>0</v>
      </c>
      <c r="H3088" s="67" t="s">
        <v>162</v>
      </c>
      <c r="I3088" s="3">
        <v>0</v>
      </c>
      <c r="J3088" s="196">
        <v>39707</v>
      </c>
      <c r="K3088" s="67">
        <v>0</v>
      </c>
      <c r="L3088" s="123">
        <f t="shared" si="49"/>
        <v>30575</v>
      </c>
      <c r="M3088" s="118" t="s">
        <v>8948</v>
      </c>
      <c r="N3088" s="113" t="s">
        <v>9526</v>
      </c>
      <c r="S3088" s="118" t="s">
        <v>139</v>
      </c>
      <c r="T3088" s="67" t="s">
        <v>140</v>
      </c>
    </row>
    <row r="3089" spans="1:21" ht="23.25">
      <c r="A3089" s="67" t="s">
        <v>134</v>
      </c>
      <c r="B3089" s="67" t="s">
        <v>9336</v>
      </c>
      <c r="C3089" s="118">
        <v>1821</v>
      </c>
      <c r="D3089" s="118" t="s">
        <v>5687</v>
      </c>
      <c r="E3089" s="118" t="s">
        <v>8949</v>
      </c>
      <c r="F3089" s="67" t="s">
        <v>9525</v>
      </c>
      <c r="G3089" s="203">
        <v>0</v>
      </c>
      <c r="H3089" s="67" t="s">
        <v>162</v>
      </c>
      <c r="I3089" s="3">
        <v>0</v>
      </c>
      <c r="J3089" s="196">
        <v>39707</v>
      </c>
      <c r="K3089" s="67">
        <v>0</v>
      </c>
      <c r="L3089" s="123">
        <f t="shared" si="49"/>
        <v>30575</v>
      </c>
      <c r="M3089" s="118" t="s">
        <v>8949</v>
      </c>
      <c r="N3089" s="113" t="s">
        <v>9526</v>
      </c>
      <c r="S3089" s="118" t="s">
        <v>139</v>
      </c>
      <c r="T3089" s="67" t="s">
        <v>140</v>
      </c>
    </row>
    <row r="3090" spans="1:21" ht="23.25">
      <c r="A3090" s="67" t="s">
        <v>134</v>
      </c>
      <c r="B3090" s="67" t="s">
        <v>9336</v>
      </c>
      <c r="C3090" s="118">
        <v>1822</v>
      </c>
      <c r="D3090" s="118" t="s">
        <v>9425</v>
      </c>
      <c r="E3090" s="118" t="s">
        <v>8950</v>
      </c>
      <c r="F3090" s="67" t="s">
        <v>136</v>
      </c>
      <c r="G3090" s="203">
        <v>0</v>
      </c>
      <c r="H3090" s="67" t="s">
        <v>162</v>
      </c>
      <c r="I3090" s="3">
        <v>0</v>
      </c>
      <c r="J3090" s="196">
        <v>39707</v>
      </c>
      <c r="K3090" s="67">
        <v>0</v>
      </c>
      <c r="L3090" s="123">
        <f t="shared" si="49"/>
        <v>30575</v>
      </c>
      <c r="M3090" s="118" t="s">
        <v>8950</v>
      </c>
      <c r="N3090" s="113" t="s">
        <v>9526</v>
      </c>
      <c r="S3090" s="118" t="s">
        <v>139</v>
      </c>
      <c r="T3090" s="67" t="s">
        <v>140</v>
      </c>
    </row>
    <row r="3091" spans="1:21" ht="23.25">
      <c r="A3091" s="67" t="s">
        <v>134</v>
      </c>
      <c r="B3091" s="67" t="s">
        <v>9336</v>
      </c>
      <c r="C3091" s="118">
        <v>1823</v>
      </c>
      <c r="D3091" s="118" t="s">
        <v>5495</v>
      </c>
      <c r="E3091" s="118" t="s">
        <v>8951</v>
      </c>
      <c r="F3091" s="67" t="s">
        <v>136</v>
      </c>
      <c r="G3091" s="203">
        <v>0</v>
      </c>
      <c r="H3091" s="67" t="s">
        <v>162</v>
      </c>
      <c r="I3091" s="3">
        <v>0</v>
      </c>
      <c r="J3091" s="196">
        <v>39707</v>
      </c>
      <c r="K3091" s="67">
        <v>0</v>
      </c>
      <c r="L3091" s="123">
        <f t="shared" si="49"/>
        <v>30575</v>
      </c>
      <c r="M3091" s="118" t="s">
        <v>8951</v>
      </c>
      <c r="N3091" s="113" t="s">
        <v>9526</v>
      </c>
      <c r="S3091" s="118" t="s">
        <v>139</v>
      </c>
      <c r="T3091" s="67" t="s">
        <v>140</v>
      </c>
    </row>
    <row r="3092" spans="1:21" ht="23.25">
      <c r="A3092" s="67" t="s">
        <v>134</v>
      </c>
      <c r="B3092" s="67" t="s">
        <v>9336</v>
      </c>
      <c r="C3092" s="118">
        <v>1824</v>
      </c>
      <c r="D3092" s="118" t="s">
        <v>9470</v>
      </c>
      <c r="E3092" s="118" t="s">
        <v>8952</v>
      </c>
      <c r="F3092" s="67" t="s">
        <v>136</v>
      </c>
      <c r="G3092" s="203">
        <v>0</v>
      </c>
      <c r="H3092" s="67" t="s">
        <v>162</v>
      </c>
      <c r="I3092" s="3">
        <v>0</v>
      </c>
      <c r="J3092" s="196">
        <v>39707</v>
      </c>
      <c r="K3092" s="67">
        <v>0</v>
      </c>
      <c r="L3092" s="123">
        <f t="shared" si="49"/>
        <v>30575</v>
      </c>
      <c r="M3092" s="118" t="s">
        <v>8952</v>
      </c>
      <c r="N3092" s="113" t="s">
        <v>9526</v>
      </c>
      <c r="S3092" s="118" t="s">
        <v>139</v>
      </c>
      <c r="T3092" s="67" t="s">
        <v>140</v>
      </c>
    </row>
    <row r="3093" spans="1:21" ht="23.25">
      <c r="A3093" s="67" t="s">
        <v>134</v>
      </c>
      <c r="B3093" s="67" t="s">
        <v>9336</v>
      </c>
      <c r="C3093" s="118">
        <v>1825</v>
      </c>
      <c r="D3093" s="118" t="s">
        <v>9471</v>
      </c>
      <c r="E3093" s="118" t="s">
        <v>8953</v>
      </c>
      <c r="F3093" s="67" t="s">
        <v>136</v>
      </c>
      <c r="G3093" s="203">
        <v>0</v>
      </c>
      <c r="H3093" s="67" t="s">
        <v>162</v>
      </c>
      <c r="I3093" s="3">
        <v>0</v>
      </c>
      <c r="J3093" s="196">
        <v>39707</v>
      </c>
      <c r="K3093" s="67">
        <v>0</v>
      </c>
      <c r="L3093" s="123">
        <f t="shared" si="49"/>
        <v>30575</v>
      </c>
      <c r="M3093" s="118" t="s">
        <v>8953</v>
      </c>
      <c r="N3093" s="113" t="s">
        <v>9526</v>
      </c>
      <c r="S3093" s="118" t="s">
        <v>139</v>
      </c>
      <c r="T3093" s="67" t="s">
        <v>140</v>
      </c>
    </row>
    <row r="3094" spans="1:21" ht="23.25">
      <c r="A3094" s="67" t="s">
        <v>134</v>
      </c>
      <c r="B3094" s="67" t="s">
        <v>9336</v>
      </c>
      <c r="C3094" s="118">
        <v>1826</v>
      </c>
      <c r="D3094" s="118" t="s">
        <v>9442</v>
      </c>
      <c r="E3094" s="118" t="s">
        <v>8954</v>
      </c>
      <c r="F3094" s="67" t="s">
        <v>136</v>
      </c>
      <c r="G3094" s="203">
        <v>0</v>
      </c>
      <c r="H3094" s="67" t="s">
        <v>162</v>
      </c>
      <c r="I3094" s="3">
        <v>0</v>
      </c>
      <c r="J3094" s="196">
        <v>39707</v>
      </c>
      <c r="K3094" s="67">
        <v>0</v>
      </c>
      <c r="L3094" s="123">
        <f t="shared" si="49"/>
        <v>30575</v>
      </c>
      <c r="M3094" s="118" t="s">
        <v>8954</v>
      </c>
      <c r="N3094" s="113" t="s">
        <v>9526</v>
      </c>
      <c r="S3094" s="118" t="s">
        <v>139</v>
      </c>
      <c r="T3094" s="67" t="s">
        <v>140</v>
      </c>
    </row>
    <row r="3095" spans="1:21" ht="23.25">
      <c r="A3095" s="67" t="s">
        <v>134</v>
      </c>
      <c r="B3095" s="67" t="s">
        <v>9336</v>
      </c>
      <c r="C3095" s="118">
        <v>1827</v>
      </c>
      <c r="D3095" s="118" t="s">
        <v>5641</v>
      </c>
      <c r="E3095" s="118" t="s">
        <v>8955</v>
      </c>
      <c r="F3095" s="67" t="s">
        <v>136</v>
      </c>
      <c r="G3095" s="203">
        <v>0</v>
      </c>
      <c r="H3095" s="67" t="s">
        <v>162</v>
      </c>
      <c r="I3095" s="3">
        <v>0</v>
      </c>
      <c r="J3095" s="196">
        <v>39707</v>
      </c>
      <c r="K3095" s="67">
        <v>0</v>
      </c>
      <c r="L3095" s="123">
        <f t="shared" si="49"/>
        <v>30575</v>
      </c>
      <c r="M3095" s="118" t="s">
        <v>8955</v>
      </c>
      <c r="N3095" s="113" t="s">
        <v>9526</v>
      </c>
      <c r="S3095" s="118" t="s">
        <v>139</v>
      </c>
      <c r="T3095" s="67" t="s">
        <v>140</v>
      </c>
    </row>
    <row r="3096" spans="1:21" ht="23.25">
      <c r="A3096" s="67" t="s">
        <v>9529</v>
      </c>
      <c r="B3096" s="67" t="s">
        <v>9336</v>
      </c>
      <c r="C3096" s="118">
        <v>1828</v>
      </c>
      <c r="D3096" s="118"/>
      <c r="E3096" s="118" t="s">
        <v>8956</v>
      </c>
      <c r="F3096" s="67" t="s">
        <v>9524</v>
      </c>
      <c r="G3096" s="203">
        <v>0</v>
      </c>
      <c r="H3096" s="67" t="s">
        <v>162</v>
      </c>
      <c r="I3096" s="3">
        <v>0</v>
      </c>
      <c r="J3096" s="196">
        <v>39707</v>
      </c>
      <c r="K3096" s="67">
        <v>0</v>
      </c>
      <c r="L3096" s="123"/>
      <c r="M3096" s="118"/>
      <c r="N3096" s="113" t="s">
        <v>9524</v>
      </c>
      <c r="S3096" s="118" t="s">
        <v>138</v>
      </c>
      <c r="T3096" s="118" t="s">
        <v>138</v>
      </c>
      <c r="U3096" s="118" t="s">
        <v>138</v>
      </c>
    </row>
    <row r="3097" spans="1:21" ht="23.25">
      <c r="A3097" s="67" t="s">
        <v>134</v>
      </c>
      <c r="B3097" s="67" t="s">
        <v>9336</v>
      </c>
      <c r="C3097" s="118">
        <v>1829</v>
      </c>
      <c r="D3097" s="118" t="s">
        <v>5676</v>
      </c>
      <c r="E3097" s="118" t="s">
        <v>8957</v>
      </c>
      <c r="F3097" s="67" t="s">
        <v>136</v>
      </c>
      <c r="G3097" s="203">
        <v>0</v>
      </c>
      <c r="H3097" s="67" t="s">
        <v>162</v>
      </c>
      <c r="I3097" s="3">
        <v>0</v>
      </c>
      <c r="J3097" s="196">
        <v>39707</v>
      </c>
      <c r="K3097" s="67">
        <v>0</v>
      </c>
      <c r="L3097" s="123">
        <f t="shared" si="49"/>
        <v>30575</v>
      </c>
      <c r="M3097" s="118" t="s">
        <v>8957</v>
      </c>
      <c r="N3097" s="113" t="s">
        <v>9526</v>
      </c>
      <c r="S3097" s="118" t="s">
        <v>139</v>
      </c>
      <c r="T3097" s="67" t="s">
        <v>140</v>
      </c>
    </row>
    <row r="3098" spans="1:21" ht="23.25">
      <c r="A3098" s="67" t="s">
        <v>134</v>
      </c>
      <c r="B3098" s="67" t="s">
        <v>9336</v>
      </c>
      <c r="C3098" s="118">
        <v>1830</v>
      </c>
      <c r="D3098" s="118" t="s">
        <v>5641</v>
      </c>
      <c r="E3098" s="118" t="s">
        <v>8958</v>
      </c>
      <c r="F3098" s="67" t="s">
        <v>136</v>
      </c>
      <c r="G3098" s="203">
        <v>0</v>
      </c>
      <c r="H3098" s="67" t="s">
        <v>162</v>
      </c>
      <c r="I3098" s="3">
        <v>0</v>
      </c>
      <c r="J3098" s="196">
        <v>39707</v>
      </c>
      <c r="K3098" s="67">
        <v>0</v>
      </c>
      <c r="L3098" s="123">
        <f t="shared" si="49"/>
        <v>30575</v>
      </c>
      <c r="M3098" s="118" t="s">
        <v>8958</v>
      </c>
      <c r="N3098" s="113" t="s">
        <v>9526</v>
      </c>
      <c r="S3098" s="118" t="s">
        <v>139</v>
      </c>
      <c r="T3098" s="67" t="s">
        <v>140</v>
      </c>
    </row>
    <row r="3099" spans="1:21" ht="23.25">
      <c r="A3099" s="67" t="s">
        <v>9529</v>
      </c>
      <c r="B3099" s="67" t="s">
        <v>9336</v>
      </c>
      <c r="C3099" s="118">
        <v>1831</v>
      </c>
      <c r="D3099" s="118"/>
      <c r="E3099" s="118" t="s">
        <v>8959</v>
      </c>
      <c r="F3099" s="67" t="s">
        <v>9524</v>
      </c>
      <c r="G3099" s="203">
        <v>0</v>
      </c>
      <c r="H3099" s="67" t="s">
        <v>162</v>
      </c>
      <c r="I3099" s="3">
        <v>0</v>
      </c>
      <c r="J3099" s="196">
        <v>39707</v>
      </c>
      <c r="K3099" s="67">
        <v>0</v>
      </c>
      <c r="L3099" s="123"/>
      <c r="M3099" s="118"/>
      <c r="N3099" s="113" t="s">
        <v>9524</v>
      </c>
      <c r="S3099" s="118" t="s">
        <v>138</v>
      </c>
      <c r="T3099" s="118" t="s">
        <v>138</v>
      </c>
      <c r="U3099" s="118" t="s">
        <v>138</v>
      </c>
    </row>
    <row r="3100" spans="1:21" ht="23.25">
      <c r="A3100" s="67" t="s">
        <v>134</v>
      </c>
      <c r="B3100" s="67" t="s">
        <v>9336</v>
      </c>
      <c r="C3100" s="118">
        <v>1832</v>
      </c>
      <c r="D3100" s="118" t="s">
        <v>9467</v>
      </c>
      <c r="E3100" s="118" t="s">
        <v>8960</v>
      </c>
      <c r="F3100" s="67" t="s">
        <v>136</v>
      </c>
      <c r="G3100" s="203">
        <v>0</v>
      </c>
      <c r="H3100" s="67" t="s">
        <v>162</v>
      </c>
      <c r="I3100" s="3">
        <v>0</v>
      </c>
      <c r="J3100" s="196">
        <v>39707</v>
      </c>
      <c r="K3100" s="67">
        <v>0</v>
      </c>
      <c r="L3100" s="123">
        <f t="shared" si="49"/>
        <v>30575</v>
      </c>
      <c r="M3100" s="118" t="s">
        <v>8960</v>
      </c>
      <c r="N3100" s="113" t="s">
        <v>9526</v>
      </c>
      <c r="S3100" s="118" t="s">
        <v>139</v>
      </c>
      <c r="T3100" s="67" t="s">
        <v>140</v>
      </c>
    </row>
    <row r="3101" spans="1:21" ht="23.25">
      <c r="A3101" s="67" t="s">
        <v>134</v>
      </c>
      <c r="B3101" s="67" t="s">
        <v>9336</v>
      </c>
      <c r="C3101" s="118">
        <v>1833</v>
      </c>
      <c r="D3101" s="118" t="s">
        <v>5484</v>
      </c>
      <c r="E3101" s="118" t="s">
        <v>8961</v>
      </c>
      <c r="F3101" s="67" t="s">
        <v>136</v>
      </c>
      <c r="G3101" s="203">
        <v>0</v>
      </c>
      <c r="H3101" s="67" t="s">
        <v>162</v>
      </c>
      <c r="I3101" s="3">
        <v>0</v>
      </c>
      <c r="J3101" s="196">
        <v>39707</v>
      </c>
      <c r="K3101" s="67">
        <v>0</v>
      </c>
      <c r="L3101" s="123">
        <f t="shared" si="49"/>
        <v>30575</v>
      </c>
      <c r="M3101" s="118" t="s">
        <v>8961</v>
      </c>
      <c r="N3101" s="113" t="s">
        <v>9526</v>
      </c>
      <c r="S3101" s="118" t="s">
        <v>139</v>
      </c>
      <c r="T3101" s="67" t="s">
        <v>140</v>
      </c>
    </row>
    <row r="3102" spans="1:21" ht="23.25">
      <c r="A3102" s="67" t="s">
        <v>134</v>
      </c>
      <c r="B3102" s="67" t="s">
        <v>9336</v>
      </c>
      <c r="C3102" s="118">
        <v>1834</v>
      </c>
      <c r="D3102" s="118" t="s">
        <v>5500</v>
      </c>
      <c r="E3102" s="118" t="s">
        <v>8962</v>
      </c>
      <c r="F3102" s="67" t="s">
        <v>136</v>
      </c>
      <c r="G3102" s="203">
        <v>0</v>
      </c>
      <c r="H3102" s="67" t="s">
        <v>162</v>
      </c>
      <c r="I3102" s="3">
        <v>0</v>
      </c>
      <c r="J3102" s="196">
        <v>39707</v>
      </c>
      <c r="K3102" s="67">
        <v>0</v>
      </c>
      <c r="L3102" s="123">
        <f t="shared" si="49"/>
        <v>30575</v>
      </c>
      <c r="M3102" s="118" t="s">
        <v>8962</v>
      </c>
      <c r="N3102" s="113" t="s">
        <v>9526</v>
      </c>
      <c r="S3102" s="118" t="s">
        <v>139</v>
      </c>
      <c r="T3102" s="67" t="s">
        <v>140</v>
      </c>
    </row>
    <row r="3103" spans="1:21" ht="23.25">
      <c r="A3103" s="67" t="s">
        <v>134</v>
      </c>
      <c r="B3103" s="67" t="s">
        <v>9336</v>
      </c>
      <c r="C3103" s="118">
        <v>1835</v>
      </c>
      <c r="D3103" s="118" t="s">
        <v>5500</v>
      </c>
      <c r="E3103" s="118" t="s">
        <v>8963</v>
      </c>
      <c r="F3103" s="67" t="s">
        <v>136</v>
      </c>
      <c r="G3103" s="203">
        <v>0</v>
      </c>
      <c r="H3103" s="67" t="s">
        <v>162</v>
      </c>
      <c r="I3103" s="3">
        <v>0</v>
      </c>
      <c r="J3103" s="196">
        <v>39707</v>
      </c>
      <c r="K3103" s="67">
        <v>0</v>
      </c>
      <c r="L3103" s="123">
        <f t="shared" si="49"/>
        <v>30575</v>
      </c>
      <c r="M3103" s="118" t="s">
        <v>8963</v>
      </c>
      <c r="N3103" s="113" t="s">
        <v>9526</v>
      </c>
      <c r="S3103" s="118" t="s">
        <v>139</v>
      </c>
      <c r="T3103" s="67" t="s">
        <v>140</v>
      </c>
    </row>
    <row r="3104" spans="1:21" ht="23.25">
      <c r="A3104" s="67" t="s">
        <v>134</v>
      </c>
      <c r="B3104" s="67" t="s">
        <v>9336</v>
      </c>
      <c r="C3104" s="118">
        <v>1837</v>
      </c>
      <c r="D3104" s="118" t="s">
        <v>5527</v>
      </c>
      <c r="E3104" s="118" t="s">
        <v>8964</v>
      </c>
      <c r="F3104" s="67" t="s">
        <v>136</v>
      </c>
      <c r="G3104" s="203">
        <v>0</v>
      </c>
      <c r="H3104" s="67" t="s">
        <v>162</v>
      </c>
      <c r="I3104" s="3">
        <v>0</v>
      </c>
      <c r="J3104" s="196">
        <v>39707</v>
      </c>
      <c r="K3104" s="67">
        <v>0</v>
      </c>
      <c r="L3104" s="123">
        <f t="shared" si="49"/>
        <v>30575</v>
      </c>
      <c r="M3104" s="118" t="s">
        <v>8964</v>
      </c>
      <c r="N3104" s="113" t="s">
        <v>9526</v>
      </c>
      <c r="S3104" s="118" t="s">
        <v>139</v>
      </c>
      <c r="T3104" s="67" t="s">
        <v>140</v>
      </c>
    </row>
    <row r="3105" spans="1:21" ht="23.25">
      <c r="A3105" s="67" t="s">
        <v>134</v>
      </c>
      <c r="B3105" s="67" t="s">
        <v>9336</v>
      </c>
      <c r="C3105" s="118">
        <v>1838</v>
      </c>
      <c r="D3105" s="118" t="s">
        <v>5512</v>
      </c>
      <c r="E3105" s="118" t="s">
        <v>8965</v>
      </c>
      <c r="F3105" s="67" t="s">
        <v>136</v>
      </c>
      <c r="G3105" s="203">
        <v>0</v>
      </c>
      <c r="H3105" s="67" t="s">
        <v>162</v>
      </c>
      <c r="I3105" s="3">
        <v>0</v>
      </c>
      <c r="J3105" s="196">
        <v>39707</v>
      </c>
      <c r="K3105" s="67">
        <v>0</v>
      </c>
      <c r="L3105" s="123">
        <f t="shared" si="49"/>
        <v>30575</v>
      </c>
      <c r="M3105" s="118" t="s">
        <v>8965</v>
      </c>
      <c r="N3105" s="113" t="s">
        <v>9526</v>
      </c>
      <c r="S3105" s="118" t="s">
        <v>139</v>
      </c>
      <c r="T3105" s="67" t="s">
        <v>140</v>
      </c>
    </row>
    <row r="3106" spans="1:21" ht="23.25">
      <c r="A3106" s="67" t="s">
        <v>9529</v>
      </c>
      <c r="B3106" s="67" t="s">
        <v>9336</v>
      </c>
      <c r="C3106" s="118">
        <v>1844</v>
      </c>
      <c r="D3106" s="118"/>
      <c r="E3106" s="118" t="s">
        <v>8966</v>
      </c>
      <c r="F3106" s="67" t="s">
        <v>9524</v>
      </c>
      <c r="G3106" s="203">
        <v>0</v>
      </c>
      <c r="H3106" s="67" t="s">
        <v>162</v>
      </c>
      <c r="I3106" s="3">
        <v>0</v>
      </c>
      <c r="J3106" s="196">
        <v>39707</v>
      </c>
      <c r="K3106" s="67">
        <v>0</v>
      </c>
      <c r="L3106" s="123"/>
      <c r="M3106" s="118"/>
      <c r="N3106" s="113" t="s">
        <v>9524</v>
      </c>
      <c r="S3106" s="118" t="s">
        <v>138</v>
      </c>
      <c r="T3106" s="118" t="s">
        <v>138</v>
      </c>
      <c r="U3106" s="118" t="s">
        <v>138</v>
      </c>
    </row>
    <row r="3107" spans="1:21" ht="23.25">
      <c r="A3107" s="67" t="s">
        <v>134</v>
      </c>
      <c r="B3107" s="67" t="s">
        <v>9336</v>
      </c>
      <c r="C3107" s="118">
        <v>1845</v>
      </c>
      <c r="D3107" s="118" t="s">
        <v>5621</v>
      </c>
      <c r="E3107" s="118" t="s">
        <v>8967</v>
      </c>
      <c r="F3107" s="67" t="s">
        <v>136</v>
      </c>
      <c r="G3107" s="203">
        <v>0</v>
      </c>
      <c r="H3107" s="67" t="s">
        <v>162</v>
      </c>
      <c r="I3107" s="3">
        <v>0</v>
      </c>
      <c r="J3107" s="196">
        <v>39707</v>
      </c>
      <c r="K3107" s="67">
        <v>0</v>
      </c>
      <c r="L3107" s="123">
        <f t="shared" si="49"/>
        <v>30575</v>
      </c>
      <c r="M3107" s="118" t="s">
        <v>8967</v>
      </c>
      <c r="N3107" s="113" t="s">
        <v>9526</v>
      </c>
      <c r="S3107" s="118" t="s">
        <v>139</v>
      </c>
      <c r="T3107" s="67" t="s">
        <v>140</v>
      </c>
    </row>
    <row r="3108" spans="1:21" ht="23.25">
      <c r="A3108" s="67" t="s">
        <v>134</v>
      </c>
      <c r="B3108" s="67" t="s">
        <v>9336</v>
      </c>
      <c r="C3108" s="118">
        <v>1858</v>
      </c>
      <c r="D3108" s="118" t="s">
        <v>6535</v>
      </c>
      <c r="E3108" s="118" t="s">
        <v>8968</v>
      </c>
      <c r="F3108" s="67" t="s">
        <v>136</v>
      </c>
      <c r="G3108" s="203">
        <v>0</v>
      </c>
      <c r="H3108" s="67" t="s">
        <v>162</v>
      </c>
      <c r="I3108" s="3">
        <v>0</v>
      </c>
      <c r="J3108" s="196">
        <v>39707</v>
      </c>
      <c r="K3108" s="67">
        <v>0</v>
      </c>
      <c r="L3108" s="123">
        <f t="shared" si="49"/>
        <v>30575</v>
      </c>
      <c r="M3108" s="118" t="s">
        <v>8968</v>
      </c>
      <c r="N3108" s="113" t="s">
        <v>9526</v>
      </c>
      <c r="S3108" s="118" t="s">
        <v>139</v>
      </c>
      <c r="T3108" s="67" t="s">
        <v>140</v>
      </c>
    </row>
    <row r="3109" spans="1:21" ht="23.25">
      <c r="A3109" s="67" t="s">
        <v>134</v>
      </c>
      <c r="B3109" s="67" t="s">
        <v>9336</v>
      </c>
      <c r="C3109" s="118">
        <v>1859</v>
      </c>
      <c r="D3109" s="118" t="s">
        <v>9472</v>
      </c>
      <c r="E3109" s="118" t="s">
        <v>8969</v>
      </c>
      <c r="F3109" s="67" t="s">
        <v>136</v>
      </c>
      <c r="G3109" s="203">
        <v>0</v>
      </c>
      <c r="H3109" s="67" t="s">
        <v>162</v>
      </c>
      <c r="I3109" s="3">
        <v>0</v>
      </c>
      <c r="J3109" s="196">
        <v>39707</v>
      </c>
      <c r="K3109" s="67">
        <v>0</v>
      </c>
      <c r="L3109" s="123">
        <f t="shared" si="49"/>
        <v>30575</v>
      </c>
      <c r="M3109" s="118" t="s">
        <v>8969</v>
      </c>
      <c r="N3109" s="113" t="s">
        <v>9526</v>
      </c>
      <c r="S3109" s="118" t="s">
        <v>139</v>
      </c>
      <c r="T3109" s="67" t="s">
        <v>140</v>
      </c>
    </row>
    <row r="3110" spans="1:21" ht="23.25">
      <c r="A3110" s="67" t="s">
        <v>134</v>
      </c>
      <c r="B3110" s="67" t="s">
        <v>9336</v>
      </c>
      <c r="C3110" s="118">
        <v>1860</v>
      </c>
      <c r="D3110" s="118" t="s">
        <v>5500</v>
      </c>
      <c r="E3110" s="118" t="s">
        <v>8970</v>
      </c>
      <c r="F3110" s="67" t="s">
        <v>136</v>
      </c>
      <c r="G3110" s="203">
        <v>0</v>
      </c>
      <c r="H3110" s="67" t="s">
        <v>162</v>
      </c>
      <c r="I3110" s="3">
        <v>0</v>
      </c>
      <c r="J3110" s="196">
        <v>39707</v>
      </c>
      <c r="K3110" s="67">
        <v>0</v>
      </c>
      <c r="L3110" s="123">
        <f t="shared" si="49"/>
        <v>30575</v>
      </c>
      <c r="M3110" s="118" t="s">
        <v>8970</v>
      </c>
      <c r="N3110" s="113" t="s">
        <v>9526</v>
      </c>
      <c r="S3110" s="118" t="s">
        <v>139</v>
      </c>
      <c r="T3110" s="67" t="s">
        <v>140</v>
      </c>
    </row>
    <row r="3111" spans="1:21" ht="23.25">
      <c r="A3111" s="67" t="s">
        <v>134</v>
      </c>
      <c r="B3111" s="67" t="s">
        <v>9336</v>
      </c>
      <c r="C3111" s="118">
        <v>1868</v>
      </c>
      <c r="D3111" s="118" t="s">
        <v>6553</v>
      </c>
      <c r="E3111" s="118" t="s">
        <v>8971</v>
      </c>
      <c r="F3111" s="67" t="s">
        <v>136</v>
      </c>
      <c r="G3111" s="203">
        <v>0</v>
      </c>
      <c r="H3111" s="67" t="s">
        <v>162</v>
      </c>
      <c r="I3111" s="3">
        <v>0</v>
      </c>
      <c r="J3111" s="196">
        <v>39707</v>
      </c>
      <c r="K3111" s="67">
        <v>0</v>
      </c>
      <c r="L3111" s="123">
        <f t="shared" si="49"/>
        <v>30575</v>
      </c>
      <c r="M3111" s="118" t="s">
        <v>8971</v>
      </c>
      <c r="N3111" s="113" t="s">
        <v>9526</v>
      </c>
      <c r="S3111" s="118" t="s">
        <v>139</v>
      </c>
      <c r="T3111" s="67" t="s">
        <v>140</v>
      </c>
    </row>
    <row r="3112" spans="1:21" ht="23.25">
      <c r="A3112" s="67" t="s">
        <v>134</v>
      </c>
      <c r="B3112" s="67" t="s">
        <v>9336</v>
      </c>
      <c r="C3112" s="118">
        <v>1871</v>
      </c>
      <c r="D3112" s="118" t="s">
        <v>5609</v>
      </c>
      <c r="E3112" s="118" t="s">
        <v>8972</v>
      </c>
      <c r="F3112" s="67" t="s">
        <v>136</v>
      </c>
      <c r="G3112" s="203">
        <v>0</v>
      </c>
      <c r="H3112" s="67" t="s">
        <v>162</v>
      </c>
      <c r="I3112" s="3">
        <v>0</v>
      </c>
      <c r="J3112" s="196">
        <v>39707</v>
      </c>
      <c r="K3112" s="67">
        <v>0</v>
      </c>
      <c r="L3112" s="123">
        <f t="shared" si="49"/>
        <v>30575</v>
      </c>
      <c r="M3112" s="118" t="s">
        <v>8972</v>
      </c>
      <c r="N3112" s="113" t="s">
        <v>9526</v>
      </c>
      <c r="S3112" s="118" t="s">
        <v>139</v>
      </c>
      <c r="T3112" s="67" t="s">
        <v>140</v>
      </c>
    </row>
    <row r="3113" spans="1:21" ht="23.25">
      <c r="A3113" s="67" t="s">
        <v>134</v>
      </c>
      <c r="B3113" s="67" t="s">
        <v>9336</v>
      </c>
      <c r="C3113" s="118">
        <v>1872</v>
      </c>
      <c r="D3113" s="118" t="s">
        <v>5607</v>
      </c>
      <c r="E3113" s="118" t="s">
        <v>8973</v>
      </c>
      <c r="F3113" s="67" t="s">
        <v>136</v>
      </c>
      <c r="G3113" s="203">
        <v>0</v>
      </c>
      <c r="H3113" s="67" t="s">
        <v>162</v>
      </c>
      <c r="I3113" s="3">
        <v>0</v>
      </c>
      <c r="J3113" s="196">
        <v>39707</v>
      </c>
      <c r="K3113" s="67">
        <v>0</v>
      </c>
      <c r="L3113" s="123">
        <f t="shared" si="49"/>
        <v>30575</v>
      </c>
      <c r="M3113" s="118" t="s">
        <v>8973</v>
      </c>
      <c r="N3113" s="113" t="s">
        <v>9526</v>
      </c>
      <c r="S3113" s="118" t="s">
        <v>139</v>
      </c>
      <c r="T3113" s="67" t="s">
        <v>140</v>
      </c>
    </row>
    <row r="3114" spans="1:21" ht="23.25">
      <c r="A3114" s="67" t="s">
        <v>134</v>
      </c>
      <c r="B3114" s="67" t="s">
        <v>9336</v>
      </c>
      <c r="C3114" s="118">
        <v>1873</v>
      </c>
      <c r="D3114" s="118" t="s">
        <v>5483</v>
      </c>
      <c r="E3114" s="118" t="s">
        <v>8974</v>
      </c>
      <c r="F3114" s="67" t="s">
        <v>136</v>
      </c>
      <c r="G3114" s="203">
        <v>0</v>
      </c>
      <c r="H3114" s="67" t="s">
        <v>162</v>
      </c>
      <c r="I3114" s="3">
        <v>0</v>
      </c>
      <c r="J3114" s="196">
        <v>39707</v>
      </c>
      <c r="K3114" s="67">
        <v>0</v>
      </c>
      <c r="L3114" s="123">
        <f t="shared" si="49"/>
        <v>30575</v>
      </c>
      <c r="M3114" s="118" t="s">
        <v>8974</v>
      </c>
      <c r="N3114" s="113" t="s">
        <v>9526</v>
      </c>
      <c r="S3114" s="118" t="s">
        <v>139</v>
      </c>
      <c r="T3114" s="67" t="s">
        <v>140</v>
      </c>
    </row>
    <row r="3115" spans="1:21" ht="23.25">
      <c r="A3115" s="67" t="s">
        <v>134</v>
      </c>
      <c r="B3115" s="67" t="s">
        <v>9336</v>
      </c>
      <c r="C3115" s="118">
        <v>1875</v>
      </c>
      <c r="D3115" s="118" t="s">
        <v>172</v>
      </c>
      <c r="E3115" s="118" t="s">
        <v>8975</v>
      </c>
      <c r="F3115" s="67" t="s">
        <v>136</v>
      </c>
      <c r="G3115" s="203">
        <v>0</v>
      </c>
      <c r="H3115" s="67" t="s">
        <v>162</v>
      </c>
      <c r="I3115" s="3">
        <v>0</v>
      </c>
      <c r="J3115" s="196">
        <v>39707</v>
      </c>
      <c r="K3115" s="67">
        <v>0</v>
      </c>
      <c r="L3115" s="123">
        <f t="shared" si="49"/>
        <v>30575</v>
      </c>
      <c r="M3115" s="118" t="s">
        <v>8975</v>
      </c>
      <c r="N3115" s="113" t="s">
        <v>9526</v>
      </c>
      <c r="S3115" s="118" t="s">
        <v>139</v>
      </c>
      <c r="T3115" s="67" t="s">
        <v>140</v>
      </c>
    </row>
    <row r="3116" spans="1:21" ht="23.25">
      <c r="A3116" s="67" t="s">
        <v>134</v>
      </c>
      <c r="B3116" s="67" t="s">
        <v>9336</v>
      </c>
      <c r="C3116" s="118">
        <v>1891</v>
      </c>
      <c r="D3116" s="118" t="s">
        <v>9473</v>
      </c>
      <c r="E3116" s="118" t="s">
        <v>8976</v>
      </c>
      <c r="F3116" s="67" t="s">
        <v>136</v>
      </c>
      <c r="G3116" s="203">
        <v>0</v>
      </c>
      <c r="H3116" s="67" t="s">
        <v>162</v>
      </c>
      <c r="I3116" s="3">
        <v>0</v>
      </c>
      <c r="J3116" s="196">
        <v>39707</v>
      </c>
      <c r="K3116" s="67">
        <v>0</v>
      </c>
      <c r="L3116" s="123">
        <f t="shared" si="49"/>
        <v>30575</v>
      </c>
      <c r="M3116" s="118" t="s">
        <v>8976</v>
      </c>
      <c r="N3116" s="113" t="s">
        <v>9526</v>
      </c>
      <c r="S3116" s="118" t="s">
        <v>139</v>
      </c>
      <c r="T3116" s="67" t="s">
        <v>140</v>
      </c>
    </row>
    <row r="3117" spans="1:21" ht="23.25">
      <c r="A3117" s="67" t="s">
        <v>134</v>
      </c>
      <c r="B3117" s="67" t="s">
        <v>9336</v>
      </c>
      <c r="C3117" s="118">
        <v>1894</v>
      </c>
      <c r="D3117" s="118" t="s">
        <v>5514</v>
      </c>
      <c r="E3117" s="118" t="s">
        <v>8977</v>
      </c>
      <c r="F3117" s="67" t="s">
        <v>136</v>
      </c>
      <c r="G3117" s="203">
        <v>0</v>
      </c>
      <c r="H3117" s="67" t="s">
        <v>162</v>
      </c>
      <c r="I3117" s="3">
        <v>0</v>
      </c>
      <c r="J3117" s="196">
        <v>39707</v>
      </c>
      <c r="K3117" s="67">
        <v>0</v>
      </c>
      <c r="L3117" s="123">
        <f t="shared" si="49"/>
        <v>30575</v>
      </c>
      <c r="M3117" s="118" t="s">
        <v>8977</v>
      </c>
      <c r="N3117" s="113" t="s">
        <v>9526</v>
      </c>
      <c r="S3117" s="118" t="s">
        <v>139</v>
      </c>
      <c r="T3117" s="67" t="s">
        <v>140</v>
      </c>
    </row>
    <row r="3118" spans="1:21" ht="23.25">
      <c r="A3118" s="67" t="s">
        <v>134</v>
      </c>
      <c r="B3118" s="67" t="s">
        <v>9336</v>
      </c>
      <c r="C3118" s="118">
        <v>1895</v>
      </c>
      <c r="D3118" s="118" t="s">
        <v>5681</v>
      </c>
      <c r="E3118" s="118" t="s">
        <v>8978</v>
      </c>
      <c r="F3118" s="67" t="s">
        <v>136</v>
      </c>
      <c r="G3118" s="203">
        <v>0</v>
      </c>
      <c r="H3118" s="67" t="s">
        <v>162</v>
      </c>
      <c r="I3118" s="3">
        <v>0</v>
      </c>
      <c r="J3118" s="196">
        <v>39707</v>
      </c>
      <c r="K3118" s="67">
        <v>0</v>
      </c>
      <c r="L3118" s="123">
        <f t="shared" si="49"/>
        <v>30575</v>
      </c>
      <c r="M3118" s="118" t="s">
        <v>8978</v>
      </c>
      <c r="N3118" s="113" t="s">
        <v>9526</v>
      </c>
      <c r="S3118" s="118" t="s">
        <v>139</v>
      </c>
      <c r="T3118" s="67" t="s">
        <v>140</v>
      </c>
    </row>
    <row r="3119" spans="1:21" ht="23.25">
      <c r="A3119" s="67" t="s">
        <v>134</v>
      </c>
      <c r="B3119" s="67" t="s">
        <v>9336</v>
      </c>
      <c r="C3119" s="118">
        <v>1896</v>
      </c>
      <c r="D3119" s="118" t="s">
        <v>9474</v>
      </c>
      <c r="E3119" s="118" t="s">
        <v>8979</v>
      </c>
      <c r="F3119" s="67" t="s">
        <v>136</v>
      </c>
      <c r="G3119" s="203">
        <v>0</v>
      </c>
      <c r="H3119" s="67" t="s">
        <v>162</v>
      </c>
      <c r="I3119" s="3">
        <v>0</v>
      </c>
      <c r="J3119" s="196">
        <v>39707</v>
      </c>
      <c r="K3119" s="67">
        <v>0</v>
      </c>
      <c r="L3119" s="123">
        <f t="shared" si="49"/>
        <v>30575</v>
      </c>
      <c r="M3119" s="118" t="s">
        <v>8979</v>
      </c>
      <c r="N3119" s="113" t="s">
        <v>9526</v>
      </c>
      <c r="S3119" s="118" t="s">
        <v>139</v>
      </c>
      <c r="T3119" s="67" t="s">
        <v>140</v>
      </c>
    </row>
    <row r="3120" spans="1:21" ht="23.25">
      <c r="A3120" s="67" t="s">
        <v>134</v>
      </c>
      <c r="B3120" s="67" t="s">
        <v>9336</v>
      </c>
      <c r="C3120" s="118">
        <v>1897</v>
      </c>
      <c r="D3120" s="118" t="s">
        <v>9365</v>
      </c>
      <c r="E3120" s="118" t="s">
        <v>8980</v>
      </c>
      <c r="F3120" s="67" t="s">
        <v>136</v>
      </c>
      <c r="G3120" s="203">
        <v>0</v>
      </c>
      <c r="H3120" s="67" t="s">
        <v>162</v>
      </c>
      <c r="I3120" s="3">
        <v>0</v>
      </c>
      <c r="J3120" s="196">
        <v>39707</v>
      </c>
      <c r="K3120" s="67">
        <v>0</v>
      </c>
      <c r="L3120" s="123">
        <f t="shared" si="49"/>
        <v>30575</v>
      </c>
      <c r="M3120" s="118" t="s">
        <v>8980</v>
      </c>
      <c r="N3120" s="113" t="s">
        <v>9526</v>
      </c>
      <c r="S3120" s="118" t="s">
        <v>139</v>
      </c>
      <c r="T3120" s="67" t="s">
        <v>140</v>
      </c>
    </row>
    <row r="3121" spans="1:21" ht="23.25">
      <c r="A3121" s="67" t="s">
        <v>134</v>
      </c>
      <c r="B3121" s="67" t="s">
        <v>9336</v>
      </c>
      <c r="C3121" s="118">
        <v>1898</v>
      </c>
      <c r="D3121" s="118" t="s">
        <v>9475</v>
      </c>
      <c r="E3121" s="118" t="s">
        <v>8981</v>
      </c>
      <c r="F3121" s="67" t="s">
        <v>136</v>
      </c>
      <c r="G3121" s="203">
        <v>0</v>
      </c>
      <c r="H3121" s="67" t="s">
        <v>162</v>
      </c>
      <c r="I3121" s="3">
        <v>0</v>
      </c>
      <c r="J3121" s="196">
        <v>39707</v>
      </c>
      <c r="K3121" s="67">
        <v>0</v>
      </c>
      <c r="L3121" s="123">
        <f t="shared" ref="L3121:L3184" si="50">DATE(YEAR(J3121)-25,MONTH(J3121),DAY(J3121))</f>
        <v>30575</v>
      </c>
      <c r="M3121" s="118" t="s">
        <v>8981</v>
      </c>
      <c r="N3121" s="113" t="s">
        <v>9526</v>
      </c>
      <c r="S3121" s="118" t="s">
        <v>139</v>
      </c>
      <c r="T3121" s="67" t="s">
        <v>140</v>
      </c>
    </row>
    <row r="3122" spans="1:21" ht="23.25">
      <c r="A3122" s="67" t="s">
        <v>134</v>
      </c>
      <c r="B3122" s="67" t="s">
        <v>9336</v>
      </c>
      <c r="C3122" s="118">
        <v>1899</v>
      </c>
      <c r="D3122" s="118" t="s">
        <v>164</v>
      </c>
      <c r="E3122" s="118" t="s">
        <v>8982</v>
      </c>
      <c r="F3122" s="67" t="s">
        <v>136</v>
      </c>
      <c r="G3122" s="203">
        <v>0</v>
      </c>
      <c r="H3122" s="67" t="s">
        <v>162</v>
      </c>
      <c r="I3122" s="3">
        <v>0</v>
      </c>
      <c r="J3122" s="196">
        <v>39707</v>
      </c>
      <c r="K3122" s="67">
        <v>0</v>
      </c>
      <c r="L3122" s="123">
        <f t="shared" si="50"/>
        <v>30575</v>
      </c>
      <c r="M3122" s="118" t="s">
        <v>8982</v>
      </c>
      <c r="N3122" s="113" t="s">
        <v>9526</v>
      </c>
      <c r="S3122" s="118" t="s">
        <v>139</v>
      </c>
      <c r="T3122" s="67" t="s">
        <v>140</v>
      </c>
    </row>
    <row r="3123" spans="1:21" ht="23.25">
      <c r="A3123" s="67" t="s">
        <v>134</v>
      </c>
      <c r="B3123" s="67" t="s">
        <v>9336</v>
      </c>
      <c r="C3123" s="118">
        <v>1901</v>
      </c>
      <c r="D3123" s="118" t="s">
        <v>5655</v>
      </c>
      <c r="E3123" s="118" t="s">
        <v>8983</v>
      </c>
      <c r="F3123" s="67" t="s">
        <v>136</v>
      </c>
      <c r="G3123" s="203">
        <v>0</v>
      </c>
      <c r="H3123" s="67" t="s">
        <v>162</v>
      </c>
      <c r="I3123" s="3">
        <v>0</v>
      </c>
      <c r="J3123" s="196">
        <v>39707</v>
      </c>
      <c r="K3123" s="67">
        <v>0</v>
      </c>
      <c r="L3123" s="123">
        <f t="shared" si="50"/>
        <v>30575</v>
      </c>
      <c r="M3123" s="118" t="s">
        <v>8983</v>
      </c>
      <c r="N3123" s="113" t="s">
        <v>9526</v>
      </c>
      <c r="S3123" s="118" t="s">
        <v>139</v>
      </c>
      <c r="T3123" s="67" t="s">
        <v>140</v>
      </c>
    </row>
    <row r="3124" spans="1:21" ht="23.25">
      <c r="A3124" s="67" t="s">
        <v>134</v>
      </c>
      <c r="B3124" s="67" t="s">
        <v>9336</v>
      </c>
      <c r="C3124" s="118">
        <v>1902</v>
      </c>
      <c r="D3124" s="118" t="s">
        <v>5570</v>
      </c>
      <c r="E3124" s="118" t="s">
        <v>8984</v>
      </c>
      <c r="F3124" s="67" t="s">
        <v>136</v>
      </c>
      <c r="G3124" s="203">
        <v>0</v>
      </c>
      <c r="H3124" s="67" t="s">
        <v>162</v>
      </c>
      <c r="I3124" s="3">
        <v>0</v>
      </c>
      <c r="J3124" s="196">
        <v>39707</v>
      </c>
      <c r="K3124" s="67">
        <v>0</v>
      </c>
      <c r="L3124" s="123">
        <f t="shared" si="50"/>
        <v>30575</v>
      </c>
      <c r="M3124" s="118" t="s">
        <v>8984</v>
      </c>
      <c r="N3124" s="113" t="s">
        <v>9526</v>
      </c>
      <c r="S3124" s="118" t="s">
        <v>139</v>
      </c>
      <c r="T3124" s="67" t="s">
        <v>140</v>
      </c>
    </row>
    <row r="3125" spans="1:21" ht="23.25">
      <c r="A3125" s="67" t="s">
        <v>134</v>
      </c>
      <c r="B3125" s="67" t="s">
        <v>9336</v>
      </c>
      <c r="C3125" s="118">
        <v>1903</v>
      </c>
      <c r="D3125" s="118" t="s">
        <v>5667</v>
      </c>
      <c r="E3125" s="118" t="s">
        <v>8985</v>
      </c>
      <c r="F3125" s="67" t="s">
        <v>136</v>
      </c>
      <c r="G3125" s="203">
        <v>0</v>
      </c>
      <c r="H3125" s="67" t="s">
        <v>162</v>
      </c>
      <c r="I3125" s="3">
        <v>0</v>
      </c>
      <c r="J3125" s="196">
        <v>39707</v>
      </c>
      <c r="K3125" s="67">
        <v>0</v>
      </c>
      <c r="L3125" s="123">
        <f t="shared" si="50"/>
        <v>30575</v>
      </c>
      <c r="M3125" s="118" t="s">
        <v>8985</v>
      </c>
      <c r="N3125" s="113" t="s">
        <v>9526</v>
      </c>
      <c r="S3125" s="118" t="s">
        <v>139</v>
      </c>
      <c r="T3125" s="67" t="s">
        <v>140</v>
      </c>
    </row>
    <row r="3126" spans="1:21" ht="23.25">
      <c r="A3126" s="67" t="s">
        <v>9529</v>
      </c>
      <c r="B3126" s="67" t="s">
        <v>9336</v>
      </c>
      <c r="C3126" s="118">
        <v>1904</v>
      </c>
      <c r="D3126" s="118"/>
      <c r="E3126" s="118" t="s">
        <v>8986</v>
      </c>
      <c r="F3126" s="67" t="s">
        <v>9524</v>
      </c>
      <c r="G3126" s="203">
        <v>0</v>
      </c>
      <c r="H3126" s="67" t="s">
        <v>162</v>
      </c>
      <c r="I3126" s="3">
        <v>0</v>
      </c>
      <c r="J3126" s="196">
        <v>39707</v>
      </c>
      <c r="K3126" s="67">
        <v>0</v>
      </c>
      <c r="L3126" s="123"/>
      <c r="M3126" s="118"/>
      <c r="N3126" s="113" t="s">
        <v>9524</v>
      </c>
      <c r="S3126" s="118" t="s">
        <v>138</v>
      </c>
      <c r="T3126" s="118" t="s">
        <v>138</v>
      </c>
      <c r="U3126" s="118" t="s">
        <v>138</v>
      </c>
    </row>
    <row r="3127" spans="1:21" ht="23.25">
      <c r="A3127" s="67" t="s">
        <v>134</v>
      </c>
      <c r="B3127" s="67" t="s">
        <v>9336</v>
      </c>
      <c r="C3127" s="118">
        <v>1905</v>
      </c>
      <c r="D3127" s="118" t="s">
        <v>9476</v>
      </c>
      <c r="E3127" s="118" t="s">
        <v>8987</v>
      </c>
      <c r="F3127" s="67" t="s">
        <v>136</v>
      </c>
      <c r="G3127" s="203">
        <v>0</v>
      </c>
      <c r="H3127" s="67" t="s">
        <v>162</v>
      </c>
      <c r="I3127" s="3">
        <v>0</v>
      </c>
      <c r="J3127" s="196">
        <v>39707</v>
      </c>
      <c r="K3127" s="67">
        <v>0</v>
      </c>
      <c r="L3127" s="123">
        <f t="shared" si="50"/>
        <v>30575</v>
      </c>
      <c r="M3127" s="118" t="s">
        <v>8987</v>
      </c>
      <c r="N3127" s="113" t="s">
        <v>9526</v>
      </c>
      <c r="S3127" s="118" t="s">
        <v>139</v>
      </c>
      <c r="T3127" s="67" t="s">
        <v>140</v>
      </c>
    </row>
    <row r="3128" spans="1:21" ht="23.25">
      <c r="A3128" s="67" t="s">
        <v>134</v>
      </c>
      <c r="B3128" s="67" t="s">
        <v>9336</v>
      </c>
      <c r="C3128" s="118">
        <v>1906</v>
      </c>
      <c r="D3128" s="118" t="s">
        <v>9374</v>
      </c>
      <c r="E3128" s="118" t="s">
        <v>8988</v>
      </c>
      <c r="F3128" s="67" t="s">
        <v>136</v>
      </c>
      <c r="G3128" s="203">
        <v>0</v>
      </c>
      <c r="H3128" s="67" t="s">
        <v>162</v>
      </c>
      <c r="I3128" s="3">
        <v>0</v>
      </c>
      <c r="J3128" s="196">
        <v>39707</v>
      </c>
      <c r="K3128" s="67">
        <v>0</v>
      </c>
      <c r="L3128" s="123">
        <f t="shared" si="50"/>
        <v>30575</v>
      </c>
      <c r="M3128" s="118" t="s">
        <v>8988</v>
      </c>
      <c r="N3128" s="113" t="s">
        <v>9526</v>
      </c>
      <c r="S3128" s="118" t="s">
        <v>139</v>
      </c>
      <c r="T3128" s="67" t="s">
        <v>140</v>
      </c>
    </row>
    <row r="3129" spans="1:21" ht="23.25">
      <c r="A3129" s="67" t="s">
        <v>134</v>
      </c>
      <c r="B3129" s="67" t="s">
        <v>9336</v>
      </c>
      <c r="C3129" s="118">
        <v>1907</v>
      </c>
      <c r="D3129" s="118" t="s">
        <v>9477</v>
      </c>
      <c r="E3129" s="118" t="s">
        <v>8989</v>
      </c>
      <c r="F3129" s="67" t="s">
        <v>136</v>
      </c>
      <c r="G3129" s="203">
        <v>0</v>
      </c>
      <c r="H3129" s="67" t="s">
        <v>162</v>
      </c>
      <c r="I3129" s="3">
        <v>0</v>
      </c>
      <c r="J3129" s="196">
        <v>39707</v>
      </c>
      <c r="K3129" s="67">
        <v>0</v>
      </c>
      <c r="L3129" s="123">
        <f t="shared" si="50"/>
        <v>30575</v>
      </c>
      <c r="M3129" s="118" t="s">
        <v>8989</v>
      </c>
      <c r="N3129" s="113" t="s">
        <v>9526</v>
      </c>
      <c r="S3129" s="118" t="s">
        <v>139</v>
      </c>
      <c r="T3129" s="67" t="s">
        <v>140</v>
      </c>
    </row>
    <row r="3130" spans="1:21" ht="23.25">
      <c r="A3130" s="67" t="s">
        <v>134</v>
      </c>
      <c r="B3130" s="67" t="s">
        <v>9336</v>
      </c>
      <c r="C3130" s="118">
        <v>1909</v>
      </c>
      <c r="D3130" s="118" t="s">
        <v>172</v>
      </c>
      <c r="E3130" s="118" t="s">
        <v>8990</v>
      </c>
      <c r="F3130" s="67" t="s">
        <v>136</v>
      </c>
      <c r="G3130" s="203">
        <v>0</v>
      </c>
      <c r="H3130" s="67" t="s">
        <v>162</v>
      </c>
      <c r="I3130" s="3">
        <v>0</v>
      </c>
      <c r="J3130" s="196">
        <v>39707</v>
      </c>
      <c r="K3130" s="67">
        <v>0</v>
      </c>
      <c r="L3130" s="123">
        <f t="shared" si="50"/>
        <v>30575</v>
      </c>
      <c r="M3130" s="118" t="s">
        <v>8990</v>
      </c>
      <c r="N3130" s="113" t="s">
        <v>9526</v>
      </c>
      <c r="S3130" s="118" t="s">
        <v>139</v>
      </c>
      <c r="T3130" s="67" t="s">
        <v>140</v>
      </c>
    </row>
    <row r="3131" spans="1:21" ht="23.25">
      <c r="A3131" s="67" t="s">
        <v>134</v>
      </c>
      <c r="B3131" s="67" t="s">
        <v>9336</v>
      </c>
      <c r="C3131" s="118">
        <v>1916</v>
      </c>
      <c r="D3131" s="118" t="s">
        <v>5607</v>
      </c>
      <c r="E3131" s="118" t="s">
        <v>8991</v>
      </c>
      <c r="F3131" s="67" t="s">
        <v>136</v>
      </c>
      <c r="G3131" s="203">
        <v>0</v>
      </c>
      <c r="H3131" s="67" t="s">
        <v>162</v>
      </c>
      <c r="I3131" s="3">
        <v>0</v>
      </c>
      <c r="J3131" s="196">
        <v>39707</v>
      </c>
      <c r="K3131" s="67">
        <v>0</v>
      </c>
      <c r="L3131" s="123">
        <f t="shared" si="50"/>
        <v>30575</v>
      </c>
      <c r="M3131" s="118" t="s">
        <v>8991</v>
      </c>
      <c r="N3131" s="113" t="s">
        <v>9526</v>
      </c>
      <c r="S3131" s="118" t="s">
        <v>139</v>
      </c>
      <c r="T3131" s="67" t="s">
        <v>140</v>
      </c>
    </row>
    <row r="3132" spans="1:21" ht="23.25">
      <c r="A3132" s="67" t="s">
        <v>134</v>
      </c>
      <c r="B3132" s="67" t="s">
        <v>9336</v>
      </c>
      <c r="C3132" s="118">
        <v>1923</v>
      </c>
      <c r="D3132" s="118" t="s">
        <v>9455</v>
      </c>
      <c r="E3132" s="118" t="s">
        <v>8992</v>
      </c>
      <c r="F3132" s="67" t="s">
        <v>136</v>
      </c>
      <c r="G3132" s="203">
        <v>0</v>
      </c>
      <c r="H3132" s="67" t="s">
        <v>162</v>
      </c>
      <c r="I3132" s="3">
        <v>0</v>
      </c>
      <c r="J3132" s="196">
        <v>39707</v>
      </c>
      <c r="K3132" s="67">
        <v>0</v>
      </c>
      <c r="L3132" s="123">
        <f t="shared" si="50"/>
        <v>30575</v>
      </c>
      <c r="M3132" s="118" t="s">
        <v>8992</v>
      </c>
      <c r="N3132" s="113" t="s">
        <v>9526</v>
      </c>
      <c r="S3132" s="118" t="s">
        <v>139</v>
      </c>
      <c r="T3132" s="67" t="s">
        <v>140</v>
      </c>
    </row>
    <row r="3133" spans="1:21" ht="23.25">
      <c r="A3133" s="67" t="s">
        <v>134</v>
      </c>
      <c r="B3133" s="67" t="s">
        <v>9336</v>
      </c>
      <c r="C3133" s="118">
        <v>1924</v>
      </c>
      <c r="D3133" s="118" t="s">
        <v>5563</v>
      </c>
      <c r="E3133" s="118" t="s">
        <v>8993</v>
      </c>
      <c r="F3133" s="67" t="s">
        <v>136</v>
      </c>
      <c r="G3133" s="203">
        <v>0</v>
      </c>
      <c r="H3133" s="67" t="s">
        <v>162</v>
      </c>
      <c r="I3133" s="3">
        <v>0</v>
      </c>
      <c r="J3133" s="196">
        <v>39707</v>
      </c>
      <c r="K3133" s="67">
        <v>0</v>
      </c>
      <c r="L3133" s="123">
        <f t="shared" si="50"/>
        <v>30575</v>
      </c>
      <c r="M3133" s="118" t="s">
        <v>8993</v>
      </c>
      <c r="N3133" s="113" t="s">
        <v>9526</v>
      </c>
      <c r="S3133" s="118" t="s">
        <v>139</v>
      </c>
      <c r="T3133" s="67" t="s">
        <v>140</v>
      </c>
    </row>
    <row r="3134" spans="1:21" ht="23.25">
      <c r="A3134" s="67" t="s">
        <v>134</v>
      </c>
      <c r="B3134" s="67" t="s">
        <v>9336</v>
      </c>
      <c r="C3134" s="118">
        <v>1927</v>
      </c>
      <c r="D3134" s="118" t="s">
        <v>9478</v>
      </c>
      <c r="E3134" s="118" t="s">
        <v>8994</v>
      </c>
      <c r="F3134" s="67" t="s">
        <v>136</v>
      </c>
      <c r="G3134" s="203">
        <v>0</v>
      </c>
      <c r="H3134" s="67" t="s">
        <v>162</v>
      </c>
      <c r="I3134" s="3">
        <v>0</v>
      </c>
      <c r="J3134" s="196">
        <v>39707</v>
      </c>
      <c r="K3134" s="67">
        <v>0</v>
      </c>
      <c r="L3134" s="123">
        <f t="shared" si="50"/>
        <v>30575</v>
      </c>
      <c r="M3134" s="118" t="s">
        <v>8994</v>
      </c>
      <c r="N3134" s="113" t="s">
        <v>9526</v>
      </c>
      <c r="S3134" s="118" t="s">
        <v>139</v>
      </c>
      <c r="T3134" s="67" t="s">
        <v>140</v>
      </c>
    </row>
    <row r="3135" spans="1:21" ht="23.25">
      <c r="A3135" s="67" t="s">
        <v>134</v>
      </c>
      <c r="B3135" s="67" t="s">
        <v>9336</v>
      </c>
      <c r="C3135" s="118">
        <v>1929</v>
      </c>
      <c r="D3135" s="118" t="s">
        <v>5681</v>
      </c>
      <c r="E3135" s="118" t="s">
        <v>8995</v>
      </c>
      <c r="F3135" s="67" t="s">
        <v>136</v>
      </c>
      <c r="G3135" s="203">
        <v>0</v>
      </c>
      <c r="H3135" s="67" t="s">
        <v>162</v>
      </c>
      <c r="I3135" s="3">
        <v>0</v>
      </c>
      <c r="J3135" s="196">
        <v>39707</v>
      </c>
      <c r="K3135" s="67">
        <v>0</v>
      </c>
      <c r="L3135" s="123">
        <f t="shared" si="50"/>
        <v>30575</v>
      </c>
      <c r="M3135" s="118" t="s">
        <v>8995</v>
      </c>
      <c r="N3135" s="113" t="s">
        <v>9526</v>
      </c>
      <c r="S3135" s="118" t="s">
        <v>139</v>
      </c>
      <c r="T3135" s="67" t="s">
        <v>140</v>
      </c>
    </row>
    <row r="3136" spans="1:21" ht="23.25">
      <c r="A3136" s="67" t="s">
        <v>134</v>
      </c>
      <c r="B3136" s="67" t="s">
        <v>9336</v>
      </c>
      <c r="C3136" s="118">
        <v>1931</v>
      </c>
      <c r="D3136" s="118" t="s">
        <v>5542</v>
      </c>
      <c r="E3136" s="118" t="s">
        <v>8996</v>
      </c>
      <c r="F3136" s="67" t="s">
        <v>136</v>
      </c>
      <c r="G3136" s="203">
        <v>0</v>
      </c>
      <c r="H3136" s="67" t="s">
        <v>162</v>
      </c>
      <c r="I3136" s="3">
        <v>0</v>
      </c>
      <c r="J3136" s="196">
        <v>39707</v>
      </c>
      <c r="K3136" s="67">
        <v>0</v>
      </c>
      <c r="L3136" s="123">
        <f t="shared" si="50"/>
        <v>30575</v>
      </c>
      <c r="M3136" s="118" t="s">
        <v>8996</v>
      </c>
      <c r="N3136" s="113" t="s">
        <v>9526</v>
      </c>
      <c r="S3136" s="118" t="s">
        <v>139</v>
      </c>
      <c r="T3136" s="67" t="s">
        <v>140</v>
      </c>
    </row>
    <row r="3137" spans="1:21" ht="23.25">
      <c r="A3137" s="67" t="s">
        <v>134</v>
      </c>
      <c r="B3137" s="67" t="s">
        <v>9336</v>
      </c>
      <c r="C3137" s="118">
        <v>1939</v>
      </c>
      <c r="D3137" s="118" t="s">
        <v>5529</v>
      </c>
      <c r="E3137" s="118" t="s">
        <v>8997</v>
      </c>
      <c r="F3137" s="67" t="s">
        <v>136</v>
      </c>
      <c r="G3137" s="203">
        <v>0</v>
      </c>
      <c r="H3137" s="67" t="s">
        <v>162</v>
      </c>
      <c r="I3137" s="3">
        <v>0</v>
      </c>
      <c r="J3137" s="196">
        <v>39707</v>
      </c>
      <c r="K3137" s="67">
        <v>0</v>
      </c>
      <c r="L3137" s="123">
        <f t="shared" si="50"/>
        <v>30575</v>
      </c>
      <c r="M3137" s="118" t="s">
        <v>8997</v>
      </c>
      <c r="N3137" s="113" t="s">
        <v>9526</v>
      </c>
      <c r="S3137" s="118" t="s">
        <v>139</v>
      </c>
      <c r="T3137" s="67" t="s">
        <v>140</v>
      </c>
    </row>
    <row r="3138" spans="1:21" ht="23.25">
      <c r="A3138" s="67" t="s">
        <v>134</v>
      </c>
      <c r="B3138" s="67" t="s">
        <v>9336</v>
      </c>
      <c r="C3138" s="118">
        <v>1942</v>
      </c>
      <c r="D3138" s="118" t="s">
        <v>9383</v>
      </c>
      <c r="E3138" s="118" t="s">
        <v>8998</v>
      </c>
      <c r="F3138" s="67" t="s">
        <v>136</v>
      </c>
      <c r="G3138" s="203">
        <v>0</v>
      </c>
      <c r="H3138" s="67" t="s">
        <v>162</v>
      </c>
      <c r="I3138" s="3">
        <v>0</v>
      </c>
      <c r="J3138" s="196">
        <v>39707</v>
      </c>
      <c r="K3138" s="67">
        <v>0</v>
      </c>
      <c r="L3138" s="123">
        <f t="shared" si="50"/>
        <v>30575</v>
      </c>
      <c r="M3138" s="118" t="s">
        <v>8998</v>
      </c>
      <c r="N3138" s="113" t="s">
        <v>9526</v>
      </c>
      <c r="S3138" s="118" t="s">
        <v>139</v>
      </c>
      <c r="T3138" s="67" t="s">
        <v>140</v>
      </c>
    </row>
    <row r="3139" spans="1:21" ht="23.25">
      <c r="A3139" s="67" t="s">
        <v>134</v>
      </c>
      <c r="B3139" s="67" t="s">
        <v>9336</v>
      </c>
      <c r="C3139" s="118">
        <v>1945</v>
      </c>
      <c r="D3139" s="118" t="s">
        <v>5501</v>
      </c>
      <c r="E3139" s="118" t="s">
        <v>8999</v>
      </c>
      <c r="F3139" s="67" t="s">
        <v>136</v>
      </c>
      <c r="G3139" s="203">
        <v>0</v>
      </c>
      <c r="H3139" s="67" t="s">
        <v>162</v>
      </c>
      <c r="I3139" s="3">
        <v>0</v>
      </c>
      <c r="J3139" s="196">
        <v>39707</v>
      </c>
      <c r="K3139" s="67">
        <v>0</v>
      </c>
      <c r="L3139" s="123">
        <f t="shared" si="50"/>
        <v>30575</v>
      </c>
      <c r="M3139" s="118" t="s">
        <v>8999</v>
      </c>
      <c r="N3139" s="113" t="s">
        <v>9526</v>
      </c>
      <c r="S3139" s="118" t="s">
        <v>139</v>
      </c>
      <c r="T3139" s="67" t="s">
        <v>140</v>
      </c>
    </row>
    <row r="3140" spans="1:21" ht="23.25">
      <c r="A3140" s="67" t="s">
        <v>134</v>
      </c>
      <c r="B3140" s="67" t="s">
        <v>9336</v>
      </c>
      <c r="C3140" s="118">
        <v>1960</v>
      </c>
      <c r="D3140" s="118" t="s">
        <v>9375</v>
      </c>
      <c r="E3140" s="118" t="s">
        <v>9000</v>
      </c>
      <c r="F3140" s="67" t="s">
        <v>136</v>
      </c>
      <c r="G3140" s="203">
        <v>0</v>
      </c>
      <c r="H3140" s="67" t="s">
        <v>162</v>
      </c>
      <c r="I3140" s="3">
        <v>0</v>
      </c>
      <c r="J3140" s="196">
        <v>39707</v>
      </c>
      <c r="K3140" s="67">
        <v>0</v>
      </c>
      <c r="L3140" s="123">
        <f t="shared" si="50"/>
        <v>30575</v>
      </c>
      <c r="M3140" s="118" t="s">
        <v>9000</v>
      </c>
      <c r="N3140" s="113" t="s">
        <v>9526</v>
      </c>
      <c r="S3140" s="118" t="s">
        <v>139</v>
      </c>
      <c r="T3140" s="67" t="s">
        <v>140</v>
      </c>
    </row>
    <row r="3141" spans="1:21" ht="23.25">
      <c r="A3141" s="67" t="s">
        <v>134</v>
      </c>
      <c r="B3141" s="67" t="s">
        <v>9336</v>
      </c>
      <c r="C3141" s="118">
        <v>1962</v>
      </c>
      <c r="D3141" s="118" t="s">
        <v>5485</v>
      </c>
      <c r="E3141" s="118" t="s">
        <v>9001</v>
      </c>
      <c r="F3141" s="67" t="s">
        <v>136</v>
      </c>
      <c r="G3141" s="203">
        <v>0</v>
      </c>
      <c r="H3141" s="67" t="s">
        <v>162</v>
      </c>
      <c r="I3141" s="3">
        <v>0</v>
      </c>
      <c r="J3141" s="196">
        <v>39707</v>
      </c>
      <c r="K3141" s="67">
        <v>0</v>
      </c>
      <c r="L3141" s="123">
        <f t="shared" si="50"/>
        <v>30575</v>
      </c>
      <c r="M3141" s="118" t="s">
        <v>9001</v>
      </c>
      <c r="N3141" s="113" t="s">
        <v>9526</v>
      </c>
      <c r="S3141" s="118" t="s">
        <v>139</v>
      </c>
      <c r="T3141" s="67" t="s">
        <v>140</v>
      </c>
    </row>
    <row r="3142" spans="1:21" ht="23.25">
      <c r="A3142" s="67" t="s">
        <v>134</v>
      </c>
      <c r="B3142" s="67" t="s">
        <v>9336</v>
      </c>
      <c r="C3142" s="118">
        <v>1963</v>
      </c>
      <c r="D3142" s="118" t="s">
        <v>9471</v>
      </c>
      <c r="E3142" s="118" t="s">
        <v>9002</v>
      </c>
      <c r="F3142" s="67" t="s">
        <v>136</v>
      </c>
      <c r="G3142" s="203">
        <v>0</v>
      </c>
      <c r="H3142" s="67" t="s">
        <v>162</v>
      </c>
      <c r="I3142" s="3">
        <v>0</v>
      </c>
      <c r="J3142" s="196">
        <v>39707</v>
      </c>
      <c r="K3142" s="67">
        <v>0</v>
      </c>
      <c r="L3142" s="123">
        <f t="shared" si="50"/>
        <v>30575</v>
      </c>
      <c r="M3142" s="118" t="s">
        <v>9002</v>
      </c>
      <c r="N3142" s="113" t="s">
        <v>9526</v>
      </c>
      <c r="S3142" s="118" t="s">
        <v>139</v>
      </c>
      <c r="T3142" s="67" t="s">
        <v>140</v>
      </c>
    </row>
    <row r="3143" spans="1:21" ht="23.25">
      <c r="A3143" s="67" t="s">
        <v>134</v>
      </c>
      <c r="B3143" s="67" t="s">
        <v>9336</v>
      </c>
      <c r="C3143" s="118">
        <v>1980</v>
      </c>
      <c r="D3143" s="118" t="s">
        <v>5483</v>
      </c>
      <c r="E3143" s="118" t="s">
        <v>9003</v>
      </c>
      <c r="F3143" s="67" t="s">
        <v>136</v>
      </c>
      <c r="G3143" s="203">
        <v>0</v>
      </c>
      <c r="H3143" s="67" t="s">
        <v>162</v>
      </c>
      <c r="I3143" s="3">
        <v>0</v>
      </c>
      <c r="J3143" s="196">
        <v>39707</v>
      </c>
      <c r="K3143" s="67">
        <v>0</v>
      </c>
      <c r="L3143" s="123">
        <f t="shared" si="50"/>
        <v>30575</v>
      </c>
      <c r="M3143" s="118" t="s">
        <v>9003</v>
      </c>
      <c r="N3143" s="113" t="s">
        <v>9526</v>
      </c>
      <c r="S3143" s="118" t="s">
        <v>139</v>
      </c>
      <c r="T3143" s="67" t="s">
        <v>140</v>
      </c>
    </row>
    <row r="3144" spans="1:21" ht="23.25">
      <c r="A3144" s="67" t="s">
        <v>134</v>
      </c>
      <c r="B3144" s="67" t="s">
        <v>9336</v>
      </c>
      <c r="C3144" s="118">
        <v>1981</v>
      </c>
      <c r="D3144" s="118" t="s">
        <v>5630</v>
      </c>
      <c r="E3144" s="118" t="s">
        <v>9004</v>
      </c>
      <c r="F3144" s="67" t="s">
        <v>136</v>
      </c>
      <c r="G3144" s="203">
        <v>0</v>
      </c>
      <c r="H3144" s="67" t="s">
        <v>162</v>
      </c>
      <c r="I3144" s="3">
        <v>0</v>
      </c>
      <c r="J3144" s="196">
        <v>39707</v>
      </c>
      <c r="K3144" s="67">
        <v>0</v>
      </c>
      <c r="L3144" s="123">
        <f t="shared" si="50"/>
        <v>30575</v>
      </c>
      <c r="M3144" s="118" t="s">
        <v>9004</v>
      </c>
      <c r="N3144" s="113" t="s">
        <v>9526</v>
      </c>
      <c r="S3144" s="118" t="s">
        <v>139</v>
      </c>
      <c r="T3144" s="67" t="s">
        <v>140</v>
      </c>
    </row>
    <row r="3145" spans="1:21" ht="23.25">
      <c r="A3145" s="67" t="s">
        <v>134</v>
      </c>
      <c r="B3145" s="67" t="s">
        <v>9336</v>
      </c>
      <c r="C3145" s="118">
        <v>1982</v>
      </c>
      <c r="D3145" s="118" t="s">
        <v>5540</v>
      </c>
      <c r="E3145" s="118" t="s">
        <v>9005</v>
      </c>
      <c r="F3145" s="67" t="s">
        <v>136</v>
      </c>
      <c r="G3145" s="203">
        <v>0</v>
      </c>
      <c r="H3145" s="67" t="s">
        <v>162</v>
      </c>
      <c r="I3145" s="3">
        <v>0</v>
      </c>
      <c r="J3145" s="196">
        <v>39707</v>
      </c>
      <c r="K3145" s="67">
        <v>0</v>
      </c>
      <c r="L3145" s="123">
        <f t="shared" si="50"/>
        <v>30575</v>
      </c>
      <c r="M3145" s="118" t="s">
        <v>9005</v>
      </c>
      <c r="N3145" s="113" t="s">
        <v>9526</v>
      </c>
      <c r="S3145" s="118" t="s">
        <v>139</v>
      </c>
      <c r="T3145" s="67" t="s">
        <v>140</v>
      </c>
    </row>
    <row r="3146" spans="1:21" ht="23.25">
      <c r="A3146" s="67" t="s">
        <v>134</v>
      </c>
      <c r="B3146" s="67" t="s">
        <v>9336</v>
      </c>
      <c r="C3146" s="118">
        <v>1983</v>
      </c>
      <c r="D3146" s="118" t="s">
        <v>5540</v>
      </c>
      <c r="E3146" s="118" t="s">
        <v>9006</v>
      </c>
      <c r="F3146" s="67" t="s">
        <v>136</v>
      </c>
      <c r="G3146" s="203">
        <v>0</v>
      </c>
      <c r="H3146" s="67" t="s">
        <v>162</v>
      </c>
      <c r="I3146" s="3">
        <v>0</v>
      </c>
      <c r="J3146" s="196">
        <v>39707</v>
      </c>
      <c r="K3146" s="67">
        <v>0</v>
      </c>
      <c r="L3146" s="123">
        <f t="shared" si="50"/>
        <v>30575</v>
      </c>
      <c r="M3146" s="118" t="s">
        <v>9006</v>
      </c>
      <c r="N3146" s="113" t="s">
        <v>9526</v>
      </c>
      <c r="S3146" s="118" t="s">
        <v>139</v>
      </c>
      <c r="T3146" s="67" t="s">
        <v>140</v>
      </c>
    </row>
    <row r="3147" spans="1:21" ht="23.25">
      <c r="A3147" s="67" t="s">
        <v>134</v>
      </c>
      <c r="B3147" s="67" t="s">
        <v>9336</v>
      </c>
      <c r="C3147" s="118">
        <v>1984</v>
      </c>
      <c r="D3147" s="118" t="s">
        <v>5540</v>
      </c>
      <c r="E3147" s="118" t="s">
        <v>9007</v>
      </c>
      <c r="F3147" s="67" t="s">
        <v>136</v>
      </c>
      <c r="G3147" s="203">
        <v>0</v>
      </c>
      <c r="H3147" s="67" t="s">
        <v>162</v>
      </c>
      <c r="I3147" s="3">
        <v>0</v>
      </c>
      <c r="J3147" s="196">
        <v>39707</v>
      </c>
      <c r="K3147" s="67">
        <v>0</v>
      </c>
      <c r="L3147" s="123">
        <f t="shared" si="50"/>
        <v>30575</v>
      </c>
      <c r="M3147" s="118" t="s">
        <v>9007</v>
      </c>
      <c r="N3147" s="113" t="s">
        <v>9526</v>
      </c>
      <c r="S3147" s="118" t="s">
        <v>139</v>
      </c>
      <c r="T3147" s="67" t="s">
        <v>140</v>
      </c>
    </row>
    <row r="3148" spans="1:21" ht="23.25">
      <c r="A3148" s="67" t="s">
        <v>134</v>
      </c>
      <c r="B3148" s="67" t="s">
        <v>9336</v>
      </c>
      <c r="C3148" s="118">
        <v>1985</v>
      </c>
      <c r="D3148" s="118" t="s">
        <v>5540</v>
      </c>
      <c r="E3148" s="118" t="s">
        <v>9008</v>
      </c>
      <c r="F3148" s="67" t="s">
        <v>136</v>
      </c>
      <c r="G3148" s="203">
        <v>0</v>
      </c>
      <c r="H3148" s="67" t="s">
        <v>162</v>
      </c>
      <c r="I3148" s="3">
        <v>0</v>
      </c>
      <c r="J3148" s="196">
        <v>39707</v>
      </c>
      <c r="K3148" s="67">
        <v>0</v>
      </c>
      <c r="L3148" s="123">
        <f t="shared" si="50"/>
        <v>30575</v>
      </c>
      <c r="M3148" s="118" t="s">
        <v>9008</v>
      </c>
      <c r="N3148" s="113" t="s">
        <v>9526</v>
      </c>
      <c r="S3148" s="118" t="s">
        <v>139</v>
      </c>
      <c r="T3148" s="67" t="s">
        <v>140</v>
      </c>
    </row>
    <row r="3149" spans="1:21" ht="23.25">
      <c r="A3149" s="67" t="s">
        <v>134</v>
      </c>
      <c r="B3149" s="67" t="s">
        <v>9336</v>
      </c>
      <c r="C3149" s="118">
        <v>1988</v>
      </c>
      <c r="D3149" s="118" t="s">
        <v>9376</v>
      </c>
      <c r="E3149" s="118" t="s">
        <v>9009</v>
      </c>
      <c r="F3149" s="67" t="s">
        <v>136</v>
      </c>
      <c r="G3149" s="203">
        <v>0</v>
      </c>
      <c r="H3149" s="67" t="s">
        <v>162</v>
      </c>
      <c r="I3149" s="3">
        <v>0</v>
      </c>
      <c r="J3149" s="196">
        <v>39707</v>
      </c>
      <c r="K3149" s="67">
        <v>0</v>
      </c>
      <c r="L3149" s="123">
        <f t="shared" si="50"/>
        <v>30575</v>
      </c>
      <c r="M3149" s="118" t="s">
        <v>9009</v>
      </c>
      <c r="N3149" s="113" t="s">
        <v>9526</v>
      </c>
      <c r="S3149" s="118" t="s">
        <v>139</v>
      </c>
      <c r="T3149" s="67" t="s">
        <v>140</v>
      </c>
    </row>
    <row r="3150" spans="1:21" ht="23.25">
      <c r="A3150" s="67" t="s">
        <v>134</v>
      </c>
      <c r="B3150" s="67" t="s">
        <v>9336</v>
      </c>
      <c r="C3150" s="118">
        <v>1989</v>
      </c>
      <c r="D3150" s="118" t="s">
        <v>5494</v>
      </c>
      <c r="E3150" s="118" t="s">
        <v>9010</v>
      </c>
      <c r="F3150" s="67" t="s">
        <v>136</v>
      </c>
      <c r="G3150" s="203">
        <v>0</v>
      </c>
      <c r="H3150" s="67" t="s">
        <v>162</v>
      </c>
      <c r="I3150" s="3">
        <v>0</v>
      </c>
      <c r="J3150" s="196">
        <v>39707</v>
      </c>
      <c r="K3150" s="67">
        <v>0</v>
      </c>
      <c r="L3150" s="123">
        <f t="shared" si="50"/>
        <v>30575</v>
      </c>
      <c r="M3150" s="118" t="s">
        <v>9010</v>
      </c>
      <c r="N3150" s="113" t="s">
        <v>9526</v>
      </c>
      <c r="S3150" s="118" t="s">
        <v>139</v>
      </c>
      <c r="T3150" s="67" t="s">
        <v>140</v>
      </c>
    </row>
    <row r="3151" spans="1:21" ht="23.25">
      <c r="A3151" s="67" t="s">
        <v>134</v>
      </c>
      <c r="B3151" s="67" t="s">
        <v>9336</v>
      </c>
      <c r="C3151" s="118">
        <v>1990</v>
      </c>
      <c r="D3151" s="118" t="s">
        <v>9356</v>
      </c>
      <c r="E3151" s="118" t="s">
        <v>9011</v>
      </c>
      <c r="F3151" s="67" t="s">
        <v>136</v>
      </c>
      <c r="G3151" s="203">
        <v>0</v>
      </c>
      <c r="H3151" s="67" t="s">
        <v>162</v>
      </c>
      <c r="I3151" s="3">
        <v>0</v>
      </c>
      <c r="J3151" s="196">
        <v>39707</v>
      </c>
      <c r="K3151" s="67">
        <v>0</v>
      </c>
      <c r="L3151" s="123">
        <f t="shared" si="50"/>
        <v>30575</v>
      </c>
      <c r="M3151" s="118" t="s">
        <v>9011</v>
      </c>
      <c r="N3151" s="113" t="s">
        <v>9526</v>
      </c>
      <c r="S3151" s="118" t="s">
        <v>139</v>
      </c>
      <c r="T3151" s="67" t="s">
        <v>140</v>
      </c>
    </row>
    <row r="3152" spans="1:21" ht="23.25">
      <c r="A3152" s="67" t="s">
        <v>9529</v>
      </c>
      <c r="B3152" s="67" t="s">
        <v>9336</v>
      </c>
      <c r="C3152" s="118">
        <v>1991</v>
      </c>
      <c r="D3152" s="118"/>
      <c r="E3152" s="118" t="s">
        <v>9012</v>
      </c>
      <c r="F3152" s="67" t="s">
        <v>9524</v>
      </c>
      <c r="G3152" s="203">
        <v>0</v>
      </c>
      <c r="H3152" s="67" t="s">
        <v>162</v>
      </c>
      <c r="I3152" s="3">
        <v>0</v>
      </c>
      <c r="J3152" s="196">
        <v>39707</v>
      </c>
      <c r="K3152" s="67">
        <v>0</v>
      </c>
      <c r="L3152" s="123"/>
      <c r="M3152" s="118"/>
      <c r="N3152" s="113" t="s">
        <v>9524</v>
      </c>
      <c r="S3152" s="118" t="s">
        <v>138</v>
      </c>
      <c r="T3152" s="118" t="s">
        <v>138</v>
      </c>
      <c r="U3152" s="118" t="s">
        <v>138</v>
      </c>
    </row>
    <row r="3153" spans="1:20" ht="23.25">
      <c r="A3153" s="67" t="s">
        <v>134</v>
      </c>
      <c r="B3153" s="67" t="s">
        <v>9336</v>
      </c>
      <c r="C3153" s="118">
        <v>1992</v>
      </c>
      <c r="D3153" s="118" t="s">
        <v>172</v>
      </c>
      <c r="E3153" s="118" t="s">
        <v>9013</v>
      </c>
      <c r="F3153" s="67" t="s">
        <v>136</v>
      </c>
      <c r="G3153" s="203">
        <v>0</v>
      </c>
      <c r="H3153" s="67" t="s">
        <v>162</v>
      </c>
      <c r="I3153" s="3">
        <v>0</v>
      </c>
      <c r="J3153" s="196">
        <v>39707</v>
      </c>
      <c r="K3153" s="67">
        <v>0</v>
      </c>
      <c r="L3153" s="123">
        <f t="shared" si="50"/>
        <v>30575</v>
      </c>
      <c r="M3153" s="118" t="s">
        <v>9013</v>
      </c>
      <c r="N3153" s="113" t="s">
        <v>9526</v>
      </c>
      <c r="S3153" s="118" t="s">
        <v>139</v>
      </c>
      <c r="T3153" s="67" t="s">
        <v>140</v>
      </c>
    </row>
    <row r="3154" spans="1:20" ht="23.25">
      <c r="A3154" s="67" t="s">
        <v>134</v>
      </c>
      <c r="B3154" s="67" t="s">
        <v>9336</v>
      </c>
      <c r="C3154" s="118">
        <v>1993</v>
      </c>
      <c r="D3154" s="118" t="s">
        <v>5679</v>
      </c>
      <c r="E3154" s="118" t="s">
        <v>9014</v>
      </c>
      <c r="F3154" s="67" t="s">
        <v>136</v>
      </c>
      <c r="G3154" s="203">
        <v>0</v>
      </c>
      <c r="H3154" s="67" t="s">
        <v>162</v>
      </c>
      <c r="I3154" s="3">
        <v>0</v>
      </c>
      <c r="J3154" s="196">
        <v>39707</v>
      </c>
      <c r="K3154" s="67">
        <v>0</v>
      </c>
      <c r="L3154" s="123">
        <f t="shared" si="50"/>
        <v>30575</v>
      </c>
      <c r="M3154" s="118" t="s">
        <v>9014</v>
      </c>
      <c r="N3154" s="113" t="s">
        <v>9526</v>
      </c>
      <c r="S3154" s="118" t="s">
        <v>139</v>
      </c>
      <c r="T3154" s="67" t="s">
        <v>140</v>
      </c>
    </row>
    <row r="3155" spans="1:20" ht="23.25">
      <c r="A3155" s="67" t="s">
        <v>134</v>
      </c>
      <c r="B3155" s="67" t="s">
        <v>9336</v>
      </c>
      <c r="C3155" s="118">
        <v>1994</v>
      </c>
      <c r="D3155" s="118" t="s">
        <v>9384</v>
      </c>
      <c r="E3155" s="118" t="s">
        <v>9015</v>
      </c>
      <c r="F3155" s="67" t="s">
        <v>136</v>
      </c>
      <c r="G3155" s="203">
        <v>0</v>
      </c>
      <c r="H3155" s="67" t="s">
        <v>162</v>
      </c>
      <c r="I3155" s="3">
        <v>0</v>
      </c>
      <c r="J3155" s="196">
        <v>39707</v>
      </c>
      <c r="K3155" s="67">
        <v>0</v>
      </c>
      <c r="L3155" s="123">
        <f t="shared" si="50"/>
        <v>30575</v>
      </c>
      <c r="M3155" s="118" t="s">
        <v>9015</v>
      </c>
      <c r="N3155" s="113" t="s">
        <v>9526</v>
      </c>
      <c r="S3155" s="118" t="s">
        <v>139</v>
      </c>
      <c r="T3155" s="67" t="s">
        <v>140</v>
      </c>
    </row>
    <row r="3156" spans="1:20" ht="23.25">
      <c r="A3156" s="67" t="s">
        <v>134</v>
      </c>
      <c r="B3156" s="67" t="s">
        <v>9336</v>
      </c>
      <c r="C3156" s="118">
        <v>1997</v>
      </c>
      <c r="D3156" s="118" t="s">
        <v>5500</v>
      </c>
      <c r="E3156" s="118" t="s">
        <v>9016</v>
      </c>
      <c r="F3156" s="67" t="s">
        <v>136</v>
      </c>
      <c r="G3156" s="203">
        <v>0</v>
      </c>
      <c r="H3156" s="67" t="s">
        <v>162</v>
      </c>
      <c r="I3156" s="3">
        <v>0</v>
      </c>
      <c r="J3156" s="196">
        <v>39707</v>
      </c>
      <c r="K3156" s="67">
        <v>0</v>
      </c>
      <c r="L3156" s="123">
        <f t="shared" si="50"/>
        <v>30575</v>
      </c>
      <c r="M3156" s="118" t="s">
        <v>9016</v>
      </c>
      <c r="N3156" s="113" t="s">
        <v>9526</v>
      </c>
      <c r="S3156" s="118" t="s">
        <v>139</v>
      </c>
      <c r="T3156" s="67" t="s">
        <v>140</v>
      </c>
    </row>
    <row r="3157" spans="1:20" ht="23.25">
      <c r="A3157" s="67" t="s">
        <v>134</v>
      </c>
      <c r="B3157" s="67" t="s">
        <v>9336</v>
      </c>
      <c r="C3157" s="118">
        <v>1999</v>
      </c>
      <c r="D3157" s="118" t="s">
        <v>9377</v>
      </c>
      <c r="E3157" s="118" t="s">
        <v>9017</v>
      </c>
      <c r="F3157" s="67" t="s">
        <v>136</v>
      </c>
      <c r="G3157" s="203">
        <v>0</v>
      </c>
      <c r="H3157" s="67" t="s">
        <v>162</v>
      </c>
      <c r="I3157" s="3">
        <v>0</v>
      </c>
      <c r="J3157" s="196">
        <v>39707</v>
      </c>
      <c r="K3157" s="67">
        <v>0</v>
      </c>
      <c r="L3157" s="123">
        <f t="shared" si="50"/>
        <v>30575</v>
      </c>
      <c r="M3157" s="118" t="s">
        <v>9017</v>
      </c>
      <c r="N3157" s="113" t="s">
        <v>9526</v>
      </c>
      <c r="S3157" s="118" t="s">
        <v>139</v>
      </c>
      <c r="T3157" s="67" t="s">
        <v>140</v>
      </c>
    </row>
    <row r="3158" spans="1:20" ht="23.25">
      <c r="A3158" s="67" t="s">
        <v>134</v>
      </c>
      <c r="B3158" s="67" t="s">
        <v>9336</v>
      </c>
      <c r="C3158" s="118">
        <v>2000</v>
      </c>
      <c r="D3158" s="118" t="s">
        <v>5561</v>
      </c>
      <c r="E3158" s="118" t="s">
        <v>9018</v>
      </c>
      <c r="F3158" s="67" t="s">
        <v>136</v>
      </c>
      <c r="G3158" s="203">
        <v>0</v>
      </c>
      <c r="H3158" s="67" t="s">
        <v>162</v>
      </c>
      <c r="I3158" s="3">
        <v>0</v>
      </c>
      <c r="J3158" s="196">
        <v>39707</v>
      </c>
      <c r="K3158" s="67">
        <v>0</v>
      </c>
      <c r="L3158" s="123">
        <f t="shared" si="50"/>
        <v>30575</v>
      </c>
      <c r="M3158" s="118" t="s">
        <v>9018</v>
      </c>
      <c r="N3158" s="113" t="s">
        <v>9526</v>
      </c>
      <c r="S3158" s="118" t="s">
        <v>139</v>
      </c>
      <c r="T3158" s="67" t="s">
        <v>140</v>
      </c>
    </row>
    <row r="3159" spans="1:20" ht="23.25">
      <c r="A3159" s="67" t="s">
        <v>134</v>
      </c>
      <c r="B3159" s="67" t="s">
        <v>9336</v>
      </c>
      <c r="C3159" s="118">
        <v>2002</v>
      </c>
      <c r="D3159" s="118" t="s">
        <v>5526</v>
      </c>
      <c r="E3159" s="118" t="s">
        <v>9019</v>
      </c>
      <c r="F3159" s="67" t="s">
        <v>136</v>
      </c>
      <c r="G3159" s="203">
        <v>0</v>
      </c>
      <c r="H3159" s="67" t="s">
        <v>162</v>
      </c>
      <c r="I3159" s="3">
        <v>0</v>
      </c>
      <c r="J3159" s="196">
        <v>39707</v>
      </c>
      <c r="K3159" s="67">
        <v>0</v>
      </c>
      <c r="L3159" s="123">
        <f t="shared" si="50"/>
        <v>30575</v>
      </c>
      <c r="M3159" s="118" t="s">
        <v>9019</v>
      </c>
      <c r="N3159" s="113" t="s">
        <v>9526</v>
      </c>
      <c r="S3159" s="118" t="s">
        <v>139</v>
      </c>
      <c r="T3159" s="67" t="s">
        <v>140</v>
      </c>
    </row>
    <row r="3160" spans="1:20" ht="23.25">
      <c r="A3160" s="67" t="s">
        <v>134</v>
      </c>
      <c r="B3160" s="67" t="s">
        <v>9336</v>
      </c>
      <c r="C3160" s="118">
        <v>2003</v>
      </c>
      <c r="D3160" s="118" t="s">
        <v>9479</v>
      </c>
      <c r="E3160" s="118" t="s">
        <v>9020</v>
      </c>
      <c r="F3160" s="67" t="s">
        <v>136</v>
      </c>
      <c r="G3160" s="203">
        <v>0</v>
      </c>
      <c r="H3160" s="67" t="s">
        <v>162</v>
      </c>
      <c r="I3160" s="3">
        <v>0</v>
      </c>
      <c r="J3160" s="196">
        <v>39707</v>
      </c>
      <c r="K3160" s="67">
        <v>0</v>
      </c>
      <c r="L3160" s="123">
        <f t="shared" si="50"/>
        <v>30575</v>
      </c>
      <c r="M3160" s="118" t="s">
        <v>9020</v>
      </c>
      <c r="N3160" s="113" t="s">
        <v>9526</v>
      </c>
      <c r="S3160" s="118" t="s">
        <v>139</v>
      </c>
      <c r="T3160" s="67" t="s">
        <v>140</v>
      </c>
    </row>
    <row r="3161" spans="1:20" ht="23.25">
      <c r="A3161" s="67" t="s">
        <v>134</v>
      </c>
      <c r="B3161" s="67" t="s">
        <v>9336</v>
      </c>
      <c r="C3161" s="118">
        <v>2004</v>
      </c>
      <c r="D3161" s="118" t="s">
        <v>5484</v>
      </c>
      <c r="E3161" s="118" t="s">
        <v>9021</v>
      </c>
      <c r="F3161" s="67" t="s">
        <v>136</v>
      </c>
      <c r="G3161" s="203">
        <v>0</v>
      </c>
      <c r="H3161" s="67" t="s">
        <v>162</v>
      </c>
      <c r="I3161" s="3">
        <v>0</v>
      </c>
      <c r="J3161" s="196">
        <v>39707</v>
      </c>
      <c r="K3161" s="67">
        <v>0</v>
      </c>
      <c r="L3161" s="123">
        <f t="shared" si="50"/>
        <v>30575</v>
      </c>
      <c r="M3161" s="118" t="s">
        <v>9021</v>
      </c>
      <c r="N3161" s="113" t="s">
        <v>9526</v>
      </c>
      <c r="S3161" s="118" t="s">
        <v>139</v>
      </c>
      <c r="T3161" s="67" t="s">
        <v>140</v>
      </c>
    </row>
    <row r="3162" spans="1:20" ht="23.25">
      <c r="A3162" s="67" t="s">
        <v>134</v>
      </c>
      <c r="B3162" s="67" t="s">
        <v>9336</v>
      </c>
      <c r="C3162" s="118">
        <v>2006</v>
      </c>
      <c r="D3162" s="118" t="s">
        <v>9480</v>
      </c>
      <c r="E3162" s="118" t="s">
        <v>9022</v>
      </c>
      <c r="F3162" s="67" t="s">
        <v>136</v>
      </c>
      <c r="G3162" s="203">
        <v>0</v>
      </c>
      <c r="H3162" s="67" t="s">
        <v>162</v>
      </c>
      <c r="I3162" s="3">
        <v>0</v>
      </c>
      <c r="J3162" s="196">
        <v>39707</v>
      </c>
      <c r="K3162" s="67">
        <v>0</v>
      </c>
      <c r="L3162" s="123">
        <f t="shared" si="50"/>
        <v>30575</v>
      </c>
      <c r="M3162" s="118" t="s">
        <v>9022</v>
      </c>
      <c r="N3162" s="113" t="s">
        <v>9526</v>
      </c>
      <c r="S3162" s="118" t="s">
        <v>139</v>
      </c>
      <c r="T3162" s="67" t="s">
        <v>140</v>
      </c>
    </row>
    <row r="3163" spans="1:20" ht="23.25">
      <c r="A3163" s="67" t="s">
        <v>134</v>
      </c>
      <c r="B3163" s="67" t="s">
        <v>9336</v>
      </c>
      <c r="C3163" s="118">
        <v>2007</v>
      </c>
      <c r="D3163" s="118" t="s">
        <v>5597</v>
      </c>
      <c r="E3163" s="118" t="s">
        <v>9023</v>
      </c>
      <c r="F3163" s="67" t="s">
        <v>136</v>
      </c>
      <c r="G3163" s="203">
        <v>0</v>
      </c>
      <c r="H3163" s="67" t="s">
        <v>162</v>
      </c>
      <c r="I3163" s="3">
        <v>0</v>
      </c>
      <c r="J3163" s="196">
        <v>39707</v>
      </c>
      <c r="K3163" s="67">
        <v>0</v>
      </c>
      <c r="L3163" s="123">
        <f t="shared" si="50"/>
        <v>30575</v>
      </c>
      <c r="M3163" s="118" t="s">
        <v>9023</v>
      </c>
      <c r="N3163" s="113" t="s">
        <v>9526</v>
      </c>
      <c r="S3163" s="118" t="s">
        <v>139</v>
      </c>
      <c r="T3163" s="67" t="s">
        <v>140</v>
      </c>
    </row>
    <row r="3164" spans="1:20" ht="23.25">
      <c r="A3164" s="67" t="s">
        <v>134</v>
      </c>
      <c r="B3164" s="67" t="s">
        <v>9336</v>
      </c>
      <c r="C3164" s="118">
        <v>2008</v>
      </c>
      <c r="D3164" s="118" t="s">
        <v>5611</v>
      </c>
      <c r="E3164" s="118" t="s">
        <v>9024</v>
      </c>
      <c r="F3164" s="67" t="s">
        <v>136</v>
      </c>
      <c r="G3164" s="203">
        <v>0</v>
      </c>
      <c r="H3164" s="67" t="s">
        <v>162</v>
      </c>
      <c r="I3164" s="3">
        <v>0</v>
      </c>
      <c r="J3164" s="196">
        <v>39707</v>
      </c>
      <c r="K3164" s="67">
        <v>0</v>
      </c>
      <c r="L3164" s="123">
        <f t="shared" si="50"/>
        <v>30575</v>
      </c>
      <c r="M3164" s="118" t="s">
        <v>9024</v>
      </c>
      <c r="N3164" s="113" t="s">
        <v>9526</v>
      </c>
      <c r="S3164" s="118" t="s">
        <v>139</v>
      </c>
      <c r="T3164" s="67" t="s">
        <v>140</v>
      </c>
    </row>
    <row r="3165" spans="1:20" ht="23.25">
      <c r="A3165" s="67" t="s">
        <v>134</v>
      </c>
      <c r="B3165" s="67" t="s">
        <v>9336</v>
      </c>
      <c r="C3165" s="118">
        <v>2009</v>
      </c>
      <c r="D3165" s="118" t="s">
        <v>9350</v>
      </c>
      <c r="E3165" s="118" t="s">
        <v>9025</v>
      </c>
      <c r="F3165" s="67" t="s">
        <v>136</v>
      </c>
      <c r="G3165" s="203">
        <v>0</v>
      </c>
      <c r="H3165" s="67" t="s">
        <v>162</v>
      </c>
      <c r="I3165" s="3">
        <v>0</v>
      </c>
      <c r="J3165" s="196">
        <v>39707</v>
      </c>
      <c r="K3165" s="67">
        <v>0</v>
      </c>
      <c r="L3165" s="123">
        <f t="shared" si="50"/>
        <v>30575</v>
      </c>
      <c r="M3165" s="118" t="s">
        <v>9025</v>
      </c>
      <c r="N3165" s="113" t="s">
        <v>9526</v>
      </c>
      <c r="S3165" s="118" t="s">
        <v>139</v>
      </c>
      <c r="T3165" s="67" t="s">
        <v>140</v>
      </c>
    </row>
    <row r="3166" spans="1:20" ht="23.25">
      <c r="A3166" s="67" t="s">
        <v>134</v>
      </c>
      <c r="B3166" s="67" t="s">
        <v>9336</v>
      </c>
      <c r="C3166" s="118">
        <v>2012</v>
      </c>
      <c r="D3166" s="118" t="s">
        <v>9405</v>
      </c>
      <c r="E3166" s="118" t="s">
        <v>9026</v>
      </c>
      <c r="F3166" s="67" t="s">
        <v>136</v>
      </c>
      <c r="G3166" s="203">
        <v>0</v>
      </c>
      <c r="H3166" s="67" t="s">
        <v>162</v>
      </c>
      <c r="I3166" s="3">
        <v>0</v>
      </c>
      <c r="J3166" s="196">
        <v>39707</v>
      </c>
      <c r="K3166" s="67">
        <v>0</v>
      </c>
      <c r="L3166" s="123">
        <f t="shared" si="50"/>
        <v>30575</v>
      </c>
      <c r="M3166" s="118" t="s">
        <v>9026</v>
      </c>
      <c r="N3166" s="113" t="s">
        <v>9526</v>
      </c>
      <c r="S3166" s="118" t="s">
        <v>139</v>
      </c>
      <c r="T3166" s="67" t="s">
        <v>140</v>
      </c>
    </row>
    <row r="3167" spans="1:20" ht="23.25">
      <c r="A3167" s="67" t="s">
        <v>134</v>
      </c>
      <c r="B3167" s="67" t="s">
        <v>9336</v>
      </c>
      <c r="C3167" s="118">
        <v>2013</v>
      </c>
      <c r="D3167" s="118" t="s">
        <v>9481</v>
      </c>
      <c r="E3167" s="118" t="s">
        <v>9027</v>
      </c>
      <c r="F3167" s="67" t="s">
        <v>136</v>
      </c>
      <c r="G3167" s="203">
        <v>0</v>
      </c>
      <c r="H3167" s="67" t="s">
        <v>162</v>
      </c>
      <c r="I3167" s="3">
        <v>0</v>
      </c>
      <c r="J3167" s="196">
        <v>39707</v>
      </c>
      <c r="K3167" s="67">
        <v>0</v>
      </c>
      <c r="L3167" s="123">
        <f t="shared" si="50"/>
        <v>30575</v>
      </c>
      <c r="M3167" s="118" t="s">
        <v>9027</v>
      </c>
      <c r="N3167" s="113" t="s">
        <v>9526</v>
      </c>
      <c r="S3167" s="118" t="s">
        <v>139</v>
      </c>
      <c r="T3167" s="67" t="s">
        <v>140</v>
      </c>
    </row>
    <row r="3168" spans="1:20" ht="23.25">
      <c r="A3168" s="67" t="s">
        <v>134</v>
      </c>
      <c r="B3168" s="67" t="s">
        <v>9336</v>
      </c>
      <c r="C3168" s="118">
        <v>2014</v>
      </c>
      <c r="D3168" s="118" t="s">
        <v>5480</v>
      </c>
      <c r="E3168" s="118" t="s">
        <v>9028</v>
      </c>
      <c r="F3168" s="67" t="s">
        <v>136</v>
      </c>
      <c r="G3168" s="203">
        <v>0</v>
      </c>
      <c r="H3168" s="67" t="s">
        <v>162</v>
      </c>
      <c r="I3168" s="3">
        <v>0</v>
      </c>
      <c r="J3168" s="196">
        <v>39707</v>
      </c>
      <c r="K3168" s="67">
        <v>0</v>
      </c>
      <c r="L3168" s="123">
        <f t="shared" si="50"/>
        <v>30575</v>
      </c>
      <c r="M3168" s="118" t="s">
        <v>9028</v>
      </c>
      <c r="N3168" s="113" t="s">
        <v>9526</v>
      </c>
      <c r="S3168" s="118" t="s">
        <v>139</v>
      </c>
      <c r="T3168" s="67" t="s">
        <v>140</v>
      </c>
    </row>
    <row r="3169" spans="1:20" ht="23.25">
      <c r="A3169" s="67" t="s">
        <v>134</v>
      </c>
      <c r="B3169" s="67" t="s">
        <v>9336</v>
      </c>
      <c r="C3169" s="118">
        <v>2017</v>
      </c>
      <c r="D3169" s="118" t="s">
        <v>9482</v>
      </c>
      <c r="E3169" s="118" t="s">
        <v>9029</v>
      </c>
      <c r="F3169" s="67" t="s">
        <v>136</v>
      </c>
      <c r="G3169" s="203">
        <v>0</v>
      </c>
      <c r="H3169" s="67" t="s">
        <v>162</v>
      </c>
      <c r="I3169" s="3">
        <v>0</v>
      </c>
      <c r="J3169" s="196">
        <v>39707</v>
      </c>
      <c r="K3169" s="67">
        <v>0</v>
      </c>
      <c r="L3169" s="123">
        <f t="shared" si="50"/>
        <v>30575</v>
      </c>
      <c r="M3169" s="118" t="s">
        <v>9029</v>
      </c>
      <c r="N3169" s="113" t="s">
        <v>9526</v>
      </c>
      <c r="S3169" s="118" t="s">
        <v>139</v>
      </c>
      <c r="T3169" s="67" t="s">
        <v>140</v>
      </c>
    </row>
    <row r="3170" spans="1:20" ht="23.25">
      <c r="A3170" s="67" t="s">
        <v>134</v>
      </c>
      <c r="B3170" s="67" t="s">
        <v>9336</v>
      </c>
      <c r="C3170" s="118">
        <v>2018</v>
      </c>
      <c r="D3170" s="118" t="s">
        <v>5484</v>
      </c>
      <c r="E3170" s="118" t="s">
        <v>9030</v>
      </c>
      <c r="F3170" s="67" t="s">
        <v>136</v>
      </c>
      <c r="G3170" s="203">
        <v>0</v>
      </c>
      <c r="H3170" s="67" t="s">
        <v>162</v>
      </c>
      <c r="I3170" s="3">
        <v>0</v>
      </c>
      <c r="J3170" s="196">
        <v>39707</v>
      </c>
      <c r="K3170" s="67">
        <v>0</v>
      </c>
      <c r="L3170" s="123">
        <f t="shared" si="50"/>
        <v>30575</v>
      </c>
      <c r="M3170" s="118" t="s">
        <v>9030</v>
      </c>
      <c r="N3170" s="113" t="s">
        <v>9526</v>
      </c>
      <c r="S3170" s="118" t="s">
        <v>139</v>
      </c>
      <c r="T3170" s="67" t="s">
        <v>140</v>
      </c>
    </row>
    <row r="3171" spans="1:20" ht="23.25">
      <c r="A3171" s="67" t="s">
        <v>134</v>
      </c>
      <c r="B3171" s="67" t="s">
        <v>9336</v>
      </c>
      <c r="C3171" s="118">
        <v>2019</v>
      </c>
      <c r="D3171" s="118" t="s">
        <v>5500</v>
      </c>
      <c r="E3171" s="118" t="s">
        <v>9031</v>
      </c>
      <c r="F3171" s="67" t="s">
        <v>136</v>
      </c>
      <c r="G3171" s="203">
        <v>0</v>
      </c>
      <c r="H3171" s="67" t="s">
        <v>162</v>
      </c>
      <c r="I3171" s="3">
        <v>0</v>
      </c>
      <c r="J3171" s="196">
        <v>39707</v>
      </c>
      <c r="K3171" s="67">
        <v>0</v>
      </c>
      <c r="L3171" s="123">
        <f t="shared" si="50"/>
        <v>30575</v>
      </c>
      <c r="M3171" s="118" t="s">
        <v>9031</v>
      </c>
      <c r="N3171" s="113" t="s">
        <v>9526</v>
      </c>
      <c r="S3171" s="118" t="s">
        <v>139</v>
      </c>
      <c r="T3171" s="67" t="s">
        <v>140</v>
      </c>
    </row>
    <row r="3172" spans="1:20" ht="23.25">
      <c r="A3172" s="67" t="s">
        <v>134</v>
      </c>
      <c r="B3172" s="67" t="s">
        <v>9336</v>
      </c>
      <c r="C3172" s="118">
        <v>2020</v>
      </c>
      <c r="D3172" s="118" t="s">
        <v>5676</v>
      </c>
      <c r="E3172" s="118" t="s">
        <v>9032</v>
      </c>
      <c r="F3172" s="67" t="s">
        <v>136</v>
      </c>
      <c r="G3172" s="203">
        <v>0</v>
      </c>
      <c r="H3172" s="67" t="s">
        <v>162</v>
      </c>
      <c r="I3172" s="3">
        <v>0</v>
      </c>
      <c r="J3172" s="196">
        <v>39707</v>
      </c>
      <c r="K3172" s="67">
        <v>0</v>
      </c>
      <c r="L3172" s="123">
        <f t="shared" si="50"/>
        <v>30575</v>
      </c>
      <c r="M3172" s="118" t="s">
        <v>9032</v>
      </c>
      <c r="N3172" s="113" t="s">
        <v>9526</v>
      </c>
      <c r="S3172" s="118" t="s">
        <v>139</v>
      </c>
      <c r="T3172" s="67" t="s">
        <v>140</v>
      </c>
    </row>
    <row r="3173" spans="1:20" ht="23.25">
      <c r="A3173" s="67" t="s">
        <v>134</v>
      </c>
      <c r="B3173" s="67" t="s">
        <v>9336</v>
      </c>
      <c r="C3173" s="118">
        <v>2022</v>
      </c>
      <c r="D3173" s="118" t="s">
        <v>5490</v>
      </c>
      <c r="E3173" s="118" t="s">
        <v>9033</v>
      </c>
      <c r="F3173" s="67" t="s">
        <v>136</v>
      </c>
      <c r="G3173" s="203">
        <v>0</v>
      </c>
      <c r="H3173" s="67" t="s">
        <v>162</v>
      </c>
      <c r="I3173" s="3">
        <v>0</v>
      </c>
      <c r="J3173" s="196">
        <v>39707</v>
      </c>
      <c r="K3173" s="67">
        <v>0</v>
      </c>
      <c r="L3173" s="123">
        <f t="shared" si="50"/>
        <v>30575</v>
      </c>
      <c r="M3173" s="118" t="s">
        <v>9033</v>
      </c>
      <c r="N3173" s="113" t="s">
        <v>9526</v>
      </c>
      <c r="S3173" s="118" t="s">
        <v>139</v>
      </c>
      <c r="T3173" s="67" t="s">
        <v>140</v>
      </c>
    </row>
    <row r="3174" spans="1:20" ht="23.25">
      <c r="A3174" s="67" t="s">
        <v>134</v>
      </c>
      <c r="B3174" s="67" t="s">
        <v>9336</v>
      </c>
      <c r="C3174" s="118">
        <v>2024</v>
      </c>
      <c r="D3174" s="118" t="s">
        <v>5526</v>
      </c>
      <c r="E3174" s="118" t="s">
        <v>9034</v>
      </c>
      <c r="F3174" s="67" t="s">
        <v>136</v>
      </c>
      <c r="G3174" s="203">
        <v>0</v>
      </c>
      <c r="H3174" s="67" t="s">
        <v>162</v>
      </c>
      <c r="I3174" s="3">
        <v>0</v>
      </c>
      <c r="J3174" s="196">
        <v>39707</v>
      </c>
      <c r="K3174" s="67">
        <v>0</v>
      </c>
      <c r="L3174" s="123">
        <f t="shared" si="50"/>
        <v>30575</v>
      </c>
      <c r="M3174" s="118" t="s">
        <v>9034</v>
      </c>
      <c r="N3174" s="113" t="s">
        <v>9526</v>
      </c>
      <c r="S3174" s="118" t="s">
        <v>139</v>
      </c>
      <c r="T3174" s="67" t="s">
        <v>140</v>
      </c>
    </row>
    <row r="3175" spans="1:20" ht="23.25">
      <c r="A3175" s="67" t="s">
        <v>134</v>
      </c>
      <c r="B3175" s="67" t="s">
        <v>9336</v>
      </c>
      <c r="C3175" s="118">
        <v>2025</v>
      </c>
      <c r="D3175" s="118" t="s">
        <v>9483</v>
      </c>
      <c r="E3175" s="118" t="s">
        <v>9035</v>
      </c>
      <c r="F3175" s="67" t="s">
        <v>136</v>
      </c>
      <c r="G3175" s="203">
        <v>0</v>
      </c>
      <c r="H3175" s="67" t="s">
        <v>162</v>
      </c>
      <c r="I3175" s="3">
        <v>0</v>
      </c>
      <c r="J3175" s="196">
        <v>39707</v>
      </c>
      <c r="K3175" s="67">
        <v>0</v>
      </c>
      <c r="L3175" s="123">
        <f t="shared" si="50"/>
        <v>30575</v>
      </c>
      <c r="M3175" s="118" t="s">
        <v>9035</v>
      </c>
      <c r="N3175" s="113" t="s">
        <v>9526</v>
      </c>
      <c r="S3175" s="118" t="s">
        <v>139</v>
      </c>
      <c r="T3175" s="67" t="s">
        <v>140</v>
      </c>
    </row>
    <row r="3176" spans="1:20" ht="23.25">
      <c r="A3176" s="67" t="s">
        <v>134</v>
      </c>
      <c r="B3176" s="67" t="s">
        <v>9336</v>
      </c>
      <c r="C3176" s="118">
        <v>2027</v>
      </c>
      <c r="D3176" s="118" t="s">
        <v>5607</v>
      </c>
      <c r="E3176" s="118" t="s">
        <v>9036</v>
      </c>
      <c r="F3176" s="67" t="s">
        <v>136</v>
      </c>
      <c r="G3176" s="203">
        <v>0</v>
      </c>
      <c r="H3176" s="67" t="s">
        <v>162</v>
      </c>
      <c r="I3176" s="3">
        <v>0</v>
      </c>
      <c r="J3176" s="196">
        <v>39707</v>
      </c>
      <c r="K3176" s="67">
        <v>0</v>
      </c>
      <c r="L3176" s="123">
        <f t="shared" si="50"/>
        <v>30575</v>
      </c>
      <c r="M3176" s="118" t="s">
        <v>9036</v>
      </c>
      <c r="N3176" s="113" t="s">
        <v>9526</v>
      </c>
      <c r="S3176" s="118" t="s">
        <v>139</v>
      </c>
      <c r="T3176" s="67" t="s">
        <v>140</v>
      </c>
    </row>
    <row r="3177" spans="1:20" ht="23.25">
      <c r="A3177" s="67" t="s">
        <v>134</v>
      </c>
      <c r="B3177" s="67" t="s">
        <v>9336</v>
      </c>
      <c r="C3177" s="118">
        <v>2028</v>
      </c>
      <c r="D3177" s="118" t="s">
        <v>5624</v>
      </c>
      <c r="E3177" s="118" t="s">
        <v>9037</v>
      </c>
      <c r="F3177" s="67" t="s">
        <v>136</v>
      </c>
      <c r="G3177" s="203">
        <v>0</v>
      </c>
      <c r="H3177" s="67" t="s">
        <v>162</v>
      </c>
      <c r="I3177" s="3">
        <v>0</v>
      </c>
      <c r="J3177" s="196">
        <v>39707</v>
      </c>
      <c r="K3177" s="67">
        <v>0</v>
      </c>
      <c r="L3177" s="123">
        <f t="shared" si="50"/>
        <v>30575</v>
      </c>
      <c r="M3177" s="118" t="s">
        <v>9037</v>
      </c>
      <c r="N3177" s="113" t="s">
        <v>9526</v>
      </c>
      <c r="S3177" s="118" t="s">
        <v>139</v>
      </c>
      <c r="T3177" s="67" t="s">
        <v>140</v>
      </c>
    </row>
    <row r="3178" spans="1:20" ht="23.25">
      <c r="A3178" s="67" t="s">
        <v>134</v>
      </c>
      <c r="B3178" s="67" t="s">
        <v>9336</v>
      </c>
      <c r="C3178" s="118">
        <v>2029</v>
      </c>
      <c r="D3178" s="118" t="s">
        <v>5541</v>
      </c>
      <c r="E3178" s="118" t="s">
        <v>9038</v>
      </c>
      <c r="F3178" s="67" t="s">
        <v>136</v>
      </c>
      <c r="G3178" s="203">
        <v>0</v>
      </c>
      <c r="H3178" s="67" t="s">
        <v>162</v>
      </c>
      <c r="I3178" s="3">
        <v>0</v>
      </c>
      <c r="J3178" s="196">
        <v>39707</v>
      </c>
      <c r="K3178" s="67">
        <v>0</v>
      </c>
      <c r="L3178" s="123">
        <f t="shared" si="50"/>
        <v>30575</v>
      </c>
      <c r="M3178" s="118" t="s">
        <v>9038</v>
      </c>
      <c r="N3178" s="113" t="s">
        <v>9526</v>
      </c>
      <c r="S3178" s="118" t="s">
        <v>139</v>
      </c>
      <c r="T3178" s="67" t="s">
        <v>140</v>
      </c>
    </row>
    <row r="3179" spans="1:20" ht="23.25">
      <c r="A3179" s="67" t="s">
        <v>134</v>
      </c>
      <c r="B3179" s="67" t="s">
        <v>9336</v>
      </c>
      <c r="C3179" s="118">
        <v>163</v>
      </c>
      <c r="D3179" s="118" t="s">
        <v>5505</v>
      </c>
      <c r="E3179" s="118" t="s">
        <v>9039</v>
      </c>
      <c r="F3179" s="67" t="s">
        <v>136</v>
      </c>
      <c r="G3179" s="203">
        <v>0</v>
      </c>
      <c r="H3179" s="67" t="s">
        <v>162</v>
      </c>
      <c r="I3179" s="3">
        <v>0</v>
      </c>
      <c r="J3179" s="196">
        <v>39707</v>
      </c>
      <c r="K3179" s="67">
        <v>0</v>
      </c>
      <c r="L3179" s="123">
        <f t="shared" si="50"/>
        <v>30575</v>
      </c>
      <c r="M3179" s="118" t="s">
        <v>9039</v>
      </c>
      <c r="N3179" s="113" t="s">
        <v>9526</v>
      </c>
      <c r="S3179" s="118" t="s">
        <v>139</v>
      </c>
      <c r="T3179" s="67" t="s">
        <v>140</v>
      </c>
    </row>
    <row r="3180" spans="1:20" ht="23.25">
      <c r="A3180" s="67" t="s">
        <v>134</v>
      </c>
      <c r="B3180" s="67" t="s">
        <v>9336</v>
      </c>
      <c r="C3180" s="118">
        <v>2034</v>
      </c>
      <c r="D3180" s="118" t="s">
        <v>5501</v>
      </c>
      <c r="E3180" s="118" t="s">
        <v>9040</v>
      </c>
      <c r="F3180" s="67" t="s">
        <v>136</v>
      </c>
      <c r="G3180" s="203">
        <v>0</v>
      </c>
      <c r="H3180" s="67" t="s">
        <v>162</v>
      </c>
      <c r="I3180" s="3">
        <v>0</v>
      </c>
      <c r="J3180" s="196">
        <v>39707</v>
      </c>
      <c r="K3180" s="67">
        <v>0</v>
      </c>
      <c r="L3180" s="123">
        <f t="shared" si="50"/>
        <v>30575</v>
      </c>
      <c r="M3180" s="118" t="s">
        <v>9040</v>
      </c>
      <c r="N3180" s="113" t="s">
        <v>9526</v>
      </c>
      <c r="S3180" s="118" t="s">
        <v>139</v>
      </c>
      <c r="T3180" s="67" t="s">
        <v>140</v>
      </c>
    </row>
    <row r="3181" spans="1:20" ht="23.25">
      <c r="A3181" s="67" t="s">
        <v>134</v>
      </c>
      <c r="B3181" s="67" t="s">
        <v>9336</v>
      </c>
      <c r="C3181" s="118">
        <v>2036</v>
      </c>
      <c r="D3181" s="118" t="s">
        <v>5525</v>
      </c>
      <c r="E3181" s="118" t="s">
        <v>9041</v>
      </c>
      <c r="F3181" s="67" t="s">
        <v>136</v>
      </c>
      <c r="G3181" s="203">
        <v>0</v>
      </c>
      <c r="H3181" s="67" t="s">
        <v>162</v>
      </c>
      <c r="I3181" s="3">
        <v>0</v>
      </c>
      <c r="J3181" s="196">
        <v>39707</v>
      </c>
      <c r="K3181" s="67">
        <v>0</v>
      </c>
      <c r="L3181" s="123">
        <f t="shared" si="50"/>
        <v>30575</v>
      </c>
      <c r="M3181" s="118" t="s">
        <v>9041</v>
      </c>
      <c r="N3181" s="113" t="s">
        <v>9526</v>
      </c>
      <c r="S3181" s="118" t="s">
        <v>139</v>
      </c>
      <c r="T3181" s="67" t="s">
        <v>140</v>
      </c>
    </row>
    <row r="3182" spans="1:20" ht="23.25">
      <c r="A3182" s="67" t="s">
        <v>134</v>
      </c>
      <c r="B3182" s="67" t="s">
        <v>9336</v>
      </c>
      <c r="C3182" s="118">
        <v>2037</v>
      </c>
      <c r="D3182" s="118" t="s">
        <v>5488</v>
      </c>
      <c r="E3182" s="118" t="s">
        <v>9042</v>
      </c>
      <c r="F3182" s="67" t="s">
        <v>136</v>
      </c>
      <c r="G3182" s="203">
        <v>0</v>
      </c>
      <c r="H3182" s="67" t="s">
        <v>162</v>
      </c>
      <c r="I3182" s="3">
        <v>0</v>
      </c>
      <c r="J3182" s="196">
        <v>39707</v>
      </c>
      <c r="K3182" s="67">
        <v>0</v>
      </c>
      <c r="L3182" s="123">
        <f t="shared" si="50"/>
        <v>30575</v>
      </c>
      <c r="M3182" s="118" t="s">
        <v>9042</v>
      </c>
      <c r="N3182" s="113" t="s">
        <v>9526</v>
      </c>
      <c r="S3182" s="118" t="s">
        <v>139</v>
      </c>
      <c r="T3182" s="67" t="s">
        <v>140</v>
      </c>
    </row>
    <row r="3183" spans="1:20" ht="23.25">
      <c r="A3183" s="67" t="s">
        <v>134</v>
      </c>
      <c r="B3183" s="67" t="s">
        <v>9336</v>
      </c>
      <c r="C3183" s="118">
        <v>2038</v>
      </c>
      <c r="D3183" s="118" t="s">
        <v>5512</v>
      </c>
      <c r="E3183" s="118" t="s">
        <v>9043</v>
      </c>
      <c r="F3183" s="67" t="s">
        <v>136</v>
      </c>
      <c r="G3183" s="203">
        <v>0</v>
      </c>
      <c r="H3183" s="67" t="s">
        <v>162</v>
      </c>
      <c r="I3183" s="3">
        <v>0</v>
      </c>
      <c r="J3183" s="196">
        <v>39707</v>
      </c>
      <c r="K3183" s="67">
        <v>0</v>
      </c>
      <c r="L3183" s="123">
        <f t="shared" si="50"/>
        <v>30575</v>
      </c>
      <c r="M3183" s="118" t="s">
        <v>9043</v>
      </c>
      <c r="N3183" s="113" t="s">
        <v>9526</v>
      </c>
      <c r="S3183" s="118" t="s">
        <v>139</v>
      </c>
      <c r="T3183" s="67" t="s">
        <v>140</v>
      </c>
    </row>
    <row r="3184" spans="1:20" ht="23.25">
      <c r="A3184" s="67" t="s">
        <v>134</v>
      </c>
      <c r="B3184" s="67" t="s">
        <v>9336</v>
      </c>
      <c r="C3184" s="118">
        <v>2039</v>
      </c>
      <c r="D3184" s="118" t="s">
        <v>5531</v>
      </c>
      <c r="E3184" s="118" t="s">
        <v>9044</v>
      </c>
      <c r="F3184" s="67" t="s">
        <v>136</v>
      </c>
      <c r="G3184" s="203">
        <v>0</v>
      </c>
      <c r="H3184" s="67" t="s">
        <v>162</v>
      </c>
      <c r="I3184" s="3">
        <v>0</v>
      </c>
      <c r="J3184" s="196">
        <v>39707</v>
      </c>
      <c r="K3184" s="67">
        <v>0</v>
      </c>
      <c r="L3184" s="123">
        <f t="shared" si="50"/>
        <v>30575</v>
      </c>
      <c r="M3184" s="118" t="s">
        <v>9044</v>
      </c>
      <c r="N3184" s="113" t="s">
        <v>9526</v>
      </c>
      <c r="S3184" s="118" t="s">
        <v>139</v>
      </c>
      <c r="T3184" s="67" t="s">
        <v>140</v>
      </c>
    </row>
    <row r="3185" spans="1:20" ht="23.25">
      <c r="A3185" s="67" t="s">
        <v>134</v>
      </c>
      <c r="B3185" s="67" t="s">
        <v>9336</v>
      </c>
      <c r="C3185" s="118">
        <v>2045</v>
      </c>
      <c r="D3185" s="118" t="s">
        <v>5491</v>
      </c>
      <c r="E3185" s="118" t="s">
        <v>9045</v>
      </c>
      <c r="F3185" s="67" t="s">
        <v>136</v>
      </c>
      <c r="G3185" s="203">
        <v>0</v>
      </c>
      <c r="H3185" s="67" t="s">
        <v>162</v>
      </c>
      <c r="I3185" s="3">
        <v>0</v>
      </c>
      <c r="J3185" s="196">
        <v>39707</v>
      </c>
      <c r="K3185" s="67">
        <v>0</v>
      </c>
      <c r="L3185" s="123">
        <f t="shared" ref="L3185:L3248" si="51">DATE(YEAR(J3185)-25,MONTH(J3185),DAY(J3185))</f>
        <v>30575</v>
      </c>
      <c r="M3185" s="118" t="s">
        <v>9045</v>
      </c>
      <c r="N3185" s="113" t="s">
        <v>9526</v>
      </c>
      <c r="S3185" s="118" t="s">
        <v>139</v>
      </c>
      <c r="T3185" s="67" t="s">
        <v>140</v>
      </c>
    </row>
    <row r="3186" spans="1:20" ht="23.25">
      <c r="A3186" s="67" t="s">
        <v>134</v>
      </c>
      <c r="B3186" s="67" t="s">
        <v>9336</v>
      </c>
      <c r="C3186" s="118">
        <v>248</v>
      </c>
      <c r="D3186" s="118" t="s">
        <v>5484</v>
      </c>
      <c r="E3186" s="118" t="s">
        <v>9046</v>
      </c>
      <c r="F3186" s="67" t="s">
        <v>136</v>
      </c>
      <c r="G3186" s="203">
        <v>0</v>
      </c>
      <c r="H3186" s="67" t="s">
        <v>162</v>
      </c>
      <c r="I3186" s="3">
        <v>0</v>
      </c>
      <c r="J3186" s="196">
        <v>39707</v>
      </c>
      <c r="K3186" s="67">
        <v>0</v>
      </c>
      <c r="L3186" s="123">
        <f t="shared" si="51"/>
        <v>30575</v>
      </c>
      <c r="M3186" s="118" t="s">
        <v>9046</v>
      </c>
      <c r="N3186" s="113" t="s">
        <v>9526</v>
      </c>
      <c r="S3186" s="118" t="s">
        <v>139</v>
      </c>
      <c r="T3186" s="67" t="s">
        <v>140</v>
      </c>
    </row>
    <row r="3187" spans="1:20" ht="23.25">
      <c r="A3187" s="67" t="s">
        <v>134</v>
      </c>
      <c r="B3187" s="67" t="s">
        <v>9336</v>
      </c>
      <c r="C3187" s="118">
        <v>2057</v>
      </c>
      <c r="D3187" s="118" t="s">
        <v>5651</v>
      </c>
      <c r="E3187" s="118" t="s">
        <v>9047</v>
      </c>
      <c r="F3187" s="67" t="s">
        <v>136</v>
      </c>
      <c r="G3187" s="203">
        <v>0</v>
      </c>
      <c r="H3187" s="67" t="s">
        <v>162</v>
      </c>
      <c r="I3187" s="3">
        <v>0</v>
      </c>
      <c r="J3187" s="196">
        <v>39707</v>
      </c>
      <c r="K3187" s="67">
        <v>0</v>
      </c>
      <c r="L3187" s="123">
        <f t="shared" si="51"/>
        <v>30575</v>
      </c>
      <c r="M3187" s="118" t="s">
        <v>9047</v>
      </c>
      <c r="N3187" s="113" t="s">
        <v>9526</v>
      </c>
      <c r="S3187" s="118" t="s">
        <v>139</v>
      </c>
      <c r="T3187" s="67" t="s">
        <v>140</v>
      </c>
    </row>
    <row r="3188" spans="1:20" ht="23.25">
      <c r="A3188" s="67" t="s">
        <v>134</v>
      </c>
      <c r="B3188" s="67" t="s">
        <v>9336</v>
      </c>
      <c r="C3188" s="118">
        <v>2058</v>
      </c>
      <c r="D3188" s="118" t="s">
        <v>9484</v>
      </c>
      <c r="E3188" s="118" t="s">
        <v>9048</v>
      </c>
      <c r="F3188" s="67" t="s">
        <v>136</v>
      </c>
      <c r="G3188" s="203">
        <v>0</v>
      </c>
      <c r="H3188" s="67" t="s">
        <v>162</v>
      </c>
      <c r="I3188" s="3">
        <v>0</v>
      </c>
      <c r="J3188" s="196">
        <v>39707</v>
      </c>
      <c r="K3188" s="67">
        <v>0</v>
      </c>
      <c r="L3188" s="123">
        <f t="shared" si="51"/>
        <v>30575</v>
      </c>
      <c r="M3188" s="118" t="s">
        <v>9048</v>
      </c>
      <c r="N3188" s="113" t="s">
        <v>9526</v>
      </c>
      <c r="S3188" s="118" t="s">
        <v>139</v>
      </c>
      <c r="T3188" s="67" t="s">
        <v>140</v>
      </c>
    </row>
    <row r="3189" spans="1:20" ht="23.25">
      <c r="A3189" s="67" t="s">
        <v>134</v>
      </c>
      <c r="B3189" s="67" t="s">
        <v>9336</v>
      </c>
      <c r="C3189" s="118">
        <v>2061</v>
      </c>
      <c r="D3189" s="118" t="s">
        <v>5500</v>
      </c>
      <c r="E3189" s="118" t="s">
        <v>9049</v>
      </c>
      <c r="F3189" s="67" t="s">
        <v>136</v>
      </c>
      <c r="G3189" s="203">
        <v>0</v>
      </c>
      <c r="H3189" s="67" t="s">
        <v>162</v>
      </c>
      <c r="I3189" s="3">
        <v>0</v>
      </c>
      <c r="J3189" s="196">
        <v>39707</v>
      </c>
      <c r="K3189" s="67">
        <v>0</v>
      </c>
      <c r="L3189" s="123">
        <f t="shared" si="51"/>
        <v>30575</v>
      </c>
      <c r="M3189" s="118" t="s">
        <v>9049</v>
      </c>
      <c r="N3189" s="113" t="s">
        <v>9526</v>
      </c>
      <c r="S3189" s="118" t="s">
        <v>139</v>
      </c>
      <c r="T3189" s="67" t="s">
        <v>140</v>
      </c>
    </row>
    <row r="3190" spans="1:20" ht="23.25">
      <c r="A3190" s="67" t="s">
        <v>134</v>
      </c>
      <c r="B3190" s="67" t="s">
        <v>9336</v>
      </c>
      <c r="C3190" s="118">
        <v>2074</v>
      </c>
      <c r="D3190" s="118" t="s">
        <v>5512</v>
      </c>
      <c r="E3190" s="118" t="s">
        <v>9050</v>
      </c>
      <c r="F3190" s="67" t="s">
        <v>136</v>
      </c>
      <c r="G3190" s="203">
        <v>0</v>
      </c>
      <c r="H3190" s="67" t="s">
        <v>162</v>
      </c>
      <c r="I3190" s="3">
        <v>0</v>
      </c>
      <c r="J3190" s="196">
        <v>39707</v>
      </c>
      <c r="K3190" s="67">
        <v>0</v>
      </c>
      <c r="L3190" s="123">
        <f t="shared" si="51"/>
        <v>30575</v>
      </c>
      <c r="M3190" s="118" t="s">
        <v>9050</v>
      </c>
      <c r="N3190" s="113" t="s">
        <v>9526</v>
      </c>
      <c r="S3190" s="118" t="s">
        <v>139</v>
      </c>
      <c r="T3190" s="67" t="s">
        <v>140</v>
      </c>
    </row>
    <row r="3191" spans="1:20" ht="23.25">
      <c r="A3191" s="67" t="s">
        <v>134</v>
      </c>
      <c r="B3191" s="67" t="s">
        <v>9336</v>
      </c>
      <c r="C3191" s="118">
        <v>2078</v>
      </c>
      <c r="D3191" s="118" t="s">
        <v>5500</v>
      </c>
      <c r="E3191" s="118" t="s">
        <v>9051</v>
      </c>
      <c r="F3191" s="67" t="s">
        <v>136</v>
      </c>
      <c r="G3191" s="203">
        <v>0</v>
      </c>
      <c r="H3191" s="67" t="s">
        <v>162</v>
      </c>
      <c r="I3191" s="3">
        <v>0</v>
      </c>
      <c r="J3191" s="196">
        <v>39707</v>
      </c>
      <c r="K3191" s="67">
        <v>0</v>
      </c>
      <c r="L3191" s="123">
        <f t="shared" si="51"/>
        <v>30575</v>
      </c>
      <c r="M3191" s="118" t="s">
        <v>9051</v>
      </c>
      <c r="N3191" s="113" t="s">
        <v>9526</v>
      </c>
      <c r="S3191" s="118" t="s">
        <v>139</v>
      </c>
      <c r="T3191" s="67" t="s">
        <v>140</v>
      </c>
    </row>
    <row r="3192" spans="1:20" ht="23.25">
      <c r="A3192" s="67" t="s">
        <v>134</v>
      </c>
      <c r="B3192" s="67" t="s">
        <v>9336</v>
      </c>
      <c r="C3192" s="118">
        <v>2080</v>
      </c>
      <c r="D3192" s="118" t="s">
        <v>5500</v>
      </c>
      <c r="E3192" s="118" t="s">
        <v>9052</v>
      </c>
      <c r="F3192" s="67" t="s">
        <v>136</v>
      </c>
      <c r="G3192" s="203">
        <v>0</v>
      </c>
      <c r="H3192" s="67" t="s">
        <v>162</v>
      </c>
      <c r="I3192" s="3">
        <v>0</v>
      </c>
      <c r="J3192" s="196">
        <v>39707</v>
      </c>
      <c r="K3192" s="67">
        <v>0</v>
      </c>
      <c r="L3192" s="123">
        <f t="shared" si="51"/>
        <v>30575</v>
      </c>
      <c r="M3192" s="118" t="s">
        <v>9052</v>
      </c>
      <c r="N3192" s="113" t="s">
        <v>9526</v>
      </c>
      <c r="S3192" s="118" t="s">
        <v>139</v>
      </c>
      <c r="T3192" s="67" t="s">
        <v>140</v>
      </c>
    </row>
    <row r="3193" spans="1:20" ht="23.25">
      <c r="A3193" s="67" t="s">
        <v>134</v>
      </c>
      <c r="B3193" s="67" t="s">
        <v>9336</v>
      </c>
      <c r="C3193" s="118">
        <v>2082</v>
      </c>
      <c r="D3193" s="118" t="s">
        <v>172</v>
      </c>
      <c r="E3193" s="118" t="s">
        <v>9053</v>
      </c>
      <c r="F3193" s="67" t="s">
        <v>136</v>
      </c>
      <c r="G3193" s="203">
        <v>0</v>
      </c>
      <c r="H3193" s="67" t="s">
        <v>162</v>
      </c>
      <c r="I3193" s="3">
        <v>0</v>
      </c>
      <c r="J3193" s="196">
        <v>39707</v>
      </c>
      <c r="K3193" s="67">
        <v>0</v>
      </c>
      <c r="L3193" s="123">
        <f t="shared" si="51"/>
        <v>30575</v>
      </c>
      <c r="M3193" s="118" t="s">
        <v>9053</v>
      </c>
      <c r="N3193" s="113" t="s">
        <v>9526</v>
      </c>
      <c r="S3193" s="118" t="s">
        <v>139</v>
      </c>
      <c r="T3193" s="67" t="s">
        <v>140</v>
      </c>
    </row>
    <row r="3194" spans="1:20" ht="23.25">
      <c r="A3194" s="67" t="s">
        <v>134</v>
      </c>
      <c r="B3194" s="67" t="s">
        <v>9336</v>
      </c>
      <c r="C3194" s="118">
        <v>2085</v>
      </c>
      <c r="D3194" s="118" t="s">
        <v>5500</v>
      </c>
      <c r="E3194" s="118" t="s">
        <v>9054</v>
      </c>
      <c r="F3194" s="67" t="s">
        <v>136</v>
      </c>
      <c r="G3194" s="203">
        <v>0</v>
      </c>
      <c r="H3194" s="67" t="s">
        <v>162</v>
      </c>
      <c r="I3194" s="3">
        <v>0</v>
      </c>
      <c r="J3194" s="196">
        <v>39707</v>
      </c>
      <c r="K3194" s="67">
        <v>0</v>
      </c>
      <c r="L3194" s="123">
        <f t="shared" si="51"/>
        <v>30575</v>
      </c>
      <c r="M3194" s="118" t="s">
        <v>9054</v>
      </c>
      <c r="N3194" s="113" t="s">
        <v>9526</v>
      </c>
      <c r="S3194" s="118" t="s">
        <v>139</v>
      </c>
      <c r="T3194" s="67" t="s">
        <v>140</v>
      </c>
    </row>
    <row r="3195" spans="1:20" ht="23.25">
      <c r="A3195" s="67" t="s">
        <v>134</v>
      </c>
      <c r="B3195" s="67" t="s">
        <v>9336</v>
      </c>
      <c r="C3195" s="118">
        <v>2086</v>
      </c>
      <c r="D3195" s="118" t="s">
        <v>161</v>
      </c>
      <c r="E3195" s="118" t="s">
        <v>9055</v>
      </c>
      <c r="F3195" s="67" t="s">
        <v>136</v>
      </c>
      <c r="G3195" s="203">
        <v>0</v>
      </c>
      <c r="H3195" s="67" t="s">
        <v>162</v>
      </c>
      <c r="I3195" s="3">
        <v>0</v>
      </c>
      <c r="J3195" s="196">
        <v>39707</v>
      </c>
      <c r="K3195" s="67">
        <v>0</v>
      </c>
      <c r="L3195" s="123">
        <f t="shared" si="51"/>
        <v>30575</v>
      </c>
      <c r="M3195" s="118" t="s">
        <v>9055</v>
      </c>
      <c r="N3195" s="113" t="s">
        <v>9526</v>
      </c>
      <c r="S3195" s="118" t="s">
        <v>139</v>
      </c>
      <c r="T3195" s="67" t="s">
        <v>140</v>
      </c>
    </row>
    <row r="3196" spans="1:20" ht="23.25">
      <c r="A3196" s="67" t="s">
        <v>134</v>
      </c>
      <c r="B3196" s="67" t="s">
        <v>9336</v>
      </c>
      <c r="C3196" s="118">
        <v>2092</v>
      </c>
      <c r="D3196" s="118" t="s">
        <v>9485</v>
      </c>
      <c r="E3196" s="118" t="s">
        <v>9056</v>
      </c>
      <c r="F3196" s="67" t="s">
        <v>136</v>
      </c>
      <c r="G3196" s="203">
        <v>0</v>
      </c>
      <c r="H3196" s="67" t="s">
        <v>162</v>
      </c>
      <c r="I3196" s="3">
        <v>0</v>
      </c>
      <c r="J3196" s="196">
        <v>39707</v>
      </c>
      <c r="K3196" s="67">
        <v>0</v>
      </c>
      <c r="L3196" s="123">
        <f t="shared" si="51"/>
        <v>30575</v>
      </c>
      <c r="M3196" s="118" t="s">
        <v>9056</v>
      </c>
      <c r="N3196" s="113" t="s">
        <v>9526</v>
      </c>
      <c r="S3196" s="118" t="s">
        <v>139</v>
      </c>
      <c r="T3196" s="67" t="s">
        <v>140</v>
      </c>
    </row>
    <row r="3197" spans="1:20" ht="23.25">
      <c r="A3197" s="67" t="s">
        <v>134</v>
      </c>
      <c r="B3197" s="67" t="s">
        <v>9336</v>
      </c>
      <c r="C3197" s="118">
        <v>2093</v>
      </c>
      <c r="D3197" s="118" t="s">
        <v>9466</v>
      </c>
      <c r="E3197" s="118" t="s">
        <v>9057</v>
      </c>
      <c r="F3197" s="67" t="s">
        <v>136</v>
      </c>
      <c r="G3197" s="203">
        <v>0</v>
      </c>
      <c r="H3197" s="67" t="s">
        <v>162</v>
      </c>
      <c r="I3197" s="3">
        <v>0</v>
      </c>
      <c r="J3197" s="196">
        <v>43585</v>
      </c>
      <c r="K3197" s="67">
        <v>0</v>
      </c>
      <c r="L3197" s="123">
        <f t="shared" si="51"/>
        <v>34454</v>
      </c>
      <c r="M3197" s="118" t="s">
        <v>9057</v>
      </c>
      <c r="N3197" s="113" t="s">
        <v>9526</v>
      </c>
      <c r="S3197" s="118" t="s">
        <v>139</v>
      </c>
      <c r="T3197" s="67" t="s">
        <v>140</v>
      </c>
    </row>
    <row r="3198" spans="1:20" ht="23.25">
      <c r="A3198" s="67" t="s">
        <v>134</v>
      </c>
      <c r="B3198" s="67" t="s">
        <v>9336</v>
      </c>
      <c r="C3198" s="118">
        <v>2094</v>
      </c>
      <c r="D3198" s="118" t="s">
        <v>5529</v>
      </c>
      <c r="E3198" s="118" t="s">
        <v>9058</v>
      </c>
      <c r="F3198" s="67" t="s">
        <v>136</v>
      </c>
      <c r="G3198" s="203">
        <v>0</v>
      </c>
      <c r="H3198" s="67" t="s">
        <v>162</v>
      </c>
      <c r="I3198" s="3">
        <v>0</v>
      </c>
      <c r="J3198" s="196">
        <v>39707</v>
      </c>
      <c r="K3198" s="67">
        <v>0</v>
      </c>
      <c r="L3198" s="123">
        <f t="shared" si="51"/>
        <v>30575</v>
      </c>
      <c r="M3198" s="118" t="s">
        <v>9058</v>
      </c>
      <c r="N3198" s="113" t="s">
        <v>9526</v>
      </c>
      <c r="S3198" s="118" t="s">
        <v>139</v>
      </c>
      <c r="T3198" s="67" t="s">
        <v>140</v>
      </c>
    </row>
    <row r="3199" spans="1:20" ht="23.25">
      <c r="A3199" s="67" t="s">
        <v>134</v>
      </c>
      <c r="B3199" s="67" t="s">
        <v>9336</v>
      </c>
      <c r="C3199" s="118">
        <v>2096</v>
      </c>
      <c r="D3199" s="118" t="s">
        <v>9486</v>
      </c>
      <c r="E3199" s="118" t="s">
        <v>9059</v>
      </c>
      <c r="F3199" s="67" t="s">
        <v>136</v>
      </c>
      <c r="G3199" s="203">
        <v>0</v>
      </c>
      <c r="H3199" s="67" t="s">
        <v>162</v>
      </c>
      <c r="I3199" s="3">
        <v>0</v>
      </c>
      <c r="J3199" s="196">
        <v>39707</v>
      </c>
      <c r="K3199" s="67">
        <v>0</v>
      </c>
      <c r="L3199" s="123">
        <f t="shared" si="51"/>
        <v>30575</v>
      </c>
      <c r="M3199" s="118" t="s">
        <v>9059</v>
      </c>
      <c r="N3199" s="113" t="s">
        <v>9526</v>
      </c>
      <c r="S3199" s="118" t="s">
        <v>139</v>
      </c>
      <c r="T3199" s="67" t="s">
        <v>140</v>
      </c>
    </row>
    <row r="3200" spans="1:20" ht="23.25">
      <c r="A3200" s="67" t="s">
        <v>134</v>
      </c>
      <c r="B3200" s="67" t="s">
        <v>9336</v>
      </c>
      <c r="C3200" s="118">
        <v>2109</v>
      </c>
      <c r="D3200" s="118" t="s">
        <v>5544</v>
      </c>
      <c r="E3200" s="118" t="s">
        <v>9060</v>
      </c>
      <c r="F3200" s="67" t="s">
        <v>136</v>
      </c>
      <c r="G3200" s="203">
        <v>0</v>
      </c>
      <c r="H3200" s="67" t="s">
        <v>162</v>
      </c>
      <c r="I3200" s="3">
        <v>0</v>
      </c>
      <c r="J3200" s="196">
        <v>39707</v>
      </c>
      <c r="K3200" s="67">
        <v>0</v>
      </c>
      <c r="L3200" s="123">
        <f t="shared" si="51"/>
        <v>30575</v>
      </c>
      <c r="M3200" s="118" t="s">
        <v>9060</v>
      </c>
      <c r="N3200" s="113" t="s">
        <v>9526</v>
      </c>
      <c r="S3200" s="118" t="s">
        <v>139</v>
      </c>
      <c r="T3200" s="67" t="s">
        <v>140</v>
      </c>
    </row>
    <row r="3201" spans="1:21" ht="23.25">
      <c r="A3201" s="67" t="s">
        <v>134</v>
      </c>
      <c r="B3201" s="67" t="s">
        <v>9336</v>
      </c>
      <c r="C3201" s="118">
        <v>2119</v>
      </c>
      <c r="D3201" s="118" t="s">
        <v>5548</v>
      </c>
      <c r="E3201" s="118" t="s">
        <v>9061</v>
      </c>
      <c r="F3201" s="67" t="s">
        <v>136</v>
      </c>
      <c r="G3201" s="203">
        <v>0</v>
      </c>
      <c r="H3201" s="67" t="s">
        <v>162</v>
      </c>
      <c r="I3201" s="3">
        <v>0</v>
      </c>
      <c r="J3201" s="196">
        <v>39707</v>
      </c>
      <c r="K3201" s="67">
        <v>0</v>
      </c>
      <c r="L3201" s="123">
        <f t="shared" si="51"/>
        <v>30575</v>
      </c>
      <c r="M3201" s="118" t="s">
        <v>9061</v>
      </c>
      <c r="N3201" s="113" t="s">
        <v>9526</v>
      </c>
      <c r="S3201" s="118" t="s">
        <v>139</v>
      </c>
      <c r="T3201" s="67" t="s">
        <v>140</v>
      </c>
    </row>
    <row r="3202" spans="1:21" ht="23.25">
      <c r="A3202" s="67" t="s">
        <v>134</v>
      </c>
      <c r="B3202" s="67" t="s">
        <v>9336</v>
      </c>
      <c r="C3202" s="118">
        <v>2120</v>
      </c>
      <c r="D3202" s="118" t="s">
        <v>5548</v>
      </c>
      <c r="E3202" s="118" t="s">
        <v>9062</v>
      </c>
      <c r="F3202" s="67" t="s">
        <v>136</v>
      </c>
      <c r="G3202" s="203">
        <v>0</v>
      </c>
      <c r="H3202" s="67" t="s">
        <v>162</v>
      </c>
      <c r="I3202" s="3">
        <v>0</v>
      </c>
      <c r="J3202" s="196">
        <v>39707</v>
      </c>
      <c r="K3202" s="67">
        <v>0</v>
      </c>
      <c r="L3202" s="123">
        <f t="shared" si="51"/>
        <v>30575</v>
      </c>
      <c r="M3202" s="118" t="s">
        <v>9062</v>
      </c>
      <c r="N3202" s="113" t="s">
        <v>9526</v>
      </c>
      <c r="S3202" s="118" t="s">
        <v>139</v>
      </c>
      <c r="T3202" s="67" t="s">
        <v>140</v>
      </c>
    </row>
    <row r="3203" spans="1:21" ht="23.25">
      <c r="A3203" s="67" t="s">
        <v>134</v>
      </c>
      <c r="B3203" s="67" t="s">
        <v>9336</v>
      </c>
      <c r="C3203" s="118">
        <v>2132</v>
      </c>
      <c r="D3203" s="118" t="s">
        <v>5500</v>
      </c>
      <c r="E3203" s="118" t="s">
        <v>9063</v>
      </c>
      <c r="F3203" s="67" t="s">
        <v>136</v>
      </c>
      <c r="G3203" s="203">
        <v>0</v>
      </c>
      <c r="H3203" s="67" t="s">
        <v>162</v>
      </c>
      <c r="I3203" s="3">
        <v>0</v>
      </c>
      <c r="J3203" s="196">
        <v>39707</v>
      </c>
      <c r="K3203" s="67">
        <v>0</v>
      </c>
      <c r="L3203" s="123">
        <f t="shared" si="51"/>
        <v>30575</v>
      </c>
      <c r="M3203" s="118" t="s">
        <v>9063</v>
      </c>
      <c r="N3203" s="113" t="s">
        <v>9526</v>
      </c>
      <c r="S3203" s="118" t="s">
        <v>139</v>
      </c>
      <c r="T3203" s="67" t="s">
        <v>140</v>
      </c>
    </row>
    <row r="3204" spans="1:21" ht="23.25">
      <c r="A3204" s="67" t="s">
        <v>134</v>
      </c>
      <c r="B3204" s="67" t="s">
        <v>9336</v>
      </c>
      <c r="C3204" s="118">
        <v>2134</v>
      </c>
      <c r="D3204" s="118" t="s">
        <v>5496</v>
      </c>
      <c r="E3204" s="118" t="s">
        <v>9064</v>
      </c>
      <c r="F3204" s="67" t="s">
        <v>136</v>
      </c>
      <c r="G3204" s="203">
        <v>0</v>
      </c>
      <c r="H3204" s="67" t="s">
        <v>162</v>
      </c>
      <c r="I3204" s="3">
        <v>0</v>
      </c>
      <c r="J3204" s="196">
        <v>39707</v>
      </c>
      <c r="K3204" s="67">
        <v>0</v>
      </c>
      <c r="L3204" s="123">
        <f t="shared" si="51"/>
        <v>30575</v>
      </c>
      <c r="M3204" s="118" t="s">
        <v>9064</v>
      </c>
      <c r="N3204" s="113" t="s">
        <v>9526</v>
      </c>
      <c r="S3204" s="118" t="s">
        <v>139</v>
      </c>
      <c r="T3204" s="67" t="s">
        <v>140</v>
      </c>
    </row>
    <row r="3205" spans="1:21" ht="23.25">
      <c r="A3205" s="67" t="s">
        <v>9529</v>
      </c>
      <c r="B3205" s="67" t="s">
        <v>9336</v>
      </c>
      <c r="C3205" s="118">
        <v>2136</v>
      </c>
      <c r="D3205" s="118"/>
      <c r="E3205" s="118" t="s">
        <v>9065</v>
      </c>
      <c r="F3205" s="67" t="s">
        <v>9524</v>
      </c>
      <c r="G3205" s="203">
        <v>0</v>
      </c>
      <c r="H3205" s="67" t="s">
        <v>162</v>
      </c>
      <c r="I3205" s="3">
        <v>0</v>
      </c>
      <c r="J3205" s="196">
        <v>39707</v>
      </c>
      <c r="K3205" s="67">
        <v>0</v>
      </c>
      <c r="L3205" s="123"/>
      <c r="M3205" s="118"/>
      <c r="N3205" s="113" t="s">
        <v>9524</v>
      </c>
      <c r="S3205" s="118" t="s">
        <v>138</v>
      </c>
      <c r="T3205" s="118" t="s">
        <v>138</v>
      </c>
      <c r="U3205" s="118" t="s">
        <v>138</v>
      </c>
    </row>
    <row r="3206" spans="1:21" ht="23.25">
      <c r="A3206" s="67" t="s">
        <v>134</v>
      </c>
      <c r="B3206" s="67" t="s">
        <v>9336</v>
      </c>
      <c r="C3206" s="118">
        <v>2140</v>
      </c>
      <c r="D3206" s="118" t="s">
        <v>9378</v>
      </c>
      <c r="E3206" s="118" t="s">
        <v>9066</v>
      </c>
      <c r="F3206" s="67" t="s">
        <v>136</v>
      </c>
      <c r="G3206" s="203">
        <v>0</v>
      </c>
      <c r="H3206" s="67" t="s">
        <v>162</v>
      </c>
      <c r="I3206" s="3">
        <v>0</v>
      </c>
      <c r="J3206" s="196">
        <v>39707</v>
      </c>
      <c r="K3206" s="67">
        <v>0</v>
      </c>
      <c r="L3206" s="123">
        <f t="shared" si="51"/>
        <v>30575</v>
      </c>
      <c r="M3206" s="118" t="s">
        <v>9066</v>
      </c>
      <c r="N3206" s="113" t="s">
        <v>9526</v>
      </c>
      <c r="S3206" s="118" t="s">
        <v>139</v>
      </c>
      <c r="T3206" s="67" t="s">
        <v>140</v>
      </c>
    </row>
    <row r="3207" spans="1:21" ht="23.25">
      <c r="A3207" s="67" t="s">
        <v>134</v>
      </c>
      <c r="B3207" s="67" t="s">
        <v>9336</v>
      </c>
      <c r="C3207" s="118">
        <v>2141</v>
      </c>
      <c r="D3207" s="118" t="s">
        <v>5485</v>
      </c>
      <c r="E3207" s="118" t="s">
        <v>9067</v>
      </c>
      <c r="F3207" s="67" t="s">
        <v>136</v>
      </c>
      <c r="G3207" s="203">
        <v>0</v>
      </c>
      <c r="H3207" s="67" t="s">
        <v>162</v>
      </c>
      <c r="I3207" s="3">
        <v>0</v>
      </c>
      <c r="J3207" s="196">
        <v>39707</v>
      </c>
      <c r="K3207" s="67">
        <v>0</v>
      </c>
      <c r="L3207" s="123">
        <f t="shared" si="51"/>
        <v>30575</v>
      </c>
      <c r="M3207" s="118" t="s">
        <v>9067</v>
      </c>
      <c r="N3207" s="113" t="s">
        <v>9526</v>
      </c>
      <c r="S3207" s="118" t="s">
        <v>139</v>
      </c>
      <c r="T3207" s="67" t="s">
        <v>140</v>
      </c>
    </row>
    <row r="3208" spans="1:21" ht="23.25">
      <c r="A3208" s="67" t="s">
        <v>134</v>
      </c>
      <c r="B3208" s="67" t="s">
        <v>9336</v>
      </c>
      <c r="C3208" s="118">
        <v>2142</v>
      </c>
      <c r="D3208" s="118" t="s">
        <v>9487</v>
      </c>
      <c r="E3208" s="118" t="s">
        <v>9068</v>
      </c>
      <c r="F3208" s="67" t="s">
        <v>136</v>
      </c>
      <c r="G3208" s="203">
        <v>0</v>
      </c>
      <c r="H3208" s="67" t="s">
        <v>162</v>
      </c>
      <c r="I3208" s="3">
        <v>0</v>
      </c>
      <c r="J3208" s="196">
        <v>39707</v>
      </c>
      <c r="K3208" s="67">
        <v>0</v>
      </c>
      <c r="L3208" s="123">
        <f t="shared" si="51"/>
        <v>30575</v>
      </c>
      <c r="M3208" s="118" t="s">
        <v>9068</v>
      </c>
      <c r="N3208" s="113" t="s">
        <v>9526</v>
      </c>
      <c r="S3208" s="118" t="s">
        <v>139</v>
      </c>
      <c r="T3208" s="67" t="s">
        <v>140</v>
      </c>
    </row>
    <row r="3209" spans="1:21" ht="23.25">
      <c r="A3209" s="67" t="s">
        <v>134</v>
      </c>
      <c r="B3209" s="67" t="s">
        <v>9336</v>
      </c>
      <c r="C3209" s="118">
        <v>2144</v>
      </c>
      <c r="D3209" s="118" t="s">
        <v>172</v>
      </c>
      <c r="E3209" s="118" t="s">
        <v>9069</v>
      </c>
      <c r="F3209" s="67" t="s">
        <v>136</v>
      </c>
      <c r="G3209" s="203">
        <v>0</v>
      </c>
      <c r="H3209" s="67" t="s">
        <v>162</v>
      </c>
      <c r="I3209" s="3">
        <v>0</v>
      </c>
      <c r="J3209" s="196">
        <v>39707</v>
      </c>
      <c r="K3209" s="67">
        <v>0</v>
      </c>
      <c r="L3209" s="123">
        <f t="shared" si="51"/>
        <v>30575</v>
      </c>
      <c r="M3209" s="118" t="s">
        <v>9069</v>
      </c>
      <c r="N3209" s="113" t="s">
        <v>9526</v>
      </c>
      <c r="S3209" s="118" t="s">
        <v>139</v>
      </c>
      <c r="T3209" s="67" t="s">
        <v>140</v>
      </c>
    </row>
    <row r="3210" spans="1:21" ht="23.25">
      <c r="A3210" s="67" t="s">
        <v>134</v>
      </c>
      <c r="B3210" s="67" t="s">
        <v>9336</v>
      </c>
      <c r="C3210" s="118">
        <v>3264</v>
      </c>
      <c r="D3210" s="118" t="s">
        <v>5591</v>
      </c>
      <c r="E3210" s="118" t="s">
        <v>9070</v>
      </c>
      <c r="F3210" s="67" t="s">
        <v>136</v>
      </c>
      <c r="G3210" s="203">
        <v>0</v>
      </c>
      <c r="H3210" s="67" t="s">
        <v>162</v>
      </c>
      <c r="I3210" s="3">
        <v>0</v>
      </c>
      <c r="J3210" s="196">
        <v>39707</v>
      </c>
      <c r="K3210" s="67">
        <v>0</v>
      </c>
      <c r="L3210" s="123">
        <f t="shared" si="51"/>
        <v>30575</v>
      </c>
      <c r="M3210" s="118" t="s">
        <v>9070</v>
      </c>
      <c r="N3210" s="113" t="s">
        <v>9526</v>
      </c>
      <c r="S3210" s="118" t="s">
        <v>139</v>
      </c>
      <c r="T3210" s="67" t="s">
        <v>140</v>
      </c>
    </row>
    <row r="3211" spans="1:21" ht="23.25">
      <c r="A3211" s="67" t="s">
        <v>134</v>
      </c>
      <c r="B3211" s="67" t="s">
        <v>9336</v>
      </c>
      <c r="C3211" s="118">
        <v>2149</v>
      </c>
      <c r="D3211" s="118" t="s">
        <v>9488</v>
      </c>
      <c r="E3211" s="118" t="s">
        <v>9071</v>
      </c>
      <c r="F3211" s="67" t="s">
        <v>136</v>
      </c>
      <c r="G3211" s="203">
        <v>0</v>
      </c>
      <c r="H3211" s="67" t="s">
        <v>162</v>
      </c>
      <c r="I3211" s="3">
        <v>0</v>
      </c>
      <c r="J3211" s="196">
        <v>39707</v>
      </c>
      <c r="K3211" s="67">
        <v>0</v>
      </c>
      <c r="L3211" s="123">
        <f t="shared" si="51"/>
        <v>30575</v>
      </c>
      <c r="M3211" s="118" t="s">
        <v>9071</v>
      </c>
      <c r="N3211" s="113" t="s">
        <v>9526</v>
      </c>
      <c r="S3211" s="118" t="s">
        <v>139</v>
      </c>
      <c r="T3211" s="67" t="s">
        <v>140</v>
      </c>
    </row>
    <row r="3212" spans="1:21" ht="23.25">
      <c r="A3212" s="67" t="s">
        <v>134</v>
      </c>
      <c r="B3212" s="67" t="s">
        <v>9336</v>
      </c>
      <c r="C3212" s="118">
        <v>2158</v>
      </c>
      <c r="D3212" s="118" t="s">
        <v>5652</v>
      </c>
      <c r="E3212" s="118" t="s">
        <v>9072</v>
      </c>
      <c r="F3212" s="67" t="s">
        <v>136</v>
      </c>
      <c r="G3212" s="203">
        <v>0</v>
      </c>
      <c r="H3212" s="67" t="s">
        <v>162</v>
      </c>
      <c r="I3212" s="3">
        <v>0</v>
      </c>
      <c r="J3212" s="196">
        <v>39707</v>
      </c>
      <c r="K3212" s="67">
        <v>0</v>
      </c>
      <c r="L3212" s="123">
        <f t="shared" si="51"/>
        <v>30575</v>
      </c>
      <c r="M3212" s="118" t="s">
        <v>9072</v>
      </c>
      <c r="N3212" s="113" t="s">
        <v>9526</v>
      </c>
      <c r="S3212" s="118" t="s">
        <v>139</v>
      </c>
      <c r="T3212" s="67" t="s">
        <v>140</v>
      </c>
    </row>
    <row r="3213" spans="1:21" ht="23.25">
      <c r="A3213" s="67" t="s">
        <v>134</v>
      </c>
      <c r="B3213" s="67" t="s">
        <v>9336</v>
      </c>
      <c r="C3213" s="118">
        <v>2160</v>
      </c>
      <c r="D3213" s="118" t="s">
        <v>9379</v>
      </c>
      <c r="E3213" s="118" t="s">
        <v>9073</v>
      </c>
      <c r="F3213" s="67" t="s">
        <v>136</v>
      </c>
      <c r="G3213" s="203">
        <v>0</v>
      </c>
      <c r="H3213" s="67" t="s">
        <v>162</v>
      </c>
      <c r="I3213" s="3">
        <v>0</v>
      </c>
      <c r="J3213" s="196">
        <v>39707</v>
      </c>
      <c r="K3213" s="67">
        <v>0</v>
      </c>
      <c r="L3213" s="123">
        <f t="shared" si="51"/>
        <v>30575</v>
      </c>
      <c r="M3213" s="118" t="s">
        <v>9073</v>
      </c>
      <c r="N3213" s="113" t="s">
        <v>9526</v>
      </c>
      <c r="S3213" s="118" t="s">
        <v>139</v>
      </c>
      <c r="T3213" s="67" t="s">
        <v>140</v>
      </c>
    </row>
    <row r="3214" spans="1:21" ht="23.25">
      <c r="A3214" s="67" t="s">
        <v>134</v>
      </c>
      <c r="B3214" s="67" t="s">
        <v>9336</v>
      </c>
      <c r="C3214" s="118">
        <v>2161</v>
      </c>
      <c r="D3214" s="118" t="s">
        <v>5619</v>
      </c>
      <c r="E3214" s="118" t="s">
        <v>1823</v>
      </c>
      <c r="F3214" s="67" t="s">
        <v>136</v>
      </c>
      <c r="G3214" s="203">
        <v>0</v>
      </c>
      <c r="H3214" s="67" t="s">
        <v>162</v>
      </c>
      <c r="I3214" s="3">
        <v>0</v>
      </c>
      <c r="J3214" s="196">
        <v>39707</v>
      </c>
      <c r="K3214" s="67">
        <v>0</v>
      </c>
      <c r="L3214" s="123">
        <f t="shared" si="51"/>
        <v>30575</v>
      </c>
      <c r="M3214" s="118" t="s">
        <v>1823</v>
      </c>
      <c r="N3214" s="113" t="s">
        <v>9526</v>
      </c>
      <c r="S3214" s="118" t="s">
        <v>139</v>
      </c>
      <c r="T3214" s="67" t="s">
        <v>140</v>
      </c>
    </row>
    <row r="3215" spans="1:21" ht="23.25">
      <c r="A3215" s="67" t="s">
        <v>134</v>
      </c>
      <c r="B3215" s="67" t="s">
        <v>9336</v>
      </c>
      <c r="C3215" s="118">
        <v>2163</v>
      </c>
      <c r="D3215" s="118" t="s">
        <v>9380</v>
      </c>
      <c r="E3215" s="118" t="s">
        <v>9074</v>
      </c>
      <c r="F3215" s="67" t="s">
        <v>136</v>
      </c>
      <c r="G3215" s="203">
        <v>0</v>
      </c>
      <c r="H3215" s="67" t="s">
        <v>162</v>
      </c>
      <c r="I3215" s="3">
        <v>0</v>
      </c>
      <c r="J3215" s="196">
        <v>39707</v>
      </c>
      <c r="K3215" s="67">
        <v>0</v>
      </c>
      <c r="L3215" s="123">
        <f t="shared" si="51"/>
        <v>30575</v>
      </c>
      <c r="M3215" s="118" t="s">
        <v>9074</v>
      </c>
      <c r="N3215" s="113" t="s">
        <v>9526</v>
      </c>
      <c r="S3215" s="118" t="s">
        <v>139</v>
      </c>
      <c r="T3215" s="67" t="s">
        <v>140</v>
      </c>
    </row>
    <row r="3216" spans="1:21" ht="23.25">
      <c r="A3216" s="67" t="s">
        <v>134</v>
      </c>
      <c r="B3216" s="67" t="s">
        <v>9336</v>
      </c>
      <c r="C3216" s="118">
        <v>2167</v>
      </c>
      <c r="D3216" s="118" t="s">
        <v>9355</v>
      </c>
      <c r="E3216" s="118" t="s">
        <v>9075</v>
      </c>
      <c r="F3216" s="67" t="s">
        <v>136</v>
      </c>
      <c r="G3216" s="203">
        <v>0</v>
      </c>
      <c r="H3216" s="67" t="s">
        <v>162</v>
      </c>
      <c r="I3216" s="3">
        <v>0</v>
      </c>
      <c r="J3216" s="196">
        <v>39707</v>
      </c>
      <c r="K3216" s="67">
        <v>0</v>
      </c>
      <c r="L3216" s="123">
        <f t="shared" si="51"/>
        <v>30575</v>
      </c>
      <c r="M3216" s="118" t="s">
        <v>9075</v>
      </c>
      <c r="N3216" s="113" t="s">
        <v>9526</v>
      </c>
      <c r="S3216" s="118" t="s">
        <v>139</v>
      </c>
      <c r="T3216" s="67" t="s">
        <v>140</v>
      </c>
    </row>
    <row r="3217" spans="1:20" ht="23.25">
      <c r="A3217" s="67" t="s">
        <v>134</v>
      </c>
      <c r="B3217" s="67" t="s">
        <v>9336</v>
      </c>
      <c r="C3217" s="118">
        <v>2168</v>
      </c>
      <c r="D3217" s="118" t="s">
        <v>5609</v>
      </c>
      <c r="E3217" s="118" t="s">
        <v>9076</v>
      </c>
      <c r="F3217" s="67" t="s">
        <v>136</v>
      </c>
      <c r="G3217" s="203">
        <v>0</v>
      </c>
      <c r="H3217" s="67" t="s">
        <v>162</v>
      </c>
      <c r="I3217" s="3">
        <v>0</v>
      </c>
      <c r="J3217" s="196">
        <v>39707</v>
      </c>
      <c r="K3217" s="67">
        <v>0</v>
      </c>
      <c r="L3217" s="123">
        <f t="shared" si="51"/>
        <v>30575</v>
      </c>
      <c r="M3217" s="118" t="s">
        <v>9076</v>
      </c>
      <c r="N3217" s="113" t="s">
        <v>9526</v>
      </c>
      <c r="S3217" s="118" t="s">
        <v>139</v>
      </c>
      <c r="T3217" s="67" t="s">
        <v>140</v>
      </c>
    </row>
    <row r="3218" spans="1:20" ht="23.25">
      <c r="A3218" s="67" t="s">
        <v>134</v>
      </c>
      <c r="B3218" s="67" t="s">
        <v>9336</v>
      </c>
      <c r="C3218" s="118">
        <v>2169</v>
      </c>
      <c r="D3218" s="118" t="s">
        <v>162</v>
      </c>
      <c r="E3218" s="118" t="s">
        <v>9077</v>
      </c>
      <c r="F3218" s="67" t="s">
        <v>136</v>
      </c>
      <c r="G3218" s="203">
        <v>0</v>
      </c>
      <c r="H3218" s="67" t="s">
        <v>162</v>
      </c>
      <c r="I3218" s="3">
        <v>0</v>
      </c>
      <c r="J3218" s="196">
        <v>39707</v>
      </c>
      <c r="K3218" s="67">
        <v>0</v>
      </c>
      <c r="L3218" s="123">
        <f t="shared" si="51"/>
        <v>30575</v>
      </c>
      <c r="M3218" s="118" t="s">
        <v>9077</v>
      </c>
      <c r="N3218" s="113" t="s">
        <v>9526</v>
      </c>
      <c r="S3218" s="118" t="s">
        <v>139</v>
      </c>
      <c r="T3218" s="67" t="s">
        <v>140</v>
      </c>
    </row>
    <row r="3219" spans="1:20" ht="23.25">
      <c r="A3219" s="67" t="s">
        <v>134</v>
      </c>
      <c r="B3219" s="67" t="s">
        <v>9336</v>
      </c>
      <c r="C3219" s="118">
        <v>2173</v>
      </c>
      <c r="D3219" s="118" t="s">
        <v>5483</v>
      </c>
      <c r="E3219" s="118" t="s">
        <v>9078</v>
      </c>
      <c r="F3219" s="67" t="s">
        <v>136</v>
      </c>
      <c r="G3219" s="203">
        <v>0</v>
      </c>
      <c r="H3219" s="67" t="s">
        <v>162</v>
      </c>
      <c r="I3219" s="3">
        <v>0</v>
      </c>
      <c r="J3219" s="196">
        <v>39707</v>
      </c>
      <c r="K3219" s="67">
        <v>0</v>
      </c>
      <c r="L3219" s="123">
        <f t="shared" si="51"/>
        <v>30575</v>
      </c>
      <c r="M3219" s="118" t="s">
        <v>9078</v>
      </c>
      <c r="N3219" s="113" t="s">
        <v>9526</v>
      </c>
      <c r="S3219" s="118" t="s">
        <v>139</v>
      </c>
      <c r="T3219" s="67" t="s">
        <v>140</v>
      </c>
    </row>
    <row r="3220" spans="1:20" ht="23.25">
      <c r="A3220" s="67" t="s">
        <v>134</v>
      </c>
      <c r="B3220" s="67" t="s">
        <v>9336</v>
      </c>
      <c r="C3220" s="118">
        <v>2175</v>
      </c>
      <c r="D3220" s="118" t="s">
        <v>9489</v>
      </c>
      <c r="E3220" s="118" t="s">
        <v>9079</v>
      </c>
      <c r="F3220" s="67" t="s">
        <v>136</v>
      </c>
      <c r="G3220" s="203">
        <v>0</v>
      </c>
      <c r="H3220" s="67" t="s">
        <v>162</v>
      </c>
      <c r="I3220" s="3">
        <v>0</v>
      </c>
      <c r="J3220" s="196">
        <v>39707</v>
      </c>
      <c r="K3220" s="67">
        <v>0</v>
      </c>
      <c r="L3220" s="123">
        <f t="shared" si="51"/>
        <v>30575</v>
      </c>
      <c r="M3220" s="118" t="s">
        <v>9079</v>
      </c>
      <c r="N3220" s="113" t="s">
        <v>9526</v>
      </c>
      <c r="S3220" s="118" t="s">
        <v>139</v>
      </c>
      <c r="T3220" s="67" t="s">
        <v>140</v>
      </c>
    </row>
    <row r="3221" spans="1:20" ht="23.25">
      <c r="A3221" s="67" t="s">
        <v>134</v>
      </c>
      <c r="B3221" s="67" t="s">
        <v>9336</v>
      </c>
      <c r="C3221" s="118">
        <v>2176</v>
      </c>
      <c r="D3221" s="118" t="s">
        <v>5482</v>
      </c>
      <c r="E3221" s="118" t="s">
        <v>9080</v>
      </c>
      <c r="F3221" s="67" t="s">
        <v>136</v>
      </c>
      <c r="G3221" s="203">
        <v>0</v>
      </c>
      <c r="H3221" s="67" t="s">
        <v>162</v>
      </c>
      <c r="I3221" s="3">
        <v>0</v>
      </c>
      <c r="J3221" s="196">
        <v>39707</v>
      </c>
      <c r="K3221" s="67">
        <v>0</v>
      </c>
      <c r="L3221" s="123">
        <f t="shared" si="51"/>
        <v>30575</v>
      </c>
      <c r="M3221" s="118" t="s">
        <v>9080</v>
      </c>
      <c r="N3221" s="113" t="s">
        <v>9526</v>
      </c>
      <c r="S3221" s="118" t="s">
        <v>139</v>
      </c>
      <c r="T3221" s="67" t="s">
        <v>140</v>
      </c>
    </row>
    <row r="3222" spans="1:20" ht="23.25">
      <c r="A3222" s="67" t="s">
        <v>134</v>
      </c>
      <c r="B3222" s="67" t="s">
        <v>9336</v>
      </c>
      <c r="C3222" s="118">
        <v>2177</v>
      </c>
      <c r="D3222" s="118" t="s">
        <v>9466</v>
      </c>
      <c r="E3222" s="118" t="s">
        <v>9081</v>
      </c>
      <c r="F3222" s="67" t="s">
        <v>136</v>
      </c>
      <c r="G3222" s="203">
        <v>0</v>
      </c>
      <c r="H3222" s="67" t="s">
        <v>162</v>
      </c>
      <c r="I3222" s="3">
        <v>0</v>
      </c>
      <c r="J3222" s="196">
        <v>39707</v>
      </c>
      <c r="K3222" s="67">
        <v>0</v>
      </c>
      <c r="L3222" s="123">
        <f t="shared" si="51"/>
        <v>30575</v>
      </c>
      <c r="M3222" s="118" t="s">
        <v>9081</v>
      </c>
      <c r="N3222" s="113" t="s">
        <v>9526</v>
      </c>
      <c r="S3222" s="118" t="s">
        <v>139</v>
      </c>
      <c r="T3222" s="67" t="s">
        <v>140</v>
      </c>
    </row>
    <row r="3223" spans="1:20" ht="23.25">
      <c r="A3223" s="67" t="s">
        <v>134</v>
      </c>
      <c r="B3223" s="67" t="s">
        <v>9336</v>
      </c>
      <c r="C3223" s="118">
        <v>2178</v>
      </c>
      <c r="D3223" s="118" t="s">
        <v>5495</v>
      </c>
      <c r="E3223" s="118" t="s">
        <v>9082</v>
      </c>
      <c r="F3223" s="67" t="s">
        <v>136</v>
      </c>
      <c r="G3223" s="203">
        <v>0</v>
      </c>
      <c r="H3223" s="67" t="s">
        <v>162</v>
      </c>
      <c r="I3223" s="3">
        <v>0</v>
      </c>
      <c r="J3223" s="196">
        <v>39707</v>
      </c>
      <c r="K3223" s="67">
        <v>0</v>
      </c>
      <c r="L3223" s="123">
        <f t="shared" si="51"/>
        <v>30575</v>
      </c>
      <c r="M3223" s="118" t="s">
        <v>9082</v>
      </c>
      <c r="N3223" s="113" t="s">
        <v>9526</v>
      </c>
      <c r="S3223" s="118" t="s">
        <v>139</v>
      </c>
      <c r="T3223" s="67" t="s">
        <v>140</v>
      </c>
    </row>
    <row r="3224" spans="1:20" ht="23.25">
      <c r="A3224" s="67" t="s">
        <v>134</v>
      </c>
      <c r="B3224" s="67" t="s">
        <v>9336</v>
      </c>
      <c r="C3224" s="118">
        <v>2180</v>
      </c>
      <c r="D3224" s="118" t="s">
        <v>9466</v>
      </c>
      <c r="E3224" s="118" t="s">
        <v>9083</v>
      </c>
      <c r="F3224" s="67" t="s">
        <v>136</v>
      </c>
      <c r="G3224" s="203">
        <v>0</v>
      </c>
      <c r="H3224" s="67" t="s">
        <v>162</v>
      </c>
      <c r="I3224" s="3">
        <v>0</v>
      </c>
      <c r="J3224" s="196">
        <v>39707</v>
      </c>
      <c r="K3224" s="67">
        <v>0</v>
      </c>
      <c r="L3224" s="123">
        <f t="shared" si="51"/>
        <v>30575</v>
      </c>
      <c r="M3224" s="118" t="s">
        <v>9083</v>
      </c>
      <c r="N3224" s="113" t="s">
        <v>9526</v>
      </c>
      <c r="S3224" s="118" t="s">
        <v>139</v>
      </c>
      <c r="T3224" s="67" t="s">
        <v>140</v>
      </c>
    </row>
    <row r="3225" spans="1:20" ht="23.25">
      <c r="A3225" s="67" t="s">
        <v>134</v>
      </c>
      <c r="B3225" s="67" t="s">
        <v>9336</v>
      </c>
      <c r="C3225" s="118">
        <v>2181</v>
      </c>
      <c r="D3225" s="118" t="s">
        <v>9479</v>
      </c>
      <c r="E3225" s="118" t="s">
        <v>9084</v>
      </c>
      <c r="F3225" s="67" t="s">
        <v>136</v>
      </c>
      <c r="G3225" s="203">
        <v>0</v>
      </c>
      <c r="H3225" s="67" t="s">
        <v>162</v>
      </c>
      <c r="I3225" s="3">
        <v>0</v>
      </c>
      <c r="J3225" s="196">
        <v>39707</v>
      </c>
      <c r="K3225" s="67">
        <v>0</v>
      </c>
      <c r="L3225" s="123">
        <f t="shared" si="51"/>
        <v>30575</v>
      </c>
      <c r="M3225" s="118" t="s">
        <v>9084</v>
      </c>
      <c r="N3225" s="113" t="s">
        <v>9526</v>
      </c>
      <c r="S3225" s="118" t="s">
        <v>139</v>
      </c>
      <c r="T3225" s="67" t="s">
        <v>140</v>
      </c>
    </row>
    <row r="3226" spans="1:20" ht="23.25">
      <c r="A3226" s="67" t="s">
        <v>134</v>
      </c>
      <c r="B3226" s="67" t="s">
        <v>9336</v>
      </c>
      <c r="C3226" s="118">
        <v>2189</v>
      </c>
      <c r="D3226" s="118" t="s">
        <v>5498</v>
      </c>
      <c r="E3226" s="118" t="s">
        <v>9085</v>
      </c>
      <c r="F3226" s="67" t="s">
        <v>136</v>
      </c>
      <c r="G3226" s="203">
        <v>0</v>
      </c>
      <c r="H3226" s="67" t="s">
        <v>162</v>
      </c>
      <c r="I3226" s="3">
        <v>0</v>
      </c>
      <c r="J3226" s="196">
        <v>39707</v>
      </c>
      <c r="K3226" s="67">
        <v>0</v>
      </c>
      <c r="L3226" s="123">
        <f t="shared" si="51"/>
        <v>30575</v>
      </c>
      <c r="M3226" s="118" t="s">
        <v>9085</v>
      </c>
      <c r="N3226" s="113" t="s">
        <v>9526</v>
      </c>
      <c r="S3226" s="118" t="s">
        <v>139</v>
      </c>
      <c r="T3226" s="67" t="s">
        <v>140</v>
      </c>
    </row>
    <row r="3227" spans="1:20" ht="23.25">
      <c r="A3227" s="67" t="s">
        <v>134</v>
      </c>
      <c r="B3227" s="67" t="s">
        <v>9336</v>
      </c>
      <c r="C3227" s="118">
        <v>2191</v>
      </c>
      <c r="D3227" s="118" t="s">
        <v>5587</v>
      </c>
      <c r="E3227" s="118" t="s">
        <v>9086</v>
      </c>
      <c r="F3227" s="67" t="s">
        <v>136</v>
      </c>
      <c r="G3227" s="203">
        <v>0</v>
      </c>
      <c r="H3227" s="67" t="s">
        <v>162</v>
      </c>
      <c r="I3227" s="3">
        <v>0</v>
      </c>
      <c r="J3227" s="196">
        <v>43950</v>
      </c>
      <c r="K3227" s="67">
        <v>0</v>
      </c>
      <c r="L3227" s="123">
        <f t="shared" si="51"/>
        <v>34818</v>
      </c>
      <c r="M3227" s="118" t="s">
        <v>9086</v>
      </c>
      <c r="N3227" s="113" t="s">
        <v>9526</v>
      </c>
      <c r="S3227" s="118" t="s">
        <v>139</v>
      </c>
      <c r="T3227" s="67" t="s">
        <v>140</v>
      </c>
    </row>
    <row r="3228" spans="1:20" ht="23.25">
      <c r="A3228" s="67" t="s">
        <v>134</v>
      </c>
      <c r="B3228" s="67" t="s">
        <v>9336</v>
      </c>
      <c r="C3228" s="118">
        <v>2193</v>
      </c>
      <c r="D3228" s="118" t="s">
        <v>9490</v>
      </c>
      <c r="E3228" s="118" t="s">
        <v>9087</v>
      </c>
      <c r="F3228" s="67" t="s">
        <v>136</v>
      </c>
      <c r="G3228" s="203">
        <v>0</v>
      </c>
      <c r="H3228" s="67" t="s">
        <v>162</v>
      </c>
      <c r="I3228" s="3">
        <v>0</v>
      </c>
      <c r="J3228" s="196">
        <v>39707</v>
      </c>
      <c r="K3228" s="67">
        <v>0</v>
      </c>
      <c r="L3228" s="123">
        <f t="shared" si="51"/>
        <v>30575</v>
      </c>
      <c r="M3228" s="118" t="s">
        <v>9087</v>
      </c>
      <c r="N3228" s="113" t="s">
        <v>9526</v>
      </c>
      <c r="S3228" s="118" t="s">
        <v>139</v>
      </c>
      <c r="T3228" s="67" t="s">
        <v>140</v>
      </c>
    </row>
    <row r="3229" spans="1:20" ht="23.25">
      <c r="A3229" s="67" t="s">
        <v>134</v>
      </c>
      <c r="B3229" s="67" t="s">
        <v>9336</v>
      </c>
      <c r="C3229" s="118">
        <v>2195</v>
      </c>
      <c r="D3229" s="118" t="s">
        <v>5502</v>
      </c>
      <c r="E3229" s="118" t="s">
        <v>582</v>
      </c>
      <c r="F3229" s="67" t="s">
        <v>136</v>
      </c>
      <c r="G3229" s="203">
        <v>0</v>
      </c>
      <c r="H3229" s="67" t="s">
        <v>162</v>
      </c>
      <c r="I3229" s="3">
        <v>0</v>
      </c>
      <c r="J3229" s="196">
        <v>39707</v>
      </c>
      <c r="K3229" s="67">
        <v>0</v>
      </c>
      <c r="L3229" s="123">
        <f t="shared" si="51"/>
        <v>30575</v>
      </c>
      <c r="M3229" s="118" t="s">
        <v>582</v>
      </c>
      <c r="N3229" s="113" t="s">
        <v>9526</v>
      </c>
      <c r="S3229" s="118" t="s">
        <v>139</v>
      </c>
      <c r="T3229" s="67" t="s">
        <v>140</v>
      </c>
    </row>
    <row r="3230" spans="1:20" ht="23.25">
      <c r="A3230" s="67" t="s">
        <v>134</v>
      </c>
      <c r="B3230" s="67" t="s">
        <v>9336</v>
      </c>
      <c r="C3230" s="118">
        <v>2196</v>
      </c>
      <c r="D3230" s="118" t="s">
        <v>9491</v>
      </c>
      <c r="E3230" s="118" t="s">
        <v>9088</v>
      </c>
      <c r="F3230" s="67" t="s">
        <v>136</v>
      </c>
      <c r="G3230" s="203">
        <v>0</v>
      </c>
      <c r="H3230" s="67" t="s">
        <v>162</v>
      </c>
      <c r="I3230" s="3">
        <v>0</v>
      </c>
      <c r="J3230" s="196">
        <v>39707</v>
      </c>
      <c r="K3230" s="67">
        <v>0</v>
      </c>
      <c r="L3230" s="123">
        <f t="shared" si="51"/>
        <v>30575</v>
      </c>
      <c r="M3230" s="118" t="s">
        <v>9088</v>
      </c>
      <c r="N3230" s="113" t="s">
        <v>9526</v>
      </c>
      <c r="S3230" s="118" t="s">
        <v>139</v>
      </c>
      <c r="T3230" s="67" t="s">
        <v>140</v>
      </c>
    </row>
    <row r="3231" spans="1:20" ht="23.25">
      <c r="A3231" s="67" t="s">
        <v>134</v>
      </c>
      <c r="B3231" s="67" t="s">
        <v>9336</v>
      </c>
      <c r="C3231" s="118">
        <v>2198</v>
      </c>
      <c r="D3231" s="118" t="s">
        <v>5482</v>
      </c>
      <c r="E3231" s="118" t="s">
        <v>9089</v>
      </c>
      <c r="F3231" s="67" t="s">
        <v>136</v>
      </c>
      <c r="G3231" s="203">
        <v>0</v>
      </c>
      <c r="H3231" s="67" t="s">
        <v>162</v>
      </c>
      <c r="I3231" s="3">
        <v>0</v>
      </c>
      <c r="J3231" s="196">
        <v>39707</v>
      </c>
      <c r="K3231" s="67">
        <v>0</v>
      </c>
      <c r="L3231" s="123">
        <f t="shared" si="51"/>
        <v>30575</v>
      </c>
      <c r="M3231" s="118" t="s">
        <v>9089</v>
      </c>
      <c r="N3231" s="113" t="s">
        <v>9526</v>
      </c>
      <c r="S3231" s="118" t="s">
        <v>139</v>
      </c>
      <c r="T3231" s="67" t="s">
        <v>140</v>
      </c>
    </row>
    <row r="3232" spans="1:20" ht="23.25">
      <c r="A3232" s="67" t="s">
        <v>134</v>
      </c>
      <c r="B3232" s="67" t="s">
        <v>9336</v>
      </c>
      <c r="C3232" s="118">
        <v>2200</v>
      </c>
      <c r="D3232" s="118" t="s">
        <v>5482</v>
      </c>
      <c r="E3232" s="118" t="s">
        <v>9090</v>
      </c>
      <c r="F3232" s="67" t="s">
        <v>136</v>
      </c>
      <c r="G3232" s="203">
        <v>0</v>
      </c>
      <c r="H3232" s="67" t="s">
        <v>162</v>
      </c>
      <c r="I3232" s="3">
        <v>0</v>
      </c>
      <c r="J3232" s="196">
        <v>39707</v>
      </c>
      <c r="K3232" s="67">
        <v>0</v>
      </c>
      <c r="L3232" s="123">
        <f t="shared" si="51"/>
        <v>30575</v>
      </c>
      <c r="M3232" s="118" t="s">
        <v>9090</v>
      </c>
      <c r="N3232" s="113" t="s">
        <v>9526</v>
      </c>
      <c r="S3232" s="118" t="s">
        <v>139</v>
      </c>
      <c r="T3232" s="67" t="s">
        <v>140</v>
      </c>
    </row>
    <row r="3233" spans="1:21" ht="23.25">
      <c r="A3233" s="67" t="s">
        <v>134</v>
      </c>
      <c r="B3233" s="67" t="s">
        <v>9336</v>
      </c>
      <c r="C3233" s="118">
        <v>2201</v>
      </c>
      <c r="D3233" s="118" t="s">
        <v>5552</v>
      </c>
      <c r="E3233" s="118" t="s">
        <v>9091</v>
      </c>
      <c r="F3233" s="67" t="s">
        <v>136</v>
      </c>
      <c r="G3233" s="203">
        <v>0</v>
      </c>
      <c r="H3233" s="67" t="s">
        <v>162</v>
      </c>
      <c r="I3233" s="3">
        <v>0</v>
      </c>
      <c r="J3233" s="196">
        <v>39707</v>
      </c>
      <c r="K3233" s="67">
        <v>0</v>
      </c>
      <c r="L3233" s="123">
        <f t="shared" si="51"/>
        <v>30575</v>
      </c>
      <c r="M3233" s="118" t="s">
        <v>9091</v>
      </c>
      <c r="N3233" s="113" t="s">
        <v>9526</v>
      </c>
      <c r="S3233" s="118" t="s">
        <v>139</v>
      </c>
      <c r="T3233" s="67" t="s">
        <v>140</v>
      </c>
    </row>
    <row r="3234" spans="1:21" ht="23.25">
      <c r="A3234" s="67" t="s">
        <v>134</v>
      </c>
      <c r="B3234" s="67" t="s">
        <v>9336</v>
      </c>
      <c r="C3234" s="118">
        <v>2209</v>
      </c>
      <c r="D3234" s="118" t="s">
        <v>5506</v>
      </c>
      <c r="E3234" s="118" t="s">
        <v>9092</v>
      </c>
      <c r="F3234" s="67" t="s">
        <v>136</v>
      </c>
      <c r="G3234" s="203">
        <v>0</v>
      </c>
      <c r="H3234" s="67" t="s">
        <v>162</v>
      </c>
      <c r="I3234" s="3">
        <v>0</v>
      </c>
      <c r="J3234" s="196">
        <v>39707</v>
      </c>
      <c r="K3234" s="67">
        <v>0</v>
      </c>
      <c r="L3234" s="123">
        <f t="shared" si="51"/>
        <v>30575</v>
      </c>
      <c r="M3234" s="118" t="s">
        <v>9092</v>
      </c>
      <c r="N3234" s="113" t="s">
        <v>9526</v>
      </c>
      <c r="S3234" s="118" t="s">
        <v>139</v>
      </c>
      <c r="T3234" s="67" t="s">
        <v>140</v>
      </c>
    </row>
    <row r="3235" spans="1:21" ht="23.25">
      <c r="A3235" s="67" t="s">
        <v>134</v>
      </c>
      <c r="B3235" s="67" t="s">
        <v>9336</v>
      </c>
      <c r="C3235" s="118">
        <v>2211</v>
      </c>
      <c r="D3235" s="118" t="s">
        <v>5500</v>
      </c>
      <c r="E3235" s="118" t="s">
        <v>9093</v>
      </c>
      <c r="F3235" s="67" t="s">
        <v>136</v>
      </c>
      <c r="G3235" s="203">
        <v>0</v>
      </c>
      <c r="H3235" s="67" t="s">
        <v>162</v>
      </c>
      <c r="I3235" s="3">
        <v>0</v>
      </c>
      <c r="J3235" s="196">
        <v>39707</v>
      </c>
      <c r="K3235" s="67">
        <v>0</v>
      </c>
      <c r="L3235" s="123">
        <f t="shared" si="51"/>
        <v>30575</v>
      </c>
      <c r="M3235" s="118" t="s">
        <v>9093</v>
      </c>
      <c r="N3235" s="113" t="s">
        <v>9526</v>
      </c>
      <c r="S3235" s="118" t="s">
        <v>139</v>
      </c>
      <c r="T3235" s="67" t="s">
        <v>140</v>
      </c>
    </row>
    <row r="3236" spans="1:21" ht="23.25">
      <c r="A3236" s="67" t="s">
        <v>134</v>
      </c>
      <c r="B3236" s="67" t="s">
        <v>9336</v>
      </c>
      <c r="C3236" s="118">
        <v>2212</v>
      </c>
      <c r="D3236" s="118" t="s">
        <v>9492</v>
      </c>
      <c r="E3236" s="118" t="s">
        <v>9094</v>
      </c>
      <c r="F3236" s="67" t="s">
        <v>136</v>
      </c>
      <c r="G3236" s="203">
        <v>0</v>
      </c>
      <c r="H3236" s="67" t="s">
        <v>162</v>
      </c>
      <c r="I3236" s="3">
        <v>0</v>
      </c>
      <c r="J3236" s="196">
        <v>39707</v>
      </c>
      <c r="K3236" s="67">
        <v>0</v>
      </c>
      <c r="L3236" s="123">
        <f t="shared" si="51"/>
        <v>30575</v>
      </c>
      <c r="M3236" s="118" t="s">
        <v>9094</v>
      </c>
      <c r="N3236" s="113" t="s">
        <v>9526</v>
      </c>
      <c r="S3236" s="118" t="s">
        <v>139</v>
      </c>
      <c r="T3236" s="67" t="s">
        <v>140</v>
      </c>
    </row>
    <row r="3237" spans="1:21" ht="23.25">
      <c r="A3237" s="67" t="s">
        <v>134</v>
      </c>
      <c r="B3237" s="67" t="s">
        <v>9336</v>
      </c>
      <c r="C3237" s="118">
        <v>2341</v>
      </c>
      <c r="D3237" s="118" t="s">
        <v>164</v>
      </c>
      <c r="E3237" s="118" t="s">
        <v>9095</v>
      </c>
      <c r="F3237" s="67" t="s">
        <v>136</v>
      </c>
      <c r="G3237" s="203">
        <v>0</v>
      </c>
      <c r="H3237" s="67" t="s">
        <v>162</v>
      </c>
      <c r="I3237" s="3">
        <v>0</v>
      </c>
      <c r="J3237" s="196">
        <v>39707</v>
      </c>
      <c r="K3237" s="67">
        <v>0</v>
      </c>
      <c r="L3237" s="123">
        <f t="shared" si="51"/>
        <v>30575</v>
      </c>
      <c r="M3237" s="118" t="s">
        <v>9095</v>
      </c>
      <c r="N3237" s="113" t="s">
        <v>9526</v>
      </c>
      <c r="S3237" s="118" t="s">
        <v>139</v>
      </c>
      <c r="T3237" s="67" t="s">
        <v>140</v>
      </c>
    </row>
    <row r="3238" spans="1:21" ht="23.25">
      <c r="A3238" s="67" t="s">
        <v>134</v>
      </c>
      <c r="B3238" s="67" t="s">
        <v>9336</v>
      </c>
      <c r="C3238" s="118">
        <v>2214</v>
      </c>
      <c r="D3238" s="118" t="s">
        <v>5611</v>
      </c>
      <c r="E3238" s="118" t="s">
        <v>9096</v>
      </c>
      <c r="F3238" s="67" t="s">
        <v>136</v>
      </c>
      <c r="G3238" s="203">
        <v>0</v>
      </c>
      <c r="H3238" s="67" t="s">
        <v>162</v>
      </c>
      <c r="I3238" s="3">
        <v>0</v>
      </c>
      <c r="J3238" s="196">
        <v>39707</v>
      </c>
      <c r="K3238" s="67">
        <v>0</v>
      </c>
      <c r="L3238" s="123">
        <f t="shared" si="51"/>
        <v>30575</v>
      </c>
      <c r="M3238" s="118" t="s">
        <v>9096</v>
      </c>
      <c r="N3238" s="113" t="s">
        <v>9526</v>
      </c>
      <c r="S3238" s="118" t="s">
        <v>139</v>
      </c>
      <c r="T3238" s="67" t="s">
        <v>140</v>
      </c>
    </row>
    <row r="3239" spans="1:21" ht="23.25">
      <c r="A3239" s="67" t="s">
        <v>134</v>
      </c>
      <c r="B3239" s="67" t="s">
        <v>9336</v>
      </c>
      <c r="C3239" s="118">
        <v>2216</v>
      </c>
      <c r="D3239" s="118" t="s">
        <v>5579</v>
      </c>
      <c r="E3239" s="118" t="s">
        <v>9097</v>
      </c>
      <c r="F3239" s="67" t="s">
        <v>136</v>
      </c>
      <c r="G3239" s="203">
        <v>0</v>
      </c>
      <c r="H3239" s="67" t="s">
        <v>162</v>
      </c>
      <c r="I3239" s="3">
        <v>0</v>
      </c>
      <c r="J3239" s="196">
        <v>39707</v>
      </c>
      <c r="K3239" s="67">
        <v>0</v>
      </c>
      <c r="L3239" s="123">
        <f t="shared" si="51"/>
        <v>30575</v>
      </c>
      <c r="M3239" s="118" t="s">
        <v>9097</v>
      </c>
      <c r="N3239" s="113" t="s">
        <v>9526</v>
      </c>
      <c r="S3239" s="118" t="s">
        <v>139</v>
      </c>
      <c r="T3239" s="67" t="s">
        <v>140</v>
      </c>
    </row>
    <row r="3240" spans="1:21" ht="23.25">
      <c r="A3240" s="67" t="s">
        <v>9529</v>
      </c>
      <c r="B3240" s="67" t="s">
        <v>9336</v>
      </c>
      <c r="C3240" s="118">
        <v>2218</v>
      </c>
      <c r="D3240" s="118"/>
      <c r="E3240" s="118" t="s">
        <v>9098</v>
      </c>
      <c r="F3240" s="67" t="s">
        <v>9524</v>
      </c>
      <c r="G3240" s="203">
        <v>0</v>
      </c>
      <c r="H3240" s="67" t="s">
        <v>162</v>
      </c>
      <c r="I3240" s="3">
        <v>0</v>
      </c>
      <c r="J3240" s="196">
        <v>39707</v>
      </c>
      <c r="K3240" s="67">
        <v>0</v>
      </c>
      <c r="L3240" s="123"/>
      <c r="M3240" s="118"/>
      <c r="N3240" s="113" t="s">
        <v>9524</v>
      </c>
      <c r="S3240" s="118" t="s">
        <v>138</v>
      </c>
      <c r="T3240" s="118" t="s">
        <v>138</v>
      </c>
      <c r="U3240" s="118" t="s">
        <v>138</v>
      </c>
    </row>
    <row r="3241" spans="1:21" ht="23.25">
      <c r="A3241" s="67" t="s">
        <v>134</v>
      </c>
      <c r="B3241" s="67" t="s">
        <v>9336</v>
      </c>
      <c r="C3241" s="118">
        <v>2219</v>
      </c>
      <c r="D3241" s="118" t="s">
        <v>5515</v>
      </c>
      <c r="E3241" s="118" t="s">
        <v>9099</v>
      </c>
      <c r="F3241" s="67" t="s">
        <v>136</v>
      </c>
      <c r="G3241" s="203">
        <v>0</v>
      </c>
      <c r="H3241" s="67" t="s">
        <v>162</v>
      </c>
      <c r="I3241" s="3">
        <v>0</v>
      </c>
      <c r="J3241" s="196">
        <v>39707</v>
      </c>
      <c r="K3241" s="67">
        <v>0</v>
      </c>
      <c r="L3241" s="123">
        <f t="shared" si="51"/>
        <v>30575</v>
      </c>
      <c r="M3241" s="118" t="s">
        <v>9099</v>
      </c>
      <c r="N3241" s="113" t="s">
        <v>9526</v>
      </c>
      <c r="S3241" s="118" t="s">
        <v>139</v>
      </c>
      <c r="T3241" s="67" t="s">
        <v>140</v>
      </c>
    </row>
    <row r="3242" spans="1:21" ht="23.25">
      <c r="A3242" s="67" t="s">
        <v>134</v>
      </c>
      <c r="B3242" s="67" t="s">
        <v>9336</v>
      </c>
      <c r="C3242" s="118">
        <v>2220</v>
      </c>
      <c r="D3242" s="118" t="s">
        <v>5515</v>
      </c>
      <c r="E3242" s="118" t="s">
        <v>9100</v>
      </c>
      <c r="F3242" s="67" t="s">
        <v>136</v>
      </c>
      <c r="G3242" s="203">
        <v>0</v>
      </c>
      <c r="H3242" s="67" t="s">
        <v>162</v>
      </c>
      <c r="I3242" s="3">
        <v>0</v>
      </c>
      <c r="J3242" s="196">
        <v>39707</v>
      </c>
      <c r="K3242" s="67">
        <v>0</v>
      </c>
      <c r="L3242" s="123">
        <f t="shared" si="51"/>
        <v>30575</v>
      </c>
      <c r="M3242" s="118" t="s">
        <v>9100</v>
      </c>
      <c r="N3242" s="113" t="s">
        <v>9526</v>
      </c>
      <c r="S3242" s="118" t="s">
        <v>139</v>
      </c>
      <c r="T3242" s="67" t="s">
        <v>140</v>
      </c>
    </row>
    <row r="3243" spans="1:21" ht="23.25">
      <c r="A3243" s="67" t="s">
        <v>134</v>
      </c>
      <c r="B3243" s="67" t="s">
        <v>9336</v>
      </c>
      <c r="C3243" s="118">
        <v>2221</v>
      </c>
      <c r="D3243" s="118" t="s">
        <v>9435</v>
      </c>
      <c r="E3243" s="118" t="s">
        <v>9101</v>
      </c>
      <c r="F3243" s="67" t="s">
        <v>136</v>
      </c>
      <c r="G3243" s="203">
        <v>0</v>
      </c>
      <c r="H3243" s="67" t="s">
        <v>162</v>
      </c>
      <c r="I3243" s="3">
        <v>0</v>
      </c>
      <c r="J3243" s="196">
        <v>39707</v>
      </c>
      <c r="K3243" s="67">
        <v>0</v>
      </c>
      <c r="L3243" s="123">
        <f t="shared" si="51"/>
        <v>30575</v>
      </c>
      <c r="M3243" s="118" t="s">
        <v>9101</v>
      </c>
      <c r="N3243" s="113" t="s">
        <v>9526</v>
      </c>
      <c r="S3243" s="118" t="s">
        <v>139</v>
      </c>
      <c r="T3243" s="67" t="s">
        <v>140</v>
      </c>
    </row>
    <row r="3244" spans="1:21" ht="23.25">
      <c r="A3244" s="67" t="s">
        <v>134</v>
      </c>
      <c r="B3244" s="67" t="s">
        <v>9336</v>
      </c>
      <c r="C3244" s="118">
        <v>2244</v>
      </c>
      <c r="D3244" s="118" t="s">
        <v>5492</v>
      </c>
      <c r="E3244" s="118" t="s">
        <v>9102</v>
      </c>
      <c r="F3244" s="67" t="s">
        <v>136</v>
      </c>
      <c r="G3244" s="203">
        <v>0</v>
      </c>
      <c r="H3244" s="67" t="s">
        <v>162</v>
      </c>
      <c r="I3244" s="3">
        <v>0</v>
      </c>
      <c r="J3244" s="196">
        <v>39707</v>
      </c>
      <c r="K3244" s="67">
        <v>0</v>
      </c>
      <c r="L3244" s="123">
        <f t="shared" si="51"/>
        <v>30575</v>
      </c>
      <c r="M3244" s="118" t="s">
        <v>9102</v>
      </c>
      <c r="N3244" s="113" t="s">
        <v>9526</v>
      </c>
      <c r="S3244" s="118" t="s">
        <v>139</v>
      </c>
      <c r="T3244" s="67" t="s">
        <v>140</v>
      </c>
    </row>
    <row r="3245" spans="1:21" ht="23.25">
      <c r="A3245" s="67" t="s">
        <v>134</v>
      </c>
      <c r="B3245" s="67" t="s">
        <v>9336</v>
      </c>
      <c r="C3245" s="118">
        <v>2245</v>
      </c>
      <c r="D3245" s="118" t="s">
        <v>5522</v>
      </c>
      <c r="E3245" s="118" t="s">
        <v>9103</v>
      </c>
      <c r="F3245" s="67" t="s">
        <v>136</v>
      </c>
      <c r="G3245" s="203">
        <v>0</v>
      </c>
      <c r="H3245" s="67" t="s">
        <v>162</v>
      </c>
      <c r="I3245" s="3">
        <v>0</v>
      </c>
      <c r="J3245" s="196">
        <v>39707</v>
      </c>
      <c r="K3245" s="67">
        <v>0</v>
      </c>
      <c r="L3245" s="123">
        <f t="shared" si="51"/>
        <v>30575</v>
      </c>
      <c r="M3245" s="118" t="s">
        <v>9103</v>
      </c>
      <c r="N3245" s="113" t="s">
        <v>9526</v>
      </c>
      <c r="S3245" s="118" t="s">
        <v>139</v>
      </c>
      <c r="T3245" s="67" t="s">
        <v>140</v>
      </c>
    </row>
    <row r="3246" spans="1:21" ht="23.25">
      <c r="A3246" s="67" t="s">
        <v>134</v>
      </c>
      <c r="B3246" s="67" t="s">
        <v>9336</v>
      </c>
      <c r="C3246" s="118">
        <v>2257</v>
      </c>
      <c r="D3246" s="118" t="s">
        <v>5531</v>
      </c>
      <c r="E3246" s="118" t="s">
        <v>9104</v>
      </c>
      <c r="F3246" s="67" t="s">
        <v>136</v>
      </c>
      <c r="G3246" s="203">
        <v>0</v>
      </c>
      <c r="H3246" s="67" t="s">
        <v>162</v>
      </c>
      <c r="I3246" s="3">
        <v>0</v>
      </c>
      <c r="J3246" s="196">
        <v>39707</v>
      </c>
      <c r="K3246" s="67">
        <v>0</v>
      </c>
      <c r="L3246" s="123">
        <f t="shared" si="51"/>
        <v>30575</v>
      </c>
      <c r="M3246" s="118" t="s">
        <v>9104</v>
      </c>
      <c r="N3246" s="113" t="s">
        <v>9526</v>
      </c>
      <c r="S3246" s="118" t="s">
        <v>139</v>
      </c>
      <c r="T3246" s="67" t="s">
        <v>140</v>
      </c>
    </row>
    <row r="3247" spans="1:21" ht="23.25">
      <c r="A3247" s="67" t="s">
        <v>134</v>
      </c>
      <c r="B3247" s="67" t="s">
        <v>9336</v>
      </c>
      <c r="C3247" s="118">
        <v>2280</v>
      </c>
      <c r="D3247" s="118" t="s">
        <v>5493</v>
      </c>
      <c r="E3247" s="118" t="s">
        <v>1977</v>
      </c>
      <c r="F3247" s="67" t="s">
        <v>136</v>
      </c>
      <c r="G3247" s="203">
        <v>0</v>
      </c>
      <c r="H3247" s="67" t="s">
        <v>162</v>
      </c>
      <c r="I3247" s="3">
        <v>0</v>
      </c>
      <c r="J3247" s="196">
        <v>39707</v>
      </c>
      <c r="K3247" s="67">
        <v>0</v>
      </c>
      <c r="L3247" s="123">
        <f t="shared" si="51"/>
        <v>30575</v>
      </c>
      <c r="M3247" s="118" t="s">
        <v>1977</v>
      </c>
      <c r="N3247" s="113" t="s">
        <v>9526</v>
      </c>
      <c r="S3247" s="118" t="s">
        <v>139</v>
      </c>
      <c r="T3247" s="67" t="s">
        <v>140</v>
      </c>
    </row>
    <row r="3248" spans="1:21" ht="23.25">
      <c r="A3248" s="67" t="s">
        <v>134</v>
      </c>
      <c r="B3248" s="67" t="s">
        <v>9336</v>
      </c>
      <c r="C3248" s="118">
        <v>2283</v>
      </c>
      <c r="D3248" s="118" t="s">
        <v>5558</v>
      </c>
      <c r="E3248" s="118" t="s">
        <v>9105</v>
      </c>
      <c r="F3248" s="67" t="s">
        <v>136</v>
      </c>
      <c r="G3248" s="203">
        <v>0</v>
      </c>
      <c r="H3248" s="67" t="s">
        <v>162</v>
      </c>
      <c r="I3248" s="3">
        <v>0</v>
      </c>
      <c r="J3248" s="196">
        <v>39707</v>
      </c>
      <c r="K3248" s="67">
        <v>0</v>
      </c>
      <c r="L3248" s="123">
        <f t="shared" si="51"/>
        <v>30575</v>
      </c>
      <c r="M3248" s="118" t="s">
        <v>9105</v>
      </c>
      <c r="N3248" s="113" t="s">
        <v>9526</v>
      </c>
      <c r="S3248" s="118" t="s">
        <v>139</v>
      </c>
      <c r="T3248" s="67" t="s">
        <v>140</v>
      </c>
    </row>
    <row r="3249" spans="1:20" ht="23.25">
      <c r="A3249" s="67" t="s">
        <v>134</v>
      </c>
      <c r="B3249" s="67" t="s">
        <v>9336</v>
      </c>
      <c r="C3249" s="118">
        <v>3451</v>
      </c>
      <c r="D3249" s="118" t="s">
        <v>5512</v>
      </c>
      <c r="E3249" s="118" t="s">
        <v>9106</v>
      </c>
      <c r="F3249" s="67" t="s">
        <v>136</v>
      </c>
      <c r="G3249" s="203">
        <v>0</v>
      </c>
      <c r="H3249" s="67" t="s">
        <v>162</v>
      </c>
      <c r="I3249" s="3">
        <v>0</v>
      </c>
      <c r="J3249" s="196">
        <v>44468</v>
      </c>
      <c r="K3249" s="67">
        <v>0</v>
      </c>
      <c r="L3249" s="123">
        <f t="shared" ref="L3249:L3311" si="52">DATE(YEAR(J3249)-25,MONTH(J3249),DAY(J3249))</f>
        <v>35337</v>
      </c>
      <c r="M3249" s="118" t="s">
        <v>9106</v>
      </c>
      <c r="N3249" s="113" t="s">
        <v>9526</v>
      </c>
      <c r="S3249" s="118" t="s">
        <v>139</v>
      </c>
      <c r="T3249" s="67" t="s">
        <v>140</v>
      </c>
    </row>
    <row r="3250" spans="1:20" ht="23.25">
      <c r="A3250" s="67" t="s">
        <v>134</v>
      </c>
      <c r="B3250" s="67" t="s">
        <v>9336</v>
      </c>
      <c r="C3250" s="118">
        <v>2305</v>
      </c>
      <c r="D3250" s="118" t="s">
        <v>5494</v>
      </c>
      <c r="E3250" s="118" t="s">
        <v>9107</v>
      </c>
      <c r="F3250" s="67" t="s">
        <v>136</v>
      </c>
      <c r="G3250" s="203">
        <v>0</v>
      </c>
      <c r="H3250" s="67" t="s">
        <v>162</v>
      </c>
      <c r="I3250" s="3">
        <v>0</v>
      </c>
      <c r="J3250" s="196">
        <v>39707</v>
      </c>
      <c r="K3250" s="67">
        <v>0</v>
      </c>
      <c r="L3250" s="123">
        <f t="shared" si="52"/>
        <v>30575</v>
      </c>
      <c r="M3250" s="118" t="s">
        <v>9107</v>
      </c>
      <c r="N3250" s="113" t="s">
        <v>9526</v>
      </c>
      <c r="S3250" s="118" t="s">
        <v>139</v>
      </c>
      <c r="T3250" s="67" t="s">
        <v>140</v>
      </c>
    </row>
    <row r="3251" spans="1:20" ht="23.25">
      <c r="A3251" s="67" t="s">
        <v>134</v>
      </c>
      <c r="B3251" s="67" t="s">
        <v>9336</v>
      </c>
      <c r="C3251" s="118">
        <v>2306</v>
      </c>
      <c r="D3251" s="118" t="s">
        <v>9493</v>
      </c>
      <c r="E3251" s="118" t="s">
        <v>9108</v>
      </c>
      <c r="F3251" s="67" t="s">
        <v>136</v>
      </c>
      <c r="G3251" s="203">
        <v>0</v>
      </c>
      <c r="H3251" s="67" t="s">
        <v>162</v>
      </c>
      <c r="I3251" s="3">
        <v>0</v>
      </c>
      <c r="J3251" s="196">
        <v>39707</v>
      </c>
      <c r="K3251" s="67">
        <v>0</v>
      </c>
      <c r="L3251" s="123">
        <f t="shared" si="52"/>
        <v>30575</v>
      </c>
      <c r="M3251" s="118" t="s">
        <v>9108</v>
      </c>
      <c r="N3251" s="113" t="s">
        <v>9526</v>
      </c>
      <c r="S3251" s="118" t="s">
        <v>139</v>
      </c>
      <c r="T3251" s="67" t="s">
        <v>140</v>
      </c>
    </row>
    <row r="3252" spans="1:20" ht="23.25">
      <c r="A3252" s="67" t="s">
        <v>134</v>
      </c>
      <c r="B3252" s="67" t="s">
        <v>9336</v>
      </c>
      <c r="C3252" s="118">
        <v>2307</v>
      </c>
      <c r="D3252" s="118" t="s">
        <v>5484</v>
      </c>
      <c r="E3252" s="118" t="s">
        <v>9109</v>
      </c>
      <c r="F3252" s="67" t="s">
        <v>136</v>
      </c>
      <c r="G3252" s="203">
        <v>0</v>
      </c>
      <c r="H3252" s="67" t="s">
        <v>162</v>
      </c>
      <c r="I3252" s="3">
        <v>0</v>
      </c>
      <c r="J3252" s="196">
        <v>39707</v>
      </c>
      <c r="K3252" s="67">
        <v>0</v>
      </c>
      <c r="L3252" s="123">
        <f t="shared" si="52"/>
        <v>30575</v>
      </c>
      <c r="M3252" s="118" t="s">
        <v>9109</v>
      </c>
      <c r="N3252" s="113" t="s">
        <v>9526</v>
      </c>
      <c r="S3252" s="118" t="s">
        <v>139</v>
      </c>
      <c r="T3252" s="67" t="s">
        <v>140</v>
      </c>
    </row>
    <row r="3253" spans="1:20" ht="23.25">
      <c r="A3253" s="67" t="s">
        <v>134</v>
      </c>
      <c r="B3253" s="67" t="s">
        <v>9336</v>
      </c>
      <c r="C3253" s="118">
        <v>2308</v>
      </c>
      <c r="D3253" s="118" t="s">
        <v>9494</v>
      </c>
      <c r="E3253" s="118" t="s">
        <v>9110</v>
      </c>
      <c r="F3253" s="67" t="s">
        <v>136</v>
      </c>
      <c r="G3253" s="203">
        <v>0</v>
      </c>
      <c r="H3253" s="67" t="s">
        <v>162</v>
      </c>
      <c r="I3253" s="3">
        <v>0</v>
      </c>
      <c r="J3253" s="196">
        <v>39707</v>
      </c>
      <c r="K3253" s="67">
        <v>0</v>
      </c>
      <c r="L3253" s="123">
        <f t="shared" si="52"/>
        <v>30575</v>
      </c>
      <c r="M3253" s="118" t="s">
        <v>9110</v>
      </c>
      <c r="N3253" s="113" t="s">
        <v>9526</v>
      </c>
      <c r="S3253" s="118" t="s">
        <v>139</v>
      </c>
      <c r="T3253" s="67" t="s">
        <v>140</v>
      </c>
    </row>
    <row r="3254" spans="1:20" ht="23.25">
      <c r="A3254" s="67" t="s">
        <v>134</v>
      </c>
      <c r="B3254" s="67" t="s">
        <v>9336</v>
      </c>
      <c r="C3254" s="118">
        <v>2309</v>
      </c>
      <c r="D3254" s="118" t="s">
        <v>5665</v>
      </c>
      <c r="E3254" s="118" t="s">
        <v>9111</v>
      </c>
      <c r="F3254" s="67" t="s">
        <v>136</v>
      </c>
      <c r="G3254" s="203">
        <v>0</v>
      </c>
      <c r="H3254" s="67" t="s">
        <v>162</v>
      </c>
      <c r="I3254" s="3">
        <v>0</v>
      </c>
      <c r="J3254" s="196">
        <v>39707</v>
      </c>
      <c r="K3254" s="67">
        <v>0</v>
      </c>
      <c r="L3254" s="123">
        <f t="shared" si="52"/>
        <v>30575</v>
      </c>
      <c r="M3254" s="118" t="s">
        <v>9111</v>
      </c>
      <c r="N3254" s="113" t="s">
        <v>9526</v>
      </c>
      <c r="S3254" s="118" t="s">
        <v>139</v>
      </c>
      <c r="T3254" s="67" t="s">
        <v>140</v>
      </c>
    </row>
    <row r="3255" spans="1:20" ht="23.25">
      <c r="A3255" s="67" t="s">
        <v>134</v>
      </c>
      <c r="B3255" s="67" t="s">
        <v>9336</v>
      </c>
      <c r="C3255" s="118">
        <v>2311</v>
      </c>
      <c r="D3255" s="118" t="s">
        <v>9344</v>
      </c>
      <c r="E3255" s="118" t="s">
        <v>9112</v>
      </c>
      <c r="F3255" s="67" t="s">
        <v>136</v>
      </c>
      <c r="G3255" s="203">
        <v>0</v>
      </c>
      <c r="H3255" s="67" t="s">
        <v>162</v>
      </c>
      <c r="I3255" s="3">
        <v>0</v>
      </c>
      <c r="J3255" s="196">
        <v>39707</v>
      </c>
      <c r="K3255" s="67">
        <v>0</v>
      </c>
      <c r="L3255" s="123">
        <f t="shared" si="52"/>
        <v>30575</v>
      </c>
      <c r="M3255" s="118" t="s">
        <v>9112</v>
      </c>
      <c r="N3255" s="113" t="s">
        <v>9526</v>
      </c>
      <c r="S3255" s="118" t="s">
        <v>139</v>
      </c>
      <c r="T3255" s="67" t="s">
        <v>140</v>
      </c>
    </row>
    <row r="3256" spans="1:20" ht="23.25">
      <c r="A3256" s="67" t="s">
        <v>134</v>
      </c>
      <c r="B3256" s="67" t="s">
        <v>9336</v>
      </c>
      <c r="C3256" s="118">
        <v>2313</v>
      </c>
      <c r="D3256" s="118" t="s">
        <v>5484</v>
      </c>
      <c r="E3256" s="118" t="s">
        <v>9113</v>
      </c>
      <c r="F3256" s="67" t="s">
        <v>136</v>
      </c>
      <c r="G3256" s="203">
        <v>0</v>
      </c>
      <c r="H3256" s="67" t="s">
        <v>162</v>
      </c>
      <c r="I3256" s="3">
        <v>0</v>
      </c>
      <c r="J3256" s="196">
        <v>39707</v>
      </c>
      <c r="K3256" s="67">
        <v>0</v>
      </c>
      <c r="L3256" s="123">
        <f t="shared" si="52"/>
        <v>30575</v>
      </c>
      <c r="M3256" s="118" t="s">
        <v>9113</v>
      </c>
      <c r="N3256" s="113" t="s">
        <v>9526</v>
      </c>
      <c r="S3256" s="118" t="s">
        <v>139</v>
      </c>
      <c r="T3256" s="67" t="s">
        <v>140</v>
      </c>
    </row>
    <row r="3257" spans="1:20" ht="23.25">
      <c r="A3257" s="67" t="s">
        <v>134</v>
      </c>
      <c r="B3257" s="67" t="s">
        <v>9336</v>
      </c>
      <c r="C3257" s="118">
        <v>2314</v>
      </c>
      <c r="D3257" s="118" t="s">
        <v>5540</v>
      </c>
      <c r="E3257" s="118" t="s">
        <v>9114</v>
      </c>
      <c r="F3257" s="67" t="s">
        <v>136</v>
      </c>
      <c r="G3257" s="203">
        <v>0</v>
      </c>
      <c r="H3257" s="67" t="s">
        <v>162</v>
      </c>
      <c r="I3257" s="3">
        <v>0</v>
      </c>
      <c r="J3257" s="196">
        <v>39707</v>
      </c>
      <c r="K3257" s="67">
        <v>0</v>
      </c>
      <c r="L3257" s="123">
        <f t="shared" si="52"/>
        <v>30575</v>
      </c>
      <c r="M3257" s="118" t="s">
        <v>9114</v>
      </c>
      <c r="N3257" s="113" t="s">
        <v>9526</v>
      </c>
      <c r="S3257" s="118" t="s">
        <v>139</v>
      </c>
      <c r="T3257" s="67" t="s">
        <v>140</v>
      </c>
    </row>
    <row r="3258" spans="1:20" ht="23.25">
      <c r="A3258" s="67" t="s">
        <v>134</v>
      </c>
      <c r="B3258" s="67" t="s">
        <v>9336</v>
      </c>
      <c r="C3258" s="118">
        <v>2318</v>
      </c>
      <c r="D3258" s="118" t="s">
        <v>5506</v>
      </c>
      <c r="E3258" s="118" t="s">
        <v>9115</v>
      </c>
      <c r="F3258" s="67" t="s">
        <v>136</v>
      </c>
      <c r="G3258" s="203">
        <v>0</v>
      </c>
      <c r="H3258" s="67" t="s">
        <v>162</v>
      </c>
      <c r="I3258" s="3">
        <v>0</v>
      </c>
      <c r="J3258" s="196">
        <v>39707</v>
      </c>
      <c r="K3258" s="67">
        <v>0</v>
      </c>
      <c r="L3258" s="123">
        <f t="shared" si="52"/>
        <v>30575</v>
      </c>
      <c r="M3258" s="118" t="s">
        <v>9115</v>
      </c>
      <c r="N3258" s="113" t="s">
        <v>9526</v>
      </c>
      <c r="S3258" s="118" t="s">
        <v>139</v>
      </c>
      <c r="T3258" s="67" t="s">
        <v>140</v>
      </c>
    </row>
    <row r="3259" spans="1:20" ht="23.25">
      <c r="A3259" s="67" t="s">
        <v>134</v>
      </c>
      <c r="B3259" s="67" t="s">
        <v>9336</v>
      </c>
      <c r="C3259" s="118">
        <v>2324</v>
      </c>
      <c r="D3259" s="118" t="s">
        <v>5501</v>
      </c>
      <c r="E3259" s="118" t="s">
        <v>9116</v>
      </c>
      <c r="F3259" s="67" t="s">
        <v>136</v>
      </c>
      <c r="G3259" s="203">
        <v>0</v>
      </c>
      <c r="H3259" s="67" t="s">
        <v>162</v>
      </c>
      <c r="I3259" s="3">
        <v>0</v>
      </c>
      <c r="J3259" s="196">
        <v>39707</v>
      </c>
      <c r="K3259" s="67">
        <v>0</v>
      </c>
      <c r="L3259" s="123">
        <f t="shared" si="52"/>
        <v>30575</v>
      </c>
      <c r="M3259" s="118" t="s">
        <v>9116</v>
      </c>
      <c r="N3259" s="113" t="s">
        <v>9526</v>
      </c>
      <c r="S3259" s="118" t="s">
        <v>139</v>
      </c>
      <c r="T3259" s="67" t="s">
        <v>140</v>
      </c>
    </row>
    <row r="3260" spans="1:20" ht="23.25">
      <c r="A3260" s="67" t="s">
        <v>134</v>
      </c>
      <c r="B3260" s="67" t="s">
        <v>9336</v>
      </c>
      <c r="C3260" s="118">
        <v>2360</v>
      </c>
      <c r="D3260" s="118" t="s">
        <v>9473</v>
      </c>
      <c r="E3260" s="118" t="s">
        <v>9117</v>
      </c>
      <c r="F3260" s="67" t="s">
        <v>136</v>
      </c>
      <c r="G3260" s="203">
        <v>0</v>
      </c>
      <c r="H3260" s="67" t="s">
        <v>162</v>
      </c>
      <c r="I3260" s="3">
        <v>0</v>
      </c>
      <c r="J3260" s="196">
        <v>39707</v>
      </c>
      <c r="K3260" s="67">
        <v>0</v>
      </c>
      <c r="L3260" s="123">
        <f t="shared" si="52"/>
        <v>30575</v>
      </c>
      <c r="M3260" s="118" t="s">
        <v>9117</v>
      </c>
      <c r="N3260" s="113" t="s">
        <v>9526</v>
      </c>
      <c r="S3260" s="118" t="s">
        <v>139</v>
      </c>
      <c r="T3260" s="67" t="s">
        <v>140</v>
      </c>
    </row>
    <row r="3261" spans="1:20" ht="23.25">
      <c r="A3261" s="67" t="s">
        <v>134</v>
      </c>
      <c r="B3261" s="67" t="s">
        <v>9336</v>
      </c>
      <c r="C3261" s="118">
        <v>3970</v>
      </c>
      <c r="D3261" s="118" t="s">
        <v>9473</v>
      </c>
      <c r="E3261" s="118" t="s">
        <v>9118</v>
      </c>
      <c r="F3261" s="67" t="s">
        <v>136</v>
      </c>
      <c r="G3261" s="203">
        <v>0</v>
      </c>
      <c r="H3261" s="67" t="s">
        <v>162</v>
      </c>
      <c r="I3261" s="3">
        <v>0</v>
      </c>
      <c r="J3261" s="196">
        <v>39707</v>
      </c>
      <c r="K3261" s="67">
        <v>0</v>
      </c>
      <c r="L3261" s="123">
        <f t="shared" si="52"/>
        <v>30575</v>
      </c>
      <c r="M3261" s="118" t="s">
        <v>9118</v>
      </c>
      <c r="N3261" s="113" t="s">
        <v>9526</v>
      </c>
      <c r="S3261" s="118" t="s">
        <v>139</v>
      </c>
      <c r="T3261" s="67" t="s">
        <v>140</v>
      </c>
    </row>
    <row r="3262" spans="1:20" ht="23.25">
      <c r="A3262" s="67" t="s">
        <v>134</v>
      </c>
      <c r="B3262" s="67" t="s">
        <v>9336</v>
      </c>
      <c r="C3262" s="118">
        <v>3971</v>
      </c>
      <c r="D3262" s="118" t="s">
        <v>9473</v>
      </c>
      <c r="E3262" s="118" t="s">
        <v>9119</v>
      </c>
      <c r="F3262" s="67" t="s">
        <v>136</v>
      </c>
      <c r="G3262" s="203">
        <v>0</v>
      </c>
      <c r="H3262" s="67" t="s">
        <v>162</v>
      </c>
      <c r="I3262" s="3">
        <v>0</v>
      </c>
      <c r="J3262" s="196">
        <v>39707</v>
      </c>
      <c r="K3262" s="67">
        <v>0</v>
      </c>
      <c r="L3262" s="123">
        <f t="shared" si="52"/>
        <v>30575</v>
      </c>
      <c r="M3262" s="118" t="s">
        <v>9119</v>
      </c>
      <c r="N3262" s="113" t="s">
        <v>9526</v>
      </c>
      <c r="S3262" s="118" t="s">
        <v>139</v>
      </c>
      <c r="T3262" s="67" t="s">
        <v>140</v>
      </c>
    </row>
    <row r="3263" spans="1:20" ht="23.25">
      <c r="A3263" s="67" t="s">
        <v>134</v>
      </c>
      <c r="B3263" s="67" t="s">
        <v>9336</v>
      </c>
      <c r="C3263" s="118">
        <v>3972</v>
      </c>
      <c r="D3263" s="118" t="s">
        <v>5509</v>
      </c>
      <c r="E3263" s="118" t="s">
        <v>9120</v>
      </c>
      <c r="F3263" s="67" t="s">
        <v>136</v>
      </c>
      <c r="G3263" s="203">
        <v>0</v>
      </c>
      <c r="H3263" s="67" t="s">
        <v>162</v>
      </c>
      <c r="I3263" s="3">
        <v>0</v>
      </c>
      <c r="J3263" s="196">
        <v>39707</v>
      </c>
      <c r="K3263" s="67">
        <v>0</v>
      </c>
      <c r="L3263" s="123">
        <f t="shared" si="52"/>
        <v>30575</v>
      </c>
      <c r="M3263" s="118" t="s">
        <v>9120</v>
      </c>
      <c r="N3263" s="113" t="s">
        <v>9526</v>
      </c>
      <c r="S3263" s="118" t="s">
        <v>139</v>
      </c>
      <c r="T3263" s="67" t="s">
        <v>140</v>
      </c>
    </row>
    <row r="3264" spans="1:20" ht="23.25">
      <c r="A3264" s="67" t="s">
        <v>134</v>
      </c>
      <c r="B3264" s="67" t="s">
        <v>9336</v>
      </c>
      <c r="C3264" s="118">
        <v>3973</v>
      </c>
      <c r="D3264" s="118" t="s">
        <v>5507</v>
      </c>
      <c r="E3264" s="118" t="s">
        <v>9121</v>
      </c>
      <c r="F3264" s="67" t="s">
        <v>136</v>
      </c>
      <c r="G3264" s="203">
        <v>0</v>
      </c>
      <c r="H3264" s="67" t="s">
        <v>162</v>
      </c>
      <c r="I3264" s="3">
        <v>0</v>
      </c>
      <c r="J3264" s="196">
        <v>39707</v>
      </c>
      <c r="K3264" s="67">
        <v>0</v>
      </c>
      <c r="L3264" s="123">
        <f t="shared" si="52"/>
        <v>30575</v>
      </c>
      <c r="M3264" s="118" t="s">
        <v>9121</v>
      </c>
      <c r="N3264" s="113" t="s">
        <v>9526</v>
      </c>
      <c r="S3264" s="118" t="s">
        <v>139</v>
      </c>
      <c r="T3264" s="67" t="s">
        <v>140</v>
      </c>
    </row>
    <row r="3265" spans="1:20" ht="23.25">
      <c r="A3265" s="67" t="s">
        <v>134</v>
      </c>
      <c r="B3265" s="67" t="s">
        <v>9336</v>
      </c>
      <c r="C3265" s="118">
        <v>3974</v>
      </c>
      <c r="D3265" s="118" t="s">
        <v>5554</v>
      </c>
      <c r="E3265" s="118" t="s">
        <v>9122</v>
      </c>
      <c r="F3265" s="67" t="s">
        <v>136</v>
      </c>
      <c r="G3265" s="203">
        <v>0</v>
      </c>
      <c r="H3265" s="67" t="s">
        <v>162</v>
      </c>
      <c r="I3265" s="3">
        <v>0</v>
      </c>
      <c r="J3265" s="196">
        <v>39707</v>
      </c>
      <c r="K3265" s="67">
        <v>0</v>
      </c>
      <c r="L3265" s="123">
        <f t="shared" si="52"/>
        <v>30575</v>
      </c>
      <c r="M3265" s="118" t="s">
        <v>9122</v>
      </c>
      <c r="N3265" s="113" t="s">
        <v>9526</v>
      </c>
      <c r="S3265" s="118" t="s">
        <v>139</v>
      </c>
      <c r="T3265" s="67" t="s">
        <v>140</v>
      </c>
    </row>
    <row r="3266" spans="1:20" ht="23.25">
      <c r="A3266" s="67" t="s">
        <v>134</v>
      </c>
      <c r="B3266" s="67" t="s">
        <v>9336</v>
      </c>
      <c r="C3266" s="118">
        <v>3975</v>
      </c>
      <c r="D3266" s="118" t="s">
        <v>9489</v>
      </c>
      <c r="E3266" s="118" t="s">
        <v>9123</v>
      </c>
      <c r="F3266" s="67" t="s">
        <v>136</v>
      </c>
      <c r="G3266" s="203">
        <v>0</v>
      </c>
      <c r="H3266" s="67" t="s">
        <v>162</v>
      </c>
      <c r="I3266" s="3">
        <v>0</v>
      </c>
      <c r="J3266" s="196">
        <v>39707</v>
      </c>
      <c r="K3266" s="67">
        <v>0</v>
      </c>
      <c r="L3266" s="123">
        <f t="shared" si="52"/>
        <v>30575</v>
      </c>
      <c r="M3266" s="118" t="s">
        <v>9123</v>
      </c>
      <c r="N3266" s="113" t="s">
        <v>9526</v>
      </c>
      <c r="S3266" s="118" t="s">
        <v>139</v>
      </c>
      <c r="T3266" s="67" t="s">
        <v>140</v>
      </c>
    </row>
    <row r="3267" spans="1:20" ht="23.25">
      <c r="A3267" s="67" t="s">
        <v>134</v>
      </c>
      <c r="B3267" s="67" t="s">
        <v>9336</v>
      </c>
      <c r="C3267" s="118">
        <v>3976</v>
      </c>
      <c r="D3267" s="118" t="s">
        <v>9495</v>
      </c>
      <c r="E3267" s="118" t="s">
        <v>9124</v>
      </c>
      <c r="F3267" s="67" t="s">
        <v>136</v>
      </c>
      <c r="G3267" s="203">
        <v>0</v>
      </c>
      <c r="H3267" s="67" t="s">
        <v>162</v>
      </c>
      <c r="I3267" s="3">
        <v>0</v>
      </c>
      <c r="J3267" s="196">
        <v>39707</v>
      </c>
      <c r="K3267" s="67">
        <v>0</v>
      </c>
      <c r="L3267" s="123">
        <f t="shared" si="52"/>
        <v>30575</v>
      </c>
      <c r="M3267" s="118" t="s">
        <v>9124</v>
      </c>
      <c r="N3267" s="113" t="s">
        <v>9526</v>
      </c>
      <c r="S3267" s="118" t="s">
        <v>139</v>
      </c>
      <c r="T3267" s="67" t="s">
        <v>140</v>
      </c>
    </row>
    <row r="3268" spans="1:20" ht="23.25">
      <c r="A3268" s="67" t="s">
        <v>134</v>
      </c>
      <c r="B3268" s="67" t="s">
        <v>9336</v>
      </c>
      <c r="C3268" s="118">
        <v>3977</v>
      </c>
      <c r="D3268" s="118" t="s">
        <v>5502</v>
      </c>
      <c r="E3268" s="118" t="s">
        <v>9125</v>
      </c>
      <c r="F3268" s="67" t="s">
        <v>136</v>
      </c>
      <c r="G3268" s="203">
        <v>0</v>
      </c>
      <c r="H3268" s="67" t="s">
        <v>162</v>
      </c>
      <c r="I3268" s="3">
        <v>0</v>
      </c>
      <c r="J3268" s="196">
        <v>39707</v>
      </c>
      <c r="K3268" s="67">
        <v>0</v>
      </c>
      <c r="L3268" s="123">
        <f t="shared" si="52"/>
        <v>30575</v>
      </c>
      <c r="M3268" s="118" t="s">
        <v>9125</v>
      </c>
      <c r="N3268" s="113" t="s">
        <v>9526</v>
      </c>
      <c r="S3268" s="118" t="s">
        <v>139</v>
      </c>
      <c r="T3268" s="67" t="s">
        <v>140</v>
      </c>
    </row>
    <row r="3269" spans="1:20" ht="23.25">
      <c r="A3269" s="67" t="s">
        <v>134</v>
      </c>
      <c r="B3269" s="67" t="s">
        <v>9336</v>
      </c>
      <c r="C3269" s="118">
        <v>2507</v>
      </c>
      <c r="D3269" s="118" t="s">
        <v>5676</v>
      </c>
      <c r="E3269" s="118" t="s">
        <v>9126</v>
      </c>
      <c r="F3269" s="67" t="s">
        <v>136</v>
      </c>
      <c r="G3269" s="203">
        <v>0</v>
      </c>
      <c r="H3269" s="67" t="s">
        <v>162</v>
      </c>
      <c r="I3269" s="3">
        <v>0</v>
      </c>
      <c r="J3269" s="196">
        <v>39707</v>
      </c>
      <c r="K3269" s="67">
        <v>0</v>
      </c>
      <c r="L3269" s="123">
        <f t="shared" si="52"/>
        <v>30575</v>
      </c>
      <c r="M3269" s="118" t="s">
        <v>9126</v>
      </c>
      <c r="N3269" s="113" t="s">
        <v>9526</v>
      </c>
      <c r="S3269" s="118" t="s">
        <v>139</v>
      </c>
      <c r="T3269" s="67" t="s">
        <v>140</v>
      </c>
    </row>
    <row r="3270" spans="1:20" ht="23.25">
      <c r="A3270" s="67" t="s">
        <v>134</v>
      </c>
      <c r="B3270" s="67" t="s">
        <v>9336</v>
      </c>
      <c r="C3270" s="118">
        <v>3981</v>
      </c>
      <c r="D3270" s="118" t="s">
        <v>5620</v>
      </c>
      <c r="E3270" s="118" t="s">
        <v>9127</v>
      </c>
      <c r="F3270" s="67" t="s">
        <v>136</v>
      </c>
      <c r="G3270" s="203">
        <v>0</v>
      </c>
      <c r="H3270" s="67" t="s">
        <v>162</v>
      </c>
      <c r="I3270" s="3">
        <v>0</v>
      </c>
      <c r="J3270" s="196">
        <v>39707</v>
      </c>
      <c r="K3270" s="67">
        <v>0</v>
      </c>
      <c r="L3270" s="123">
        <f t="shared" si="52"/>
        <v>30575</v>
      </c>
      <c r="M3270" s="118" t="s">
        <v>9127</v>
      </c>
      <c r="N3270" s="113" t="s">
        <v>9526</v>
      </c>
      <c r="S3270" s="118" t="s">
        <v>139</v>
      </c>
      <c r="T3270" s="67" t="s">
        <v>140</v>
      </c>
    </row>
    <row r="3271" spans="1:20" ht="23.25">
      <c r="A3271" s="67" t="s">
        <v>134</v>
      </c>
      <c r="B3271" s="67" t="s">
        <v>9336</v>
      </c>
      <c r="C3271" s="118">
        <v>3982</v>
      </c>
      <c r="D3271" s="118" t="s">
        <v>5620</v>
      </c>
      <c r="E3271" s="118" t="s">
        <v>9128</v>
      </c>
      <c r="F3271" s="67" t="s">
        <v>136</v>
      </c>
      <c r="G3271" s="203">
        <v>0</v>
      </c>
      <c r="H3271" s="67" t="s">
        <v>162</v>
      </c>
      <c r="I3271" s="3">
        <v>0</v>
      </c>
      <c r="J3271" s="196">
        <v>39707</v>
      </c>
      <c r="K3271" s="67">
        <v>0</v>
      </c>
      <c r="L3271" s="123">
        <f t="shared" si="52"/>
        <v>30575</v>
      </c>
      <c r="M3271" s="118" t="s">
        <v>9128</v>
      </c>
      <c r="N3271" s="113" t="s">
        <v>9526</v>
      </c>
      <c r="S3271" s="118" t="s">
        <v>139</v>
      </c>
      <c r="T3271" s="67" t="s">
        <v>140</v>
      </c>
    </row>
    <row r="3272" spans="1:20" ht="23.25">
      <c r="A3272" s="67" t="s">
        <v>134</v>
      </c>
      <c r="B3272" s="67" t="s">
        <v>9336</v>
      </c>
      <c r="C3272" s="118">
        <v>3983</v>
      </c>
      <c r="D3272" s="118" t="s">
        <v>5706</v>
      </c>
      <c r="E3272" s="118" t="s">
        <v>9129</v>
      </c>
      <c r="F3272" s="67" t="s">
        <v>136</v>
      </c>
      <c r="G3272" s="203">
        <v>0</v>
      </c>
      <c r="H3272" s="67" t="s">
        <v>162</v>
      </c>
      <c r="I3272" s="3">
        <v>0</v>
      </c>
      <c r="J3272" s="196">
        <v>39707</v>
      </c>
      <c r="K3272" s="67">
        <v>0</v>
      </c>
      <c r="L3272" s="123">
        <f t="shared" si="52"/>
        <v>30575</v>
      </c>
      <c r="M3272" s="118" t="s">
        <v>9129</v>
      </c>
      <c r="N3272" s="113" t="s">
        <v>9526</v>
      </c>
      <c r="S3272" s="118" t="s">
        <v>139</v>
      </c>
      <c r="T3272" s="67" t="s">
        <v>140</v>
      </c>
    </row>
    <row r="3273" spans="1:20" ht="23.25">
      <c r="A3273" s="67" t="s">
        <v>134</v>
      </c>
      <c r="B3273" s="67" t="s">
        <v>9336</v>
      </c>
      <c r="C3273" s="118">
        <v>3985</v>
      </c>
      <c r="D3273" s="118" t="s">
        <v>5553</v>
      </c>
      <c r="E3273" s="118" t="s">
        <v>9130</v>
      </c>
      <c r="F3273" s="67" t="s">
        <v>136</v>
      </c>
      <c r="G3273" s="203">
        <v>0</v>
      </c>
      <c r="H3273" s="67" t="s">
        <v>162</v>
      </c>
      <c r="I3273" s="3">
        <v>0</v>
      </c>
      <c r="J3273" s="196">
        <v>39707</v>
      </c>
      <c r="K3273" s="67">
        <v>0</v>
      </c>
      <c r="L3273" s="123">
        <f t="shared" si="52"/>
        <v>30575</v>
      </c>
      <c r="M3273" s="118" t="s">
        <v>9130</v>
      </c>
      <c r="N3273" s="113" t="s">
        <v>9526</v>
      </c>
      <c r="S3273" s="118" t="s">
        <v>139</v>
      </c>
      <c r="T3273" s="67" t="s">
        <v>140</v>
      </c>
    </row>
    <row r="3274" spans="1:20" ht="23.25">
      <c r="A3274" s="67" t="s">
        <v>134</v>
      </c>
      <c r="B3274" s="67" t="s">
        <v>9336</v>
      </c>
      <c r="C3274" s="118">
        <v>2383</v>
      </c>
      <c r="D3274" s="118" t="s">
        <v>5494</v>
      </c>
      <c r="E3274" s="118" t="s">
        <v>9131</v>
      </c>
      <c r="F3274" s="67" t="s">
        <v>136</v>
      </c>
      <c r="G3274" s="203">
        <v>0</v>
      </c>
      <c r="H3274" s="67" t="s">
        <v>162</v>
      </c>
      <c r="I3274" s="3">
        <v>0</v>
      </c>
      <c r="J3274" s="196">
        <v>39707</v>
      </c>
      <c r="K3274" s="67">
        <v>0</v>
      </c>
      <c r="L3274" s="123">
        <f t="shared" si="52"/>
        <v>30575</v>
      </c>
      <c r="M3274" s="118" t="s">
        <v>9131</v>
      </c>
      <c r="N3274" s="113" t="s">
        <v>9526</v>
      </c>
      <c r="S3274" s="118" t="s">
        <v>139</v>
      </c>
      <c r="T3274" s="67" t="s">
        <v>140</v>
      </c>
    </row>
    <row r="3275" spans="1:20" ht="23.25">
      <c r="A3275" s="67" t="s">
        <v>134</v>
      </c>
      <c r="B3275" s="67" t="s">
        <v>9336</v>
      </c>
      <c r="C3275" s="118">
        <v>3986</v>
      </c>
      <c r="D3275" s="118" t="s">
        <v>5621</v>
      </c>
      <c r="E3275" s="118" t="s">
        <v>9132</v>
      </c>
      <c r="F3275" s="67" t="s">
        <v>136</v>
      </c>
      <c r="G3275" s="203">
        <v>0</v>
      </c>
      <c r="H3275" s="67" t="s">
        <v>162</v>
      </c>
      <c r="I3275" s="3">
        <v>0</v>
      </c>
      <c r="J3275" s="196">
        <v>39707</v>
      </c>
      <c r="K3275" s="67">
        <v>0</v>
      </c>
      <c r="L3275" s="123">
        <f t="shared" si="52"/>
        <v>30575</v>
      </c>
      <c r="M3275" s="118" t="s">
        <v>9132</v>
      </c>
      <c r="N3275" s="113" t="s">
        <v>9526</v>
      </c>
      <c r="S3275" s="118" t="s">
        <v>139</v>
      </c>
      <c r="T3275" s="67" t="s">
        <v>140</v>
      </c>
    </row>
    <row r="3276" spans="1:20" ht="23.25">
      <c r="A3276" s="67" t="s">
        <v>134</v>
      </c>
      <c r="B3276" s="67" t="s">
        <v>9336</v>
      </c>
      <c r="C3276" s="118">
        <v>3988</v>
      </c>
      <c r="D3276" s="118" t="s">
        <v>9496</v>
      </c>
      <c r="E3276" s="118" t="s">
        <v>9133</v>
      </c>
      <c r="F3276" s="67" t="s">
        <v>136</v>
      </c>
      <c r="G3276" s="203">
        <v>0</v>
      </c>
      <c r="H3276" s="67" t="s">
        <v>162</v>
      </c>
      <c r="I3276" s="3">
        <v>0</v>
      </c>
      <c r="J3276" s="196">
        <v>39707</v>
      </c>
      <c r="K3276" s="67">
        <v>0</v>
      </c>
      <c r="L3276" s="123">
        <f t="shared" si="52"/>
        <v>30575</v>
      </c>
      <c r="M3276" s="118" t="s">
        <v>9133</v>
      </c>
      <c r="N3276" s="113" t="s">
        <v>9526</v>
      </c>
      <c r="S3276" s="118" t="s">
        <v>139</v>
      </c>
      <c r="T3276" s="67" t="s">
        <v>140</v>
      </c>
    </row>
    <row r="3277" spans="1:20" ht="23.25">
      <c r="A3277" s="67" t="s">
        <v>134</v>
      </c>
      <c r="B3277" s="67" t="s">
        <v>9336</v>
      </c>
      <c r="C3277" s="118">
        <v>3989</v>
      </c>
      <c r="D3277" s="118" t="s">
        <v>5620</v>
      </c>
      <c r="E3277" s="118" t="s">
        <v>9134</v>
      </c>
      <c r="F3277" s="67" t="s">
        <v>136</v>
      </c>
      <c r="G3277" s="203">
        <v>0</v>
      </c>
      <c r="H3277" s="67" t="s">
        <v>162</v>
      </c>
      <c r="I3277" s="3">
        <v>0</v>
      </c>
      <c r="J3277" s="196">
        <v>39707</v>
      </c>
      <c r="K3277" s="67">
        <v>0</v>
      </c>
      <c r="L3277" s="123">
        <f t="shared" si="52"/>
        <v>30575</v>
      </c>
      <c r="M3277" s="118" t="s">
        <v>9134</v>
      </c>
      <c r="N3277" s="113" t="s">
        <v>9526</v>
      </c>
      <c r="S3277" s="118" t="s">
        <v>139</v>
      </c>
      <c r="T3277" s="67" t="s">
        <v>140</v>
      </c>
    </row>
    <row r="3278" spans="1:20" ht="23.25">
      <c r="A3278" s="67" t="s">
        <v>134</v>
      </c>
      <c r="B3278" s="67" t="s">
        <v>9336</v>
      </c>
      <c r="C3278" s="118">
        <v>3990</v>
      </c>
      <c r="D3278" s="118" t="s">
        <v>9497</v>
      </c>
      <c r="E3278" s="118" t="s">
        <v>9135</v>
      </c>
      <c r="F3278" s="67" t="s">
        <v>136</v>
      </c>
      <c r="G3278" s="203">
        <v>0</v>
      </c>
      <c r="H3278" s="67" t="s">
        <v>162</v>
      </c>
      <c r="I3278" s="3">
        <v>0</v>
      </c>
      <c r="J3278" s="196">
        <v>39707</v>
      </c>
      <c r="K3278" s="67">
        <v>0</v>
      </c>
      <c r="L3278" s="123">
        <f t="shared" si="52"/>
        <v>30575</v>
      </c>
      <c r="M3278" s="118" t="s">
        <v>9135</v>
      </c>
      <c r="N3278" s="113" t="s">
        <v>9526</v>
      </c>
      <c r="S3278" s="118" t="s">
        <v>139</v>
      </c>
      <c r="T3278" s="67" t="s">
        <v>140</v>
      </c>
    </row>
    <row r="3279" spans="1:20" ht="23.25">
      <c r="A3279" s="67" t="s">
        <v>134</v>
      </c>
      <c r="B3279" s="67" t="s">
        <v>9336</v>
      </c>
      <c r="C3279" s="118">
        <v>3991</v>
      </c>
      <c r="D3279" s="118" t="s">
        <v>5620</v>
      </c>
      <c r="E3279" s="118" t="s">
        <v>9136</v>
      </c>
      <c r="F3279" s="67" t="s">
        <v>136</v>
      </c>
      <c r="G3279" s="203">
        <v>0</v>
      </c>
      <c r="H3279" s="67" t="s">
        <v>162</v>
      </c>
      <c r="I3279" s="3">
        <v>0</v>
      </c>
      <c r="J3279" s="196">
        <v>39707</v>
      </c>
      <c r="K3279" s="67">
        <v>0</v>
      </c>
      <c r="L3279" s="123">
        <f t="shared" si="52"/>
        <v>30575</v>
      </c>
      <c r="M3279" s="118" t="s">
        <v>9136</v>
      </c>
      <c r="N3279" s="113" t="s">
        <v>9526</v>
      </c>
      <c r="S3279" s="118" t="s">
        <v>139</v>
      </c>
      <c r="T3279" s="67" t="s">
        <v>140</v>
      </c>
    </row>
    <row r="3280" spans="1:20" ht="23.25">
      <c r="A3280" s="67" t="s">
        <v>134</v>
      </c>
      <c r="B3280" s="67" t="s">
        <v>9336</v>
      </c>
      <c r="C3280" s="118">
        <v>3992</v>
      </c>
      <c r="D3280" s="118" t="s">
        <v>5620</v>
      </c>
      <c r="E3280" s="118" t="s">
        <v>9137</v>
      </c>
      <c r="F3280" s="67" t="s">
        <v>136</v>
      </c>
      <c r="G3280" s="203">
        <v>0</v>
      </c>
      <c r="H3280" s="67" t="s">
        <v>162</v>
      </c>
      <c r="I3280" s="3">
        <v>0</v>
      </c>
      <c r="J3280" s="196">
        <v>39707</v>
      </c>
      <c r="K3280" s="67">
        <v>0</v>
      </c>
      <c r="L3280" s="123">
        <f t="shared" si="52"/>
        <v>30575</v>
      </c>
      <c r="M3280" s="118" t="s">
        <v>9137</v>
      </c>
      <c r="N3280" s="113" t="s">
        <v>9526</v>
      </c>
      <c r="S3280" s="118" t="s">
        <v>139</v>
      </c>
      <c r="T3280" s="67" t="s">
        <v>140</v>
      </c>
    </row>
    <row r="3281" spans="1:20" ht="23.25">
      <c r="A3281" s="67" t="s">
        <v>134</v>
      </c>
      <c r="B3281" s="67" t="s">
        <v>9336</v>
      </c>
      <c r="C3281" s="118">
        <v>3993</v>
      </c>
      <c r="D3281" s="118" t="s">
        <v>9375</v>
      </c>
      <c r="E3281" s="118" t="s">
        <v>9138</v>
      </c>
      <c r="F3281" s="67" t="s">
        <v>136</v>
      </c>
      <c r="G3281" s="203">
        <v>0</v>
      </c>
      <c r="H3281" s="67" t="s">
        <v>162</v>
      </c>
      <c r="I3281" s="3">
        <v>0</v>
      </c>
      <c r="J3281" s="196">
        <v>39707</v>
      </c>
      <c r="K3281" s="67">
        <v>0</v>
      </c>
      <c r="L3281" s="123">
        <f t="shared" si="52"/>
        <v>30575</v>
      </c>
      <c r="M3281" s="118" t="s">
        <v>9138</v>
      </c>
      <c r="N3281" s="113" t="s">
        <v>9526</v>
      </c>
      <c r="S3281" s="118" t="s">
        <v>139</v>
      </c>
      <c r="T3281" s="67" t="s">
        <v>140</v>
      </c>
    </row>
    <row r="3282" spans="1:20" ht="23.25">
      <c r="A3282" s="67" t="s">
        <v>134</v>
      </c>
      <c r="B3282" s="67" t="s">
        <v>9336</v>
      </c>
      <c r="C3282" s="118">
        <v>3994</v>
      </c>
      <c r="D3282" s="118" t="s">
        <v>5667</v>
      </c>
      <c r="E3282" s="118" t="s">
        <v>9139</v>
      </c>
      <c r="F3282" s="67" t="s">
        <v>136</v>
      </c>
      <c r="G3282" s="203">
        <v>0</v>
      </c>
      <c r="H3282" s="67" t="s">
        <v>162</v>
      </c>
      <c r="I3282" s="3">
        <v>0</v>
      </c>
      <c r="J3282" s="196">
        <v>39707</v>
      </c>
      <c r="K3282" s="67">
        <v>0</v>
      </c>
      <c r="L3282" s="123">
        <f t="shared" si="52"/>
        <v>30575</v>
      </c>
      <c r="M3282" s="118" t="s">
        <v>9139</v>
      </c>
      <c r="N3282" s="113" t="s">
        <v>9526</v>
      </c>
      <c r="S3282" s="118" t="s">
        <v>139</v>
      </c>
      <c r="T3282" s="67" t="s">
        <v>140</v>
      </c>
    </row>
    <row r="3283" spans="1:20" ht="23.25">
      <c r="A3283" s="67" t="s">
        <v>134</v>
      </c>
      <c r="B3283" s="67" t="s">
        <v>9336</v>
      </c>
      <c r="C3283" s="118">
        <v>3996</v>
      </c>
      <c r="D3283" s="118" t="s">
        <v>9381</v>
      </c>
      <c r="E3283" s="118" t="s">
        <v>9140</v>
      </c>
      <c r="F3283" s="67" t="s">
        <v>136</v>
      </c>
      <c r="G3283" s="203">
        <v>0</v>
      </c>
      <c r="H3283" s="67" t="s">
        <v>162</v>
      </c>
      <c r="I3283" s="3">
        <v>0</v>
      </c>
      <c r="J3283" s="196">
        <v>39707</v>
      </c>
      <c r="K3283" s="67">
        <v>0</v>
      </c>
      <c r="L3283" s="123">
        <f t="shared" si="52"/>
        <v>30575</v>
      </c>
      <c r="M3283" s="118" t="s">
        <v>9140</v>
      </c>
      <c r="N3283" s="113" t="s">
        <v>9526</v>
      </c>
      <c r="S3283" s="118" t="s">
        <v>139</v>
      </c>
      <c r="T3283" s="67" t="s">
        <v>140</v>
      </c>
    </row>
    <row r="3284" spans="1:20" ht="23.25">
      <c r="A3284" s="67" t="s">
        <v>134</v>
      </c>
      <c r="B3284" s="67" t="s">
        <v>9336</v>
      </c>
      <c r="C3284" s="118">
        <v>2363</v>
      </c>
      <c r="D3284" s="118" t="s">
        <v>5511</v>
      </c>
      <c r="E3284" s="118" t="s">
        <v>9141</v>
      </c>
      <c r="F3284" s="67" t="s">
        <v>136</v>
      </c>
      <c r="G3284" s="203">
        <v>0</v>
      </c>
      <c r="H3284" s="67" t="s">
        <v>162</v>
      </c>
      <c r="I3284" s="3">
        <v>0</v>
      </c>
      <c r="J3284" s="196">
        <v>39707</v>
      </c>
      <c r="K3284" s="67">
        <v>0</v>
      </c>
      <c r="L3284" s="123">
        <f t="shared" si="52"/>
        <v>30575</v>
      </c>
      <c r="M3284" s="118" t="s">
        <v>9141</v>
      </c>
      <c r="N3284" s="113" t="s">
        <v>9526</v>
      </c>
      <c r="S3284" s="118" t="s">
        <v>139</v>
      </c>
      <c r="T3284" s="67" t="s">
        <v>140</v>
      </c>
    </row>
    <row r="3285" spans="1:20" ht="23.25">
      <c r="A3285" s="67" t="s">
        <v>134</v>
      </c>
      <c r="B3285" s="67" t="s">
        <v>9336</v>
      </c>
      <c r="C3285" s="118">
        <v>4000</v>
      </c>
      <c r="D3285" s="118" t="s">
        <v>5619</v>
      </c>
      <c r="E3285" s="118" t="s">
        <v>9142</v>
      </c>
      <c r="F3285" s="67" t="s">
        <v>136</v>
      </c>
      <c r="G3285" s="203">
        <v>0</v>
      </c>
      <c r="H3285" s="67" t="s">
        <v>162</v>
      </c>
      <c r="I3285" s="3">
        <v>0</v>
      </c>
      <c r="J3285" s="196">
        <v>39707</v>
      </c>
      <c r="K3285" s="67">
        <v>0</v>
      </c>
      <c r="L3285" s="123">
        <f t="shared" si="52"/>
        <v>30575</v>
      </c>
      <c r="M3285" s="118" t="s">
        <v>9142</v>
      </c>
      <c r="N3285" s="113" t="s">
        <v>9526</v>
      </c>
      <c r="S3285" s="118" t="s">
        <v>139</v>
      </c>
      <c r="T3285" s="67" t="s">
        <v>140</v>
      </c>
    </row>
    <row r="3286" spans="1:20" ht="23.25">
      <c r="A3286" s="67" t="s">
        <v>134</v>
      </c>
      <c r="B3286" s="67" t="s">
        <v>9336</v>
      </c>
      <c r="C3286" s="118">
        <v>4001</v>
      </c>
      <c r="D3286" s="118" t="s">
        <v>5641</v>
      </c>
      <c r="E3286" s="118" t="s">
        <v>9143</v>
      </c>
      <c r="F3286" s="67" t="s">
        <v>136</v>
      </c>
      <c r="G3286" s="203">
        <v>0</v>
      </c>
      <c r="H3286" s="67" t="s">
        <v>162</v>
      </c>
      <c r="I3286" s="3">
        <v>0</v>
      </c>
      <c r="J3286" s="196">
        <v>39707</v>
      </c>
      <c r="K3286" s="67">
        <v>0</v>
      </c>
      <c r="L3286" s="123">
        <f t="shared" si="52"/>
        <v>30575</v>
      </c>
      <c r="M3286" s="118" t="s">
        <v>9143</v>
      </c>
      <c r="N3286" s="113" t="s">
        <v>9526</v>
      </c>
      <c r="S3286" s="118" t="s">
        <v>139</v>
      </c>
      <c r="T3286" s="67" t="s">
        <v>140</v>
      </c>
    </row>
    <row r="3287" spans="1:20" ht="23.25">
      <c r="A3287" s="67" t="s">
        <v>134</v>
      </c>
      <c r="B3287" s="67" t="s">
        <v>9336</v>
      </c>
      <c r="C3287" s="118">
        <v>3978</v>
      </c>
      <c r="D3287" s="118" t="s">
        <v>9498</v>
      </c>
      <c r="E3287" s="118" t="s">
        <v>9144</v>
      </c>
      <c r="F3287" s="67" t="s">
        <v>136</v>
      </c>
      <c r="G3287" s="203">
        <v>0</v>
      </c>
      <c r="H3287" s="67" t="s">
        <v>162</v>
      </c>
      <c r="I3287" s="3">
        <v>0</v>
      </c>
      <c r="J3287" s="196">
        <v>39707</v>
      </c>
      <c r="K3287" s="67">
        <v>0</v>
      </c>
      <c r="L3287" s="123">
        <f t="shared" si="52"/>
        <v>30575</v>
      </c>
      <c r="M3287" s="118" t="s">
        <v>9144</v>
      </c>
      <c r="N3287" s="113" t="s">
        <v>9526</v>
      </c>
      <c r="S3287" s="118" t="s">
        <v>139</v>
      </c>
      <c r="T3287" s="67" t="s">
        <v>140</v>
      </c>
    </row>
    <row r="3288" spans="1:20" ht="23.25">
      <c r="A3288" s="67" t="s">
        <v>134</v>
      </c>
      <c r="B3288" s="67" t="s">
        <v>9336</v>
      </c>
      <c r="C3288" s="118">
        <v>3979</v>
      </c>
      <c r="D3288" s="118" t="s">
        <v>9498</v>
      </c>
      <c r="E3288" s="118" t="s">
        <v>9145</v>
      </c>
      <c r="F3288" s="67" t="s">
        <v>136</v>
      </c>
      <c r="G3288" s="203">
        <v>0</v>
      </c>
      <c r="H3288" s="67" t="s">
        <v>162</v>
      </c>
      <c r="I3288" s="3">
        <v>0</v>
      </c>
      <c r="J3288" s="196">
        <v>39707</v>
      </c>
      <c r="K3288" s="67">
        <v>0</v>
      </c>
      <c r="L3288" s="123">
        <f t="shared" si="52"/>
        <v>30575</v>
      </c>
      <c r="M3288" s="118" t="s">
        <v>9145</v>
      </c>
      <c r="N3288" s="113" t="s">
        <v>9526</v>
      </c>
      <c r="S3288" s="118" t="s">
        <v>139</v>
      </c>
      <c r="T3288" s="67" t="s">
        <v>140</v>
      </c>
    </row>
    <row r="3289" spans="1:20" ht="23.25">
      <c r="A3289" s="67" t="s">
        <v>134</v>
      </c>
      <c r="B3289" s="67" t="s">
        <v>9336</v>
      </c>
      <c r="C3289" s="118">
        <v>3980</v>
      </c>
      <c r="D3289" s="118" t="s">
        <v>5706</v>
      </c>
      <c r="E3289" s="118" t="s">
        <v>9146</v>
      </c>
      <c r="F3289" s="67" t="s">
        <v>136</v>
      </c>
      <c r="G3289" s="203">
        <v>0</v>
      </c>
      <c r="H3289" s="67" t="s">
        <v>162</v>
      </c>
      <c r="I3289" s="3">
        <v>0</v>
      </c>
      <c r="J3289" s="196">
        <v>39707</v>
      </c>
      <c r="K3289" s="67">
        <v>0</v>
      </c>
      <c r="L3289" s="123">
        <f t="shared" si="52"/>
        <v>30575</v>
      </c>
      <c r="M3289" s="118" t="s">
        <v>9146</v>
      </c>
      <c r="N3289" s="113" t="s">
        <v>9526</v>
      </c>
      <c r="S3289" s="118" t="s">
        <v>139</v>
      </c>
      <c r="T3289" s="67" t="s">
        <v>140</v>
      </c>
    </row>
    <row r="3290" spans="1:20" ht="23.25">
      <c r="A3290" s="67" t="s">
        <v>134</v>
      </c>
      <c r="B3290" s="67" t="s">
        <v>9336</v>
      </c>
      <c r="C3290" s="118">
        <v>4033</v>
      </c>
      <c r="D3290" s="118" t="s">
        <v>5500</v>
      </c>
      <c r="E3290" s="118" t="s">
        <v>9147</v>
      </c>
      <c r="F3290" s="67" t="s">
        <v>136</v>
      </c>
      <c r="G3290" s="203">
        <v>0</v>
      </c>
      <c r="H3290" s="67" t="s">
        <v>162</v>
      </c>
      <c r="I3290" s="3">
        <v>0</v>
      </c>
      <c r="J3290" s="196">
        <v>39707</v>
      </c>
      <c r="K3290" s="67">
        <v>0</v>
      </c>
      <c r="L3290" s="123">
        <f t="shared" si="52"/>
        <v>30575</v>
      </c>
      <c r="M3290" s="118" t="s">
        <v>9147</v>
      </c>
      <c r="N3290" s="113" t="s">
        <v>9526</v>
      </c>
      <c r="S3290" s="118" t="s">
        <v>139</v>
      </c>
      <c r="T3290" s="67" t="s">
        <v>140</v>
      </c>
    </row>
    <row r="3291" spans="1:20" ht="23.25">
      <c r="A3291" s="67" t="s">
        <v>134</v>
      </c>
      <c r="B3291" s="67" t="s">
        <v>9336</v>
      </c>
      <c r="C3291" s="118">
        <v>321</v>
      </c>
      <c r="D3291" s="118" t="s">
        <v>5485</v>
      </c>
      <c r="E3291" s="118" t="s">
        <v>9148</v>
      </c>
      <c r="F3291" s="67" t="s">
        <v>136</v>
      </c>
      <c r="G3291" s="203">
        <v>0</v>
      </c>
      <c r="H3291" s="67" t="s">
        <v>162</v>
      </c>
      <c r="I3291" s="3">
        <v>0</v>
      </c>
      <c r="J3291" s="196">
        <v>39707</v>
      </c>
      <c r="K3291" s="67">
        <v>0</v>
      </c>
      <c r="L3291" s="123">
        <f t="shared" si="52"/>
        <v>30575</v>
      </c>
      <c r="M3291" s="118" t="s">
        <v>9148</v>
      </c>
      <c r="N3291" s="113" t="s">
        <v>9526</v>
      </c>
      <c r="S3291" s="118" t="s">
        <v>139</v>
      </c>
      <c r="T3291" s="67" t="s">
        <v>140</v>
      </c>
    </row>
    <row r="3292" spans="1:20" ht="23.25">
      <c r="A3292" s="67" t="s">
        <v>134</v>
      </c>
      <c r="B3292" s="67" t="s">
        <v>9336</v>
      </c>
      <c r="C3292" s="118">
        <v>4062</v>
      </c>
      <c r="D3292" s="118" t="s">
        <v>5500</v>
      </c>
      <c r="E3292" s="118" t="s">
        <v>9149</v>
      </c>
      <c r="F3292" s="67" t="s">
        <v>136</v>
      </c>
      <c r="G3292" s="203">
        <v>0</v>
      </c>
      <c r="H3292" s="67" t="s">
        <v>162</v>
      </c>
      <c r="I3292" s="3">
        <v>0</v>
      </c>
      <c r="J3292" s="196">
        <v>39707</v>
      </c>
      <c r="K3292" s="67">
        <v>0</v>
      </c>
      <c r="L3292" s="123">
        <f t="shared" si="52"/>
        <v>30575</v>
      </c>
      <c r="M3292" s="118" t="s">
        <v>9149</v>
      </c>
      <c r="N3292" s="113" t="s">
        <v>9526</v>
      </c>
      <c r="S3292" s="118" t="s">
        <v>139</v>
      </c>
      <c r="T3292" s="67" t="s">
        <v>140</v>
      </c>
    </row>
    <row r="3293" spans="1:20" ht="23.25">
      <c r="A3293" s="67" t="s">
        <v>134</v>
      </c>
      <c r="B3293" s="67" t="s">
        <v>9336</v>
      </c>
      <c r="C3293" s="118">
        <v>4175</v>
      </c>
      <c r="D3293" s="118" t="s">
        <v>5517</v>
      </c>
      <c r="E3293" s="118" t="s">
        <v>1545</v>
      </c>
      <c r="F3293" s="67" t="s">
        <v>136</v>
      </c>
      <c r="G3293" s="203">
        <v>0</v>
      </c>
      <c r="H3293" s="67" t="s">
        <v>162</v>
      </c>
      <c r="I3293" s="3">
        <v>0</v>
      </c>
      <c r="J3293" s="196">
        <v>39707</v>
      </c>
      <c r="K3293" s="67">
        <v>0</v>
      </c>
      <c r="L3293" s="123">
        <f t="shared" si="52"/>
        <v>30575</v>
      </c>
      <c r="M3293" s="118" t="s">
        <v>1545</v>
      </c>
      <c r="N3293" s="113" t="s">
        <v>9526</v>
      </c>
      <c r="S3293" s="118" t="s">
        <v>139</v>
      </c>
      <c r="T3293" s="67" t="s">
        <v>140</v>
      </c>
    </row>
    <row r="3294" spans="1:20" ht="23.25">
      <c r="A3294" s="67" t="s">
        <v>134</v>
      </c>
      <c r="B3294" s="67" t="s">
        <v>9336</v>
      </c>
      <c r="C3294" s="118">
        <v>4179</v>
      </c>
      <c r="D3294" s="118" t="s">
        <v>5484</v>
      </c>
      <c r="E3294" s="118" t="s">
        <v>9150</v>
      </c>
      <c r="F3294" s="67" t="s">
        <v>136</v>
      </c>
      <c r="G3294" s="203">
        <v>0</v>
      </c>
      <c r="H3294" s="67" t="s">
        <v>162</v>
      </c>
      <c r="I3294" s="3">
        <v>0</v>
      </c>
      <c r="J3294" s="196">
        <v>39707</v>
      </c>
      <c r="K3294" s="67">
        <v>0</v>
      </c>
      <c r="L3294" s="123">
        <f t="shared" si="52"/>
        <v>30575</v>
      </c>
      <c r="M3294" s="118" t="s">
        <v>9150</v>
      </c>
      <c r="N3294" s="113" t="s">
        <v>9526</v>
      </c>
      <c r="S3294" s="118" t="s">
        <v>139</v>
      </c>
      <c r="T3294" s="67" t="s">
        <v>140</v>
      </c>
    </row>
    <row r="3295" spans="1:20" ht="23.25">
      <c r="A3295" s="67" t="s">
        <v>134</v>
      </c>
      <c r="B3295" s="67" t="s">
        <v>9336</v>
      </c>
      <c r="C3295" s="118">
        <v>4196</v>
      </c>
      <c r="D3295" s="118" t="s">
        <v>9499</v>
      </c>
      <c r="E3295" s="118" t="s">
        <v>9151</v>
      </c>
      <c r="F3295" s="67" t="s">
        <v>136</v>
      </c>
      <c r="G3295" s="203">
        <v>0</v>
      </c>
      <c r="H3295" s="67" t="s">
        <v>162</v>
      </c>
      <c r="I3295" s="3">
        <v>0</v>
      </c>
      <c r="J3295" s="196">
        <v>39707</v>
      </c>
      <c r="K3295" s="67">
        <v>0</v>
      </c>
      <c r="L3295" s="123">
        <f t="shared" si="52"/>
        <v>30575</v>
      </c>
      <c r="M3295" s="118" t="s">
        <v>9151</v>
      </c>
      <c r="N3295" s="113" t="s">
        <v>9526</v>
      </c>
      <c r="S3295" s="118" t="s">
        <v>139</v>
      </c>
      <c r="T3295" s="67" t="s">
        <v>140</v>
      </c>
    </row>
    <row r="3296" spans="1:20" ht="23.25">
      <c r="A3296" s="67" t="s">
        <v>134</v>
      </c>
      <c r="B3296" s="67" t="s">
        <v>9336</v>
      </c>
      <c r="C3296" s="118">
        <v>3416</v>
      </c>
      <c r="D3296" s="118" t="s">
        <v>5503</v>
      </c>
      <c r="E3296" s="118" t="s">
        <v>9152</v>
      </c>
      <c r="F3296" s="67" t="s">
        <v>136</v>
      </c>
      <c r="G3296" s="203">
        <v>0</v>
      </c>
      <c r="H3296" s="67" t="s">
        <v>162</v>
      </c>
      <c r="I3296" s="3">
        <v>0</v>
      </c>
      <c r="J3296" s="196">
        <v>39707</v>
      </c>
      <c r="K3296" s="67">
        <v>0</v>
      </c>
      <c r="L3296" s="123">
        <f t="shared" si="52"/>
        <v>30575</v>
      </c>
      <c r="M3296" s="118" t="s">
        <v>9152</v>
      </c>
      <c r="N3296" s="113" t="s">
        <v>9526</v>
      </c>
      <c r="S3296" s="118" t="s">
        <v>139</v>
      </c>
      <c r="T3296" s="67" t="s">
        <v>140</v>
      </c>
    </row>
    <row r="3297" spans="1:21" ht="23.25">
      <c r="A3297" s="67" t="s">
        <v>134</v>
      </c>
      <c r="B3297" s="67" t="s">
        <v>9336</v>
      </c>
      <c r="C3297" s="118">
        <v>3417</v>
      </c>
      <c r="D3297" s="118" t="s">
        <v>5503</v>
      </c>
      <c r="E3297" s="118" t="s">
        <v>9153</v>
      </c>
      <c r="F3297" s="67" t="s">
        <v>136</v>
      </c>
      <c r="G3297" s="203">
        <v>0</v>
      </c>
      <c r="H3297" s="67" t="s">
        <v>162</v>
      </c>
      <c r="I3297" s="3">
        <v>0</v>
      </c>
      <c r="J3297" s="196">
        <v>39707</v>
      </c>
      <c r="K3297" s="67">
        <v>0</v>
      </c>
      <c r="L3297" s="123">
        <f t="shared" si="52"/>
        <v>30575</v>
      </c>
      <c r="M3297" s="118" t="s">
        <v>9153</v>
      </c>
      <c r="N3297" s="113" t="s">
        <v>9526</v>
      </c>
      <c r="S3297" s="118" t="s">
        <v>139</v>
      </c>
      <c r="T3297" s="67" t="s">
        <v>140</v>
      </c>
    </row>
    <row r="3298" spans="1:21" ht="23.25">
      <c r="A3298" s="67" t="s">
        <v>134</v>
      </c>
      <c r="B3298" s="67" t="s">
        <v>9336</v>
      </c>
      <c r="C3298" s="118">
        <v>2414</v>
      </c>
      <c r="D3298" s="118" t="s">
        <v>5501</v>
      </c>
      <c r="E3298" s="118" t="s">
        <v>9154</v>
      </c>
      <c r="F3298" s="67" t="s">
        <v>136</v>
      </c>
      <c r="G3298" s="203">
        <v>0</v>
      </c>
      <c r="H3298" s="67" t="s">
        <v>162</v>
      </c>
      <c r="I3298" s="3">
        <v>0</v>
      </c>
      <c r="J3298" s="196">
        <v>39707</v>
      </c>
      <c r="K3298" s="67">
        <v>0</v>
      </c>
      <c r="L3298" s="123">
        <f t="shared" si="52"/>
        <v>30575</v>
      </c>
      <c r="M3298" s="118" t="s">
        <v>9154</v>
      </c>
      <c r="N3298" s="113" t="s">
        <v>9526</v>
      </c>
      <c r="S3298" s="118" t="s">
        <v>139</v>
      </c>
      <c r="T3298" s="67" t="s">
        <v>140</v>
      </c>
    </row>
    <row r="3299" spans="1:21" ht="23.25">
      <c r="A3299" s="67" t="s">
        <v>134</v>
      </c>
      <c r="B3299" s="67" t="s">
        <v>9336</v>
      </c>
      <c r="C3299" s="118">
        <v>4118</v>
      </c>
      <c r="D3299" s="118" t="s">
        <v>5498</v>
      </c>
      <c r="E3299" s="118" t="s">
        <v>9155</v>
      </c>
      <c r="F3299" s="67" t="s">
        <v>136</v>
      </c>
      <c r="G3299" s="203">
        <v>0</v>
      </c>
      <c r="H3299" s="67" t="s">
        <v>162</v>
      </c>
      <c r="I3299" s="3">
        <v>0</v>
      </c>
      <c r="J3299" s="196">
        <v>39707</v>
      </c>
      <c r="K3299" s="67">
        <v>0</v>
      </c>
      <c r="L3299" s="123">
        <f t="shared" si="52"/>
        <v>30575</v>
      </c>
      <c r="M3299" s="118" t="s">
        <v>9155</v>
      </c>
      <c r="N3299" s="113" t="s">
        <v>9526</v>
      </c>
      <c r="S3299" s="118" t="s">
        <v>139</v>
      </c>
      <c r="T3299" s="67" t="s">
        <v>140</v>
      </c>
    </row>
    <row r="3300" spans="1:21" ht="23.25">
      <c r="A3300" s="67" t="s">
        <v>134</v>
      </c>
      <c r="B3300" s="67" t="s">
        <v>9336</v>
      </c>
      <c r="C3300" s="118">
        <v>4212</v>
      </c>
      <c r="D3300" s="118" t="s">
        <v>9500</v>
      </c>
      <c r="E3300" s="118" t="s">
        <v>9156</v>
      </c>
      <c r="F3300" s="67" t="s">
        <v>136</v>
      </c>
      <c r="G3300" s="203">
        <v>0</v>
      </c>
      <c r="H3300" s="67" t="s">
        <v>162</v>
      </c>
      <c r="I3300" s="3">
        <v>0</v>
      </c>
      <c r="J3300" s="196">
        <v>39707</v>
      </c>
      <c r="K3300" s="67">
        <v>0</v>
      </c>
      <c r="L3300" s="123">
        <f t="shared" si="52"/>
        <v>30575</v>
      </c>
      <c r="M3300" s="118" t="s">
        <v>9156</v>
      </c>
      <c r="N3300" s="113" t="s">
        <v>9526</v>
      </c>
      <c r="S3300" s="118" t="s">
        <v>139</v>
      </c>
      <c r="T3300" s="67" t="s">
        <v>140</v>
      </c>
    </row>
    <row r="3301" spans="1:21" ht="23.25">
      <c r="A3301" s="67" t="s">
        <v>134</v>
      </c>
      <c r="B3301" s="67" t="s">
        <v>9336</v>
      </c>
      <c r="C3301" s="118">
        <v>4089</v>
      </c>
      <c r="D3301" s="118" t="s">
        <v>5481</v>
      </c>
      <c r="E3301" s="118" t="s">
        <v>9157</v>
      </c>
      <c r="F3301" s="67" t="s">
        <v>136</v>
      </c>
      <c r="G3301" s="203">
        <v>0</v>
      </c>
      <c r="H3301" s="67" t="s">
        <v>162</v>
      </c>
      <c r="I3301" s="3">
        <v>0</v>
      </c>
      <c r="J3301" s="196">
        <v>39707</v>
      </c>
      <c r="K3301" s="67">
        <v>0</v>
      </c>
      <c r="L3301" s="123">
        <f t="shared" si="52"/>
        <v>30575</v>
      </c>
      <c r="M3301" s="118" t="s">
        <v>9157</v>
      </c>
      <c r="N3301" s="113" t="s">
        <v>9526</v>
      </c>
      <c r="S3301" s="118" t="s">
        <v>139</v>
      </c>
      <c r="T3301" s="67" t="s">
        <v>140</v>
      </c>
    </row>
    <row r="3302" spans="1:21" ht="23.25">
      <c r="A3302" s="67" t="s">
        <v>134</v>
      </c>
      <c r="B3302" s="67" t="s">
        <v>9336</v>
      </c>
      <c r="C3302" s="118">
        <v>4102</v>
      </c>
      <c r="D3302" s="118" t="s">
        <v>5484</v>
      </c>
      <c r="E3302" s="118" t="s">
        <v>9158</v>
      </c>
      <c r="F3302" s="67" t="s">
        <v>136</v>
      </c>
      <c r="G3302" s="203">
        <v>0</v>
      </c>
      <c r="H3302" s="67" t="s">
        <v>162</v>
      </c>
      <c r="I3302" s="3">
        <v>0</v>
      </c>
      <c r="J3302" s="196">
        <v>39707</v>
      </c>
      <c r="K3302" s="67">
        <v>0</v>
      </c>
      <c r="L3302" s="123">
        <f t="shared" si="52"/>
        <v>30575</v>
      </c>
      <c r="M3302" s="118" t="s">
        <v>9158</v>
      </c>
      <c r="N3302" s="113" t="s">
        <v>9526</v>
      </c>
      <c r="S3302" s="118" t="s">
        <v>139</v>
      </c>
      <c r="T3302" s="67" t="s">
        <v>140</v>
      </c>
    </row>
    <row r="3303" spans="1:21" ht="23.25">
      <c r="A3303" s="67" t="s">
        <v>134</v>
      </c>
      <c r="B3303" s="67" t="s">
        <v>9336</v>
      </c>
      <c r="C3303" s="118">
        <v>4227</v>
      </c>
      <c r="D3303" s="118" t="s">
        <v>5540</v>
      </c>
      <c r="E3303" s="118" t="s">
        <v>9159</v>
      </c>
      <c r="F3303" s="67" t="s">
        <v>136</v>
      </c>
      <c r="G3303" s="203">
        <v>0</v>
      </c>
      <c r="H3303" s="67" t="s">
        <v>162</v>
      </c>
      <c r="I3303" s="3">
        <v>0</v>
      </c>
      <c r="J3303" s="196">
        <v>39707</v>
      </c>
      <c r="K3303" s="67">
        <v>0</v>
      </c>
      <c r="L3303" s="123">
        <f t="shared" si="52"/>
        <v>30575</v>
      </c>
      <c r="M3303" s="118" t="s">
        <v>9159</v>
      </c>
      <c r="N3303" s="113" t="s">
        <v>9526</v>
      </c>
      <c r="S3303" s="118" t="s">
        <v>139</v>
      </c>
      <c r="T3303" s="67" t="s">
        <v>140</v>
      </c>
    </row>
    <row r="3304" spans="1:21" ht="23.25">
      <c r="A3304" s="67" t="s">
        <v>134</v>
      </c>
      <c r="B3304" s="67" t="s">
        <v>9336</v>
      </c>
      <c r="C3304" s="118">
        <v>4233</v>
      </c>
      <c r="D3304" s="118" t="s">
        <v>5570</v>
      </c>
      <c r="E3304" s="118" t="s">
        <v>9160</v>
      </c>
      <c r="F3304" s="67" t="s">
        <v>136</v>
      </c>
      <c r="G3304" s="203">
        <v>0</v>
      </c>
      <c r="H3304" s="67" t="s">
        <v>162</v>
      </c>
      <c r="I3304" s="3">
        <v>0</v>
      </c>
      <c r="J3304" s="196">
        <v>39707</v>
      </c>
      <c r="K3304" s="67">
        <v>0</v>
      </c>
      <c r="L3304" s="123">
        <f t="shared" si="52"/>
        <v>30575</v>
      </c>
      <c r="M3304" s="118" t="s">
        <v>9160</v>
      </c>
      <c r="N3304" s="113" t="s">
        <v>9526</v>
      </c>
      <c r="S3304" s="118" t="s">
        <v>139</v>
      </c>
      <c r="T3304" s="67" t="s">
        <v>140</v>
      </c>
    </row>
    <row r="3305" spans="1:21" ht="23.25">
      <c r="A3305" s="67" t="s">
        <v>134</v>
      </c>
      <c r="B3305" s="67" t="s">
        <v>9336</v>
      </c>
      <c r="C3305" s="118">
        <v>2449</v>
      </c>
      <c r="D3305" s="118" t="s">
        <v>9501</v>
      </c>
      <c r="E3305" s="118" t="s">
        <v>9161</v>
      </c>
      <c r="F3305" s="67" t="s">
        <v>136</v>
      </c>
      <c r="G3305" s="203">
        <v>0</v>
      </c>
      <c r="H3305" s="67" t="s">
        <v>162</v>
      </c>
      <c r="I3305" s="3">
        <v>0</v>
      </c>
      <c r="J3305" s="196">
        <v>39707</v>
      </c>
      <c r="K3305" s="67">
        <v>0</v>
      </c>
      <c r="L3305" s="123">
        <f t="shared" si="52"/>
        <v>30575</v>
      </c>
      <c r="M3305" s="118" t="s">
        <v>9161</v>
      </c>
      <c r="N3305" s="113" t="s">
        <v>9526</v>
      </c>
      <c r="S3305" s="118" t="s">
        <v>139</v>
      </c>
      <c r="T3305" s="67" t="s">
        <v>140</v>
      </c>
    </row>
    <row r="3306" spans="1:21" ht="23.25">
      <c r="A3306" s="67" t="s">
        <v>134</v>
      </c>
      <c r="B3306" s="67" t="s">
        <v>9336</v>
      </c>
      <c r="C3306" s="118">
        <v>4155</v>
      </c>
      <c r="D3306" s="118" t="s">
        <v>9393</v>
      </c>
      <c r="E3306" s="118" t="s">
        <v>9162</v>
      </c>
      <c r="F3306" s="67" t="s">
        <v>136</v>
      </c>
      <c r="G3306" s="203">
        <v>0</v>
      </c>
      <c r="H3306" s="67" t="s">
        <v>162</v>
      </c>
      <c r="I3306" s="3">
        <v>0</v>
      </c>
      <c r="J3306" s="196">
        <v>39707</v>
      </c>
      <c r="K3306" s="67">
        <v>0</v>
      </c>
      <c r="L3306" s="123">
        <f t="shared" si="52"/>
        <v>30575</v>
      </c>
      <c r="M3306" s="118" t="s">
        <v>9162</v>
      </c>
      <c r="N3306" s="113" t="s">
        <v>9526</v>
      </c>
      <c r="S3306" s="118" t="s">
        <v>139</v>
      </c>
      <c r="T3306" s="67" t="s">
        <v>140</v>
      </c>
    </row>
    <row r="3307" spans="1:21" ht="23.25">
      <c r="A3307" s="67" t="s">
        <v>134</v>
      </c>
      <c r="B3307" s="67" t="s">
        <v>9336</v>
      </c>
      <c r="C3307" s="118">
        <v>4237</v>
      </c>
      <c r="D3307" s="118" t="s">
        <v>5620</v>
      </c>
      <c r="E3307" s="118" t="s">
        <v>9163</v>
      </c>
      <c r="F3307" s="67" t="s">
        <v>136</v>
      </c>
      <c r="G3307" s="203">
        <v>0</v>
      </c>
      <c r="H3307" s="67" t="s">
        <v>162</v>
      </c>
      <c r="I3307" s="3">
        <v>0</v>
      </c>
      <c r="J3307" s="196">
        <v>39707</v>
      </c>
      <c r="K3307" s="67">
        <v>0</v>
      </c>
      <c r="L3307" s="123">
        <f t="shared" si="52"/>
        <v>30575</v>
      </c>
      <c r="M3307" s="118" t="s">
        <v>9163</v>
      </c>
      <c r="N3307" s="113" t="s">
        <v>9526</v>
      </c>
      <c r="S3307" s="118" t="s">
        <v>139</v>
      </c>
      <c r="T3307" s="67" t="s">
        <v>140</v>
      </c>
    </row>
    <row r="3308" spans="1:21" ht="23.25">
      <c r="A3308" s="67" t="s">
        <v>134</v>
      </c>
      <c r="B3308" s="67" t="s">
        <v>9336</v>
      </c>
      <c r="C3308" s="118">
        <v>4188</v>
      </c>
      <c r="D3308" s="118" t="s">
        <v>9502</v>
      </c>
      <c r="E3308" s="118" t="s">
        <v>9164</v>
      </c>
      <c r="F3308" s="67" t="s">
        <v>136</v>
      </c>
      <c r="G3308" s="203">
        <v>0</v>
      </c>
      <c r="H3308" s="67" t="s">
        <v>162</v>
      </c>
      <c r="I3308" s="3">
        <v>0</v>
      </c>
      <c r="J3308" s="196">
        <v>39707</v>
      </c>
      <c r="K3308" s="67">
        <v>0</v>
      </c>
      <c r="L3308" s="123">
        <f t="shared" si="52"/>
        <v>30575</v>
      </c>
      <c r="M3308" s="118" t="s">
        <v>9164</v>
      </c>
      <c r="N3308" s="113" t="s">
        <v>9526</v>
      </c>
      <c r="S3308" s="118" t="s">
        <v>139</v>
      </c>
      <c r="T3308" s="67" t="s">
        <v>140</v>
      </c>
    </row>
    <row r="3309" spans="1:21" ht="23.25">
      <c r="A3309" s="67" t="s">
        <v>134</v>
      </c>
      <c r="B3309" s="67" t="s">
        <v>9336</v>
      </c>
      <c r="C3309" s="118">
        <v>412</v>
      </c>
      <c r="D3309" s="118" t="s">
        <v>9382</v>
      </c>
      <c r="E3309" s="118" t="s">
        <v>9165</v>
      </c>
      <c r="F3309" s="67" t="s">
        <v>136</v>
      </c>
      <c r="G3309" s="203">
        <v>0</v>
      </c>
      <c r="H3309" s="67" t="s">
        <v>162</v>
      </c>
      <c r="I3309" s="3">
        <v>0</v>
      </c>
      <c r="J3309" s="196">
        <v>39707</v>
      </c>
      <c r="K3309" s="67">
        <v>0</v>
      </c>
      <c r="L3309" s="123">
        <f t="shared" si="52"/>
        <v>30575</v>
      </c>
      <c r="M3309" s="118" t="s">
        <v>9165</v>
      </c>
      <c r="N3309" s="113" t="s">
        <v>9526</v>
      </c>
      <c r="S3309" s="118" t="s">
        <v>139</v>
      </c>
      <c r="T3309" s="67" t="s">
        <v>140</v>
      </c>
    </row>
    <row r="3310" spans="1:21" ht="23.25">
      <c r="A3310" s="67" t="s">
        <v>134</v>
      </c>
      <c r="B3310" s="67" t="s">
        <v>9336</v>
      </c>
      <c r="C3310" s="118">
        <v>709</v>
      </c>
      <c r="D3310" s="118" t="s">
        <v>5676</v>
      </c>
      <c r="E3310" s="118" t="s">
        <v>9166</v>
      </c>
      <c r="F3310" s="67" t="s">
        <v>136</v>
      </c>
      <c r="G3310" s="203">
        <v>0</v>
      </c>
      <c r="H3310" s="67" t="s">
        <v>162</v>
      </c>
      <c r="I3310" s="3">
        <v>0</v>
      </c>
      <c r="J3310" s="196">
        <v>39707</v>
      </c>
      <c r="K3310" s="67">
        <v>0</v>
      </c>
      <c r="L3310" s="123">
        <f t="shared" si="52"/>
        <v>30575</v>
      </c>
      <c r="M3310" s="118" t="s">
        <v>9166</v>
      </c>
      <c r="N3310" s="113" t="s">
        <v>9526</v>
      </c>
      <c r="S3310" s="118" t="s">
        <v>139</v>
      </c>
      <c r="T3310" s="67" t="s">
        <v>140</v>
      </c>
    </row>
    <row r="3311" spans="1:21" ht="23.25">
      <c r="A3311" s="67" t="s">
        <v>134</v>
      </c>
      <c r="B3311" s="67" t="s">
        <v>9336</v>
      </c>
      <c r="C3311" s="118">
        <v>4240</v>
      </c>
      <c r="D3311" s="118" t="s">
        <v>172</v>
      </c>
      <c r="E3311" s="118" t="s">
        <v>9167</v>
      </c>
      <c r="F3311" s="67" t="s">
        <v>136</v>
      </c>
      <c r="G3311" s="203">
        <v>0</v>
      </c>
      <c r="H3311" s="67" t="s">
        <v>162</v>
      </c>
      <c r="I3311" s="3">
        <v>0</v>
      </c>
      <c r="J3311" s="196">
        <v>39707</v>
      </c>
      <c r="K3311" s="67">
        <v>0</v>
      </c>
      <c r="L3311" s="123">
        <f t="shared" si="52"/>
        <v>30575</v>
      </c>
      <c r="M3311" s="118" t="s">
        <v>9167</v>
      </c>
      <c r="N3311" s="113" t="s">
        <v>9526</v>
      </c>
      <c r="S3311" s="118" t="s">
        <v>139</v>
      </c>
      <c r="T3311" s="67" t="s">
        <v>140</v>
      </c>
    </row>
    <row r="3312" spans="1:21" ht="23.25">
      <c r="A3312" s="67" t="s">
        <v>9529</v>
      </c>
      <c r="B3312" s="67" t="s">
        <v>9336</v>
      </c>
      <c r="C3312" s="118">
        <v>4246</v>
      </c>
      <c r="D3312" s="118"/>
      <c r="E3312" s="118" t="s">
        <v>9168</v>
      </c>
      <c r="F3312" s="67" t="s">
        <v>9524</v>
      </c>
      <c r="G3312" s="203">
        <v>0</v>
      </c>
      <c r="H3312" s="67" t="s">
        <v>162</v>
      </c>
      <c r="I3312" s="3">
        <v>0</v>
      </c>
      <c r="J3312" s="196">
        <v>39707</v>
      </c>
      <c r="K3312" s="67">
        <v>0</v>
      </c>
      <c r="L3312" s="123"/>
      <c r="M3312" s="118"/>
      <c r="N3312" s="113" t="s">
        <v>9524</v>
      </c>
      <c r="S3312" s="118" t="s">
        <v>138</v>
      </c>
      <c r="T3312" s="118" t="s">
        <v>138</v>
      </c>
      <c r="U3312" s="118" t="s">
        <v>138</v>
      </c>
    </row>
    <row r="3313" spans="1:20" ht="23.25">
      <c r="A3313" s="67" t="s">
        <v>134</v>
      </c>
      <c r="B3313" s="67" t="s">
        <v>9336</v>
      </c>
      <c r="C3313" s="118">
        <v>2515</v>
      </c>
      <c r="D3313" s="118" t="s">
        <v>164</v>
      </c>
      <c r="E3313" s="118" t="s">
        <v>9169</v>
      </c>
      <c r="F3313" s="67" t="s">
        <v>136</v>
      </c>
      <c r="G3313" s="203">
        <v>0</v>
      </c>
      <c r="H3313" s="67" t="s">
        <v>162</v>
      </c>
      <c r="I3313" s="3">
        <v>0</v>
      </c>
      <c r="J3313" s="196">
        <v>39707</v>
      </c>
      <c r="K3313" s="67">
        <v>0</v>
      </c>
      <c r="L3313" s="123">
        <f t="shared" ref="L3313:L3376" si="53">DATE(YEAR(J3313)-25,MONTH(J3313),DAY(J3313))</f>
        <v>30575</v>
      </c>
      <c r="M3313" s="118" t="s">
        <v>9169</v>
      </c>
      <c r="N3313" s="113" t="s">
        <v>9526</v>
      </c>
      <c r="S3313" s="118" t="s">
        <v>139</v>
      </c>
      <c r="T3313" s="67" t="s">
        <v>140</v>
      </c>
    </row>
    <row r="3314" spans="1:20" ht="23.25">
      <c r="A3314" s="67" t="s">
        <v>134</v>
      </c>
      <c r="B3314" s="67" t="s">
        <v>9336</v>
      </c>
      <c r="C3314" s="118">
        <v>2366</v>
      </c>
      <c r="D3314" s="118" t="s">
        <v>5484</v>
      </c>
      <c r="E3314" s="118" t="s">
        <v>9170</v>
      </c>
      <c r="F3314" s="67" t="s">
        <v>136</v>
      </c>
      <c r="G3314" s="203">
        <v>0</v>
      </c>
      <c r="H3314" s="67" t="s">
        <v>162</v>
      </c>
      <c r="I3314" s="3">
        <v>0</v>
      </c>
      <c r="J3314" s="196">
        <v>39707</v>
      </c>
      <c r="K3314" s="67">
        <v>0</v>
      </c>
      <c r="L3314" s="123">
        <f t="shared" si="53"/>
        <v>30575</v>
      </c>
      <c r="M3314" s="118" t="s">
        <v>9170</v>
      </c>
      <c r="N3314" s="113" t="s">
        <v>9526</v>
      </c>
      <c r="S3314" s="118" t="s">
        <v>139</v>
      </c>
      <c r="T3314" s="67" t="s">
        <v>140</v>
      </c>
    </row>
    <row r="3315" spans="1:20" ht="23.25">
      <c r="A3315" s="67" t="s">
        <v>134</v>
      </c>
      <c r="B3315" s="67" t="s">
        <v>9336</v>
      </c>
      <c r="C3315" s="118">
        <v>2503</v>
      </c>
      <c r="D3315" s="118" t="s">
        <v>5500</v>
      </c>
      <c r="E3315" s="118" t="s">
        <v>9171</v>
      </c>
      <c r="F3315" s="67" t="s">
        <v>136</v>
      </c>
      <c r="G3315" s="203">
        <v>0</v>
      </c>
      <c r="H3315" s="67" t="s">
        <v>162</v>
      </c>
      <c r="I3315" s="3">
        <v>0</v>
      </c>
      <c r="J3315" s="196">
        <v>39707</v>
      </c>
      <c r="K3315" s="67">
        <v>0</v>
      </c>
      <c r="L3315" s="123">
        <f t="shared" si="53"/>
        <v>30575</v>
      </c>
      <c r="M3315" s="118" t="s">
        <v>9171</v>
      </c>
      <c r="N3315" s="113" t="s">
        <v>9526</v>
      </c>
      <c r="S3315" s="118" t="s">
        <v>139</v>
      </c>
      <c r="T3315" s="67" t="s">
        <v>140</v>
      </c>
    </row>
    <row r="3316" spans="1:20" ht="23.25">
      <c r="A3316" s="67" t="s">
        <v>134</v>
      </c>
      <c r="B3316" s="67" t="s">
        <v>9336</v>
      </c>
      <c r="C3316" s="118">
        <v>4203</v>
      </c>
      <c r="D3316" s="118" t="s">
        <v>6554</v>
      </c>
      <c r="E3316" s="118" t="s">
        <v>9172</v>
      </c>
      <c r="F3316" s="67" t="s">
        <v>136</v>
      </c>
      <c r="G3316" s="203">
        <v>0</v>
      </c>
      <c r="H3316" s="67" t="s">
        <v>162</v>
      </c>
      <c r="I3316" s="3">
        <v>0</v>
      </c>
      <c r="J3316" s="196">
        <v>39707</v>
      </c>
      <c r="K3316" s="67">
        <v>0</v>
      </c>
      <c r="L3316" s="123">
        <f t="shared" si="53"/>
        <v>30575</v>
      </c>
      <c r="M3316" s="118" t="s">
        <v>9172</v>
      </c>
      <c r="N3316" s="113" t="s">
        <v>9526</v>
      </c>
      <c r="S3316" s="118" t="s">
        <v>139</v>
      </c>
      <c r="T3316" s="67" t="s">
        <v>140</v>
      </c>
    </row>
    <row r="3317" spans="1:20" ht="23.25">
      <c r="A3317" s="67" t="s">
        <v>134</v>
      </c>
      <c r="B3317" s="67" t="s">
        <v>9336</v>
      </c>
      <c r="C3317" s="118">
        <v>2518</v>
      </c>
      <c r="D3317" s="118" t="s">
        <v>164</v>
      </c>
      <c r="E3317" s="118" t="s">
        <v>9173</v>
      </c>
      <c r="F3317" s="67" t="s">
        <v>136</v>
      </c>
      <c r="G3317" s="203">
        <v>0</v>
      </c>
      <c r="H3317" s="67" t="s">
        <v>162</v>
      </c>
      <c r="I3317" s="3">
        <v>0</v>
      </c>
      <c r="J3317" s="196">
        <v>39707</v>
      </c>
      <c r="K3317" s="67">
        <v>0</v>
      </c>
      <c r="L3317" s="123">
        <f t="shared" si="53"/>
        <v>30575</v>
      </c>
      <c r="M3317" s="118" t="s">
        <v>9173</v>
      </c>
      <c r="N3317" s="113" t="s">
        <v>9526</v>
      </c>
      <c r="S3317" s="118" t="s">
        <v>139</v>
      </c>
      <c r="T3317" s="67" t="s">
        <v>140</v>
      </c>
    </row>
    <row r="3318" spans="1:20" ht="23.25">
      <c r="A3318" s="67" t="s">
        <v>134</v>
      </c>
      <c r="B3318" s="67" t="s">
        <v>9336</v>
      </c>
      <c r="C3318" s="118">
        <v>4247</v>
      </c>
      <c r="D3318" s="118" t="s">
        <v>9503</v>
      </c>
      <c r="E3318" s="118" t="s">
        <v>9174</v>
      </c>
      <c r="F3318" s="67" t="s">
        <v>136</v>
      </c>
      <c r="G3318" s="203">
        <v>0</v>
      </c>
      <c r="H3318" s="67" t="s">
        <v>162</v>
      </c>
      <c r="I3318" s="3">
        <v>0</v>
      </c>
      <c r="J3318" s="196">
        <v>39707</v>
      </c>
      <c r="K3318" s="67">
        <v>0</v>
      </c>
      <c r="L3318" s="123">
        <f t="shared" si="53"/>
        <v>30575</v>
      </c>
      <c r="M3318" s="118" t="s">
        <v>9174</v>
      </c>
      <c r="N3318" s="113" t="s">
        <v>9526</v>
      </c>
      <c r="S3318" s="118" t="s">
        <v>139</v>
      </c>
      <c r="T3318" s="67" t="s">
        <v>140</v>
      </c>
    </row>
    <row r="3319" spans="1:20" ht="23.25">
      <c r="A3319" s="67" t="s">
        <v>134</v>
      </c>
      <c r="B3319" s="67" t="s">
        <v>9336</v>
      </c>
      <c r="C3319" s="118">
        <v>4248</v>
      </c>
      <c r="D3319" s="118" t="s">
        <v>5685</v>
      </c>
      <c r="E3319" s="118" t="s">
        <v>9175</v>
      </c>
      <c r="F3319" s="67" t="s">
        <v>136</v>
      </c>
      <c r="G3319" s="203">
        <v>0</v>
      </c>
      <c r="H3319" s="67" t="s">
        <v>162</v>
      </c>
      <c r="I3319" s="3">
        <v>0</v>
      </c>
      <c r="J3319" s="196">
        <v>39707</v>
      </c>
      <c r="K3319" s="67">
        <v>0</v>
      </c>
      <c r="L3319" s="123">
        <f t="shared" si="53"/>
        <v>30575</v>
      </c>
      <c r="M3319" s="118" t="s">
        <v>9175</v>
      </c>
      <c r="N3319" s="113" t="s">
        <v>9526</v>
      </c>
      <c r="S3319" s="118" t="s">
        <v>139</v>
      </c>
      <c r="T3319" s="67" t="s">
        <v>140</v>
      </c>
    </row>
    <row r="3320" spans="1:20" ht="23.25">
      <c r="A3320" s="67" t="s">
        <v>134</v>
      </c>
      <c r="B3320" s="67" t="s">
        <v>9336</v>
      </c>
      <c r="C3320" s="118">
        <v>2500</v>
      </c>
      <c r="D3320" s="118" t="s">
        <v>5484</v>
      </c>
      <c r="E3320" s="118" t="s">
        <v>9176</v>
      </c>
      <c r="F3320" s="67" t="s">
        <v>136</v>
      </c>
      <c r="G3320" s="203">
        <v>0</v>
      </c>
      <c r="H3320" s="67" t="s">
        <v>162</v>
      </c>
      <c r="I3320" s="3">
        <v>0</v>
      </c>
      <c r="J3320" s="196">
        <v>39707</v>
      </c>
      <c r="K3320" s="67">
        <v>0</v>
      </c>
      <c r="L3320" s="123">
        <f t="shared" si="53"/>
        <v>30575</v>
      </c>
      <c r="M3320" s="118" t="s">
        <v>9176</v>
      </c>
      <c r="N3320" s="113" t="s">
        <v>9526</v>
      </c>
      <c r="S3320" s="118" t="s">
        <v>139</v>
      </c>
      <c r="T3320" s="67" t="s">
        <v>140</v>
      </c>
    </row>
    <row r="3321" spans="1:20" ht="23.25">
      <c r="A3321" s="67" t="s">
        <v>134</v>
      </c>
      <c r="B3321" s="67" t="s">
        <v>9336</v>
      </c>
      <c r="C3321" s="118">
        <v>4211</v>
      </c>
      <c r="D3321" s="118" t="s">
        <v>9504</v>
      </c>
      <c r="E3321" s="118" t="s">
        <v>9177</v>
      </c>
      <c r="F3321" s="67" t="s">
        <v>136</v>
      </c>
      <c r="G3321" s="203">
        <v>0</v>
      </c>
      <c r="H3321" s="67" t="s">
        <v>162</v>
      </c>
      <c r="I3321" s="3">
        <v>0</v>
      </c>
      <c r="J3321" s="196">
        <v>39707</v>
      </c>
      <c r="K3321" s="67">
        <v>0</v>
      </c>
      <c r="L3321" s="123">
        <f t="shared" si="53"/>
        <v>30575</v>
      </c>
      <c r="M3321" s="118" t="s">
        <v>9177</v>
      </c>
      <c r="N3321" s="113" t="s">
        <v>9526</v>
      </c>
      <c r="S3321" s="118" t="s">
        <v>139</v>
      </c>
      <c r="T3321" s="67" t="s">
        <v>140</v>
      </c>
    </row>
    <row r="3322" spans="1:20" ht="23.25">
      <c r="A3322" s="67" t="s">
        <v>134</v>
      </c>
      <c r="B3322" s="67" t="s">
        <v>9336</v>
      </c>
      <c r="C3322" s="118">
        <v>2337</v>
      </c>
      <c r="D3322" s="118" t="s">
        <v>9505</v>
      </c>
      <c r="E3322" s="118" t="s">
        <v>9178</v>
      </c>
      <c r="F3322" s="67" t="s">
        <v>136</v>
      </c>
      <c r="G3322" s="203">
        <v>0</v>
      </c>
      <c r="H3322" s="67" t="s">
        <v>162</v>
      </c>
      <c r="I3322" s="3">
        <v>0</v>
      </c>
      <c r="J3322" s="196">
        <v>39707</v>
      </c>
      <c r="K3322" s="67">
        <v>0</v>
      </c>
      <c r="L3322" s="123">
        <f t="shared" si="53"/>
        <v>30575</v>
      </c>
      <c r="M3322" s="118" t="s">
        <v>9178</v>
      </c>
      <c r="N3322" s="113" t="s">
        <v>9526</v>
      </c>
      <c r="S3322" s="118" t="s">
        <v>139</v>
      </c>
      <c r="T3322" s="67" t="s">
        <v>140</v>
      </c>
    </row>
    <row r="3323" spans="1:20" ht="23.25">
      <c r="A3323" s="67" t="s">
        <v>134</v>
      </c>
      <c r="B3323" s="67" t="s">
        <v>9336</v>
      </c>
      <c r="C3323" s="118">
        <v>1402</v>
      </c>
      <c r="D3323" s="118" t="s">
        <v>9506</v>
      </c>
      <c r="E3323" s="118" t="s">
        <v>9179</v>
      </c>
      <c r="F3323" s="67" t="s">
        <v>136</v>
      </c>
      <c r="G3323" s="203">
        <v>0</v>
      </c>
      <c r="H3323" s="67" t="s">
        <v>162</v>
      </c>
      <c r="I3323" s="3">
        <v>0</v>
      </c>
      <c r="J3323" s="196">
        <v>39707</v>
      </c>
      <c r="K3323" s="67">
        <v>0</v>
      </c>
      <c r="L3323" s="123">
        <f t="shared" si="53"/>
        <v>30575</v>
      </c>
      <c r="M3323" s="118" t="s">
        <v>9179</v>
      </c>
      <c r="N3323" s="113" t="s">
        <v>9526</v>
      </c>
      <c r="S3323" s="118" t="s">
        <v>139</v>
      </c>
      <c r="T3323" s="67" t="s">
        <v>140</v>
      </c>
    </row>
    <row r="3324" spans="1:20" ht="23.25">
      <c r="A3324" s="67" t="s">
        <v>134</v>
      </c>
      <c r="B3324" s="67" t="s">
        <v>9336</v>
      </c>
      <c r="C3324" s="118">
        <v>2368</v>
      </c>
      <c r="D3324" s="118" t="s">
        <v>9507</v>
      </c>
      <c r="E3324" s="118" t="s">
        <v>9180</v>
      </c>
      <c r="F3324" s="67" t="s">
        <v>136</v>
      </c>
      <c r="G3324" s="203">
        <v>0</v>
      </c>
      <c r="H3324" s="67" t="s">
        <v>162</v>
      </c>
      <c r="I3324" s="3">
        <v>0</v>
      </c>
      <c r="J3324" s="196">
        <v>39707</v>
      </c>
      <c r="K3324" s="67">
        <v>0</v>
      </c>
      <c r="L3324" s="123">
        <f t="shared" si="53"/>
        <v>30575</v>
      </c>
      <c r="M3324" s="118" t="s">
        <v>9180</v>
      </c>
      <c r="N3324" s="113" t="s">
        <v>9526</v>
      </c>
      <c r="S3324" s="118" t="s">
        <v>139</v>
      </c>
      <c r="T3324" s="67" t="s">
        <v>140</v>
      </c>
    </row>
    <row r="3325" spans="1:20" ht="23.25">
      <c r="A3325" s="67" t="s">
        <v>134</v>
      </c>
      <c r="B3325" s="67" t="s">
        <v>9336</v>
      </c>
      <c r="C3325" s="118">
        <v>4253</v>
      </c>
      <c r="D3325" s="118" t="s">
        <v>5537</v>
      </c>
      <c r="E3325" s="118" t="s">
        <v>9181</v>
      </c>
      <c r="F3325" s="67" t="s">
        <v>136</v>
      </c>
      <c r="G3325" s="203">
        <v>0</v>
      </c>
      <c r="H3325" s="67" t="s">
        <v>162</v>
      </c>
      <c r="I3325" s="3">
        <v>0</v>
      </c>
      <c r="J3325" s="196">
        <v>39707</v>
      </c>
      <c r="K3325" s="67">
        <v>0</v>
      </c>
      <c r="L3325" s="123">
        <f t="shared" si="53"/>
        <v>30575</v>
      </c>
      <c r="M3325" s="118" t="s">
        <v>9181</v>
      </c>
      <c r="N3325" s="113" t="s">
        <v>9526</v>
      </c>
      <c r="S3325" s="118" t="s">
        <v>139</v>
      </c>
      <c r="T3325" s="67" t="s">
        <v>140</v>
      </c>
    </row>
    <row r="3326" spans="1:20" ht="23.25">
      <c r="A3326" s="67" t="s">
        <v>134</v>
      </c>
      <c r="B3326" s="67" t="s">
        <v>9336</v>
      </c>
      <c r="C3326" s="118">
        <v>2483</v>
      </c>
      <c r="D3326" s="118" t="s">
        <v>9383</v>
      </c>
      <c r="E3326" s="118" t="s">
        <v>9182</v>
      </c>
      <c r="F3326" s="67" t="s">
        <v>136</v>
      </c>
      <c r="G3326" s="203">
        <v>0</v>
      </c>
      <c r="H3326" s="67" t="s">
        <v>162</v>
      </c>
      <c r="I3326" s="3">
        <v>0</v>
      </c>
      <c r="J3326" s="196">
        <v>39707</v>
      </c>
      <c r="K3326" s="67">
        <v>0</v>
      </c>
      <c r="L3326" s="123">
        <f t="shared" si="53"/>
        <v>30575</v>
      </c>
      <c r="M3326" s="118" t="s">
        <v>9182</v>
      </c>
      <c r="N3326" s="113" t="s">
        <v>9526</v>
      </c>
      <c r="S3326" s="118" t="s">
        <v>139</v>
      </c>
      <c r="T3326" s="67" t="s">
        <v>140</v>
      </c>
    </row>
    <row r="3327" spans="1:20" ht="23.25">
      <c r="A3327" s="67" t="s">
        <v>134</v>
      </c>
      <c r="B3327" s="67" t="s">
        <v>9336</v>
      </c>
      <c r="C3327" s="118">
        <v>4254</v>
      </c>
      <c r="D3327" s="118" t="s">
        <v>5495</v>
      </c>
      <c r="E3327" s="118" t="s">
        <v>9183</v>
      </c>
      <c r="F3327" s="67" t="s">
        <v>136</v>
      </c>
      <c r="G3327" s="203">
        <v>0</v>
      </c>
      <c r="H3327" s="67" t="s">
        <v>162</v>
      </c>
      <c r="I3327" s="3">
        <v>0</v>
      </c>
      <c r="J3327" s="196">
        <v>39707</v>
      </c>
      <c r="K3327" s="67">
        <v>0</v>
      </c>
      <c r="L3327" s="123">
        <f t="shared" si="53"/>
        <v>30575</v>
      </c>
      <c r="M3327" s="118" t="s">
        <v>9183</v>
      </c>
      <c r="N3327" s="113" t="s">
        <v>9526</v>
      </c>
      <c r="S3327" s="118" t="s">
        <v>139</v>
      </c>
      <c r="T3327" s="67" t="s">
        <v>140</v>
      </c>
    </row>
    <row r="3328" spans="1:20" ht="23.25">
      <c r="A3328" s="67" t="s">
        <v>134</v>
      </c>
      <c r="B3328" s="67" t="s">
        <v>9336</v>
      </c>
      <c r="C3328" s="118">
        <v>2495</v>
      </c>
      <c r="D3328" s="118" t="s">
        <v>9508</v>
      </c>
      <c r="E3328" s="118" t="s">
        <v>9184</v>
      </c>
      <c r="F3328" s="67" t="s">
        <v>136</v>
      </c>
      <c r="G3328" s="203">
        <v>0</v>
      </c>
      <c r="H3328" s="67" t="s">
        <v>162</v>
      </c>
      <c r="I3328" s="3">
        <v>0</v>
      </c>
      <c r="J3328" s="196">
        <v>39707</v>
      </c>
      <c r="K3328" s="67">
        <v>0</v>
      </c>
      <c r="L3328" s="123">
        <f t="shared" si="53"/>
        <v>30575</v>
      </c>
      <c r="M3328" s="118" t="s">
        <v>9184</v>
      </c>
      <c r="N3328" s="113" t="s">
        <v>9526</v>
      </c>
      <c r="S3328" s="118" t="s">
        <v>139</v>
      </c>
      <c r="T3328" s="67" t="s">
        <v>140</v>
      </c>
    </row>
    <row r="3329" spans="1:20" ht="23.25">
      <c r="A3329" s="67" t="s">
        <v>134</v>
      </c>
      <c r="B3329" s="67" t="s">
        <v>9336</v>
      </c>
      <c r="C3329" s="118">
        <v>4255</v>
      </c>
      <c r="D3329" s="118" t="s">
        <v>5507</v>
      </c>
      <c r="E3329" s="118" t="s">
        <v>9185</v>
      </c>
      <c r="F3329" s="67" t="s">
        <v>136</v>
      </c>
      <c r="G3329" s="203">
        <v>0</v>
      </c>
      <c r="H3329" s="67" t="s">
        <v>162</v>
      </c>
      <c r="I3329" s="3">
        <v>0</v>
      </c>
      <c r="J3329" s="196">
        <v>39707</v>
      </c>
      <c r="K3329" s="67">
        <v>0</v>
      </c>
      <c r="L3329" s="123">
        <f t="shared" si="53"/>
        <v>30575</v>
      </c>
      <c r="M3329" s="118" t="s">
        <v>9185</v>
      </c>
      <c r="N3329" s="113" t="s">
        <v>9526</v>
      </c>
      <c r="S3329" s="118" t="s">
        <v>139</v>
      </c>
      <c r="T3329" s="67" t="s">
        <v>140</v>
      </c>
    </row>
    <row r="3330" spans="1:20" ht="23.25">
      <c r="A3330" s="67" t="s">
        <v>134</v>
      </c>
      <c r="B3330" s="67" t="s">
        <v>9336</v>
      </c>
      <c r="C3330" s="118">
        <v>4207</v>
      </c>
      <c r="D3330" s="118" t="s">
        <v>9509</v>
      </c>
      <c r="E3330" s="118" t="s">
        <v>9186</v>
      </c>
      <c r="F3330" s="67" t="s">
        <v>136</v>
      </c>
      <c r="G3330" s="203">
        <v>0</v>
      </c>
      <c r="H3330" s="67" t="s">
        <v>162</v>
      </c>
      <c r="I3330" s="3">
        <v>0</v>
      </c>
      <c r="J3330" s="196">
        <v>39707</v>
      </c>
      <c r="K3330" s="67">
        <v>0</v>
      </c>
      <c r="L3330" s="123">
        <f t="shared" si="53"/>
        <v>30575</v>
      </c>
      <c r="M3330" s="118" t="s">
        <v>9186</v>
      </c>
      <c r="N3330" s="113" t="s">
        <v>9526</v>
      </c>
      <c r="S3330" s="118" t="s">
        <v>139</v>
      </c>
      <c r="T3330" s="67" t="s">
        <v>140</v>
      </c>
    </row>
    <row r="3331" spans="1:20" ht="23.25">
      <c r="A3331" s="67" t="s">
        <v>134</v>
      </c>
      <c r="B3331" s="67" t="s">
        <v>9336</v>
      </c>
      <c r="C3331" s="118">
        <v>2512</v>
      </c>
      <c r="D3331" s="118" t="s">
        <v>164</v>
      </c>
      <c r="E3331" s="118" t="s">
        <v>9187</v>
      </c>
      <c r="F3331" s="67" t="s">
        <v>136</v>
      </c>
      <c r="G3331" s="203">
        <v>0</v>
      </c>
      <c r="H3331" s="67" t="s">
        <v>162</v>
      </c>
      <c r="I3331" s="3">
        <v>0</v>
      </c>
      <c r="J3331" s="196">
        <v>39707</v>
      </c>
      <c r="K3331" s="67">
        <v>0</v>
      </c>
      <c r="L3331" s="123">
        <f t="shared" si="53"/>
        <v>30575</v>
      </c>
      <c r="M3331" s="118" t="s">
        <v>9187</v>
      </c>
      <c r="N3331" s="113" t="s">
        <v>9526</v>
      </c>
      <c r="S3331" s="118" t="s">
        <v>139</v>
      </c>
      <c r="T3331" s="67" t="s">
        <v>140</v>
      </c>
    </row>
    <row r="3332" spans="1:20" ht="23.25">
      <c r="A3332" s="67" t="s">
        <v>134</v>
      </c>
      <c r="B3332" s="67" t="s">
        <v>9336</v>
      </c>
      <c r="C3332" s="118">
        <v>4003</v>
      </c>
      <c r="D3332" s="118" t="s">
        <v>5687</v>
      </c>
      <c r="E3332" s="118" t="s">
        <v>9188</v>
      </c>
      <c r="F3332" s="67" t="s">
        <v>136</v>
      </c>
      <c r="G3332" s="203">
        <v>0</v>
      </c>
      <c r="H3332" s="67" t="s">
        <v>162</v>
      </c>
      <c r="I3332" s="3">
        <v>0</v>
      </c>
      <c r="J3332" s="196">
        <v>39707</v>
      </c>
      <c r="K3332" s="67">
        <v>0</v>
      </c>
      <c r="L3332" s="123">
        <f t="shared" si="53"/>
        <v>30575</v>
      </c>
      <c r="M3332" s="118" t="s">
        <v>9188</v>
      </c>
      <c r="N3332" s="113" t="s">
        <v>9526</v>
      </c>
      <c r="S3332" s="118" t="s">
        <v>139</v>
      </c>
      <c r="T3332" s="67" t="s">
        <v>140</v>
      </c>
    </row>
    <row r="3333" spans="1:20" ht="23.25">
      <c r="A3333" s="67" t="s">
        <v>134</v>
      </c>
      <c r="B3333" s="67" t="s">
        <v>9336</v>
      </c>
      <c r="C3333" s="118">
        <v>2485</v>
      </c>
      <c r="D3333" s="118" t="s">
        <v>5636</v>
      </c>
      <c r="E3333" s="118" t="s">
        <v>9189</v>
      </c>
      <c r="F3333" s="67" t="s">
        <v>136</v>
      </c>
      <c r="G3333" s="203">
        <v>0</v>
      </c>
      <c r="H3333" s="67" t="s">
        <v>162</v>
      </c>
      <c r="I3333" s="3">
        <v>0</v>
      </c>
      <c r="J3333" s="196">
        <v>39707</v>
      </c>
      <c r="K3333" s="67">
        <v>0</v>
      </c>
      <c r="L3333" s="123">
        <f t="shared" si="53"/>
        <v>30575</v>
      </c>
      <c r="M3333" s="118" t="s">
        <v>9189</v>
      </c>
      <c r="N3333" s="113" t="s">
        <v>9526</v>
      </c>
      <c r="S3333" s="118" t="s">
        <v>139</v>
      </c>
      <c r="T3333" s="67" t="s">
        <v>140</v>
      </c>
    </row>
    <row r="3334" spans="1:20" ht="23.25">
      <c r="A3334" s="67" t="s">
        <v>134</v>
      </c>
      <c r="B3334" s="67" t="s">
        <v>9336</v>
      </c>
      <c r="C3334" s="118">
        <v>4263</v>
      </c>
      <c r="D3334" s="118" t="s">
        <v>5636</v>
      </c>
      <c r="E3334" s="118" t="s">
        <v>9190</v>
      </c>
      <c r="F3334" s="67" t="s">
        <v>136</v>
      </c>
      <c r="G3334" s="203">
        <v>0</v>
      </c>
      <c r="H3334" s="67" t="s">
        <v>162</v>
      </c>
      <c r="I3334" s="3">
        <v>0</v>
      </c>
      <c r="J3334" s="196">
        <v>39707</v>
      </c>
      <c r="K3334" s="67">
        <v>0</v>
      </c>
      <c r="L3334" s="123">
        <f t="shared" si="53"/>
        <v>30575</v>
      </c>
      <c r="M3334" s="118" t="s">
        <v>9190</v>
      </c>
      <c r="N3334" s="113" t="s">
        <v>9526</v>
      </c>
      <c r="S3334" s="118" t="s">
        <v>139</v>
      </c>
      <c r="T3334" s="67" t="s">
        <v>140</v>
      </c>
    </row>
    <row r="3335" spans="1:20" ht="23.25">
      <c r="A3335" s="67" t="s">
        <v>134</v>
      </c>
      <c r="B3335" s="67" t="s">
        <v>9336</v>
      </c>
      <c r="C3335" s="118">
        <v>2361</v>
      </c>
      <c r="D3335" s="118" t="s">
        <v>9384</v>
      </c>
      <c r="E3335" s="118" t="s">
        <v>9191</v>
      </c>
      <c r="F3335" s="67" t="s">
        <v>136</v>
      </c>
      <c r="G3335" s="203">
        <v>0</v>
      </c>
      <c r="H3335" s="67" t="s">
        <v>162</v>
      </c>
      <c r="I3335" s="3">
        <v>0</v>
      </c>
      <c r="J3335" s="196">
        <v>39707</v>
      </c>
      <c r="K3335" s="67">
        <v>0</v>
      </c>
      <c r="L3335" s="123">
        <f t="shared" si="53"/>
        <v>30575</v>
      </c>
      <c r="M3335" s="118" t="s">
        <v>9191</v>
      </c>
      <c r="N3335" s="113" t="s">
        <v>9526</v>
      </c>
      <c r="S3335" s="118" t="s">
        <v>139</v>
      </c>
      <c r="T3335" s="67" t="s">
        <v>140</v>
      </c>
    </row>
    <row r="3336" spans="1:20" ht="23.25">
      <c r="A3336" s="67" t="s">
        <v>134</v>
      </c>
      <c r="B3336" s="67" t="s">
        <v>9336</v>
      </c>
      <c r="C3336" s="118">
        <v>2426</v>
      </c>
      <c r="D3336" s="118" t="s">
        <v>5500</v>
      </c>
      <c r="E3336" s="118" t="s">
        <v>9192</v>
      </c>
      <c r="F3336" s="67" t="s">
        <v>136</v>
      </c>
      <c r="G3336" s="203">
        <v>0</v>
      </c>
      <c r="H3336" s="67" t="s">
        <v>162</v>
      </c>
      <c r="I3336" s="3">
        <v>0</v>
      </c>
      <c r="J3336" s="196">
        <v>39707</v>
      </c>
      <c r="K3336" s="67">
        <v>0</v>
      </c>
      <c r="L3336" s="123">
        <f t="shared" si="53"/>
        <v>30575</v>
      </c>
      <c r="M3336" s="118" t="s">
        <v>9192</v>
      </c>
      <c r="N3336" s="113" t="s">
        <v>9526</v>
      </c>
      <c r="S3336" s="118" t="s">
        <v>139</v>
      </c>
      <c r="T3336" s="67" t="s">
        <v>140</v>
      </c>
    </row>
    <row r="3337" spans="1:20" ht="23.25">
      <c r="A3337" s="67" t="s">
        <v>134</v>
      </c>
      <c r="B3337" s="67" t="s">
        <v>9336</v>
      </c>
      <c r="C3337" s="118">
        <v>2477</v>
      </c>
      <c r="D3337" s="118" t="s">
        <v>5527</v>
      </c>
      <c r="E3337" s="118" t="s">
        <v>9193</v>
      </c>
      <c r="F3337" s="67" t="s">
        <v>136</v>
      </c>
      <c r="G3337" s="203">
        <v>0</v>
      </c>
      <c r="H3337" s="67" t="s">
        <v>162</v>
      </c>
      <c r="I3337" s="3">
        <v>0</v>
      </c>
      <c r="J3337" s="196">
        <v>39707</v>
      </c>
      <c r="K3337" s="67">
        <v>0</v>
      </c>
      <c r="L3337" s="123">
        <f t="shared" si="53"/>
        <v>30575</v>
      </c>
      <c r="M3337" s="118" t="s">
        <v>9193</v>
      </c>
      <c r="N3337" s="113" t="s">
        <v>9526</v>
      </c>
      <c r="S3337" s="118" t="s">
        <v>139</v>
      </c>
      <c r="T3337" s="67" t="s">
        <v>140</v>
      </c>
    </row>
    <row r="3338" spans="1:20" ht="23.25">
      <c r="A3338" s="67" t="s">
        <v>134</v>
      </c>
      <c r="B3338" s="67" t="s">
        <v>9336</v>
      </c>
      <c r="C3338" s="118">
        <v>2450</v>
      </c>
      <c r="D3338" s="118" t="s">
        <v>5500</v>
      </c>
      <c r="E3338" s="118" t="s">
        <v>9194</v>
      </c>
      <c r="F3338" s="67" t="s">
        <v>136</v>
      </c>
      <c r="G3338" s="203">
        <v>0</v>
      </c>
      <c r="H3338" s="67" t="s">
        <v>162</v>
      </c>
      <c r="I3338" s="3">
        <v>0</v>
      </c>
      <c r="J3338" s="196">
        <v>39707</v>
      </c>
      <c r="K3338" s="67">
        <v>0</v>
      </c>
      <c r="L3338" s="123">
        <f t="shared" si="53"/>
        <v>30575</v>
      </c>
      <c r="M3338" s="118" t="s">
        <v>9194</v>
      </c>
      <c r="N3338" s="113" t="s">
        <v>9526</v>
      </c>
      <c r="S3338" s="118" t="s">
        <v>139</v>
      </c>
      <c r="T3338" s="67" t="s">
        <v>140</v>
      </c>
    </row>
    <row r="3339" spans="1:20" ht="23.25">
      <c r="A3339" s="67" t="s">
        <v>134</v>
      </c>
      <c r="B3339" s="67" t="s">
        <v>9336</v>
      </c>
      <c r="C3339" s="118">
        <v>4042</v>
      </c>
      <c r="D3339" s="118" t="s">
        <v>5500</v>
      </c>
      <c r="E3339" s="118" t="s">
        <v>9195</v>
      </c>
      <c r="F3339" s="67" t="s">
        <v>136</v>
      </c>
      <c r="G3339" s="203">
        <v>0</v>
      </c>
      <c r="H3339" s="67" t="s">
        <v>162</v>
      </c>
      <c r="I3339" s="3">
        <v>0</v>
      </c>
      <c r="J3339" s="196">
        <v>39707</v>
      </c>
      <c r="K3339" s="67">
        <v>0</v>
      </c>
      <c r="L3339" s="123">
        <f t="shared" si="53"/>
        <v>30575</v>
      </c>
      <c r="M3339" s="118" t="s">
        <v>9195</v>
      </c>
      <c r="N3339" s="113" t="s">
        <v>9526</v>
      </c>
      <c r="S3339" s="118" t="s">
        <v>139</v>
      </c>
      <c r="T3339" s="67" t="s">
        <v>140</v>
      </c>
    </row>
    <row r="3340" spans="1:20" ht="23.25">
      <c r="A3340" s="67" t="s">
        <v>134</v>
      </c>
      <c r="B3340" s="67" t="s">
        <v>9336</v>
      </c>
      <c r="C3340" s="118">
        <v>4275</v>
      </c>
      <c r="D3340" s="118" t="s">
        <v>9510</v>
      </c>
      <c r="E3340" s="118" t="s">
        <v>9196</v>
      </c>
      <c r="F3340" s="67" t="s">
        <v>136</v>
      </c>
      <c r="G3340" s="203">
        <v>0</v>
      </c>
      <c r="H3340" s="67" t="s">
        <v>162</v>
      </c>
      <c r="I3340" s="3">
        <v>0</v>
      </c>
      <c r="J3340" s="196">
        <v>39707</v>
      </c>
      <c r="K3340" s="67">
        <v>0</v>
      </c>
      <c r="L3340" s="123">
        <f t="shared" si="53"/>
        <v>30575</v>
      </c>
      <c r="M3340" s="118" t="s">
        <v>9196</v>
      </c>
      <c r="N3340" s="113" t="s">
        <v>9526</v>
      </c>
      <c r="S3340" s="118" t="s">
        <v>139</v>
      </c>
      <c r="T3340" s="67" t="s">
        <v>140</v>
      </c>
    </row>
    <row r="3341" spans="1:20" ht="23.25">
      <c r="A3341" s="67" t="s">
        <v>134</v>
      </c>
      <c r="B3341" s="67" t="s">
        <v>9336</v>
      </c>
      <c r="C3341" s="118">
        <v>4276</v>
      </c>
      <c r="D3341" s="118" t="s">
        <v>5553</v>
      </c>
      <c r="E3341" s="118" t="s">
        <v>9197</v>
      </c>
      <c r="F3341" s="67" t="s">
        <v>136</v>
      </c>
      <c r="G3341" s="203">
        <v>0</v>
      </c>
      <c r="H3341" s="67" t="s">
        <v>162</v>
      </c>
      <c r="I3341" s="3">
        <v>0</v>
      </c>
      <c r="J3341" s="196">
        <v>39707</v>
      </c>
      <c r="K3341" s="67">
        <v>0</v>
      </c>
      <c r="L3341" s="123">
        <f t="shared" si="53"/>
        <v>30575</v>
      </c>
      <c r="M3341" s="118" t="s">
        <v>9197</v>
      </c>
      <c r="N3341" s="113" t="s">
        <v>9526</v>
      </c>
      <c r="S3341" s="118" t="s">
        <v>139</v>
      </c>
      <c r="T3341" s="67" t="s">
        <v>140</v>
      </c>
    </row>
    <row r="3342" spans="1:20" ht="23.25">
      <c r="A3342" s="67" t="s">
        <v>134</v>
      </c>
      <c r="B3342" s="67" t="s">
        <v>9336</v>
      </c>
      <c r="C3342" s="118">
        <v>2475</v>
      </c>
      <c r="D3342" s="118" t="s">
        <v>6552</v>
      </c>
      <c r="E3342" s="118" t="s">
        <v>9198</v>
      </c>
      <c r="F3342" s="67" t="s">
        <v>136</v>
      </c>
      <c r="G3342" s="203">
        <v>0</v>
      </c>
      <c r="H3342" s="67" t="s">
        <v>162</v>
      </c>
      <c r="I3342" s="3">
        <v>0</v>
      </c>
      <c r="J3342" s="196">
        <v>39707</v>
      </c>
      <c r="K3342" s="67">
        <v>0</v>
      </c>
      <c r="L3342" s="123">
        <f t="shared" si="53"/>
        <v>30575</v>
      </c>
      <c r="M3342" s="118" t="s">
        <v>9198</v>
      </c>
      <c r="N3342" s="113" t="s">
        <v>9526</v>
      </c>
      <c r="S3342" s="118" t="s">
        <v>139</v>
      </c>
      <c r="T3342" s="67" t="s">
        <v>140</v>
      </c>
    </row>
    <row r="3343" spans="1:20" ht="23.25">
      <c r="A3343" s="67" t="s">
        <v>134</v>
      </c>
      <c r="B3343" s="67" t="s">
        <v>9336</v>
      </c>
      <c r="C3343" s="118">
        <v>4298</v>
      </c>
      <c r="D3343" s="118" t="s">
        <v>5570</v>
      </c>
      <c r="E3343" s="118" t="s">
        <v>9199</v>
      </c>
      <c r="F3343" s="67" t="s">
        <v>136</v>
      </c>
      <c r="G3343" s="203">
        <v>0</v>
      </c>
      <c r="H3343" s="67" t="s">
        <v>162</v>
      </c>
      <c r="I3343" s="3">
        <v>0</v>
      </c>
      <c r="J3343" s="196">
        <v>39707</v>
      </c>
      <c r="K3343" s="67">
        <v>0</v>
      </c>
      <c r="L3343" s="123">
        <f t="shared" si="53"/>
        <v>30575</v>
      </c>
      <c r="M3343" s="118" t="s">
        <v>9199</v>
      </c>
      <c r="N3343" s="113" t="s">
        <v>9526</v>
      </c>
      <c r="S3343" s="118" t="s">
        <v>139</v>
      </c>
      <c r="T3343" s="67" t="s">
        <v>140</v>
      </c>
    </row>
    <row r="3344" spans="1:20" ht="23.25">
      <c r="A3344" s="67" t="s">
        <v>134</v>
      </c>
      <c r="B3344" s="67" t="s">
        <v>9336</v>
      </c>
      <c r="C3344" s="118">
        <v>4305</v>
      </c>
      <c r="D3344" s="118" t="s">
        <v>5553</v>
      </c>
      <c r="E3344" s="118" t="s">
        <v>9200</v>
      </c>
      <c r="F3344" s="67" t="s">
        <v>136</v>
      </c>
      <c r="G3344" s="203">
        <v>0</v>
      </c>
      <c r="H3344" s="67" t="s">
        <v>162</v>
      </c>
      <c r="I3344" s="3">
        <v>0</v>
      </c>
      <c r="J3344" s="196">
        <v>39707</v>
      </c>
      <c r="K3344" s="67">
        <v>0</v>
      </c>
      <c r="L3344" s="123">
        <f t="shared" si="53"/>
        <v>30575</v>
      </c>
      <c r="M3344" s="118" t="s">
        <v>9200</v>
      </c>
      <c r="N3344" s="113" t="s">
        <v>9526</v>
      </c>
      <c r="S3344" s="118" t="s">
        <v>139</v>
      </c>
      <c r="T3344" s="67" t="s">
        <v>140</v>
      </c>
    </row>
    <row r="3345" spans="1:20" ht="23.25">
      <c r="A3345" s="67" t="s">
        <v>134</v>
      </c>
      <c r="B3345" s="67" t="s">
        <v>9336</v>
      </c>
      <c r="C3345" s="118">
        <v>2146</v>
      </c>
      <c r="D3345" s="118" t="s">
        <v>5505</v>
      </c>
      <c r="E3345" s="118" t="s">
        <v>9201</v>
      </c>
      <c r="F3345" s="67" t="s">
        <v>136</v>
      </c>
      <c r="G3345" s="203">
        <v>0</v>
      </c>
      <c r="H3345" s="67" t="s">
        <v>162</v>
      </c>
      <c r="I3345" s="3">
        <v>0</v>
      </c>
      <c r="J3345" s="196">
        <v>39707</v>
      </c>
      <c r="K3345" s="67">
        <v>0</v>
      </c>
      <c r="L3345" s="123">
        <f t="shared" si="53"/>
        <v>30575</v>
      </c>
      <c r="M3345" s="118" t="s">
        <v>9201</v>
      </c>
      <c r="N3345" s="113" t="s">
        <v>9526</v>
      </c>
      <c r="S3345" s="118" t="s">
        <v>139</v>
      </c>
      <c r="T3345" s="67" t="s">
        <v>140</v>
      </c>
    </row>
    <row r="3346" spans="1:20" ht="23.25">
      <c r="A3346" s="67" t="s">
        <v>134</v>
      </c>
      <c r="B3346" s="67" t="s">
        <v>9336</v>
      </c>
      <c r="C3346" s="118">
        <v>4433</v>
      </c>
      <c r="D3346" s="118" t="s">
        <v>9383</v>
      </c>
      <c r="E3346" s="118" t="s">
        <v>9202</v>
      </c>
      <c r="F3346" s="67" t="s">
        <v>136</v>
      </c>
      <c r="G3346" s="203">
        <v>0</v>
      </c>
      <c r="H3346" s="67" t="s">
        <v>162</v>
      </c>
      <c r="I3346" s="3">
        <v>0</v>
      </c>
      <c r="J3346" s="196">
        <v>39707</v>
      </c>
      <c r="K3346" s="67">
        <v>0</v>
      </c>
      <c r="L3346" s="123">
        <f t="shared" si="53"/>
        <v>30575</v>
      </c>
      <c r="M3346" s="118" t="s">
        <v>9202</v>
      </c>
      <c r="N3346" s="113" t="s">
        <v>9526</v>
      </c>
      <c r="S3346" s="118" t="s">
        <v>139</v>
      </c>
      <c r="T3346" s="67" t="s">
        <v>140</v>
      </c>
    </row>
    <row r="3347" spans="1:20" ht="23.25">
      <c r="A3347" s="67" t="s">
        <v>134</v>
      </c>
      <c r="B3347" s="67" t="s">
        <v>9336</v>
      </c>
      <c r="C3347" s="118">
        <v>2459</v>
      </c>
      <c r="D3347" s="118" t="s">
        <v>9504</v>
      </c>
      <c r="E3347" s="118" t="s">
        <v>9203</v>
      </c>
      <c r="F3347" s="67" t="s">
        <v>136</v>
      </c>
      <c r="G3347" s="203">
        <v>0</v>
      </c>
      <c r="H3347" s="67" t="s">
        <v>162</v>
      </c>
      <c r="I3347" s="3">
        <v>0</v>
      </c>
      <c r="J3347" s="196">
        <v>39707</v>
      </c>
      <c r="K3347" s="67">
        <v>0</v>
      </c>
      <c r="L3347" s="123">
        <f t="shared" si="53"/>
        <v>30575</v>
      </c>
      <c r="M3347" s="118" t="s">
        <v>9203</v>
      </c>
      <c r="N3347" s="113" t="s">
        <v>9526</v>
      </c>
      <c r="S3347" s="118" t="s">
        <v>139</v>
      </c>
      <c r="T3347" s="67" t="s">
        <v>140</v>
      </c>
    </row>
    <row r="3348" spans="1:20" ht="23.25">
      <c r="A3348" s="67" t="s">
        <v>134</v>
      </c>
      <c r="B3348" s="67" t="s">
        <v>9336</v>
      </c>
      <c r="C3348" s="118">
        <v>4036</v>
      </c>
      <c r="D3348" s="118" t="s">
        <v>9511</v>
      </c>
      <c r="E3348" s="118" t="s">
        <v>9204</v>
      </c>
      <c r="F3348" s="67" t="s">
        <v>136</v>
      </c>
      <c r="G3348" s="203">
        <v>0</v>
      </c>
      <c r="H3348" s="67" t="s">
        <v>162</v>
      </c>
      <c r="I3348" s="3">
        <v>0</v>
      </c>
      <c r="J3348" s="196">
        <v>39707</v>
      </c>
      <c r="K3348" s="67">
        <v>0</v>
      </c>
      <c r="L3348" s="123">
        <f t="shared" si="53"/>
        <v>30575</v>
      </c>
      <c r="M3348" s="118" t="s">
        <v>9204</v>
      </c>
      <c r="N3348" s="113" t="s">
        <v>9526</v>
      </c>
      <c r="S3348" s="118" t="s">
        <v>139</v>
      </c>
      <c r="T3348" s="67" t="s">
        <v>140</v>
      </c>
    </row>
    <row r="3349" spans="1:20" ht="23.25">
      <c r="A3349" s="67" t="s">
        <v>134</v>
      </c>
      <c r="B3349" s="67" t="s">
        <v>9336</v>
      </c>
      <c r="C3349" s="118">
        <v>4064</v>
      </c>
      <c r="D3349" s="118" t="s">
        <v>9361</v>
      </c>
      <c r="E3349" s="118" t="s">
        <v>9205</v>
      </c>
      <c r="F3349" s="67" t="s">
        <v>136</v>
      </c>
      <c r="G3349" s="203">
        <v>0</v>
      </c>
      <c r="H3349" s="67" t="s">
        <v>162</v>
      </c>
      <c r="I3349" s="3">
        <v>0</v>
      </c>
      <c r="J3349" s="196">
        <v>39707</v>
      </c>
      <c r="K3349" s="67">
        <v>0</v>
      </c>
      <c r="L3349" s="123">
        <f t="shared" si="53"/>
        <v>30575</v>
      </c>
      <c r="M3349" s="118" t="s">
        <v>9205</v>
      </c>
      <c r="N3349" s="113" t="s">
        <v>9526</v>
      </c>
      <c r="S3349" s="118" t="s">
        <v>139</v>
      </c>
      <c r="T3349" s="67" t="s">
        <v>140</v>
      </c>
    </row>
    <row r="3350" spans="1:20" ht="23.25">
      <c r="A3350" s="67" t="s">
        <v>134</v>
      </c>
      <c r="B3350" s="67" t="s">
        <v>9336</v>
      </c>
      <c r="C3350" s="118">
        <v>861</v>
      </c>
      <c r="D3350" s="118" t="s">
        <v>5500</v>
      </c>
      <c r="E3350" s="118" t="s">
        <v>9206</v>
      </c>
      <c r="F3350" s="67" t="s">
        <v>136</v>
      </c>
      <c r="G3350" s="203">
        <v>0</v>
      </c>
      <c r="H3350" s="67" t="s">
        <v>162</v>
      </c>
      <c r="I3350" s="3">
        <v>0</v>
      </c>
      <c r="J3350" s="196">
        <v>39707</v>
      </c>
      <c r="K3350" s="67">
        <v>0</v>
      </c>
      <c r="L3350" s="123">
        <f t="shared" si="53"/>
        <v>30575</v>
      </c>
      <c r="M3350" s="118" t="s">
        <v>9206</v>
      </c>
      <c r="N3350" s="113" t="s">
        <v>9526</v>
      </c>
      <c r="S3350" s="118" t="s">
        <v>139</v>
      </c>
      <c r="T3350" s="67" t="s">
        <v>140</v>
      </c>
    </row>
    <row r="3351" spans="1:20" ht="23.25">
      <c r="A3351" s="67" t="s">
        <v>134</v>
      </c>
      <c r="B3351" s="67" t="s">
        <v>9336</v>
      </c>
      <c r="C3351" s="118">
        <v>4460</v>
      </c>
      <c r="D3351" s="118" t="s">
        <v>9385</v>
      </c>
      <c r="E3351" s="118" t="s">
        <v>9280</v>
      </c>
      <c r="F3351" s="67" t="s">
        <v>136</v>
      </c>
      <c r="G3351" s="203">
        <v>0</v>
      </c>
      <c r="H3351" s="67" t="s">
        <v>162</v>
      </c>
      <c r="I3351" s="3">
        <v>0</v>
      </c>
      <c r="J3351" s="196">
        <v>39707</v>
      </c>
      <c r="K3351" s="67">
        <v>0</v>
      </c>
      <c r="L3351" s="123">
        <f t="shared" si="53"/>
        <v>30575</v>
      </c>
      <c r="M3351" s="118" t="s">
        <v>9280</v>
      </c>
      <c r="N3351" s="113" t="s">
        <v>9526</v>
      </c>
      <c r="S3351" s="118" t="s">
        <v>139</v>
      </c>
      <c r="T3351" s="67" t="s">
        <v>140</v>
      </c>
    </row>
    <row r="3352" spans="1:20" ht="23.25">
      <c r="A3352" s="67" t="s">
        <v>134</v>
      </c>
      <c r="B3352" s="67" t="s">
        <v>9336</v>
      </c>
      <c r="C3352" s="118">
        <v>4252</v>
      </c>
      <c r="D3352" s="118" t="s">
        <v>9512</v>
      </c>
      <c r="E3352" s="118" t="s">
        <v>9207</v>
      </c>
      <c r="F3352" s="67" t="s">
        <v>136</v>
      </c>
      <c r="G3352" s="203">
        <v>0</v>
      </c>
      <c r="H3352" s="67" t="s">
        <v>162</v>
      </c>
      <c r="I3352" s="3">
        <v>0</v>
      </c>
      <c r="J3352" s="196">
        <v>39707</v>
      </c>
      <c r="K3352" s="67">
        <v>0</v>
      </c>
      <c r="L3352" s="123">
        <f t="shared" si="53"/>
        <v>30575</v>
      </c>
      <c r="M3352" s="118" t="s">
        <v>9207</v>
      </c>
      <c r="N3352" s="113" t="s">
        <v>9526</v>
      </c>
      <c r="S3352" s="118" t="s">
        <v>139</v>
      </c>
      <c r="T3352" s="67" t="s">
        <v>140</v>
      </c>
    </row>
    <row r="3353" spans="1:20" ht="23.25">
      <c r="A3353" s="67" t="s">
        <v>134</v>
      </c>
      <c r="B3353" s="67" t="s">
        <v>9336</v>
      </c>
      <c r="C3353" s="118">
        <v>2392</v>
      </c>
      <c r="D3353" s="118" t="s">
        <v>9405</v>
      </c>
      <c r="E3353" s="118" t="s">
        <v>9208</v>
      </c>
      <c r="F3353" s="67" t="s">
        <v>136</v>
      </c>
      <c r="G3353" s="203">
        <v>0</v>
      </c>
      <c r="H3353" s="67" t="s">
        <v>162</v>
      </c>
      <c r="I3353" s="3">
        <v>0</v>
      </c>
      <c r="J3353" s="196">
        <v>39707</v>
      </c>
      <c r="K3353" s="67">
        <v>0</v>
      </c>
      <c r="L3353" s="123">
        <f t="shared" si="53"/>
        <v>30575</v>
      </c>
      <c r="M3353" s="118" t="s">
        <v>9208</v>
      </c>
      <c r="N3353" s="113" t="s">
        <v>9526</v>
      </c>
      <c r="S3353" s="118" t="s">
        <v>139</v>
      </c>
      <c r="T3353" s="67" t="s">
        <v>140</v>
      </c>
    </row>
    <row r="3354" spans="1:20" ht="23.25">
      <c r="A3354" s="67" t="s">
        <v>134</v>
      </c>
      <c r="B3354" s="67" t="s">
        <v>9336</v>
      </c>
      <c r="C3354" s="118">
        <v>4467</v>
      </c>
      <c r="D3354" s="118" t="s">
        <v>5624</v>
      </c>
      <c r="E3354" s="118" t="s">
        <v>997</v>
      </c>
      <c r="F3354" s="67" t="s">
        <v>136</v>
      </c>
      <c r="G3354" s="203">
        <v>0</v>
      </c>
      <c r="H3354" s="67" t="s">
        <v>162</v>
      </c>
      <c r="I3354" s="3">
        <v>0</v>
      </c>
      <c r="J3354" s="196">
        <v>39707</v>
      </c>
      <c r="K3354" s="67">
        <v>0</v>
      </c>
      <c r="L3354" s="123">
        <f t="shared" si="53"/>
        <v>30575</v>
      </c>
      <c r="M3354" s="118" t="s">
        <v>997</v>
      </c>
      <c r="N3354" s="113" t="s">
        <v>9526</v>
      </c>
      <c r="S3354" s="118" t="s">
        <v>139</v>
      </c>
      <c r="T3354" s="67" t="s">
        <v>140</v>
      </c>
    </row>
    <row r="3355" spans="1:20" ht="23.25">
      <c r="A3355" s="67" t="s">
        <v>134</v>
      </c>
      <c r="B3355" s="67" t="s">
        <v>9336</v>
      </c>
      <c r="C3355" s="118">
        <v>2710</v>
      </c>
      <c r="D3355" s="118" t="s">
        <v>5676</v>
      </c>
      <c r="E3355" s="118" t="s">
        <v>9209</v>
      </c>
      <c r="F3355" s="67" t="s">
        <v>136</v>
      </c>
      <c r="G3355" s="203">
        <v>0</v>
      </c>
      <c r="H3355" s="67" t="s">
        <v>162</v>
      </c>
      <c r="I3355" s="3">
        <v>0</v>
      </c>
      <c r="J3355" s="196">
        <v>39707</v>
      </c>
      <c r="K3355" s="67">
        <v>0</v>
      </c>
      <c r="L3355" s="123">
        <f t="shared" si="53"/>
        <v>30575</v>
      </c>
      <c r="M3355" s="118" t="s">
        <v>9209</v>
      </c>
      <c r="N3355" s="113" t="s">
        <v>9526</v>
      </c>
      <c r="S3355" s="118" t="s">
        <v>139</v>
      </c>
      <c r="T3355" s="67" t="s">
        <v>140</v>
      </c>
    </row>
    <row r="3356" spans="1:20" ht="23.25">
      <c r="A3356" s="67" t="s">
        <v>134</v>
      </c>
      <c r="B3356" s="67" t="s">
        <v>9336</v>
      </c>
      <c r="C3356" s="118">
        <v>2370</v>
      </c>
      <c r="D3356" s="118" t="s">
        <v>5526</v>
      </c>
      <c r="E3356" s="118" t="s">
        <v>9210</v>
      </c>
      <c r="F3356" s="67" t="s">
        <v>136</v>
      </c>
      <c r="G3356" s="203">
        <v>0</v>
      </c>
      <c r="H3356" s="67" t="s">
        <v>162</v>
      </c>
      <c r="I3356" s="3">
        <v>0</v>
      </c>
      <c r="J3356" s="196">
        <v>39707</v>
      </c>
      <c r="K3356" s="67">
        <v>0</v>
      </c>
      <c r="L3356" s="123">
        <f t="shared" si="53"/>
        <v>30575</v>
      </c>
      <c r="M3356" s="118" t="s">
        <v>9210</v>
      </c>
      <c r="N3356" s="113" t="s">
        <v>9526</v>
      </c>
      <c r="S3356" s="118" t="s">
        <v>139</v>
      </c>
      <c r="T3356" s="67" t="s">
        <v>140</v>
      </c>
    </row>
    <row r="3357" spans="1:20" ht="23.25">
      <c r="A3357" s="67" t="s">
        <v>134</v>
      </c>
      <c r="B3357" s="67" t="s">
        <v>9336</v>
      </c>
      <c r="C3357" s="118">
        <v>4204</v>
      </c>
      <c r="D3357" s="118" t="s">
        <v>9492</v>
      </c>
      <c r="E3357" s="118" t="s">
        <v>9211</v>
      </c>
      <c r="F3357" s="67" t="s">
        <v>136</v>
      </c>
      <c r="G3357" s="203">
        <v>0</v>
      </c>
      <c r="H3357" s="67" t="s">
        <v>162</v>
      </c>
      <c r="I3357" s="3">
        <v>0</v>
      </c>
      <c r="J3357" s="196">
        <v>44722</v>
      </c>
      <c r="K3357" s="67">
        <v>0</v>
      </c>
      <c r="L3357" s="123">
        <f t="shared" si="53"/>
        <v>35591</v>
      </c>
      <c r="M3357" s="118" t="s">
        <v>9211</v>
      </c>
      <c r="N3357" s="113" t="s">
        <v>9526</v>
      </c>
      <c r="S3357" s="118" t="s">
        <v>139</v>
      </c>
      <c r="T3357" s="67" t="s">
        <v>140</v>
      </c>
    </row>
    <row r="3358" spans="1:20" ht="23.25">
      <c r="A3358" s="67" t="s">
        <v>134</v>
      </c>
      <c r="B3358" s="67" t="s">
        <v>9336</v>
      </c>
      <c r="C3358" s="118">
        <v>2494</v>
      </c>
      <c r="D3358" s="118" t="s">
        <v>5501</v>
      </c>
      <c r="E3358" s="118" t="s">
        <v>9212</v>
      </c>
      <c r="F3358" s="67" t="s">
        <v>136</v>
      </c>
      <c r="G3358" s="203">
        <v>0</v>
      </c>
      <c r="H3358" s="67" t="s">
        <v>162</v>
      </c>
      <c r="I3358" s="3">
        <v>0</v>
      </c>
      <c r="J3358" s="196">
        <v>44730</v>
      </c>
      <c r="K3358" s="67">
        <v>0</v>
      </c>
      <c r="L3358" s="123">
        <f t="shared" si="53"/>
        <v>35599</v>
      </c>
      <c r="M3358" s="118" t="s">
        <v>9212</v>
      </c>
      <c r="N3358" s="113" t="s">
        <v>9526</v>
      </c>
      <c r="S3358" s="118" t="s">
        <v>139</v>
      </c>
      <c r="T3358" s="67" t="s">
        <v>140</v>
      </c>
    </row>
    <row r="3359" spans="1:20" ht="23.25">
      <c r="A3359" s="67" t="s">
        <v>134</v>
      </c>
      <c r="B3359" s="67" t="s">
        <v>9336</v>
      </c>
      <c r="C3359" s="118">
        <v>4273</v>
      </c>
      <c r="D3359" s="118" t="s">
        <v>5500</v>
      </c>
      <c r="E3359" s="118" t="s">
        <v>9213</v>
      </c>
      <c r="F3359" s="67" t="s">
        <v>136</v>
      </c>
      <c r="G3359" s="203">
        <v>0</v>
      </c>
      <c r="H3359" s="67" t="s">
        <v>162</v>
      </c>
      <c r="I3359" s="3">
        <v>0</v>
      </c>
      <c r="J3359" s="196">
        <v>44733</v>
      </c>
      <c r="K3359" s="67">
        <v>0</v>
      </c>
      <c r="L3359" s="123">
        <f t="shared" si="53"/>
        <v>35602</v>
      </c>
      <c r="M3359" s="118" t="s">
        <v>9213</v>
      </c>
      <c r="N3359" s="113" t="s">
        <v>9526</v>
      </c>
      <c r="S3359" s="118" t="s">
        <v>139</v>
      </c>
      <c r="T3359" s="67" t="s">
        <v>140</v>
      </c>
    </row>
    <row r="3360" spans="1:20" ht="23.25">
      <c r="A3360" s="67" t="s">
        <v>134</v>
      </c>
      <c r="B3360" s="67" t="s">
        <v>9336</v>
      </c>
      <c r="C3360" s="118">
        <v>4479</v>
      </c>
      <c r="D3360" s="118" t="s">
        <v>9505</v>
      </c>
      <c r="E3360" s="118" t="s">
        <v>9214</v>
      </c>
      <c r="F3360" s="67" t="s">
        <v>136</v>
      </c>
      <c r="G3360" s="203">
        <v>0</v>
      </c>
      <c r="H3360" s="67" t="s">
        <v>162</v>
      </c>
      <c r="I3360" s="3">
        <v>0</v>
      </c>
      <c r="J3360" s="196">
        <v>44734</v>
      </c>
      <c r="K3360" s="67">
        <v>0</v>
      </c>
      <c r="L3360" s="123">
        <f t="shared" si="53"/>
        <v>35603</v>
      </c>
      <c r="M3360" s="118" t="s">
        <v>9214</v>
      </c>
      <c r="N3360" s="113" t="s">
        <v>9526</v>
      </c>
      <c r="S3360" s="118" t="s">
        <v>139</v>
      </c>
      <c r="T3360" s="67" t="s">
        <v>140</v>
      </c>
    </row>
    <row r="3361" spans="1:20" ht="23.25">
      <c r="A3361" s="67" t="s">
        <v>134</v>
      </c>
      <c r="B3361" s="67" t="s">
        <v>9336</v>
      </c>
      <c r="C3361" s="118">
        <v>2103</v>
      </c>
      <c r="D3361" s="118" t="s">
        <v>9513</v>
      </c>
      <c r="E3361" s="118" t="s">
        <v>9215</v>
      </c>
      <c r="F3361" s="67" t="s">
        <v>136</v>
      </c>
      <c r="G3361" s="203">
        <v>0</v>
      </c>
      <c r="H3361" s="67" t="s">
        <v>162</v>
      </c>
      <c r="I3361" s="3">
        <v>0</v>
      </c>
      <c r="J3361" s="196">
        <v>44736</v>
      </c>
      <c r="K3361" s="67">
        <v>0</v>
      </c>
      <c r="L3361" s="123">
        <f t="shared" si="53"/>
        <v>35605</v>
      </c>
      <c r="M3361" s="118" t="s">
        <v>9215</v>
      </c>
      <c r="N3361" s="113" t="s">
        <v>9526</v>
      </c>
      <c r="S3361" s="118" t="s">
        <v>139</v>
      </c>
      <c r="T3361" s="67" t="s">
        <v>140</v>
      </c>
    </row>
    <row r="3362" spans="1:20" ht="23.25">
      <c r="A3362" s="67" t="s">
        <v>134</v>
      </c>
      <c r="B3362" s="67" t="s">
        <v>9336</v>
      </c>
      <c r="C3362" s="118">
        <v>4213</v>
      </c>
      <c r="D3362" s="118" t="s">
        <v>5501</v>
      </c>
      <c r="E3362" s="118" t="s">
        <v>9216</v>
      </c>
      <c r="F3362" s="67" t="s">
        <v>136</v>
      </c>
      <c r="G3362" s="203">
        <v>0</v>
      </c>
      <c r="H3362" s="67" t="s">
        <v>162</v>
      </c>
      <c r="I3362" s="3">
        <v>0</v>
      </c>
      <c r="J3362" s="196">
        <v>44736</v>
      </c>
      <c r="K3362" s="67">
        <v>0</v>
      </c>
      <c r="L3362" s="123">
        <f t="shared" si="53"/>
        <v>35605</v>
      </c>
      <c r="M3362" s="118" t="s">
        <v>9216</v>
      </c>
      <c r="N3362" s="113" t="s">
        <v>9526</v>
      </c>
      <c r="S3362" s="118" t="s">
        <v>139</v>
      </c>
      <c r="T3362" s="67" t="s">
        <v>140</v>
      </c>
    </row>
    <row r="3363" spans="1:20" ht="23.25">
      <c r="A3363" s="67" t="s">
        <v>134</v>
      </c>
      <c r="B3363" s="67" t="s">
        <v>9336</v>
      </c>
      <c r="C3363" s="118">
        <v>2348</v>
      </c>
      <c r="D3363" s="118" t="s">
        <v>9514</v>
      </c>
      <c r="E3363" s="118" t="s">
        <v>9217</v>
      </c>
      <c r="F3363" s="67" t="s">
        <v>136</v>
      </c>
      <c r="G3363" s="203">
        <v>0</v>
      </c>
      <c r="H3363" s="67" t="s">
        <v>162</v>
      </c>
      <c r="I3363" s="3">
        <v>0</v>
      </c>
      <c r="J3363" s="196">
        <v>44742</v>
      </c>
      <c r="K3363" s="67">
        <v>0</v>
      </c>
      <c r="L3363" s="123">
        <f t="shared" si="53"/>
        <v>35611</v>
      </c>
      <c r="M3363" s="118" t="s">
        <v>9217</v>
      </c>
      <c r="N3363" s="113" t="s">
        <v>9526</v>
      </c>
      <c r="S3363" s="118" t="s">
        <v>139</v>
      </c>
      <c r="T3363" s="67" t="s">
        <v>140</v>
      </c>
    </row>
    <row r="3364" spans="1:20" ht="23.25">
      <c r="A3364" s="67" t="s">
        <v>134</v>
      </c>
      <c r="B3364" s="67" t="s">
        <v>9336</v>
      </c>
      <c r="C3364" s="118">
        <v>4498</v>
      </c>
      <c r="D3364" s="118" t="s">
        <v>9515</v>
      </c>
      <c r="E3364" s="118" t="s">
        <v>9218</v>
      </c>
      <c r="F3364" s="67" t="s">
        <v>136</v>
      </c>
      <c r="G3364" s="203">
        <v>0</v>
      </c>
      <c r="H3364" s="67" t="s">
        <v>162</v>
      </c>
      <c r="I3364" s="3">
        <v>0</v>
      </c>
      <c r="J3364" s="196">
        <v>44757</v>
      </c>
      <c r="K3364" s="67">
        <v>0</v>
      </c>
      <c r="L3364" s="123">
        <f t="shared" si="53"/>
        <v>35626</v>
      </c>
      <c r="M3364" s="118" t="s">
        <v>9218</v>
      </c>
      <c r="N3364" s="113" t="s">
        <v>9526</v>
      </c>
      <c r="S3364" s="118" t="s">
        <v>139</v>
      </c>
      <c r="T3364" s="67" t="s">
        <v>140</v>
      </c>
    </row>
    <row r="3365" spans="1:20" ht="23.25">
      <c r="A3365" s="67" t="s">
        <v>134</v>
      </c>
      <c r="B3365" s="67" t="s">
        <v>9336</v>
      </c>
      <c r="C3365" s="118">
        <v>2347</v>
      </c>
      <c r="D3365" s="118" t="s">
        <v>5694</v>
      </c>
      <c r="E3365" s="118" t="s">
        <v>9219</v>
      </c>
      <c r="F3365" s="67" t="s">
        <v>136</v>
      </c>
      <c r="G3365" s="203">
        <v>0</v>
      </c>
      <c r="H3365" s="67" t="s">
        <v>162</v>
      </c>
      <c r="I3365" s="3">
        <v>0</v>
      </c>
      <c r="J3365" s="196">
        <v>44757</v>
      </c>
      <c r="K3365" s="67">
        <v>0</v>
      </c>
      <c r="L3365" s="123">
        <f t="shared" si="53"/>
        <v>35626</v>
      </c>
      <c r="M3365" s="118" t="s">
        <v>9219</v>
      </c>
      <c r="N3365" s="113" t="s">
        <v>9526</v>
      </c>
      <c r="S3365" s="118" t="s">
        <v>139</v>
      </c>
      <c r="T3365" s="67" t="s">
        <v>140</v>
      </c>
    </row>
    <row r="3366" spans="1:20" ht="23.25">
      <c r="A3366" s="67" t="s">
        <v>134</v>
      </c>
      <c r="B3366" s="67" t="s">
        <v>9336</v>
      </c>
      <c r="C3366" s="118">
        <v>2364</v>
      </c>
      <c r="D3366" s="118" t="s">
        <v>5620</v>
      </c>
      <c r="E3366" s="118" t="s">
        <v>9220</v>
      </c>
      <c r="F3366" s="67" t="s">
        <v>136</v>
      </c>
      <c r="G3366" s="203">
        <v>0</v>
      </c>
      <c r="H3366" s="67" t="s">
        <v>162</v>
      </c>
      <c r="I3366" s="3">
        <v>0</v>
      </c>
      <c r="J3366" s="196">
        <v>44795</v>
      </c>
      <c r="K3366" s="67">
        <v>0</v>
      </c>
      <c r="L3366" s="123">
        <f t="shared" si="53"/>
        <v>35664</v>
      </c>
      <c r="M3366" s="118" t="s">
        <v>9220</v>
      </c>
      <c r="N3366" s="113" t="s">
        <v>9526</v>
      </c>
      <c r="S3366" s="118" t="s">
        <v>139</v>
      </c>
      <c r="T3366" s="67" t="s">
        <v>140</v>
      </c>
    </row>
    <row r="3367" spans="1:20" ht="23.25">
      <c r="A3367" s="67" t="s">
        <v>134</v>
      </c>
      <c r="B3367" s="67" t="s">
        <v>9336</v>
      </c>
      <c r="C3367" s="118">
        <v>17</v>
      </c>
      <c r="D3367" s="118" t="s">
        <v>9471</v>
      </c>
      <c r="E3367" s="118" t="s">
        <v>9221</v>
      </c>
      <c r="F3367" s="67" t="s">
        <v>136</v>
      </c>
      <c r="G3367" s="203">
        <v>0</v>
      </c>
      <c r="H3367" s="67" t="s">
        <v>162</v>
      </c>
      <c r="I3367" s="3">
        <v>0</v>
      </c>
      <c r="J3367" s="196">
        <v>44807</v>
      </c>
      <c r="K3367" s="67">
        <v>0</v>
      </c>
      <c r="L3367" s="123">
        <f t="shared" si="53"/>
        <v>35676</v>
      </c>
      <c r="M3367" s="118" t="s">
        <v>9221</v>
      </c>
      <c r="N3367" s="113" t="s">
        <v>9526</v>
      </c>
      <c r="S3367" s="118" t="s">
        <v>139</v>
      </c>
      <c r="T3367" s="67" t="s">
        <v>140</v>
      </c>
    </row>
    <row r="3368" spans="1:20" ht="23.25">
      <c r="A3368" s="67" t="s">
        <v>134</v>
      </c>
      <c r="B3368" s="67" t="s">
        <v>9336</v>
      </c>
      <c r="C3368" s="118">
        <v>13</v>
      </c>
      <c r="D3368" s="118" t="s">
        <v>161</v>
      </c>
      <c r="E3368" s="118" t="s">
        <v>9222</v>
      </c>
      <c r="F3368" s="67" t="s">
        <v>136</v>
      </c>
      <c r="G3368" s="203">
        <v>0</v>
      </c>
      <c r="H3368" s="67" t="s">
        <v>162</v>
      </c>
      <c r="I3368" s="3">
        <v>0</v>
      </c>
      <c r="J3368" s="196">
        <v>44809</v>
      </c>
      <c r="K3368" s="67">
        <v>0</v>
      </c>
      <c r="L3368" s="123">
        <f t="shared" si="53"/>
        <v>35678</v>
      </c>
      <c r="M3368" s="118" t="s">
        <v>9222</v>
      </c>
      <c r="N3368" s="113" t="s">
        <v>9526</v>
      </c>
      <c r="S3368" s="118" t="s">
        <v>139</v>
      </c>
      <c r="T3368" s="67" t="s">
        <v>140</v>
      </c>
    </row>
    <row r="3369" spans="1:20" ht="23.25">
      <c r="A3369" s="67" t="s">
        <v>134</v>
      </c>
      <c r="B3369" s="67" t="s">
        <v>9336</v>
      </c>
      <c r="C3369" s="118">
        <v>20</v>
      </c>
      <c r="D3369" s="118" t="s">
        <v>164</v>
      </c>
      <c r="E3369" s="118" t="s">
        <v>9223</v>
      </c>
      <c r="F3369" s="67" t="s">
        <v>136</v>
      </c>
      <c r="G3369" s="203">
        <v>0</v>
      </c>
      <c r="H3369" s="67" t="s">
        <v>162</v>
      </c>
      <c r="I3369" s="3">
        <v>0</v>
      </c>
      <c r="J3369" s="196">
        <v>39707</v>
      </c>
      <c r="K3369" s="67">
        <v>0</v>
      </c>
      <c r="L3369" s="123">
        <f t="shared" si="53"/>
        <v>30575</v>
      </c>
      <c r="M3369" s="118" t="s">
        <v>9223</v>
      </c>
      <c r="N3369" s="113" t="s">
        <v>9526</v>
      </c>
      <c r="S3369" s="118" t="s">
        <v>139</v>
      </c>
      <c r="T3369" s="67" t="s">
        <v>140</v>
      </c>
    </row>
    <row r="3370" spans="1:20" ht="23.25">
      <c r="A3370" s="67" t="s">
        <v>134</v>
      </c>
      <c r="B3370" s="67" t="s">
        <v>9336</v>
      </c>
      <c r="C3370" s="118">
        <v>31</v>
      </c>
      <c r="D3370" s="118" t="s">
        <v>161</v>
      </c>
      <c r="E3370" s="118" t="s">
        <v>9224</v>
      </c>
      <c r="F3370" s="67" t="s">
        <v>136</v>
      </c>
      <c r="G3370" s="203">
        <v>0</v>
      </c>
      <c r="H3370" s="67" t="s">
        <v>162</v>
      </c>
      <c r="I3370" s="3">
        <v>0</v>
      </c>
      <c r="J3370" s="196">
        <v>44811</v>
      </c>
      <c r="K3370" s="67">
        <v>0</v>
      </c>
      <c r="L3370" s="123">
        <f t="shared" si="53"/>
        <v>35680</v>
      </c>
      <c r="M3370" s="118" t="s">
        <v>9224</v>
      </c>
      <c r="N3370" s="113" t="s">
        <v>9526</v>
      </c>
      <c r="S3370" s="118" t="s">
        <v>139</v>
      </c>
      <c r="T3370" s="67" t="s">
        <v>140</v>
      </c>
    </row>
    <row r="3371" spans="1:20" ht="23.25">
      <c r="A3371" s="67" t="s">
        <v>134</v>
      </c>
      <c r="B3371" s="67" t="s">
        <v>9336</v>
      </c>
      <c r="C3371" s="118">
        <v>62</v>
      </c>
      <c r="D3371" s="118" t="s">
        <v>5682</v>
      </c>
      <c r="E3371" s="118" t="s">
        <v>9225</v>
      </c>
      <c r="F3371" s="67" t="s">
        <v>136</v>
      </c>
      <c r="G3371" s="203">
        <v>0</v>
      </c>
      <c r="H3371" s="67" t="s">
        <v>162</v>
      </c>
      <c r="I3371" s="3">
        <v>0</v>
      </c>
      <c r="J3371" s="196">
        <v>44816</v>
      </c>
      <c r="K3371" s="67">
        <v>0</v>
      </c>
      <c r="L3371" s="123">
        <f t="shared" si="53"/>
        <v>35685</v>
      </c>
      <c r="M3371" s="118" t="s">
        <v>9225</v>
      </c>
      <c r="N3371" s="113" t="s">
        <v>9526</v>
      </c>
      <c r="S3371" s="118" t="s">
        <v>139</v>
      </c>
      <c r="T3371" s="67" t="s">
        <v>140</v>
      </c>
    </row>
    <row r="3372" spans="1:20" ht="23.25">
      <c r="A3372" s="67" t="s">
        <v>134</v>
      </c>
      <c r="B3372" s="67" t="s">
        <v>9336</v>
      </c>
      <c r="C3372" s="118">
        <v>218</v>
      </c>
      <c r="D3372" s="118" t="s">
        <v>5487</v>
      </c>
      <c r="E3372" s="118" t="s">
        <v>9226</v>
      </c>
      <c r="F3372" s="67" t="s">
        <v>136</v>
      </c>
      <c r="G3372" s="203">
        <v>0</v>
      </c>
      <c r="H3372" s="67" t="s">
        <v>162</v>
      </c>
      <c r="I3372" s="3">
        <v>0</v>
      </c>
      <c r="J3372" s="196">
        <v>44816</v>
      </c>
      <c r="K3372" s="67">
        <v>0</v>
      </c>
      <c r="L3372" s="123">
        <f t="shared" si="53"/>
        <v>35685</v>
      </c>
      <c r="M3372" s="118" t="s">
        <v>9226</v>
      </c>
      <c r="N3372" s="113" t="s">
        <v>9526</v>
      </c>
      <c r="S3372" s="118" t="s">
        <v>139</v>
      </c>
      <c r="T3372" s="67" t="s">
        <v>140</v>
      </c>
    </row>
    <row r="3373" spans="1:20" ht="23.25">
      <c r="A3373" s="67" t="s">
        <v>134</v>
      </c>
      <c r="B3373" s="67" t="s">
        <v>9336</v>
      </c>
      <c r="C3373" s="118">
        <v>2582</v>
      </c>
      <c r="D3373" s="118" t="s">
        <v>5485</v>
      </c>
      <c r="E3373" s="118" t="s">
        <v>9227</v>
      </c>
      <c r="F3373" s="67" t="s">
        <v>136</v>
      </c>
      <c r="G3373" s="203">
        <v>0</v>
      </c>
      <c r="H3373" s="67" t="s">
        <v>162</v>
      </c>
      <c r="I3373" s="3">
        <v>0</v>
      </c>
      <c r="J3373" s="196">
        <v>44816</v>
      </c>
      <c r="K3373" s="67">
        <v>0</v>
      </c>
      <c r="L3373" s="123">
        <f t="shared" si="53"/>
        <v>35685</v>
      </c>
      <c r="M3373" s="118" t="s">
        <v>9227</v>
      </c>
      <c r="N3373" s="113" t="s">
        <v>9526</v>
      </c>
      <c r="S3373" s="118" t="s">
        <v>139</v>
      </c>
      <c r="T3373" s="67" t="s">
        <v>140</v>
      </c>
    </row>
    <row r="3374" spans="1:20" ht="23.25">
      <c r="A3374" s="67" t="s">
        <v>134</v>
      </c>
      <c r="B3374" s="67" t="s">
        <v>9336</v>
      </c>
      <c r="C3374" s="118">
        <v>2595</v>
      </c>
      <c r="D3374" s="118" t="s">
        <v>5491</v>
      </c>
      <c r="E3374" s="118" t="s">
        <v>9228</v>
      </c>
      <c r="F3374" s="67" t="s">
        <v>136</v>
      </c>
      <c r="G3374" s="203">
        <v>0</v>
      </c>
      <c r="H3374" s="67" t="s">
        <v>162</v>
      </c>
      <c r="I3374" s="3">
        <v>0</v>
      </c>
      <c r="J3374" s="196">
        <v>44816</v>
      </c>
      <c r="K3374" s="67">
        <v>0</v>
      </c>
      <c r="L3374" s="123">
        <f t="shared" si="53"/>
        <v>35685</v>
      </c>
      <c r="M3374" s="118" t="s">
        <v>9228</v>
      </c>
      <c r="N3374" s="113" t="s">
        <v>9526</v>
      </c>
      <c r="S3374" s="118" t="s">
        <v>139</v>
      </c>
      <c r="T3374" s="67" t="s">
        <v>140</v>
      </c>
    </row>
    <row r="3375" spans="1:20" ht="23.25">
      <c r="A3375" s="67" t="s">
        <v>134</v>
      </c>
      <c r="B3375" s="67" t="s">
        <v>9336</v>
      </c>
      <c r="C3375" s="118">
        <v>2622</v>
      </c>
      <c r="D3375" s="118" t="s">
        <v>175</v>
      </c>
      <c r="E3375" s="118" t="s">
        <v>9229</v>
      </c>
      <c r="F3375" s="67" t="s">
        <v>136</v>
      </c>
      <c r="G3375" s="203">
        <v>0</v>
      </c>
      <c r="H3375" s="67" t="s">
        <v>162</v>
      </c>
      <c r="I3375" s="3">
        <v>0</v>
      </c>
      <c r="J3375" s="196">
        <v>44817</v>
      </c>
      <c r="K3375" s="67">
        <v>0</v>
      </c>
      <c r="L3375" s="123">
        <f t="shared" si="53"/>
        <v>35686</v>
      </c>
      <c r="M3375" s="118" t="s">
        <v>9229</v>
      </c>
      <c r="N3375" s="113" t="s">
        <v>9526</v>
      </c>
      <c r="S3375" s="118" t="s">
        <v>139</v>
      </c>
      <c r="T3375" s="67" t="s">
        <v>140</v>
      </c>
    </row>
    <row r="3376" spans="1:20" ht="23.25">
      <c r="A3376" s="67" t="s">
        <v>134</v>
      </c>
      <c r="B3376" s="67" t="s">
        <v>9336</v>
      </c>
      <c r="C3376" s="118">
        <v>469</v>
      </c>
      <c r="D3376" s="118" t="s">
        <v>5481</v>
      </c>
      <c r="E3376" s="118" t="s">
        <v>9230</v>
      </c>
      <c r="F3376" s="67" t="s">
        <v>136</v>
      </c>
      <c r="G3376" s="203">
        <v>0</v>
      </c>
      <c r="H3376" s="67" t="s">
        <v>162</v>
      </c>
      <c r="I3376" s="3">
        <v>0</v>
      </c>
      <c r="J3376" s="196">
        <v>44818</v>
      </c>
      <c r="K3376" s="67">
        <v>0</v>
      </c>
      <c r="L3376" s="123">
        <f t="shared" si="53"/>
        <v>35687</v>
      </c>
      <c r="M3376" s="118" t="s">
        <v>9230</v>
      </c>
      <c r="N3376" s="113" t="s">
        <v>9526</v>
      </c>
      <c r="S3376" s="118" t="s">
        <v>139</v>
      </c>
      <c r="T3376" s="67" t="s">
        <v>140</v>
      </c>
    </row>
    <row r="3377" spans="1:20" ht="23.25">
      <c r="A3377" s="67" t="s">
        <v>134</v>
      </c>
      <c r="B3377" s="67" t="s">
        <v>9336</v>
      </c>
      <c r="C3377" s="118">
        <v>2687</v>
      </c>
      <c r="D3377" s="118" t="s">
        <v>172</v>
      </c>
      <c r="E3377" s="118" t="s">
        <v>9231</v>
      </c>
      <c r="F3377" s="67" t="s">
        <v>136</v>
      </c>
      <c r="G3377" s="203">
        <v>0</v>
      </c>
      <c r="H3377" s="67" t="s">
        <v>162</v>
      </c>
      <c r="I3377" s="3">
        <v>0</v>
      </c>
      <c r="J3377" s="196">
        <v>44818</v>
      </c>
      <c r="K3377" s="67">
        <v>0</v>
      </c>
      <c r="L3377" s="123">
        <f t="shared" ref="L3377:L3440" si="54">DATE(YEAR(J3377)-25,MONTH(J3377),DAY(J3377))</f>
        <v>35687</v>
      </c>
      <c r="M3377" s="118" t="s">
        <v>9231</v>
      </c>
      <c r="N3377" s="113" t="s">
        <v>9526</v>
      </c>
      <c r="S3377" s="118" t="s">
        <v>139</v>
      </c>
      <c r="T3377" s="67" t="s">
        <v>140</v>
      </c>
    </row>
    <row r="3378" spans="1:20" ht="23.25">
      <c r="A3378" s="67" t="s">
        <v>134</v>
      </c>
      <c r="B3378" s="67" t="s">
        <v>9336</v>
      </c>
      <c r="C3378" s="118">
        <v>2690</v>
      </c>
      <c r="D3378" s="118" t="s">
        <v>5484</v>
      </c>
      <c r="E3378" s="118" t="s">
        <v>9232</v>
      </c>
      <c r="F3378" s="67" t="s">
        <v>136</v>
      </c>
      <c r="G3378" s="203">
        <v>0</v>
      </c>
      <c r="H3378" s="67" t="s">
        <v>162</v>
      </c>
      <c r="I3378" s="3">
        <v>0</v>
      </c>
      <c r="J3378" s="196">
        <v>44818</v>
      </c>
      <c r="K3378" s="67">
        <v>0</v>
      </c>
      <c r="L3378" s="123">
        <f t="shared" si="54"/>
        <v>35687</v>
      </c>
      <c r="M3378" s="118" t="s">
        <v>9232</v>
      </c>
      <c r="N3378" s="113" t="s">
        <v>9526</v>
      </c>
      <c r="S3378" s="118" t="s">
        <v>139</v>
      </c>
      <c r="T3378" s="67" t="s">
        <v>140</v>
      </c>
    </row>
    <row r="3379" spans="1:20" ht="23.25">
      <c r="A3379" s="67" t="s">
        <v>134</v>
      </c>
      <c r="B3379" s="67" t="s">
        <v>9336</v>
      </c>
      <c r="C3379" s="118">
        <v>2693</v>
      </c>
      <c r="D3379" s="118" t="s">
        <v>5523</v>
      </c>
      <c r="E3379" s="118" t="s">
        <v>9233</v>
      </c>
      <c r="F3379" s="67" t="s">
        <v>136</v>
      </c>
      <c r="G3379" s="203">
        <v>0</v>
      </c>
      <c r="H3379" s="67" t="s">
        <v>162</v>
      </c>
      <c r="I3379" s="3">
        <v>0</v>
      </c>
      <c r="J3379" s="196">
        <v>44818</v>
      </c>
      <c r="K3379" s="67">
        <v>0</v>
      </c>
      <c r="L3379" s="123">
        <f t="shared" si="54"/>
        <v>35687</v>
      </c>
      <c r="M3379" s="118" t="s">
        <v>9233</v>
      </c>
      <c r="N3379" s="113" t="s">
        <v>9526</v>
      </c>
      <c r="S3379" s="118" t="s">
        <v>139</v>
      </c>
      <c r="T3379" s="67" t="s">
        <v>140</v>
      </c>
    </row>
    <row r="3380" spans="1:20" ht="23.25">
      <c r="A3380" s="67" t="s">
        <v>134</v>
      </c>
      <c r="B3380" s="67" t="s">
        <v>9336</v>
      </c>
      <c r="C3380" s="118">
        <v>2694</v>
      </c>
      <c r="D3380" s="118" t="s">
        <v>175</v>
      </c>
      <c r="E3380" s="118" t="s">
        <v>9234</v>
      </c>
      <c r="F3380" s="67" t="s">
        <v>136</v>
      </c>
      <c r="G3380" s="203">
        <v>0</v>
      </c>
      <c r="H3380" s="67" t="s">
        <v>162</v>
      </c>
      <c r="I3380" s="3">
        <v>0</v>
      </c>
      <c r="J3380" s="196">
        <v>44818</v>
      </c>
      <c r="K3380" s="67">
        <v>0</v>
      </c>
      <c r="L3380" s="123">
        <f t="shared" si="54"/>
        <v>35687</v>
      </c>
      <c r="M3380" s="118" t="s">
        <v>9234</v>
      </c>
      <c r="N3380" s="113" t="s">
        <v>9526</v>
      </c>
      <c r="S3380" s="118" t="s">
        <v>139</v>
      </c>
      <c r="T3380" s="67" t="s">
        <v>140</v>
      </c>
    </row>
    <row r="3381" spans="1:20" ht="23.25">
      <c r="A3381" s="67" t="s">
        <v>134</v>
      </c>
      <c r="B3381" s="67" t="s">
        <v>9336</v>
      </c>
      <c r="C3381" s="118">
        <v>2698</v>
      </c>
      <c r="D3381" s="118" t="s">
        <v>5562</v>
      </c>
      <c r="E3381" s="118" t="s">
        <v>9235</v>
      </c>
      <c r="F3381" s="67" t="s">
        <v>136</v>
      </c>
      <c r="G3381" s="203">
        <v>0</v>
      </c>
      <c r="H3381" s="67" t="s">
        <v>162</v>
      </c>
      <c r="I3381" s="3">
        <v>0</v>
      </c>
      <c r="J3381" s="196">
        <v>44818</v>
      </c>
      <c r="K3381" s="67">
        <v>0</v>
      </c>
      <c r="L3381" s="123">
        <f t="shared" si="54"/>
        <v>35687</v>
      </c>
      <c r="M3381" s="118" t="s">
        <v>9235</v>
      </c>
      <c r="N3381" s="113" t="s">
        <v>9526</v>
      </c>
      <c r="S3381" s="118" t="s">
        <v>139</v>
      </c>
      <c r="T3381" s="67" t="s">
        <v>140</v>
      </c>
    </row>
    <row r="3382" spans="1:20" ht="23.25">
      <c r="A3382" s="67" t="s">
        <v>134</v>
      </c>
      <c r="B3382" s="67" t="s">
        <v>9336</v>
      </c>
      <c r="C3382" s="118">
        <v>2724</v>
      </c>
      <c r="D3382" s="118" t="s">
        <v>5570</v>
      </c>
      <c r="E3382" s="118" t="s">
        <v>9236</v>
      </c>
      <c r="F3382" s="67" t="s">
        <v>136</v>
      </c>
      <c r="G3382" s="203">
        <v>0</v>
      </c>
      <c r="H3382" s="67" t="s">
        <v>162</v>
      </c>
      <c r="I3382" s="3">
        <v>0</v>
      </c>
      <c r="J3382" s="196">
        <v>44818</v>
      </c>
      <c r="K3382" s="67">
        <v>0</v>
      </c>
      <c r="L3382" s="123">
        <f t="shared" si="54"/>
        <v>35687</v>
      </c>
      <c r="M3382" s="118" t="s">
        <v>9236</v>
      </c>
      <c r="N3382" s="113" t="s">
        <v>9526</v>
      </c>
      <c r="S3382" s="118" t="s">
        <v>139</v>
      </c>
      <c r="T3382" s="67" t="s">
        <v>140</v>
      </c>
    </row>
    <row r="3383" spans="1:20" ht="23.25">
      <c r="A3383" s="67" t="s">
        <v>134</v>
      </c>
      <c r="B3383" s="67" t="s">
        <v>9336</v>
      </c>
      <c r="C3383" s="118">
        <v>1212</v>
      </c>
      <c r="D3383" s="118" t="s">
        <v>5528</v>
      </c>
      <c r="E3383" s="118" t="s">
        <v>9237</v>
      </c>
      <c r="F3383" s="67" t="s">
        <v>136</v>
      </c>
      <c r="G3383" s="203">
        <v>0</v>
      </c>
      <c r="H3383" s="67" t="s">
        <v>162</v>
      </c>
      <c r="I3383" s="3">
        <v>0</v>
      </c>
      <c r="J3383" s="196">
        <v>44818</v>
      </c>
      <c r="K3383" s="67">
        <v>0</v>
      </c>
      <c r="L3383" s="123">
        <f t="shared" si="54"/>
        <v>35687</v>
      </c>
      <c r="M3383" s="118" t="s">
        <v>9237</v>
      </c>
      <c r="N3383" s="113" t="s">
        <v>9526</v>
      </c>
      <c r="S3383" s="118" t="s">
        <v>139</v>
      </c>
      <c r="T3383" s="67" t="s">
        <v>140</v>
      </c>
    </row>
    <row r="3384" spans="1:20" ht="23.25">
      <c r="A3384" s="67" t="s">
        <v>134</v>
      </c>
      <c r="B3384" s="67" t="s">
        <v>9336</v>
      </c>
      <c r="C3384" s="118">
        <v>2770</v>
      </c>
      <c r="D3384" s="118" t="s">
        <v>5521</v>
      </c>
      <c r="E3384" s="118" t="s">
        <v>9238</v>
      </c>
      <c r="F3384" s="67" t="s">
        <v>136</v>
      </c>
      <c r="G3384" s="203">
        <v>0</v>
      </c>
      <c r="H3384" s="67" t="s">
        <v>162</v>
      </c>
      <c r="I3384" s="3">
        <v>0</v>
      </c>
      <c r="J3384" s="196">
        <v>44818</v>
      </c>
      <c r="K3384" s="67">
        <v>0</v>
      </c>
      <c r="L3384" s="123">
        <f t="shared" si="54"/>
        <v>35687</v>
      </c>
      <c r="M3384" s="118" t="s">
        <v>9238</v>
      </c>
      <c r="N3384" s="113" t="s">
        <v>9526</v>
      </c>
      <c r="S3384" s="118" t="s">
        <v>139</v>
      </c>
      <c r="T3384" s="67" t="s">
        <v>140</v>
      </c>
    </row>
    <row r="3385" spans="1:20" ht="23.25">
      <c r="A3385" s="67" t="s">
        <v>134</v>
      </c>
      <c r="B3385" s="67" t="s">
        <v>9336</v>
      </c>
      <c r="C3385" s="118">
        <v>2802</v>
      </c>
      <c r="D3385" s="118" t="s">
        <v>5617</v>
      </c>
      <c r="E3385" s="118" t="s">
        <v>9239</v>
      </c>
      <c r="F3385" s="67" t="s">
        <v>136</v>
      </c>
      <c r="G3385" s="203">
        <v>0</v>
      </c>
      <c r="H3385" s="67" t="s">
        <v>162</v>
      </c>
      <c r="I3385" s="3">
        <v>0</v>
      </c>
      <c r="J3385" s="196">
        <v>44819</v>
      </c>
      <c r="K3385" s="67">
        <v>0</v>
      </c>
      <c r="L3385" s="123">
        <f t="shared" si="54"/>
        <v>35688</v>
      </c>
      <c r="M3385" s="118" t="s">
        <v>9239</v>
      </c>
      <c r="N3385" s="113" t="s">
        <v>9526</v>
      </c>
      <c r="S3385" s="118" t="s">
        <v>139</v>
      </c>
      <c r="T3385" s="67" t="s">
        <v>140</v>
      </c>
    </row>
    <row r="3386" spans="1:20" ht="23.25">
      <c r="A3386" s="67" t="s">
        <v>134</v>
      </c>
      <c r="B3386" s="67" t="s">
        <v>9336</v>
      </c>
      <c r="C3386" s="118">
        <v>2827</v>
      </c>
      <c r="D3386" s="118" t="s">
        <v>5482</v>
      </c>
      <c r="E3386" s="118" t="s">
        <v>9240</v>
      </c>
      <c r="F3386" s="67" t="s">
        <v>136</v>
      </c>
      <c r="G3386" s="203">
        <v>0</v>
      </c>
      <c r="H3386" s="67" t="s">
        <v>162</v>
      </c>
      <c r="I3386" s="3">
        <v>0</v>
      </c>
      <c r="J3386" s="196">
        <v>44819</v>
      </c>
      <c r="K3386" s="67">
        <v>0</v>
      </c>
      <c r="L3386" s="123">
        <f t="shared" si="54"/>
        <v>35688</v>
      </c>
      <c r="M3386" s="118" t="s">
        <v>9240</v>
      </c>
      <c r="N3386" s="113" t="s">
        <v>9526</v>
      </c>
      <c r="S3386" s="118" t="s">
        <v>139</v>
      </c>
      <c r="T3386" s="67" t="s">
        <v>140</v>
      </c>
    </row>
    <row r="3387" spans="1:20" ht="23.25">
      <c r="A3387" s="67" t="s">
        <v>134</v>
      </c>
      <c r="B3387" s="67" t="s">
        <v>9336</v>
      </c>
      <c r="C3387" s="118">
        <v>2830</v>
      </c>
      <c r="D3387" s="118" t="s">
        <v>5525</v>
      </c>
      <c r="E3387" s="118" t="s">
        <v>9241</v>
      </c>
      <c r="F3387" s="67" t="s">
        <v>136</v>
      </c>
      <c r="G3387" s="203">
        <v>0</v>
      </c>
      <c r="H3387" s="67" t="s">
        <v>162</v>
      </c>
      <c r="I3387" s="3">
        <v>0</v>
      </c>
      <c r="J3387" s="196">
        <v>39707</v>
      </c>
      <c r="K3387" s="67">
        <v>0</v>
      </c>
      <c r="L3387" s="123">
        <f t="shared" si="54"/>
        <v>30575</v>
      </c>
      <c r="M3387" s="118" t="s">
        <v>9241</v>
      </c>
      <c r="N3387" s="113" t="s">
        <v>9526</v>
      </c>
      <c r="S3387" s="118" t="s">
        <v>139</v>
      </c>
      <c r="T3387" s="67" t="s">
        <v>140</v>
      </c>
    </row>
    <row r="3388" spans="1:20" ht="23.25">
      <c r="A3388" s="67" t="s">
        <v>134</v>
      </c>
      <c r="B3388" s="67" t="s">
        <v>9336</v>
      </c>
      <c r="C3388" s="118">
        <v>2856</v>
      </c>
      <c r="D3388" s="118" t="s">
        <v>5503</v>
      </c>
      <c r="E3388" s="118" t="s">
        <v>9242</v>
      </c>
      <c r="F3388" s="67" t="s">
        <v>136</v>
      </c>
      <c r="G3388" s="203">
        <v>0</v>
      </c>
      <c r="H3388" s="67" t="s">
        <v>162</v>
      </c>
      <c r="I3388" s="3">
        <v>0</v>
      </c>
      <c r="J3388" s="196">
        <v>44820</v>
      </c>
      <c r="K3388" s="67">
        <v>0</v>
      </c>
      <c r="L3388" s="123">
        <f t="shared" si="54"/>
        <v>35689</v>
      </c>
      <c r="M3388" s="118" t="s">
        <v>9242</v>
      </c>
      <c r="N3388" s="113" t="s">
        <v>9526</v>
      </c>
      <c r="S3388" s="118" t="s">
        <v>139</v>
      </c>
      <c r="T3388" s="67" t="s">
        <v>140</v>
      </c>
    </row>
    <row r="3389" spans="1:20" ht="23.25">
      <c r="A3389" s="67" t="s">
        <v>134</v>
      </c>
      <c r="B3389" s="67" t="s">
        <v>9336</v>
      </c>
      <c r="C3389" s="118">
        <v>2857</v>
      </c>
      <c r="D3389" s="118" t="s">
        <v>5503</v>
      </c>
      <c r="E3389" s="118" t="s">
        <v>9243</v>
      </c>
      <c r="F3389" s="67" t="s">
        <v>136</v>
      </c>
      <c r="G3389" s="203">
        <v>0</v>
      </c>
      <c r="H3389" s="67" t="s">
        <v>162</v>
      </c>
      <c r="I3389" s="3">
        <v>0</v>
      </c>
      <c r="J3389" s="196">
        <v>44820</v>
      </c>
      <c r="K3389" s="67">
        <v>0</v>
      </c>
      <c r="L3389" s="123">
        <f t="shared" si="54"/>
        <v>35689</v>
      </c>
      <c r="M3389" s="118" t="s">
        <v>9243</v>
      </c>
      <c r="N3389" s="113" t="s">
        <v>9526</v>
      </c>
      <c r="S3389" s="118" t="s">
        <v>139</v>
      </c>
      <c r="T3389" s="67" t="s">
        <v>140</v>
      </c>
    </row>
    <row r="3390" spans="1:20" ht="23.25">
      <c r="A3390" s="67" t="s">
        <v>134</v>
      </c>
      <c r="B3390" s="67" t="s">
        <v>9336</v>
      </c>
      <c r="C3390" s="118">
        <v>2204</v>
      </c>
      <c r="D3390" s="118" t="s">
        <v>9346</v>
      </c>
      <c r="E3390" s="118" t="s">
        <v>9244</v>
      </c>
      <c r="F3390" s="67" t="s">
        <v>136</v>
      </c>
      <c r="G3390" s="203">
        <v>0</v>
      </c>
      <c r="H3390" s="67" t="s">
        <v>162</v>
      </c>
      <c r="I3390" s="3">
        <v>0</v>
      </c>
      <c r="J3390" s="196">
        <v>44820</v>
      </c>
      <c r="K3390" s="67">
        <v>0</v>
      </c>
      <c r="L3390" s="123">
        <f t="shared" si="54"/>
        <v>35689</v>
      </c>
      <c r="M3390" s="118" t="s">
        <v>9244</v>
      </c>
      <c r="N3390" s="113" t="s">
        <v>9526</v>
      </c>
      <c r="S3390" s="118" t="s">
        <v>139</v>
      </c>
      <c r="T3390" s="67" t="s">
        <v>140</v>
      </c>
    </row>
    <row r="3391" spans="1:20" ht="23.25">
      <c r="A3391" s="67" t="s">
        <v>134</v>
      </c>
      <c r="B3391" s="67" t="s">
        <v>9336</v>
      </c>
      <c r="C3391" s="118">
        <v>3010</v>
      </c>
      <c r="D3391" s="118" t="s">
        <v>5683</v>
      </c>
      <c r="E3391" s="118" t="s">
        <v>9245</v>
      </c>
      <c r="F3391" s="67" t="s">
        <v>136</v>
      </c>
      <c r="G3391" s="203">
        <v>0</v>
      </c>
      <c r="H3391" s="67" t="s">
        <v>162</v>
      </c>
      <c r="I3391" s="3">
        <v>0</v>
      </c>
      <c r="J3391" s="196">
        <v>44821</v>
      </c>
      <c r="K3391" s="67">
        <v>0</v>
      </c>
      <c r="L3391" s="123">
        <f t="shared" si="54"/>
        <v>35690</v>
      </c>
      <c r="M3391" s="118" t="s">
        <v>9245</v>
      </c>
      <c r="N3391" s="113" t="s">
        <v>9526</v>
      </c>
      <c r="S3391" s="118" t="s">
        <v>139</v>
      </c>
      <c r="T3391" s="67" t="s">
        <v>140</v>
      </c>
    </row>
    <row r="3392" spans="1:20" ht="23.25">
      <c r="A3392" s="67" t="s">
        <v>134</v>
      </c>
      <c r="B3392" s="67" t="s">
        <v>9336</v>
      </c>
      <c r="C3392" s="118">
        <v>3054</v>
      </c>
      <c r="D3392" s="118" t="s">
        <v>5667</v>
      </c>
      <c r="E3392" s="118" t="s">
        <v>9246</v>
      </c>
      <c r="F3392" s="67" t="s">
        <v>136</v>
      </c>
      <c r="G3392" s="203">
        <v>0</v>
      </c>
      <c r="H3392" s="67" t="s">
        <v>162</v>
      </c>
      <c r="I3392" s="3">
        <v>0</v>
      </c>
      <c r="J3392" s="196">
        <v>44826</v>
      </c>
      <c r="K3392" s="67">
        <v>0</v>
      </c>
      <c r="L3392" s="123">
        <f t="shared" si="54"/>
        <v>35695</v>
      </c>
      <c r="M3392" s="118" t="s">
        <v>9246</v>
      </c>
      <c r="N3392" s="113" t="s">
        <v>9526</v>
      </c>
      <c r="S3392" s="118" t="s">
        <v>139</v>
      </c>
      <c r="T3392" s="67" t="s">
        <v>140</v>
      </c>
    </row>
    <row r="3393" spans="1:20" ht="23.25">
      <c r="A3393" s="67" t="s">
        <v>134</v>
      </c>
      <c r="B3393" s="67" t="s">
        <v>9336</v>
      </c>
      <c r="C3393" s="118">
        <v>3063</v>
      </c>
      <c r="D3393" s="118" t="s">
        <v>5676</v>
      </c>
      <c r="E3393" s="118" t="s">
        <v>9247</v>
      </c>
      <c r="F3393" s="67" t="s">
        <v>136</v>
      </c>
      <c r="G3393" s="203">
        <v>0</v>
      </c>
      <c r="H3393" s="67" t="s">
        <v>162</v>
      </c>
      <c r="I3393" s="3">
        <v>0</v>
      </c>
      <c r="J3393" s="196">
        <v>44826</v>
      </c>
      <c r="K3393" s="67">
        <v>0</v>
      </c>
      <c r="L3393" s="123">
        <f t="shared" si="54"/>
        <v>35695</v>
      </c>
      <c r="M3393" s="118" t="s">
        <v>9247</v>
      </c>
      <c r="N3393" s="113" t="s">
        <v>9526</v>
      </c>
      <c r="S3393" s="118" t="s">
        <v>139</v>
      </c>
      <c r="T3393" s="67" t="s">
        <v>140</v>
      </c>
    </row>
    <row r="3394" spans="1:20" ht="23.25">
      <c r="A3394" s="67" t="s">
        <v>134</v>
      </c>
      <c r="B3394" s="67" t="s">
        <v>9336</v>
      </c>
      <c r="C3394" s="118">
        <v>3065</v>
      </c>
      <c r="D3394" s="118" t="s">
        <v>9516</v>
      </c>
      <c r="E3394" s="118" t="s">
        <v>9248</v>
      </c>
      <c r="F3394" s="67" t="s">
        <v>9525</v>
      </c>
      <c r="G3394" s="203">
        <v>0</v>
      </c>
      <c r="H3394" s="67" t="s">
        <v>162</v>
      </c>
      <c r="I3394" s="3">
        <v>0</v>
      </c>
      <c r="J3394" s="196">
        <v>44826</v>
      </c>
      <c r="K3394" s="67">
        <v>0</v>
      </c>
      <c r="L3394" s="123">
        <f t="shared" si="54"/>
        <v>35695</v>
      </c>
      <c r="M3394" s="118" t="s">
        <v>9248</v>
      </c>
      <c r="N3394" s="113" t="s">
        <v>9526</v>
      </c>
      <c r="S3394" s="118" t="s">
        <v>139</v>
      </c>
      <c r="T3394" s="67" t="s">
        <v>140</v>
      </c>
    </row>
    <row r="3395" spans="1:20" ht="23.25">
      <c r="A3395" s="67" t="s">
        <v>134</v>
      </c>
      <c r="B3395" s="67" t="s">
        <v>9336</v>
      </c>
      <c r="C3395" s="118">
        <v>3068</v>
      </c>
      <c r="D3395" s="118" t="s">
        <v>5570</v>
      </c>
      <c r="E3395" s="118" t="s">
        <v>9249</v>
      </c>
      <c r="F3395" s="67" t="s">
        <v>136</v>
      </c>
      <c r="G3395" s="203">
        <v>0</v>
      </c>
      <c r="H3395" s="67" t="s">
        <v>162</v>
      </c>
      <c r="I3395" s="3">
        <v>0</v>
      </c>
      <c r="J3395" s="196">
        <v>44826</v>
      </c>
      <c r="K3395" s="67">
        <v>0</v>
      </c>
      <c r="L3395" s="123">
        <f t="shared" si="54"/>
        <v>35695</v>
      </c>
      <c r="M3395" s="118" t="s">
        <v>9249</v>
      </c>
      <c r="N3395" s="113" t="s">
        <v>9526</v>
      </c>
      <c r="S3395" s="118" t="s">
        <v>139</v>
      </c>
      <c r="T3395" s="67" t="s">
        <v>140</v>
      </c>
    </row>
    <row r="3396" spans="1:20" ht="23.25">
      <c r="A3396" s="67" t="s">
        <v>134</v>
      </c>
      <c r="B3396" s="67" t="s">
        <v>9336</v>
      </c>
      <c r="C3396" s="118">
        <v>3094</v>
      </c>
      <c r="D3396" s="118" t="s">
        <v>5516</v>
      </c>
      <c r="E3396" s="118" t="s">
        <v>9250</v>
      </c>
      <c r="F3396" s="67" t="s">
        <v>9525</v>
      </c>
      <c r="G3396" s="203">
        <v>0</v>
      </c>
      <c r="H3396" s="67" t="s">
        <v>162</v>
      </c>
      <c r="I3396" s="3">
        <v>0</v>
      </c>
      <c r="J3396" s="196">
        <v>44827</v>
      </c>
      <c r="K3396" s="67">
        <v>0</v>
      </c>
      <c r="L3396" s="123">
        <f t="shared" si="54"/>
        <v>35696</v>
      </c>
      <c r="M3396" s="118" t="s">
        <v>9250</v>
      </c>
      <c r="N3396" s="113" t="s">
        <v>9526</v>
      </c>
      <c r="S3396" s="118" t="s">
        <v>139</v>
      </c>
      <c r="T3396" s="67" t="s">
        <v>140</v>
      </c>
    </row>
    <row r="3397" spans="1:20" ht="23.25">
      <c r="A3397" s="67" t="s">
        <v>134</v>
      </c>
      <c r="B3397" s="67" t="s">
        <v>9336</v>
      </c>
      <c r="C3397" s="118">
        <v>3121</v>
      </c>
      <c r="D3397" s="118" t="s">
        <v>5525</v>
      </c>
      <c r="E3397" s="118" t="s">
        <v>9251</v>
      </c>
      <c r="F3397" s="67" t="s">
        <v>136</v>
      </c>
      <c r="G3397" s="203">
        <v>0</v>
      </c>
      <c r="H3397" s="67" t="s">
        <v>162</v>
      </c>
      <c r="I3397" s="3">
        <v>0</v>
      </c>
      <c r="J3397" s="196">
        <v>44827</v>
      </c>
      <c r="K3397" s="67">
        <v>0</v>
      </c>
      <c r="L3397" s="123">
        <f t="shared" si="54"/>
        <v>35696</v>
      </c>
      <c r="M3397" s="118" t="s">
        <v>9251</v>
      </c>
      <c r="N3397" s="113" t="s">
        <v>9526</v>
      </c>
      <c r="S3397" s="118" t="s">
        <v>139</v>
      </c>
      <c r="T3397" s="67" t="s">
        <v>140</v>
      </c>
    </row>
    <row r="3398" spans="1:20" ht="23.25">
      <c r="A3398" s="67" t="s">
        <v>134</v>
      </c>
      <c r="B3398" s="67" t="s">
        <v>9336</v>
      </c>
      <c r="C3398" s="118">
        <v>3209</v>
      </c>
      <c r="D3398" s="118" t="s">
        <v>5504</v>
      </c>
      <c r="E3398" s="118" t="s">
        <v>9252</v>
      </c>
      <c r="F3398" s="67" t="s">
        <v>136</v>
      </c>
      <c r="G3398" s="203">
        <v>0</v>
      </c>
      <c r="H3398" s="67" t="s">
        <v>162</v>
      </c>
      <c r="I3398" s="3">
        <v>0</v>
      </c>
      <c r="J3398" s="196">
        <v>44827</v>
      </c>
      <c r="K3398" s="67">
        <v>0</v>
      </c>
      <c r="L3398" s="123">
        <f t="shared" si="54"/>
        <v>35696</v>
      </c>
      <c r="M3398" s="118" t="s">
        <v>9252</v>
      </c>
      <c r="N3398" s="113" t="s">
        <v>9526</v>
      </c>
      <c r="S3398" s="118" t="s">
        <v>139</v>
      </c>
      <c r="T3398" s="67" t="s">
        <v>140</v>
      </c>
    </row>
    <row r="3399" spans="1:20" ht="23.25">
      <c r="A3399" s="67" t="s">
        <v>134</v>
      </c>
      <c r="B3399" s="67" t="s">
        <v>9336</v>
      </c>
      <c r="C3399" s="118">
        <v>3217</v>
      </c>
      <c r="D3399" s="118" t="s">
        <v>5636</v>
      </c>
      <c r="E3399" s="118" t="s">
        <v>9253</v>
      </c>
      <c r="F3399" s="67" t="s">
        <v>9525</v>
      </c>
      <c r="G3399" s="203">
        <v>0</v>
      </c>
      <c r="H3399" s="67" t="s">
        <v>162</v>
      </c>
      <c r="I3399" s="3">
        <v>0</v>
      </c>
      <c r="J3399" s="196">
        <v>44835</v>
      </c>
      <c r="K3399" s="67">
        <v>0</v>
      </c>
      <c r="L3399" s="123">
        <f t="shared" si="54"/>
        <v>35704</v>
      </c>
      <c r="M3399" s="118" t="s">
        <v>9253</v>
      </c>
      <c r="N3399" s="113" t="s">
        <v>9526</v>
      </c>
      <c r="S3399" s="118" t="s">
        <v>139</v>
      </c>
      <c r="T3399" s="67" t="s">
        <v>140</v>
      </c>
    </row>
    <row r="3400" spans="1:20" ht="23.25">
      <c r="A3400" s="67" t="s">
        <v>134</v>
      </c>
      <c r="B3400" s="67" t="s">
        <v>9336</v>
      </c>
      <c r="C3400" s="118">
        <v>3219</v>
      </c>
      <c r="D3400" s="118" t="s">
        <v>9344</v>
      </c>
      <c r="E3400" s="118" t="s">
        <v>9254</v>
      </c>
      <c r="F3400" s="67" t="s">
        <v>9525</v>
      </c>
      <c r="G3400" s="203">
        <v>0</v>
      </c>
      <c r="H3400" s="67" t="s">
        <v>162</v>
      </c>
      <c r="I3400" s="3">
        <v>0</v>
      </c>
      <c r="J3400" s="196">
        <v>44891</v>
      </c>
      <c r="K3400" s="67">
        <v>0</v>
      </c>
      <c r="L3400" s="123">
        <f t="shared" si="54"/>
        <v>35760</v>
      </c>
      <c r="M3400" s="118" t="s">
        <v>9254</v>
      </c>
      <c r="N3400" s="113" t="s">
        <v>9526</v>
      </c>
      <c r="S3400" s="118" t="s">
        <v>139</v>
      </c>
      <c r="T3400" s="67" t="s">
        <v>140</v>
      </c>
    </row>
    <row r="3401" spans="1:20" ht="23.25">
      <c r="A3401" s="67" t="s">
        <v>134</v>
      </c>
      <c r="B3401" s="67" t="s">
        <v>9336</v>
      </c>
      <c r="C3401" s="118">
        <v>3221</v>
      </c>
      <c r="D3401" s="118" t="s">
        <v>9517</v>
      </c>
      <c r="E3401" s="118" t="s">
        <v>9255</v>
      </c>
      <c r="F3401" s="67" t="s">
        <v>9525</v>
      </c>
      <c r="G3401" s="203">
        <v>0</v>
      </c>
      <c r="H3401" s="67" t="s">
        <v>162</v>
      </c>
      <c r="I3401" s="3">
        <v>0</v>
      </c>
      <c r="J3401" s="196">
        <v>44846</v>
      </c>
      <c r="K3401" s="67">
        <v>0</v>
      </c>
      <c r="L3401" s="123">
        <f t="shared" si="54"/>
        <v>35715</v>
      </c>
      <c r="M3401" s="118" t="s">
        <v>9255</v>
      </c>
      <c r="N3401" s="113" t="s">
        <v>9526</v>
      </c>
      <c r="S3401" s="118" t="s">
        <v>139</v>
      </c>
      <c r="T3401" s="67" t="s">
        <v>140</v>
      </c>
    </row>
    <row r="3402" spans="1:20" ht="23.25">
      <c r="A3402" s="67" t="s">
        <v>134</v>
      </c>
      <c r="B3402" s="67" t="s">
        <v>9336</v>
      </c>
      <c r="C3402" s="118">
        <v>3222</v>
      </c>
      <c r="D3402" s="118" t="s">
        <v>6038</v>
      </c>
      <c r="E3402" s="118" t="s">
        <v>9256</v>
      </c>
      <c r="F3402" s="67" t="s">
        <v>9525</v>
      </c>
      <c r="G3402" s="203">
        <v>0</v>
      </c>
      <c r="H3402" s="67" t="s">
        <v>162</v>
      </c>
      <c r="I3402" s="3">
        <v>0</v>
      </c>
      <c r="J3402" s="196">
        <v>44846</v>
      </c>
      <c r="K3402" s="67">
        <v>0</v>
      </c>
      <c r="L3402" s="123">
        <f t="shared" si="54"/>
        <v>35715</v>
      </c>
      <c r="M3402" s="118" t="s">
        <v>9256</v>
      </c>
      <c r="N3402" s="113" t="s">
        <v>9526</v>
      </c>
      <c r="S3402" s="118" t="s">
        <v>139</v>
      </c>
      <c r="T3402" s="67" t="s">
        <v>140</v>
      </c>
    </row>
    <row r="3403" spans="1:20" ht="23.25">
      <c r="A3403" s="67" t="s">
        <v>134</v>
      </c>
      <c r="B3403" s="67" t="s">
        <v>9336</v>
      </c>
      <c r="C3403" s="118">
        <v>3223</v>
      </c>
      <c r="D3403" s="118" t="s">
        <v>9518</v>
      </c>
      <c r="E3403" s="118" t="s">
        <v>9257</v>
      </c>
      <c r="F3403" s="67" t="s">
        <v>136</v>
      </c>
      <c r="G3403" s="203">
        <v>0</v>
      </c>
      <c r="H3403" s="67" t="s">
        <v>162</v>
      </c>
      <c r="I3403" s="3">
        <v>0</v>
      </c>
      <c r="J3403" s="196">
        <v>39707</v>
      </c>
      <c r="K3403" s="67">
        <v>0</v>
      </c>
      <c r="L3403" s="123">
        <f t="shared" si="54"/>
        <v>30575</v>
      </c>
      <c r="M3403" s="118" t="s">
        <v>9257</v>
      </c>
      <c r="N3403" s="113" t="s">
        <v>9526</v>
      </c>
      <c r="S3403" s="118" t="s">
        <v>139</v>
      </c>
      <c r="T3403" s="67" t="s">
        <v>140</v>
      </c>
    </row>
    <row r="3404" spans="1:20" ht="23.25">
      <c r="A3404" s="67" t="s">
        <v>134</v>
      </c>
      <c r="B3404" s="67" t="s">
        <v>9336</v>
      </c>
      <c r="C3404" s="118">
        <v>3247</v>
      </c>
      <c r="D3404" s="118" t="s">
        <v>5667</v>
      </c>
      <c r="E3404" s="118" t="s">
        <v>1509</v>
      </c>
      <c r="F3404" s="67" t="s">
        <v>136</v>
      </c>
      <c r="G3404" s="203">
        <v>0</v>
      </c>
      <c r="H3404" s="67" t="s">
        <v>162</v>
      </c>
      <c r="I3404" s="3">
        <v>0</v>
      </c>
      <c r="J3404" s="196">
        <v>44875</v>
      </c>
      <c r="K3404" s="67">
        <v>0</v>
      </c>
      <c r="L3404" s="123">
        <f t="shared" si="54"/>
        <v>35744</v>
      </c>
      <c r="M3404" s="118" t="s">
        <v>1509</v>
      </c>
      <c r="N3404" s="113" t="s">
        <v>9526</v>
      </c>
      <c r="S3404" s="118" t="s">
        <v>139</v>
      </c>
      <c r="T3404" s="67" t="s">
        <v>140</v>
      </c>
    </row>
    <row r="3405" spans="1:20" ht="23.25">
      <c r="A3405" s="67" t="s">
        <v>134</v>
      </c>
      <c r="B3405" s="67" t="s">
        <v>9336</v>
      </c>
      <c r="C3405" s="118">
        <v>3273</v>
      </c>
      <c r="D3405" s="118" t="s">
        <v>5522</v>
      </c>
      <c r="E3405" s="118" t="s">
        <v>9258</v>
      </c>
      <c r="F3405" s="67" t="s">
        <v>9525</v>
      </c>
      <c r="G3405" s="203">
        <v>0</v>
      </c>
      <c r="H3405" s="67" t="s">
        <v>162</v>
      </c>
      <c r="I3405" s="3">
        <v>0</v>
      </c>
      <c r="J3405" s="196">
        <v>44881</v>
      </c>
      <c r="K3405" s="67">
        <v>0</v>
      </c>
      <c r="L3405" s="123">
        <f t="shared" si="54"/>
        <v>35750</v>
      </c>
      <c r="M3405" s="118" t="s">
        <v>9258</v>
      </c>
      <c r="N3405" s="113" t="s">
        <v>9526</v>
      </c>
      <c r="S3405" s="118" t="s">
        <v>139</v>
      </c>
      <c r="T3405" s="67" t="s">
        <v>140</v>
      </c>
    </row>
    <row r="3406" spans="1:20" ht="23.25">
      <c r="A3406" s="67" t="s">
        <v>134</v>
      </c>
      <c r="B3406" s="67" t="s">
        <v>9336</v>
      </c>
      <c r="C3406" s="118">
        <v>3355</v>
      </c>
      <c r="D3406" s="118" t="s">
        <v>5595</v>
      </c>
      <c r="E3406" s="118" t="s">
        <v>9259</v>
      </c>
      <c r="F3406" s="67" t="s">
        <v>9525</v>
      </c>
      <c r="G3406" s="203">
        <v>0</v>
      </c>
      <c r="H3406" s="67" t="s">
        <v>162</v>
      </c>
      <c r="I3406" s="3">
        <v>0</v>
      </c>
      <c r="J3406" s="196">
        <v>44881</v>
      </c>
      <c r="K3406" s="67">
        <v>0</v>
      </c>
      <c r="L3406" s="123">
        <f t="shared" si="54"/>
        <v>35750</v>
      </c>
      <c r="M3406" s="118" t="s">
        <v>9259</v>
      </c>
      <c r="N3406" s="113" t="s">
        <v>9526</v>
      </c>
      <c r="S3406" s="118" t="s">
        <v>139</v>
      </c>
      <c r="T3406" s="67" t="s">
        <v>140</v>
      </c>
    </row>
    <row r="3407" spans="1:20" ht="23.25">
      <c r="A3407" s="67" t="s">
        <v>134</v>
      </c>
      <c r="B3407" s="67" t="s">
        <v>9336</v>
      </c>
      <c r="C3407" s="118">
        <v>2362</v>
      </c>
      <c r="D3407" s="118" t="s">
        <v>5485</v>
      </c>
      <c r="E3407" s="118" t="s">
        <v>6096</v>
      </c>
      <c r="F3407" s="67" t="s">
        <v>9525</v>
      </c>
      <c r="G3407" s="203">
        <v>0</v>
      </c>
      <c r="H3407" s="67" t="s">
        <v>162</v>
      </c>
      <c r="I3407" s="3">
        <v>0</v>
      </c>
      <c r="J3407" s="196">
        <v>44875</v>
      </c>
      <c r="K3407" s="67">
        <v>0</v>
      </c>
      <c r="L3407" s="123">
        <f t="shared" si="54"/>
        <v>35744</v>
      </c>
      <c r="M3407" s="118" t="s">
        <v>6096</v>
      </c>
      <c r="N3407" s="113" t="s">
        <v>9526</v>
      </c>
      <c r="S3407" s="118" t="s">
        <v>139</v>
      </c>
      <c r="T3407" s="67" t="s">
        <v>140</v>
      </c>
    </row>
    <row r="3408" spans="1:20" ht="23.25">
      <c r="A3408" s="67" t="s">
        <v>134</v>
      </c>
      <c r="B3408" s="67" t="s">
        <v>9336</v>
      </c>
      <c r="C3408" s="118">
        <v>2351</v>
      </c>
      <c r="D3408" s="118" t="s">
        <v>5687</v>
      </c>
      <c r="E3408" s="118" t="s">
        <v>9260</v>
      </c>
      <c r="F3408" s="67" t="s">
        <v>136</v>
      </c>
      <c r="G3408" s="203">
        <v>0</v>
      </c>
      <c r="H3408" s="67" t="s">
        <v>162</v>
      </c>
      <c r="I3408" s="3">
        <v>0</v>
      </c>
      <c r="J3408" s="196">
        <v>44875</v>
      </c>
      <c r="K3408" s="67">
        <v>0</v>
      </c>
      <c r="L3408" s="123">
        <f t="shared" si="54"/>
        <v>35744</v>
      </c>
      <c r="M3408" s="118" t="s">
        <v>9260</v>
      </c>
      <c r="N3408" s="113" t="s">
        <v>9526</v>
      </c>
      <c r="S3408" s="118" t="s">
        <v>139</v>
      </c>
      <c r="T3408" s="67" t="s">
        <v>140</v>
      </c>
    </row>
    <row r="3409" spans="1:20" ht="23.25">
      <c r="A3409" s="67" t="s">
        <v>134</v>
      </c>
      <c r="B3409" s="67" t="s">
        <v>9336</v>
      </c>
      <c r="C3409" s="118">
        <v>40</v>
      </c>
      <c r="D3409" s="118" t="s">
        <v>5490</v>
      </c>
      <c r="E3409" s="118" t="s">
        <v>9261</v>
      </c>
      <c r="F3409" s="67" t="s">
        <v>136</v>
      </c>
      <c r="G3409" s="203">
        <v>0</v>
      </c>
      <c r="H3409" s="67" t="s">
        <v>162</v>
      </c>
      <c r="I3409" s="3">
        <v>0</v>
      </c>
      <c r="J3409" s="196">
        <v>44881</v>
      </c>
      <c r="K3409" s="67">
        <v>0</v>
      </c>
      <c r="L3409" s="123">
        <f t="shared" si="54"/>
        <v>35750</v>
      </c>
      <c r="M3409" s="118" t="s">
        <v>9261</v>
      </c>
      <c r="N3409" s="113" t="s">
        <v>9526</v>
      </c>
      <c r="S3409" s="118" t="s">
        <v>139</v>
      </c>
      <c r="T3409" s="67" t="s">
        <v>140</v>
      </c>
    </row>
    <row r="3410" spans="1:20" ht="23.25">
      <c r="A3410" s="67" t="s">
        <v>134</v>
      </c>
      <c r="B3410" s="67" t="s">
        <v>9336</v>
      </c>
      <c r="C3410" s="118">
        <v>1478</v>
      </c>
      <c r="D3410" s="118" t="s">
        <v>5490</v>
      </c>
      <c r="E3410" s="118" t="s">
        <v>9262</v>
      </c>
      <c r="F3410" s="67" t="s">
        <v>9525</v>
      </c>
      <c r="G3410" s="203">
        <v>0</v>
      </c>
      <c r="H3410" s="67" t="s">
        <v>162</v>
      </c>
      <c r="I3410" s="3">
        <v>0</v>
      </c>
      <c r="J3410" s="196">
        <v>44881</v>
      </c>
      <c r="K3410" s="67">
        <v>0</v>
      </c>
      <c r="L3410" s="123">
        <f t="shared" si="54"/>
        <v>35750</v>
      </c>
      <c r="M3410" s="118" t="s">
        <v>9262</v>
      </c>
      <c r="N3410" s="113" t="s">
        <v>9526</v>
      </c>
      <c r="S3410" s="118" t="s">
        <v>139</v>
      </c>
      <c r="T3410" s="67" t="s">
        <v>140</v>
      </c>
    </row>
    <row r="3411" spans="1:20" ht="23.25">
      <c r="A3411" s="67" t="s">
        <v>134</v>
      </c>
      <c r="B3411" s="67" t="s">
        <v>9336</v>
      </c>
      <c r="C3411" s="118">
        <v>207</v>
      </c>
      <c r="D3411" s="118" t="s">
        <v>172</v>
      </c>
      <c r="E3411" s="118" t="s">
        <v>9263</v>
      </c>
      <c r="F3411" s="67" t="s">
        <v>136</v>
      </c>
      <c r="G3411" s="203">
        <v>0</v>
      </c>
      <c r="H3411" s="67" t="s">
        <v>162</v>
      </c>
      <c r="I3411" s="3">
        <v>0</v>
      </c>
      <c r="J3411" s="196">
        <v>44884</v>
      </c>
      <c r="K3411" s="67">
        <v>0</v>
      </c>
      <c r="L3411" s="123">
        <f t="shared" si="54"/>
        <v>35753</v>
      </c>
      <c r="M3411" s="118" t="s">
        <v>9263</v>
      </c>
      <c r="N3411" s="113" t="s">
        <v>9526</v>
      </c>
      <c r="S3411" s="118" t="s">
        <v>139</v>
      </c>
      <c r="T3411" s="67" t="s">
        <v>140</v>
      </c>
    </row>
    <row r="3412" spans="1:20" ht="23.25">
      <c r="A3412" s="67" t="s">
        <v>134</v>
      </c>
      <c r="B3412" s="67" t="s">
        <v>9336</v>
      </c>
      <c r="C3412" s="118">
        <v>213</v>
      </c>
      <c r="D3412" s="118" t="s">
        <v>9519</v>
      </c>
      <c r="E3412" s="118" t="s">
        <v>9264</v>
      </c>
      <c r="F3412" s="67" t="s">
        <v>136</v>
      </c>
      <c r="G3412" s="203">
        <v>0</v>
      </c>
      <c r="H3412" s="67" t="s">
        <v>162</v>
      </c>
      <c r="I3412" s="3">
        <v>0</v>
      </c>
      <c r="J3412" s="196">
        <v>44888</v>
      </c>
      <c r="K3412" s="67">
        <v>0</v>
      </c>
      <c r="L3412" s="123">
        <f t="shared" si="54"/>
        <v>35757</v>
      </c>
      <c r="M3412" s="118" t="s">
        <v>9264</v>
      </c>
      <c r="N3412" s="113" t="s">
        <v>9526</v>
      </c>
      <c r="S3412" s="118" t="s">
        <v>139</v>
      </c>
      <c r="T3412" s="67" t="s">
        <v>140</v>
      </c>
    </row>
    <row r="3413" spans="1:20" ht="23.25">
      <c r="A3413" s="67" t="s">
        <v>134</v>
      </c>
      <c r="B3413" s="67" t="s">
        <v>9336</v>
      </c>
      <c r="C3413" s="118">
        <v>230</v>
      </c>
      <c r="D3413" s="118" t="s">
        <v>9344</v>
      </c>
      <c r="E3413" s="118" t="s">
        <v>9265</v>
      </c>
      <c r="F3413" s="67" t="s">
        <v>136</v>
      </c>
      <c r="G3413" s="203">
        <v>0</v>
      </c>
      <c r="H3413" s="67" t="s">
        <v>162</v>
      </c>
      <c r="I3413" s="3">
        <v>0</v>
      </c>
      <c r="J3413" s="196">
        <v>44888</v>
      </c>
      <c r="K3413" s="67">
        <v>0</v>
      </c>
      <c r="L3413" s="123">
        <f t="shared" si="54"/>
        <v>35757</v>
      </c>
      <c r="M3413" s="118" t="s">
        <v>9265</v>
      </c>
      <c r="N3413" s="113" t="s">
        <v>9526</v>
      </c>
      <c r="S3413" s="118" t="s">
        <v>139</v>
      </c>
      <c r="T3413" s="67" t="s">
        <v>140</v>
      </c>
    </row>
    <row r="3414" spans="1:20" ht="23.25">
      <c r="A3414" s="67" t="s">
        <v>134</v>
      </c>
      <c r="B3414" s="67" t="s">
        <v>9336</v>
      </c>
      <c r="C3414" s="118">
        <v>232</v>
      </c>
      <c r="D3414" s="118" t="s">
        <v>5539</v>
      </c>
      <c r="E3414" s="118" t="s">
        <v>9266</v>
      </c>
      <c r="F3414" s="67" t="s">
        <v>9525</v>
      </c>
      <c r="G3414" s="203">
        <v>0</v>
      </c>
      <c r="H3414" s="67" t="s">
        <v>162</v>
      </c>
      <c r="I3414" s="3">
        <v>0</v>
      </c>
      <c r="J3414" s="196">
        <v>44888</v>
      </c>
      <c r="K3414" s="67">
        <v>0</v>
      </c>
      <c r="L3414" s="123">
        <f t="shared" si="54"/>
        <v>35757</v>
      </c>
      <c r="M3414" s="118" t="s">
        <v>9266</v>
      </c>
      <c r="N3414" s="113" t="s">
        <v>9526</v>
      </c>
      <c r="S3414" s="118" t="s">
        <v>139</v>
      </c>
      <c r="T3414" s="67" t="s">
        <v>140</v>
      </c>
    </row>
    <row r="3415" spans="1:20" ht="23.25">
      <c r="A3415" s="67" t="s">
        <v>134</v>
      </c>
      <c r="B3415" s="67" t="s">
        <v>9336</v>
      </c>
      <c r="C3415" s="118">
        <v>250</v>
      </c>
      <c r="D3415" s="118" t="s">
        <v>172</v>
      </c>
      <c r="E3415" s="118" t="s">
        <v>9267</v>
      </c>
      <c r="F3415" s="67" t="s">
        <v>136</v>
      </c>
      <c r="G3415" s="203">
        <v>0</v>
      </c>
      <c r="H3415" s="67" t="s">
        <v>162</v>
      </c>
      <c r="I3415" s="3">
        <v>0</v>
      </c>
      <c r="J3415" s="196">
        <v>44888</v>
      </c>
      <c r="K3415" s="67">
        <v>0</v>
      </c>
      <c r="L3415" s="123">
        <f t="shared" si="54"/>
        <v>35757</v>
      </c>
      <c r="M3415" s="118" t="s">
        <v>9267</v>
      </c>
      <c r="N3415" s="113" t="s">
        <v>9526</v>
      </c>
      <c r="S3415" s="118" t="s">
        <v>139</v>
      </c>
      <c r="T3415" s="67" t="s">
        <v>140</v>
      </c>
    </row>
    <row r="3416" spans="1:20" ht="23.25">
      <c r="A3416" s="67" t="s">
        <v>134</v>
      </c>
      <c r="B3416" s="67" t="s">
        <v>9336</v>
      </c>
      <c r="C3416" s="118">
        <v>282</v>
      </c>
      <c r="D3416" s="118" t="s">
        <v>170</v>
      </c>
      <c r="E3416" s="118" t="s">
        <v>9268</v>
      </c>
      <c r="F3416" s="67" t="s">
        <v>136</v>
      </c>
      <c r="G3416" s="203">
        <v>0</v>
      </c>
      <c r="H3416" s="67" t="s">
        <v>162</v>
      </c>
      <c r="I3416" s="3">
        <v>0</v>
      </c>
      <c r="J3416" s="196">
        <v>44889</v>
      </c>
      <c r="K3416" s="67">
        <v>0</v>
      </c>
      <c r="L3416" s="123">
        <f t="shared" si="54"/>
        <v>35758</v>
      </c>
      <c r="M3416" s="118" t="s">
        <v>9268</v>
      </c>
      <c r="N3416" s="113" t="s">
        <v>9526</v>
      </c>
      <c r="S3416" s="118" t="s">
        <v>139</v>
      </c>
      <c r="T3416" s="67" t="s">
        <v>140</v>
      </c>
    </row>
    <row r="3417" spans="1:20" ht="23.25">
      <c r="A3417" s="67" t="s">
        <v>134</v>
      </c>
      <c r="B3417" s="67" t="s">
        <v>9336</v>
      </c>
      <c r="C3417" s="118">
        <v>1644</v>
      </c>
      <c r="D3417" s="118" t="s">
        <v>172</v>
      </c>
      <c r="E3417" s="118" t="s">
        <v>9269</v>
      </c>
      <c r="F3417" s="67" t="s">
        <v>9525</v>
      </c>
      <c r="G3417" s="203">
        <v>0</v>
      </c>
      <c r="H3417" s="67" t="s">
        <v>162</v>
      </c>
      <c r="I3417" s="3">
        <v>0</v>
      </c>
      <c r="J3417" s="196">
        <v>44889</v>
      </c>
      <c r="K3417" s="67">
        <v>0</v>
      </c>
      <c r="L3417" s="123">
        <f t="shared" si="54"/>
        <v>35758</v>
      </c>
      <c r="M3417" s="118" t="s">
        <v>9269</v>
      </c>
      <c r="N3417" s="113" t="s">
        <v>9526</v>
      </c>
      <c r="S3417" s="118" t="s">
        <v>139</v>
      </c>
      <c r="T3417" s="67" t="s">
        <v>140</v>
      </c>
    </row>
    <row r="3418" spans="1:20" ht="23.25">
      <c r="A3418" s="67" t="s">
        <v>134</v>
      </c>
      <c r="B3418" s="67" t="s">
        <v>9336</v>
      </c>
      <c r="C3418" s="118">
        <v>4079</v>
      </c>
      <c r="D3418" s="118" t="s">
        <v>5503</v>
      </c>
      <c r="E3418" s="118" t="s">
        <v>9270</v>
      </c>
      <c r="F3418" s="67" t="s">
        <v>136</v>
      </c>
      <c r="G3418" s="203">
        <v>0</v>
      </c>
      <c r="H3418" s="67" t="s">
        <v>162</v>
      </c>
      <c r="I3418" s="3">
        <v>0</v>
      </c>
      <c r="J3418" s="196">
        <v>44889</v>
      </c>
      <c r="K3418" s="67">
        <v>0</v>
      </c>
      <c r="L3418" s="123">
        <f t="shared" si="54"/>
        <v>35758</v>
      </c>
      <c r="M3418" s="118" t="s">
        <v>9270</v>
      </c>
      <c r="N3418" s="113" t="s">
        <v>9526</v>
      </c>
      <c r="S3418" s="118" t="s">
        <v>139</v>
      </c>
      <c r="T3418" s="67" t="s">
        <v>140</v>
      </c>
    </row>
    <row r="3419" spans="1:20" ht="23.25">
      <c r="A3419" s="67" t="s">
        <v>134</v>
      </c>
      <c r="B3419" s="67" t="s">
        <v>9336</v>
      </c>
      <c r="C3419" s="118">
        <v>2526</v>
      </c>
      <c r="D3419" s="118" t="s">
        <v>172</v>
      </c>
      <c r="E3419" s="118" t="s">
        <v>9271</v>
      </c>
      <c r="F3419" s="67" t="s">
        <v>136</v>
      </c>
      <c r="G3419" s="203">
        <v>0</v>
      </c>
      <c r="H3419" s="67" t="s">
        <v>162</v>
      </c>
      <c r="I3419" s="3">
        <v>0</v>
      </c>
      <c r="J3419" s="196">
        <v>44889</v>
      </c>
      <c r="K3419" s="67">
        <v>0</v>
      </c>
      <c r="L3419" s="123">
        <f t="shared" si="54"/>
        <v>35758</v>
      </c>
      <c r="M3419" s="118" t="s">
        <v>9271</v>
      </c>
      <c r="N3419" s="113" t="s">
        <v>9526</v>
      </c>
      <c r="S3419" s="118" t="s">
        <v>139</v>
      </c>
      <c r="T3419" s="67" t="s">
        <v>140</v>
      </c>
    </row>
    <row r="3420" spans="1:20" ht="23.25">
      <c r="A3420" s="67" t="s">
        <v>134</v>
      </c>
      <c r="B3420" s="67" t="s">
        <v>9336</v>
      </c>
      <c r="C3420" s="118">
        <v>4504</v>
      </c>
      <c r="D3420" s="118" t="s">
        <v>5500</v>
      </c>
      <c r="E3420" s="118" t="s">
        <v>9272</v>
      </c>
      <c r="F3420" s="67" t="s">
        <v>136</v>
      </c>
      <c r="G3420" s="203">
        <v>0</v>
      </c>
      <c r="H3420" s="67" t="s">
        <v>162</v>
      </c>
      <c r="I3420" s="3">
        <v>0</v>
      </c>
      <c r="J3420" s="196">
        <v>44902</v>
      </c>
      <c r="K3420" s="67">
        <v>0</v>
      </c>
      <c r="L3420" s="123">
        <f t="shared" si="54"/>
        <v>35771</v>
      </c>
      <c r="M3420" s="118" t="s">
        <v>9272</v>
      </c>
      <c r="N3420" s="113" t="s">
        <v>9526</v>
      </c>
      <c r="S3420" s="118" t="s">
        <v>139</v>
      </c>
      <c r="T3420" s="67" t="s">
        <v>140</v>
      </c>
    </row>
    <row r="3421" spans="1:20" ht="23.25">
      <c r="A3421" s="67" t="s">
        <v>134</v>
      </c>
      <c r="B3421" s="67" t="s">
        <v>9336</v>
      </c>
      <c r="C3421" s="118">
        <v>4224</v>
      </c>
      <c r="D3421" s="118" t="s">
        <v>9386</v>
      </c>
      <c r="E3421" s="118" t="s">
        <v>9273</v>
      </c>
      <c r="F3421" s="67" t="s">
        <v>136</v>
      </c>
      <c r="G3421" s="203">
        <v>0</v>
      </c>
      <c r="H3421" s="67" t="s">
        <v>162</v>
      </c>
      <c r="I3421" s="3">
        <v>0</v>
      </c>
      <c r="J3421" s="196">
        <v>44922</v>
      </c>
      <c r="K3421" s="67">
        <v>0</v>
      </c>
      <c r="L3421" s="123">
        <f t="shared" si="54"/>
        <v>35791</v>
      </c>
      <c r="M3421" s="118" t="s">
        <v>9273</v>
      </c>
      <c r="N3421" s="113" t="s">
        <v>9526</v>
      </c>
      <c r="S3421" s="118" t="s">
        <v>139</v>
      </c>
      <c r="T3421" s="67" t="s">
        <v>140</v>
      </c>
    </row>
    <row r="3422" spans="1:20" ht="23.25">
      <c r="A3422" s="67" t="s">
        <v>134</v>
      </c>
      <c r="B3422" s="67" t="s">
        <v>9336</v>
      </c>
      <c r="C3422" s="118">
        <v>4517</v>
      </c>
      <c r="D3422" s="118" t="s">
        <v>5480</v>
      </c>
      <c r="E3422" s="118" t="s">
        <v>9274</v>
      </c>
      <c r="F3422" s="67" t="s">
        <v>136</v>
      </c>
      <c r="G3422" s="203">
        <v>0</v>
      </c>
      <c r="H3422" s="67" t="s">
        <v>162</v>
      </c>
      <c r="I3422" s="3">
        <v>0</v>
      </c>
      <c r="J3422" s="196">
        <v>44922</v>
      </c>
      <c r="K3422" s="67">
        <v>0</v>
      </c>
      <c r="L3422" s="123">
        <f t="shared" si="54"/>
        <v>35791</v>
      </c>
      <c r="M3422" s="118" t="s">
        <v>9274</v>
      </c>
      <c r="N3422" s="113" t="s">
        <v>9526</v>
      </c>
      <c r="S3422" s="118" t="s">
        <v>139</v>
      </c>
      <c r="T3422" s="67" t="s">
        <v>140</v>
      </c>
    </row>
    <row r="3423" spans="1:20" ht="23.25">
      <c r="A3423" s="67" t="s">
        <v>134</v>
      </c>
      <c r="B3423" s="67" t="s">
        <v>9336</v>
      </c>
      <c r="C3423" s="118">
        <v>4194</v>
      </c>
      <c r="D3423" s="118" t="s">
        <v>9386</v>
      </c>
      <c r="E3423" s="118" t="s">
        <v>9275</v>
      </c>
      <c r="F3423" s="67" t="s">
        <v>9525</v>
      </c>
      <c r="G3423" s="203">
        <v>0</v>
      </c>
      <c r="H3423" s="67" t="s">
        <v>162</v>
      </c>
      <c r="I3423" s="3">
        <v>0</v>
      </c>
      <c r="J3423" s="196">
        <v>39707</v>
      </c>
      <c r="K3423" s="67">
        <v>0</v>
      </c>
      <c r="L3423" s="123">
        <f t="shared" si="54"/>
        <v>30575</v>
      </c>
      <c r="M3423" s="118" t="s">
        <v>9275</v>
      </c>
      <c r="N3423" s="113" t="s">
        <v>9526</v>
      </c>
      <c r="S3423" s="118" t="s">
        <v>139</v>
      </c>
      <c r="T3423" s="67" t="s">
        <v>140</v>
      </c>
    </row>
    <row r="3424" spans="1:20" ht="23.25">
      <c r="A3424" s="67" t="s">
        <v>134</v>
      </c>
      <c r="B3424" s="67" t="s">
        <v>9336</v>
      </c>
      <c r="C3424" s="118">
        <v>4297</v>
      </c>
      <c r="D3424" s="118" t="s">
        <v>5641</v>
      </c>
      <c r="E3424" s="118" t="s">
        <v>9276</v>
      </c>
      <c r="F3424" s="67" t="s">
        <v>136</v>
      </c>
      <c r="G3424" s="203">
        <v>0</v>
      </c>
      <c r="H3424" s="67" t="s">
        <v>162</v>
      </c>
      <c r="I3424" s="3">
        <v>0</v>
      </c>
      <c r="J3424" s="196">
        <v>45096</v>
      </c>
      <c r="K3424" s="67">
        <v>0</v>
      </c>
      <c r="L3424" s="123">
        <f t="shared" si="54"/>
        <v>35965</v>
      </c>
      <c r="M3424" s="118" t="s">
        <v>9276</v>
      </c>
      <c r="N3424" s="113" t="s">
        <v>9526</v>
      </c>
      <c r="S3424" s="118" t="s">
        <v>139</v>
      </c>
      <c r="T3424" s="67" t="s">
        <v>140</v>
      </c>
    </row>
    <row r="3425" spans="1:20" ht="23.25">
      <c r="A3425" s="67" t="s">
        <v>134</v>
      </c>
      <c r="B3425" s="67" t="s">
        <v>9336</v>
      </c>
      <c r="C3425" s="118">
        <v>2448</v>
      </c>
      <c r="D3425" s="118" t="s">
        <v>175</v>
      </c>
      <c r="E3425" s="118" t="s">
        <v>9277</v>
      </c>
      <c r="F3425" s="67" t="s">
        <v>9525</v>
      </c>
      <c r="G3425" s="203">
        <v>0</v>
      </c>
      <c r="H3425" s="67" t="s">
        <v>162</v>
      </c>
      <c r="I3425" s="3">
        <v>0</v>
      </c>
      <c r="J3425" s="196">
        <v>45113</v>
      </c>
      <c r="K3425" s="67">
        <v>0</v>
      </c>
      <c r="L3425" s="123">
        <f t="shared" si="54"/>
        <v>35982</v>
      </c>
      <c r="M3425" s="118" t="s">
        <v>9277</v>
      </c>
      <c r="N3425" s="113" t="s">
        <v>9526</v>
      </c>
      <c r="S3425" s="118" t="s">
        <v>139</v>
      </c>
      <c r="T3425" s="67" t="s">
        <v>140</v>
      </c>
    </row>
    <row r="3426" spans="1:20" ht="23.25">
      <c r="A3426" s="67" t="s">
        <v>134</v>
      </c>
      <c r="B3426" s="67" t="s">
        <v>9336</v>
      </c>
      <c r="C3426" s="118">
        <v>4539</v>
      </c>
      <c r="D3426" s="118" t="s">
        <v>5619</v>
      </c>
      <c r="E3426" s="118" t="s">
        <v>6101</v>
      </c>
      <c r="F3426" s="67" t="s">
        <v>136</v>
      </c>
      <c r="G3426" s="203">
        <v>0</v>
      </c>
      <c r="H3426" s="67" t="s">
        <v>162</v>
      </c>
      <c r="I3426" s="3">
        <v>0</v>
      </c>
      <c r="J3426" s="196">
        <v>45113</v>
      </c>
      <c r="K3426" s="67">
        <v>0</v>
      </c>
      <c r="L3426" s="123">
        <f t="shared" si="54"/>
        <v>35982</v>
      </c>
      <c r="M3426" s="118" t="s">
        <v>6101</v>
      </c>
      <c r="N3426" s="113" t="s">
        <v>9526</v>
      </c>
      <c r="S3426" s="118" t="s">
        <v>139</v>
      </c>
      <c r="T3426" s="67" t="s">
        <v>140</v>
      </c>
    </row>
    <row r="3427" spans="1:20" ht="23.25">
      <c r="A3427" s="67" t="s">
        <v>134</v>
      </c>
      <c r="B3427" s="67" t="s">
        <v>9336</v>
      </c>
      <c r="C3427" s="118">
        <v>4540</v>
      </c>
      <c r="D3427" s="118" t="s">
        <v>172</v>
      </c>
      <c r="E3427" s="118" t="s">
        <v>9278</v>
      </c>
      <c r="F3427" s="67" t="s">
        <v>136</v>
      </c>
      <c r="G3427" s="203">
        <v>0</v>
      </c>
      <c r="H3427" s="67" t="s">
        <v>162</v>
      </c>
      <c r="I3427" s="3">
        <v>0</v>
      </c>
      <c r="J3427" s="196">
        <v>45113</v>
      </c>
      <c r="K3427" s="67">
        <v>0</v>
      </c>
      <c r="L3427" s="123">
        <f t="shared" si="54"/>
        <v>35982</v>
      </c>
      <c r="M3427" s="118" t="s">
        <v>9278</v>
      </c>
      <c r="N3427" s="113" t="s">
        <v>9526</v>
      </c>
      <c r="S3427" s="118" t="s">
        <v>139</v>
      </c>
      <c r="T3427" s="67" t="s">
        <v>140</v>
      </c>
    </row>
    <row r="3428" spans="1:20" ht="23.25">
      <c r="A3428" s="67" t="s">
        <v>134</v>
      </c>
      <c r="B3428" s="67" t="s">
        <v>9336</v>
      </c>
      <c r="C3428" s="118">
        <v>4541</v>
      </c>
      <c r="D3428" s="118" t="s">
        <v>5500</v>
      </c>
      <c r="E3428" s="118" t="s">
        <v>6102</v>
      </c>
      <c r="F3428" s="67" t="s">
        <v>9525</v>
      </c>
      <c r="G3428" s="203">
        <v>0</v>
      </c>
      <c r="H3428" s="67" t="s">
        <v>162</v>
      </c>
      <c r="I3428" s="3">
        <v>0</v>
      </c>
      <c r="J3428" s="196">
        <v>45113</v>
      </c>
      <c r="K3428" s="67">
        <v>0</v>
      </c>
      <c r="L3428" s="123">
        <f t="shared" si="54"/>
        <v>35982</v>
      </c>
      <c r="M3428" s="118" t="s">
        <v>6102</v>
      </c>
      <c r="N3428" s="113" t="s">
        <v>9526</v>
      </c>
      <c r="S3428" s="118" t="s">
        <v>139</v>
      </c>
      <c r="T3428" s="67" t="s">
        <v>140</v>
      </c>
    </row>
    <row r="3429" spans="1:20" ht="23.25">
      <c r="A3429" s="67" t="s">
        <v>134</v>
      </c>
      <c r="B3429" s="67" t="s">
        <v>9336</v>
      </c>
      <c r="C3429" s="118">
        <v>4543</v>
      </c>
      <c r="D3429" s="118" t="s">
        <v>9520</v>
      </c>
      <c r="E3429" s="118" t="s">
        <v>9279</v>
      </c>
      <c r="F3429" s="67" t="s">
        <v>136</v>
      </c>
      <c r="G3429" s="203">
        <v>0</v>
      </c>
      <c r="H3429" s="67" t="s">
        <v>162</v>
      </c>
      <c r="I3429" s="3">
        <v>0</v>
      </c>
      <c r="J3429" s="196">
        <v>45113</v>
      </c>
      <c r="K3429" s="67">
        <v>0</v>
      </c>
      <c r="L3429" s="123">
        <f t="shared" si="54"/>
        <v>35982</v>
      </c>
      <c r="M3429" s="118" t="s">
        <v>9279</v>
      </c>
      <c r="N3429" s="113" t="s">
        <v>9526</v>
      </c>
      <c r="S3429" s="118" t="s">
        <v>139</v>
      </c>
      <c r="T3429" s="67" t="s">
        <v>140</v>
      </c>
    </row>
    <row r="3430" spans="1:20" ht="23.25">
      <c r="A3430" s="67" t="s">
        <v>134</v>
      </c>
      <c r="B3430" s="67" t="s">
        <v>9336</v>
      </c>
      <c r="C3430" s="118">
        <v>3452</v>
      </c>
      <c r="D3430" s="118" t="s">
        <v>6543</v>
      </c>
      <c r="E3430" s="118" t="s">
        <v>9281</v>
      </c>
      <c r="F3430" s="67" t="s">
        <v>136</v>
      </c>
      <c r="G3430" s="203">
        <v>0</v>
      </c>
      <c r="H3430" s="67" t="s">
        <v>162</v>
      </c>
      <c r="I3430" s="3">
        <v>0</v>
      </c>
      <c r="J3430" s="196">
        <v>38429</v>
      </c>
      <c r="K3430" s="67">
        <v>0</v>
      </c>
      <c r="L3430" s="123">
        <f t="shared" si="54"/>
        <v>29298</v>
      </c>
      <c r="M3430" s="118" t="s">
        <v>9281</v>
      </c>
      <c r="N3430" s="113" t="s">
        <v>9526</v>
      </c>
      <c r="S3430" s="118" t="s">
        <v>139</v>
      </c>
      <c r="T3430" s="67" t="s">
        <v>140</v>
      </c>
    </row>
    <row r="3431" spans="1:20" ht="23.25">
      <c r="A3431" s="67" t="s">
        <v>134</v>
      </c>
      <c r="B3431" s="67" t="s">
        <v>9336</v>
      </c>
      <c r="C3431" s="118">
        <v>3460</v>
      </c>
      <c r="D3431" s="118" t="s">
        <v>5500</v>
      </c>
      <c r="E3431" s="118" t="s">
        <v>9282</v>
      </c>
      <c r="F3431" s="67" t="s">
        <v>136</v>
      </c>
      <c r="G3431" s="203">
        <v>0</v>
      </c>
      <c r="H3431" s="67" t="s">
        <v>162</v>
      </c>
      <c r="I3431" s="3">
        <v>0</v>
      </c>
      <c r="J3431" s="196">
        <v>38429</v>
      </c>
      <c r="K3431" s="67">
        <v>0</v>
      </c>
      <c r="L3431" s="123">
        <f t="shared" si="54"/>
        <v>29298</v>
      </c>
      <c r="M3431" s="118" t="s">
        <v>9282</v>
      </c>
      <c r="N3431" s="113" t="s">
        <v>9526</v>
      </c>
      <c r="S3431" s="118" t="s">
        <v>139</v>
      </c>
      <c r="T3431" s="67" t="s">
        <v>140</v>
      </c>
    </row>
    <row r="3432" spans="1:20" ht="23.25">
      <c r="A3432" s="67" t="s">
        <v>134</v>
      </c>
      <c r="B3432" s="67" t="s">
        <v>9336</v>
      </c>
      <c r="C3432" s="118">
        <v>2444</v>
      </c>
      <c r="D3432" s="118" t="s">
        <v>164</v>
      </c>
      <c r="E3432" s="118" t="s">
        <v>9283</v>
      </c>
      <c r="F3432" s="67" t="s">
        <v>136</v>
      </c>
      <c r="G3432" s="203">
        <v>0</v>
      </c>
      <c r="H3432" s="67" t="s">
        <v>162</v>
      </c>
      <c r="I3432" s="3">
        <v>0</v>
      </c>
      <c r="J3432" s="196">
        <v>38429</v>
      </c>
      <c r="K3432" s="67">
        <v>0</v>
      </c>
      <c r="L3432" s="123">
        <f t="shared" si="54"/>
        <v>29298</v>
      </c>
      <c r="M3432" s="118" t="s">
        <v>9283</v>
      </c>
      <c r="N3432" s="113" t="s">
        <v>9526</v>
      </c>
      <c r="S3432" s="118" t="s">
        <v>139</v>
      </c>
      <c r="T3432" s="67" t="s">
        <v>140</v>
      </c>
    </row>
    <row r="3433" spans="1:20" ht="23.25">
      <c r="A3433" s="67" t="s">
        <v>134</v>
      </c>
      <c r="B3433" s="67" t="s">
        <v>9336</v>
      </c>
      <c r="C3433" s="118">
        <v>4536</v>
      </c>
      <c r="D3433" s="118" t="s">
        <v>5484</v>
      </c>
      <c r="E3433" s="118" t="s">
        <v>9284</v>
      </c>
      <c r="F3433" s="67" t="s">
        <v>136</v>
      </c>
      <c r="G3433" s="203">
        <v>0</v>
      </c>
      <c r="H3433" s="67" t="s">
        <v>162</v>
      </c>
      <c r="I3433" s="3">
        <v>0</v>
      </c>
      <c r="J3433" s="196">
        <v>45136</v>
      </c>
      <c r="K3433" s="67">
        <v>0</v>
      </c>
      <c r="L3433" s="123">
        <f t="shared" si="54"/>
        <v>36005</v>
      </c>
      <c r="M3433" s="118" t="s">
        <v>9284</v>
      </c>
      <c r="N3433" s="113" t="s">
        <v>9526</v>
      </c>
      <c r="S3433" s="118" t="s">
        <v>139</v>
      </c>
      <c r="T3433" s="67" t="s">
        <v>140</v>
      </c>
    </row>
    <row r="3434" spans="1:20" ht="23.25">
      <c r="A3434" s="67" t="s">
        <v>134</v>
      </c>
      <c r="B3434" s="67" t="s">
        <v>9336</v>
      </c>
      <c r="C3434" s="118">
        <v>4537</v>
      </c>
      <c r="D3434" s="118" t="s">
        <v>6547</v>
      </c>
      <c r="E3434" s="118" t="s">
        <v>9285</v>
      </c>
      <c r="F3434" s="67" t="s">
        <v>9525</v>
      </c>
      <c r="G3434" s="203">
        <v>0</v>
      </c>
      <c r="H3434" s="67" t="s">
        <v>162</v>
      </c>
      <c r="I3434" s="3">
        <v>0</v>
      </c>
      <c r="J3434" s="196">
        <v>45139</v>
      </c>
      <c r="K3434" s="67">
        <v>0</v>
      </c>
      <c r="L3434" s="123">
        <f t="shared" si="54"/>
        <v>36008</v>
      </c>
      <c r="M3434" s="118" t="s">
        <v>9285</v>
      </c>
      <c r="N3434" s="113" t="s">
        <v>9526</v>
      </c>
      <c r="S3434" s="118" t="s">
        <v>139</v>
      </c>
      <c r="T3434" s="67" t="s">
        <v>140</v>
      </c>
    </row>
    <row r="3435" spans="1:20" ht="23.25">
      <c r="A3435" s="67" t="s">
        <v>134</v>
      </c>
      <c r="B3435" s="67" t="s">
        <v>9336</v>
      </c>
      <c r="C3435" s="118">
        <v>4538</v>
      </c>
      <c r="D3435" s="118" t="s">
        <v>5676</v>
      </c>
      <c r="E3435" s="118" t="s">
        <v>9286</v>
      </c>
      <c r="F3435" s="67" t="s">
        <v>9525</v>
      </c>
      <c r="G3435" s="203">
        <v>0</v>
      </c>
      <c r="H3435" s="67" t="s">
        <v>162</v>
      </c>
      <c r="I3435" s="3">
        <v>0</v>
      </c>
      <c r="J3435" s="196">
        <v>45141</v>
      </c>
      <c r="K3435" s="67">
        <v>0</v>
      </c>
      <c r="L3435" s="123">
        <f t="shared" si="54"/>
        <v>36010</v>
      </c>
      <c r="M3435" s="118" t="s">
        <v>9286</v>
      </c>
      <c r="N3435" s="113" t="s">
        <v>9526</v>
      </c>
      <c r="S3435" s="118" t="s">
        <v>139</v>
      </c>
      <c r="T3435" s="67" t="s">
        <v>140</v>
      </c>
    </row>
    <row r="3436" spans="1:20" ht="23.25">
      <c r="A3436" s="67" t="s">
        <v>134</v>
      </c>
      <c r="B3436" s="67" t="s">
        <v>9336</v>
      </c>
      <c r="C3436" s="118">
        <v>2342</v>
      </c>
      <c r="D3436" s="118" t="s">
        <v>5636</v>
      </c>
      <c r="E3436" s="118" t="s">
        <v>9287</v>
      </c>
      <c r="F3436" s="67" t="s">
        <v>136</v>
      </c>
      <c r="G3436" s="203">
        <v>0</v>
      </c>
      <c r="H3436" s="67" t="s">
        <v>162</v>
      </c>
      <c r="I3436" s="3">
        <v>0</v>
      </c>
      <c r="J3436" s="196">
        <v>38429</v>
      </c>
      <c r="K3436" s="67">
        <v>0</v>
      </c>
      <c r="L3436" s="123">
        <f t="shared" si="54"/>
        <v>29298</v>
      </c>
      <c r="M3436" s="118" t="s">
        <v>9287</v>
      </c>
      <c r="N3436" s="113" t="s">
        <v>9526</v>
      </c>
      <c r="S3436" s="118" t="s">
        <v>139</v>
      </c>
      <c r="T3436" s="67" t="s">
        <v>140</v>
      </c>
    </row>
    <row r="3437" spans="1:20" ht="23.25">
      <c r="A3437" s="67" t="s">
        <v>134</v>
      </c>
      <c r="B3437" s="67" t="s">
        <v>9336</v>
      </c>
      <c r="C3437" s="118">
        <v>2356</v>
      </c>
      <c r="D3437" s="118" t="s">
        <v>5555</v>
      </c>
      <c r="E3437" s="118" t="s">
        <v>9288</v>
      </c>
      <c r="F3437" s="67" t="s">
        <v>9525</v>
      </c>
      <c r="G3437" s="203">
        <v>0</v>
      </c>
      <c r="H3437" s="67" t="s">
        <v>162</v>
      </c>
      <c r="I3437" s="3">
        <v>0</v>
      </c>
      <c r="J3437" s="196">
        <v>45148</v>
      </c>
      <c r="K3437" s="67">
        <v>0</v>
      </c>
      <c r="L3437" s="123">
        <f t="shared" si="54"/>
        <v>36017</v>
      </c>
      <c r="M3437" s="118" t="s">
        <v>9288</v>
      </c>
      <c r="N3437" s="113" t="s">
        <v>9526</v>
      </c>
      <c r="S3437" s="118" t="s">
        <v>139</v>
      </c>
      <c r="T3437" s="67" t="s">
        <v>140</v>
      </c>
    </row>
    <row r="3438" spans="1:20" ht="23.25">
      <c r="A3438" s="67" t="s">
        <v>134</v>
      </c>
      <c r="B3438" s="67" t="s">
        <v>9336</v>
      </c>
      <c r="C3438" s="118">
        <v>2377</v>
      </c>
      <c r="D3438" s="118" t="s">
        <v>5687</v>
      </c>
      <c r="E3438" s="118" t="s">
        <v>9289</v>
      </c>
      <c r="F3438" s="67" t="s">
        <v>136</v>
      </c>
      <c r="G3438" s="203">
        <v>0</v>
      </c>
      <c r="H3438" s="67" t="s">
        <v>162</v>
      </c>
      <c r="I3438" s="3">
        <v>0</v>
      </c>
      <c r="J3438" s="196">
        <v>38429</v>
      </c>
      <c r="K3438" s="67">
        <v>0</v>
      </c>
      <c r="L3438" s="123">
        <f t="shared" si="54"/>
        <v>29298</v>
      </c>
      <c r="M3438" s="118" t="s">
        <v>9289</v>
      </c>
      <c r="N3438" s="113" t="s">
        <v>9526</v>
      </c>
      <c r="S3438" s="118" t="s">
        <v>139</v>
      </c>
      <c r="T3438" s="67" t="s">
        <v>140</v>
      </c>
    </row>
    <row r="3439" spans="1:20" ht="23.25">
      <c r="A3439" s="67" t="s">
        <v>134</v>
      </c>
      <c r="B3439" s="67" t="s">
        <v>9336</v>
      </c>
      <c r="C3439" s="118">
        <v>2445</v>
      </c>
      <c r="D3439" s="118" t="s">
        <v>5653</v>
      </c>
      <c r="E3439" s="118" t="s">
        <v>2358</v>
      </c>
      <c r="F3439" s="67" t="s">
        <v>136</v>
      </c>
      <c r="G3439" s="203">
        <v>0</v>
      </c>
      <c r="H3439" s="67" t="s">
        <v>162</v>
      </c>
      <c r="I3439" s="3">
        <v>0</v>
      </c>
      <c r="J3439" s="196">
        <v>38429</v>
      </c>
      <c r="K3439" s="67">
        <v>0</v>
      </c>
      <c r="L3439" s="123">
        <f t="shared" si="54"/>
        <v>29298</v>
      </c>
      <c r="M3439" s="118" t="s">
        <v>2358</v>
      </c>
      <c r="N3439" s="113" t="s">
        <v>9526</v>
      </c>
      <c r="S3439" s="118" t="s">
        <v>139</v>
      </c>
      <c r="T3439" s="67" t="s">
        <v>140</v>
      </c>
    </row>
    <row r="3440" spans="1:20" ht="23.25">
      <c r="A3440" s="67" t="s">
        <v>134</v>
      </c>
      <c r="B3440" s="67" t="s">
        <v>9336</v>
      </c>
      <c r="C3440" s="118">
        <v>2457</v>
      </c>
      <c r="D3440" s="118" t="s">
        <v>5512</v>
      </c>
      <c r="E3440" s="118" t="s">
        <v>9290</v>
      </c>
      <c r="F3440" s="67" t="s">
        <v>136</v>
      </c>
      <c r="G3440" s="203">
        <v>0</v>
      </c>
      <c r="H3440" s="67" t="s">
        <v>162</v>
      </c>
      <c r="I3440" s="3">
        <v>0</v>
      </c>
      <c r="J3440" s="196">
        <v>45171</v>
      </c>
      <c r="K3440" s="67">
        <v>0</v>
      </c>
      <c r="L3440" s="123">
        <f t="shared" si="54"/>
        <v>36040</v>
      </c>
      <c r="M3440" s="118" t="s">
        <v>9290</v>
      </c>
      <c r="N3440" s="113" t="s">
        <v>9526</v>
      </c>
      <c r="S3440" s="118" t="s">
        <v>139</v>
      </c>
      <c r="T3440" s="67" t="s">
        <v>140</v>
      </c>
    </row>
    <row r="3441" spans="1:20" ht="23.25">
      <c r="A3441" s="67" t="s">
        <v>134</v>
      </c>
      <c r="B3441" s="67" t="s">
        <v>9336</v>
      </c>
      <c r="C3441" s="118">
        <v>2516</v>
      </c>
      <c r="D3441" s="118" t="s">
        <v>5554</v>
      </c>
      <c r="E3441" s="118" t="s">
        <v>9291</v>
      </c>
      <c r="F3441" s="67" t="s">
        <v>9525</v>
      </c>
      <c r="G3441" s="203">
        <v>0</v>
      </c>
      <c r="H3441" s="67" t="s">
        <v>162</v>
      </c>
      <c r="I3441" s="3">
        <v>0</v>
      </c>
      <c r="J3441" s="196">
        <v>38429</v>
      </c>
      <c r="K3441" s="67">
        <v>0</v>
      </c>
      <c r="L3441" s="123">
        <f t="shared" ref="L3441:L3494" si="55">DATE(YEAR(J3441)-25,MONTH(J3441),DAY(J3441))</f>
        <v>29298</v>
      </c>
      <c r="M3441" s="118" t="s">
        <v>9291</v>
      </c>
      <c r="N3441" s="113" t="s">
        <v>9526</v>
      </c>
      <c r="S3441" s="118" t="s">
        <v>139</v>
      </c>
      <c r="T3441" s="67" t="s">
        <v>140</v>
      </c>
    </row>
    <row r="3442" spans="1:20" ht="23.25">
      <c r="A3442" s="67" t="s">
        <v>134</v>
      </c>
      <c r="B3442" s="67" t="s">
        <v>9336</v>
      </c>
      <c r="C3442" s="118">
        <v>2517</v>
      </c>
      <c r="D3442" s="118" t="s">
        <v>5554</v>
      </c>
      <c r="E3442" s="118" t="s">
        <v>9292</v>
      </c>
      <c r="F3442" s="67" t="s">
        <v>136</v>
      </c>
      <c r="G3442" s="203">
        <v>0</v>
      </c>
      <c r="H3442" s="67" t="s">
        <v>162</v>
      </c>
      <c r="I3442" s="3">
        <v>0</v>
      </c>
      <c r="J3442" s="196">
        <v>38429</v>
      </c>
      <c r="K3442" s="67">
        <v>0</v>
      </c>
      <c r="L3442" s="123">
        <f t="shared" si="55"/>
        <v>29298</v>
      </c>
      <c r="M3442" s="118" t="s">
        <v>9292</v>
      </c>
      <c r="N3442" s="113" t="s">
        <v>9526</v>
      </c>
      <c r="S3442" s="118" t="s">
        <v>139</v>
      </c>
      <c r="T3442" s="67" t="s">
        <v>140</v>
      </c>
    </row>
    <row r="3443" spans="1:20" ht="23.25">
      <c r="A3443" s="67" t="s">
        <v>134</v>
      </c>
      <c r="B3443" s="67" t="s">
        <v>9336</v>
      </c>
      <c r="C3443" s="118">
        <v>3461</v>
      </c>
      <c r="D3443" s="118" t="s">
        <v>5500</v>
      </c>
      <c r="E3443" s="118" t="s">
        <v>9293</v>
      </c>
      <c r="F3443" s="67" t="s">
        <v>9525</v>
      </c>
      <c r="G3443" s="203">
        <v>0</v>
      </c>
      <c r="H3443" s="67" t="s">
        <v>162</v>
      </c>
      <c r="I3443" s="3">
        <v>0</v>
      </c>
      <c r="J3443" s="196">
        <v>38429</v>
      </c>
      <c r="K3443" s="67">
        <v>0</v>
      </c>
      <c r="L3443" s="123">
        <f t="shared" si="55"/>
        <v>29298</v>
      </c>
      <c r="M3443" s="118" t="s">
        <v>9293</v>
      </c>
      <c r="N3443" s="113" t="s">
        <v>9526</v>
      </c>
      <c r="S3443" s="118" t="s">
        <v>139</v>
      </c>
      <c r="T3443" s="67" t="s">
        <v>140</v>
      </c>
    </row>
    <row r="3444" spans="1:20" ht="23.25">
      <c r="A3444" s="67" t="s">
        <v>134</v>
      </c>
      <c r="B3444" s="67" t="s">
        <v>9336</v>
      </c>
      <c r="C3444" s="118">
        <v>3962</v>
      </c>
      <c r="D3444" s="118" t="s">
        <v>5683</v>
      </c>
      <c r="E3444" s="118" t="s">
        <v>9294</v>
      </c>
      <c r="F3444" s="67" t="s">
        <v>136</v>
      </c>
      <c r="G3444" s="203">
        <v>0</v>
      </c>
      <c r="H3444" s="67" t="s">
        <v>162</v>
      </c>
      <c r="I3444" s="3">
        <v>0</v>
      </c>
      <c r="J3444" s="196">
        <v>45189</v>
      </c>
      <c r="K3444" s="67">
        <v>0</v>
      </c>
      <c r="L3444" s="123">
        <f t="shared" si="55"/>
        <v>36058</v>
      </c>
      <c r="M3444" s="118" t="s">
        <v>9294</v>
      </c>
      <c r="N3444" s="113" t="s">
        <v>9526</v>
      </c>
      <c r="S3444" s="118" t="s">
        <v>139</v>
      </c>
      <c r="T3444" s="67" t="s">
        <v>140</v>
      </c>
    </row>
    <row r="3445" spans="1:20" ht="23.25">
      <c r="A3445" s="67" t="s">
        <v>134</v>
      </c>
      <c r="B3445" s="67" t="s">
        <v>9336</v>
      </c>
      <c r="C3445" s="118">
        <v>4004</v>
      </c>
      <c r="D3445" s="118" t="s">
        <v>9341</v>
      </c>
      <c r="E3445" s="118" t="s">
        <v>9295</v>
      </c>
      <c r="F3445" s="67" t="s">
        <v>9525</v>
      </c>
      <c r="G3445" s="203">
        <v>0</v>
      </c>
      <c r="H3445" s="67" t="s">
        <v>162</v>
      </c>
      <c r="I3445" s="3">
        <v>0</v>
      </c>
      <c r="J3445" s="196">
        <v>38429</v>
      </c>
      <c r="K3445" s="67">
        <v>0</v>
      </c>
      <c r="L3445" s="123">
        <f t="shared" si="55"/>
        <v>29298</v>
      </c>
      <c r="M3445" s="118" t="s">
        <v>9295</v>
      </c>
      <c r="N3445" s="113" t="s">
        <v>9526</v>
      </c>
      <c r="S3445" s="118" t="s">
        <v>139</v>
      </c>
      <c r="T3445" s="67" t="s">
        <v>140</v>
      </c>
    </row>
    <row r="3446" spans="1:20" ht="23.25">
      <c r="A3446" s="67" t="s">
        <v>134</v>
      </c>
      <c r="B3446" s="67" t="s">
        <v>9336</v>
      </c>
      <c r="C3446" s="118">
        <v>3995</v>
      </c>
      <c r="D3446" s="118" t="s">
        <v>5620</v>
      </c>
      <c r="E3446" s="118" t="s">
        <v>9296</v>
      </c>
      <c r="F3446" s="67" t="s">
        <v>136</v>
      </c>
      <c r="G3446" s="203">
        <v>0</v>
      </c>
      <c r="H3446" s="67" t="s">
        <v>162</v>
      </c>
      <c r="I3446" s="3">
        <v>0</v>
      </c>
      <c r="J3446" s="196">
        <v>38429</v>
      </c>
      <c r="K3446" s="67">
        <v>0</v>
      </c>
      <c r="L3446" s="123">
        <f t="shared" si="55"/>
        <v>29298</v>
      </c>
      <c r="M3446" s="118" t="s">
        <v>9296</v>
      </c>
      <c r="N3446" s="113" t="s">
        <v>9526</v>
      </c>
      <c r="S3446" s="118" t="s">
        <v>139</v>
      </c>
      <c r="T3446" s="67" t="s">
        <v>140</v>
      </c>
    </row>
    <row r="3447" spans="1:20" ht="23.25">
      <c r="A3447" s="67" t="s">
        <v>134</v>
      </c>
      <c r="B3447" s="67" t="s">
        <v>9336</v>
      </c>
      <c r="C3447" s="118">
        <v>2333</v>
      </c>
      <c r="D3447" s="118" t="s">
        <v>5493</v>
      </c>
      <c r="E3447" s="118" t="s">
        <v>9297</v>
      </c>
      <c r="F3447" s="67" t="s">
        <v>9525</v>
      </c>
      <c r="G3447" s="203">
        <v>0</v>
      </c>
      <c r="H3447" s="67" t="s">
        <v>162</v>
      </c>
      <c r="I3447" s="3">
        <v>0</v>
      </c>
      <c r="J3447" s="196">
        <v>38429</v>
      </c>
      <c r="K3447" s="67">
        <v>0</v>
      </c>
      <c r="L3447" s="123">
        <f t="shared" si="55"/>
        <v>29298</v>
      </c>
      <c r="M3447" s="118" t="s">
        <v>9297</v>
      </c>
      <c r="N3447" s="113" t="s">
        <v>9526</v>
      </c>
      <c r="S3447" s="118" t="s">
        <v>139</v>
      </c>
      <c r="T3447" s="67" t="s">
        <v>140</v>
      </c>
    </row>
    <row r="3448" spans="1:20" ht="23.25">
      <c r="A3448" s="67" t="s">
        <v>134</v>
      </c>
      <c r="B3448" s="67" t="s">
        <v>9336</v>
      </c>
      <c r="C3448" s="118">
        <v>2334</v>
      </c>
      <c r="D3448" s="118" t="s">
        <v>5493</v>
      </c>
      <c r="E3448" s="118" t="s">
        <v>9298</v>
      </c>
      <c r="F3448" s="67" t="s">
        <v>9525</v>
      </c>
      <c r="G3448" s="203">
        <v>0</v>
      </c>
      <c r="H3448" s="67" t="s">
        <v>162</v>
      </c>
      <c r="I3448" s="3">
        <v>0</v>
      </c>
      <c r="J3448" s="196">
        <v>38429</v>
      </c>
      <c r="K3448" s="67">
        <v>0</v>
      </c>
      <c r="L3448" s="123">
        <f t="shared" si="55"/>
        <v>29298</v>
      </c>
      <c r="M3448" s="118" t="s">
        <v>9298</v>
      </c>
      <c r="N3448" s="113" t="s">
        <v>9526</v>
      </c>
      <c r="S3448" s="118" t="s">
        <v>139</v>
      </c>
      <c r="T3448" s="67" t="s">
        <v>140</v>
      </c>
    </row>
    <row r="3449" spans="1:20" ht="23.25">
      <c r="A3449" s="67" t="s">
        <v>134</v>
      </c>
      <c r="B3449" s="67" t="s">
        <v>9336</v>
      </c>
      <c r="C3449" s="118">
        <v>2335</v>
      </c>
      <c r="D3449" s="118" t="s">
        <v>5493</v>
      </c>
      <c r="E3449" s="118" t="s">
        <v>9299</v>
      </c>
      <c r="F3449" s="67" t="s">
        <v>9525</v>
      </c>
      <c r="G3449" s="203">
        <v>0</v>
      </c>
      <c r="H3449" s="67" t="s">
        <v>162</v>
      </c>
      <c r="I3449" s="3">
        <v>0</v>
      </c>
      <c r="J3449" s="196">
        <v>38429</v>
      </c>
      <c r="K3449" s="67">
        <v>0</v>
      </c>
      <c r="L3449" s="123">
        <f t="shared" si="55"/>
        <v>29298</v>
      </c>
      <c r="M3449" s="118" t="s">
        <v>9299</v>
      </c>
      <c r="N3449" s="113" t="s">
        <v>9526</v>
      </c>
      <c r="S3449" s="118" t="s">
        <v>139</v>
      </c>
      <c r="T3449" s="67" t="s">
        <v>140</v>
      </c>
    </row>
    <row r="3450" spans="1:20" ht="23.25">
      <c r="A3450" s="67" t="s">
        <v>134</v>
      </c>
      <c r="B3450" s="67" t="s">
        <v>9336</v>
      </c>
      <c r="C3450" s="118">
        <v>2336</v>
      </c>
      <c r="D3450" s="118" t="s">
        <v>5493</v>
      </c>
      <c r="E3450" s="118" t="s">
        <v>9300</v>
      </c>
      <c r="F3450" s="67" t="s">
        <v>136</v>
      </c>
      <c r="G3450" s="203">
        <v>0</v>
      </c>
      <c r="H3450" s="67" t="s">
        <v>162</v>
      </c>
      <c r="I3450" s="3">
        <v>0</v>
      </c>
      <c r="J3450" s="196">
        <v>38429</v>
      </c>
      <c r="K3450" s="67">
        <v>0</v>
      </c>
      <c r="L3450" s="123">
        <f t="shared" si="55"/>
        <v>29298</v>
      </c>
      <c r="M3450" s="118" t="s">
        <v>9300</v>
      </c>
      <c r="N3450" s="113" t="s">
        <v>9526</v>
      </c>
      <c r="S3450" s="118" t="s">
        <v>139</v>
      </c>
      <c r="T3450" s="67" t="s">
        <v>140</v>
      </c>
    </row>
    <row r="3451" spans="1:20" ht="23.25">
      <c r="A3451" s="67" t="s">
        <v>134</v>
      </c>
      <c r="B3451" s="67" t="s">
        <v>9336</v>
      </c>
      <c r="C3451" s="118">
        <v>4043</v>
      </c>
      <c r="D3451" s="118" t="s">
        <v>5512</v>
      </c>
      <c r="E3451" s="118" t="s">
        <v>9301</v>
      </c>
      <c r="F3451" s="67" t="s">
        <v>9525</v>
      </c>
      <c r="G3451" s="203">
        <v>0</v>
      </c>
      <c r="H3451" s="67" t="s">
        <v>162</v>
      </c>
      <c r="I3451" s="3">
        <v>0</v>
      </c>
      <c r="J3451" s="196">
        <v>38429</v>
      </c>
      <c r="K3451" s="67">
        <v>0</v>
      </c>
      <c r="L3451" s="123">
        <f t="shared" si="55"/>
        <v>29298</v>
      </c>
      <c r="M3451" s="118" t="s">
        <v>9301</v>
      </c>
      <c r="N3451" s="113" t="s">
        <v>9526</v>
      </c>
      <c r="S3451" s="118" t="s">
        <v>139</v>
      </c>
      <c r="T3451" s="67" t="s">
        <v>140</v>
      </c>
    </row>
    <row r="3452" spans="1:20" ht="23.25">
      <c r="A3452" s="67" t="s">
        <v>134</v>
      </c>
      <c r="B3452" s="67" t="s">
        <v>9336</v>
      </c>
      <c r="C3452" s="118">
        <v>4050</v>
      </c>
      <c r="D3452" s="118" t="s">
        <v>5482</v>
      </c>
      <c r="E3452" s="118" t="s">
        <v>9302</v>
      </c>
      <c r="F3452" s="67" t="s">
        <v>136</v>
      </c>
      <c r="G3452" s="203">
        <v>0</v>
      </c>
      <c r="H3452" s="67" t="s">
        <v>162</v>
      </c>
      <c r="I3452" s="3">
        <v>0</v>
      </c>
      <c r="J3452" s="196">
        <v>38429</v>
      </c>
      <c r="K3452" s="67">
        <v>0</v>
      </c>
      <c r="L3452" s="123">
        <f t="shared" si="55"/>
        <v>29298</v>
      </c>
      <c r="M3452" s="118" t="s">
        <v>9302</v>
      </c>
      <c r="N3452" s="113" t="s">
        <v>9526</v>
      </c>
      <c r="S3452" s="118" t="s">
        <v>139</v>
      </c>
      <c r="T3452" s="67" t="s">
        <v>140</v>
      </c>
    </row>
    <row r="3453" spans="1:20" ht="23.25">
      <c r="A3453" s="67" t="s">
        <v>134</v>
      </c>
      <c r="B3453" s="67" t="s">
        <v>9336</v>
      </c>
      <c r="C3453" s="118">
        <v>4091</v>
      </c>
      <c r="D3453" s="118" t="s">
        <v>9387</v>
      </c>
      <c r="E3453" s="118" t="s">
        <v>9303</v>
      </c>
      <c r="F3453" s="67" t="s">
        <v>136</v>
      </c>
      <c r="G3453" s="203">
        <v>0</v>
      </c>
      <c r="H3453" s="67" t="s">
        <v>162</v>
      </c>
      <c r="I3453" s="3">
        <v>0</v>
      </c>
      <c r="J3453" s="196">
        <v>38429</v>
      </c>
      <c r="K3453" s="67">
        <v>0</v>
      </c>
      <c r="L3453" s="123">
        <f t="shared" si="55"/>
        <v>29298</v>
      </c>
      <c r="M3453" s="118" t="s">
        <v>9303</v>
      </c>
      <c r="N3453" s="113" t="s">
        <v>9526</v>
      </c>
      <c r="S3453" s="118" t="s">
        <v>139</v>
      </c>
      <c r="T3453" s="67" t="s">
        <v>140</v>
      </c>
    </row>
    <row r="3454" spans="1:20" ht="23.25">
      <c r="A3454" s="67" t="s">
        <v>134</v>
      </c>
      <c r="B3454" s="67" t="s">
        <v>9336</v>
      </c>
      <c r="C3454" s="118">
        <v>4171</v>
      </c>
      <c r="D3454" s="118" t="s">
        <v>9521</v>
      </c>
      <c r="E3454" s="118" t="s">
        <v>9304</v>
      </c>
      <c r="F3454" s="67" t="s">
        <v>136</v>
      </c>
      <c r="G3454" s="203">
        <v>0</v>
      </c>
      <c r="H3454" s="67" t="s">
        <v>162</v>
      </c>
      <c r="I3454" s="3">
        <v>0</v>
      </c>
      <c r="J3454" s="196">
        <v>38429</v>
      </c>
      <c r="K3454" s="67">
        <v>0</v>
      </c>
      <c r="L3454" s="123">
        <f t="shared" si="55"/>
        <v>29298</v>
      </c>
      <c r="M3454" s="118" t="s">
        <v>9304</v>
      </c>
      <c r="N3454" s="113" t="s">
        <v>9526</v>
      </c>
      <c r="S3454" s="118" t="s">
        <v>139</v>
      </c>
      <c r="T3454" s="67" t="s">
        <v>140</v>
      </c>
    </row>
    <row r="3455" spans="1:20" ht="23.25">
      <c r="A3455" s="67" t="s">
        <v>134</v>
      </c>
      <c r="B3455" s="67" t="s">
        <v>9336</v>
      </c>
      <c r="C3455" s="118">
        <v>4178</v>
      </c>
      <c r="D3455" s="118" t="s">
        <v>9387</v>
      </c>
      <c r="E3455" s="118" t="s">
        <v>9305</v>
      </c>
      <c r="F3455" s="67" t="s">
        <v>9525</v>
      </c>
      <c r="G3455" s="203">
        <v>0</v>
      </c>
      <c r="H3455" s="67" t="s">
        <v>162</v>
      </c>
      <c r="I3455" s="3">
        <v>0</v>
      </c>
      <c r="J3455" s="196">
        <v>38429</v>
      </c>
      <c r="K3455" s="67">
        <v>0</v>
      </c>
      <c r="L3455" s="123">
        <f t="shared" si="55"/>
        <v>29298</v>
      </c>
      <c r="M3455" s="118" t="s">
        <v>9305</v>
      </c>
      <c r="N3455" s="113" t="s">
        <v>9526</v>
      </c>
      <c r="S3455" s="118" t="s">
        <v>139</v>
      </c>
      <c r="T3455" s="67" t="s">
        <v>140</v>
      </c>
    </row>
    <row r="3456" spans="1:20" ht="23.25">
      <c r="A3456" s="67" t="s">
        <v>134</v>
      </c>
      <c r="B3456" s="67" t="s">
        <v>9336</v>
      </c>
      <c r="C3456" s="118">
        <v>4037</v>
      </c>
      <c r="D3456" s="118" t="s">
        <v>5683</v>
      </c>
      <c r="E3456" s="118" t="s">
        <v>9306</v>
      </c>
      <c r="F3456" s="67" t="s">
        <v>136</v>
      </c>
      <c r="G3456" s="203">
        <v>0</v>
      </c>
      <c r="H3456" s="67" t="s">
        <v>162</v>
      </c>
      <c r="I3456" s="3">
        <v>0</v>
      </c>
      <c r="J3456" s="196">
        <v>45113</v>
      </c>
      <c r="K3456" s="67">
        <v>0</v>
      </c>
      <c r="L3456" s="123">
        <f t="shared" si="55"/>
        <v>35982</v>
      </c>
      <c r="M3456" s="118" t="s">
        <v>9306</v>
      </c>
      <c r="N3456" s="113" t="s">
        <v>9526</v>
      </c>
      <c r="S3456" s="118" t="s">
        <v>139</v>
      </c>
      <c r="T3456" s="67" t="s">
        <v>140</v>
      </c>
    </row>
    <row r="3457" spans="1:24" ht="23.25">
      <c r="A3457" s="67" t="s">
        <v>134</v>
      </c>
      <c r="B3457" s="67" t="s">
        <v>9336</v>
      </c>
      <c r="C3457" s="118">
        <v>4228</v>
      </c>
      <c r="D3457" s="118" t="s">
        <v>5525</v>
      </c>
      <c r="E3457" s="118" t="s">
        <v>9307</v>
      </c>
      <c r="F3457" s="67" t="s">
        <v>136</v>
      </c>
      <c r="G3457" s="203">
        <v>0</v>
      </c>
      <c r="H3457" s="67" t="s">
        <v>162</v>
      </c>
      <c r="I3457" s="3">
        <v>0</v>
      </c>
      <c r="J3457" s="196">
        <v>38429</v>
      </c>
      <c r="K3457" s="67">
        <v>0</v>
      </c>
      <c r="L3457" s="123">
        <f t="shared" si="55"/>
        <v>29298</v>
      </c>
      <c r="M3457" s="118" t="s">
        <v>9307</v>
      </c>
      <c r="N3457" s="113" t="s">
        <v>9526</v>
      </c>
      <c r="S3457" s="118" t="s">
        <v>139</v>
      </c>
      <c r="T3457" s="67" t="s">
        <v>140</v>
      </c>
    </row>
    <row r="3458" spans="1:24" ht="23.25">
      <c r="A3458" s="67" t="s">
        <v>134</v>
      </c>
      <c r="B3458" s="67" t="s">
        <v>9336</v>
      </c>
      <c r="C3458" s="118">
        <v>2344</v>
      </c>
      <c r="D3458" s="118" t="s">
        <v>5488</v>
      </c>
      <c r="E3458" s="118" t="s">
        <v>9308</v>
      </c>
      <c r="F3458" s="67" t="s">
        <v>136</v>
      </c>
      <c r="G3458" s="203">
        <v>0</v>
      </c>
      <c r="H3458" s="67" t="s">
        <v>162</v>
      </c>
      <c r="I3458" s="3">
        <v>0</v>
      </c>
      <c r="J3458" s="196">
        <v>38429</v>
      </c>
      <c r="K3458" s="67">
        <v>0</v>
      </c>
      <c r="L3458" s="123">
        <f t="shared" si="55"/>
        <v>29298</v>
      </c>
      <c r="M3458" s="118" t="s">
        <v>9308</v>
      </c>
      <c r="N3458" s="113" t="s">
        <v>9526</v>
      </c>
      <c r="S3458" s="118" t="s">
        <v>139</v>
      </c>
      <c r="T3458" s="67" t="s">
        <v>140</v>
      </c>
    </row>
    <row r="3459" spans="1:24" ht="23.25">
      <c r="A3459" s="67" t="s">
        <v>134</v>
      </c>
      <c r="B3459" s="67" t="s">
        <v>9336</v>
      </c>
      <c r="C3459" s="118">
        <v>4251</v>
      </c>
      <c r="D3459" s="118" t="s">
        <v>5482</v>
      </c>
      <c r="E3459" s="118" t="s">
        <v>9309</v>
      </c>
      <c r="F3459" s="67" t="s">
        <v>136</v>
      </c>
      <c r="G3459" s="203">
        <v>0</v>
      </c>
      <c r="H3459" s="67" t="s">
        <v>162</v>
      </c>
      <c r="I3459" s="3">
        <v>0</v>
      </c>
      <c r="J3459" s="196">
        <v>38429</v>
      </c>
      <c r="K3459" s="67">
        <v>0</v>
      </c>
      <c r="L3459" s="123">
        <f t="shared" si="55"/>
        <v>29298</v>
      </c>
      <c r="M3459" s="118" t="s">
        <v>9309</v>
      </c>
      <c r="N3459" s="113" t="s">
        <v>9526</v>
      </c>
      <c r="S3459" s="118" t="s">
        <v>139</v>
      </c>
      <c r="T3459" s="67" t="s">
        <v>140</v>
      </c>
    </row>
    <row r="3460" spans="1:24" ht="23.25">
      <c r="A3460" s="67" t="s">
        <v>134</v>
      </c>
      <c r="B3460" s="67" t="s">
        <v>9336</v>
      </c>
      <c r="C3460" s="118">
        <v>4250</v>
      </c>
      <c r="D3460" s="118" t="s">
        <v>5482</v>
      </c>
      <c r="E3460" s="118" t="s">
        <v>9310</v>
      </c>
      <c r="F3460" s="67" t="s">
        <v>136</v>
      </c>
      <c r="G3460" s="203">
        <v>0</v>
      </c>
      <c r="H3460" s="67" t="s">
        <v>162</v>
      </c>
      <c r="I3460" s="3">
        <v>0</v>
      </c>
      <c r="J3460" s="196">
        <v>38429</v>
      </c>
      <c r="K3460" s="67">
        <v>0</v>
      </c>
      <c r="L3460" s="123">
        <f t="shared" si="55"/>
        <v>29298</v>
      </c>
      <c r="M3460" s="118" t="s">
        <v>9310</v>
      </c>
      <c r="N3460" s="113" t="s">
        <v>9526</v>
      </c>
      <c r="S3460" s="118" t="s">
        <v>139</v>
      </c>
      <c r="T3460" s="67" t="s">
        <v>140</v>
      </c>
    </row>
    <row r="3461" spans="1:24" ht="23.25">
      <c r="A3461" s="67" t="s">
        <v>134</v>
      </c>
      <c r="B3461" s="67" t="s">
        <v>9336</v>
      </c>
      <c r="C3461" s="118">
        <v>4256</v>
      </c>
      <c r="D3461" s="118" t="s">
        <v>5484</v>
      </c>
      <c r="E3461" s="118" t="s">
        <v>9311</v>
      </c>
      <c r="F3461" s="67" t="s">
        <v>136</v>
      </c>
      <c r="G3461" s="203">
        <v>0</v>
      </c>
      <c r="H3461" s="67" t="s">
        <v>162</v>
      </c>
      <c r="I3461" s="3">
        <v>0</v>
      </c>
      <c r="J3461" s="196">
        <v>38429</v>
      </c>
      <c r="K3461" s="67">
        <v>0</v>
      </c>
      <c r="L3461" s="123">
        <f t="shared" si="55"/>
        <v>29298</v>
      </c>
      <c r="M3461" s="118" t="s">
        <v>9311</v>
      </c>
      <c r="N3461" s="113" t="s">
        <v>9526</v>
      </c>
      <c r="S3461" s="118" t="s">
        <v>139</v>
      </c>
      <c r="T3461" s="67" t="s">
        <v>140</v>
      </c>
    </row>
    <row r="3462" spans="1:24" ht="23.25">
      <c r="A3462" s="67" t="s">
        <v>134</v>
      </c>
      <c r="B3462" s="67" t="s">
        <v>9336</v>
      </c>
      <c r="C3462" s="118">
        <v>4295</v>
      </c>
      <c r="D3462" s="118" t="s">
        <v>5641</v>
      </c>
      <c r="E3462" s="118" t="s">
        <v>9312</v>
      </c>
      <c r="F3462" s="67" t="s">
        <v>136</v>
      </c>
      <c r="G3462" s="203">
        <v>0</v>
      </c>
      <c r="H3462" s="67" t="s">
        <v>162</v>
      </c>
      <c r="I3462" s="3">
        <v>0</v>
      </c>
      <c r="J3462" s="196">
        <v>45134</v>
      </c>
      <c r="K3462" s="67">
        <v>0</v>
      </c>
      <c r="L3462" s="123">
        <f t="shared" si="55"/>
        <v>36003</v>
      </c>
      <c r="M3462" s="118" t="s">
        <v>9312</v>
      </c>
      <c r="N3462" s="113" t="s">
        <v>9526</v>
      </c>
      <c r="S3462" s="118" t="s">
        <v>139</v>
      </c>
      <c r="T3462" s="67" t="s">
        <v>140</v>
      </c>
    </row>
    <row r="3463" spans="1:24" ht="23.25">
      <c r="A3463" s="67" t="s">
        <v>134</v>
      </c>
      <c r="B3463" s="67" t="s">
        <v>9336</v>
      </c>
      <c r="C3463" s="118">
        <v>2346</v>
      </c>
      <c r="D3463" s="118" t="s">
        <v>9522</v>
      </c>
      <c r="E3463" s="118" t="s">
        <v>9313</v>
      </c>
      <c r="F3463" s="67" t="s">
        <v>9525</v>
      </c>
      <c r="G3463" s="203">
        <v>0</v>
      </c>
      <c r="H3463" s="67" t="s">
        <v>162</v>
      </c>
      <c r="I3463" s="3">
        <v>0</v>
      </c>
      <c r="J3463" s="196">
        <v>38429</v>
      </c>
      <c r="K3463" s="67">
        <v>0</v>
      </c>
      <c r="L3463" s="123">
        <f t="shared" si="55"/>
        <v>29298</v>
      </c>
      <c r="M3463" s="118" t="s">
        <v>9313</v>
      </c>
      <c r="N3463" s="113" t="s">
        <v>9526</v>
      </c>
      <c r="S3463" s="118" t="s">
        <v>139</v>
      </c>
      <c r="T3463" s="67" t="s">
        <v>140</v>
      </c>
    </row>
    <row r="3464" spans="1:24" ht="23.25">
      <c r="A3464" s="67" t="s">
        <v>134</v>
      </c>
      <c r="B3464" s="67" t="s">
        <v>9336</v>
      </c>
      <c r="C3464" s="118">
        <v>4032</v>
      </c>
      <c r="D3464" s="118" t="s">
        <v>5500</v>
      </c>
      <c r="E3464" s="118" t="s">
        <v>9314</v>
      </c>
      <c r="F3464" s="67" t="s">
        <v>136</v>
      </c>
      <c r="G3464" s="203">
        <v>0</v>
      </c>
      <c r="H3464" s="67" t="s">
        <v>162</v>
      </c>
      <c r="I3464" s="3">
        <v>0</v>
      </c>
      <c r="J3464" s="196">
        <v>38429</v>
      </c>
      <c r="K3464" s="67">
        <v>0</v>
      </c>
      <c r="L3464" s="123">
        <f t="shared" si="55"/>
        <v>29298</v>
      </c>
      <c r="M3464" s="118" t="s">
        <v>9314</v>
      </c>
      <c r="N3464" s="113" t="s">
        <v>9526</v>
      </c>
      <c r="S3464" s="118" t="s">
        <v>139</v>
      </c>
      <c r="T3464" s="67" t="s">
        <v>140</v>
      </c>
    </row>
    <row r="3465" spans="1:24" ht="23.25">
      <c r="A3465" s="67" t="s">
        <v>134</v>
      </c>
      <c r="B3465" s="67" t="s">
        <v>9336</v>
      </c>
      <c r="C3465" s="118">
        <v>1914</v>
      </c>
      <c r="D3465" s="118" t="s">
        <v>5694</v>
      </c>
      <c r="E3465" s="106" t="s">
        <v>9315</v>
      </c>
      <c r="F3465" s="67" t="s">
        <v>136</v>
      </c>
      <c r="G3465" s="203">
        <v>0</v>
      </c>
      <c r="H3465" s="67" t="s">
        <v>162</v>
      </c>
      <c r="I3465" s="3">
        <v>0</v>
      </c>
      <c r="J3465" s="196">
        <v>34912</v>
      </c>
      <c r="K3465" s="67">
        <v>0</v>
      </c>
      <c r="L3465" s="123">
        <f t="shared" si="55"/>
        <v>25781</v>
      </c>
      <c r="M3465" s="106" t="s">
        <v>9315</v>
      </c>
      <c r="N3465" s="113" t="s">
        <v>9526</v>
      </c>
      <c r="S3465" s="118" t="s">
        <v>139</v>
      </c>
      <c r="T3465" s="67" t="s">
        <v>140</v>
      </c>
    </row>
    <row r="3466" spans="1:24" ht="23.25">
      <c r="A3466" s="67" t="s">
        <v>134</v>
      </c>
      <c r="B3466" s="67" t="s">
        <v>9336</v>
      </c>
      <c r="C3466" s="118">
        <v>3472</v>
      </c>
      <c r="D3466" s="118" t="s">
        <v>9523</v>
      </c>
      <c r="E3466" s="106" t="s">
        <v>9316</v>
      </c>
      <c r="F3466" s="67" t="s">
        <v>136</v>
      </c>
      <c r="G3466" s="203">
        <v>0</v>
      </c>
      <c r="H3466" s="67" t="s">
        <v>162</v>
      </c>
      <c r="I3466" s="3">
        <v>0</v>
      </c>
      <c r="J3466" s="196">
        <v>34912</v>
      </c>
      <c r="K3466" s="67">
        <v>0</v>
      </c>
      <c r="L3466" s="123">
        <f t="shared" si="55"/>
        <v>25781</v>
      </c>
      <c r="M3466" s="106" t="s">
        <v>9316</v>
      </c>
      <c r="N3466" s="113" t="s">
        <v>9526</v>
      </c>
      <c r="S3466" s="118" t="s">
        <v>139</v>
      </c>
      <c r="T3466" s="67" t="s">
        <v>140</v>
      </c>
    </row>
    <row r="3467" spans="1:24" customFormat="1">
      <c r="A3467" s="67" t="s">
        <v>9529</v>
      </c>
      <c r="B3467" s="67" t="s">
        <v>9336</v>
      </c>
      <c r="C3467" s="201">
        <v>3466</v>
      </c>
      <c r="D3467" s="2"/>
      <c r="E3467" s="2" t="s">
        <v>9530</v>
      </c>
      <c r="F3467" s="83" t="s">
        <v>136</v>
      </c>
      <c r="G3467" s="203">
        <v>0</v>
      </c>
      <c r="H3467" s="2" t="s">
        <v>9531</v>
      </c>
      <c r="I3467" s="2"/>
      <c r="J3467" s="196">
        <v>34912</v>
      </c>
      <c r="K3467" s="2"/>
      <c r="L3467" s="123">
        <f t="shared" si="55"/>
        <v>25781</v>
      </c>
      <c r="M3467" s="2"/>
      <c r="N3467" s="2"/>
      <c r="O3467" s="2"/>
      <c r="P3467" s="83" t="s">
        <v>162</v>
      </c>
      <c r="Q3467" s="2"/>
      <c r="R3467" s="182">
        <v>268562705445</v>
      </c>
      <c r="S3467" s="83" t="s">
        <v>140</v>
      </c>
      <c r="T3467" s="2"/>
      <c r="U3467" s="2"/>
      <c r="V3467" s="2"/>
      <c r="W3467" s="2"/>
      <c r="X3467" s="2"/>
    </row>
    <row r="3468" spans="1:24" customFormat="1">
      <c r="A3468" s="67" t="s">
        <v>134</v>
      </c>
      <c r="B3468" s="67" t="s">
        <v>9336</v>
      </c>
      <c r="C3468" s="202">
        <v>3250</v>
      </c>
      <c r="D3468" s="2" t="s">
        <v>5502</v>
      </c>
      <c r="E3468" s="2" t="s">
        <v>9532</v>
      </c>
      <c r="F3468" s="83" t="s">
        <v>136</v>
      </c>
      <c r="G3468" s="203">
        <v>0</v>
      </c>
      <c r="H3468" s="2" t="s">
        <v>6537</v>
      </c>
      <c r="I3468" s="2"/>
      <c r="J3468" s="196">
        <v>34912</v>
      </c>
      <c r="K3468" s="2"/>
      <c r="L3468" s="123">
        <f t="shared" si="55"/>
        <v>25781</v>
      </c>
      <c r="M3468" s="2" t="s">
        <v>9533</v>
      </c>
      <c r="N3468" s="2"/>
      <c r="O3468" s="2"/>
      <c r="P3468" s="83" t="s">
        <v>6537</v>
      </c>
      <c r="Q3468" s="2"/>
      <c r="R3468" s="182"/>
      <c r="S3468" s="83" t="s">
        <v>140</v>
      </c>
      <c r="T3468" s="2"/>
      <c r="U3468" s="2"/>
      <c r="V3468" s="2"/>
      <c r="W3468" s="2"/>
      <c r="X3468" s="2"/>
    </row>
    <row r="3469" spans="1:24" customFormat="1">
      <c r="A3469" s="67" t="s">
        <v>134</v>
      </c>
      <c r="B3469" s="67" t="s">
        <v>9336</v>
      </c>
      <c r="C3469" s="202">
        <v>91</v>
      </c>
      <c r="D3469" s="2" t="s">
        <v>5495</v>
      </c>
      <c r="E3469" s="2" t="s">
        <v>9534</v>
      </c>
      <c r="F3469" s="83" t="s">
        <v>136</v>
      </c>
      <c r="G3469" s="203">
        <v>0</v>
      </c>
      <c r="H3469" s="2" t="s">
        <v>9531</v>
      </c>
      <c r="I3469" s="2"/>
      <c r="J3469" s="196">
        <v>34912</v>
      </c>
      <c r="K3469" s="2"/>
      <c r="L3469" s="123">
        <f t="shared" si="55"/>
        <v>25781</v>
      </c>
      <c r="M3469" s="2" t="s">
        <v>9535</v>
      </c>
      <c r="N3469" s="2"/>
      <c r="O3469" s="2"/>
      <c r="P3469" s="83" t="s">
        <v>162</v>
      </c>
      <c r="Q3469" s="2"/>
      <c r="R3469" s="182"/>
      <c r="S3469" s="83" t="s">
        <v>140</v>
      </c>
      <c r="T3469" s="2"/>
      <c r="U3469" s="2"/>
      <c r="V3469" s="2"/>
      <c r="W3469" s="2"/>
      <c r="X3469" s="2"/>
    </row>
    <row r="3470" spans="1:24" customFormat="1">
      <c r="A3470" s="67" t="s">
        <v>134</v>
      </c>
      <c r="B3470" s="67" t="s">
        <v>9336</v>
      </c>
      <c r="C3470" s="202">
        <v>247</v>
      </c>
      <c r="D3470" s="2" t="s">
        <v>5484</v>
      </c>
      <c r="E3470" s="2" t="s">
        <v>9536</v>
      </c>
      <c r="F3470" s="83" t="s">
        <v>136</v>
      </c>
      <c r="G3470" s="203">
        <v>0</v>
      </c>
      <c r="H3470" s="2" t="s">
        <v>9531</v>
      </c>
      <c r="I3470" s="2"/>
      <c r="J3470" s="196">
        <v>34912</v>
      </c>
      <c r="K3470" s="2"/>
      <c r="L3470" s="123">
        <f t="shared" si="55"/>
        <v>25781</v>
      </c>
      <c r="M3470" s="2" t="s">
        <v>5993</v>
      </c>
      <c r="N3470" s="2"/>
      <c r="O3470" s="2"/>
      <c r="P3470" s="83" t="s">
        <v>162</v>
      </c>
      <c r="Q3470" s="2"/>
      <c r="R3470" s="182"/>
      <c r="S3470" s="83" t="s">
        <v>140</v>
      </c>
      <c r="T3470" s="2"/>
      <c r="U3470" s="2"/>
      <c r="V3470" s="2"/>
      <c r="W3470" s="2"/>
      <c r="X3470" s="2"/>
    </row>
    <row r="3471" spans="1:24" customFormat="1">
      <c r="A3471" s="67" t="s">
        <v>134</v>
      </c>
      <c r="B3471" s="67" t="s">
        <v>9336</v>
      </c>
      <c r="C3471" s="202">
        <v>730</v>
      </c>
      <c r="D3471" s="2" t="s">
        <v>5687</v>
      </c>
      <c r="E3471" s="2" t="s">
        <v>9537</v>
      </c>
      <c r="F3471" s="83" t="s">
        <v>136</v>
      </c>
      <c r="G3471" s="203">
        <v>0</v>
      </c>
      <c r="H3471" s="2" t="s">
        <v>9531</v>
      </c>
      <c r="I3471" s="2"/>
      <c r="J3471" s="196">
        <v>34912</v>
      </c>
      <c r="K3471" s="2"/>
      <c r="L3471" s="123">
        <f t="shared" si="55"/>
        <v>25781</v>
      </c>
      <c r="M3471" s="2" t="s">
        <v>9538</v>
      </c>
      <c r="N3471" s="2"/>
      <c r="O3471" s="2"/>
      <c r="P3471" s="83" t="s">
        <v>162</v>
      </c>
      <c r="Q3471" s="2"/>
      <c r="R3471" s="182"/>
      <c r="S3471" s="83" t="s">
        <v>140</v>
      </c>
      <c r="T3471" s="2"/>
      <c r="U3471" s="2"/>
      <c r="V3471" s="2"/>
      <c r="W3471" s="2"/>
      <c r="X3471" s="2"/>
    </row>
    <row r="3472" spans="1:24" customFormat="1">
      <c r="A3472" s="67" t="s">
        <v>9529</v>
      </c>
      <c r="B3472" s="67" t="s">
        <v>9336</v>
      </c>
      <c r="C3472" s="202">
        <v>1139</v>
      </c>
      <c r="D3472" s="2"/>
      <c r="E3472" s="2" t="s">
        <v>9539</v>
      </c>
      <c r="F3472" s="83" t="s">
        <v>136</v>
      </c>
      <c r="G3472" s="203">
        <v>0</v>
      </c>
      <c r="H3472" s="2" t="s">
        <v>9531</v>
      </c>
      <c r="I3472" s="2"/>
      <c r="J3472" s="196">
        <v>34912</v>
      </c>
      <c r="K3472" s="2"/>
      <c r="L3472" s="123">
        <f t="shared" si="55"/>
        <v>25781</v>
      </c>
      <c r="M3472" s="2"/>
      <c r="N3472" s="2"/>
      <c r="O3472" s="2"/>
      <c r="P3472" s="83" t="s">
        <v>162</v>
      </c>
      <c r="Q3472" s="2"/>
      <c r="R3472" s="182"/>
      <c r="S3472" s="83" t="s">
        <v>140</v>
      </c>
      <c r="T3472" s="2"/>
      <c r="U3472" s="2"/>
      <c r="V3472" s="2"/>
      <c r="W3472" s="2"/>
      <c r="X3472" s="2"/>
    </row>
    <row r="3473" spans="1:24" customFormat="1">
      <c r="A3473" s="67" t="s">
        <v>134</v>
      </c>
      <c r="B3473" s="67" t="s">
        <v>9336</v>
      </c>
      <c r="C3473" s="202">
        <v>2312</v>
      </c>
      <c r="D3473" s="2" t="s">
        <v>5498</v>
      </c>
      <c r="E3473" s="2" t="s">
        <v>9540</v>
      </c>
      <c r="F3473" s="83" t="s">
        <v>136</v>
      </c>
      <c r="G3473" s="203">
        <v>0</v>
      </c>
      <c r="H3473" s="2" t="s">
        <v>9531</v>
      </c>
      <c r="I3473" s="2"/>
      <c r="J3473" s="196">
        <v>34912</v>
      </c>
      <c r="K3473" s="2"/>
      <c r="L3473" s="123">
        <f t="shared" si="55"/>
        <v>25781</v>
      </c>
      <c r="M3473" s="2" t="s">
        <v>5738</v>
      </c>
      <c r="N3473" s="2"/>
      <c r="O3473" s="2"/>
      <c r="P3473" s="83" t="s">
        <v>162</v>
      </c>
      <c r="Q3473" s="2"/>
      <c r="R3473" s="182"/>
      <c r="S3473" s="83" t="s">
        <v>140</v>
      </c>
      <c r="T3473" s="2"/>
      <c r="U3473" s="2"/>
      <c r="V3473" s="2"/>
      <c r="W3473" s="2"/>
      <c r="X3473" s="2"/>
    </row>
    <row r="3474" spans="1:24" customFormat="1">
      <c r="A3474" s="67" t="s">
        <v>134</v>
      </c>
      <c r="B3474" s="67" t="s">
        <v>9336</v>
      </c>
      <c r="C3474" s="202">
        <v>2210</v>
      </c>
      <c r="D3474" s="2" t="s">
        <v>5489</v>
      </c>
      <c r="E3474" s="2" t="s">
        <v>9541</v>
      </c>
      <c r="F3474" s="83" t="s">
        <v>136</v>
      </c>
      <c r="G3474" s="203">
        <v>0</v>
      </c>
      <c r="H3474" s="2" t="s">
        <v>9531</v>
      </c>
      <c r="I3474" s="2"/>
      <c r="J3474" s="196">
        <v>34912</v>
      </c>
      <c r="K3474" s="2"/>
      <c r="L3474" s="123">
        <f t="shared" si="55"/>
        <v>25781</v>
      </c>
      <c r="M3474" s="2" t="s">
        <v>5781</v>
      </c>
      <c r="N3474" s="2"/>
      <c r="O3474" s="2"/>
      <c r="P3474" s="83" t="s">
        <v>162</v>
      </c>
      <c r="Q3474" s="2"/>
      <c r="R3474" s="182"/>
      <c r="S3474" s="83" t="s">
        <v>140</v>
      </c>
      <c r="T3474" s="2"/>
      <c r="U3474" s="2"/>
      <c r="V3474" s="2"/>
      <c r="W3474" s="2"/>
      <c r="X3474" s="2"/>
    </row>
    <row r="3475" spans="1:24" customFormat="1">
      <c r="A3475" s="67" t="s">
        <v>134</v>
      </c>
      <c r="B3475" s="67" t="s">
        <v>9336</v>
      </c>
      <c r="C3475" s="202">
        <v>3999</v>
      </c>
      <c r="D3475" s="2" t="s">
        <v>9542</v>
      </c>
      <c r="E3475" s="2" t="s">
        <v>9543</v>
      </c>
      <c r="F3475" s="83" t="s">
        <v>136</v>
      </c>
      <c r="G3475" s="203">
        <v>0</v>
      </c>
      <c r="H3475" s="2" t="s">
        <v>9531</v>
      </c>
      <c r="I3475" s="2"/>
      <c r="J3475" s="196">
        <v>34912</v>
      </c>
      <c r="K3475" s="2"/>
      <c r="L3475" s="123">
        <f t="shared" si="55"/>
        <v>25781</v>
      </c>
      <c r="M3475" s="2" t="s">
        <v>5832</v>
      </c>
      <c r="N3475" s="2"/>
      <c r="O3475" s="2"/>
      <c r="P3475" s="83" t="s">
        <v>162</v>
      </c>
      <c r="Q3475" s="2"/>
      <c r="R3475" s="182"/>
      <c r="S3475" s="83" t="s">
        <v>140</v>
      </c>
      <c r="T3475" s="2"/>
      <c r="U3475" s="2"/>
      <c r="V3475" s="2"/>
      <c r="W3475" s="2"/>
      <c r="X3475" s="2"/>
    </row>
    <row r="3476" spans="1:24" customFormat="1">
      <c r="A3476" s="67" t="s">
        <v>134</v>
      </c>
      <c r="B3476" s="67" t="s">
        <v>9336</v>
      </c>
      <c r="C3476" s="202">
        <v>4176</v>
      </c>
      <c r="D3476" s="2" t="s">
        <v>5542</v>
      </c>
      <c r="E3476" s="2" t="s">
        <v>9544</v>
      </c>
      <c r="F3476" s="83" t="s">
        <v>5807</v>
      </c>
      <c r="G3476" s="203">
        <v>0</v>
      </c>
      <c r="H3476" s="2" t="s">
        <v>9531</v>
      </c>
      <c r="I3476" s="2"/>
      <c r="J3476" s="196">
        <v>34912</v>
      </c>
      <c r="K3476" s="2"/>
      <c r="L3476" s="123">
        <f t="shared" si="55"/>
        <v>25781</v>
      </c>
      <c r="M3476" s="2" t="s">
        <v>5897</v>
      </c>
      <c r="N3476" s="2"/>
      <c r="O3476" s="2"/>
      <c r="P3476" s="83" t="s">
        <v>162</v>
      </c>
      <c r="Q3476" s="2"/>
      <c r="R3476" s="182"/>
      <c r="S3476" s="83" t="s">
        <v>140</v>
      </c>
      <c r="T3476" s="2"/>
      <c r="U3476" s="2"/>
      <c r="V3476" s="2"/>
      <c r="W3476" s="2"/>
      <c r="X3476" s="2"/>
    </row>
    <row r="3477" spans="1:24" customFormat="1">
      <c r="A3477" s="67" t="s">
        <v>134</v>
      </c>
      <c r="B3477" s="67" t="s">
        <v>9336</v>
      </c>
      <c r="C3477" s="83">
        <v>1118</v>
      </c>
      <c r="D3477" s="2" t="s">
        <v>9545</v>
      </c>
      <c r="E3477" s="2" t="s">
        <v>9546</v>
      </c>
      <c r="F3477" s="83" t="s">
        <v>136</v>
      </c>
      <c r="G3477" s="203">
        <v>0</v>
      </c>
      <c r="H3477" s="2" t="s">
        <v>9531</v>
      </c>
      <c r="I3477" s="2"/>
      <c r="J3477" s="196">
        <v>34912</v>
      </c>
      <c r="K3477" s="2"/>
      <c r="L3477" s="123">
        <f t="shared" si="55"/>
        <v>25781</v>
      </c>
      <c r="M3477" s="2" t="s">
        <v>9547</v>
      </c>
      <c r="N3477" s="2"/>
      <c r="O3477" s="2"/>
      <c r="P3477" s="83" t="s">
        <v>162</v>
      </c>
      <c r="Q3477" s="2"/>
      <c r="R3477" s="182"/>
      <c r="S3477" s="83" t="s">
        <v>140</v>
      </c>
      <c r="T3477" s="2"/>
      <c r="U3477" s="2"/>
      <c r="V3477" s="2"/>
      <c r="W3477" s="2"/>
      <c r="X3477" s="2"/>
    </row>
    <row r="3478" spans="1:24">
      <c r="A3478" s="67" t="s">
        <v>134</v>
      </c>
      <c r="B3478" s="67" t="s">
        <v>9336</v>
      </c>
      <c r="C3478" s="204">
        <v>2506</v>
      </c>
      <c r="D3478" t="s">
        <v>5620</v>
      </c>
      <c r="E3478" s="204" t="s">
        <v>9548</v>
      </c>
      <c r="F3478" s="204" t="s">
        <v>5807</v>
      </c>
      <c r="G3478" s="203">
        <v>0</v>
      </c>
      <c r="H3478" s="2" t="s">
        <v>9531</v>
      </c>
      <c r="J3478" s="196">
        <v>34913</v>
      </c>
      <c r="L3478" s="123">
        <f t="shared" si="55"/>
        <v>25782</v>
      </c>
      <c r="M3478" t="s">
        <v>6015</v>
      </c>
    </row>
    <row r="3479" spans="1:24">
      <c r="A3479" s="67" t="s">
        <v>134</v>
      </c>
      <c r="B3479" s="67" t="s">
        <v>9336</v>
      </c>
      <c r="C3479" s="204">
        <v>4505</v>
      </c>
      <c r="D3479" t="s">
        <v>5500</v>
      </c>
      <c r="E3479" s="204" t="s">
        <v>9549</v>
      </c>
      <c r="F3479" s="204" t="s">
        <v>5807</v>
      </c>
      <c r="G3479" s="203">
        <v>0</v>
      </c>
      <c r="H3479" s="2" t="s">
        <v>9531</v>
      </c>
      <c r="J3479" s="196">
        <v>34914</v>
      </c>
      <c r="L3479" s="123">
        <f t="shared" si="55"/>
        <v>25783</v>
      </c>
      <c r="M3479" t="s">
        <v>6015</v>
      </c>
    </row>
    <row r="3480" spans="1:24">
      <c r="A3480" s="67" t="s">
        <v>134</v>
      </c>
      <c r="B3480" s="67" t="s">
        <v>9336</v>
      </c>
      <c r="C3480" s="204">
        <v>2394</v>
      </c>
      <c r="D3480" t="s">
        <v>5495</v>
      </c>
      <c r="E3480" s="204" t="s">
        <v>9550</v>
      </c>
      <c r="F3480" s="204" t="s">
        <v>5807</v>
      </c>
      <c r="G3480" s="203">
        <v>0</v>
      </c>
      <c r="H3480" s="2" t="s">
        <v>9531</v>
      </c>
      <c r="J3480" s="196">
        <v>34915</v>
      </c>
      <c r="L3480" s="123">
        <f t="shared" si="55"/>
        <v>25784</v>
      </c>
      <c r="M3480" t="s">
        <v>5740</v>
      </c>
    </row>
    <row r="3481" spans="1:24">
      <c r="A3481" s="67" t="s">
        <v>134</v>
      </c>
      <c r="B3481" s="67" t="s">
        <v>9336</v>
      </c>
      <c r="C3481" s="204">
        <v>2446</v>
      </c>
      <c r="D3481" t="s">
        <v>5540</v>
      </c>
      <c r="E3481" s="204" t="s">
        <v>5738</v>
      </c>
      <c r="F3481" s="204" t="s">
        <v>136</v>
      </c>
      <c r="G3481" s="203">
        <v>0</v>
      </c>
      <c r="H3481" s="2" t="s">
        <v>9531</v>
      </c>
      <c r="J3481" s="196">
        <v>34916</v>
      </c>
      <c r="L3481" s="123">
        <f t="shared" si="55"/>
        <v>25785</v>
      </c>
      <c r="M3481" t="s">
        <v>5745</v>
      </c>
    </row>
    <row r="3482" spans="1:24">
      <c r="A3482" s="67" t="s">
        <v>134</v>
      </c>
      <c r="B3482" s="67" t="s">
        <v>9336</v>
      </c>
      <c r="C3482" s="204">
        <v>4030</v>
      </c>
      <c r="D3482" t="s">
        <v>9342</v>
      </c>
      <c r="E3482" s="204" t="s">
        <v>9551</v>
      </c>
      <c r="F3482" s="204" t="s">
        <v>5807</v>
      </c>
      <c r="G3482" s="203">
        <v>0</v>
      </c>
      <c r="H3482" s="2" t="s">
        <v>9531</v>
      </c>
      <c r="J3482" s="196">
        <v>34917</v>
      </c>
      <c r="L3482" s="123">
        <f t="shared" si="55"/>
        <v>25786</v>
      </c>
      <c r="M3482" t="s">
        <v>5875</v>
      </c>
    </row>
    <row r="3483" spans="1:24">
      <c r="A3483" s="67" t="s">
        <v>134</v>
      </c>
      <c r="B3483" s="67" t="s">
        <v>9336</v>
      </c>
      <c r="C3483" s="204">
        <v>4047</v>
      </c>
      <c r="D3483" t="s">
        <v>5676</v>
      </c>
      <c r="E3483" s="204" t="s">
        <v>5764</v>
      </c>
      <c r="F3483" s="204" t="s">
        <v>136</v>
      </c>
      <c r="G3483" s="203">
        <v>0</v>
      </c>
      <c r="H3483" s="2" t="s">
        <v>9531</v>
      </c>
      <c r="J3483" s="196">
        <v>34918</v>
      </c>
      <c r="L3483" s="123">
        <f t="shared" si="55"/>
        <v>25787</v>
      </c>
      <c r="M3483" t="s">
        <v>166</v>
      </c>
    </row>
    <row r="3484" spans="1:24">
      <c r="A3484" s="67" t="s">
        <v>134</v>
      </c>
      <c r="B3484" s="67" t="s">
        <v>9336</v>
      </c>
      <c r="C3484" s="204">
        <v>4208</v>
      </c>
      <c r="D3484" t="s">
        <v>9564</v>
      </c>
      <c r="E3484" s="204" t="s">
        <v>9552</v>
      </c>
      <c r="F3484" s="204" t="s">
        <v>136</v>
      </c>
      <c r="G3484" s="203">
        <v>0</v>
      </c>
      <c r="H3484" s="2" t="s">
        <v>9531</v>
      </c>
      <c r="J3484" s="196">
        <v>34919</v>
      </c>
      <c r="L3484" s="123">
        <f t="shared" si="55"/>
        <v>25788</v>
      </c>
      <c r="M3484" t="s">
        <v>9561</v>
      </c>
    </row>
    <row r="3485" spans="1:24">
      <c r="A3485" s="67" t="s">
        <v>134</v>
      </c>
      <c r="B3485" s="67" t="s">
        <v>9336</v>
      </c>
      <c r="C3485" s="204">
        <v>4059</v>
      </c>
      <c r="D3485" t="s">
        <v>5484</v>
      </c>
      <c r="E3485" s="204" t="s">
        <v>9553</v>
      </c>
      <c r="F3485" s="204" t="s">
        <v>5807</v>
      </c>
      <c r="G3485" s="203">
        <v>0</v>
      </c>
      <c r="H3485" s="2" t="s">
        <v>9531</v>
      </c>
      <c r="J3485" s="196">
        <v>34920</v>
      </c>
      <c r="L3485" s="123">
        <f t="shared" si="55"/>
        <v>25789</v>
      </c>
      <c r="M3485" t="s">
        <v>9562</v>
      </c>
    </row>
    <row r="3486" spans="1:24">
      <c r="A3486" s="67" t="s">
        <v>134</v>
      </c>
      <c r="B3486" s="67" t="s">
        <v>9336</v>
      </c>
      <c r="C3486" s="204">
        <v>4061</v>
      </c>
      <c r="D3486" t="s">
        <v>5531</v>
      </c>
      <c r="E3486" s="204" t="s">
        <v>9554</v>
      </c>
      <c r="F3486" s="204" t="s">
        <v>5807</v>
      </c>
      <c r="G3486" s="203">
        <v>0</v>
      </c>
      <c r="H3486" s="2" t="s">
        <v>9531</v>
      </c>
      <c r="J3486" s="196">
        <v>34921</v>
      </c>
      <c r="L3486" s="123">
        <f t="shared" si="55"/>
        <v>25790</v>
      </c>
      <c r="M3486" t="s">
        <v>9563</v>
      </c>
    </row>
    <row r="3487" spans="1:24">
      <c r="A3487" s="67" t="s">
        <v>134</v>
      </c>
      <c r="B3487" s="67" t="s">
        <v>9336</v>
      </c>
      <c r="C3487" s="204">
        <v>4209</v>
      </c>
      <c r="D3487" t="s">
        <v>9564</v>
      </c>
      <c r="E3487" s="204" t="s">
        <v>9555</v>
      </c>
      <c r="F3487" s="204" t="s">
        <v>5807</v>
      </c>
      <c r="G3487" s="203">
        <v>0</v>
      </c>
      <c r="H3487" s="2" t="s">
        <v>9531</v>
      </c>
      <c r="J3487" s="196">
        <v>34922</v>
      </c>
      <c r="L3487" s="123">
        <f t="shared" si="55"/>
        <v>25791</v>
      </c>
      <c r="M3487" t="s">
        <v>9561</v>
      </c>
    </row>
    <row r="3488" spans="1:24">
      <c r="A3488" s="67" t="s">
        <v>134</v>
      </c>
      <c r="B3488" s="67" t="s">
        <v>9336</v>
      </c>
      <c r="C3488" s="204">
        <v>4210</v>
      </c>
      <c r="D3488" t="s">
        <v>9564</v>
      </c>
      <c r="E3488" s="204" t="s">
        <v>9556</v>
      </c>
      <c r="F3488" s="204" t="s">
        <v>5807</v>
      </c>
      <c r="G3488" s="203">
        <v>0</v>
      </c>
      <c r="H3488" s="2" t="s">
        <v>9531</v>
      </c>
      <c r="J3488" s="196">
        <v>34923</v>
      </c>
      <c r="L3488" s="123">
        <f t="shared" si="55"/>
        <v>25792</v>
      </c>
      <c r="M3488" t="s">
        <v>9561</v>
      </c>
    </row>
    <row r="3489" spans="1:13">
      <c r="A3489" s="67" t="s">
        <v>134</v>
      </c>
      <c r="B3489" s="67" t="s">
        <v>9336</v>
      </c>
      <c r="C3489" s="204">
        <v>4214</v>
      </c>
      <c r="D3489" t="s">
        <v>5501</v>
      </c>
      <c r="E3489" s="204" t="s">
        <v>9557</v>
      </c>
      <c r="F3489" s="204" t="s">
        <v>136</v>
      </c>
      <c r="G3489" s="203">
        <v>0</v>
      </c>
      <c r="H3489" s="2" t="s">
        <v>9531</v>
      </c>
      <c r="J3489" s="196">
        <v>34924</v>
      </c>
      <c r="L3489" s="123">
        <f t="shared" si="55"/>
        <v>25793</v>
      </c>
      <c r="M3489" t="s">
        <v>5740</v>
      </c>
    </row>
    <row r="3490" spans="1:13">
      <c r="A3490" s="67" t="s">
        <v>134</v>
      </c>
      <c r="B3490" s="67" t="s">
        <v>9336</v>
      </c>
      <c r="C3490" s="204">
        <v>4230</v>
      </c>
      <c r="D3490" t="s">
        <v>5482</v>
      </c>
      <c r="E3490" s="204" t="s">
        <v>5952</v>
      </c>
      <c r="F3490" s="204" t="s">
        <v>136</v>
      </c>
      <c r="G3490" s="203">
        <v>0</v>
      </c>
      <c r="H3490" s="2" t="s">
        <v>9531</v>
      </c>
      <c r="J3490" s="196">
        <v>34925</v>
      </c>
      <c r="L3490" s="123">
        <f t="shared" si="55"/>
        <v>25794</v>
      </c>
      <c r="M3490" t="s">
        <v>5897</v>
      </c>
    </row>
    <row r="3491" spans="1:13">
      <c r="A3491" s="67" t="s">
        <v>134</v>
      </c>
      <c r="B3491" s="67" t="s">
        <v>9336</v>
      </c>
      <c r="C3491" s="204">
        <v>2443</v>
      </c>
      <c r="D3491" t="s">
        <v>164</v>
      </c>
      <c r="E3491" s="204" t="s">
        <v>9558</v>
      </c>
      <c r="F3491" s="204" t="s">
        <v>136</v>
      </c>
      <c r="G3491" s="203">
        <v>0</v>
      </c>
      <c r="H3491" s="2" t="s">
        <v>9531</v>
      </c>
      <c r="J3491" s="196">
        <v>34926</v>
      </c>
      <c r="L3491" s="123">
        <f t="shared" si="55"/>
        <v>25795</v>
      </c>
      <c r="M3491" t="s">
        <v>171</v>
      </c>
    </row>
    <row r="3492" spans="1:13">
      <c r="A3492" s="67" t="s">
        <v>134</v>
      </c>
      <c r="B3492" s="67" t="s">
        <v>9336</v>
      </c>
      <c r="C3492" s="204">
        <v>2411</v>
      </c>
      <c r="D3492" t="s">
        <v>5532</v>
      </c>
      <c r="E3492" s="204" t="s">
        <v>9559</v>
      </c>
      <c r="F3492" s="204" t="s">
        <v>5807</v>
      </c>
      <c r="G3492" s="203">
        <v>0</v>
      </c>
      <c r="H3492" s="2" t="s">
        <v>9531</v>
      </c>
      <c r="J3492" s="196">
        <v>34927</v>
      </c>
      <c r="L3492" s="123">
        <f t="shared" si="55"/>
        <v>25796</v>
      </c>
      <c r="M3492" t="s">
        <v>5771</v>
      </c>
    </row>
    <row r="3493" spans="1:13">
      <c r="A3493" s="67" t="s">
        <v>134</v>
      </c>
      <c r="B3493" s="67" t="s">
        <v>9336</v>
      </c>
      <c r="C3493" s="204">
        <v>2410</v>
      </c>
      <c r="D3493" t="s">
        <v>5653</v>
      </c>
      <c r="E3493" s="204" t="s">
        <v>9560</v>
      </c>
      <c r="F3493" s="204" t="s">
        <v>5807</v>
      </c>
      <c r="G3493" s="203">
        <v>0</v>
      </c>
      <c r="H3493" s="2" t="s">
        <v>9531</v>
      </c>
      <c r="J3493" s="196">
        <v>34928</v>
      </c>
      <c r="L3493" s="123">
        <f t="shared" si="55"/>
        <v>25797</v>
      </c>
      <c r="M3493" t="s">
        <v>5873</v>
      </c>
    </row>
    <row r="3494" spans="1:13">
      <c r="A3494" s="67" t="s">
        <v>134</v>
      </c>
      <c r="B3494" s="67" t="s">
        <v>9336</v>
      </c>
      <c r="C3494" s="204">
        <v>4027</v>
      </c>
      <c r="D3494" t="s">
        <v>5641</v>
      </c>
      <c r="E3494" s="204" t="s">
        <v>5727</v>
      </c>
      <c r="F3494" s="204" t="s">
        <v>136</v>
      </c>
      <c r="G3494" s="203">
        <v>0</v>
      </c>
      <c r="H3494" s="2" t="s">
        <v>9531</v>
      </c>
      <c r="J3494" s="196">
        <v>34929</v>
      </c>
      <c r="L3494" s="123">
        <f t="shared" si="55"/>
        <v>25798</v>
      </c>
      <c r="M3494" t="s">
        <v>5819</v>
      </c>
    </row>
  </sheetData>
  <dataConsolidate/>
  <conditionalFormatting sqref="I1">
    <cfRule type="duplicateValues" dxfId="13" priority="27"/>
  </conditionalFormatting>
  <conditionalFormatting sqref="C1">
    <cfRule type="duplicateValues" dxfId="12" priority="189"/>
    <cfRule type="duplicateValues" dxfId="11" priority="190"/>
    <cfRule type="duplicateValues" dxfId="10" priority="191"/>
  </conditionalFormatting>
  <conditionalFormatting sqref="C2347:C2355">
    <cfRule type="duplicateValues" dxfId="9" priority="192"/>
  </conditionalFormatting>
  <conditionalFormatting sqref="C2356:C2368">
    <cfRule type="duplicateValues" dxfId="8" priority="193"/>
  </conditionalFormatting>
  <conditionalFormatting sqref="C2369:C2383">
    <cfRule type="duplicateValues" dxfId="7" priority="194"/>
  </conditionalFormatting>
  <conditionalFormatting sqref="C2384:C2399">
    <cfRule type="duplicateValues" dxfId="6" priority="195"/>
  </conditionalFormatting>
  <conditionalFormatting sqref="C2400:C2404">
    <cfRule type="duplicateValues" dxfId="5" priority="196"/>
  </conditionalFormatting>
  <conditionalFormatting sqref="C3465:C3466">
    <cfRule type="duplicateValues" dxfId="4" priority="197"/>
  </conditionalFormatting>
  <conditionalFormatting sqref="C3465:C1048576 C1:C2404">
    <cfRule type="duplicateValues" dxfId="3" priority="198"/>
  </conditionalFormatting>
  <conditionalFormatting sqref="C1:C1048576">
    <cfRule type="duplicateValues" dxfId="2" priority="200"/>
  </conditionalFormatting>
  <conditionalFormatting sqref="C3468">
    <cfRule type="duplicateValues" dxfId="1" priority="201"/>
  </conditionalFormatting>
  <conditionalFormatting sqref="C3469:C3476">
    <cfRule type="duplicateValues" dxfId="0" priority="202"/>
  </conditionalFormatting>
  <dataValidations count="3">
    <dataValidation type="list" allowBlank="1" showInputMessage="1" showErrorMessage="1" sqref="A1">
      <formula1>"Member,Nominal Member,organistaion"</formula1>
    </dataValidation>
    <dataValidation type="list" allowBlank="1" showInputMessage="1" showErrorMessage="1" sqref="A2:A2345 A2347:A3494">
      <formula1>"Member,Nominal Member,Organisation"</formula1>
    </dataValidation>
    <dataValidation type="list" allowBlank="1" showInputMessage="1" showErrorMessage="1" sqref="B2347:B3494 B2:C2345">
      <formula1>"A-Type,B-Type"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21" orientation="landscape" r:id="rId1"/>
  <rowBreaks count="2" manualBreakCount="2">
    <brk id="3352" max="23" man="1"/>
    <brk id="346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X4389"/>
  <sheetViews>
    <sheetView view="pageBreakPreview" zoomScaleSheetLayoutView="100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G6" sqref="G6"/>
    </sheetView>
  </sheetViews>
  <sheetFormatPr defaultColWidth="14.25" defaultRowHeight="15"/>
  <cols>
    <col min="1" max="2" width="14.25" style="53"/>
    <col min="4" max="4" width="14.25" style="159"/>
    <col min="5" max="6" width="0" hidden="1" customWidth="1"/>
    <col min="7" max="7" width="12.75" style="53" customWidth="1"/>
    <col min="8" max="8" width="14.25" style="161"/>
    <col min="9" max="12" width="14.25" style="53"/>
    <col min="13" max="13" width="14.25" style="168"/>
    <col min="14" max="22" width="14.25" style="53"/>
    <col min="23" max="23" width="14.25" style="119"/>
    <col min="24" max="16384" width="14.25" style="53"/>
  </cols>
  <sheetData>
    <row r="1" spans="1:24" s="52" customFormat="1" ht="42.75">
      <c r="A1" s="48" t="s">
        <v>2</v>
      </c>
      <c r="B1" s="49" t="s">
        <v>22</v>
      </c>
      <c r="C1" t="s">
        <v>7834</v>
      </c>
      <c r="D1" s="158" t="s">
        <v>23</v>
      </c>
      <c r="E1" t="s">
        <v>8257</v>
      </c>
      <c r="F1" t="s">
        <v>8258</v>
      </c>
      <c r="G1" s="50" t="s">
        <v>24</v>
      </c>
      <c r="H1" s="160" t="s">
        <v>25</v>
      </c>
      <c r="I1" s="50" t="s">
        <v>26</v>
      </c>
      <c r="J1" s="49" t="s">
        <v>27</v>
      </c>
      <c r="K1" s="49" t="s">
        <v>28</v>
      </c>
      <c r="L1" s="49" t="s">
        <v>29</v>
      </c>
      <c r="M1" s="164" t="s">
        <v>6</v>
      </c>
      <c r="N1" s="51" t="s">
        <v>30</v>
      </c>
      <c r="O1" s="49" t="s">
        <v>31</v>
      </c>
      <c r="P1" s="49" t="s">
        <v>32</v>
      </c>
      <c r="Q1" s="49" t="s">
        <v>33</v>
      </c>
      <c r="R1" s="49" t="s">
        <v>34</v>
      </c>
      <c r="S1" s="51" t="s">
        <v>35</v>
      </c>
      <c r="T1" s="51" t="s">
        <v>36</v>
      </c>
      <c r="U1" s="51" t="s">
        <v>37</v>
      </c>
      <c r="V1" s="51" t="s">
        <v>38</v>
      </c>
      <c r="W1" s="49" t="s">
        <v>39</v>
      </c>
      <c r="X1" s="50" t="s">
        <v>40</v>
      </c>
    </row>
    <row r="2" spans="1:24">
      <c r="A2" s="83">
        <v>8</v>
      </c>
      <c r="B2" s="83">
        <v>371</v>
      </c>
      <c r="C2" t="s">
        <v>7835</v>
      </c>
      <c r="D2" s="159">
        <f>E2*40+F2</f>
        <v>150</v>
      </c>
      <c r="E2">
        <v>3</v>
      </c>
      <c r="F2">
        <v>30</v>
      </c>
      <c r="G2" s="83">
        <v>3.3</v>
      </c>
      <c r="H2" s="83">
        <v>3.3</v>
      </c>
      <c r="I2" s="53">
        <f>H2</f>
        <v>3.3</v>
      </c>
      <c r="J2" s="157" t="s">
        <v>142</v>
      </c>
      <c r="K2" s="157" t="s">
        <v>141</v>
      </c>
      <c r="L2" s="2" t="s">
        <v>6172</v>
      </c>
      <c r="M2" s="165" t="s">
        <v>162</v>
      </c>
      <c r="O2" s="157" t="s">
        <v>138</v>
      </c>
      <c r="P2" s="157" t="s">
        <v>143</v>
      </c>
      <c r="Q2" s="157" t="s">
        <v>6171</v>
      </c>
      <c r="R2" s="157" t="s">
        <v>144</v>
      </c>
      <c r="W2" s="118">
        <v>2025000</v>
      </c>
      <c r="X2" s="83">
        <v>3.3</v>
      </c>
    </row>
    <row r="3" spans="1:24">
      <c r="A3" s="83">
        <v>26</v>
      </c>
      <c r="B3" s="83">
        <v>35</v>
      </c>
      <c r="C3" t="s">
        <v>7836</v>
      </c>
      <c r="D3" s="159">
        <f t="shared" ref="D3:D66" si="0">E3*40+F3</f>
        <v>255</v>
      </c>
      <c r="E3">
        <v>6</v>
      </c>
      <c r="F3">
        <v>15</v>
      </c>
      <c r="G3" s="83">
        <v>6.15</v>
      </c>
      <c r="H3" s="83">
        <v>6.15</v>
      </c>
      <c r="I3" s="53">
        <f t="shared" ref="I3:I66" si="1">H3</f>
        <v>6.15</v>
      </c>
      <c r="J3" s="157" t="s">
        <v>142</v>
      </c>
      <c r="K3" s="157" t="s">
        <v>141</v>
      </c>
      <c r="L3" s="83" t="s">
        <v>6172</v>
      </c>
      <c r="M3" s="165" t="s">
        <v>162</v>
      </c>
      <c r="O3" s="157" t="s">
        <v>138</v>
      </c>
      <c r="P3" s="157" t="s">
        <v>143</v>
      </c>
      <c r="Q3" s="157" t="s">
        <v>6171</v>
      </c>
      <c r="R3" s="157" t="s">
        <v>6565</v>
      </c>
      <c r="S3" s="53">
        <f>+Land_Details!S4</f>
        <v>0</v>
      </c>
      <c r="W3" s="118">
        <v>3442500</v>
      </c>
      <c r="X3" s="83">
        <v>6.15</v>
      </c>
    </row>
    <row r="4" spans="1:24">
      <c r="A4" s="83">
        <v>27</v>
      </c>
      <c r="B4" s="83">
        <v>141</v>
      </c>
      <c r="C4" t="s">
        <v>7836</v>
      </c>
      <c r="D4" s="159">
        <f t="shared" si="0"/>
        <v>40</v>
      </c>
      <c r="E4">
        <v>1</v>
      </c>
      <c r="F4">
        <v>0</v>
      </c>
      <c r="G4" s="83">
        <v>1</v>
      </c>
      <c r="H4" s="83">
        <v>1</v>
      </c>
      <c r="I4" s="53">
        <f t="shared" si="1"/>
        <v>1</v>
      </c>
      <c r="J4" s="157" t="s">
        <v>142</v>
      </c>
      <c r="K4" s="157" t="s">
        <v>141</v>
      </c>
      <c r="L4" s="83" t="s">
        <v>6172</v>
      </c>
      <c r="M4" s="165" t="s">
        <v>6537</v>
      </c>
      <c r="O4" s="157" t="s">
        <v>138</v>
      </c>
      <c r="P4" s="157" t="s">
        <v>143</v>
      </c>
      <c r="Q4" s="157" t="s">
        <v>6171</v>
      </c>
      <c r="R4" s="157" t="s">
        <v>144</v>
      </c>
      <c r="W4" s="118">
        <v>1377000</v>
      </c>
      <c r="X4" s="83">
        <v>1</v>
      </c>
    </row>
    <row r="5" spans="1:24">
      <c r="A5" s="83">
        <v>27</v>
      </c>
      <c r="B5" s="83">
        <v>141</v>
      </c>
      <c r="C5" t="s">
        <v>7836</v>
      </c>
      <c r="D5" s="159">
        <f t="shared" si="0"/>
        <v>99</v>
      </c>
      <c r="E5">
        <v>2</v>
      </c>
      <c r="F5">
        <v>19</v>
      </c>
      <c r="G5" s="83">
        <v>2.19</v>
      </c>
      <c r="H5" s="83">
        <v>2.19</v>
      </c>
      <c r="I5" s="53">
        <f t="shared" si="1"/>
        <v>2.19</v>
      </c>
      <c r="J5" s="157" t="s">
        <v>142</v>
      </c>
      <c r="K5" s="157" t="s">
        <v>141</v>
      </c>
      <c r="L5" s="83" t="s">
        <v>6172</v>
      </c>
      <c r="M5" s="165" t="s">
        <v>6537</v>
      </c>
      <c r="O5" s="157" t="s">
        <v>138</v>
      </c>
      <c r="P5" s="157" t="s">
        <v>143</v>
      </c>
      <c r="Q5" s="157" t="s">
        <v>6171</v>
      </c>
      <c r="R5" s="157" t="s">
        <v>144</v>
      </c>
      <c r="W5" s="118">
        <v>0</v>
      </c>
      <c r="X5" s="83">
        <v>2.19</v>
      </c>
    </row>
    <row r="6" spans="1:24">
      <c r="A6" s="83">
        <v>27</v>
      </c>
      <c r="B6" s="83">
        <v>140</v>
      </c>
      <c r="C6" t="s">
        <v>7836</v>
      </c>
      <c r="D6" s="159">
        <f t="shared" si="0"/>
        <v>129</v>
      </c>
      <c r="E6">
        <v>3</v>
      </c>
      <c r="F6">
        <v>9</v>
      </c>
      <c r="G6" s="83">
        <v>3.9</v>
      </c>
      <c r="H6" s="83">
        <v>3.9</v>
      </c>
      <c r="I6" s="53">
        <f t="shared" si="1"/>
        <v>3.9</v>
      </c>
      <c r="J6" s="157" t="s">
        <v>142</v>
      </c>
      <c r="K6" s="157" t="s">
        <v>141</v>
      </c>
      <c r="L6" s="83" t="s">
        <v>6172</v>
      </c>
      <c r="M6" s="165" t="s">
        <v>6537</v>
      </c>
      <c r="O6" s="157" t="s">
        <v>138</v>
      </c>
      <c r="P6" s="157" t="s">
        <v>143</v>
      </c>
      <c r="Q6" s="157" t="s">
        <v>6171</v>
      </c>
      <c r="R6" s="157" t="s">
        <v>144</v>
      </c>
      <c r="W6" s="118">
        <v>0</v>
      </c>
      <c r="X6" s="83">
        <v>3.9</v>
      </c>
    </row>
    <row r="7" spans="1:24">
      <c r="A7" s="83">
        <v>29</v>
      </c>
      <c r="B7" s="83">
        <v>443</v>
      </c>
      <c r="C7" t="s">
        <v>7835</v>
      </c>
      <c r="D7" s="159">
        <f t="shared" si="0"/>
        <v>145</v>
      </c>
      <c r="E7">
        <v>3</v>
      </c>
      <c r="F7">
        <v>25</v>
      </c>
      <c r="G7" s="83">
        <v>3.25</v>
      </c>
      <c r="H7" s="83">
        <v>3.25</v>
      </c>
      <c r="I7" s="53">
        <f t="shared" si="1"/>
        <v>3.25</v>
      </c>
      <c r="J7" s="157" t="s">
        <v>142</v>
      </c>
      <c r="K7" s="157" t="s">
        <v>141</v>
      </c>
      <c r="L7" s="83" t="s">
        <v>6172</v>
      </c>
      <c r="M7" s="165" t="s">
        <v>162</v>
      </c>
      <c r="O7" s="157" t="s">
        <v>138</v>
      </c>
      <c r="P7" s="157" t="s">
        <v>143</v>
      </c>
      <c r="Q7" s="157" t="s">
        <v>6171</v>
      </c>
      <c r="R7" s="157" t="s">
        <v>144</v>
      </c>
      <c r="W7" s="118">
        <v>958500</v>
      </c>
      <c r="X7" s="83">
        <v>3.25</v>
      </c>
    </row>
    <row r="8" spans="1:24">
      <c r="A8" s="83">
        <v>32</v>
      </c>
      <c r="B8" s="83">
        <v>170</v>
      </c>
      <c r="C8" t="s">
        <v>7837</v>
      </c>
      <c r="D8" s="159">
        <f t="shared" si="0"/>
        <v>67</v>
      </c>
      <c r="E8">
        <v>1</v>
      </c>
      <c r="F8">
        <v>27</v>
      </c>
      <c r="G8" s="83">
        <v>1.23</v>
      </c>
      <c r="H8" s="83">
        <v>1.23</v>
      </c>
      <c r="I8" s="53">
        <f t="shared" si="1"/>
        <v>1.23</v>
      </c>
      <c r="J8" s="157" t="s">
        <v>142</v>
      </c>
      <c r="K8" s="157" t="s">
        <v>141</v>
      </c>
      <c r="L8" s="83" t="s">
        <v>6172</v>
      </c>
      <c r="M8" s="165" t="s">
        <v>162</v>
      </c>
      <c r="O8" s="157" t="s">
        <v>138</v>
      </c>
      <c r="P8" s="157" t="s">
        <v>143</v>
      </c>
      <c r="Q8" s="157" t="s">
        <v>6171</v>
      </c>
      <c r="R8" s="157" t="s">
        <v>144</v>
      </c>
      <c r="W8" s="118">
        <v>904500</v>
      </c>
      <c r="X8" s="83">
        <v>1.23</v>
      </c>
    </row>
    <row r="9" spans="1:24">
      <c r="A9" s="83">
        <v>33</v>
      </c>
      <c r="B9" s="83">
        <v>139</v>
      </c>
      <c r="C9" t="s">
        <v>7838</v>
      </c>
      <c r="D9" s="159">
        <f t="shared" si="0"/>
        <v>160</v>
      </c>
      <c r="E9">
        <v>4</v>
      </c>
      <c r="F9">
        <v>0</v>
      </c>
      <c r="G9" s="83">
        <v>4</v>
      </c>
      <c r="H9" s="83">
        <v>4</v>
      </c>
      <c r="I9" s="53">
        <f t="shared" si="1"/>
        <v>4</v>
      </c>
      <c r="J9" s="157" t="s">
        <v>142</v>
      </c>
      <c r="K9" s="157" t="s">
        <v>141</v>
      </c>
      <c r="L9" s="83" t="s">
        <v>6172</v>
      </c>
      <c r="M9" s="165" t="s">
        <v>162</v>
      </c>
      <c r="O9" s="157" t="s">
        <v>138</v>
      </c>
      <c r="P9" s="157" t="s">
        <v>143</v>
      </c>
      <c r="Q9" s="157" t="s">
        <v>6171</v>
      </c>
      <c r="R9" s="157" t="s">
        <v>144</v>
      </c>
      <c r="W9" s="118">
        <v>2160000</v>
      </c>
      <c r="X9" s="83">
        <v>4</v>
      </c>
    </row>
    <row r="10" spans="1:24">
      <c r="A10" s="83">
        <v>33</v>
      </c>
      <c r="B10" s="83">
        <v>139</v>
      </c>
      <c r="C10" t="s">
        <v>7839</v>
      </c>
      <c r="D10" s="159">
        <f t="shared" si="0"/>
        <v>117</v>
      </c>
      <c r="E10">
        <v>2</v>
      </c>
      <c r="F10">
        <v>37</v>
      </c>
      <c r="G10" s="83">
        <v>2.37</v>
      </c>
      <c r="H10" s="83">
        <v>2.37</v>
      </c>
      <c r="I10" s="53">
        <f t="shared" si="1"/>
        <v>2.37</v>
      </c>
      <c r="J10" s="157" t="s">
        <v>142</v>
      </c>
      <c r="K10" s="157" t="s">
        <v>141</v>
      </c>
      <c r="L10" s="83" t="s">
        <v>6172</v>
      </c>
      <c r="M10" s="165" t="s">
        <v>162</v>
      </c>
      <c r="O10" s="157" t="s">
        <v>138</v>
      </c>
      <c r="P10" s="157" t="s">
        <v>143</v>
      </c>
      <c r="Q10" s="157" t="s">
        <v>6171</v>
      </c>
      <c r="R10" s="157" t="s">
        <v>144</v>
      </c>
      <c r="W10" s="118">
        <v>1579500</v>
      </c>
      <c r="X10" s="83">
        <v>2.37</v>
      </c>
    </row>
    <row r="11" spans="1:24">
      <c r="A11" s="83">
        <v>33</v>
      </c>
      <c r="B11" s="83">
        <v>3</v>
      </c>
      <c r="C11" t="s">
        <v>7840</v>
      </c>
      <c r="D11" s="159">
        <f t="shared" si="0"/>
        <v>52</v>
      </c>
      <c r="E11">
        <v>1</v>
      </c>
      <c r="F11">
        <v>12</v>
      </c>
      <c r="G11" s="83">
        <v>1.1200000000000001</v>
      </c>
      <c r="H11" s="83">
        <v>1.1200000000000001</v>
      </c>
      <c r="I11" s="53">
        <f t="shared" si="1"/>
        <v>1.1200000000000001</v>
      </c>
      <c r="J11" s="157" t="s">
        <v>142</v>
      </c>
      <c r="K11" s="157" t="s">
        <v>141</v>
      </c>
      <c r="L11" s="83" t="s">
        <v>6172</v>
      </c>
      <c r="M11" s="165" t="s">
        <v>162</v>
      </c>
      <c r="O11" s="157" t="s">
        <v>138</v>
      </c>
      <c r="P11" s="157" t="s">
        <v>143</v>
      </c>
      <c r="Q11" s="157" t="s">
        <v>6171</v>
      </c>
      <c r="R11" s="157" t="s">
        <v>144</v>
      </c>
      <c r="W11" s="118">
        <v>351000</v>
      </c>
      <c r="X11" s="83">
        <v>1.1200000000000001</v>
      </c>
    </row>
    <row r="12" spans="1:24">
      <c r="A12" s="83">
        <v>33</v>
      </c>
      <c r="B12" s="83">
        <v>602</v>
      </c>
      <c r="C12" t="s">
        <v>7841</v>
      </c>
      <c r="D12" s="159">
        <f t="shared" si="0"/>
        <v>50</v>
      </c>
      <c r="E12">
        <v>1</v>
      </c>
      <c r="F12">
        <v>10</v>
      </c>
      <c r="G12" s="83">
        <v>1.1000000000000001</v>
      </c>
      <c r="H12" s="83">
        <v>1.1000000000000001</v>
      </c>
      <c r="I12" s="53">
        <f t="shared" si="1"/>
        <v>1.1000000000000001</v>
      </c>
      <c r="J12" s="157" t="s">
        <v>142</v>
      </c>
      <c r="K12" s="157" t="s">
        <v>141</v>
      </c>
      <c r="L12" s="83" t="s">
        <v>6172</v>
      </c>
      <c r="M12" s="165" t="s">
        <v>162</v>
      </c>
      <c r="O12" s="157" t="s">
        <v>138</v>
      </c>
      <c r="P12" s="157" t="s">
        <v>143</v>
      </c>
      <c r="Q12" s="157" t="s">
        <v>6171</v>
      </c>
      <c r="R12" s="157" t="s">
        <v>144</v>
      </c>
      <c r="W12" s="118">
        <v>675000</v>
      </c>
      <c r="X12" s="83">
        <v>1.1000000000000001</v>
      </c>
    </row>
    <row r="13" spans="1:24">
      <c r="A13" s="83">
        <v>33</v>
      </c>
      <c r="B13" s="83">
        <v>3</v>
      </c>
      <c r="C13" t="s">
        <v>7842</v>
      </c>
      <c r="D13" s="159">
        <f t="shared" si="0"/>
        <v>58</v>
      </c>
      <c r="E13">
        <v>1</v>
      </c>
      <c r="F13">
        <v>18</v>
      </c>
      <c r="G13" s="83">
        <v>1.18</v>
      </c>
      <c r="H13" s="83">
        <v>1.18</v>
      </c>
      <c r="I13" s="53">
        <f t="shared" si="1"/>
        <v>1.18</v>
      </c>
      <c r="J13" s="157" t="s">
        <v>142</v>
      </c>
      <c r="K13" s="157" t="s">
        <v>141</v>
      </c>
      <c r="L13" s="83" t="s">
        <v>6172</v>
      </c>
      <c r="M13" s="165" t="s">
        <v>162</v>
      </c>
      <c r="O13" s="157" t="s">
        <v>138</v>
      </c>
      <c r="P13" s="157" t="s">
        <v>143</v>
      </c>
      <c r="Q13" s="157" t="s">
        <v>6171</v>
      </c>
      <c r="R13" s="157" t="s">
        <v>144</v>
      </c>
      <c r="W13" s="118">
        <v>391500</v>
      </c>
      <c r="X13" s="83">
        <v>1.18</v>
      </c>
    </row>
    <row r="14" spans="1:24">
      <c r="A14" s="83">
        <v>39</v>
      </c>
      <c r="B14" s="83">
        <v>603</v>
      </c>
      <c r="C14" t="s">
        <v>7835</v>
      </c>
      <c r="D14" s="159">
        <f t="shared" si="0"/>
        <v>160</v>
      </c>
      <c r="E14">
        <v>4</v>
      </c>
      <c r="F14">
        <v>0</v>
      </c>
      <c r="G14" s="83">
        <v>4</v>
      </c>
      <c r="H14" s="83">
        <v>4</v>
      </c>
      <c r="I14" s="53">
        <f t="shared" si="1"/>
        <v>4</v>
      </c>
      <c r="J14" s="157" t="s">
        <v>142</v>
      </c>
      <c r="K14" s="157" t="s">
        <v>141</v>
      </c>
      <c r="L14" s="83" t="s">
        <v>6172</v>
      </c>
      <c r="M14" s="165" t="s">
        <v>162</v>
      </c>
      <c r="O14" s="157" t="s">
        <v>138</v>
      </c>
      <c r="P14" s="157" t="s">
        <v>143</v>
      </c>
      <c r="Q14" s="157" t="s">
        <v>6171</v>
      </c>
      <c r="R14" s="157" t="s">
        <v>144</v>
      </c>
      <c r="W14" s="118">
        <v>2160000</v>
      </c>
      <c r="X14" s="83">
        <v>4</v>
      </c>
    </row>
    <row r="15" spans="1:24">
      <c r="A15" s="83">
        <v>39</v>
      </c>
      <c r="B15" s="83">
        <v>603</v>
      </c>
      <c r="C15" t="s">
        <v>7843</v>
      </c>
      <c r="D15" s="159">
        <f t="shared" si="0"/>
        <v>101</v>
      </c>
      <c r="E15">
        <v>2</v>
      </c>
      <c r="F15">
        <v>21</v>
      </c>
      <c r="G15" s="83">
        <v>2.21</v>
      </c>
      <c r="H15" s="83">
        <v>2.21</v>
      </c>
      <c r="I15" s="53">
        <f t="shared" si="1"/>
        <v>2.21</v>
      </c>
      <c r="J15" s="157" t="s">
        <v>142</v>
      </c>
      <c r="K15" s="157" t="s">
        <v>141</v>
      </c>
      <c r="L15" s="83" t="s">
        <v>6172</v>
      </c>
      <c r="M15" s="165" t="s">
        <v>162</v>
      </c>
      <c r="O15" s="157" t="s">
        <v>138</v>
      </c>
      <c r="P15" s="157" t="s">
        <v>143</v>
      </c>
      <c r="Q15" s="157" t="s">
        <v>6171</v>
      </c>
      <c r="R15" s="157" t="s">
        <v>144</v>
      </c>
      <c r="W15" s="118">
        <v>1363500</v>
      </c>
      <c r="X15" s="83">
        <v>2.21</v>
      </c>
    </row>
    <row r="16" spans="1:24">
      <c r="A16" s="83">
        <v>43</v>
      </c>
      <c r="B16" s="83">
        <v>476</v>
      </c>
      <c r="C16" t="s">
        <v>7835</v>
      </c>
      <c r="D16" s="159">
        <f t="shared" si="0"/>
        <v>229</v>
      </c>
      <c r="E16">
        <v>5</v>
      </c>
      <c r="F16">
        <v>29</v>
      </c>
      <c r="G16" s="83">
        <v>5.29</v>
      </c>
      <c r="H16" s="83">
        <v>5.29</v>
      </c>
      <c r="I16" s="53">
        <f t="shared" si="1"/>
        <v>5.29</v>
      </c>
      <c r="J16" s="157" t="s">
        <v>142</v>
      </c>
      <c r="K16" s="157" t="s">
        <v>141</v>
      </c>
      <c r="L16" s="83" t="s">
        <v>6172</v>
      </c>
      <c r="M16" s="165" t="s">
        <v>162</v>
      </c>
      <c r="O16" s="157" t="s">
        <v>138</v>
      </c>
      <c r="P16" s="157" t="s">
        <v>143</v>
      </c>
      <c r="Q16" s="157" t="s">
        <v>6171</v>
      </c>
      <c r="R16" s="157" t="s">
        <v>144</v>
      </c>
      <c r="W16" s="118">
        <v>3091500</v>
      </c>
      <c r="X16" s="83">
        <v>5.29</v>
      </c>
    </row>
    <row r="17" spans="1:24">
      <c r="A17" s="83">
        <v>44</v>
      </c>
      <c r="B17" s="83">
        <v>182</v>
      </c>
      <c r="C17" t="s">
        <v>6586</v>
      </c>
      <c r="D17" s="159">
        <f t="shared" si="0"/>
        <v>209</v>
      </c>
      <c r="E17">
        <v>5</v>
      </c>
      <c r="F17">
        <v>9</v>
      </c>
      <c r="G17" s="83">
        <v>5.9</v>
      </c>
      <c r="H17" s="83">
        <v>5.9</v>
      </c>
      <c r="I17" s="53">
        <f t="shared" si="1"/>
        <v>5.9</v>
      </c>
      <c r="J17" s="157" t="s">
        <v>142</v>
      </c>
      <c r="K17" s="157" t="s">
        <v>141</v>
      </c>
      <c r="L17" s="83" t="s">
        <v>6172</v>
      </c>
      <c r="M17" s="165" t="s">
        <v>162</v>
      </c>
      <c r="O17" s="157" t="s">
        <v>138</v>
      </c>
      <c r="P17" s="157" t="s">
        <v>143</v>
      </c>
      <c r="Q17" s="157" t="s">
        <v>6171</v>
      </c>
      <c r="R17" s="157" t="s">
        <v>144</v>
      </c>
      <c r="W17" s="118">
        <v>405000</v>
      </c>
      <c r="X17" s="83">
        <v>5.9</v>
      </c>
    </row>
    <row r="18" spans="1:24">
      <c r="A18" s="83">
        <v>44</v>
      </c>
      <c r="B18" s="83">
        <v>182</v>
      </c>
      <c r="C18" t="s">
        <v>7843</v>
      </c>
      <c r="D18" s="159">
        <f t="shared" si="0"/>
        <v>116</v>
      </c>
      <c r="E18">
        <v>2</v>
      </c>
      <c r="F18">
        <v>36</v>
      </c>
      <c r="G18" s="162" t="s">
        <v>6173</v>
      </c>
      <c r="H18" s="162" t="s">
        <v>6173</v>
      </c>
      <c r="I18" s="53" t="str">
        <f t="shared" si="1"/>
        <v>2. 36</v>
      </c>
      <c r="J18" s="157" t="s">
        <v>142</v>
      </c>
      <c r="K18" s="157" t="s">
        <v>141</v>
      </c>
      <c r="L18" s="83" t="s">
        <v>6172</v>
      </c>
      <c r="M18" s="165" t="s">
        <v>162</v>
      </c>
      <c r="O18" s="157" t="s">
        <v>138</v>
      </c>
      <c r="P18" s="157" t="s">
        <v>143</v>
      </c>
      <c r="Q18" s="157" t="s">
        <v>6171</v>
      </c>
      <c r="R18" s="157" t="s">
        <v>144</v>
      </c>
      <c r="W18" s="118">
        <v>216000</v>
      </c>
      <c r="X18" s="162" t="s">
        <v>6173</v>
      </c>
    </row>
    <row r="19" spans="1:24">
      <c r="A19" s="83">
        <v>47</v>
      </c>
      <c r="B19" s="83">
        <v>494</v>
      </c>
      <c r="C19" t="s">
        <v>6586</v>
      </c>
      <c r="D19" s="159">
        <f t="shared" si="0"/>
        <v>36</v>
      </c>
      <c r="E19">
        <v>0</v>
      </c>
      <c r="F19">
        <v>36</v>
      </c>
      <c r="G19" s="162" t="s">
        <v>6174</v>
      </c>
      <c r="H19" s="162" t="s">
        <v>6174</v>
      </c>
      <c r="I19" s="53" t="str">
        <f t="shared" si="1"/>
        <v>0. 36</v>
      </c>
      <c r="J19" s="157" t="s">
        <v>142</v>
      </c>
      <c r="K19" s="157" t="s">
        <v>141</v>
      </c>
      <c r="L19" s="83" t="s">
        <v>6172</v>
      </c>
      <c r="M19" s="165" t="s">
        <v>162</v>
      </c>
      <c r="O19" s="157" t="s">
        <v>138</v>
      </c>
      <c r="P19" s="157" t="s">
        <v>143</v>
      </c>
      <c r="Q19" s="157" t="s">
        <v>6171</v>
      </c>
      <c r="R19" s="157" t="s">
        <v>144</v>
      </c>
      <c r="W19" s="118">
        <v>162000</v>
      </c>
      <c r="X19" s="162" t="s">
        <v>6174</v>
      </c>
    </row>
    <row r="20" spans="1:24">
      <c r="A20" s="83">
        <v>47</v>
      </c>
      <c r="B20" s="83">
        <v>399</v>
      </c>
      <c r="C20" t="s">
        <v>7844</v>
      </c>
      <c r="D20" s="159">
        <f t="shared" si="0"/>
        <v>66</v>
      </c>
      <c r="E20">
        <v>1</v>
      </c>
      <c r="F20">
        <v>26</v>
      </c>
      <c r="G20" s="162" t="s">
        <v>6175</v>
      </c>
      <c r="H20" s="162" t="s">
        <v>6175</v>
      </c>
      <c r="I20" s="53" t="str">
        <f t="shared" si="1"/>
        <v>1. 26</v>
      </c>
      <c r="J20" s="157" t="s">
        <v>142</v>
      </c>
      <c r="K20" s="157" t="s">
        <v>141</v>
      </c>
      <c r="L20" s="83" t="s">
        <v>6172</v>
      </c>
      <c r="M20" s="165" t="s">
        <v>162</v>
      </c>
      <c r="O20" s="157" t="s">
        <v>138</v>
      </c>
      <c r="P20" s="157" t="s">
        <v>143</v>
      </c>
      <c r="Q20" s="157" t="s">
        <v>6171</v>
      </c>
      <c r="R20" s="157" t="s">
        <v>144</v>
      </c>
      <c r="W20" s="118">
        <v>891000</v>
      </c>
      <c r="X20" s="162" t="s">
        <v>6175</v>
      </c>
    </row>
    <row r="21" spans="1:24">
      <c r="A21" s="83">
        <v>47</v>
      </c>
      <c r="B21" s="83">
        <v>400</v>
      </c>
      <c r="C21" t="s">
        <v>7844</v>
      </c>
      <c r="D21" s="159">
        <f t="shared" si="0"/>
        <v>59</v>
      </c>
      <c r="E21">
        <v>1</v>
      </c>
      <c r="F21">
        <v>19</v>
      </c>
      <c r="G21" s="162" t="s">
        <v>6176</v>
      </c>
      <c r="H21" s="162" t="s">
        <v>6176</v>
      </c>
      <c r="I21" s="53" t="str">
        <f t="shared" si="1"/>
        <v>1. 19</v>
      </c>
      <c r="J21" s="157" t="s">
        <v>142</v>
      </c>
      <c r="K21" s="157" t="s">
        <v>141</v>
      </c>
      <c r="L21" s="83" t="s">
        <v>6172</v>
      </c>
      <c r="M21" s="165" t="s">
        <v>162</v>
      </c>
      <c r="O21" s="157" t="s">
        <v>138</v>
      </c>
      <c r="P21" s="157" t="s">
        <v>143</v>
      </c>
      <c r="Q21" s="157" t="s">
        <v>6171</v>
      </c>
      <c r="R21" s="157" t="s">
        <v>144</v>
      </c>
      <c r="W21" s="118">
        <v>796500</v>
      </c>
      <c r="X21" s="162" t="s">
        <v>6176</v>
      </c>
    </row>
    <row r="22" spans="1:24">
      <c r="A22" s="83">
        <v>47</v>
      </c>
      <c r="B22" s="83">
        <v>492</v>
      </c>
      <c r="C22" t="s">
        <v>7845</v>
      </c>
      <c r="D22" s="159">
        <f t="shared" si="0"/>
        <v>25</v>
      </c>
      <c r="E22">
        <v>0</v>
      </c>
      <c r="F22">
        <v>25</v>
      </c>
      <c r="G22" s="162" t="s">
        <v>6177</v>
      </c>
      <c r="H22" s="162" t="s">
        <v>6177</v>
      </c>
      <c r="I22" s="53" t="str">
        <f t="shared" si="1"/>
        <v>0. 25</v>
      </c>
      <c r="J22" s="157" t="s">
        <v>142</v>
      </c>
      <c r="K22" s="157" t="s">
        <v>141</v>
      </c>
      <c r="L22" s="83" t="s">
        <v>6172</v>
      </c>
      <c r="M22" s="165" t="s">
        <v>162</v>
      </c>
      <c r="O22" s="157" t="s">
        <v>138</v>
      </c>
      <c r="P22" s="157" t="s">
        <v>143</v>
      </c>
      <c r="Q22" s="157" t="s">
        <v>6171</v>
      </c>
      <c r="R22" s="157" t="s">
        <v>144</v>
      </c>
      <c r="W22" s="118">
        <v>337500</v>
      </c>
      <c r="X22" s="162" t="s">
        <v>6177</v>
      </c>
    </row>
    <row r="23" spans="1:24">
      <c r="A23" s="83">
        <v>48</v>
      </c>
      <c r="B23" s="83">
        <v>456</v>
      </c>
      <c r="C23" t="s">
        <v>6648</v>
      </c>
      <c r="D23" s="159">
        <f t="shared" si="0"/>
        <v>28</v>
      </c>
      <c r="E23">
        <v>0</v>
      </c>
      <c r="F23">
        <v>28</v>
      </c>
      <c r="G23" s="162" t="s">
        <v>6178</v>
      </c>
      <c r="H23" s="162" t="s">
        <v>6178</v>
      </c>
      <c r="I23" s="53" t="str">
        <f t="shared" si="1"/>
        <v>0. 28</v>
      </c>
      <c r="J23" s="157" t="s">
        <v>142</v>
      </c>
      <c r="K23" s="157" t="s">
        <v>141</v>
      </c>
      <c r="L23" s="83" t="s">
        <v>6172</v>
      </c>
      <c r="M23" s="165" t="s">
        <v>162</v>
      </c>
      <c r="O23" s="157" t="s">
        <v>138</v>
      </c>
      <c r="P23" s="157" t="s">
        <v>143</v>
      </c>
      <c r="Q23" s="157" t="s">
        <v>6171</v>
      </c>
      <c r="R23" s="157" t="s">
        <v>144</v>
      </c>
      <c r="W23" s="118">
        <v>378000</v>
      </c>
      <c r="X23" s="162" t="s">
        <v>6178</v>
      </c>
    </row>
    <row r="24" spans="1:24">
      <c r="A24" s="83">
        <v>48</v>
      </c>
      <c r="B24" s="83">
        <v>455</v>
      </c>
      <c r="C24" t="s">
        <v>7846</v>
      </c>
      <c r="D24" s="159">
        <f t="shared" si="0"/>
        <v>35</v>
      </c>
      <c r="E24">
        <v>0</v>
      </c>
      <c r="F24">
        <v>35</v>
      </c>
      <c r="G24" s="162" t="s">
        <v>6179</v>
      </c>
      <c r="H24" s="162" t="s">
        <v>6179</v>
      </c>
      <c r="I24" s="53" t="str">
        <f t="shared" si="1"/>
        <v>0. 35</v>
      </c>
      <c r="J24" s="157" t="s">
        <v>142</v>
      </c>
      <c r="K24" s="157" t="s">
        <v>141</v>
      </c>
      <c r="L24" s="83" t="s">
        <v>6172</v>
      </c>
      <c r="M24" s="165" t="s">
        <v>162</v>
      </c>
      <c r="O24" s="157" t="s">
        <v>138</v>
      </c>
      <c r="P24" s="157" t="s">
        <v>143</v>
      </c>
      <c r="Q24" s="157" t="s">
        <v>6171</v>
      </c>
      <c r="R24" s="157" t="s">
        <v>144</v>
      </c>
      <c r="W24" s="118">
        <v>472500</v>
      </c>
      <c r="X24" s="162" t="s">
        <v>6179</v>
      </c>
    </row>
    <row r="25" spans="1:24">
      <c r="A25" s="83">
        <v>48</v>
      </c>
      <c r="B25" s="83">
        <v>455</v>
      </c>
      <c r="C25" t="s">
        <v>7847</v>
      </c>
      <c r="D25" s="159">
        <f t="shared" si="0"/>
        <v>8</v>
      </c>
      <c r="E25">
        <v>0</v>
      </c>
      <c r="F25">
        <v>8</v>
      </c>
      <c r="G25" s="162" t="s">
        <v>6180</v>
      </c>
      <c r="H25" s="162" t="s">
        <v>6180</v>
      </c>
      <c r="I25" s="53" t="str">
        <f t="shared" si="1"/>
        <v>0. 8</v>
      </c>
      <c r="J25" s="157" t="s">
        <v>142</v>
      </c>
      <c r="K25" s="157" t="s">
        <v>141</v>
      </c>
      <c r="L25" s="83" t="s">
        <v>6172</v>
      </c>
      <c r="M25" s="165" t="s">
        <v>162</v>
      </c>
      <c r="O25" s="157" t="s">
        <v>138</v>
      </c>
      <c r="P25" s="157" t="s">
        <v>143</v>
      </c>
      <c r="Q25" s="157" t="s">
        <v>6171</v>
      </c>
      <c r="R25" s="157" t="s">
        <v>144</v>
      </c>
      <c r="W25" s="118">
        <v>108000</v>
      </c>
      <c r="X25" s="162" t="s">
        <v>6180</v>
      </c>
    </row>
    <row r="26" spans="1:24">
      <c r="A26" s="83">
        <v>48</v>
      </c>
      <c r="B26" s="83">
        <v>445</v>
      </c>
      <c r="C26" t="s">
        <v>7848</v>
      </c>
      <c r="D26" s="159">
        <f t="shared" si="0"/>
        <v>1</v>
      </c>
      <c r="E26">
        <v>0</v>
      </c>
      <c r="F26">
        <v>1</v>
      </c>
      <c r="G26" s="162" t="s">
        <v>6181</v>
      </c>
      <c r="H26" s="162" t="s">
        <v>6181</v>
      </c>
      <c r="I26" s="53" t="str">
        <f t="shared" si="1"/>
        <v>0. 1</v>
      </c>
      <c r="J26" s="157" t="s">
        <v>142</v>
      </c>
      <c r="K26" s="157" t="s">
        <v>141</v>
      </c>
      <c r="L26" s="83" t="s">
        <v>6172</v>
      </c>
      <c r="M26" s="165" t="s">
        <v>162</v>
      </c>
      <c r="O26" s="157" t="s">
        <v>138</v>
      </c>
      <c r="P26" s="157" t="s">
        <v>143</v>
      </c>
      <c r="Q26" s="157" t="s">
        <v>6171</v>
      </c>
      <c r="R26" s="157" t="s">
        <v>144</v>
      </c>
      <c r="W26" s="118">
        <v>13500</v>
      </c>
      <c r="X26" s="162" t="s">
        <v>6181</v>
      </c>
    </row>
    <row r="27" spans="1:24">
      <c r="A27" s="83">
        <v>49</v>
      </c>
      <c r="B27" s="83">
        <v>246</v>
      </c>
      <c r="C27" t="s">
        <v>7849</v>
      </c>
      <c r="D27" s="159">
        <f t="shared" si="0"/>
        <v>94</v>
      </c>
      <c r="E27">
        <v>2</v>
      </c>
      <c r="F27">
        <v>14</v>
      </c>
      <c r="G27" s="162" t="s">
        <v>6182</v>
      </c>
      <c r="H27" s="162" t="s">
        <v>6182</v>
      </c>
      <c r="I27" s="53" t="str">
        <f t="shared" si="1"/>
        <v>2. 14</v>
      </c>
      <c r="J27" s="157" t="s">
        <v>142</v>
      </c>
      <c r="K27" s="157" t="s">
        <v>141</v>
      </c>
      <c r="L27" s="83" t="s">
        <v>6172</v>
      </c>
      <c r="M27" s="165" t="s">
        <v>162</v>
      </c>
      <c r="O27" s="157" t="s">
        <v>138</v>
      </c>
      <c r="P27" s="157" t="s">
        <v>143</v>
      </c>
      <c r="Q27" s="157" t="s">
        <v>6171</v>
      </c>
      <c r="R27" s="157" t="s">
        <v>144</v>
      </c>
      <c r="W27" s="118">
        <v>1269000</v>
      </c>
      <c r="X27" s="162" t="s">
        <v>6182</v>
      </c>
    </row>
    <row r="28" spans="1:24">
      <c r="A28" s="83">
        <v>49</v>
      </c>
      <c r="B28" s="83">
        <v>86</v>
      </c>
      <c r="C28" t="s">
        <v>7850</v>
      </c>
      <c r="D28" s="159">
        <f t="shared" si="0"/>
        <v>105</v>
      </c>
      <c r="E28">
        <v>2</v>
      </c>
      <c r="F28">
        <v>25</v>
      </c>
      <c r="G28" s="162" t="s">
        <v>6183</v>
      </c>
      <c r="H28" s="162" t="s">
        <v>6183</v>
      </c>
      <c r="I28" s="53" t="str">
        <f t="shared" si="1"/>
        <v>2. 25</v>
      </c>
      <c r="J28" s="157" t="s">
        <v>142</v>
      </c>
      <c r="K28" s="157" t="s">
        <v>141</v>
      </c>
      <c r="L28" s="83" t="s">
        <v>6172</v>
      </c>
      <c r="M28" s="165" t="s">
        <v>162</v>
      </c>
      <c r="O28" s="157" t="s">
        <v>138</v>
      </c>
      <c r="P28" s="157" t="s">
        <v>143</v>
      </c>
      <c r="Q28" s="157" t="s">
        <v>6171</v>
      </c>
      <c r="R28" s="157" t="s">
        <v>144</v>
      </c>
      <c r="W28" s="118">
        <v>1417500</v>
      </c>
      <c r="X28" s="162" t="s">
        <v>6183</v>
      </c>
    </row>
    <row r="29" spans="1:24">
      <c r="A29" s="83">
        <v>50</v>
      </c>
      <c r="B29" s="83">
        <v>244</v>
      </c>
      <c r="C29" t="s">
        <v>7851</v>
      </c>
      <c r="D29" s="159">
        <f t="shared" si="0"/>
        <v>136</v>
      </c>
      <c r="E29">
        <v>3</v>
      </c>
      <c r="F29">
        <v>16</v>
      </c>
      <c r="G29" s="162" t="s">
        <v>6184</v>
      </c>
      <c r="H29" s="162" t="s">
        <v>6184</v>
      </c>
      <c r="I29" s="53" t="str">
        <f t="shared" si="1"/>
        <v>3. 16</v>
      </c>
      <c r="J29" s="157" t="s">
        <v>142</v>
      </c>
      <c r="K29" s="157" t="s">
        <v>141</v>
      </c>
      <c r="L29" s="83" t="s">
        <v>6172</v>
      </c>
      <c r="M29" s="165" t="s">
        <v>162</v>
      </c>
      <c r="O29" s="157" t="s">
        <v>138</v>
      </c>
      <c r="P29" s="157" t="s">
        <v>143</v>
      </c>
      <c r="Q29" s="157" t="s">
        <v>6171</v>
      </c>
      <c r="R29" s="157" t="s">
        <v>144</v>
      </c>
      <c r="W29" s="118">
        <v>1836000</v>
      </c>
      <c r="X29" s="162" t="s">
        <v>6184</v>
      </c>
    </row>
    <row r="30" spans="1:24">
      <c r="A30" s="83">
        <v>50</v>
      </c>
      <c r="B30" s="83">
        <v>359</v>
      </c>
      <c r="C30" t="s">
        <v>7836</v>
      </c>
      <c r="D30" s="159">
        <f t="shared" si="0"/>
        <v>435</v>
      </c>
      <c r="E30">
        <v>10</v>
      </c>
      <c r="F30">
        <v>35</v>
      </c>
      <c r="G30" s="162" t="s">
        <v>6185</v>
      </c>
      <c r="H30" s="162" t="s">
        <v>6185</v>
      </c>
      <c r="I30" s="53" t="str">
        <f t="shared" si="1"/>
        <v>10. 35</v>
      </c>
      <c r="J30" s="157" t="s">
        <v>142</v>
      </c>
      <c r="K30" s="157" t="s">
        <v>141</v>
      </c>
      <c r="L30" s="83" t="s">
        <v>6172</v>
      </c>
      <c r="M30" s="165" t="s">
        <v>162</v>
      </c>
      <c r="O30" s="157" t="s">
        <v>138</v>
      </c>
      <c r="P30" s="157" t="s">
        <v>143</v>
      </c>
      <c r="Q30" s="157" t="s">
        <v>6171</v>
      </c>
      <c r="R30" s="157" t="s">
        <v>144</v>
      </c>
      <c r="W30" s="118">
        <v>5872500</v>
      </c>
      <c r="X30" s="162" t="s">
        <v>6185</v>
      </c>
    </row>
    <row r="31" spans="1:24">
      <c r="A31" s="83">
        <v>50</v>
      </c>
      <c r="B31" s="83">
        <v>364</v>
      </c>
      <c r="C31" t="s">
        <v>7852</v>
      </c>
      <c r="D31" s="159">
        <f t="shared" si="0"/>
        <v>125</v>
      </c>
      <c r="E31">
        <v>3</v>
      </c>
      <c r="F31">
        <v>5</v>
      </c>
      <c r="G31" s="162" t="s">
        <v>6186</v>
      </c>
      <c r="H31" s="162" t="s">
        <v>6186</v>
      </c>
      <c r="I31" s="53" t="str">
        <f t="shared" si="1"/>
        <v>3. 5</v>
      </c>
      <c r="J31" s="157" t="s">
        <v>142</v>
      </c>
      <c r="K31" s="157" t="s">
        <v>141</v>
      </c>
      <c r="L31" s="83" t="s">
        <v>6172</v>
      </c>
      <c r="M31" s="165" t="s">
        <v>162</v>
      </c>
      <c r="O31" s="157" t="s">
        <v>138</v>
      </c>
      <c r="P31" s="157" t="s">
        <v>143</v>
      </c>
      <c r="Q31" s="157" t="s">
        <v>6171</v>
      </c>
      <c r="R31" s="157" t="s">
        <v>144</v>
      </c>
      <c r="W31" s="118">
        <v>1687500</v>
      </c>
      <c r="X31" s="162" t="s">
        <v>6186</v>
      </c>
    </row>
    <row r="32" spans="1:24">
      <c r="A32" s="83">
        <v>51</v>
      </c>
      <c r="B32" s="83">
        <v>584</v>
      </c>
      <c r="C32" t="s">
        <v>7836</v>
      </c>
      <c r="D32" s="159">
        <f t="shared" si="0"/>
        <v>278</v>
      </c>
      <c r="E32">
        <v>6</v>
      </c>
      <c r="F32">
        <v>38</v>
      </c>
      <c r="G32" s="162" t="s">
        <v>6187</v>
      </c>
      <c r="H32" s="162" t="s">
        <v>6187</v>
      </c>
      <c r="I32" s="53" t="str">
        <f t="shared" si="1"/>
        <v>6. 38</v>
      </c>
      <c r="J32" s="157" t="s">
        <v>142</v>
      </c>
      <c r="K32" s="157" t="s">
        <v>141</v>
      </c>
      <c r="L32" s="83" t="s">
        <v>6172</v>
      </c>
      <c r="M32" s="165" t="s">
        <v>162</v>
      </c>
      <c r="O32" s="157" t="s">
        <v>138</v>
      </c>
      <c r="P32" s="157" t="s">
        <v>143</v>
      </c>
      <c r="Q32" s="157" t="s">
        <v>6171</v>
      </c>
      <c r="R32" s="157" t="s">
        <v>144</v>
      </c>
      <c r="W32" s="118">
        <v>1876500</v>
      </c>
      <c r="X32" s="162" t="s">
        <v>6187</v>
      </c>
    </row>
    <row r="33" spans="1:24">
      <c r="A33" s="83">
        <v>53</v>
      </c>
      <c r="B33" s="83">
        <v>270</v>
      </c>
      <c r="C33" t="s">
        <v>6579</v>
      </c>
      <c r="D33" s="159">
        <f t="shared" si="0"/>
        <v>29</v>
      </c>
      <c r="E33">
        <v>0</v>
      </c>
      <c r="F33">
        <v>29</v>
      </c>
      <c r="G33" s="162" t="s">
        <v>6188</v>
      </c>
      <c r="H33" s="162" t="s">
        <v>6188</v>
      </c>
      <c r="I33" s="53" t="str">
        <f t="shared" si="1"/>
        <v>0. 29</v>
      </c>
      <c r="J33" s="157" t="s">
        <v>142</v>
      </c>
      <c r="K33" s="157" t="s">
        <v>141</v>
      </c>
      <c r="L33" s="83" t="s">
        <v>6172</v>
      </c>
      <c r="M33" s="165" t="s">
        <v>162</v>
      </c>
      <c r="O33" s="157" t="s">
        <v>138</v>
      </c>
      <c r="P33" s="157" t="s">
        <v>143</v>
      </c>
      <c r="Q33" s="157" t="s">
        <v>6171</v>
      </c>
      <c r="R33" s="157" t="s">
        <v>144</v>
      </c>
      <c r="W33" s="118">
        <v>391500</v>
      </c>
      <c r="X33" s="162" t="s">
        <v>6188</v>
      </c>
    </row>
    <row r="34" spans="1:24">
      <c r="A34" s="83">
        <v>54</v>
      </c>
      <c r="B34" s="83">
        <v>489</v>
      </c>
      <c r="C34" t="s">
        <v>7853</v>
      </c>
      <c r="D34" s="159">
        <f t="shared" si="0"/>
        <v>21</v>
      </c>
      <c r="E34">
        <v>0</v>
      </c>
      <c r="F34">
        <v>21</v>
      </c>
      <c r="G34" s="162" t="s">
        <v>6189</v>
      </c>
      <c r="H34" s="162" t="s">
        <v>6189</v>
      </c>
      <c r="I34" s="53" t="str">
        <f t="shared" si="1"/>
        <v>0. 21</v>
      </c>
      <c r="J34" s="157" t="s">
        <v>142</v>
      </c>
      <c r="K34" s="157" t="s">
        <v>141</v>
      </c>
      <c r="L34" s="83" t="s">
        <v>6172</v>
      </c>
      <c r="M34" s="165" t="s">
        <v>162</v>
      </c>
      <c r="O34" s="157" t="s">
        <v>138</v>
      </c>
      <c r="P34" s="157" t="s">
        <v>143</v>
      </c>
      <c r="Q34" s="157" t="s">
        <v>6171</v>
      </c>
      <c r="R34" s="157" t="s">
        <v>144</v>
      </c>
      <c r="W34" s="118">
        <v>283500</v>
      </c>
      <c r="X34" s="162" t="s">
        <v>6189</v>
      </c>
    </row>
    <row r="35" spans="1:24">
      <c r="A35" s="83">
        <v>54</v>
      </c>
      <c r="B35" s="83">
        <v>489</v>
      </c>
      <c r="C35" t="s">
        <v>7854</v>
      </c>
      <c r="D35" s="159">
        <f t="shared" si="0"/>
        <v>12</v>
      </c>
      <c r="E35">
        <v>0</v>
      </c>
      <c r="F35">
        <v>12</v>
      </c>
      <c r="G35" s="162" t="s">
        <v>6190</v>
      </c>
      <c r="H35" s="162" t="s">
        <v>6190</v>
      </c>
      <c r="I35" s="53" t="str">
        <f t="shared" si="1"/>
        <v>0. 12</v>
      </c>
      <c r="J35" s="157" t="s">
        <v>142</v>
      </c>
      <c r="K35" s="157" t="s">
        <v>141</v>
      </c>
      <c r="L35" s="83" t="s">
        <v>6172</v>
      </c>
      <c r="M35" s="165" t="s">
        <v>162</v>
      </c>
      <c r="O35" s="157" t="s">
        <v>138</v>
      </c>
      <c r="P35" s="157" t="s">
        <v>143</v>
      </c>
      <c r="Q35" s="157" t="s">
        <v>6171</v>
      </c>
      <c r="R35" s="157" t="s">
        <v>144</v>
      </c>
      <c r="W35" s="118">
        <v>162000</v>
      </c>
      <c r="X35" s="162" t="s">
        <v>6190</v>
      </c>
    </row>
    <row r="36" spans="1:24">
      <c r="A36" s="83">
        <v>54</v>
      </c>
      <c r="B36" s="83">
        <v>489</v>
      </c>
      <c r="C36" t="s">
        <v>7855</v>
      </c>
      <c r="D36" s="159">
        <f t="shared" si="0"/>
        <v>17</v>
      </c>
      <c r="E36">
        <v>0</v>
      </c>
      <c r="F36">
        <v>17</v>
      </c>
      <c r="G36" s="162" t="s">
        <v>6191</v>
      </c>
      <c r="H36" s="162" t="s">
        <v>6191</v>
      </c>
      <c r="I36" s="53" t="str">
        <f t="shared" si="1"/>
        <v>0. 17</v>
      </c>
      <c r="J36" s="157" t="s">
        <v>142</v>
      </c>
      <c r="K36" s="157" t="s">
        <v>141</v>
      </c>
      <c r="L36" s="83" t="s">
        <v>6172</v>
      </c>
      <c r="M36" s="165" t="s">
        <v>162</v>
      </c>
      <c r="O36" s="157" t="s">
        <v>138</v>
      </c>
      <c r="P36" s="157" t="s">
        <v>143</v>
      </c>
      <c r="Q36" s="157" t="s">
        <v>6171</v>
      </c>
      <c r="R36" s="157" t="s">
        <v>144</v>
      </c>
      <c r="W36" s="118">
        <v>229500</v>
      </c>
      <c r="X36" s="162" t="s">
        <v>6191</v>
      </c>
    </row>
    <row r="37" spans="1:24">
      <c r="A37" s="83">
        <v>54</v>
      </c>
      <c r="B37" s="83">
        <v>489</v>
      </c>
      <c r="C37" t="s">
        <v>7856</v>
      </c>
      <c r="D37" s="159">
        <f t="shared" si="0"/>
        <v>25</v>
      </c>
      <c r="E37">
        <v>0</v>
      </c>
      <c r="F37">
        <v>25</v>
      </c>
      <c r="G37" s="162" t="s">
        <v>6177</v>
      </c>
      <c r="H37" s="162" t="s">
        <v>6177</v>
      </c>
      <c r="I37" s="53" t="str">
        <f t="shared" si="1"/>
        <v>0. 25</v>
      </c>
      <c r="J37" s="157" t="s">
        <v>142</v>
      </c>
      <c r="K37" s="157" t="s">
        <v>141</v>
      </c>
      <c r="L37" s="83" t="s">
        <v>6172</v>
      </c>
      <c r="M37" s="165" t="s">
        <v>162</v>
      </c>
      <c r="O37" s="157" t="s">
        <v>138</v>
      </c>
      <c r="P37" s="157" t="s">
        <v>143</v>
      </c>
      <c r="Q37" s="157" t="s">
        <v>6171</v>
      </c>
      <c r="R37" s="157" t="s">
        <v>144</v>
      </c>
      <c r="W37" s="118">
        <v>337500</v>
      </c>
      <c r="X37" s="162" t="s">
        <v>6177</v>
      </c>
    </row>
    <row r="38" spans="1:24">
      <c r="A38" s="83">
        <v>56</v>
      </c>
      <c r="B38" s="83">
        <v>293</v>
      </c>
      <c r="C38" t="s">
        <v>7857</v>
      </c>
      <c r="D38" s="159">
        <f t="shared" si="0"/>
        <v>277</v>
      </c>
      <c r="E38">
        <v>6</v>
      </c>
      <c r="F38">
        <v>37</v>
      </c>
      <c r="G38" s="162" t="s">
        <v>6192</v>
      </c>
      <c r="H38" s="162" t="s">
        <v>6192</v>
      </c>
      <c r="I38" s="53" t="str">
        <f t="shared" si="1"/>
        <v>6. 37</v>
      </c>
      <c r="J38" s="157" t="s">
        <v>142</v>
      </c>
      <c r="K38" s="157" t="s">
        <v>141</v>
      </c>
      <c r="L38" s="83" t="s">
        <v>6172</v>
      </c>
      <c r="M38" s="165" t="s">
        <v>162</v>
      </c>
      <c r="O38" s="157" t="s">
        <v>138</v>
      </c>
      <c r="P38" s="157" t="s">
        <v>143</v>
      </c>
      <c r="Q38" s="157" t="s">
        <v>6171</v>
      </c>
      <c r="R38" s="157" t="s">
        <v>144</v>
      </c>
      <c r="W38" s="118">
        <v>1863000</v>
      </c>
      <c r="X38" s="162" t="s">
        <v>6192</v>
      </c>
    </row>
    <row r="39" spans="1:24">
      <c r="A39" s="83">
        <v>56</v>
      </c>
      <c r="B39" s="83">
        <v>498</v>
      </c>
      <c r="C39" t="s">
        <v>6579</v>
      </c>
      <c r="D39" s="159">
        <f t="shared" si="0"/>
        <v>190</v>
      </c>
      <c r="E39">
        <v>4</v>
      </c>
      <c r="F39">
        <v>30</v>
      </c>
      <c r="G39" s="162" t="s">
        <v>6193</v>
      </c>
      <c r="H39" s="162" t="s">
        <v>6193</v>
      </c>
      <c r="I39" s="53" t="str">
        <f t="shared" si="1"/>
        <v>4. 30</v>
      </c>
      <c r="J39" s="157" t="s">
        <v>142</v>
      </c>
      <c r="K39" s="157" t="s">
        <v>141</v>
      </c>
      <c r="L39" s="83" t="s">
        <v>6172</v>
      </c>
      <c r="M39" s="165" t="s">
        <v>162</v>
      </c>
      <c r="O39" s="157" t="s">
        <v>138</v>
      </c>
      <c r="P39" s="157" t="s">
        <v>143</v>
      </c>
      <c r="Q39" s="157" t="s">
        <v>6171</v>
      </c>
      <c r="R39" s="157" t="s">
        <v>144</v>
      </c>
      <c r="W39" s="118">
        <v>2565000</v>
      </c>
      <c r="X39" s="162" t="s">
        <v>6193</v>
      </c>
    </row>
    <row r="40" spans="1:24">
      <c r="A40" s="83">
        <v>56</v>
      </c>
      <c r="B40" s="83">
        <v>497</v>
      </c>
      <c r="C40" t="s">
        <v>6648</v>
      </c>
      <c r="D40" s="159">
        <f t="shared" si="0"/>
        <v>147</v>
      </c>
      <c r="E40">
        <v>3</v>
      </c>
      <c r="F40">
        <v>27</v>
      </c>
      <c r="G40" s="162" t="s">
        <v>6194</v>
      </c>
      <c r="H40" s="162" t="s">
        <v>6194</v>
      </c>
      <c r="I40" s="53" t="str">
        <f t="shared" si="1"/>
        <v>3. 27</v>
      </c>
      <c r="J40" s="157" t="s">
        <v>142</v>
      </c>
      <c r="K40" s="157" t="s">
        <v>141</v>
      </c>
      <c r="L40" s="83" t="s">
        <v>6172</v>
      </c>
      <c r="M40" s="165" t="s">
        <v>162</v>
      </c>
      <c r="O40" s="157" t="s">
        <v>138</v>
      </c>
      <c r="P40" s="157" t="s">
        <v>143</v>
      </c>
      <c r="Q40" s="157" t="s">
        <v>6171</v>
      </c>
      <c r="R40" s="157" t="s">
        <v>144</v>
      </c>
      <c r="W40" s="118">
        <v>1984500</v>
      </c>
      <c r="X40" s="162" t="s">
        <v>6194</v>
      </c>
    </row>
    <row r="41" spans="1:24">
      <c r="A41" s="83">
        <v>58</v>
      </c>
      <c r="B41" s="83">
        <v>147</v>
      </c>
      <c r="C41" t="s">
        <v>7851</v>
      </c>
      <c r="D41" s="159">
        <f t="shared" si="0"/>
        <v>50</v>
      </c>
      <c r="E41">
        <v>1</v>
      </c>
      <c r="F41">
        <v>10</v>
      </c>
      <c r="G41" s="162" t="s">
        <v>6195</v>
      </c>
      <c r="H41" s="162" t="s">
        <v>6195</v>
      </c>
      <c r="I41" s="53" t="str">
        <f t="shared" si="1"/>
        <v>1. 10</v>
      </c>
      <c r="J41" s="157" t="s">
        <v>142</v>
      </c>
      <c r="K41" s="157" t="s">
        <v>141</v>
      </c>
      <c r="L41" s="83" t="s">
        <v>6172</v>
      </c>
      <c r="M41" s="165" t="s">
        <v>162</v>
      </c>
      <c r="O41" s="157" t="s">
        <v>138</v>
      </c>
      <c r="P41" s="157" t="s">
        <v>143</v>
      </c>
      <c r="Q41" s="157" t="s">
        <v>6171</v>
      </c>
      <c r="R41" s="157" t="s">
        <v>144</v>
      </c>
      <c r="W41" s="118">
        <v>675000</v>
      </c>
      <c r="X41" s="162" t="s">
        <v>6195</v>
      </c>
    </row>
    <row r="42" spans="1:24">
      <c r="A42" s="83">
        <v>59</v>
      </c>
      <c r="B42" s="83">
        <v>74</v>
      </c>
      <c r="C42" t="s">
        <v>7858</v>
      </c>
      <c r="D42" s="159">
        <f t="shared" si="0"/>
        <v>151</v>
      </c>
      <c r="E42">
        <v>3</v>
      </c>
      <c r="F42">
        <v>31</v>
      </c>
      <c r="G42" s="162" t="s">
        <v>6196</v>
      </c>
      <c r="H42" s="162" t="s">
        <v>6196</v>
      </c>
      <c r="I42" s="53" t="str">
        <f t="shared" si="1"/>
        <v>3. 31</v>
      </c>
      <c r="J42" s="157" t="s">
        <v>142</v>
      </c>
      <c r="K42" s="157" t="s">
        <v>141</v>
      </c>
      <c r="L42" s="83" t="s">
        <v>6172</v>
      </c>
      <c r="M42" s="165" t="s">
        <v>5797</v>
      </c>
      <c r="O42" s="157" t="s">
        <v>138</v>
      </c>
      <c r="P42" s="157" t="s">
        <v>143</v>
      </c>
      <c r="Q42" s="157" t="s">
        <v>6171</v>
      </c>
      <c r="R42" s="157" t="s">
        <v>144</v>
      </c>
      <c r="W42" s="118">
        <v>2038500</v>
      </c>
      <c r="X42" s="162" t="s">
        <v>6196</v>
      </c>
    </row>
    <row r="43" spans="1:24">
      <c r="A43" s="83">
        <v>60</v>
      </c>
      <c r="B43" s="83">
        <v>592</v>
      </c>
      <c r="C43" t="s">
        <v>6648</v>
      </c>
      <c r="D43" s="159">
        <f t="shared" si="0"/>
        <v>60</v>
      </c>
      <c r="E43">
        <v>1</v>
      </c>
      <c r="F43">
        <v>20</v>
      </c>
      <c r="G43" s="162" t="s">
        <v>6197</v>
      </c>
      <c r="H43" s="162" t="s">
        <v>6197</v>
      </c>
      <c r="I43" s="53" t="str">
        <f t="shared" si="1"/>
        <v>1. 20</v>
      </c>
      <c r="J43" s="157" t="s">
        <v>142</v>
      </c>
      <c r="K43" s="157" t="s">
        <v>141</v>
      </c>
      <c r="L43" s="83" t="s">
        <v>6172</v>
      </c>
      <c r="M43" s="165" t="s">
        <v>162</v>
      </c>
      <c r="O43" s="157" t="s">
        <v>138</v>
      </c>
      <c r="P43" s="157" t="s">
        <v>143</v>
      </c>
      <c r="Q43" s="157" t="s">
        <v>6171</v>
      </c>
      <c r="R43" s="157" t="s">
        <v>144</v>
      </c>
      <c r="W43" s="118">
        <v>810000</v>
      </c>
      <c r="X43" s="162" t="s">
        <v>6197</v>
      </c>
    </row>
    <row r="44" spans="1:24">
      <c r="A44" s="83">
        <v>61</v>
      </c>
      <c r="B44" s="83">
        <v>112</v>
      </c>
      <c r="C44" t="s">
        <v>6648</v>
      </c>
      <c r="D44" s="159">
        <f t="shared" si="0"/>
        <v>102</v>
      </c>
      <c r="E44">
        <v>2</v>
      </c>
      <c r="F44">
        <v>22</v>
      </c>
      <c r="G44" s="162" t="s">
        <v>6198</v>
      </c>
      <c r="H44" s="162" t="s">
        <v>6198</v>
      </c>
      <c r="I44" s="53" t="str">
        <f t="shared" si="1"/>
        <v>2. 22</v>
      </c>
      <c r="J44" s="157" t="s">
        <v>142</v>
      </c>
      <c r="K44" s="157" t="s">
        <v>141</v>
      </c>
      <c r="L44" s="83" t="s">
        <v>6172</v>
      </c>
      <c r="M44" s="165" t="s">
        <v>162</v>
      </c>
      <c r="O44" s="157" t="s">
        <v>138</v>
      </c>
      <c r="P44" s="157" t="s">
        <v>143</v>
      </c>
      <c r="Q44" s="157" t="s">
        <v>6171</v>
      </c>
      <c r="R44" s="157" t="s">
        <v>144</v>
      </c>
      <c r="W44" s="118">
        <v>1377000</v>
      </c>
      <c r="X44" s="162" t="s">
        <v>6198</v>
      </c>
    </row>
    <row r="45" spans="1:24">
      <c r="A45" s="83">
        <v>61</v>
      </c>
      <c r="B45" s="83">
        <v>112</v>
      </c>
      <c r="C45" t="s">
        <v>7859</v>
      </c>
      <c r="D45" s="159">
        <f t="shared" si="0"/>
        <v>128</v>
      </c>
      <c r="E45">
        <v>3</v>
      </c>
      <c r="F45">
        <v>8</v>
      </c>
      <c r="G45" s="162" t="s">
        <v>6199</v>
      </c>
      <c r="H45" s="162" t="s">
        <v>6199</v>
      </c>
      <c r="I45" s="53" t="str">
        <f t="shared" si="1"/>
        <v>3. 8</v>
      </c>
      <c r="J45" s="157" t="s">
        <v>142</v>
      </c>
      <c r="K45" s="157" t="s">
        <v>141</v>
      </c>
      <c r="L45" s="83" t="s">
        <v>6172</v>
      </c>
      <c r="M45" s="165" t="s">
        <v>162</v>
      </c>
      <c r="O45" s="157" t="s">
        <v>138</v>
      </c>
      <c r="P45" s="157" t="s">
        <v>143</v>
      </c>
      <c r="Q45" s="157" t="s">
        <v>6171</v>
      </c>
      <c r="R45" s="157" t="s">
        <v>144</v>
      </c>
      <c r="W45" s="118">
        <v>1728000</v>
      </c>
      <c r="X45" s="162" t="s">
        <v>6199</v>
      </c>
    </row>
    <row r="46" spans="1:24">
      <c r="A46" s="83">
        <v>61</v>
      </c>
      <c r="B46" s="83">
        <v>113</v>
      </c>
      <c r="C46" t="s">
        <v>6648</v>
      </c>
      <c r="D46" s="159">
        <f t="shared" si="0"/>
        <v>48</v>
      </c>
      <c r="E46">
        <v>1</v>
      </c>
      <c r="F46">
        <v>8</v>
      </c>
      <c r="G46" s="162" t="s">
        <v>6200</v>
      </c>
      <c r="H46" s="162" t="s">
        <v>6200</v>
      </c>
      <c r="I46" s="53" t="str">
        <f t="shared" si="1"/>
        <v>1. 8</v>
      </c>
      <c r="J46" s="157" t="s">
        <v>142</v>
      </c>
      <c r="K46" s="157" t="s">
        <v>141</v>
      </c>
      <c r="L46" s="83" t="s">
        <v>6172</v>
      </c>
      <c r="M46" s="165" t="s">
        <v>162</v>
      </c>
      <c r="O46" s="157" t="s">
        <v>138</v>
      </c>
      <c r="P46" s="157" t="s">
        <v>143</v>
      </c>
      <c r="Q46" s="157" t="s">
        <v>6171</v>
      </c>
      <c r="R46" s="157" t="s">
        <v>144</v>
      </c>
      <c r="W46" s="118">
        <v>648000</v>
      </c>
      <c r="X46" s="162" t="s">
        <v>6200</v>
      </c>
    </row>
    <row r="47" spans="1:24">
      <c r="A47" s="83">
        <v>61</v>
      </c>
      <c r="B47" s="83">
        <v>113</v>
      </c>
      <c r="C47" t="s">
        <v>7859</v>
      </c>
      <c r="D47" s="159">
        <f t="shared" si="0"/>
        <v>48</v>
      </c>
      <c r="E47">
        <v>1</v>
      </c>
      <c r="F47">
        <v>8</v>
      </c>
      <c r="G47" s="162" t="s">
        <v>6200</v>
      </c>
      <c r="H47" s="162" t="s">
        <v>6200</v>
      </c>
      <c r="I47" s="53" t="str">
        <f t="shared" si="1"/>
        <v>1. 8</v>
      </c>
      <c r="J47" s="157" t="s">
        <v>142</v>
      </c>
      <c r="K47" s="157" t="s">
        <v>141</v>
      </c>
      <c r="L47" s="83" t="s">
        <v>6172</v>
      </c>
      <c r="M47" s="165" t="s">
        <v>162</v>
      </c>
      <c r="O47" s="157" t="s">
        <v>138</v>
      </c>
      <c r="P47" s="157" t="s">
        <v>143</v>
      </c>
      <c r="Q47" s="157" t="s">
        <v>6171</v>
      </c>
      <c r="R47" s="157" t="s">
        <v>144</v>
      </c>
      <c r="W47" s="118">
        <v>648000</v>
      </c>
      <c r="X47" s="162" t="s">
        <v>6200</v>
      </c>
    </row>
    <row r="48" spans="1:24">
      <c r="A48" s="83">
        <v>66</v>
      </c>
      <c r="B48" s="83">
        <v>486</v>
      </c>
      <c r="C48" t="s">
        <v>7852</v>
      </c>
      <c r="D48" s="159">
        <f t="shared" si="0"/>
        <v>98</v>
      </c>
      <c r="E48">
        <v>2</v>
      </c>
      <c r="F48">
        <v>18</v>
      </c>
      <c r="G48" s="162" t="s">
        <v>6201</v>
      </c>
      <c r="H48" s="162" t="s">
        <v>6201</v>
      </c>
      <c r="I48" s="53" t="str">
        <f t="shared" si="1"/>
        <v>2. 18</v>
      </c>
      <c r="J48" s="157" t="s">
        <v>142</v>
      </c>
      <c r="K48" s="157" t="s">
        <v>141</v>
      </c>
      <c r="L48" s="83" t="s">
        <v>6172</v>
      </c>
      <c r="M48" s="165" t="s">
        <v>162</v>
      </c>
      <c r="O48" s="157" t="s">
        <v>138</v>
      </c>
      <c r="P48" s="157" t="s">
        <v>143</v>
      </c>
      <c r="Q48" s="157" t="s">
        <v>6171</v>
      </c>
      <c r="R48" s="157" t="s">
        <v>144</v>
      </c>
      <c r="W48" s="118">
        <v>1323000</v>
      </c>
      <c r="X48" s="162" t="s">
        <v>6201</v>
      </c>
    </row>
    <row r="49" spans="1:24">
      <c r="A49" s="83">
        <v>68</v>
      </c>
      <c r="B49" s="83">
        <v>228</v>
      </c>
      <c r="C49" t="s">
        <v>7860</v>
      </c>
      <c r="D49" s="159">
        <f t="shared" si="0"/>
        <v>79</v>
      </c>
      <c r="E49">
        <v>1</v>
      </c>
      <c r="F49">
        <v>39</v>
      </c>
      <c r="G49" s="162" t="s">
        <v>6202</v>
      </c>
      <c r="H49" s="162" t="s">
        <v>6202</v>
      </c>
      <c r="I49" s="53" t="str">
        <f t="shared" si="1"/>
        <v>1. 39</v>
      </c>
      <c r="J49" s="157" t="s">
        <v>142</v>
      </c>
      <c r="K49" s="157" t="s">
        <v>141</v>
      </c>
      <c r="L49" s="83" t="s">
        <v>6172</v>
      </c>
      <c r="M49" s="165" t="s">
        <v>162</v>
      </c>
      <c r="O49" s="157" t="s">
        <v>138</v>
      </c>
      <c r="P49" s="157" t="s">
        <v>143</v>
      </c>
      <c r="Q49" s="157" t="s">
        <v>6171</v>
      </c>
      <c r="R49" s="157" t="s">
        <v>144</v>
      </c>
      <c r="W49" s="118">
        <v>1066500</v>
      </c>
      <c r="X49" s="162" t="s">
        <v>6202</v>
      </c>
    </row>
    <row r="50" spans="1:24">
      <c r="A50" s="83">
        <v>68</v>
      </c>
      <c r="B50" s="83">
        <v>81</v>
      </c>
      <c r="C50" t="s">
        <v>6579</v>
      </c>
      <c r="D50" s="159">
        <f t="shared" si="0"/>
        <v>162</v>
      </c>
      <c r="E50">
        <v>4</v>
      </c>
      <c r="F50">
        <v>2</v>
      </c>
      <c r="G50" s="162" t="s">
        <v>6203</v>
      </c>
      <c r="H50" s="162" t="s">
        <v>6203</v>
      </c>
      <c r="I50" s="53" t="str">
        <f t="shared" si="1"/>
        <v>4. 2</v>
      </c>
      <c r="J50" s="157" t="s">
        <v>142</v>
      </c>
      <c r="K50" s="157" t="s">
        <v>141</v>
      </c>
      <c r="L50" s="83" t="s">
        <v>6172</v>
      </c>
      <c r="M50" s="165" t="s">
        <v>5499</v>
      </c>
      <c r="O50" s="157" t="s">
        <v>138</v>
      </c>
      <c r="P50" s="157" t="s">
        <v>143</v>
      </c>
      <c r="Q50" s="157" t="s">
        <v>6171</v>
      </c>
      <c r="R50" s="157" t="s">
        <v>144</v>
      </c>
      <c r="W50" s="118">
        <v>0</v>
      </c>
      <c r="X50" s="162" t="s">
        <v>6203</v>
      </c>
    </row>
    <row r="51" spans="1:24">
      <c r="A51" s="83">
        <v>68</v>
      </c>
      <c r="B51" s="83">
        <v>81</v>
      </c>
      <c r="C51" t="s">
        <v>6586</v>
      </c>
      <c r="D51" s="159">
        <f t="shared" si="0"/>
        <v>3</v>
      </c>
      <c r="E51">
        <v>0</v>
      </c>
      <c r="F51">
        <v>3</v>
      </c>
      <c r="G51" s="162" t="s">
        <v>6204</v>
      </c>
      <c r="H51" s="162" t="s">
        <v>6204</v>
      </c>
      <c r="I51" s="53" t="str">
        <f t="shared" si="1"/>
        <v>0. 3</v>
      </c>
      <c r="J51" s="157" t="s">
        <v>142</v>
      </c>
      <c r="K51" s="157" t="s">
        <v>141</v>
      </c>
      <c r="L51" s="83" t="s">
        <v>6172</v>
      </c>
      <c r="M51" s="165" t="s">
        <v>5499</v>
      </c>
      <c r="O51" s="157" t="s">
        <v>138</v>
      </c>
      <c r="P51" s="157" t="s">
        <v>143</v>
      </c>
      <c r="Q51" s="157" t="s">
        <v>6171</v>
      </c>
      <c r="R51" s="157" t="s">
        <v>144</v>
      </c>
      <c r="W51" s="118">
        <v>0</v>
      </c>
      <c r="X51" s="162" t="s">
        <v>6204</v>
      </c>
    </row>
    <row r="52" spans="1:24">
      <c r="A52" s="83">
        <v>69</v>
      </c>
      <c r="B52" s="83">
        <v>226</v>
      </c>
      <c r="C52" t="s">
        <v>7851</v>
      </c>
      <c r="D52" s="159">
        <f t="shared" si="0"/>
        <v>21</v>
      </c>
      <c r="E52">
        <v>0</v>
      </c>
      <c r="F52">
        <v>21</v>
      </c>
      <c r="G52" s="162" t="s">
        <v>6189</v>
      </c>
      <c r="H52" s="162" t="s">
        <v>6189</v>
      </c>
      <c r="I52" s="53" t="str">
        <f t="shared" si="1"/>
        <v>0. 21</v>
      </c>
      <c r="J52" s="157" t="s">
        <v>142</v>
      </c>
      <c r="K52" s="157" t="s">
        <v>141</v>
      </c>
      <c r="L52" s="83" t="s">
        <v>6172</v>
      </c>
      <c r="M52" s="165" t="s">
        <v>162</v>
      </c>
      <c r="O52" s="157" t="s">
        <v>138</v>
      </c>
      <c r="P52" s="157" t="s">
        <v>143</v>
      </c>
      <c r="Q52" s="157" t="s">
        <v>6171</v>
      </c>
      <c r="R52" s="157" t="s">
        <v>144</v>
      </c>
      <c r="W52" s="118">
        <v>283500</v>
      </c>
      <c r="X52" s="162" t="s">
        <v>6189</v>
      </c>
    </row>
    <row r="53" spans="1:24">
      <c r="A53" s="83">
        <v>69</v>
      </c>
      <c r="B53" s="83">
        <v>226</v>
      </c>
      <c r="C53" t="s">
        <v>7843</v>
      </c>
      <c r="D53" s="159">
        <f t="shared" si="0"/>
        <v>13</v>
      </c>
      <c r="E53">
        <v>0</v>
      </c>
      <c r="F53">
        <v>13</v>
      </c>
      <c r="G53" s="162" t="s">
        <v>6205</v>
      </c>
      <c r="H53" s="162" t="s">
        <v>6205</v>
      </c>
      <c r="I53" s="53" t="str">
        <f t="shared" si="1"/>
        <v>0. 13</v>
      </c>
      <c r="J53" s="157" t="s">
        <v>142</v>
      </c>
      <c r="K53" s="157" t="s">
        <v>141</v>
      </c>
      <c r="L53" s="83" t="s">
        <v>6172</v>
      </c>
      <c r="M53" s="165" t="s">
        <v>162</v>
      </c>
      <c r="O53" s="157" t="s">
        <v>138</v>
      </c>
      <c r="P53" s="157" t="s">
        <v>143</v>
      </c>
      <c r="Q53" s="157" t="s">
        <v>6171</v>
      </c>
      <c r="R53" s="157" t="s">
        <v>144</v>
      </c>
      <c r="W53" s="118">
        <v>175500</v>
      </c>
      <c r="X53" s="162" t="s">
        <v>6205</v>
      </c>
    </row>
    <row r="54" spans="1:24">
      <c r="A54" s="83">
        <v>69</v>
      </c>
      <c r="B54" s="83">
        <v>226</v>
      </c>
      <c r="C54" t="s">
        <v>7861</v>
      </c>
      <c r="D54" s="159">
        <f t="shared" si="0"/>
        <v>16</v>
      </c>
      <c r="E54">
        <v>0</v>
      </c>
      <c r="F54">
        <v>16</v>
      </c>
      <c r="G54" s="162" t="s">
        <v>6206</v>
      </c>
      <c r="H54" s="162" t="s">
        <v>6206</v>
      </c>
      <c r="I54" s="53" t="str">
        <f t="shared" si="1"/>
        <v>0. 16</v>
      </c>
      <c r="J54" s="157" t="s">
        <v>142</v>
      </c>
      <c r="K54" s="157" t="s">
        <v>141</v>
      </c>
      <c r="L54" s="83" t="s">
        <v>6172</v>
      </c>
      <c r="M54" s="165" t="s">
        <v>162</v>
      </c>
      <c r="O54" s="157" t="s">
        <v>138</v>
      </c>
      <c r="P54" s="157" t="s">
        <v>143</v>
      </c>
      <c r="Q54" s="157" t="s">
        <v>6171</v>
      </c>
      <c r="R54" s="157" t="s">
        <v>144</v>
      </c>
      <c r="W54" s="118">
        <v>216000</v>
      </c>
      <c r="X54" s="162" t="s">
        <v>6206</v>
      </c>
    </row>
    <row r="55" spans="1:24">
      <c r="A55" s="83">
        <v>69</v>
      </c>
      <c r="B55" s="83">
        <v>227</v>
      </c>
      <c r="C55" t="s">
        <v>7857</v>
      </c>
      <c r="D55" s="159">
        <f t="shared" si="0"/>
        <v>170</v>
      </c>
      <c r="E55">
        <v>4</v>
      </c>
      <c r="F55">
        <v>10</v>
      </c>
      <c r="G55" s="162" t="s">
        <v>6207</v>
      </c>
      <c r="H55" s="162" t="s">
        <v>6207</v>
      </c>
      <c r="I55" s="53" t="str">
        <f t="shared" si="1"/>
        <v>4. 10</v>
      </c>
      <c r="J55" s="157" t="s">
        <v>142</v>
      </c>
      <c r="K55" s="157" t="s">
        <v>141</v>
      </c>
      <c r="L55" s="83" t="s">
        <v>6172</v>
      </c>
      <c r="M55" s="165" t="s">
        <v>162</v>
      </c>
      <c r="O55" s="157" t="s">
        <v>138</v>
      </c>
      <c r="P55" s="157" t="s">
        <v>143</v>
      </c>
      <c r="Q55" s="157" t="s">
        <v>6171</v>
      </c>
      <c r="R55" s="157" t="s">
        <v>144</v>
      </c>
      <c r="W55" s="118">
        <v>2295000</v>
      </c>
      <c r="X55" s="162" t="s">
        <v>6207</v>
      </c>
    </row>
    <row r="56" spans="1:24">
      <c r="A56" s="83">
        <v>69</v>
      </c>
      <c r="B56" s="83">
        <v>227</v>
      </c>
      <c r="C56" t="s">
        <v>6579</v>
      </c>
      <c r="D56" s="159">
        <f t="shared" si="0"/>
        <v>170</v>
      </c>
      <c r="E56">
        <v>4</v>
      </c>
      <c r="F56">
        <v>10</v>
      </c>
      <c r="G56" s="162" t="s">
        <v>6207</v>
      </c>
      <c r="H56" s="162" t="s">
        <v>6207</v>
      </c>
      <c r="I56" s="53" t="str">
        <f t="shared" si="1"/>
        <v>4. 10</v>
      </c>
      <c r="J56" s="157" t="s">
        <v>142</v>
      </c>
      <c r="K56" s="157" t="s">
        <v>141</v>
      </c>
      <c r="L56" s="83" t="s">
        <v>6172</v>
      </c>
      <c r="M56" s="165" t="s">
        <v>162</v>
      </c>
      <c r="O56" s="157" t="s">
        <v>138</v>
      </c>
      <c r="P56" s="157" t="s">
        <v>143</v>
      </c>
      <c r="Q56" s="157" t="s">
        <v>6171</v>
      </c>
      <c r="R56" s="157" t="s">
        <v>144</v>
      </c>
      <c r="W56" s="118">
        <v>2295000</v>
      </c>
      <c r="X56" s="162" t="s">
        <v>6207</v>
      </c>
    </row>
    <row r="57" spans="1:24">
      <c r="A57" s="83">
        <v>69</v>
      </c>
      <c r="B57" s="83">
        <v>227</v>
      </c>
      <c r="C57" t="s">
        <v>6586</v>
      </c>
      <c r="D57" s="159">
        <f t="shared" si="0"/>
        <v>290</v>
      </c>
      <c r="E57">
        <v>7</v>
      </c>
      <c r="F57">
        <v>10</v>
      </c>
      <c r="G57" s="162" t="s">
        <v>6208</v>
      </c>
      <c r="H57" s="162" t="s">
        <v>6208</v>
      </c>
      <c r="I57" s="53" t="str">
        <f t="shared" si="1"/>
        <v>7. 10</v>
      </c>
      <c r="J57" s="157" t="s">
        <v>142</v>
      </c>
      <c r="K57" s="157" t="s">
        <v>141</v>
      </c>
      <c r="L57" s="83" t="s">
        <v>6172</v>
      </c>
      <c r="M57" s="165" t="s">
        <v>162</v>
      </c>
      <c r="O57" s="157" t="s">
        <v>138</v>
      </c>
      <c r="P57" s="157" t="s">
        <v>143</v>
      </c>
      <c r="Q57" s="157" t="s">
        <v>6171</v>
      </c>
      <c r="R57" s="157" t="s">
        <v>144</v>
      </c>
      <c r="W57" s="118">
        <v>3915000</v>
      </c>
      <c r="X57" s="162" t="s">
        <v>6208</v>
      </c>
    </row>
    <row r="58" spans="1:24">
      <c r="A58" s="83">
        <v>72</v>
      </c>
      <c r="B58" s="83">
        <v>594</v>
      </c>
      <c r="C58" t="s">
        <v>6586</v>
      </c>
      <c r="D58" s="159">
        <f t="shared" si="0"/>
        <v>186</v>
      </c>
      <c r="E58">
        <v>4</v>
      </c>
      <c r="F58">
        <v>26</v>
      </c>
      <c r="G58" s="162" t="s">
        <v>6209</v>
      </c>
      <c r="H58" s="162" t="s">
        <v>6209</v>
      </c>
      <c r="I58" s="53" t="str">
        <f t="shared" si="1"/>
        <v>4. 26</v>
      </c>
      <c r="J58" s="157" t="s">
        <v>142</v>
      </c>
      <c r="K58" s="157" t="s">
        <v>141</v>
      </c>
      <c r="L58" s="83" t="s">
        <v>6172</v>
      </c>
      <c r="M58" s="165" t="s">
        <v>162</v>
      </c>
      <c r="O58" s="157" t="s">
        <v>138</v>
      </c>
      <c r="P58" s="157" t="s">
        <v>143</v>
      </c>
      <c r="Q58" s="157" t="s">
        <v>6171</v>
      </c>
      <c r="R58" s="157" t="s">
        <v>144</v>
      </c>
      <c r="W58" s="118">
        <v>2511000</v>
      </c>
      <c r="X58" s="162" t="s">
        <v>6209</v>
      </c>
    </row>
    <row r="59" spans="1:24">
      <c r="A59" s="83">
        <v>72</v>
      </c>
      <c r="B59" s="83">
        <v>594</v>
      </c>
      <c r="C59" t="s">
        <v>7862</v>
      </c>
      <c r="D59" s="159">
        <f t="shared" si="0"/>
        <v>15</v>
      </c>
      <c r="E59">
        <v>0</v>
      </c>
      <c r="F59">
        <v>15</v>
      </c>
      <c r="G59" s="162" t="s">
        <v>6210</v>
      </c>
      <c r="H59" s="162" t="s">
        <v>6210</v>
      </c>
      <c r="I59" s="53" t="str">
        <f t="shared" si="1"/>
        <v>0. 15</v>
      </c>
      <c r="J59" s="157" t="s">
        <v>142</v>
      </c>
      <c r="K59" s="157" t="s">
        <v>141</v>
      </c>
      <c r="L59" s="83" t="s">
        <v>6172</v>
      </c>
      <c r="M59" s="165" t="s">
        <v>162</v>
      </c>
      <c r="O59" s="157" t="s">
        <v>138</v>
      </c>
      <c r="P59" s="157" t="s">
        <v>143</v>
      </c>
      <c r="Q59" s="157" t="s">
        <v>6171</v>
      </c>
      <c r="R59" s="157" t="s">
        <v>144</v>
      </c>
      <c r="W59" s="118">
        <v>202500</v>
      </c>
      <c r="X59" s="162" t="s">
        <v>6210</v>
      </c>
    </row>
    <row r="60" spans="1:24">
      <c r="A60" s="83">
        <v>72</v>
      </c>
      <c r="B60" s="83">
        <v>131</v>
      </c>
      <c r="C60" t="s">
        <v>7836</v>
      </c>
      <c r="D60" s="159">
        <f t="shared" si="0"/>
        <v>71</v>
      </c>
      <c r="E60">
        <v>1</v>
      </c>
      <c r="F60">
        <v>31</v>
      </c>
      <c r="G60" s="162" t="s">
        <v>6211</v>
      </c>
      <c r="H60" s="162" t="s">
        <v>6211</v>
      </c>
      <c r="I60" s="53" t="str">
        <f t="shared" si="1"/>
        <v>1. 31</v>
      </c>
      <c r="J60" s="157" t="s">
        <v>142</v>
      </c>
      <c r="K60" s="157" t="s">
        <v>141</v>
      </c>
      <c r="L60" s="83" t="s">
        <v>6172</v>
      </c>
      <c r="M60" s="165" t="s">
        <v>6537</v>
      </c>
      <c r="O60" s="157" t="s">
        <v>138</v>
      </c>
      <c r="P60" s="157" t="s">
        <v>143</v>
      </c>
      <c r="Q60" s="157" t="s">
        <v>6171</v>
      </c>
      <c r="R60" s="157" t="s">
        <v>144</v>
      </c>
      <c r="W60" s="118">
        <v>0</v>
      </c>
      <c r="X60" s="162" t="s">
        <v>6211</v>
      </c>
    </row>
    <row r="61" spans="1:24">
      <c r="A61" s="83">
        <v>72</v>
      </c>
      <c r="B61" s="83">
        <v>88</v>
      </c>
      <c r="C61" t="s">
        <v>6586</v>
      </c>
      <c r="D61" s="159">
        <f t="shared" si="0"/>
        <v>156</v>
      </c>
      <c r="E61">
        <v>3</v>
      </c>
      <c r="F61">
        <v>36</v>
      </c>
      <c r="G61" s="162" t="s">
        <v>6212</v>
      </c>
      <c r="H61" s="162" t="s">
        <v>6212</v>
      </c>
      <c r="I61" s="53" t="str">
        <f t="shared" si="1"/>
        <v>3. 36</v>
      </c>
      <c r="J61" s="157" t="s">
        <v>142</v>
      </c>
      <c r="K61" s="157" t="s">
        <v>141</v>
      </c>
      <c r="L61" s="83" t="s">
        <v>6172</v>
      </c>
      <c r="M61" s="165" t="s">
        <v>5499</v>
      </c>
      <c r="O61" s="157" t="s">
        <v>138</v>
      </c>
      <c r="P61" s="157" t="s">
        <v>143</v>
      </c>
      <c r="Q61" s="157" t="s">
        <v>6171</v>
      </c>
      <c r="R61" s="157" t="s">
        <v>144</v>
      </c>
      <c r="W61" s="118">
        <v>0</v>
      </c>
      <c r="X61" s="162" t="s">
        <v>6212</v>
      </c>
    </row>
    <row r="62" spans="1:24">
      <c r="A62" s="83">
        <v>73</v>
      </c>
      <c r="B62" s="83">
        <v>262</v>
      </c>
      <c r="C62" t="s">
        <v>7863</v>
      </c>
      <c r="D62" s="159">
        <f t="shared" si="0"/>
        <v>126</v>
      </c>
      <c r="E62">
        <v>3</v>
      </c>
      <c r="F62">
        <v>6</v>
      </c>
      <c r="G62" s="162" t="s">
        <v>6213</v>
      </c>
      <c r="H62" s="162" t="s">
        <v>6213</v>
      </c>
      <c r="I62" s="53" t="str">
        <f t="shared" si="1"/>
        <v>3. 6</v>
      </c>
      <c r="J62" s="157" t="s">
        <v>142</v>
      </c>
      <c r="K62" s="157" t="s">
        <v>141</v>
      </c>
      <c r="L62" s="83" t="s">
        <v>6172</v>
      </c>
      <c r="M62" s="165" t="s">
        <v>162</v>
      </c>
      <c r="O62" s="157" t="s">
        <v>138</v>
      </c>
      <c r="P62" s="157" t="s">
        <v>143</v>
      </c>
      <c r="Q62" s="157" t="s">
        <v>6171</v>
      </c>
      <c r="R62" s="157" t="s">
        <v>144</v>
      </c>
      <c r="W62" s="118">
        <v>1701000</v>
      </c>
      <c r="X62" s="162" t="s">
        <v>6213</v>
      </c>
    </row>
    <row r="63" spans="1:24">
      <c r="A63" s="83">
        <v>73</v>
      </c>
      <c r="B63" s="83">
        <v>261</v>
      </c>
      <c r="C63" t="s">
        <v>7864</v>
      </c>
      <c r="D63" s="159">
        <f t="shared" si="0"/>
        <v>31</v>
      </c>
      <c r="E63">
        <v>0</v>
      </c>
      <c r="F63">
        <v>31</v>
      </c>
      <c r="G63" s="162" t="s">
        <v>6214</v>
      </c>
      <c r="H63" s="162" t="s">
        <v>6214</v>
      </c>
      <c r="I63" s="53" t="str">
        <f t="shared" si="1"/>
        <v>0. 31</v>
      </c>
      <c r="J63" s="157" t="s">
        <v>142</v>
      </c>
      <c r="K63" s="157" t="s">
        <v>141</v>
      </c>
      <c r="L63" s="83" t="s">
        <v>6172</v>
      </c>
      <c r="M63" s="165" t="s">
        <v>162</v>
      </c>
      <c r="O63" s="157" t="s">
        <v>138</v>
      </c>
      <c r="P63" s="157" t="s">
        <v>143</v>
      </c>
      <c r="Q63" s="157" t="s">
        <v>6171</v>
      </c>
      <c r="R63" s="157" t="s">
        <v>144</v>
      </c>
      <c r="W63" s="118">
        <v>418500</v>
      </c>
      <c r="X63" s="162" t="s">
        <v>6214</v>
      </c>
    </row>
    <row r="64" spans="1:24">
      <c r="A64" s="83">
        <v>73</v>
      </c>
      <c r="B64" s="83">
        <v>261</v>
      </c>
      <c r="C64" t="s">
        <v>7864</v>
      </c>
      <c r="D64" s="159">
        <f t="shared" si="0"/>
        <v>35</v>
      </c>
      <c r="E64">
        <v>0</v>
      </c>
      <c r="F64">
        <v>35</v>
      </c>
      <c r="G64" s="162" t="s">
        <v>6179</v>
      </c>
      <c r="H64" s="162" t="s">
        <v>6179</v>
      </c>
      <c r="I64" s="53" t="str">
        <f t="shared" si="1"/>
        <v>0. 35</v>
      </c>
      <c r="J64" s="157" t="s">
        <v>142</v>
      </c>
      <c r="K64" s="157" t="s">
        <v>141</v>
      </c>
      <c r="L64" s="83" t="s">
        <v>6172</v>
      </c>
      <c r="M64" s="165" t="s">
        <v>162</v>
      </c>
      <c r="O64" s="157" t="s">
        <v>138</v>
      </c>
      <c r="P64" s="157" t="s">
        <v>143</v>
      </c>
      <c r="Q64" s="157" t="s">
        <v>6171</v>
      </c>
      <c r="R64" s="157" t="s">
        <v>144</v>
      </c>
      <c r="W64" s="118">
        <v>472500</v>
      </c>
      <c r="X64" s="162" t="s">
        <v>6179</v>
      </c>
    </row>
    <row r="65" spans="1:24">
      <c r="A65" s="83">
        <v>73</v>
      </c>
      <c r="B65" s="83">
        <v>261</v>
      </c>
      <c r="C65" t="s">
        <v>7863</v>
      </c>
      <c r="D65" s="159">
        <f t="shared" si="0"/>
        <v>52</v>
      </c>
      <c r="E65">
        <v>1</v>
      </c>
      <c r="F65">
        <v>12</v>
      </c>
      <c r="G65" s="162" t="s">
        <v>6215</v>
      </c>
      <c r="H65" s="162" t="s">
        <v>6215</v>
      </c>
      <c r="I65" s="53" t="str">
        <f t="shared" si="1"/>
        <v>1. 12</v>
      </c>
      <c r="J65" s="157" t="s">
        <v>142</v>
      </c>
      <c r="K65" s="157" t="s">
        <v>141</v>
      </c>
      <c r="L65" s="83" t="s">
        <v>6172</v>
      </c>
      <c r="M65" s="165" t="s">
        <v>162</v>
      </c>
      <c r="O65" s="157" t="s">
        <v>138</v>
      </c>
      <c r="P65" s="157" t="s">
        <v>143</v>
      </c>
      <c r="Q65" s="157" t="s">
        <v>6171</v>
      </c>
      <c r="R65" s="157" t="s">
        <v>144</v>
      </c>
      <c r="W65" s="118">
        <v>702000</v>
      </c>
      <c r="X65" s="162" t="s">
        <v>6215</v>
      </c>
    </row>
    <row r="66" spans="1:24">
      <c r="A66" s="83">
        <v>73</v>
      </c>
      <c r="B66" s="83">
        <v>262</v>
      </c>
      <c r="C66" t="s">
        <v>7865</v>
      </c>
      <c r="D66" s="159">
        <f t="shared" si="0"/>
        <v>118</v>
      </c>
      <c r="E66">
        <v>2</v>
      </c>
      <c r="F66">
        <v>38</v>
      </c>
      <c r="G66" s="162" t="s">
        <v>6216</v>
      </c>
      <c r="H66" s="162" t="s">
        <v>6216</v>
      </c>
      <c r="I66" s="53" t="str">
        <f t="shared" si="1"/>
        <v>2. 38</v>
      </c>
      <c r="J66" s="157" t="s">
        <v>142</v>
      </c>
      <c r="K66" s="157" t="s">
        <v>141</v>
      </c>
      <c r="L66" s="83" t="s">
        <v>6172</v>
      </c>
      <c r="M66" s="165" t="s">
        <v>162</v>
      </c>
      <c r="O66" s="157" t="s">
        <v>138</v>
      </c>
      <c r="P66" s="157" t="s">
        <v>143</v>
      </c>
      <c r="Q66" s="157" t="s">
        <v>6171</v>
      </c>
      <c r="R66" s="157" t="s">
        <v>144</v>
      </c>
      <c r="W66" s="118">
        <v>1593000</v>
      </c>
      <c r="X66" s="162" t="s">
        <v>6216</v>
      </c>
    </row>
    <row r="67" spans="1:24">
      <c r="A67" s="83">
        <v>75</v>
      </c>
      <c r="B67" s="83">
        <v>235</v>
      </c>
      <c r="C67" t="s">
        <v>6586</v>
      </c>
      <c r="D67" s="159">
        <f t="shared" ref="D67:D130" si="2">E67*40+F67</f>
        <v>401</v>
      </c>
      <c r="E67">
        <v>10</v>
      </c>
      <c r="F67">
        <v>1</v>
      </c>
      <c r="G67" s="162" t="s">
        <v>6217</v>
      </c>
      <c r="H67" s="162" t="s">
        <v>6217</v>
      </c>
      <c r="I67" s="53" t="str">
        <f t="shared" ref="I67:I130" si="3">H67</f>
        <v>10. 1</v>
      </c>
      <c r="J67" s="157" t="s">
        <v>142</v>
      </c>
      <c r="K67" s="157" t="s">
        <v>141</v>
      </c>
      <c r="L67" s="83" t="s">
        <v>6172</v>
      </c>
      <c r="M67" s="165" t="s">
        <v>162</v>
      </c>
      <c r="O67" s="157" t="s">
        <v>138</v>
      </c>
      <c r="P67" s="157" t="s">
        <v>143</v>
      </c>
      <c r="Q67" s="157" t="s">
        <v>6171</v>
      </c>
      <c r="R67" s="157" t="s">
        <v>144</v>
      </c>
      <c r="W67" s="118">
        <v>5413500</v>
      </c>
      <c r="X67" s="162" t="s">
        <v>6217</v>
      </c>
    </row>
    <row r="68" spans="1:24">
      <c r="A68" s="83">
        <v>75</v>
      </c>
      <c r="B68" s="83">
        <v>236</v>
      </c>
      <c r="C68" t="s">
        <v>7862</v>
      </c>
      <c r="D68" s="159">
        <f t="shared" si="2"/>
        <v>500</v>
      </c>
      <c r="E68">
        <v>12</v>
      </c>
      <c r="F68">
        <v>20</v>
      </c>
      <c r="G68" s="162" t="s">
        <v>6218</v>
      </c>
      <c r="H68" s="162" t="s">
        <v>6218</v>
      </c>
      <c r="I68" s="53" t="str">
        <f t="shared" si="3"/>
        <v>12. 20</v>
      </c>
      <c r="J68" s="157" t="s">
        <v>142</v>
      </c>
      <c r="K68" s="157" t="s">
        <v>141</v>
      </c>
      <c r="L68" s="83" t="s">
        <v>6172</v>
      </c>
      <c r="M68" s="165" t="s">
        <v>162</v>
      </c>
      <c r="O68" s="157" t="s">
        <v>138</v>
      </c>
      <c r="P68" s="157" t="s">
        <v>143</v>
      </c>
      <c r="Q68" s="157" t="s">
        <v>6171</v>
      </c>
      <c r="R68" s="157" t="s">
        <v>144</v>
      </c>
      <c r="W68" s="118">
        <v>6750000</v>
      </c>
      <c r="X68" s="162" t="s">
        <v>6218</v>
      </c>
    </row>
    <row r="69" spans="1:24">
      <c r="A69" s="83">
        <v>75</v>
      </c>
      <c r="B69" s="83">
        <v>236</v>
      </c>
      <c r="C69" t="s">
        <v>7836</v>
      </c>
      <c r="D69" s="159">
        <f t="shared" si="2"/>
        <v>165</v>
      </c>
      <c r="E69">
        <v>4</v>
      </c>
      <c r="F69">
        <v>5</v>
      </c>
      <c r="G69" s="162" t="s">
        <v>6219</v>
      </c>
      <c r="H69" s="162" t="s">
        <v>6219</v>
      </c>
      <c r="I69" s="53" t="str">
        <f t="shared" si="3"/>
        <v>4. 5</v>
      </c>
      <c r="J69" s="157" t="s">
        <v>142</v>
      </c>
      <c r="K69" s="157" t="s">
        <v>141</v>
      </c>
      <c r="L69" s="83" t="s">
        <v>6172</v>
      </c>
      <c r="M69" s="165" t="s">
        <v>162</v>
      </c>
      <c r="O69" s="157" t="s">
        <v>138</v>
      </c>
      <c r="P69" s="157" t="s">
        <v>143</v>
      </c>
      <c r="Q69" s="157" t="s">
        <v>6171</v>
      </c>
      <c r="R69" s="157" t="s">
        <v>144</v>
      </c>
      <c r="W69" s="118">
        <v>2227500</v>
      </c>
      <c r="X69" s="162" t="s">
        <v>6219</v>
      </c>
    </row>
    <row r="70" spans="1:24">
      <c r="A70" s="83">
        <v>78</v>
      </c>
      <c r="B70" s="83">
        <v>296</v>
      </c>
      <c r="C70" t="s">
        <v>6586</v>
      </c>
      <c r="D70" s="159">
        <f t="shared" si="2"/>
        <v>150</v>
      </c>
      <c r="E70">
        <v>3</v>
      </c>
      <c r="F70">
        <v>30</v>
      </c>
      <c r="G70" s="162" t="s">
        <v>6220</v>
      </c>
      <c r="H70" s="162" t="s">
        <v>6220</v>
      </c>
      <c r="I70" s="53" t="str">
        <f t="shared" si="3"/>
        <v>3. 30</v>
      </c>
      <c r="J70" s="157" t="s">
        <v>142</v>
      </c>
      <c r="K70" s="157" t="s">
        <v>141</v>
      </c>
      <c r="L70" s="83" t="s">
        <v>6172</v>
      </c>
      <c r="M70" s="165" t="s">
        <v>162</v>
      </c>
      <c r="O70" s="157" t="s">
        <v>138</v>
      </c>
      <c r="P70" s="157" t="s">
        <v>143</v>
      </c>
      <c r="Q70" s="157" t="s">
        <v>6171</v>
      </c>
      <c r="R70" s="157" t="s">
        <v>144</v>
      </c>
      <c r="W70" s="118">
        <v>2025000</v>
      </c>
      <c r="X70" s="162" t="s">
        <v>6220</v>
      </c>
    </row>
    <row r="71" spans="1:24">
      <c r="A71" s="83">
        <v>78</v>
      </c>
      <c r="B71" s="83">
        <v>503</v>
      </c>
      <c r="C71" t="s">
        <v>6586</v>
      </c>
      <c r="D71" s="159">
        <f t="shared" si="2"/>
        <v>268</v>
      </c>
      <c r="E71">
        <v>6</v>
      </c>
      <c r="F71">
        <v>28</v>
      </c>
      <c r="G71" s="162" t="s">
        <v>6221</v>
      </c>
      <c r="H71" s="162" t="s">
        <v>6221</v>
      </c>
      <c r="I71" s="53" t="str">
        <f t="shared" si="3"/>
        <v>6. 28</v>
      </c>
      <c r="J71" s="157" t="s">
        <v>142</v>
      </c>
      <c r="K71" s="157" t="s">
        <v>141</v>
      </c>
      <c r="L71" s="83" t="s">
        <v>6172</v>
      </c>
      <c r="M71" s="165" t="s">
        <v>162</v>
      </c>
      <c r="O71" s="157" t="s">
        <v>138</v>
      </c>
      <c r="P71" s="157" t="s">
        <v>143</v>
      </c>
      <c r="Q71" s="157" t="s">
        <v>6171</v>
      </c>
      <c r="R71" s="157" t="s">
        <v>144</v>
      </c>
      <c r="W71" s="118">
        <v>3618000</v>
      </c>
      <c r="X71" s="162" t="s">
        <v>6221</v>
      </c>
    </row>
    <row r="72" spans="1:24">
      <c r="A72" s="83">
        <v>81</v>
      </c>
      <c r="B72" s="83">
        <v>16</v>
      </c>
      <c r="C72" t="s">
        <v>7866</v>
      </c>
      <c r="D72" s="159">
        <f t="shared" si="2"/>
        <v>36</v>
      </c>
      <c r="E72">
        <v>0</v>
      </c>
      <c r="F72">
        <v>36</v>
      </c>
      <c r="G72" s="162" t="s">
        <v>6174</v>
      </c>
      <c r="H72" s="162" t="s">
        <v>6174</v>
      </c>
      <c r="I72" s="53" t="str">
        <f t="shared" si="3"/>
        <v>0. 36</v>
      </c>
      <c r="J72" s="157" t="s">
        <v>142</v>
      </c>
      <c r="K72" s="157" t="s">
        <v>141</v>
      </c>
      <c r="L72" s="83" t="s">
        <v>6172</v>
      </c>
      <c r="M72" s="165" t="s">
        <v>162</v>
      </c>
      <c r="O72" s="157" t="s">
        <v>138</v>
      </c>
      <c r="P72" s="157" t="s">
        <v>143</v>
      </c>
      <c r="Q72" s="157" t="s">
        <v>6171</v>
      </c>
      <c r="R72" s="157" t="s">
        <v>144</v>
      </c>
      <c r="W72" s="118">
        <v>486000</v>
      </c>
      <c r="X72" s="162" t="s">
        <v>6174</v>
      </c>
    </row>
    <row r="73" spans="1:24">
      <c r="A73" s="83">
        <v>83</v>
      </c>
      <c r="B73" s="83">
        <v>550</v>
      </c>
      <c r="C73" t="s">
        <v>6579</v>
      </c>
      <c r="D73" s="159">
        <f t="shared" si="2"/>
        <v>56</v>
      </c>
      <c r="E73">
        <v>1</v>
      </c>
      <c r="F73">
        <v>16</v>
      </c>
      <c r="G73" s="162" t="s">
        <v>6222</v>
      </c>
      <c r="H73" s="162" t="s">
        <v>6222</v>
      </c>
      <c r="I73" s="53" t="str">
        <f t="shared" si="3"/>
        <v>1. 16</v>
      </c>
      <c r="J73" s="157" t="s">
        <v>142</v>
      </c>
      <c r="K73" s="157" t="s">
        <v>141</v>
      </c>
      <c r="L73" s="83" t="s">
        <v>6172</v>
      </c>
      <c r="M73" s="165" t="s">
        <v>162</v>
      </c>
      <c r="O73" s="157" t="s">
        <v>138</v>
      </c>
      <c r="P73" s="157" t="s">
        <v>143</v>
      </c>
      <c r="Q73" s="157" t="s">
        <v>6171</v>
      </c>
      <c r="R73" s="157" t="s">
        <v>144</v>
      </c>
      <c r="W73" s="118">
        <v>756000</v>
      </c>
      <c r="X73" s="162" t="s">
        <v>6222</v>
      </c>
    </row>
    <row r="74" spans="1:24">
      <c r="A74" s="83">
        <v>85</v>
      </c>
      <c r="B74" s="83">
        <v>459</v>
      </c>
      <c r="C74" t="s">
        <v>6586</v>
      </c>
      <c r="D74" s="159">
        <f t="shared" si="2"/>
        <v>251</v>
      </c>
      <c r="E74">
        <v>6</v>
      </c>
      <c r="F74">
        <v>11</v>
      </c>
      <c r="G74" s="162" t="s">
        <v>6223</v>
      </c>
      <c r="H74" s="162" t="s">
        <v>6223</v>
      </c>
      <c r="I74" s="53" t="str">
        <f t="shared" si="3"/>
        <v>6. 11</v>
      </c>
      <c r="J74" s="157" t="s">
        <v>142</v>
      </c>
      <c r="K74" s="157" t="s">
        <v>141</v>
      </c>
      <c r="L74" s="83" t="s">
        <v>6172</v>
      </c>
      <c r="M74" s="165" t="s">
        <v>162</v>
      </c>
      <c r="O74" s="157" t="s">
        <v>138</v>
      </c>
      <c r="P74" s="157" t="s">
        <v>143</v>
      </c>
      <c r="Q74" s="157" t="s">
        <v>6171</v>
      </c>
      <c r="R74" s="157" t="s">
        <v>144</v>
      </c>
      <c r="W74" s="118">
        <v>3388500</v>
      </c>
      <c r="X74" s="162" t="s">
        <v>6223</v>
      </c>
    </row>
    <row r="75" spans="1:24">
      <c r="A75" s="83">
        <v>85</v>
      </c>
      <c r="B75" s="83">
        <v>459</v>
      </c>
      <c r="C75" t="s">
        <v>7867</v>
      </c>
      <c r="D75" s="159">
        <f t="shared" si="2"/>
        <v>14</v>
      </c>
      <c r="E75">
        <v>0</v>
      </c>
      <c r="F75">
        <v>14</v>
      </c>
      <c r="G75" s="162" t="s">
        <v>6224</v>
      </c>
      <c r="H75" s="162" t="s">
        <v>6224</v>
      </c>
      <c r="I75" s="53" t="str">
        <f t="shared" si="3"/>
        <v>0. 14</v>
      </c>
      <c r="J75" s="157" t="s">
        <v>142</v>
      </c>
      <c r="K75" s="157" t="s">
        <v>141</v>
      </c>
      <c r="L75" s="83" t="s">
        <v>6172</v>
      </c>
      <c r="M75" s="165" t="s">
        <v>162</v>
      </c>
      <c r="O75" s="157" t="s">
        <v>138</v>
      </c>
      <c r="P75" s="157" t="s">
        <v>143</v>
      </c>
      <c r="Q75" s="157" t="s">
        <v>6171</v>
      </c>
      <c r="R75" s="157" t="s">
        <v>144</v>
      </c>
      <c r="W75" s="118">
        <v>189000</v>
      </c>
      <c r="X75" s="162" t="s">
        <v>6224</v>
      </c>
    </row>
    <row r="76" spans="1:24">
      <c r="A76" s="83">
        <v>87</v>
      </c>
      <c r="B76" s="83">
        <v>398</v>
      </c>
      <c r="C76" t="s">
        <v>7836</v>
      </c>
      <c r="D76" s="159">
        <f t="shared" si="2"/>
        <v>57</v>
      </c>
      <c r="E76">
        <v>1</v>
      </c>
      <c r="F76">
        <v>17</v>
      </c>
      <c r="G76" s="162" t="s">
        <v>6225</v>
      </c>
      <c r="H76" s="162" t="s">
        <v>6225</v>
      </c>
      <c r="I76" s="53" t="str">
        <f t="shared" si="3"/>
        <v>1. 17</v>
      </c>
      <c r="J76" s="157" t="s">
        <v>142</v>
      </c>
      <c r="K76" s="157" t="s">
        <v>141</v>
      </c>
      <c r="L76" s="83" t="s">
        <v>6172</v>
      </c>
      <c r="M76" s="165" t="s">
        <v>162</v>
      </c>
      <c r="O76" s="157" t="s">
        <v>138</v>
      </c>
      <c r="P76" s="157" t="s">
        <v>143</v>
      </c>
      <c r="Q76" s="157" t="s">
        <v>6171</v>
      </c>
      <c r="R76" s="157" t="s">
        <v>144</v>
      </c>
      <c r="W76" s="118">
        <v>769500</v>
      </c>
      <c r="X76" s="162" t="s">
        <v>6225</v>
      </c>
    </row>
    <row r="77" spans="1:24">
      <c r="A77" s="83">
        <v>92</v>
      </c>
      <c r="B77" s="83">
        <v>165</v>
      </c>
      <c r="C77" t="s">
        <v>7868</v>
      </c>
      <c r="D77" s="159">
        <f t="shared" si="2"/>
        <v>74</v>
      </c>
      <c r="E77">
        <v>1</v>
      </c>
      <c r="F77">
        <v>34</v>
      </c>
      <c r="G77" s="162" t="s">
        <v>6226</v>
      </c>
      <c r="H77" s="162" t="s">
        <v>6226</v>
      </c>
      <c r="I77" s="53" t="str">
        <f t="shared" si="3"/>
        <v>1. 34</v>
      </c>
      <c r="J77" s="157" t="s">
        <v>142</v>
      </c>
      <c r="K77" s="157" t="s">
        <v>141</v>
      </c>
      <c r="L77" s="83" t="s">
        <v>6172</v>
      </c>
      <c r="M77" s="165" t="s">
        <v>162</v>
      </c>
      <c r="O77" s="157" t="s">
        <v>138</v>
      </c>
      <c r="P77" s="157" t="s">
        <v>143</v>
      </c>
      <c r="Q77" s="157" t="s">
        <v>6171</v>
      </c>
      <c r="R77" s="157" t="s">
        <v>144</v>
      </c>
      <c r="W77" s="118">
        <v>999000</v>
      </c>
      <c r="X77" s="162" t="s">
        <v>6226</v>
      </c>
    </row>
    <row r="78" spans="1:24">
      <c r="A78" s="83">
        <v>92</v>
      </c>
      <c r="B78" s="83">
        <v>165</v>
      </c>
      <c r="C78" t="s">
        <v>7869</v>
      </c>
      <c r="D78" s="159">
        <f t="shared" si="2"/>
        <v>218</v>
      </c>
      <c r="E78">
        <v>5</v>
      </c>
      <c r="F78">
        <v>18</v>
      </c>
      <c r="G78" s="162" t="s">
        <v>6227</v>
      </c>
      <c r="H78" s="162" t="s">
        <v>6227</v>
      </c>
      <c r="I78" s="53" t="str">
        <f t="shared" si="3"/>
        <v>5. 18</v>
      </c>
      <c r="J78" s="157" t="s">
        <v>142</v>
      </c>
      <c r="K78" s="157" t="s">
        <v>141</v>
      </c>
      <c r="L78" s="83" t="s">
        <v>6172</v>
      </c>
      <c r="M78" s="165" t="s">
        <v>162</v>
      </c>
      <c r="O78" s="157" t="s">
        <v>138</v>
      </c>
      <c r="P78" s="157" t="s">
        <v>143</v>
      </c>
      <c r="Q78" s="157" t="s">
        <v>6171</v>
      </c>
      <c r="R78" s="157" t="s">
        <v>144</v>
      </c>
      <c r="W78" s="118">
        <v>2943000</v>
      </c>
      <c r="X78" s="162" t="s">
        <v>6227</v>
      </c>
    </row>
    <row r="79" spans="1:24">
      <c r="A79" s="83">
        <v>92</v>
      </c>
      <c r="B79" s="83">
        <v>260</v>
      </c>
      <c r="C79" t="s">
        <v>7870</v>
      </c>
      <c r="D79" s="159">
        <f t="shared" si="2"/>
        <v>80</v>
      </c>
      <c r="E79">
        <v>2</v>
      </c>
      <c r="F79">
        <v>0</v>
      </c>
      <c r="G79" s="162" t="s">
        <v>6228</v>
      </c>
      <c r="H79" s="162" t="s">
        <v>6228</v>
      </c>
      <c r="I79" s="53" t="str">
        <f t="shared" si="3"/>
        <v>2. 0</v>
      </c>
      <c r="J79" s="157" t="s">
        <v>142</v>
      </c>
      <c r="K79" s="157" t="s">
        <v>141</v>
      </c>
      <c r="L79" s="83" t="s">
        <v>6172</v>
      </c>
      <c r="M79" s="165" t="s">
        <v>162</v>
      </c>
      <c r="O79" s="157" t="s">
        <v>138</v>
      </c>
      <c r="P79" s="157" t="s">
        <v>143</v>
      </c>
      <c r="Q79" s="157" t="s">
        <v>6171</v>
      </c>
      <c r="R79" s="157" t="s">
        <v>144</v>
      </c>
      <c r="W79" s="118">
        <v>1080000</v>
      </c>
      <c r="X79" s="162" t="s">
        <v>6228</v>
      </c>
    </row>
    <row r="80" spans="1:24">
      <c r="A80" s="83">
        <v>96</v>
      </c>
      <c r="B80" s="83">
        <v>560</v>
      </c>
      <c r="C80" t="s">
        <v>7862</v>
      </c>
      <c r="D80" s="159">
        <f t="shared" si="2"/>
        <v>56</v>
      </c>
      <c r="E80">
        <v>1</v>
      </c>
      <c r="F80">
        <v>16</v>
      </c>
      <c r="G80" s="162" t="s">
        <v>6222</v>
      </c>
      <c r="H80" s="162" t="s">
        <v>6222</v>
      </c>
      <c r="I80" s="53" t="str">
        <f t="shared" si="3"/>
        <v>1. 16</v>
      </c>
      <c r="J80" s="157" t="s">
        <v>142</v>
      </c>
      <c r="K80" s="157" t="s">
        <v>141</v>
      </c>
      <c r="L80" s="83" t="s">
        <v>6172</v>
      </c>
      <c r="M80" s="165" t="s">
        <v>162</v>
      </c>
      <c r="O80" s="157" t="s">
        <v>138</v>
      </c>
      <c r="P80" s="157" t="s">
        <v>143</v>
      </c>
      <c r="Q80" s="157" t="s">
        <v>6171</v>
      </c>
      <c r="R80" s="157" t="s">
        <v>144</v>
      </c>
      <c r="W80" s="118">
        <v>756000</v>
      </c>
      <c r="X80" s="162" t="s">
        <v>6222</v>
      </c>
    </row>
    <row r="81" spans="1:24">
      <c r="A81" s="83">
        <v>96</v>
      </c>
      <c r="B81" s="83">
        <v>560</v>
      </c>
      <c r="C81" t="s">
        <v>6586</v>
      </c>
      <c r="D81" s="159">
        <f t="shared" si="2"/>
        <v>207</v>
      </c>
      <c r="E81">
        <v>5</v>
      </c>
      <c r="F81">
        <v>7</v>
      </c>
      <c r="G81" s="162" t="s">
        <v>6229</v>
      </c>
      <c r="H81" s="162" t="s">
        <v>6229</v>
      </c>
      <c r="I81" s="53" t="str">
        <f t="shared" si="3"/>
        <v>5. 7</v>
      </c>
      <c r="J81" s="157" t="s">
        <v>142</v>
      </c>
      <c r="K81" s="157" t="s">
        <v>141</v>
      </c>
      <c r="L81" s="83" t="s">
        <v>6172</v>
      </c>
      <c r="M81" s="165" t="s">
        <v>162</v>
      </c>
      <c r="O81" s="157" t="s">
        <v>138</v>
      </c>
      <c r="P81" s="157" t="s">
        <v>143</v>
      </c>
      <c r="Q81" s="157" t="s">
        <v>6171</v>
      </c>
      <c r="R81" s="157" t="s">
        <v>144</v>
      </c>
      <c r="W81" s="118">
        <v>2794500</v>
      </c>
      <c r="X81" s="162" t="s">
        <v>6229</v>
      </c>
    </row>
    <row r="82" spans="1:24">
      <c r="A82" s="83">
        <v>96</v>
      </c>
      <c r="B82" s="83">
        <v>560</v>
      </c>
      <c r="C82" t="s">
        <v>7871</v>
      </c>
      <c r="D82" s="159">
        <f t="shared" si="2"/>
        <v>39</v>
      </c>
      <c r="E82">
        <v>0</v>
      </c>
      <c r="F82">
        <v>39</v>
      </c>
      <c r="G82" s="162" t="s">
        <v>6230</v>
      </c>
      <c r="H82" s="162" t="s">
        <v>6230</v>
      </c>
      <c r="I82" s="53" t="str">
        <f t="shared" si="3"/>
        <v>0. 39</v>
      </c>
      <c r="J82" s="157" t="s">
        <v>142</v>
      </c>
      <c r="K82" s="157" t="s">
        <v>141</v>
      </c>
      <c r="L82" s="83" t="s">
        <v>6172</v>
      </c>
      <c r="M82" s="165" t="s">
        <v>162</v>
      </c>
      <c r="O82" s="157" t="s">
        <v>138</v>
      </c>
      <c r="P82" s="157" t="s">
        <v>143</v>
      </c>
      <c r="Q82" s="157" t="s">
        <v>6171</v>
      </c>
      <c r="R82" s="157" t="s">
        <v>144</v>
      </c>
      <c r="W82" s="118">
        <v>526500</v>
      </c>
      <c r="X82" s="162" t="s">
        <v>6230</v>
      </c>
    </row>
    <row r="83" spans="1:24">
      <c r="A83" s="83">
        <v>96</v>
      </c>
      <c r="B83" s="83">
        <v>578</v>
      </c>
      <c r="C83" t="s">
        <v>6586</v>
      </c>
      <c r="D83" s="159">
        <f t="shared" si="2"/>
        <v>233</v>
      </c>
      <c r="E83">
        <v>5</v>
      </c>
      <c r="F83">
        <v>33</v>
      </c>
      <c r="G83" s="162" t="s">
        <v>6231</v>
      </c>
      <c r="H83" s="162" t="s">
        <v>6231</v>
      </c>
      <c r="I83" s="53" t="str">
        <f t="shared" si="3"/>
        <v>5. 33</v>
      </c>
      <c r="J83" s="157" t="s">
        <v>142</v>
      </c>
      <c r="K83" s="157" t="s">
        <v>141</v>
      </c>
      <c r="L83" s="83" t="s">
        <v>6172</v>
      </c>
      <c r="M83" s="165" t="s">
        <v>162</v>
      </c>
      <c r="O83" s="157" t="s">
        <v>138</v>
      </c>
      <c r="P83" s="157" t="s">
        <v>143</v>
      </c>
      <c r="Q83" s="157" t="s">
        <v>6171</v>
      </c>
      <c r="R83" s="157" t="s">
        <v>144</v>
      </c>
      <c r="W83" s="118">
        <v>3145500</v>
      </c>
      <c r="X83" s="162" t="s">
        <v>6231</v>
      </c>
    </row>
    <row r="84" spans="1:24">
      <c r="A84" s="83">
        <v>96</v>
      </c>
      <c r="B84" s="83">
        <v>35</v>
      </c>
      <c r="C84" t="s">
        <v>7852</v>
      </c>
      <c r="D84" s="159">
        <f t="shared" si="2"/>
        <v>160</v>
      </c>
      <c r="E84">
        <v>4</v>
      </c>
      <c r="F84">
        <v>0</v>
      </c>
      <c r="G84" s="162" t="s">
        <v>6232</v>
      </c>
      <c r="H84" s="162" t="s">
        <v>6232</v>
      </c>
      <c r="I84" s="53" t="str">
        <f t="shared" si="3"/>
        <v>4. 0</v>
      </c>
      <c r="J84" s="157" t="s">
        <v>142</v>
      </c>
      <c r="K84" s="157" t="s">
        <v>141</v>
      </c>
      <c r="L84" s="83" t="s">
        <v>6172</v>
      </c>
      <c r="M84" s="165" t="s">
        <v>6537</v>
      </c>
      <c r="O84" s="157" t="s">
        <v>138</v>
      </c>
      <c r="P84" s="157" t="s">
        <v>143</v>
      </c>
      <c r="Q84" s="157" t="s">
        <v>6171</v>
      </c>
      <c r="R84" s="157" t="s">
        <v>144</v>
      </c>
      <c r="W84" s="118">
        <v>0</v>
      </c>
      <c r="X84" s="162" t="s">
        <v>6232</v>
      </c>
    </row>
    <row r="85" spans="1:24">
      <c r="A85" s="83">
        <v>97</v>
      </c>
      <c r="B85" s="83">
        <v>328</v>
      </c>
      <c r="C85" t="s">
        <v>7857</v>
      </c>
      <c r="D85" s="159">
        <f t="shared" si="2"/>
        <v>94</v>
      </c>
      <c r="E85">
        <v>2</v>
      </c>
      <c r="F85">
        <v>14</v>
      </c>
      <c r="G85" s="162" t="s">
        <v>6182</v>
      </c>
      <c r="H85" s="162" t="s">
        <v>6182</v>
      </c>
      <c r="I85" s="53" t="str">
        <f t="shared" si="3"/>
        <v>2. 14</v>
      </c>
      <c r="J85" s="157" t="s">
        <v>142</v>
      </c>
      <c r="K85" s="157" t="s">
        <v>141</v>
      </c>
      <c r="L85" s="83" t="s">
        <v>6172</v>
      </c>
      <c r="M85" s="165" t="s">
        <v>162</v>
      </c>
      <c r="O85" s="157" t="s">
        <v>138</v>
      </c>
      <c r="P85" s="157" t="s">
        <v>143</v>
      </c>
      <c r="Q85" s="157" t="s">
        <v>6171</v>
      </c>
      <c r="R85" s="157" t="s">
        <v>144</v>
      </c>
      <c r="W85" s="118">
        <v>1269000</v>
      </c>
      <c r="X85" s="162" t="s">
        <v>6182</v>
      </c>
    </row>
    <row r="86" spans="1:24">
      <c r="A86" s="83">
        <v>97</v>
      </c>
      <c r="B86" s="83">
        <v>262</v>
      </c>
      <c r="C86" t="s">
        <v>7852</v>
      </c>
      <c r="D86" s="159">
        <f t="shared" si="2"/>
        <v>61</v>
      </c>
      <c r="E86">
        <v>1</v>
      </c>
      <c r="F86">
        <v>21</v>
      </c>
      <c r="G86" s="162" t="s">
        <v>6233</v>
      </c>
      <c r="H86" s="162" t="s">
        <v>6233</v>
      </c>
      <c r="I86" s="53" t="str">
        <f t="shared" si="3"/>
        <v>1. 21</v>
      </c>
      <c r="J86" s="157" t="s">
        <v>142</v>
      </c>
      <c r="K86" s="157" t="s">
        <v>141</v>
      </c>
      <c r="L86" s="83" t="s">
        <v>6172</v>
      </c>
      <c r="M86" s="165" t="s">
        <v>162</v>
      </c>
      <c r="O86" s="157" t="s">
        <v>138</v>
      </c>
      <c r="P86" s="157" t="s">
        <v>143</v>
      </c>
      <c r="Q86" s="157" t="s">
        <v>6171</v>
      </c>
      <c r="R86" s="157" t="s">
        <v>144</v>
      </c>
      <c r="W86" s="118">
        <v>823500</v>
      </c>
      <c r="X86" s="162" t="s">
        <v>6233</v>
      </c>
    </row>
    <row r="87" spans="1:24">
      <c r="A87" s="83">
        <v>97</v>
      </c>
      <c r="B87" s="83">
        <v>261</v>
      </c>
      <c r="C87" t="s">
        <v>7872</v>
      </c>
      <c r="D87" s="159">
        <f t="shared" si="2"/>
        <v>87</v>
      </c>
      <c r="E87">
        <v>2</v>
      </c>
      <c r="F87">
        <v>7</v>
      </c>
      <c r="G87" s="162" t="s">
        <v>6234</v>
      </c>
      <c r="H87" s="162" t="s">
        <v>6234</v>
      </c>
      <c r="I87" s="53" t="str">
        <f t="shared" si="3"/>
        <v>2. 7</v>
      </c>
      <c r="J87" s="157" t="s">
        <v>142</v>
      </c>
      <c r="K87" s="157" t="s">
        <v>141</v>
      </c>
      <c r="L87" s="83" t="s">
        <v>6172</v>
      </c>
      <c r="M87" s="165" t="s">
        <v>162</v>
      </c>
      <c r="O87" s="157" t="s">
        <v>138</v>
      </c>
      <c r="P87" s="157" t="s">
        <v>143</v>
      </c>
      <c r="Q87" s="157" t="s">
        <v>6171</v>
      </c>
      <c r="R87" s="157" t="s">
        <v>144</v>
      </c>
      <c r="W87" s="118">
        <v>1174500</v>
      </c>
      <c r="X87" s="162" t="s">
        <v>6234</v>
      </c>
    </row>
    <row r="88" spans="1:24">
      <c r="A88" s="83">
        <v>98</v>
      </c>
      <c r="B88" s="83">
        <v>471</v>
      </c>
      <c r="C88" t="s">
        <v>7873</v>
      </c>
      <c r="D88" s="159">
        <f t="shared" si="2"/>
        <v>159</v>
      </c>
      <c r="E88">
        <v>3</v>
      </c>
      <c r="F88">
        <v>39</v>
      </c>
      <c r="G88" s="162" t="s">
        <v>6235</v>
      </c>
      <c r="H88" s="162" t="s">
        <v>6235</v>
      </c>
      <c r="I88" s="53" t="str">
        <f t="shared" si="3"/>
        <v>3. 39</v>
      </c>
      <c r="J88" s="157" t="s">
        <v>142</v>
      </c>
      <c r="K88" s="157" t="s">
        <v>141</v>
      </c>
      <c r="L88" s="83" t="s">
        <v>6172</v>
      </c>
      <c r="M88" s="165" t="s">
        <v>162</v>
      </c>
      <c r="O88" s="157" t="s">
        <v>138</v>
      </c>
      <c r="P88" s="157" t="s">
        <v>143</v>
      </c>
      <c r="Q88" s="157" t="s">
        <v>6171</v>
      </c>
      <c r="R88" s="157" t="s">
        <v>144</v>
      </c>
      <c r="W88" s="118">
        <v>2146500</v>
      </c>
      <c r="X88" s="162" t="s">
        <v>6235</v>
      </c>
    </row>
    <row r="89" spans="1:24">
      <c r="A89" s="83">
        <v>99</v>
      </c>
      <c r="B89" s="83">
        <v>47</v>
      </c>
      <c r="C89" t="s">
        <v>7865</v>
      </c>
      <c r="D89" s="159">
        <f t="shared" si="2"/>
        <v>24</v>
      </c>
      <c r="E89">
        <v>0</v>
      </c>
      <c r="F89">
        <v>24</v>
      </c>
      <c r="G89" s="162" t="s">
        <v>6236</v>
      </c>
      <c r="H89" s="162" t="s">
        <v>6236</v>
      </c>
      <c r="I89" s="53" t="str">
        <f t="shared" si="3"/>
        <v>0. 24</v>
      </c>
      <c r="J89" s="157" t="s">
        <v>142</v>
      </c>
      <c r="K89" s="157" t="s">
        <v>141</v>
      </c>
      <c r="L89" s="83" t="s">
        <v>6172</v>
      </c>
      <c r="M89" s="165" t="s">
        <v>6537</v>
      </c>
      <c r="O89" s="157" t="s">
        <v>138</v>
      </c>
      <c r="P89" s="157" t="s">
        <v>143</v>
      </c>
      <c r="Q89" s="157" t="s">
        <v>6171</v>
      </c>
      <c r="R89" s="157" t="s">
        <v>144</v>
      </c>
      <c r="W89" s="118">
        <v>1404000</v>
      </c>
      <c r="X89" s="162" t="s">
        <v>6236</v>
      </c>
    </row>
    <row r="90" spans="1:24">
      <c r="A90" s="83">
        <v>99</v>
      </c>
      <c r="B90" s="83">
        <v>49</v>
      </c>
      <c r="C90" t="s">
        <v>7874</v>
      </c>
      <c r="D90" s="159">
        <f t="shared" si="2"/>
        <v>80</v>
      </c>
      <c r="E90">
        <v>2</v>
      </c>
      <c r="F90">
        <v>0</v>
      </c>
      <c r="G90" s="162" t="s">
        <v>6228</v>
      </c>
      <c r="H90" s="162" t="s">
        <v>6228</v>
      </c>
      <c r="I90" s="53" t="str">
        <f t="shared" si="3"/>
        <v>2. 0</v>
      </c>
      <c r="J90" s="157" t="s">
        <v>142</v>
      </c>
      <c r="K90" s="157" t="s">
        <v>141</v>
      </c>
      <c r="L90" s="83" t="s">
        <v>6172</v>
      </c>
      <c r="M90" s="165" t="s">
        <v>6537</v>
      </c>
      <c r="O90" s="157" t="s">
        <v>138</v>
      </c>
      <c r="P90" s="157" t="s">
        <v>143</v>
      </c>
      <c r="Q90" s="157" t="s">
        <v>6171</v>
      </c>
      <c r="R90" s="157" t="s">
        <v>144</v>
      </c>
      <c r="W90" s="118">
        <v>0</v>
      </c>
      <c r="X90" s="162" t="s">
        <v>6228</v>
      </c>
    </row>
    <row r="91" spans="1:24">
      <c r="A91" s="83">
        <v>100</v>
      </c>
      <c r="B91" s="83">
        <v>219</v>
      </c>
      <c r="C91" t="s">
        <v>7852</v>
      </c>
      <c r="D91" s="159">
        <f t="shared" si="2"/>
        <v>23</v>
      </c>
      <c r="E91">
        <v>0</v>
      </c>
      <c r="F91">
        <v>23</v>
      </c>
      <c r="G91" s="162" t="s">
        <v>6237</v>
      </c>
      <c r="H91" s="162" t="s">
        <v>6237</v>
      </c>
      <c r="I91" s="53" t="str">
        <f t="shared" si="3"/>
        <v>0. 23</v>
      </c>
      <c r="J91" s="157" t="s">
        <v>142</v>
      </c>
      <c r="K91" s="157" t="s">
        <v>141</v>
      </c>
      <c r="L91" s="83" t="s">
        <v>6172</v>
      </c>
      <c r="M91" s="165" t="s">
        <v>162</v>
      </c>
      <c r="O91" s="157" t="s">
        <v>138</v>
      </c>
      <c r="P91" s="157" t="s">
        <v>143</v>
      </c>
      <c r="Q91" s="157" t="s">
        <v>6171</v>
      </c>
      <c r="R91" s="157" t="s">
        <v>144</v>
      </c>
      <c r="W91" s="118">
        <v>54000</v>
      </c>
      <c r="X91" s="162" t="s">
        <v>6237</v>
      </c>
    </row>
    <row r="92" spans="1:24">
      <c r="A92" s="83">
        <v>100</v>
      </c>
      <c r="B92" s="83">
        <v>220</v>
      </c>
      <c r="C92" t="s">
        <v>7857</v>
      </c>
      <c r="D92" s="159">
        <f t="shared" si="2"/>
        <v>6</v>
      </c>
      <c r="E92">
        <v>0</v>
      </c>
      <c r="F92">
        <v>6</v>
      </c>
      <c r="G92" s="162" t="s">
        <v>6238</v>
      </c>
      <c r="H92" s="162" t="s">
        <v>6238</v>
      </c>
      <c r="I92" s="53" t="str">
        <f t="shared" si="3"/>
        <v>0. 6</v>
      </c>
      <c r="J92" s="157" t="s">
        <v>142</v>
      </c>
      <c r="K92" s="157" t="s">
        <v>141</v>
      </c>
      <c r="L92" s="83" t="s">
        <v>6172</v>
      </c>
      <c r="M92" s="165" t="s">
        <v>162</v>
      </c>
      <c r="O92" s="157" t="s">
        <v>138</v>
      </c>
      <c r="P92" s="157" t="s">
        <v>143</v>
      </c>
      <c r="Q92" s="157" t="s">
        <v>6171</v>
      </c>
      <c r="R92" s="157" t="s">
        <v>144</v>
      </c>
      <c r="W92" s="118">
        <v>13500</v>
      </c>
      <c r="X92" s="162" t="s">
        <v>6238</v>
      </c>
    </row>
    <row r="93" spans="1:24">
      <c r="A93" s="83">
        <v>100</v>
      </c>
      <c r="B93" s="83">
        <v>222</v>
      </c>
      <c r="C93" t="s">
        <v>7862</v>
      </c>
      <c r="D93" s="159">
        <f t="shared" si="2"/>
        <v>19</v>
      </c>
      <c r="E93">
        <v>0</v>
      </c>
      <c r="F93">
        <v>19</v>
      </c>
      <c r="G93" s="162" t="s">
        <v>6239</v>
      </c>
      <c r="H93" s="162" t="s">
        <v>6239</v>
      </c>
      <c r="I93" s="53" t="str">
        <f t="shared" si="3"/>
        <v>0. 19</v>
      </c>
      <c r="J93" s="157" t="s">
        <v>142</v>
      </c>
      <c r="K93" s="157" t="s">
        <v>141</v>
      </c>
      <c r="L93" s="83" t="s">
        <v>6172</v>
      </c>
      <c r="M93" s="165" t="s">
        <v>162</v>
      </c>
      <c r="O93" s="157" t="s">
        <v>138</v>
      </c>
      <c r="P93" s="157" t="s">
        <v>143</v>
      </c>
      <c r="Q93" s="157" t="s">
        <v>6171</v>
      </c>
      <c r="R93" s="157" t="s">
        <v>144</v>
      </c>
      <c r="W93" s="118">
        <v>40500</v>
      </c>
      <c r="X93" s="162" t="s">
        <v>6239</v>
      </c>
    </row>
    <row r="94" spans="1:24">
      <c r="A94" s="83">
        <v>100</v>
      </c>
      <c r="B94" s="83">
        <v>222</v>
      </c>
      <c r="C94" t="s">
        <v>7862</v>
      </c>
      <c r="D94" s="159">
        <f t="shared" si="2"/>
        <v>120</v>
      </c>
      <c r="E94">
        <v>3</v>
      </c>
      <c r="F94">
        <v>0</v>
      </c>
      <c r="G94" s="162" t="s">
        <v>6240</v>
      </c>
      <c r="H94" s="162" t="s">
        <v>6240</v>
      </c>
      <c r="I94" s="53" t="str">
        <f t="shared" si="3"/>
        <v>3. 0</v>
      </c>
      <c r="J94" s="157" t="s">
        <v>142</v>
      </c>
      <c r="K94" s="157" t="s">
        <v>141</v>
      </c>
      <c r="L94" s="83" t="s">
        <v>6172</v>
      </c>
      <c r="M94" s="165" t="s">
        <v>162</v>
      </c>
      <c r="O94" s="157" t="s">
        <v>138</v>
      </c>
      <c r="P94" s="157" t="s">
        <v>143</v>
      </c>
      <c r="Q94" s="157" t="s">
        <v>6171</v>
      </c>
      <c r="R94" s="157" t="s">
        <v>144</v>
      </c>
      <c r="W94" s="118">
        <v>810000</v>
      </c>
      <c r="X94" s="162" t="s">
        <v>6240</v>
      </c>
    </row>
    <row r="95" spans="1:24">
      <c r="A95" s="83">
        <v>101</v>
      </c>
      <c r="B95" s="83">
        <v>274</v>
      </c>
      <c r="C95" t="s">
        <v>7875</v>
      </c>
      <c r="D95" s="159">
        <f t="shared" si="2"/>
        <v>16</v>
      </c>
      <c r="E95">
        <v>0</v>
      </c>
      <c r="F95">
        <v>16</v>
      </c>
      <c r="G95" s="162" t="s">
        <v>6206</v>
      </c>
      <c r="H95" s="162" t="s">
        <v>6206</v>
      </c>
      <c r="I95" s="53" t="str">
        <f t="shared" si="3"/>
        <v>0. 16</v>
      </c>
      <c r="J95" s="157" t="s">
        <v>142</v>
      </c>
      <c r="K95" s="157" t="s">
        <v>141</v>
      </c>
      <c r="L95" s="83" t="s">
        <v>6172</v>
      </c>
      <c r="M95" s="165" t="s">
        <v>162</v>
      </c>
      <c r="O95" s="157" t="s">
        <v>138</v>
      </c>
      <c r="P95" s="157" t="s">
        <v>143</v>
      </c>
      <c r="Q95" s="157" t="s">
        <v>6171</v>
      </c>
      <c r="R95" s="157" t="s">
        <v>144</v>
      </c>
      <c r="W95" s="118">
        <v>216000</v>
      </c>
      <c r="X95" s="162" t="s">
        <v>6206</v>
      </c>
    </row>
    <row r="96" spans="1:24">
      <c r="A96" s="83">
        <v>101</v>
      </c>
      <c r="B96" s="83">
        <v>274</v>
      </c>
      <c r="C96" t="s">
        <v>7876</v>
      </c>
      <c r="D96" s="159">
        <f t="shared" si="2"/>
        <v>13</v>
      </c>
      <c r="E96">
        <v>0</v>
      </c>
      <c r="F96">
        <v>13</v>
      </c>
      <c r="G96" s="162" t="s">
        <v>6205</v>
      </c>
      <c r="H96" s="162" t="s">
        <v>6205</v>
      </c>
      <c r="I96" s="53" t="str">
        <f t="shared" si="3"/>
        <v>0. 13</v>
      </c>
      <c r="J96" s="157" t="s">
        <v>142</v>
      </c>
      <c r="K96" s="157" t="s">
        <v>141</v>
      </c>
      <c r="L96" s="83" t="s">
        <v>6172</v>
      </c>
      <c r="M96" s="165" t="s">
        <v>162</v>
      </c>
      <c r="O96" s="157" t="s">
        <v>138</v>
      </c>
      <c r="P96" s="157" t="s">
        <v>143</v>
      </c>
      <c r="Q96" s="157" t="s">
        <v>6171</v>
      </c>
      <c r="R96" s="157" t="s">
        <v>144</v>
      </c>
      <c r="W96" s="118">
        <v>175500</v>
      </c>
      <c r="X96" s="162" t="s">
        <v>6205</v>
      </c>
    </row>
    <row r="97" spans="1:24">
      <c r="A97" s="83">
        <v>101</v>
      </c>
      <c r="B97" s="83">
        <v>274</v>
      </c>
      <c r="C97" t="s">
        <v>7843</v>
      </c>
      <c r="D97" s="159">
        <f t="shared" si="2"/>
        <v>18</v>
      </c>
      <c r="E97">
        <v>0</v>
      </c>
      <c r="F97">
        <v>18</v>
      </c>
      <c r="G97" s="162" t="s">
        <v>6241</v>
      </c>
      <c r="H97" s="162" t="s">
        <v>6241</v>
      </c>
      <c r="I97" s="53" t="str">
        <f t="shared" si="3"/>
        <v>0. 18</v>
      </c>
      <c r="J97" s="157" t="s">
        <v>142</v>
      </c>
      <c r="K97" s="157" t="s">
        <v>141</v>
      </c>
      <c r="L97" s="83" t="s">
        <v>6172</v>
      </c>
      <c r="M97" s="165" t="s">
        <v>162</v>
      </c>
      <c r="O97" s="157" t="s">
        <v>138</v>
      </c>
      <c r="P97" s="157" t="s">
        <v>143</v>
      </c>
      <c r="Q97" s="157" t="s">
        <v>6171</v>
      </c>
      <c r="R97" s="157" t="s">
        <v>144</v>
      </c>
      <c r="W97" s="118">
        <v>243000</v>
      </c>
      <c r="X97" s="162" t="s">
        <v>6241</v>
      </c>
    </row>
    <row r="98" spans="1:24">
      <c r="A98" s="83">
        <v>101</v>
      </c>
      <c r="B98" s="83">
        <v>616</v>
      </c>
      <c r="C98" t="s">
        <v>7837</v>
      </c>
      <c r="D98" s="159">
        <f t="shared" si="2"/>
        <v>40</v>
      </c>
      <c r="E98">
        <v>1</v>
      </c>
      <c r="F98">
        <v>0</v>
      </c>
      <c r="G98" s="162" t="s">
        <v>6242</v>
      </c>
      <c r="H98" s="162" t="s">
        <v>6242</v>
      </c>
      <c r="I98" s="53" t="str">
        <f t="shared" si="3"/>
        <v>1. 0</v>
      </c>
      <c r="J98" s="157" t="s">
        <v>142</v>
      </c>
      <c r="K98" s="157" t="s">
        <v>141</v>
      </c>
      <c r="L98" s="83" t="s">
        <v>6172</v>
      </c>
      <c r="M98" s="165" t="s">
        <v>162</v>
      </c>
      <c r="O98" s="157" t="s">
        <v>138</v>
      </c>
      <c r="P98" s="157" t="s">
        <v>143</v>
      </c>
      <c r="Q98" s="157" t="s">
        <v>6171</v>
      </c>
      <c r="R98" s="157" t="s">
        <v>144</v>
      </c>
      <c r="W98" s="118">
        <v>540000</v>
      </c>
      <c r="X98" s="162" t="s">
        <v>6242</v>
      </c>
    </row>
    <row r="99" spans="1:24">
      <c r="A99" s="83">
        <v>101</v>
      </c>
      <c r="B99" s="83">
        <v>527</v>
      </c>
      <c r="C99" t="s">
        <v>7837</v>
      </c>
      <c r="D99" s="159">
        <f t="shared" si="2"/>
        <v>171</v>
      </c>
      <c r="E99">
        <v>4</v>
      </c>
      <c r="F99">
        <v>11</v>
      </c>
      <c r="G99" s="162" t="s">
        <v>6243</v>
      </c>
      <c r="H99" s="162" t="s">
        <v>6243</v>
      </c>
      <c r="I99" s="53" t="str">
        <f t="shared" si="3"/>
        <v>4. 11</v>
      </c>
      <c r="J99" s="157" t="s">
        <v>142</v>
      </c>
      <c r="K99" s="157" t="s">
        <v>141</v>
      </c>
      <c r="L99" s="83" t="s">
        <v>6172</v>
      </c>
      <c r="M99" s="165" t="s">
        <v>162</v>
      </c>
      <c r="O99" s="157" t="s">
        <v>138</v>
      </c>
      <c r="P99" s="157" t="s">
        <v>143</v>
      </c>
      <c r="Q99" s="157" t="s">
        <v>6171</v>
      </c>
      <c r="R99" s="157" t="s">
        <v>144</v>
      </c>
      <c r="W99" s="118">
        <v>2308500</v>
      </c>
      <c r="X99" s="162" t="s">
        <v>6243</v>
      </c>
    </row>
    <row r="100" spans="1:24">
      <c r="A100" s="83">
        <v>101</v>
      </c>
      <c r="B100" s="83">
        <v>526</v>
      </c>
      <c r="C100" t="s">
        <v>7837</v>
      </c>
      <c r="D100" s="159">
        <f t="shared" si="2"/>
        <v>203</v>
      </c>
      <c r="E100">
        <v>5</v>
      </c>
      <c r="F100">
        <v>3</v>
      </c>
      <c r="G100" s="162" t="s">
        <v>6244</v>
      </c>
      <c r="H100" s="162" t="s">
        <v>6244</v>
      </c>
      <c r="I100" s="53" t="str">
        <f t="shared" si="3"/>
        <v>5. 3</v>
      </c>
      <c r="J100" s="157" t="s">
        <v>142</v>
      </c>
      <c r="K100" s="157" t="s">
        <v>141</v>
      </c>
      <c r="L100" s="83" t="s">
        <v>6172</v>
      </c>
      <c r="M100" s="165" t="s">
        <v>162</v>
      </c>
      <c r="O100" s="157" t="s">
        <v>138</v>
      </c>
      <c r="P100" s="157" t="s">
        <v>143</v>
      </c>
      <c r="Q100" s="157" t="s">
        <v>6171</v>
      </c>
      <c r="R100" s="157" t="s">
        <v>144</v>
      </c>
      <c r="W100" s="118">
        <v>2740500</v>
      </c>
      <c r="X100" s="162" t="s">
        <v>6244</v>
      </c>
    </row>
    <row r="101" spans="1:24">
      <c r="A101" s="83">
        <v>101</v>
      </c>
      <c r="B101" s="83">
        <v>274</v>
      </c>
      <c r="C101" t="s">
        <v>7877</v>
      </c>
      <c r="D101" s="159">
        <f t="shared" si="2"/>
        <v>14</v>
      </c>
      <c r="E101">
        <v>0</v>
      </c>
      <c r="F101">
        <v>14</v>
      </c>
      <c r="G101" s="162" t="s">
        <v>6224</v>
      </c>
      <c r="H101" s="162" t="s">
        <v>6224</v>
      </c>
      <c r="I101" s="53" t="str">
        <f t="shared" si="3"/>
        <v>0. 14</v>
      </c>
      <c r="J101" s="157" t="s">
        <v>142</v>
      </c>
      <c r="K101" s="157" t="s">
        <v>141</v>
      </c>
      <c r="L101" s="83" t="s">
        <v>6172</v>
      </c>
      <c r="M101" s="165" t="s">
        <v>162</v>
      </c>
      <c r="O101" s="157" t="s">
        <v>138</v>
      </c>
      <c r="P101" s="157" t="s">
        <v>143</v>
      </c>
      <c r="Q101" s="157" t="s">
        <v>6171</v>
      </c>
      <c r="R101" s="157" t="s">
        <v>144</v>
      </c>
      <c r="W101" s="118">
        <v>189000</v>
      </c>
      <c r="X101" s="162" t="s">
        <v>6224</v>
      </c>
    </row>
    <row r="102" spans="1:24">
      <c r="A102" s="83">
        <v>101</v>
      </c>
      <c r="B102" s="83">
        <v>64</v>
      </c>
      <c r="C102" t="s">
        <v>7857</v>
      </c>
      <c r="D102" s="159">
        <f t="shared" si="2"/>
        <v>406</v>
      </c>
      <c r="E102">
        <v>10</v>
      </c>
      <c r="F102">
        <v>6</v>
      </c>
      <c r="G102" s="162" t="s">
        <v>6245</v>
      </c>
      <c r="H102" s="162" t="s">
        <v>6245</v>
      </c>
      <c r="I102" s="53" t="str">
        <f t="shared" si="3"/>
        <v>10. 6</v>
      </c>
      <c r="J102" s="157" t="s">
        <v>142</v>
      </c>
      <c r="K102" s="157" t="s">
        <v>141</v>
      </c>
      <c r="L102" s="83" t="s">
        <v>6172</v>
      </c>
      <c r="M102" s="165" t="s">
        <v>162</v>
      </c>
      <c r="O102" s="157" t="s">
        <v>138</v>
      </c>
      <c r="P102" s="157" t="s">
        <v>143</v>
      </c>
      <c r="Q102" s="157" t="s">
        <v>6171</v>
      </c>
      <c r="R102" s="157" t="s">
        <v>144</v>
      </c>
      <c r="W102" s="118">
        <v>5481000</v>
      </c>
      <c r="X102" s="162" t="s">
        <v>6245</v>
      </c>
    </row>
    <row r="103" spans="1:24">
      <c r="A103" s="83">
        <v>101</v>
      </c>
      <c r="B103" s="83">
        <v>45</v>
      </c>
      <c r="C103" t="s">
        <v>7878</v>
      </c>
      <c r="D103" s="159">
        <f t="shared" si="2"/>
        <v>20</v>
      </c>
      <c r="E103">
        <v>0</v>
      </c>
      <c r="F103">
        <v>20</v>
      </c>
      <c r="G103" s="162" t="s">
        <v>6246</v>
      </c>
      <c r="H103" s="162" t="s">
        <v>6246</v>
      </c>
      <c r="I103" s="53" t="str">
        <f t="shared" si="3"/>
        <v>0. 20</v>
      </c>
      <c r="J103" s="157" t="s">
        <v>142</v>
      </c>
      <c r="K103" s="157" t="s">
        <v>141</v>
      </c>
      <c r="L103" s="83" t="s">
        <v>6172</v>
      </c>
      <c r="M103" s="165" t="s">
        <v>162</v>
      </c>
      <c r="O103" s="157" t="s">
        <v>138</v>
      </c>
      <c r="P103" s="157" t="s">
        <v>143</v>
      </c>
      <c r="Q103" s="157" t="s">
        <v>6171</v>
      </c>
      <c r="R103" s="157" t="s">
        <v>144</v>
      </c>
      <c r="W103" s="118">
        <v>270000</v>
      </c>
      <c r="X103" s="162" t="s">
        <v>6246</v>
      </c>
    </row>
    <row r="104" spans="1:24">
      <c r="A104" s="83">
        <v>101</v>
      </c>
      <c r="B104" s="83">
        <v>45</v>
      </c>
      <c r="C104" t="s">
        <v>7879</v>
      </c>
      <c r="D104" s="159">
        <f t="shared" si="2"/>
        <v>11</v>
      </c>
      <c r="E104">
        <v>0</v>
      </c>
      <c r="F104">
        <v>11</v>
      </c>
      <c r="G104" s="162" t="s">
        <v>6247</v>
      </c>
      <c r="H104" s="162" t="s">
        <v>6247</v>
      </c>
      <c r="I104" s="53" t="str">
        <f t="shared" si="3"/>
        <v>0. 11</v>
      </c>
      <c r="J104" s="157" t="s">
        <v>142</v>
      </c>
      <c r="K104" s="157" t="s">
        <v>141</v>
      </c>
      <c r="L104" s="83" t="s">
        <v>6172</v>
      </c>
      <c r="M104" s="165" t="s">
        <v>162</v>
      </c>
      <c r="O104" s="157" t="s">
        <v>138</v>
      </c>
      <c r="P104" s="157" t="s">
        <v>143</v>
      </c>
      <c r="Q104" s="157" t="s">
        <v>6171</v>
      </c>
      <c r="R104" s="157" t="s">
        <v>144</v>
      </c>
      <c r="W104" s="118">
        <v>148500</v>
      </c>
      <c r="X104" s="162" t="s">
        <v>6247</v>
      </c>
    </row>
    <row r="105" spans="1:24">
      <c r="A105" s="83">
        <v>101</v>
      </c>
      <c r="B105" s="83">
        <v>44</v>
      </c>
      <c r="C105" t="s">
        <v>7880</v>
      </c>
      <c r="D105" s="159">
        <f t="shared" si="2"/>
        <v>44</v>
      </c>
      <c r="E105">
        <v>1</v>
      </c>
      <c r="F105">
        <v>4</v>
      </c>
      <c r="G105" s="162" t="s">
        <v>6248</v>
      </c>
      <c r="H105" s="162" t="s">
        <v>6248</v>
      </c>
      <c r="I105" s="53" t="str">
        <f t="shared" si="3"/>
        <v>1. 4</v>
      </c>
      <c r="J105" s="157" t="s">
        <v>142</v>
      </c>
      <c r="K105" s="157" t="s">
        <v>141</v>
      </c>
      <c r="L105" s="83" t="s">
        <v>6172</v>
      </c>
      <c r="M105" s="165" t="s">
        <v>162</v>
      </c>
      <c r="O105" s="157" t="s">
        <v>138</v>
      </c>
      <c r="P105" s="157" t="s">
        <v>143</v>
      </c>
      <c r="Q105" s="157" t="s">
        <v>6171</v>
      </c>
      <c r="R105" s="157" t="s">
        <v>144</v>
      </c>
      <c r="W105" s="118">
        <v>594000</v>
      </c>
      <c r="X105" s="162" t="s">
        <v>6248</v>
      </c>
    </row>
    <row r="106" spans="1:24">
      <c r="A106" s="83">
        <v>101</v>
      </c>
      <c r="B106" s="83">
        <v>44</v>
      </c>
      <c r="C106" t="s">
        <v>7881</v>
      </c>
      <c r="D106" s="159">
        <f t="shared" si="2"/>
        <v>52</v>
      </c>
      <c r="E106">
        <v>1</v>
      </c>
      <c r="F106">
        <v>12</v>
      </c>
      <c r="G106" s="162" t="s">
        <v>6215</v>
      </c>
      <c r="H106" s="162" t="s">
        <v>6215</v>
      </c>
      <c r="I106" s="53" t="str">
        <f t="shared" si="3"/>
        <v>1. 12</v>
      </c>
      <c r="J106" s="157" t="s">
        <v>142</v>
      </c>
      <c r="K106" s="157" t="s">
        <v>141</v>
      </c>
      <c r="L106" s="83" t="s">
        <v>6172</v>
      </c>
      <c r="M106" s="165" t="s">
        <v>162</v>
      </c>
      <c r="O106" s="157" t="s">
        <v>138</v>
      </c>
      <c r="P106" s="157" t="s">
        <v>143</v>
      </c>
      <c r="Q106" s="157" t="s">
        <v>6171</v>
      </c>
      <c r="R106" s="157" t="s">
        <v>144</v>
      </c>
      <c r="W106" s="118">
        <v>702000</v>
      </c>
      <c r="X106" s="162" t="s">
        <v>6215</v>
      </c>
    </row>
    <row r="107" spans="1:24">
      <c r="A107" s="83">
        <v>101</v>
      </c>
      <c r="B107" s="83">
        <v>45</v>
      </c>
      <c r="C107" t="s">
        <v>7882</v>
      </c>
      <c r="D107" s="159">
        <f t="shared" si="2"/>
        <v>28</v>
      </c>
      <c r="E107">
        <v>0</v>
      </c>
      <c r="F107">
        <v>28</v>
      </c>
      <c r="G107" s="162" t="s">
        <v>6178</v>
      </c>
      <c r="H107" s="162" t="s">
        <v>6178</v>
      </c>
      <c r="I107" s="53" t="str">
        <f t="shared" si="3"/>
        <v>0. 28</v>
      </c>
      <c r="J107" s="157" t="s">
        <v>142</v>
      </c>
      <c r="K107" s="157" t="s">
        <v>141</v>
      </c>
      <c r="L107" s="83" t="s">
        <v>6172</v>
      </c>
      <c r="M107" s="165" t="s">
        <v>162</v>
      </c>
      <c r="O107" s="157" t="s">
        <v>138</v>
      </c>
      <c r="P107" s="157" t="s">
        <v>143</v>
      </c>
      <c r="Q107" s="157" t="s">
        <v>6171</v>
      </c>
      <c r="R107" s="157" t="s">
        <v>144</v>
      </c>
      <c r="W107" s="118">
        <v>378000</v>
      </c>
      <c r="X107" s="162" t="s">
        <v>6178</v>
      </c>
    </row>
    <row r="108" spans="1:24">
      <c r="A108" s="83">
        <v>101</v>
      </c>
      <c r="B108" s="83">
        <v>274</v>
      </c>
      <c r="C108" t="s">
        <v>7883</v>
      </c>
      <c r="D108" s="159">
        <f t="shared" si="2"/>
        <v>14</v>
      </c>
      <c r="E108">
        <v>0</v>
      </c>
      <c r="F108">
        <v>14</v>
      </c>
      <c r="G108" s="162" t="s">
        <v>6224</v>
      </c>
      <c r="H108" s="162" t="s">
        <v>6224</v>
      </c>
      <c r="I108" s="53" t="str">
        <f t="shared" si="3"/>
        <v>0. 14</v>
      </c>
      <c r="J108" s="157" t="s">
        <v>142</v>
      </c>
      <c r="K108" s="157" t="s">
        <v>141</v>
      </c>
      <c r="L108" s="83" t="s">
        <v>6172</v>
      </c>
      <c r="M108" s="165" t="s">
        <v>162</v>
      </c>
      <c r="O108" s="157" t="s">
        <v>138</v>
      </c>
      <c r="P108" s="157" t="s">
        <v>143</v>
      </c>
      <c r="Q108" s="157" t="s">
        <v>6171</v>
      </c>
      <c r="R108" s="157" t="s">
        <v>144</v>
      </c>
      <c r="W108" s="118">
        <v>189000</v>
      </c>
      <c r="X108" s="162" t="s">
        <v>6224</v>
      </c>
    </row>
    <row r="109" spans="1:24">
      <c r="A109" s="83">
        <v>102</v>
      </c>
      <c r="B109" s="83">
        <v>97</v>
      </c>
      <c r="C109" t="s">
        <v>7884</v>
      </c>
      <c r="D109" s="159">
        <f t="shared" si="2"/>
        <v>75</v>
      </c>
      <c r="E109">
        <v>1</v>
      </c>
      <c r="F109">
        <v>35</v>
      </c>
      <c r="G109" s="162" t="s">
        <v>6249</v>
      </c>
      <c r="H109" s="162" t="s">
        <v>6249</v>
      </c>
      <c r="I109" s="53" t="str">
        <f t="shared" si="3"/>
        <v>1. 35</v>
      </c>
      <c r="J109" s="157" t="s">
        <v>142</v>
      </c>
      <c r="K109" s="157" t="s">
        <v>141</v>
      </c>
      <c r="L109" s="83" t="s">
        <v>6172</v>
      </c>
      <c r="M109" s="165" t="s">
        <v>162</v>
      </c>
      <c r="O109" s="157" t="s">
        <v>138</v>
      </c>
      <c r="P109" s="157" t="s">
        <v>143</v>
      </c>
      <c r="Q109" s="157" t="s">
        <v>6171</v>
      </c>
      <c r="R109" s="157" t="s">
        <v>144</v>
      </c>
      <c r="W109" s="118">
        <v>1012500</v>
      </c>
      <c r="X109" s="162" t="s">
        <v>6249</v>
      </c>
    </row>
    <row r="110" spans="1:24">
      <c r="A110" s="83">
        <v>102</v>
      </c>
      <c r="B110" s="83">
        <v>263</v>
      </c>
      <c r="C110" t="s">
        <v>7857</v>
      </c>
      <c r="D110" s="159">
        <f t="shared" si="2"/>
        <v>74</v>
      </c>
      <c r="E110">
        <v>1</v>
      </c>
      <c r="F110">
        <v>34</v>
      </c>
      <c r="G110" s="162" t="s">
        <v>6226</v>
      </c>
      <c r="H110" s="162" t="s">
        <v>6226</v>
      </c>
      <c r="I110" s="53" t="str">
        <f t="shared" si="3"/>
        <v>1. 34</v>
      </c>
      <c r="J110" s="157" t="s">
        <v>142</v>
      </c>
      <c r="K110" s="157" t="s">
        <v>141</v>
      </c>
      <c r="L110" s="83" t="s">
        <v>6172</v>
      </c>
      <c r="M110" s="165" t="s">
        <v>162</v>
      </c>
      <c r="O110" s="157" t="s">
        <v>138</v>
      </c>
      <c r="P110" s="157" t="s">
        <v>143</v>
      </c>
      <c r="Q110" s="157" t="s">
        <v>6171</v>
      </c>
      <c r="R110" s="157" t="s">
        <v>144</v>
      </c>
      <c r="W110" s="118">
        <v>999000</v>
      </c>
      <c r="X110" s="162" t="s">
        <v>6226</v>
      </c>
    </row>
    <row r="111" spans="1:24">
      <c r="A111" s="83">
        <v>103</v>
      </c>
      <c r="B111" s="83">
        <v>366</v>
      </c>
      <c r="C111" t="s">
        <v>7851</v>
      </c>
      <c r="D111" s="159">
        <f t="shared" si="2"/>
        <v>102</v>
      </c>
      <c r="E111">
        <v>2</v>
      </c>
      <c r="F111">
        <v>22</v>
      </c>
      <c r="G111" s="162" t="s">
        <v>6198</v>
      </c>
      <c r="H111" s="162" t="s">
        <v>6198</v>
      </c>
      <c r="I111" s="53" t="str">
        <f t="shared" si="3"/>
        <v>2. 22</v>
      </c>
      <c r="J111" s="157" t="s">
        <v>142</v>
      </c>
      <c r="K111" s="157" t="s">
        <v>141</v>
      </c>
      <c r="L111" s="83" t="s">
        <v>6172</v>
      </c>
      <c r="M111" s="165" t="s">
        <v>162</v>
      </c>
      <c r="O111" s="157" t="s">
        <v>138</v>
      </c>
      <c r="P111" s="157" t="s">
        <v>143</v>
      </c>
      <c r="Q111" s="157" t="s">
        <v>6171</v>
      </c>
      <c r="R111" s="157" t="s">
        <v>144</v>
      </c>
      <c r="W111" s="118">
        <v>1377000</v>
      </c>
      <c r="X111" s="162" t="s">
        <v>6198</v>
      </c>
    </row>
    <row r="112" spans="1:24">
      <c r="A112" s="83">
        <v>103</v>
      </c>
      <c r="B112" s="83">
        <v>366</v>
      </c>
      <c r="C112" t="s">
        <v>7851</v>
      </c>
      <c r="D112" s="159">
        <f t="shared" si="2"/>
        <v>154</v>
      </c>
      <c r="E112">
        <v>3</v>
      </c>
      <c r="F112">
        <v>34</v>
      </c>
      <c r="G112" s="162" t="s">
        <v>6250</v>
      </c>
      <c r="H112" s="162" t="s">
        <v>6250</v>
      </c>
      <c r="I112" s="53" t="str">
        <f t="shared" si="3"/>
        <v>3. 34</v>
      </c>
      <c r="J112" s="157" t="s">
        <v>142</v>
      </c>
      <c r="K112" s="157" t="s">
        <v>141</v>
      </c>
      <c r="L112" s="83" t="s">
        <v>6172</v>
      </c>
      <c r="M112" s="165" t="s">
        <v>162</v>
      </c>
      <c r="O112" s="157" t="s">
        <v>138</v>
      </c>
      <c r="P112" s="157" t="s">
        <v>143</v>
      </c>
      <c r="Q112" s="157" t="s">
        <v>6171</v>
      </c>
      <c r="R112" s="157" t="s">
        <v>144</v>
      </c>
      <c r="W112" s="118">
        <v>2079000</v>
      </c>
      <c r="X112" s="162" t="s">
        <v>6250</v>
      </c>
    </row>
    <row r="113" spans="1:24">
      <c r="A113" s="83">
        <v>103</v>
      </c>
      <c r="B113" s="83">
        <v>336</v>
      </c>
      <c r="C113" t="s">
        <v>7885</v>
      </c>
      <c r="D113" s="159">
        <f t="shared" si="2"/>
        <v>75</v>
      </c>
      <c r="E113">
        <v>1</v>
      </c>
      <c r="F113">
        <v>35</v>
      </c>
      <c r="G113" s="162" t="s">
        <v>6249</v>
      </c>
      <c r="H113" s="162" t="s">
        <v>6249</v>
      </c>
      <c r="I113" s="53" t="str">
        <f t="shared" si="3"/>
        <v>1. 35</v>
      </c>
      <c r="J113" s="157" t="s">
        <v>142</v>
      </c>
      <c r="K113" s="157" t="s">
        <v>141</v>
      </c>
      <c r="L113" s="83" t="s">
        <v>6172</v>
      </c>
      <c r="M113" s="165" t="s">
        <v>162</v>
      </c>
      <c r="O113" s="157" t="s">
        <v>138</v>
      </c>
      <c r="P113" s="157" t="s">
        <v>143</v>
      </c>
      <c r="Q113" s="157" t="s">
        <v>6171</v>
      </c>
      <c r="R113" s="157" t="s">
        <v>144</v>
      </c>
      <c r="W113" s="118">
        <v>1012500</v>
      </c>
      <c r="X113" s="162" t="s">
        <v>6249</v>
      </c>
    </row>
    <row r="114" spans="1:24">
      <c r="A114" s="83">
        <v>104</v>
      </c>
      <c r="B114" s="83">
        <v>98</v>
      </c>
      <c r="C114" t="s">
        <v>7857</v>
      </c>
      <c r="D114" s="159">
        <f t="shared" si="2"/>
        <v>140</v>
      </c>
      <c r="E114">
        <v>3</v>
      </c>
      <c r="F114">
        <v>20</v>
      </c>
      <c r="G114" s="162" t="s">
        <v>6251</v>
      </c>
      <c r="H114" s="162" t="s">
        <v>6251</v>
      </c>
      <c r="I114" s="53" t="str">
        <f t="shared" si="3"/>
        <v>3. 20</v>
      </c>
      <c r="J114" s="157" t="s">
        <v>142</v>
      </c>
      <c r="K114" s="157" t="s">
        <v>141</v>
      </c>
      <c r="L114" s="83" t="s">
        <v>6172</v>
      </c>
      <c r="M114" s="165" t="s">
        <v>162</v>
      </c>
      <c r="O114" s="157" t="s">
        <v>138</v>
      </c>
      <c r="P114" s="157" t="s">
        <v>143</v>
      </c>
      <c r="Q114" s="157" t="s">
        <v>6171</v>
      </c>
      <c r="R114" s="157" t="s">
        <v>144</v>
      </c>
      <c r="W114" s="118">
        <v>945000</v>
      </c>
      <c r="X114" s="162" t="s">
        <v>6251</v>
      </c>
    </row>
    <row r="115" spans="1:24">
      <c r="A115" s="83">
        <v>104</v>
      </c>
      <c r="B115" s="83">
        <v>97</v>
      </c>
      <c r="C115" t="s">
        <v>7886</v>
      </c>
      <c r="D115" s="159">
        <f t="shared" si="2"/>
        <v>192</v>
      </c>
      <c r="E115">
        <v>4</v>
      </c>
      <c r="F115">
        <v>32</v>
      </c>
      <c r="G115" s="162" t="s">
        <v>6252</v>
      </c>
      <c r="H115" s="162" t="s">
        <v>6252</v>
      </c>
      <c r="I115" s="53" t="str">
        <f t="shared" si="3"/>
        <v>4. 32</v>
      </c>
      <c r="J115" s="157" t="s">
        <v>142</v>
      </c>
      <c r="K115" s="157" t="s">
        <v>141</v>
      </c>
      <c r="L115" s="83" t="s">
        <v>6172</v>
      </c>
      <c r="M115" s="165" t="s">
        <v>162</v>
      </c>
      <c r="O115" s="157" t="s">
        <v>138</v>
      </c>
      <c r="P115" s="157" t="s">
        <v>143</v>
      </c>
      <c r="Q115" s="157" t="s">
        <v>6171</v>
      </c>
      <c r="R115" s="157" t="s">
        <v>144</v>
      </c>
      <c r="W115" s="118">
        <v>1296000</v>
      </c>
      <c r="X115" s="162" t="s">
        <v>6252</v>
      </c>
    </row>
    <row r="116" spans="1:24">
      <c r="A116" s="83">
        <v>105</v>
      </c>
      <c r="B116" s="83">
        <v>560</v>
      </c>
      <c r="C116" t="s">
        <v>7887</v>
      </c>
      <c r="D116" s="159">
        <f t="shared" si="2"/>
        <v>34</v>
      </c>
      <c r="E116">
        <v>0</v>
      </c>
      <c r="F116">
        <v>34</v>
      </c>
      <c r="G116" s="162" t="s">
        <v>6253</v>
      </c>
      <c r="H116" s="162" t="s">
        <v>6253</v>
      </c>
      <c r="I116" s="53" t="str">
        <f t="shared" si="3"/>
        <v>0. 34</v>
      </c>
      <c r="J116" s="157" t="s">
        <v>142</v>
      </c>
      <c r="K116" s="157" t="s">
        <v>141</v>
      </c>
      <c r="L116" s="83" t="s">
        <v>6172</v>
      </c>
      <c r="M116" s="165" t="s">
        <v>162</v>
      </c>
      <c r="O116" s="157" t="s">
        <v>138</v>
      </c>
      <c r="P116" s="157" t="s">
        <v>143</v>
      </c>
      <c r="Q116" s="157" t="s">
        <v>6171</v>
      </c>
      <c r="R116" s="157" t="s">
        <v>144</v>
      </c>
      <c r="W116" s="118">
        <v>459000</v>
      </c>
      <c r="X116" s="162" t="s">
        <v>6253</v>
      </c>
    </row>
    <row r="117" spans="1:24">
      <c r="A117" s="83">
        <v>105</v>
      </c>
      <c r="B117" s="83">
        <v>562</v>
      </c>
      <c r="C117" t="s">
        <v>7857</v>
      </c>
      <c r="D117" s="159">
        <f t="shared" si="2"/>
        <v>355</v>
      </c>
      <c r="E117">
        <v>8</v>
      </c>
      <c r="F117">
        <v>35</v>
      </c>
      <c r="G117" s="162" t="s">
        <v>6254</v>
      </c>
      <c r="H117" s="162" t="s">
        <v>6254</v>
      </c>
      <c r="I117" s="53" t="str">
        <f t="shared" si="3"/>
        <v>8. 35</v>
      </c>
      <c r="J117" s="157" t="s">
        <v>142</v>
      </c>
      <c r="K117" s="157" t="s">
        <v>141</v>
      </c>
      <c r="L117" s="83" t="s">
        <v>6172</v>
      </c>
      <c r="M117" s="165" t="s">
        <v>162</v>
      </c>
      <c r="O117" s="157" t="s">
        <v>138</v>
      </c>
      <c r="P117" s="157" t="s">
        <v>143</v>
      </c>
      <c r="Q117" s="157" t="s">
        <v>6171</v>
      </c>
      <c r="R117" s="157" t="s">
        <v>144</v>
      </c>
      <c r="W117" s="118">
        <v>4792500</v>
      </c>
      <c r="X117" s="162" t="s">
        <v>6254</v>
      </c>
    </row>
    <row r="118" spans="1:24">
      <c r="A118" s="83">
        <v>105</v>
      </c>
      <c r="B118" s="83">
        <v>562</v>
      </c>
      <c r="C118" t="s">
        <v>6586</v>
      </c>
      <c r="D118" s="159">
        <f t="shared" si="2"/>
        <v>359</v>
      </c>
      <c r="E118">
        <v>8</v>
      </c>
      <c r="F118">
        <v>39</v>
      </c>
      <c r="G118" s="162" t="s">
        <v>6255</v>
      </c>
      <c r="H118" s="162" t="s">
        <v>6255</v>
      </c>
      <c r="I118" s="53" t="str">
        <f t="shared" si="3"/>
        <v>8. 39</v>
      </c>
      <c r="J118" s="157" t="s">
        <v>142</v>
      </c>
      <c r="K118" s="157" t="s">
        <v>141</v>
      </c>
      <c r="L118" s="83" t="s">
        <v>6172</v>
      </c>
      <c r="M118" s="165" t="s">
        <v>162</v>
      </c>
      <c r="O118" s="157" t="s">
        <v>138</v>
      </c>
      <c r="P118" s="157" t="s">
        <v>143</v>
      </c>
      <c r="Q118" s="157" t="s">
        <v>6171</v>
      </c>
      <c r="R118" s="157" t="s">
        <v>144</v>
      </c>
      <c r="W118" s="118">
        <v>4846500</v>
      </c>
      <c r="X118" s="162" t="s">
        <v>6255</v>
      </c>
    </row>
    <row r="119" spans="1:24">
      <c r="A119" s="83">
        <v>108</v>
      </c>
      <c r="B119" s="83">
        <v>219</v>
      </c>
      <c r="C119" t="s">
        <v>7835</v>
      </c>
      <c r="D119" s="159">
        <f t="shared" si="2"/>
        <v>23</v>
      </c>
      <c r="E119">
        <v>0</v>
      </c>
      <c r="F119">
        <v>23</v>
      </c>
      <c r="G119" s="162" t="s">
        <v>6237</v>
      </c>
      <c r="H119" s="162" t="s">
        <v>6237</v>
      </c>
      <c r="I119" s="53" t="str">
        <f t="shared" si="3"/>
        <v>0. 23</v>
      </c>
      <c r="J119" s="157" t="s">
        <v>142</v>
      </c>
      <c r="K119" s="157" t="s">
        <v>141</v>
      </c>
      <c r="L119" s="83" t="s">
        <v>6172</v>
      </c>
      <c r="M119" s="165" t="s">
        <v>162</v>
      </c>
      <c r="O119" s="157" t="s">
        <v>138</v>
      </c>
      <c r="P119" s="157" t="s">
        <v>143</v>
      </c>
      <c r="Q119" s="157" t="s">
        <v>6171</v>
      </c>
      <c r="R119" s="157" t="s">
        <v>144</v>
      </c>
      <c r="W119" s="118">
        <v>310500</v>
      </c>
      <c r="X119" s="162" t="s">
        <v>6237</v>
      </c>
    </row>
    <row r="120" spans="1:24">
      <c r="A120" s="83">
        <v>108</v>
      </c>
      <c r="B120" s="83">
        <v>220</v>
      </c>
      <c r="C120" t="s">
        <v>6648</v>
      </c>
      <c r="D120" s="159">
        <f t="shared" si="2"/>
        <v>8</v>
      </c>
      <c r="E120">
        <v>0</v>
      </c>
      <c r="F120">
        <v>8</v>
      </c>
      <c r="G120" s="162" t="s">
        <v>6180</v>
      </c>
      <c r="H120" s="162" t="s">
        <v>6180</v>
      </c>
      <c r="I120" s="53" t="str">
        <f t="shared" si="3"/>
        <v>0. 8</v>
      </c>
      <c r="J120" s="157" t="s">
        <v>142</v>
      </c>
      <c r="K120" s="157" t="s">
        <v>141</v>
      </c>
      <c r="L120" s="83" t="s">
        <v>6172</v>
      </c>
      <c r="M120" s="165" t="s">
        <v>162</v>
      </c>
      <c r="O120" s="157" t="s">
        <v>138</v>
      </c>
      <c r="P120" s="157" t="s">
        <v>143</v>
      </c>
      <c r="Q120" s="157" t="s">
        <v>6171</v>
      </c>
      <c r="R120" s="157" t="s">
        <v>144</v>
      </c>
      <c r="W120" s="118">
        <v>108000</v>
      </c>
      <c r="X120" s="162" t="s">
        <v>6180</v>
      </c>
    </row>
    <row r="121" spans="1:24">
      <c r="A121" s="83">
        <v>108</v>
      </c>
      <c r="B121" s="83">
        <v>222</v>
      </c>
      <c r="C121" t="s">
        <v>7888</v>
      </c>
      <c r="D121" s="159">
        <f t="shared" si="2"/>
        <v>45</v>
      </c>
      <c r="E121">
        <v>1</v>
      </c>
      <c r="F121">
        <v>5</v>
      </c>
      <c r="G121" s="162" t="s">
        <v>6256</v>
      </c>
      <c r="H121" s="162" t="s">
        <v>6256</v>
      </c>
      <c r="I121" s="53" t="str">
        <f t="shared" si="3"/>
        <v>1. 5</v>
      </c>
      <c r="J121" s="157" t="s">
        <v>142</v>
      </c>
      <c r="K121" s="157" t="s">
        <v>141</v>
      </c>
      <c r="L121" s="83" t="s">
        <v>6172</v>
      </c>
      <c r="M121" s="165" t="s">
        <v>162</v>
      </c>
      <c r="O121" s="157" t="s">
        <v>138</v>
      </c>
      <c r="P121" s="157" t="s">
        <v>143</v>
      </c>
      <c r="Q121" s="157" t="s">
        <v>6171</v>
      </c>
      <c r="R121" s="157" t="s">
        <v>144</v>
      </c>
      <c r="W121" s="118">
        <v>607500</v>
      </c>
      <c r="X121" s="162" t="s">
        <v>6256</v>
      </c>
    </row>
    <row r="122" spans="1:24">
      <c r="A122" s="83">
        <v>108</v>
      </c>
      <c r="B122" s="83">
        <v>222</v>
      </c>
      <c r="C122" t="s">
        <v>7871</v>
      </c>
      <c r="D122" s="159">
        <f t="shared" si="2"/>
        <v>9</v>
      </c>
      <c r="E122">
        <v>0</v>
      </c>
      <c r="F122">
        <v>9</v>
      </c>
      <c r="G122" s="162" t="s">
        <v>6257</v>
      </c>
      <c r="H122" s="162" t="s">
        <v>6257</v>
      </c>
      <c r="I122" s="53" t="str">
        <f t="shared" si="3"/>
        <v>0. 9</v>
      </c>
      <c r="J122" s="157" t="s">
        <v>142</v>
      </c>
      <c r="K122" s="157" t="s">
        <v>141</v>
      </c>
      <c r="L122" s="83" t="s">
        <v>6172</v>
      </c>
      <c r="M122" s="165" t="s">
        <v>162</v>
      </c>
      <c r="O122" s="157" t="s">
        <v>138</v>
      </c>
      <c r="P122" s="157" t="s">
        <v>143</v>
      </c>
      <c r="Q122" s="157" t="s">
        <v>6171</v>
      </c>
      <c r="R122" s="157" t="s">
        <v>144</v>
      </c>
      <c r="W122" s="118">
        <v>27000</v>
      </c>
      <c r="X122" s="162" t="s">
        <v>6257</v>
      </c>
    </row>
    <row r="123" spans="1:24">
      <c r="A123" s="83">
        <v>111</v>
      </c>
      <c r="B123" s="83">
        <v>54</v>
      </c>
      <c r="C123" t="s">
        <v>7889</v>
      </c>
      <c r="D123" s="159">
        <f t="shared" si="2"/>
        <v>165</v>
      </c>
      <c r="E123">
        <v>4</v>
      </c>
      <c r="F123">
        <v>5</v>
      </c>
      <c r="G123" s="162" t="s">
        <v>6219</v>
      </c>
      <c r="H123" s="162" t="s">
        <v>6219</v>
      </c>
      <c r="I123" s="53" t="str">
        <f t="shared" si="3"/>
        <v>4. 5</v>
      </c>
      <c r="J123" s="157" t="s">
        <v>142</v>
      </c>
      <c r="K123" s="157" t="s">
        <v>141</v>
      </c>
      <c r="L123" s="83" t="s">
        <v>6172</v>
      </c>
      <c r="M123" s="165" t="s">
        <v>162</v>
      </c>
      <c r="O123" s="157" t="s">
        <v>138</v>
      </c>
      <c r="P123" s="157" t="s">
        <v>143</v>
      </c>
      <c r="Q123" s="157" t="s">
        <v>6171</v>
      </c>
      <c r="R123" s="157" t="s">
        <v>144</v>
      </c>
      <c r="W123" s="118">
        <v>2227500</v>
      </c>
      <c r="X123" s="162" t="s">
        <v>6219</v>
      </c>
    </row>
    <row r="124" spans="1:24">
      <c r="A124" s="83">
        <v>111</v>
      </c>
      <c r="B124" s="83">
        <v>55</v>
      </c>
      <c r="C124" t="s">
        <v>7836</v>
      </c>
      <c r="D124" s="159">
        <f t="shared" si="2"/>
        <v>85</v>
      </c>
      <c r="E124">
        <v>2</v>
      </c>
      <c r="F124">
        <v>5</v>
      </c>
      <c r="G124" s="162" t="s">
        <v>6258</v>
      </c>
      <c r="H124" s="162" t="s">
        <v>6258</v>
      </c>
      <c r="I124" s="53" t="str">
        <f t="shared" si="3"/>
        <v>2. 5</v>
      </c>
      <c r="J124" s="157" t="s">
        <v>142</v>
      </c>
      <c r="K124" s="157" t="s">
        <v>141</v>
      </c>
      <c r="L124" s="83" t="s">
        <v>6172</v>
      </c>
      <c r="M124" s="165" t="s">
        <v>162</v>
      </c>
      <c r="O124" s="157" t="s">
        <v>138</v>
      </c>
      <c r="P124" s="157" t="s">
        <v>143</v>
      </c>
      <c r="Q124" s="157" t="s">
        <v>6171</v>
      </c>
      <c r="R124" s="157" t="s">
        <v>144</v>
      </c>
      <c r="W124" s="118">
        <v>1147500</v>
      </c>
      <c r="X124" s="162" t="s">
        <v>6258</v>
      </c>
    </row>
    <row r="125" spans="1:24">
      <c r="A125" s="83">
        <v>113</v>
      </c>
      <c r="B125" s="83">
        <v>104</v>
      </c>
      <c r="C125" t="s">
        <v>7843</v>
      </c>
      <c r="D125" s="159">
        <f t="shared" si="2"/>
        <v>506</v>
      </c>
      <c r="E125">
        <v>12</v>
      </c>
      <c r="F125">
        <v>26</v>
      </c>
      <c r="G125" s="162" t="s">
        <v>6259</v>
      </c>
      <c r="H125" s="162" t="s">
        <v>6259</v>
      </c>
      <c r="I125" s="53" t="str">
        <f t="shared" si="3"/>
        <v>12. 26</v>
      </c>
      <c r="J125" s="157" t="s">
        <v>142</v>
      </c>
      <c r="K125" s="157" t="s">
        <v>141</v>
      </c>
      <c r="L125" s="83" t="s">
        <v>6172</v>
      </c>
      <c r="M125" s="165" t="s">
        <v>162</v>
      </c>
      <c r="O125" s="157" t="s">
        <v>138</v>
      </c>
      <c r="P125" s="157" t="s">
        <v>143</v>
      </c>
      <c r="Q125" s="157" t="s">
        <v>6171</v>
      </c>
      <c r="R125" s="157" t="s">
        <v>144</v>
      </c>
      <c r="W125" s="118">
        <v>2268000</v>
      </c>
      <c r="X125" s="162" t="s">
        <v>6259</v>
      </c>
    </row>
    <row r="126" spans="1:24">
      <c r="A126" s="83">
        <v>113</v>
      </c>
      <c r="B126" s="83">
        <v>193</v>
      </c>
      <c r="C126" t="s">
        <v>6586</v>
      </c>
      <c r="D126" s="159">
        <f t="shared" si="2"/>
        <v>160</v>
      </c>
      <c r="E126">
        <v>4</v>
      </c>
      <c r="F126">
        <v>0</v>
      </c>
      <c r="G126" s="162" t="s">
        <v>6232</v>
      </c>
      <c r="H126" s="162" t="s">
        <v>6232</v>
      </c>
      <c r="I126" s="53" t="str">
        <f t="shared" si="3"/>
        <v>4. 0</v>
      </c>
      <c r="J126" s="157" t="s">
        <v>142</v>
      </c>
      <c r="K126" s="157" t="s">
        <v>141</v>
      </c>
      <c r="L126" s="83" t="s">
        <v>6172</v>
      </c>
      <c r="M126" s="165" t="s">
        <v>6093</v>
      </c>
      <c r="O126" s="157" t="s">
        <v>138</v>
      </c>
      <c r="P126" s="157" t="s">
        <v>143</v>
      </c>
      <c r="Q126" s="157" t="s">
        <v>6171</v>
      </c>
      <c r="R126" s="157" t="s">
        <v>144</v>
      </c>
      <c r="W126" s="118">
        <v>0</v>
      </c>
      <c r="X126" s="162" t="s">
        <v>6232</v>
      </c>
    </row>
    <row r="127" spans="1:24">
      <c r="A127" s="83">
        <v>113</v>
      </c>
      <c r="B127" s="83">
        <v>193</v>
      </c>
      <c r="C127" t="s">
        <v>7857</v>
      </c>
      <c r="D127" s="159">
        <f t="shared" si="2"/>
        <v>155</v>
      </c>
      <c r="E127">
        <v>3</v>
      </c>
      <c r="F127">
        <v>35</v>
      </c>
      <c r="G127" s="162" t="s">
        <v>6260</v>
      </c>
      <c r="H127" s="162" t="s">
        <v>6260</v>
      </c>
      <c r="I127" s="53" t="str">
        <f t="shared" si="3"/>
        <v>3. 35</v>
      </c>
      <c r="J127" s="157" t="s">
        <v>142</v>
      </c>
      <c r="K127" s="157" t="s">
        <v>141</v>
      </c>
      <c r="L127" s="83" t="s">
        <v>6172</v>
      </c>
      <c r="M127" s="165" t="s">
        <v>6093</v>
      </c>
      <c r="O127" s="157" t="s">
        <v>138</v>
      </c>
      <c r="P127" s="157" t="s">
        <v>143</v>
      </c>
      <c r="Q127" s="157" t="s">
        <v>6171</v>
      </c>
      <c r="R127" s="157" t="s">
        <v>144</v>
      </c>
      <c r="W127" s="118">
        <v>0</v>
      </c>
      <c r="X127" s="162" t="s">
        <v>6260</v>
      </c>
    </row>
    <row r="128" spans="1:24">
      <c r="A128" s="83">
        <v>113</v>
      </c>
      <c r="B128" s="83">
        <v>188</v>
      </c>
      <c r="C128" t="s">
        <v>7890</v>
      </c>
      <c r="D128" s="159">
        <f t="shared" si="2"/>
        <v>153</v>
      </c>
      <c r="E128">
        <v>3</v>
      </c>
      <c r="F128">
        <v>33</v>
      </c>
      <c r="G128" s="162" t="s">
        <v>6261</v>
      </c>
      <c r="H128" s="162" t="s">
        <v>6261</v>
      </c>
      <c r="I128" s="53" t="str">
        <f t="shared" si="3"/>
        <v>3. 33</v>
      </c>
      <c r="J128" s="157" t="s">
        <v>142</v>
      </c>
      <c r="K128" s="157" t="s">
        <v>141</v>
      </c>
      <c r="L128" s="83" t="s">
        <v>6172</v>
      </c>
      <c r="M128" s="165" t="s">
        <v>6093</v>
      </c>
      <c r="O128" s="157" t="s">
        <v>138</v>
      </c>
      <c r="P128" s="157" t="s">
        <v>143</v>
      </c>
      <c r="Q128" s="157" t="s">
        <v>6171</v>
      </c>
      <c r="R128" s="157" t="s">
        <v>144</v>
      </c>
      <c r="W128" s="118">
        <v>0</v>
      </c>
      <c r="X128" s="162" t="s">
        <v>6261</v>
      </c>
    </row>
    <row r="129" spans="1:24">
      <c r="A129" s="83">
        <v>114</v>
      </c>
      <c r="B129" s="83">
        <v>102</v>
      </c>
      <c r="C129" t="s">
        <v>7859</v>
      </c>
      <c r="D129" s="159">
        <f t="shared" si="2"/>
        <v>67</v>
      </c>
      <c r="E129">
        <v>1</v>
      </c>
      <c r="F129">
        <v>27</v>
      </c>
      <c r="G129" s="162" t="s">
        <v>6262</v>
      </c>
      <c r="H129" s="162" t="s">
        <v>6262</v>
      </c>
      <c r="I129" s="53" t="str">
        <f t="shared" si="3"/>
        <v>1. 27</v>
      </c>
      <c r="J129" s="157" t="s">
        <v>142</v>
      </c>
      <c r="K129" s="157" t="s">
        <v>141</v>
      </c>
      <c r="L129" s="83" t="s">
        <v>6172</v>
      </c>
      <c r="M129" s="165" t="s">
        <v>162</v>
      </c>
      <c r="O129" s="157" t="s">
        <v>138</v>
      </c>
      <c r="P129" s="157" t="s">
        <v>143</v>
      </c>
      <c r="Q129" s="157" t="s">
        <v>6171</v>
      </c>
      <c r="R129" s="157" t="s">
        <v>144</v>
      </c>
      <c r="W129" s="118">
        <v>904500</v>
      </c>
      <c r="X129" s="162" t="s">
        <v>6262</v>
      </c>
    </row>
    <row r="130" spans="1:24">
      <c r="A130" s="83">
        <v>114</v>
      </c>
      <c r="B130" s="83">
        <v>101</v>
      </c>
      <c r="C130" t="s">
        <v>7859</v>
      </c>
      <c r="D130" s="159">
        <f t="shared" si="2"/>
        <v>100</v>
      </c>
      <c r="E130">
        <v>2</v>
      </c>
      <c r="F130">
        <v>20</v>
      </c>
      <c r="G130" s="162" t="s">
        <v>6263</v>
      </c>
      <c r="H130" s="162" t="s">
        <v>6263</v>
      </c>
      <c r="I130" s="53" t="str">
        <f t="shared" si="3"/>
        <v>2. 20</v>
      </c>
      <c r="J130" s="157" t="s">
        <v>142</v>
      </c>
      <c r="K130" s="157" t="s">
        <v>141</v>
      </c>
      <c r="L130" s="83" t="s">
        <v>6172</v>
      </c>
      <c r="M130" s="165" t="s">
        <v>162</v>
      </c>
      <c r="O130" s="157" t="s">
        <v>138</v>
      </c>
      <c r="P130" s="157" t="s">
        <v>143</v>
      </c>
      <c r="Q130" s="157" t="s">
        <v>6171</v>
      </c>
      <c r="R130" s="157" t="s">
        <v>144</v>
      </c>
      <c r="W130" s="118">
        <v>1350000</v>
      </c>
      <c r="X130" s="162" t="s">
        <v>6263</v>
      </c>
    </row>
    <row r="131" spans="1:24">
      <c r="A131" s="83">
        <v>114</v>
      </c>
      <c r="B131" s="83">
        <v>111</v>
      </c>
      <c r="C131" t="s">
        <v>7860</v>
      </c>
      <c r="D131" s="159">
        <f t="shared" ref="D131:D194" si="4">E131*40+F131</f>
        <v>17</v>
      </c>
      <c r="E131">
        <v>0</v>
      </c>
      <c r="F131">
        <v>17</v>
      </c>
      <c r="G131" s="162" t="s">
        <v>6191</v>
      </c>
      <c r="H131" s="162" t="s">
        <v>6191</v>
      </c>
      <c r="I131" s="53" t="str">
        <f t="shared" ref="I131:I194" si="5">H131</f>
        <v>0. 17</v>
      </c>
      <c r="J131" s="157" t="s">
        <v>142</v>
      </c>
      <c r="K131" s="157" t="s">
        <v>141</v>
      </c>
      <c r="L131" s="83" t="s">
        <v>6172</v>
      </c>
      <c r="M131" s="165" t="s">
        <v>162</v>
      </c>
      <c r="O131" s="157" t="s">
        <v>138</v>
      </c>
      <c r="P131" s="157" t="s">
        <v>143</v>
      </c>
      <c r="Q131" s="157" t="s">
        <v>6171</v>
      </c>
      <c r="R131" s="157" t="s">
        <v>144</v>
      </c>
      <c r="W131" s="118">
        <v>229500</v>
      </c>
      <c r="X131" s="162" t="s">
        <v>6191</v>
      </c>
    </row>
    <row r="132" spans="1:24">
      <c r="A132" s="83">
        <v>114</v>
      </c>
      <c r="B132" s="83">
        <v>111</v>
      </c>
      <c r="C132" t="s">
        <v>7891</v>
      </c>
      <c r="D132" s="159">
        <f t="shared" si="4"/>
        <v>44</v>
      </c>
      <c r="E132">
        <v>1</v>
      </c>
      <c r="F132">
        <v>4</v>
      </c>
      <c r="G132" s="162" t="s">
        <v>6248</v>
      </c>
      <c r="H132" s="162" t="s">
        <v>6248</v>
      </c>
      <c r="I132" s="53" t="str">
        <f t="shared" si="5"/>
        <v>1. 4</v>
      </c>
      <c r="J132" s="157" t="s">
        <v>142</v>
      </c>
      <c r="K132" s="157" t="s">
        <v>141</v>
      </c>
      <c r="L132" s="83" t="s">
        <v>6172</v>
      </c>
      <c r="M132" s="165" t="s">
        <v>162</v>
      </c>
      <c r="O132" s="157" t="s">
        <v>138</v>
      </c>
      <c r="P132" s="157" t="s">
        <v>143</v>
      </c>
      <c r="Q132" s="157" t="s">
        <v>6171</v>
      </c>
      <c r="R132" s="157" t="s">
        <v>144</v>
      </c>
      <c r="W132" s="118">
        <v>594000</v>
      </c>
      <c r="X132" s="162" t="s">
        <v>6248</v>
      </c>
    </row>
    <row r="133" spans="1:24">
      <c r="A133" s="83">
        <v>114</v>
      </c>
      <c r="B133" s="83">
        <v>104</v>
      </c>
      <c r="C133" t="s">
        <v>7892</v>
      </c>
      <c r="D133" s="159">
        <f t="shared" si="4"/>
        <v>36</v>
      </c>
      <c r="E133">
        <v>0</v>
      </c>
      <c r="F133">
        <v>36</v>
      </c>
      <c r="G133" s="162" t="s">
        <v>6174</v>
      </c>
      <c r="H133" s="162" t="s">
        <v>6174</v>
      </c>
      <c r="I133" s="53" t="str">
        <f t="shared" si="5"/>
        <v>0. 36</v>
      </c>
      <c r="J133" s="157" t="s">
        <v>142</v>
      </c>
      <c r="K133" s="157" t="s">
        <v>141</v>
      </c>
      <c r="L133" s="83" t="s">
        <v>6172</v>
      </c>
      <c r="M133" s="165" t="s">
        <v>162</v>
      </c>
      <c r="O133" s="157" t="s">
        <v>138</v>
      </c>
      <c r="P133" s="157" t="s">
        <v>143</v>
      </c>
      <c r="Q133" s="157" t="s">
        <v>6171</v>
      </c>
      <c r="R133" s="157" t="s">
        <v>144</v>
      </c>
      <c r="W133" s="118">
        <v>486000</v>
      </c>
      <c r="X133" s="162" t="s">
        <v>6174</v>
      </c>
    </row>
    <row r="134" spans="1:24">
      <c r="A134" s="83">
        <v>115</v>
      </c>
      <c r="B134" s="83">
        <v>106</v>
      </c>
      <c r="C134" t="s">
        <v>7893</v>
      </c>
      <c r="D134" s="159">
        <f t="shared" si="4"/>
        <v>186</v>
      </c>
      <c r="E134">
        <v>4</v>
      </c>
      <c r="F134">
        <v>26</v>
      </c>
      <c r="G134" s="162" t="s">
        <v>6209</v>
      </c>
      <c r="H134" s="162" t="s">
        <v>6209</v>
      </c>
      <c r="I134" s="53" t="str">
        <f t="shared" si="5"/>
        <v>4. 26</v>
      </c>
      <c r="J134" s="157" t="s">
        <v>142</v>
      </c>
      <c r="K134" s="157" t="s">
        <v>141</v>
      </c>
      <c r="L134" s="83" t="s">
        <v>6172</v>
      </c>
      <c r="M134" s="165" t="s">
        <v>162</v>
      </c>
      <c r="O134" s="157" t="s">
        <v>138</v>
      </c>
      <c r="P134" s="157" t="s">
        <v>143</v>
      </c>
      <c r="Q134" s="157" t="s">
        <v>6171</v>
      </c>
      <c r="R134" s="157" t="s">
        <v>144</v>
      </c>
      <c r="W134" s="118">
        <v>2511000</v>
      </c>
      <c r="X134" s="162" t="s">
        <v>6209</v>
      </c>
    </row>
    <row r="135" spans="1:24">
      <c r="A135" s="83">
        <v>115</v>
      </c>
      <c r="B135" s="83">
        <v>106</v>
      </c>
      <c r="C135" t="s">
        <v>6586</v>
      </c>
      <c r="D135" s="159">
        <f t="shared" si="4"/>
        <v>54</v>
      </c>
      <c r="E135">
        <v>1</v>
      </c>
      <c r="F135">
        <v>14</v>
      </c>
      <c r="G135" s="162" t="s">
        <v>6264</v>
      </c>
      <c r="H135" s="162" t="s">
        <v>6264</v>
      </c>
      <c r="I135" s="53" t="str">
        <f t="shared" si="5"/>
        <v>1. 14</v>
      </c>
      <c r="J135" s="157" t="s">
        <v>142</v>
      </c>
      <c r="K135" s="157" t="s">
        <v>141</v>
      </c>
      <c r="L135" s="83" t="s">
        <v>6172</v>
      </c>
      <c r="M135" s="165" t="s">
        <v>162</v>
      </c>
      <c r="O135" s="157" t="s">
        <v>138</v>
      </c>
      <c r="P135" s="157" t="s">
        <v>143</v>
      </c>
      <c r="Q135" s="157" t="s">
        <v>6171</v>
      </c>
      <c r="R135" s="157" t="s">
        <v>144</v>
      </c>
      <c r="W135" s="118">
        <v>729000</v>
      </c>
      <c r="X135" s="162" t="s">
        <v>6264</v>
      </c>
    </row>
    <row r="136" spans="1:24">
      <c r="A136" s="83">
        <v>116</v>
      </c>
      <c r="B136" s="83">
        <v>273</v>
      </c>
      <c r="C136" t="s">
        <v>7851</v>
      </c>
      <c r="D136" s="159">
        <f t="shared" si="4"/>
        <v>67</v>
      </c>
      <c r="E136">
        <v>1</v>
      </c>
      <c r="F136">
        <v>27</v>
      </c>
      <c r="G136" s="162" t="s">
        <v>6262</v>
      </c>
      <c r="H136" s="162" t="s">
        <v>6262</v>
      </c>
      <c r="I136" s="53" t="str">
        <f t="shared" si="5"/>
        <v>1. 27</v>
      </c>
      <c r="J136" s="157" t="s">
        <v>142</v>
      </c>
      <c r="K136" s="157" t="s">
        <v>141</v>
      </c>
      <c r="L136" s="83" t="s">
        <v>6172</v>
      </c>
      <c r="M136" s="165" t="s">
        <v>162</v>
      </c>
      <c r="O136" s="157" t="s">
        <v>138</v>
      </c>
      <c r="P136" s="157" t="s">
        <v>143</v>
      </c>
      <c r="Q136" s="157" t="s">
        <v>6171</v>
      </c>
      <c r="R136" s="157" t="s">
        <v>144</v>
      </c>
      <c r="W136" s="118">
        <v>904500</v>
      </c>
      <c r="X136" s="162" t="s">
        <v>6262</v>
      </c>
    </row>
    <row r="137" spans="1:24">
      <c r="A137" s="83">
        <v>116</v>
      </c>
      <c r="B137" s="83">
        <v>103</v>
      </c>
      <c r="C137" t="s">
        <v>7859</v>
      </c>
      <c r="D137" s="159">
        <f t="shared" si="4"/>
        <v>120</v>
      </c>
      <c r="E137">
        <v>3</v>
      </c>
      <c r="F137">
        <v>0</v>
      </c>
      <c r="G137" s="162" t="s">
        <v>6240</v>
      </c>
      <c r="H137" s="162" t="s">
        <v>6240</v>
      </c>
      <c r="I137" s="53" t="str">
        <f t="shared" si="5"/>
        <v>3. 0</v>
      </c>
      <c r="J137" s="157" t="s">
        <v>142</v>
      </c>
      <c r="K137" s="157" t="s">
        <v>141</v>
      </c>
      <c r="L137" s="83" t="s">
        <v>6172</v>
      </c>
      <c r="M137" s="165" t="s">
        <v>162</v>
      </c>
      <c r="O137" s="157" t="s">
        <v>138</v>
      </c>
      <c r="P137" s="157" t="s">
        <v>143</v>
      </c>
      <c r="Q137" s="157" t="s">
        <v>6171</v>
      </c>
      <c r="R137" s="157" t="s">
        <v>144</v>
      </c>
      <c r="W137" s="118">
        <v>1620000</v>
      </c>
      <c r="X137" s="162" t="s">
        <v>6240</v>
      </c>
    </row>
    <row r="138" spans="1:24">
      <c r="A138" s="83">
        <v>116</v>
      </c>
      <c r="B138" s="83">
        <v>103</v>
      </c>
      <c r="C138" t="s">
        <v>7843</v>
      </c>
      <c r="D138" s="159">
        <f t="shared" si="4"/>
        <v>90</v>
      </c>
      <c r="E138">
        <v>2</v>
      </c>
      <c r="F138">
        <v>10</v>
      </c>
      <c r="G138" s="162" t="s">
        <v>6265</v>
      </c>
      <c r="H138" s="162" t="s">
        <v>6265</v>
      </c>
      <c r="I138" s="53" t="str">
        <f t="shared" si="5"/>
        <v>2. 10</v>
      </c>
      <c r="J138" s="157" t="s">
        <v>142</v>
      </c>
      <c r="K138" s="157" t="s">
        <v>141</v>
      </c>
      <c r="L138" s="83" t="s">
        <v>6172</v>
      </c>
      <c r="M138" s="165" t="s">
        <v>162</v>
      </c>
      <c r="O138" s="157" t="s">
        <v>138</v>
      </c>
      <c r="P138" s="157" t="s">
        <v>143</v>
      </c>
      <c r="Q138" s="157" t="s">
        <v>6171</v>
      </c>
      <c r="R138" s="157" t="s">
        <v>144</v>
      </c>
      <c r="W138" s="118">
        <v>1215000</v>
      </c>
      <c r="X138" s="162" t="s">
        <v>6265</v>
      </c>
    </row>
    <row r="139" spans="1:24">
      <c r="A139" s="83">
        <v>118</v>
      </c>
      <c r="B139" s="83">
        <v>47</v>
      </c>
      <c r="C139" t="s">
        <v>7894</v>
      </c>
      <c r="D139" s="159">
        <f t="shared" si="4"/>
        <v>230</v>
      </c>
      <c r="E139">
        <v>5</v>
      </c>
      <c r="F139">
        <v>30</v>
      </c>
      <c r="G139" s="162" t="s">
        <v>6266</v>
      </c>
      <c r="H139" s="162" t="s">
        <v>6266</v>
      </c>
      <c r="I139" s="53" t="str">
        <f t="shared" si="5"/>
        <v>5. 30</v>
      </c>
      <c r="J139" s="157" t="s">
        <v>142</v>
      </c>
      <c r="K139" s="157" t="s">
        <v>141</v>
      </c>
      <c r="L139" s="83" t="s">
        <v>6172</v>
      </c>
      <c r="M139" s="165" t="s">
        <v>162</v>
      </c>
      <c r="O139" s="157" t="s">
        <v>138</v>
      </c>
      <c r="P139" s="157" t="s">
        <v>143</v>
      </c>
      <c r="Q139" s="157" t="s">
        <v>6171</v>
      </c>
      <c r="R139" s="157" t="s">
        <v>144</v>
      </c>
      <c r="W139" s="118">
        <v>3105000</v>
      </c>
      <c r="X139" s="162" t="s">
        <v>6266</v>
      </c>
    </row>
    <row r="140" spans="1:24">
      <c r="A140" s="83">
        <v>118</v>
      </c>
      <c r="B140" s="83">
        <v>47</v>
      </c>
      <c r="C140" t="s">
        <v>7895</v>
      </c>
      <c r="D140" s="159">
        <f t="shared" si="4"/>
        <v>120</v>
      </c>
      <c r="E140">
        <v>3</v>
      </c>
      <c r="F140">
        <v>0</v>
      </c>
      <c r="G140" s="162" t="s">
        <v>6240</v>
      </c>
      <c r="H140" s="162" t="s">
        <v>6240</v>
      </c>
      <c r="I140" s="53" t="str">
        <f t="shared" si="5"/>
        <v>3. 0</v>
      </c>
      <c r="J140" s="157" t="s">
        <v>142</v>
      </c>
      <c r="K140" s="157" t="s">
        <v>141</v>
      </c>
      <c r="L140" s="83" t="s">
        <v>6172</v>
      </c>
      <c r="M140" s="165" t="s">
        <v>162</v>
      </c>
      <c r="O140" s="157" t="s">
        <v>138</v>
      </c>
      <c r="P140" s="157" t="s">
        <v>143</v>
      </c>
      <c r="Q140" s="157" t="s">
        <v>6171</v>
      </c>
      <c r="R140" s="157" t="s">
        <v>144</v>
      </c>
      <c r="W140" s="118">
        <v>1620000</v>
      </c>
      <c r="X140" s="162" t="s">
        <v>6240</v>
      </c>
    </row>
    <row r="141" spans="1:24">
      <c r="A141" s="83">
        <v>118</v>
      </c>
      <c r="B141" s="83">
        <v>47</v>
      </c>
      <c r="C141" t="s">
        <v>7895</v>
      </c>
      <c r="D141" s="159">
        <f t="shared" si="4"/>
        <v>12</v>
      </c>
      <c r="E141">
        <v>0</v>
      </c>
      <c r="F141">
        <v>12</v>
      </c>
      <c r="G141" s="162" t="s">
        <v>6190</v>
      </c>
      <c r="H141" s="162" t="s">
        <v>6190</v>
      </c>
      <c r="I141" s="53" t="str">
        <f t="shared" si="5"/>
        <v>0. 12</v>
      </c>
      <c r="J141" s="157" t="s">
        <v>142</v>
      </c>
      <c r="K141" s="157" t="s">
        <v>141</v>
      </c>
      <c r="L141" s="83" t="s">
        <v>6172</v>
      </c>
      <c r="M141" s="165" t="s">
        <v>162</v>
      </c>
      <c r="O141" s="157" t="s">
        <v>138</v>
      </c>
      <c r="P141" s="157" t="s">
        <v>143</v>
      </c>
      <c r="Q141" s="157" t="s">
        <v>6171</v>
      </c>
      <c r="R141" s="157" t="s">
        <v>144</v>
      </c>
      <c r="W141" s="118">
        <v>162000</v>
      </c>
      <c r="X141" s="162" t="s">
        <v>6190</v>
      </c>
    </row>
    <row r="142" spans="1:24">
      <c r="A142" s="83">
        <v>121</v>
      </c>
      <c r="B142" s="83">
        <v>121</v>
      </c>
      <c r="C142" t="s">
        <v>6586</v>
      </c>
      <c r="D142" s="159">
        <f t="shared" si="4"/>
        <v>76</v>
      </c>
      <c r="E142">
        <v>1</v>
      </c>
      <c r="F142">
        <v>36</v>
      </c>
      <c r="G142" s="162" t="s">
        <v>6267</v>
      </c>
      <c r="H142" s="162" t="s">
        <v>6267</v>
      </c>
      <c r="I142" s="53" t="str">
        <f t="shared" si="5"/>
        <v>1. 36</v>
      </c>
      <c r="J142" s="157" t="s">
        <v>142</v>
      </c>
      <c r="K142" s="157" t="s">
        <v>141</v>
      </c>
      <c r="L142" s="83" t="s">
        <v>6172</v>
      </c>
      <c r="M142" s="165" t="s">
        <v>162</v>
      </c>
      <c r="O142" s="157" t="s">
        <v>138</v>
      </c>
      <c r="P142" s="157" t="s">
        <v>143</v>
      </c>
      <c r="Q142" s="157" t="s">
        <v>6171</v>
      </c>
      <c r="R142" s="157" t="s">
        <v>144</v>
      </c>
      <c r="W142" s="118">
        <v>0</v>
      </c>
      <c r="X142" s="162" t="s">
        <v>6267</v>
      </c>
    </row>
    <row r="143" spans="1:24">
      <c r="A143" s="83">
        <v>121</v>
      </c>
      <c r="B143" s="83">
        <v>121</v>
      </c>
      <c r="C143" t="s">
        <v>6586</v>
      </c>
      <c r="D143" s="159">
        <f t="shared" si="4"/>
        <v>153</v>
      </c>
      <c r="E143">
        <v>3</v>
      </c>
      <c r="F143">
        <v>33</v>
      </c>
      <c r="G143" s="162" t="s">
        <v>6261</v>
      </c>
      <c r="H143" s="162" t="s">
        <v>6261</v>
      </c>
      <c r="I143" s="53" t="str">
        <f t="shared" si="5"/>
        <v>3. 33</v>
      </c>
      <c r="J143" s="157" t="s">
        <v>142</v>
      </c>
      <c r="K143" s="157" t="s">
        <v>141</v>
      </c>
      <c r="L143" s="83" t="s">
        <v>6172</v>
      </c>
      <c r="M143" s="165" t="s">
        <v>162</v>
      </c>
      <c r="O143" s="157" t="s">
        <v>138</v>
      </c>
      <c r="P143" s="157" t="s">
        <v>143</v>
      </c>
      <c r="Q143" s="157" t="s">
        <v>6171</v>
      </c>
      <c r="R143" s="157" t="s">
        <v>144</v>
      </c>
      <c r="W143" s="118">
        <v>2065500</v>
      </c>
      <c r="X143" s="162" t="s">
        <v>6261</v>
      </c>
    </row>
    <row r="144" spans="1:24">
      <c r="A144" s="83">
        <v>121</v>
      </c>
      <c r="B144" s="83">
        <v>21</v>
      </c>
      <c r="C144" t="s">
        <v>7850</v>
      </c>
      <c r="D144" s="159">
        <f t="shared" si="4"/>
        <v>91</v>
      </c>
      <c r="E144">
        <v>2</v>
      </c>
      <c r="F144">
        <v>11</v>
      </c>
      <c r="G144" s="162" t="s">
        <v>6268</v>
      </c>
      <c r="H144" s="162" t="s">
        <v>6268</v>
      </c>
      <c r="I144" s="53" t="str">
        <f t="shared" si="5"/>
        <v>2. 11</v>
      </c>
      <c r="J144" s="157" t="s">
        <v>142</v>
      </c>
      <c r="K144" s="157" t="s">
        <v>141</v>
      </c>
      <c r="L144" s="83" t="s">
        <v>6172</v>
      </c>
      <c r="M144" s="165" t="s">
        <v>162</v>
      </c>
      <c r="O144" s="157" t="s">
        <v>138</v>
      </c>
      <c r="P144" s="157" t="s">
        <v>143</v>
      </c>
      <c r="Q144" s="157" t="s">
        <v>6171</v>
      </c>
      <c r="R144" s="157" t="s">
        <v>144</v>
      </c>
      <c r="W144" s="118">
        <v>1228500</v>
      </c>
      <c r="X144" s="162" t="s">
        <v>6268</v>
      </c>
    </row>
    <row r="145" spans="1:24">
      <c r="A145" s="83">
        <v>122</v>
      </c>
      <c r="B145" s="83">
        <v>462</v>
      </c>
      <c r="C145" t="s">
        <v>7887</v>
      </c>
      <c r="D145" s="159">
        <f t="shared" si="4"/>
        <v>40</v>
      </c>
      <c r="E145">
        <v>1</v>
      </c>
      <c r="F145">
        <v>0</v>
      </c>
      <c r="G145" s="162" t="s">
        <v>6242</v>
      </c>
      <c r="H145" s="162" t="s">
        <v>6242</v>
      </c>
      <c r="I145" s="53" t="str">
        <f t="shared" si="5"/>
        <v>1. 0</v>
      </c>
      <c r="J145" s="157" t="s">
        <v>142</v>
      </c>
      <c r="K145" s="157" t="s">
        <v>141</v>
      </c>
      <c r="L145" s="83" t="s">
        <v>6172</v>
      </c>
      <c r="M145" s="165" t="s">
        <v>162</v>
      </c>
      <c r="O145" s="157" t="s">
        <v>138</v>
      </c>
      <c r="P145" s="157" t="s">
        <v>143</v>
      </c>
      <c r="Q145" s="157" t="s">
        <v>6171</v>
      </c>
      <c r="R145" s="157" t="s">
        <v>144</v>
      </c>
      <c r="W145" s="118">
        <v>540000</v>
      </c>
      <c r="X145" s="162" t="s">
        <v>6242</v>
      </c>
    </row>
    <row r="146" spans="1:24">
      <c r="A146" s="83">
        <v>124</v>
      </c>
      <c r="B146" s="83">
        <v>462</v>
      </c>
      <c r="C146" t="s">
        <v>7871</v>
      </c>
      <c r="D146" s="159">
        <f t="shared" si="4"/>
        <v>93</v>
      </c>
      <c r="E146">
        <v>2</v>
      </c>
      <c r="F146">
        <v>13</v>
      </c>
      <c r="G146" s="162" t="s">
        <v>6269</v>
      </c>
      <c r="H146" s="162" t="s">
        <v>6269</v>
      </c>
      <c r="I146" s="53" t="str">
        <f t="shared" si="5"/>
        <v>2. 13</v>
      </c>
      <c r="J146" s="157" t="s">
        <v>142</v>
      </c>
      <c r="K146" s="157" t="s">
        <v>141</v>
      </c>
      <c r="L146" s="83" t="s">
        <v>6172</v>
      </c>
      <c r="M146" s="165" t="s">
        <v>162</v>
      </c>
      <c r="O146" s="157" t="s">
        <v>138</v>
      </c>
      <c r="P146" s="157" t="s">
        <v>143</v>
      </c>
      <c r="Q146" s="157" t="s">
        <v>6171</v>
      </c>
      <c r="R146" s="157" t="s">
        <v>144</v>
      </c>
      <c r="W146" s="118">
        <v>621000</v>
      </c>
      <c r="X146" s="162" t="s">
        <v>6269</v>
      </c>
    </row>
    <row r="147" spans="1:24">
      <c r="A147" s="83">
        <v>126</v>
      </c>
      <c r="B147" s="83">
        <v>36</v>
      </c>
      <c r="C147" t="s">
        <v>7885</v>
      </c>
      <c r="D147" s="159">
        <f t="shared" si="4"/>
        <v>66</v>
      </c>
      <c r="E147">
        <v>1</v>
      </c>
      <c r="F147">
        <v>26</v>
      </c>
      <c r="G147" s="162" t="s">
        <v>6175</v>
      </c>
      <c r="H147" s="162" t="s">
        <v>6175</v>
      </c>
      <c r="I147" s="53" t="str">
        <f t="shared" si="5"/>
        <v>1. 26</v>
      </c>
      <c r="J147" s="157" t="s">
        <v>142</v>
      </c>
      <c r="K147" s="157" t="s">
        <v>141</v>
      </c>
      <c r="L147" s="83" t="s">
        <v>6172</v>
      </c>
      <c r="M147" s="165" t="s">
        <v>6537</v>
      </c>
      <c r="O147" s="157" t="s">
        <v>138</v>
      </c>
      <c r="P147" s="157" t="s">
        <v>143</v>
      </c>
      <c r="Q147" s="157" t="s">
        <v>6171</v>
      </c>
      <c r="R147" s="157" t="s">
        <v>144</v>
      </c>
      <c r="W147" s="118">
        <v>891000</v>
      </c>
      <c r="X147" s="162" t="s">
        <v>6175</v>
      </c>
    </row>
    <row r="148" spans="1:24">
      <c r="A148" s="83">
        <v>127</v>
      </c>
      <c r="B148" s="83">
        <v>6</v>
      </c>
      <c r="C148" t="s">
        <v>7896</v>
      </c>
      <c r="D148" s="159">
        <f t="shared" si="4"/>
        <v>50</v>
      </c>
      <c r="E148">
        <v>1</v>
      </c>
      <c r="F148">
        <v>10</v>
      </c>
      <c r="G148" s="162" t="s">
        <v>6195</v>
      </c>
      <c r="H148" s="162" t="s">
        <v>6195</v>
      </c>
      <c r="I148" s="53" t="str">
        <f t="shared" si="5"/>
        <v>1. 10</v>
      </c>
      <c r="J148" s="157" t="s">
        <v>142</v>
      </c>
      <c r="K148" s="157" t="s">
        <v>141</v>
      </c>
      <c r="L148" s="83" t="s">
        <v>6172</v>
      </c>
      <c r="M148" s="165" t="s">
        <v>6537</v>
      </c>
      <c r="O148" s="157" t="s">
        <v>138</v>
      </c>
      <c r="P148" s="157" t="s">
        <v>143</v>
      </c>
      <c r="Q148" s="157" t="s">
        <v>6171</v>
      </c>
      <c r="R148" s="157" t="s">
        <v>144</v>
      </c>
      <c r="W148" s="118">
        <v>1755000</v>
      </c>
      <c r="X148" s="162" t="s">
        <v>6195</v>
      </c>
    </row>
    <row r="149" spans="1:24">
      <c r="A149" s="83">
        <v>127</v>
      </c>
      <c r="B149" s="83">
        <v>6</v>
      </c>
      <c r="C149" t="s">
        <v>7897</v>
      </c>
      <c r="D149" s="159">
        <f t="shared" si="4"/>
        <v>80</v>
      </c>
      <c r="E149">
        <v>2</v>
      </c>
      <c r="F149">
        <v>0</v>
      </c>
      <c r="G149" s="162" t="s">
        <v>6228</v>
      </c>
      <c r="H149" s="162" t="s">
        <v>6228</v>
      </c>
      <c r="I149" s="53" t="str">
        <f t="shared" si="5"/>
        <v>2. 0</v>
      </c>
      <c r="J149" s="157" t="s">
        <v>142</v>
      </c>
      <c r="K149" s="157" t="s">
        <v>141</v>
      </c>
      <c r="L149" s="83" t="s">
        <v>6172</v>
      </c>
      <c r="M149" s="165" t="s">
        <v>6537</v>
      </c>
      <c r="O149" s="157" t="s">
        <v>138</v>
      </c>
      <c r="P149" s="157" t="s">
        <v>143</v>
      </c>
      <c r="Q149" s="157" t="s">
        <v>6171</v>
      </c>
      <c r="R149" s="157" t="s">
        <v>144</v>
      </c>
      <c r="W149" s="118">
        <v>0</v>
      </c>
      <c r="X149" s="162" t="s">
        <v>6228</v>
      </c>
    </row>
    <row r="150" spans="1:24">
      <c r="A150" s="83">
        <v>133</v>
      </c>
      <c r="B150" s="83">
        <v>237</v>
      </c>
      <c r="C150" t="s">
        <v>7851</v>
      </c>
      <c r="D150" s="159">
        <f t="shared" si="4"/>
        <v>89</v>
      </c>
      <c r="E150">
        <v>2</v>
      </c>
      <c r="F150">
        <v>9</v>
      </c>
      <c r="G150" s="162" t="s">
        <v>6270</v>
      </c>
      <c r="H150" s="162" t="s">
        <v>6270</v>
      </c>
      <c r="I150" s="53" t="str">
        <f t="shared" si="5"/>
        <v>2. 9</v>
      </c>
      <c r="J150" s="157" t="s">
        <v>142</v>
      </c>
      <c r="K150" s="157" t="s">
        <v>141</v>
      </c>
      <c r="L150" s="83" t="s">
        <v>6172</v>
      </c>
      <c r="M150" s="165" t="s">
        <v>162</v>
      </c>
      <c r="O150" s="157" t="s">
        <v>138</v>
      </c>
      <c r="P150" s="157" t="s">
        <v>143</v>
      </c>
      <c r="Q150" s="157" t="s">
        <v>6171</v>
      </c>
      <c r="R150" s="157" t="s">
        <v>144</v>
      </c>
      <c r="W150" s="118">
        <v>297000</v>
      </c>
      <c r="X150" s="162" t="s">
        <v>6270</v>
      </c>
    </row>
    <row r="151" spans="1:24">
      <c r="A151" s="83">
        <v>133</v>
      </c>
      <c r="B151" s="83">
        <v>127</v>
      </c>
      <c r="C151" t="s">
        <v>7852</v>
      </c>
      <c r="D151" s="159">
        <f t="shared" si="4"/>
        <v>135</v>
      </c>
      <c r="E151">
        <v>3</v>
      </c>
      <c r="F151">
        <v>15</v>
      </c>
      <c r="G151" s="162" t="s">
        <v>6271</v>
      </c>
      <c r="H151" s="162" t="s">
        <v>6271</v>
      </c>
      <c r="I151" s="53" t="str">
        <f t="shared" si="5"/>
        <v>3. 15</v>
      </c>
      <c r="J151" s="157" t="s">
        <v>142</v>
      </c>
      <c r="K151" s="157" t="s">
        <v>141</v>
      </c>
      <c r="L151" s="83" t="s">
        <v>6172</v>
      </c>
      <c r="M151" s="165" t="s">
        <v>162</v>
      </c>
      <c r="O151" s="157" t="s">
        <v>138</v>
      </c>
      <c r="P151" s="157" t="s">
        <v>143</v>
      </c>
      <c r="Q151" s="157" t="s">
        <v>6171</v>
      </c>
      <c r="R151" s="157" t="s">
        <v>144</v>
      </c>
      <c r="W151" s="118">
        <v>445500</v>
      </c>
      <c r="X151" s="162" t="s">
        <v>6271</v>
      </c>
    </row>
    <row r="152" spans="1:24">
      <c r="A152" s="83">
        <v>133</v>
      </c>
      <c r="B152" s="83">
        <v>239</v>
      </c>
      <c r="C152" t="s">
        <v>7857</v>
      </c>
      <c r="D152" s="159">
        <f t="shared" si="4"/>
        <v>124</v>
      </c>
      <c r="E152">
        <v>3</v>
      </c>
      <c r="F152">
        <v>4</v>
      </c>
      <c r="G152" s="162" t="s">
        <v>6272</v>
      </c>
      <c r="H152" s="162" t="s">
        <v>6272</v>
      </c>
      <c r="I152" s="53" t="str">
        <f t="shared" si="5"/>
        <v>3. 4</v>
      </c>
      <c r="J152" s="157" t="s">
        <v>142</v>
      </c>
      <c r="K152" s="157" t="s">
        <v>141</v>
      </c>
      <c r="L152" s="83" t="s">
        <v>6172</v>
      </c>
      <c r="M152" s="165" t="s">
        <v>162</v>
      </c>
      <c r="O152" s="157" t="s">
        <v>138</v>
      </c>
      <c r="P152" s="157" t="s">
        <v>143</v>
      </c>
      <c r="Q152" s="157" t="s">
        <v>6171</v>
      </c>
      <c r="R152" s="157" t="s">
        <v>144</v>
      </c>
      <c r="W152" s="118">
        <v>418500</v>
      </c>
      <c r="X152" s="162" t="s">
        <v>6272</v>
      </c>
    </row>
    <row r="153" spans="1:24">
      <c r="A153" s="83">
        <v>133</v>
      </c>
      <c r="B153" s="83">
        <v>240</v>
      </c>
      <c r="C153" t="s">
        <v>6579</v>
      </c>
      <c r="D153" s="159">
        <f t="shared" si="4"/>
        <v>84</v>
      </c>
      <c r="E153">
        <v>2</v>
      </c>
      <c r="F153">
        <v>4</v>
      </c>
      <c r="G153" s="162" t="s">
        <v>6273</v>
      </c>
      <c r="H153" s="162" t="s">
        <v>6273</v>
      </c>
      <c r="I153" s="53" t="str">
        <f t="shared" si="5"/>
        <v>2. 4</v>
      </c>
      <c r="J153" s="157" t="s">
        <v>142</v>
      </c>
      <c r="K153" s="157" t="s">
        <v>141</v>
      </c>
      <c r="L153" s="83" t="s">
        <v>6172</v>
      </c>
      <c r="M153" s="165" t="s">
        <v>162</v>
      </c>
      <c r="O153" s="157" t="s">
        <v>138</v>
      </c>
      <c r="P153" s="157" t="s">
        <v>143</v>
      </c>
      <c r="Q153" s="157" t="s">
        <v>6171</v>
      </c>
      <c r="R153" s="157" t="s">
        <v>144</v>
      </c>
      <c r="W153" s="118">
        <v>283500</v>
      </c>
      <c r="X153" s="162" t="s">
        <v>6273</v>
      </c>
    </row>
    <row r="154" spans="1:24">
      <c r="A154" s="83">
        <v>133</v>
      </c>
      <c r="B154" s="83">
        <v>240</v>
      </c>
      <c r="C154" t="s">
        <v>7843</v>
      </c>
      <c r="D154" s="159">
        <f t="shared" si="4"/>
        <v>79</v>
      </c>
      <c r="E154">
        <v>1</v>
      </c>
      <c r="F154">
        <v>39</v>
      </c>
      <c r="G154" s="162" t="s">
        <v>6202</v>
      </c>
      <c r="H154" s="162" t="s">
        <v>6202</v>
      </c>
      <c r="I154" s="53" t="str">
        <f t="shared" si="5"/>
        <v>1. 39</v>
      </c>
      <c r="J154" s="157" t="s">
        <v>142</v>
      </c>
      <c r="K154" s="157" t="s">
        <v>141</v>
      </c>
      <c r="L154" s="83" t="s">
        <v>6172</v>
      </c>
      <c r="M154" s="165" t="s">
        <v>162</v>
      </c>
      <c r="O154" s="157" t="s">
        <v>138</v>
      </c>
      <c r="P154" s="157" t="s">
        <v>143</v>
      </c>
      <c r="Q154" s="157" t="s">
        <v>6171</v>
      </c>
      <c r="R154" s="157" t="s">
        <v>144</v>
      </c>
      <c r="W154" s="118">
        <v>256500</v>
      </c>
      <c r="X154" s="162" t="s">
        <v>6202</v>
      </c>
    </row>
    <row r="155" spans="1:24">
      <c r="A155" s="83">
        <v>133</v>
      </c>
      <c r="B155" s="83">
        <v>501</v>
      </c>
      <c r="C155" t="s">
        <v>7843</v>
      </c>
      <c r="D155" s="159">
        <f t="shared" si="4"/>
        <v>140</v>
      </c>
      <c r="E155">
        <v>3</v>
      </c>
      <c r="F155">
        <v>20</v>
      </c>
      <c r="G155" s="162" t="s">
        <v>6251</v>
      </c>
      <c r="H155" s="162" t="s">
        <v>6251</v>
      </c>
      <c r="I155" s="53" t="str">
        <f t="shared" si="5"/>
        <v>3. 20</v>
      </c>
      <c r="J155" s="157" t="s">
        <v>142</v>
      </c>
      <c r="K155" s="157" t="s">
        <v>141</v>
      </c>
      <c r="L155" s="83" t="s">
        <v>6172</v>
      </c>
      <c r="M155" s="165" t="s">
        <v>162</v>
      </c>
      <c r="O155" s="157" t="s">
        <v>138</v>
      </c>
      <c r="P155" s="157" t="s">
        <v>143</v>
      </c>
      <c r="Q155" s="157" t="s">
        <v>6171</v>
      </c>
      <c r="R155" s="157" t="s">
        <v>144</v>
      </c>
      <c r="W155" s="118">
        <v>472500</v>
      </c>
      <c r="X155" s="162" t="s">
        <v>6251</v>
      </c>
    </row>
    <row r="156" spans="1:24">
      <c r="A156" s="83">
        <v>133</v>
      </c>
      <c r="B156" s="83">
        <v>502</v>
      </c>
      <c r="C156" t="s">
        <v>7843</v>
      </c>
      <c r="D156" s="159">
        <f t="shared" si="4"/>
        <v>67</v>
      </c>
      <c r="E156">
        <v>1</v>
      </c>
      <c r="F156">
        <v>27</v>
      </c>
      <c r="G156" s="162" t="s">
        <v>6262</v>
      </c>
      <c r="H156" s="162" t="s">
        <v>6262</v>
      </c>
      <c r="I156" s="53" t="str">
        <f t="shared" si="5"/>
        <v>1. 27</v>
      </c>
      <c r="J156" s="157" t="s">
        <v>142</v>
      </c>
      <c r="K156" s="157" t="s">
        <v>141</v>
      </c>
      <c r="L156" s="83" t="s">
        <v>6172</v>
      </c>
      <c r="M156" s="165" t="s">
        <v>162</v>
      </c>
      <c r="O156" s="157" t="s">
        <v>138</v>
      </c>
      <c r="P156" s="157" t="s">
        <v>143</v>
      </c>
      <c r="Q156" s="157" t="s">
        <v>6171</v>
      </c>
      <c r="R156" s="157" t="s">
        <v>144</v>
      </c>
      <c r="W156" s="118">
        <v>216000</v>
      </c>
      <c r="X156" s="162" t="s">
        <v>6262</v>
      </c>
    </row>
    <row r="157" spans="1:24">
      <c r="A157" s="83">
        <v>133</v>
      </c>
      <c r="B157" s="83">
        <v>127</v>
      </c>
      <c r="C157" t="s">
        <v>7835</v>
      </c>
      <c r="D157" s="159">
        <f t="shared" si="4"/>
        <v>135</v>
      </c>
      <c r="E157">
        <v>3</v>
      </c>
      <c r="F157">
        <v>15</v>
      </c>
      <c r="G157" s="162" t="s">
        <v>6271</v>
      </c>
      <c r="H157" s="162" t="s">
        <v>6271</v>
      </c>
      <c r="I157" s="53" t="str">
        <f t="shared" si="5"/>
        <v>3. 15</v>
      </c>
      <c r="J157" s="157" t="s">
        <v>142</v>
      </c>
      <c r="K157" s="157" t="s">
        <v>141</v>
      </c>
      <c r="L157" s="83" t="s">
        <v>6172</v>
      </c>
      <c r="M157" s="165" t="s">
        <v>162</v>
      </c>
      <c r="O157" s="157" t="s">
        <v>138</v>
      </c>
      <c r="P157" s="157" t="s">
        <v>143</v>
      </c>
      <c r="Q157" s="157" t="s">
        <v>6171</v>
      </c>
      <c r="R157" s="157" t="s">
        <v>144</v>
      </c>
      <c r="W157" s="118">
        <v>607500</v>
      </c>
      <c r="X157" s="162" t="s">
        <v>6271</v>
      </c>
    </row>
    <row r="158" spans="1:24">
      <c r="A158" s="83">
        <v>133</v>
      </c>
      <c r="B158" s="83">
        <v>127</v>
      </c>
      <c r="C158" t="s">
        <v>7835</v>
      </c>
      <c r="D158" s="159">
        <f t="shared" si="4"/>
        <v>135</v>
      </c>
      <c r="E158">
        <v>3</v>
      </c>
      <c r="F158">
        <v>15</v>
      </c>
      <c r="G158" s="162" t="s">
        <v>6271</v>
      </c>
      <c r="H158" s="162" t="s">
        <v>6271</v>
      </c>
      <c r="I158" s="53" t="str">
        <f t="shared" si="5"/>
        <v>3. 15</v>
      </c>
      <c r="J158" s="157" t="s">
        <v>142</v>
      </c>
      <c r="K158" s="157" t="s">
        <v>141</v>
      </c>
      <c r="L158" s="83" t="s">
        <v>6172</v>
      </c>
      <c r="M158" s="165" t="s">
        <v>162</v>
      </c>
      <c r="O158" s="157" t="s">
        <v>138</v>
      </c>
      <c r="P158" s="157" t="s">
        <v>143</v>
      </c>
      <c r="Q158" s="157" t="s">
        <v>6171</v>
      </c>
      <c r="R158" s="157" t="s">
        <v>144</v>
      </c>
      <c r="W158" s="118">
        <v>1822500</v>
      </c>
      <c r="X158" s="162" t="s">
        <v>6271</v>
      </c>
    </row>
    <row r="159" spans="1:24">
      <c r="A159" s="83">
        <v>134</v>
      </c>
      <c r="B159" s="83">
        <v>237</v>
      </c>
      <c r="C159" t="s">
        <v>7851</v>
      </c>
      <c r="D159" s="159">
        <f t="shared" si="4"/>
        <v>89</v>
      </c>
      <c r="E159">
        <v>2</v>
      </c>
      <c r="F159">
        <v>9</v>
      </c>
      <c r="G159" s="162" t="s">
        <v>6270</v>
      </c>
      <c r="H159" s="162" t="s">
        <v>6270</v>
      </c>
      <c r="I159" s="53" t="str">
        <f t="shared" si="5"/>
        <v>2. 9</v>
      </c>
      <c r="J159" s="157" t="s">
        <v>142</v>
      </c>
      <c r="K159" s="157" t="s">
        <v>141</v>
      </c>
      <c r="L159" s="83" t="s">
        <v>6172</v>
      </c>
      <c r="M159" s="165" t="s">
        <v>162</v>
      </c>
      <c r="O159" s="157" t="s">
        <v>138</v>
      </c>
      <c r="P159" s="157" t="s">
        <v>143</v>
      </c>
      <c r="Q159" s="157" t="s">
        <v>6171</v>
      </c>
      <c r="R159" s="157" t="s">
        <v>144</v>
      </c>
      <c r="W159" s="118">
        <v>297000</v>
      </c>
      <c r="X159" s="162" t="s">
        <v>6270</v>
      </c>
    </row>
    <row r="160" spans="1:24">
      <c r="A160" s="83">
        <v>134</v>
      </c>
      <c r="B160" s="83">
        <v>127</v>
      </c>
      <c r="C160" t="s">
        <v>7835</v>
      </c>
      <c r="D160" s="159">
        <f t="shared" si="4"/>
        <v>135</v>
      </c>
      <c r="E160">
        <v>3</v>
      </c>
      <c r="F160">
        <v>15</v>
      </c>
      <c r="G160" s="162" t="s">
        <v>6271</v>
      </c>
      <c r="H160" s="162" t="s">
        <v>6271</v>
      </c>
      <c r="I160" s="53" t="str">
        <f t="shared" si="5"/>
        <v>3. 15</v>
      </c>
      <c r="J160" s="157" t="s">
        <v>142</v>
      </c>
      <c r="K160" s="157" t="s">
        <v>141</v>
      </c>
      <c r="L160" s="83" t="s">
        <v>6172</v>
      </c>
      <c r="M160" s="165" t="s">
        <v>162</v>
      </c>
      <c r="O160" s="157" t="s">
        <v>138</v>
      </c>
      <c r="P160" s="157" t="s">
        <v>143</v>
      </c>
      <c r="Q160" s="157" t="s">
        <v>6171</v>
      </c>
      <c r="R160" s="157" t="s">
        <v>144</v>
      </c>
      <c r="W160" s="118">
        <v>445500</v>
      </c>
      <c r="X160" s="162" t="s">
        <v>6271</v>
      </c>
    </row>
    <row r="161" spans="1:24">
      <c r="A161" s="83">
        <v>134</v>
      </c>
      <c r="B161" s="83">
        <v>329</v>
      </c>
      <c r="C161" t="s">
        <v>7857</v>
      </c>
      <c r="D161" s="159">
        <f t="shared" si="4"/>
        <v>124</v>
      </c>
      <c r="E161">
        <v>3</v>
      </c>
      <c r="F161">
        <v>4</v>
      </c>
      <c r="G161" s="162" t="s">
        <v>6272</v>
      </c>
      <c r="H161" s="162" t="s">
        <v>6272</v>
      </c>
      <c r="I161" s="53" t="str">
        <f t="shared" si="5"/>
        <v>3. 4</v>
      </c>
      <c r="J161" s="157" t="s">
        <v>142</v>
      </c>
      <c r="K161" s="157" t="s">
        <v>141</v>
      </c>
      <c r="L161" s="83" t="s">
        <v>6172</v>
      </c>
      <c r="M161" s="165" t="s">
        <v>162</v>
      </c>
      <c r="O161" s="157" t="s">
        <v>138</v>
      </c>
      <c r="P161" s="157" t="s">
        <v>143</v>
      </c>
      <c r="Q161" s="157" t="s">
        <v>6171</v>
      </c>
      <c r="R161" s="157" t="s">
        <v>144</v>
      </c>
      <c r="W161" s="118">
        <v>418500</v>
      </c>
      <c r="X161" s="162" t="s">
        <v>6272</v>
      </c>
    </row>
    <row r="162" spans="1:24">
      <c r="A162" s="83">
        <v>134</v>
      </c>
      <c r="B162" s="83">
        <v>240</v>
      </c>
      <c r="C162" t="s">
        <v>6579</v>
      </c>
      <c r="D162" s="159">
        <f t="shared" si="4"/>
        <v>84</v>
      </c>
      <c r="E162">
        <v>2</v>
      </c>
      <c r="F162">
        <v>4</v>
      </c>
      <c r="G162" s="162" t="s">
        <v>6273</v>
      </c>
      <c r="H162" s="162" t="s">
        <v>6273</v>
      </c>
      <c r="I162" s="53" t="str">
        <f t="shared" si="5"/>
        <v>2. 4</v>
      </c>
      <c r="J162" s="157" t="s">
        <v>142</v>
      </c>
      <c r="K162" s="157" t="s">
        <v>141</v>
      </c>
      <c r="L162" s="83" t="s">
        <v>6172</v>
      </c>
      <c r="M162" s="165" t="s">
        <v>162</v>
      </c>
      <c r="O162" s="157" t="s">
        <v>138</v>
      </c>
      <c r="P162" s="157" t="s">
        <v>143</v>
      </c>
      <c r="Q162" s="157" t="s">
        <v>6171</v>
      </c>
      <c r="R162" s="157" t="s">
        <v>144</v>
      </c>
      <c r="W162" s="118">
        <v>283500</v>
      </c>
      <c r="X162" s="162" t="s">
        <v>6273</v>
      </c>
    </row>
    <row r="163" spans="1:24">
      <c r="A163" s="83">
        <v>134</v>
      </c>
      <c r="B163" s="83">
        <v>240</v>
      </c>
      <c r="C163" t="s">
        <v>7843</v>
      </c>
      <c r="D163" s="159">
        <f t="shared" si="4"/>
        <v>79</v>
      </c>
      <c r="E163">
        <v>1</v>
      </c>
      <c r="F163">
        <v>39</v>
      </c>
      <c r="G163" s="162" t="s">
        <v>6202</v>
      </c>
      <c r="H163" s="162" t="s">
        <v>6202</v>
      </c>
      <c r="I163" s="53" t="str">
        <f t="shared" si="5"/>
        <v>1. 39</v>
      </c>
      <c r="J163" s="157" t="s">
        <v>142</v>
      </c>
      <c r="K163" s="157" t="s">
        <v>141</v>
      </c>
      <c r="L163" s="83" t="s">
        <v>6172</v>
      </c>
      <c r="M163" s="165" t="s">
        <v>162</v>
      </c>
      <c r="O163" s="157" t="s">
        <v>138</v>
      </c>
      <c r="P163" s="157" t="s">
        <v>143</v>
      </c>
      <c r="Q163" s="157" t="s">
        <v>6171</v>
      </c>
      <c r="R163" s="157" t="s">
        <v>144</v>
      </c>
      <c r="W163" s="118">
        <v>256500</v>
      </c>
      <c r="X163" s="162" t="s">
        <v>6202</v>
      </c>
    </row>
    <row r="164" spans="1:24">
      <c r="A164" s="83">
        <v>134</v>
      </c>
      <c r="B164" s="83">
        <v>501</v>
      </c>
      <c r="C164" t="s">
        <v>7843</v>
      </c>
      <c r="D164" s="159">
        <f t="shared" si="4"/>
        <v>140</v>
      </c>
      <c r="E164">
        <v>3</v>
      </c>
      <c r="F164">
        <v>20</v>
      </c>
      <c r="G164" s="162" t="s">
        <v>6251</v>
      </c>
      <c r="H164" s="162" t="s">
        <v>6251</v>
      </c>
      <c r="I164" s="53" t="str">
        <f t="shared" si="5"/>
        <v>3. 20</v>
      </c>
      <c r="J164" s="157" t="s">
        <v>142</v>
      </c>
      <c r="K164" s="157" t="s">
        <v>141</v>
      </c>
      <c r="L164" s="83" t="s">
        <v>6172</v>
      </c>
      <c r="M164" s="165" t="s">
        <v>162</v>
      </c>
      <c r="O164" s="157" t="s">
        <v>138</v>
      </c>
      <c r="P164" s="157" t="s">
        <v>143</v>
      </c>
      <c r="Q164" s="157" t="s">
        <v>6171</v>
      </c>
      <c r="R164" s="157" t="s">
        <v>144</v>
      </c>
      <c r="W164" s="118">
        <v>472500</v>
      </c>
      <c r="X164" s="162" t="s">
        <v>6251</v>
      </c>
    </row>
    <row r="165" spans="1:24">
      <c r="A165" s="83">
        <v>134</v>
      </c>
      <c r="B165" s="83">
        <v>502</v>
      </c>
      <c r="C165" t="s">
        <v>7843</v>
      </c>
      <c r="D165" s="159">
        <f t="shared" si="4"/>
        <v>67</v>
      </c>
      <c r="E165">
        <v>1</v>
      </c>
      <c r="F165">
        <v>27</v>
      </c>
      <c r="G165" s="162" t="s">
        <v>6262</v>
      </c>
      <c r="H165" s="162" t="s">
        <v>6262</v>
      </c>
      <c r="I165" s="53" t="str">
        <f t="shared" si="5"/>
        <v>1. 27</v>
      </c>
      <c r="J165" s="157" t="s">
        <v>142</v>
      </c>
      <c r="K165" s="157" t="s">
        <v>141</v>
      </c>
      <c r="L165" s="83" t="s">
        <v>6172</v>
      </c>
      <c r="M165" s="165" t="s">
        <v>162</v>
      </c>
      <c r="O165" s="157" t="s">
        <v>138</v>
      </c>
      <c r="P165" s="157" t="s">
        <v>143</v>
      </c>
      <c r="Q165" s="157" t="s">
        <v>6171</v>
      </c>
      <c r="R165" s="157" t="s">
        <v>144</v>
      </c>
      <c r="W165" s="118">
        <v>216000</v>
      </c>
      <c r="X165" s="162" t="s">
        <v>6262</v>
      </c>
    </row>
    <row r="166" spans="1:24">
      <c r="A166" s="83">
        <v>136</v>
      </c>
      <c r="B166" s="83">
        <v>502</v>
      </c>
      <c r="C166" t="s">
        <v>7843</v>
      </c>
      <c r="D166" s="159">
        <f t="shared" si="4"/>
        <v>67</v>
      </c>
      <c r="E166">
        <v>1</v>
      </c>
      <c r="F166">
        <v>27</v>
      </c>
      <c r="G166" s="162" t="s">
        <v>6262</v>
      </c>
      <c r="H166" s="162" t="s">
        <v>6262</v>
      </c>
      <c r="I166" s="53" t="str">
        <f t="shared" si="5"/>
        <v>1. 27</v>
      </c>
      <c r="J166" s="157" t="s">
        <v>142</v>
      </c>
      <c r="K166" s="157" t="s">
        <v>141</v>
      </c>
      <c r="L166" s="83" t="s">
        <v>6172</v>
      </c>
      <c r="M166" s="165" t="s">
        <v>162</v>
      </c>
      <c r="O166" s="157" t="s">
        <v>138</v>
      </c>
      <c r="P166" s="157" t="s">
        <v>143</v>
      </c>
      <c r="Q166" s="157" t="s">
        <v>6171</v>
      </c>
      <c r="R166" s="157" t="s">
        <v>144</v>
      </c>
      <c r="W166" s="118">
        <v>216000</v>
      </c>
      <c r="X166" s="162" t="s">
        <v>6262</v>
      </c>
    </row>
    <row r="167" spans="1:24">
      <c r="A167" s="83">
        <v>136</v>
      </c>
      <c r="B167" s="83">
        <v>241</v>
      </c>
      <c r="C167" t="s">
        <v>7857</v>
      </c>
      <c r="D167" s="159">
        <f t="shared" si="4"/>
        <v>156</v>
      </c>
      <c r="E167">
        <v>3</v>
      </c>
      <c r="F167">
        <v>36</v>
      </c>
      <c r="G167" s="162" t="s">
        <v>6212</v>
      </c>
      <c r="H167" s="162" t="s">
        <v>6212</v>
      </c>
      <c r="I167" s="53" t="str">
        <f t="shared" si="5"/>
        <v>3. 36</v>
      </c>
      <c r="J167" s="157" t="s">
        <v>142</v>
      </c>
      <c r="K167" s="157" t="s">
        <v>141</v>
      </c>
      <c r="L167" s="83" t="s">
        <v>6172</v>
      </c>
      <c r="M167" s="165" t="s">
        <v>162</v>
      </c>
      <c r="O167" s="157" t="s">
        <v>138</v>
      </c>
      <c r="P167" s="157" t="s">
        <v>143</v>
      </c>
      <c r="Q167" s="157" t="s">
        <v>6171</v>
      </c>
      <c r="R167" s="157" t="s">
        <v>144</v>
      </c>
      <c r="W167" s="118">
        <v>2106000</v>
      </c>
      <c r="X167" s="162" t="s">
        <v>6212</v>
      </c>
    </row>
    <row r="168" spans="1:24">
      <c r="A168" s="83">
        <v>136</v>
      </c>
      <c r="B168" s="83">
        <v>237</v>
      </c>
      <c r="C168" t="s">
        <v>6579</v>
      </c>
      <c r="D168" s="159">
        <f t="shared" si="4"/>
        <v>158</v>
      </c>
      <c r="E168">
        <v>3</v>
      </c>
      <c r="F168">
        <v>38</v>
      </c>
      <c r="G168" s="162" t="s">
        <v>6274</v>
      </c>
      <c r="H168" s="162" t="s">
        <v>6274</v>
      </c>
      <c r="I168" s="53" t="str">
        <f t="shared" si="5"/>
        <v>3. 38</v>
      </c>
      <c r="J168" s="157" t="s">
        <v>142</v>
      </c>
      <c r="K168" s="157" t="s">
        <v>141</v>
      </c>
      <c r="L168" s="83" t="s">
        <v>6172</v>
      </c>
      <c r="M168" s="165" t="s">
        <v>162</v>
      </c>
      <c r="O168" s="157" t="s">
        <v>138</v>
      </c>
      <c r="P168" s="157" t="s">
        <v>143</v>
      </c>
      <c r="Q168" s="157" t="s">
        <v>6171</v>
      </c>
      <c r="R168" s="157" t="s">
        <v>144</v>
      </c>
      <c r="W168" s="118">
        <v>2133000</v>
      </c>
      <c r="X168" s="162" t="s">
        <v>6274</v>
      </c>
    </row>
    <row r="169" spans="1:24">
      <c r="A169" s="83">
        <v>136</v>
      </c>
      <c r="B169" s="83">
        <v>237</v>
      </c>
      <c r="C169" t="s">
        <v>7898</v>
      </c>
      <c r="D169" s="159">
        <f t="shared" si="4"/>
        <v>160</v>
      </c>
      <c r="E169">
        <v>4</v>
      </c>
      <c r="F169">
        <v>0</v>
      </c>
      <c r="G169" s="162" t="s">
        <v>6232</v>
      </c>
      <c r="H169" s="162" t="s">
        <v>6232</v>
      </c>
      <c r="I169" s="53" t="str">
        <f t="shared" si="5"/>
        <v>4. 0</v>
      </c>
      <c r="J169" s="157" t="s">
        <v>142</v>
      </c>
      <c r="K169" s="157" t="s">
        <v>141</v>
      </c>
      <c r="L169" s="83" t="s">
        <v>6172</v>
      </c>
      <c r="M169" s="165" t="s">
        <v>162</v>
      </c>
      <c r="O169" s="157" t="s">
        <v>138</v>
      </c>
      <c r="P169" s="157" t="s">
        <v>143</v>
      </c>
      <c r="Q169" s="157" t="s">
        <v>6171</v>
      </c>
      <c r="R169" s="157" t="s">
        <v>144</v>
      </c>
      <c r="W169" s="118">
        <v>2160000</v>
      </c>
      <c r="X169" s="162" t="s">
        <v>6232</v>
      </c>
    </row>
    <row r="170" spans="1:24">
      <c r="A170" s="83">
        <v>136</v>
      </c>
      <c r="B170" s="83">
        <v>237</v>
      </c>
      <c r="C170" t="s">
        <v>6586</v>
      </c>
      <c r="D170" s="159">
        <f t="shared" si="4"/>
        <v>204</v>
      </c>
      <c r="E170">
        <v>5</v>
      </c>
      <c r="F170">
        <v>4</v>
      </c>
      <c r="G170" s="162" t="s">
        <v>6275</v>
      </c>
      <c r="H170" s="162" t="s">
        <v>6275</v>
      </c>
      <c r="I170" s="53" t="str">
        <f t="shared" si="5"/>
        <v>5. 4</v>
      </c>
      <c r="J170" s="157" t="s">
        <v>142</v>
      </c>
      <c r="K170" s="157" t="s">
        <v>141</v>
      </c>
      <c r="L170" s="83" t="s">
        <v>6172</v>
      </c>
      <c r="M170" s="165" t="s">
        <v>162</v>
      </c>
      <c r="O170" s="157" t="s">
        <v>138</v>
      </c>
      <c r="P170" s="157" t="s">
        <v>143</v>
      </c>
      <c r="Q170" s="157" t="s">
        <v>6171</v>
      </c>
      <c r="R170" s="157" t="s">
        <v>144</v>
      </c>
      <c r="W170" s="118">
        <v>2754000</v>
      </c>
      <c r="X170" s="162" t="s">
        <v>6275</v>
      </c>
    </row>
    <row r="171" spans="1:24">
      <c r="A171" s="83">
        <v>136</v>
      </c>
      <c r="B171" s="83">
        <v>237</v>
      </c>
      <c r="C171" t="s">
        <v>6586</v>
      </c>
      <c r="D171" s="159">
        <f t="shared" si="4"/>
        <v>52</v>
      </c>
      <c r="E171">
        <v>1</v>
      </c>
      <c r="F171">
        <v>12</v>
      </c>
      <c r="G171" s="162" t="s">
        <v>6215</v>
      </c>
      <c r="H171" s="162" t="s">
        <v>6215</v>
      </c>
      <c r="I171" s="53" t="str">
        <f t="shared" si="5"/>
        <v>1. 12</v>
      </c>
      <c r="J171" s="157" t="s">
        <v>142</v>
      </c>
      <c r="K171" s="157" t="s">
        <v>141</v>
      </c>
      <c r="L171" s="83" t="s">
        <v>6172</v>
      </c>
      <c r="M171" s="165" t="s">
        <v>162</v>
      </c>
      <c r="O171" s="157" t="s">
        <v>138</v>
      </c>
      <c r="P171" s="157" t="s">
        <v>143</v>
      </c>
      <c r="Q171" s="157" t="s">
        <v>6171</v>
      </c>
      <c r="R171" s="157" t="s">
        <v>144</v>
      </c>
      <c r="W171" s="118">
        <v>702000</v>
      </c>
      <c r="X171" s="162" t="s">
        <v>6215</v>
      </c>
    </row>
    <row r="172" spans="1:24">
      <c r="A172" s="83">
        <v>136</v>
      </c>
      <c r="B172" s="83">
        <v>501</v>
      </c>
      <c r="C172" t="s">
        <v>7843</v>
      </c>
      <c r="D172" s="159">
        <f t="shared" si="4"/>
        <v>140</v>
      </c>
      <c r="E172">
        <v>3</v>
      </c>
      <c r="F172">
        <v>20</v>
      </c>
      <c r="G172" s="162" t="s">
        <v>6251</v>
      </c>
      <c r="H172" s="162" t="s">
        <v>6251</v>
      </c>
      <c r="I172" s="53" t="str">
        <f t="shared" si="5"/>
        <v>3. 20</v>
      </c>
      <c r="J172" s="157" t="s">
        <v>142</v>
      </c>
      <c r="K172" s="157" t="s">
        <v>141</v>
      </c>
      <c r="L172" s="83" t="s">
        <v>6172</v>
      </c>
      <c r="M172" s="165" t="s">
        <v>162</v>
      </c>
      <c r="O172" s="157" t="s">
        <v>138</v>
      </c>
      <c r="P172" s="157" t="s">
        <v>143</v>
      </c>
      <c r="Q172" s="157" t="s">
        <v>6171</v>
      </c>
      <c r="R172" s="157" t="s">
        <v>144</v>
      </c>
      <c r="W172" s="118">
        <v>472500</v>
      </c>
      <c r="X172" s="162" t="s">
        <v>6251</v>
      </c>
    </row>
    <row r="173" spans="1:24">
      <c r="A173" s="83">
        <v>136</v>
      </c>
      <c r="B173" s="83">
        <v>240</v>
      </c>
      <c r="C173" t="s">
        <v>7843</v>
      </c>
      <c r="D173" s="159">
        <f t="shared" si="4"/>
        <v>79</v>
      </c>
      <c r="E173">
        <v>1</v>
      </c>
      <c r="F173">
        <v>39</v>
      </c>
      <c r="G173" s="162" t="s">
        <v>6202</v>
      </c>
      <c r="H173" s="162" t="s">
        <v>6202</v>
      </c>
      <c r="I173" s="53" t="str">
        <f t="shared" si="5"/>
        <v>1. 39</v>
      </c>
      <c r="J173" s="157" t="s">
        <v>142</v>
      </c>
      <c r="K173" s="157" t="s">
        <v>141</v>
      </c>
      <c r="L173" s="83" t="s">
        <v>6172</v>
      </c>
      <c r="M173" s="165" t="s">
        <v>162</v>
      </c>
      <c r="O173" s="157" t="s">
        <v>138</v>
      </c>
      <c r="P173" s="157" t="s">
        <v>143</v>
      </c>
      <c r="Q173" s="157" t="s">
        <v>6171</v>
      </c>
      <c r="R173" s="157" t="s">
        <v>144</v>
      </c>
      <c r="W173" s="118">
        <v>256500</v>
      </c>
      <c r="X173" s="162" t="s">
        <v>6202</v>
      </c>
    </row>
    <row r="174" spans="1:24">
      <c r="A174" s="83">
        <v>136</v>
      </c>
      <c r="B174" s="83">
        <v>240</v>
      </c>
      <c r="C174" t="s">
        <v>6579</v>
      </c>
      <c r="D174" s="159">
        <f t="shared" si="4"/>
        <v>84</v>
      </c>
      <c r="E174">
        <v>2</v>
      </c>
      <c r="F174">
        <v>4</v>
      </c>
      <c r="G174" s="162" t="s">
        <v>6273</v>
      </c>
      <c r="H174" s="162" t="s">
        <v>6273</v>
      </c>
      <c r="I174" s="53" t="str">
        <f t="shared" si="5"/>
        <v>2. 4</v>
      </c>
      <c r="J174" s="157" t="s">
        <v>142</v>
      </c>
      <c r="K174" s="157" t="s">
        <v>141</v>
      </c>
      <c r="L174" s="83" t="s">
        <v>6172</v>
      </c>
      <c r="M174" s="165" t="s">
        <v>162</v>
      </c>
      <c r="O174" s="157" t="s">
        <v>138</v>
      </c>
      <c r="P174" s="157" t="s">
        <v>143</v>
      </c>
      <c r="Q174" s="157" t="s">
        <v>6171</v>
      </c>
      <c r="R174" s="157" t="s">
        <v>144</v>
      </c>
      <c r="W174" s="118">
        <v>283500</v>
      </c>
      <c r="X174" s="162" t="s">
        <v>6273</v>
      </c>
    </row>
    <row r="175" spans="1:24">
      <c r="A175" s="83">
        <v>136</v>
      </c>
      <c r="B175" s="83">
        <v>239</v>
      </c>
      <c r="C175" t="s">
        <v>7857</v>
      </c>
      <c r="D175" s="159">
        <f t="shared" si="4"/>
        <v>124</v>
      </c>
      <c r="E175">
        <v>3</v>
      </c>
      <c r="F175">
        <v>4</v>
      </c>
      <c r="G175" s="162" t="s">
        <v>6272</v>
      </c>
      <c r="H175" s="162" t="s">
        <v>6272</v>
      </c>
      <c r="I175" s="53" t="str">
        <f t="shared" si="5"/>
        <v>3. 4</v>
      </c>
      <c r="J175" s="157" t="s">
        <v>142</v>
      </c>
      <c r="K175" s="157" t="s">
        <v>141</v>
      </c>
      <c r="L175" s="83" t="s">
        <v>6172</v>
      </c>
      <c r="M175" s="165" t="s">
        <v>162</v>
      </c>
      <c r="O175" s="157" t="s">
        <v>138</v>
      </c>
      <c r="P175" s="157" t="s">
        <v>143</v>
      </c>
      <c r="Q175" s="157" t="s">
        <v>6171</v>
      </c>
      <c r="R175" s="157" t="s">
        <v>144</v>
      </c>
      <c r="W175" s="118">
        <v>418500</v>
      </c>
      <c r="X175" s="162" t="s">
        <v>6272</v>
      </c>
    </row>
    <row r="176" spans="1:24">
      <c r="A176" s="83">
        <v>136</v>
      </c>
      <c r="B176" s="83">
        <v>127</v>
      </c>
      <c r="C176" t="s">
        <v>7835</v>
      </c>
      <c r="D176" s="159">
        <f t="shared" si="4"/>
        <v>135</v>
      </c>
      <c r="E176">
        <v>3</v>
      </c>
      <c r="F176">
        <v>15</v>
      </c>
      <c r="G176" s="162" t="s">
        <v>6271</v>
      </c>
      <c r="H176" s="162" t="s">
        <v>6271</v>
      </c>
      <c r="I176" s="53" t="str">
        <f t="shared" si="5"/>
        <v>3. 15</v>
      </c>
      <c r="J176" s="157" t="s">
        <v>142</v>
      </c>
      <c r="K176" s="157" t="s">
        <v>141</v>
      </c>
      <c r="L176" s="83" t="s">
        <v>6172</v>
      </c>
      <c r="M176" s="165" t="s">
        <v>162</v>
      </c>
      <c r="O176" s="157" t="s">
        <v>138</v>
      </c>
      <c r="P176" s="157" t="s">
        <v>143</v>
      </c>
      <c r="Q176" s="157" t="s">
        <v>6171</v>
      </c>
      <c r="R176" s="157" t="s">
        <v>144</v>
      </c>
      <c r="W176" s="118">
        <v>1822500</v>
      </c>
      <c r="X176" s="162" t="s">
        <v>6271</v>
      </c>
    </row>
    <row r="177" spans="1:24">
      <c r="A177" s="83">
        <v>136</v>
      </c>
      <c r="B177" s="83">
        <v>238</v>
      </c>
      <c r="C177" t="s">
        <v>7836</v>
      </c>
      <c r="D177" s="159">
        <f t="shared" si="4"/>
        <v>40</v>
      </c>
      <c r="E177">
        <v>1</v>
      </c>
      <c r="F177">
        <v>0</v>
      </c>
      <c r="G177" s="162" t="s">
        <v>6242</v>
      </c>
      <c r="H177" s="162" t="s">
        <v>6242</v>
      </c>
      <c r="I177" s="53" t="str">
        <f t="shared" si="5"/>
        <v>1. 0</v>
      </c>
      <c r="J177" s="157" t="s">
        <v>142</v>
      </c>
      <c r="K177" s="157" t="s">
        <v>141</v>
      </c>
      <c r="L177" s="83" t="s">
        <v>6172</v>
      </c>
      <c r="M177" s="165" t="s">
        <v>162</v>
      </c>
      <c r="O177" s="157" t="s">
        <v>138</v>
      </c>
      <c r="P177" s="157" t="s">
        <v>143</v>
      </c>
      <c r="Q177" s="157" t="s">
        <v>6171</v>
      </c>
      <c r="R177" s="157" t="s">
        <v>144</v>
      </c>
      <c r="W177" s="118">
        <v>270000</v>
      </c>
      <c r="X177" s="162" t="s">
        <v>6242</v>
      </c>
    </row>
    <row r="178" spans="1:24">
      <c r="A178" s="83">
        <v>136</v>
      </c>
      <c r="B178" s="83">
        <v>238</v>
      </c>
      <c r="C178" t="s">
        <v>7836</v>
      </c>
      <c r="D178" s="159">
        <f t="shared" si="4"/>
        <v>76</v>
      </c>
      <c r="E178">
        <v>1</v>
      </c>
      <c r="F178">
        <v>36</v>
      </c>
      <c r="G178" s="162" t="s">
        <v>6267</v>
      </c>
      <c r="H178" s="162" t="s">
        <v>6267</v>
      </c>
      <c r="I178" s="53" t="str">
        <f t="shared" si="5"/>
        <v>1. 36</v>
      </c>
      <c r="J178" s="157" t="s">
        <v>142</v>
      </c>
      <c r="K178" s="157" t="s">
        <v>141</v>
      </c>
      <c r="L178" s="83" t="s">
        <v>6172</v>
      </c>
      <c r="M178" s="165" t="s">
        <v>162</v>
      </c>
      <c r="O178" s="157" t="s">
        <v>138</v>
      </c>
      <c r="P178" s="157" t="s">
        <v>143</v>
      </c>
      <c r="Q178" s="157" t="s">
        <v>6171</v>
      </c>
      <c r="R178" s="157" t="s">
        <v>144</v>
      </c>
      <c r="W178" s="118">
        <v>1026000</v>
      </c>
      <c r="X178" s="162" t="s">
        <v>6267</v>
      </c>
    </row>
    <row r="179" spans="1:24">
      <c r="A179" s="83">
        <v>137</v>
      </c>
      <c r="B179" s="83">
        <v>180</v>
      </c>
      <c r="C179" t="s">
        <v>6579</v>
      </c>
      <c r="D179" s="159">
        <f t="shared" si="4"/>
        <v>56</v>
      </c>
      <c r="E179">
        <v>1</v>
      </c>
      <c r="F179">
        <v>16</v>
      </c>
      <c r="G179" s="162" t="s">
        <v>6222</v>
      </c>
      <c r="H179" s="162" t="s">
        <v>6222</v>
      </c>
      <c r="I179" s="53" t="str">
        <f t="shared" si="5"/>
        <v>1. 16</v>
      </c>
      <c r="J179" s="157" t="s">
        <v>142</v>
      </c>
      <c r="K179" s="157" t="s">
        <v>141</v>
      </c>
      <c r="L179" s="83" t="s">
        <v>6172</v>
      </c>
      <c r="M179" s="165" t="s">
        <v>162</v>
      </c>
      <c r="O179" s="157" t="s">
        <v>138</v>
      </c>
      <c r="P179" s="157" t="s">
        <v>143</v>
      </c>
      <c r="Q179" s="157" t="s">
        <v>6171</v>
      </c>
      <c r="R179" s="157" t="s">
        <v>144</v>
      </c>
      <c r="W179" s="118">
        <v>756000</v>
      </c>
      <c r="X179" s="162" t="s">
        <v>6222</v>
      </c>
    </row>
    <row r="180" spans="1:24">
      <c r="A180" s="83">
        <v>138</v>
      </c>
      <c r="B180" s="83">
        <v>223</v>
      </c>
      <c r="C180" t="s">
        <v>6648</v>
      </c>
      <c r="D180" s="159">
        <f t="shared" si="4"/>
        <v>143</v>
      </c>
      <c r="E180">
        <v>3</v>
      </c>
      <c r="F180">
        <v>23</v>
      </c>
      <c r="G180" s="162" t="s">
        <v>6276</v>
      </c>
      <c r="H180" s="162" t="s">
        <v>6276</v>
      </c>
      <c r="I180" s="53" t="str">
        <f t="shared" si="5"/>
        <v>3. 23</v>
      </c>
      <c r="J180" s="157" t="s">
        <v>142</v>
      </c>
      <c r="K180" s="157" t="s">
        <v>141</v>
      </c>
      <c r="L180" s="83" t="s">
        <v>6172</v>
      </c>
      <c r="M180" s="165" t="s">
        <v>162</v>
      </c>
      <c r="O180" s="157" t="s">
        <v>138</v>
      </c>
      <c r="P180" s="157" t="s">
        <v>143</v>
      </c>
      <c r="Q180" s="157" t="s">
        <v>6171</v>
      </c>
      <c r="R180" s="157" t="s">
        <v>144</v>
      </c>
      <c r="W180" s="118">
        <v>1930500</v>
      </c>
      <c r="X180" s="162" t="s">
        <v>6276</v>
      </c>
    </row>
    <row r="181" spans="1:24">
      <c r="A181" s="83">
        <v>141</v>
      </c>
      <c r="B181" s="83">
        <v>7</v>
      </c>
      <c r="C181" t="s">
        <v>7899</v>
      </c>
      <c r="D181" s="159">
        <f t="shared" si="4"/>
        <v>183</v>
      </c>
      <c r="E181">
        <v>4</v>
      </c>
      <c r="F181">
        <v>23</v>
      </c>
      <c r="G181" s="162" t="s">
        <v>6277</v>
      </c>
      <c r="H181" s="162" t="s">
        <v>6277</v>
      </c>
      <c r="I181" s="53" t="str">
        <f t="shared" si="5"/>
        <v>4. 23</v>
      </c>
      <c r="J181" s="157" t="s">
        <v>142</v>
      </c>
      <c r="K181" s="157" t="s">
        <v>141</v>
      </c>
      <c r="L181" s="83" t="s">
        <v>6172</v>
      </c>
      <c r="M181" s="165" t="s">
        <v>6537</v>
      </c>
      <c r="O181" s="157" t="s">
        <v>138</v>
      </c>
      <c r="P181" s="157" t="s">
        <v>143</v>
      </c>
      <c r="Q181" s="157" t="s">
        <v>6171</v>
      </c>
      <c r="R181" s="157" t="s">
        <v>144</v>
      </c>
      <c r="W181" s="118">
        <v>2470500</v>
      </c>
      <c r="X181" s="162" t="s">
        <v>6277</v>
      </c>
    </row>
    <row r="182" spans="1:24">
      <c r="A182" s="83">
        <v>142</v>
      </c>
      <c r="B182" s="83">
        <v>28</v>
      </c>
      <c r="C182" t="s">
        <v>7900</v>
      </c>
      <c r="D182" s="159">
        <f t="shared" si="4"/>
        <v>165</v>
      </c>
      <c r="E182">
        <v>4</v>
      </c>
      <c r="F182">
        <v>5</v>
      </c>
      <c r="G182" s="162" t="s">
        <v>6219</v>
      </c>
      <c r="H182" s="162" t="s">
        <v>6219</v>
      </c>
      <c r="I182" s="53" t="str">
        <f t="shared" si="5"/>
        <v>4. 5</v>
      </c>
      <c r="J182" s="157" t="s">
        <v>142</v>
      </c>
      <c r="K182" s="157" t="s">
        <v>141</v>
      </c>
      <c r="L182" s="83" t="s">
        <v>6172</v>
      </c>
      <c r="M182" s="165" t="s">
        <v>162</v>
      </c>
      <c r="O182" s="157" t="s">
        <v>138</v>
      </c>
      <c r="P182" s="157" t="s">
        <v>143</v>
      </c>
      <c r="Q182" s="157" t="s">
        <v>6171</v>
      </c>
      <c r="R182" s="157" t="s">
        <v>144</v>
      </c>
      <c r="W182" s="118">
        <v>2227500</v>
      </c>
      <c r="X182" s="162" t="s">
        <v>6219</v>
      </c>
    </row>
    <row r="183" spans="1:24">
      <c r="A183" s="83">
        <v>142</v>
      </c>
      <c r="B183" s="83">
        <v>28</v>
      </c>
      <c r="C183" t="s">
        <v>7861</v>
      </c>
      <c r="D183" s="159">
        <f t="shared" si="4"/>
        <v>3</v>
      </c>
      <c r="E183">
        <v>0</v>
      </c>
      <c r="F183">
        <v>3</v>
      </c>
      <c r="G183" s="162" t="s">
        <v>6204</v>
      </c>
      <c r="H183" s="162" t="s">
        <v>6204</v>
      </c>
      <c r="I183" s="53" t="str">
        <f t="shared" si="5"/>
        <v>0. 3</v>
      </c>
      <c r="J183" s="157" t="s">
        <v>142</v>
      </c>
      <c r="K183" s="157" t="s">
        <v>141</v>
      </c>
      <c r="L183" s="83" t="s">
        <v>6172</v>
      </c>
      <c r="M183" s="165" t="s">
        <v>162</v>
      </c>
      <c r="O183" s="157" t="s">
        <v>138</v>
      </c>
      <c r="P183" s="157" t="s">
        <v>143</v>
      </c>
      <c r="Q183" s="157" t="s">
        <v>6171</v>
      </c>
      <c r="R183" s="157" t="s">
        <v>144</v>
      </c>
      <c r="W183" s="118">
        <v>40500</v>
      </c>
      <c r="X183" s="162" t="s">
        <v>6204</v>
      </c>
    </row>
    <row r="184" spans="1:24">
      <c r="A184" s="83">
        <v>142</v>
      </c>
      <c r="B184" s="83">
        <v>28</v>
      </c>
      <c r="C184" t="s">
        <v>7857</v>
      </c>
      <c r="D184" s="159">
        <f t="shared" si="4"/>
        <v>63</v>
      </c>
      <c r="E184">
        <v>1</v>
      </c>
      <c r="F184">
        <v>23</v>
      </c>
      <c r="G184" s="162" t="s">
        <v>6278</v>
      </c>
      <c r="H184" s="162" t="s">
        <v>6278</v>
      </c>
      <c r="I184" s="53" t="str">
        <f t="shared" si="5"/>
        <v>1. 23</v>
      </c>
      <c r="J184" s="157" t="s">
        <v>142</v>
      </c>
      <c r="K184" s="157" t="s">
        <v>141</v>
      </c>
      <c r="L184" s="83" t="s">
        <v>6172</v>
      </c>
      <c r="M184" s="165" t="s">
        <v>162</v>
      </c>
      <c r="O184" s="157" t="s">
        <v>138</v>
      </c>
      <c r="P184" s="157" t="s">
        <v>143</v>
      </c>
      <c r="Q184" s="157" t="s">
        <v>6171</v>
      </c>
      <c r="R184" s="157" t="s">
        <v>144</v>
      </c>
      <c r="W184" s="118">
        <v>850500</v>
      </c>
      <c r="X184" s="162" t="s">
        <v>6278</v>
      </c>
    </row>
    <row r="185" spans="1:24">
      <c r="A185" s="83">
        <v>143</v>
      </c>
      <c r="B185" s="83">
        <v>246</v>
      </c>
      <c r="C185" t="s">
        <v>7901</v>
      </c>
      <c r="D185" s="159">
        <f t="shared" si="4"/>
        <v>20</v>
      </c>
      <c r="E185">
        <v>0</v>
      </c>
      <c r="F185">
        <v>20</v>
      </c>
      <c r="G185" s="162" t="s">
        <v>6246</v>
      </c>
      <c r="H185" s="162" t="s">
        <v>6246</v>
      </c>
      <c r="I185" s="53" t="str">
        <f t="shared" si="5"/>
        <v>0. 20</v>
      </c>
      <c r="J185" s="157" t="s">
        <v>142</v>
      </c>
      <c r="K185" s="157" t="s">
        <v>141</v>
      </c>
      <c r="L185" s="83" t="s">
        <v>6172</v>
      </c>
      <c r="M185" s="165" t="s">
        <v>162</v>
      </c>
      <c r="O185" s="157" t="s">
        <v>138</v>
      </c>
      <c r="P185" s="157" t="s">
        <v>143</v>
      </c>
      <c r="Q185" s="157" t="s">
        <v>6171</v>
      </c>
      <c r="R185" s="157" t="s">
        <v>144</v>
      </c>
      <c r="W185" s="118">
        <v>270000</v>
      </c>
      <c r="X185" s="162" t="s">
        <v>6246</v>
      </c>
    </row>
    <row r="186" spans="1:24">
      <c r="A186" s="83">
        <v>143</v>
      </c>
      <c r="B186" s="83">
        <v>244</v>
      </c>
      <c r="C186" t="s">
        <v>6579</v>
      </c>
      <c r="D186" s="159">
        <f t="shared" si="4"/>
        <v>132</v>
      </c>
      <c r="E186">
        <v>3</v>
      </c>
      <c r="F186">
        <v>12</v>
      </c>
      <c r="G186" s="162" t="s">
        <v>6279</v>
      </c>
      <c r="H186" s="162" t="s">
        <v>6279</v>
      </c>
      <c r="I186" s="53" t="str">
        <f t="shared" si="5"/>
        <v>3. 12</v>
      </c>
      <c r="J186" s="157" t="s">
        <v>142</v>
      </c>
      <c r="K186" s="157" t="s">
        <v>141</v>
      </c>
      <c r="L186" s="83" t="s">
        <v>6172</v>
      </c>
      <c r="M186" s="165" t="s">
        <v>162</v>
      </c>
      <c r="O186" s="157" t="s">
        <v>138</v>
      </c>
      <c r="P186" s="157" t="s">
        <v>143</v>
      </c>
      <c r="Q186" s="157" t="s">
        <v>6171</v>
      </c>
      <c r="R186" s="157" t="s">
        <v>144</v>
      </c>
      <c r="W186" s="118">
        <v>0</v>
      </c>
      <c r="X186" s="162" t="s">
        <v>6279</v>
      </c>
    </row>
    <row r="187" spans="1:24">
      <c r="A187" s="83">
        <v>143</v>
      </c>
      <c r="B187" s="83">
        <v>244</v>
      </c>
      <c r="C187" t="s">
        <v>6579</v>
      </c>
      <c r="D187" s="159">
        <f t="shared" si="4"/>
        <v>43</v>
      </c>
      <c r="E187">
        <v>1</v>
      </c>
      <c r="F187">
        <v>3</v>
      </c>
      <c r="G187" s="162" t="s">
        <v>6280</v>
      </c>
      <c r="H187" s="162" t="s">
        <v>6280</v>
      </c>
      <c r="I187" s="53" t="str">
        <f t="shared" si="5"/>
        <v>1. 3</v>
      </c>
      <c r="J187" s="157" t="s">
        <v>142</v>
      </c>
      <c r="K187" s="157" t="s">
        <v>141</v>
      </c>
      <c r="L187" s="83" t="s">
        <v>6172</v>
      </c>
      <c r="M187" s="165" t="s">
        <v>162</v>
      </c>
      <c r="O187" s="157" t="s">
        <v>138</v>
      </c>
      <c r="P187" s="157" t="s">
        <v>143</v>
      </c>
      <c r="Q187" s="157" t="s">
        <v>6171</v>
      </c>
      <c r="R187" s="157" t="s">
        <v>144</v>
      </c>
      <c r="W187" s="118">
        <v>580500</v>
      </c>
      <c r="X187" s="162" t="s">
        <v>6280</v>
      </c>
    </row>
    <row r="188" spans="1:24">
      <c r="A188" s="83">
        <v>143</v>
      </c>
      <c r="B188" s="83">
        <v>244</v>
      </c>
      <c r="C188" t="s">
        <v>6579</v>
      </c>
      <c r="D188" s="159">
        <f t="shared" si="4"/>
        <v>5</v>
      </c>
      <c r="E188">
        <v>0</v>
      </c>
      <c r="F188">
        <v>5</v>
      </c>
      <c r="G188" s="162" t="s">
        <v>6281</v>
      </c>
      <c r="H188" s="162" t="s">
        <v>6281</v>
      </c>
      <c r="I188" s="53" t="str">
        <f t="shared" si="5"/>
        <v>0. 5</v>
      </c>
      <c r="J188" s="157" t="s">
        <v>142</v>
      </c>
      <c r="K188" s="157" t="s">
        <v>141</v>
      </c>
      <c r="L188" s="83" t="s">
        <v>6172</v>
      </c>
      <c r="M188" s="165" t="s">
        <v>162</v>
      </c>
      <c r="O188" s="157" t="s">
        <v>138</v>
      </c>
      <c r="P188" s="157" t="s">
        <v>143</v>
      </c>
      <c r="Q188" s="157" t="s">
        <v>6171</v>
      </c>
      <c r="R188" s="157" t="s">
        <v>144</v>
      </c>
      <c r="W188" s="118">
        <v>67500</v>
      </c>
      <c r="X188" s="162" t="s">
        <v>6281</v>
      </c>
    </row>
    <row r="189" spans="1:24">
      <c r="A189" s="83">
        <v>143</v>
      </c>
      <c r="B189" s="83">
        <v>245</v>
      </c>
      <c r="C189" t="s">
        <v>6586</v>
      </c>
      <c r="D189" s="159">
        <f t="shared" si="4"/>
        <v>45</v>
      </c>
      <c r="E189">
        <v>1</v>
      </c>
      <c r="F189">
        <v>5</v>
      </c>
      <c r="G189" s="162" t="s">
        <v>6256</v>
      </c>
      <c r="H189" s="162" t="s">
        <v>6256</v>
      </c>
      <c r="I189" s="53" t="str">
        <f t="shared" si="5"/>
        <v>1. 5</v>
      </c>
      <c r="J189" s="157" t="s">
        <v>142</v>
      </c>
      <c r="K189" s="157" t="s">
        <v>141</v>
      </c>
      <c r="L189" s="83" t="s">
        <v>6172</v>
      </c>
      <c r="M189" s="165" t="s">
        <v>162</v>
      </c>
      <c r="O189" s="157" t="s">
        <v>138</v>
      </c>
      <c r="P189" s="157" t="s">
        <v>143</v>
      </c>
      <c r="Q189" s="157" t="s">
        <v>6171</v>
      </c>
      <c r="R189" s="157" t="s">
        <v>144</v>
      </c>
      <c r="W189" s="118">
        <v>607500</v>
      </c>
      <c r="X189" s="162" t="s">
        <v>6256</v>
      </c>
    </row>
    <row r="190" spans="1:24">
      <c r="A190" s="83">
        <v>143</v>
      </c>
      <c r="B190" s="83">
        <v>245</v>
      </c>
      <c r="C190" t="s">
        <v>6586</v>
      </c>
      <c r="D190" s="159">
        <f t="shared" si="4"/>
        <v>110</v>
      </c>
      <c r="E190">
        <v>2</v>
      </c>
      <c r="F190">
        <v>30</v>
      </c>
      <c r="G190" s="162" t="s">
        <v>6282</v>
      </c>
      <c r="H190" s="162" t="s">
        <v>6282</v>
      </c>
      <c r="I190" s="53" t="str">
        <f t="shared" si="5"/>
        <v>2. 30</v>
      </c>
      <c r="J190" s="157" t="s">
        <v>142</v>
      </c>
      <c r="K190" s="157" t="s">
        <v>141</v>
      </c>
      <c r="L190" s="83" t="s">
        <v>6172</v>
      </c>
      <c r="M190" s="165" t="s">
        <v>162</v>
      </c>
      <c r="O190" s="157" t="s">
        <v>138</v>
      </c>
      <c r="P190" s="157" t="s">
        <v>143</v>
      </c>
      <c r="Q190" s="157" t="s">
        <v>6171</v>
      </c>
      <c r="R190" s="157" t="s">
        <v>144</v>
      </c>
      <c r="W190" s="118">
        <v>1485000</v>
      </c>
      <c r="X190" s="162" t="s">
        <v>6282</v>
      </c>
    </row>
    <row r="191" spans="1:24">
      <c r="A191" s="83">
        <v>143</v>
      </c>
      <c r="B191" s="83">
        <v>2</v>
      </c>
      <c r="C191" t="s">
        <v>7852</v>
      </c>
      <c r="D191" s="159">
        <f t="shared" si="4"/>
        <v>348</v>
      </c>
      <c r="E191">
        <v>8</v>
      </c>
      <c r="F191">
        <v>28</v>
      </c>
      <c r="G191" s="162" t="s">
        <v>6283</v>
      </c>
      <c r="H191" s="162" t="s">
        <v>6283</v>
      </c>
      <c r="I191" s="53" t="str">
        <f t="shared" si="5"/>
        <v>8. 28</v>
      </c>
      <c r="J191" s="157" t="s">
        <v>142</v>
      </c>
      <c r="K191" s="157" t="s">
        <v>141</v>
      </c>
      <c r="L191" s="83" t="s">
        <v>6172</v>
      </c>
      <c r="M191" s="165" t="s">
        <v>6537</v>
      </c>
      <c r="O191" s="157" t="s">
        <v>138</v>
      </c>
      <c r="P191" s="157" t="s">
        <v>143</v>
      </c>
      <c r="Q191" s="157" t="s">
        <v>6171</v>
      </c>
      <c r="R191" s="157" t="s">
        <v>144</v>
      </c>
      <c r="W191" s="118">
        <v>0</v>
      </c>
      <c r="X191" s="162" t="s">
        <v>6283</v>
      </c>
    </row>
    <row r="192" spans="1:24">
      <c r="A192" s="83">
        <v>144</v>
      </c>
      <c r="B192" s="83">
        <v>262</v>
      </c>
      <c r="C192" t="s">
        <v>7902</v>
      </c>
      <c r="D192" s="159">
        <f t="shared" si="4"/>
        <v>2</v>
      </c>
      <c r="E192">
        <v>0</v>
      </c>
      <c r="F192">
        <v>2</v>
      </c>
      <c r="G192" s="162" t="s">
        <v>6284</v>
      </c>
      <c r="H192" s="162" t="s">
        <v>6284</v>
      </c>
      <c r="I192" s="53" t="str">
        <f t="shared" si="5"/>
        <v>0. 2</v>
      </c>
      <c r="J192" s="157" t="s">
        <v>142</v>
      </c>
      <c r="K192" s="157" t="s">
        <v>141</v>
      </c>
      <c r="L192" s="83" t="s">
        <v>6172</v>
      </c>
      <c r="M192" s="165" t="s">
        <v>162</v>
      </c>
      <c r="O192" s="157" t="s">
        <v>138</v>
      </c>
      <c r="P192" s="157" t="s">
        <v>143</v>
      </c>
      <c r="Q192" s="157" t="s">
        <v>6171</v>
      </c>
      <c r="R192" s="157" t="s">
        <v>144</v>
      </c>
      <c r="W192" s="118">
        <v>27000</v>
      </c>
      <c r="X192" s="162" t="s">
        <v>6284</v>
      </c>
    </row>
    <row r="193" spans="1:24">
      <c r="A193" s="83">
        <v>144</v>
      </c>
      <c r="B193" s="83">
        <v>259</v>
      </c>
      <c r="C193" t="s">
        <v>7903</v>
      </c>
      <c r="D193" s="159">
        <f t="shared" si="4"/>
        <v>137</v>
      </c>
      <c r="E193">
        <v>3</v>
      </c>
      <c r="F193">
        <v>17</v>
      </c>
      <c r="G193" s="162" t="s">
        <v>6285</v>
      </c>
      <c r="H193" s="162" t="s">
        <v>6285</v>
      </c>
      <c r="I193" s="53" t="str">
        <f t="shared" si="5"/>
        <v>3. 17</v>
      </c>
      <c r="J193" s="157" t="s">
        <v>142</v>
      </c>
      <c r="K193" s="157" t="s">
        <v>141</v>
      </c>
      <c r="L193" s="83" t="s">
        <v>6172</v>
      </c>
      <c r="M193" s="165" t="s">
        <v>162</v>
      </c>
      <c r="O193" s="157" t="s">
        <v>138</v>
      </c>
      <c r="P193" s="157" t="s">
        <v>143</v>
      </c>
      <c r="Q193" s="157" t="s">
        <v>6171</v>
      </c>
      <c r="R193" s="157" t="s">
        <v>144</v>
      </c>
      <c r="W193" s="118">
        <v>1849500</v>
      </c>
      <c r="X193" s="162" t="s">
        <v>6285</v>
      </c>
    </row>
    <row r="194" spans="1:24">
      <c r="A194" s="83">
        <v>144</v>
      </c>
      <c r="B194" s="83">
        <v>261</v>
      </c>
      <c r="C194" t="s">
        <v>7837</v>
      </c>
      <c r="D194" s="159">
        <f t="shared" si="4"/>
        <v>25</v>
      </c>
      <c r="E194">
        <v>0</v>
      </c>
      <c r="F194">
        <v>25</v>
      </c>
      <c r="G194" s="162" t="s">
        <v>6177</v>
      </c>
      <c r="H194" s="162" t="s">
        <v>6177</v>
      </c>
      <c r="I194" s="53" t="str">
        <f t="shared" si="5"/>
        <v>0. 25</v>
      </c>
      <c r="J194" s="157" t="s">
        <v>142</v>
      </c>
      <c r="K194" s="157" t="s">
        <v>141</v>
      </c>
      <c r="L194" s="83" t="s">
        <v>6172</v>
      </c>
      <c r="M194" s="165" t="s">
        <v>162</v>
      </c>
      <c r="O194" s="157" t="s">
        <v>138</v>
      </c>
      <c r="P194" s="157" t="s">
        <v>143</v>
      </c>
      <c r="Q194" s="157" t="s">
        <v>6171</v>
      </c>
      <c r="R194" s="157" t="s">
        <v>144</v>
      </c>
      <c r="W194" s="118">
        <v>337500</v>
      </c>
      <c r="X194" s="162" t="s">
        <v>6177</v>
      </c>
    </row>
    <row r="195" spans="1:24">
      <c r="A195" s="83">
        <v>145</v>
      </c>
      <c r="B195" s="83">
        <v>245</v>
      </c>
      <c r="C195" t="s">
        <v>6579</v>
      </c>
      <c r="D195" s="159">
        <f t="shared" ref="D195:D258" si="6">E195*40+F195</f>
        <v>8</v>
      </c>
      <c r="E195">
        <v>0</v>
      </c>
      <c r="F195">
        <v>8</v>
      </c>
      <c r="G195" s="162" t="s">
        <v>6180</v>
      </c>
      <c r="H195" s="162" t="s">
        <v>6180</v>
      </c>
      <c r="I195" s="53" t="str">
        <f t="shared" ref="I195:I258" si="7">H195</f>
        <v>0. 8</v>
      </c>
      <c r="J195" s="157" t="s">
        <v>142</v>
      </c>
      <c r="K195" s="157" t="s">
        <v>141</v>
      </c>
      <c r="L195" s="83" t="s">
        <v>6172</v>
      </c>
      <c r="M195" s="165" t="s">
        <v>162</v>
      </c>
      <c r="O195" s="157" t="s">
        <v>138</v>
      </c>
      <c r="P195" s="157" t="s">
        <v>143</v>
      </c>
      <c r="Q195" s="157" t="s">
        <v>6171</v>
      </c>
      <c r="R195" s="157" t="s">
        <v>144</v>
      </c>
      <c r="W195" s="118">
        <v>108000</v>
      </c>
      <c r="X195" s="162" t="s">
        <v>6180</v>
      </c>
    </row>
    <row r="196" spans="1:24">
      <c r="A196" s="83">
        <v>145</v>
      </c>
      <c r="B196" s="83">
        <v>246</v>
      </c>
      <c r="C196" t="s">
        <v>7871</v>
      </c>
      <c r="D196" s="159">
        <f t="shared" si="6"/>
        <v>93</v>
      </c>
      <c r="E196">
        <v>2</v>
      </c>
      <c r="F196">
        <v>13</v>
      </c>
      <c r="G196" s="162" t="s">
        <v>6269</v>
      </c>
      <c r="H196" s="162" t="s">
        <v>6269</v>
      </c>
      <c r="I196" s="53" t="str">
        <f t="shared" si="7"/>
        <v>2. 13</v>
      </c>
      <c r="J196" s="157" t="s">
        <v>142</v>
      </c>
      <c r="K196" s="157" t="s">
        <v>141</v>
      </c>
      <c r="L196" s="83" t="s">
        <v>6172</v>
      </c>
      <c r="M196" s="165" t="s">
        <v>162</v>
      </c>
      <c r="O196" s="157" t="s">
        <v>138</v>
      </c>
      <c r="P196" s="157" t="s">
        <v>143</v>
      </c>
      <c r="Q196" s="157" t="s">
        <v>6171</v>
      </c>
      <c r="R196" s="157" t="s">
        <v>144</v>
      </c>
      <c r="W196" s="118">
        <v>1255500</v>
      </c>
      <c r="X196" s="162" t="s">
        <v>6269</v>
      </c>
    </row>
    <row r="197" spans="1:24">
      <c r="A197" s="83">
        <v>145</v>
      </c>
      <c r="B197" s="83">
        <v>246</v>
      </c>
      <c r="C197" t="s">
        <v>7904</v>
      </c>
      <c r="D197" s="159">
        <f t="shared" si="6"/>
        <v>90</v>
      </c>
      <c r="E197">
        <v>2</v>
      </c>
      <c r="F197">
        <v>10</v>
      </c>
      <c r="G197" s="162" t="s">
        <v>6265</v>
      </c>
      <c r="H197" s="162" t="s">
        <v>6265</v>
      </c>
      <c r="I197" s="53" t="str">
        <f t="shared" si="7"/>
        <v>2. 10</v>
      </c>
      <c r="J197" s="157" t="s">
        <v>142</v>
      </c>
      <c r="K197" s="157" t="s">
        <v>141</v>
      </c>
      <c r="L197" s="83" t="s">
        <v>6172</v>
      </c>
      <c r="M197" s="165" t="s">
        <v>162</v>
      </c>
      <c r="O197" s="157" t="s">
        <v>138</v>
      </c>
      <c r="P197" s="157" t="s">
        <v>143</v>
      </c>
      <c r="Q197" s="157" t="s">
        <v>6171</v>
      </c>
      <c r="R197" s="157" t="s">
        <v>144</v>
      </c>
      <c r="W197" s="118">
        <v>0</v>
      </c>
      <c r="X197" s="162" t="s">
        <v>6265</v>
      </c>
    </row>
    <row r="198" spans="1:24">
      <c r="A198" s="83">
        <v>146</v>
      </c>
      <c r="B198" s="83">
        <v>243</v>
      </c>
      <c r="C198" t="s">
        <v>7862</v>
      </c>
      <c r="D198" s="159">
        <f t="shared" si="6"/>
        <v>230</v>
      </c>
      <c r="E198">
        <v>5</v>
      </c>
      <c r="F198">
        <v>30</v>
      </c>
      <c r="G198" s="162" t="s">
        <v>6266</v>
      </c>
      <c r="H198" s="162" t="s">
        <v>6266</v>
      </c>
      <c r="I198" s="53" t="str">
        <f t="shared" si="7"/>
        <v>5. 30</v>
      </c>
      <c r="J198" s="157" t="s">
        <v>142</v>
      </c>
      <c r="K198" s="157" t="s">
        <v>141</v>
      </c>
      <c r="L198" s="83" t="s">
        <v>6172</v>
      </c>
      <c r="M198" s="165" t="s">
        <v>162</v>
      </c>
      <c r="O198" s="157" t="s">
        <v>138</v>
      </c>
      <c r="P198" s="157" t="s">
        <v>143</v>
      </c>
      <c r="Q198" s="157" t="s">
        <v>6171</v>
      </c>
      <c r="R198" s="157" t="s">
        <v>144</v>
      </c>
      <c r="W198" s="118">
        <v>0</v>
      </c>
      <c r="X198" s="162" t="s">
        <v>6266</v>
      </c>
    </row>
    <row r="199" spans="1:24">
      <c r="A199" s="83">
        <v>146</v>
      </c>
      <c r="B199" s="83">
        <v>362</v>
      </c>
      <c r="C199" t="s">
        <v>7852</v>
      </c>
      <c r="D199" s="159">
        <f t="shared" si="6"/>
        <v>109</v>
      </c>
      <c r="E199">
        <v>2</v>
      </c>
      <c r="F199">
        <v>29</v>
      </c>
      <c r="G199" s="162" t="s">
        <v>6286</v>
      </c>
      <c r="H199" s="162" t="s">
        <v>6286</v>
      </c>
      <c r="I199" s="53" t="str">
        <f t="shared" si="7"/>
        <v>2. 29</v>
      </c>
      <c r="J199" s="157" t="s">
        <v>142</v>
      </c>
      <c r="K199" s="157" t="s">
        <v>141</v>
      </c>
      <c r="L199" s="83" t="s">
        <v>6172</v>
      </c>
      <c r="M199" s="165" t="s">
        <v>162</v>
      </c>
      <c r="O199" s="157" t="s">
        <v>138</v>
      </c>
      <c r="P199" s="157" t="s">
        <v>143</v>
      </c>
      <c r="Q199" s="157" t="s">
        <v>6171</v>
      </c>
      <c r="R199" s="157" t="s">
        <v>144</v>
      </c>
      <c r="W199" s="118">
        <v>0</v>
      </c>
      <c r="X199" s="162" t="s">
        <v>6286</v>
      </c>
    </row>
    <row r="200" spans="1:24">
      <c r="A200" s="83">
        <v>146</v>
      </c>
      <c r="B200" s="83">
        <v>361</v>
      </c>
      <c r="C200" t="s">
        <v>7850</v>
      </c>
      <c r="D200" s="159">
        <f t="shared" si="6"/>
        <v>80</v>
      </c>
      <c r="E200">
        <v>2</v>
      </c>
      <c r="F200">
        <v>0</v>
      </c>
      <c r="G200" s="162" t="s">
        <v>6228</v>
      </c>
      <c r="H200" s="162" t="s">
        <v>6228</v>
      </c>
      <c r="I200" s="53" t="str">
        <f t="shared" si="7"/>
        <v>2. 0</v>
      </c>
      <c r="J200" s="157" t="s">
        <v>142</v>
      </c>
      <c r="K200" s="157" t="s">
        <v>141</v>
      </c>
      <c r="L200" s="83" t="s">
        <v>6172</v>
      </c>
      <c r="M200" s="165" t="s">
        <v>162</v>
      </c>
      <c r="O200" s="157" t="s">
        <v>138</v>
      </c>
      <c r="P200" s="157" t="s">
        <v>143</v>
      </c>
      <c r="Q200" s="157" t="s">
        <v>6171</v>
      </c>
      <c r="R200" s="157" t="s">
        <v>144</v>
      </c>
      <c r="W200" s="118">
        <v>0</v>
      </c>
      <c r="X200" s="162" t="s">
        <v>6228</v>
      </c>
    </row>
    <row r="201" spans="1:24">
      <c r="A201" s="83">
        <v>146</v>
      </c>
      <c r="B201" s="83">
        <v>46</v>
      </c>
      <c r="C201" t="s">
        <v>7859</v>
      </c>
      <c r="D201" s="159">
        <f t="shared" si="6"/>
        <v>297</v>
      </c>
      <c r="E201">
        <v>7</v>
      </c>
      <c r="F201">
        <v>17</v>
      </c>
      <c r="G201" s="162" t="s">
        <v>6287</v>
      </c>
      <c r="H201" s="162" t="s">
        <v>6287</v>
      </c>
      <c r="I201" s="53" t="str">
        <f t="shared" si="7"/>
        <v>7. 17</v>
      </c>
      <c r="J201" s="157" t="s">
        <v>142</v>
      </c>
      <c r="K201" s="157" t="s">
        <v>141</v>
      </c>
      <c r="L201" s="83" t="s">
        <v>6172</v>
      </c>
      <c r="M201" s="165" t="s">
        <v>162</v>
      </c>
      <c r="O201" s="157" t="s">
        <v>138</v>
      </c>
      <c r="P201" s="157" t="s">
        <v>143</v>
      </c>
      <c r="Q201" s="157" t="s">
        <v>6171</v>
      </c>
      <c r="R201" s="157" t="s">
        <v>144</v>
      </c>
      <c r="W201" s="118">
        <v>4009500</v>
      </c>
      <c r="X201" s="162" t="s">
        <v>6287</v>
      </c>
    </row>
    <row r="202" spans="1:24">
      <c r="A202" s="83">
        <v>146</v>
      </c>
      <c r="B202" s="83">
        <v>44</v>
      </c>
      <c r="C202" t="s">
        <v>7859</v>
      </c>
      <c r="D202" s="159">
        <f t="shared" si="6"/>
        <v>173</v>
      </c>
      <c r="E202">
        <v>4</v>
      </c>
      <c r="F202">
        <v>13</v>
      </c>
      <c r="G202" s="162" t="s">
        <v>6288</v>
      </c>
      <c r="H202" s="162" t="s">
        <v>6288</v>
      </c>
      <c r="I202" s="53" t="str">
        <f t="shared" si="7"/>
        <v>4. 13</v>
      </c>
      <c r="J202" s="157" t="s">
        <v>142</v>
      </c>
      <c r="K202" s="157" t="s">
        <v>141</v>
      </c>
      <c r="L202" s="83" t="s">
        <v>6172</v>
      </c>
      <c r="M202" s="165" t="s">
        <v>162</v>
      </c>
      <c r="O202" s="157" t="s">
        <v>138</v>
      </c>
      <c r="P202" s="157" t="s">
        <v>143</v>
      </c>
      <c r="Q202" s="157" t="s">
        <v>6171</v>
      </c>
      <c r="R202" s="157" t="s">
        <v>144</v>
      </c>
      <c r="W202" s="118">
        <v>2335500</v>
      </c>
      <c r="X202" s="162" t="s">
        <v>6288</v>
      </c>
    </row>
    <row r="203" spans="1:24">
      <c r="A203" s="83">
        <v>146</v>
      </c>
      <c r="B203" s="83">
        <v>45</v>
      </c>
      <c r="C203" t="s">
        <v>7859</v>
      </c>
      <c r="D203" s="159">
        <f t="shared" si="6"/>
        <v>169</v>
      </c>
      <c r="E203">
        <v>4</v>
      </c>
      <c r="F203">
        <v>9</v>
      </c>
      <c r="G203" s="162" t="s">
        <v>6289</v>
      </c>
      <c r="H203" s="162" t="s">
        <v>6289</v>
      </c>
      <c r="I203" s="53" t="str">
        <f t="shared" si="7"/>
        <v>4. 9</v>
      </c>
      <c r="J203" s="157" t="s">
        <v>142</v>
      </c>
      <c r="K203" s="157" t="s">
        <v>141</v>
      </c>
      <c r="L203" s="83" t="s">
        <v>6172</v>
      </c>
      <c r="M203" s="165" t="s">
        <v>162</v>
      </c>
      <c r="O203" s="157" t="s">
        <v>138</v>
      </c>
      <c r="P203" s="157" t="s">
        <v>143</v>
      </c>
      <c r="Q203" s="157" t="s">
        <v>6171</v>
      </c>
      <c r="R203" s="157" t="s">
        <v>144</v>
      </c>
      <c r="W203" s="118">
        <v>2281500</v>
      </c>
      <c r="X203" s="162" t="s">
        <v>6289</v>
      </c>
    </row>
    <row r="204" spans="1:24">
      <c r="A204" s="83">
        <v>149</v>
      </c>
      <c r="B204" s="83">
        <v>578</v>
      </c>
      <c r="C204" t="s">
        <v>7857</v>
      </c>
      <c r="D204" s="159">
        <f t="shared" si="6"/>
        <v>155</v>
      </c>
      <c r="E204">
        <v>3</v>
      </c>
      <c r="F204">
        <v>35</v>
      </c>
      <c r="G204" s="162" t="s">
        <v>6260</v>
      </c>
      <c r="H204" s="162" t="s">
        <v>6260</v>
      </c>
      <c r="I204" s="53" t="str">
        <f t="shared" si="7"/>
        <v>3. 35</v>
      </c>
      <c r="J204" s="157" t="s">
        <v>142</v>
      </c>
      <c r="K204" s="157" t="s">
        <v>141</v>
      </c>
      <c r="L204" s="83" t="s">
        <v>6172</v>
      </c>
      <c r="M204" s="165" t="s">
        <v>162</v>
      </c>
      <c r="O204" s="157" t="s">
        <v>138</v>
      </c>
      <c r="P204" s="157" t="s">
        <v>143</v>
      </c>
      <c r="Q204" s="157" t="s">
        <v>6171</v>
      </c>
      <c r="R204" s="157" t="s">
        <v>144</v>
      </c>
      <c r="W204" s="118">
        <v>2092500</v>
      </c>
      <c r="X204" s="162" t="s">
        <v>6260</v>
      </c>
    </row>
    <row r="205" spans="1:24">
      <c r="A205" s="83">
        <v>149</v>
      </c>
      <c r="B205" s="83">
        <v>578</v>
      </c>
      <c r="C205" t="s">
        <v>6579</v>
      </c>
      <c r="D205" s="159">
        <f t="shared" si="6"/>
        <v>75</v>
      </c>
      <c r="E205">
        <v>1</v>
      </c>
      <c r="F205">
        <v>35</v>
      </c>
      <c r="G205" s="162" t="s">
        <v>6249</v>
      </c>
      <c r="H205" s="162" t="s">
        <v>6249</v>
      </c>
      <c r="I205" s="53" t="str">
        <f t="shared" si="7"/>
        <v>1. 35</v>
      </c>
      <c r="J205" s="157" t="s">
        <v>142</v>
      </c>
      <c r="K205" s="157" t="s">
        <v>141</v>
      </c>
      <c r="L205" s="83" t="s">
        <v>6172</v>
      </c>
      <c r="M205" s="165" t="s">
        <v>162</v>
      </c>
      <c r="O205" s="157" t="s">
        <v>138</v>
      </c>
      <c r="P205" s="157" t="s">
        <v>143</v>
      </c>
      <c r="Q205" s="157" t="s">
        <v>6171</v>
      </c>
      <c r="R205" s="157" t="s">
        <v>144</v>
      </c>
      <c r="W205" s="118">
        <v>1012500</v>
      </c>
      <c r="X205" s="162" t="s">
        <v>6249</v>
      </c>
    </row>
    <row r="206" spans="1:24">
      <c r="A206" s="83">
        <v>149</v>
      </c>
      <c r="B206" s="83">
        <v>490</v>
      </c>
      <c r="C206" t="s">
        <v>7888</v>
      </c>
      <c r="D206" s="159">
        <f t="shared" si="6"/>
        <v>5</v>
      </c>
      <c r="E206">
        <v>0</v>
      </c>
      <c r="F206">
        <v>5</v>
      </c>
      <c r="G206" s="162" t="s">
        <v>6281</v>
      </c>
      <c r="H206" s="162" t="s">
        <v>6281</v>
      </c>
      <c r="I206" s="53" t="str">
        <f t="shared" si="7"/>
        <v>0. 5</v>
      </c>
      <c r="J206" s="157" t="s">
        <v>142</v>
      </c>
      <c r="K206" s="157" t="s">
        <v>141</v>
      </c>
      <c r="L206" s="83" t="s">
        <v>6172</v>
      </c>
      <c r="M206" s="165" t="s">
        <v>162</v>
      </c>
      <c r="O206" s="157" t="s">
        <v>138</v>
      </c>
      <c r="P206" s="157" t="s">
        <v>143</v>
      </c>
      <c r="Q206" s="157" t="s">
        <v>6171</v>
      </c>
      <c r="R206" s="157" t="s">
        <v>144</v>
      </c>
      <c r="W206" s="118">
        <v>67500</v>
      </c>
      <c r="X206" s="162" t="s">
        <v>6281</v>
      </c>
    </row>
    <row r="207" spans="1:24">
      <c r="A207" s="83">
        <v>149</v>
      </c>
      <c r="B207" s="83">
        <v>27</v>
      </c>
      <c r="C207" t="s">
        <v>6586</v>
      </c>
      <c r="D207" s="159">
        <f t="shared" si="6"/>
        <v>240</v>
      </c>
      <c r="E207">
        <v>6</v>
      </c>
      <c r="F207">
        <v>0</v>
      </c>
      <c r="G207" s="162" t="s">
        <v>6290</v>
      </c>
      <c r="H207" s="162" t="s">
        <v>6290</v>
      </c>
      <c r="I207" s="53" t="str">
        <f t="shared" si="7"/>
        <v>6. 0</v>
      </c>
      <c r="J207" s="157" t="s">
        <v>142</v>
      </c>
      <c r="K207" s="157" t="s">
        <v>141</v>
      </c>
      <c r="L207" s="83" t="s">
        <v>6172</v>
      </c>
      <c r="M207" s="165" t="s">
        <v>6538</v>
      </c>
      <c r="O207" s="157" t="s">
        <v>138</v>
      </c>
      <c r="P207" s="157" t="s">
        <v>143</v>
      </c>
      <c r="Q207" s="157" t="s">
        <v>6171</v>
      </c>
      <c r="R207" s="157" t="s">
        <v>144</v>
      </c>
      <c r="W207" s="118">
        <v>3240000</v>
      </c>
      <c r="X207" s="162" t="s">
        <v>6290</v>
      </c>
    </row>
    <row r="208" spans="1:24">
      <c r="A208" s="83">
        <v>150</v>
      </c>
      <c r="B208" s="83">
        <v>591</v>
      </c>
      <c r="C208" t="s">
        <v>7857</v>
      </c>
      <c r="D208" s="159">
        <f t="shared" si="6"/>
        <v>131</v>
      </c>
      <c r="E208">
        <v>3</v>
      </c>
      <c r="F208">
        <v>11</v>
      </c>
      <c r="G208" s="162" t="s">
        <v>6291</v>
      </c>
      <c r="H208" s="162" t="s">
        <v>6291</v>
      </c>
      <c r="I208" s="53" t="str">
        <f t="shared" si="7"/>
        <v>3. 11</v>
      </c>
      <c r="J208" s="157" t="s">
        <v>142</v>
      </c>
      <c r="K208" s="157" t="s">
        <v>141</v>
      </c>
      <c r="L208" s="83" t="s">
        <v>6172</v>
      </c>
      <c r="M208" s="165" t="s">
        <v>162</v>
      </c>
      <c r="O208" s="157" t="s">
        <v>138</v>
      </c>
      <c r="P208" s="157" t="s">
        <v>143</v>
      </c>
      <c r="Q208" s="157" t="s">
        <v>6171</v>
      </c>
      <c r="R208" s="157" t="s">
        <v>144</v>
      </c>
      <c r="W208" s="118">
        <v>1768500</v>
      </c>
      <c r="X208" s="162" t="s">
        <v>6291</v>
      </c>
    </row>
    <row r="209" spans="1:24">
      <c r="A209" s="83">
        <v>150</v>
      </c>
      <c r="B209" s="83">
        <v>591</v>
      </c>
      <c r="C209" t="s">
        <v>6586</v>
      </c>
      <c r="D209" s="159">
        <f t="shared" si="6"/>
        <v>129</v>
      </c>
      <c r="E209">
        <v>3</v>
      </c>
      <c r="F209">
        <v>9</v>
      </c>
      <c r="G209" s="162" t="s">
        <v>6292</v>
      </c>
      <c r="H209" s="162" t="s">
        <v>6292</v>
      </c>
      <c r="I209" s="53" t="str">
        <f t="shared" si="7"/>
        <v>3. 9</v>
      </c>
      <c r="J209" s="157" t="s">
        <v>142</v>
      </c>
      <c r="K209" s="157" t="s">
        <v>141</v>
      </c>
      <c r="L209" s="83" t="s">
        <v>6172</v>
      </c>
      <c r="M209" s="165" t="s">
        <v>162</v>
      </c>
      <c r="O209" s="157" t="s">
        <v>138</v>
      </c>
      <c r="P209" s="157" t="s">
        <v>143</v>
      </c>
      <c r="Q209" s="157" t="s">
        <v>6171</v>
      </c>
      <c r="R209" s="157" t="s">
        <v>144</v>
      </c>
      <c r="W209" s="118">
        <v>1741500</v>
      </c>
      <c r="X209" s="162" t="s">
        <v>6292</v>
      </c>
    </row>
    <row r="210" spans="1:24">
      <c r="A210" s="83">
        <v>150</v>
      </c>
      <c r="B210" s="83">
        <v>557</v>
      </c>
      <c r="C210" t="s">
        <v>7835</v>
      </c>
      <c r="D210" s="159">
        <f t="shared" si="6"/>
        <v>24</v>
      </c>
      <c r="E210">
        <v>0</v>
      </c>
      <c r="F210">
        <v>24</v>
      </c>
      <c r="G210" s="162" t="s">
        <v>6236</v>
      </c>
      <c r="H210" s="162" t="s">
        <v>6236</v>
      </c>
      <c r="I210" s="53" t="str">
        <f t="shared" si="7"/>
        <v>0. 24</v>
      </c>
      <c r="J210" s="157" t="s">
        <v>142</v>
      </c>
      <c r="K210" s="157" t="s">
        <v>141</v>
      </c>
      <c r="L210" s="83" t="s">
        <v>6172</v>
      </c>
      <c r="M210" s="165" t="s">
        <v>162</v>
      </c>
      <c r="O210" s="157" t="s">
        <v>138</v>
      </c>
      <c r="P210" s="157" t="s">
        <v>143</v>
      </c>
      <c r="Q210" s="157" t="s">
        <v>6171</v>
      </c>
      <c r="R210" s="157" t="s">
        <v>144</v>
      </c>
      <c r="W210" s="118">
        <v>324000</v>
      </c>
      <c r="X210" s="162" t="s">
        <v>6236</v>
      </c>
    </row>
    <row r="211" spans="1:24">
      <c r="A211" s="83">
        <v>150</v>
      </c>
      <c r="B211" s="83">
        <v>557</v>
      </c>
      <c r="C211" t="s">
        <v>7852</v>
      </c>
      <c r="D211" s="159">
        <f t="shared" si="6"/>
        <v>25</v>
      </c>
      <c r="E211">
        <v>0</v>
      </c>
      <c r="F211">
        <v>25</v>
      </c>
      <c r="G211" s="162" t="s">
        <v>6177</v>
      </c>
      <c r="H211" s="162" t="s">
        <v>6177</v>
      </c>
      <c r="I211" s="53" t="str">
        <f t="shared" si="7"/>
        <v>0. 25</v>
      </c>
      <c r="J211" s="157" t="s">
        <v>142</v>
      </c>
      <c r="K211" s="157" t="s">
        <v>141</v>
      </c>
      <c r="L211" s="83" t="s">
        <v>6172</v>
      </c>
      <c r="M211" s="165" t="s">
        <v>162</v>
      </c>
      <c r="O211" s="157" t="s">
        <v>138</v>
      </c>
      <c r="P211" s="157" t="s">
        <v>143</v>
      </c>
      <c r="Q211" s="157" t="s">
        <v>6171</v>
      </c>
      <c r="R211" s="157" t="s">
        <v>144</v>
      </c>
      <c r="W211" s="118">
        <v>337500</v>
      </c>
      <c r="X211" s="162" t="s">
        <v>6177</v>
      </c>
    </row>
    <row r="212" spans="1:24">
      <c r="A212" s="83">
        <v>150</v>
      </c>
      <c r="B212" s="83">
        <v>557</v>
      </c>
      <c r="C212" t="s">
        <v>7905</v>
      </c>
      <c r="D212" s="159">
        <f t="shared" si="6"/>
        <v>100</v>
      </c>
      <c r="E212">
        <v>2</v>
      </c>
      <c r="F212">
        <v>20</v>
      </c>
      <c r="G212" s="162" t="s">
        <v>6263</v>
      </c>
      <c r="H212" s="162" t="s">
        <v>6263</v>
      </c>
      <c r="I212" s="53" t="str">
        <f t="shared" si="7"/>
        <v>2. 20</v>
      </c>
      <c r="J212" s="157" t="s">
        <v>142</v>
      </c>
      <c r="K212" s="157" t="s">
        <v>141</v>
      </c>
      <c r="L212" s="83" t="s">
        <v>6172</v>
      </c>
      <c r="M212" s="165" t="s">
        <v>162</v>
      </c>
      <c r="O212" s="157" t="s">
        <v>138</v>
      </c>
      <c r="P212" s="157" t="s">
        <v>143</v>
      </c>
      <c r="Q212" s="157" t="s">
        <v>6171</v>
      </c>
      <c r="R212" s="157" t="s">
        <v>144</v>
      </c>
      <c r="W212" s="118">
        <v>1350000</v>
      </c>
      <c r="X212" s="162" t="s">
        <v>6263</v>
      </c>
    </row>
    <row r="213" spans="1:24">
      <c r="A213" s="83">
        <v>150</v>
      </c>
      <c r="B213" s="83">
        <v>558</v>
      </c>
      <c r="C213" t="s">
        <v>7839</v>
      </c>
      <c r="D213" s="159">
        <f t="shared" si="6"/>
        <v>40</v>
      </c>
      <c r="E213">
        <v>1</v>
      </c>
      <c r="F213">
        <v>0</v>
      </c>
      <c r="G213" s="162" t="s">
        <v>6242</v>
      </c>
      <c r="H213" s="162" t="s">
        <v>6242</v>
      </c>
      <c r="I213" s="53" t="str">
        <f t="shared" si="7"/>
        <v>1. 0</v>
      </c>
      <c r="J213" s="157" t="s">
        <v>142</v>
      </c>
      <c r="K213" s="157" t="s">
        <v>141</v>
      </c>
      <c r="L213" s="83" t="s">
        <v>6172</v>
      </c>
      <c r="M213" s="165" t="s">
        <v>162</v>
      </c>
      <c r="O213" s="157" t="s">
        <v>138</v>
      </c>
      <c r="P213" s="157" t="s">
        <v>143</v>
      </c>
      <c r="Q213" s="157" t="s">
        <v>6171</v>
      </c>
      <c r="R213" s="157" t="s">
        <v>144</v>
      </c>
      <c r="W213" s="118">
        <v>540000</v>
      </c>
      <c r="X213" s="162" t="s">
        <v>6242</v>
      </c>
    </row>
    <row r="214" spans="1:24">
      <c r="A214" s="83">
        <v>150</v>
      </c>
      <c r="B214" s="83">
        <v>558</v>
      </c>
      <c r="C214" t="s">
        <v>7852</v>
      </c>
      <c r="D214" s="159">
        <f t="shared" si="6"/>
        <v>87</v>
      </c>
      <c r="E214">
        <v>2</v>
      </c>
      <c r="F214">
        <v>7</v>
      </c>
      <c r="G214" s="162" t="s">
        <v>6234</v>
      </c>
      <c r="H214" s="162" t="s">
        <v>6234</v>
      </c>
      <c r="I214" s="53" t="str">
        <f t="shared" si="7"/>
        <v>2. 7</v>
      </c>
      <c r="J214" s="157" t="s">
        <v>142</v>
      </c>
      <c r="K214" s="157" t="s">
        <v>141</v>
      </c>
      <c r="L214" s="83" t="s">
        <v>6172</v>
      </c>
      <c r="M214" s="165" t="s">
        <v>162</v>
      </c>
      <c r="O214" s="157" t="s">
        <v>138</v>
      </c>
      <c r="P214" s="157" t="s">
        <v>143</v>
      </c>
      <c r="Q214" s="157" t="s">
        <v>6171</v>
      </c>
      <c r="R214" s="157" t="s">
        <v>144</v>
      </c>
      <c r="W214" s="118">
        <v>1174500</v>
      </c>
      <c r="X214" s="162" t="s">
        <v>6234</v>
      </c>
    </row>
    <row r="215" spans="1:24">
      <c r="A215" s="83">
        <v>150</v>
      </c>
      <c r="B215" s="83">
        <v>560</v>
      </c>
      <c r="C215" t="s">
        <v>7906</v>
      </c>
      <c r="D215" s="159">
        <f t="shared" si="6"/>
        <v>39</v>
      </c>
      <c r="E215">
        <v>0</v>
      </c>
      <c r="F215">
        <v>39</v>
      </c>
      <c r="G215" s="162" t="s">
        <v>6230</v>
      </c>
      <c r="H215" s="162" t="s">
        <v>6230</v>
      </c>
      <c r="I215" s="53" t="str">
        <f t="shared" si="7"/>
        <v>0. 39</v>
      </c>
      <c r="J215" s="157" t="s">
        <v>142</v>
      </c>
      <c r="K215" s="157" t="s">
        <v>141</v>
      </c>
      <c r="L215" s="83" t="s">
        <v>6172</v>
      </c>
      <c r="M215" s="165" t="s">
        <v>162</v>
      </c>
      <c r="O215" s="157" t="s">
        <v>138</v>
      </c>
      <c r="P215" s="157" t="s">
        <v>143</v>
      </c>
      <c r="Q215" s="157" t="s">
        <v>6171</v>
      </c>
      <c r="R215" s="157" t="s">
        <v>144</v>
      </c>
      <c r="W215" s="118">
        <v>526500</v>
      </c>
      <c r="X215" s="162" t="s">
        <v>6230</v>
      </c>
    </row>
    <row r="216" spans="1:24">
      <c r="A216" s="83">
        <v>150</v>
      </c>
      <c r="B216" s="83">
        <v>560</v>
      </c>
      <c r="C216" t="s">
        <v>7862</v>
      </c>
      <c r="D216" s="159">
        <f t="shared" si="6"/>
        <v>56</v>
      </c>
      <c r="E216">
        <v>1</v>
      </c>
      <c r="F216">
        <v>16</v>
      </c>
      <c r="G216" s="162" t="s">
        <v>6222</v>
      </c>
      <c r="H216" s="162" t="s">
        <v>6222</v>
      </c>
      <c r="I216" s="53" t="str">
        <f t="shared" si="7"/>
        <v>1. 16</v>
      </c>
      <c r="J216" s="157" t="s">
        <v>142</v>
      </c>
      <c r="K216" s="157" t="s">
        <v>141</v>
      </c>
      <c r="L216" s="83" t="s">
        <v>6172</v>
      </c>
      <c r="M216" s="165" t="s">
        <v>162</v>
      </c>
      <c r="O216" s="157" t="s">
        <v>138</v>
      </c>
      <c r="P216" s="157" t="s">
        <v>143</v>
      </c>
      <c r="Q216" s="157" t="s">
        <v>6171</v>
      </c>
      <c r="R216" s="157" t="s">
        <v>144</v>
      </c>
      <c r="W216" s="118">
        <v>756000</v>
      </c>
      <c r="X216" s="162" t="s">
        <v>6222</v>
      </c>
    </row>
    <row r="217" spans="1:24">
      <c r="A217" s="83">
        <v>160</v>
      </c>
      <c r="B217" s="83">
        <v>561</v>
      </c>
      <c r="C217" t="s">
        <v>7907</v>
      </c>
      <c r="D217" s="159">
        <f t="shared" si="6"/>
        <v>169</v>
      </c>
      <c r="E217">
        <v>4</v>
      </c>
      <c r="F217">
        <v>9</v>
      </c>
      <c r="G217" s="162" t="s">
        <v>6289</v>
      </c>
      <c r="H217" s="162" t="s">
        <v>6289</v>
      </c>
      <c r="I217" s="53" t="str">
        <f t="shared" si="7"/>
        <v>4. 9</v>
      </c>
      <c r="J217" s="157" t="s">
        <v>142</v>
      </c>
      <c r="K217" s="157" t="s">
        <v>141</v>
      </c>
      <c r="L217" s="83" t="s">
        <v>6172</v>
      </c>
      <c r="M217" s="165" t="s">
        <v>162</v>
      </c>
      <c r="O217" s="157" t="s">
        <v>138</v>
      </c>
      <c r="P217" s="157" t="s">
        <v>143</v>
      </c>
      <c r="Q217" s="157" t="s">
        <v>6171</v>
      </c>
      <c r="R217" s="157" t="s">
        <v>144</v>
      </c>
      <c r="W217" s="118">
        <v>2281500</v>
      </c>
      <c r="X217" s="162" t="s">
        <v>6289</v>
      </c>
    </row>
    <row r="218" spans="1:24">
      <c r="A218" s="83">
        <v>160</v>
      </c>
      <c r="B218" s="83">
        <v>519</v>
      </c>
      <c r="C218" t="s">
        <v>7908</v>
      </c>
      <c r="D218" s="159">
        <f t="shared" si="6"/>
        <v>132</v>
      </c>
      <c r="E218">
        <v>3</v>
      </c>
      <c r="F218">
        <v>12</v>
      </c>
      <c r="G218" s="162" t="s">
        <v>6279</v>
      </c>
      <c r="H218" s="162" t="s">
        <v>6279</v>
      </c>
      <c r="I218" s="53" t="str">
        <f t="shared" si="7"/>
        <v>3. 12</v>
      </c>
      <c r="J218" s="157" t="s">
        <v>142</v>
      </c>
      <c r="K218" s="157" t="s">
        <v>141</v>
      </c>
      <c r="L218" s="83" t="s">
        <v>6172</v>
      </c>
      <c r="M218" s="165" t="s">
        <v>162</v>
      </c>
      <c r="O218" s="157" t="s">
        <v>138</v>
      </c>
      <c r="P218" s="157" t="s">
        <v>143</v>
      </c>
      <c r="Q218" s="157" t="s">
        <v>6171</v>
      </c>
      <c r="R218" s="157" t="s">
        <v>144</v>
      </c>
      <c r="W218" s="118">
        <v>1782000</v>
      </c>
      <c r="X218" s="162" t="s">
        <v>6279</v>
      </c>
    </row>
    <row r="219" spans="1:24">
      <c r="A219" s="83">
        <v>161</v>
      </c>
      <c r="B219" s="83">
        <v>129</v>
      </c>
      <c r="C219" t="s">
        <v>7852</v>
      </c>
      <c r="D219" s="159">
        <f t="shared" si="6"/>
        <v>142</v>
      </c>
      <c r="E219">
        <v>3</v>
      </c>
      <c r="F219">
        <v>22</v>
      </c>
      <c r="G219" s="162" t="s">
        <v>6293</v>
      </c>
      <c r="H219" s="162" t="s">
        <v>6293</v>
      </c>
      <c r="I219" s="53" t="str">
        <f t="shared" si="7"/>
        <v>3. 22</v>
      </c>
      <c r="J219" s="157" t="s">
        <v>142</v>
      </c>
      <c r="K219" s="157" t="s">
        <v>141</v>
      </c>
      <c r="L219" s="83" t="s">
        <v>6172</v>
      </c>
      <c r="M219" s="165" t="s">
        <v>162</v>
      </c>
      <c r="O219" s="157" t="s">
        <v>138</v>
      </c>
      <c r="P219" s="157" t="s">
        <v>143</v>
      </c>
      <c r="Q219" s="157" t="s">
        <v>6171</v>
      </c>
      <c r="R219" s="157" t="s">
        <v>144</v>
      </c>
      <c r="W219" s="118">
        <v>1917000</v>
      </c>
      <c r="X219" s="162" t="s">
        <v>6293</v>
      </c>
    </row>
    <row r="220" spans="1:24">
      <c r="A220" s="83">
        <v>163</v>
      </c>
      <c r="B220" s="83">
        <v>134</v>
      </c>
      <c r="C220" t="s">
        <v>7909</v>
      </c>
      <c r="D220" s="159">
        <f t="shared" si="6"/>
        <v>80</v>
      </c>
      <c r="E220">
        <v>2</v>
      </c>
      <c r="F220">
        <v>0</v>
      </c>
      <c r="G220" s="162" t="s">
        <v>6228</v>
      </c>
      <c r="H220" s="162" t="s">
        <v>6228</v>
      </c>
      <c r="I220" s="53" t="str">
        <f t="shared" si="7"/>
        <v>2. 0</v>
      </c>
      <c r="J220" s="157" t="s">
        <v>142</v>
      </c>
      <c r="K220" s="157" t="s">
        <v>141</v>
      </c>
      <c r="L220" s="83" t="s">
        <v>6172</v>
      </c>
      <c r="M220" s="165" t="s">
        <v>162</v>
      </c>
      <c r="O220" s="157" t="s">
        <v>138</v>
      </c>
      <c r="P220" s="157" t="s">
        <v>143</v>
      </c>
      <c r="Q220" s="157" t="s">
        <v>6171</v>
      </c>
      <c r="R220" s="157" t="s">
        <v>144</v>
      </c>
      <c r="W220" s="118">
        <v>1080000</v>
      </c>
      <c r="X220" s="162" t="s">
        <v>6228</v>
      </c>
    </row>
    <row r="221" spans="1:24">
      <c r="A221" s="83">
        <v>163</v>
      </c>
      <c r="B221" s="83">
        <v>134</v>
      </c>
      <c r="C221" t="s">
        <v>6648</v>
      </c>
      <c r="D221" s="159">
        <f t="shared" si="6"/>
        <v>71</v>
      </c>
      <c r="E221">
        <v>1</v>
      </c>
      <c r="F221">
        <v>31</v>
      </c>
      <c r="G221" s="162" t="s">
        <v>6211</v>
      </c>
      <c r="H221" s="162" t="s">
        <v>6211</v>
      </c>
      <c r="I221" s="53" t="str">
        <f t="shared" si="7"/>
        <v>1. 31</v>
      </c>
      <c r="J221" s="157" t="s">
        <v>142</v>
      </c>
      <c r="K221" s="157" t="s">
        <v>141</v>
      </c>
      <c r="L221" s="83" t="s">
        <v>6172</v>
      </c>
      <c r="M221" s="165" t="s">
        <v>162</v>
      </c>
      <c r="O221" s="157" t="s">
        <v>138</v>
      </c>
      <c r="P221" s="157" t="s">
        <v>143</v>
      </c>
      <c r="Q221" s="157" t="s">
        <v>6171</v>
      </c>
      <c r="R221" s="157" t="s">
        <v>144</v>
      </c>
      <c r="W221" s="118">
        <v>958500</v>
      </c>
      <c r="X221" s="162" t="s">
        <v>6211</v>
      </c>
    </row>
    <row r="222" spans="1:24">
      <c r="A222" s="83">
        <v>164</v>
      </c>
      <c r="B222" s="83">
        <v>134</v>
      </c>
      <c r="C222" t="s">
        <v>7837</v>
      </c>
      <c r="D222" s="159">
        <f t="shared" si="6"/>
        <v>157</v>
      </c>
      <c r="E222">
        <v>3</v>
      </c>
      <c r="F222">
        <v>37</v>
      </c>
      <c r="G222" s="162" t="s">
        <v>6294</v>
      </c>
      <c r="H222" s="162" t="s">
        <v>6294</v>
      </c>
      <c r="I222" s="53" t="str">
        <f t="shared" si="7"/>
        <v>3. 37</v>
      </c>
      <c r="J222" s="157" t="s">
        <v>142</v>
      </c>
      <c r="K222" s="157" t="s">
        <v>141</v>
      </c>
      <c r="L222" s="83" t="s">
        <v>6172</v>
      </c>
      <c r="M222" s="165" t="s">
        <v>162</v>
      </c>
      <c r="O222" s="157" t="s">
        <v>138</v>
      </c>
      <c r="P222" s="157" t="s">
        <v>143</v>
      </c>
      <c r="Q222" s="157" t="s">
        <v>6171</v>
      </c>
      <c r="R222" s="157" t="s">
        <v>144</v>
      </c>
      <c r="W222" s="118">
        <v>418500</v>
      </c>
      <c r="X222" s="162" t="s">
        <v>6294</v>
      </c>
    </row>
    <row r="223" spans="1:24">
      <c r="A223" s="83">
        <v>164</v>
      </c>
      <c r="B223" s="83">
        <v>134</v>
      </c>
      <c r="C223" t="s">
        <v>7874</v>
      </c>
      <c r="D223" s="159">
        <f t="shared" si="6"/>
        <v>51</v>
      </c>
      <c r="E223">
        <v>1</v>
      </c>
      <c r="F223">
        <v>11</v>
      </c>
      <c r="G223" s="162" t="s">
        <v>6295</v>
      </c>
      <c r="H223" s="162" t="s">
        <v>6295</v>
      </c>
      <c r="I223" s="53" t="str">
        <f t="shared" si="7"/>
        <v>1. 11</v>
      </c>
      <c r="J223" s="157" t="s">
        <v>142</v>
      </c>
      <c r="K223" s="157" t="s">
        <v>141</v>
      </c>
      <c r="L223" s="83" t="s">
        <v>6172</v>
      </c>
      <c r="M223" s="165" t="s">
        <v>162</v>
      </c>
      <c r="O223" s="157" t="s">
        <v>138</v>
      </c>
      <c r="P223" s="157" t="s">
        <v>143</v>
      </c>
      <c r="Q223" s="157" t="s">
        <v>6171</v>
      </c>
      <c r="R223" s="157" t="s">
        <v>144</v>
      </c>
      <c r="W223" s="118">
        <v>135000</v>
      </c>
      <c r="X223" s="162" t="s">
        <v>6295</v>
      </c>
    </row>
    <row r="224" spans="1:24">
      <c r="A224" s="83">
        <v>164</v>
      </c>
      <c r="B224" s="83">
        <v>134</v>
      </c>
      <c r="C224" t="s">
        <v>7862</v>
      </c>
      <c r="D224" s="159">
        <f t="shared" si="6"/>
        <v>85</v>
      </c>
      <c r="E224">
        <v>2</v>
      </c>
      <c r="F224">
        <v>5</v>
      </c>
      <c r="G224" s="162" t="s">
        <v>6258</v>
      </c>
      <c r="H224" s="162" t="s">
        <v>6258</v>
      </c>
      <c r="I224" s="53" t="str">
        <f t="shared" si="7"/>
        <v>2. 5</v>
      </c>
      <c r="J224" s="157" t="s">
        <v>142</v>
      </c>
      <c r="K224" s="157" t="s">
        <v>141</v>
      </c>
      <c r="L224" s="83" t="s">
        <v>6172</v>
      </c>
      <c r="M224" s="165" t="s">
        <v>162</v>
      </c>
      <c r="O224" s="157" t="s">
        <v>138</v>
      </c>
      <c r="P224" s="157" t="s">
        <v>143</v>
      </c>
      <c r="Q224" s="157" t="s">
        <v>6171</v>
      </c>
      <c r="R224" s="157" t="s">
        <v>144</v>
      </c>
      <c r="W224" s="118">
        <v>1147500</v>
      </c>
      <c r="X224" s="162" t="s">
        <v>6258</v>
      </c>
    </row>
    <row r="225" spans="1:24">
      <c r="A225" s="83">
        <v>167</v>
      </c>
      <c r="B225" s="83">
        <v>28</v>
      </c>
      <c r="C225" t="s">
        <v>7859</v>
      </c>
      <c r="D225" s="159">
        <f t="shared" si="6"/>
        <v>80</v>
      </c>
      <c r="E225">
        <v>2</v>
      </c>
      <c r="F225">
        <v>0</v>
      </c>
      <c r="G225" s="162" t="s">
        <v>6228</v>
      </c>
      <c r="H225" s="162" t="s">
        <v>6228</v>
      </c>
      <c r="I225" s="53" t="str">
        <f t="shared" si="7"/>
        <v>2. 0</v>
      </c>
      <c r="J225" s="157" t="s">
        <v>142</v>
      </c>
      <c r="K225" s="157" t="s">
        <v>141</v>
      </c>
      <c r="L225" s="83" t="s">
        <v>6172</v>
      </c>
      <c r="M225" s="165" t="s">
        <v>6537</v>
      </c>
      <c r="O225" s="157" t="s">
        <v>138</v>
      </c>
      <c r="P225" s="157" t="s">
        <v>143</v>
      </c>
      <c r="Q225" s="157" t="s">
        <v>6171</v>
      </c>
      <c r="R225" s="157" t="s">
        <v>144</v>
      </c>
      <c r="W225" s="118">
        <v>3186000</v>
      </c>
      <c r="X225" s="162" t="s">
        <v>6228</v>
      </c>
    </row>
    <row r="226" spans="1:24">
      <c r="A226" s="83">
        <v>167</v>
      </c>
      <c r="B226" s="83">
        <v>28</v>
      </c>
      <c r="C226" t="s">
        <v>6579</v>
      </c>
      <c r="D226" s="159">
        <f t="shared" si="6"/>
        <v>156</v>
      </c>
      <c r="E226">
        <v>3</v>
      </c>
      <c r="F226">
        <v>36</v>
      </c>
      <c r="G226" s="162" t="s">
        <v>6212</v>
      </c>
      <c r="H226" s="162" t="s">
        <v>6212</v>
      </c>
      <c r="I226" s="53" t="str">
        <f t="shared" si="7"/>
        <v>3. 36</v>
      </c>
      <c r="J226" s="157" t="s">
        <v>142</v>
      </c>
      <c r="K226" s="157" t="s">
        <v>141</v>
      </c>
      <c r="L226" s="83" t="s">
        <v>6172</v>
      </c>
      <c r="M226" s="165" t="s">
        <v>6537</v>
      </c>
      <c r="O226" s="157" t="s">
        <v>138</v>
      </c>
      <c r="P226" s="157" t="s">
        <v>143</v>
      </c>
      <c r="Q226" s="157" t="s">
        <v>6171</v>
      </c>
      <c r="R226" s="157" t="s">
        <v>144</v>
      </c>
      <c r="W226" s="118">
        <v>0</v>
      </c>
      <c r="X226" s="162" t="s">
        <v>6212</v>
      </c>
    </row>
    <row r="227" spans="1:24">
      <c r="A227" s="83">
        <v>169</v>
      </c>
      <c r="B227" s="83">
        <v>53</v>
      </c>
      <c r="C227" t="s">
        <v>6586</v>
      </c>
      <c r="D227" s="159">
        <f t="shared" si="6"/>
        <v>169</v>
      </c>
      <c r="E227">
        <v>4</v>
      </c>
      <c r="F227">
        <v>9</v>
      </c>
      <c r="G227" s="162" t="s">
        <v>6289</v>
      </c>
      <c r="H227" s="162" t="s">
        <v>6289</v>
      </c>
      <c r="I227" s="53" t="str">
        <f t="shared" si="7"/>
        <v>4. 9</v>
      </c>
      <c r="J227" s="157" t="s">
        <v>142</v>
      </c>
      <c r="K227" s="157" t="s">
        <v>141</v>
      </c>
      <c r="L227" s="83" t="s">
        <v>6172</v>
      </c>
      <c r="M227" s="165" t="s">
        <v>6537</v>
      </c>
      <c r="O227" s="157" t="s">
        <v>138</v>
      </c>
      <c r="P227" s="157" t="s">
        <v>143</v>
      </c>
      <c r="Q227" s="157" t="s">
        <v>6171</v>
      </c>
      <c r="R227" s="157" t="s">
        <v>144</v>
      </c>
      <c r="W227" s="118">
        <v>4401000</v>
      </c>
      <c r="X227" s="162" t="s">
        <v>6289</v>
      </c>
    </row>
    <row r="228" spans="1:24">
      <c r="A228" s="83">
        <v>169</v>
      </c>
      <c r="B228" s="83">
        <v>45</v>
      </c>
      <c r="C228" t="s">
        <v>6579</v>
      </c>
      <c r="D228" s="159">
        <f t="shared" si="6"/>
        <v>40</v>
      </c>
      <c r="E228">
        <v>1</v>
      </c>
      <c r="F228">
        <v>0</v>
      </c>
      <c r="G228" s="162" t="s">
        <v>6242</v>
      </c>
      <c r="H228" s="162" t="s">
        <v>6242</v>
      </c>
      <c r="I228" s="53" t="str">
        <f t="shared" si="7"/>
        <v>1. 0</v>
      </c>
      <c r="J228" s="157" t="s">
        <v>142</v>
      </c>
      <c r="K228" s="157" t="s">
        <v>141</v>
      </c>
      <c r="L228" s="83" t="s">
        <v>6172</v>
      </c>
      <c r="M228" s="165" t="s">
        <v>6537</v>
      </c>
      <c r="O228" s="157" t="s">
        <v>138</v>
      </c>
      <c r="P228" s="157" t="s">
        <v>143</v>
      </c>
      <c r="Q228" s="157" t="s">
        <v>6171</v>
      </c>
      <c r="R228" s="157" t="s">
        <v>144</v>
      </c>
      <c r="W228" s="118">
        <v>0</v>
      </c>
      <c r="X228" s="162" t="s">
        <v>6242</v>
      </c>
    </row>
    <row r="229" spans="1:24">
      <c r="A229" s="83">
        <v>169</v>
      </c>
      <c r="B229" s="83">
        <v>46</v>
      </c>
      <c r="C229" t="s">
        <v>6579</v>
      </c>
      <c r="D229" s="159">
        <f t="shared" si="6"/>
        <v>117</v>
      </c>
      <c r="E229">
        <v>2</v>
      </c>
      <c r="F229">
        <v>37</v>
      </c>
      <c r="G229" s="162" t="s">
        <v>6296</v>
      </c>
      <c r="H229" s="162" t="s">
        <v>6296</v>
      </c>
      <c r="I229" s="53" t="str">
        <f t="shared" si="7"/>
        <v>2. 37</v>
      </c>
      <c r="J229" s="157" t="s">
        <v>142</v>
      </c>
      <c r="K229" s="157" t="s">
        <v>141</v>
      </c>
      <c r="L229" s="83" t="s">
        <v>6172</v>
      </c>
      <c r="M229" s="165" t="s">
        <v>6537</v>
      </c>
      <c r="O229" s="157" t="s">
        <v>138</v>
      </c>
      <c r="P229" s="157" t="s">
        <v>143</v>
      </c>
      <c r="Q229" s="157" t="s">
        <v>6171</v>
      </c>
      <c r="R229" s="157" t="s">
        <v>144</v>
      </c>
      <c r="W229" s="118">
        <v>0</v>
      </c>
      <c r="X229" s="162" t="s">
        <v>6296</v>
      </c>
    </row>
    <row r="230" spans="1:24">
      <c r="A230" s="83">
        <v>174</v>
      </c>
      <c r="B230" s="83">
        <v>75</v>
      </c>
      <c r="C230" t="s">
        <v>7852</v>
      </c>
      <c r="D230" s="159">
        <f t="shared" si="6"/>
        <v>34</v>
      </c>
      <c r="E230">
        <v>0</v>
      </c>
      <c r="F230">
        <v>34</v>
      </c>
      <c r="G230" s="162" t="s">
        <v>6253</v>
      </c>
      <c r="H230" s="162" t="s">
        <v>6253</v>
      </c>
      <c r="I230" s="53" t="str">
        <f t="shared" si="7"/>
        <v>0. 34</v>
      </c>
      <c r="J230" s="157" t="s">
        <v>142</v>
      </c>
      <c r="K230" s="157" t="s">
        <v>141</v>
      </c>
      <c r="L230" s="83" t="s">
        <v>6172</v>
      </c>
      <c r="M230" s="165" t="s">
        <v>6537</v>
      </c>
      <c r="O230" s="157" t="s">
        <v>138</v>
      </c>
      <c r="P230" s="157" t="s">
        <v>143</v>
      </c>
      <c r="Q230" s="157" t="s">
        <v>6171</v>
      </c>
      <c r="R230" s="157" t="s">
        <v>144</v>
      </c>
      <c r="W230" s="118">
        <v>1539000</v>
      </c>
      <c r="X230" s="162" t="s">
        <v>6253</v>
      </c>
    </row>
    <row r="231" spans="1:24">
      <c r="A231" s="83">
        <v>174</v>
      </c>
      <c r="B231" s="83">
        <v>75</v>
      </c>
      <c r="C231" t="s">
        <v>7910</v>
      </c>
      <c r="D231" s="159">
        <f t="shared" si="6"/>
        <v>40</v>
      </c>
      <c r="E231">
        <v>1</v>
      </c>
      <c r="F231">
        <v>0</v>
      </c>
      <c r="G231" s="162" t="s">
        <v>6242</v>
      </c>
      <c r="H231" s="162" t="s">
        <v>6242</v>
      </c>
      <c r="I231" s="53" t="str">
        <f t="shared" si="7"/>
        <v>1. 0</v>
      </c>
      <c r="J231" s="157" t="s">
        <v>142</v>
      </c>
      <c r="K231" s="157" t="s">
        <v>141</v>
      </c>
      <c r="L231" s="83" t="s">
        <v>6172</v>
      </c>
      <c r="M231" s="165" t="s">
        <v>6537</v>
      </c>
      <c r="O231" s="157" t="s">
        <v>138</v>
      </c>
      <c r="P231" s="157" t="s">
        <v>143</v>
      </c>
      <c r="Q231" s="157" t="s">
        <v>6171</v>
      </c>
      <c r="R231" s="157" t="s">
        <v>144</v>
      </c>
      <c r="W231" s="118">
        <v>0</v>
      </c>
      <c r="X231" s="162" t="s">
        <v>6242</v>
      </c>
    </row>
    <row r="232" spans="1:24">
      <c r="A232" s="83">
        <v>174</v>
      </c>
      <c r="B232" s="83">
        <v>75</v>
      </c>
      <c r="C232" t="s">
        <v>7911</v>
      </c>
      <c r="D232" s="159">
        <f t="shared" si="6"/>
        <v>40</v>
      </c>
      <c r="E232">
        <v>1</v>
      </c>
      <c r="F232">
        <v>0</v>
      </c>
      <c r="G232" s="162" t="s">
        <v>6242</v>
      </c>
      <c r="H232" s="162" t="s">
        <v>6242</v>
      </c>
      <c r="I232" s="53" t="str">
        <f t="shared" si="7"/>
        <v>1. 0</v>
      </c>
      <c r="J232" s="157" t="s">
        <v>142</v>
      </c>
      <c r="K232" s="157" t="s">
        <v>141</v>
      </c>
      <c r="L232" s="83" t="s">
        <v>6172</v>
      </c>
      <c r="M232" s="165" t="s">
        <v>6537</v>
      </c>
      <c r="O232" s="157" t="s">
        <v>138</v>
      </c>
      <c r="P232" s="157" t="s">
        <v>143</v>
      </c>
      <c r="Q232" s="157" t="s">
        <v>6171</v>
      </c>
      <c r="R232" s="157" t="s">
        <v>144</v>
      </c>
      <c r="W232" s="118">
        <v>0</v>
      </c>
      <c r="X232" s="162" t="s">
        <v>6242</v>
      </c>
    </row>
    <row r="233" spans="1:24">
      <c r="A233" s="83">
        <v>178</v>
      </c>
      <c r="B233" s="83">
        <v>489</v>
      </c>
      <c r="C233" t="s">
        <v>7912</v>
      </c>
      <c r="D233" s="159">
        <f t="shared" si="6"/>
        <v>15</v>
      </c>
      <c r="E233">
        <v>0</v>
      </c>
      <c r="F233">
        <v>15</v>
      </c>
      <c r="G233" s="162" t="s">
        <v>6210</v>
      </c>
      <c r="H233" s="162" t="s">
        <v>6210</v>
      </c>
      <c r="I233" s="53" t="str">
        <f t="shared" si="7"/>
        <v>0. 15</v>
      </c>
      <c r="J233" s="157" t="s">
        <v>142</v>
      </c>
      <c r="K233" s="157" t="s">
        <v>141</v>
      </c>
      <c r="L233" s="83" t="s">
        <v>6172</v>
      </c>
      <c r="M233" s="165" t="s">
        <v>162</v>
      </c>
      <c r="O233" s="157" t="s">
        <v>138</v>
      </c>
      <c r="P233" s="157" t="s">
        <v>143</v>
      </c>
      <c r="Q233" s="157" t="s">
        <v>6171</v>
      </c>
      <c r="R233" s="157" t="s">
        <v>144</v>
      </c>
      <c r="W233" s="118">
        <v>202500</v>
      </c>
      <c r="X233" s="162" t="s">
        <v>6210</v>
      </c>
    </row>
    <row r="234" spans="1:24">
      <c r="A234" s="83">
        <v>178</v>
      </c>
      <c r="B234" s="83">
        <v>489</v>
      </c>
      <c r="C234" t="s">
        <v>7913</v>
      </c>
      <c r="D234" s="159">
        <f t="shared" si="6"/>
        <v>16</v>
      </c>
      <c r="E234">
        <v>0</v>
      </c>
      <c r="F234">
        <v>16</v>
      </c>
      <c r="G234" s="162" t="s">
        <v>6206</v>
      </c>
      <c r="H234" s="162" t="s">
        <v>6206</v>
      </c>
      <c r="I234" s="53" t="str">
        <f t="shared" si="7"/>
        <v>0. 16</v>
      </c>
      <c r="J234" s="157" t="s">
        <v>142</v>
      </c>
      <c r="K234" s="157" t="s">
        <v>141</v>
      </c>
      <c r="L234" s="83" t="s">
        <v>6172</v>
      </c>
      <c r="M234" s="165" t="s">
        <v>162</v>
      </c>
      <c r="O234" s="157" t="s">
        <v>138</v>
      </c>
      <c r="P234" s="157" t="s">
        <v>143</v>
      </c>
      <c r="Q234" s="157" t="s">
        <v>6171</v>
      </c>
      <c r="R234" s="157" t="s">
        <v>144</v>
      </c>
      <c r="W234" s="118">
        <v>216000</v>
      </c>
      <c r="X234" s="162" t="s">
        <v>6206</v>
      </c>
    </row>
    <row r="235" spans="1:24">
      <c r="A235" s="83">
        <v>178</v>
      </c>
      <c r="B235" s="83">
        <v>489</v>
      </c>
      <c r="C235" t="s">
        <v>7914</v>
      </c>
      <c r="D235" s="159">
        <f t="shared" si="6"/>
        <v>15</v>
      </c>
      <c r="E235">
        <v>0</v>
      </c>
      <c r="F235">
        <v>15</v>
      </c>
      <c r="G235" s="162" t="s">
        <v>6210</v>
      </c>
      <c r="H235" s="162" t="s">
        <v>6210</v>
      </c>
      <c r="I235" s="53" t="str">
        <f t="shared" si="7"/>
        <v>0. 15</v>
      </c>
      <c r="J235" s="157" t="s">
        <v>142</v>
      </c>
      <c r="K235" s="157" t="s">
        <v>141</v>
      </c>
      <c r="L235" s="83" t="s">
        <v>6172</v>
      </c>
      <c r="M235" s="165" t="s">
        <v>162</v>
      </c>
      <c r="O235" s="157" t="s">
        <v>138</v>
      </c>
      <c r="P235" s="157" t="s">
        <v>143</v>
      </c>
      <c r="Q235" s="157" t="s">
        <v>6171</v>
      </c>
      <c r="R235" s="157" t="s">
        <v>144</v>
      </c>
      <c r="W235" s="118">
        <v>202500</v>
      </c>
      <c r="X235" s="162" t="s">
        <v>6210</v>
      </c>
    </row>
    <row r="236" spans="1:24">
      <c r="A236" s="83">
        <v>178</v>
      </c>
      <c r="B236" s="83">
        <v>489</v>
      </c>
      <c r="C236" t="s">
        <v>7915</v>
      </c>
      <c r="D236" s="159">
        <f t="shared" si="6"/>
        <v>37</v>
      </c>
      <c r="E236">
        <v>0</v>
      </c>
      <c r="F236">
        <v>37</v>
      </c>
      <c r="G236" s="162" t="s">
        <v>6297</v>
      </c>
      <c r="H236" s="162" t="s">
        <v>6297</v>
      </c>
      <c r="I236" s="53" t="str">
        <f t="shared" si="7"/>
        <v>0. 37</v>
      </c>
      <c r="J236" s="157" t="s">
        <v>142</v>
      </c>
      <c r="K236" s="157" t="s">
        <v>141</v>
      </c>
      <c r="L236" s="83" t="s">
        <v>6172</v>
      </c>
      <c r="M236" s="165" t="s">
        <v>162</v>
      </c>
      <c r="O236" s="157" t="s">
        <v>138</v>
      </c>
      <c r="P236" s="157" t="s">
        <v>143</v>
      </c>
      <c r="Q236" s="157" t="s">
        <v>6171</v>
      </c>
      <c r="R236" s="157" t="s">
        <v>144</v>
      </c>
      <c r="W236" s="118">
        <v>499500</v>
      </c>
      <c r="X236" s="162" t="s">
        <v>6297</v>
      </c>
    </row>
    <row r="237" spans="1:24">
      <c r="A237" s="83">
        <v>178</v>
      </c>
      <c r="B237" s="83">
        <v>484</v>
      </c>
      <c r="C237" t="s">
        <v>7858</v>
      </c>
      <c r="D237" s="159">
        <f t="shared" si="6"/>
        <v>45</v>
      </c>
      <c r="E237">
        <v>1</v>
      </c>
      <c r="F237">
        <v>5</v>
      </c>
      <c r="G237" s="162" t="s">
        <v>6256</v>
      </c>
      <c r="H237" s="162" t="s">
        <v>6256</v>
      </c>
      <c r="I237" s="53" t="str">
        <f t="shared" si="7"/>
        <v>1. 5</v>
      </c>
      <c r="J237" s="157" t="s">
        <v>142</v>
      </c>
      <c r="K237" s="157" t="s">
        <v>141</v>
      </c>
      <c r="L237" s="83" t="s">
        <v>6172</v>
      </c>
      <c r="M237" s="165" t="s">
        <v>162</v>
      </c>
      <c r="O237" s="157" t="s">
        <v>138</v>
      </c>
      <c r="P237" s="157" t="s">
        <v>143</v>
      </c>
      <c r="Q237" s="157" t="s">
        <v>6171</v>
      </c>
      <c r="R237" s="157" t="s">
        <v>144</v>
      </c>
      <c r="W237" s="118">
        <v>607500</v>
      </c>
      <c r="X237" s="162" t="s">
        <v>6256</v>
      </c>
    </row>
    <row r="238" spans="1:24">
      <c r="A238" s="83">
        <v>178</v>
      </c>
      <c r="B238" s="83">
        <v>484</v>
      </c>
      <c r="C238" t="s">
        <v>7916</v>
      </c>
      <c r="D238" s="159">
        <f t="shared" si="6"/>
        <v>274</v>
      </c>
      <c r="E238">
        <v>6</v>
      </c>
      <c r="F238">
        <v>34</v>
      </c>
      <c r="G238" s="162" t="s">
        <v>6298</v>
      </c>
      <c r="H238" s="162" t="s">
        <v>6298</v>
      </c>
      <c r="I238" s="53" t="str">
        <f t="shared" si="7"/>
        <v>6. 34</v>
      </c>
      <c r="J238" s="157" t="s">
        <v>142</v>
      </c>
      <c r="K238" s="157" t="s">
        <v>141</v>
      </c>
      <c r="L238" s="83" t="s">
        <v>6172</v>
      </c>
      <c r="M238" s="165" t="s">
        <v>162</v>
      </c>
      <c r="O238" s="157" t="s">
        <v>138</v>
      </c>
      <c r="P238" s="157" t="s">
        <v>143</v>
      </c>
      <c r="Q238" s="157" t="s">
        <v>6171</v>
      </c>
      <c r="R238" s="157" t="s">
        <v>144</v>
      </c>
      <c r="W238" s="118">
        <v>3699000</v>
      </c>
      <c r="X238" s="162" t="s">
        <v>6298</v>
      </c>
    </row>
    <row r="239" spans="1:24">
      <c r="A239" s="83">
        <v>179</v>
      </c>
      <c r="B239" s="83">
        <v>514</v>
      </c>
      <c r="C239" t="s">
        <v>7917</v>
      </c>
      <c r="D239" s="159">
        <f t="shared" si="6"/>
        <v>80</v>
      </c>
      <c r="E239">
        <v>2</v>
      </c>
      <c r="F239">
        <v>0</v>
      </c>
      <c r="G239" s="162" t="s">
        <v>6228</v>
      </c>
      <c r="H239" s="162" t="s">
        <v>6228</v>
      </c>
      <c r="I239" s="53" t="str">
        <f t="shared" si="7"/>
        <v>2. 0</v>
      </c>
      <c r="J239" s="157" t="s">
        <v>142</v>
      </c>
      <c r="K239" s="157" t="s">
        <v>141</v>
      </c>
      <c r="L239" s="83" t="s">
        <v>6172</v>
      </c>
      <c r="M239" s="165" t="s">
        <v>162</v>
      </c>
      <c r="O239" s="157" t="s">
        <v>138</v>
      </c>
      <c r="P239" s="157" t="s">
        <v>143</v>
      </c>
      <c r="Q239" s="157" t="s">
        <v>6171</v>
      </c>
      <c r="R239" s="157" t="s">
        <v>144</v>
      </c>
      <c r="W239" s="118">
        <v>1080000</v>
      </c>
      <c r="X239" s="162" t="s">
        <v>6228</v>
      </c>
    </row>
    <row r="240" spans="1:24">
      <c r="A240" s="83">
        <v>179</v>
      </c>
      <c r="B240" s="83">
        <v>514</v>
      </c>
      <c r="C240" t="s">
        <v>7857</v>
      </c>
      <c r="D240" s="159">
        <f t="shared" si="6"/>
        <v>56</v>
      </c>
      <c r="E240">
        <v>1</v>
      </c>
      <c r="F240">
        <v>16</v>
      </c>
      <c r="G240" s="162" t="s">
        <v>6222</v>
      </c>
      <c r="H240" s="162" t="s">
        <v>6222</v>
      </c>
      <c r="I240" s="53" t="str">
        <f t="shared" si="7"/>
        <v>1. 16</v>
      </c>
      <c r="J240" s="157" t="s">
        <v>142</v>
      </c>
      <c r="K240" s="157" t="s">
        <v>141</v>
      </c>
      <c r="L240" s="83" t="s">
        <v>6172</v>
      </c>
      <c r="M240" s="165" t="s">
        <v>162</v>
      </c>
      <c r="O240" s="157" t="s">
        <v>138</v>
      </c>
      <c r="P240" s="157" t="s">
        <v>143</v>
      </c>
      <c r="Q240" s="157" t="s">
        <v>6171</v>
      </c>
      <c r="R240" s="157" t="s">
        <v>144</v>
      </c>
      <c r="W240" s="118">
        <v>756000</v>
      </c>
      <c r="X240" s="162" t="s">
        <v>6222</v>
      </c>
    </row>
    <row r="241" spans="1:24">
      <c r="A241" s="83">
        <v>179</v>
      </c>
      <c r="B241" s="83">
        <v>514</v>
      </c>
      <c r="C241" t="s">
        <v>7918</v>
      </c>
      <c r="D241" s="159">
        <f t="shared" si="6"/>
        <v>58</v>
      </c>
      <c r="E241">
        <v>1</v>
      </c>
      <c r="F241">
        <v>18</v>
      </c>
      <c r="G241" s="162" t="s">
        <v>6299</v>
      </c>
      <c r="H241" s="162" t="s">
        <v>6299</v>
      </c>
      <c r="I241" s="53" t="str">
        <f t="shared" si="7"/>
        <v>1. 18</v>
      </c>
      <c r="J241" s="157" t="s">
        <v>142</v>
      </c>
      <c r="K241" s="157" t="s">
        <v>141</v>
      </c>
      <c r="L241" s="83" t="s">
        <v>6172</v>
      </c>
      <c r="M241" s="165" t="s">
        <v>162</v>
      </c>
      <c r="O241" s="157" t="s">
        <v>138</v>
      </c>
      <c r="P241" s="157" t="s">
        <v>143</v>
      </c>
      <c r="Q241" s="157" t="s">
        <v>6171</v>
      </c>
      <c r="R241" s="157" t="s">
        <v>144</v>
      </c>
      <c r="W241" s="118">
        <v>783000</v>
      </c>
      <c r="X241" s="162" t="s">
        <v>6299</v>
      </c>
    </row>
    <row r="242" spans="1:24">
      <c r="A242" s="83">
        <v>179</v>
      </c>
      <c r="B242" s="83">
        <v>514</v>
      </c>
      <c r="C242" t="s">
        <v>7859</v>
      </c>
      <c r="D242" s="159">
        <f t="shared" si="6"/>
        <v>5</v>
      </c>
      <c r="E242">
        <v>0</v>
      </c>
      <c r="F242">
        <v>5</v>
      </c>
      <c r="G242" s="162" t="s">
        <v>6281</v>
      </c>
      <c r="H242" s="162" t="s">
        <v>6281</v>
      </c>
      <c r="I242" s="53" t="str">
        <f t="shared" si="7"/>
        <v>0. 5</v>
      </c>
      <c r="J242" s="157" t="s">
        <v>142</v>
      </c>
      <c r="K242" s="157" t="s">
        <v>141</v>
      </c>
      <c r="L242" s="83" t="s">
        <v>6172</v>
      </c>
      <c r="M242" s="165" t="s">
        <v>162</v>
      </c>
      <c r="O242" s="157" t="s">
        <v>138</v>
      </c>
      <c r="P242" s="157" t="s">
        <v>143</v>
      </c>
      <c r="Q242" s="157" t="s">
        <v>6171</v>
      </c>
      <c r="R242" s="157" t="s">
        <v>144</v>
      </c>
      <c r="W242" s="118">
        <v>67500</v>
      </c>
      <c r="X242" s="162" t="s">
        <v>6281</v>
      </c>
    </row>
    <row r="243" spans="1:24">
      <c r="A243" s="83">
        <v>179</v>
      </c>
      <c r="B243" s="83">
        <v>513</v>
      </c>
      <c r="C243" t="s">
        <v>7919</v>
      </c>
      <c r="D243" s="159">
        <f t="shared" si="6"/>
        <v>7</v>
      </c>
      <c r="E243">
        <v>0</v>
      </c>
      <c r="F243">
        <v>7</v>
      </c>
      <c r="G243" s="162" t="s">
        <v>6300</v>
      </c>
      <c r="H243" s="162" t="s">
        <v>6300</v>
      </c>
      <c r="I243" s="53" t="str">
        <f t="shared" si="7"/>
        <v>0. 7</v>
      </c>
      <c r="J243" s="157" t="s">
        <v>142</v>
      </c>
      <c r="K243" s="157" t="s">
        <v>141</v>
      </c>
      <c r="L243" s="83" t="s">
        <v>6172</v>
      </c>
      <c r="M243" s="165" t="s">
        <v>162</v>
      </c>
      <c r="O243" s="157" t="s">
        <v>138</v>
      </c>
      <c r="P243" s="157" t="s">
        <v>143</v>
      </c>
      <c r="Q243" s="157" t="s">
        <v>6171</v>
      </c>
      <c r="R243" s="157" t="s">
        <v>144</v>
      </c>
      <c r="W243" s="118">
        <v>94500</v>
      </c>
      <c r="X243" s="162" t="s">
        <v>6300</v>
      </c>
    </row>
    <row r="244" spans="1:24">
      <c r="A244" s="83">
        <v>180</v>
      </c>
      <c r="B244" s="83">
        <v>8</v>
      </c>
      <c r="C244" t="s">
        <v>6586</v>
      </c>
      <c r="D244" s="159">
        <f t="shared" si="6"/>
        <v>83</v>
      </c>
      <c r="E244">
        <v>2</v>
      </c>
      <c r="F244">
        <v>3</v>
      </c>
      <c r="G244" s="162" t="s">
        <v>6301</v>
      </c>
      <c r="H244" s="162" t="s">
        <v>6301</v>
      </c>
      <c r="I244" s="53" t="str">
        <f t="shared" si="7"/>
        <v>2. 3</v>
      </c>
      <c r="J244" s="157" t="s">
        <v>142</v>
      </c>
      <c r="K244" s="157" t="s">
        <v>141</v>
      </c>
      <c r="L244" s="83" t="s">
        <v>6172</v>
      </c>
      <c r="M244" s="165" t="s">
        <v>6537</v>
      </c>
      <c r="O244" s="157" t="s">
        <v>138</v>
      </c>
      <c r="P244" s="157" t="s">
        <v>143</v>
      </c>
      <c r="Q244" s="157" t="s">
        <v>6171</v>
      </c>
      <c r="R244" s="157" t="s">
        <v>144</v>
      </c>
      <c r="W244" s="118">
        <v>1120500</v>
      </c>
      <c r="X244" s="162" t="s">
        <v>6301</v>
      </c>
    </row>
    <row r="245" spans="1:24">
      <c r="A245" s="83">
        <v>182</v>
      </c>
      <c r="B245" s="83">
        <v>130</v>
      </c>
      <c r="C245" t="s">
        <v>6586</v>
      </c>
      <c r="D245" s="159">
        <f t="shared" si="6"/>
        <v>222</v>
      </c>
      <c r="E245">
        <v>5</v>
      </c>
      <c r="F245">
        <v>22</v>
      </c>
      <c r="G245" s="162" t="s">
        <v>6302</v>
      </c>
      <c r="H245" s="162" t="s">
        <v>6302</v>
      </c>
      <c r="I245" s="53" t="str">
        <f t="shared" si="7"/>
        <v>5. 22</v>
      </c>
      <c r="J245" s="157" t="s">
        <v>142</v>
      </c>
      <c r="K245" s="157" t="s">
        <v>141</v>
      </c>
      <c r="L245" s="83" t="s">
        <v>6172</v>
      </c>
      <c r="M245" s="165" t="s">
        <v>6537</v>
      </c>
      <c r="O245" s="157" t="s">
        <v>138</v>
      </c>
      <c r="P245" s="157" t="s">
        <v>143</v>
      </c>
      <c r="Q245" s="157" t="s">
        <v>6171</v>
      </c>
      <c r="R245" s="157" t="s">
        <v>144</v>
      </c>
      <c r="W245" s="118">
        <v>2997000</v>
      </c>
      <c r="X245" s="162" t="s">
        <v>6302</v>
      </c>
    </row>
    <row r="246" spans="1:24">
      <c r="A246" s="83">
        <v>185</v>
      </c>
      <c r="B246" s="83">
        <v>164</v>
      </c>
      <c r="C246" t="s">
        <v>6586</v>
      </c>
      <c r="D246" s="159">
        <f t="shared" si="6"/>
        <v>40</v>
      </c>
      <c r="E246">
        <v>1</v>
      </c>
      <c r="F246">
        <v>0</v>
      </c>
      <c r="G246" s="162" t="s">
        <v>6242</v>
      </c>
      <c r="H246" s="162" t="s">
        <v>6242</v>
      </c>
      <c r="I246" s="53" t="str">
        <f t="shared" si="7"/>
        <v>1. 0</v>
      </c>
      <c r="J246" s="157" t="s">
        <v>142</v>
      </c>
      <c r="K246" s="157" t="s">
        <v>141</v>
      </c>
      <c r="L246" s="83" t="s">
        <v>6172</v>
      </c>
      <c r="M246" s="165" t="s">
        <v>162</v>
      </c>
      <c r="O246" s="157" t="s">
        <v>138</v>
      </c>
      <c r="P246" s="157" t="s">
        <v>143</v>
      </c>
      <c r="Q246" s="157" t="s">
        <v>6171</v>
      </c>
      <c r="R246" s="157" t="s">
        <v>144</v>
      </c>
      <c r="W246" s="118">
        <v>540000</v>
      </c>
      <c r="X246" s="162" t="s">
        <v>6242</v>
      </c>
    </row>
    <row r="247" spans="1:24">
      <c r="A247" s="83">
        <v>185</v>
      </c>
      <c r="B247" s="83">
        <v>266</v>
      </c>
      <c r="C247" t="s">
        <v>7852</v>
      </c>
      <c r="D247" s="159">
        <f t="shared" si="6"/>
        <v>105</v>
      </c>
      <c r="E247">
        <v>2</v>
      </c>
      <c r="F247">
        <v>25</v>
      </c>
      <c r="G247" s="162" t="s">
        <v>6183</v>
      </c>
      <c r="H247" s="162" t="s">
        <v>6183</v>
      </c>
      <c r="I247" s="53" t="str">
        <f t="shared" si="7"/>
        <v>2. 25</v>
      </c>
      <c r="J247" s="157" t="s">
        <v>142</v>
      </c>
      <c r="K247" s="157" t="s">
        <v>141</v>
      </c>
      <c r="L247" s="83" t="s">
        <v>6172</v>
      </c>
      <c r="M247" s="165" t="s">
        <v>162</v>
      </c>
      <c r="O247" s="157" t="s">
        <v>138</v>
      </c>
      <c r="P247" s="157" t="s">
        <v>143</v>
      </c>
      <c r="Q247" s="157" t="s">
        <v>6171</v>
      </c>
      <c r="R247" s="157" t="s">
        <v>144</v>
      </c>
      <c r="W247" s="118">
        <v>1417500</v>
      </c>
      <c r="X247" s="162" t="s">
        <v>6183</v>
      </c>
    </row>
    <row r="248" spans="1:24">
      <c r="A248" s="83">
        <v>187</v>
      </c>
      <c r="B248" s="83">
        <v>268</v>
      </c>
      <c r="C248" t="s">
        <v>7857</v>
      </c>
      <c r="D248" s="159">
        <f t="shared" si="6"/>
        <v>44</v>
      </c>
      <c r="E248">
        <v>1</v>
      </c>
      <c r="F248">
        <v>4</v>
      </c>
      <c r="G248" s="162" t="s">
        <v>6248</v>
      </c>
      <c r="H248" s="162" t="s">
        <v>6248</v>
      </c>
      <c r="I248" s="53" t="str">
        <f t="shared" si="7"/>
        <v>1. 4</v>
      </c>
      <c r="J248" s="157" t="s">
        <v>142</v>
      </c>
      <c r="K248" s="157" t="s">
        <v>141</v>
      </c>
      <c r="L248" s="83" t="s">
        <v>6172</v>
      </c>
      <c r="M248" s="165" t="s">
        <v>162</v>
      </c>
      <c r="O248" s="157" t="s">
        <v>138</v>
      </c>
      <c r="P248" s="157" t="s">
        <v>143</v>
      </c>
      <c r="Q248" s="157" t="s">
        <v>6171</v>
      </c>
      <c r="R248" s="157" t="s">
        <v>144</v>
      </c>
      <c r="W248" s="118">
        <v>594000</v>
      </c>
      <c r="X248" s="162" t="s">
        <v>6248</v>
      </c>
    </row>
    <row r="249" spans="1:24">
      <c r="A249" s="83">
        <v>187</v>
      </c>
      <c r="B249" s="83">
        <v>1270</v>
      </c>
      <c r="C249" t="s">
        <v>7852</v>
      </c>
      <c r="D249" s="159">
        <f t="shared" si="6"/>
        <v>11</v>
      </c>
      <c r="E249">
        <v>0</v>
      </c>
      <c r="F249">
        <v>11</v>
      </c>
      <c r="G249" s="162" t="s">
        <v>6247</v>
      </c>
      <c r="H249" s="162" t="s">
        <v>6247</v>
      </c>
      <c r="I249" s="53" t="str">
        <f t="shared" si="7"/>
        <v>0. 11</v>
      </c>
      <c r="J249" s="157" t="s">
        <v>142</v>
      </c>
      <c r="K249" s="157" t="s">
        <v>141</v>
      </c>
      <c r="L249" s="83" t="s">
        <v>6172</v>
      </c>
      <c r="M249" s="165" t="s">
        <v>5528</v>
      </c>
      <c r="O249" s="157" t="s">
        <v>138</v>
      </c>
      <c r="P249" s="157" t="s">
        <v>143</v>
      </c>
      <c r="Q249" s="157" t="s">
        <v>6171</v>
      </c>
      <c r="R249" s="157" t="s">
        <v>144</v>
      </c>
      <c r="W249" s="118">
        <v>0</v>
      </c>
      <c r="X249" s="162" t="s">
        <v>6247</v>
      </c>
    </row>
    <row r="250" spans="1:24">
      <c r="A250" s="83">
        <v>187</v>
      </c>
      <c r="B250" s="83">
        <v>1267</v>
      </c>
      <c r="C250" t="s">
        <v>7857</v>
      </c>
      <c r="D250" s="159">
        <f t="shared" si="6"/>
        <v>8</v>
      </c>
      <c r="E250">
        <v>0</v>
      </c>
      <c r="F250">
        <v>8</v>
      </c>
      <c r="G250" s="162" t="s">
        <v>6180</v>
      </c>
      <c r="H250" s="162" t="s">
        <v>6180</v>
      </c>
      <c r="I250" s="53" t="str">
        <f t="shared" si="7"/>
        <v>0. 8</v>
      </c>
      <c r="J250" s="157" t="s">
        <v>142</v>
      </c>
      <c r="K250" s="157" t="s">
        <v>141</v>
      </c>
      <c r="L250" s="83" t="s">
        <v>6172</v>
      </c>
      <c r="M250" s="165" t="s">
        <v>5528</v>
      </c>
      <c r="O250" s="157" t="s">
        <v>138</v>
      </c>
      <c r="P250" s="157" t="s">
        <v>143</v>
      </c>
      <c r="Q250" s="157" t="s">
        <v>6171</v>
      </c>
      <c r="R250" s="157" t="s">
        <v>144</v>
      </c>
      <c r="W250" s="118">
        <v>0</v>
      </c>
      <c r="X250" s="162" t="s">
        <v>6180</v>
      </c>
    </row>
    <row r="251" spans="1:24">
      <c r="A251" s="83">
        <v>190</v>
      </c>
      <c r="B251" s="83">
        <v>305</v>
      </c>
      <c r="C251" t="s">
        <v>6579</v>
      </c>
      <c r="D251" s="159">
        <f t="shared" si="6"/>
        <v>257</v>
      </c>
      <c r="E251">
        <v>6</v>
      </c>
      <c r="F251">
        <v>17</v>
      </c>
      <c r="G251" s="162" t="s">
        <v>6303</v>
      </c>
      <c r="H251" s="162" t="s">
        <v>6303</v>
      </c>
      <c r="I251" s="53" t="str">
        <f t="shared" si="7"/>
        <v>6. 17</v>
      </c>
      <c r="J251" s="157" t="s">
        <v>142</v>
      </c>
      <c r="K251" s="157" t="s">
        <v>141</v>
      </c>
      <c r="L251" s="83" t="s">
        <v>6172</v>
      </c>
      <c r="M251" s="165" t="s">
        <v>162</v>
      </c>
      <c r="O251" s="157" t="s">
        <v>138</v>
      </c>
      <c r="P251" s="157" t="s">
        <v>143</v>
      </c>
      <c r="Q251" s="157" t="s">
        <v>6171</v>
      </c>
      <c r="R251" s="157" t="s">
        <v>144</v>
      </c>
      <c r="W251" s="118">
        <v>3469500</v>
      </c>
      <c r="X251" s="162" t="s">
        <v>6303</v>
      </c>
    </row>
    <row r="252" spans="1:24">
      <c r="A252" s="83">
        <v>190</v>
      </c>
      <c r="B252" s="83">
        <v>61</v>
      </c>
      <c r="C252" t="s">
        <v>7836</v>
      </c>
      <c r="D252" s="159">
        <f t="shared" si="6"/>
        <v>171</v>
      </c>
      <c r="E252">
        <v>4</v>
      </c>
      <c r="F252">
        <v>11</v>
      </c>
      <c r="G252" s="162" t="s">
        <v>6243</v>
      </c>
      <c r="H252" s="162" t="s">
        <v>6243</v>
      </c>
      <c r="I252" s="53" t="str">
        <f t="shared" si="7"/>
        <v>4. 11</v>
      </c>
      <c r="J252" s="157" t="s">
        <v>142</v>
      </c>
      <c r="K252" s="157" t="s">
        <v>141</v>
      </c>
      <c r="L252" s="83" t="s">
        <v>6172</v>
      </c>
      <c r="M252" s="165" t="s">
        <v>6538</v>
      </c>
      <c r="O252" s="157" t="s">
        <v>138</v>
      </c>
      <c r="P252" s="157" t="s">
        <v>143</v>
      </c>
      <c r="Q252" s="157" t="s">
        <v>6171</v>
      </c>
      <c r="R252" s="157" t="s">
        <v>144</v>
      </c>
      <c r="W252" s="118">
        <v>0</v>
      </c>
      <c r="X252" s="162" t="s">
        <v>6243</v>
      </c>
    </row>
    <row r="253" spans="1:24">
      <c r="A253" s="83">
        <v>191</v>
      </c>
      <c r="B253" s="83">
        <v>309</v>
      </c>
      <c r="C253" t="s">
        <v>7857</v>
      </c>
      <c r="D253" s="159">
        <f t="shared" si="6"/>
        <v>150</v>
      </c>
      <c r="E253">
        <v>3</v>
      </c>
      <c r="F253">
        <v>30</v>
      </c>
      <c r="G253" s="162" t="s">
        <v>6220</v>
      </c>
      <c r="H253" s="162" t="s">
        <v>6220</v>
      </c>
      <c r="I253" s="53" t="str">
        <f t="shared" si="7"/>
        <v>3. 30</v>
      </c>
      <c r="J253" s="157" t="s">
        <v>142</v>
      </c>
      <c r="K253" s="157" t="s">
        <v>141</v>
      </c>
      <c r="L253" s="83" t="s">
        <v>6172</v>
      </c>
      <c r="M253" s="165" t="s">
        <v>162</v>
      </c>
      <c r="O253" s="157" t="s">
        <v>138</v>
      </c>
      <c r="P253" s="157" t="s">
        <v>143</v>
      </c>
      <c r="Q253" s="157" t="s">
        <v>6171</v>
      </c>
      <c r="R253" s="157" t="s">
        <v>144</v>
      </c>
      <c r="W253" s="118">
        <v>2025000</v>
      </c>
      <c r="X253" s="162" t="s">
        <v>6220</v>
      </c>
    </row>
    <row r="254" spans="1:24">
      <c r="A254" s="83">
        <v>191</v>
      </c>
      <c r="B254" s="83">
        <v>135</v>
      </c>
      <c r="C254" t="s">
        <v>6586</v>
      </c>
      <c r="D254" s="159">
        <f t="shared" si="6"/>
        <v>80</v>
      </c>
      <c r="E254">
        <v>2</v>
      </c>
      <c r="F254">
        <v>0</v>
      </c>
      <c r="G254" s="162" t="s">
        <v>6228</v>
      </c>
      <c r="H254" s="162" t="s">
        <v>6228</v>
      </c>
      <c r="I254" s="53" t="str">
        <f t="shared" si="7"/>
        <v>2. 0</v>
      </c>
      <c r="J254" s="157" t="s">
        <v>142</v>
      </c>
      <c r="K254" s="157" t="s">
        <v>141</v>
      </c>
      <c r="L254" s="83" t="s">
        <v>6172</v>
      </c>
      <c r="M254" s="165" t="s">
        <v>162</v>
      </c>
      <c r="O254" s="157" t="s">
        <v>138</v>
      </c>
      <c r="P254" s="157" t="s">
        <v>143</v>
      </c>
      <c r="Q254" s="157" t="s">
        <v>6171</v>
      </c>
      <c r="R254" s="157" t="s">
        <v>144</v>
      </c>
      <c r="W254" s="118">
        <v>1080000</v>
      </c>
      <c r="X254" s="162" t="s">
        <v>6228</v>
      </c>
    </row>
    <row r="255" spans="1:24">
      <c r="A255" s="83">
        <v>193</v>
      </c>
      <c r="B255" s="83">
        <v>141</v>
      </c>
      <c r="C255" t="s">
        <v>7836</v>
      </c>
      <c r="D255" s="159">
        <f t="shared" si="6"/>
        <v>59</v>
      </c>
      <c r="E255">
        <v>1</v>
      </c>
      <c r="F255">
        <v>19</v>
      </c>
      <c r="G255" s="162" t="s">
        <v>6176</v>
      </c>
      <c r="H255" s="162" t="s">
        <v>6176</v>
      </c>
      <c r="I255" s="53" t="str">
        <f t="shared" si="7"/>
        <v>1. 19</v>
      </c>
      <c r="J255" s="157" t="s">
        <v>142</v>
      </c>
      <c r="K255" s="157" t="s">
        <v>141</v>
      </c>
      <c r="L255" s="83" t="s">
        <v>6172</v>
      </c>
      <c r="M255" s="165" t="s">
        <v>6538</v>
      </c>
      <c r="O255" s="157" t="s">
        <v>138</v>
      </c>
      <c r="P255" s="157" t="s">
        <v>143</v>
      </c>
      <c r="Q255" s="157" t="s">
        <v>6171</v>
      </c>
      <c r="R255" s="157" t="s">
        <v>144</v>
      </c>
      <c r="W255" s="118">
        <v>796500</v>
      </c>
      <c r="X255" s="162" t="s">
        <v>6176</v>
      </c>
    </row>
    <row r="256" spans="1:24">
      <c r="A256" s="83">
        <v>198</v>
      </c>
      <c r="B256" s="83">
        <v>118</v>
      </c>
      <c r="C256" t="s">
        <v>7920</v>
      </c>
      <c r="D256" s="159">
        <f t="shared" si="6"/>
        <v>164</v>
      </c>
      <c r="E256">
        <v>4</v>
      </c>
      <c r="F256">
        <v>4</v>
      </c>
      <c r="G256" s="162" t="s">
        <v>6304</v>
      </c>
      <c r="H256" s="162" t="s">
        <v>6304</v>
      </c>
      <c r="I256" s="53" t="str">
        <f t="shared" si="7"/>
        <v>4. 4</v>
      </c>
      <c r="J256" s="157" t="s">
        <v>142</v>
      </c>
      <c r="K256" s="157" t="s">
        <v>141</v>
      </c>
      <c r="L256" s="83" t="s">
        <v>6172</v>
      </c>
      <c r="M256" s="165" t="s">
        <v>5797</v>
      </c>
      <c r="O256" s="157" t="s">
        <v>138</v>
      </c>
      <c r="P256" s="157" t="s">
        <v>143</v>
      </c>
      <c r="Q256" s="157" t="s">
        <v>6171</v>
      </c>
      <c r="R256" s="157" t="s">
        <v>144</v>
      </c>
      <c r="W256" s="118">
        <v>6817500</v>
      </c>
      <c r="X256" s="162" t="s">
        <v>6304</v>
      </c>
    </row>
    <row r="257" spans="1:24">
      <c r="A257" s="83">
        <v>198</v>
      </c>
      <c r="B257" s="83">
        <v>126</v>
      </c>
      <c r="C257" t="s">
        <v>7857</v>
      </c>
      <c r="D257" s="159">
        <f t="shared" si="6"/>
        <v>341</v>
      </c>
      <c r="E257">
        <v>8</v>
      </c>
      <c r="F257">
        <v>21</v>
      </c>
      <c r="G257" s="162" t="s">
        <v>6305</v>
      </c>
      <c r="H257" s="162" t="s">
        <v>6305</v>
      </c>
      <c r="I257" s="53" t="str">
        <f t="shared" si="7"/>
        <v>8. 21</v>
      </c>
      <c r="J257" s="157" t="s">
        <v>142</v>
      </c>
      <c r="K257" s="157" t="s">
        <v>141</v>
      </c>
      <c r="L257" s="83" t="s">
        <v>6172</v>
      </c>
      <c r="M257" s="165" t="s">
        <v>5797</v>
      </c>
      <c r="O257" s="157" t="s">
        <v>138</v>
      </c>
      <c r="P257" s="157" t="s">
        <v>143</v>
      </c>
      <c r="Q257" s="157" t="s">
        <v>6171</v>
      </c>
      <c r="R257" s="157" t="s">
        <v>144</v>
      </c>
      <c r="W257" s="118">
        <v>0</v>
      </c>
      <c r="X257" s="162" t="s">
        <v>6305</v>
      </c>
    </row>
    <row r="258" spans="1:24">
      <c r="A258" s="83">
        <v>204</v>
      </c>
      <c r="B258" s="83">
        <v>398</v>
      </c>
      <c r="C258" t="s">
        <v>7836</v>
      </c>
      <c r="D258" s="159">
        <f t="shared" si="6"/>
        <v>115</v>
      </c>
      <c r="E258">
        <v>2</v>
      </c>
      <c r="F258">
        <v>35</v>
      </c>
      <c r="G258" s="162" t="s">
        <v>6306</v>
      </c>
      <c r="H258" s="162" t="s">
        <v>6306</v>
      </c>
      <c r="I258" s="53" t="str">
        <f t="shared" si="7"/>
        <v>2. 35</v>
      </c>
      <c r="J258" s="157" t="s">
        <v>142</v>
      </c>
      <c r="K258" s="157" t="s">
        <v>141</v>
      </c>
      <c r="L258" s="83" t="s">
        <v>6172</v>
      </c>
      <c r="M258" s="165" t="s">
        <v>162</v>
      </c>
      <c r="O258" s="157" t="s">
        <v>138</v>
      </c>
      <c r="P258" s="157" t="s">
        <v>143</v>
      </c>
      <c r="Q258" s="157" t="s">
        <v>6171</v>
      </c>
      <c r="R258" s="157" t="s">
        <v>144</v>
      </c>
      <c r="W258" s="118">
        <v>1552500</v>
      </c>
      <c r="X258" s="162" t="s">
        <v>6306</v>
      </c>
    </row>
    <row r="259" spans="1:24">
      <c r="A259" s="83">
        <v>205</v>
      </c>
      <c r="B259" s="83">
        <v>456</v>
      </c>
      <c r="C259" t="s">
        <v>7844</v>
      </c>
      <c r="D259" s="159">
        <f t="shared" ref="D259:D322" si="8">E259*40+F259</f>
        <v>27</v>
      </c>
      <c r="E259">
        <v>0</v>
      </c>
      <c r="F259">
        <v>27</v>
      </c>
      <c r="G259" s="162" t="s">
        <v>6307</v>
      </c>
      <c r="H259" s="162" t="s">
        <v>6307</v>
      </c>
      <c r="I259" s="53" t="str">
        <f t="shared" ref="I259:I322" si="9">H259</f>
        <v>0. 27</v>
      </c>
      <c r="J259" s="157" t="s">
        <v>142</v>
      </c>
      <c r="K259" s="157" t="s">
        <v>141</v>
      </c>
      <c r="L259" s="83" t="s">
        <v>6172</v>
      </c>
      <c r="M259" s="165" t="s">
        <v>162</v>
      </c>
      <c r="O259" s="157" t="s">
        <v>138</v>
      </c>
      <c r="P259" s="157" t="s">
        <v>143</v>
      </c>
      <c r="Q259" s="157" t="s">
        <v>6171</v>
      </c>
      <c r="R259" s="157" t="s">
        <v>144</v>
      </c>
      <c r="W259" s="118">
        <v>364500</v>
      </c>
      <c r="X259" s="162" t="s">
        <v>6307</v>
      </c>
    </row>
    <row r="260" spans="1:24">
      <c r="A260" s="83">
        <v>205</v>
      </c>
      <c r="B260" s="83">
        <v>455</v>
      </c>
      <c r="C260" t="s">
        <v>7921</v>
      </c>
      <c r="D260" s="159">
        <f t="shared" si="8"/>
        <v>40</v>
      </c>
      <c r="E260">
        <v>1</v>
      </c>
      <c r="F260">
        <v>0</v>
      </c>
      <c r="G260" s="162" t="s">
        <v>6242</v>
      </c>
      <c r="H260" s="162" t="s">
        <v>6242</v>
      </c>
      <c r="I260" s="53" t="str">
        <f t="shared" si="9"/>
        <v>1. 0</v>
      </c>
      <c r="J260" s="157" t="s">
        <v>142</v>
      </c>
      <c r="K260" s="157" t="s">
        <v>141</v>
      </c>
      <c r="L260" s="83" t="s">
        <v>6172</v>
      </c>
      <c r="M260" s="165" t="s">
        <v>162</v>
      </c>
      <c r="O260" s="157" t="s">
        <v>138</v>
      </c>
      <c r="P260" s="157" t="s">
        <v>143</v>
      </c>
      <c r="Q260" s="157" t="s">
        <v>6171</v>
      </c>
      <c r="R260" s="157" t="s">
        <v>144</v>
      </c>
      <c r="W260" s="118">
        <v>540000</v>
      </c>
      <c r="X260" s="162" t="s">
        <v>6242</v>
      </c>
    </row>
    <row r="261" spans="1:24">
      <c r="A261" s="83">
        <v>205</v>
      </c>
      <c r="B261" s="83">
        <v>455</v>
      </c>
      <c r="C261" t="s">
        <v>7922</v>
      </c>
      <c r="D261" s="159">
        <f t="shared" si="8"/>
        <v>1</v>
      </c>
      <c r="E261">
        <v>0</v>
      </c>
      <c r="F261">
        <v>1</v>
      </c>
      <c r="G261" s="162" t="s">
        <v>6181</v>
      </c>
      <c r="H261" s="162" t="s">
        <v>6181</v>
      </c>
      <c r="I261" s="53" t="str">
        <f t="shared" si="9"/>
        <v>0. 1</v>
      </c>
      <c r="J261" s="157" t="s">
        <v>142</v>
      </c>
      <c r="K261" s="157" t="s">
        <v>141</v>
      </c>
      <c r="L261" s="83" t="s">
        <v>6172</v>
      </c>
      <c r="M261" s="165" t="s">
        <v>162</v>
      </c>
      <c r="O261" s="157" t="s">
        <v>138</v>
      </c>
      <c r="P261" s="157" t="s">
        <v>143</v>
      </c>
      <c r="Q261" s="157" t="s">
        <v>6171</v>
      </c>
      <c r="R261" s="157" t="s">
        <v>144</v>
      </c>
      <c r="W261" s="118">
        <v>13500</v>
      </c>
      <c r="X261" s="162" t="s">
        <v>6181</v>
      </c>
    </row>
    <row r="262" spans="1:24">
      <c r="A262" s="83">
        <v>207</v>
      </c>
      <c r="B262" s="83">
        <v>84</v>
      </c>
      <c r="C262" t="s">
        <v>6586</v>
      </c>
      <c r="D262" s="159">
        <f t="shared" si="8"/>
        <v>325</v>
      </c>
      <c r="E262">
        <v>8</v>
      </c>
      <c r="F262">
        <v>5</v>
      </c>
      <c r="G262" s="162" t="s">
        <v>6308</v>
      </c>
      <c r="H262" s="162" t="s">
        <v>6308</v>
      </c>
      <c r="I262" s="53" t="str">
        <f t="shared" si="9"/>
        <v>8. 5</v>
      </c>
      <c r="J262" s="157" t="s">
        <v>142</v>
      </c>
      <c r="K262" s="157" t="s">
        <v>141</v>
      </c>
      <c r="L262" s="83" t="s">
        <v>6172</v>
      </c>
      <c r="M262" s="165" t="s">
        <v>162</v>
      </c>
      <c r="O262" s="157" t="s">
        <v>138</v>
      </c>
      <c r="P262" s="157" t="s">
        <v>143</v>
      </c>
      <c r="Q262" s="157" t="s">
        <v>6171</v>
      </c>
      <c r="R262" s="157" t="s">
        <v>144</v>
      </c>
      <c r="W262" s="118">
        <v>4387500</v>
      </c>
      <c r="X262" s="162" t="s">
        <v>6308</v>
      </c>
    </row>
    <row r="263" spans="1:24">
      <c r="A263" s="83">
        <v>207</v>
      </c>
      <c r="B263" s="83">
        <v>367</v>
      </c>
      <c r="C263" t="s">
        <v>7852</v>
      </c>
      <c r="D263" s="159">
        <f t="shared" si="8"/>
        <v>53</v>
      </c>
      <c r="E263">
        <v>1</v>
      </c>
      <c r="F263">
        <v>13</v>
      </c>
      <c r="G263" s="162" t="s">
        <v>6309</v>
      </c>
      <c r="H263" s="162" t="s">
        <v>6309</v>
      </c>
      <c r="I263" s="53" t="str">
        <f t="shared" si="9"/>
        <v>1. 13</v>
      </c>
      <c r="J263" s="157" t="s">
        <v>142</v>
      </c>
      <c r="K263" s="157" t="s">
        <v>141</v>
      </c>
      <c r="L263" s="83" t="s">
        <v>6172</v>
      </c>
      <c r="M263" s="165" t="s">
        <v>162</v>
      </c>
      <c r="O263" s="157" t="s">
        <v>138</v>
      </c>
      <c r="P263" s="157" t="s">
        <v>143</v>
      </c>
      <c r="Q263" s="157" t="s">
        <v>6171</v>
      </c>
      <c r="R263" s="157" t="s">
        <v>144</v>
      </c>
      <c r="W263" s="118">
        <v>715500</v>
      </c>
      <c r="X263" s="162" t="s">
        <v>6309</v>
      </c>
    </row>
    <row r="264" spans="1:24">
      <c r="A264" s="83">
        <v>207</v>
      </c>
      <c r="B264" s="83">
        <v>92</v>
      </c>
      <c r="C264" t="s">
        <v>7836</v>
      </c>
      <c r="D264" s="159">
        <f t="shared" si="8"/>
        <v>206</v>
      </c>
      <c r="E264">
        <v>5</v>
      </c>
      <c r="F264">
        <v>6</v>
      </c>
      <c r="G264" s="162" t="s">
        <v>6310</v>
      </c>
      <c r="H264" s="162" t="s">
        <v>6310</v>
      </c>
      <c r="I264" s="53" t="str">
        <f t="shared" si="9"/>
        <v>5. 6</v>
      </c>
      <c r="J264" s="157" t="s">
        <v>142</v>
      </c>
      <c r="K264" s="157" t="s">
        <v>141</v>
      </c>
      <c r="L264" s="83" t="s">
        <v>6172</v>
      </c>
      <c r="M264" s="165" t="s">
        <v>162</v>
      </c>
      <c r="O264" s="157" t="s">
        <v>138</v>
      </c>
      <c r="P264" s="157" t="s">
        <v>143</v>
      </c>
      <c r="Q264" s="157" t="s">
        <v>6171</v>
      </c>
      <c r="R264" s="157" t="s">
        <v>144</v>
      </c>
      <c r="W264" s="118">
        <v>2781000</v>
      </c>
      <c r="X264" s="162" t="s">
        <v>6310</v>
      </c>
    </row>
    <row r="265" spans="1:24">
      <c r="A265" s="83">
        <v>209</v>
      </c>
      <c r="B265" s="83">
        <v>136</v>
      </c>
      <c r="C265" t="s">
        <v>7836</v>
      </c>
      <c r="D265" s="159">
        <f t="shared" si="8"/>
        <v>419</v>
      </c>
      <c r="E265">
        <v>10</v>
      </c>
      <c r="F265">
        <v>19</v>
      </c>
      <c r="G265" s="162" t="s">
        <v>6311</v>
      </c>
      <c r="H265" s="162" t="s">
        <v>6311</v>
      </c>
      <c r="I265" s="53" t="str">
        <f t="shared" si="9"/>
        <v>10. 19</v>
      </c>
      <c r="J265" s="157" t="s">
        <v>142</v>
      </c>
      <c r="K265" s="157" t="s">
        <v>141</v>
      </c>
      <c r="L265" s="83" t="s">
        <v>6172</v>
      </c>
      <c r="M265" s="165" t="s">
        <v>6538</v>
      </c>
      <c r="O265" s="157" t="s">
        <v>138</v>
      </c>
      <c r="P265" s="157" t="s">
        <v>143</v>
      </c>
      <c r="Q265" s="157" t="s">
        <v>6171</v>
      </c>
      <c r="R265" s="157" t="s">
        <v>144</v>
      </c>
      <c r="W265" s="118">
        <v>7128000</v>
      </c>
      <c r="X265" s="162" t="s">
        <v>6311</v>
      </c>
    </row>
    <row r="266" spans="1:24">
      <c r="A266" s="83">
        <v>209</v>
      </c>
      <c r="B266" s="83">
        <v>98</v>
      </c>
      <c r="C266" t="s">
        <v>7857</v>
      </c>
      <c r="D266" s="159">
        <f t="shared" si="8"/>
        <v>109</v>
      </c>
      <c r="E266">
        <v>2</v>
      </c>
      <c r="F266">
        <v>29</v>
      </c>
      <c r="G266" s="162" t="s">
        <v>6286</v>
      </c>
      <c r="H266" s="162" t="s">
        <v>6286</v>
      </c>
      <c r="I266" s="53" t="str">
        <f t="shared" si="9"/>
        <v>2. 29</v>
      </c>
      <c r="J266" s="157" t="s">
        <v>142</v>
      </c>
      <c r="K266" s="157" t="s">
        <v>141</v>
      </c>
      <c r="L266" s="83" t="s">
        <v>6172</v>
      </c>
      <c r="M266" s="165" t="s">
        <v>6538</v>
      </c>
      <c r="O266" s="157" t="s">
        <v>138</v>
      </c>
      <c r="P266" s="157" t="s">
        <v>143</v>
      </c>
      <c r="Q266" s="157" t="s">
        <v>6171</v>
      </c>
      <c r="R266" s="157" t="s">
        <v>144</v>
      </c>
      <c r="W266" s="118">
        <v>0</v>
      </c>
      <c r="X266" s="162" t="s">
        <v>6286</v>
      </c>
    </row>
    <row r="267" spans="1:24">
      <c r="A267" s="83">
        <v>210</v>
      </c>
      <c r="B267" s="83">
        <v>224</v>
      </c>
      <c r="C267" t="s">
        <v>6586</v>
      </c>
      <c r="D267" s="159">
        <f t="shared" si="8"/>
        <v>190</v>
      </c>
      <c r="E267">
        <v>4</v>
      </c>
      <c r="F267">
        <v>30</v>
      </c>
      <c r="G267" s="162" t="s">
        <v>6193</v>
      </c>
      <c r="H267" s="162" t="s">
        <v>6193</v>
      </c>
      <c r="I267" s="53" t="str">
        <f t="shared" si="9"/>
        <v>4. 30</v>
      </c>
      <c r="J267" s="157" t="s">
        <v>142</v>
      </c>
      <c r="K267" s="157" t="s">
        <v>141</v>
      </c>
      <c r="L267" s="83" t="s">
        <v>6172</v>
      </c>
      <c r="M267" s="165" t="s">
        <v>162</v>
      </c>
      <c r="O267" s="157" t="s">
        <v>138</v>
      </c>
      <c r="P267" s="157" t="s">
        <v>143</v>
      </c>
      <c r="Q267" s="157" t="s">
        <v>6171</v>
      </c>
      <c r="R267" s="157" t="s">
        <v>144</v>
      </c>
      <c r="W267" s="118">
        <v>1282500</v>
      </c>
      <c r="X267" s="162" t="s">
        <v>6193</v>
      </c>
    </row>
    <row r="268" spans="1:24">
      <c r="A268" s="83">
        <v>210</v>
      </c>
      <c r="B268" s="83">
        <v>224</v>
      </c>
      <c r="C268" t="s">
        <v>6586</v>
      </c>
      <c r="D268" s="159">
        <f t="shared" si="8"/>
        <v>45</v>
      </c>
      <c r="E268">
        <v>1</v>
      </c>
      <c r="F268">
        <v>5</v>
      </c>
      <c r="G268" s="162" t="s">
        <v>6256</v>
      </c>
      <c r="H268" s="162" t="s">
        <v>6256</v>
      </c>
      <c r="I268" s="53" t="str">
        <f t="shared" si="9"/>
        <v>1. 5</v>
      </c>
      <c r="J268" s="157" t="s">
        <v>142</v>
      </c>
      <c r="K268" s="157" t="s">
        <v>141</v>
      </c>
      <c r="L268" s="83" t="s">
        <v>6172</v>
      </c>
      <c r="M268" s="165" t="s">
        <v>162</v>
      </c>
      <c r="O268" s="157" t="s">
        <v>138</v>
      </c>
      <c r="P268" s="157" t="s">
        <v>143</v>
      </c>
      <c r="Q268" s="157" t="s">
        <v>6171</v>
      </c>
      <c r="R268" s="157" t="s">
        <v>144</v>
      </c>
      <c r="W268" s="118">
        <v>297000</v>
      </c>
      <c r="X268" s="162" t="s">
        <v>6256</v>
      </c>
    </row>
    <row r="269" spans="1:24">
      <c r="A269" s="83">
        <v>211</v>
      </c>
      <c r="B269" s="83">
        <v>29</v>
      </c>
      <c r="C269" t="s">
        <v>6586</v>
      </c>
      <c r="D269" s="159">
        <f t="shared" si="8"/>
        <v>80</v>
      </c>
      <c r="E269">
        <v>2</v>
      </c>
      <c r="F269">
        <v>0</v>
      </c>
      <c r="G269" s="162" t="s">
        <v>6228</v>
      </c>
      <c r="H269" s="162" t="s">
        <v>6228</v>
      </c>
      <c r="I269" s="53" t="str">
        <f t="shared" si="9"/>
        <v>2. 0</v>
      </c>
      <c r="J269" s="157" t="s">
        <v>142</v>
      </c>
      <c r="K269" s="157" t="s">
        <v>141</v>
      </c>
      <c r="L269" s="83" t="s">
        <v>6172</v>
      </c>
      <c r="M269" s="165" t="s">
        <v>6538</v>
      </c>
      <c r="O269" s="157" t="s">
        <v>138</v>
      </c>
      <c r="P269" s="157" t="s">
        <v>143</v>
      </c>
      <c r="Q269" s="157" t="s">
        <v>6171</v>
      </c>
      <c r="R269" s="157" t="s">
        <v>144</v>
      </c>
      <c r="W269" s="118">
        <v>9787500</v>
      </c>
      <c r="X269" s="162" t="s">
        <v>6228</v>
      </c>
    </row>
    <row r="270" spans="1:24">
      <c r="A270" s="83">
        <v>211</v>
      </c>
      <c r="B270" s="83">
        <v>43</v>
      </c>
      <c r="C270" t="s">
        <v>7857</v>
      </c>
      <c r="D270" s="159">
        <f t="shared" si="8"/>
        <v>153</v>
      </c>
      <c r="E270">
        <v>3</v>
      </c>
      <c r="F270">
        <v>33</v>
      </c>
      <c r="G270" s="162" t="s">
        <v>6261</v>
      </c>
      <c r="H270" s="162" t="s">
        <v>6261</v>
      </c>
      <c r="I270" s="53" t="str">
        <f t="shared" si="9"/>
        <v>3. 33</v>
      </c>
      <c r="J270" s="157" t="s">
        <v>142</v>
      </c>
      <c r="K270" s="157" t="s">
        <v>141</v>
      </c>
      <c r="L270" s="83" t="s">
        <v>6172</v>
      </c>
      <c r="M270" s="165" t="s">
        <v>6538</v>
      </c>
      <c r="O270" s="157" t="s">
        <v>138</v>
      </c>
      <c r="P270" s="157" t="s">
        <v>143</v>
      </c>
      <c r="Q270" s="157" t="s">
        <v>6171</v>
      </c>
      <c r="R270" s="157" t="s">
        <v>144</v>
      </c>
      <c r="W270" s="118">
        <v>0</v>
      </c>
      <c r="X270" s="162" t="s">
        <v>6261</v>
      </c>
    </row>
    <row r="271" spans="1:24">
      <c r="A271" s="83">
        <v>211</v>
      </c>
      <c r="B271" s="83">
        <v>42</v>
      </c>
      <c r="C271" t="s">
        <v>7857</v>
      </c>
      <c r="D271" s="159">
        <f t="shared" si="8"/>
        <v>492</v>
      </c>
      <c r="E271">
        <v>12</v>
      </c>
      <c r="F271">
        <v>12</v>
      </c>
      <c r="G271" s="162" t="s">
        <v>6312</v>
      </c>
      <c r="H271" s="162" t="s">
        <v>6312</v>
      </c>
      <c r="I271" s="53" t="str">
        <f t="shared" si="9"/>
        <v>12. 12</v>
      </c>
      <c r="J271" s="157" t="s">
        <v>142</v>
      </c>
      <c r="K271" s="157" t="s">
        <v>141</v>
      </c>
      <c r="L271" s="83" t="s">
        <v>6172</v>
      </c>
      <c r="M271" s="165" t="s">
        <v>6538</v>
      </c>
      <c r="O271" s="157" t="s">
        <v>138</v>
      </c>
      <c r="P271" s="157" t="s">
        <v>143</v>
      </c>
      <c r="Q271" s="157" t="s">
        <v>6171</v>
      </c>
      <c r="R271" s="157" t="s">
        <v>144</v>
      </c>
      <c r="W271" s="118">
        <v>0</v>
      </c>
      <c r="X271" s="162" t="s">
        <v>6312</v>
      </c>
    </row>
    <row r="272" spans="1:24">
      <c r="A272" s="83">
        <v>216</v>
      </c>
      <c r="B272" s="83">
        <v>118</v>
      </c>
      <c r="C272" t="s">
        <v>6579</v>
      </c>
      <c r="D272" s="159">
        <f t="shared" si="8"/>
        <v>521</v>
      </c>
      <c r="E272">
        <v>13</v>
      </c>
      <c r="F272">
        <v>1</v>
      </c>
      <c r="G272" s="162" t="s">
        <v>6313</v>
      </c>
      <c r="H272" s="162" t="s">
        <v>6313</v>
      </c>
      <c r="I272" s="53" t="str">
        <f t="shared" si="9"/>
        <v>13. 1</v>
      </c>
      <c r="J272" s="157" t="s">
        <v>142</v>
      </c>
      <c r="K272" s="157" t="s">
        <v>141</v>
      </c>
      <c r="L272" s="83" t="s">
        <v>6172</v>
      </c>
      <c r="M272" s="165" t="s">
        <v>6538</v>
      </c>
      <c r="O272" s="157" t="s">
        <v>138</v>
      </c>
      <c r="P272" s="157" t="s">
        <v>143</v>
      </c>
      <c r="Q272" s="157" t="s">
        <v>6171</v>
      </c>
      <c r="R272" s="157" t="s">
        <v>144</v>
      </c>
      <c r="W272" s="118">
        <v>7020000</v>
      </c>
      <c r="X272" s="162" t="s">
        <v>6313</v>
      </c>
    </row>
    <row r="273" spans="1:24">
      <c r="A273" s="83">
        <v>219</v>
      </c>
      <c r="B273" s="83">
        <v>467</v>
      </c>
      <c r="C273" t="s">
        <v>7859</v>
      </c>
      <c r="D273" s="159">
        <f t="shared" si="8"/>
        <v>64</v>
      </c>
      <c r="E273">
        <v>1</v>
      </c>
      <c r="F273">
        <v>24</v>
      </c>
      <c r="G273" s="162" t="s">
        <v>6314</v>
      </c>
      <c r="H273" s="162" t="s">
        <v>6314</v>
      </c>
      <c r="I273" s="53" t="str">
        <f t="shared" si="9"/>
        <v>1. 24</v>
      </c>
      <c r="J273" s="157" t="s">
        <v>142</v>
      </c>
      <c r="K273" s="157" t="s">
        <v>141</v>
      </c>
      <c r="L273" s="83" t="s">
        <v>6172</v>
      </c>
      <c r="M273" s="165" t="s">
        <v>162</v>
      </c>
      <c r="O273" s="157" t="s">
        <v>138</v>
      </c>
      <c r="P273" s="157" t="s">
        <v>143</v>
      </c>
      <c r="Q273" s="157" t="s">
        <v>6171</v>
      </c>
      <c r="R273" s="157" t="s">
        <v>144</v>
      </c>
      <c r="W273" s="118">
        <v>864000</v>
      </c>
      <c r="X273" s="162" t="s">
        <v>6314</v>
      </c>
    </row>
    <row r="274" spans="1:24">
      <c r="A274" s="83">
        <v>219</v>
      </c>
      <c r="B274" s="83">
        <v>468</v>
      </c>
      <c r="C274" t="s">
        <v>6586</v>
      </c>
      <c r="D274" s="159">
        <f t="shared" si="8"/>
        <v>32</v>
      </c>
      <c r="E274">
        <v>0</v>
      </c>
      <c r="F274">
        <v>32</v>
      </c>
      <c r="G274" s="162" t="s">
        <v>6315</v>
      </c>
      <c r="H274" s="162" t="s">
        <v>6315</v>
      </c>
      <c r="I274" s="53" t="str">
        <f t="shared" si="9"/>
        <v>0. 32</v>
      </c>
      <c r="J274" s="157" t="s">
        <v>142</v>
      </c>
      <c r="K274" s="157" t="s">
        <v>141</v>
      </c>
      <c r="L274" s="83" t="s">
        <v>6172</v>
      </c>
      <c r="M274" s="165" t="s">
        <v>162</v>
      </c>
      <c r="O274" s="157" t="s">
        <v>138</v>
      </c>
      <c r="P274" s="157" t="s">
        <v>143</v>
      </c>
      <c r="Q274" s="157" t="s">
        <v>6171</v>
      </c>
      <c r="R274" s="157" t="s">
        <v>144</v>
      </c>
      <c r="W274" s="118">
        <v>432000</v>
      </c>
      <c r="X274" s="162" t="s">
        <v>6315</v>
      </c>
    </row>
    <row r="275" spans="1:24">
      <c r="A275" s="83">
        <v>219</v>
      </c>
      <c r="B275" s="83">
        <v>468</v>
      </c>
      <c r="C275" t="s">
        <v>6648</v>
      </c>
      <c r="D275" s="159">
        <f t="shared" si="8"/>
        <v>17</v>
      </c>
      <c r="E275">
        <v>0</v>
      </c>
      <c r="F275">
        <v>17</v>
      </c>
      <c r="G275" s="162" t="s">
        <v>6191</v>
      </c>
      <c r="H275" s="162" t="s">
        <v>6191</v>
      </c>
      <c r="I275" s="53" t="str">
        <f t="shared" si="9"/>
        <v>0. 17</v>
      </c>
      <c r="J275" s="157" t="s">
        <v>142</v>
      </c>
      <c r="K275" s="157" t="s">
        <v>141</v>
      </c>
      <c r="L275" s="83" t="s">
        <v>6172</v>
      </c>
      <c r="M275" s="165" t="s">
        <v>162</v>
      </c>
      <c r="O275" s="157" t="s">
        <v>138</v>
      </c>
      <c r="P275" s="157" t="s">
        <v>143</v>
      </c>
      <c r="Q275" s="157" t="s">
        <v>6171</v>
      </c>
      <c r="R275" s="157" t="s">
        <v>144</v>
      </c>
      <c r="W275" s="118">
        <v>229500</v>
      </c>
      <c r="X275" s="162" t="s">
        <v>6191</v>
      </c>
    </row>
    <row r="276" spans="1:24">
      <c r="A276" s="83">
        <v>220</v>
      </c>
      <c r="B276" s="83">
        <v>251</v>
      </c>
      <c r="C276" t="s">
        <v>7923</v>
      </c>
      <c r="D276" s="159">
        <f t="shared" si="8"/>
        <v>155</v>
      </c>
      <c r="E276">
        <v>3</v>
      </c>
      <c r="F276">
        <v>35</v>
      </c>
      <c r="G276" s="162" t="s">
        <v>6260</v>
      </c>
      <c r="H276" s="162" t="s">
        <v>6260</v>
      </c>
      <c r="I276" s="53" t="str">
        <f t="shared" si="9"/>
        <v>3. 35</v>
      </c>
      <c r="J276" s="157" t="s">
        <v>142</v>
      </c>
      <c r="K276" s="157" t="s">
        <v>141</v>
      </c>
      <c r="L276" s="83" t="s">
        <v>6172</v>
      </c>
      <c r="M276" s="165" t="s">
        <v>162</v>
      </c>
      <c r="O276" s="157" t="s">
        <v>138</v>
      </c>
      <c r="P276" s="157" t="s">
        <v>143</v>
      </c>
      <c r="Q276" s="157" t="s">
        <v>6171</v>
      </c>
      <c r="R276" s="157" t="s">
        <v>144</v>
      </c>
      <c r="W276" s="118">
        <v>2092500</v>
      </c>
      <c r="X276" s="162" t="s">
        <v>6260</v>
      </c>
    </row>
    <row r="277" spans="1:24">
      <c r="A277" s="83">
        <v>220</v>
      </c>
      <c r="B277" s="83">
        <v>251</v>
      </c>
      <c r="C277" t="s">
        <v>7924</v>
      </c>
      <c r="D277" s="159">
        <f t="shared" si="8"/>
        <v>80</v>
      </c>
      <c r="E277">
        <v>2</v>
      </c>
      <c r="F277">
        <v>0</v>
      </c>
      <c r="G277" s="162" t="s">
        <v>6228</v>
      </c>
      <c r="H277" s="162" t="s">
        <v>6228</v>
      </c>
      <c r="I277" s="53" t="str">
        <f t="shared" si="9"/>
        <v>2. 0</v>
      </c>
      <c r="J277" s="157" t="s">
        <v>142</v>
      </c>
      <c r="K277" s="157" t="s">
        <v>141</v>
      </c>
      <c r="L277" s="83" t="s">
        <v>6172</v>
      </c>
      <c r="M277" s="165" t="s">
        <v>162</v>
      </c>
      <c r="O277" s="157" t="s">
        <v>138</v>
      </c>
      <c r="P277" s="157" t="s">
        <v>143</v>
      </c>
      <c r="Q277" s="157" t="s">
        <v>6171</v>
      </c>
      <c r="R277" s="157" t="s">
        <v>144</v>
      </c>
      <c r="W277" s="118">
        <v>1080000</v>
      </c>
      <c r="X277" s="162" t="s">
        <v>6228</v>
      </c>
    </row>
    <row r="278" spans="1:24">
      <c r="A278" s="83">
        <v>223</v>
      </c>
      <c r="B278" s="83">
        <v>8</v>
      </c>
      <c r="C278" t="s">
        <v>7857</v>
      </c>
      <c r="D278" s="159">
        <f t="shared" si="8"/>
        <v>79</v>
      </c>
      <c r="E278">
        <v>1</v>
      </c>
      <c r="F278">
        <v>39</v>
      </c>
      <c r="G278" s="162" t="s">
        <v>6202</v>
      </c>
      <c r="H278" s="162" t="s">
        <v>6202</v>
      </c>
      <c r="I278" s="53" t="str">
        <f t="shared" si="9"/>
        <v>1. 39</v>
      </c>
      <c r="J278" s="157" t="s">
        <v>142</v>
      </c>
      <c r="K278" s="157" t="s">
        <v>141</v>
      </c>
      <c r="L278" s="83" t="s">
        <v>6172</v>
      </c>
      <c r="M278" s="165" t="s">
        <v>162</v>
      </c>
      <c r="O278" s="157" t="s">
        <v>138</v>
      </c>
      <c r="P278" s="157" t="s">
        <v>143</v>
      </c>
      <c r="Q278" s="157" t="s">
        <v>6171</v>
      </c>
      <c r="R278" s="157" t="s">
        <v>144</v>
      </c>
      <c r="W278" s="118">
        <v>1066500</v>
      </c>
      <c r="X278" s="162" t="s">
        <v>6202</v>
      </c>
    </row>
    <row r="279" spans="1:24">
      <c r="A279" s="83">
        <v>224</v>
      </c>
      <c r="B279" s="83">
        <v>130</v>
      </c>
      <c r="C279" t="s">
        <v>7857</v>
      </c>
      <c r="D279" s="159">
        <f t="shared" si="8"/>
        <v>221</v>
      </c>
      <c r="E279">
        <v>5</v>
      </c>
      <c r="F279">
        <v>21</v>
      </c>
      <c r="G279" s="162" t="s">
        <v>6316</v>
      </c>
      <c r="H279" s="162" t="s">
        <v>6316</v>
      </c>
      <c r="I279" s="53" t="str">
        <f t="shared" si="9"/>
        <v>5. 21</v>
      </c>
      <c r="J279" s="157" t="s">
        <v>142</v>
      </c>
      <c r="K279" s="157" t="s">
        <v>141</v>
      </c>
      <c r="L279" s="83" t="s">
        <v>6172</v>
      </c>
      <c r="M279" s="165" t="s">
        <v>6538</v>
      </c>
      <c r="O279" s="157" t="s">
        <v>138</v>
      </c>
      <c r="P279" s="157" t="s">
        <v>143</v>
      </c>
      <c r="Q279" s="157" t="s">
        <v>6171</v>
      </c>
      <c r="R279" s="157" t="s">
        <v>144</v>
      </c>
      <c r="W279" s="118">
        <v>4050000</v>
      </c>
      <c r="X279" s="162" t="s">
        <v>6316</v>
      </c>
    </row>
    <row r="280" spans="1:24">
      <c r="A280" s="83">
        <v>224</v>
      </c>
      <c r="B280" s="83">
        <v>145</v>
      </c>
      <c r="C280" t="s">
        <v>7836</v>
      </c>
      <c r="D280" s="159">
        <f t="shared" si="8"/>
        <v>79</v>
      </c>
      <c r="E280">
        <v>1</v>
      </c>
      <c r="F280">
        <v>39</v>
      </c>
      <c r="G280" s="162" t="s">
        <v>6202</v>
      </c>
      <c r="H280" s="162" t="s">
        <v>6202</v>
      </c>
      <c r="I280" s="53" t="str">
        <f t="shared" si="9"/>
        <v>1. 39</v>
      </c>
      <c r="J280" s="157" t="s">
        <v>142</v>
      </c>
      <c r="K280" s="157" t="s">
        <v>141</v>
      </c>
      <c r="L280" s="83" t="s">
        <v>6172</v>
      </c>
      <c r="M280" s="165" t="s">
        <v>6538</v>
      </c>
      <c r="O280" s="157" t="s">
        <v>138</v>
      </c>
      <c r="P280" s="157" t="s">
        <v>143</v>
      </c>
      <c r="Q280" s="157" t="s">
        <v>6171</v>
      </c>
      <c r="R280" s="157" t="s">
        <v>144</v>
      </c>
      <c r="W280" s="118">
        <v>0</v>
      </c>
      <c r="X280" s="162" t="s">
        <v>6202</v>
      </c>
    </row>
    <row r="281" spans="1:24">
      <c r="A281" s="83">
        <v>225</v>
      </c>
      <c r="B281" s="83">
        <v>135</v>
      </c>
      <c r="C281" t="s">
        <v>7852</v>
      </c>
      <c r="D281" s="159">
        <f t="shared" si="8"/>
        <v>198</v>
      </c>
      <c r="E281">
        <v>4</v>
      </c>
      <c r="F281">
        <v>38</v>
      </c>
      <c r="G281" s="162" t="s">
        <v>6317</v>
      </c>
      <c r="H281" s="162" t="s">
        <v>6317</v>
      </c>
      <c r="I281" s="53" t="str">
        <f t="shared" si="9"/>
        <v>4. 38</v>
      </c>
      <c r="J281" s="157" t="s">
        <v>142</v>
      </c>
      <c r="K281" s="157" t="s">
        <v>141</v>
      </c>
      <c r="L281" s="83" t="s">
        <v>6172</v>
      </c>
      <c r="M281" s="165" t="s">
        <v>6538</v>
      </c>
      <c r="O281" s="157" t="s">
        <v>138</v>
      </c>
      <c r="P281" s="157" t="s">
        <v>143</v>
      </c>
      <c r="Q281" s="157" t="s">
        <v>6171</v>
      </c>
      <c r="R281" s="157" t="s">
        <v>144</v>
      </c>
      <c r="W281" s="118">
        <v>2673000</v>
      </c>
      <c r="X281" s="162" t="s">
        <v>6317</v>
      </c>
    </row>
    <row r="282" spans="1:24">
      <c r="A282" s="83">
        <v>227</v>
      </c>
      <c r="B282" s="83">
        <v>20</v>
      </c>
      <c r="C282" t="s">
        <v>6586</v>
      </c>
      <c r="D282" s="159">
        <f t="shared" si="8"/>
        <v>100</v>
      </c>
      <c r="E282">
        <v>2</v>
      </c>
      <c r="F282">
        <v>20</v>
      </c>
      <c r="G282" s="162" t="s">
        <v>6263</v>
      </c>
      <c r="H282" s="162" t="s">
        <v>6263</v>
      </c>
      <c r="I282" s="53" t="str">
        <f t="shared" si="9"/>
        <v>2. 20</v>
      </c>
      <c r="J282" s="157" t="s">
        <v>142</v>
      </c>
      <c r="K282" s="157" t="s">
        <v>141</v>
      </c>
      <c r="L282" s="83" t="s">
        <v>6172</v>
      </c>
      <c r="M282" s="165" t="s">
        <v>6538</v>
      </c>
      <c r="O282" s="157" t="s">
        <v>138</v>
      </c>
      <c r="P282" s="157" t="s">
        <v>143</v>
      </c>
      <c r="Q282" s="157" t="s">
        <v>6171</v>
      </c>
      <c r="R282" s="157" t="s">
        <v>144</v>
      </c>
      <c r="W282" s="118">
        <v>5940000</v>
      </c>
      <c r="X282" s="162" t="s">
        <v>6263</v>
      </c>
    </row>
    <row r="283" spans="1:24">
      <c r="A283" s="83">
        <v>227</v>
      </c>
      <c r="B283" s="83">
        <v>83</v>
      </c>
      <c r="C283" t="s">
        <v>6579</v>
      </c>
      <c r="D283" s="159">
        <f t="shared" si="8"/>
        <v>43</v>
      </c>
      <c r="E283">
        <v>1</v>
      </c>
      <c r="F283">
        <v>3</v>
      </c>
      <c r="G283" s="162" t="s">
        <v>6280</v>
      </c>
      <c r="H283" s="162" t="s">
        <v>6280</v>
      </c>
      <c r="I283" s="53" t="str">
        <f t="shared" si="9"/>
        <v>1. 3</v>
      </c>
      <c r="J283" s="157" t="s">
        <v>142</v>
      </c>
      <c r="K283" s="157" t="s">
        <v>141</v>
      </c>
      <c r="L283" s="83" t="s">
        <v>6172</v>
      </c>
      <c r="M283" s="165" t="s">
        <v>6538</v>
      </c>
      <c r="O283" s="157" t="s">
        <v>138</v>
      </c>
      <c r="P283" s="157" t="s">
        <v>143</v>
      </c>
      <c r="Q283" s="157" t="s">
        <v>6171</v>
      </c>
      <c r="R283" s="157" t="s">
        <v>144</v>
      </c>
      <c r="W283" s="118">
        <v>0</v>
      </c>
      <c r="X283" s="162" t="s">
        <v>6280</v>
      </c>
    </row>
    <row r="284" spans="1:24">
      <c r="A284" s="83">
        <v>227</v>
      </c>
      <c r="B284" s="83">
        <v>83</v>
      </c>
      <c r="C284" t="s">
        <v>6648</v>
      </c>
      <c r="D284" s="159">
        <f t="shared" si="8"/>
        <v>43</v>
      </c>
      <c r="E284">
        <v>1</v>
      </c>
      <c r="F284">
        <v>3</v>
      </c>
      <c r="G284" s="162" t="s">
        <v>6280</v>
      </c>
      <c r="H284" s="162" t="s">
        <v>6280</v>
      </c>
      <c r="I284" s="53" t="str">
        <f t="shared" si="9"/>
        <v>1. 3</v>
      </c>
      <c r="J284" s="157" t="s">
        <v>142</v>
      </c>
      <c r="K284" s="157" t="s">
        <v>141</v>
      </c>
      <c r="L284" s="83" t="s">
        <v>6172</v>
      </c>
      <c r="M284" s="165" t="s">
        <v>6538</v>
      </c>
      <c r="O284" s="157" t="s">
        <v>138</v>
      </c>
      <c r="P284" s="157" t="s">
        <v>143</v>
      </c>
      <c r="Q284" s="157" t="s">
        <v>6171</v>
      </c>
      <c r="R284" s="157" t="s">
        <v>144</v>
      </c>
      <c r="W284" s="118">
        <v>0</v>
      </c>
      <c r="X284" s="162" t="s">
        <v>6280</v>
      </c>
    </row>
    <row r="285" spans="1:24">
      <c r="A285" s="83">
        <v>227</v>
      </c>
      <c r="B285" s="83">
        <v>84</v>
      </c>
      <c r="C285" t="s">
        <v>7836</v>
      </c>
      <c r="D285" s="159">
        <f t="shared" si="8"/>
        <v>43</v>
      </c>
      <c r="E285">
        <v>1</v>
      </c>
      <c r="F285">
        <v>3</v>
      </c>
      <c r="G285" s="162" t="s">
        <v>6280</v>
      </c>
      <c r="H285" s="162" t="s">
        <v>6280</v>
      </c>
      <c r="I285" s="53" t="str">
        <f t="shared" si="9"/>
        <v>1. 3</v>
      </c>
      <c r="J285" s="157" t="s">
        <v>142</v>
      </c>
      <c r="K285" s="157" t="s">
        <v>141</v>
      </c>
      <c r="L285" s="83" t="s">
        <v>6172</v>
      </c>
      <c r="M285" s="165" t="s">
        <v>6538</v>
      </c>
      <c r="O285" s="157" t="s">
        <v>138</v>
      </c>
      <c r="P285" s="157" t="s">
        <v>143</v>
      </c>
      <c r="Q285" s="157" t="s">
        <v>6171</v>
      </c>
      <c r="R285" s="157" t="s">
        <v>144</v>
      </c>
      <c r="W285" s="118">
        <v>0</v>
      </c>
      <c r="X285" s="162" t="s">
        <v>6280</v>
      </c>
    </row>
    <row r="286" spans="1:24">
      <c r="A286" s="83">
        <v>227</v>
      </c>
      <c r="B286" s="83">
        <v>84</v>
      </c>
      <c r="C286" t="s">
        <v>7836</v>
      </c>
      <c r="D286" s="159">
        <f t="shared" si="8"/>
        <v>42</v>
      </c>
      <c r="E286">
        <v>1</v>
      </c>
      <c r="F286">
        <v>2</v>
      </c>
      <c r="G286" s="162" t="s">
        <v>6318</v>
      </c>
      <c r="H286" s="162" t="s">
        <v>6318</v>
      </c>
      <c r="I286" s="53" t="str">
        <f t="shared" si="9"/>
        <v>1. 2</v>
      </c>
      <c r="J286" s="157" t="s">
        <v>142</v>
      </c>
      <c r="K286" s="157" t="s">
        <v>141</v>
      </c>
      <c r="L286" s="83" t="s">
        <v>6172</v>
      </c>
      <c r="M286" s="165" t="s">
        <v>6538</v>
      </c>
      <c r="O286" s="157" t="s">
        <v>138</v>
      </c>
      <c r="P286" s="157" t="s">
        <v>143</v>
      </c>
      <c r="Q286" s="157" t="s">
        <v>6171</v>
      </c>
      <c r="R286" s="157" t="s">
        <v>144</v>
      </c>
      <c r="W286" s="118">
        <v>0</v>
      </c>
      <c r="X286" s="162" t="s">
        <v>6318</v>
      </c>
    </row>
    <row r="287" spans="1:24">
      <c r="A287" s="83">
        <v>227</v>
      </c>
      <c r="B287" s="83">
        <v>84</v>
      </c>
      <c r="C287" t="s">
        <v>7836</v>
      </c>
      <c r="D287" s="159">
        <f t="shared" si="8"/>
        <v>42</v>
      </c>
      <c r="E287">
        <v>1</v>
      </c>
      <c r="F287">
        <v>2</v>
      </c>
      <c r="G287" s="162" t="s">
        <v>6318</v>
      </c>
      <c r="H287" s="162" t="s">
        <v>6318</v>
      </c>
      <c r="I287" s="53" t="str">
        <f t="shared" si="9"/>
        <v>1. 2</v>
      </c>
      <c r="J287" s="157" t="s">
        <v>142</v>
      </c>
      <c r="K287" s="157" t="s">
        <v>141</v>
      </c>
      <c r="L287" s="83" t="s">
        <v>6172</v>
      </c>
      <c r="M287" s="165" t="s">
        <v>6538</v>
      </c>
      <c r="O287" s="157" t="s">
        <v>138</v>
      </c>
      <c r="P287" s="157" t="s">
        <v>143</v>
      </c>
      <c r="Q287" s="157" t="s">
        <v>6171</v>
      </c>
      <c r="R287" s="157" t="s">
        <v>144</v>
      </c>
      <c r="W287" s="118">
        <v>0</v>
      </c>
      <c r="X287" s="162" t="s">
        <v>6318</v>
      </c>
    </row>
    <row r="288" spans="1:24">
      <c r="A288" s="83">
        <v>227</v>
      </c>
      <c r="B288" s="83">
        <v>109</v>
      </c>
      <c r="C288" t="s">
        <v>7836</v>
      </c>
      <c r="D288" s="159">
        <f t="shared" si="8"/>
        <v>60</v>
      </c>
      <c r="E288">
        <v>1</v>
      </c>
      <c r="F288">
        <v>20</v>
      </c>
      <c r="G288" s="162" t="s">
        <v>6197</v>
      </c>
      <c r="H288" s="162" t="s">
        <v>6197</v>
      </c>
      <c r="I288" s="53" t="str">
        <f t="shared" si="9"/>
        <v>1. 20</v>
      </c>
      <c r="J288" s="157" t="s">
        <v>142</v>
      </c>
      <c r="K288" s="157" t="s">
        <v>141</v>
      </c>
      <c r="L288" s="83" t="s">
        <v>6172</v>
      </c>
      <c r="M288" s="165" t="s">
        <v>6538</v>
      </c>
      <c r="O288" s="157" t="s">
        <v>138</v>
      </c>
      <c r="P288" s="157" t="s">
        <v>143</v>
      </c>
      <c r="Q288" s="157" t="s">
        <v>6171</v>
      </c>
      <c r="R288" s="157" t="s">
        <v>144</v>
      </c>
      <c r="W288" s="118">
        <v>0</v>
      </c>
      <c r="X288" s="162" t="s">
        <v>6197</v>
      </c>
    </row>
    <row r="289" spans="1:24">
      <c r="A289" s="83">
        <v>227</v>
      </c>
      <c r="B289" s="83">
        <v>83</v>
      </c>
      <c r="C289" t="s">
        <v>7857</v>
      </c>
      <c r="D289" s="159">
        <f t="shared" si="8"/>
        <v>53</v>
      </c>
      <c r="E289">
        <v>1</v>
      </c>
      <c r="F289">
        <v>13</v>
      </c>
      <c r="G289" s="162" t="s">
        <v>6309</v>
      </c>
      <c r="H289" s="162" t="s">
        <v>6309</v>
      </c>
      <c r="I289" s="53" t="str">
        <f t="shared" si="9"/>
        <v>1. 13</v>
      </c>
      <c r="J289" s="157" t="s">
        <v>142</v>
      </c>
      <c r="K289" s="157" t="s">
        <v>141</v>
      </c>
      <c r="L289" s="83" t="s">
        <v>6172</v>
      </c>
      <c r="M289" s="165" t="s">
        <v>6538</v>
      </c>
      <c r="O289" s="157" t="s">
        <v>138</v>
      </c>
      <c r="P289" s="157" t="s">
        <v>143</v>
      </c>
      <c r="Q289" s="157" t="s">
        <v>6171</v>
      </c>
      <c r="R289" s="157" t="s">
        <v>144</v>
      </c>
      <c r="W289" s="118">
        <v>0</v>
      </c>
      <c r="X289" s="162" t="s">
        <v>6309</v>
      </c>
    </row>
    <row r="290" spans="1:24">
      <c r="A290" s="83">
        <v>227</v>
      </c>
      <c r="B290" s="83">
        <v>83</v>
      </c>
      <c r="C290" t="s">
        <v>6586</v>
      </c>
      <c r="D290" s="159">
        <f t="shared" si="8"/>
        <v>13</v>
      </c>
      <c r="E290">
        <v>0</v>
      </c>
      <c r="F290">
        <v>13</v>
      </c>
      <c r="G290" s="162" t="s">
        <v>6205</v>
      </c>
      <c r="H290" s="162" t="s">
        <v>6205</v>
      </c>
      <c r="I290" s="53" t="str">
        <f t="shared" si="9"/>
        <v>0. 13</v>
      </c>
      <c r="J290" s="157" t="s">
        <v>142</v>
      </c>
      <c r="K290" s="157" t="s">
        <v>141</v>
      </c>
      <c r="L290" s="83" t="s">
        <v>6172</v>
      </c>
      <c r="M290" s="165" t="s">
        <v>6538</v>
      </c>
      <c r="O290" s="157" t="s">
        <v>138</v>
      </c>
      <c r="P290" s="157" t="s">
        <v>143</v>
      </c>
      <c r="Q290" s="157" t="s">
        <v>6171</v>
      </c>
      <c r="R290" s="157" t="s">
        <v>144</v>
      </c>
      <c r="W290" s="118">
        <v>0</v>
      </c>
      <c r="X290" s="162" t="s">
        <v>6205</v>
      </c>
    </row>
    <row r="291" spans="1:24">
      <c r="A291" s="83">
        <v>227</v>
      </c>
      <c r="B291" s="83">
        <v>17</v>
      </c>
      <c r="C291" t="s">
        <v>7836</v>
      </c>
      <c r="D291" s="159">
        <f t="shared" si="8"/>
        <v>61</v>
      </c>
      <c r="E291">
        <v>1</v>
      </c>
      <c r="F291">
        <v>21</v>
      </c>
      <c r="G291" s="162" t="s">
        <v>6233</v>
      </c>
      <c r="H291" s="162" t="s">
        <v>6233</v>
      </c>
      <c r="I291" s="53" t="str">
        <f t="shared" si="9"/>
        <v>1. 21</v>
      </c>
      <c r="J291" s="157" t="s">
        <v>142</v>
      </c>
      <c r="K291" s="157" t="s">
        <v>141</v>
      </c>
      <c r="L291" s="83" t="s">
        <v>6172</v>
      </c>
      <c r="M291" s="165" t="s">
        <v>6538</v>
      </c>
      <c r="O291" s="157" t="s">
        <v>138</v>
      </c>
      <c r="P291" s="157" t="s">
        <v>143</v>
      </c>
      <c r="Q291" s="157" t="s">
        <v>6171</v>
      </c>
      <c r="R291" s="157" t="s">
        <v>144</v>
      </c>
      <c r="W291" s="118">
        <v>0</v>
      </c>
      <c r="X291" s="162" t="s">
        <v>6233</v>
      </c>
    </row>
    <row r="292" spans="1:24">
      <c r="A292" s="83">
        <v>227</v>
      </c>
      <c r="B292" s="83">
        <v>83</v>
      </c>
      <c r="C292" t="s">
        <v>6648</v>
      </c>
      <c r="D292" s="159">
        <f t="shared" si="8"/>
        <v>40</v>
      </c>
      <c r="E292">
        <v>1</v>
      </c>
      <c r="F292">
        <v>0</v>
      </c>
      <c r="G292" s="162" t="s">
        <v>6242</v>
      </c>
      <c r="H292" s="162" t="s">
        <v>6242</v>
      </c>
      <c r="I292" s="53" t="str">
        <f t="shared" si="9"/>
        <v>1. 0</v>
      </c>
      <c r="J292" s="157" t="s">
        <v>142</v>
      </c>
      <c r="K292" s="157" t="s">
        <v>141</v>
      </c>
      <c r="L292" s="83" t="s">
        <v>6172</v>
      </c>
      <c r="M292" s="165" t="s">
        <v>6538</v>
      </c>
      <c r="O292" s="157" t="s">
        <v>138</v>
      </c>
      <c r="P292" s="157" t="s">
        <v>143</v>
      </c>
      <c r="Q292" s="157" t="s">
        <v>6171</v>
      </c>
      <c r="R292" s="157" t="s">
        <v>144</v>
      </c>
      <c r="W292" s="118">
        <v>0</v>
      </c>
      <c r="X292" s="162" t="s">
        <v>6242</v>
      </c>
    </row>
    <row r="293" spans="1:24">
      <c r="A293" s="83">
        <v>228</v>
      </c>
      <c r="B293" s="83">
        <v>72</v>
      </c>
      <c r="C293" t="s">
        <v>7857</v>
      </c>
      <c r="D293" s="159">
        <f t="shared" si="8"/>
        <v>305</v>
      </c>
      <c r="E293">
        <v>7</v>
      </c>
      <c r="F293">
        <v>25</v>
      </c>
      <c r="G293" s="162" t="s">
        <v>6319</v>
      </c>
      <c r="H293" s="162" t="s">
        <v>6319</v>
      </c>
      <c r="I293" s="53" t="str">
        <f t="shared" si="9"/>
        <v>7. 25</v>
      </c>
      <c r="J293" s="157" t="s">
        <v>142</v>
      </c>
      <c r="K293" s="157" t="s">
        <v>141</v>
      </c>
      <c r="L293" s="83" t="s">
        <v>6172</v>
      </c>
      <c r="M293" s="165" t="s">
        <v>6538</v>
      </c>
      <c r="O293" s="157" t="s">
        <v>138</v>
      </c>
      <c r="P293" s="157" t="s">
        <v>143</v>
      </c>
      <c r="Q293" s="157" t="s">
        <v>6171</v>
      </c>
      <c r="R293" s="157" t="s">
        <v>144</v>
      </c>
      <c r="W293" s="118">
        <v>12082500</v>
      </c>
      <c r="X293" s="162" t="s">
        <v>6319</v>
      </c>
    </row>
    <row r="294" spans="1:24">
      <c r="A294" s="83">
        <v>228</v>
      </c>
      <c r="B294" s="83">
        <v>66</v>
      </c>
      <c r="C294" t="s">
        <v>7925</v>
      </c>
      <c r="D294" s="159">
        <f t="shared" si="8"/>
        <v>27</v>
      </c>
      <c r="E294">
        <v>0</v>
      </c>
      <c r="F294">
        <v>27</v>
      </c>
      <c r="G294" s="162" t="s">
        <v>6307</v>
      </c>
      <c r="H294" s="162" t="s">
        <v>6307</v>
      </c>
      <c r="I294" s="53" t="str">
        <f t="shared" si="9"/>
        <v>0. 27</v>
      </c>
      <c r="J294" s="157" t="s">
        <v>142</v>
      </c>
      <c r="K294" s="157" t="s">
        <v>141</v>
      </c>
      <c r="L294" s="83" t="s">
        <v>6172</v>
      </c>
      <c r="M294" s="165" t="s">
        <v>6538</v>
      </c>
      <c r="O294" s="157" t="s">
        <v>138</v>
      </c>
      <c r="P294" s="157" t="s">
        <v>143</v>
      </c>
      <c r="Q294" s="157" t="s">
        <v>6171</v>
      </c>
      <c r="R294" s="157" t="s">
        <v>144</v>
      </c>
      <c r="W294" s="118">
        <v>0</v>
      </c>
      <c r="X294" s="162" t="s">
        <v>6307</v>
      </c>
    </row>
    <row r="295" spans="1:24">
      <c r="A295" s="83">
        <v>228</v>
      </c>
      <c r="B295" s="83">
        <v>83</v>
      </c>
      <c r="C295" t="s">
        <v>7857</v>
      </c>
      <c r="D295" s="159">
        <f t="shared" si="8"/>
        <v>17</v>
      </c>
      <c r="E295">
        <v>0</v>
      </c>
      <c r="F295">
        <v>17</v>
      </c>
      <c r="G295" s="162" t="s">
        <v>6191</v>
      </c>
      <c r="H295" s="162" t="s">
        <v>6191</v>
      </c>
      <c r="I295" s="53" t="str">
        <f t="shared" si="9"/>
        <v>0. 17</v>
      </c>
      <c r="J295" s="157" t="s">
        <v>142</v>
      </c>
      <c r="K295" s="157" t="s">
        <v>141</v>
      </c>
      <c r="L295" s="83" t="s">
        <v>6172</v>
      </c>
      <c r="M295" s="165" t="s">
        <v>6538</v>
      </c>
      <c r="O295" s="157" t="s">
        <v>138</v>
      </c>
      <c r="P295" s="157" t="s">
        <v>143</v>
      </c>
      <c r="Q295" s="157" t="s">
        <v>6171</v>
      </c>
      <c r="R295" s="157" t="s">
        <v>144</v>
      </c>
      <c r="W295" s="118">
        <v>0</v>
      </c>
      <c r="X295" s="162" t="s">
        <v>6191</v>
      </c>
    </row>
    <row r="296" spans="1:24">
      <c r="A296" s="83">
        <v>228</v>
      </c>
      <c r="B296" s="83">
        <v>75</v>
      </c>
      <c r="C296" t="s">
        <v>7835</v>
      </c>
      <c r="D296" s="159">
        <f t="shared" si="8"/>
        <v>34</v>
      </c>
      <c r="E296">
        <v>0</v>
      </c>
      <c r="F296">
        <v>34</v>
      </c>
      <c r="G296" s="162" t="s">
        <v>6253</v>
      </c>
      <c r="H296" s="162" t="s">
        <v>6253</v>
      </c>
      <c r="I296" s="53" t="str">
        <f t="shared" si="9"/>
        <v>0. 34</v>
      </c>
      <c r="J296" s="157" t="s">
        <v>142</v>
      </c>
      <c r="K296" s="157" t="s">
        <v>141</v>
      </c>
      <c r="L296" s="83" t="s">
        <v>6172</v>
      </c>
      <c r="M296" s="165" t="s">
        <v>6538</v>
      </c>
      <c r="O296" s="157" t="s">
        <v>138</v>
      </c>
      <c r="P296" s="157" t="s">
        <v>143</v>
      </c>
      <c r="Q296" s="157" t="s">
        <v>6171</v>
      </c>
      <c r="R296" s="157" t="s">
        <v>144</v>
      </c>
      <c r="W296" s="118">
        <v>0</v>
      </c>
      <c r="X296" s="162" t="s">
        <v>6253</v>
      </c>
    </row>
    <row r="297" spans="1:24">
      <c r="A297" s="83">
        <v>228</v>
      </c>
      <c r="B297" s="83">
        <v>49</v>
      </c>
      <c r="C297" t="s">
        <v>7837</v>
      </c>
      <c r="D297" s="159">
        <f t="shared" si="8"/>
        <v>93</v>
      </c>
      <c r="E297">
        <v>2</v>
      </c>
      <c r="F297">
        <v>13</v>
      </c>
      <c r="G297" s="162" t="s">
        <v>6269</v>
      </c>
      <c r="H297" s="162" t="s">
        <v>6269</v>
      </c>
      <c r="I297" s="53" t="str">
        <f t="shared" si="9"/>
        <v>2. 13</v>
      </c>
      <c r="J297" s="157" t="s">
        <v>142</v>
      </c>
      <c r="K297" s="157" t="s">
        <v>141</v>
      </c>
      <c r="L297" s="83" t="s">
        <v>6172</v>
      </c>
      <c r="M297" s="165" t="s">
        <v>6538</v>
      </c>
      <c r="O297" s="157" t="s">
        <v>138</v>
      </c>
      <c r="P297" s="157" t="s">
        <v>143</v>
      </c>
      <c r="Q297" s="157" t="s">
        <v>6171</v>
      </c>
      <c r="R297" s="157" t="s">
        <v>144</v>
      </c>
      <c r="W297" s="118">
        <v>0</v>
      </c>
      <c r="X297" s="162" t="s">
        <v>6269</v>
      </c>
    </row>
    <row r="298" spans="1:24">
      <c r="A298" s="83">
        <v>228</v>
      </c>
      <c r="B298" s="83">
        <v>48</v>
      </c>
      <c r="C298" t="s">
        <v>6586</v>
      </c>
      <c r="D298" s="159">
        <f t="shared" si="8"/>
        <v>419</v>
      </c>
      <c r="E298">
        <v>10</v>
      </c>
      <c r="F298">
        <v>19</v>
      </c>
      <c r="G298" s="162" t="s">
        <v>6311</v>
      </c>
      <c r="H298" s="162" t="s">
        <v>6311</v>
      </c>
      <c r="I298" s="53" t="str">
        <f t="shared" si="9"/>
        <v>10. 19</v>
      </c>
      <c r="J298" s="157" t="s">
        <v>142</v>
      </c>
      <c r="K298" s="157" t="s">
        <v>141</v>
      </c>
      <c r="L298" s="83" t="s">
        <v>6172</v>
      </c>
      <c r="M298" s="165" t="s">
        <v>6538</v>
      </c>
      <c r="O298" s="157" t="s">
        <v>138</v>
      </c>
      <c r="P298" s="157" t="s">
        <v>143</v>
      </c>
      <c r="Q298" s="157" t="s">
        <v>6171</v>
      </c>
      <c r="R298" s="157" t="s">
        <v>144</v>
      </c>
      <c r="W298" s="118">
        <v>0</v>
      </c>
      <c r="X298" s="162" t="s">
        <v>6311</v>
      </c>
    </row>
    <row r="299" spans="1:24">
      <c r="A299" s="83">
        <v>229</v>
      </c>
      <c r="B299" s="83">
        <v>131</v>
      </c>
      <c r="C299" t="s">
        <v>6586</v>
      </c>
      <c r="D299" s="159">
        <f t="shared" si="8"/>
        <v>122</v>
      </c>
      <c r="E299">
        <v>3</v>
      </c>
      <c r="F299">
        <v>2</v>
      </c>
      <c r="G299" s="162" t="s">
        <v>6320</v>
      </c>
      <c r="H299" s="162" t="s">
        <v>6320</v>
      </c>
      <c r="I299" s="53" t="str">
        <f t="shared" si="9"/>
        <v>3. 2</v>
      </c>
      <c r="J299" s="157" t="s">
        <v>142</v>
      </c>
      <c r="K299" s="157" t="s">
        <v>141</v>
      </c>
      <c r="L299" s="83" t="s">
        <v>6172</v>
      </c>
      <c r="M299" s="165" t="s">
        <v>6538</v>
      </c>
      <c r="O299" s="157" t="s">
        <v>138</v>
      </c>
      <c r="P299" s="157" t="s">
        <v>143</v>
      </c>
      <c r="Q299" s="157" t="s">
        <v>6171</v>
      </c>
      <c r="R299" s="157" t="s">
        <v>144</v>
      </c>
      <c r="W299" s="118">
        <v>1647000</v>
      </c>
      <c r="X299" s="162" t="s">
        <v>6320</v>
      </c>
    </row>
    <row r="300" spans="1:24">
      <c r="A300" s="83">
        <v>231</v>
      </c>
      <c r="B300" s="83">
        <v>29</v>
      </c>
      <c r="C300" t="s">
        <v>6648</v>
      </c>
      <c r="D300" s="159">
        <f t="shared" si="8"/>
        <v>167</v>
      </c>
      <c r="E300">
        <v>4</v>
      </c>
      <c r="F300">
        <v>7</v>
      </c>
      <c r="G300" s="162" t="s">
        <v>6321</v>
      </c>
      <c r="H300" s="162" t="s">
        <v>6321</v>
      </c>
      <c r="I300" s="53" t="str">
        <f t="shared" si="9"/>
        <v>4. 7</v>
      </c>
      <c r="J300" s="157" t="s">
        <v>142</v>
      </c>
      <c r="K300" s="157" t="s">
        <v>141</v>
      </c>
      <c r="L300" s="83" t="s">
        <v>6172</v>
      </c>
      <c r="M300" s="165" t="s">
        <v>6538</v>
      </c>
      <c r="O300" s="157" t="s">
        <v>138</v>
      </c>
      <c r="P300" s="157" t="s">
        <v>143</v>
      </c>
      <c r="Q300" s="157" t="s">
        <v>6171</v>
      </c>
      <c r="R300" s="157" t="s">
        <v>144</v>
      </c>
      <c r="W300" s="118">
        <v>2254500</v>
      </c>
      <c r="X300" s="162" t="s">
        <v>6321</v>
      </c>
    </row>
    <row r="301" spans="1:24">
      <c r="A301" s="83">
        <v>233</v>
      </c>
      <c r="B301" s="83">
        <v>11</v>
      </c>
      <c r="C301" t="s">
        <v>7926</v>
      </c>
      <c r="D301" s="159">
        <f t="shared" si="8"/>
        <v>235</v>
      </c>
      <c r="E301">
        <v>5</v>
      </c>
      <c r="F301">
        <v>35</v>
      </c>
      <c r="G301" s="162" t="s">
        <v>6322</v>
      </c>
      <c r="H301" s="162" t="s">
        <v>6322</v>
      </c>
      <c r="I301" s="53" t="str">
        <f t="shared" si="9"/>
        <v>5. 35</v>
      </c>
      <c r="J301" s="157" t="s">
        <v>142</v>
      </c>
      <c r="K301" s="157" t="s">
        <v>141</v>
      </c>
      <c r="L301" s="83" t="s">
        <v>6172</v>
      </c>
      <c r="M301" s="165" t="s">
        <v>6538</v>
      </c>
      <c r="O301" s="157" t="s">
        <v>138</v>
      </c>
      <c r="P301" s="157" t="s">
        <v>143</v>
      </c>
      <c r="Q301" s="157" t="s">
        <v>6171</v>
      </c>
      <c r="R301" s="157" t="s">
        <v>144</v>
      </c>
      <c r="W301" s="118">
        <v>3172500</v>
      </c>
      <c r="X301" s="162" t="s">
        <v>6322</v>
      </c>
    </row>
    <row r="302" spans="1:24">
      <c r="A302" s="83">
        <v>234</v>
      </c>
      <c r="B302" s="83">
        <v>11</v>
      </c>
      <c r="C302" t="s">
        <v>7902</v>
      </c>
      <c r="D302" s="159">
        <f t="shared" si="8"/>
        <v>202</v>
      </c>
      <c r="E302">
        <v>5</v>
      </c>
      <c r="F302">
        <v>2</v>
      </c>
      <c r="G302" s="162" t="s">
        <v>6323</v>
      </c>
      <c r="H302" s="162" t="s">
        <v>6323</v>
      </c>
      <c r="I302" s="53" t="str">
        <f t="shared" si="9"/>
        <v>5. 2</v>
      </c>
      <c r="J302" s="157" t="s">
        <v>142</v>
      </c>
      <c r="K302" s="157" t="s">
        <v>141</v>
      </c>
      <c r="L302" s="83" t="s">
        <v>6172</v>
      </c>
      <c r="M302" s="165" t="s">
        <v>6538</v>
      </c>
      <c r="O302" s="157" t="s">
        <v>138</v>
      </c>
      <c r="P302" s="157" t="s">
        <v>143</v>
      </c>
      <c r="Q302" s="157" t="s">
        <v>6171</v>
      </c>
      <c r="R302" s="157" t="s">
        <v>144</v>
      </c>
      <c r="W302" s="118">
        <v>2727000</v>
      </c>
      <c r="X302" s="162" t="s">
        <v>6323</v>
      </c>
    </row>
    <row r="303" spans="1:24">
      <c r="A303" s="83">
        <v>236</v>
      </c>
      <c r="B303" s="83">
        <v>52</v>
      </c>
      <c r="C303" t="s">
        <v>6579</v>
      </c>
      <c r="D303" s="159">
        <f t="shared" si="8"/>
        <v>60</v>
      </c>
      <c r="E303">
        <v>1</v>
      </c>
      <c r="F303">
        <v>20</v>
      </c>
      <c r="G303" s="162" t="s">
        <v>6197</v>
      </c>
      <c r="H303" s="162" t="s">
        <v>6197</v>
      </c>
      <c r="I303" s="53" t="str">
        <f t="shared" si="9"/>
        <v>1. 20</v>
      </c>
      <c r="J303" s="157" t="s">
        <v>142</v>
      </c>
      <c r="K303" s="157" t="s">
        <v>141</v>
      </c>
      <c r="L303" s="83" t="s">
        <v>6172</v>
      </c>
      <c r="M303" s="165" t="s">
        <v>162</v>
      </c>
      <c r="O303" s="157" t="s">
        <v>138</v>
      </c>
      <c r="P303" s="157" t="s">
        <v>143</v>
      </c>
      <c r="Q303" s="157" t="s">
        <v>6171</v>
      </c>
      <c r="R303" s="157" t="s">
        <v>144</v>
      </c>
      <c r="W303" s="118">
        <v>810000</v>
      </c>
      <c r="X303" s="162" t="s">
        <v>6197</v>
      </c>
    </row>
    <row r="304" spans="1:24">
      <c r="A304" s="83">
        <v>237</v>
      </c>
      <c r="B304" s="83">
        <v>125</v>
      </c>
      <c r="C304" t="s">
        <v>7836</v>
      </c>
      <c r="D304" s="159">
        <f t="shared" si="8"/>
        <v>160</v>
      </c>
      <c r="E304">
        <v>4</v>
      </c>
      <c r="F304">
        <v>0</v>
      </c>
      <c r="G304" s="162" t="s">
        <v>6232</v>
      </c>
      <c r="H304" s="162" t="s">
        <v>6232</v>
      </c>
      <c r="I304" s="53" t="str">
        <f t="shared" si="9"/>
        <v>4. 0</v>
      </c>
      <c r="J304" s="157" t="s">
        <v>142</v>
      </c>
      <c r="K304" s="157" t="s">
        <v>141</v>
      </c>
      <c r="L304" s="83" t="s">
        <v>6172</v>
      </c>
      <c r="M304" s="165" t="s">
        <v>162</v>
      </c>
      <c r="O304" s="157" t="s">
        <v>138</v>
      </c>
      <c r="P304" s="157" t="s">
        <v>143</v>
      </c>
      <c r="Q304" s="157" t="s">
        <v>6171</v>
      </c>
      <c r="R304" s="157" t="s">
        <v>144</v>
      </c>
      <c r="W304" s="118">
        <v>2160000</v>
      </c>
      <c r="X304" s="162" t="s">
        <v>6232</v>
      </c>
    </row>
    <row r="305" spans="1:24">
      <c r="A305" s="83">
        <v>237</v>
      </c>
      <c r="B305" s="83">
        <v>52</v>
      </c>
      <c r="C305" t="s">
        <v>6648</v>
      </c>
      <c r="D305" s="159">
        <f t="shared" si="8"/>
        <v>60</v>
      </c>
      <c r="E305">
        <v>1</v>
      </c>
      <c r="F305">
        <v>20</v>
      </c>
      <c r="G305" s="162" t="s">
        <v>6197</v>
      </c>
      <c r="H305" s="162" t="s">
        <v>6197</v>
      </c>
      <c r="I305" s="53" t="str">
        <f t="shared" si="9"/>
        <v>1. 20</v>
      </c>
      <c r="J305" s="157" t="s">
        <v>142</v>
      </c>
      <c r="K305" s="157" t="s">
        <v>141</v>
      </c>
      <c r="L305" s="83" t="s">
        <v>6172</v>
      </c>
      <c r="M305" s="165" t="s">
        <v>162</v>
      </c>
      <c r="O305" s="157" t="s">
        <v>138</v>
      </c>
      <c r="P305" s="157" t="s">
        <v>143</v>
      </c>
      <c r="Q305" s="157" t="s">
        <v>6171</v>
      </c>
      <c r="R305" s="157" t="s">
        <v>144</v>
      </c>
      <c r="W305" s="118">
        <v>810000</v>
      </c>
      <c r="X305" s="162" t="s">
        <v>6197</v>
      </c>
    </row>
    <row r="306" spans="1:24">
      <c r="A306" s="83">
        <v>237</v>
      </c>
      <c r="B306" s="83">
        <v>80</v>
      </c>
      <c r="C306" t="s">
        <v>7927</v>
      </c>
      <c r="D306" s="159">
        <f t="shared" si="8"/>
        <v>30</v>
      </c>
      <c r="E306">
        <v>0</v>
      </c>
      <c r="F306">
        <v>30</v>
      </c>
      <c r="G306" s="162" t="s">
        <v>6324</v>
      </c>
      <c r="H306" s="162" t="s">
        <v>6324</v>
      </c>
      <c r="I306" s="53" t="str">
        <f t="shared" si="9"/>
        <v>0. 30</v>
      </c>
      <c r="J306" s="157" t="s">
        <v>142</v>
      </c>
      <c r="K306" s="157" t="s">
        <v>141</v>
      </c>
      <c r="L306" s="83" t="s">
        <v>6172</v>
      </c>
      <c r="M306" s="165" t="s">
        <v>162</v>
      </c>
      <c r="O306" s="157" t="s">
        <v>138</v>
      </c>
      <c r="P306" s="157" t="s">
        <v>143</v>
      </c>
      <c r="Q306" s="157" t="s">
        <v>6171</v>
      </c>
      <c r="R306" s="157" t="s">
        <v>144</v>
      </c>
      <c r="W306" s="118">
        <v>405000</v>
      </c>
      <c r="X306" s="162" t="s">
        <v>6324</v>
      </c>
    </row>
    <row r="307" spans="1:24">
      <c r="A307" s="83">
        <v>237</v>
      </c>
      <c r="B307" s="83">
        <v>119</v>
      </c>
      <c r="C307" t="s">
        <v>7857</v>
      </c>
      <c r="D307" s="159">
        <f t="shared" si="8"/>
        <v>72</v>
      </c>
      <c r="E307">
        <v>1</v>
      </c>
      <c r="F307">
        <v>32</v>
      </c>
      <c r="G307" s="162" t="s">
        <v>6325</v>
      </c>
      <c r="H307" s="162" t="s">
        <v>6325</v>
      </c>
      <c r="I307" s="53" t="str">
        <f t="shared" si="9"/>
        <v>1. 32</v>
      </c>
      <c r="J307" s="157" t="s">
        <v>142</v>
      </c>
      <c r="K307" s="157" t="s">
        <v>141</v>
      </c>
      <c r="L307" s="83" t="s">
        <v>6172</v>
      </c>
      <c r="M307" s="165" t="s">
        <v>162</v>
      </c>
      <c r="O307" s="157" t="s">
        <v>138</v>
      </c>
      <c r="P307" s="157" t="s">
        <v>143</v>
      </c>
      <c r="Q307" s="157" t="s">
        <v>6171</v>
      </c>
      <c r="R307" s="157" t="s">
        <v>144</v>
      </c>
      <c r="W307" s="118">
        <v>972000</v>
      </c>
      <c r="X307" s="162" t="s">
        <v>6325</v>
      </c>
    </row>
    <row r="308" spans="1:24">
      <c r="A308" s="83">
        <v>238</v>
      </c>
      <c r="B308" s="83">
        <v>460</v>
      </c>
      <c r="C308" t="s">
        <v>7857</v>
      </c>
      <c r="D308" s="159">
        <f t="shared" si="8"/>
        <v>107</v>
      </c>
      <c r="E308">
        <v>2</v>
      </c>
      <c r="F308">
        <v>27</v>
      </c>
      <c r="G308" s="162" t="s">
        <v>6326</v>
      </c>
      <c r="H308" s="162" t="s">
        <v>6326</v>
      </c>
      <c r="I308" s="53" t="str">
        <f t="shared" si="9"/>
        <v>2. 27</v>
      </c>
      <c r="J308" s="157" t="s">
        <v>142</v>
      </c>
      <c r="K308" s="157" t="s">
        <v>141</v>
      </c>
      <c r="L308" s="83" t="s">
        <v>6172</v>
      </c>
      <c r="M308" s="165" t="s">
        <v>162</v>
      </c>
      <c r="O308" s="157" t="s">
        <v>138</v>
      </c>
      <c r="P308" s="157" t="s">
        <v>143</v>
      </c>
      <c r="Q308" s="157" t="s">
        <v>6171</v>
      </c>
      <c r="R308" s="157" t="s">
        <v>144</v>
      </c>
      <c r="W308" s="118">
        <v>715500</v>
      </c>
      <c r="X308" s="162" t="s">
        <v>6326</v>
      </c>
    </row>
    <row r="309" spans="1:24">
      <c r="A309" s="83">
        <v>238</v>
      </c>
      <c r="B309" s="83">
        <v>459</v>
      </c>
      <c r="C309" t="s">
        <v>7870</v>
      </c>
      <c r="D309" s="159">
        <f t="shared" si="8"/>
        <v>19</v>
      </c>
      <c r="E309">
        <v>0</v>
      </c>
      <c r="F309">
        <v>19</v>
      </c>
      <c r="G309" s="162" t="s">
        <v>6239</v>
      </c>
      <c r="H309" s="162" t="s">
        <v>6239</v>
      </c>
      <c r="I309" s="53" t="str">
        <f t="shared" si="9"/>
        <v>0. 19</v>
      </c>
      <c r="J309" s="157" t="s">
        <v>142</v>
      </c>
      <c r="K309" s="157" t="s">
        <v>141</v>
      </c>
      <c r="L309" s="83" t="s">
        <v>6172</v>
      </c>
      <c r="M309" s="165" t="s">
        <v>162</v>
      </c>
      <c r="O309" s="157" t="s">
        <v>138</v>
      </c>
      <c r="P309" s="157" t="s">
        <v>143</v>
      </c>
      <c r="Q309" s="157" t="s">
        <v>6171</v>
      </c>
      <c r="R309" s="157" t="s">
        <v>144</v>
      </c>
      <c r="W309" s="118">
        <v>121500</v>
      </c>
      <c r="X309" s="162" t="s">
        <v>6239</v>
      </c>
    </row>
    <row r="310" spans="1:24">
      <c r="A310" s="83">
        <v>238</v>
      </c>
      <c r="B310" s="83">
        <v>92</v>
      </c>
      <c r="C310" t="s">
        <v>7836</v>
      </c>
      <c r="D310" s="159">
        <f t="shared" si="8"/>
        <v>54</v>
      </c>
      <c r="E310">
        <v>1</v>
      </c>
      <c r="F310">
        <v>14</v>
      </c>
      <c r="G310" s="162" t="s">
        <v>6264</v>
      </c>
      <c r="H310" s="162" t="s">
        <v>6264</v>
      </c>
      <c r="I310" s="53" t="str">
        <f t="shared" si="9"/>
        <v>1. 14</v>
      </c>
      <c r="J310" s="157" t="s">
        <v>142</v>
      </c>
      <c r="K310" s="157" t="s">
        <v>141</v>
      </c>
      <c r="L310" s="83" t="s">
        <v>6172</v>
      </c>
      <c r="M310" s="165" t="s">
        <v>162</v>
      </c>
      <c r="O310" s="157" t="s">
        <v>138</v>
      </c>
      <c r="P310" s="157" t="s">
        <v>143</v>
      </c>
      <c r="Q310" s="157" t="s">
        <v>6171</v>
      </c>
      <c r="R310" s="157" t="s">
        <v>144</v>
      </c>
      <c r="W310" s="118">
        <v>364500</v>
      </c>
      <c r="X310" s="162" t="s">
        <v>6264</v>
      </c>
    </row>
    <row r="311" spans="1:24">
      <c r="A311" s="83">
        <v>238</v>
      </c>
      <c r="B311" s="83">
        <v>91</v>
      </c>
      <c r="C311" t="s">
        <v>7836</v>
      </c>
      <c r="D311" s="159">
        <f t="shared" si="8"/>
        <v>100</v>
      </c>
      <c r="E311">
        <v>2</v>
      </c>
      <c r="F311">
        <v>20</v>
      </c>
      <c r="G311" s="162" t="s">
        <v>6263</v>
      </c>
      <c r="H311" s="162" t="s">
        <v>6263</v>
      </c>
      <c r="I311" s="53" t="str">
        <f t="shared" si="9"/>
        <v>2. 20</v>
      </c>
      <c r="J311" s="157" t="s">
        <v>142</v>
      </c>
      <c r="K311" s="157" t="s">
        <v>141</v>
      </c>
      <c r="L311" s="83" t="s">
        <v>6172</v>
      </c>
      <c r="M311" s="165" t="s">
        <v>162</v>
      </c>
      <c r="O311" s="157" t="s">
        <v>138</v>
      </c>
      <c r="P311" s="157" t="s">
        <v>143</v>
      </c>
      <c r="Q311" s="157" t="s">
        <v>6171</v>
      </c>
      <c r="R311" s="157" t="s">
        <v>144</v>
      </c>
      <c r="W311" s="118">
        <v>675000</v>
      </c>
      <c r="X311" s="162" t="s">
        <v>6263</v>
      </c>
    </row>
    <row r="312" spans="1:24">
      <c r="A312" s="83">
        <v>238</v>
      </c>
      <c r="B312" s="83">
        <v>90</v>
      </c>
      <c r="C312" t="s">
        <v>7836</v>
      </c>
      <c r="D312" s="159">
        <f t="shared" si="8"/>
        <v>99</v>
      </c>
      <c r="E312">
        <v>2</v>
      </c>
      <c r="F312">
        <v>19</v>
      </c>
      <c r="G312" s="162" t="s">
        <v>6327</v>
      </c>
      <c r="H312" s="162" t="s">
        <v>6327</v>
      </c>
      <c r="I312" s="53" t="str">
        <f t="shared" si="9"/>
        <v>2. 19</v>
      </c>
      <c r="J312" s="157" t="s">
        <v>142</v>
      </c>
      <c r="K312" s="157" t="s">
        <v>141</v>
      </c>
      <c r="L312" s="83" t="s">
        <v>6172</v>
      </c>
      <c r="M312" s="165" t="s">
        <v>162</v>
      </c>
      <c r="O312" s="157" t="s">
        <v>138</v>
      </c>
      <c r="P312" s="157" t="s">
        <v>143</v>
      </c>
      <c r="Q312" s="157" t="s">
        <v>6171</v>
      </c>
      <c r="R312" s="157" t="s">
        <v>144</v>
      </c>
      <c r="W312" s="118">
        <v>661500</v>
      </c>
      <c r="X312" s="162" t="s">
        <v>6327</v>
      </c>
    </row>
    <row r="313" spans="1:24">
      <c r="A313" s="83">
        <v>238</v>
      </c>
      <c r="B313" s="83">
        <v>80</v>
      </c>
      <c r="C313" t="s">
        <v>7928</v>
      </c>
      <c r="D313" s="159">
        <f t="shared" si="8"/>
        <v>123</v>
      </c>
      <c r="E313">
        <v>3</v>
      </c>
      <c r="F313">
        <v>3</v>
      </c>
      <c r="G313" s="162" t="s">
        <v>6328</v>
      </c>
      <c r="H313" s="162" t="s">
        <v>6328</v>
      </c>
      <c r="I313" s="53" t="str">
        <f t="shared" si="9"/>
        <v>3. 3</v>
      </c>
      <c r="J313" s="157" t="s">
        <v>142</v>
      </c>
      <c r="K313" s="157" t="s">
        <v>141</v>
      </c>
      <c r="L313" s="83" t="s">
        <v>6172</v>
      </c>
      <c r="M313" s="165" t="s">
        <v>162</v>
      </c>
      <c r="O313" s="157" t="s">
        <v>138</v>
      </c>
      <c r="P313" s="157" t="s">
        <v>143</v>
      </c>
      <c r="Q313" s="157" t="s">
        <v>6171</v>
      </c>
      <c r="R313" s="157" t="s">
        <v>144</v>
      </c>
      <c r="W313" s="118">
        <v>823500</v>
      </c>
      <c r="X313" s="162" t="s">
        <v>6328</v>
      </c>
    </row>
    <row r="314" spans="1:24">
      <c r="A314" s="83">
        <v>238</v>
      </c>
      <c r="B314" s="83">
        <v>57</v>
      </c>
      <c r="C314" t="s">
        <v>6579</v>
      </c>
      <c r="D314" s="159">
        <f t="shared" si="8"/>
        <v>57</v>
      </c>
      <c r="E314">
        <v>1</v>
      </c>
      <c r="F314">
        <v>17</v>
      </c>
      <c r="G314" s="162" t="s">
        <v>6225</v>
      </c>
      <c r="H314" s="162" t="s">
        <v>6225</v>
      </c>
      <c r="I314" s="53" t="str">
        <f t="shared" si="9"/>
        <v>1. 17</v>
      </c>
      <c r="J314" s="157" t="s">
        <v>142</v>
      </c>
      <c r="K314" s="157" t="s">
        <v>141</v>
      </c>
      <c r="L314" s="83" t="s">
        <v>6172</v>
      </c>
      <c r="M314" s="165" t="s">
        <v>162</v>
      </c>
      <c r="O314" s="157" t="s">
        <v>138</v>
      </c>
      <c r="P314" s="157" t="s">
        <v>143</v>
      </c>
      <c r="Q314" s="157" t="s">
        <v>6171</v>
      </c>
      <c r="R314" s="157" t="s">
        <v>144</v>
      </c>
      <c r="W314" s="118">
        <v>769500</v>
      </c>
      <c r="X314" s="162" t="s">
        <v>6225</v>
      </c>
    </row>
    <row r="315" spans="1:24">
      <c r="A315" s="83">
        <v>238</v>
      </c>
      <c r="B315" s="83">
        <v>56</v>
      </c>
      <c r="C315" t="s">
        <v>7863</v>
      </c>
      <c r="D315" s="159">
        <f t="shared" si="8"/>
        <v>93</v>
      </c>
      <c r="E315">
        <v>2</v>
      </c>
      <c r="F315">
        <v>13</v>
      </c>
      <c r="G315" s="162" t="s">
        <v>6269</v>
      </c>
      <c r="H315" s="162" t="s">
        <v>6269</v>
      </c>
      <c r="I315" s="53" t="str">
        <f t="shared" si="9"/>
        <v>2. 13</v>
      </c>
      <c r="J315" s="157" t="s">
        <v>142</v>
      </c>
      <c r="K315" s="157" t="s">
        <v>141</v>
      </c>
      <c r="L315" s="83" t="s">
        <v>6172</v>
      </c>
      <c r="M315" s="165" t="s">
        <v>162</v>
      </c>
      <c r="O315" s="157" t="s">
        <v>138</v>
      </c>
      <c r="P315" s="157" t="s">
        <v>143</v>
      </c>
      <c r="Q315" s="157" t="s">
        <v>6171</v>
      </c>
      <c r="R315" s="157" t="s">
        <v>144</v>
      </c>
      <c r="W315" s="118">
        <v>1255500</v>
      </c>
      <c r="X315" s="162" t="s">
        <v>6269</v>
      </c>
    </row>
    <row r="316" spans="1:24">
      <c r="A316" s="83">
        <v>238</v>
      </c>
      <c r="B316" s="83">
        <v>55</v>
      </c>
      <c r="C316" t="s">
        <v>7836</v>
      </c>
      <c r="D316" s="159">
        <f t="shared" si="8"/>
        <v>213</v>
      </c>
      <c r="E316">
        <v>5</v>
      </c>
      <c r="F316">
        <v>13</v>
      </c>
      <c r="G316" s="162" t="s">
        <v>6329</v>
      </c>
      <c r="H316" s="162" t="s">
        <v>6329</v>
      </c>
      <c r="I316" s="53" t="str">
        <f t="shared" si="9"/>
        <v>5. 13</v>
      </c>
      <c r="J316" s="157" t="s">
        <v>142</v>
      </c>
      <c r="K316" s="157" t="s">
        <v>141</v>
      </c>
      <c r="L316" s="83" t="s">
        <v>6172</v>
      </c>
      <c r="M316" s="165" t="s">
        <v>162</v>
      </c>
      <c r="O316" s="157" t="s">
        <v>138</v>
      </c>
      <c r="P316" s="157" t="s">
        <v>143</v>
      </c>
      <c r="Q316" s="157" t="s">
        <v>6171</v>
      </c>
      <c r="R316" s="157" t="s">
        <v>144</v>
      </c>
      <c r="W316" s="118">
        <v>715500</v>
      </c>
      <c r="X316" s="162" t="s">
        <v>6329</v>
      </c>
    </row>
    <row r="317" spans="1:24">
      <c r="A317" s="83">
        <v>238</v>
      </c>
      <c r="B317" s="83">
        <v>105</v>
      </c>
      <c r="C317" t="s">
        <v>7857</v>
      </c>
      <c r="D317" s="159">
        <f t="shared" si="8"/>
        <v>764</v>
      </c>
      <c r="E317">
        <v>19</v>
      </c>
      <c r="F317">
        <v>4</v>
      </c>
      <c r="G317" s="162" t="s">
        <v>6330</v>
      </c>
      <c r="H317" s="162" t="s">
        <v>6330</v>
      </c>
      <c r="I317" s="53" t="str">
        <f t="shared" si="9"/>
        <v>19. 4</v>
      </c>
      <c r="J317" s="157" t="s">
        <v>142</v>
      </c>
      <c r="K317" s="157" t="s">
        <v>141</v>
      </c>
      <c r="L317" s="83" t="s">
        <v>6172</v>
      </c>
      <c r="M317" s="165" t="s">
        <v>6541</v>
      </c>
      <c r="O317" s="157" t="s">
        <v>138</v>
      </c>
      <c r="P317" s="157" t="s">
        <v>143</v>
      </c>
      <c r="Q317" s="157" t="s">
        <v>6171</v>
      </c>
      <c r="R317" s="157" t="s">
        <v>144</v>
      </c>
      <c r="W317" s="118">
        <v>2578500</v>
      </c>
      <c r="X317" s="162" t="s">
        <v>6330</v>
      </c>
    </row>
    <row r="318" spans="1:24">
      <c r="A318" s="83">
        <v>239</v>
      </c>
      <c r="B318" s="83">
        <v>93</v>
      </c>
      <c r="C318" t="s">
        <v>6579</v>
      </c>
      <c r="D318" s="159">
        <f t="shared" si="8"/>
        <v>113</v>
      </c>
      <c r="E318">
        <v>2</v>
      </c>
      <c r="F318">
        <v>33</v>
      </c>
      <c r="G318" s="162" t="s">
        <v>6331</v>
      </c>
      <c r="H318" s="162" t="s">
        <v>6331</v>
      </c>
      <c r="I318" s="53" t="str">
        <f t="shared" si="9"/>
        <v>2. 33</v>
      </c>
      <c r="J318" s="157" t="s">
        <v>142</v>
      </c>
      <c r="K318" s="157" t="s">
        <v>141</v>
      </c>
      <c r="L318" s="83" t="s">
        <v>6172</v>
      </c>
      <c r="M318" s="165" t="s">
        <v>162</v>
      </c>
      <c r="O318" s="157" t="s">
        <v>138</v>
      </c>
      <c r="P318" s="157" t="s">
        <v>143</v>
      </c>
      <c r="Q318" s="157" t="s">
        <v>6171</v>
      </c>
      <c r="R318" s="157" t="s">
        <v>144</v>
      </c>
      <c r="W318" s="118">
        <v>1525500</v>
      </c>
      <c r="X318" s="162" t="s">
        <v>6331</v>
      </c>
    </row>
    <row r="319" spans="1:24">
      <c r="A319" s="83">
        <v>239</v>
      </c>
      <c r="B319" s="83">
        <v>92</v>
      </c>
      <c r="C319" t="s">
        <v>7836</v>
      </c>
      <c r="D319" s="159">
        <f t="shared" si="8"/>
        <v>76</v>
      </c>
      <c r="E319">
        <v>1</v>
      </c>
      <c r="F319">
        <v>36</v>
      </c>
      <c r="G319" s="162" t="s">
        <v>6267</v>
      </c>
      <c r="H319" s="162" t="s">
        <v>6267</v>
      </c>
      <c r="I319" s="53" t="str">
        <f t="shared" si="9"/>
        <v>1. 36</v>
      </c>
      <c r="J319" s="157" t="s">
        <v>142</v>
      </c>
      <c r="K319" s="157" t="s">
        <v>141</v>
      </c>
      <c r="L319" s="83" t="s">
        <v>6172</v>
      </c>
      <c r="M319" s="165" t="s">
        <v>162</v>
      </c>
      <c r="O319" s="157" t="s">
        <v>138</v>
      </c>
      <c r="P319" s="157" t="s">
        <v>143</v>
      </c>
      <c r="Q319" s="157" t="s">
        <v>6171</v>
      </c>
      <c r="R319" s="157" t="s">
        <v>144</v>
      </c>
      <c r="W319" s="118">
        <v>1026000</v>
      </c>
      <c r="X319" s="162" t="s">
        <v>6267</v>
      </c>
    </row>
    <row r="320" spans="1:24">
      <c r="A320" s="83">
        <v>239</v>
      </c>
      <c r="B320" s="83">
        <v>91</v>
      </c>
      <c r="C320" t="s">
        <v>7836</v>
      </c>
      <c r="D320" s="159">
        <f t="shared" si="8"/>
        <v>50</v>
      </c>
      <c r="E320">
        <v>1</v>
      </c>
      <c r="F320">
        <v>10</v>
      </c>
      <c r="G320" s="162" t="s">
        <v>6195</v>
      </c>
      <c r="H320" s="162" t="s">
        <v>6195</v>
      </c>
      <c r="I320" s="53" t="str">
        <f t="shared" si="9"/>
        <v>1. 10</v>
      </c>
      <c r="J320" s="157" t="s">
        <v>142</v>
      </c>
      <c r="K320" s="157" t="s">
        <v>141</v>
      </c>
      <c r="L320" s="83" t="s">
        <v>6172</v>
      </c>
      <c r="M320" s="165" t="s">
        <v>162</v>
      </c>
      <c r="O320" s="157" t="s">
        <v>138</v>
      </c>
      <c r="P320" s="157" t="s">
        <v>143</v>
      </c>
      <c r="Q320" s="157" t="s">
        <v>6171</v>
      </c>
      <c r="R320" s="157" t="s">
        <v>144</v>
      </c>
      <c r="W320" s="118">
        <v>675000</v>
      </c>
      <c r="X320" s="162" t="s">
        <v>6195</v>
      </c>
    </row>
    <row r="321" spans="1:24">
      <c r="A321" s="83">
        <v>239</v>
      </c>
      <c r="B321" s="83">
        <v>52</v>
      </c>
      <c r="C321" t="s">
        <v>6579</v>
      </c>
      <c r="D321" s="159">
        <f t="shared" si="8"/>
        <v>60</v>
      </c>
      <c r="E321">
        <v>1</v>
      </c>
      <c r="F321">
        <v>20</v>
      </c>
      <c r="G321" s="162" t="s">
        <v>6197</v>
      </c>
      <c r="H321" s="162" t="s">
        <v>6197</v>
      </c>
      <c r="I321" s="53" t="str">
        <f t="shared" si="9"/>
        <v>1. 20</v>
      </c>
      <c r="J321" s="157" t="s">
        <v>142</v>
      </c>
      <c r="K321" s="157" t="s">
        <v>141</v>
      </c>
      <c r="L321" s="83" t="s">
        <v>6172</v>
      </c>
      <c r="M321" s="165" t="s">
        <v>162</v>
      </c>
      <c r="O321" s="157" t="s">
        <v>138</v>
      </c>
      <c r="P321" s="157" t="s">
        <v>143</v>
      </c>
      <c r="Q321" s="157" t="s">
        <v>6171</v>
      </c>
      <c r="R321" s="157" t="s">
        <v>144</v>
      </c>
      <c r="W321" s="118">
        <v>810000</v>
      </c>
      <c r="X321" s="162" t="s">
        <v>6197</v>
      </c>
    </row>
    <row r="322" spans="1:24">
      <c r="A322" s="83">
        <v>241</v>
      </c>
      <c r="B322" s="83">
        <v>439</v>
      </c>
      <c r="C322" t="s">
        <v>7929</v>
      </c>
      <c r="D322" s="159">
        <f t="shared" si="8"/>
        <v>78</v>
      </c>
      <c r="E322">
        <v>1</v>
      </c>
      <c r="F322">
        <v>38</v>
      </c>
      <c r="G322" s="162" t="s">
        <v>6332</v>
      </c>
      <c r="H322" s="162" t="s">
        <v>6332</v>
      </c>
      <c r="I322" s="53" t="str">
        <f t="shared" si="9"/>
        <v>1. 38</v>
      </c>
      <c r="J322" s="157" t="s">
        <v>142</v>
      </c>
      <c r="K322" s="157" t="s">
        <v>141</v>
      </c>
      <c r="L322" s="83" t="s">
        <v>6172</v>
      </c>
      <c r="M322" s="165" t="s">
        <v>162</v>
      </c>
      <c r="O322" s="157" t="s">
        <v>138</v>
      </c>
      <c r="P322" s="157" t="s">
        <v>143</v>
      </c>
      <c r="Q322" s="157" t="s">
        <v>6171</v>
      </c>
      <c r="R322" s="157" t="s">
        <v>144</v>
      </c>
      <c r="W322" s="118">
        <v>1053000</v>
      </c>
      <c r="X322" s="162" t="s">
        <v>6332</v>
      </c>
    </row>
    <row r="323" spans="1:24">
      <c r="A323" s="83">
        <v>241</v>
      </c>
      <c r="B323" s="83">
        <v>440</v>
      </c>
      <c r="C323" t="s">
        <v>6586</v>
      </c>
      <c r="D323" s="159">
        <f t="shared" ref="D323:D386" si="10">E323*40+F323</f>
        <v>249</v>
      </c>
      <c r="E323">
        <v>6</v>
      </c>
      <c r="F323">
        <v>9</v>
      </c>
      <c r="G323" s="162" t="s">
        <v>6333</v>
      </c>
      <c r="H323" s="162" t="s">
        <v>6333</v>
      </c>
      <c r="I323" s="53" t="str">
        <f t="shared" ref="I323:I386" si="11">H323</f>
        <v>6. 9</v>
      </c>
      <c r="J323" s="157" t="s">
        <v>142</v>
      </c>
      <c r="K323" s="157" t="s">
        <v>141</v>
      </c>
      <c r="L323" s="83" t="s">
        <v>6172</v>
      </c>
      <c r="M323" s="165" t="s">
        <v>162</v>
      </c>
      <c r="O323" s="157" t="s">
        <v>138</v>
      </c>
      <c r="P323" s="157" t="s">
        <v>143</v>
      </c>
      <c r="Q323" s="157" t="s">
        <v>6171</v>
      </c>
      <c r="R323" s="157" t="s">
        <v>144</v>
      </c>
      <c r="W323" s="118">
        <v>3361500</v>
      </c>
      <c r="X323" s="162" t="s">
        <v>6333</v>
      </c>
    </row>
    <row r="324" spans="1:24">
      <c r="A324" s="83">
        <v>242</v>
      </c>
      <c r="B324" s="83">
        <v>51</v>
      </c>
      <c r="C324" t="s">
        <v>7930</v>
      </c>
      <c r="D324" s="159">
        <f t="shared" si="10"/>
        <v>164</v>
      </c>
      <c r="E324">
        <v>4</v>
      </c>
      <c r="F324">
        <v>4</v>
      </c>
      <c r="G324" s="162" t="s">
        <v>6304</v>
      </c>
      <c r="H324" s="162" t="s">
        <v>6304</v>
      </c>
      <c r="I324" s="53" t="str">
        <f t="shared" si="11"/>
        <v>4. 4</v>
      </c>
      <c r="J324" s="157" t="s">
        <v>142</v>
      </c>
      <c r="K324" s="157" t="s">
        <v>141</v>
      </c>
      <c r="L324" s="83" t="s">
        <v>6172</v>
      </c>
      <c r="M324" s="165" t="s">
        <v>162</v>
      </c>
      <c r="O324" s="157" t="s">
        <v>138</v>
      </c>
      <c r="P324" s="157" t="s">
        <v>143</v>
      </c>
      <c r="Q324" s="157" t="s">
        <v>6171</v>
      </c>
      <c r="R324" s="157" t="s">
        <v>144</v>
      </c>
      <c r="W324" s="118">
        <v>2214000</v>
      </c>
      <c r="X324" s="162" t="s">
        <v>6304</v>
      </c>
    </row>
    <row r="325" spans="1:24">
      <c r="A325" s="83">
        <v>242</v>
      </c>
      <c r="B325" s="83">
        <v>100</v>
      </c>
      <c r="C325" t="s">
        <v>7861</v>
      </c>
      <c r="D325" s="159">
        <f t="shared" si="10"/>
        <v>70</v>
      </c>
      <c r="E325">
        <v>1</v>
      </c>
      <c r="F325">
        <v>30</v>
      </c>
      <c r="G325" s="162" t="s">
        <v>6334</v>
      </c>
      <c r="H325" s="162" t="s">
        <v>6334</v>
      </c>
      <c r="I325" s="53" t="str">
        <f t="shared" si="11"/>
        <v>1. 30</v>
      </c>
      <c r="J325" s="157" t="s">
        <v>142</v>
      </c>
      <c r="K325" s="157" t="s">
        <v>141</v>
      </c>
      <c r="L325" s="83" t="s">
        <v>6172</v>
      </c>
      <c r="M325" s="165" t="s">
        <v>5499</v>
      </c>
      <c r="O325" s="157" t="s">
        <v>138</v>
      </c>
      <c r="P325" s="157" t="s">
        <v>143</v>
      </c>
      <c r="Q325" s="157" t="s">
        <v>6171</v>
      </c>
      <c r="R325" s="157" t="s">
        <v>144</v>
      </c>
      <c r="W325" s="118">
        <v>0</v>
      </c>
      <c r="X325" s="162" t="s">
        <v>6334</v>
      </c>
    </row>
    <row r="326" spans="1:24">
      <c r="A326" s="83">
        <v>242</v>
      </c>
      <c r="B326" s="83">
        <v>100</v>
      </c>
      <c r="C326" t="s">
        <v>7931</v>
      </c>
      <c r="D326" s="159">
        <f t="shared" si="10"/>
        <v>60</v>
      </c>
      <c r="E326">
        <v>1</v>
      </c>
      <c r="F326">
        <v>20</v>
      </c>
      <c r="G326" s="162" t="s">
        <v>6197</v>
      </c>
      <c r="H326" s="162" t="s">
        <v>6197</v>
      </c>
      <c r="I326" s="53" t="str">
        <f t="shared" si="11"/>
        <v>1. 20</v>
      </c>
      <c r="J326" s="157" t="s">
        <v>142</v>
      </c>
      <c r="K326" s="157" t="s">
        <v>141</v>
      </c>
      <c r="L326" s="83" t="s">
        <v>6172</v>
      </c>
      <c r="M326" s="165" t="s">
        <v>5499</v>
      </c>
      <c r="O326" s="157" t="s">
        <v>138</v>
      </c>
      <c r="P326" s="157" t="s">
        <v>143</v>
      </c>
      <c r="Q326" s="157" t="s">
        <v>6171</v>
      </c>
      <c r="R326" s="157" t="s">
        <v>144</v>
      </c>
      <c r="W326" s="118">
        <v>0</v>
      </c>
      <c r="X326" s="162" t="s">
        <v>6197</v>
      </c>
    </row>
    <row r="327" spans="1:24">
      <c r="A327" s="83">
        <v>243</v>
      </c>
      <c r="B327" s="83">
        <v>103</v>
      </c>
      <c r="C327" t="s">
        <v>7932</v>
      </c>
      <c r="D327" s="159">
        <f t="shared" si="10"/>
        <v>278</v>
      </c>
      <c r="E327">
        <v>6</v>
      </c>
      <c r="F327">
        <v>38</v>
      </c>
      <c r="G327" s="162" t="s">
        <v>6187</v>
      </c>
      <c r="H327" s="162" t="s">
        <v>6187</v>
      </c>
      <c r="I327" s="53" t="str">
        <f t="shared" si="11"/>
        <v>6. 38</v>
      </c>
      <c r="J327" s="157" t="s">
        <v>142</v>
      </c>
      <c r="K327" s="157" t="s">
        <v>141</v>
      </c>
      <c r="L327" s="83" t="s">
        <v>6172</v>
      </c>
      <c r="M327" s="165" t="s">
        <v>162</v>
      </c>
      <c r="O327" s="157" t="s">
        <v>138</v>
      </c>
      <c r="P327" s="157" t="s">
        <v>143</v>
      </c>
      <c r="Q327" s="157" t="s">
        <v>6171</v>
      </c>
      <c r="R327" s="157" t="s">
        <v>144</v>
      </c>
      <c r="W327" s="118">
        <v>3753000</v>
      </c>
      <c r="X327" s="162" t="s">
        <v>6187</v>
      </c>
    </row>
    <row r="328" spans="1:24">
      <c r="A328" s="83">
        <v>243</v>
      </c>
      <c r="B328" s="83">
        <v>104</v>
      </c>
      <c r="C328" t="s">
        <v>7933</v>
      </c>
      <c r="D328" s="159">
        <f t="shared" si="10"/>
        <v>124</v>
      </c>
      <c r="E328">
        <v>3</v>
      </c>
      <c r="F328">
        <v>4</v>
      </c>
      <c r="G328" s="162" t="s">
        <v>6272</v>
      </c>
      <c r="H328" s="162" t="s">
        <v>6272</v>
      </c>
      <c r="I328" s="53" t="str">
        <f t="shared" si="11"/>
        <v>3. 4</v>
      </c>
      <c r="J328" s="157" t="s">
        <v>142</v>
      </c>
      <c r="K328" s="157" t="s">
        <v>141</v>
      </c>
      <c r="L328" s="83" t="s">
        <v>6172</v>
      </c>
      <c r="M328" s="165" t="s">
        <v>162</v>
      </c>
      <c r="O328" s="157" t="s">
        <v>138</v>
      </c>
      <c r="P328" s="157" t="s">
        <v>143</v>
      </c>
      <c r="Q328" s="157" t="s">
        <v>6171</v>
      </c>
      <c r="R328" s="157" t="s">
        <v>144</v>
      </c>
      <c r="W328" s="118">
        <v>1674000</v>
      </c>
      <c r="X328" s="162" t="s">
        <v>6272</v>
      </c>
    </row>
    <row r="329" spans="1:24">
      <c r="A329" s="83">
        <v>243</v>
      </c>
      <c r="B329" s="83">
        <v>104</v>
      </c>
      <c r="C329" t="s">
        <v>7934</v>
      </c>
      <c r="D329" s="159">
        <f t="shared" si="10"/>
        <v>40</v>
      </c>
      <c r="E329">
        <v>1</v>
      </c>
      <c r="F329">
        <v>0</v>
      </c>
      <c r="G329" s="162" t="s">
        <v>6242</v>
      </c>
      <c r="H329" s="162" t="s">
        <v>6242</v>
      </c>
      <c r="I329" s="53" t="str">
        <f t="shared" si="11"/>
        <v>1. 0</v>
      </c>
      <c r="J329" s="157" t="s">
        <v>142</v>
      </c>
      <c r="K329" s="157" t="s">
        <v>141</v>
      </c>
      <c r="L329" s="83" t="s">
        <v>6172</v>
      </c>
      <c r="M329" s="165" t="s">
        <v>162</v>
      </c>
      <c r="O329" s="157" t="s">
        <v>138</v>
      </c>
      <c r="P329" s="157" t="s">
        <v>143</v>
      </c>
      <c r="Q329" s="157" t="s">
        <v>6171</v>
      </c>
      <c r="R329" s="157" t="s">
        <v>144</v>
      </c>
      <c r="W329" s="118">
        <v>540000</v>
      </c>
      <c r="X329" s="162" t="s">
        <v>6242</v>
      </c>
    </row>
    <row r="330" spans="1:24">
      <c r="A330" s="83">
        <v>244</v>
      </c>
      <c r="B330" s="83">
        <v>273</v>
      </c>
      <c r="C330" t="s">
        <v>6586</v>
      </c>
      <c r="D330" s="159">
        <f t="shared" si="10"/>
        <v>123</v>
      </c>
      <c r="E330">
        <v>3</v>
      </c>
      <c r="F330">
        <v>3</v>
      </c>
      <c r="G330" s="162" t="s">
        <v>6328</v>
      </c>
      <c r="H330" s="162" t="s">
        <v>6328</v>
      </c>
      <c r="I330" s="53" t="str">
        <f t="shared" si="11"/>
        <v>3. 3</v>
      </c>
      <c r="J330" s="157" t="s">
        <v>142</v>
      </c>
      <c r="K330" s="157" t="s">
        <v>141</v>
      </c>
      <c r="L330" s="83" t="s">
        <v>6172</v>
      </c>
      <c r="M330" s="165" t="s">
        <v>162</v>
      </c>
      <c r="O330" s="157" t="s">
        <v>138</v>
      </c>
      <c r="P330" s="157" t="s">
        <v>143</v>
      </c>
      <c r="Q330" s="157" t="s">
        <v>6171</v>
      </c>
      <c r="R330" s="157" t="s">
        <v>144</v>
      </c>
      <c r="W330" s="118">
        <v>1660500</v>
      </c>
      <c r="X330" s="162" t="s">
        <v>6328</v>
      </c>
    </row>
    <row r="331" spans="1:24">
      <c r="A331" s="83">
        <v>244</v>
      </c>
      <c r="B331" s="83">
        <v>103</v>
      </c>
      <c r="C331" t="s">
        <v>6648</v>
      </c>
      <c r="D331" s="159">
        <f t="shared" si="10"/>
        <v>181</v>
      </c>
      <c r="E331">
        <v>4</v>
      </c>
      <c r="F331">
        <v>21</v>
      </c>
      <c r="G331" s="162" t="s">
        <v>6335</v>
      </c>
      <c r="H331" s="162" t="s">
        <v>6335</v>
      </c>
      <c r="I331" s="53" t="str">
        <f t="shared" si="11"/>
        <v>4. 21</v>
      </c>
      <c r="J331" s="157" t="s">
        <v>142</v>
      </c>
      <c r="K331" s="157" t="s">
        <v>141</v>
      </c>
      <c r="L331" s="83" t="s">
        <v>6172</v>
      </c>
      <c r="M331" s="165" t="s">
        <v>162</v>
      </c>
      <c r="O331" s="157" t="s">
        <v>138</v>
      </c>
      <c r="P331" s="157" t="s">
        <v>143</v>
      </c>
      <c r="Q331" s="157" t="s">
        <v>6171</v>
      </c>
      <c r="R331" s="157" t="s">
        <v>144</v>
      </c>
      <c r="W331" s="118">
        <v>2443500</v>
      </c>
      <c r="X331" s="162" t="s">
        <v>6335</v>
      </c>
    </row>
    <row r="332" spans="1:24">
      <c r="A332" s="83">
        <v>245</v>
      </c>
      <c r="B332" s="83">
        <v>138</v>
      </c>
      <c r="C332" t="s">
        <v>7843</v>
      </c>
      <c r="D332" s="159">
        <f t="shared" si="10"/>
        <v>83</v>
      </c>
      <c r="E332">
        <v>2</v>
      </c>
      <c r="F332">
        <v>3</v>
      </c>
      <c r="G332" s="162" t="s">
        <v>6301</v>
      </c>
      <c r="H332" s="162" t="s">
        <v>6301</v>
      </c>
      <c r="I332" s="53" t="str">
        <f t="shared" si="11"/>
        <v>2. 3</v>
      </c>
      <c r="J332" s="157" t="s">
        <v>142</v>
      </c>
      <c r="K332" s="157" t="s">
        <v>141</v>
      </c>
      <c r="L332" s="83" t="s">
        <v>6172</v>
      </c>
      <c r="M332" s="165" t="s">
        <v>6538</v>
      </c>
      <c r="O332" s="157" t="s">
        <v>138</v>
      </c>
      <c r="P332" s="157" t="s">
        <v>143</v>
      </c>
      <c r="Q332" s="157" t="s">
        <v>6171</v>
      </c>
      <c r="R332" s="157" t="s">
        <v>144</v>
      </c>
      <c r="W332" s="118">
        <v>3240000</v>
      </c>
      <c r="X332" s="162" t="s">
        <v>6301</v>
      </c>
    </row>
    <row r="333" spans="1:24">
      <c r="A333" s="83">
        <v>245</v>
      </c>
      <c r="B333" s="83">
        <v>138</v>
      </c>
      <c r="C333" t="s">
        <v>7843</v>
      </c>
      <c r="D333" s="159">
        <f t="shared" si="10"/>
        <v>136</v>
      </c>
      <c r="E333">
        <v>3</v>
      </c>
      <c r="F333">
        <v>16</v>
      </c>
      <c r="G333" s="162" t="s">
        <v>6184</v>
      </c>
      <c r="H333" s="162" t="s">
        <v>6184</v>
      </c>
      <c r="I333" s="53" t="str">
        <f t="shared" si="11"/>
        <v>3. 16</v>
      </c>
      <c r="J333" s="157" t="s">
        <v>142</v>
      </c>
      <c r="K333" s="157" t="s">
        <v>141</v>
      </c>
      <c r="L333" s="83" t="s">
        <v>6172</v>
      </c>
      <c r="M333" s="165" t="s">
        <v>6538</v>
      </c>
      <c r="O333" s="157" t="s">
        <v>138</v>
      </c>
      <c r="P333" s="157" t="s">
        <v>143</v>
      </c>
      <c r="Q333" s="157" t="s">
        <v>6171</v>
      </c>
      <c r="R333" s="157" t="s">
        <v>144</v>
      </c>
      <c r="W333" s="118">
        <v>0</v>
      </c>
      <c r="X333" s="162" t="s">
        <v>6184</v>
      </c>
    </row>
    <row r="334" spans="1:24">
      <c r="A334" s="83">
        <v>245</v>
      </c>
      <c r="B334" s="83">
        <v>10</v>
      </c>
      <c r="C334" t="s">
        <v>7857</v>
      </c>
      <c r="D334" s="159">
        <f t="shared" si="10"/>
        <v>17</v>
      </c>
      <c r="E334">
        <v>0</v>
      </c>
      <c r="F334">
        <v>17</v>
      </c>
      <c r="G334" s="162" t="s">
        <v>6191</v>
      </c>
      <c r="H334" s="162" t="s">
        <v>6191</v>
      </c>
      <c r="I334" s="53" t="str">
        <f t="shared" si="11"/>
        <v>0. 17</v>
      </c>
      <c r="J334" s="157" t="s">
        <v>142</v>
      </c>
      <c r="K334" s="157" t="s">
        <v>141</v>
      </c>
      <c r="L334" s="83" t="s">
        <v>6172</v>
      </c>
      <c r="M334" s="165" t="s">
        <v>6538</v>
      </c>
      <c r="O334" s="157" t="s">
        <v>138</v>
      </c>
      <c r="P334" s="157" t="s">
        <v>143</v>
      </c>
      <c r="Q334" s="157" t="s">
        <v>6171</v>
      </c>
      <c r="R334" s="157" t="s">
        <v>144</v>
      </c>
      <c r="W334" s="118">
        <v>0</v>
      </c>
      <c r="X334" s="162" t="s">
        <v>6191</v>
      </c>
    </row>
    <row r="335" spans="1:24">
      <c r="A335" s="83">
        <v>245</v>
      </c>
      <c r="B335" s="83">
        <v>10</v>
      </c>
      <c r="C335" t="s">
        <v>7857</v>
      </c>
      <c r="D335" s="159">
        <f t="shared" si="10"/>
        <v>4</v>
      </c>
      <c r="E335">
        <v>0</v>
      </c>
      <c r="F335">
        <v>4</v>
      </c>
      <c r="G335" s="162" t="s">
        <v>6336</v>
      </c>
      <c r="H335" s="162" t="s">
        <v>6336</v>
      </c>
      <c r="I335" s="53" t="str">
        <f t="shared" si="11"/>
        <v>0. 4</v>
      </c>
      <c r="J335" s="157" t="s">
        <v>142</v>
      </c>
      <c r="K335" s="157" t="s">
        <v>141</v>
      </c>
      <c r="L335" s="83" t="s">
        <v>6172</v>
      </c>
      <c r="M335" s="165" t="s">
        <v>6538</v>
      </c>
      <c r="O335" s="157" t="s">
        <v>138</v>
      </c>
      <c r="P335" s="157" t="s">
        <v>143</v>
      </c>
      <c r="Q335" s="157" t="s">
        <v>6171</v>
      </c>
      <c r="R335" s="157" t="s">
        <v>144</v>
      </c>
      <c r="W335" s="118">
        <v>0</v>
      </c>
      <c r="X335" s="162" t="s">
        <v>6336</v>
      </c>
    </row>
    <row r="336" spans="1:24">
      <c r="A336" s="83">
        <v>246</v>
      </c>
      <c r="B336" s="83">
        <v>118</v>
      </c>
      <c r="C336" t="s">
        <v>7836</v>
      </c>
      <c r="D336" s="159">
        <f t="shared" si="10"/>
        <v>160</v>
      </c>
      <c r="E336">
        <v>4</v>
      </c>
      <c r="F336">
        <v>0</v>
      </c>
      <c r="G336" s="162" t="s">
        <v>6232</v>
      </c>
      <c r="H336" s="162" t="s">
        <v>6232</v>
      </c>
      <c r="I336" s="53" t="str">
        <f t="shared" si="11"/>
        <v>4. 0</v>
      </c>
      <c r="J336" s="157" t="s">
        <v>142</v>
      </c>
      <c r="K336" s="157" t="s">
        <v>141</v>
      </c>
      <c r="L336" s="83" t="s">
        <v>6172</v>
      </c>
      <c r="M336" s="165" t="s">
        <v>6538</v>
      </c>
      <c r="O336" s="157" t="s">
        <v>138</v>
      </c>
      <c r="P336" s="157" t="s">
        <v>143</v>
      </c>
      <c r="Q336" s="157" t="s">
        <v>6171</v>
      </c>
      <c r="R336" s="157" t="s">
        <v>144</v>
      </c>
      <c r="W336" s="118">
        <v>1080000</v>
      </c>
      <c r="X336" s="162" t="s">
        <v>6232</v>
      </c>
    </row>
    <row r="337" spans="1:24">
      <c r="A337" s="83">
        <v>251</v>
      </c>
      <c r="B337" s="83">
        <v>533</v>
      </c>
      <c r="C337" t="s">
        <v>7861</v>
      </c>
      <c r="D337" s="159">
        <f t="shared" si="10"/>
        <v>111</v>
      </c>
      <c r="E337">
        <v>2</v>
      </c>
      <c r="F337">
        <v>31</v>
      </c>
      <c r="G337" s="162" t="s">
        <v>6337</v>
      </c>
      <c r="H337" s="162" t="s">
        <v>6337</v>
      </c>
      <c r="I337" s="53" t="str">
        <f t="shared" si="11"/>
        <v>2. 31</v>
      </c>
      <c r="J337" s="157" t="s">
        <v>142</v>
      </c>
      <c r="K337" s="157" t="s">
        <v>141</v>
      </c>
      <c r="L337" s="83" t="s">
        <v>6172</v>
      </c>
      <c r="M337" s="165" t="s">
        <v>162</v>
      </c>
      <c r="O337" s="157" t="s">
        <v>138</v>
      </c>
      <c r="P337" s="157" t="s">
        <v>143</v>
      </c>
      <c r="Q337" s="157" t="s">
        <v>6171</v>
      </c>
      <c r="R337" s="157" t="s">
        <v>144</v>
      </c>
      <c r="W337" s="118">
        <v>1498500</v>
      </c>
      <c r="X337" s="162" t="s">
        <v>6337</v>
      </c>
    </row>
    <row r="338" spans="1:24">
      <c r="A338" s="83">
        <v>251</v>
      </c>
      <c r="B338" s="83">
        <v>533</v>
      </c>
      <c r="C338" t="s">
        <v>7861</v>
      </c>
      <c r="D338" s="159">
        <f t="shared" si="10"/>
        <v>82</v>
      </c>
      <c r="E338">
        <v>2</v>
      </c>
      <c r="F338">
        <v>2</v>
      </c>
      <c r="G338" s="162" t="s">
        <v>6338</v>
      </c>
      <c r="H338" s="162" t="s">
        <v>6338</v>
      </c>
      <c r="I338" s="53" t="str">
        <f t="shared" si="11"/>
        <v>2. 2</v>
      </c>
      <c r="J338" s="157" t="s">
        <v>142</v>
      </c>
      <c r="K338" s="157" t="s">
        <v>141</v>
      </c>
      <c r="L338" s="83" t="s">
        <v>6172</v>
      </c>
      <c r="M338" s="165" t="s">
        <v>162</v>
      </c>
      <c r="O338" s="157" t="s">
        <v>138</v>
      </c>
      <c r="P338" s="157" t="s">
        <v>143</v>
      </c>
      <c r="Q338" s="157" t="s">
        <v>6171</v>
      </c>
      <c r="R338" s="157" t="s">
        <v>144</v>
      </c>
      <c r="W338" s="118">
        <v>364500</v>
      </c>
      <c r="X338" s="162" t="s">
        <v>6338</v>
      </c>
    </row>
    <row r="339" spans="1:24">
      <c r="A339" s="83">
        <v>253</v>
      </c>
      <c r="B339" s="83">
        <v>134</v>
      </c>
      <c r="C339" t="s">
        <v>7837</v>
      </c>
      <c r="D339" s="159">
        <f t="shared" si="10"/>
        <v>157</v>
      </c>
      <c r="E339">
        <v>3</v>
      </c>
      <c r="F339">
        <v>37</v>
      </c>
      <c r="G339" s="162" t="s">
        <v>6294</v>
      </c>
      <c r="H339" s="162" t="s">
        <v>6294</v>
      </c>
      <c r="I339" s="53" t="str">
        <f t="shared" si="11"/>
        <v>3. 37</v>
      </c>
      <c r="J339" s="157" t="s">
        <v>142</v>
      </c>
      <c r="K339" s="157" t="s">
        <v>141</v>
      </c>
      <c r="L339" s="83" t="s">
        <v>6172</v>
      </c>
      <c r="M339" s="165" t="s">
        <v>162</v>
      </c>
      <c r="O339" s="157" t="s">
        <v>138</v>
      </c>
      <c r="P339" s="157" t="s">
        <v>143</v>
      </c>
      <c r="Q339" s="157" t="s">
        <v>6171</v>
      </c>
      <c r="R339" s="157" t="s">
        <v>144</v>
      </c>
      <c r="W339" s="118">
        <v>418500</v>
      </c>
      <c r="X339" s="162" t="s">
        <v>6294</v>
      </c>
    </row>
    <row r="340" spans="1:24">
      <c r="A340" s="83">
        <v>253</v>
      </c>
      <c r="B340" s="83">
        <v>134</v>
      </c>
      <c r="C340" t="s">
        <v>7874</v>
      </c>
      <c r="D340" s="159">
        <f t="shared" si="10"/>
        <v>51</v>
      </c>
      <c r="E340">
        <v>1</v>
      </c>
      <c r="F340">
        <v>11</v>
      </c>
      <c r="G340" s="162" t="s">
        <v>6295</v>
      </c>
      <c r="H340" s="162" t="s">
        <v>6295</v>
      </c>
      <c r="I340" s="53" t="str">
        <f t="shared" si="11"/>
        <v>1. 11</v>
      </c>
      <c r="J340" s="157" t="s">
        <v>142</v>
      </c>
      <c r="K340" s="157" t="s">
        <v>141</v>
      </c>
      <c r="L340" s="83" t="s">
        <v>6172</v>
      </c>
      <c r="M340" s="165" t="s">
        <v>162</v>
      </c>
      <c r="O340" s="157" t="s">
        <v>138</v>
      </c>
      <c r="P340" s="157" t="s">
        <v>143</v>
      </c>
      <c r="Q340" s="157" t="s">
        <v>6171</v>
      </c>
      <c r="R340" s="157" t="s">
        <v>144</v>
      </c>
      <c r="W340" s="118">
        <v>135000</v>
      </c>
      <c r="X340" s="162" t="s">
        <v>6295</v>
      </c>
    </row>
    <row r="341" spans="1:24">
      <c r="A341" s="83">
        <v>254</v>
      </c>
      <c r="B341" s="83">
        <v>44</v>
      </c>
      <c r="C341" t="s">
        <v>7857</v>
      </c>
      <c r="D341" s="159">
        <f t="shared" si="10"/>
        <v>29</v>
      </c>
      <c r="E341">
        <v>0</v>
      </c>
      <c r="F341">
        <v>29</v>
      </c>
      <c r="G341" s="162" t="s">
        <v>6188</v>
      </c>
      <c r="H341" s="162" t="s">
        <v>6188</v>
      </c>
      <c r="I341" s="53" t="str">
        <f t="shared" si="11"/>
        <v>0. 29</v>
      </c>
      <c r="J341" s="157" t="s">
        <v>142</v>
      </c>
      <c r="K341" s="157" t="s">
        <v>141</v>
      </c>
      <c r="L341" s="83" t="s">
        <v>6172</v>
      </c>
      <c r="M341" s="165" t="s">
        <v>162</v>
      </c>
      <c r="O341" s="157" t="s">
        <v>138</v>
      </c>
      <c r="P341" s="157" t="s">
        <v>143</v>
      </c>
      <c r="Q341" s="157" t="s">
        <v>6171</v>
      </c>
      <c r="R341" s="157" t="s">
        <v>144</v>
      </c>
      <c r="W341" s="118">
        <v>391500</v>
      </c>
      <c r="X341" s="162" t="s">
        <v>6188</v>
      </c>
    </row>
    <row r="342" spans="1:24">
      <c r="A342" s="83">
        <v>254</v>
      </c>
      <c r="B342" s="83">
        <v>45</v>
      </c>
      <c r="C342" t="s">
        <v>7857</v>
      </c>
      <c r="D342" s="159">
        <f t="shared" si="10"/>
        <v>24</v>
      </c>
      <c r="E342">
        <v>0</v>
      </c>
      <c r="F342">
        <v>24</v>
      </c>
      <c r="G342" s="162" t="s">
        <v>6236</v>
      </c>
      <c r="H342" s="162" t="s">
        <v>6236</v>
      </c>
      <c r="I342" s="53" t="str">
        <f t="shared" si="11"/>
        <v>0. 24</v>
      </c>
      <c r="J342" s="157" t="s">
        <v>142</v>
      </c>
      <c r="K342" s="157" t="s">
        <v>141</v>
      </c>
      <c r="L342" s="83" t="s">
        <v>6172</v>
      </c>
      <c r="M342" s="165" t="s">
        <v>162</v>
      </c>
      <c r="O342" s="157" t="s">
        <v>138</v>
      </c>
      <c r="P342" s="157" t="s">
        <v>143</v>
      </c>
      <c r="Q342" s="157" t="s">
        <v>6171</v>
      </c>
      <c r="R342" s="157" t="s">
        <v>144</v>
      </c>
      <c r="W342" s="118">
        <v>324000</v>
      </c>
      <c r="X342" s="162" t="s">
        <v>6236</v>
      </c>
    </row>
    <row r="343" spans="1:24">
      <c r="A343" s="83">
        <v>254</v>
      </c>
      <c r="B343" s="83">
        <v>46</v>
      </c>
      <c r="C343" t="s">
        <v>7857</v>
      </c>
      <c r="D343" s="159">
        <f t="shared" si="10"/>
        <v>40</v>
      </c>
      <c r="E343">
        <v>1</v>
      </c>
      <c r="F343">
        <v>0</v>
      </c>
      <c r="G343" s="162" t="s">
        <v>6242</v>
      </c>
      <c r="H343" s="162" t="s">
        <v>6242</v>
      </c>
      <c r="I343" s="53" t="str">
        <f t="shared" si="11"/>
        <v>1. 0</v>
      </c>
      <c r="J343" s="157" t="s">
        <v>142</v>
      </c>
      <c r="K343" s="157" t="s">
        <v>141</v>
      </c>
      <c r="L343" s="83" t="s">
        <v>6172</v>
      </c>
      <c r="M343" s="165" t="s">
        <v>162</v>
      </c>
      <c r="O343" s="157" t="s">
        <v>138</v>
      </c>
      <c r="P343" s="157" t="s">
        <v>143</v>
      </c>
      <c r="Q343" s="157" t="s">
        <v>6171</v>
      </c>
      <c r="R343" s="157" t="s">
        <v>144</v>
      </c>
      <c r="W343" s="118">
        <v>270000</v>
      </c>
      <c r="X343" s="162" t="s">
        <v>6242</v>
      </c>
    </row>
    <row r="344" spans="1:24">
      <c r="A344" s="83">
        <v>257</v>
      </c>
      <c r="B344" s="83">
        <v>486</v>
      </c>
      <c r="C344" t="s">
        <v>7935</v>
      </c>
      <c r="D344" s="159">
        <f t="shared" si="10"/>
        <v>111</v>
      </c>
      <c r="E344">
        <v>2</v>
      </c>
      <c r="F344">
        <v>31</v>
      </c>
      <c r="G344" s="162" t="s">
        <v>6337</v>
      </c>
      <c r="H344" s="162" t="s">
        <v>6337</v>
      </c>
      <c r="I344" s="53" t="str">
        <f t="shared" si="11"/>
        <v>2. 31</v>
      </c>
      <c r="J344" s="157" t="s">
        <v>142</v>
      </c>
      <c r="K344" s="157" t="s">
        <v>141</v>
      </c>
      <c r="L344" s="83" t="s">
        <v>6172</v>
      </c>
      <c r="M344" s="165" t="s">
        <v>162</v>
      </c>
      <c r="O344" s="157" t="s">
        <v>138</v>
      </c>
      <c r="P344" s="157" t="s">
        <v>143</v>
      </c>
      <c r="Q344" s="157" t="s">
        <v>6171</v>
      </c>
      <c r="R344" s="157" t="s">
        <v>144</v>
      </c>
      <c r="W344" s="118">
        <v>1498500</v>
      </c>
      <c r="X344" s="162" t="s">
        <v>6337</v>
      </c>
    </row>
    <row r="345" spans="1:24">
      <c r="A345" s="83">
        <v>258</v>
      </c>
      <c r="B345" s="83">
        <v>486</v>
      </c>
      <c r="C345" t="s">
        <v>7850</v>
      </c>
      <c r="D345" s="159">
        <f t="shared" si="10"/>
        <v>71</v>
      </c>
      <c r="E345">
        <v>1</v>
      </c>
      <c r="F345">
        <v>31</v>
      </c>
      <c r="G345" s="162" t="s">
        <v>6211</v>
      </c>
      <c r="H345" s="162" t="s">
        <v>6211</v>
      </c>
      <c r="I345" s="53" t="str">
        <f t="shared" si="11"/>
        <v>1. 31</v>
      </c>
      <c r="J345" s="157" t="s">
        <v>142</v>
      </c>
      <c r="K345" s="157" t="s">
        <v>141</v>
      </c>
      <c r="L345" s="83" t="s">
        <v>6172</v>
      </c>
      <c r="M345" s="165" t="s">
        <v>162</v>
      </c>
      <c r="O345" s="157" t="s">
        <v>138</v>
      </c>
      <c r="P345" s="157" t="s">
        <v>143</v>
      </c>
      <c r="Q345" s="157" t="s">
        <v>6171</v>
      </c>
      <c r="R345" s="157" t="s">
        <v>144</v>
      </c>
      <c r="W345" s="118">
        <v>958500</v>
      </c>
      <c r="X345" s="162" t="s">
        <v>6211</v>
      </c>
    </row>
    <row r="346" spans="1:24">
      <c r="A346" s="83">
        <v>259</v>
      </c>
      <c r="B346" s="83">
        <v>87</v>
      </c>
      <c r="C346" t="s">
        <v>7889</v>
      </c>
      <c r="D346" s="159">
        <f t="shared" si="10"/>
        <v>208</v>
      </c>
      <c r="E346">
        <v>5</v>
      </c>
      <c r="F346">
        <v>8</v>
      </c>
      <c r="G346" s="162" t="s">
        <v>6339</v>
      </c>
      <c r="H346" s="162" t="s">
        <v>6339</v>
      </c>
      <c r="I346" s="53" t="str">
        <f t="shared" si="11"/>
        <v>5. 8</v>
      </c>
      <c r="J346" s="157" t="s">
        <v>142</v>
      </c>
      <c r="K346" s="157" t="s">
        <v>141</v>
      </c>
      <c r="L346" s="83" t="s">
        <v>6172</v>
      </c>
      <c r="M346" s="165" t="s">
        <v>162</v>
      </c>
      <c r="O346" s="157" t="s">
        <v>138</v>
      </c>
      <c r="P346" s="157" t="s">
        <v>143</v>
      </c>
      <c r="Q346" s="157" t="s">
        <v>6171</v>
      </c>
      <c r="R346" s="157" t="s">
        <v>144</v>
      </c>
      <c r="W346" s="118">
        <v>2808000</v>
      </c>
      <c r="X346" s="162" t="s">
        <v>6339</v>
      </c>
    </row>
    <row r="347" spans="1:24">
      <c r="A347" s="83">
        <v>259</v>
      </c>
      <c r="B347" s="83">
        <v>110</v>
      </c>
      <c r="C347" t="s">
        <v>7850</v>
      </c>
      <c r="D347" s="159">
        <f t="shared" si="10"/>
        <v>111</v>
      </c>
      <c r="E347">
        <v>2</v>
      </c>
      <c r="F347">
        <v>31</v>
      </c>
      <c r="G347" s="162" t="s">
        <v>6337</v>
      </c>
      <c r="H347" s="162" t="s">
        <v>6337</v>
      </c>
      <c r="I347" s="53" t="str">
        <f t="shared" si="11"/>
        <v>2. 31</v>
      </c>
      <c r="J347" s="157" t="s">
        <v>142</v>
      </c>
      <c r="K347" s="157" t="s">
        <v>141</v>
      </c>
      <c r="L347" s="83" t="s">
        <v>6172</v>
      </c>
      <c r="M347" s="165" t="s">
        <v>162</v>
      </c>
      <c r="O347" s="157" t="s">
        <v>138</v>
      </c>
      <c r="P347" s="157" t="s">
        <v>143</v>
      </c>
      <c r="Q347" s="157" t="s">
        <v>6171</v>
      </c>
      <c r="R347" s="157" t="s">
        <v>144</v>
      </c>
      <c r="W347" s="118">
        <v>1498500</v>
      </c>
      <c r="X347" s="162" t="s">
        <v>6337</v>
      </c>
    </row>
    <row r="348" spans="1:24">
      <c r="A348" s="83">
        <v>259</v>
      </c>
      <c r="B348" s="83">
        <v>110</v>
      </c>
      <c r="C348" t="s">
        <v>7838</v>
      </c>
      <c r="D348" s="159">
        <f t="shared" si="10"/>
        <v>50</v>
      </c>
      <c r="E348">
        <v>1</v>
      </c>
      <c r="F348">
        <v>10</v>
      </c>
      <c r="G348" s="162" t="s">
        <v>6195</v>
      </c>
      <c r="H348" s="162" t="s">
        <v>6195</v>
      </c>
      <c r="I348" s="53" t="str">
        <f t="shared" si="11"/>
        <v>1. 10</v>
      </c>
      <c r="J348" s="157" t="s">
        <v>142</v>
      </c>
      <c r="K348" s="157" t="s">
        <v>141</v>
      </c>
      <c r="L348" s="83" t="s">
        <v>6172</v>
      </c>
      <c r="M348" s="165" t="s">
        <v>162</v>
      </c>
      <c r="O348" s="157" t="s">
        <v>138</v>
      </c>
      <c r="P348" s="157" t="s">
        <v>143</v>
      </c>
      <c r="Q348" s="157" t="s">
        <v>6171</v>
      </c>
      <c r="R348" s="157" t="s">
        <v>144</v>
      </c>
      <c r="W348" s="118">
        <v>675000</v>
      </c>
      <c r="X348" s="162" t="s">
        <v>6195</v>
      </c>
    </row>
    <row r="349" spans="1:24">
      <c r="A349" s="83">
        <v>260</v>
      </c>
      <c r="B349" s="83">
        <v>274</v>
      </c>
      <c r="C349" t="s">
        <v>7936</v>
      </c>
      <c r="D349" s="159">
        <f t="shared" si="10"/>
        <v>21</v>
      </c>
      <c r="E349">
        <v>0</v>
      </c>
      <c r="F349">
        <v>21</v>
      </c>
      <c r="G349" s="162" t="s">
        <v>6189</v>
      </c>
      <c r="H349" s="162" t="s">
        <v>6189</v>
      </c>
      <c r="I349" s="53" t="str">
        <f t="shared" si="11"/>
        <v>0. 21</v>
      </c>
      <c r="J349" s="157" t="s">
        <v>142</v>
      </c>
      <c r="K349" s="157" t="s">
        <v>141</v>
      </c>
      <c r="L349" s="83" t="s">
        <v>6172</v>
      </c>
      <c r="M349" s="165" t="s">
        <v>162</v>
      </c>
      <c r="O349" s="157" t="s">
        <v>138</v>
      </c>
      <c r="P349" s="157" t="s">
        <v>143</v>
      </c>
      <c r="Q349" s="157" t="s">
        <v>6171</v>
      </c>
      <c r="R349" s="157" t="s">
        <v>144</v>
      </c>
      <c r="W349" s="118">
        <v>283500</v>
      </c>
      <c r="X349" s="162" t="s">
        <v>6189</v>
      </c>
    </row>
    <row r="350" spans="1:24">
      <c r="A350" s="83">
        <v>260</v>
      </c>
      <c r="B350" s="83">
        <v>274</v>
      </c>
      <c r="C350" t="s">
        <v>7937</v>
      </c>
      <c r="D350" s="159">
        <f t="shared" si="10"/>
        <v>57</v>
      </c>
      <c r="E350">
        <v>1</v>
      </c>
      <c r="F350">
        <v>17</v>
      </c>
      <c r="G350" s="162" t="s">
        <v>6225</v>
      </c>
      <c r="H350" s="162" t="s">
        <v>6225</v>
      </c>
      <c r="I350" s="53" t="str">
        <f t="shared" si="11"/>
        <v>1. 17</v>
      </c>
      <c r="J350" s="157" t="s">
        <v>142</v>
      </c>
      <c r="K350" s="157" t="s">
        <v>141</v>
      </c>
      <c r="L350" s="83" t="s">
        <v>6172</v>
      </c>
      <c r="M350" s="165" t="s">
        <v>162</v>
      </c>
      <c r="O350" s="157" t="s">
        <v>138</v>
      </c>
      <c r="P350" s="157" t="s">
        <v>143</v>
      </c>
      <c r="Q350" s="157" t="s">
        <v>6171</v>
      </c>
      <c r="R350" s="157" t="s">
        <v>144</v>
      </c>
      <c r="W350" s="118">
        <v>769500</v>
      </c>
      <c r="X350" s="162" t="s">
        <v>6225</v>
      </c>
    </row>
    <row r="351" spans="1:24">
      <c r="A351" s="83">
        <v>260</v>
      </c>
      <c r="B351" s="83">
        <v>63</v>
      </c>
      <c r="C351" t="s">
        <v>7851</v>
      </c>
      <c r="D351" s="159">
        <f t="shared" si="10"/>
        <v>20</v>
      </c>
      <c r="E351">
        <v>0</v>
      </c>
      <c r="F351">
        <v>20</v>
      </c>
      <c r="G351" s="162" t="s">
        <v>6246</v>
      </c>
      <c r="H351" s="162" t="s">
        <v>6246</v>
      </c>
      <c r="I351" s="53" t="str">
        <f t="shared" si="11"/>
        <v>0. 20</v>
      </c>
      <c r="J351" s="157" t="s">
        <v>142</v>
      </c>
      <c r="K351" s="157" t="s">
        <v>141</v>
      </c>
      <c r="L351" s="83" t="s">
        <v>6172</v>
      </c>
      <c r="M351" s="165" t="s">
        <v>162</v>
      </c>
      <c r="O351" s="157" t="s">
        <v>138</v>
      </c>
      <c r="P351" s="157" t="s">
        <v>143</v>
      </c>
      <c r="Q351" s="157" t="s">
        <v>6171</v>
      </c>
      <c r="R351" s="157" t="s">
        <v>144</v>
      </c>
      <c r="W351" s="118">
        <v>270000</v>
      </c>
      <c r="X351" s="162" t="s">
        <v>6246</v>
      </c>
    </row>
    <row r="352" spans="1:24">
      <c r="A352" s="83">
        <v>260</v>
      </c>
      <c r="B352" s="83">
        <v>63</v>
      </c>
      <c r="C352" t="s">
        <v>6648</v>
      </c>
      <c r="D352" s="159">
        <f t="shared" si="10"/>
        <v>70</v>
      </c>
      <c r="E352">
        <v>1</v>
      </c>
      <c r="F352">
        <v>30</v>
      </c>
      <c r="G352" s="162" t="s">
        <v>6334</v>
      </c>
      <c r="H352" s="162" t="s">
        <v>6334</v>
      </c>
      <c r="I352" s="53" t="str">
        <f t="shared" si="11"/>
        <v>1. 30</v>
      </c>
      <c r="J352" s="157" t="s">
        <v>142</v>
      </c>
      <c r="K352" s="157" t="s">
        <v>141</v>
      </c>
      <c r="L352" s="83" t="s">
        <v>6172</v>
      </c>
      <c r="M352" s="165" t="s">
        <v>162</v>
      </c>
      <c r="O352" s="157" t="s">
        <v>138</v>
      </c>
      <c r="P352" s="157" t="s">
        <v>143</v>
      </c>
      <c r="Q352" s="157" t="s">
        <v>6171</v>
      </c>
      <c r="R352" s="157" t="s">
        <v>144</v>
      </c>
      <c r="W352" s="118">
        <v>945000</v>
      </c>
      <c r="X352" s="162" t="s">
        <v>6334</v>
      </c>
    </row>
    <row r="353" spans="1:24">
      <c r="A353" s="83">
        <v>260</v>
      </c>
      <c r="B353" s="83">
        <v>62</v>
      </c>
      <c r="C353" t="s">
        <v>7851</v>
      </c>
      <c r="D353" s="159">
        <f t="shared" si="10"/>
        <v>606</v>
      </c>
      <c r="E353">
        <v>15</v>
      </c>
      <c r="F353">
        <v>6</v>
      </c>
      <c r="G353" s="162" t="s">
        <v>6340</v>
      </c>
      <c r="H353" s="162" t="s">
        <v>6340</v>
      </c>
      <c r="I353" s="53" t="str">
        <f t="shared" si="11"/>
        <v>15. 6</v>
      </c>
      <c r="J353" s="157" t="s">
        <v>142</v>
      </c>
      <c r="K353" s="157" t="s">
        <v>141</v>
      </c>
      <c r="L353" s="83" t="s">
        <v>6172</v>
      </c>
      <c r="M353" s="165" t="s">
        <v>162</v>
      </c>
      <c r="O353" s="157" t="s">
        <v>138</v>
      </c>
      <c r="P353" s="157" t="s">
        <v>143</v>
      </c>
      <c r="Q353" s="157" t="s">
        <v>6171</v>
      </c>
      <c r="R353" s="157" t="s">
        <v>144</v>
      </c>
      <c r="W353" s="118">
        <v>8181000</v>
      </c>
      <c r="X353" s="162" t="s">
        <v>6340</v>
      </c>
    </row>
    <row r="354" spans="1:24">
      <c r="A354" s="83">
        <v>261</v>
      </c>
      <c r="B354" s="83">
        <v>42</v>
      </c>
      <c r="C354" t="s">
        <v>7938</v>
      </c>
      <c r="D354" s="159">
        <f t="shared" si="10"/>
        <v>67</v>
      </c>
      <c r="E354">
        <v>1</v>
      </c>
      <c r="F354">
        <v>27</v>
      </c>
      <c r="G354" s="162" t="s">
        <v>6262</v>
      </c>
      <c r="H354" s="162" t="s">
        <v>6262</v>
      </c>
      <c r="I354" s="53" t="str">
        <f t="shared" si="11"/>
        <v>1. 27</v>
      </c>
      <c r="J354" s="157" t="s">
        <v>142</v>
      </c>
      <c r="K354" s="157" t="s">
        <v>141</v>
      </c>
      <c r="L354" s="83" t="s">
        <v>6172</v>
      </c>
      <c r="M354" s="165" t="s">
        <v>162</v>
      </c>
      <c r="O354" s="157" t="s">
        <v>138</v>
      </c>
      <c r="P354" s="157" t="s">
        <v>143</v>
      </c>
      <c r="Q354" s="157" t="s">
        <v>6171</v>
      </c>
      <c r="R354" s="157" t="s">
        <v>144</v>
      </c>
      <c r="W354" s="118">
        <v>445500</v>
      </c>
      <c r="X354" s="162" t="s">
        <v>6262</v>
      </c>
    </row>
    <row r="355" spans="1:24">
      <c r="A355" s="83">
        <v>261</v>
      </c>
      <c r="B355" s="83">
        <v>41</v>
      </c>
      <c r="C355" t="s">
        <v>7938</v>
      </c>
      <c r="D355" s="159">
        <f t="shared" si="10"/>
        <v>120</v>
      </c>
      <c r="E355">
        <v>3</v>
      </c>
      <c r="F355">
        <v>0</v>
      </c>
      <c r="G355" s="162" t="s">
        <v>6240</v>
      </c>
      <c r="H355" s="162" t="s">
        <v>6240</v>
      </c>
      <c r="I355" s="53" t="str">
        <f t="shared" si="11"/>
        <v>3. 0</v>
      </c>
      <c r="J355" s="157" t="s">
        <v>142</v>
      </c>
      <c r="K355" s="157" t="s">
        <v>141</v>
      </c>
      <c r="L355" s="83" t="s">
        <v>6172</v>
      </c>
      <c r="M355" s="165" t="s">
        <v>162</v>
      </c>
      <c r="O355" s="157" t="s">
        <v>138</v>
      </c>
      <c r="P355" s="157" t="s">
        <v>143</v>
      </c>
      <c r="Q355" s="157" t="s">
        <v>6171</v>
      </c>
      <c r="R355" s="157" t="s">
        <v>144</v>
      </c>
      <c r="W355" s="118">
        <v>810000</v>
      </c>
      <c r="X355" s="162" t="s">
        <v>6240</v>
      </c>
    </row>
    <row r="356" spans="1:24">
      <c r="A356" s="83">
        <v>261</v>
      </c>
      <c r="B356" s="83">
        <v>40</v>
      </c>
      <c r="C356" t="s">
        <v>7862</v>
      </c>
      <c r="D356" s="159">
        <f t="shared" si="10"/>
        <v>97</v>
      </c>
      <c r="E356">
        <v>2</v>
      </c>
      <c r="F356">
        <v>17</v>
      </c>
      <c r="G356" s="162" t="s">
        <v>6341</v>
      </c>
      <c r="H356" s="162" t="s">
        <v>6341</v>
      </c>
      <c r="I356" s="53" t="str">
        <f t="shared" si="11"/>
        <v>2. 17</v>
      </c>
      <c r="J356" s="157" t="s">
        <v>142</v>
      </c>
      <c r="K356" s="157" t="s">
        <v>141</v>
      </c>
      <c r="L356" s="83" t="s">
        <v>6172</v>
      </c>
      <c r="M356" s="165" t="s">
        <v>162</v>
      </c>
      <c r="O356" s="157" t="s">
        <v>138</v>
      </c>
      <c r="P356" s="157" t="s">
        <v>143</v>
      </c>
      <c r="Q356" s="157" t="s">
        <v>6171</v>
      </c>
      <c r="R356" s="157" t="s">
        <v>144</v>
      </c>
      <c r="W356" s="118">
        <v>648000</v>
      </c>
      <c r="X356" s="162" t="s">
        <v>6341</v>
      </c>
    </row>
    <row r="357" spans="1:24">
      <c r="A357" s="83">
        <v>261</v>
      </c>
      <c r="B357" s="83">
        <v>228</v>
      </c>
      <c r="C357" t="s">
        <v>7857</v>
      </c>
      <c r="D357" s="159">
        <f t="shared" si="10"/>
        <v>100</v>
      </c>
      <c r="E357">
        <v>2</v>
      </c>
      <c r="F357">
        <v>20</v>
      </c>
      <c r="G357" s="162" t="s">
        <v>6263</v>
      </c>
      <c r="H357" s="162" t="s">
        <v>6263</v>
      </c>
      <c r="I357" s="53" t="str">
        <f t="shared" si="11"/>
        <v>2. 20</v>
      </c>
      <c r="J357" s="157" t="s">
        <v>142</v>
      </c>
      <c r="K357" s="157" t="s">
        <v>141</v>
      </c>
      <c r="L357" s="83" t="s">
        <v>6172</v>
      </c>
      <c r="M357" s="165" t="s">
        <v>162</v>
      </c>
      <c r="O357" s="157" t="s">
        <v>138</v>
      </c>
      <c r="P357" s="157" t="s">
        <v>143</v>
      </c>
      <c r="Q357" s="157" t="s">
        <v>6171</v>
      </c>
      <c r="R357" s="157" t="s">
        <v>144</v>
      </c>
      <c r="W357" s="118">
        <v>675000</v>
      </c>
      <c r="X357" s="162" t="s">
        <v>6263</v>
      </c>
    </row>
    <row r="358" spans="1:24">
      <c r="A358" s="83">
        <v>261</v>
      </c>
      <c r="B358" s="83">
        <v>228</v>
      </c>
      <c r="C358" t="s">
        <v>7852</v>
      </c>
      <c r="D358" s="159">
        <f t="shared" si="10"/>
        <v>80</v>
      </c>
      <c r="E358">
        <v>2</v>
      </c>
      <c r="F358">
        <v>0</v>
      </c>
      <c r="G358" s="162" t="s">
        <v>6228</v>
      </c>
      <c r="H358" s="162" t="s">
        <v>6228</v>
      </c>
      <c r="I358" s="53" t="str">
        <f t="shared" si="11"/>
        <v>2. 0</v>
      </c>
      <c r="J358" s="157" t="s">
        <v>142</v>
      </c>
      <c r="K358" s="157" t="s">
        <v>141</v>
      </c>
      <c r="L358" s="83" t="s">
        <v>6172</v>
      </c>
      <c r="M358" s="165" t="s">
        <v>162</v>
      </c>
      <c r="O358" s="157" t="s">
        <v>138</v>
      </c>
      <c r="P358" s="157" t="s">
        <v>143</v>
      </c>
      <c r="Q358" s="157" t="s">
        <v>6171</v>
      </c>
      <c r="R358" s="157" t="s">
        <v>144</v>
      </c>
      <c r="W358" s="118">
        <v>1080000</v>
      </c>
      <c r="X358" s="162" t="s">
        <v>6228</v>
      </c>
    </row>
    <row r="359" spans="1:24">
      <c r="A359" s="83">
        <v>261</v>
      </c>
      <c r="B359" s="83">
        <v>229</v>
      </c>
      <c r="C359" t="s">
        <v>7857</v>
      </c>
      <c r="D359" s="159">
        <f t="shared" si="10"/>
        <v>51</v>
      </c>
      <c r="E359">
        <v>1</v>
      </c>
      <c r="F359">
        <v>11</v>
      </c>
      <c r="G359" s="162" t="s">
        <v>6295</v>
      </c>
      <c r="H359" s="162" t="s">
        <v>6295</v>
      </c>
      <c r="I359" s="53" t="str">
        <f t="shared" si="11"/>
        <v>1. 11</v>
      </c>
      <c r="J359" s="157" t="s">
        <v>142</v>
      </c>
      <c r="K359" s="157" t="s">
        <v>141</v>
      </c>
      <c r="L359" s="83" t="s">
        <v>6172</v>
      </c>
      <c r="M359" s="165" t="s">
        <v>162</v>
      </c>
      <c r="O359" s="157" t="s">
        <v>138</v>
      </c>
      <c r="P359" s="157" t="s">
        <v>143</v>
      </c>
      <c r="Q359" s="157" t="s">
        <v>6171</v>
      </c>
      <c r="R359" s="157" t="s">
        <v>144</v>
      </c>
      <c r="W359" s="118">
        <v>337500</v>
      </c>
      <c r="X359" s="162" t="s">
        <v>6295</v>
      </c>
    </row>
    <row r="360" spans="1:24">
      <c r="A360" s="83">
        <v>263</v>
      </c>
      <c r="B360" s="83">
        <v>232</v>
      </c>
      <c r="C360" t="s">
        <v>7899</v>
      </c>
      <c r="D360" s="159">
        <f t="shared" si="10"/>
        <v>549</v>
      </c>
      <c r="E360">
        <v>13</v>
      </c>
      <c r="F360">
        <v>29</v>
      </c>
      <c r="G360" s="162" t="s">
        <v>6342</v>
      </c>
      <c r="H360" s="162" t="s">
        <v>6342</v>
      </c>
      <c r="I360" s="53" t="str">
        <f t="shared" si="11"/>
        <v>13. 29</v>
      </c>
      <c r="J360" s="157" t="s">
        <v>142</v>
      </c>
      <c r="K360" s="157" t="s">
        <v>141</v>
      </c>
      <c r="L360" s="83" t="s">
        <v>6172</v>
      </c>
      <c r="M360" s="165" t="s">
        <v>162</v>
      </c>
      <c r="O360" s="157" t="s">
        <v>138</v>
      </c>
      <c r="P360" s="157" t="s">
        <v>143</v>
      </c>
      <c r="Q360" s="157" t="s">
        <v>6171</v>
      </c>
      <c r="R360" s="157" t="s">
        <v>144</v>
      </c>
      <c r="W360" s="118">
        <v>7411500</v>
      </c>
      <c r="X360" s="162" t="s">
        <v>6342</v>
      </c>
    </row>
    <row r="361" spans="1:24">
      <c r="A361" s="83">
        <v>264</v>
      </c>
      <c r="B361" s="83">
        <v>523</v>
      </c>
      <c r="C361" t="s">
        <v>7836</v>
      </c>
      <c r="D361" s="159">
        <f t="shared" si="10"/>
        <v>632</v>
      </c>
      <c r="E361">
        <v>15</v>
      </c>
      <c r="F361">
        <v>32</v>
      </c>
      <c r="G361" s="162" t="s">
        <v>6343</v>
      </c>
      <c r="H361" s="162" t="s">
        <v>6343</v>
      </c>
      <c r="I361" s="53" t="str">
        <f t="shared" si="11"/>
        <v>15. 32</v>
      </c>
      <c r="J361" s="157" t="s">
        <v>142</v>
      </c>
      <c r="K361" s="157" t="s">
        <v>141</v>
      </c>
      <c r="L361" s="83" t="s">
        <v>6172</v>
      </c>
      <c r="M361" s="165" t="s">
        <v>162</v>
      </c>
      <c r="O361" s="157" t="s">
        <v>138</v>
      </c>
      <c r="P361" s="157" t="s">
        <v>143</v>
      </c>
      <c r="Q361" s="157" t="s">
        <v>6171</v>
      </c>
      <c r="R361" s="157" t="s">
        <v>144</v>
      </c>
      <c r="W361" s="118">
        <v>8532000</v>
      </c>
      <c r="X361" s="162" t="s">
        <v>6343</v>
      </c>
    </row>
    <row r="362" spans="1:24">
      <c r="A362" s="83">
        <v>268</v>
      </c>
      <c r="B362" s="83">
        <v>341</v>
      </c>
      <c r="C362" t="s">
        <v>7857</v>
      </c>
      <c r="D362" s="159">
        <f t="shared" si="10"/>
        <v>291</v>
      </c>
      <c r="E362">
        <v>7</v>
      </c>
      <c r="F362">
        <v>11</v>
      </c>
      <c r="G362" s="162" t="s">
        <v>6344</v>
      </c>
      <c r="H362" s="162" t="s">
        <v>6344</v>
      </c>
      <c r="I362" s="53" t="str">
        <f t="shared" si="11"/>
        <v>7. 11</v>
      </c>
      <c r="J362" s="157" t="s">
        <v>142</v>
      </c>
      <c r="K362" s="157" t="s">
        <v>141</v>
      </c>
      <c r="L362" s="83" t="s">
        <v>6172</v>
      </c>
      <c r="M362" s="165" t="s">
        <v>162</v>
      </c>
      <c r="O362" s="157" t="s">
        <v>138</v>
      </c>
      <c r="P362" s="157" t="s">
        <v>143</v>
      </c>
      <c r="Q362" s="157" t="s">
        <v>6171</v>
      </c>
      <c r="R362" s="157" t="s">
        <v>144</v>
      </c>
      <c r="W362" s="118">
        <v>783000</v>
      </c>
      <c r="X362" s="162" t="s">
        <v>6344</v>
      </c>
    </row>
    <row r="363" spans="1:24">
      <c r="A363" s="83">
        <v>268</v>
      </c>
      <c r="B363" s="83">
        <v>341</v>
      </c>
      <c r="C363" t="s">
        <v>7835</v>
      </c>
      <c r="D363" s="159">
        <f t="shared" si="10"/>
        <v>146</v>
      </c>
      <c r="E363">
        <v>3</v>
      </c>
      <c r="F363">
        <v>26</v>
      </c>
      <c r="G363" s="162" t="s">
        <v>6345</v>
      </c>
      <c r="H363" s="162" t="s">
        <v>6345</v>
      </c>
      <c r="I363" s="53" t="str">
        <f t="shared" si="11"/>
        <v>3. 26</v>
      </c>
      <c r="J363" s="157" t="s">
        <v>142</v>
      </c>
      <c r="K363" s="157" t="s">
        <v>141</v>
      </c>
      <c r="L363" s="83" t="s">
        <v>6172</v>
      </c>
      <c r="M363" s="165" t="s">
        <v>162</v>
      </c>
      <c r="O363" s="157" t="s">
        <v>138</v>
      </c>
      <c r="P363" s="157" t="s">
        <v>143</v>
      </c>
      <c r="Q363" s="157" t="s">
        <v>6171</v>
      </c>
      <c r="R363" s="157" t="s">
        <v>144</v>
      </c>
      <c r="W363" s="118">
        <v>270000</v>
      </c>
      <c r="X363" s="162" t="s">
        <v>6345</v>
      </c>
    </row>
    <row r="364" spans="1:24">
      <c r="A364" s="83">
        <v>268</v>
      </c>
      <c r="B364" s="83">
        <v>325</v>
      </c>
      <c r="C364" t="s">
        <v>7835</v>
      </c>
      <c r="D364" s="159">
        <f t="shared" si="10"/>
        <v>118</v>
      </c>
      <c r="E364">
        <v>2</v>
      </c>
      <c r="F364">
        <v>38</v>
      </c>
      <c r="G364" s="162" t="s">
        <v>6216</v>
      </c>
      <c r="H364" s="162" t="s">
        <v>6216</v>
      </c>
      <c r="I364" s="53" t="str">
        <f t="shared" si="11"/>
        <v>2. 38</v>
      </c>
      <c r="J364" s="157" t="s">
        <v>142</v>
      </c>
      <c r="K364" s="157" t="s">
        <v>141</v>
      </c>
      <c r="L364" s="83" t="s">
        <v>6172</v>
      </c>
      <c r="M364" s="165" t="s">
        <v>162</v>
      </c>
      <c r="O364" s="157" t="s">
        <v>138</v>
      </c>
      <c r="P364" s="157" t="s">
        <v>143</v>
      </c>
      <c r="Q364" s="157" t="s">
        <v>6171</v>
      </c>
      <c r="R364" s="157" t="s">
        <v>144</v>
      </c>
      <c r="W364" s="118">
        <v>175500</v>
      </c>
      <c r="X364" s="162" t="s">
        <v>6216</v>
      </c>
    </row>
    <row r="365" spans="1:24">
      <c r="A365" s="83">
        <v>268</v>
      </c>
      <c r="B365" s="83">
        <v>324</v>
      </c>
      <c r="C365" t="s">
        <v>7835</v>
      </c>
      <c r="D365" s="159">
        <f t="shared" si="10"/>
        <v>187</v>
      </c>
      <c r="E365">
        <v>4</v>
      </c>
      <c r="F365">
        <v>27</v>
      </c>
      <c r="G365" s="162" t="s">
        <v>6346</v>
      </c>
      <c r="H365" s="162" t="s">
        <v>6346</v>
      </c>
      <c r="I365" s="53" t="str">
        <f t="shared" si="11"/>
        <v>4. 27</v>
      </c>
      <c r="J365" s="157" t="s">
        <v>142</v>
      </c>
      <c r="K365" s="157" t="s">
        <v>141</v>
      </c>
      <c r="L365" s="83" t="s">
        <v>6172</v>
      </c>
      <c r="M365" s="165" t="s">
        <v>162</v>
      </c>
      <c r="O365" s="157" t="s">
        <v>138</v>
      </c>
      <c r="P365" s="157" t="s">
        <v>143</v>
      </c>
      <c r="Q365" s="157" t="s">
        <v>6171</v>
      </c>
      <c r="R365" s="157" t="s">
        <v>144</v>
      </c>
      <c r="W365" s="118">
        <v>270000</v>
      </c>
      <c r="X365" s="162" t="s">
        <v>6346</v>
      </c>
    </row>
    <row r="366" spans="1:24">
      <c r="A366" s="83">
        <v>269</v>
      </c>
      <c r="B366" s="83">
        <v>22</v>
      </c>
      <c r="C366" t="s">
        <v>6586</v>
      </c>
      <c r="D366" s="159">
        <f t="shared" si="10"/>
        <v>142</v>
      </c>
      <c r="E366">
        <v>3</v>
      </c>
      <c r="F366">
        <v>22</v>
      </c>
      <c r="G366" s="162" t="s">
        <v>6293</v>
      </c>
      <c r="H366" s="162" t="s">
        <v>6293</v>
      </c>
      <c r="I366" s="53" t="str">
        <f t="shared" si="11"/>
        <v>3. 22</v>
      </c>
      <c r="J366" s="157" t="s">
        <v>142</v>
      </c>
      <c r="K366" s="157" t="s">
        <v>141</v>
      </c>
      <c r="L366" s="83" t="s">
        <v>6172</v>
      </c>
      <c r="M366" s="165" t="s">
        <v>162</v>
      </c>
      <c r="O366" s="157" t="s">
        <v>138</v>
      </c>
      <c r="P366" s="157" t="s">
        <v>143</v>
      </c>
      <c r="Q366" s="157" t="s">
        <v>6171</v>
      </c>
      <c r="R366" s="157" t="s">
        <v>144</v>
      </c>
      <c r="W366" s="118">
        <v>1917000</v>
      </c>
      <c r="X366" s="162" t="s">
        <v>6293</v>
      </c>
    </row>
    <row r="367" spans="1:24">
      <c r="A367" s="83">
        <v>270</v>
      </c>
      <c r="B367" s="83">
        <v>594</v>
      </c>
      <c r="C367" t="s">
        <v>7939</v>
      </c>
      <c r="D367" s="159">
        <f t="shared" si="10"/>
        <v>30</v>
      </c>
      <c r="E367">
        <v>0</v>
      </c>
      <c r="F367">
        <v>30</v>
      </c>
      <c r="G367" s="162" t="s">
        <v>6324</v>
      </c>
      <c r="H367" s="162" t="s">
        <v>6324</v>
      </c>
      <c r="I367" s="53" t="str">
        <f t="shared" si="11"/>
        <v>0. 30</v>
      </c>
      <c r="J367" s="157" t="s">
        <v>142</v>
      </c>
      <c r="K367" s="157" t="s">
        <v>141</v>
      </c>
      <c r="L367" s="83" t="s">
        <v>6172</v>
      </c>
      <c r="M367" s="165" t="s">
        <v>162</v>
      </c>
      <c r="O367" s="157" t="s">
        <v>138</v>
      </c>
      <c r="P367" s="157" t="s">
        <v>143</v>
      </c>
      <c r="Q367" s="157" t="s">
        <v>6171</v>
      </c>
      <c r="R367" s="157" t="s">
        <v>144</v>
      </c>
      <c r="W367" s="118">
        <v>405000</v>
      </c>
      <c r="X367" s="162" t="s">
        <v>6324</v>
      </c>
    </row>
    <row r="368" spans="1:24">
      <c r="A368" s="83">
        <v>270</v>
      </c>
      <c r="B368" s="83">
        <v>594</v>
      </c>
      <c r="C368" t="s">
        <v>6586</v>
      </c>
      <c r="D368" s="159">
        <f t="shared" si="10"/>
        <v>36</v>
      </c>
      <c r="E368">
        <v>0</v>
      </c>
      <c r="F368">
        <v>36</v>
      </c>
      <c r="G368" s="162" t="s">
        <v>6174</v>
      </c>
      <c r="H368" s="162" t="s">
        <v>6174</v>
      </c>
      <c r="I368" s="53" t="str">
        <f t="shared" si="11"/>
        <v>0. 36</v>
      </c>
      <c r="J368" s="157" t="s">
        <v>142</v>
      </c>
      <c r="K368" s="157" t="s">
        <v>141</v>
      </c>
      <c r="L368" s="83" t="s">
        <v>6172</v>
      </c>
      <c r="M368" s="165" t="s">
        <v>162</v>
      </c>
      <c r="O368" s="157" t="s">
        <v>138</v>
      </c>
      <c r="P368" s="157" t="s">
        <v>143</v>
      </c>
      <c r="Q368" s="157" t="s">
        <v>6171</v>
      </c>
      <c r="R368" s="157" t="s">
        <v>144</v>
      </c>
      <c r="W368" s="118">
        <v>486000</v>
      </c>
      <c r="X368" s="162" t="s">
        <v>6174</v>
      </c>
    </row>
    <row r="369" spans="1:24">
      <c r="A369" s="83">
        <v>270</v>
      </c>
      <c r="B369" s="83">
        <v>594</v>
      </c>
      <c r="C369" t="s">
        <v>7862</v>
      </c>
      <c r="D369" s="159">
        <f t="shared" si="10"/>
        <v>16</v>
      </c>
      <c r="E369">
        <v>0</v>
      </c>
      <c r="F369">
        <v>16</v>
      </c>
      <c r="G369" s="162" t="s">
        <v>6206</v>
      </c>
      <c r="H369" s="162" t="s">
        <v>6206</v>
      </c>
      <c r="I369" s="53" t="str">
        <f t="shared" si="11"/>
        <v>0. 16</v>
      </c>
      <c r="J369" s="157" t="s">
        <v>142</v>
      </c>
      <c r="K369" s="157" t="s">
        <v>141</v>
      </c>
      <c r="L369" s="83" t="s">
        <v>6172</v>
      </c>
      <c r="M369" s="165" t="s">
        <v>162</v>
      </c>
      <c r="O369" s="157" t="s">
        <v>138</v>
      </c>
      <c r="P369" s="157" t="s">
        <v>143</v>
      </c>
      <c r="Q369" s="157" t="s">
        <v>6171</v>
      </c>
      <c r="R369" s="157" t="s">
        <v>144</v>
      </c>
      <c r="W369" s="118">
        <v>216000</v>
      </c>
      <c r="X369" s="162" t="s">
        <v>6206</v>
      </c>
    </row>
    <row r="370" spans="1:24">
      <c r="A370" s="83">
        <v>270</v>
      </c>
      <c r="B370" s="83">
        <v>149</v>
      </c>
      <c r="C370" t="s">
        <v>7940</v>
      </c>
      <c r="D370" s="159">
        <f t="shared" si="10"/>
        <v>2</v>
      </c>
      <c r="E370">
        <v>0</v>
      </c>
      <c r="F370">
        <v>2</v>
      </c>
      <c r="G370" s="162" t="s">
        <v>6284</v>
      </c>
      <c r="H370" s="162" t="s">
        <v>6284</v>
      </c>
      <c r="I370" s="53" t="str">
        <f t="shared" si="11"/>
        <v>0. 2</v>
      </c>
      <c r="J370" s="157" t="s">
        <v>142</v>
      </c>
      <c r="K370" s="157" t="s">
        <v>141</v>
      </c>
      <c r="L370" s="83" t="s">
        <v>6172</v>
      </c>
      <c r="M370" s="165" t="s">
        <v>162</v>
      </c>
      <c r="O370" s="157" t="s">
        <v>138</v>
      </c>
      <c r="P370" s="157" t="s">
        <v>143</v>
      </c>
      <c r="Q370" s="157" t="s">
        <v>6171</v>
      </c>
      <c r="R370" s="157" t="s">
        <v>144</v>
      </c>
      <c r="W370" s="118">
        <v>27000</v>
      </c>
      <c r="X370" s="162" t="s">
        <v>6284</v>
      </c>
    </row>
    <row r="371" spans="1:24">
      <c r="A371" s="83">
        <v>270</v>
      </c>
      <c r="B371" s="83">
        <v>149</v>
      </c>
      <c r="C371" t="s">
        <v>7941</v>
      </c>
      <c r="D371" s="159">
        <f t="shared" si="10"/>
        <v>3</v>
      </c>
      <c r="E371">
        <v>0</v>
      </c>
      <c r="F371">
        <v>3</v>
      </c>
      <c r="G371" s="162" t="s">
        <v>6204</v>
      </c>
      <c r="H371" s="162" t="s">
        <v>6204</v>
      </c>
      <c r="I371" s="53" t="str">
        <f t="shared" si="11"/>
        <v>0. 3</v>
      </c>
      <c r="J371" s="157" t="s">
        <v>142</v>
      </c>
      <c r="K371" s="157" t="s">
        <v>141</v>
      </c>
      <c r="L371" s="83" t="s">
        <v>6172</v>
      </c>
      <c r="M371" s="165" t="s">
        <v>162</v>
      </c>
      <c r="O371" s="157" t="s">
        <v>138</v>
      </c>
      <c r="P371" s="157" t="s">
        <v>143</v>
      </c>
      <c r="Q371" s="157" t="s">
        <v>6171</v>
      </c>
      <c r="R371" s="157" t="s">
        <v>144</v>
      </c>
      <c r="W371" s="118">
        <v>40500</v>
      </c>
      <c r="X371" s="162" t="s">
        <v>6204</v>
      </c>
    </row>
    <row r="372" spans="1:24">
      <c r="A372" s="83">
        <v>270</v>
      </c>
      <c r="B372" s="83">
        <v>140</v>
      </c>
      <c r="C372" t="s">
        <v>7942</v>
      </c>
      <c r="D372" s="159">
        <f t="shared" si="10"/>
        <v>6</v>
      </c>
      <c r="E372">
        <v>0</v>
      </c>
      <c r="F372">
        <v>6</v>
      </c>
      <c r="G372" s="162" t="s">
        <v>6238</v>
      </c>
      <c r="H372" s="162" t="s">
        <v>6238</v>
      </c>
      <c r="I372" s="53" t="str">
        <f t="shared" si="11"/>
        <v>0. 6</v>
      </c>
      <c r="J372" s="157" t="s">
        <v>142</v>
      </c>
      <c r="K372" s="157" t="s">
        <v>141</v>
      </c>
      <c r="L372" s="83" t="s">
        <v>6172</v>
      </c>
      <c r="M372" s="165" t="s">
        <v>162</v>
      </c>
      <c r="O372" s="157" t="s">
        <v>138</v>
      </c>
      <c r="P372" s="157" t="s">
        <v>143</v>
      </c>
      <c r="Q372" s="157" t="s">
        <v>6171</v>
      </c>
      <c r="R372" s="157" t="s">
        <v>144</v>
      </c>
      <c r="W372" s="118">
        <v>81000</v>
      </c>
      <c r="X372" s="162" t="s">
        <v>6238</v>
      </c>
    </row>
    <row r="373" spans="1:24">
      <c r="A373" s="83">
        <v>270</v>
      </c>
      <c r="B373" s="83">
        <v>490</v>
      </c>
      <c r="C373" t="s">
        <v>7943</v>
      </c>
      <c r="D373" s="159">
        <f t="shared" si="10"/>
        <v>1</v>
      </c>
      <c r="E373">
        <v>0</v>
      </c>
      <c r="F373">
        <v>1</v>
      </c>
      <c r="G373" s="162" t="s">
        <v>6181</v>
      </c>
      <c r="H373" s="162" t="s">
        <v>6181</v>
      </c>
      <c r="I373" s="53" t="str">
        <f t="shared" si="11"/>
        <v>0. 1</v>
      </c>
      <c r="J373" s="157" t="s">
        <v>142</v>
      </c>
      <c r="K373" s="157" t="s">
        <v>141</v>
      </c>
      <c r="L373" s="83" t="s">
        <v>6172</v>
      </c>
      <c r="M373" s="165" t="s">
        <v>162</v>
      </c>
      <c r="O373" s="157" t="s">
        <v>138</v>
      </c>
      <c r="P373" s="157" t="s">
        <v>143</v>
      </c>
      <c r="Q373" s="157" t="s">
        <v>6171</v>
      </c>
      <c r="R373" s="157" t="s">
        <v>144</v>
      </c>
      <c r="W373" s="118">
        <v>13500</v>
      </c>
      <c r="X373" s="162" t="s">
        <v>6181</v>
      </c>
    </row>
    <row r="374" spans="1:24">
      <c r="A374" s="83">
        <v>270</v>
      </c>
      <c r="B374" s="83">
        <v>602</v>
      </c>
      <c r="C374" t="s">
        <v>7944</v>
      </c>
      <c r="D374" s="159">
        <f t="shared" si="10"/>
        <v>10</v>
      </c>
      <c r="E374">
        <v>0</v>
      </c>
      <c r="F374">
        <v>10</v>
      </c>
      <c r="G374" s="162" t="s">
        <v>6347</v>
      </c>
      <c r="H374" s="162" t="s">
        <v>6347</v>
      </c>
      <c r="I374" s="53" t="str">
        <f t="shared" si="11"/>
        <v>0. 10</v>
      </c>
      <c r="J374" s="157" t="s">
        <v>142</v>
      </c>
      <c r="K374" s="157" t="s">
        <v>141</v>
      </c>
      <c r="L374" s="83" t="s">
        <v>6172</v>
      </c>
      <c r="M374" s="165" t="s">
        <v>162</v>
      </c>
      <c r="O374" s="157" t="s">
        <v>138</v>
      </c>
      <c r="P374" s="157" t="s">
        <v>143</v>
      </c>
      <c r="Q374" s="157" t="s">
        <v>6171</v>
      </c>
      <c r="R374" s="157" t="s">
        <v>144</v>
      </c>
      <c r="W374" s="118">
        <v>135000</v>
      </c>
      <c r="X374" s="162" t="s">
        <v>6347</v>
      </c>
    </row>
    <row r="375" spans="1:24">
      <c r="A375" s="83">
        <v>270</v>
      </c>
      <c r="B375" s="83">
        <v>109</v>
      </c>
      <c r="C375" t="s">
        <v>7945</v>
      </c>
      <c r="D375" s="159">
        <f t="shared" si="10"/>
        <v>20</v>
      </c>
      <c r="E375">
        <v>0</v>
      </c>
      <c r="F375">
        <v>20</v>
      </c>
      <c r="G375" s="162" t="s">
        <v>6246</v>
      </c>
      <c r="H375" s="162" t="s">
        <v>6246</v>
      </c>
      <c r="I375" s="53" t="str">
        <f t="shared" si="11"/>
        <v>0. 20</v>
      </c>
      <c r="J375" s="157" t="s">
        <v>142</v>
      </c>
      <c r="K375" s="157" t="s">
        <v>141</v>
      </c>
      <c r="L375" s="83" t="s">
        <v>6172</v>
      </c>
      <c r="M375" s="165" t="s">
        <v>162</v>
      </c>
      <c r="O375" s="157" t="s">
        <v>138</v>
      </c>
      <c r="P375" s="157" t="s">
        <v>143</v>
      </c>
      <c r="Q375" s="157" t="s">
        <v>6171</v>
      </c>
      <c r="R375" s="157" t="s">
        <v>144</v>
      </c>
      <c r="W375" s="118">
        <v>270000</v>
      </c>
      <c r="X375" s="162" t="s">
        <v>6246</v>
      </c>
    </row>
    <row r="376" spans="1:24">
      <c r="A376" s="83">
        <v>270</v>
      </c>
      <c r="B376" s="83">
        <v>147</v>
      </c>
      <c r="C376" t="s">
        <v>7861</v>
      </c>
      <c r="D376" s="159">
        <f t="shared" si="10"/>
        <v>10</v>
      </c>
      <c r="E376">
        <v>0</v>
      </c>
      <c r="F376">
        <v>10</v>
      </c>
      <c r="G376" s="162" t="s">
        <v>6347</v>
      </c>
      <c r="H376" s="162" t="s">
        <v>6347</v>
      </c>
      <c r="I376" s="53" t="str">
        <f t="shared" si="11"/>
        <v>0. 10</v>
      </c>
      <c r="J376" s="157" t="s">
        <v>142</v>
      </c>
      <c r="K376" s="157" t="s">
        <v>141</v>
      </c>
      <c r="L376" s="83" t="s">
        <v>6172</v>
      </c>
      <c r="M376" s="165" t="s">
        <v>162</v>
      </c>
      <c r="O376" s="157" t="s">
        <v>138</v>
      </c>
      <c r="P376" s="157" t="s">
        <v>143</v>
      </c>
      <c r="Q376" s="157" t="s">
        <v>6171</v>
      </c>
      <c r="R376" s="157" t="s">
        <v>144</v>
      </c>
      <c r="W376" s="118">
        <v>135000</v>
      </c>
      <c r="X376" s="162" t="s">
        <v>6347</v>
      </c>
    </row>
    <row r="377" spans="1:24">
      <c r="A377" s="83">
        <v>270</v>
      </c>
      <c r="B377" s="83">
        <v>31</v>
      </c>
      <c r="C377" t="s">
        <v>7836</v>
      </c>
      <c r="D377" s="159">
        <f t="shared" si="10"/>
        <v>71</v>
      </c>
      <c r="E377">
        <v>1</v>
      </c>
      <c r="F377">
        <v>31</v>
      </c>
      <c r="G377" s="162" t="s">
        <v>6211</v>
      </c>
      <c r="H377" s="162" t="s">
        <v>6211</v>
      </c>
      <c r="I377" s="53" t="str">
        <f t="shared" si="11"/>
        <v>1. 31</v>
      </c>
      <c r="J377" s="157" t="s">
        <v>142</v>
      </c>
      <c r="K377" s="157" t="s">
        <v>141</v>
      </c>
      <c r="L377" s="83" t="s">
        <v>6172</v>
      </c>
      <c r="M377" s="165" t="s">
        <v>162</v>
      </c>
      <c r="O377" s="157" t="s">
        <v>138</v>
      </c>
      <c r="P377" s="157" t="s">
        <v>143</v>
      </c>
      <c r="Q377" s="157" t="s">
        <v>6171</v>
      </c>
      <c r="R377" s="157" t="s">
        <v>144</v>
      </c>
      <c r="W377" s="118">
        <v>958500</v>
      </c>
      <c r="X377" s="162" t="s">
        <v>6211</v>
      </c>
    </row>
    <row r="378" spans="1:24">
      <c r="A378" s="83">
        <v>272</v>
      </c>
      <c r="B378" s="83">
        <v>364</v>
      </c>
      <c r="C378" t="s">
        <v>6586</v>
      </c>
      <c r="D378" s="159">
        <f t="shared" si="10"/>
        <v>625</v>
      </c>
      <c r="E378">
        <v>15</v>
      </c>
      <c r="F378">
        <v>25</v>
      </c>
      <c r="G378" s="162" t="s">
        <v>6348</v>
      </c>
      <c r="H378" s="162" t="s">
        <v>6348</v>
      </c>
      <c r="I378" s="53" t="str">
        <f t="shared" si="11"/>
        <v>15. 25</v>
      </c>
      <c r="J378" s="157" t="s">
        <v>142</v>
      </c>
      <c r="K378" s="157" t="s">
        <v>141</v>
      </c>
      <c r="L378" s="83" t="s">
        <v>6172</v>
      </c>
      <c r="M378" s="165" t="s">
        <v>162</v>
      </c>
      <c r="O378" s="157" t="s">
        <v>138</v>
      </c>
      <c r="P378" s="157" t="s">
        <v>143</v>
      </c>
      <c r="Q378" s="157" t="s">
        <v>6171</v>
      </c>
      <c r="R378" s="157" t="s">
        <v>144</v>
      </c>
      <c r="W378" s="118">
        <v>8437500</v>
      </c>
      <c r="X378" s="162" t="s">
        <v>6348</v>
      </c>
    </row>
    <row r="379" spans="1:24">
      <c r="A379" s="83">
        <v>272</v>
      </c>
      <c r="B379" s="83">
        <v>365</v>
      </c>
      <c r="C379" t="s">
        <v>7930</v>
      </c>
      <c r="D379" s="159">
        <f t="shared" si="10"/>
        <v>65</v>
      </c>
      <c r="E379">
        <v>1</v>
      </c>
      <c r="F379">
        <v>25</v>
      </c>
      <c r="G379" s="162" t="s">
        <v>6349</v>
      </c>
      <c r="H379" s="162" t="s">
        <v>6349</v>
      </c>
      <c r="I379" s="53" t="str">
        <f t="shared" si="11"/>
        <v>1. 25</v>
      </c>
      <c r="J379" s="157" t="s">
        <v>142</v>
      </c>
      <c r="K379" s="157" t="s">
        <v>141</v>
      </c>
      <c r="L379" s="83" t="s">
        <v>6172</v>
      </c>
      <c r="M379" s="165" t="s">
        <v>162</v>
      </c>
      <c r="O379" s="157" t="s">
        <v>138</v>
      </c>
      <c r="P379" s="157" t="s">
        <v>143</v>
      </c>
      <c r="Q379" s="157" t="s">
        <v>6171</v>
      </c>
      <c r="R379" s="157" t="s">
        <v>144</v>
      </c>
      <c r="W379" s="118">
        <v>877500</v>
      </c>
      <c r="X379" s="162" t="s">
        <v>6349</v>
      </c>
    </row>
    <row r="380" spans="1:24">
      <c r="A380" s="83">
        <v>275</v>
      </c>
      <c r="B380" s="83">
        <v>56</v>
      </c>
      <c r="C380" t="s">
        <v>7850</v>
      </c>
      <c r="D380" s="159">
        <f t="shared" si="10"/>
        <v>95</v>
      </c>
      <c r="E380">
        <v>2</v>
      </c>
      <c r="F380">
        <v>15</v>
      </c>
      <c r="G380" s="162" t="s">
        <v>6350</v>
      </c>
      <c r="H380" s="162" t="s">
        <v>6350</v>
      </c>
      <c r="I380" s="53" t="str">
        <f t="shared" si="11"/>
        <v>2. 15</v>
      </c>
      <c r="J380" s="157" t="s">
        <v>142</v>
      </c>
      <c r="K380" s="157" t="s">
        <v>141</v>
      </c>
      <c r="L380" s="83" t="s">
        <v>6172</v>
      </c>
      <c r="M380" s="165" t="s">
        <v>162</v>
      </c>
      <c r="O380" s="157" t="s">
        <v>138</v>
      </c>
      <c r="P380" s="157" t="s">
        <v>143</v>
      </c>
      <c r="Q380" s="157" t="s">
        <v>6171</v>
      </c>
      <c r="R380" s="157" t="s">
        <v>144</v>
      </c>
      <c r="W380" s="118">
        <v>256500</v>
      </c>
      <c r="X380" s="162" t="s">
        <v>6350</v>
      </c>
    </row>
    <row r="381" spans="1:24">
      <c r="A381" s="83">
        <v>275</v>
      </c>
      <c r="B381" s="83">
        <v>57</v>
      </c>
      <c r="C381" t="s">
        <v>7850</v>
      </c>
      <c r="D381" s="159">
        <f t="shared" si="10"/>
        <v>51</v>
      </c>
      <c r="E381">
        <v>1</v>
      </c>
      <c r="F381">
        <v>11</v>
      </c>
      <c r="G381" s="162" t="s">
        <v>6295</v>
      </c>
      <c r="H381" s="162" t="s">
        <v>6295</v>
      </c>
      <c r="I381" s="53" t="str">
        <f t="shared" si="11"/>
        <v>1. 11</v>
      </c>
      <c r="J381" s="157" t="s">
        <v>142</v>
      </c>
      <c r="K381" s="157" t="s">
        <v>141</v>
      </c>
      <c r="L381" s="83" t="s">
        <v>6172</v>
      </c>
      <c r="M381" s="165" t="s">
        <v>162</v>
      </c>
      <c r="O381" s="157" t="s">
        <v>138</v>
      </c>
      <c r="P381" s="157" t="s">
        <v>143</v>
      </c>
      <c r="Q381" s="157" t="s">
        <v>6171</v>
      </c>
      <c r="R381" s="157" t="s">
        <v>144</v>
      </c>
      <c r="W381" s="118">
        <v>135000</v>
      </c>
      <c r="X381" s="162" t="s">
        <v>6295</v>
      </c>
    </row>
    <row r="382" spans="1:24">
      <c r="A382" s="83">
        <v>275</v>
      </c>
      <c r="B382" s="83">
        <v>116</v>
      </c>
      <c r="C382" t="s">
        <v>7946</v>
      </c>
      <c r="D382" s="159">
        <f t="shared" si="10"/>
        <v>121</v>
      </c>
      <c r="E382">
        <v>3</v>
      </c>
      <c r="F382">
        <v>1</v>
      </c>
      <c r="G382" s="162" t="s">
        <v>6351</v>
      </c>
      <c r="H382" s="162" t="s">
        <v>6351</v>
      </c>
      <c r="I382" s="53" t="str">
        <f t="shared" si="11"/>
        <v>3. 1</v>
      </c>
      <c r="J382" s="157" t="s">
        <v>142</v>
      </c>
      <c r="K382" s="157" t="s">
        <v>141</v>
      </c>
      <c r="L382" s="83" t="s">
        <v>6172</v>
      </c>
      <c r="M382" s="165" t="s">
        <v>162</v>
      </c>
      <c r="O382" s="157" t="s">
        <v>138</v>
      </c>
      <c r="P382" s="157" t="s">
        <v>143</v>
      </c>
      <c r="Q382" s="157" t="s">
        <v>6171</v>
      </c>
      <c r="R382" s="157" t="s">
        <v>144</v>
      </c>
      <c r="W382" s="118">
        <v>324000</v>
      </c>
      <c r="X382" s="162" t="s">
        <v>6351</v>
      </c>
    </row>
    <row r="383" spans="1:24">
      <c r="A383" s="83">
        <v>275</v>
      </c>
      <c r="B383" s="83">
        <v>116</v>
      </c>
      <c r="C383" t="s">
        <v>7946</v>
      </c>
      <c r="D383" s="159">
        <f t="shared" si="10"/>
        <v>121</v>
      </c>
      <c r="E383">
        <v>3</v>
      </c>
      <c r="F383">
        <v>1</v>
      </c>
      <c r="G383" s="162" t="s">
        <v>6351</v>
      </c>
      <c r="H383" s="162" t="s">
        <v>6351</v>
      </c>
      <c r="I383" s="53" t="str">
        <f t="shared" si="11"/>
        <v>3. 1</v>
      </c>
      <c r="J383" s="157" t="s">
        <v>142</v>
      </c>
      <c r="K383" s="157" t="s">
        <v>141</v>
      </c>
      <c r="L383" s="83" t="s">
        <v>6172</v>
      </c>
      <c r="M383" s="165" t="s">
        <v>162</v>
      </c>
      <c r="O383" s="157" t="s">
        <v>138</v>
      </c>
      <c r="P383" s="157" t="s">
        <v>143</v>
      </c>
      <c r="Q383" s="157" t="s">
        <v>6171</v>
      </c>
      <c r="R383" s="157" t="s">
        <v>144</v>
      </c>
      <c r="W383" s="118">
        <v>324000</v>
      </c>
      <c r="X383" s="162" t="s">
        <v>6351</v>
      </c>
    </row>
    <row r="384" spans="1:24">
      <c r="A384" s="83">
        <v>275</v>
      </c>
      <c r="B384" s="83">
        <v>116</v>
      </c>
      <c r="C384" t="s">
        <v>7947</v>
      </c>
      <c r="D384" s="159">
        <f t="shared" si="10"/>
        <v>264</v>
      </c>
      <c r="E384">
        <v>6</v>
      </c>
      <c r="F384">
        <v>24</v>
      </c>
      <c r="G384" s="162" t="s">
        <v>6352</v>
      </c>
      <c r="H384" s="162" t="s">
        <v>6352</v>
      </c>
      <c r="I384" s="53" t="str">
        <f t="shared" si="11"/>
        <v>6. 24</v>
      </c>
      <c r="J384" s="157" t="s">
        <v>142</v>
      </c>
      <c r="K384" s="157" t="s">
        <v>141</v>
      </c>
      <c r="L384" s="83" t="s">
        <v>6172</v>
      </c>
      <c r="M384" s="165" t="s">
        <v>162</v>
      </c>
      <c r="O384" s="157" t="s">
        <v>138</v>
      </c>
      <c r="P384" s="157" t="s">
        <v>143</v>
      </c>
      <c r="Q384" s="157" t="s">
        <v>6171</v>
      </c>
      <c r="R384" s="157" t="s">
        <v>144</v>
      </c>
      <c r="W384" s="118">
        <v>702000</v>
      </c>
      <c r="X384" s="162" t="s">
        <v>6352</v>
      </c>
    </row>
    <row r="385" spans="1:24">
      <c r="A385" s="83">
        <v>275</v>
      </c>
      <c r="B385" s="83">
        <v>305</v>
      </c>
      <c r="C385" t="s">
        <v>7857</v>
      </c>
      <c r="D385" s="159">
        <f t="shared" si="10"/>
        <v>369</v>
      </c>
      <c r="E385">
        <v>9</v>
      </c>
      <c r="F385">
        <v>9</v>
      </c>
      <c r="G385" s="162" t="s">
        <v>6353</v>
      </c>
      <c r="H385" s="162" t="s">
        <v>6353</v>
      </c>
      <c r="I385" s="53" t="str">
        <f t="shared" si="11"/>
        <v>9. 9</v>
      </c>
      <c r="J385" s="157" t="s">
        <v>142</v>
      </c>
      <c r="K385" s="157" t="s">
        <v>141</v>
      </c>
      <c r="L385" s="83" t="s">
        <v>6172</v>
      </c>
      <c r="M385" s="165" t="s">
        <v>162</v>
      </c>
      <c r="O385" s="157" t="s">
        <v>138</v>
      </c>
      <c r="P385" s="157" t="s">
        <v>143</v>
      </c>
      <c r="Q385" s="157" t="s">
        <v>6171</v>
      </c>
      <c r="R385" s="157" t="s">
        <v>144</v>
      </c>
      <c r="W385" s="118">
        <v>985500</v>
      </c>
      <c r="X385" s="162" t="s">
        <v>6353</v>
      </c>
    </row>
    <row r="386" spans="1:24">
      <c r="A386" s="83">
        <v>275</v>
      </c>
      <c r="B386" s="83">
        <v>307</v>
      </c>
      <c r="C386" t="s">
        <v>7857</v>
      </c>
      <c r="D386" s="159">
        <f t="shared" si="10"/>
        <v>282</v>
      </c>
      <c r="E386">
        <v>7</v>
      </c>
      <c r="F386">
        <v>2</v>
      </c>
      <c r="G386" s="162" t="s">
        <v>6354</v>
      </c>
      <c r="H386" s="162" t="s">
        <v>6354</v>
      </c>
      <c r="I386" s="53" t="str">
        <f t="shared" si="11"/>
        <v>7. 2</v>
      </c>
      <c r="J386" s="157" t="s">
        <v>142</v>
      </c>
      <c r="K386" s="157" t="s">
        <v>141</v>
      </c>
      <c r="L386" s="83" t="s">
        <v>6172</v>
      </c>
      <c r="M386" s="165" t="s">
        <v>162</v>
      </c>
      <c r="O386" s="157" t="s">
        <v>138</v>
      </c>
      <c r="P386" s="157" t="s">
        <v>143</v>
      </c>
      <c r="Q386" s="157" t="s">
        <v>6171</v>
      </c>
      <c r="R386" s="157" t="s">
        <v>144</v>
      </c>
      <c r="W386" s="118">
        <v>756000</v>
      </c>
      <c r="X386" s="162" t="s">
        <v>6354</v>
      </c>
    </row>
    <row r="387" spans="1:24">
      <c r="A387" s="83">
        <v>275</v>
      </c>
      <c r="B387" s="83">
        <v>319</v>
      </c>
      <c r="C387" t="s">
        <v>7836</v>
      </c>
      <c r="D387" s="159">
        <f t="shared" ref="D387:D450" si="12">E387*40+F387</f>
        <v>284</v>
      </c>
      <c r="E387">
        <v>7</v>
      </c>
      <c r="F387">
        <v>4</v>
      </c>
      <c r="G387" s="162" t="s">
        <v>6355</v>
      </c>
      <c r="H387" s="162" t="s">
        <v>6355</v>
      </c>
      <c r="I387" s="53" t="str">
        <f t="shared" ref="I387:I450" si="13">H387</f>
        <v>7. 4</v>
      </c>
      <c r="J387" s="157" t="s">
        <v>142</v>
      </c>
      <c r="K387" s="157" t="s">
        <v>141</v>
      </c>
      <c r="L387" s="83" t="s">
        <v>6172</v>
      </c>
      <c r="M387" s="165" t="s">
        <v>162</v>
      </c>
      <c r="O387" s="157" t="s">
        <v>138</v>
      </c>
      <c r="P387" s="157" t="s">
        <v>143</v>
      </c>
      <c r="Q387" s="157" t="s">
        <v>6171</v>
      </c>
      <c r="R387" s="157" t="s">
        <v>144</v>
      </c>
      <c r="W387" s="118">
        <v>756000</v>
      </c>
      <c r="X387" s="162" t="s">
        <v>6355</v>
      </c>
    </row>
    <row r="388" spans="1:24">
      <c r="A388" s="83">
        <v>275</v>
      </c>
      <c r="B388" s="83">
        <v>346</v>
      </c>
      <c r="C388" t="s">
        <v>7836</v>
      </c>
      <c r="D388" s="159">
        <f t="shared" si="12"/>
        <v>125</v>
      </c>
      <c r="E388">
        <v>3</v>
      </c>
      <c r="F388">
        <v>5</v>
      </c>
      <c r="G388" s="162" t="s">
        <v>6186</v>
      </c>
      <c r="H388" s="162" t="s">
        <v>6186</v>
      </c>
      <c r="I388" s="53" t="str">
        <f t="shared" si="13"/>
        <v>3. 5</v>
      </c>
      <c r="J388" s="157" t="s">
        <v>142</v>
      </c>
      <c r="K388" s="157" t="s">
        <v>141</v>
      </c>
      <c r="L388" s="83" t="s">
        <v>6172</v>
      </c>
      <c r="M388" s="165" t="s">
        <v>162</v>
      </c>
      <c r="O388" s="157" t="s">
        <v>138</v>
      </c>
      <c r="P388" s="157" t="s">
        <v>143</v>
      </c>
      <c r="Q388" s="157" t="s">
        <v>6171</v>
      </c>
      <c r="R388" s="157" t="s">
        <v>144</v>
      </c>
      <c r="W388" s="118">
        <v>337500</v>
      </c>
      <c r="X388" s="162" t="s">
        <v>6186</v>
      </c>
    </row>
    <row r="389" spans="1:24">
      <c r="A389" s="83">
        <v>275</v>
      </c>
      <c r="B389" s="83">
        <v>318</v>
      </c>
      <c r="C389" t="s">
        <v>6586</v>
      </c>
      <c r="D389" s="159">
        <f t="shared" si="12"/>
        <v>108</v>
      </c>
      <c r="E389">
        <v>2</v>
      </c>
      <c r="F389">
        <v>28</v>
      </c>
      <c r="G389" s="162" t="s">
        <v>6356</v>
      </c>
      <c r="H389" s="162" t="s">
        <v>6356</v>
      </c>
      <c r="I389" s="53" t="str">
        <f t="shared" si="13"/>
        <v>2. 28</v>
      </c>
      <c r="J389" s="157" t="s">
        <v>142</v>
      </c>
      <c r="K389" s="157" t="s">
        <v>141</v>
      </c>
      <c r="L389" s="83" t="s">
        <v>6172</v>
      </c>
      <c r="M389" s="165" t="s">
        <v>162</v>
      </c>
      <c r="O389" s="157" t="s">
        <v>138</v>
      </c>
      <c r="P389" s="157" t="s">
        <v>143</v>
      </c>
      <c r="Q389" s="157" t="s">
        <v>6171</v>
      </c>
      <c r="R389" s="157" t="s">
        <v>144</v>
      </c>
      <c r="W389" s="118">
        <v>283500</v>
      </c>
      <c r="X389" s="162" t="s">
        <v>6356</v>
      </c>
    </row>
    <row r="390" spans="1:24">
      <c r="A390" s="83">
        <v>275</v>
      </c>
      <c r="B390" s="83">
        <v>320</v>
      </c>
      <c r="C390" t="s">
        <v>6586</v>
      </c>
      <c r="D390" s="159">
        <f t="shared" si="12"/>
        <v>96</v>
      </c>
      <c r="E390">
        <v>2</v>
      </c>
      <c r="F390">
        <v>16</v>
      </c>
      <c r="G390" s="162" t="s">
        <v>6357</v>
      </c>
      <c r="H390" s="162" t="s">
        <v>6357</v>
      </c>
      <c r="I390" s="53" t="str">
        <f t="shared" si="13"/>
        <v>2. 16</v>
      </c>
      <c r="J390" s="157" t="s">
        <v>142</v>
      </c>
      <c r="K390" s="157" t="s">
        <v>141</v>
      </c>
      <c r="L390" s="83" t="s">
        <v>6172</v>
      </c>
      <c r="M390" s="165" t="s">
        <v>162</v>
      </c>
      <c r="O390" s="157" t="s">
        <v>138</v>
      </c>
      <c r="P390" s="157" t="s">
        <v>143</v>
      </c>
      <c r="Q390" s="157" t="s">
        <v>6171</v>
      </c>
      <c r="R390" s="157" t="s">
        <v>144</v>
      </c>
      <c r="W390" s="118">
        <v>256500</v>
      </c>
      <c r="X390" s="162" t="s">
        <v>6357</v>
      </c>
    </row>
    <row r="391" spans="1:24">
      <c r="A391" s="83">
        <v>277</v>
      </c>
      <c r="B391" s="83">
        <v>123</v>
      </c>
      <c r="C391" t="s">
        <v>6586</v>
      </c>
      <c r="D391" s="159">
        <f t="shared" si="12"/>
        <v>89</v>
      </c>
      <c r="E391">
        <v>2</v>
      </c>
      <c r="F391">
        <v>9</v>
      </c>
      <c r="G391" s="162" t="s">
        <v>6270</v>
      </c>
      <c r="H391" s="162" t="s">
        <v>6270</v>
      </c>
      <c r="I391" s="53" t="str">
        <f t="shared" si="13"/>
        <v>2. 9</v>
      </c>
      <c r="J391" s="157" t="s">
        <v>142</v>
      </c>
      <c r="K391" s="157" t="s">
        <v>141</v>
      </c>
      <c r="L391" s="83" t="s">
        <v>6172</v>
      </c>
      <c r="M391" s="165" t="s">
        <v>6538</v>
      </c>
      <c r="O391" s="157" t="s">
        <v>138</v>
      </c>
      <c r="P391" s="157" t="s">
        <v>143</v>
      </c>
      <c r="Q391" s="157" t="s">
        <v>6171</v>
      </c>
      <c r="R391" s="157" t="s">
        <v>144</v>
      </c>
      <c r="W391" s="118">
        <v>1485000</v>
      </c>
      <c r="X391" s="162" t="s">
        <v>6270</v>
      </c>
    </row>
    <row r="392" spans="1:24">
      <c r="A392" s="83">
        <v>277</v>
      </c>
      <c r="B392" s="83">
        <v>134</v>
      </c>
      <c r="C392" t="s">
        <v>6579</v>
      </c>
      <c r="D392" s="159">
        <f t="shared" si="12"/>
        <v>21</v>
      </c>
      <c r="E392">
        <v>0</v>
      </c>
      <c r="F392">
        <v>21</v>
      </c>
      <c r="G392" s="162" t="s">
        <v>6189</v>
      </c>
      <c r="H392" s="162" t="s">
        <v>6189</v>
      </c>
      <c r="I392" s="53" t="str">
        <f t="shared" si="13"/>
        <v>0. 21</v>
      </c>
      <c r="J392" s="157" t="s">
        <v>142</v>
      </c>
      <c r="K392" s="157" t="s">
        <v>141</v>
      </c>
      <c r="L392" s="83" t="s">
        <v>6172</v>
      </c>
      <c r="M392" s="165" t="s">
        <v>6538</v>
      </c>
      <c r="O392" s="157" t="s">
        <v>138</v>
      </c>
      <c r="P392" s="157" t="s">
        <v>143</v>
      </c>
      <c r="Q392" s="157" t="s">
        <v>6171</v>
      </c>
      <c r="R392" s="157" t="s">
        <v>144</v>
      </c>
      <c r="W392" s="118">
        <v>0</v>
      </c>
      <c r="X392" s="162" t="s">
        <v>6189</v>
      </c>
    </row>
    <row r="393" spans="1:24">
      <c r="A393" s="83">
        <v>278</v>
      </c>
      <c r="B393" s="83">
        <v>57</v>
      </c>
      <c r="C393" t="s">
        <v>6648</v>
      </c>
      <c r="D393" s="159">
        <f t="shared" si="12"/>
        <v>318</v>
      </c>
      <c r="E393">
        <v>7</v>
      </c>
      <c r="F393">
        <v>38</v>
      </c>
      <c r="G393" s="162" t="s">
        <v>6358</v>
      </c>
      <c r="H393" s="162" t="s">
        <v>6358</v>
      </c>
      <c r="I393" s="53" t="str">
        <f t="shared" si="13"/>
        <v>7. 38</v>
      </c>
      <c r="J393" s="157" t="s">
        <v>142</v>
      </c>
      <c r="K393" s="157" t="s">
        <v>141</v>
      </c>
      <c r="L393" s="83" t="s">
        <v>6172</v>
      </c>
      <c r="M393" s="165" t="s">
        <v>6538</v>
      </c>
      <c r="O393" s="157" t="s">
        <v>138</v>
      </c>
      <c r="P393" s="157" t="s">
        <v>143</v>
      </c>
      <c r="Q393" s="157" t="s">
        <v>6171</v>
      </c>
      <c r="R393" s="157" t="s">
        <v>144</v>
      </c>
      <c r="W393" s="118">
        <v>3037500</v>
      </c>
      <c r="X393" s="162" t="s">
        <v>6358</v>
      </c>
    </row>
    <row r="394" spans="1:24">
      <c r="A394" s="83">
        <v>278</v>
      </c>
      <c r="B394" s="83">
        <v>53</v>
      </c>
      <c r="C394" t="s">
        <v>6648</v>
      </c>
      <c r="D394" s="159">
        <f t="shared" si="12"/>
        <v>17</v>
      </c>
      <c r="E394">
        <v>0</v>
      </c>
      <c r="F394">
        <v>17</v>
      </c>
      <c r="G394" s="162" t="s">
        <v>6191</v>
      </c>
      <c r="H394" s="162" t="s">
        <v>6191</v>
      </c>
      <c r="I394" s="53" t="str">
        <f t="shared" si="13"/>
        <v>0. 17</v>
      </c>
      <c r="J394" s="157" t="s">
        <v>142</v>
      </c>
      <c r="K394" s="157" t="s">
        <v>141</v>
      </c>
      <c r="L394" s="83" t="s">
        <v>6172</v>
      </c>
      <c r="M394" s="165" t="s">
        <v>6538</v>
      </c>
      <c r="O394" s="157" t="s">
        <v>138</v>
      </c>
      <c r="P394" s="157" t="s">
        <v>143</v>
      </c>
      <c r="Q394" s="157" t="s">
        <v>6171</v>
      </c>
      <c r="R394" s="157" t="s">
        <v>144</v>
      </c>
      <c r="W394" s="118">
        <v>0</v>
      </c>
      <c r="X394" s="162" t="s">
        <v>6191</v>
      </c>
    </row>
    <row r="395" spans="1:24">
      <c r="A395" s="83">
        <v>278</v>
      </c>
      <c r="B395" s="83">
        <v>53</v>
      </c>
      <c r="C395" t="s">
        <v>7857</v>
      </c>
      <c r="D395" s="159">
        <f t="shared" si="12"/>
        <v>25</v>
      </c>
      <c r="E395">
        <v>0</v>
      </c>
      <c r="F395">
        <v>25</v>
      </c>
      <c r="G395" s="162" t="s">
        <v>6177</v>
      </c>
      <c r="H395" s="162" t="s">
        <v>6177</v>
      </c>
      <c r="I395" s="53" t="str">
        <f t="shared" si="13"/>
        <v>0. 25</v>
      </c>
      <c r="J395" s="157" t="s">
        <v>142</v>
      </c>
      <c r="K395" s="157" t="s">
        <v>141</v>
      </c>
      <c r="L395" s="83" t="s">
        <v>6172</v>
      </c>
      <c r="M395" s="165" t="s">
        <v>6538</v>
      </c>
      <c r="O395" s="157" t="s">
        <v>138</v>
      </c>
      <c r="P395" s="157" t="s">
        <v>143</v>
      </c>
      <c r="Q395" s="157" t="s">
        <v>6171</v>
      </c>
      <c r="R395" s="157" t="s">
        <v>144</v>
      </c>
      <c r="W395" s="118">
        <v>0</v>
      </c>
      <c r="X395" s="162" t="s">
        <v>6177</v>
      </c>
    </row>
    <row r="396" spans="1:24">
      <c r="A396" s="83">
        <v>278</v>
      </c>
      <c r="B396" s="83">
        <v>74</v>
      </c>
      <c r="C396" t="s">
        <v>7836</v>
      </c>
      <c r="D396" s="159">
        <f t="shared" si="12"/>
        <v>30</v>
      </c>
      <c r="E396">
        <v>0</v>
      </c>
      <c r="F396">
        <v>30</v>
      </c>
      <c r="G396" s="162" t="s">
        <v>6324</v>
      </c>
      <c r="H396" s="162" t="s">
        <v>6324</v>
      </c>
      <c r="I396" s="53" t="str">
        <f t="shared" si="13"/>
        <v>0. 30</v>
      </c>
      <c r="J396" s="157" t="s">
        <v>142</v>
      </c>
      <c r="K396" s="157" t="s">
        <v>141</v>
      </c>
      <c r="L396" s="83" t="s">
        <v>6172</v>
      </c>
      <c r="M396" s="165" t="s">
        <v>6538</v>
      </c>
      <c r="O396" s="157" t="s">
        <v>138</v>
      </c>
      <c r="P396" s="157" t="s">
        <v>143</v>
      </c>
      <c r="Q396" s="157" t="s">
        <v>6171</v>
      </c>
      <c r="R396" s="157" t="s">
        <v>144</v>
      </c>
      <c r="W396" s="118">
        <v>0</v>
      </c>
      <c r="X396" s="162" t="s">
        <v>6324</v>
      </c>
    </row>
    <row r="397" spans="1:24">
      <c r="A397" s="83">
        <v>278</v>
      </c>
      <c r="B397" s="83">
        <v>75</v>
      </c>
      <c r="C397" t="s">
        <v>7931</v>
      </c>
      <c r="D397" s="159">
        <f t="shared" si="12"/>
        <v>30</v>
      </c>
      <c r="E397">
        <v>0</v>
      </c>
      <c r="F397">
        <v>30</v>
      </c>
      <c r="G397" s="162" t="s">
        <v>6324</v>
      </c>
      <c r="H397" s="162" t="s">
        <v>6324</v>
      </c>
      <c r="I397" s="53" t="str">
        <f t="shared" si="13"/>
        <v>0. 30</v>
      </c>
      <c r="J397" s="157" t="s">
        <v>142</v>
      </c>
      <c r="K397" s="157" t="s">
        <v>141</v>
      </c>
      <c r="L397" s="83" t="s">
        <v>6172</v>
      </c>
      <c r="M397" s="165" t="s">
        <v>6538</v>
      </c>
      <c r="O397" s="157" t="s">
        <v>138</v>
      </c>
      <c r="P397" s="157" t="s">
        <v>143</v>
      </c>
      <c r="Q397" s="157" t="s">
        <v>6171</v>
      </c>
      <c r="R397" s="157" t="s">
        <v>144</v>
      </c>
      <c r="W397" s="118">
        <v>0</v>
      </c>
      <c r="X397" s="162" t="s">
        <v>6324</v>
      </c>
    </row>
    <row r="398" spans="1:24">
      <c r="A398" s="83">
        <v>278</v>
      </c>
      <c r="B398" s="83">
        <v>75</v>
      </c>
      <c r="C398" t="s">
        <v>7883</v>
      </c>
      <c r="D398" s="159">
        <f t="shared" si="12"/>
        <v>30</v>
      </c>
      <c r="E398">
        <v>0</v>
      </c>
      <c r="F398">
        <v>30</v>
      </c>
      <c r="G398" s="162" t="s">
        <v>6324</v>
      </c>
      <c r="H398" s="162" t="s">
        <v>6324</v>
      </c>
      <c r="I398" s="53" t="str">
        <f t="shared" si="13"/>
        <v>0. 30</v>
      </c>
      <c r="J398" s="157" t="s">
        <v>142</v>
      </c>
      <c r="K398" s="157" t="s">
        <v>141</v>
      </c>
      <c r="L398" s="83" t="s">
        <v>6172</v>
      </c>
      <c r="M398" s="165" t="s">
        <v>6538</v>
      </c>
      <c r="O398" s="157" t="s">
        <v>138</v>
      </c>
      <c r="P398" s="157" t="s">
        <v>143</v>
      </c>
      <c r="Q398" s="157" t="s">
        <v>6171</v>
      </c>
      <c r="R398" s="157" t="s">
        <v>144</v>
      </c>
      <c r="W398" s="118">
        <v>0</v>
      </c>
      <c r="X398" s="162" t="s">
        <v>6324</v>
      </c>
    </row>
    <row r="399" spans="1:24">
      <c r="A399" s="83">
        <v>278</v>
      </c>
      <c r="B399" s="83">
        <v>44</v>
      </c>
      <c r="C399" t="s">
        <v>6579</v>
      </c>
      <c r="D399" s="159">
        <f t="shared" si="12"/>
        <v>88</v>
      </c>
      <c r="E399">
        <v>2</v>
      </c>
      <c r="F399">
        <v>8</v>
      </c>
      <c r="G399" s="162" t="s">
        <v>6359</v>
      </c>
      <c r="H399" s="162" t="s">
        <v>6359</v>
      </c>
      <c r="I399" s="53" t="str">
        <f t="shared" si="13"/>
        <v>2. 8</v>
      </c>
      <c r="J399" s="157" t="s">
        <v>142</v>
      </c>
      <c r="K399" s="157" t="s">
        <v>141</v>
      </c>
      <c r="L399" s="83" t="s">
        <v>6172</v>
      </c>
      <c r="M399" s="165" t="s">
        <v>6538</v>
      </c>
      <c r="O399" s="157" t="s">
        <v>138</v>
      </c>
      <c r="P399" s="157" t="s">
        <v>143</v>
      </c>
      <c r="Q399" s="157" t="s">
        <v>6171</v>
      </c>
      <c r="R399" s="157" t="s">
        <v>144</v>
      </c>
      <c r="W399" s="118">
        <v>0</v>
      </c>
      <c r="X399" s="162" t="s">
        <v>6359</v>
      </c>
    </row>
    <row r="400" spans="1:24">
      <c r="A400" s="83">
        <v>280</v>
      </c>
      <c r="B400" s="83">
        <v>244</v>
      </c>
      <c r="C400" t="s">
        <v>7857</v>
      </c>
      <c r="D400" s="159">
        <f t="shared" si="12"/>
        <v>375</v>
      </c>
      <c r="E400">
        <v>9</v>
      </c>
      <c r="F400">
        <v>15</v>
      </c>
      <c r="G400" s="162" t="s">
        <v>6360</v>
      </c>
      <c r="H400" s="162" t="s">
        <v>6360</v>
      </c>
      <c r="I400" s="53" t="str">
        <f t="shared" si="13"/>
        <v>9. 15</v>
      </c>
      <c r="J400" s="157" t="s">
        <v>142</v>
      </c>
      <c r="K400" s="157" t="s">
        <v>141</v>
      </c>
      <c r="L400" s="83" t="s">
        <v>6172</v>
      </c>
      <c r="M400" s="165" t="s">
        <v>162</v>
      </c>
      <c r="O400" s="157" t="s">
        <v>138</v>
      </c>
      <c r="P400" s="157" t="s">
        <v>143</v>
      </c>
      <c r="Q400" s="157" t="s">
        <v>6171</v>
      </c>
      <c r="R400" s="157" t="s">
        <v>144</v>
      </c>
      <c r="W400" s="118">
        <v>5062500</v>
      </c>
      <c r="X400" s="162" t="s">
        <v>6360</v>
      </c>
    </row>
    <row r="401" spans="1:24">
      <c r="A401" s="83">
        <v>281</v>
      </c>
      <c r="B401" s="83">
        <v>191</v>
      </c>
      <c r="C401" t="s">
        <v>6586</v>
      </c>
      <c r="D401" s="159">
        <f t="shared" si="12"/>
        <v>323</v>
      </c>
      <c r="E401">
        <v>8</v>
      </c>
      <c r="F401">
        <v>3</v>
      </c>
      <c r="G401" s="162" t="s">
        <v>6361</v>
      </c>
      <c r="H401" s="162" t="s">
        <v>6361</v>
      </c>
      <c r="I401" s="53" t="str">
        <f t="shared" si="13"/>
        <v>8. 3</v>
      </c>
      <c r="J401" s="157" t="s">
        <v>142</v>
      </c>
      <c r="K401" s="157" t="s">
        <v>141</v>
      </c>
      <c r="L401" s="83" t="s">
        <v>6172</v>
      </c>
      <c r="M401" s="165" t="s">
        <v>162</v>
      </c>
      <c r="O401" s="157" t="s">
        <v>138</v>
      </c>
      <c r="P401" s="157" t="s">
        <v>143</v>
      </c>
      <c r="Q401" s="157" t="s">
        <v>6171</v>
      </c>
      <c r="R401" s="157" t="s">
        <v>144</v>
      </c>
      <c r="W401" s="118">
        <v>715500</v>
      </c>
      <c r="X401" s="162" t="s">
        <v>6361</v>
      </c>
    </row>
    <row r="402" spans="1:24">
      <c r="A402" s="83">
        <v>281</v>
      </c>
      <c r="B402" s="83">
        <v>67</v>
      </c>
      <c r="C402" t="s">
        <v>7866</v>
      </c>
      <c r="D402" s="159">
        <f t="shared" si="12"/>
        <v>161</v>
      </c>
      <c r="E402">
        <v>4</v>
      </c>
      <c r="F402">
        <v>1</v>
      </c>
      <c r="G402" s="162" t="s">
        <v>6362</v>
      </c>
      <c r="H402" s="162" t="s">
        <v>6362</v>
      </c>
      <c r="I402" s="53" t="str">
        <f t="shared" si="13"/>
        <v>4. 1</v>
      </c>
      <c r="J402" s="157" t="s">
        <v>142</v>
      </c>
      <c r="K402" s="157" t="s">
        <v>141</v>
      </c>
      <c r="L402" s="83" t="s">
        <v>6172</v>
      </c>
      <c r="M402" s="165" t="s">
        <v>5499</v>
      </c>
      <c r="O402" s="157" t="s">
        <v>138</v>
      </c>
      <c r="P402" s="157" t="s">
        <v>143</v>
      </c>
      <c r="Q402" s="157" t="s">
        <v>6171</v>
      </c>
      <c r="R402" s="157" t="s">
        <v>144</v>
      </c>
      <c r="W402" s="118">
        <v>0</v>
      </c>
      <c r="X402" s="162" t="s">
        <v>6362</v>
      </c>
    </row>
    <row r="403" spans="1:24">
      <c r="A403" s="83">
        <v>283</v>
      </c>
      <c r="B403" s="83">
        <v>191</v>
      </c>
      <c r="C403" t="s">
        <v>6586</v>
      </c>
      <c r="D403" s="159">
        <f t="shared" si="12"/>
        <v>323</v>
      </c>
      <c r="E403">
        <v>8</v>
      </c>
      <c r="F403">
        <v>3</v>
      </c>
      <c r="G403" s="162" t="s">
        <v>6361</v>
      </c>
      <c r="H403" s="162" t="s">
        <v>6361</v>
      </c>
      <c r="I403" s="53" t="str">
        <f t="shared" si="13"/>
        <v>8. 3</v>
      </c>
      <c r="J403" s="157" t="s">
        <v>142</v>
      </c>
      <c r="K403" s="157" t="s">
        <v>141</v>
      </c>
      <c r="L403" s="83" t="s">
        <v>6172</v>
      </c>
      <c r="M403" s="165" t="s">
        <v>162</v>
      </c>
      <c r="O403" s="157" t="s">
        <v>138</v>
      </c>
      <c r="P403" s="157" t="s">
        <v>143</v>
      </c>
      <c r="Q403" s="157" t="s">
        <v>6171</v>
      </c>
      <c r="R403" s="157" t="s">
        <v>144</v>
      </c>
      <c r="W403" s="118">
        <v>715500</v>
      </c>
      <c r="X403" s="162" t="s">
        <v>6361</v>
      </c>
    </row>
    <row r="404" spans="1:24">
      <c r="A404" s="83">
        <v>283</v>
      </c>
      <c r="B404" s="83">
        <v>754</v>
      </c>
      <c r="C404" t="s">
        <v>7852</v>
      </c>
      <c r="D404" s="159">
        <f t="shared" si="12"/>
        <v>36</v>
      </c>
      <c r="E404">
        <v>0</v>
      </c>
      <c r="F404">
        <v>36</v>
      </c>
      <c r="G404" s="162" t="s">
        <v>6174</v>
      </c>
      <c r="H404" s="162" t="s">
        <v>6174</v>
      </c>
      <c r="I404" s="53" t="str">
        <f t="shared" si="13"/>
        <v>0. 36</v>
      </c>
      <c r="J404" s="157" t="s">
        <v>142</v>
      </c>
      <c r="K404" s="157" t="s">
        <v>141</v>
      </c>
      <c r="L404" s="83" t="s">
        <v>6172</v>
      </c>
      <c r="M404" s="165" t="s">
        <v>6540</v>
      </c>
      <c r="O404" s="157" t="s">
        <v>138</v>
      </c>
      <c r="P404" s="157" t="s">
        <v>143</v>
      </c>
      <c r="Q404" s="157" t="s">
        <v>6171</v>
      </c>
      <c r="R404" s="157" t="s">
        <v>144</v>
      </c>
      <c r="W404" s="118">
        <v>0</v>
      </c>
      <c r="X404" s="162" t="s">
        <v>6174</v>
      </c>
    </row>
    <row r="405" spans="1:24">
      <c r="A405" s="83">
        <v>283</v>
      </c>
      <c r="B405" s="83">
        <v>67</v>
      </c>
      <c r="C405" t="s">
        <v>7948</v>
      </c>
      <c r="D405" s="159">
        <f t="shared" si="12"/>
        <v>84</v>
      </c>
      <c r="E405">
        <v>2</v>
      </c>
      <c r="F405">
        <v>4</v>
      </c>
      <c r="G405" s="162" t="s">
        <v>6273</v>
      </c>
      <c r="H405" s="162" t="s">
        <v>6273</v>
      </c>
      <c r="I405" s="53" t="str">
        <f t="shared" si="13"/>
        <v>2. 4</v>
      </c>
      <c r="J405" s="157" t="s">
        <v>142</v>
      </c>
      <c r="K405" s="157" t="s">
        <v>141</v>
      </c>
      <c r="L405" s="83" t="s">
        <v>6172</v>
      </c>
      <c r="M405" s="165" t="s">
        <v>5499</v>
      </c>
      <c r="O405" s="157" t="s">
        <v>138</v>
      </c>
      <c r="P405" s="157" t="s">
        <v>143</v>
      </c>
      <c r="Q405" s="157" t="s">
        <v>6171</v>
      </c>
      <c r="R405" s="157" t="s">
        <v>144</v>
      </c>
      <c r="W405" s="118">
        <v>0</v>
      </c>
      <c r="X405" s="162" t="s">
        <v>6273</v>
      </c>
    </row>
    <row r="406" spans="1:24">
      <c r="A406" s="83">
        <v>283</v>
      </c>
      <c r="B406" s="83">
        <v>67</v>
      </c>
      <c r="C406" t="s">
        <v>7859</v>
      </c>
      <c r="D406" s="159">
        <f t="shared" si="12"/>
        <v>53</v>
      </c>
      <c r="E406">
        <v>1</v>
      </c>
      <c r="F406">
        <v>13</v>
      </c>
      <c r="G406" s="162" t="s">
        <v>6309</v>
      </c>
      <c r="H406" s="162" t="s">
        <v>6309</v>
      </c>
      <c r="I406" s="53" t="str">
        <f t="shared" si="13"/>
        <v>1. 13</v>
      </c>
      <c r="J406" s="157" t="s">
        <v>142</v>
      </c>
      <c r="K406" s="157" t="s">
        <v>141</v>
      </c>
      <c r="L406" s="83" t="s">
        <v>6172</v>
      </c>
      <c r="M406" s="165" t="s">
        <v>5499</v>
      </c>
      <c r="O406" s="157" t="s">
        <v>138</v>
      </c>
      <c r="P406" s="157" t="s">
        <v>143</v>
      </c>
      <c r="Q406" s="157" t="s">
        <v>6171</v>
      </c>
      <c r="R406" s="157" t="s">
        <v>144</v>
      </c>
      <c r="W406" s="118">
        <v>0</v>
      </c>
      <c r="X406" s="162" t="s">
        <v>6309</v>
      </c>
    </row>
    <row r="407" spans="1:24">
      <c r="A407" s="83">
        <v>283</v>
      </c>
      <c r="B407" s="83">
        <v>191</v>
      </c>
      <c r="C407" t="s">
        <v>7865</v>
      </c>
      <c r="D407" s="159">
        <f t="shared" si="12"/>
        <v>45</v>
      </c>
      <c r="E407">
        <v>1</v>
      </c>
      <c r="F407">
        <v>5</v>
      </c>
      <c r="G407" s="162" t="s">
        <v>6256</v>
      </c>
      <c r="H407" s="162" t="s">
        <v>6256</v>
      </c>
      <c r="I407" s="53" t="str">
        <f t="shared" si="13"/>
        <v>1. 5</v>
      </c>
      <c r="J407" s="157" t="s">
        <v>142</v>
      </c>
      <c r="K407" s="157" t="s">
        <v>141</v>
      </c>
      <c r="L407" s="83" t="s">
        <v>6172</v>
      </c>
      <c r="M407" s="165" t="s">
        <v>162</v>
      </c>
      <c r="O407" s="157" t="s">
        <v>138</v>
      </c>
      <c r="P407" s="157" t="s">
        <v>143</v>
      </c>
      <c r="Q407" s="157" t="s">
        <v>6171</v>
      </c>
      <c r="R407" s="157" t="s">
        <v>144</v>
      </c>
      <c r="W407" s="118">
        <v>607500</v>
      </c>
      <c r="X407" s="162" t="s">
        <v>6256</v>
      </c>
    </row>
    <row r="408" spans="1:24">
      <c r="A408" s="83">
        <v>289</v>
      </c>
      <c r="B408" s="83">
        <v>275</v>
      </c>
      <c r="C408" t="s">
        <v>7857</v>
      </c>
      <c r="D408" s="159">
        <f t="shared" si="12"/>
        <v>65</v>
      </c>
      <c r="E408">
        <v>1</v>
      </c>
      <c r="F408">
        <v>25</v>
      </c>
      <c r="G408" s="162" t="s">
        <v>6349</v>
      </c>
      <c r="H408" s="162" t="s">
        <v>6349</v>
      </c>
      <c r="I408" s="53" t="str">
        <f t="shared" si="13"/>
        <v>1. 25</v>
      </c>
      <c r="J408" s="157" t="s">
        <v>142</v>
      </c>
      <c r="K408" s="157" t="s">
        <v>141</v>
      </c>
      <c r="L408" s="83" t="s">
        <v>6172</v>
      </c>
      <c r="M408" s="165" t="s">
        <v>6540</v>
      </c>
      <c r="O408" s="157" t="s">
        <v>138</v>
      </c>
      <c r="P408" s="157" t="s">
        <v>143</v>
      </c>
      <c r="Q408" s="157" t="s">
        <v>6171</v>
      </c>
      <c r="R408" s="157" t="s">
        <v>144</v>
      </c>
      <c r="W408" s="118">
        <v>1080000</v>
      </c>
      <c r="X408" s="162" t="s">
        <v>6349</v>
      </c>
    </row>
    <row r="409" spans="1:24">
      <c r="A409" s="83">
        <v>289</v>
      </c>
      <c r="B409" s="83">
        <v>274</v>
      </c>
      <c r="C409" t="s">
        <v>7857</v>
      </c>
      <c r="D409" s="159">
        <f t="shared" si="12"/>
        <v>7</v>
      </c>
      <c r="E409">
        <v>0</v>
      </c>
      <c r="F409">
        <v>7</v>
      </c>
      <c r="G409" s="162" t="s">
        <v>6300</v>
      </c>
      <c r="H409" s="162" t="s">
        <v>6300</v>
      </c>
      <c r="I409" s="53" t="str">
        <f t="shared" si="13"/>
        <v>0. 7</v>
      </c>
      <c r="J409" s="157" t="s">
        <v>142</v>
      </c>
      <c r="K409" s="157" t="s">
        <v>141</v>
      </c>
      <c r="L409" s="83" t="s">
        <v>6172</v>
      </c>
      <c r="M409" s="165" t="s">
        <v>6540</v>
      </c>
      <c r="O409" s="157" t="s">
        <v>138</v>
      </c>
      <c r="P409" s="157" t="s">
        <v>143</v>
      </c>
      <c r="Q409" s="157" t="s">
        <v>6171</v>
      </c>
      <c r="R409" s="157" t="s">
        <v>144</v>
      </c>
      <c r="W409" s="118">
        <v>94500</v>
      </c>
      <c r="X409" s="162" t="s">
        <v>6300</v>
      </c>
    </row>
    <row r="410" spans="1:24">
      <c r="A410" s="83">
        <v>289</v>
      </c>
      <c r="B410" s="83">
        <v>273</v>
      </c>
      <c r="C410" t="s">
        <v>6586</v>
      </c>
      <c r="D410" s="159">
        <f t="shared" si="12"/>
        <v>43</v>
      </c>
      <c r="E410">
        <v>1</v>
      </c>
      <c r="F410">
        <v>3</v>
      </c>
      <c r="G410" s="162" t="s">
        <v>6280</v>
      </c>
      <c r="H410" s="162" t="s">
        <v>6280</v>
      </c>
      <c r="I410" s="53" t="str">
        <f t="shared" si="13"/>
        <v>1. 3</v>
      </c>
      <c r="J410" s="157" t="s">
        <v>142</v>
      </c>
      <c r="K410" s="157" t="s">
        <v>141</v>
      </c>
      <c r="L410" s="83" t="s">
        <v>6172</v>
      </c>
      <c r="M410" s="165" t="s">
        <v>6540</v>
      </c>
      <c r="O410" s="157" t="s">
        <v>138</v>
      </c>
      <c r="P410" s="157" t="s">
        <v>143</v>
      </c>
      <c r="Q410" s="157" t="s">
        <v>6171</v>
      </c>
      <c r="R410" s="157" t="s">
        <v>144</v>
      </c>
      <c r="W410" s="118">
        <v>567000</v>
      </c>
      <c r="X410" s="162" t="s">
        <v>6280</v>
      </c>
    </row>
    <row r="411" spans="1:24">
      <c r="A411" s="83">
        <v>289</v>
      </c>
      <c r="B411" s="83">
        <v>274</v>
      </c>
      <c r="C411" t="s">
        <v>7857</v>
      </c>
      <c r="D411" s="159">
        <f t="shared" si="12"/>
        <v>55</v>
      </c>
      <c r="E411">
        <v>1</v>
      </c>
      <c r="F411">
        <v>15</v>
      </c>
      <c r="G411" s="162" t="s">
        <v>6363</v>
      </c>
      <c r="H411" s="162" t="s">
        <v>6363</v>
      </c>
      <c r="I411" s="53" t="str">
        <f t="shared" si="13"/>
        <v>1. 15</v>
      </c>
      <c r="J411" s="157" t="s">
        <v>142</v>
      </c>
      <c r="K411" s="157" t="s">
        <v>141</v>
      </c>
      <c r="L411" s="83" t="s">
        <v>6172</v>
      </c>
      <c r="M411" s="165" t="s">
        <v>6540</v>
      </c>
      <c r="O411" s="157" t="s">
        <v>138</v>
      </c>
      <c r="P411" s="157" t="s">
        <v>143</v>
      </c>
      <c r="Q411" s="157" t="s">
        <v>6171</v>
      </c>
      <c r="R411" s="157" t="s">
        <v>144</v>
      </c>
      <c r="W411" s="118">
        <v>1012500</v>
      </c>
      <c r="X411" s="162" t="s">
        <v>6363</v>
      </c>
    </row>
    <row r="412" spans="1:24">
      <c r="A412" s="83">
        <v>289</v>
      </c>
      <c r="B412" s="83">
        <v>275</v>
      </c>
      <c r="C412" t="s">
        <v>7857</v>
      </c>
      <c r="D412" s="159">
        <f t="shared" si="12"/>
        <v>80</v>
      </c>
      <c r="E412">
        <v>2</v>
      </c>
      <c r="F412">
        <v>0</v>
      </c>
      <c r="G412" s="162" t="s">
        <v>6228</v>
      </c>
      <c r="H412" s="162" t="s">
        <v>6228</v>
      </c>
      <c r="I412" s="53" t="str">
        <f t="shared" si="13"/>
        <v>2. 0</v>
      </c>
      <c r="J412" s="157" t="s">
        <v>142</v>
      </c>
      <c r="K412" s="157" t="s">
        <v>141</v>
      </c>
      <c r="L412" s="83" t="s">
        <v>6172</v>
      </c>
      <c r="M412" s="165" t="s">
        <v>6540</v>
      </c>
      <c r="O412" s="157" t="s">
        <v>138</v>
      </c>
      <c r="P412" s="157" t="s">
        <v>143</v>
      </c>
      <c r="Q412" s="157" t="s">
        <v>6171</v>
      </c>
      <c r="R412" s="157" t="s">
        <v>144</v>
      </c>
      <c r="W412" s="118">
        <v>877500</v>
      </c>
      <c r="X412" s="162" t="s">
        <v>6228</v>
      </c>
    </row>
    <row r="413" spans="1:24">
      <c r="A413" s="83">
        <v>292</v>
      </c>
      <c r="B413" s="83">
        <v>540</v>
      </c>
      <c r="C413" t="s">
        <v>7949</v>
      </c>
      <c r="D413" s="159">
        <f t="shared" si="12"/>
        <v>350</v>
      </c>
      <c r="E413">
        <v>8</v>
      </c>
      <c r="F413">
        <v>30</v>
      </c>
      <c r="G413" s="162" t="s">
        <v>6364</v>
      </c>
      <c r="H413" s="162" t="s">
        <v>6364</v>
      </c>
      <c r="I413" s="53" t="str">
        <f t="shared" si="13"/>
        <v>8. 30</v>
      </c>
      <c r="J413" s="157" t="s">
        <v>142</v>
      </c>
      <c r="K413" s="157" t="s">
        <v>141</v>
      </c>
      <c r="L413" s="83" t="s">
        <v>6172</v>
      </c>
      <c r="M413" s="165" t="s">
        <v>162</v>
      </c>
      <c r="O413" s="157" t="s">
        <v>138</v>
      </c>
      <c r="P413" s="157" t="s">
        <v>143</v>
      </c>
      <c r="Q413" s="157" t="s">
        <v>6171</v>
      </c>
      <c r="R413" s="157" t="s">
        <v>144</v>
      </c>
      <c r="W413" s="118">
        <v>4725000</v>
      </c>
      <c r="X413" s="162" t="s">
        <v>6364</v>
      </c>
    </row>
    <row r="414" spans="1:24">
      <c r="A414" s="83">
        <v>292</v>
      </c>
      <c r="B414" s="83">
        <v>621</v>
      </c>
      <c r="C414" t="s">
        <v>6586</v>
      </c>
      <c r="D414" s="159">
        <f t="shared" si="12"/>
        <v>106</v>
      </c>
      <c r="E414">
        <v>2</v>
      </c>
      <c r="F414">
        <v>26</v>
      </c>
      <c r="G414" s="162" t="s">
        <v>6365</v>
      </c>
      <c r="H414" s="162" t="s">
        <v>6365</v>
      </c>
      <c r="I414" s="53" t="str">
        <f t="shared" si="13"/>
        <v>2. 26</v>
      </c>
      <c r="J414" s="157" t="s">
        <v>142</v>
      </c>
      <c r="K414" s="157" t="s">
        <v>141</v>
      </c>
      <c r="L414" s="83" t="s">
        <v>6172</v>
      </c>
      <c r="M414" s="165" t="s">
        <v>162</v>
      </c>
      <c r="O414" s="157" t="s">
        <v>138</v>
      </c>
      <c r="P414" s="157" t="s">
        <v>143</v>
      </c>
      <c r="Q414" s="157" t="s">
        <v>6171</v>
      </c>
      <c r="R414" s="157" t="s">
        <v>144</v>
      </c>
      <c r="W414" s="118">
        <v>1431000</v>
      </c>
      <c r="X414" s="162" t="s">
        <v>6365</v>
      </c>
    </row>
    <row r="415" spans="1:24">
      <c r="A415" s="83">
        <v>293</v>
      </c>
      <c r="B415" s="83">
        <v>314</v>
      </c>
      <c r="C415" t="s">
        <v>7851</v>
      </c>
      <c r="D415" s="159">
        <f t="shared" si="12"/>
        <v>148</v>
      </c>
      <c r="E415">
        <v>3</v>
      </c>
      <c r="F415">
        <v>28</v>
      </c>
      <c r="G415" s="162" t="s">
        <v>6366</v>
      </c>
      <c r="H415" s="162" t="s">
        <v>6366</v>
      </c>
      <c r="I415" s="53" t="str">
        <f t="shared" si="13"/>
        <v>3. 28</v>
      </c>
      <c r="J415" s="157" t="s">
        <v>142</v>
      </c>
      <c r="K415" s="157" t="s">
        <v>141</v>
      </c>
      <c r="L415" s="83" t="s">
        <v>6172</v>
      </c>
      <c r="M415" s="165" t="s">
        <v>162</v>
      </c>
      <c r="O415" s="157" t="s">
        <v>138</v>
      </c>
      <c r="P415" s="157" t="s">
        <v>143</v>
      </c>
      <c r="Q415" s="157" t="s">
        <v>6171</v>
      </c>
      <c r="R415" s="157" t="s">
        <v>144</v>
      </c>
      <c r="W415" s="118">
        <v>1998000</v>
      </c>
      <c r="X415" s="162" t="s">
        <v>6366</v>
      </c>
    </row>
    <row r="416" spans="1:24">
      <c r="A416" s="83">
        <v>293</v>
      </c>
      <c r="B416" s="83">
        <v>84</v>
      </c>
      <c r="C416" t="s">
        <v>7836</v>
      </c>
      <c r="D416" s="159">
        <f t="shared" si="12"/>
        <v>106</v>
      </c>
      <c r="E416">
        <v>2</v>
      </c>
      <c r="F416">
        <v>26</v>
      </c>
      <c r="G416" s="162" t="s">
        <v>6365</v>
      </c>
      <c r="H416" s="162" t="s">
        <v>6365</v>
      </c>
      <c r="I416" s="53" t="str">
        <f t="shared" si="13"/>
        <v>2. 26</v>
      </c>
      <c r="J416" s="157" t="s">
        <v>142</v>
      </c>
      <c r="K416" s="157" t="s">
        <v>141</v>
      </c>
      <c r="L416" s="83" t="s">
        <v>6172</v>
      </c>
      <c r="M416" s="165" t="s">
        <v>162</v>
      </c>
      <c r="O416" s="157" t="s">
        <v>138</v>
      </c>
      <c r="P416" s="157" t="s">
        <v>143</v>
      </c>
      <c r="Q416" s="157" t="s">
        <v>6171</v>
      </c>
      <c r="R416" s="157" t="s">
        <v>144</v>
      </c>
      <c r="W416" s="118">
        <v>472500</v>
      </c>
      <c r="X416" s="162" t="s">
        <v>6365</v>
      </c>
    </row>
    <row r="417" spans="1:24">
      <c r="A417" s="83">
        <v>293</v>
      </c>
      <c r="B417" s="83">
        <v>84</v>
      </c>
      <c r="C417" t="s">
        <v>7836</v>
      </c>
      <c r="D417" s="159">
        <f t="shared" si="12"/>
        <v>120</v>
      </c>
      <c r="E417">
        <v>3</v>
      </c>
      <c r="F417">
        <v>0</v>
      </c>
      <c r="G417" s="162" t="s">
        <v>6240</v>
      </c>
      <c r="H417" s="162" t="s">
        <v>6240</v>
      </c>
      <c r="I417" s="53" t="str">
        <f t="shared" si="13"/>
        <v>3. 0</v>
      </c>
      <c r="J417" s="157" t="s">
        <v>142</v>
      </c>
      <c r="K417" s="157" t="s">
        <v>141</v>
      </c>
      <c r="L417" s="83" t="s">
        <v>6172</v>
      </c>
      <c r="M417" s="165" t="s">
        <v>162</v>
      </c>
      <c r="O417" s="157" t="s">
        <v>138</v>
      </c>
      <c r="P417" s="157" t="s">
        <v>143</v>
      </c>
      <c r="Q417" s="157" t="s">
        <v>6171</v>
      </c>
      <c r="R417" s="157" t="s">
        <v>144</v>
      </c>
      <c r="W417" s="118">
        <v>1620000</v>
      </c>
      <c r="X417" s="162" t="s">
        <v>6240</v>
      </c>
    </row>
    <row r="418" spans="1:24">
      <c r="A418" s="83">
        <v>293</v>
      </c>
      <c r="B418" s="83">
        <v>89</v>
      </c>
      <c r="C418" t="s">
        <v>7836</v>
      </c>
      <c r="D418" s="159">
        <f t="shared" si="12"/>
        <v>352</v>
      </c>
      <c r="E418">
        <v>8</v>
      </c>
      <c r="F418">
        <v>32</v>
      </c>
      <c r="G418" s="162" t="s">
        <v>6367</v>
      </c>
      <c r="H418" s="162" t="s">
        <v>6367</v>
      </c>
      <c r="I418" s="53" t="str">
        <f t="shared" si="13"/>
        <v>8. 32</v>
      </c>
      <c r="J418" s="157" t="s">
        <v>142</v>
      </c>
      <c r="K418" s="157" t="s">
        <v>141</v>
      </c>
      <c r="L418" s="83" t="s">
        <v>6172</v>
      </c>
      <c r="M418" s="165" t="s">
        <v>162</v>
      </c>
      <c r="O418" s="157" t="s">
        <v>138</v>
      </c>
      <c r="P418" s="157" t="s">
        <v>143</v>
      </c>
      <c r="Q418" s="157" t="s">
        <v>6171</v>
      </c>
      <c r="R418" s="157" t="s">
        <v>144</v>
      </c>
      <c r="W418" s="118">
        <v>4752000</v>
      </c>
      <c r="X418" s="162" t="s">
        <v>6367</v>
      </c>
    </row>
    <row r="419" spans="1:24">
      <c r="A419" s="83">
        <v>295</v>
      </c>
      <c r="B419" s="83">
        <v>502</v>
      </c>
      <c r="C419" t="s">
        <v>7950</v>
      </c>
      <c r="D419" s="159">
        <f t="shared" si="12"/>
        <v>78</v>
      </c>
      <c r="E419">
        <v>1</v>
      </c>
      <c r="F419">
        <v>38</v>
      </c>
      <c r="G419" s="162" t="s">
        <v>6332</v>
      </c>
      <c r="H419" s="162" t="s">
        <v>6332</v>
      </c>
      <c r="I419" s="53" t="str">
        <f t="shared" si="13"/>
        <v>1. 38</v>
      </c>
      <c r="J419" s="157" t="s">
        <v>142</v>
      </c>
      <c r="K419" s="157" t="s">
        <v>141</v>
      </c>
      <c r="L419" s="83" t="s">
        <v>6172</v>
      </c>
      <c r="M419" s="165" t="s">
        <v>162</v>
      </c>
      <c r="O419" s="157" t="s">
        <v>138</v>
      </c>
      <c r="P419" s="157" t="s">
        <v>143</v>
      </c>
      <c r="Q419" s="157" t="s">
        <v>6171</v>
      </c>
      <c r="R419" s="157" t="s">
        <v>144</v>
      </c>
      <c r="W419" s="118">
        <v>1053000</v>
      </c>
      <c r="X419" s="162" t="s">
        <v>6332</v>
      </c>
    </row>
    <row r="420" spans="1:24">
      <c r="A420" s="83">
        <v>295</v>
      </c>
      <c r="B420" s="83">
        <v>502</v>
      </c>
      <c r="C420" t="s">
        <v>7919</v>
      </c>
      <c r="D420" s="159">
        <f t="shared" si="12"/>
        <v>78</v>
      </c>
      <c r="E420">
        <v>1</v>
      </c>
      <c r="F420">
        <v>38</v>
      </c>
      <c r="G420" s="162" t="s">
        <v>6332</v>
      </c>
      <c r="H420" s="162" t="s">
        <v>6332</v>
      </c>
      <c r="I420" s="53" t="str">
        <f t="shared" si="13"/>
        <v>1. 38</v>
      </c>
      <c r="J420" s="157" t="s">
        <v>142</v>
      </c>
      <c r="K420" s="157" t="s">
        <v>141</v>
      </c>
      <c r="L420" s="83" t="s">
        <v>6172</v>
      </c>
      <c r="M420" s="165" t="s">
        <v>162</v>
      </c>
      <c r="O420" s="157" t="s">
        <v>138</v>
      </c>
      <c r="P420" s="157" t="s">
        <v>143</v>
      </c>
      <c r="Q420" s="157" t="s">
        <v>6171</v>
      </c>
      <c r="R420" s="157" t="s">
        <v>144</v>
      </c>
      <c r="W420" s="118">
        <v>1053000</v>
      </c>
      <c r="X420" s="162" t="s">
        <v>6332</v>
      </c>
    </row>
    <row r="421" spans="1:24">
      <c r="A421" s="83">
        <v>295</v>
      </c>
      <c r="B421" s="83">
        <v>502</v>
      </c>
      <c r="C421" t="s">
        <v>7951</v>
      </c>
      <c r="D421" s="159">
        <f t="shared" si="12"/>
        <v>9</v>
      </c>
      <c r="E421">
        <v>0</v>
      </c>
      <c r="F421">
        <v>9</v>
      </c>
      <c r="G421" s="162" t="s">
        <v>6257</v>
      </c>
      <c r="H421" s="162" t="s">
        <v>6257</v>
      </c>
      <c r="I421" s="53" t="str">
        <f t="shared" si="13"/>
        <v>0. 9</v>
      </c>
      <c r="J421" s="157" t="s">
        <v>142</v>
      </c>
      <c r="K421" s="157" t="s">
        <v>141</v>
      </c>
      <c r="L421" s="83" t="s">
        <v>6172</v>
      </c>
      <c r="M421" s="165" t="s">
        <v>162</v>
      </c>
      <c r="O421" s="157" t="s">
        <v>138</v>
      </c>
      <c r="P421" s="157" t="s">
        <v>143</v>
      </c>
      <c r="Q421" s="157" t="s">
        <v>6171</v>
      </c>
      <c r="R421" s="157" t="s">
        <v>144</v>
      </c>
      <c r="W421" s="118">
        <v>121500</v>
      </c>
      <c r="X421" s="162" t="s">
        <v>6257</v>
      </c>
    </row>
    <row r="422" spans="1:24">
      <c r="A422" s="83">
        <v>297</v>
      </c>
      <c r="B422" s="83">
        <v>358</v>
      </c>
      <c r="C422" t="s">
        <v>7885</v>
      </c>
      <c r="D422" s="159">
        <f t="shared" si="12"/>
        <v>133</v>
      </c>
      <c r="E422">
        <v>3</v>
      </c>
      <c r="F422">
        <v>13</v>
      </c>
      <c r="G422" s="162" t="s">
        <v>6368</v>
      </c>
      <c r="H422" s="162" t="s">
        <v>6368</v>
      </c>
      <c r="I422" s="53" t="str">
        <f t="shared" si="13"/>
        <v>3. 13</v>
      </c>
      <c r="J422" s="157" t="s">
        <v>142</v>
      </c>
      <c r="K422" s="157" t="s">
        <v>141</v>
      </c>
      <c r="L422" s="83" t="s">
        <v>6172</v>
      </c>
      <c r="M422" s="165" t="s">
        <v>162</v>
      </c>
      <c r="O422" s="157" t="s">
        <v>138</v>
      </c>
      <c r="P422" s="157" t="s">
        <v>143</v>
      </c>
      <c r="Q422" s="157" t="s">
        <v>6171</v>
      </c>
      <c r="R422" s="157" t="s">
        <v>144</v>
      </c>
      <c r="W422" s="118">
        <v>594000</v>
      </c>
      <c r="X422" s="162" t="s">
        <v>6368</v>
      </c>
    </row>
    <row r="423" spans="1:24">
      <c r="A423" s="83">
        <v>297</v>
      </c>
      <c r="B423" s="83">
        <v>27</v>
      </c>
      <c r="C423" t="s">
        <v>7952</v>
      </c>
      <c r="D423" s="159">
        <f t="shared" si="12"/>
        <v>24</v>
      </c>
      <c r="E423">
        <v>0</v>
      </c>
      <c r="F423">
        <v>24</v>
      </c>
      <c r="G423" s="162" t="s">
        <v>6236</v>
      </c>
      <c r="H423" s="162" t="s">
        <v>6236</v>
      </c>
      <c r="I423" s="53" t="str">
        <f t="shared" si="13"/>
        <v>0. 24</v>
      </c>
      <c r="J423" s="157" t="s">
        <v>142</v>
      </c>
      <c r="K423" s="157" t="s">
        <v>141</v>
      </c>
      <c r="L423" s="83" t="s">
        <v>6172</v>
      </c>
      <c r="M423" s="165" t="s">
        <v>162</v>
      </c>
      <c r="O423" s="157" t="s">
        <v>138</v>
      </c>
      <c r="P423" s="157" t="s">
        <v>143</v>
      </c>
      <c r="Q423" s="157" t="s">
        <v>6171</v>
      </c>
      <c r="R423" s="157" t="s">
        <v>144</v>
      </c>
      <c r="W423" s="118">
        <v>324000</v>
      </c>
      <c r="X423" s="162" t="s">
        <v>6236</v>
      </c>
    </row>
    <row r="424" spans="1:24">
      <c r="A424" s="83">
        <v>307</v>
      </c>
      <c r="B424" s="83">
        <v>374</v>
      </c>
      <c r="C424" t="s">
        <v>7843</v>
      </c>
      <c r="D424" s="159">
        <f t="shared" si="12"/>
        <v>232</v>
      </c>
      <c r="E424">
        <v>5</v>
      </c>
      <c r="F424">
        <v>32</v>
      </c>
      <c r="G424" s="162" t="s">
        <v>6369</v>
      </c>
      <c r="H424" s="162" t="s">
        <v>6369</v>
      </c>
      <c r="I424" s="53" t="str">
        <f t="shared" si="13"/>
        <v>5. 32</v>
      </c>
      <c r="J424" s="157" t="s">
        <v>142</v>
      </c>
      <c r="K424" s="157" t="s">
        <v>141</v>
      </c>
      <c r="L424" s="83" t="s">
        <v>6172</v>
      </c>
      <c r="M424" s="165" t="s">
        <v>5493</v>
      </c>
      <c r="O424" s="157" t="s">
        <v>138</v>
      </c>
      <c r="P424" s="157" t="s">
        <v>143</v>
      </c>
      <c r="Q424" s="157" t="s">
        <v>6171</v>
      </c>
      <c r="R424" s="157" t="s">
        <v>144</v>
      </c>
      <c r="W424" s="118">
        <v>6412500</v>
      </c>
      <c r="X424" s="162" t="s">
        <v>6369</v>
      </c>
    </row>
    <row r="425" spans="1:24">
      <c r="A425" s="83">
        <v>307</v>
      </c>
      <c r="B425" s="83">
        <v>374</v>
      </c>
      <c r="C425" t="s">
        <v>7857</v>
      </c>
      <c r="D425" s="159">
        <f t="shared" si="12"/>
        <v>243</v>
      </c>
      <c r="E425">
        <v>6</v>
      </c>
      <c r="F425">
        <v>3</v>
      </c>
      <c r="G425" s="162" t="s">
        <v>6370</v>
      </c>
      <c r="H425" s="162" t="s">
        <v>6370</v>
      </c>
      <c r="I425" s="53" t="str">
        <f t="shared" si="13"/>
        <v>6. 3</v>
      </c>
      <c r="J425" s="157" t="s">
        <v>142</v>
      </c>
      <c r="K425" s="157" t="s">
        <v>141</v>
      </c>
      <c r="L425" s="83" t="s">
        <v>6172</v>
      </c>
      <c r="M425" s="165" t="s">
        <v>5493</v>
      </c>
      <c r="O425" s="157" t="s">
        <v>138</v>
      </c>
      <c r="P425" s="157" t="s">
        <v>143</v>
      </c>
      <c r="Q425" s="157" t="s">
        <v>6171</v>
      </c>
      <c r="R425" s="157" t="s">
        <v>144</v>
      </c>
      <c r="W425" s="118">
        <v>0</v>
      </c>
      <c r="X425" s="162" t="s">
        <v>6370</v>
      </c>
    </row>
    <row r="426" spans="1:24">
      <c r="A426" s="83">
        <v>311</v>
      </c>
      <c r="B426" s="83">
        <v>60</v>
      </c>
      <c r="C426" t="s">
        <v>6586</v>
      </c>
      <c r="D426" s="159">
        <f t="shared" si="12"/>
        <v>273</v>
      </c>
      <c r="E426">
        <v>6</v>
      </c>
      <c r="F426">
        <v>33</v>
      </c>
      <c r="G426" s="162" t="s">
        <v>6371</v>
      </c>
      <c r="H426" s="162" t="s">
        <v>6371</v>
      </c>
      <c r="I426" s="53" t="str">
        <f t="shared" si="13"/>
        <v>6. 33</v>
      </c>
      <c r="J426" s="157" t="s">
        <v>142</v>
      </c>
      <c r="K426" s="157" t="s">
        <v>141</v>
      </c>
      <c r="L426" s="83" t="s">
        <v>6172</v>
      </c>
      <c r="M426" s="165" t="s">
        <v>162</v>
      </c>
      <c r="O426" s="157" t="s">
        <v>138</v>
      </c>
      <c r="P426" s="157" t="s">
        <v>143</v>
      </c>
      <c r="Q426" s="157" t="s">
        <v>6171</v>
      </c>
      <c r="R426" s="157" t="s">
        <v>144</v>
      </c>
      <c r="W426" s="118">
        <v>1242000</v>
      </c>
      <c r="X426" s="162" t="s">
        <v>6371</v>
      </c>
    </row>
    <row r="427" spans="1:24">
      <c r="A427" s="83">
        <v>311</v>
      </c>
      <c r="B427" s="83">
        <v>61</v>
      </c>
      <c r="C427" t="s">
        <v>7835</v>
      </c>
      <c r="D427" s="159">
        <f t="shared" si="12"/>
        <v>160</v>
      </c>
      <c r="E427">
        <v>4</v>
      </c>
      <c r="F427">
        <v>0</v>
      </c>
      <c r="G427" s="162" t="s">
        <v>6232</v>
      </c>
      <c r="H427" s="162" t="s">
        <v>6232</v>
      </c>
      <c r="I427" s="53" t="str">
        <f t="shared" si="13"/>
        <v>4. 0</v>
      </c>
      <c r="J427" s="157" t="s">
        <v>142</v>
      </c>
      <c r="K427" s="157" t="s">
        <v>141</v>
      </c>
      <c r="L427" s="83" t="s">
        <v>6172</v>
      </c>
      <c r="M427" s="165" t="s">
        <v>162</v>
      </c>
      <c r="O427" s="157" t="s">
        <v>138</v>
      </c>
      <c r="P427" s="157" t="s">
        <v>143</v>
      </c>
      <c r="Q427" s="157" t="s">
        <v>6171</v>
      </c>
      <c r="R427" s="157" t="s">
        <v>144</v>
      </c>
      <c r="W427" s="118">
        <v>715500</v>
      </c>
      <c r="X427" s="162" t="s">
        <v>6232</v>
      </c>
    </row>
    <row r="428" spans="1:24">
      <c r="A428" s="83">
        <v>311</v>
      </c>
      <c r="B428" s="83">
        <v>61</v>
      </c>
      <c r="C428" t="s">
        <v>7852</v>
      </c>
      <c r="D428" s="159">
        <f t="shared" si="12"/>
        <v>240</v>
      </c>
      <c r="E428">
        <v>6</v>
      </c>
      <c r="F428">
        <v>0</v>
      </c>
      <c r="G428" s="162" t="s">
        <v>6290</v>
      </c>
      <c r="H428" s="162" t="s">
        <v>6290</v>
      </c>
      <c r="I428" s="53" t="str">
        <f t="shared" si="13"/>
        <v>6. 0</v>
      </c>
      <c r="J428" s="157" t="s">
        <v>142</v>
      </c>
      <c r="K428" s="157" t="s">
        <v>141</v>
      </c>
      <c r="L428" s="83" t="s">
        <v>6172</v>
      </c>
      <c r="M428" s="165" t="s">
        <v>162</v>
      </c>
      <c r="O428" s="157" t="s">
        <v>138</v>
      </c>
      <c r="P428" s="157" t="s">
        <v>143</v>
      </c>
      <c r="Q428" s="157" t="s">
        <v>6171</v>
      </c>
      <c r="R428" s="157" t="s">
        <v>144</v>
      </c>
      <c r="W428" s="118">
        <v>1080000</v>
      </c>
      <c r="X428" s="162" t="s">
        <v>6290</v>
      </c>
    </row>
    <row r="429" spans="1:24">
      <c r="A429" s="83">
        <v>311</v>
      </c>
      <c r="B429" s="83">
        <v>61</v>
      </c>
      <c r="C429" t="s">
        <v>7857</v>
      </c>
      <c r="D429" s="159">
        <f t="shared" si="12"/>
        <v>321</v>
      </c>
      <c r="E429">
        <v>8</v>
      </c>
      <c r="F429">
        <v>1</v>
      </c>
      <c r="G429" s="162" t="s">
        <v>6372</v>
      </c>
      <c r="H429" s="162" t="s">
        <v>6372</v>
      </c>
      <c r="I429" s="53" t="str">
        <f t="shared" si="13"/>
        <v>8. 1</v>
      </c>
      <c r="J429" s="157" t="s">
        <v>142</v>
      </c>
      <c r="K429" s="157" t="s">
        <v>141</v>
      </c>
      <c r="L429" s="83" t="s">
        <v>6172</v>
      </c>
      <c r="M429" s="165" t="s">
        <v>162</v>
      </c>
      <c r="O429" s="157" t="s">
        <v>138</v>
      </c>
      <c r="P429" s="157" t="s">
        <v>143</v>
      </c>
      <c r="Q429" s="157" t="s">
        <v>6171</v>
      </c>
      <c r="R429" s="157" t="s">
        <v>144</v>
      </c>
      <c r="W429" s="118">
        <v>1444500</v>
      </c>
      <c r="X429" s="162" t="s">
        <v>6372</v>
      </c>
    </row>
    <row r="430" spans="1:24">
      <c r="A430" s="83">
        <v>311</v>
      </c>
      <c r="B430" s="83">
        <v>274</v>
      </c>
      <c r="C430" t="s">
        <v>6586</v>
      </c>
      <c r="D430" s="159">
        <f t="shared" si="12"/>
        <v>52</v>
      </c>
      <c r="E430">
        <v>1</v>
      </c>
      <c r="F430">
        <v>12</v>
      </c>
      <c r="G430" s="162" t="s">
        <v>6215</v>
      </c>
      <c r="H430" s="162" t="s">
        <v>6215</v>
      </c>
      <c r="I430" s="53" t="str">
        <f t="shared" si="13"/>
        <v>1. 12</v>
      </c>
      <c r="J430" s="157" t="s">
        <v>142</v>
      </c>
      <c r="K430" s="157" t="s">
        <v>141</v>
      </c>
      <c r="L430" s="83" t="s">
        <v>6172</v>
      </c>
      <c r="M430" s="165" t="s">
        <v>162</v>
      </c>
      <c r="O430" s="157" t="s">
        <v>138</v>
      </c>
      <c r="P430" s="157" t="s">
        <v>143</v>
      </c>
      <c r="Q430" s="157" t="s">
        <v>6171</v>
      </c>
      <c r="R430" s="157" t="s">
        <v>144</v>
      </c>
      <c r="W430" s="118">
        <v>229500</v>
      </c>
      <c r="X430" s="162" t="s">
        <v>6215</v>
      </c>
    </row>
    <row r="431" spans="1:24">
      <c r="A431" s="83">
        <v>311</v>
      </c>
      <c r="B431" s="83">
        <v>274</v>
      </c>
      <c r="C431" t="s">
        <v>7857</v>
      </c>
      <c r="D431" s="159">
        <f t="shared" si="12"/>
        <v>43</v>
      </c>
      <c r="E431">
        <v>1</v>
      </c>
      <c r="F431">
        <v>3</v>
      </c>
      <c r="G431" s="162" t="s">
        <v>6280</v>
      </c>
      <c r="H431" s="162" t="s">
        <v>6280</v>
      </c>
      <c r="I431" s="53" t="str">
        <f t="shared" si="13"/>
        <v>1. 3</v>
      </c>
      <c r="J431" s="157" t="s">
        <v>142</v>
      </c>
      <c r="K431" s="157" t="s">
        <v>141</v>
      </c>
      <c r="L431" s="83" t="s">
        <v>6172</v>
      </c>
      <c r="M431" s="165" t="s">
        <v>162</v>
      </c>
      <c r="O431" s="157" t="s">
        <v>138</v>
      </c>
      <c r="P431" s="157" t="s">
        <v>143</v>
      </c>
      <c r="Q431" s="157" t="s">
        <v>6171</v>
      </c>
      <c r="R431" s="157" t="s">
        <v>144</v>
      </c>
      <c r="W431" s="118">
        <v>189000</v>
      </c>
      <c r="X431" s="162" t="s">
        <v>6280</v>
      </c>
    </row>
    <row r="432" spans="1:24">
      <c r="A432" s="83">
        <v>311</v>
      </c>
      <c r="B432" s="83">
        <v>274</v>
      </c>
      <c r="C432" t="s">
        <v>7863</v>
      </c>
      <c r="D432" s="159">
        <f t="shared" si="12"/>
        <v>8</v>
      </c>
      <c r="E432">
        <v>0</v>
      </c>
      <c r="F432">
        <v>8</v>
      </c>
      <c r="G432" s="162" t="s">
        <v>6180</v>
      </c>
      <c r="H432" s="162" t="s">
        <v>6180</v>
      </c>
      <c r="I432" s="53" t="str">
        <f t="shared" si="13"/>
        <v>0. 8</v>
      </c>
      <c r="J432" s="157" t="s">
        <v>142</v>
      </c>
      <c r="K432" s="157" t="s">
        <v>141</v>
      </c>
      <c r="L432" s="83" t="s">
        <v>6172</v>
      </c>
      <c r="M432" s="165" t="s">
        <v>162</v>
      </c>
      <c r="O432" s="157" t="s">
        <v>138</v>
      </c>
      <c r="P432" s="157" t="s">
        <v>143</v>
      </c>
      <c r="Q432" s="157" t="s">
        <v>6171</v>
      </c>
      <c r="R432" s="157" t="s">
        <v>144</v>
      </c>
      <c r="W432" s="118">
        <v>27000</v>
      </c>
      <c r="X432" s="162" t="s">
        <v>6180</v>
      </c>
    </row>
    <row r="433" spans="1:24">
      <c r="A433" s="83">
        <v>311</v>
      </c>
      <c r="B433" s="83">
        <v>274</v>
      </c>
      <c r="C433" t="s">
        <v>7953</v>
      </c>
      <c r="D433" s="159">
        <f t="shared" si="12"/>
        <v>48</v>
      </c>
      <c r="E433">
        <v>1</v>
      </c>
      <c r="F433">
        <v>8</v>
      </c>
      <c r="G433" s="162" t="s">
        <v>6200</v>
      </c>
      <c r="H433" s="162" t="s">
        <v>6200</v>
      </c>
      <c r="I433" s="53" t="str">
        <f t="shared" si="13"/>
        <v>1. 8</v>
      </c>
      <c r="J433" s="157" t="s">
        <v>142</v>
      </c>
      <c r="K433" s="157" t="s">
        <v>141</v>
      </c>
      <c r="L433" s="83" t="s">
        <v>6172</v>
      </c>
      <c r="M433" s="165" t="s">
        <v>162</v>
      </c>
      <c r="O433" s="157" t="s">
        <v>138</v>
      </c>
      <c r="P433" s="157" t="s">
        <v>143</v>
      </c>
      <c r="Q433" s="157" t="s">
        <v>6171</v>
      </c>
      <c r="R433" s="157" t="s">
        <v>144</v>
      </c>
      <c r="W433" s="118">
        <v>216000</v>
      </c>
      <c r="X433" s="162" t="s">
        <v>6200</v>
      </c>
    </row>
    <row r="434" spans="1:24">
      <c r="A434" s="83">
        <v>311</v>
      </c>
      <c r="B434" s="83">
        <v>274</v>
      </c>
      <c r="C434" t="s">
        <v>7954</v>
      </c>
      <c r="D434" s="159">
        <f t="shared" si="12"/>
        <v>16</v>
      </c>
      <c r="E434">
        <v>0</v>
      </c>
      <c r="F434">
        <v>16</v>
      </c>
      <c r="G434" s="162" t="s">
        <v>6206</v>
      </c>
      <c r="H434" s="162" t="s">
        <v>6206</v>
      </c>
      <c r="I434" s="53" t="str">
        <f t="shared" si="13"/>
        <v>0. 16</v>
      </c>
      <c r="J434" s="157" t="s">
        <v>142</v>
      </c>
      <c r="K434" s="157" t="s">
        <v>141</v>
      </c>
      <c r="L434" s="83" t="s">
        <v>6172</v>
      </c>
      <c r="M434" s="165" t="s">
        <v>162</v>
      </c>
      <c r="O434" s="157" t="s">
        <v>138</v>
      </c>
      <c r="P434" s="157" t="s">
        <v>143</v>
      </c>
      <c r="Q434" s="157" t="s">
        <v>6171</v>
      </c>
      <c r="R434" s="157" t="s">
        <v>144</v>
      </c>
      <c r="W434" s="118">
        <v>67500</v>
      </c>
      <c r="X434" s="162" t="s">
        <v>6206</v>
      </c>
    </row>
    <row r="435" spans="1:24">
      <c r="A435" s="83">
        <v>311</v>
      </c>
      <c r="B435" s="83">
        <v>472</v>
      </c>
      <c r="C435" t="s">
        <v>7857</v>
      </c>
      <c r="D435" s="159">
        <f t="shared" si="12"/>
        <v>158</v>
      </c>
      <c r="E435">
        <v>3</v>
      </c>
      <c r="F435">
        <v>38</v>
      </c>
      <c r="G435" s="162" t="s">
        <v>6274</v>
      </c>
      <c r="H435" s="162" t="s">
        <v>6274</v>
      </c>
      <c r="I435" s="53" t="str">
        <f t="shared" si="13"/>
        <v>3. 38</v>
      </c>
      <c r="J435" s="157" t="s">
        <v>142</v>
      </c>
      <c r="K435" s="157" t="s">
        <v>141</v>
      </c>
      <c r="L435" s="83" t="s">
        <v>6172</v>
      </c>
      <c r="M435" s="165" t="s">
        <v>162</v>
      </c>
      <c r="O435" s="157" t="s">
        <v>138</v>
      </c>
      <c r="P435" s="157" t="s">
        <v>143</v>
      </c>
      <c r="Q435" s="157" t="s">
        <v>6171</v>
      </c>
      <c r="R435" s="157" t="s">
        <v>144</v>
      </c>
      <c r="W435" s="118">
        <v>702000</v>
      </c>
      <c r="X435" s="162" t="s">
        <v>6274</v>
      </c>
    </row>
    <row r="436" spans="1:24">
      <c r="A436" s="83">
        <v>311</v>
      </c>
      <c r="B436" s="83">
        <v>526</v>
      </c>
      <c r="C436" t="s">
        <v>7857</v>
      </c>
      <c r="D436" s="159">
        <f t="shared" si="12"/>
        <v>135</v>
      </c>
      <c r="E436">
        <v>3</v>
      </c>
      <c r="F436">
        <v>15</v>
      </c>
      <c r="G436" s="162" t="s">
        <v>6271</v>
      </c>
      <c r="H436" s="162" t="s">
        <v>6271</v>
      </c>
      <c r="I436" s="53" t="str">
        <f t="shared" si="13"/>
        <v>3. 15</v>
      </c>
      <c r="J436" s="157" t="s">
        <v>142</v>
      </c>
      <c r="K436" s="157" t="s">
        <v>141</v>
      </c>
      <c r="L436" s="83" t="s">
        <v>6172</v>
      </c>
      <c r="M436" s="165" t="s">
        <v>162</v>
      </c>
      <c r="O436" s="157" t="s">
        <v>138</v>
      </c>
      <c r="P436" s="157" t="s">
        <v>143</v>
      </c>
      <c r="Q436" s="157" t="s">
        <v>6171</v>
      </c>
      <c r="R436" s="157" t="s">
        <v>144</v>
      </c>
      <c r="W436" s="118">
        <v>607500</v>
      </c>
      <c r="X436" s="162" t="s">
        <v>6271</v>
      </c>
    </row>
    <row r="437" spans="1:24">
      <c r="A437" s="83">
        <v>311</v>
      </c>
      <c r="B437" s="83">
        <v>527</v>
      </c>
      <c r="C437" t="s">
        <v>7857</v>
      </c>
      <c r="D437" s="159">
        <f t="shared" si="12"/>
        <v>114</v>
      </c>
      <c r="E437">
        <v>2</v>
      </c>
      <c r="F437">
        <v>34</v>
      </c>
      <c r="G437" s="162" t="s">
        <v>6373</v>
      </c>
      <c r="H437" s="162" t="s">
        <v>6373</v>
      </c>
      <c r="I437" s="53" t="str">
        <f t="shared" si="13"/>
        <v>2. 34</v>
      </c>
      <c r="J437" s="157" t="s">
        <v>142</v>
      </c>
      <c r="K437" s="157" t="s">
        <v>141</v>
      </c>
      <c r="L437" s="83" t="s">
        <v>6172</v>
      </c>
      <c r="M437" s="165" t="s">
        <v>162</v>
      </c>
      <c r="O437" s="157" t="s">
        <v>138</v>
      </c>
      <c r="P437" s="157" t="s">
        <v>143</v>
      </c>
      <c r="Q437" s="157" t="s">
        <v>6171</v>
      </c>
      <c r="R437" s="157" t="s">
        <v>144</v>
      </c>
      <c r="W437" s="118">
        <v>513000</v>
      </c>
      <c r="X437" s="162" t="s">
        <v>6373</v>
      </c>
    </row>
    <row r="438" spans="1:24">
      <c r="A438" s="83">
        <v>311</v>
      </c>
      <c r="B438" s="83">
        <v>616</v>
      </c>
      <c r="C438" t="s">
        <v>7857</v>
      </c>
      <c r="D438" s="159">
        <f t="shared" si="12"/>
        <v>26</v>
      </c>
      <c r="E438">
        <v>0</v>
      </c>
      <c r="F438">
        <v>26</v>
      </c>
      <c r="G438" s="162" t="s">
        <v>6374</v>
      </c>
      <c r="H438" s="162" t="s">
        <v>6374</v>
      </c>
      <c r="I438" s="53" t="str">
        <f t="shared" si="13"/>
        <v>0. 26</v>
      </c>
      <c r="J438" s="157" t="s">
        <v>142</v>
      </c>
      <c r="K438" s="157" t="s">
        <v>141</v>
      </c>
      <c r="L438" s="83" t="s">
        <v>6172</v>
      </c>
      <c r="M438" s="165" t="s">
        <v>162</v>
      </c>
      <c r="O438" s="157" t="s">
        <v>138</v>
      </c>
      <c r="P438" s="157" t="s">
        <v>143</v>
      </c>
      <c r="Q438" s="157" t="s">
        <v>6171</v>
      </c>
      <c r="R438" s="157" t="s">
        <v>144</v>
      </c>
      <c r="W438" s="118">
        <v>108000</v>
      </c>
      <c r="X438" s="162" t="s">
        <v>6374</v>
      </c>
    </row>
    <row r="439" spans="1:24">
      <c r="A439" s="83">
        <v>311</v>
      </c>
      <c r="B439" s="83">
        <v>59</v>
      </c>
      <c r="C439" t="s">
        <v>7862</v>
      </c>
      <c r="D439" s="159">
        <f t="shared" si="12"/>
        <v>20</v>
      </c>
      <c r="E439">
        <v>0</v>
      </c>
      <c r="F439">
        <v>20</v>
      </c>
      <c r="G439" s="162" t="s">
        <v>6246</v>
      </c>
      <c r="H439" s="162" t="s">
        <v>6246</v>
      </c>
      <c r="I439" s="53" t="str">
        <f t="shared" si="13"/>
        <v>0. 20</v>
      </c>
      <c r="J439" s="157" t="s">
        <v>142</v>
      </c>
      <c r="K439" s="157" t="s">
        <v>141</v>
      </c>
      <c r="L439" s="83" t="s">
        <v>6172</v>
      </c>
      <c r="M439" s="165" t="s">
        <v>162</v>
      </c>
      <c r="O439" s="157" t="s">
        <v>138</v>
      </c>
      <c r="P439" s="157" t="s">
        <v>143</v>
      </c>
      <c r="Q439" s="157" t="s">
        <v>6171</v>
      </c>
      <c r="R439" s="157" t="s">
        <v>144</v>
      </c>
      <c r="W439" s="118">
        <v>81000</v>
      </c>
      <c r="X439" s="162" t="s">
        <v>6246</v>
      </c>
    </row>
    <row r="440" spans="1:24">
      <c r="A440" s="83">
        <v>311</v>
      </c>
      <c r="B440" s="83">
        <v>60</v>
      </c>
      <c r="C440" t="s">
        <v>7857</v>
      </c>
      <c r="D440" s="159">
        <f t="shared" si="12"/>
        <v>260</v>
      </c>
      <c r="E440">
        <v>6</v>
      </c>
      <c r="F440">
        <v>20</v>
      </c>
      <c r="G440" s="162" t="s">
        <v>6375</v>
      </c>
      <c r="H440" s="162" t="s">
        <v>6375</v>
      </c>
      <c r="I440" s="53" t="str">
        <f t="shared" si="13"/>
        <v>6. 20</v>
      </c>
      <c r="J440" s="157" t="s">
        <v>142</v>
      </c>
      <c r="K440" s="157" t="s">
        <v>141</v>
      </c>
      <c r="L440" s="83" t="s">
        <v>6172</v>
      </c>
      <c r="M440" s="165" t="s">
        <v>162</v>
      </c>
      <c r="O440" s="157" t="s">
        <v>138</v>
      </c>
      <c r="P440" s="157" t="s">
        <v>143</v>
      </c>
      <c r="Q440" s="157" t="s">
        <v>6171</v>
      </c>
      <c r="R440" s="157" t="s">
        <v>144</v>
      </c>
      <c r="W440" s="118">
        <v>1161000</v>
      </c>
      <c r="X440" s="162" t="s">
        <v>6375</v>
      </c>
    </row>
    <row r="441" spans="1:24">
      <c r="A441" s="83">
        <v>311</v>
      </c>
      <c r="B441" s="83">
        <v>149</v>
      </c>
      <c r="C441" t="s">
        <v>7955</v>
      </c>
      <c r="D441" s="159">
        <f t="shared" si="12"/>
        <v>5</v>
      </c>
      <c r="E441">
        <v>0</v>
      </c>
      <c r="F441">
        <v>5</v>
      </c>
      <c r="G441" s="162" t="s">
        <v>6281</v>
      </c>
      <c r="H441" s="162" t="s">
        <v>6281</v>
      </c>
      <c r="I441" s="53" t="str">
        <f t="shared" si="13"/>
        <v>0. 5</v>
      </c>
      <c r="J441" s="157" t="s">
        <v>142</v>
      </c>
      <c r="K441" s="157" t="s">
        <v>141</v>
      </c>
      <c r="L441" s="83" t="s">
        <v>6172</v>
      </c>
      <c r="M441" s="165" t="s">
        <v>162</v>
      </c>
      <c r="O441" s="157" t="s">
        <v>138</v>
      </c>
      <c r="P441" s="157" t="s">
        <v>143</v>
      </c>
      <c r="Q441" s="157" t="s">
        <v>6171</v>
      </c>
      <c r="R441" s="157" t="s">
        <v>144</v>
      </c>
      <c r="W441" s="118">
        <v>13500</v>
      </c>
      <c r="X441" s="162" t="s">
        <v>6281</v>
      </c>
    </row>
    <row r="442" spans="1:24">
      <c r="A442" s="83">
        <v>312</v>
      </c>
      <c r="B442" s="83">
        <v>607</v>
      </c>
      <c r="C442" t="s">
        <v>7857</v>
      </c>
      <c r="D442" s="159">
        <f t="shared" si="12"/>
        <v>143</v>
      </c>
      <c r="E442">
        <v>3</v>
      </c>
      <c r="F442">
        <v>23</v>
      </c>
      <c r="G442" s="162" t="s">
        <v>6276</v>
      </c>
      <c r="H442" s="162" t="s">
        <v>6276</v>
      </c>
      <c r="I442" s="53" t="str">
        <f t="shared" si="13"/>
        <v>3. 23</v>
      </c>
      <c r="J442" s="157" t="s">
        <v>142</v>
      </c>
      <c r="K442" s="157" t="s">
        <v>141</v>
      </c>
      <c r="L442" s="83" t="s">
        <v>6172</v>
      </c>
      <c r="M442" s="165" t="s">
        <v>162</v>
      </c>
      <c r="O442" s="157" t="s">
        <v>138</v>
      </c>
      <c r="P442" s="157" t="s">
        <v>143</v>
      </c>
      <c r="Q442" s="157" t="s">
        <v>6171</v>
      </c>
      <c r="R442" s="157" t="s">
        <v>144</v>
      </c>
      <c r="W442" s="118">
        <v>1930500</v>
      </c>
      <c r="X442" s="162" t="s">
        <v>6276</v>
      </c>
    </row>
    <row r="443" spans="1:24">
      <c r="A443" s="83">
        <v>312</v>
      </c>
      <c r="B443" s="83">
        <v>359</v>
      </c>
      <c r="C443" t="s">
        <v>7956</v>
      </c>
      <c r="D443" s="159">
        <f t="shared" si="12"/>
        <v>42</v>
      </c>
      <c r="E443">
        <v>1</v>
      </c>
      <c r="F443">
        <v>2</v>
      </c>
      <c r="G443" s="162" t="s">
        <v>6318</v>
      </c>
      <c r="H443" s="162" t="s">
        <v>6318</v>
      </c>
      <c r="I443" s="53" t="str">
        <f t="shared" si="13"/>
        <v>1. 2</v>
      </c>
      <c r="J443" s="157" t="s">
        <v>142</v>
      </c>
      <c r="K443" s="157" t="s">
        <v>141</v>
      </c>
      <c r="L443" s="83" t="s">
        <v>6172</v>
      </c>
      <c r="M443" s="165" t="s">
        <v>162</v>
      </c>
      <c r="O443" s="157" t="s">
        <v>138</v>
      </c>
      <c r="P443" s="157" t="s">
        <v>143</v>
      </c>
      <c r="Q443" s="157" t="s">
        <v>6171</v>
      </c>
      <c r="R443" s="157" t="s">
        <v>144</v>
      </c>
      <c r="W443" s="118">
        <v>567000</v>
      </c>
      <c r="X443" s="162" t="s">
        <v>6318</v>
      </c>
    </row>
    <row r="444" spans="1:24">
      <c r="A444" s="83">
        <v>312</v>
      </c>
      <c r="B444" s="83">
        <v>357</v>
      </c>
      <c r="C444" t="s">
        <v>7857</v>
      </c>
      <c r="D444" s="159">
        <f t="shared" si="12"/>
        <v>235</v>
      </c>
      <c r="E444">
        <v>5</v>
      </c>
      <c r="F444">
        <v>35</v>
      </c>
      <c r="G444" s="162" t="s">
        <v>6322</v>
      </c>
      <c r="H444" s="162" t="s">
        <v>6322</v>
      </c>
      <c r="I444" s="53" t="str">
        <f t="shared" si="13"/>
        <v>5. 35</v>
      </c>
      <c r="J444" s="157" t="s">
        <v>142</v>
      </c>
      <c r="K444" s="157" t="s">
        <v>141</v>
      </c>
      <c r="L444" s="83" t="s">
        <v>6172</v>
      </c>
      <c r="M444" s="165" t="s">
        <v>162</v>
      </c>
      <c r="O444" s="157" t="s">
        <v>138</v>
      </c>
      <c r="P444" s="157" t="s">
        <v>143</v>
      </c>
      <c r="Q444" s="157" t="s">
        <v>6171</v>
      </c>
      <c r="R444" s="157" t="s">
        <v>144</v>
      </c>
      <c r="W444" s="118">
        <v>3172500</v>
      </c>
      <c r="X444" s="162" t="s">
        <v>6322</v>
      </c>
    </row>
    <row r="445" spans="1:24">
      <c r="A445" s="83">
        <v>312</v>
      </c>
      <c r="B445" s="83">
        <v>357</v>
      </c>
      <c r="C445" t="s">
        <v>6579</v>
      </c>
      <c r="D445" s="159">
        <f t="shared" si="12"/>
        <v>146</v>
      </c>
      <c r="E445">
        <v>3</v>
      </c>
      <c r="F445">
        <v>26</v>
      </c>
      <c r="G445" s="162" t="s">
        <v>6345</v>
      </c>
      <c r="H445" s="162" t="s">
        <v>6345</v>
      </c>
      <c r="I445" s="53" t="str">
        <f t="shared" si="13"/>
        <v>3. 26</v>
      </c>
      <c r="J445" s="157" t="s">
        <v>142</v>
      </c>
      <c r="K445" s="157" t="s">
        <v>141</v>
      </c>
      <c r="L445" s="83" t="s">
        <v>6172</v>
      </c>
      <c r="M445" s="165" t="s">
        <v>162</v>
      </c>
      <c r="O445" s="157" t="s">
        <v>138</v>
      </c>
      <c r="P445" s="157" t="s">
        <v>143</v>
      </c>
      <c r="Q445" s="157" t="s">
        <v>6171</v>
      </c>
      <c r="R445" s="157" t="s">
        <v>144</v>
      </c>
      <c r="W445" s="118">
        <v>1971000</v>
      </c>
      <c r="X445" s="162" t="s">
        <v>6345</v>
      </c>
    </row>
    <row r="446" spans="1:24">
      <c r="A446" s="83">
        <v>313</v>
      </c>
      <c r="B446" s="83">
        <v>20</v>
      </c>
      <c r="C446" t="s">
        <v>6586</v>
      </c>
      <c r="D446" s="159">
        <f t="shared" si="12"/>
        <v>100</v>
      </c>
      <c r="E446">
        <v>2</v>
      </c>
      <c r="F446">
        <v>20</v>
      </c>
      <c r="G446" s="162" t="s">
        <v>6263</v>
      </c>
      <c r="H446" s="162" t="s">
        <v>6263</v>
      </c>
      <c r="I446" s="53" t="str">
        <f t="shared" si="13"/>
        <v>2. 20</v>
      </c>
      <c r="J446" s="157" t="s">
        <v>142</v>
      </c>
      <c r="K446" s="157" t="s">
        <v>141</v>
      </c>
      <c r="L446" s="83" t="s">
        <v>6172</v>
      </c>
      <c r="M446" s="165" t="s">
        <v>6538</v>
      </c>
      <c r="O446" s="157" t="s">
        <v>138</v>
      </c>
      <c r="P446" s="157" t="s">
        <v>143</v>
      </c>
      <c r="Q446" s="157" t="s">
        <v>6171</v>
      </c>
      <c r="R446" s="157" t="s">
        <v>144</v>
      </c>
      <c r="W446" s="118">
        <v>5940000</v>
      </c>
      <c r="X446" s="162" t="s">
        <v>6263</v>
      </c>
    </row>
    <row r="447" spans="1:24">
      <c r="A447" s="83">
        <v>313</v>
      </c>
      <c r="B447" s="83">
        <v>83</v>
      </c>
      <c r="C447" t="s">
        <v>6579</v>
      </c>
      <c r="D447" s="159">
        <f t="shared" si="12"/>
        <v>43</v>
      </c>
      <c r="E447">
        <v>1</v>
      </c>
      <c r="F447">
        <v>3</v>
      </c>
      <c r="G447" s="162" t="s">
        <v>6280</v>
      </c>
      <c r="H447" s="162" t="s">
        <v>6280</v>
      </c>
      <c r="I447" s="53" t="str">
        <f t="shared" si="13"/>
        <v>1. 3</v>
      </c>
      <c r="J447" s="157" t="s">
        <v>142</v>
      </c>
      <c r="K447" s="157" t="s">
        <v>141</v>
      </c>
      <c r="L447" s="83" t="s">
        <v>6172</v>
      </c>
      <c r="M447" s="165" t="s">
        <v>6538</v>
      </c>
      <c r="O447" s="157" t="s">
        <v>138</v>
      </c>
      <c r="P447" s="157" t="s">
        <v>143</v>
      </c>
      <c r="Q447" s="157" t="s">
        <v>6171</v>
      </c>
      <c r="R447" s="157" t="s">
        <v>144</v>
      </c>
      <c r="W447" s="118">
        <v>0</v>
      </c>
      <c r="X447" s="162" t="s">
        <v>6280</v>
      </c>
    </row>
    <row r="448" spans="1:24">
      <c r="A448" s="83">
        <v>313</v>
      </c>
      <c r="B448" s="83">
        <v>83</v>
      </c>
      <c r="C448" t="s">
        <v>6648</v>
      </c>
      <c r="D448" s="159">
        <f t="shared" si="12"/>
        <v>43</v>
      </c>
      <c r="E448">
        <v>1</v>
      </c>
      <c r="F448">
        <v>3</v>
      </c>
      <c r="G448" s="162" t="s">
        <v>6280</v>
      </c>
      <c r="H448" s="162" t="s">
        <v>6280</v>
      </c>
      <c r="I448" s="53" t="str">
        <f t="shared" si="13"/>
        <v>1. 3</v>
      </c>
      <c r="J448" s="157" t="s">
        <v>142</v>
      </c>
      <c r="K448" s="157" t="s">
        <v>141</v>
      </c>
      <c r="L448" s="83" t="s">
        <v>6172</v>
      </c>
      <c r="M448" s="165" t="s">
        <v>6538</v>
      </c>
      <c r="O448" s="157" t="s">
        <v>138</v>
      </c>
      <c r="P448" s="157" t="s">
        <v>143</v>
      </c>
      <c r="Q448" s="157" t="s">
        <v>6171</v>
      </c>
      <c r="R448" s="157" t="s">
        <v>144</v>
      </c>
      <c r="W448" s="118">
        <v>0</v>
      </c>
      <c r="X448" s="162" t="s">
        <v>6280</v>
      </c>
    </row>
    <row r="449" spans="1:24">
      <c r="A449" s="83">
        <v>313</v>
      </c>
      <c r="B449" s="83">
        <v>84</v>
      </c>
      <c r="C449" t="s">
        <v>7836</v>
      </c>
      <c r="D449" s="159">
        <f t="shared" si="12"/>
        <v>43</v>
      </c>
      <c r="E449">
        <v>1</v>
      </c>
      <c r="F449">
        <v>3</v>
      </c>
      <c r="G449" s="162" t="s">
        <v>6280</v>
      </c>
      <c r="H449" s="162" t="s">
        <v>6280</v>
      </c>
      <c r="I449" s="53" t="str">
        <f t="shared" si="13"/>
        <v>1. 3</v>
      </c>
      <c r="J449" s="157" t="s">
        <v>142</v>
      </c>
      <c r="K449" s="157" t="s">
        <v>141</v>
      </c>
      <c r="L449" s="83" t="s">
        <v>6172</v>
      </c>
      <c r="M449" s="165" t="s">
        <v>6538</v>
      </c>
      <c r="O449" s="157" t="s">
        <v>138</v>
      </c>
      <c r="P449" s="157" t="s">
        <v>143</v>
      </c>
      <c r="Q449" s="157" t="s">
        <v>6171</v>
      </c>
      <c r="R449" s="157" t="s">
        <v>144</v>
      </c>
      <c r="W449" s="118">
        <v>0</v>
      </c>
      <c r="X449" s="162" t="s">
        <v>6280</v>
      </c>
    </row>
    <row r="450" spans="1:24">
      <c r="A450" s="83">
        <v>313</v>
      </c>
      <c r="B450" s="83">
        <v>84</v>
      </c>
      <c r="C450" t="s">
        <v>7836</v>
      </c>
      <c r="D450" s="159">
        <f t="shared" si="12"/>
        <v>42</v>
      </c>
      <c r="E450">
        <v>1</v>
      </c>
      <c r="F450">
        <v>2</v>
      </c>
      <c r="G450" s="162" t="s">
        <v>6318</v>
      </c>
      <c r="H450" s="162" t="s">
        <v>6318</v>
      </c>
      <c r="I450" s="53" t="str">
        <f t="shared" si="13"/>
        <v>1. 2</v>
      </c>
      <c r="J450" s="157" t="s">
        <v>142</v>
      </c>
      <c r="K450" s="157" t="s">
        <v>141</v>
      </c>
      <c r="L450" s="83" t="s">
        <v>6172</v>
      </c>
      <c r="M450" s="165" t="s">
        <v>6538</v>
      </c>
      <c r="O450" s="157" t="s">
        <v>138</v>
      </c>
      <c r="P450" s="157" t="s">
        <v>143</v>
      </c>
      <c r="Q450" s="157" t="s">
        <v>6171</v>
      </c>
      <c r="R450" s="157" t="s">
        <v>144</v>
      </c>
      <c r="W450" s="118">
        <v>0</v>
      </c>
      <c r="X450" s="162" t="s">
        <v>6318</v>
      </c>
    </row>
    <row r="451" spans="1:24">
      <c r="A451" s="83">
        <v>313</v>
      </c>
      <c r="B451" s="83">
        <v>84</v>
      </c>
      <c r="C451" t="s">
        <v>7836</v>
      </c>
      <c r="D451" s="159">
        <f t="shared" ref="D451:D514" si="14">E451*40+F451</f>
        <v>42</v>
      </c>
      <c r="E451">
        <v>1</v>
      </c>
      <c r="F451">
        <v>2</v>
      </c>
      <c r="G451" s="162" t="s">
        <v>6318</v>
      </c>
      <c r="H451" s="162" t="s">
        <v>6318</v>
      </c>
      <c r="I451" s="53" t="str">
        <f t="shared" ref="I451:I514" si="15">H451</f>
        <v>1. 2</v>
      </c>
      <c r="J451" s="157" t="s">
        <v>142</v>
      </c>
      <c r="K451" s="157" t="s">
        <v>141</v>
      </c>
      <c r="L451" s="83" t="s">
        <v>6172</v>
      </c>
      <c r="M451" s="165" t="s">
        <v>6538</v>
      </c>
      <c r="O451" s="157" t="s">
        <v>138</v>
      </c>
      <c r="P451" s="157" t="s">
        <v>143</v>
      </c>
      <c r="Q451" s="157" t="s">
        <v>6171</v>
      </c>
      <c r="R451" s="157" t="s">
        <v>144</v>
      </c>
      <c r="W451" s="118">
        <v>0</v>
      </c>
      <c r="X451" s="162" t="s">
        <v>6318</v>
      </c>
    </row>
    <row r="452" spans="1:24">
      <c r="A452" s="83">
        <v>313</v>
      </c>
      <c r="B452" s="83">
        <v>109</v>
      </c>
      <c r="C452" t="s">
        <v>7836</v>
      </c>
      <c r="D452" s="159">
        <f t="shared" si="14"/>
        <v>60</v>
      </c>
      <c r="E452">
        <v>1</v>
      </c>
      <c r="F452">
        <v>20</v>
      </c>
      <c r="G452" s="162" t="s">
        <v>6197</v>
      </c>
      <c r="H452" s="162" t="s">
        <v>6197</v>
      </c>
      <c r="I452" s="53" t="str">
        <f t="shared" si="15"/>
        <v>1. 20</v>
      </c>
      <c r="J452" s="157" t="s">
        <v>142</v>
      </c>
      <c r="K452" s="157" t="s">
        <v>141</v>
      </c>
      <c r="L452" s="83" t="s">
        <v>6172</v>
      </c>
      <c r="M452" s="165" t="s">
        <v>6538</v>
      </c>
      <c r="O452" s="157" t="s">
        <v>138</v>
      </c>
      <c r="P452" s="157" t="s">
        <v>143</v>
      </c>
      <c r="Q452" s="157" t="s">
        <v>6171</v>
      </c>
      <c r="R452" s="157" t="s">
        <v>144</v>
      </c>
      <c r="W452" s="118">
        <v>0</v>
      </c>
      <c r="X452" s="162" t="s">
        <v>6197</v>
      </c>
    </row>
    <row r="453" spans="1:24">
      <c r="A453" s="83">
        <v>313</v>
      </c>
      <c r="B453" s="83">
        <v>83</v>
      </c>
      <c r="C453" t="s">
        <v>7857</v>
      </c>
      <c r="D453" s="159">
        <f t="shared" si="14"/>
        <v>53</v>
      </c>
      <c r="E453">
        <v>1</v>
      </c>
      <c r="F453">
        <v>13</v>
      </c>
      <c r="G453" s="162" t="s">
        <v>6309</v>
      </c>
      <c r="H453" s="162" t="s">
        <v>6309</v>
      </c>
      <c r="I453" s="53" t="str">
        <f t="shared" si="15"/>
        <v>1. 13</v>
      </c>
      <c r="J453" s="157" t="s">
        <v>142</v>
      </c>
      <c r="K453" s="157" t="s">
        <v>141</v>
      </c>
      <c r="L453" s="83" t="s">
        <v>6172</v>
      </c>
      <c r="M453" s="165" t="s">
        <v>6538</v>
      </c>
      <c r="O453" s="157" t="s">
        <v>138</v>
      </c>
      <c r="P453" s="157" t="s">
        <v>143</v>
      </c>
      <c r="Q453" s="157" t="s">
        <v>6171</v>
      </c>
      <c r="R453" s="157" t="s">
        <v>144</v>
      </c>
      <c r="W453" s="118">
        <v>0</v>
      </c>
      <c r="X453" s="162" t="s">
        <v>6309</v>
      </c>
    </row>
    <row r="454" spans="1:24">
      <c r="A454" s="83">
        <v>313</v>
      </c>
      <c r="B454" s="83">
        <v>83</v>
      </c>
      <c r="C454" t="s">
        <v>6586</v>
      </c>
      <c r="D454" s="159">
        <f t="shared" si="14"/>
        <v>13</v>
      </c>
      <c r="E454">
        <v>0</v>
      </c>
      <c r="F454">
        <v>13</v>
      </c>
      <c r="G454" s="162" t="s">
        <v>6205</v>
      </c>
      <c r="H454" s="162" t="s">
        <v>6205</v>
      </c>
      <c r="I454" s="53" t="str">
        <f t="shared" si="15"/>
        <v>0. 13</v>
      </c>
      <c r="J454" s="157" t="s">
        <v>142</v>
      </c>
      <c r="K454" s="157" t="s">
        <v>141</v>
      </c>
      <c r="L454" s="83" t="s">
        <v>6172</v>
      </c>
      <c r="M454" s="165" t="s">
        <v>6538</v>
      </c>
      <c r="O454" s="157" t="s">
        <v>138</v>
      </c>
      <c r="P454" s="157" t="s">
        <v>143</v>
      </c>
      <c r="Q454" s="157" t="s">
        <v>6171</v>
      </c>
      <c r="R454" s="157" t="s">
        <v>144</v>
      </c>
      <c r="W454" s="118">
        <v>0</v>
      </c>
      <c r="X454" s="162" t="s">
        <v>6205</v>
      </c>
    </row>
    <row r="455" spans="1:24">
      <c r="A455" s="83">
        <v>313</v>
      </c>
      <c r="B455" s="83">
        <v>17</v>
      </c>
      <c r="C455" t="s">
        <v>7836</v>
      </c>
      <c r="D455" s="159">
        <f t="shared" si="14"/>
        <v>61</v>
      </c>
      <c r="E455">
        <v>1</v>
      </c>
      <c r="F455">
        <v>21</v>
      </c>
      <c r="G455" s="162" t="s">
        <v>6233</v>
      </c>
      <c r="H455" s="162" t="s">
        <v>6233</v>
      </c>
      <c r="I455" s="53" t="str">
        <f t="shared" si="15"/>
        <v>1. 21</v>
      </c>
      <c r="J455" s="157" t="s">
        <v>142</v>
      </c>
      <c r="K455" s="157" t="s">
        <v>141</v>
      </c>
      <c r="L455" s="83" t="s">
        <v>6172</v>
      </c>
      <c r="M455" s="165" t="s">
        <v>6538</v>
      </c>
      <c r="O455" s="157" t="s">
        <v>138</v>
      </c>
      <c r="P455" s="157" t="s">
        <v>143</v>
      </c>
      <c r="Q455" s="157" t="s">
        <v>6171</v>
      </c>
      <c r="R455" s="157" t="s">
        <v>144</v>
      </c>
      <c r="W455" s="118">
        <v>0</v>
      </c>
      <c r="X455" s="162" t="s">
        <v>6233</v>
      </c>
    </row>
    <row r="456" spans="1:24">
      <c r="A456" s="83">
        <v>313</v>
      </c>
      <c r="B456" s="83">
        <v>83</v>
      </c>
      <c r="C456" t="s">
        <v>6648</v>
      </c>
      <c r="D456" s="159">
        <f t="shared" si="14"/>
        <v>40</v>
      </c>
      <c r="E456">
        <v>1</v>
      </c>
      <c r="F456">
        <v>0</v>
      </c>
      <c r="G456" s="162" t="s">
        <v>6242</v>
      </c>
      <c r="H456" s="162" t="s">
        <v>6242</v>
      </c>
      <c r="I456" s="53" t="str">
        <f t="shared" si="15"/>
        <v>1. 0</v>
      </c>
      <c r="J456" s="157" t="s">
        <v>142</v>
      </c>
      <c r="K456" s="157" t="s">
        <v>141</v>
      </c>
      <c r="L456" s="83" t="s">
        <v>6172</v>
      </c>
      <c r="M456" s="165" t="s">
        <v>6538</v>
      </c>
      <c r="O456" s="157" t="s">
        <v>138</v>
      </c>
      <c r="P456" s="157" t="s">
        <v>143</v>
      </c>
      <c r="Q456" s="157" t="s">
        <v>6171</v>
      </c>
      <c r="R456" s="157" t="s">
        <v>144</v>
      </c>
      <c r="W456" s="118">
        <v>0</v>
      </c>
      <c r="X456" s="162" t="s">
        <v>6242</v>
      </c>
    </row>
    <row r="457" spans="1:24">
      <c r="A457" s="83">
        <v>314</v>
      </c>
      <c r="B457" s="83">
        <v>234</v>
      </c>
      <c r="C457" t="s">
        <v>7957</v>
      </c>
      <c r="D457" s="159">
        <f t="shared" si="14"/>
        <v>160</v>
      </c>
      <c r="E457">
        <v>4</v>
      </c>
      <c r="F457">
        <v>0</v>
      </c>
      <c r="G457" s="162" t="s">
        <v>6232</v>
      </c>
      <c r="H457" s="162" t="s">
        <v>6232</v>
      </c>
      <c r="I457" s="53" t="str">
        <f t="shared" si="15"/>
        <v>4. 0</v>
      </c>
      <c r="J457" s="157" t="s">
        <v>142</v>
      </c>
      <c r="K457" s="157" t="s">
        <v>141</v>
      </c>
      <c r="L457" s="83" t="s">
        <v>6172</v>
      </c>
      <c r="M457" s="165" t="s">
        <v>162</v>
      </c>
      <c r="O457" s="157" t="s">
        <v>138</v>
      </c>
      <c r="P457" s="157" t="s">
        <v>143</v>
      </c>
      <c r="Q457" s="157" t="s">
        <v>6171</v>
      </c>
      <c r="R457" s="157" t="s">
        <v>144</v>
      </c>
      <c r="W457" s="118">
        <v>2160000</v>
      </c>
      <c r="X457" s="162" t="s">
        <v>6232</v>
      </c>
    </row>
    <row r="458" spans="1:24">
      <c r="A458" s="83">
        <v>314</v>
      </c>
      <c r="B458" s="83">
        <v>234</v>
      </c>
      <c r="C458" t="s">
        <v>7958</v>
      </c>
      <c r="D458" s="159">
        <f t="shared" si="14"/>
        <v>143</v>
      </c>
      <c r="E458">
        <v>3</v>
      </c>
      <c r="F458">
        <v>23</v>
      </c>
      <c r="G458" s="162" t="s">
        <v>6276</v>
      </c>
      <c r="H458" s="162" t="s">
        <v>6276</v>
      </c>
      <c r="I458" s="53" t="str">
        <f t="shared" si="15"/>
        <v>3. 23</v>
      </c>
      <c r="J458" s="157" t="s">
        <v>142</v>
      </c>
      <c r="K458" s="157" t="s">
        <v>141</v>
      </c>
      <c r="L458" s="83" t="s">
        <v>6172</v>
      </c>
      <c r="M458" s="165" t="s">
        <v>162</v>
      </c>
      <c r="O458" s="157" t="s">
        <v>138</v>
      </c>
      <c r="P458" s="157" t="s">
        <v>143</v>
      </c>
      <c r="Q458" s="157" t="s">
        <v>6171</v>
      </c>
      <c r="R458" s="157" t="s">
        <v>144</v>
      </c>
      <c r="W458" s="118">
        <v>1930500</v>
      </c>
      <c r="X458" s="162" t="s">
        <v>6276</v>
      </c>
    </row>
    <row r="459" spans="1:24">
      <c r="A459" s="83">
        <v>314</v>
      </c>
      <c r="B459" s="83">
        <v>234</v>
      </c>
      <c r="C459" t="s">
        <v>7959</v>
      </c>
      <c r="D459" s="159">
        <f t="shared" si="14"/>
        <v>160</v>
      </c>
      <c r="E459">
        <v>4</v>
      </c>
      <c r="F459">
        <v>0</v>
      </c>
      <c r="G459" s="162" t="s">
        <v>6232</v>
      </c>
      <c r="H459" s="162" t="s">
        <v>6232</v>
      </c>
      <c r="I459" s="53" t="str">
        <f t="shared" si="15"/>
        <v>4. 0</v>
      </c>
      <c r="J459" s="157" t="s">
        <v>142</v>
      </c>
      <c r="K459" s="157" t="s">
        <v>141</v>
      </c>
      <c r="L459" s="83" t="s">
        <v>6172</v>
      </c>
      <c r="M459" s="165" t="s">
        <v>162</v>
      </c>
      <c r="O459" s="157" t="s">
        <v>138</v>
      </c>
      <c r="P459" s="157" t="s">
        <v>143</v>
      </c>
      <c r="Q459" s="157" t="s">
        <v>6171</v>
      </c>
      <c r="R459" s="157" t="s">
        <v>144</v>
      </c>
      <c r="W459" s="118">
        <v>2160000</v>
      </c>
      <c r="X459" s="162" t="s">
        <v>6232</v>
      </c>
    </row>
    <row r="460" spans="1:24">
      <c r="A460" s="83">
        <v>314</v>
      </c>
      <c r="B460" s="83">
        <v>233</v>
      </c>
      <c r="C460" t="s">
        <v>7958</v>
      </c>
      <c r="D460" s="159">
        <f t="shared" si="14"/>
        <v>152</v>
      </c>
      <c r="E460">
        <v>3</v>
      </c>
      <c r="F460">
        <v>32</v>
      </c>
      <c r="G460" s="162" t="s">
        <v>6376</v>
      </c>
      <c r="H460" s="162" t="s">
        <v>6376</v>
      </c>
      <c r="I460" s="53" t="str">
        <f t="shared" si="15"/>
        <v>3. 32</v>
      </c>
      <c r="J460" s="157" t="s">
        <v>142</v>
      </c>
      <c r="K460" s="157" t="s">
        <v>141</v>
      </c>
      <c r="L460" s="83" t="s">
        <v>6172</v>
      </c>
      <c r="M460" s="165" t="s">
        <v>162</v>
      </c>
      <c r="O460" s="157" t="s">
        <v>138</v>
      </c>
      <c r="P460" s="157" t="s">
        <v>143</v>
      </c>
      <c r="Q460" s="157" t="s">
        <v>6171</v>
      </c>
      <c r="R460" s="157" t="s">
        <v>144</v>
      </c>
      <c r="W460" s="118">
        <v>2052000</v>
      </c>
      <c r="X460" s="162" t="s">
        <v>6376</v>
      </c>
    </row>
    <row r="461" spans="1:24">
      <c r="A461" s="83">
        <v>314</v>
      </c>
      <c r="B461" s="83">
        <v>233</v>
      </c>
      <c r="C461" t="s">
        <v>7959</v>
      </c>
      <c r="D461" s="159">
        <f t="shared" si="14"/>
        <v>153</v>
      </c>
      <c r="E461">
        <v>3</v>
      </c>
      <c r="F461">
        <v>33</v>
      </c>
      <c r="G461" s="162" t="s">
        <v>6261</v>
      </c>
      <c r="H461" s="162" t="s">
        <v>6261</v>
      </c>
      <c r="I461" s="53" t="str">
        <f t="shared" si="15"/>
        <v>3. 33</v>
      </c>
      <c r="J461" s="157" t="s">
        <v>142</v>
      </c>
      <c r="K461" s="157" t="s">
        <v>141</v>
      </c>
      <c r="L461" s="83" t="s">
        <v>6172</v>
      </c>
      <c r="M461" s="165" t="s">
        <v>162</v>
      </c>
      <c r="O461" s="157" t="s">
        <v>138</v>
      </c>
      <c r="P461" s="157" t="s">
        <v>143</v>
      </c>
      <c r="Q461" s="157" t="s">
        <v>6171</v>
      </c>
      <c r="R461" s="157" t="s">
        <v>144</v>
      </c>
      <c r="W461" s="118">
        <v>2065500</v>
      </c>
      <c r="X461" s="162" t="s">
        <v>6261</v>
      </c>
    </row>
    <row r="462" spans="1:24">
      <c r="A462" s="83">
        <v>317</v>
      </c>
      <c r="B462" s="83">
        <v>557</v>
      </c>
      <c r="C462" t="s">
        <v>7931</v>
      </c>
      <c r="D462" s="159">
        <f t="shared" si="14"/>
        <v>28</v>
      </c>
      <c r="E462">
        <v>0</v>
      </c>
      <c r="F462">
        <v>28</v>
      </c>
      <c r="G462" s="162" t="s">
        <v>6178</v>
      </c>
      <c r="H462" s="162" t="s">
        <v>6178</v>
      </c>
      <c r="I462" s="53" t="str">
        <f t="shared" si="15"/>
        <v>0. 28</v>
      </c>
      <c r="J462" s="157" t="s">
        <v>142</v>
      </c>
      <c r="K462" s="157" t="s">
        <v>141</v>
      </c>
      <c r="L462" s="83" t="s">
        <v>6172</v>
      </c>
      <c r="M462" s="165" t="s">
        <v>162</v>
      </c>
      <c r="O462" s="157" t="s">
        <v>138</v>
      </c>
      <c r="P462" s="157" t="s">
        <v>143</v>
      </c>
      <c r="Q462" s="157" t="s">
        <v>6171</v>
      </c>
      <c r="R462" s="157" t="s">
        <v>144</v>
      </c>
      <c r="W462" s="118">
        <v>378000</v>
      </c>
      <c r="X462" s="162" t="s">
        <v>6178</v>
      </c>
    </row>
    <row r="463" spans="1:24">
      <c r="A463" s="83">
        <v>318</v>
      </c>
      <c r="B463" s="83">
        <v>579</v>
      </c>
      <c r="C463" t="s">
        <v>7858</v>
      </c>
      <c r="D463" s="159">
        <f t="shared" si="14"/>
        <v>88</v>
      </c>
      <c r="E463">
        <v>2</v>
      </c>
      <c r="F463">
        <v>8</v>
      </c>
      <c r="G463" s="162" t="s">
        <v>6359</v>
      </c>
      <c r="H463" s="162" t="s">
        <v>6359</v>
      </c>
      <c r="I463" s="53" t="str">
        <f t="shared" si="15"/>
        <v>2. 8</v>
      </c>
      <c r="J463" s="157" t="s">
        <v>142</v>
      </c>
      <c r="K463" s="157" t="s">
        <v>141</v>
      </c>
      <c r="L463" s="83" t="s">
        <v>6172</v>
      </c>
      <c r="M463" s="165" t="s">
        <v>162</v>
      </c>
      <c r="O463" s="157" t="s">
        <v>138</v>
      </c>
      <c r="P463" s="157" t="s">
        <v>143</v>
      </c>
      <c r="Q463" s="157" t="s">
        <v>6171</v>
      </c>
      <c r="R463" s="157" t="s">
        <v>144</v>
      </c>
      <c r="W463" s="118">
        <v>391500</v>
      </c>
      <c r="X463" s="162" t="s">
        <v>6359</v>
      </c>
    </row>
    <row r="464" spans="1:24">
      <c r="A464" s="83">
        <v>319</v>
      </c>
      <c r="B464" s="83">
        <v>34</v>
      </c>
      <c r="C464" t="s">
        <v>7836</v>
      </c>
      <c r="D464" s="159">
        <f t="shared" si="14"/>
        <v>256</v>
      </c>
      <c r="E464">
        <v>6</v>
      </c>
      <c r="F464">
        <v>16</v>
      </c>
      <c r="G464" s="162" t="s">
        <v>6377</v>
      </c>
      <c r="H464" s="162" t="s">
        <v>6377</v>
      </c>
      <c r="I464" s="53" t="str">
        <f t="shared" si="15"/>
        <v>6. 16</v>
      </c>
      <c r="J464" s="157" t="s">
        <v>142</v>
      </c>
      <c r="K464" s="157" t="s">
        <v>141</v>
      </c>
      <c r="L464" s="83" t="s">
        <v>6172</v>
      </c>
      <c r="M464" s="165" t="s">
        <v>6538</v>
      </c>
      <c r="O464" s="157" t="s">
        <v>138</v>
      </c>
      <c r="P464" s="157" t="s">
        <v>143</v>
      </c>
      <c r="Q464" s="157" t="s">
        <v>6171</v>
      </c>
      <c r="R464" s="157" t="s">
        <v>144</v>
      </c>
      <c r="W464" s="118">
        <v>3456000</v>
      </c>
      <c r="X464" s="162" t="s">
        <v>6377</v>
      </c>
    </row>
    <row r="465" spans="1:24">
      <c r="A465" s="83">
        <v>324</v>
      </c>
      <c r="B465" s="83">
        <v>166</v>
      </c>
      <c r="C465" t="s">
        <v>7852</v>
      </c>
      <c r="D465" s="159">
        <f t="shared" si="14"/>
        <v>106</v>
      </c>
      <c r="E465">
        <v>2</v>
      </c>
      <c r="F465">
        <v>26</v>
      </c>
      <c r="G465" s="162" t="s">
        <v>6365</v>
      </c>
      <c r="H465" s="162" t="s">
        <v>6365</v>
      </c>
      <c r="I465" s="53" t="str">
        <f t="shared" si="15"/>
        <v>2. 26</v>
      </c>
      <c r="J465" s="157" t="s">
        <v>142</v>
      </c>
      <c r="K465" s="157" t="s">
        <v>141</v>
      </c>
      <c r="L465" s="83" t="s">
        <v>6172</v>
      </c>
      <c r="M465" s="165" t="s">
        <v>162</v>
      </c>
      <c r="O465" s="157" t="s">
        <v>138</v>
      </c>
      <c r="P465" s="157" t="s">
        <v>143</v>
      </c>
      <c r="Q465" s="157" t="s">
        <v>6171</v>
      </c>
      <c r="R465" s="157" t="s">
        <v>144</v>
      </c>
      <c r="W465" s="118">
        <v>283500</v>
      </c>
      <c r="X465" s="162" t="s">
        <v>6365</v>
      </c>
    </row>
    <row r="466" spans="1:24">
      <c r="A466" s="83">
        <v>324</v>
      </c>
      <c r="B466" s="83">
        <v>169</v>
      </c>
      <c r="C466" t="s">
        <v>7857</v>
      </c>
      <c r="D466" s="159">
        <f t="shared" si="14"/>
        <v>247</v>
      </c>
      <c r="E466">
        <v>6</v>
      </c>
      <c r="F466">
        <v>7</v>
      </c>
      <c r="G466" s="162" t="s">
        <v>6378</v>
      </c>
      <c r="H466" s="162" t="s">
        <v>6378</v>
      </c>
      <c r="I466" s="53" t="str">
        <f t="shared" si="15"/>
        <v>6. 7</v>
      </c>
      <c r="J466" s="157" t="s">
        <v>142</v>
      </c>
      <c r="K466" s="157" t="s">
        <v>141</v>
      </c>
      <c r="L466" s="83" t="s">
        <v>6172</v>
      </c>
      <c r="M466" s="165" t="s">
        <v>162</v>
      </c>
      <c r="O466" s="157" t="s">
        <v>138</v>
      </c>
      <c r="P466" s="157" t="s">
        <v>143</v>
      </c>
      <c r="Q466" s="157" t="s">
        <v>6171</v>
      </c>
      <c r="R466" s="157" t="s">
        <v>144</v>
      </c>
      <c r="W466" s="118">
        <v>661500</v>
      </c>
      <c r="X466" s="162" t="s">
        <v>6378</v>
      </c>
    </row>
    <row r="467" spans="1:24">
      <c r="A467" s="83">
        <v>324</v>
      </c>
      <c r="B467" s="83">
        <v>165</v>
      </c>
      <c r="C467" t="s">
        <v>7863</v>
      </c>
      <c r="D467" s="159">
        <f t="shared" si="14"/>
        <v>127</v>
      </c>
      <c r="E467">
        <v>3</v>
      </c>
      <c r="F467">
        <v>7</v>
      </c>
      <c r="G467" s="162" t="s">
        <v>6379</v>
      </c>
      <c r="H467" s="162" t="s">
        <v>6379</v>
      </c>
      <c r="I467" s="53" t="str">
        <f t="shared" si="15"/>
        <v>3. 7</v>
      </c>
      <c r="J467" s="157" t="s">
        <v>142</v>
      </c>
      <c r="K467" s="157" t="s">
        <v>141</v>
      </c>
      <c r="L467" s="83" t="s">
        <v>6172</v>
      </c>
      <c r="M467" s="165" t="s">
        <v>162</v>
      </c>
      <c r="O467" s="157" t="s">
        <v>138</v>
      </c>
      <c r="P467" s="157" t="s">
        <v>143</v>
      </c>
      <c r="Q467" s="157" t="s">
        <v>6171</v>
      </c>
      <c r="R467" s="157" t="s">
        <v>144</v>
      </c>
      <c r="W467" s="118">
        <v>337500</v>
      </c>
      <c r="X467" s="162" t="s">
        <v>6379</v>
      </c>
    </row>
    <row r="468" spans="1:24">
      <c r="A468" s="83">
        <v>324</v>
      </c>
      <c r="B468" s="83">
        <v>163</v>
      </c>
      <c r="C468" t="s">
        <v>7851</v>
      </c>
      <c r="D468" s="159">
        <f t="shared" si="14"/>
        <v>17</v>
      </c>
      <c r="E468">
        <v>0</v>
      </c>
      <c r="F468">
        <v>17</v>
      </c>
      <c r="G468" s="162" t="s">
        <v>6191</v>
      </c>
      <c r="H468" s="162" t="s">
        <v>6191</v>
      </c>
      <c r="I468" s="53" t="str">
        <f t="shared" si="15"/>
        <v>0. 17</v>
      </c>
      <c r="J468" s="157" t="s">
        <v>142</v>
      </c>
      <c r="K468" s="157" t="s">
        <v>141</v>
      </c>
      <c r="L468" s="83" t="s">
        <v>6172</v>
      </c>
      <c r="M468" s="165" t="s">
        <v>162</v>
      </c>
      <c r="O468" s="157" t="s">
        <v>138</v>
      </c>
      <c r="P468" s="157" t="s">
        <v>143</v>
      </c>
      <c r="Q468" s="157" t="s">
        <v>6171</v>
      </c>
      <c r="R468" s="157" t="s">
        <v>144</v>
      </c>
      <c r="W468" s="118">
        <v>40500</v>
      </c>
      <c r="X468" s="162" t="s">
        <v>6191</v>
      </c>
    </row>
    <row r="469" spans="1:24">
      <c r="A469" s="83">
        <v>324</v>
      </c>
      <c r="B469" s="83">
        <v>163</v>
      </c>
      <c r="C469" t="s">
        <v>6586</v>
      </c>
      <c r="D469" s="159">
        <f t="shared" si="14"/>
        <v>399</v>
      </c>
      <c r="E469">
        <v>9</v>
      </c>
      <c r="F469">
        <v>39</v>
      </c>
      <c r="G469" s="162" t="s">
        <v>6380</v>
      </c>
      <c r="H469" s="162" t="s">
        <v>6380</v>
      </c>
      <c r="I469" s="53" t="str">
        <f t="shared" si="15"/>
        <v>9. 39</v>
      </c>
      <c r="J469" s="157" t="s">
        <v>142</v>
      </c>
      <c r="K469" s="157" t="s">
        <v>141</v>
      </c>
      <c r="L469" s="83" t="s">
        <v>6172</v>
      </c>
      <c r="M469" s="165" t="s">
        <v>162</v>
      </c>
      <c r="O469" s="157" t="s">
        <v>138</v>
      </c>
      <c r="P469" s="157" t="s">
        <v>143</v>
      </c>
      <c r="Q469" s="157" t="s">
        <v>6171</v>
      </c>
      <c r="R469" s="157" t="s">
        <v>144</v>
      </c>
      <c r="W469" s="118">
        <v>1066500</v>
      </c>
      <c r="X469" s="162" t="s">
        <v>6380</v>
      </c>
    </row>
    <row r="470" spans="1:24">
      <c r="A470" s="83">
        <v>324</v>
      </c>
      <c r="B470" s="83">
        <v>162</v>
      </c>
      <c r="C470" t="s">
        <v>7851</v>
      </c>
      <c r="D470" s="159">
        <f t="shared" si="14"/>
        <v>69</v>
      </c>
      <c r="E470">
        <v>1</v>
      </c>
      <c r="F470">
        <v>29</v>
      </c>
      <c r="G470" s="162" t="s">
        <v>6381</v>
      </c>
      <c r="H470" s="162" t="s">
        <v>6381</v>
      </c>
      <c r="I470" s="53" t="str">
        <f t="shared" si="15"/>
        <v>1. 29</v>
      </c>
      <c r="J470" s="157" t="s">
        <v>142</v>
      </c>
      <c r="K470" s="157" t="s">
        <v>141</v>
      </c>
      <c r="L470" s="83" t="s">
        <v>6172</v>
      </c>
      <c r="M470" s="165" t="s">
        <v>162</v>
      </c>
      <c r="O470" s="157" t="s">
        <v>138</v>
      </c>
      <c r="P470" s="157" t="s">
        <v>143</v>
      </c>
      <c r="Q470" s="157" t="s">
        <v>6171</v>
      </c>
      <c r="R470" s="157" t="s">
        <v>144</v>
      </c>
      <c r="W470" s="118">
        <v>175500</v>
      </c>
      <c r="X470" s="162" t="s">
        <v>6381</v>
      </c>
    </row>
    <row r="471" spans="1:24">
      <c r="A471" s="83">
        <v>324</v>
      </c>
      <c r="B471" s="83">
        <v>165</v>
      </c>
      <c r="C471" t="s">
        <v>7850</v>
      </c>
      <c r="D471" s="159">
        <f t="shared" si="14"/>
        <v>84</v>
      </c>
      <c r="E471">
        <v>2</v>
      </c>
      <c r="F471">
        <v>4</v>
      </c>
      <c r="G471" s="162" t="s">
        <v>6273</v>
      </c>
      <c r="H471" s="162" t="s">
        <v>6273</v>
      </c>
      <c r="I471" s="53" t="str">
        <f t="shared" si="15"/>
        <v>2. 4</v>
      </c>
      <c r="J471" s="157" t="s">
        <v>142</v>
      </c>
      <c r="K471" s="157" t="s">
        <v>141</v>
      </c>
      <c r="L471" s="83" t="s">
        <v>6172</v>
      </c>
      <c r="M471" s="165" t="s">
        <v>162</v>
      </c>
      <c r="O471" s="157" t="s">
        <v>138</v>
      </c>
      <c r="P471" s="157" t="s">
        <v>143</v>
      </c>
      <c r="Q471" s="157" t="s">
        <v>6171</v>
      </c>
      <c r="R471" s="157" t="s">
        <v>144</v>
      </c>
      <c r="W471" s="118">
        <v>216000</v>
      </c>
      <c r="X471" s="162" t="s">
        <v>6273</v>
      </c>
    </row>
    <row r="472" spans="1:24">
      <c r="A472" s="83">
        <v>324</v>
      </c>
      <c r="B472" s="83">
        <v>165</v>
      </c>
      <c r="C472" t="s">
        <v>7850</v>
      </c>
      <c r="D472" s="159">
        <f t="shared" si="14"/>
        <v>44</v>
      </c>
      <c r="E472">
        <v>1</v>
      </c>
      <c r="F472">
        <v>4</v>
      </c>
      <c r="G472" s="162" t="s">
        <v>6248</v>
      </c>
      <c r="H472" s="162" t="s">
        <v>6248</v>
      </c>
      <c r="I472" s="53" t="str">
        <f t="shared" si="15"/>
        <v>1. 4</v>
      </c>
      <c r="J472" s="157" t="s">
        <v>142</v>
      </c>
      <c r="K472" s="157" t="s">
        <v>141</v>
      </c>
      <c r="L472" s="83" t="s">
        <v>6172</v>
      </c>
      <c r="M472" s="165" t="s">
        <v>162</v>
      </c>
      <c r="O472" s="157" t="s">
        <v>138</v>
      </c>
      <c r="P472" s="157" t="s">
        <v>143</v>
      </c>
      <c r="Q472" s="157" t="s">
        <v>6171</v>
      </c>
      <c r="R472" s="157" t="s">
        <v>144</v>
      </c>
      <c r="W472" s="118">
        <v>108000</v>
      </c>
      <c r="X472" s="162" t="s">
        <v>6248</v>
      </c>
    </row>
    <row r="473" spans="1:24">
      <c r="A473" s="83">
        <v>325</v>
      </c>
      <c r="B473" s="83">
        <v>196</v>
      </c>
      <c r="C473" t="s">
        <v>7836</v>
      </c>
      <c r="D473" s="159">
        <f t="shared" si="14"/>
        <v>22</v>
      </c>
      <c r="E473">
        <v>0</v>
      </c>
      <c r="F473">
        <v>22</v>
      </c>
      <c r="G473" s="162" t="s">
        <v>6382</v>
      </c>
      <c r="H473" s="162" t="s">
        <v>6382</v>
      </c>
      <c r="I473" s="53" t="str">
        <f t="shared" si="15"/>
        <v>0. 22</v>
      </c>
      <c r="J473" s="157" t="s">
        <v>142</v>
      </c>
      <c r="K473" s="157" t="s">
        <v>141</v>
      </c>
      <c r="L473" s="83" t="s">
        <v>6172</v>
      </c>
      <c r="M473" s="165" t="s">
        <v>162</v>
      </c>
      <c r="O473" s="157" t="s">
        <v>138</v>
      </c>
      <c r="P473" s="157" t="s">
        <v>143</v>
      </c>
      <c r="Q473" s="157" t="s">
        <v>6171</v>
      </c>
      <c r="R473" s="157" t="s">
        <v>144</v>
      </c>
      <c r="W473" s="118">
        <v>148500</v>
      </c>
      <c r="X473" s="162" t="s">
        <v>6382</v>
      </c>
    </row>
    <row r="474" spans="1:24">
      <c r="A474" s="83">
        <v>325</v>
      </c>
      <c r="B474" s="83">
        <v>197</v>
      </c>
      <c r="C474" t="s">
        <v>7836</v>
      </c>
      <c r="D474" s="159">
        <f t="shared" si="14"/>
        <v>12</v>
      </c>
      <c r="E474">
        <v>0</v>
      </c>
      <c r="F474">
        <v>12</v>
      </c>
      <c r="G474" s="162" t="s">
        <v>6190</v>
      </c>
      <c r="H474" s="162" t="s">
        <v>6190</v>
      </c>
      <c r="I474" s="53" t="str">
        <f t="shared" si="15"/>
        <v>0. 12</v>
      </c>
      <c r="J474" s="157" t="s">
        <v>142</v>
      </c>
      <c r="K474" s="157" t="s">
        <v>141</v>
      </c>
      <c r="L474" s="83" t="s">
        <v>6172</v>
      </c>
      <c r="M474" s="165" t="s">
        <v>162</v>
      </c>
      <c r="O474" s="157" t="s">
        <v>138</v>
      </c>
      <c r="P474" s="157" t="s">
        <v>143</v>
      </c>
      <c r="Q474" s="157" t="s">
        <v>6171</v>
      </c>
      <c r="R474" s="157" t="s">
        <v>144</v>
      </c>
      <c r="W474" s="118">
        <v>81000</v>
      </c>
      <c r="X474" s="162" t="s">
        <v>6190</v>
      </c>
    </row>
    <row r="475" spans="1:24">
      <c r="A475" s="83">
        <v>325</v>
      </c>
      <c r="B475" s="83">
        <v>200</v>
      </c>
      <c r="C475" t="s">
        <v>7836</v>
      </c>
      <c r="D475" s="159">
        <f t="shared" si="14"/>
        <v>115</v>
      </c>
      <c r="E475">
        <v>2</v>
      </c>
      <c r="F475">
        <v>35</v>
      </c>
      <c r="G475" s="162" t="s">
        <v>6306</v>
      </c>
      <c r="H475" s="162" t="s">
        <v>6306</v>
      </c>
      <c r="I475" s="53" t="str">
        <f t="shared" si="15"/>
        <v>2. 35</v>
      </c>
      <c r="J475" s="157" t="s">
        <v>142</v>
      </c>
      <c r="K475" s="157" t="s">
        <v>141</v>
      </c>
      <c r="L475" s="83" t="s">
        <v>6172</v>
      </c>
      <c r="M475" s="165" t="s">
        <v>162</v>
      </c>
      <c r="O475" s="157" t="s">
        <v>138</v>
      </c>
      <c r="P475" s="157" t="s">
        <v>143</v>
      </c>
      <c r="Q475" s="157" t="s">
        <v>6171</v>
      </c>
      <c r="R475" s="157" t="s">
        <v>144</v>
      </c>
      <c r="W475" s="118">
        <v>769500</v>
      </c>
      <c r="X475" s="162" t="s">
        <v>6306</v>
      </c>
    </row>
    <row r="476" spans="1:24">
      <c r="A476" s="83">
        <v>325</v>
      </c>
      <c r="B476" s="83">
        <v>173</v>
      </c>
      <c r="C476" t="s">
        <v>7836</v>
      </c>
      <c r="D476" s="159">
        <f t="shared" si="14"/>
        <v>34</v>
      </c>
      <c r="E476">
        <v>0</v>
      </c>
      <c r="F476">
        <v>34</v>
      </c>
      <c r="G476" s="162" t="s">
        <v>6253</v>
      </c>
      <c r="H476" s="162" t="s">
        <v>6253</v>
      </c>
      <c r="I476" s="53" t="str">
        <f t="shared" si="15"/>
        <v>0. 34</v>
      </c>
      <c r="J476" s="157" t="s">
        <v>142</v>
      </c>
      <c r="K476" s="157" t="s">
        <v>141</v>
      </c>
      <c r="L476" s="83" t="s">
        <v>6172</v>
      </c>
      <c r="M476" s="165" t="s">
        <v>162</v>
      </c>
      <c r="O476" s="157" t="s">
        <v>138</v>
      </c>
      <c r="P476" s="157" t="s">
        <v>143</v>
      </c>
      <c r="Q476" s="157" t="s">
        <v>6171</v>
      </c>
      <c r="R476" s="157" t="s">
        <v>144</v>
      </c>
      <c r="W476" s="118">
        <v>229500</v>
      </c>
      <c r="X476" s="162" t="s">
        <v>6253</v>
      </c>
    </row>
    <row r="477" spans="1:24">
      <c r="A477" s="83">
        <v>325</v>
      </c>
      <c r="B477" s="83">
        <v>201</v>
      </c>
      <c r="C477" t="s">
        <v>7836</v>
      </c>
      <c r="D477" s="159">
        <f t="shared" si="14"/>
        <v>77</v>
      </c>
      <c r="E477">
        <v>1</v>
      </c>
      <c r="F477">
        <v>37</v>
      </c>
      <c r="G477" s="162" t="s">
        <v>6383</v>
      </c>
      <c r="H477" s="162" t="s">
        <v>6383</v>
      </c>
      <c r="I477" s="53" t="str">
        <f t="shared" si="15"/>
        <v>1. 37</v>
      </c>
      <c r="J477" s="157" t="s">
        <v>142</v>
      </c>
      <c r="K477" s="157" t="s">
        <v>141</v>
      </c>
      <c r="L477" s="83" t="s">
        <v>6172</v>
      </c>
      <c r="M477" s="165" t="s">
        <v>162</v>
      </c>
      <c r="O477" s="157" t="s">
        <v>138</v>
      </c>
      <c r="P477" s="157" t="s">
        <v>143</v>
      </c>
      <c r="Q477" s="157" t="s">
        <v>6171</v>
      </c>
      <c r="R477" s="157" t="s">
        <v>144</v>
      </c>
      <c r="W477" s="118">
        <v>513000</v>
      </c>
      <c r="X477" s="162" t="s">
        <v>6383</v>
      </c>
    </row>
    <row r="478" spans="1:24">
      <c r="A478" s="83">
        <v>325</v>
      </c>
      <c r="B478" s="83">
        <v>193</v>
      </c>
      <c r="C478" t="s">
        <v>6579</v>
      </c>
      <c r="D478" s="159">
        <f t="shared" si="14"/>
        <v>86</v>
      </c>
      <c r="E478">
        <v>2</v>
      </c>
      <c r="F478">
        <v>6</v>
      </c>
      <c r="G478" s="162" t="s">
        <v>6384</v>
      </c>
      <c r="H478" s="162" t="s">
        <v>6384</v>
      </c>
      <c r="I478" s="53" t="str">
        <f t="shared" si="15"/>
        <v>2. 6</v>
      </c>
      <c r="J478" s="157" t="s">
        <v>142</v>
      </c>
      <c r="K478" s="157" t="s">
        <v>141</v>
      </c>
      <c r="L478" s="83" t="s">
        <v>6172</v>
      </c>
      <c r="M478" s="165" t="s">
        <v>162</v>
      </c>
      <c r="O478" s="157" t="s">
        <v>138</v>
      </c>
      <c r="P478" s="157" t="s">
        <v>143</v>
      </c>
      <c r="Q478" s="157" t="s">
        <v>6171</v>
      </c>
      <c r="R478" s="157" t="s">
        <v>144</v>
      </c>
      <c r="W478" s="118">
        <v>1161000</v>
      </c>
      <c r="X478" s="162" t="s">
        <v>6384</v>
      </c>
    </row>
    <row r="479" spans="1:24">
      <c r="A479" s="83">
        <v>325</v>
      </c>
      <c r="B479" s="83">
        <v>193</v>
      </c>
      <c r="C479" t="s">
        <v>7835</v>
      </c>
      <c r="D479" s="159">
        <f t="shared" si="14"/>
        <v>42</v>
      </c>
      <c r="E479">
        <v>1</v>
      </c>
      <c r="F479">
        <v>2</v>
      </c>
      <c r="G479" s="162" t="s">
        <v>6318</v>
      </c>
      <c r="H479" s="162" t="s">
        <v>6318</v>
      </c>
      <c r="I479" s="53" t="str">
        <f t="shared" si="15"/>
        <v>1. 2</v>
      </c>
      <c r="J479" s="157" t="s">
        <v>142</v>
      </c>
      <c r="K479" s="157" t="s">
        <v>141</v>
      </c>
      <c r="L479" s="83" t="s">
        <v>6172</v>
      </c>
      <c r="M479" s="165" t="s">
        <v>162</v>
      </c>
      <c r="O479" s="157" t="s">
        <v>138</v>
      </c>
      <c r="P479" s="157" t="s">
        <v>143</v>
      </c>
      <c r="Q479" s="157" t="s">
        <v>6171</v>
      </c>
      <c r="R479" s="157" t="s">
        <v>144</v>
      </c>
      <c r="W479" s="118">
        <v>567000</v>
      </c>
      <c r="X479" s="162" t="s">
        <v>6318</v>
      </c>
    </row>
    <row r="480" spans="1:24">
      <c r="A480" s="83">
        <v>325</v>
      </c>
      <c r="B480" s="83">
        <v>174</v>
      </c>
      <c r="C480" t="s">
        <v>7836</v>
      </c>
      <c r="D480" s="159">
        <f t="shared" si="14"/>
        <v>56</v>
      </c>
      <c r="E480">
        <v>1</v>
      </c>
      <c r="F480">
        <v>16</v>
      </c>
      <c r="G480" s="162" t="s">
        <v>6222</v>
      </c>
      <c r="H480" s="162" t="s">
        <v>6222</v>
      </c>
      <c r="I480" s="53" t="str">
        <f t="shared" si="15"/>
        <v>1. 16</v>
      </c>
      <c r="J480" s="157" t="s">
        <v>142</v>
      </c>
      <c r="K480" s="157" t="s">
        <v>141</v>
      </c>
      <c r="L480" s="83" t="s">
        <v>6172</v>
      </c>
      <c r="M480" s="165" t="s">
        <v>162</v>
      </c>
      <c r="O480" s="157" t="s">
        <v>138</v>
      </c>
      <c r="P480" s="157" t="s">
        <v>143</v>
      </c>
      <c r="Q480" s="157" t="s">
        <v>6171</v>
      </c>
      <c r="R480" s="157" t="s">
        <v>144</v>
      </c>
      <c r="W480" s="118">
        <v>378000</v>
      </c>
      <c r="X480" s="162" t="s">
        <v>6222</v>
      </c>
    </row>
    <row r="481" spans="1:24">
      <c r="A481" s="83">
        <v>326</v>
      </c>
      <c r="B481" s="83">
        <v>463</v>
      </c>
      <c r="C481" t="s">
        <v>6648</v>
      </c>
      <c r="D481" s="159">
        <f t="shared" si="14"/>
        <v>180</v>
      </c>
      <c r="E481">
        <v>4</v>
      </c>
      <c r="F481">
        <v>20</v>
      </c>
      <c r="G481" s="162" t="s">
        <v>6385</v>
      </c>
      <c r="H481" s="162" t="s">
        <v>6385</v>
      </c>
      <c r="I481" s="53" t="str">
        <f t="shared" si="15"/>
        <v>4. 20</v>
      </c>
      <c r="J481" s="157" t="s">
        <v>142</v>
      </c>
      <c r="K481" s="157" t="s">
        <v>141</v>
      </c>
      <c r="L481" s="83" t="s">
        <v>6172</v>
      </c>
      <c r="M481" s="165" t="s">
        <v>162</v>
      </c>
      <c r="O481" s="157" t="s">
        <v>138</v>
      </c>
      <c r="P481" s="157" t="s">
        <v>143</v>
      </c>
      <c r="Q481" s="157" t="s">
        <v>6171</v>
      </c>
      <c r="R481" s="157" t="s">
        <v>144</v>
      </c>
      <c r="W481" s="118">
        <v>9531000</v>
      </c>
      <c r="X481" s="162" t="s">
        <v>6385</v>
      </c>
    </row>
    <row r="482" spans="1:24">
      <c r="A482" s="83">
        <v>326</v>
      </c>
      <c r="B482" s="83">
        <v>47</v>
      </c>
      <c r="C482" t="s">
        <v>6586</v>
      </c>
      <c r="D482" s="159">
        <f t="shared" si="14"/>
        <v>25</v>
      </c>
      <c r="E482">
        <v>0</v>
      </c>
      <c r="F482">
        <v>25</v>
      </c>
      <c r="G482" s="162" t="s">
        <v>6177</v>
      </c>
      <c r="H482" s="162" t="s">
        <v>6177</v>
      </c>
      <c r="I482" s="53" t="str">
        <f t="shared" si="15"/>
        <v>0. 25</v>
      </c>
      <c r="J482" s="157" t="s">
        <v>142</v>
      </c>
      <c r="K482" s="157" t="s">
        <v>141</v>
      </c>
      <c r="L482" s="83" t="s">
        <v>6172</v>
      </c>
      <c r="M482" s="165" t="s">
        <v>162</v>
      </c>
      <c r="O482" s="157" t="s">
        <v>138</v>
      </c>
      <c r="P482" s="157" t="s">
        <v>143</v>
      </c>
      <c r="Q482" s="157" t="s">
        <v>6171</v>
      </c>
      <c r="R482" s="157" t="s">
        <v>144</v>
      </c>
      <c r="W482" s="118">
        <v>0</v>
      </c>
      <c r="X482" s="162" t="s">
        <v>6177</v>
      </c>
    </row>
    <row r="483" spans="1:24">
      <c r="A483" s="83">
        <v>326</v>
      </c>
      <c r="B483" s="83">
        <v>48</v>
      </c>
      <c r="C483" t="s">
        <v>6586</v>
      </c>
      <c r="D483" s="159">
        <f t="shared" si="14"/>
        <v>67</v>
      </c>
      <c r="E483">
        <v>1</v>
      </c>
      <c r="F483">
        <v>27</v>
      </c>
      <c r="G483" s="162" t="s">
        <v>6262</v>
      </c>
      <c r="H483" s="162" t="s">
        <v>6262</v>
      </c>
      <c r="I483" s="53" t="str">
        <f t="shared" si="15"/>
        <v>1. 27</v>
      </c>
      <c r="J483" s="157" t="s">
        <v>142</v>
      </c>
      <c r="K483" s="157" t="s">
        <v>141</v>
      </c>
      <c r="L483" s="83" t="s">
        <v>6172</v>
      </c>
      <c r="M483" s="165" t="s">
        <v>6542</v>
      </c>
      <c r="O483" s="157" t="s">
        <v>138</v>
      </c>
      <c r="P483" s="157" t="s">
        <v>143</v>
      </c>
      <c r="Q483" s="157" t="s">
        <v>6171</v>
      </c>
      <c r="R483" s="157" t="s">
        <v>144</v>
      </c>
      <c r="W483" s="118">
        <v>0</v>
      </c>
      <c r="X483" s="162" t="s">
        <v>6262</v>
      </c>
    </row>
    <row r="484" spans="1:24">
      <c r="A484" s="83">
        <v>326</v>
      </c>
      <c r="B484" s="83">
        <v>48</v>
      </c>
      <c r="C484" t="s">
        <v>7857</v>
      </c>
      <c r="D484" s="159">
        <f t="shared" si="14"/>
        <v>63</v>
      </c>
      <c r="E484">
        <v>1</v>
      </c>
      <c r="F484">
        <v>23</v>
      </c>
      <c r="G484" s="162" t="s">
        <v>6278</v>
      </c>
      <c r="H484" s="162" t="s">
        <v>6278</v>
      </c>
      <c r="I484" s="53" t="str">
        <f t="shared" si="15"/>
        <v>1. 23</v>
      </c>
      <c r="J484" s="157" t="s">
        <v>142</v>
      </c>
      <c r="K484" s="157" t="s">
        <v>141</v>
      </c>
      <c r="L484" s="83" t="s">
        <v>6172</v>
      </c>
      <c r="M484" s="165" t="s">
        <v>6542</v>
      </c>
      <c r="O484" s="157" t="s">
        <v>138</v>
      </c>
      <c r="P484" s="157" t="s">
        <v>143</v>
      </c>
      <c r="Q484" s="157" t="s">
        <v>6171</v>
      </c>
      <c r="R484" s="157" t="s">
        <v>144</v>
      </c>
      <c r="W484" s="118">
        <v>0</v>
      </c>
      <c r="X484" s="162" t="s">
        <v>6278</v>
      </c>
    </row>
    <row r="485" spans="1:24">
      <c r="A485" s="83">
        <v>326</v>
      </c>
      <c r="B485" s="83">
        <v>48</v>
      </c>
      <c r="C485" t="s">
        <v>7837</v>
      </c>
      <c r="D485" s="159">
        <f t="shared" si="14"/>
        <v>56</v>
      </c>
      <c r="E485">
        <v>1</v>
      </c>
      <c r="F485">
        <v>16</v>
      </c>
      <c r="G485" s="162" t="s">
        <v>6222</v>
      </c>
      <c r="H485" s="162" t="s">
        <v>6222</v>
      </c>
      <c r="I485" s="53" t="str">
        <f t="shared" si="15"/>
        <v>1. 16</v>
      </c>
      <c r="J485" s="157" t="s">
        <v>142</v>
      </c>
      <c r="K485" s="157" t="s">
        <v>141</v>
      </c>
      <c r="L485" s="83" t="s">
        <v>6172</v>
      </c>
      <c r="M485" s="165" t="s">
        <v>6542</v>
      </c>
      <c r="O485" s="157" t="s">
        <v>138</v>
      </c>
      <c r="P485" s="157" t="s">
        <v>143</v>
      </c>
      <c r="Q485" s="157" t="s">
        <v>6171</v>
      </c>
      <c r="R485" s="157" t="s">
        <v>144</v>
      </c>
      <c r="W485" s="118">
        <v>0</v>
      </c>
      <c r="X485" s="162" t="s">
        <v>6222</v>
      </c>
    </row>
    <row r="486" spans="1:24">
      <c r="A486" s="83">
        <v>326</v>
      </c>
      <c r="B486" s="83">
        <v>48</v>
      </c>
      <c r="C486" t="s">
        <v>6648</v>
      </c>
      <c r="D486" s="159">
        <f t="shared" si="14"/>
        <v>98</v>
      </c>
      <c r="E486">
        <v>2</v>
      </c>
      <c r="F486">
        <v>18</v>
      </c>
      <c r="G486" s="162" t="s">
        <v>6201</v>
      </c>
      <c r="H486" s="162" t="s">
        <v>6201</v>
      </c>
      <c r="I486" s="53" t="str">
        <f t="shared" si="15"/>
        <v>2. 18</v>
      </c>
      <c r="J486" s="157" t="s">
        <v>142</v>
      </c>
      <c r="K486" s="157" t="s">
        <v>141</v>
      </c>
      <c r="L486" s="83" t="s">
        <v>6172</v>
      </c>
      <c r="M486" s="165" t="s">
        <v>6542</v>
      </c>
      <c r="O486" s="157" t="s">
        <v>138</v>
      </c>
      <c r="P486" s="157" t="s">
        <v>143</v>
      </c>
      <c r="Q486" s="157" t="s">
        <v>6171</v>
      </c>
      <c r="R486" s="157" t="s">
        <v>144</v>
      </c>
      <c r="W486" s="118">
        <v>0</v>
      </c>
      <c r="X486" s="162" t="s">
        <v>6201</v>
      </c>
    </row>
    <row r="487" spans="1:24">
      <c r="A487" s="83">
        <v>326</v>
      </c>
      <c r="B487" s="83">
        <v>48</v>
      </c>
      <c r="C487" t="s">
        <v>7919</v>
      </c>
      <c r="D487" s="159">
        <f t="shared" si="14"/>
        <v>111</v>
      </c>
      <c r="E487">
        <v>2</v>
      </c>
      <c r="F487">
        <v>31</v>
      </c>
      <c r="G487" s="162" t="s">
        <v>6337</v>
      </c>
      <c r="H487" s="162" t="s">
        <v>6337</v>
      </c>
      <c r="I487" s="53" t="str">
        <f t="shared" si="15"/>
        <v>2. 31</v>
      </c>
      <c r="J487" s="157" t="s">
        <v>142</v>
      </c>
      <c r="K487" s="157" t="s">
        <v>141</v>
      </c>
      <c r="L487" s="83" t="s">
        <v>6172</v>
      </c>
      <c r="M487" s="165" t="s">
        <v>6542</v>
      </c>
      <c r="O487" s="157" t="s">
        <v>138</v>
      </c>
      <c r="P487" s="157" t="s">
        <v>143</v>
      </c>
      <c r="Q487" s="157" t="s">
        <v>6171</v>
      </c>
      <c r="R487" s="157" t="s">
        <v>144</v>
      </c>
      <c r="W487" s="118">
        <v>0</v>
      </c>
      <c r="X487" s="162" t="s">
        <v>6337</v>
      </c>
    </row>
    <row r="488" spans="1:24">
      <c r="A488" s="83">
        <v>326</v>
      </c>
      <c r="B488" s="83">
        <v>48</v>
      </c>
      <c r="C488" t="s">
        <v>7950</v>
      </c>
      <c r="D488" s="159">
        <f t="shared" si="14"/>
        <v>106</v>
      </c>
      <c r="E488">
        <v>2</v>
      </c>
      <c r="F488">
        <v>26</v>
      </c>
      <c r="G488" s="162" t="s">
        <v>6365</v>
      </c>
      <c r="H488" s="162" t="s">
        <v>6365</v>
      </c>
      <c r="I488" s="53" t="str">
        <f t="shared" si="15"/>
        <v>2. 26</v>
      </c>
      <c r="J488" s="157" t="s">
        <v>142</v>
      </c>
      <c r="K488" s="157" t="s">
        <v>141</v>
      </c>
      <c r="L488" s="83" t="s">
        <v>6172</v>
      </c>
      <c r="M488" s="165" t="s">
        <v>6542</v>
      </c>
      <c r="O488" s="157" t="s">
        <v>138</v>
      </c>
      <c r="P488" s="157" t="s">
        <v>143</v>
      </c>
      <c r="Q488" s="157" t="s">
        <v>6171</v>
      </c>
      <c r="R488" s="157" t="s">
        <v>144</v>
      </c>
      <c r="W488" s="118">
        <v>0</v>
      </c>
      <c r="X488" s="162" t="s">
        <v>6365</v>
      </c>
    </row>
    <row r="489" spans="1:24">
      <c r="A489" s="83">
        <v>327</v>
      </c>
      <c r="B489" s="83">
        <v>227</v>
      </c>
      <c r="C489" t="s">
        <v>7960</v>
      </c>
      <c r="D489" s="159">
        <f t="shared" si="14"/>
        <v>127</v>
      </c>
      <c r="E489">
        <v>3</v>
      </c>
      <c r="F489">
        <v>7</v>
      </c>
      <c r="G489" s="162" t="s">
        <v>6379</v>
      </c>
      <c r="H489" s="162" t="s">
        <v>6379</v>
      </c>
      <c r="I489" s="53" t="str">
        <f t="shared" si="15"/>
        <v>3. 7</v>
      </c>
      <c r="J489" s="157" t="s">
        <v>142</v>
      </c>
      <c r="K489" s="157" t="s">
        <v>141</v>
      </c>
      <c r="L489" s="83" t="s">
        <v>6172</v>
      </c>
      <c r="M489" s="165" t="s">
        <v>162</v>
      </c>
      <c r="O489" s="157" t="s">
        <v>138</v>
      </c>
      <c r="P489" s="157" t="s">
        <v>143</v>
      </c>
      <c r="Q489" s="157" t="s">
        <v>6171</v>
      </c>
      <c r="R489" s="157" t="s">
        <v>144</v>
      </c>
      <c r="W489" s="118">
        <v>567000</v>
      </c>
      <c r="X489" s="162" t="s">
        <v>6379</v>
      </c>
    </row>
    <row r="490" spans="1:24">
      <c r="A490" s="83">
        <v>327</v>
      </c>
      <c r="B490" s="83">
        <v>226</v>
      </c>
      <c r="C490" t="s">
        <v>7900</v>
      </c>
      <c r="D490" s="159">
        <f t="shared" si="14"/>
        <v>14</v>
      </c>
      <c r="E490">
        <v>0</v>
      </c>
      <c r="F490">
        <v>14</v>
      </c>
      <c r="G490" s="162" t="s">
        <v>6224</v>
      </c>
      <c r="H490" s="162" t="s">
        <v>6224</v>
      </c>
      <c r="I490" s="53" t="str">
        <f t="shared" si="15"/>
        <v>0. 14</v>
      </c>
      <c r="J490" s="157" t="s">
        <v>142</v>
      </c>
      <c r="K490" s="157" t="s">
        <v>141</v>
      </c>
      <c r="L490" s="83" t="s">
        <v>6172</v>
      </c>
      <c r="M490" s="165" t="s">
        <v>162</v>
      </c>
      <c r="O490" s="157" t="s">
        <v>138</v>
      </c>
      <c r="P490" s="157" t="s">
        <v>143</v>
      </c>
      <c r="Q490" s="157" t="s">
        <v>6171</v>
      </c>
      <c r="R490" s="157" t="s">
        <v>144</v>
      </c>
      <c r="W490" s="118">
        <v>54000</v>
      </c>
      <c r="X490" s="162" t="s">
        <v>6224</v>
      </c>
    </row>
    <row r="491" spans="1:24">
      <c r="A491" s="83">
        <v>327</v>
      </c>
      <c r="B491" s="83">
        <v>227</v>
      </c>
      <c r="C491" t="s">
        <v>7961</v>
      </c>
      <c r="D491" s="159">
        <f t="shared" si="14"/>
        <v>24</v>
      </c>
      <c r="E491">
        <v>0</v>
      </c>
      <c r="F491">
        <v>24</v>
      </c>
      <c r="G491" s="162" t="s">
        <v>6236</v>
      </c>
      <c r="H491" s="162" t="s">
        <v>6236</v>
      </c>
      <c r="I491" s="53" t="str">
        <f t="shared" si="15"/>
        <v>0. 24</v>
      </c>
      <c r="J491" s="157" t="s">
        <v>142</v>
      </c>
      <c r="K491" s="157" t="s">
        <v>141</v>
      </c>
      <c r="L491" s="83" t="s">
        <v>6172</v>
      </c>
      <c r="M491" s="165" t="s">
        <v>162</v>
      </c>
      <c r="O491" s="157" t="s">
        <v>138</v>
      </c>
      <c r="P491" s="157" t="s">
        <v>143</v>
      </c>
      <c r="Q491" s="157" t="s">
        <v>6171</v>
      </c>
      <c r="R491" s="157" t="s">
        <v>144</v>
      </c>
      <c r="W491" s="118">
        <v>108000</v>
      </c>
      <c r="X491" s="162" t="s">
        <v>6236</v>
      </c>
    </row>
    <row r="492" spans="1:24">
      <c r="A492" s="83">
        <v>328</v>
      </c>
      <c r="B492" s="83">
        <v>370</v>
      </c>
      <c r="C492" t="s">
        <v>7852</v>
      </c>
      <c r="D492" s="159">
        <f t="shared" si="14"/>
        <v>112</v>
      </c>
      <c r="E492">
        <v>2</v>
      </c>
      <c r="F492">
        <v>32</v>
      </c>
      <c r="G492" s="162" t="s">
        <v>6386</v>
      </c>
      <c r="H492" s="162" t="s">
        <v>6386</v>
      </c>
      <c r="I492" s="53" t="str">
        <f t="shared" si="15"/>
        <v>2. 32</v>
      </c>
      <c r="J492" s="157" t="s">
        <v>142</v>
      </c>
      <c r="K492" s="157" t="s">
        <v>141</v>
      </c>
      <c r="L492" s="83" t="s">
        <v>6172</v>
      </c>
      <c r="M492" s="165" t="s">
        <v>162</v>
      </c>
      <c r="O492" s="157" t="s">
        <v>138</v>
      </c>
      <c r="P492" s="157" t="s">
        <v>143</v>
      </c>
      <c r="Q492" s="157" t="s">
        <v>6171</v>
      </c>
      <c r="R492" s="157" t="s">
        <v>144</v>
      </c>
      <c r="W492" s="118">
        <v>1512000</v>
      </c>
      <c r="X492" s="162" t="s">
        <v>6386</v>
      </c>
    </row>
    <row r="493" spans="1:24">
      <c r="A493" s="83">
        <v>328</v>
      </c>
      <c r="B493" s="83">
        <v>370</v>
      </c>
      <c r="C493" t="s">
        <v>7862</v>
      </c>
      <c r="D493" s="159">
        <f t="shared" si="14"/>
        <v>33</v>
      </c>
      <c r="E493">
        <v>0</v>
      </c>
      <c r="F493">
        <v>33</v>
      </c>
      <c r="G493" s="162" t="s">
        <v>6387</v>
      </c>
      <c r="H493" s="162" t="s">
        <v>6387</v>
      </c>
      <c r="I493" s="53" t="str">
        <f t="shared" si="15"/>
        <v>0. 33</v>
      </c>
      <c r="J493" s="157" t="s">
        <v>142</v>
      </c>
      <c r="K493" s="157" t="s">
        <v>141</v>
      </c>
      <c r="L493" s="83" t="s">
        <v>6172</v>
      </c>
      <c r="M493" s="165" t="s">
        <v>162</v>
      </c>
      <c r="O493" s="157" t="s">
        <v>138</v>
      </c>
      <c r="P493" s="157" t="s">
        <v>143</v>
      </c>
      <c r="Q493" s="157" t="s">
        <v>6171</v>
      </c>
      <c r="R493" s="157" t="s">
        <v>144</v>
      </c>
      <c r="W493" s="118">
        <v>445500</v>
      </c>
      <c r="X493" s="162" t="s">
        <v>6387</v>
      </c>
    </row>
    <row r="494" spans="1:24">
      <c r="A494" s="83">
        <v>328</v>
      </c>
      <c r="B494" s="83">
        <v>310</v>
      </c>
      <c r="C494" t="s">
        <v>7962</v>
      </c>
      <c r="D494" s="159">
        <f t="shared" si="14"/>
        <v>185</v>
      </c>
      <c r="E494">
        <v>4</v>
      </c>
      <c r="F494">
        <v>25</v>
      </c>
      <c r="G494" s="162" t="s">
        <v>6388</v>
      </c>
      <c r="H494" s="162" t="s">
        <v>6388</v>
      </c>
      <c r="I494" s="53" t="str">
        <f t="shared" si="15"/>
        <v>4. 25</v>
      </c>
      <c r="J494" s="157" t="s">
        <v>142</v>
      </c>
      <c r="K494" s="157" t="s">
        <v>141</v>
      </c>
      <c r="L494" s="83" t="s">
        <v>6172</v>
      </c>
      <c r="M494" s="165" t="s">
        <v>162</v>
      </c>
      <c r="O494" s="157" t="s">
        <v>138</v>
      </c>
      <c r="P494" s="157" t="s">
        <v>143</v>
      </c>
      <c r="Q494" s="157" t="s">
        <v>6171</v>
      </c>
      <c r="R494" s="157" t="s">
        <v>144</v>
      </c>
      <c r="W494" s="118">
        <v>2497500</v>
      </c>
      <c r="X494" s="162" t="s">
        <v>6388</v>
      </c>
    </row>
    <row r="495" spans="1:24">
      <c r="A495" s="83">
        <v>332</v>
      </c>
      <c r="B495" s="83">
        <v>485</v>
      </c>
      <c r="C495" t="s">
        <v>6579</v>
      </c>
      <c r="D495" s="159">
        <f t="shared" si="14"/>
        <v>379</v>
      </c>
      <c r="E495">
        <v>9</v>
      </c>
      <c r="F495">
        <v>19</v>
      </c>
      <c r="G495" s="162" t="s">
        <v>6389</v>
      </c>
      <c r="H495" s="162" t="s">
        <v>6389</v>
      </c>
      <c r="I495" s="53" t="str">
        <f t="shared" si="15"/>
        <v>9. 19</v>
      </c>
      <c r="J495" s="157" t="s">
        <v>142</v>
      </c>
      <c r="K495" s="157" t="s">
        <v>141</v>
      </c>
      <c r="L495" s="83" t="s">
        <v>6172</v>
      </c>
      <c r="M495" s="165" t="s">
        <v>162</v>
      </c>
      <c r="O495" s="157" t="s">
        <v>138</v>
      </c>
      <c r="P495" s="157" t="s">
        <v>143</v>
      </c>
      <c r="Q495" s="157" t="s">
        <v>6171</v>
      </c>
      <c r="R495" s="157" t="s">
        <v>144</v>
      </c>
      <c r="W495" s="118">
        <v>1701000</v>
      </c>
      <c r="X495" s="162" t="s">
        <v>6389</v>
      </c>
    </row>
    <row r="496" spans="1:24">
      <c r="A496" s="83">
        <v>332</v>
      </c>
      <c r="B496" s="83">
        <v>608</v>
      </c>
      <c r="C496" t="s">
        <v>7836</v>
      </c>
      <c r="D496" s="159">
        <f t="shared" si="14"/>
        <v>7</v>
      </c>
      <c r="E496">
        <v>0</v>
      </c>
      <c r="F496">
        <v>7</v>
      </c>
      <c r="G496" s="162" t="s">
        <v>6300</v>
      </c>
      <c r="H496" s="162" t="s">
        <v>6300</v>
      </c>
      <c r="I496" s="53" t="str">
        <f t="shared" si="15"/>
        <v>0. 7</v>
      </c>
      <c r="J496" s="157" t="s">
        <v>142</v>
      </c>
      <c r="K496" s="157" t="s">
        <v>141</v>
      </c>
      <c r="L496" s="83" t="s">
        <v>6172</v>
      </c>
      <c r="M496" s="165" t="s">
        <v>162</v>
      </c>
      <c r="O496" s="157" t="s">
        <v>138</v>
      </c>
      <c r="P496" s="157" t="s">
        <v>143</v>
      </c>
      <c r="Q496" s="157" t="s">
        <v>6171</v>
      </c>
      <c r="R496" s="157" t="s">
        <v>144</v>
      </c>
      <c r="W496" s="118">
        <v>13500</v>
      </c>
      <c r="X496" s="162" t="s">
        <v>6300</v>
      </c>
    </row>
    <row r="497" spans="1:24">
      <c r="A497" s="83">
        <v>335</v>
      </c>
      <c r="B497" s="83">
        <v>345</v>
      </c>
      <c r="C497" t="s">
        <v>7857</v>
      </c>
      <c r="D497" s="159">
        <f t="shared" si="14"/>
        <v>119</v>
      </c>
      <c r="E497">
        <v>2</v>
      </c>
      <c r="F497">
        <v>39</v>
      </c>
      <c r="G497" s="162" t="s">
        <v>6390</v>
      </c>
      <c r="H497" s="162" t="s">
        <v>6390</v>
      </c>
      <c r="I497" s="53" t="str">
        <f t="shared" si="15"/>
        <v>2. 39</v>
      </c>
      <c r="J497" s="157" t="s">
        <v>142</v>
      </c>
      <c r="K497" s="157" t="s">
        <v>141</v>
      </c>
      <c r="L497" s="83" t="s">
        <v>6172</v>
      </c>
      <c r="M497" s="165" t="s">
        <v>162</v>
      </c>
      <c r="O497" s="157" t="s">
        <v>138</v>
      </c>
      <c r="P497" s="157" t="s">
        <v>143</v>
      </c>
      <c r="Q497" s="157" t="s">
        <v>6171</v>
      </c>
      <c r="R497" s="157" t="s">
        <v>144</v>
      </c>
      <c r="W497" s="118">
        <v>1606500</v>
      </c>
      <c r="X497" s="162" t="s">
        <v>6390</v>
      </c>
    </row>
    <row r="498" spans="1:24">
      <c r="A498" s="83">
        <v>336</v>
      </c>
      <c r="B498" s="83">
        <v>597</v>
      </c>
      <c r="C498" t="s">
        <v>6579</v>
      </c>
      <c r="D498" s="159">
        <f t="shared" si="14"/>
        <v>24</v>
      </c>
      <c r="E498">
        <v>0</v>
      </c>
      <c r="F498">
        <v>24</v>
      </c>
      <c r="G498" s="162" t="s">
        <v>6236</v>
      </c>
      <c r="H498" s="162" t="s">
        <v>6236</v>
      </c>
      <c r="I498" s="53" t="str">
        <f t="shared" si="15"/>
        <v>0. 24</v>
      </c>
      <c r="J498" s="157" t="s">
        <v>142</v>
      </c>
      <c r="K498" s="157" t="s">
        <v>141</v>
      </c>
      <c r="L498" s="83" t="s">
        <v>6172</v>
      </c>
      <c r="M498" s="165" t="s">
        <v>162</v>
      </c>
      <c r="O498" s="157" t="s">
        <v>138</v>
      </c>
      <c r="P498" s="157" t="s">
        <v>143</v>
      </c>
      <c r="Q498" s="157" t="s">
        <v>6171</v>
      </c>
      <c r="R498" s="157" t="s">
        <v>144</v>
      </c>
      <c r="W498" s="118">
        <v>324000</v>
      </c>
      <c r="X498" s="162" t="s">
        <v>6236</v>
      </c>
    </row>
    <row r="499" spans="1:24">
      <c r="A499" s="83">
        <v>340</v>
      </c>
      <c r="B499" s="83">
        <v>138</v>
      </c>
      <c r="C499" t="s">
        <v>7851</v>
      </c>
      <c r="D499" s="159">
        <f t="shared" si="14"/>
        <v>128</v>
      </c>
      <c r="E499">
        <v>3</v>
      </c>
      <c r="F499">
        <v>8</v>
      </c>
      <c r="G499" s="162" t="s">
        <v>6199</v>
      </c>
      <c r="H499" s="162" t="s">
        <v>6199</v>
      </c>
      <c r="I499" s="53" t="str">
        <f t="shared" si="15"/>
        <v>3. 8</v>
      </c>
      <c r="J499" s="157" t="s">
        <v>142</v>
      </c>
      <c r="K499" s="157" t="s">
        <v>141</v>
      </c>
      <c r="L499" s="83" t="s">
        <v>6172</v>
      </c>
      <c r="M499" s="165" t="s">
        <v>6538</v>
      </c>
      <c r="O499" s="157" t="s">
        <v>138</v>
      </c>
      <c r="P499" s="157" t="s">
        <v>143</v>
      </c>
      <c r="Q499" s="157" t="s">
        <v>6171</v>
      </c>
      <c r="R499" s="157" t="s">
        <v>144</v>
      </c>
      <c r="W499" s="118">
        <v>729000</v>
      </c>
      <c r="X499" s="162" t="s">
        <v>6199</v>
      </c>
    </row>
    <row r="500" spans="1:24">
      <c r="A500" s="83">
        <v>342</v>
      </c>
      <c r="B500" s="83">
        <v>51</v>
      </c>
      <c r="C500" t="s">
        <v>7835</v>
      </c>
      <c r="D500" s="159">
        <f t="shared" si="14"/>
        <v>53</v>
      </c>
      <c r="E500">
        <v>1</v>
      </c>
      <c r="F500">
        <v>13</v>
      </c>
      <c r="G500" s="162" t="s">
        <v>6309</v>
      </c>
      <c r="H500" s="162" t="s">
        <v>6309</v>
      </c>
      <c r="I500" s="53" t="str">
        <f t="shared" si="15"/>
        <v>1. 13</v>
      </c>
      <c r="J500" s="157" t="s">
        <v>142</v>
      </c>
      <c r="K500" s="157" t="s">
        <v>141</v>
      </c>
      <c r="L500" s="83" t="s">
        <v>6172</v>
      </c>
      <c r="M500" s="165" t="s">
        <v>162</v>
      </c>
      <c r="O500" s="157" t="s">
        <v>138</v>
      </c>
      <c r="P500" s="157" t="s">
        <v>143</v>
      </c>
      <c r="Q500" s="157" t="s">
        <v>6171</v>
      </c>
      <c r="R500" s="157" t="s">
        <v>144</v>
      </c>
      <c r="W500" s="118">
        <v>715500</v>
      </c>
      <c r="X500" s="162" t="s">
        <v>6309</v>
      </c>
    </row>
    <row r="501" spans="1:24">
      <c r="A501" s="83">
        <v>342</v>
      </c>
      <c r="B501" s="83">
        <v>80</v>
      </c>
      <c r="C501" t="s">
        <v>7927</v>
      </c>
      <c r="D501" s="159">
        <f t="shared" si="14"/>
        <v>30</v>
      </c>
      <c r="E501">
        <v>0</v>
      </c>
      <c r="F501">
        <v>30</v>
      </c>
      <c r="G501" s="162" t="s">
        <v>6324</v>
      </c>
      <c r="H501" s="162" t="s">
        <v>6324</v>
      </c>
      <c r="I501" s="53" t="str">
        <f t="shared" si="15"/>
        <v>0. 30</v>
      </c>
      <c r="J501" s="157" t="s">
        <v>142</v>
      </c>
      <c r="K501" s="157" t="s">
        <v>141</v>
      </c>
      <c r="L501" s="83" t="s">
        <v>6172</v>
      </c>
      <c r="M501" s="165" t="s">
        <v>162</v>
      </c>
      <c r="O501" s="157" t="s">
        <v>138</v>
      </c>
      <c r="P501" s="157" t="s">
        <v>143</v>
      </c>
      <c r="Q501" s="157" t="s">
        <v>6171</v>
      </c>
      <c r="R501" s="157" t="s">
        <v>144</v>
      </c>
      <c r="W501" s="118">
        <v>405000</v>
      </c>
      <c r="X501" s="162" t="s">
        <v>6324</v>
      </c>
    </row>
    <row r="502" spans="1:24">
      <c r="A502" s="83">
        <v>342</v>
      </c>
      <c r="B502" s="83">
        <v>55</v>
      </c>
      <c r="C502" t="s">
        <v>7857</v>
      </c>
      <c r="D502" s="159">
        <f t="shared" si="14"/>
        <v>53</v>
      </c>
      <c r="E502">
        <v>1</v>
      </c>
      <c r="F502">
        <v>13</v>
      </c>
      <c r="G502" s="162" t="s">
        <v>6309</v>
      </c>
      <c r="H502" s="162" t="s">
        <v>6309</v>
      </c>
      <c r="I502" s="53" t="str">
        <f t="shared" si="15"/>
        <v>1. 13</v>
      </c>
      <c r="J502" s="157" t="s">
        <v>142</v>
      </c>
      <c r="K502" s="157" t="s">
        <v>141</v>
      </c>
      <c r="L502" s="83" t="s">
        <v>6172</v>
      </c>
      <c r="M502" s="165" t="s">
        <v>162</v>
      </c>
      <c r="O502" s="157" t="s">
        <v>138</v>
      </c>
      <c r="P502" s="157" t="s">
        <v>143</v>
      </c>
      <c r="Q502" s="157" t="s">
        <v>6171</v>
      </c>
      <c r="R502" s="157" t="s">
        <v>144</v>
      </c>
      <c r="W502" s="118">
        <v>715500</v>
      </c>
      <c r="X502" s="162" t="s">
        <v>6309</v>
      </c>
    </row>
    <row r="503" spans="1:24">
      <c r="A503" s="83">
        <v>342</v>
      </c>
      <c r="B503" s="83">
        <v>119</v>
      </c>
      <c r="C503" t="s">
        <v>7857</v>
      </c>
      <c r="D503" s="159">
        <f t="shared" si="14"/>
        <v>72</v>
      </c>
      <c r="E503">
        <v>1</v>
      </c>
      <c r="F503">
        <v>32</v>
      </c>
      <c r="G503" s="162" t="s">
        <v>6325</v>
      </c>
      <c r="H503" s="162" t="s">
        <v>6325</v>
      </c>
      <c r="I503" s="53" t="str">
        <f t="shared" si="15"/>
        <v>1. 32</v>
      </c>
      <c r="J503" s="157" t="s">
        <v>142</v>
      </c>
      <c r="K503" s="157" t="s">
        <v>141</v>
      </c>
      <c r="L503" s="83" t="s">
        <v>6172</v>
      </c>
      <c r="M503" s="165" t="s">
        <v>162</v>
      </c>
      <c r="O503" s="157" t="s">
        <v>138</v>
      </c>
      <c r="P503" s="157" t="s">
        <v>143</v>
      </c>
      <c r="Q503" s="157" t="s">
        <v>6171</v>
      </c>
      <c r="R503" s="157" t="s">
        <v>144</v>
      </c>
      <c r="W503" s="118">
        <v>972000</v>
      </c>
      <c r="X503" s="162" t="s">
        <v>6325</v>
      </c>
    </row>
    <row r="504" spans="1:24">
      <c r="A504" s="83">
        <v>343</v>
      </c>
      <c r="B504" s="83">
        <v>252</v>
      </c>
      <c r="C504" t="s">
        <v>6648</v>
      </c>
      <c r="D504" s="159">
        <f t="shared" si="14"/>
        <v>42</v>
      </c>
      <c r="E504">
        <v>1</v>
      </c>
      <c r="F504">
        <v>2</v>
      </c>
      <c r="G504" s="162" t="s">
        <v>6318</v>
      </c>
      <c r="H504" s="162" t="s">
        <v>6318</v>
      </c>
      <c r="I504" s="53" t="str">
        <f t="shared" si="15"/>
        <v>1. 2</v>
      </c>
      <c r="J504" s="157" t="s">
        <v>142</v>
      </c>
      <c r="K504" s="157" t="s">
        <v>141</v>
      </c>
      <c r="L504" s="83" t="s">
        <v>6172</v>
      </c>
      <c r="M504" s="165" t="s">
        <v>162</v>
      </c>
      <c r="O504" s="157" t="s">
        <v>138</v>
      </c>
      <c r="P504" s="157" t="s">
        <v>143</v>
      </c>
      <c r="Q504" s="157" t="s">
        <v>6171</v>
      </c>
      <c r="R504" s="157" t="s">
        <v>144</v>
      </c>
      <c r="W504" s="118">
        <v>283500</v>
      </c>
      <c r="X504" s="162" t="s">
        <v>6318</v>
      </c>
    </row>
    <row r="505" spans="1:24">
      <c r="A505" s="83">
        <v>343</v>
      </c>
      <c r="B505" s="83">
        <v>253</v>
      </c>
      <c r="C505" t="s">
        <v>7850</v>
      </c>
      <c r="D505" s="159">
        <f t="shared" si="14"/>
        <v>72</v>
      </c>
      <c r="E505">
        <v>1</v>
      </c>
      <c r="F505">
        <v>32</v>
      </c>
      <c r="G505" s="162" t="s">
        <v>6325</v>
      </c>
      <c r="H505" s="162" t="s">
        <v>6325</v>
      </c>
      <c r="I505" s="53" t="str">
        <f t="shared" si="15"/>
        <v>1. 32</v>
      </c>
      <c r="J505" s="157" t="s">
        <v>142</v>
      </c>
      <c r="K505" s="157" t="s">
        <v>141</v>
      </c>
      <c r="L505" s="83" t="s">
        <v>6172</v>
      </c>
      <c r="M505" s="165" t="s">
        <v>162</v>
      </c>
      <c r="O505" s="157" t="s">
        <v>138</v>
      </c>
      <c r="P505" s="157" t="s">
        <v>143</v>
      </c>
      <c r="Q505" s="157" t="s">
        <v>6171</v>
      </c>
      <c r="R505" s="157" t="s">
        <v>144</v>
      </c>
      <c r="W505" s="118">
        <v>486000</v>
      </c>
      <c r="X505" s="162" t="s">
        <v>6325</v>
      </c>
    </row>
    <row r="506" spans="1:24">
      <c r="A506" s="83">
        <v>343</v>
      </c>
      <c r="B506" s="83">
        <v>253</v>
      </c>
      <c r="C506" t="s">
        <v>7862</v>
      </c>
      <c r="D506" s="159">
        <f t="shared" si="14"/>
        <v>60</v>
      </c>
      <c r="E506">
        <v>1</v>
      </c>
      <c r="F506">
        <v>20</v>
      </c>
      <c r="G506" s="162" t="s">
        <v>6197</v>
      </c>
      <c r="H506" s="162" t="s">
        <v>6197</v>
      </c>
      <c r="I506" s="53" t="str">
        <f t="shared" si="15"/>
        <v>1. 20</v>
      </c>
      <c r="J506" s="157" t="s">
        <v>142</v>
      </c>
      <c r="K506" s="157" t="s">
        <v>141</v>
      </c>
      <c r="L506" s="83" t="s">
        <v>6172</v>
      </c>
      <c r="M506" s="165" t="s">
        <v>162</v>
      </c>
      <c r="O506" s="157" t="s">
        <v>138</v>
      </c>
      <c r="P506" s="157" t="s">
        <v>143</v>
      </c>
      <c r="Q506" s="157" t="s">
        <v>6171</v>
      </c>
      <c r="R506" s="157" t="s">
        <v>144</v>
      </c>
      <c r="W506" s="118">
        <v>405000</v>
      </c>
      <c r="X506" s="162" t="s">
        <v>6197</v>
      </c>
    </row>
    <row r="507" spans="1:24">
      <c r="A507" s="83">
        <v>343</v>
      </c>
      <c r="B507" s="83">
        <v>251</v>
      </c>
      <c r="C507" t="s">
        <v>7851</v>
      </c>
      <c r="D507" s="159">
        <f t="shared" si="14"/>
        <v>22</v>
      </c>
      <c r="E507">
        <v>0</v>
      </c>
      <c r="F507">
        <v>22</v>
      </c>
      <c r="G507" s="162" t="s">
        <v>6382</v>
      </c>
      <c r="H507" s="162" t="s">
        <v>6382</v>
      </c>
      <c r="I507" s="53" t="str">
        <f t="shared" si="15"/>
        <v>0. 22</v>
      </c>
      <c r="J507" s="157" t="s">
        <v>142</v>
      </c>
      <c r="K507" s="157" t="s">
        <v>141</v>
      </c>
      <c r="L507" s="83" t="s">
        <v>6172</v>
      </c>
      <c r="M507" s="165" t="s">
        <v>162</v>
      </c>
      <c r="O507" s="157" t="s">
        <v>138</v>
      </c>
      <c r="P507" s="157" t="s">
        <v>143</v>
      </c>
      <c r="Q507" s="157" t="s">
        <v>6171</v>
      </c>
      <c r="R507" s="157" t="s">
        <v>144</v>
      </c>
      <c r="W507" s="118">
        <v>148500</v>
      </c>
      <c r="X507" s="162" t="s">
        <v>6382</v>
      </c>
    </row>
    <row r="508" spans="1:24">
      <c r="A508" s="83">
        <v>344</v>
      </c>
      <c r="B508" s="83">
        <v>64</v>
      </c>
      <c r="C508" t="s">
        <v>7852</v>
      </c>
      <c r="D508" s="159">
        <f t="shared" si="14"/>
        <v>7</v>
      </c>
      <c r="E508">
        <v>0</v>
      </c>
      <c r="F508">
        <v>7</v>
      </c>
      <c r="G508" s="162" t="s">
        <v>6300</v>
      </c>
      <c r="H508" s="162" t="s">
        <v>6300</v>
      </c>
      <c r="I508" s="53" t="str">
        <f t="shared" si="15"/>
        <v>0. 7</v>
      </c>
      <c r="J508" s="157" t="s">
        <v>142</v>
      </c>
      <c r="K508" s="157" t="s">
        <v>141</v>
      </c>
      <c r="L508" s="83" t="s">
        <v>6172</v>
      </c>
      <c r="M508" s="165" t="s">
        <v>162</v>
      </c>
      <c r="O508" s="157" t="s">
        <v>138</v>
      </c>
      <c r="P508" s="157" t="s">
        <v>143</v>
      </c>
      <c r="Q508" s="157" t="s">
        <v>6171</v>
      </c>
      <c r="R508" s="157" t="s">
        <v>144</v>
      </c>
      <c r="W508" s="118">
        <v>40500</v>
      </c>
      <c r="X508" s="162" t="s">
        <v>6300</v>
      </c>
    </row>
    <row r="509" spans="1:24">
      <c r="A509" s="83">
        <v>344</v>
      </c>
      <c r="B509" s="83">
        <v>64</v>
      </c>
      <c r="C509" t="s">
        <v>7835</v>
      </c>
      <c r="D509" s="159">
        <f t="shared" si="14"/>
        <v>45</v>
      </c>
      <c r="E509">
        <v>1</v>
      </c>
      <c r="F509">
        <v>5</v>
      </c>
      <c r="G509" s="162" t="s">
        <v>6256</v>
      </c>
      <c r="H509" s="162" t="s">
        <v>6256</v>
      </c>
      <c r="I509" s="53" t="str">
        <f t="shared" si="15"/>
        <v>1. 5</v>
      </c>
      <c r="J509" s="157" t="s">
        <v>142</v>
      </c>
      <c r="K509" s="157" t="s">
        <v>141</v>
      </c>
      <c r="L509" s="83" t="s">
        <v>6172</v>
      </c>
      <c r="M509" s="165" t="s">
        <v>162</v>
      </c>
      <c r="O509" s="157" t="s">
        <v>138</v>
      </c>
      <c r="P509" s="157" t="s">
        <v>143</v>
      </c>
      <c r="Q509" s="157" t="s">
        <v>6171</v>
      </c>
      <c r="R509" s="157" t="s">
        <v>144</v>
      </c>
      <c r="W509" s="118">
        <v>607500</v>
      </c>
      <c r="X509" s="162" t="s">
        <v>6256</v>
      </c>
    </row>
    <row r="510" spans="1:24">
      <c r="A510" s="83">
        <v>346</v>
      </c>
      <c r="B510" s="83">
        <v>57</v>
      </c>
      <c r="C510" t="s">
        <v>6586</v>
      </c>
      <c r="D510" s="159">
        <f t="shared" si="14"/>
        <v>92</v>
      </c>
      <c r="E510">
        <v>2</v>
      </c>
      <c r="F510">
        <v>12</v>
      </c>
      <c r="G510" s="162" t="s">
        <v>6391</v>
      </c>
      <c r="H510" s="162" t="s">
        <v>6391</v>
      </c>
      <c r="I510" s="53" t="str">
        <f t="shared" si="15"/>
        <v>2. 12</v>
      </c>
      <c r="J510" s="157" t="s">
        <v>142</v>
      </c>
      <c r="K510" s="157" t="s">
        <v>141</v>
      </c>
      <c r="L510" s="83" t="s">
        <v>6172</v>
      </c>
      <c r="M510" s="165" t="s">
        <v>162</v>
      </c>
      <c r="O510" s="157" t="s">
        <v>138</v>
      </c>
      <c r="P510" s="157" t="s">
        <v>143</v>
      </c>
      <c r="Q510" s="157" t="s">
        <v>6171</v>
      </c>
      <c r="R510" s="157" t="s">
        <v>144</v>
      </c>
      <c r="W510" s="118">
        <v>1242000</v>
      </c>
      <c r="X510" s="162" t="s">
        <v>6391</v>
      </c>
    </row>
    <row r="511" spans="1:24">
      <c r="A511" s="83">
        <v>346</v>
      </c>
      <c r="B511" s="83">
        <v>57</v>
      </c>
      <c r="C511" t="s">
        <v>6586</v>
      </c>
      <c r="D511" s="159">
        <f t="shared" si="14"/>
        <v>30</v>
      </c>
      <c r="E511">
        <v>0</v>
      </c>
      <c r="F511">
        <v>30</v>
      </c>
      <c r="G511" s="162" t="s">
        <v>6324</v>
      </c>
      <c r="H511" s="162" t="s">
        <v>6324</v>
      </c>
      <c r="I511" s="53" t="str">
        <f t="shared" si="15"/>
        <v>0. 30</v>
      </c>
      <c r="J511" s="157" t="s">
        <v>142</v>
      </c>
      <c r="K511" s="157" t="s">
        <v>141</v>
      </c>
      <c r="L511" s="83" t="s">
        <v>6172</v>
      </c>
      <c r="M511" s="165" t="s">
        <v>162</v>
      </c>
      <c r="O511" s="157" t="s">
        <v>138</v>
      </c>
      <c r="P511" s="157" t="s">
        <v>143</v>
      </c>
      <c r="Q511" s="157" t="s">
        <v>6171</v>
      </c>
      <c r="R511" s="157" t="s">
        <v>144</v>
      </c>
      <c r="W511" s="118">
        <v>405000</v>
      </c>
      <c r="X511" s="162" t="s">
        <v>6324</v>
      </c>
    </row>
    <row r="512" spans="1:24">
      <c r="A512" s="83">
        <v>346</v>
      </c>
      <c r="B512" s="83">
        <v>57</v>
      </c>
      <c r="C512" t="s">
        <v>6586</v>
      </c>
      <c r="D512" s="159">
        <f t="shared" si="14"/>
        <v>16</v>
      </c>
      <c r="E512">
        <v>0</v>
      </c>
      <c r="F512">
        <v>16</v>
      </c>
      <c r="G512" s="162" t="s">
        <v>6206</v>
      </c>
      <c r="H512" s="162" t="s">
        <v>6206</v>
      </c>
      <c r="I512" s="53" t="str">
        <f t="shared" si="15"/>
        <v>0. 16</v>
      </c>
      <c r="J512" s="157" t="s">
        <v>142</v>
      </c>
      <c r="K512" s="157" t="s">
        <v>141</v>
      </c>
      <c r="L512" s="83" t="s">
        <v>6172</v>
      </c>
      <c r="M512" s="165" t="s">
        <v>162</v>
      </c>
      <c r="O512" s="157" t="s">
        <v>138</v>
      </c>
      <c r="P512" s="157" t="s">
        <v>143</v>
      </c>
      <c r="Q512" s="157" t="s">
        <v>6171</v>
      </c>
      <c r="R512" s="157" t="s">
        <v>144</v>
      </c>
      <c r="W512" s="118">
        <v>216000</v>
      </c>
      <c r="X512" s="162" t="s">
        <v>6206</v>
      </c>
    </row>
    <row r="513" spans="1:24">
      <c r="A513" s="83">
        <v>346</v>
      </c>
      <c r="B513" s="83">
        <v>56</v>
      </c>
      <c r="C513" t="s">
        <v>6586</v>
      </c>
      <c r="D513" s="159">
        <f t="shared" si="14"/>
        <v>7</v>
      </c>
      <c r="E513">
        <v>0</v>
      </c>
      <c r="F513">
        <v>7</v>
      </c>
      <c r="G513" s="162" t="s">
        <v>6300</v>
      </c>
      <c r="H513" s="162" t="s">
        <v>6300</v>
      </c>
      <c r="I513" s="53" t="str">
        <f t="shared" si="15"/>
        <v>0. 7</v>
      </c>
      <c r="J513" s="157" t="s">
        <v>142</v>
      </c>
      <c r="K513" s="157" t="s">
        <v>141</v>
      </c>
      <c r="L513" s="83" t="s">
        <v>6172</v>
      </c>
      <c r="M513" s="165" t="s">
        <v>162</v>
      </c>
      <c r="O513" s="157" t="s">
        <v>138</v>
      </c>
      <c r="P513" s="157" t="s">
        <v>143</v>
      </c>
      <c r="Q513" s="157" t="s">
        <v>6171</v>
      </c>
      <c r="R513" s="157" t="s">
        <v>144</v>
      </c>
      <c r="W513" s="118">
        <v>94500</v>
      </c>
      <c r="X513" s="162" t="s">
        <v>6300</v>
      </c>
    </row>
    <row r="514" spans="1:24">
      <c r="A514" s="83">
        <v>346</v>
      </c>
      <c r="B514" s="83">
        <v>56</v>
      </c>
      <c r="C514" t="s">
        <v>6586</v>
      </c>
      <c r="D514" s="159">
        <f t="shared" si="14"/>
        <v>7</v>
      </c>
      <c r="E514">
        <v>0</v>
      </c>
      <c r="F514">
        <v>7</v>
      </c>
      <c r="G514" s="162" t="s">
        <v>6300</v>
      </c>
      <c r="H514" s="162" t="s">
        <v>6300</v>
      </c>
      <c r="I514" s="53" t="str">
        <f t="shared" si="15"/>
        <v>0. 7</v>
      </c>
      <c r="J514" s="157" t="s">
        <v>142</v>
      </c>
      <c r="K514" s="157" t="s">
        <v>141</v>
      </c>
      <c r="L514" s="83" t="s">
        <v>6172</v>
      </c>
      <c r="M514" s="165" t="s">
        <v>162</v>
      </c>
      <c r="O514" s="157" t="s">
        <v>138</v>
      </c>
      <c r="P514" s="157" t="s">
        <v>143</v>
      </c>
      <c r="Q514" s="157" t="s">
        <v>6171</v>
      </c>
      <c r="R514" s="157" t="s">
        <v>144</v>
      </c>
      <c r="W514" s="118">
        <v>94500</v>
      </c>
      <c r="X514" s="162" t="s">
        <v>6300</v>
      </c>
    </row>
    <row r="515" spans="1:24">
      <c r="A515" s="83">
        <v>346</v>
      </c>
      <c r="B515" s="83">
        <v>56</v>
      </c>
      <c r="C515" t="s">
        <v>6586</v>
      </c>
      <c r="D515" s="159">
        <f t="shared" ref="D515:D578" si="16">E515*40+F515</f>
        <v>14</v>
      </c>
      <c r="E515">
        <v>0</v>
      </c>
      <c r="F515">
        <v>14</v>
      </c>
      <c r="G515" s="162" t="s">
        <v>6224</v>
      </c>
      <c r="H515" s="162" t="s">
        <v>6224</v>
      </c>
      <c r="I515" s="53" t="str">
        <f t="shared" ref="I515:I578" si="17">H515</f>
        <v>0. 14</v>
      </c>
      <c r="J515" s="157" t="s">
        <v>142</v>
      </c>
      <c r="K515" s="157" t="s">
        <v>141</v>
      </c>
      <c r="L515" s="83" t="s">
        <v>6172</v>
      </c>
      <c r="M515" s="165" t="s">
        <v>162</v>
      </c>
      <c r="O515" s="157" t="s">
        <v>138</v>
      </c>
      <c r="P515" s="157" t="s">
        <v>143</v>
      </c>
      <c r="Q515" s="157" t="s">
        <v>6171</v>
      </c>
      <c r="R515" s="157" t="s">
        <v>144</v>
      </c>
      <c r="W515" s="118">
        <v>189000</v>
      </c>
      <c r="X515" s="162" t="s">
        <v>6224</v>
      </c>
    </row>
    <row r="516" spans="1:24">
      <c r="A516" s="83">
        <v>346</v>
      </c>
      <c r="B516" s="83">
        <v>58</v>
      </c>
      <c r="C516" t="s">
        <v>6586</v>
      </c>
      <c r="D516" s="159">
        <f t="shared" si="16"/>
        <v>99</v>
      </c>
      <c r="E516">
        <v>2</v>
      </c>
      <c r="F516">
        <v>19</v>
      </c>
      <c r="G516" s="162" t="s">
        <v>6327</v>
      </c>
      <c r="H516" s="162" t="s">
        <v>6327</v>
      </c>
      <c r="I516" s="53" t="str">
        <f t="shared" si="17"/>
        <v>2. 19</v>
      </c>
      <c r="J516" s="157" t="s">
        <v>142</v>
      </c>
      <c r="K516" s="157" t="s">
        <v>141</v>
      </c>
      <c r="L516" s="83" t="s">
        <v>6172</v>
      </c>
      <c r="M516" s="165" t="s">
        <v>162</v>
      </c>
      <c r="O516" s="157" t="s">
        <v>138</v>
      </c>
      <c r="P516" s="157" t="s">
        <v>143</v>
      </c>
      <c r="Q516" s="157" t="s">
        <v>6171</v>
      </c>
      <c r="R516" s="157" t="s">
        <v>144</v>
      </c>
      <c r="W516" s="118">
        <v>162000</v>
      </c>
      <c r="X516" s="162" t="s">
        <v>6327</v>
      </c>
    </row>
    <row r="517" spans="1:24">
      <c r="A517" s="83">
        <v>346</v>
      </c>
      <c r="B517" s="83">
        <v>58</v>
      </c>
      <c r="C517" t="s">
        <v>6579</v>
      </c>
      <c r="D517" s="159">
        <f t="shared" si="16"/>
        <v>199</v>
      </c>
      <c r="E517">
        <v>4</v>
      </c>
      <c r="F517">
        <v>39</v>
      </c>
      <c r="G517" s="162" t="s">
        <v>6392</v>
      </c>
      <c r="H517" s="162" t="s">
        <v>6392</v>
      </c>
      <c r="I517" s="53" t="str">
        <f t="shared" si="17"/>
        <v>4. 39</v>
      </c>
      <c r="J517" s="157" t="s">
        <v>142</v>
      </c>
      <c r="K517" s="157" t="s">
        <v>141</v>
      </c>
      <c r="L517" s="83" t="s">
        <v>6172</v>
      </c>
      <c r="M517" s="165" t="s">
        <v>162</v>
      </c>
      <c r="O517" s="157" t="s">
        <v>138</v>
      </c>
      <c r="P517" s="157" t="s">
        <v>143</v>
      </c>
      <c r="Q517" s="157" t="s">
        <v>6171</v>
      </c>
      <c r="R517" s="157" t="s">
        <v>144</v>
      </c>
      <c r="W517" s="118">
        <v>324000</v>
      </c>
      <c r="X517" s="162" t="s">
        <v>6392</v>
      </c>
    </row>
    <row r="518" spans="1:24">
      <c r="A518" s="83">
        <v>348</v>
      </c>
      <c r="B518" s="83">
        <v>84</v>
      </c>
      <c r="C518" t="s">
        <v>7836</v>
      </c>
      <c r="D518" s="159">
        <f t="shared" si="16"/>
        <v>120</v>
      </c>
      <c r="E518">
        <v>3</v>
      </c>
      <c r="F518">
        <v>0</v>
      </c>
      <c r="G518" s="162" t="s">
        <v>6240</v>
      </c>
      <c r="H518" s="162" t="s">
        <v>6240</v>
      </c>
      <c r="I518" s="53" t="str">
        <f t="shared" si="17"/>
        <v>3. 0</v>
      </c>
      <c r="J518" s="157" t="s">
        <v>142</v>
      </c>
      <c r="K518" s="157" t="s">
        <v>141</v>
      </c>
      <c r="L518" s="83" t="s">
        <v>6172</v>
      </c>
      <c r="M518" s="165" t="s">
        <v>162</v>
      </c>
      <c r="O518" s="157" t="s">
        <v>138</v>
      </c>
      <c r="P518" s="157" t="s">
        <v>143</v>
      </c>
      <c r="Q518" s="157" t="s">
        <v>6171</v>
      </c>
      <c r="R518" s="157" t="s">
        <v>144</v>
      </c>
      <c r="W518" s="118">
        <v>1620000</v>
      </c>
      <c r="X518" s="162" t="s">
        <v>6240</v>
      </c>
    </row>
    <row r="519" spans="1:24">
      <c r="A519" s="83">
        <v>348</v>
      </c>
      <c r="B519" s="83">
        <v>84</v>
      </c>
      <c r="C519" t="s">
        <v>7836</v>
      </c>
      <c r="D519" s="159">
        <f t="shared" si="16"/>
        <v>106</v>
      </c>
      <c r="E519">
        <v>2</v>
      </c>
      <c r="F519">
        <v>26</v>
      </c>
      <c r="G519" s="162" t="s">
        <v>6365</v>
      </c>
      <c r="H519" s="162" t="s">
        <v>6365</v>
      </c>
      <c r="I519" s="53" t="str">
        <f t="shared" si="17"/>
        <v>2. 26</v>
      </c>
      <c r="J519" s="157" t="s">
        <v>142</v>
      </c>
      <c r="K519" s="157" t="s">
        <v>141</v>
      </c>
      <c r="L519" s="83" t="s">
        <v>6172</v>
      </c>
      <c r="M519" s="165" t="s">
        <v>162</v>
      </c>
      <c r="O519" s="157" t="s">
        <v>138</v>
      </c>
      <c r="P519" s="157" t="s">
        <v>143</v>
      </c>
      <c r="Q519" s="157" t="s">
        <v>6171</v>
      </c>
      <c r="R519" s="157" t="s">
        <v>144</v>
      </c>
      <c r="W519" s="118">
        <v>472500</v>
      </c>
      <c r="X519" s="162" t="s">
        <v>6365</v>
      </c>
    </row>
    <row r="520" spans="1:24">
      <c r="A520" s="83">
        <v>348</v>
      </c>
      <c r="B520" s="83">
        <v>47</v>
      </c>
      <c r="C520" t="s">
        <v>7963</v>
      </c>
      <c r="D520" s="159">
        <f t="shared" si="16"/>
        <v>240</v>
      </c>
      <c r="E520">
        <v>6</v>
      </c>
      <c r="F520">
        <v>0</v>
      </c>
      <c r="G520" s="162" t="s">
        <v>6290</v>
      </c>
      <c r="H520" s="162" t="s">
        <v>6290</v>
      </c>
      <c r="I520" s="53" t="str">
        <f t="shared" si="17"/>
        <v>6. 0</v>
      </c>
      <c r="J520" s="157" t="s">
        <v>142</v>
      </c>
      <c r="K520" s="157" t="s">
        <v>141</v>
      </c>
      <c r="L520" s="83" t="s">
        <v>6172</v>
      </c>
      <c r="M520" s="165" t="s">
        <v>162</v>
      </c>
      <c r="O520" s="157" t="s">
        <v>138</v>
      </c>
      <c r="P520" s="157" t="s">
        <v>143</v>
      </c>
      <c r="Q520" s="157" t="s">
        <v>6171</v>
      </c>
      <c r="R520" s="157" t="s">
        <v>144</v>
      </c>
      <c r="W520" s="118">
        <v>1080000</v>
      </c>
      <c r="X520" s="162" t="s">
        <v>6290</v>
      </c>
    </row>
    <row r="521" spans="1:24">
      <c r="A521" s="83">
        <v>348</v>
      </c>
      <c r="B521" s="83">
        <v>158</v>
      </c>
      <c r="C521" t="s">
        <v>6648</v>
      </c>
      <c r="D521" s="159">
        <f t="shared" si="16"/>
        <v>152</v>
      </c>
      <c r="E521">
        <v>3</v>
      </c>
      <c r="F521">
        <v>32</v>
      </c>
      <c r="G521" s="162" t="s">
        <v>6376</v>
      </c>
      <c r="H521" s="162" t="s">
        <v>6376</v>
      </c>
      <c r="I521" s="53" t="str">
        <f t="shared" si="17"/>
        <v>3. 32</v>
      </c>
      <c r="J521" s="157" t="s">
        <v>142</v>
      </c>
      <c r="K521" s="157" t="s">
        <v>141</v>
      </c>
      <c r="L521" s="83" t="s">
        <v>6172</v>
      </c>
      <c r="M521" s="165" t="s">
        <v>162</v>
      </c>
      <c r="O521" s="157" t="s">
        <v>138</v>
      </c>
      <c r="P521" s="157" t="s">
        <v>143</v>
      </c>
      <c r="Q521" s="157" t="s">
        <v>6171</v>
      </c>
      <c r="R521" s="157" t="s">
        <v>144</v>
      </c>
      <c r="W521" s="118">
        <v>675000</v>
      </c>
      <c r="X521" s="162" t="s">
        <v>6376</v>
      </c>
    </row>
    <row r="522" spans="1:24">
      <c r="A522" s="83">
        <v>354</v>
      </c>
      <c r="B522" s="83">
        <v>442</v>
      </c>
      <c r="C522" t="s">
        <v>7835</v>
      </c>
      <c r="D522" s="159">
        <f t="shared" si="16"/>
        <v>131</v>
      </c>
      <c r="E522">
        <v>3</v>
      </c>
      <c r="F522">
        <v>11</v>
      </c>
      <c r="G522" s="162" t="s">
        <v>6291</v>
      </c>
      <c r="H522" s="162" t="s">
        <v>6291</v>
      </c>
      <c r="I522" s="53" t="str">
        <f t="shared" si="17"/>
        <v>3. 11</v>
      </c>
      <c r="J522" s="157" t="s">
        <v>142</v>
      </c>
      <c r="K522" s="157" t="s">
        <v>141</v>
      </c>
      <c r="L522" s="83" t="s">
        <v>6172</v>
      </c>
      <c r="M522" s="165" t="s">
        <v>162</v>
      </c>
      <c r="O522" s="157" t="s">
        <v>138</v>
      </c>
      <c r="P522" s="157" t="s">
        <v>143</v>
      </c>
      <c r="Q522" s="157" t="s">
        <v>6171</v>
      </c>
      <c r="R522" s="157" t="s">
        <v>144</v>
      </c>
      <c r="W522" s="118">
        <v>1768500</v>
      </c>
      <c r="X522" s="162" t="s">
        <v>6291</v>
      </c>
    </row>
    <row r="523" spans="1:24">
      <c r="A523" s="83">
        <v>360</v>
      </c>
      <c r="B523" s="83">
        <v>351</v>
      </c>
      <c r="C523" t="s">
        <v>6586</v>
      </c>
      <c r="D523" s="159">
        <f t="shared" si="16"/>
        <v>50</v>
      </c>
      <c r="E523">
        <v>1</v>
      </c>
      <c r="F523">
        <v>10</v>
      </c>
      <c r="G523" s="162" t="s">
        <v>6195</v>
      </c>
      <c r="H523" s="162" t="s">
        <v>6195</v>
      </c>
      <c r="I523" s="53" t="str">
        <f t="shared" si="17"/>
        <v>1. 10</v>
      </c>
      <c r="J523" s="157" t="s">
        <v>142</v>
      </c>
      <c r="K523" s="157" t="s">
        <v>141</v>
      </c>
      <c r="L523" s="83" t="s">
        <v>6172</v>
      </c>
      <c r="M523" s="165" t="s">
        <v>162</v>
      </c>
      <c r="O523" s="157" t="s">
        <v>138</v>
      </c>
      <c r="P523" s="157" t="s">
        <v>143</v>
      </c>
      <c r="Q523" s="157" t="s">
        <v>6171</v>
      </c>
      <c r="R523" s="157" t="s">
        <v>144</v>
      </c>
      <c r="W523" s="118">
        <v>675000</v>
      </c>
      <c r="X523" s="162" t="s">
        <v>6195</v>
      </c>
    </row>
    <row r="524" spans="1:24">
      <c r="A524" s="83">
        <v>360</v>
      </c>
      <c r="B524" s="83">
        <v>314</v>
      </c>
      <c r="C524" t="s">
        <v>6586</v>
      </c>
      <c r="D524" s="159">
        <f t="shared" si="16"/>
        <v>40</v>
      </c>
      <c r="E524">
        <v>1</v>
      </c>
      <c r="F524">
        <v>0</v>
      </c>
      <c r="G524" s="162" t="s">
        <v>6242</v>
      </c>
      <c r="H524" s="162" t="s">
        <v>6242</v>
      </c>
      <c r="I524" s="53" t="str">
        <f t="shared" si="17"/>
        <v>1. 0</v>
      </c>
      <c r="J524" s="157" t="s">
        <v>142</v>
      </c>
      <c r="K524" s="157" t="s">
        <v>141</v>
      </c>
      <c r="L524" s="83" t="s">
        <v>6172</v>
      </c>
      <c r="M524" s="165" t="s">
        <v>162</v>
      </c>
      <c r="O524" s="157" t="s">
        <v>138</v>
      </c>
      <c r="P524" s="157" t="s">
        <v>143</v>
      </c>
      <c r="Q524" s="157" t="s">
        <v>6171</v>
      </c>
      <c r="R524" s="157" t="s">
        <v>144</v>
      </c>
      <c r="W524" s="118">
        <v>540000</v>
      </c>
      <c r="X524" s="162" t="s">
        <v>6242</v>
      </c>
    </row>
    <row r="525" spans="1:24">
      <c r="A525" s="83">
        <v>360</v>
      </c>
      <c r="B525" s="83">
        <v>314</v>
      </c>
      <c r="C525" t="s">
        <v>7857</v>
      </c>
      <c r="D525" s="159">
        <f t="shared" si="16"/>
        <v>42</v>
      </c>
      <c r="E525">
        <v>1</v>
      </c>
      <c r="F525">
        <v>2</v>
      </c>
      <c r="G525" s="162" t="s">
        <v>6318</v>
      </c>
      <c r="H525" s="162" t="s">
        <v>6318</v>
      </c>
      <c r="I525" s="53" t="str">
        <f t="shared" si="17"/>
        <v>1. 2</v>
      </c>
      <c r="J525" s="157" t="s">
        <v>142</v>
      </c>
      <c r="K525" s="157" t="s">
        <v>141</v>
      </c>
      <c r="L525" s="83" t="s">
        <v>6172</v>
      </c>
      <c r="M525" s="165" t="s">
        <v>162</v>
      </c>
      <c r="O525" s="157" t="s">
        <v>138</v>
      </c>
      <c r="P525" s="157" t="s">
        <v>143</v>
      </c>
      <c r="Q525" s="157" t="s">
        <v>6171</v>
      </c>
      <c r="R525" s="157" t="s">
        <v>144</v>
      </c>
      <c r="W525" s="118">
        <v>567000</v>
      </c>
      <c r="X525" s="162" t="s">
        <v>6318</v>
      </c>
    </row>
    <row r="526" spans="1:24">
      <c r="A526" s="83">
        <v>360</v>
      </c>
      <c r="B526" s="83">
        <v>314</v>
      </c>
      <c r="C526" t="s">
        <v>6579</v>
      </c>
      <c r="D526" s="159">
        <f t="shared" si="16"/>
        <v>49</v>
      </c>
      <c r="E526">
        <v>1</v>
      </c>
      <c r="F526">
        <v>9</v>
      </c>
      <c r="G526" s="162" t="s">
        <v>6393</v>
      </c>
      <c r="H526" s="162" t="s">
        <v>6393</v>
      </c>
      <c r="I526" s="53" t="str">
        <f t="shared" si="17"/>
        <v>1. 9</v>
      </c>
      <c r="J526" s="157" t="s">
        <v>142</v>
      </c>
      <c r="K526" s="157" t="s">
        <v>141</v>
      </c>
      <c r="L526" s="83" t="s">
        <v>6172</v>
      </c>
      <c r="M526" s="165" t="s">
        <v>162</v>
      </c>
      <c r="O526" s="157" t="s">
        <v>138</v>
      </c>
      <c r="P526" s="157" t="s">
        <v>143</v>
      </c>
      <c r="Q526" s="157" t="s">
        <v>6171</v>
      </c>
      <c r="R526" s="157" t="s">
        <v>144</v>
      </c>
      <c r="W526" s="118">
        <v>661500</v>
      </c>
      <c r="X526" s="162" t="s">
        <v>6393</v>
      </c>
    </row>
    <row r="527" spans="1:24">
      <c r="A527" s="83">
        <v>360</v>
      </c>
      <c r="B527" s="83">
        <v>351</v>
      </c>
      <c r="C527" t="s">
        <v>6579</v>
      </c>
      <c r="D527" s="159">
        <f t="shared" si="16"/>
        <v>51</v>
      </c>
      <c r="E527">
        <v>1</v>
      </c>
      <c r="F527">
        <v>11</v>
      </c>
      <c r="G527" s="162" t="s">
        <v>6295</v>
      </c>
      <c r="H527" s="162" t="s">
        <v>6295</v>
      </c>
      <c r="I527" s="53" t="str">
        <f t="shared" si="17"/>
        <v>1. 11</v>
      </c>
      <c r="J527" s="157" t="s">
        <v>142</v>
      </c>
      <c r="K527" s="157" t="s">
        <v>141</v>
      </c>
      <c r="L527" s="83" t="s">
        <v>6172</v>
      </c>
      <c r="M527" s="165" t="s">
        <v>162</v>
      </c>
      <c r="O527" s="157" t="s">
        <v>138</v>
      </c>
      <c r="P527" s="157" t="s">
        <v>143</v>
      </c>
      <c r="Q527" s="157" t="s">
        <v>6171</v>
      </c>
      <c r="R527" s="157" t="s">
        <v>144</v>
      </c>
      <c r="W527" s="118">
        <v>688500</v>
      </c>
      <c r="X527" s="162" t="s">
        <v>6295</v>
      </c>
    </row>
    <row r="528" spans="1:24">
      <c r="A528" s="83">
        <v>360</v>
      </c>
      <c r="B528" s="83">
        <v>84</v>
      </c>
      <c r="C528" t="s">
        <v>7836</v>
      </c>
      <c r="D528" s="159">
        <f t="shared" si="16"/>
        <v>120</v>
      </c>
      <c r="E528">
        <v>3</v>
      </c>
      <c r="F528">
        <v>0</v>
      </c>
      <c r="G528" s="162" t="s">
        <v>6240</v>
      </c>
      <c r="H528" s="162" t="s">
        <v>6240</v>
      </c>
      <c r="I528" s="53" t="str">
        <f t="shared" si="17"/>
        <v>3. 0</v>
      </c>
      <c r="J528" s="157" t="s">
        <v>142</v>
      </c>
      <c r="K528" s="157" t="s">
        <v>141</v>
      </c>
      <c r="L528" s="83" t="s">
        <v>6172</v>
      </c>
      <c r="M528" s="165" t="s">
        <v>162</v>
      </c>
      <c r="O528" s="157" t="s">
        <v>138</v>
      </c>
      <c r="P528" s="157" t="s">
        <v>143</v>
      </c>
      <c r="Q528" s="157" t="s">
        <v>6171</v>
      </c>
      <c r="R528" s="157" t="s">
        <v>144</v>
      </c>
      <c r="W528" s="118">
        <v>1620000</v>
      </c>
      <c r="X528" s="162" t="s">
        <v>6240</v>
      </c>
    </row>
    <row r="529" spans="1:24">
      <c r="A529" s="83">
        <v>360</v>
      </c>
      <c r="B529" s="83">
        <v>84</v>
      </c>
      <c r="C529" t="s">
        <v>7836</v>
      </c>
      <c r="D529" s="159">
        <f t="shared" si="16"/>
        <v>106</v>
      </c>
      <c r="E529">
        <v>2</v>
      </c>
      <c r="F529">
        <v>26</v>
      </c>
      <c r="G529" s="162" t="s">
        <v>6365</v>
      </c>
      <c r="H529" s="162" t="s">
        <v>6365</v>
      </c>
      <c r="I529" s="53" t="str">
        <f t="shared" si="17"/>
        <v>2. 26</v>
      </c>
      <c r="J529" s="157" t="s">
        <v>142</v>
      </c>
      <c r="K529" s="157" t="s">
        <v>141</v>
      </c>
      <c r="L529" s="83" t="s">
        <v>6172</v>
      </c>
      <c r="M529" s="165" t="s">
        <v>162</v>
      </c>
      <c r="O529" s="157" t="s">
        <v>138</v>
      </c>
      <c r="P529" s="157" t="s">
        <v>143</v>
      </c>
      <c r="Q529" s="157" t="s">
        <v>6171</v>
      </c>
      <c r="R529" s="157" t="s">
        <v>144</v>
      </c>
      <c r="W529" s="118">
        <v>472500</v>
      </c>
      <c r="X529" s="162" t="s">
        <v>6365</v>
      </c>
    </row>
    <row r="530" spans="1:24">
      <c r="A530" s="83">
        <v>361</v>
      </c>
      <c r="B530" s="83">
        <v>332</v>
      </c>
      <c r="C530" t="s">
        <v>6586</v>
      </c>
      <c r="D530" s="159">
        <f t="shared" si="16"/>
        <v>30</v>
      </c>
      <c r="E530">
        <v>0</v>
      </c>
      <c r="F530">
        <v>30</v>
      </c>
      <c r="G530" s="162" t="s">
        <v>6324</v>
      </c>
      <c r="H530" s="162" t="s">
        <v>6324</v>
      </c>
      <c r="I530" s="53" t="str">
        <f t="shared" si="17"/>
        <v>0. 30</v>
      </c>
      <c r="J530" s="157" t="s">
        <v>142</v>
      </c>
      <c r="K530" s="157" t="s">
        <v>141</v>
      </c>
      <c r="L530" s="83" t="s">
        <v>6172</v>
      </c>
      <c r="M530" s="165" t="s">
        <v>162</v>
      </c>
      <c r="O530" s="157" t="s">
        <v>138</v>
      </c>
      <c r="P530" s="157" t="s">
        <v>143</v>
      </c>
      <c r="Q530" s="157" t="s">
        <v>6171</v>
      </c>
      <c r="R530" s="157" t="s">
        <v>144</v>
      </c>
      <c r="W530" s="118">
        <v>405000</v>
      </c>
      <c r="X530" s="162" t="s">
        <v>6324</v>
      </c>
    </row>
    <row r="531" spans="1:24">
      <c r="A531" s="83">
        <v>361</v>
      </c>
      <c r="B531" s="83">
        <v>332</v>
      </c>
      <c r="C531" t="s">
        <v>6586</v>
      </c>
      <c r="D531" s="159">
        <f t="shared" si="16"/>
        <v>90</v>
      </c>
      <c r="E531">
        <v>2</v>
      </c>
      <c r="F531">
        <v>10</v>
      </c>
      <c r="G531" s="162" t="s">
        <v>6265</v>
      </c>
      <c r="H531" s="162" t="s">
        <v>6265</v>
      </c>
      <c r="I531" s="53" t="str">
        <f t="shared" si="17"/>
        <v>2. 10</v>
      </c>
      <c r="J531" s="157" t="s">
        <v>142</v>
      </c>
      <c r="K531" s="157" t="s">
        <v>141</v>
      </c>
      <c r="L531" s="83" t="s">
        <v>6172</v>
      </c>
      <c r="M531" s="165" t="s">
        <v>162</v>
      </c>
      <c r="O531" s="157" t="s">
        <v>138</v>
      </c>
      <c r="P531" s="157" t="s">
        <v>143</v>
      </c>
      <c r="Q531" s="157" t="s">
        <v>6171</v>
      </c>
      <c r="R531" s="157" t="s">
        <v>144</v>
      </c>
      <c r="W531" s="118">
        <v>1215000</v>
      </c>
      <c r="X531" s="162" t="s">
        <v>6265</v>
      </c>
    </row>
    <row r="532" spans="1:24">
      <c r="A532" s="83">
        <v>361</v>
      </c>
      <c r="B532" s="83">
        <v>330</v>
      </c>
      <c r="C532" t="s">
        <v>6586</v>
      </c>
      <c r="D532" s="159">
        <f t="shared" si="16"/>
        <v>22</v>
      </c>
      <c r="E532">
        <v>0</v>
      </c>
      <c r="F532">
        <v>22</v>
      </c>
      <c r="G532" s="162" t="s">
        <v>6382</v>
      </c>
      <c r="H532" s="162" t="s">
        <v>6382</v>
      </c>
      <c r="I532" s="53" t="str">
        <f t="shared" si="17"/>
        <v>0. 22</v>
      </c>
      <c r="J532" s="157" t="s">
        <v>142</v>
      </c>
      <c r="K532" s="157" t="s">
        <v>141</v>
      </c>
      <c r="L532" s="83" t="s">
        <v>6172</v>
      </c>
      <c r="M532" s="165" t="s">
        <v>162</v>
      </c>
      <c r="O532" s="157" t="s">
        <v>138</v>
      </c>
      <c r="P532" s="157" t="s">
        <v>143</v>
      </c>
      <c r="Q532" s="157" t="s">
        <v>6171</v>
      </c>
      <c r="R532" s="157" t="s">
        <v>144</v>
      </c>
      <c r="W532" s="118">
        <v>297000</v>
      </c>
      <c r="X532" s="162" t="s">
        <v>6382</v>
      </c>
    </row>
    <row r="533" spans="1:24">
      <c r="A533" s="83">
        <v>362</v>
      </c>
      <c r="B533" s="83">
        <v>21</v>
      </c>
      <c r="C533" t="s">
        <v>7836</v>
      </c>
      <c r="D533" s="159">
        <f t="shared" si="16"/>
        <v>38</v>
      </c>
      <c r="E533">
        <v>0</v>
      </c>
      <c r="F533">
        <v>38</v>
      </c>
      <c r="G533" s="162" t="s">
        <v>6394</v>
      </c>
      <c r="H533" s="162" t="s">
        <v>6394</v>
      </c>
      <c r="I533" s="53" t="str">
        <f t="shared" si="17"/>
        <v>0. 38</v>
      </c>
      <c r="J533" s="157" t="s">
        <v>142</v>
      </c>
      <c r="K533" s="157" t="s">
        <v>141</v>
      </c>
      <c r="L533" s="83" t="s">
        <v>6172</v>
      </c>
      <c r="M533" s="165" t="s">
        <v>162</v>
      </c>
      <c r="O533" s="157" t="s">
        <v>138</v>
      </c>
      <c r="P533" s="157" t="s">
        <v>143</v>
      </c>
      <c r="Q533" s="157" t="s">
        <v>6171</v>
      </c>
      <c r="R533" s="157" t="s">
        <v>144</v>
      </c>
      <c r="W533" s="118">
        <v>513000</v>
      </c>
      <c r="X533" s="162" t="s">
        <v>6394</v>
      </c>
    </row>
    <row r="534" spans="1:24">
      <c r="A534" s="83">
        <v>364</v>
      </c>
      <c r="B534" s="83">
        <v>54</v>
      </c>
      <c r="C534" t="s">
        <v>7964</v>
      </c>
      <c r="D534" s="159">
        <f t="shared" si="16"/>
        <v>215</v>
      </c>
      <c r="E534">
        <v>5</v>
      </c>
      <c r="F534">
        <v>15</v>
      </c>
      <c r="G534" s="162" t="s">
        <v>6395</v>
      </c>
      <c r="H534" s="162" t="s">
        <v>6395</v>
      </c>
      <c r="I534" s="53" t="str">
        <f t="shared" si="17"/>
        <v>5. 15</v>
      </c>
      <c r="J534" s="157" t="s">
        <v>142</v>
      </c>
      <c r="K534" s="157" t="s">
        <v>141</v>
      </c>
      <c r="L534" s="83" t="s">
        <v>6172</v>
      </c>
      <c r="M534" s="165" t="s">
        <v>162</v>
      </c>
      <c r="O534" s="157" t="s">
        <v>138</v>
      </c>
      <c r="P534" s="157" t="s">
        <v>143</v>
      </c>
      <c r="Q534" s="157" t="s">
        <v>6171</v>
      </c>
      <c r="R534" s="157" t="s">
        <v>144</v>
      </c>
      <c r="W534" s="118">
        <v>1444500</v>
      </c>
      <c r="X534" s="162" t="s">
        <v>6395</v>
      </c>
    </row>
    <row r="535" spans="1:24">
      <c r="A535" s="83">
        <v>364</v>
      </c>
      <c r="B535" s="83">
        <v>80</v>
      </c>
      <c r="C535" t="s">
        <v>7965</v>
      </c>
      <c r="D535" s="159">
        <f t="shared" si="16"/>
        <v>122</v>
      </c>
      <c r="E535">
        <v>3</v>
      </c>
      <c r="F535">
        <v>2</v>
      </c>
      <c r="G535" s="162" t="s">
        <v>6320</v>
      </c>
      <c r="H535" s="162" t="s">
        <v>6320</v>
      </c>
      <c r="I535" s="53" t="str">
        <f t="shared" si="17"/>
        <v>3. 2</v>
      </c>
      <c r="J535" s="157" t="s">
        <v>142</v>
      </c>
      <c r="K535" s="157" t="s">
        <v>141</v>
      </c>
      <c r="L535" s="83" t="s">
        <v>6172</v>
      </c>
      <c r="M535" s="165" t="s">
        <v>162</v>
      </c>
      <c r="O535" s="157" t="s">
        <v>138</v>
      </c>
      <c r="P535" s="157" t="s">
        <v>143</v>
      </c>
      <c r="Q535" s="157" t="s">
        <v>6171</v>
      </c>
      <c r="R535" s="157" t="s">
        <v>144</v>
      </c>
      <c r="W535" s="118">
        <v>823500</v>
      </c>
      <c r="X535" s="162" t="s">
        <v>6320</v>
      </c>
    </row>
    <row r="536" spans="1:24">
      <c r="A536" s="83">
        <v>365</v>
      </c>
      <c r="B536" s="83">
        <v>211</v>
      </c>
      <c r="C536" t="s">
        <v>7861</v>
      </c>
      <c r="D536" s="159">
        <f t="shared" si="16"/>
        <v>3</v>
      </c>
      <c r="E536">
        <v>0</v>
      </c>
      <c r="F536">
        <v>3</v>
      </c>
      <c r="G536" s="162" t="s">
        <v>6204</v>
      </c>
      <c r="H536" s="162" t="s">
        <v>6204</v>
      </c>
      <c r="I536" s="53" t="str">
        <f t="shared" si="17"/>
        <v>0. 3</v>
      </c>
      <c r="J536" s="157" t="s">
        <v>142</v>
      </c>
      <c r="K536" s="157" t="s">
        <v>141</v>
      </c>
      <c r="L536" s="83" t="s">
        <v>6172</v>
      </c>
      <c r="M536" s="165" t="s">
        <v>162</v>
      </c>
      <c r="O536" s="157" t="s">
        <v>138</v>
      </c>
      <c r="P536" s="157" t="s">
        <v>143</v>
      </c>
      <c r="Q536" s="157" t="s">
        <v>6171</v>
      </c>
      <c r="R536" s="157" t="s">
        <v>144</v>
      </c>
      <c r="W536" s="118">
        <v>40500</v>
      </c>
      <c r="X536" s="162" t="s">
        <v>6204</v>
      </c>
    </row>
    <row r="537" spans="1:24">
      <c r="A537" s="83">
        <v>365</v>
      </c>
      <c r="B537" s="83">
        <v>211</v>
      </c>
      <c r="C537" t="s">
        <v>7851</v>
      </c>
      <c r="D537" s="159">
        <f t="shared" si="16"/>
        <v>53</v>
      </c>
      <c r="E537">
        <v>1</v>
      </c>
      <c r="F537">
        <v>13</v>
      </c>
      <c r="G537" s="162" t="s">
        <v>6309</v>
      </c>
      <c r="H537" s="162" t="s">
        <v>6309</v>
      </c>
      <c r="I537" s="53" t="str">
        <f t="shared" si="17"/>
        <v>1. 13</v>
      </c>
      <c r="J537" s="157" t="s">
        <v>142</v>
      </c>
      <c r="K537" s="157" t="s">
        <v>141</v>
      </c>
      <c r="L537" s="83" t="s">
        <v>6172</v>
      </c>
      <c r="M537" s="165" t="s">
        <v>162</v>
      </c>
      <c r="O537" s="157" t="s">
        <v>138</v>
      </c>
      <c r="P537" s="157" t="s">
        <v>143</v>
      </c>
      <c r="Q537" s="157" t="s">
        <v>6171</v>
      </c>
      <c r="R537" s="157" t="s">
        <v>144</v>
      </c>
      <c r="W537" s="118">
        <v>715500</v>
      </c>
      <c r="X537" s="162" t="s">
        <v>6309</v>
      </c>
    </row>
    <row r="538" spans="1:24">
      <c r="A538" s="83">
        <v>365</v>
      </c>
      <c r="B538" s="83">
        <v>211</v>
      </c>
      <c r="C538" t="s">
        <v>6586</v>
      </c>
      <c r="D538" s="159">
        <f t="shared" si="16"/>
        <v>56</v>
      </c>
      <c r="E538">
        <v>1</v>
      </c>
      <c r="F538">
        <v>16</v>
      </c>
      <c r="G538" s="162" t="s">
        <v>6222</v>
      </c>
      <c r="H538" s="162" t="s">
        <v>6222</v>
      </c>
      <c r="I538" s="53" t="str">
        <f t="shared" si="17"/>
        <v>1. 16</v>
      </c>
      <c r="J538" s="157" t="s">
        <v>142</v>
      </c>
      <c r="K538" s="157" t="s">
        <v>141</v>
      </c>
      <c r="L538" s="83" t="s">
        <v>6172</v>
      </c>
      <c r="M538" s="165" t="s">
        <v>162</v>
      </c>
      <c r="O538" s="157" t="s">
        <v>138</v>
      </c>
      <c r="P538" s="157" t="s">
        <v>143</v>
      </c>
      <c r="Q538" s="157" t="s">
        <v>6171</v>
      </c>
      <c r="R538" s="157" t="s">
        <v>144</v>
      </c>
      <c r="W538" s="118">
        <v>756000</v>
      </c>
      <c r="X538" s="162" t="s">
        <v>6222</v>
      </c>
    </row>
    <row r="539" spans="1:24">
      <c r="A539" s="83">
        <v>366</v>
      </c>
      <c r="B539" s="83">
        <v>58</v>
      </c>
      <c r="C539" t="s">
        <v>7851</v>
      </c>
      <c r="D539" s="159">
        <f t="shared" si="16"/>
        <v>101</v>
      </c>
      <c r="E539">
        <v>2</v>
      </c>
      <c r="F539">
        <v>21</v>
      </c>
      <c r="G539" s="162" t="s">
        <v>6396</v>
      </c>
      <c r="H539" s="162" t="s">
        <v>6396</v>
      </c>
      <c r="I539" s="53" t="str">
        <f t="shared" si="17"/>
        <v>2. 21</v>
      </c>
      <c r="J539" s="157" t="s">
        <v>142</v>
      </c>
      <c r="K539" s="157" t="s">
        <v>141</v>
      </c>
      <c r="L539" s="83" t="s">
        <v>6172</v>
      </c>
      <c r="M539" s="165" t="s">
        <v>162</v>
      </c>
      <c r="O539" s="157" t="s">
        <v>138</v>
      </c>
      <c r="P539" s="157" t="s">
        <v>143</v>
      </c>
      <c r="Q539" s="157" t="s">
        <v>6171</v>
      </c>
      <c r="R539" s="157" t="s">
        <v>144</v>
      </c>
      <c r="W539" s="118">
        <v>675000</v>
      </c>
      <c r="X539" s="162" t="s">
        <v>6396</v>
      </c>
    </row>
    <row r="540" spans="1:24">
      <c r="A540" s="83">
        <v>366</v>
      </c>
      <c r="B540" s="83">
        <v>100</v>
      </c>
      <c r="C540" t="s">
        <v>6586</v>
      </c>
      <c r="D540" s="159">
        <f t="shared" si="16"/>
        <v>295</v>
      </c>
      <c r="E540">
        <v>7</v>
      </c>
      <c r="F540">
        <v>15</v>
      </c>
      <c r="G540" s="162" t="s">
        <v>6397</v>
      </c>
      <c r="H540" s="162" t="s">
        <v>6397</v>
      </c>
      <c r="I540" s="53" t="str">
        <f t="shared" si="17"/>
        <v>7. 15</v>
      </c>
      <c r="J540" s="157" t="s">
        <v>142</v>
      </c>
      <c r="K540" s="157" t="s">
        <v>141</v>
      </c>
      <c r="L540" s="83" t="s">
        <v>6172</v>
      </c>
      <c r="M540" s="165" t="s">
        <v>162</v>
      </c>
      <c r="O540" s="157" t="s">
        <v>138</v>
      </c>
      <c r="P540" s="157" t="s">
        <v>143</v>
      </c>
      <c r="Q540" s="157" t="s">
        <v>6171</v>
      </c>
      <c r="R540" s="157" t="s">
        <v>144</v>
      </c>
      <c r="W540" s="118">
        <v>1984500</v>
      </c>
      <c r="X540" s="162" t="s">
        <v>6397</v>
      </c>
    </row>
    <row r="541" spans="1:24">
      <c r="A541" s="83">
        <v>366</v>
      </c>
      <c r="B541" s="83">
        <v>231</v>
      </c>
      <c r="C541" t="s">
        <v>7966</v>
      </c>
      <c r="D541" s="159">
        <f t="shared" si="16"/>
        <v>139</v>
      </c>
      <c r="E541">
        <v>3</v>
      </c>
      <c r="F541">
        <v>19</v>
      </c>
      <c r="G541" s="162" t="s">
        <v>6398</v>
      </c>
      <c r="H541" s="162" t="s">
        <v>6398</v>
      </c>
      <c r="I541" s="53" t="str">
        <f t="shared" si="17"/>
        <v>3. 19</v>
      </c>
      <c r="J541" s="157" t="s">
        <v>142</v>
      </c>
      <c r="K541" s="157" t="s">
        <v>141</v>
      </c>
      <c r="L541" s="83" t="s">
        <v>6172</v>
      </c>
      <c r="M541" s="165" t="s">
        <v>162</v>
      </c>
      <c r="O541" s="157" t="s">
        <v>138</v>
      </c>
      <c r="P541" s="157" t="s">
        <v>143</v>
      </c>
      <c r="Q541" s="157" t="s">
        <v>6171</v>
      </c>
      <c r="R541" s="157" t="s">
        <v>144</v>
      </c>
      <c r="W541" s="118">
        <v>931500</v>
      </c>
      <c r="X541" s="162" t="s">
        <v>6398</v>
      </c>
    </row>
    <row r="542" spans="1:24">
      <c r="A542" s="83">
        <v>367</v>
      </c>
      <c r="B542" s="83">
        <v>58</v>
      </c>
      <c r="C542" t="s">
        <v>7851</v>
      </c>
      <c r="D542" s="159">
        <f t="shared" si="16"/>
        <v>101</v>
      </c>
      <c r="E542">
        <v>2</v>
      </c>
      <c r="F542">
        <v>21</v>
      </c>
      <c r="G542" s="162" t="s">
        <v>6396</v>
      </c>
      <c r="H542" s="162" t="s">
        <v>6396</v>
      </c>
      <c r="I542" s="53" t="str">
        <f t="shared" si="17"/>
        <v>2. 21</v>
      </c>
      <c r="J542" s="157" t="s">
        <v>142</v>
      </c>
      <c r="K542" s="157" t="s">
        <v>141</v>
      </c>
      <c r="L542" s="83" t="s">
        <v>6172</v>
      </c>
      <c r="M542" s="165" t="s">
        <v>162</v>
      </c>
      <c r="O542" s="157" t="s">
        <v>138</v>
      </c>
      <c r="P542" s="157" t="s">
        <v>143</v>
      </c>
      <c r="Q542" s="157" t="s">
        <v>6171</v>
      </c>
      <c r="R542" s="157" t="s">
        <v>144</v>
      </c>
      <c r="W542" s="118">
        <v>675000</v>
      </c>
      <c r="X542" s="162" t="s">
        <v>6396</v>
      </c>
    </row>
    <row r="543" spans="1:24">
      <c r="A543" s="83">
        <v>367</v>
      </c>
      <c r="B543" s="83">
        <v>100</v>
      </c>
      <c r="C543" t="s">
        <v>6586</v>
      </c>
      <c r="D543" s="159">
        <f t="shared" si="16"/>
        <v>295</v>
      </c>
      <c r="E543">
        <v>7</v>
      </c>
      <c r="F543">
        <v>15</v>
      </c>
      <c r="G543" s="162" t="s">
        <v>6397</v>
      </c>
      <c r="H543" s="162" t="s">
        <v>6397</v>
      </c>
      <c r="I543" s="53" t="str">
        <f t="shared" si="17"/>
        <v>7. 15</v>
      </c>
      <c r="J543" s="157" t="s">
        <v>142</v>
      </c>
      <c r="K543" s="157" t="s">
        <v>141</v>
      </c>
      <c r="L543" s="83" t="s">
        <v>6172</v>
      </c>
      <c r="M543" s="165" t="s">
        <v>162</v>
      </c>
      <c r="O543" s="157" t="s">
        <v>138</v>
      </c>
      <c r="P543" s="157" t="s">
        <v>143</v>
      </c>
      <c r="Q543" s="157" t="s">
        <v>6171</v>
      </c>
      <c r="R543" s="157" t="s">
        <v>144</v>
      </c>
      <c r="W543" s="118">
        <v>1984500</v>
      </c>
      <c r="X543" s="162" t="s">
        <v>6397</v>
      </c>
    </row>
    <row r="544" spans="1:24">
      <c r="A544" s="83">
        <v>367</v>
      </c>
      <c r="B544" s="83">
        <v>231</v>
      </c>
      <c r="C544" t="s">
        <v>7966</v>
      </c>
      <c r="D544" s="159">
        <f t="shared" si="16"/>
        <v>139</v>
      </c>
      <c r="E544">
        <v>3</v>
      </c>
      <c r="F544">
        <v>19</v>
      </c>
      <c r="G544" s="162" t="s">
        <v>6398</v>
      </c>
      <c r="H544" s="162" t="s">
        <v>6398</v>
      </c>
      <c r="I544" s="53" t="str">
        <f t="shared" si="17"/>
        <v>3. 19</v>
      </c>
      <c r="J544" s="157" t="s">
        <v>142</v>
      </c>
      <c r="K544" s="157" t="s">
        <v>141</v>
      </c>
      <c r="L544" s="83" t="s">
        <v>6172</v>
      </c>
      <c r="M544" s="165" t="s">
        <v>162</v>
      </c>
      <c r="O544" s="157" t="s">
        <v>138</v>
      </c>
      <c r="P544" s="157" t="s">
        <v>143</v>
      </c>
      <c r="Q544" s="157" t="s">
        <v>6171</v>
      </c>
      <c r="R544" s="157" t="s">
        <v>144</v>
      </c>
      <c r="W544" s="118">
        <v>931500</v>
      </c>
      <c r="X544" s="162" t="s">
        <v>6398</v>
      </c>
    </row>
    <row r="545" spans="1:24">
      <c r="A545" s="83">
        <v>368</v>
      </c>
      <c r="B545" s="83">
        <v>120</v>
      </c>
      <c r="C545" t="s">
        <v>7857</v>
      </c>
      <c r="D545" s="159">
        <f t="shared" si="16"/>
        <v>120</v>
      </c>
      <c r="E545">
        <v>3</v>
      </c>
      <c r="F545">
        <v>0</v>
      </c>
      <c r="G545" s="162" t="s">
        <v>6240</v>
      </c>
      <c r="H545" s="162" t="s">
        <v>6240</v>
      </c>
      <c r="I545" s="53" t="str">
        <f t="shared" si="17"/>
        <v>3. 0</v>
      </c>
      <c r="J545" s="157" t="s">
        <v>142</v>
      </c>
      <c r="K545" s="157" t="s">
        <v>141</v>
      </c>
      <c r="L545" s="83" t="s">
        <v>6172</v>
      </c>
      <c r="M545" s="165" t="s">
        <v>6538</v>
      </c>
      <c r="O545" s="157" t="s">
        <v>138</v>
      </c>
      <c r="P545" s="157" t="s">
        <v>143</v>
      </c>
      <c r="Q545" s="157" t="s">
        <v>6171</v>
      </c>
      <c r="R545" s="157" t="s">
        <v>144</v>
      </c>
      <c r="W545" s="118">
        <v>1620000</v>
      </c>
      <c r="X545" s="162" t="s">
        <v>6240</v>
      </c>
    </row>
    <row r="546" spans="1:24">
      <c r="A546" s="83">
        <v>370</v>
      </c>
      <c r="B546" s="83">
        <v>54</v>
      </c>
      <c r="C546" t="s">
        <v>7964</v>
      </c>
      <c r="D546" s="159">
        <f t="shared" si="16"/>
        <v>215</v>
      </c>
      <c r="E546">
        <v>5</v>
      </c>
      <c r="F546">
        <v>15</v>
      </c>
      <c r="G546" s="162" t="s">
        <v>6395</v>
      </c>
      <c r="H546" s="162" t="s">
        <v>6395</v>
      </c>
      <c r="I546" s="53" t="str">
        <f t="shared" si="17"/>
        <v>5. 15</v>
      </c>
      <c r="J546" s="157" t="s">
        <v>142</v>
      </c>
      <c r="K546" s="157" t="s">
        <v>141</v>
      </c>
      <c r="L546" s="83" t="s">
        <v>6172</v>
      </c>
      <c r="M546" s="165" t="s">
        <v>162</v>
      </c>
      <c r="O546" s="157" t="s">
        <v>138</v>
      </c>
      <c r="P546" s="157" t="s">
        <v>143</v>
      </c>
      <c r="Q546" s="157" t="s">
        <v>6171</v>
      </c>
      <c r="R546" s="157" t="s">
        <v>144</v>
      </c>
      <c r="W546" s="118">
        <v>1444500</v>
      </c>
      <c r="X546" s="162" t="s">
        <v>6395</v>
      </c>
    </row>
    <row r="547" spans="1:24">
      <c r="A547" s="83">
        <v>370</v>
      </c>
      <c r="B547" s="83">
        <v>80</v>
      </c>
      <c r="C547" t="s">
        <v>7965</v>
      </c>
      <c r="D547" s="159">
        <f t="shared" si="16"/>
        <v>122</v>
      </c>
      <c r="E547">
        <v>3</v>
      </c>
      <c r="F547">
        <v>2</v>
      </c>
      <c r="G547" s="162" t="s">
        <v>6320</v>
      </c>
      <c r="H547" s="162" t="s">
        <v>6320</v>
      </c>
      <c r="I547" s="53" t="str">
        <f t="shared" si="17"/>
        <v>3. 2</v>
      </c>
      <c r="J547" s="157" t="s">
        <v>142</v>
      </c>
      <c r="K547" s="157" t="s">
        <v>141</v>
      </c>
      <c r="L547" s="83" t="s">
        <v>6172</v>
      </c>
      <c r="M547" s="165" t="s">
        <v>162</v>
      </c>
      <c r="O547" s="157" t="s">
        <v>138</v>
      </c>
      <c r="P547" s="157" t="s">
        <v>143</v>
      </c>
      <c r="Q547" s="157" t="s">
        <v>6171</v>
      </c>
      <c r="R547" s="157" t="s">
        <v>144</v>
      </c>
      <c r="W547" s="118">
        <v>823500</v>
      </c>
      <c r="X547" s="162" t="s">
        <v>6320</v>
      </c>
    </row>
    <row r="548" spans="1:24">
      <c r="A548" s="83">
        <v>379</v>
      </c>
      <c r="B548" s="83">
        <v>140</v>
      </c>
      <c r="C548" t="s">
        <v>7863</v>
      </c>
      <c r="D548" s="159">
        <f t="shared" si="16"/>
        <v>60</v>
      </c>
      <c r="E548">
        <v>1</v>
      </c>
      <c r="F548">
        <v>20</v>
      </c>
      <c r="G548" s="162" t="s">
        <v>6197</v>
      </c>
      <c r="H548" s="162" t="s">
        <v>6197</v>
      </c>
      <c r="I548" s="53" t="str">
        <f t="shared" si="17"/>
        <v>1. 20</v>
      </c>
      <c r="J548" s="157" t="s">
        <v>142</v>
      </c>
      <c r="K548" s="157" t="s">
        <v>141</v>
      </c>
      <c r="L548" s="83" t="s">
        <v>6172</v>
      </c>
      <c r="M548" s="165" t="s">
        <v>162</v>
      </c>
      <c r="O548" s="157" t="s">
        <v>138</v>
      </c>
      <c r="P548" s="157" t="s">
        <v>143</v>
      </c>
      <c r="Q548" s="157" t="s">
        <v>6171</v>
      </c>
      <c r="R548" s="157" t="s">
        <v>144</v>
      </c>
      <c r="W548" s="118">
        <v>810000</v>
      </c>
      <c r="X548" s="162" t="s">
        <v>6197</v>
      </c>
    </row>
    <row r="549" spans="1:24">
      <c r="A549" s="83">
        <v>379</v>
      </c>
      <c r="B549" s="83">
        <v>140</v>
      </c>
      <c r="C549" t="s">
        <v>7837</v>
      </c>
      <c r="D549" s="159">
        <f t="shared" si="16"/>
        <v>21</v>
      </c>
      <c r="E549">
        <v>0</v>
      </c>
      <c r="F549">
        <v>21</v>
      </c>
      <c r="G549" s="162" t="s">
        <v>6189</v>
      </c>
      <c r="H549" s="162" t="s">
        <v>6189</v>
      </c>
      <c r="I549" s="53" t="str">
        <f t="shared" si="17"/>
        <v>0. 21</v>
      </c>
      <c r="J549" s="157" t="s">
        <v>142</v>
      </c>
      <c r="K549" s="157" t="s">
        <v>141</v>
      </c>
      <c r="L549" s="83" t="s">
        <v>6172</v>
      </c>
      <c r="M549" s="165" t="s">
        <v>162</v>
      </c>
      <c r="O549" s="157" t="s">
        <v>138</v>
      </c>
      <c r="P549" s="157" t="s">
        <v>143</v>
      </c>
      <c r="Q549" s="157" t="s">
        <v>6171</v>
      </c>
      <c r="R549" s="157" t="s">
        <v>144</v>
      </c>
      <c r="W549" s="118">
        <v>283500</v>
      </c>
      <c r="X549" s="162" t="s">
        <v>6189</v>
      </c>
    </row>
    <row r="550" spans="1:24">
      <c r="A550" s="83">
        <v>379</v>
      </c>
      <c r="B550" s="83">
        <v>143</v>
      </c>
      <c r="C550" t="s">
        <v>7967</v>
      </c>
      <c r="D550" s="159">
        <f t="shared" si="16"/>
        <v>209</v>
      </c>
      <c r="E550">
        <v>5</v>
      </c>
      <c r="F550">
        <v>9</v>
      </c>
      <c r="G550" s="162" t="s">
        <v>6399</v>
      </c>
      <c r="H550" s="162" t="s">
        <v>6399</v>
      </c>
      <c r="I550" s="53" t="str">
        <f t="shared" si="17"/>
        <v>5. 9</v>
      </c>
      <c r="J550" s="157" t="s">
        <v>142</v>
      </c>
      <c r="K550" s="157" t="s">
        <v>141</v>
      </c>
      <c r="L550" s="83" t="s">
        <v>6172</v>
      </c>
      <c r="M550" s="165" t="s">
        <v>162</v>
      </c>
      <c r="O550" s="157" t="s">
        <v>138</v>
      </c>
      <c r="P550" s="157" t="s">
        <v>143</v>
      </c>
      <c r="Q550" s="157" t="s">
        <v>6171</v>
      </c>
      <c r="R550" s="157" t="s">
        <v>144</v>
      </c>
      <c r="W550" s="118">
        <v>2821500</v>
      </c>
      <c r="X550" s="162" t="s">
        <v>6399</v>
      </c>
    </row>
    <row r="551" spans="1:24">
      <c r="A551" s="83">
        <v>379</v>
      </c>
      <c r="B551" s="83">
        <v>144</v>
      </c>
      <c r="C551" t="s">
        <v>7908</v>
      </c>
      <c r="D551" s="159">
        <f t="shared" si="16"/>
        <v>37</v>
      </c>
      <c r="E551">
        <v>0</v>
      </c>
      <c r="F551">
        <v>37</v>
      </c>
      <c r="G551" s="162" t="s">
        <v>6297</v>
      </c>
      <c r="H551" s="162" t="s">
        <v>6297</v>
      </c>
      <c r="I551" s="53" t="str">
        <f t="shared" si="17"/>
        <v>0. 37</v>
      </c>
      <c r="J551" s="157" t="s">
        <v>142</v>
      </c>
      <c r="K551" s="157" t="s">
        <v>141</v>
      </c>
      <c r="L551" s="83" t="s">
        <v>6172</v>
      </c>
      <c r="M551" s="165" t="s">
        <v>162</v>
      </c>
      <c r="O551" s="157" t="s">
        <v>138</v>
      </c>
      <c r="P551" s="157" t="s">
        <v>143</v>
      </c>
      <c r="Q551" s="157" t="s">
        <v>6171</v>
      </c>
      <c r="R551" s="157" t="s">
        <v>144</v>
      </c>
      <c r="W551" s="118">
        <v>499500</v>
      </c>
      <c r="X551" s="162" t="s">
        <v>6297</v>
      </c>
    </row>
    <row r="552" spans="1:24">
      <c r="A552" s="83">
        <v>379</v>
      </c>
      <c r="B552" s="83">
        <v>145</v>
      </c>
      <c r="C552" t="s">
        <v>7857</v>
      </c>
      <c r="D552" s="159">
        <f t="shared" si="16"/>
        <v>40</v>
      </c>
      <c r="E552">
        <v>1</v>
      </c>
      <c r="F552">
        <v>0</v>
      </c>
      <c r="G552" s="162" t="s">
        <v>6242</v>
      </c>
      <c r="H552" s="162" t="s">
        <v>6242</v>
      </c>
      <c r="I552" s="53" t="str">
        <f t="shared" si="17"/>
        <v>1. 0</v>
      </c>
      <c r="J552" s="157" t="s">
        <v>142</v>
      </c>
      <c r="K552" s="157" t="s">
        <v>141</v>
      </c>
      <c r="L552" s="83" t="s">
        <v>6172</v>
      </c>
      <c r="M552" s="165" t="s">
        <v>162</v>
      </c>
      <c r="O552" s="157" t="s">
        <v>138</v>
      </c>
      <c r="P552" s="157" t="s">
        <v>143</v>
      </c>
      <c r="Q552" s="157" t="s">
        <v>6171</v>
      </c>
      <c r="R552" s="157" t="s">
        <v>144</v>
      </c>
      <c r="W552" s="118">
        <v>540000</v>
      </c>
      <c r="X552" s="162" t="s">
        <v>6242</v>
      </c>
    </row>
    <row r="553" spans="1:24">
      <c r="A553" s="83">
        <v>379</v>
      </c>
      <c r="B553" s="83">
        <v>145</v>
      </c>
      <c r="C553" t="s">
        <v>7857</v>
      </c>
      <c r="D553" s="159">
        <f t="shared" si="16"/>
        <v>80</v>
      </c>
      <c r="E553">
        <v>2</v>
      </c>
      <c r="F553">
        <v>0</v>
      </c>
      <c r="G553" s="162" t="s">
        <v>6228</v>
      </c>
      <c r="H553" s="162" t="s">
        <v>6228</v>
      </c>
      <c r="I553" s="53" t="str">
        <f t="shared" si="17"/>
        <v>2. 0</v>
      </c>
      <c r="J553" s="157" t="s">
        <v>142</v>
      </c>
      <c r="K553" s="157" t="s">
        <v>141</v>
      </c>
      <c r="L553" s="83" t="s">
        <v>6172</v>
      </c>
      <c r="M553" s="165" t="s">
        <v>162</v>
      </c>
      <c r="O553" s="157" t="s">
        <v>138</v>
      </c>
      <c r="P553" s="157" t="s">
        <v>143</v>
      </c>
      <c r="Q553" s="157" t="s">
        <v>6171</v>
      </c>
      <c r="R553" s="157" t="s">
        <v>144</v>
      </c>
      <c r="W553" s="118">
        <v>1080000</v>
      </c>
      <c r="X553" s="162" t="s">
        <v>6228</v>
      </c>
    </row>
    <row r="554" spans="1:24">
      <c r="A554" s="83">
        <v>379</v>
      </c>
      <c r="B554" s="83">
        <v>144</v>
      </c>
      <c r="C554" t="s">
        <v>7908</v>
      </c>
      <c r="D554" s="159">
        <f t="shared" si="16"/>
        <v>26</v>
      </c>
      <c r="E554">
        <v>0</v>
      </c>
      <c r="F554">
        <v>26</v>
      </c>
      <c r="G554" s="162" t="s">
        <v>6374</v>
      </c>
      <c r="H554" s="162" t="s">
        <v>6374</v>
      </c>
      <c r="I554" s="53" t="str">
        <f t="shared" si="17"/>
        <v>0. 26</v>
      </c>
      <c r="J554" s="157" t="s">
        <v>142</v>
      </c>
      <c r="K554" s="157" t="s">
        <v>141</v>
      </c>
      <c r="L554" s="83" t="s">
        <v>6172</v>
      </c>
      <c r="M554" s="165" t="s">
        <v>162</v>
      </c>
      <c r="O554" s="157" t="s">
        <v>138</v>
      </c>
      <c r="P554" s="157" t="s">
        <v>143</v>
      </c>
      <c r="Q554" s="157" t="s">
        <v>6171</v>
      </c>
      <c r="R554" s="157" t="s">
        <v>144</v>
      </c>
      <c r="W554" s="118">
        <v>351000</v>
      </c>
      <c r="X554" s="162" t="s">
        <v>6374</v>
      </c>
    </row>
    <row r="555" spans="1:24">
      <c r="A555" s="83">
        <v>381</v>
      </c>
      <c r="B555" s="83">
        <v>73</v>
      </c>
      <c r="C555" t="s">
        <v>7850</v>
      </c>
      <c r="D555" s="159">
        <f t="shared" si="16"/>
        <v>121</v>
      </c>
      <c r="E555">
        <v>3</v>
      </c>
      <c r="F555">
        <v>1</v>
      </c>
      <c r="G555" s="162" t="s">
        <v>6351</v>
      </c>
      <c r="H555" s="162" t="s">
        <v>6351</v>
      </c>
      <c r="I555" s="53" t="str">
        <f t="shared" si="17"/>
        <v>3. 1</v>
      </c>
      <c r="J555" s="157" t="s">
        <v>142</v>
      </c>
      <c r="K555" s="157" t="s">
        <v>141</v>
      </c>
      <c r="L555" s="83" t="s">
        <v>6172</v>
      </c>
      <c r="M555" s="165" t="s">
        <v>162</v>
      </c>
      <c r="O555" s="157" t="s">
        <v>138</v>
      </c>
      <c r="P555" s="157" t="s">
        <v>143</v>
      </c>
      <c r="Q555" s="157" t="s">
        <v>6171</v>
      </c>
      <c r="R555" s="157" t="s">
        <v>144</v>
      </c>
      <c r="W555" s="118">
        <v>1633500</v>
      </c>
      <c r="X555" s="162" t="s">
        <v>6351</v>
      </c>
    </row>
    <row r="556" spans="1:24">
      <c r="A556" s="83">
        <v>381</v>
      </c>
      <c r="B556" s="83">
        <v>82</v>
      </c>
      <c r="C556" t="s">
        <v>7955</v>
      </c>
      <c r="D556" s="159">
        <f t="shared" si="16"/>
        <v>57</v>
      </c>
      <c r="E556">
        <v>1</v>
      </c>
      <c r="F556">
        <v>17</v>
      </c>
      <c r="G556" s="162" t="s">
        <v>6225</v>
      </c>
      <c r="H556" s="162" t="s">
        <v>6225</v>
      </c>
      <c r="I556" s="53" t="str">
        <f t="shared" si="17"/>
        <v>1. 17</v>
      </c>
      <c r="J556" s="157" t="s">
        <v>142</v>
      </c>
      <c r="K556" s="157" t="s">
        <v>141</v>
      </c>
      <c r="L556" s="83" t="s">
        <v>6172</v>
      </c>
      <c r="M556" s="165" t="s">
        <v>162</v>
      </c>
      <c r="O556" s="157" t="s">
        <v>138</v>
      </c>
      <c r="P556" s="157" t="s">
        <v>143</v>
      </c>
      <c r="Q556" s="157" t="s">
        <v>6171</v>
      </c>
      <c r="R556" s="157" t="s">
        <v>144</v>
      </c>
      <c r="W556" s="118">
        <v>769500</v>
      </c>
      <c r="X556" s="162" t="s">
        <v>6225</v>
      </c>
    </row>
    <row r="557" spans="1:24">
      <c r="A557" s="83">
        <v>381</v>
      </c>
      <c r="B557" s="83">
        <v>96</v>
      </c>
      <c r="C557" t="s">
        <v>6579</v>
      </c>
      <c r="D557" s="159">
        <f t="shared" si="16"/>
        <v>38</v>
      </c>
      <c r="E557">
        <v>0</v>
      </c>
      <c r="F557">
        <v>38</v>
      </c>
      <c r="G557" s="162" t="s">
        <v>6394</v>
      </c>
      <c r="H557" s="162" t="s">
        <v>6394</v>
      </c>
      <c r="I557" s="53" t="str">
        <f t="shared" si="17"/>
        <v>0. 38</v>
      </c>
      <c r="J557" s="157" t="s">
        <v>142</v>
      </c>
      <c r="K557" s="157" t="s">
        <v>141</v>
      </c>
      <c r="L557" s="83" t="s">
        <v>6172</v>
      </c>
      <c r="M557" s="165" t="s">
        <v>162</v>
      </c>
      <c r="O557" s="157" t="s">
        <v>138</v>
      </c>
      <c r="P557" s="157" t="s">
        <v>143</v>
      </c>
      <c r="Q557" s="157" t="s">
        <v>6171</v>
      </c>
      <c r="R557" s="157" t="s">
        <v>144</v>
      </c>
      <c r="W557" s="118">
        <v>513000</v>
      </c>
      <c r="X557" s="162" t="s">
        <v>6394</v>
      </c>
    </row>
    <row r="558" spans="1:24">
      <c r="A558" s="83">
        <v>383</v>
      </c>
      <c r="B558" s="83">
        <v>525</v>
      </c>
      <c r="C558" t="s">
        <v>7948</v>
      </c>
      <c r="D558" s="159">
        <f t="shared" si="16"/>
        <v>65</v>
      </c>
      <c r="E558">
        <v>1</v>
      </c>
      <c r="F558">
        <v>25</v>
      </c>
      <c r="G558" s="162" t="s">
        <v>6349</v>
      </c>
      <c r="H558" s="162" t="s">
        <v>6349</v>
      </c>
      <c r="I558" s="53" t="str">
        <f t="shared" si="17"/>
        <v>1. 25</v>
      </c>
      <c r="J558" s="157" t="s">
        <v>142</v>
      </c>
      <c r="K558" s="157" t="s">
        <v>141</v>
      </c>
      <c r="L558" s="83" t="s">
        <v>6172</v>
      </c>
      <c r="M558" s="165" t="s">
        <v>162</v>
      </c>
      <c r="O558" s="157" t="s">
        <v>138</v>
      </c>
      <c r="P558" s="157" t="s">
        <v>143</v>
      </c>
      <c r="Q558" s="157" t="s">
        <v>6171</v>
      </c>
      <c r="R558" s="157" t="s">
        <v>144</v>
      </c>
      <c r="W558" s="118">
        <v>877500</v>
      </c>
      <c r="X558" s="162" t="s">
        <v>6349</v>
      </c>
    </row>
    <row r="559" spans="1:24">
      <c r="A559" s="83">
        <v>383</v>
      </c>
      <c r="B559" s="83">
        <v>525</v>
      </c>
      <c r="C559" t="s">
        <v>7968</v>
      </c>
      <c r="D559" s="159">
        <f t="shared" si="16"/>
        <v>92</v>
      </c>
      <c r="E559">
        <v>2</v>
      </c>
      <c r="F559">
        <v>12</v>
      </c>
      <c r="G559" s="162" t="s">
        <v>6391</v>
      </c>
      <c r="H559" s="162" t="s">
        <v>6391</v>
      </c>
      <c r="I559" s="53" t="str">
        <f t="shared" si="17"/>
        <v>2. 12</v>
      </c>
      <c r="J559" s="157" t="s">
        <v>142</v>
      </c>
      <c r="K559" s="157" t="s">
        <v>141</v>
      </c>
      <c r="L559" s="83" t="s">
        <v>6172</v>
      </c>
      <c r="M559" s="165" t="s">
        <v>162</v>
      </c>
      <c r="O559" s="157" t="s">
        <v>138</v>
      </c>
      <c r="P559" s="157" t="s">
        <v>143</v>
      </c>
      <c r="Q559" s="157" t="s">
        <v>6171</v>
      </c>
      <c r="R559" s="157" t="s">
        <v>144</v>
      </c>
      <c r="W559" s="118">
        <v>1242000</v>
      </c>
      <c r="X559" s="162" t="s">
        <v>6391</v>
      </c>
    </row>
    <row r="560" spans="1:24">
      <c r="A560" s="83">
        <v>383</v>
      </c>
      <c r="B560" s="83">
        <v>524</v>
      </c>
      <c r="C560" t="s">
        <v>7851</v>
      </c>
      <c r="D560" s="159">
        <f t="shared" si="16"/>
        <v>10</v>
      </c>
      <c r="E560">
        <v>0</v>
      </c>
      <c r="F560">
        <v>10</v>
      </c>
      <c r="G560" s="162" t="s">
        <v>6347</v>
      </c>
      <c r="H560" s="162" t="s">
        <v>6347</v>
      </c>
      <c r="I560" s="53" t="str">
        <f t="shared" si="17"/>
        <v>0. 10</v>
      </c>
      <c r="J560" s="157" t="s">
        <v>142</v>
      </c>
      <c r="K560" s="157" t="s">
        <v>141</v>
      </c>
      <c r="L560" s="83" t="s">
        <v>6172</v>
      </c>
      <c r="M560" s="165" t="s">
        <v>162</v>
      </c>
      <c r="O560" s="157" t="s">
        <v>138</v>
      </c>
      <c r="P560" s="157" t="s">
        <v>143</v>
      </c>
      <c r="Q560" s="157" t="s">
        <v>6171</v>
      </c>
      <c r="R560" s="157" t="s">
        <v>144</v>
      </c>
      <c r="W560" s="118">
        <v>67500</v>
      </c>
      <c r="X560" s="162" t="s">
        <v>6347</v>
      </c>
    </row>
    <row r="561" spans="1:24">
      <c r="A561" s="83">
        <v>384</v>
      </c>
      <c r="B561" s="83">
        <v>298</v>
      </c>
      <c r="C561" t="s">
        <v>7969</v>
      </c>
      <c r="D561" s="159">
        <f t="shared" si="16"/>
        <v>71</v>
      </c>
      <c r="E561">
        <v>1</v>
      </c>
      <c r="F561">
        <v>31</v>
      </c>
      <c r="G561" s="162" t="s">
        <v>6211</v>
      </c>
      <c r="H561" s="162" t="s">
        <v>6211</v>
      </c>
      <c r="I561" s="53" t="str">
        <f t="shared" si="17"/>
        <v>1. 31</v>
      </c>
      <c r="J561" s="157" t="s">
        <v>142</v>
      </c>
      <c r="K561" s="157" t="s">
        <v>141</v>
      </c>
      <c r="L561" s="83" t="s">
        <v>6172</v>
      </c>
      <c r="M561" s="165" t="s">
        <v>5493</v>
      </c>
      <c r="O561" s="157" t="s">
        <v>138</v>
      </c>
      <c r="P561" s="157" t="s">
        <v>143</v>
      </c>
      <c r="Q561" s="157" t="s">
        <v>6171</v>
      </c>
      <c r="R561" s="157" t="s">
        <v>144</v>
      </c>
      <c r="W561" s="118">
        <v>958500</v>
      </c>
      <c r="X561" s="162" t="s">
        <v>6211</v>
      </c>
    </row>
    <row r="562" spans="1:24">
      <c r="A562" s="83">
        <v>385</v>
      </c>
      <c r="B562" s="83">
        <v>140</v>
      </c>
      <c r="C562" t="s">
        <v>7837</v>
      </c>
      <c r="D562" s="159">
        <f t="shared" si="16"/>
        <v>81</v>
      </c>
      <c r="E562">
        <v>2</v>
      </c>
      <c r="F562">
        <v>1</v>
      </c>
      <c r="G562" s="162" t="s">
        <v>6400</v>
      </c>
      <c r="H562" s="162" t="s">
        <v>6400</v>
      </c>
      <c r="I562" s="53" t="str">
        <f t="shared" si="17"/>
        <v>2. 1</v>
      </c>
      <c r="J562" s="157" t="s">
        <v>142</v>
      </c>
      <c r="K562" s="157" t="s">
        <v>141</v>
      </c>
      <c r="L562" s="83" t="s">
        <v>6172</v>
      </c>
      <c r="M562" s="165" t="s">
        <v>162</v>
      </c>
      <c r="O562" s="157" t="s">
        <v>138</v>
      </c>
      <c r="P562" s="157" t="s">
        <v>143</v>
      </c>
      <c r="Q562" s="157" t="s">
        <v>6171</v>
      </c>
      <c r="R562" s="157" t="s">
        <v>144</v>
      </c>
      <c r="W562" s="118">
        <v>1093500</v>
      </c>
      <c r="X562" s="162" t="s">
        <v>6400</v>
      </c>
    </row>
    <row r="563" spans="1:24">
      <c r="A563" s="83">
        <v>385</v>
      </c>
      <c r="B563" s="83">
        <v>144</v>
      </c>
      <c r="C563" t="s">
        <v>7908</v>
      </c>
      <c r="D563" s="159">
        <f t="shared" si="16"/>
        <v>37</v>
      </c>
      <c r="E563">
        <v>0</v>
      </c>
      <c r="F563">
        <v>37</v>
      </c>
      <c r="G563" s="162" t="s">
        <v>6297</v>
      </c>
      <c r="H563" s="162" t="s">
        <v>6297</v>
      </c>
      <c r="I563" s="53" t="str">
        <f t="shared" si="17"/>
        <v>0. 37</v>
      </c>
      <c r="J563" s="157" t="s">
        <v>142</v>
      </c>
      <c r="K563" s="157" t="s">
        <v>141</v>
      </c>
      <c r="L563" s="83" t="s">
        <v>6172</v>
      </c>
      <c r="M563" s="165" t="s">
        <v>162</v>
      </c>
      <c r="O563" s="157" t="s">
        <v>138</v>
      </c>
      <c r="P563" s="157" t="s">
        <v>143</v>
      </c>
      <c r="Q563" s="157" t="s">
        <v>6171</v>
      </c>
      <c r="R563" s="157" t="s">
        <v>144</v>
      </c>
      <c r="W563" s="118">
        <v>499500</v>
      </c>
      <c r="X563" s="162" t="s">
        <v>6297</v>
      </c>
    </row>
    <row r="564" spans="1:24">
      <c r="A564" s="83">
        <v>385</v>
      </c>
      <c r="B564" s="83">
        <v>144</v>
      </c>
      <c r="C564" t="s">
        <v>7908</v>
      </c>
      <c r="D564" s="159">
        <f t="shared" si="16"/>
        <v>26</v>
      </c>
      <c r="E564">
        <v>0</v>
      </c>
      <c r="F564">
        <v>26</v>
      </c>
      <c r="G564" s="162" t="s">
        <v>6374</v>
      </c>
      <c r="H564" s="162" t="s">
        <v>6374</v>
      </c>
      <c r="I564" s="53" t="str">
        <f t="shared" si="17"/>
        <v>0. 26</v>
      </c>
      <c r="J564" s="157" t="s">
        <v>142</v>
      </c>
      <c r="K564" s="157" t="s">
        <v>141</v>
      </c>
      <c r="L564" s="83" t="s">
        <v>6172</v>
      </c>
      <c r="M564" s="165" t="s">
        <v>162</v>
      </c>
      <c r="O564" s="157" t="s">
        <v>138</v>
      </c>
      <c r="P564" s="157" t="s">
        <v>143</v>
      </c>
      <c r="Q564" s="157" t="s">
        <v>6171</v>
      </c>
      <c r="R564" s="157" t="s">
        <v>144</v>
      </c>
      <c r="W564" s="118">
        <v>351000</v>
      </c>
      <c r="X564" s="162" t="s">
        <v>6374</v>
      </c>
    </row>
    <row r="565" spans="1:24">
      <c r="A565" s="83">
        <v>385</v>
      </c>
      <c r="B565" s="83">
        <v>143</v>
      </c>
      <c r="C565" t="s">
        <v>7967</v>
      </c>
      <c r="D565" s="159">
        <f t="shared" si="16"/>
        <v>195</v>
      </c>
      <c r="E565">
        <v>4</v>
      </c>
      <c r="F565">
        <v>35</v>
      </c>
      <c r="G565" s="162" t="s">
        <v>6401</v>
      </c>
      <c r="H565" s="162" t="s">
        <v>6401</v>
      </c>
      <c r="I565" s="53" t="str">
        <f t="shared" si="17"/>
        <v>4. 35</v>
      </c>
      <c r="J565" s="157" t="s">
        <v>142</v>
      </c>
      <c r="K565" s="157" t="s">
        <v>141</v>
      </c>
      <c r="L565" s="83" t="s">
        <v>6172</v>
      </c>
      <c r="M565" s="165" t="s">
        <v>162</v>
      </c>
      <c r="O565" s="157" t="s">
        <v>138</v>
      </c>
      <c r="P565" s="157" t="s">
        <v>143</v>
      </c>
      <c r="Q565" s="157" t="s">
        <v>6171</v>
      </c>
      <c r="R565" s="157" t="s">
        <v>144</v>
      </c>
      <c r="W565" s="118">
        <v>2632500</v>
      </c>
      <c r="X565" s="162" t="s">
        <v>6401</v>
      </c>
    </row>
    <row r="566" spans="1:24">
      <c r="A566" s="83">
        <v>385</v>
      </c>
      <c r="B566" s="83">
        <v>142</v>
      </c>
      <c r="C566" t="s">
        <v>7970</v>
      </c>
      <c r="D566" s="159">
        <f t="shared" si="16"/>
        <v>38</v>
      </c>
      <c r="E566">
        <v>0</v>
      </c>
      <c r="F566">
        <v>38</v>
      </c>
      <c r="G566" s="162" t="s">
        <v>6394</v>
      </c>
      <c r="H566" s="162" t="s">
        <v>6394</v>
      </c>
      <c r="I566" s="53" t="str">
        <f t="shared" si="17"/>
        <v>0. 38</v>
      </c>
      <c r="J566" s="157" t="s">
        <v>142</v>
      </c>
      <c r="K566" s="157" t="s">
        <v>141</v>
      </c>
      <c r="L566" s="83" t="s">
        <v>6172</v>
      </c>
      <c r="M566" s="165" t="s">
        <v>162</v>
      </c>
      <c r="O566" s="157" t="s">
        <v>138</v>
      </c>
      <c r="P566" s="157" t="s">
        <v>143</v>
      </c>
      <c r="Q566" s="157" t="s">
        <v>6171</v>
      </c>
      <c r="R566" s="157" t="s">
        <v>144</v>
      </c>
      <c r="W566" s="118">
        <v>513000</v>
      </c>
      <c r="X566" s="162" t="s">
        <v>6394</v>
      </c>
    </row>
    <row r="567" spans="1:24">
      <c r="A567" s="83">
        <v>385</v>
      </c>
      <c r="B567" s="83">
        <v>142</v>
      </c>
      <c r="C567" t="s">
        <v>7971</v>
      </c>
      <c r="D567" s="159">
        <f t="shared" si="16"/>
        <v>60</v>
      </c>
      <c r="E567">
        <v>1</v>
      </c>
      <c r="F567">
        <v>20</v>
      </c>
      <c r="G567" s="162" t="s">
        <v>6197</v>
      </c>
      <c r="H567" s="162" t="s">
        <v>6197</v>
      </c>
      <c r="I567" s="53" t="str">
        <f t="shared" si="17"/>
        <v>1. 20</v>
      </c>
      <c r="J567" s="157" t="s">
        <v>142</v>
      </c>
      <c r="K567" s="157" t="s">
        <v>141</v>
      </c>
      <c r="L567" s="83" t="s">
        <v>6172</v>
      </c>
      <c r="M567" s="165" t="s">
        <v>162</v>
      </c>
      <c r="O567" s="157" t="s">
        <v>138</v>
      </c>
      <c r="P567" s="157" t="s">
        <v>143</v>
      </c>
      <c r="Q567" s="157" t="s">
        <v>6171</v>
      </c>
      <c r="R567" s="157" t="s">
        <v>144</v>
      </c>
      <c r="W567" s="118">
        <v>810000</v>
      </c>
      <c r="X567" s="162" t="s">
        <v>6197</v>
      </c>
    </row>
    <row r="568" spans="1:24">
      <c r="A568" s="83">
        <v>385</v>
      </c>
      <c r="B568" s="83">
        <v>142</v>
      </c>
      <c r="C568" t="s">
        <v>7971</v>
      </c>
      <c r="D568" s="159">
        <f t="shared" si="16"/>
        <v>20</v>
      </c>
      <c r="E568">
        <v>0</v>
      </c>
      <c r="F568">
        <v>20</v>
      </c>
      <c r="G568" s="162" t="s">
        <v>6246</v>
      </c>
      <c r="H568" s="162" t="s">
        <v>6246</v>
      </c>
      <c r="I568" s="53" t="str">
        <f t="shared" si="17"/>
        <v>0. 20</v>
      </c>
      <c r="J568" s="157" t="s">
        <v>142</v>
      </c>
      <c r="K568" s="157" t="s">
        <v>141</v>
      </c>
      <c r="L568" s="83" t="s">
        <v>6172</v>
      </c>
      <c r="M568" s="165" t="s">
        <v>162</v>
      </c>
      <c r="O568" s="157" t="s">
        <v>138</v>
      </c>
      <c r="P568" s="157" t="s">
        <v>143</v>
      </c>
      <c r="Q568" s="157" t="s">
        <v>6171</v>
      </c>
      <c r="R568" s="157" t="s">
        <v>144</v>
      </c>
      <c r="W568" s="118">
        <v>270000</v>
      </c>
      <c r="X568" s="162" t="s">
        <v>6246</v>
      </c>
    </row>
    <row r="569" spans="1:24">
      <c r="A569" s="83">
        <v>387</v>
      </c>
      <c r="B569" s="83">
        <v>524</v>
      </c>
      <c r="C569" t="s">
        <v>7900</v>
      </c>
      <c r="D569" s="159">
        <f t="shared" si="16"/>
        <v>10</v>
      </c>
      <c r="E569">
        <v>0</v>
      </c>
      <c r="F569">
        <v>10</v>
      </c>
      <c r="G569" s="162" t="s">
        <v>6347</v>
      </c>
      <c r="H569" s="162" t="s">
        <v>6347</v>
      </c>
      <c r="I569" s="53" t="str">
        <f t="shared" si="17"/>
        <v>0. 10</v>
      </c>
      <c r="J569" s="157" t="s">
        <v>142</v>
      </c>
      <c r="K569" s="157" t="s">
        <v>141</v>
      </c>
      <c r="L569" s="83" t="s">
        <v>6172</v>
      </c>
      <c r="M569" s="165" t="s">
        <v>162</v>
      </c>
      <c r="O569" s="157" t="s">
        <v>138</v>
      </c>
      <c r="P569" s="157" t="s">
        <v>143</v>
      </c>
      <c r="Q569" s="157" t="s">
        <v>6171</v>
      </c>
      <c r="R569" s="157" t="s">
        <v>144</v>
      </c>
      <c r="W569" s="118">
        <v>135000</v>
      </c>
      <c r="X569" s="162" t="s">
        <v>6347</v>
      </c>
    </row>
    <row r="570" spans="1:24">
      <c r="A570" s="83">
        <v>387</v>
      </c>
      <c r="B570" s="83">
        <v>524</v>
      </c>
      <c r="C570" t="s">
        <v>7866</v>
      </c>
      <c r="D570" s="159">
        <f t="shared" si="16"/>
        <v>10</v>
      </c>
      <c r="E570">
        <v>0</v>
      </c>
      <c r="F570">
        <v>10</v>
      </c>
      <c r="G570" s="162" t="s">
        <v>6347</v>
      </c>
      <c r="H570" s="162" t="s">
        <v>6347</v>
      </c>
      <c r="I570" s="53" t="str">
        <f t="shared" si="17"/>
        <v>0. 10</v>
      </c>
      <c r="J570" s="157" t="s">
        <v>142</v>
      </c>
      <c r="K570" s="157" t="s">
        <v>141</v>
      </c>
      <c r="L570" s="83" t="s">
        <v>6172</v>
      </c>
      <c r="M570" s="165" t="s">
        <v>162</v>
      </c>
      <c r="O570" s="157" t="s">
        <v>138</v>
      </c>
      <c r="P570" s="157" t="s">
        <v>143</v>
      </c>
      <c r="Q570" s="157" t="s">
        <v>6171</v>
      </c>
      <c r="R570" s="157" t="s">
        <v>144</v>
      </c>
      <c r="W570" s="118">
        <v>135000</v>
      </c>
      <c r="X570" s="162" t="s">
        <v>6347</v>
      </c>
    </row>
    <row r="571" spans="1:24">
      <c r="A571" s="83">
        <v>390</v>
      </c>
      <c r="B571" s="83">
        <v>520</v>
      </c>
      <c r="C571" t="s">
        <v>6586</v>
      </c>
      <c r="D571" s="159">
        <f t="shared" si="16"/>
        <v>111</v>
      </c>
      <c r="E571">
        <v>2</v>
      </c>
      <c r="F571">
        <v>31</v>
      </c>
      <c r="G571" s="162" t="s">
        <v>6337</v>
      </c>
      <c r="H571" s="162" t="s">
        <v>6337</v>
      </c>
      <c r="I571" s="53" t="str">
        <f t="shared" si="17"/>
        <v>2. 31</v>
      </c>
      <c r="J571" s="157" t="s">
        <v>142</v>
      </c>
      <c r="K571" s="157" t="s">
        <v>141</v>
      </c>
      <c r="L571" s="83" t="s">
        <v>6172</v>
      </c>
      <c r="M571" s="165" t="s">
        <v>162</v>
      </c>
      <c r="O571" s="157" t="s">
        <v>138</v>
      </c>
      <c r="P571" s="157" t="s">
        <v>143</v>
      </c>
      <c r="Q571" s="157" t="s">
        <v>6171</v>
      </c>
      <c r="R571" s="157" t="s">
        <v>144</v>
      </c>
      <c r="W571" s="118">
        <v>1498500</v>
      </c>
      <c r="X571" s="162" t="s">
        <v>6337</v>
      </c>
    </row>
    <row r="572" spans="1:24">
      <c r="A572" s="83">
        <v>390</v>
      </c>
      <c r="B572" s="83">
        <v>524</v>
      </c>
      <c r="C572" t="s">
        <v>6579</v>
      </c>
      <c r="D572" s="159">
        <f t="shared" si="16"/>
        <v>93</v>
      </c>
      <c r="E572">
        <v>2</v>
      </c>
      <c r="F572">
        <v>13</v>
      </c>
      <c r="G572" s="162" t="s">
        <v>6269</v>
      </c>
      <c r="H572" s="162" t="s">
        <v>6269</v>
      </c>
      <c r="I572" s="53" t="str">
        <f t="shared" si="17"/>
        <v>2. 13</v>
      </c>
      <c r="J572" s="157" t="s">
        <v>142</v>
      </c>
      <c r="K572" s="157" t="s">
        <v>141</v>
      </c>
      <c r="L572" s="83" t="s">
        <v>6172</v>
      </c>
      <c r="M572" s="165" t="s">
        <v>162</v>
      </c>
      <c r="O572" s="157" t="s">
        <v>138</v>
      </c>
      <c r="P572" s="157" t="s">
        <v>143</v>
      </c>
      <c r="Q572" s="157" t="s">
        <v>6171</v>
      </c>
      <c r="R572" s="157" t="s">
        <v>144</v>
      </c>
      <c r="W572" s="118">
        <v>1255500</v>
      </c>
      <c r="X572" s="162" t="s">
        <v>6269</v>
      </c>
    </row>
    <row r="573" spans="1:24">
      <c r="A573" s="83">
        <v>390</v>
      </c>
      <c r="B573" s="83">
        <v>524</v>
      </c>
      <c r="C573" t="s">
        <v>6648</v>
      </c>
      <c r="D573" s="159">
        <f t="shared" si="16"/>
        <v>93</v>
      </c>
      <c r="E573">
        <v>2</v>
      </c>
      <c r="F573">
        <v>13</v>
      </c>
      <c r="G573" s="162" t="s">
        <v>6269</v>
      </c>
      <c r="H573" s="162" t="s">
        <v>6269</v>
      </c>
      <c r="I573" s="53" t="str">
        <f t="shared" si="17"/>
        <v>2. 13</v>
      </c>
      <c r="J573" s="157" t="s">
        <v>142</v>
      </c>
      <c r="K573" s="157" t="s">
        <v>141</v>
      </c>
      <c r="L573" s="83" t="s">
        <v>6172</v>
      </c>
      <c r="M573" s="165" t="s">
        <v>162</v>
      </c>
      <c r="O573" s="157" t="s">
        <v>138</v>
      </c>
      <c r="P573" s="157" t="s">
        <v>143</v>
      </c>
      <c r="Q573" s="157" t="s">
        <v>6171</v>
      </c>
      <c r="R573" s="157" t="s">
        <v>144</v>
      </c>
      <c r="W573" s="118">
        <v>1255500</v>
      </c>
      <c r="X573" s="162" t="s">
        <v>6269</v>
      </c>
    </row>
    <row r="574" spans="1:24">
      <c r="A574" s="83">
        <v>391</v>
      </c>
      <c r="B574" s="83">
        <v>224</v>
      </c>
      <c r="C574" t="s">
        <v>6586</v>
      </c>
      <c r="D574" s="159">
        <f t="shared" si="16"/>
        <v>190</v>
      </c>
      <c r="E574">
        <v>4</v>
      </c>
      <c r="F574">
        <v>30</v>
      </c>
      <c r="G574" s="162" t="s">
        <v>6193</v>
      </c>
      <c r="H574" s="162" t="s">
        <v>6193</v>
      </c>
      <c r="I574" s="53" t="str">
        <f t="shared" si="17"/>
        <v>4. 30</v>
      </c>
      <c r="J574" s="157" t="s">
        <v>142</v>
      </c>
      <c r="K574" s="157" t="s">
        <v>141</v>
      </c>
      <c r="L574" s="83" t="s">
        <v>6172</v>
      </c>
      <c r="M574" s="165" t="s">
        <v>162</v>
      </c>
      <c r="O574" s="157" t="s">
        <v>138</v>
      </c>
      <c r="P574" s="157" t="s">
        <v>143</v>
      </c>
      <c r="Q574" s="157" t="s">
        <v>6171</v>
      </c>
      <c r="R574" s="157" t="s">
        <v>144</v>
      </c>
      <c r="W574" s="118">
        <v>1282500</v>
      </c>
      <c r="X574" s="162" t="s">
        <v>6193</v>
      </c>
    </row>
    <row r="575" spans="1:24">
      <c r="A575" s="83">
        <v>391</v>
      </c>
      <c r="B575" s="83">
        <v>224</v>
      </c>
      <c r="C575" t="s">
        <v>6586</v>
      </c>
      <c r="D575" s="159">
        <f t="shared" si="16"/>
        <v>45</v>
      </c>
      <c r="E575">
        <v>1</v>
      </c>
      <c r="F575">
        <v>5</v>
      </c>
      <c r="G575" s="162" t="s">
        <v>6256</v>
      </c>
      <c r="H575" s="162" t="s">
        <v>6256</v>
      </c>
      <c r="I575" s="53" t="str">
        <f t="shared" si="17"/>
        <v>1. 5</v>
      </c>
      <c r="J575" s="157" t="s">
        <v>142</v>
      </c>
      <c r="K575" s="157" t="s">
        <v>141</v>
      </c>
      <c r="L575" s="83" t="s">
        <v>6172</v>
      </c>
      <c r="M575" s="165" t="s">
        <v>162</v>
      </c>
      <c r="O575" s="157" t="s">
        <v>138</v>
      </c>
      <c r="P575" s="157" t="s">
        <v>143</v>
      </c>
      <c r="Q575" s="157" t="s">
        <v>6171</v>
      </c>
      <c r="R575" s="157" t="s">
        <v>144</v>
      </c>
      <c r="W575" s="118">
        <v>297000</v>
      </c>
      <c r="X575" s="162" t="s">
        <v>6256</v>
      </c>
    </row>
    <row r="576" spans="1:24">
      <c r="A576" s="83">
        <v>394</v>
      </c>
      <c r="B576" s="83">
        <v>223</v>
      </c>
      <c r="C576" t="s">
        <v>6586</v>
      </c>
      <c r="D576" s="159">
        <f t="shared" si="16"/>
        <v>146</v>
      </c>
      <c r="E576">
        <v>3</v>
      </c>
      <c r="F576">
        <v>26</v>
      </c>
      <c r="G576" s="162" t="s">
        <v>6345</v>
      </c>
      <c r="H576" s="162" t="s">
        <v>6345</v>
      </c>
      <c r="I576" s="53" t="str">
        <f t="shared" si="17"/>
        <v>3. 26</v>
      </c>
      <c r="J576" s="157" t="s">
        <v>142</v>
      </c>
      <c r="K576" s="157" t="s">
        <v>141</v>
      </c>
      <c r="L576" s="83" t="s">
        <v>6172</v>
      </c>
      <c r="M576" s="165" t="s">
        <v>162</v>
      </c>
      <c r="O576" s="157" t="s">
        <v>138</v>
      </c>
      <c r="P576" s="157" t="s">
        <v>143</v>
      </c>
      <c r="Q576" s="157" t="s">
        <v>6171</v>
      </c>
      <c r="R576" s="157" t="s">
        <v>144</v>
      </c>
      <c r="W576" s="118">
        <v>1971000</v>
      </c>
      <c r="X576" s="162" t="s">
        <v>6345</v>
      </c>
    </row>
    <row r="577" spans="1:24">
      <c r="A577" s="83">
        <v>394</v>
      </c>
      <c r="B577" s="83">
        <v>272</v>
      </c>
      <c r="C577" t="s">
        <v>6586</v>
      </c>
      <c r="D577" s="159">
        <f t="shared" si="16"/>
        <v>35</v>
      </c>
      <c r="E577">
        <v>0</v>
      </c>
      <c r="F577">
        <v>35</v>
      </c>
      <c r="G577" s="162" t="s">
        <v>6179</v>
      </c>
      <c r="H577" s="162" t="s">
        <v>6179</v>
      </c>
      <c r="I577" s="53" t="str">
        <f t="shared" si="17"/>
        <v>0. 35</v>
      </c>
      <c r="J577" s="157" t="s">
        <v>142</v>
      </c>
      <c r="K577" s="157" t="s">
        <v>141</v>
      </c>
      <c r="L577" s="83" t="s">
        <v>6172</v>
      </c>
      <c r="M577" s="165" t="s">
        <v>6540</v>
      </c>
      <c r="O577" s="157" t="s">
        <v>138</v>
      </c>
      <c r="P577" s="157" t="s">
        <v>143</v>
      </c>
      <c r="Q577" s="157" t="s">
        <v>6171</v>
      </c>
      <c r="R577" s="157" t="s">
        <v>144</v>
      </c>
      <c r="W577" s="118">
        <v>0</v>
      </c>
      <c r="X577" s="162" t="s">
        <v>6179</v>
      </c>
    </row>
    <row r="578" spans="1:24">
      <c r="A578" s="83">
        <v>395</v>
      </c>
      <c r="B578" s="83">
        <v>32</v>
      </c>
      <c r="C578" t="s">
        <v>7836</v>
      </c>
      <c r="D578" s="159">
        <f t="shared" si="16"/>
        <v>285</v>
      </c>
      <c r="E578">
        <v>7</v>
      </c>
      <c r="F578">
        <v>5</v>
      </c>
      <c r="G578" s="162" t="s">
        <v>6402</v>
      </c>
      <c r="H578" s="162" t="s">
        <v>6402</v>
      </c>
      <c r="I578" s="53" t="str">
        <f t="shared" si="17"/>
        <v>7. 5</v>
      </c>
      <c r="J578" s="157" t="s">
        <v>142</v>
      </c>
      <c r="K578" s="157" t="s">
        <v>141</v>
      </c>
      <c r="L578" s="83" t="s">
        <v>6172</v>
      </c>
      <c r="M578" s="165" t="s">
        <v>6538</v>
      </c>
      <c r="O578" s="157" t="s">
        <v>138</v>
      </c>
      <c r="P578" s="157" t="s">
        <v>143</v>
      </c>
      <c r="Q578" s="157" t="s">
        <v>6171</v>
      </c>
      <c r="R578" s="157" t="s">
        <v>144</v>
      </c>
      <c r="W578" s="118">
        <v>10773000</v>
      </c>
      <c r="X578" s="162" t="s">
        <v>6402</v>
      </c>
    </row>
    <row r="579" spans="1:24">
      <c r="A579" s="83">
        <v>395</v>
      </c>
      <c r="B579" s="83">
        <v>30</v>
      </c>
      <c r="C579" t="s">
        <v>7843</v>
      </c>
      <c r="D579" s="159">
        <f t="shared" ref="D579:D642" si="18">E579*40+F579</f>
        <v>353</v>
      </c>
      <c r="E579">
        <v>8</v>
      </c>
      <c r="F579">
        <v>33</v>
      </c>
      <c r="G579" s="162" t="s">
        <v>6403</v>
      </c>
      <c r="H579" s="162" t="s">
        <v>6403</v>
      </c>
      <c r="I579" s="53" t="str">
        <f t="shared" ref="I579:I642" si="19">H579</f>
        <v>8. 33</v>
      </c>
      <c r="J579" s="157" t="s">
        <v>142</v>
      </c>
      <c r="K579" s="157" t="s">
        <v>141</v>
      </c>
      <c r="L579" s="83" t="s">
        <v>6172</v>
      </c>
      <c r="M579" s="165" t="s">
        <v>6538</v>
      </c>
      <c r="O579" s="157" t="s">
        <v>138</v>
      </c>
      <c r="P579" s="157" t="s">
        <v>143</v>
      </c>
      <c r="Q579" s="157" t="s">
        <v>6171</v>
      </c>
      <c r="R579" s="157" t="s">
        <v>144</v>
      </c>
      <c r="W579" s="118">
        <v>0</v>
      </c>
      <c r="X579" s="162" t="s">
        <v>6403</v>
      </c>
    </row>
    <row r="580" spans="1:24">
      <c r="A580" s="83">
        <v>395</v>
      </c>
      <c r="B580" s="83">
        <v>30</v>
      </c>
      <c r="C580" t="s">
        <v>7861</v>
      </c>
      <c r="D580" s="159">
        <f t="shared" si="18"/>
        <v>160</v>
      </c>
      <c r="E580">
        <v>4</v>
      </c>
      <c r="F580">
        <v>0</v>
      </c>
      <c r="G580" s="162" t="s">
        <v>6232</v>
      </c>
      <c r="H580" s="162" t="s">
        <v>6232</v>
      </c>
      <c r="I580" s="53" t="str">
        <f t="shared" si="19"/>
        <v>4. 0</v>
      </c>
      <c r="J580" s="157" t="s">
        <v>142</v>
      </c>
      <c r="K580" s="157" t="s">
        <v>141</v>
      </c>
      <c r="L580" s="83" t="s">
        <v>6172</v>
      </c>
      <c r="M580" s="165" t="s">
        <v>6538</v>
      </c>
      <c r="O580" s="157" t="s">
        <v>138</v>
      </c>
      <c r="P580" s="157" t="s">
        <v>143</v>
      </c>
      <c r="Q580" s="157" t="s">
        <v>6171</v>
      </c>
      <c r="R580" s="157" t="s">
        <v>144</v>
      </c>
      <c r="W580" s="118">
        <v>0</v>
      </c>
      <c r="X580" s="162" t="s">
        <v>6232</v>
      </c>
    </row>
    <row r="581" spans="1:24">
      <c r="A581" s="83">
        <v>399</v>
      </c>
      <c r="B581" s="83">
        <v>36</v>
      </c>
      <c r="C581" t="s">
        <v>7972</v>
      </c>
      <c r="D581" s="159">
        <f t="shared" si="18"/>
        <v>40</v>
      </c>
      <c r="E581">
        <v>1</v>
      </c>
      <c r="F581">
        <v>0</v>
      </c>
      <c r="G581" s="162" t="s">
        <v>6242</v>
      </c>
      <c r="H581" s="162" t="s">
        <v>6242</v>
      </c>
      <c r="I581" s="53" t="str">
        <f t="shared" si="19"/>
        <v>1. 0</v>
      </c>
      <c r="J581" s="157" t="s">
        <v>142</v>
      </c>
      <c r="K581" s="157" t="s">
        <v>141</v>
      </c>
      <c r="L581" s="83" t="s">
        <v>6172</v>
      </c>
      <c r="M581" s="165" t="s">
        <v>6538</v>
      </c>
      <c r="O581" s="157" t="s">
        <v>138</v>
      </c>
      <c r="P581" s="157" t="s">
        <v>143</v>
      </c>
      <c r="Q581" s="157" t="s">
        <v>6171</v>
      </c>
      <c r="R581" s="157" t="s">
        <v>144</v>
      </c>
      <c r="W581" s="118">
        <v>540000</v>
      </c>
      <c r="X581" s="162" t="s">
        <v>6242</v>
      </c>
    </row>
    <row r="582" spans="1:24">
      <c r="A582" s="83">
        <v>400</v>
      </c>
      <c r="B582" s="83">
        <v>248</v>
      </c>
      <c r="C582" t="s">
        <v>7973</v>
      </c>
      <c r="D582" s="159">
        <f t="shared" si="18"/>
        <v>57</v>
      </c>
      <c r="E582">
        <v>1</v>
      </c>
      <c r="F582">
        <v>17</v>
      </c>
      <c r="G582" s="162" t="s">
        <v>6225</v>
      </c>
      <c r="H582" s="162" t="s">
        <v>6225</v>
      </c>
      <c r="I582" s="53" t="str">
        <f t="shared" si="19"/>
        <v>1. 17</v>
      </c>
      <c r="J582" s="157" t="s">
        <v>142</v>
      </c>
      <c r="K582" s="157" t="s">
        <v>141</v>
      </c>
      <c r="L582" s="83" t="s">
        <v>6172</v>
      </c>
      <c r="M582" s="165" t="s">
        <v>162</v>
      </c>
      <c r="O582" s="157" t="s">
        <v>138</v>
      </c>
      <c r="P582" s="157" t="s">
        <v>143</v>
      </c>
      <c r="Q582" s="157" t="s">
        <v>6171</v>
      </c>
      <c r="R582" s="157" t="s">
        <v>144</v>
      </c>
      <c r="W582" s="118">
        <v>769500</v>
      </c>
      <c r="X582" s="162" t="s">
        <v>6225</v>
      </c>
    </row>
    <row r="583" spans="1:24">
      <c r="A583" s="83">
        <v>400</v>
      </c>
      <c r="B583" s="83">
        <v>249</v>
      </c>
      <c r="C583" t="s">
        <v>7837</v>
      </c>
      <c r="D583" s="159">
        <f t="shared" si="18"/>
        <v>89</v>
      </c>
      <c r="E583">
        <v>2</v>
      </c>
      <c r="F583">
        <v>9</v>
      </c>
      <c r="G583" s="162" t="s">
        <v>6270</v>
      </c>
      <c r="H583" s="162" t="s">
        <v>6270</v>
      </c>
      <c r="I583" s="53" t="str">
        <f t="shared" si="19"/>
        <v>2. 9</v>
      </c>
      <c r="J583" s="157" t="s">
        <v>142</v>
      </c>
      <c r="K583" s="157" t="s">
        <v>141</v>
      </c>
      <c r="L583" s="83" t="s">
        <v>6172</v>
      </c>
      <c r="M583" s="165" t="s">
        <v>162</v>
      </c>
      <c r="O583" s="157" t="s">
        <v>138</v>
      </c>
      <c r="P583" s="157" t="s">
        <v>143</v>
      </c>
      <c r="Q583" s="157" t="s">
        <v>6171</v>
      </c>
      <c r="R583" s="157" t="s">
        <v>144</v>
      </c>
      <c r="W583" s="118">
        <v>594000</v>
      </c>
      <c r="X583" s="162" t="s">
        <v>6270</v>
      </c>
    </row>
    <row r="584" spans="1:24">
      <c r="A584" s="83">
        <v>401</v>
      </c>
      <c r="B584" s="83">
        <v>249</v>
      </c>
      <c r="C584" t="s">
        <v>7837</v>
      </c>
      <c r="D584" s="159">
        <f t="shared" si="18"/>
        <v>89</v>
      </c>
      <c r="E584">
        <v>2</v>
      </c>
      <c r="F584">
        <v>9</v>
      </c>
      <c r="G584" s="162" t="s">
        <v>6270</v>
      </c>
      <c r="H584" s="162" t="s">
        <v>6270</v>
      </c>
      <c r="I584" s="53" t="str">
        <f t="shared" si="19"/>
        <v>2. 9</v>
      </c>
      <c r="J584" s="157" t="s">
        <v>142</v>
      </c>
      <c r="K584" s="157" t="s">
        <v>141</v>
      </c>
      <c r="L584" s="83" t="s">
        <v>6172</v>
      </c>
      <c r="M584" s="165" t="s">
        <v>162</v>
      </c>
      <c r="O584" s="157" t="s">
        <v>138</v>
      </c>
      <c r="P584" s="157" t="s">
        <v>143</v>
      </c>
      <c r="Q584" s="157" t="s">
        <v>6171</v>
      </c>
      <c r="R584" s="157" t="s">
        <v>144</v>
      </c>
      <c r="W584" s="118">
        <v>594000</v>
      </c>
      <c r="X584" s="162" t="s">
        <v>6270</v>
      </c>
    </row>
    <row r="585" spans="1:24">
      <c r="A585" s="83">
        <v>401</v>
      </c>
      <c r="B585" s="83">
        <v>248</v>
      </c>
      <c r="C585" t="s">
        <v>7973</v>
      </c>
      <c r="D585" s="159">
        <f t="shared" si="18"/>
        <v>57</v>
      </c>
      <c r="E585">
        <v>1</v>
      </c>
      <c r="F585">
        <v>17</v>
      </c>
      <c r="G585" s="162" t="s">
        <v>6225</v>
      </c>
      <c r="H585" s="162" t="s">
        <v>6225</v>
      </c>
      <c r="I585" s="53" t="str">
        <f t="shared" si="19"/>
        <v>1. 17</v>
      </c>
      <c r="J585" s="157" t="s">
        <v>142</v>
      </c>
      <c r="K585" s="157" t="s">
        <v>141</v>
      </c>
      <c r="L585" s="83" t="s">
        <v>6172</v>
      </c>
      <c r="M585" s="165" t="s">
        <v>162</v>
      </c>
      <c r="O585" s="157" t="s">
        <v>138</v>
      </c>
      <c r="P585" s="157" t="s">
        <v>143</v>
      </c>
      <c r="Q585" s="157" t="s">
        <v>6171</v>
      </c>
      <c r="R585" s="157" t="s">
        <v>144</v>
      </c>
      <c r="W585" s="118">
        <v>769500</v>
      </c>
      <c r="X585" s="162" t="s">
        <v>6225</v>
      </c>
    </row>
    <row r="586" spans="1:24">
      <c r="A586" s="83">
        <v>401</v>
      </c>
      <c r="B586" s="83">
        <v>247</v>
      </c>
      <c r="C586" t="s">
        <v>7863</v>
      </c>
      <c r="D586" s="159">
        <f t="shared" si="18"/>
        <v>45</v>
      </c>
      <c r="E586">
        <v>1</v>
      </c>
      <c r="F586">
        <v>5</v>
      </c>
      <c r="G586" s="162" t="s">
        <v>6256</v>
      </c>
      <c r="H586" s="162" t="s">
        <v>6256</v>
      </c>
      <c r="I586" s="53" t="str">
        <f t="shared" si="19"/>
        <v>1. 5</v>
      </c>
      <c r="J586" s="157" t="s">
        <v>142</v>
      </c>
      <c r="K586" s="157" t="s">
        <v>141</v>
      </c>
      <c r="L586" s="83" t="s">
        <v>6172</v>
      </c>
      <c r="M586" s="165" t="s">
        <v>162</v>
      </c>
      <c r="O586" s="157" t="s">
        <v>138</v>
      </c>
      <c r="P586" s="157" t="s">
        <v>143</v>
      </c>
      <c r="Q586" s="157" t="s">
        <v>6171</v>
      </c>
      <c r="R586" s="157" t="s">
        <v>144</v>
      </c>
      <c r="W586" s="118">
        <v>607500</v>
      </c>
      <c r="X586" s="162" t="s">
        <v>6256</v>
      </c>
    </row>
    <row r="587" spans="1:24">
      <c r="A587" s="83">
        <v>406</v>
      </c>
      <c r="B587" s="83">
        <v>436</v>
      </c>
      <c r="C587" t="s">
        <v>6579</v>
      </c>
      <c r="D587" s="159">
        <f t="shared" si="18"/>
        <v>80</v>
      </c>
      <c r="E587">
        <v>2</v>
      </c>
      <c r="F587">
        <v>0</v>
      </c>
      <c r="G587" s="162" t="s">
        <v>6228</v>
      </c>
      <c r="H587" s="162" t="s">
        <v>6228</v>
      </c>
      <c r="I587" s="53" t="str">
        <f t="shared" si="19"/>
        <v>2. 0</v>
      </c>
      <c r="J587" s="157" t="s">
        <v>142</v>
      </c>
      <c r="K587" s="157" t="s">
        <v>141</v>
      </c>
      <c r="L587" s="83" t="s">
        <v>6172</v>
      </c>
      <c r="M587" s="165" t="s">
        <v>162</v>
      </c>
      <c r="O587" s="157" t="s">
        <v>138</v>
      </c>
      <c r="P587" s="157" t="s">
        <v>143</v>
      </c>
      <c r="Q587" s="157" t="s">
        <v>6171</v>
      </c>
      <c r="R587" s="157" t="s">
        <v>144</v>
      </c>
      <c r="W587" s="118">
        <v>1080000</v>
      </c>
      <c r="X587" s="162" t="s">
        <v>6228</v>
      </c>
    </row>
    <row r="588" spans="1:24">
      <c r="A588" s="83">
        <v>406</v>
      </c>
      <c r="B588" s="83">
        <v>437</v>
      </c>
      <c r="C588" t="s">
        <v>7857</v>
      </c>
      <c r="D588" s="159">
        <f t="shared" si="18"/>
        <v>145</v>
      </c>
      <c r="E588">
        <v>3</v>
      </c>
      <c r="F588">
        <v>25</v>
      </c>
      <c r="G588" s="162" t="s">
        <v>6404</v>
      </c>
      <c r="H588" s="162" t="s">
        <v>6404</v>
      </c>
      <c r="I588" s="53" t="str">
        <f t="shared" si="19"/>
        <v>3. 25</v>
      </c>
      <c r="J588" s="157" t="s">
        <v>142</v>
      </c>
      <c r="K588" s="157" t="s">
        <v>141</v>
      </c>
      <c r="L588" s="83" t="s">
        <v>6172</v>
      </c>
      <c r="M588" s="165" t="s">
        <v>162</v>
      </c>
      <c r="O588" s="157" t="s">
        <v>138</v>
      </c>
      <c r="P588" s="157" t="s">
        <v>143</v>
      </c>
      <c r="Q588" s="157" t="s">
        <v>6171</v>
      </c>
      <c r="R588" s="157" t="s">
        <v>144</v>
      </c>
      <c r="W588" s="118">
        <v>1957500</v>
      </c>
      <c r="X588" s="162" t="s">
        <v>6404</v>
      </c>
    </row>
    <row r="589" spans="1:24">
      <c r="A589" s="83">
        <v>406</v>
      </c>
      <c r="B589" s="83">
        <v>429</v>
      </c>
      <c r="C589" t="s">
        <v>7851</v>
      </c>
      <c r="D589" s="159">
        <f t="shared" si="18"/>
        <v>30</v>
      </c>
      <c r="E589">
        <v>0</v>
      </c>
      <c r="F589">
        <v>30</v>
      </c>
      <c r="G589" s="162" t="s">
        <v>6324</v>
      </c>
      <c r="H589" s="162" t="s">
        <v>6324</v>
      </c>
      <c r="I589" s="53" t="str">
        <f t="shared" si="19"/>
        <v>0. 30</v>
      </c>
      <c r="J589" s="157" t="s">
        <v>142</v>
      </c>
      <c r="K589" s="157" t="s">
        <v>141</v>
      </c>
      <c r="L589" s="83" t="s">
        <v>6172</v>
      </c>
      <c r="M589" s="165" t="s">
        <v>162</v>
      </c>
      <c r="O589" s="157" t="s">
        <v>138</v>
      </c>
      <c r="P589" s="157" t="s">
        <v>143</v>
      </c>
      <c r="Q589" s="157" t="s">
        <v>6171</v>
      </c>
      <c r="R589" s="157" t="s">
        <v>144</v>
      </c>
      <c r="W589" s="118">
        <v>405000</v>
      </c>
      <c r="X589" s="162" t="s">
        <v>6324</v>
      </c>
    </row>
    <row r="590" spans="1:24">
      <c r="A590" s="83">
        <v>408</v>
      </c>
      <c r="B590" s="83">
        <v>223</v>
      </c>
      <c r="C590" t="s">
        <v>7851</v>
      </c>
      <c r="D590" s="159">
        <f t="shared" si="18"/>
        <v>495</v>
      </c>
      <c r="E590">
        <v>12</v>
      </c>
      <c r="F590">
        <v>15</v>
      </c>
      <c r="G590" s="162" t="s">
        <v>6405</v>
      </c>
      <c r="H590" s="162" t="s">
        <v>6405</v>
      </c>
      <c r="I590" s="53" t="str">
        <f t="shared" si="19"/>
        <v>12. 15</v>
      </c>
      <c r="J590" s="157" t="s">
        <v>142</v>
      </c>
      <c r="K590" s="157" t="s">
        <v>141</v>
      </c>
      <c r="L590" s="83" t="s">
        <v>6172</v>
      </c>
      <c r="M590" s="165" t="s">
        <v>162</v>
      </c>
      <c r="O590" s="157" t="s">
        <v>138</v>
      </c>
      <c r="P590" s="157" t="s">
        <v>143</v>
      </c>
      <c r="Q590" s="157" t="s">
        <v>6171</v>
      </c>
      <c r="R590" s="157" t="s">
        <v>144</v>
      </c>
      <c r="W590" s="118">
        <v>6682500</v>
      </c>
      <c r="X590" s="162" t="s">
        <v>6405</v>
      </c>
    </row>
    <row r="591" spans="1:24">
      <c r="A591" s="83">
        <v>409</v>
      </c>
      <c r="B591" s="83">
        <v>558</v>
      </c>
      <c r="C591" t="s">
        <v>6579</v>
      </c>
      <c r="D591" s="159">
        <f t="shared" si="18"/>
        <v>47</v>
      </c>
      <c r="E591">
        <v>1</v>
      </c>
      <c r="F591">
        <v>7</v>
      </c>
      <c r="G591" s="162" t="s">
        <v>6406</v>
      </c>
      <c r="H591" s="162" t="s">
        <v>6406</v>
      </c>
      <c r="I591" s="53" t="str">
        <f t="shared" si="19"/>
        <v>1. 7</v>
      </c>
      <c r="J591" s="157" t="s">
        <v>142</v>
      </c>
      <c r="K591" s="157" t="s">
        <v>141</v>
      </c>
      <c r="L591" s="83" t="s">
        <v>6172</v>
      </c>
      <c r="M591" s="165" t="s">
        <v>162</v>
      </c>
      <c r="O591" s="157" t="s">
        <v>138</v>
      </c>
      <c r="P591" s="157" t="s">
        <v>143</v>
      </c>
      <c r="Q591" s="157" t="s">
        <v>6171</v>
      </c>
      <c r="R591" s="157" t="s">
        <v>144</v>
      </c>
      <c r="W591" s="118">
        <v>310500</v>
      </c>
      <c r="X591" s="162" t="s">
        <v>6406</v>
      </c>
    </row>
    <row r="592" spans="1:24">
      <c r="A592" s="83">
        <v>409</v>
      </c>
      <c r="B592" s="83">
        <v>558</v>
      </c>
      <c r="C592" t="s">
        <v>6579</v>
      </c>
      <c r="D592" s="159">
        <f t="shared" si="18"/>
        <v>47</v>
      </c>
      <c r="E592">
        <v>1</v>
      </c>
      <c r="F592">
        <v>7</v>
      </c>
      <c r="G592" s="162" t="s">
        <v>6406</v>
      </c>
      <c r="H592" s="162" t="s">
        <v>6406</v>
      </c>
      <c r="I592" s="53" t="str">
        <f t="shared" si="19"/>
        <v>1. 7</v>
      </c>
      <c r="J592" s="157" t="s">
        <v>142</v>
      </c>
      <c r="K592" s="157" t="s">
        <v>141</v>
      </c>
      <c r="L592" s="83" t="s">
        <v>6172</v>
      </c>
      <c r="M592" s="165" t="s">
        <v>162</v>
      </c>
      <c r="O592" s="157" t="s">
        <v>138</v>
      </c>
      <c r="P592" s="157" t="s">
        <v>143</v>
      </c>
      <c r="Q592" s="157" t="s">
        <v>6171</v>
      </c>
      <c r="R592" s="157" t="s">
        <v>144</v>
      </c>
      <c r="W592" s="118">
        <v>634500</v>
      </c>
      <c r="X592" s="162" t="s">
        <v>6406</v>
      </c>
    </row>
    <row r="593" spans="1:24">
      <c r="A593" s="83">
        <v>409</v>
      </c>
      <c r="B593" s="83">
        <v>547</v>
      </c>
      <c r="C593" t="s">
        <v>6579</v>
      </c>
      <c r="D593" s="159">
        <f t="shared" si="18"/>
        <v>43</v>
      </c>
      <c r="E593">
        <v>1</v>
      </c>
      <c r="F593">
        <v>3</v>
      </c>
      <c r="G593" s="162" t="s">
        <v>6280</v>
      </c>
      <c r="H593" s="162" t="s">
        <v>6280</v>
      </c>
      <c r="I593" s="53" t="str">
        <f t="shared" si="19"/>
        <v>1. 3</v>
      </c>
      <c r="J593" s="157" t="s">
        <v>142</v>
      </c>
      <c r="K593" s="157" t="s">
        <v>141</v>
      </c>
      <c r="L593" s="83" t="s">
        <v>6172</v>
      </c>
      <c r="M593" s="165" t="s">
        <v>162</v>
      </c>
      <c r="O593" s="157" t="s">
        <v>138</v>
      </c>
      <c r="P593" s="157" t="s">
        <v>143</v>
      </c>
      <c r="Q593" s="157" t="s">
        <v>6171</v>
      </c>
      <c r="R593" s="157" t="s">
        <v>144</v>
      </c>
      <c r="W593" s="118">
        <v>580500</v>
      </c>
      <c r="X593" s="162" t="s">
        <v>6280</v>
      </c>
    </row>
    <row r="594" spans="1:24">
      <c r="A594" s="83">
        <v>410</v>
      </c>
      <c r="B594" s="83">
        <v>437</v>
      </c>
      <c r="C594" t="s">
        <v>6648</v>
      </c>
      <c r="D594" s="159">
        <f t="shared" si="18"/>
        <v>82</v>
      </c>
      <c r="E594">
        <v>2</v>
      </c>
      <c r="F594">
        <v>2</v>
      </c>
      <c r="G594" s="162" t="s">
        <v>6338</v>
      </c>
      <c r="H594" s="162" t="s">
        <v>6338</v>
      </c>
      <c r="I594" s="53" t="str">
        <f t="shared" si="19"/>
        <v>2. 2</v>
      </c>
      <c r="J594" s="157" t="s">
        <v>142</v>
      </c>
      <c r="K594" s="157" t="s">
        <v>141</v>
      </c>
      <c r="L594" s="83" t="s">
        <v>6172</v>
      </c>
      <c r="M594" s="165" t="s">
        <v>162</v>
      </c>
      <c r="O594" s="157" t="s">
        <v>138</v>
      </c>
      <c r="P594" s="157" t="s">
        <v>143</v>
      </c>
      <c r="Q594" s="157" t="s">
        <v>6171</v>
      </c>
      <c r="R594" s="157" t="s">
        <v>144</v>
      </c>
      <c r="W594" s="118">
        <v>553500</v>
      </c>
      <c r="X594" s="162" t="s">
        <v>6338</v>
      </c>
    </row>
    <row r="595" spans="1:24">
      <c r="A595" s="83">
        <v>410</v>
      </c>
      <c r="B595" s="83">
        <v>436</v>
      </c>
      <c r="C595" t="s">
        <v>7919</v>
      </c>
      <c r="D595" s="159">
        <f t="shared" si="18"/>
        <v>79</v>
      </c>
      <c r="E595">
        <v>1</v>
      </c>
      <c r="F595">
        <v>39</v>
      </c>
      <c r="G595" s="162" t="s">
        <v>6202</v>
      </c>
      <c r="H595" s="162" t="s">
        <v>6202</v>
      </c>
      <c r="I595" s="53" t="str">
        <f t="shared" si="19"/>
        <v>1. 39</v>
      </c>
      <c r="J595" s="157" t="s">
        <v>142</v>
      </c>
      <c r="K595" s="157" t="s">
        <v>141</v>
      </c>
      <c r="L595" s="83" t="s">
        <v>6172</v>
      </c>
      <c r="M595" s="165" t="s">
        <v>162</v>
      </c>
      <c r="O595" s="157" t="s">
        <v>138</v>
      </c>
      <c r="P595" s="157" t="s">
        <v>143</v>
      </c>
      <c r="Q595" s="157" t="s">
        <v>6171</v>
      </c>
      <c r="R595" s="157" t="s">
        <v>144</v>
      </c>
      <c r="W595" s="118">
        <v>1066500</v>
      </c>
      <c r="X595" s="162" t="s">
        <v>6202</v>
      </c>
    </row>
    <row r="596" spans="1:24">
      <c r="A596" s="83">
        <v>410</v>
      </c>
      <c r="B596" s="83">
        <v>437</v>
      </c>
      <c r="C596" t="s">
        <v>6579</v>
      </c>
      <c r="D596" s="159">
        <f t="shared" si="18"/>
        <v>71</v>
      </c>
      <c r="E596">
        <v>1</v>
      </c>
      <c r="F596">
        <v>31</v>
      </c>
      <c r="G596" s="162" t="s">
        <v>6211</v>
      </c>
      <c r="H596" s="162" t="s">
        <v>6211</v>
      </c>
      <c r="I596" s="53" t="str">
        <f t="shared" si="19"/>
        <v>1. 31</v>
      </c>
      <c r="J596" s="157" t="s">
        <v>142</v>
      </c>
      <c r="K596" s="157" t="s">
        <v>141</v>
      </c>
      <c r="L596" s="83" t="s">
        <v>6172</v>
      </c>
      <c r="M596" s="165" t="s">
        <v>162</v>
      </c>
      <c r="O596" s="157" t="s">
        <v>138</v>
      </c>
      <c r="P596" s="157" t="s">
        <v>143</v>
      </c>
      <c r="Q596" s="157" t="s">
        <v>6171</v>
      </c>
      <c r="R596" s="157" t="s">
        <v>144</v>
      </c>
      <c r="W596" s="118">
        <v>958500</v>
      </c>
      <c r="X596" s="162" t="s">
        <v>6211</v>
      </c>
    </row>
    <row r="597" spans="1:24">
      <c r="A597" s="83">
        <v>410</v>
      </c>
      <c r="B597" s="83">
        <v>437</v>
      </c>
      <c r="C597" t="s">
        <v>7883</v>
      </c>
      <c r="D597" s="159">
        <f t="shared" si="18"/>
        <v>82</v>
      </c>
      <c r="E597">
        <v>2</v>
      </c>
      <c r="F597">
        <v>2</v>
      </c>
      <c r="G597" s="162" t="s">
        <v>6338</v>
      </c>
      <c r="H597" s="162" t="s">
        <v>6338</v>
      </c>
      <c r="I597" s="53" t="str">
        <f t="shared" si="19"/>
        <v>2. 2</v>
      </c>
      <c r="J597" s="157" t="s">
        <v>142</v>
      </c>
      <c r="K597" s="157" t="s">
        <v>141</v>
      </c>
      <c r="L597" s="83" t="s">
        <v>6172</v>
      </c>
      <c r="M597" s="165" t="s">
        <v>162</v>
      </c>
      <c r="O597" s="157" t="s">
        <v>138</v>
      </c>
      <c r="P597" s="157" t="s">
        <v>143</v>
      </c>
      <c r="Q597" s="157" t="s">
        <v>6171</v>
      </c>
      <c r="R597" s="157" t="s">
        <v>144</v>
      </c>
      <c r="W597" s="118">
        <v>1107000</v>
      </c>
      <c r="X597" s="162" t="s">
        <v>6338</v>
      </c>
    </row>
    <row r="598" spans="1:24">
      <c r="A598" s="83">
        <v>413</v>
      </c>
      <c r="B598" s="83">
        <v>307</v>
      </c>
      <c r="C598" t="s">
        <v>7835</v>
      </c>
      <c r="D598" s="159">
        <f t="shared" si="18"/>
        <v>176</v>
      </c>
      <c r="E598">
        <v>4</v>
      </c>
      <c r="F598">
        <v>16</v>
      </c>
      <c r="G598" s="162" t="s">
        <v>6407</v>
      </c>
      <c r="H598" s="162" t="s">
        <v>6407</v>
      </c>
      <c r="I598" s="53" t="str">
        <f t="shared" si="19"/>
        <v>4. 16</v>
      </c>
      <c r="J598" s="157" t="s">
        <v>142</v>
      </c>
      <c r="K598" s="157" t="s">
        <v>141</v>
      </c>
      <c r="L598" s="83" t="s">
        <v>6172</v>
      </c>
      <c r="M598" s="165" t="s">
        <v>162</v>
      </c>
      <c r="O598" s="157" t="s">
        <v>138</v>
      </c>
      <c r="P598" s="157" t="s">
        <v>143</v>
      </c>
      <c r="Q598" s="157" t="s">
        <v>6171</v>
      </c>
      <c r="R598" s="157" t="s">
        <v>144</v>
      </c>
      <c r="W598" s="118">
        <v>2376000</v>
      </c>
      <c r="X598" s="162" t="s">
        <v>6407</v>
      </c>
    </row>
    <row r="599" spans="1:24">
      <c r="A599" s="83">
        <v>413</v>
      </c>
      <c r="B599" s="83">
        <v>305</v>
      </c>
      <c r="C599" t="s">
        <v>7835</v>
      </c>
      <c r="D599" s="159">
        <f t="shared" si="18"/>
        <v>100</v>
      </c>
      <c r="E599">
        <v>2</v>
      </c>
      <c r="F599">
        <v>20</v>
      </c>
      <c r="G599" s="162" t="s">
        <v>6263</v>
      </c>
      <c r="H599" s="162" t="s">
        <v>6263</v>
      </c>
      <c r="I599" s="53" t="str">
        <f t="shared" si="19"/>
        <v>2. 20</v>
      </c>
      <c r="J599" s="157" t="s">
        <v>142</v>
      </c>
      <c r="K599" s="157" t="s">
        <v>141</v>
      </c>
      <c r="L599" s="83" t="s">
        <v>6172</v>
      </c>
      <c r="M599" s="165" t="s">
        <v>162</v>
      </c>
      <c r="O599" s="157" t="s">
        <v>138</v>
      </c>
      <c r="P599" s="157" t="s">
        <v>143</v>
      </c>
      <c r="Q599" s="157" t="s">
        <v>6171</v>
      </c>
      <c r="R599" s="157" t="s">
        <v>144</v>
      </c>
      <c r="W599" s="118">
        <v>1350000</v>
      </c>
      <c r="X599" s="162" t="s">
        <v>6263</v>
      </c>
    </row>
    <row r="600" spans="1:24">
      <c r="A600" s="83">
        <v>413</v>
      </c>
      <c r="B600" s="83">
        <v>316</v>
      </c>
      <c r="C600" t="s">
        <v>7857</v>
      </c>
      <c r="D600" s="159">
        <f t="shared" si="18"/>
        <v>188</v>
      </c>
      <c r="E600">
        <v>4</v>
      </c>
      <c r="F600">
        <v>28</v>
      </c>
      <c r="G600" s="162" t="s">
        <v>6408</v>
      </c>
      <c r="H600" s="162" t="s">
        <v>6408</v>
      </c>
      <c r="I600" s="53" t="str">
        <f t="shared" si="19"/>
        <v>4. 28</v>
      </c>
      <c r="J600" s="157" t="s">
        <v>142</v>
      </c>
      <c r="K600" s="157" t="s">
        <v>141</v>
      </c>
      <c r="L600" s="83" t="s">
        <v>6172</v>
      </c>
      <c r="M600" s="165" t="s">
        <v>162</v>
      </c>
      <c r="O600" s="157" t="s">
        <v>138</v>
      </c>
      <c r="P600" s="157" t="s">
        <v>143</v>
      </c>
      <c r="Q600" s="157" t="s">
        <v>6171</v>
      </c>
      <c r="R600" s="157" t="s">
        <v>144</v>
      </c>
      <c r="W600" s="118">
        <v>2538000</v>
      </c>
      <c r="X600" s="162" t="s">
        <v>6408</v>
      </c>
    </row>
    <row r="601" spans="1:24">
      <c r="A601" s="83">
        <v>416</v>
      </c>
      <c r="B601" s="83">
        <v>73</v>
      </c>
      <c r="C601" t="s">
        <v>6586</v>
      </c>
      <c r="D601" s="159">
        <f t="shared" si="18"/>
        <v>210</v>
      </c>
      <c r="E601">
        <v>5</v>
      </c>
      <c r="F601">
        <v>10</v>
      </c>
      <c r="G601" s="162" t="s">
        <v>6409</v>
      </c>
      <c r="H601" s="162" t="s">
        <v>6409</v>
      </c>
      <c r="I601" s="53" t="str">
        <f t="shared" si="19"/>
        <v>5. 10</v>
      </c>
      <c r="J601" s="157" t="s">
        <v>142</v>
      </c>
      <c r="K601" s="157" t="s">
        <v>141</v>
      </c>
      <c r="L601" s="83" t="s">
        <v>6172</v>
      </c>
      <c r="M601" s="165" t="s">
        <v>6538</v>
      </c>
      <c r="O601" s="157" t="s">
        <v>138</v>
      </c>
      <c r="P601" s="157" t="s">
        <v>143</v>
      </c>
      <c r="Q601" s="157" t="s">
        <v>6171</v>
      </c>
      <c r="R601" s="157" t="s">
        <v>144</v>
      </c>
      <c r="W601" s="118">
        <v>0</v>
      </c>
      <c r="X601" s="162" t="s">
        <v>6409</v>
      </c>
    </row>
    <row r="602" spans="1:24">
      <c r="A602" s="83">
        <v>417</v>
      </c>
      <c r="B602" s="83">
        <v>558</v>
      </c>
      <c r="C602" t="s">
        <v>6579</v>
      </c>
      <c r="D602" s="159">
        <f t="shared" si="18"/>
        <v>47</v>
      </c>
      <c r="E602">
        <v>1</v>
      </c>
      <c r="F602">
        <v>7</v>
      </c>
      <c r="G602" s="162" t="s">
        <v>6406</v>
      </c>
      <c r="H602" s="162" t="s">
        <v>6406</v>
      </c>
      <c r="I602" s="53" t="str">
        <f t="shared" si="19"/>
        <v>1. 7</v>
      </c>
      <c r="J602" s="157" t="s">
        <v>142</v>
      </c>
      <c r="K602" s="157" t="s">
        <v>141</v>
      </c>
      <c r="L602" s="83" t="s">
        <v>6172</v>
      </c>
      <c r="M602" s="165" t="s">
        <v>162</v>
      </c>
      <c r="O602" s="157" t="s">
        <v>138</v>
      </c>
      <c r="P602" s="157" t="s">
        <v>143</v>
      </c>
      <c r="Q602" s="157" t="s">
        <v>6171</v>
      </c>
      <c r="R602" s="157" t="s">
        <v>144</v>
      </c>
      <c r="W602" s="118">
        <v>634500</v>
      </c>
      <c r="X602" s="162" t="s">
        <v>6406</v>
      </c>
    </row>
    <row r="603" spans="1:24">
      <c r="A603" s="83">
        <v>417</v>
      </c>
      <c r="B603" s="83">
        <v>558</v>
      </c>
      <c r="C603" t="s">
        <v>6579</v>
      </c>
      <c r="D603" s="159">
        <f t="shared" si="18"/>
        <v>47</v>
      </c>
      <c r="E603">
        <v>1</v>
      </c>
      <c r="F603">
        <v>7</v>
      </c>
      <c r="G603" s="162" t="s">
        <v>6406</v>
      </c>
      <c r="H603" s="162" t="s">
        <v>6406</v>
      </c>
      <c r="I603" s="53" t="str">
        <f t="shared" si="19"/>
        <v>1. 7</v>
      </c>
      <c r="J603" s="157" t="s">
        <v>142</v>
      </c>
      <c r="K603" s="157" t="s">
        <v>141</v>
      </c>
      <c r="L603" s="83" t="s">
        <v>6172</v>
      </c>
      <c r="M603" s="165" t="s">
        <v>162</v>
      </c>
      <c r="O603" s="157" t="s">
        <v>138</v>
      </c>
      <c r="P603" s="157" t="s">
        <v>143</v>
      </c>
      <c r="Q603" s="157" t="s">
        <v>6171</v>
      </c>
      <c r="R603" s="157" t="s">
        <v>144</v>
      </c>
      <c r="W603" s="118">
        <v>310500</v>
      </c>
      <c r="X603" s="162" t="s">
        <v>6406</v>
      </c>
    </row>
    <row r="604" spans="1:24">
      <c r="A604" s="83">
        <v>418</v>
      </c>
      <c r="B604" s="83">
        <v>429</v>
      </c>
      <c r="C604" t="s">
        <v>7836</v>
      </c>
      <c r="D604" s="159">
        <f t="shared" si="18"/>
        <v>104</v>
      </c>
      <c r="E604">
        <v>2</v>
      </c>
      <c r="F604">
        <v>24</v>
      </c>
      <c r="G604" s="162" t="s">
        <v>6410</v>
      </c>
      <c r="H604" s="162" t="s">
        <v>6410</v>
      </c>
      <c r="I604" s="53" t="str">
        <f t="shared" si="19"/>
        <v>2. 24</v>
      </c>
      <c r="J604" s="157" t="s">
        <v>142</v>
      </c>
      <c r="K604" s="157" t="s">
        <v>141</v>
      </c>
      <c r="L604" s="83" t="s">
        <v>6172</v>
      </c>
      <c r="M604" s="165" t="s">
        <v>162</v>
      </c>
      <c r="O604" s="157" t="s">
        <v>138</v>
      </c>
      <c r="P604" s="157" t="s">
        <v>143</v>
      </c>
      <c r="Q604" s="157" t="s">
        <v>6171</v>
      </c>
      <c r="R604" s="157" t="s">
        <v>144</v>
      </c>
      <c r="W604" s="118">
        <v>1404000</v>
      </c>
      <c r="X604" s="162" t="s">
        <v>6410</v>
      </c>
    </row>
    <row r="605" spans="1:24">
      <c r="A605" s="83">
        <v>420</v>
      </c>
      <c r="B605" s="83">
        <v>134</v>
      </c>
      <c r="C605" t="s">
        <v>7837</v>
      </c>
      <c r="D605" s="159">
        <f t="shared" si="18"/>
        <v>157</v>
      </c>
      <c r="E605">
        <v>3</v>
      </c>
      <c r="F605">
        <v>37</v>
      </c>
      <c r="G605" s="162" t="s">
        <v>6294</v>
      </c>
      <c r="H605" s="162" t="s">
        <v>6294</v>
      </c>
      <c r="I605" s="53" t="str">
        <f t="shared" si="19"/>
        <v>3. 37</v>
      </c>
      <c r="J605" s="157" t="s">
        <v>142</v>
      </c>
      <c r="K605" s="157" t="s">
        <v>141</v>
      </c>
      <c r="L605" s="83" t="s">
        <v>6172</v>
      </c>
      <c r="M605" s="165" t="s">
        <v>162</v>
      </c>
      <c r="O605" s="157" t="s">
        <v>138</v>
      </c>
      <c r="P605" s="157" t="s">
        <v>143</v>
      </c>
      <c r="Q605" s="157" t="s">
        <v>6171</v>
      </c>
      <c r="R605" s="157" t="s">
        <v>144</v>
      </c>
      <c r="W605" s="118">
        <v>418500</v>
      </c>
      <c r="X605" s="162" t="s">
        <v>6294</v>
      </c>
    </row>
    <row r="606" spans="1:24">
      <c r="A606" s="83">
        <v>420</v>
      </c>
      <c r="B606" s="83">
        <v>134</v>
      </c>
      <c r="C606" t="s">
        <v>7874</v>
      </c>
      <c r="D606" s="159">
        <f t="shared" si="18"/>
        <v>51</v>
      </c>
      <c r="E606">
        <v>1</v>
      </c>
      <c r="F606">
        <v>11</v>
      </c>
      <c r="G606" s="162" t="s">
        <v>6295</v>
      </c>
      <c r="H606" s="162" t="s">
        <v>6295</v>
      </c>
      <c r="I606" s="53" t="str">
        <f t="shared" si="19"/>
        <v>1. 11</v>
      </c>
      <c r="J606" s="157" t="s">
        <v>142</v>
      </c>
      <c r="K606" s="157" t="s">
        <v>141</v>
      </c>
      <c r="L606" s="83" t="s">
        <v>6172</v>
      </c>
      <c r="M606" s="165" t="s">
        <v>162</v>
      </c>
      <c r="O606" s="157" t="s">
        <v>138</v>
      </c>
      <c r="P606" s="157" t="s">
        <v>143</v>
      </c>
      <c r="Q606" s="157" t="s">
        <v>6171</v>
      </c>
      <c r="R606" s="157" t="s">
        <v>144</v>
      </c>
      <c r="W606" s="118">
        <v>135000</v>
      </c>
      <c r="X606" s="162" t="s">
        <v>6295</v>
      </c>
    </row>
    <row r="607" spans="1:24">
      <c r="A607" s="83">
        <v>426</v>
      </c>
      <c r="B607" s="83">
        <v>242</v>
      </c>
      <c r="C607" t="s">
        <v>7935</v>
      </c>
      <c r="D607" s="159">
        <f t="shared" si="18"/>
        <v>29</v>
      </c>
      <c r="E607">
        <v>0</v>
      </c>
      <c r="F607">
        <v>29</v>
      </c>
      <c r="G607" s="162" t="s">
        <v>6188</v>
      </c>
      <c r="H607" s="162" t="s">
        <v>6188</v>
      </c>
      <c r="I607" s="53" t="str">
        <f t="shared" si="19"/>
        <v>0. 29</v>
      </c>
      <c r="J607" s="157" t="s">
        <v>142</v>
      </c>
      <c r="K607" s="157" t="s">
        <v>141</v>
      </c>
      <c r="L607" s="83" t="s">
        <v>6172</v>
      </c>
      <c r="M607" s="165" t="s">
        <v>162</v>
      </c>
      <c r="O607" s="157" t="s">
        <v>138</v>
      </c>
      <c r="P607" s="157" t="s">
        <v>143</v>
      </c>
      <c r="Q607" s="157" t="s">
        <v>6171</v>
      </c>
      <c r="R607" s="157" t="s">
        <v>144</v>
      </c>
      <c r="W607" s="118">
        <v>121500</v>
      </c>
      <c r="X607" s="162" t="s">
        <v>6188</v>
      </c>
    </row>
    <row r="608" spans="1:24">
      <c r="A608" s="83">
        <v>426</v>
      </c>
      <c r="B608" s="83">
        <v>243</v>
      </c>
      <c r="C608" t="s">
        <v>7935</v>
      </c>
      <c r="D608" s="159">
        <f t="shared" si="18"/>
        <v>35</v>
      </c>
      <c r="E608">
        <v>0</v>
      </c>
      <c r="F608">
        <v>35</v>
      </c>
      <c r="G608" s="162" t="s">
        <v>6179</v>
      </c>
      <c r="H608" s="162" t="s">
        <v>6179</v>
      </c>
      <c r="I608" s="53" t="str">
        <f t="shared" si="19"/>
        <v>0. 35</v>
      </c>
      <c r="J608" s="157" t="s">
        <v>142</v>
      </c>
      <c r="K608" s="157" t="s">
        <v>141</v>
      </c>
      <c r="L608" s="83" t="s">
        <v>6172</v>
      </c>
      <c r="M608" s="165" t="s">
        <v>162</v>
      </c>
      <c r="O608" s="157" t="s">
        <v>138</v>
      </c>
      <c r="P608" s="157" t="s">
        <v>143</v>
      </c>
      <c r="Q608" s="157" t="s">
        <v>6171</v>
      </c>
      <c r="R608" s="157" t="s">
        <v>144</v>
      </c>
      <c r="W608" s="118">
        <v>148500</v>
      </c>
      <c r="X608" s="162" t="s">
        <v>6179</v>
      </c>
    </row>
    <row r="609" spans="1:24">
      <c r="A609" s="83">
        <v>426</v>
      </c>
      <c r="B609" s="83">
        <v>243</v>
      </c>
      <c r="C609" t="s">
        <v>7974</v>
      </c>
      <c r="D609" s="159">
        <f t="shared" si="18"/>
        <v>61</v>
      </c>
      <c r="E609">
        <v>1</v>
      </c>
      <c r="F609">
        <v>21</v>
      </c>
      <c r="G609" s="162" t="s">
        <v>6233</v>
      </c>
      <c r="H609" s="162" t="s">
        <v>6233</v>
      </c>
      <c r="I609" s="53" t="str">
        <f t="shared" si="19"/>
        <v>1. 21</v>
      </c>
      <c r="J609" s="157" t="s">
        <v>142</v>
      </c>
      <c r="K609" s="157" t="s">
        <v>141</v>
      </c>
      <c r="L609" s="83" t="s">
        <v>6172</v>
      </c>
      <c r="M609" s="165" t="s">
        <v>162</v>
      </c>
      <c r="O609" s="157" t="s">
        <v>138</v>
      </c>
      <c r="P609" s="157" t="s">
        <v>143</v>
      </c>
      <c r="Q609" s="157" t="s">
        <v>6171</v>
      </c>
      <c r="R609" s="157" t="s">
        <v>144</v>
      </c>
      <c r="W609" s="118">
        <v>270000</v>
      </c>
      <c r="X609" s="162" t="s">
        <v>6233</v>
      </c>
    </row>
    <row r="610" spans="1:24">
      <c r="A610" s="83">
        <v>426</v>
      </c>
      <c r="B610" s="83">
        <v>243</v>
      </c>
      <c r="C610" t="s">
        <v>7975</v>
      </c>
      <c r="D610" s="159">
        <f t="shared" si="18"/>
        <v>46</v>
      </c>
      <c r="E610">
        <v>1</v>
      </c>
      <c r="F610">
        <v>6</v>
      </c>
      <c r="G610" s="162" t="s">
        <v>6411</v>
      </c>
      <c r="H610" s="162" t="s">
        <v>6411</v>
      </c>
      <c r="I610" s="53" t="str">
        <f t="shared" si="19"/>
        <v>1. 6</v>
      </c>
      <c r="J610" s="157" t="s">
        <v>142</v>
      </c>
      <c r="K610" s="157" t="s">
        <v>141</v>
      </c>
      <c r="L610" s="83" t="s">
        <v>6172</v>
      </c>
      <c r="M610" s="165" t="s">
        <v>162</v>
      </c>
      <c r="O610" s="157" t="s">
        <v>138</v>
      </c>
      <c r="P610" s="157" t="s">
        <v>143</v>
      </c>
      <c r="Q610" s="157" t="s">
        <v>6171</v>
      </c>
      <c r="R610" s="157" t="s">
        <v>144</v>
      </c>
      <c r="W610" s="118">
        <v>202500</v>
      </c>
      <c r="X610" s="162" t="s">
        <v>6411</v>
      </c>
    </row>
    <row r="611" spans="1:24">
      <c r="A611" s="83">
        <v>426</v>
      </c>
      <c r="B611" s="83">
        <v>243</v>
      </c>
      <c r="C611" t="s">
        <v>7976</v>
      </c>
      <c r="D611" s="159">
        <f t="shared" si="18"/>
        <v>17</v>
      </c>
      <c r="E611">
        <v>0</v>
      </c>
      <c r="F611">
        <v>17</v>
      </c>
      <c r="G611" s="162" t="s">
        <v>6191</v>
      </c>
      <c r="H611" s="162" t="s">
        <v>6191</v>
      </c>
      <c r="I611" s="53" t="str">
        <f t="shared" si="19"/>
        <v>0. 17</v>
      </c>
      <c r="J611" s="157" t="s">
        <v>142</v>
      </c>
      <c r="K611" s="157" t="s">
        <v>141</v>
      </c>
      <c r="L611" s="83" t="s">
        <v>6172</v>
      </c>
      <c r="M611" s="165" t="s">
        <v>162</v>
      </c>
      <c r="O611" s="157" t="s">
        <v>138</v>
      </c>
      <c r="P611" s="157" t="s">
        <v>143</v>
      </c>
      <c r="Q611" s="157" t="s">
        <v>6171</v>
      </c>
      <c r="R611" s="157" t="s">
        <v>144</v>
      </c>
      <c r="W611" s="118">
        <v>67500</v>
      </c>
      <c r="X611" s="162" t="s">
        <v>6191</v>
      </c>
    </row>
    <row r="612" spans="1:24">
      <c r="A612" s="83">
        <v>426</v>
      </c>
      <c r="B612" s="83">
        <v>243</v>
      </c>
      <c r="C612" t="s">
        <v>7852</v>
      </c>
      <c r="D612" s="159">
        <f t="shared" si="18"/>
        <v>23</v>
      </c>
      <c r="E612">
        <v>0</v>
      </c>
      <c r="F612">
        <v>23</v>
      </c>
      <c r="G612" s="162" t="s">
        <v>6237</v>
      </c>
      <c r="H612" s="162" t="s">
        <v>6237</v>
      </c>
      <c r="I612" s="53" t="str">
        <f t="shared" si="19"/>
        <v>0. 23</v>
      </c>
      <c r="J612" s="157" t="s">
        <v>142</v>
      </c>
      <c r="K612" s="157" t="s">
        <v>141</v>
      </c>
      <c r="L612" s="83" t="s">
        <v>6172</v>
      </c>
      <c r="M612" s="165" t="s">
        <v>162</v>
      </c>
      <c r="O612" s="157" t="s">
        <v>138</v>
      </c>
      <c r="P612" s="157" t="s">
        <v>143</v>
      </c>
      <c r="Q612" s="157" t="s">
        <v>6171</v>
      </c>
      <c r="R612" s="157" t="s">
        <v>144</v>
      </c>
      <c r="W612" s="118">
        <v>94500</v>
      </c>
      <c r="X612" s="162" t="s">
        <v>6237</v>
      </c>
    </row>
    <row r="613" spans="1:24">
      <c r="A613" s="83">
        <v>426</v>
      </c>
      <c r="B613" s="83">
        <v>242</v>
      </c>
      <c r="C613" t="s">
        <v>7976</v>
      </c>
      <c r="D613" s="159">
        <f t="shared" si="18"/>
        <v>35</v>
      </c>
      <c r="E613">
        <v>0</v>
      </c>
      <c r="F613">
        <v>35</v>
      </c>
      <c r="G613" s="162" t="s">
        <v>6179</v>
      </c>
      <c r="H613" s="162" t="s">
        <v>6179</v>
      </c>
      <c r="I613" s="53" t="str">
        <f t="shared" si="19"/>
        <v>0. 35</v>
      </c>
      <c r="J613" s="157" t="s">
        <v>142</v>
      </c>
      <c r="K613" s="157" t="s">
        <v>141</v>
      </c>
      <c r="L613" s="83" t="s">
        <v>6172</v>
      </c>
      <c r="M613" s="165" t="s">
        <v>162</v>
      </c>
      <c r="O613" s="157" t="s">
        <v>138</v>
      </c>
      <c r="P613" s="157" t="s">
        <v>143</v>
      </c>
      <c r="Q613" s="157" t="s">
        <v>6171</v>
      </c>
      <c r="R613" s="157" t="s">
        <v>144</v>
      </c>
      <c r="W613" s="118">
        <v>148500</v>
      </c>
      <c r="X613" s="162" t="s">
        <v>6179</v>
      </c>
    </row>
    <row r="614" spans="1:24">
      <c r="A614" s="83">
        <v>426</v>
      </c>
      <c r="B614" s="83">
        <v>242</v>
      </c>
      <c r="C614" t="s">
        <v>7852</v>
      </c>
      <c r="D614" s="159">
        <f t="shared" si="18"/>
        <v>33</v>
      </c>
      <c r="E614">
        <v>0</v>
      </c>
      <c r="F614">
        <v>33</v>
      </c>
      <c r="G614" s="162" t="s">
        <v>6387</v>
      </c>
      <c r="H614" s="162" t="s">
        <v>6387</v>
      </c>
      <c r="I614" s="53" t="str">
        <f t="shared" si="19"/>
        <v>0. 33</v>
      </c>
      <c r="J614" s="157" t="s">
        <v>142</v>
      </c>
      <c r="K614" s="157" t="s">
        <v>141</v>
      </c>
      <c r="L614" s="83" t="s">
        <v>6172</v>
      </c>
      <c r="M614" s="165" t="s">
        <v>162</v>
      </c>
      <c r="O614" s="157" t="s">
        <v>138</v>
      </c>
      <c r="P614" s="157" t="s">
        <v>143</v>
      </c>
      <c r="Q614" s="157" t="s">
        <v>6171</v>
      </c>
      <c r="R614" s="157" t="s">
        <v>144</v>
      </c>
      <c r="W614" s="118">
        <v>148500</v>
      </c>
      <c r="X614" s="162" t="s">
        <v>6387</v>
      </c>
    </row>
    <row r="615" spans="1:24">
      <c r="A615" s="83">
        <v>427</v>
      </c>
      <c r="B615" s="83">
        <v>191</v>
      </c>
      <c r="C615" t="s">
        <v>7865</v>
      </c>
      <c r="D615" s="159">
        <f t="shared" si="18"/>
        <v>75</v>
      </c>
      <c r="E615">
        <v>1</v>
      </c>
      <c r="F615">
        <v>35</v>
      </c>
      <c r="G615" s="162" t="s">
        <v>6249</v>
      </c>
      <c r="H615" s="162" t="s">
        <v>6249</v>
      </c>
      <c r="I615" s="53" t="str">
        <f t="shared" si="19"/>
        <v>1. 35</v>
      </c>
      <c r="J615" s="157" t="s">
        <v>142</v>
      </c>
      <c r="K615" s="157" t="s">
        <v>141</v>
      </c>
      <c r="L615" s="83" t="s">
        <v>6172</v>
      </c>
      <c r="M615" s="165" t="s">
        <v>162</v>
      </c>
      <c r="O615" s="157" t="s">
        <v>138</v>
      </c>
      <c r="P615" s="157" t="s">
        <v>143</v>
      </c>
      <c r="Q615" s="157" t="s">
        <v>6171</v>
      </c>
      <c r="R615" s="157" t="s">
        <v>144</v>
      </c>
      <c r="W615" s="118">
        <v>1012500</v>
      </c>
      <c r="X615" s="162" t="s">
        <v>6249</v>
      </c>
    </row>
    <row r="616" spans="1:24">
      <c r="A616" s="83">
        <v>427</v>
      </c>
      <c r="B616" s="83">
        <v>191</v>
      </c>
      <c r="C616" t="s">
        <v>7977</v>
      </c>
      <c r="D616" s="159">
        <f t="shared" si="18"/>
        <v>14</v>
      </c>
      <c r="E616">
        <v>0</v>
      </c>
      <c r="F616">
        <v>14</v>
      </c>
      <c r="G616" s="162" t="s">
        <v>6224</v>
      </c>
      <c r="H616" s="162" t="s">
        <v>6224</v>
      </c>
      <c r="I616" s="53" t="str">
        <f t="shared" si="19"/>
        <v>0. 14</v>
      </c>
      <c r="J616" s="157" t="s">
        <v>142</v>
      </c>
      <c r="K616" s="157" t="s">
        <v>141</v>
      </c>
      <c r="L616" s="83" t="s">
        <v>6172</v>
      </c>
      <c r="M616" s="165" t="s">
        <v>162</v>
      </c>
      <c r="O616" s="157" t="s">
        <v>138</v>
      </c>
      <c r="P616" s="157" t="s">
        <v>143</v>
      </c>
      <c r="Q616" s="157" t="s">
        <v>6171</v>
      </c>
      <c r="R616" s="157" t="s">
        <v>144</v>
      </c>
      <c r="W616" s="118">
        <v>189000</v>
      </c>
      <c r="X616" s="162" t="s">
        <v>6224</v>
      </c>
    </row>
    <row r="617" spans="1:24">
      <c r="A617" s="83">
        <v>428</v>
      </c>
      <c r="B617" s="83">
        <v>146</v>
      </c>
      <c r="C617" t="s">
        <v>7838</v>
      </c>
      <c r="D617" s="159">
        <f t="shared" si="18"/>
        <v>148</v>
      </c>
      <c r="E617">
        <v>3</v>
      </c>
      <c r="F617">
        <v>28</v>
      </c>
      <c r="G617" s="162" t="s">
        <v>6366</v>
      </c>
      <c r="H617" s="162" t="s">
        <v>6366</v>
      </c>
      <c r="I617" s="53" t="str">
        <f t="shared" si="19"/>
        <v>3. 28</v>
      </c>
      <c r="J617" s="157" t="s">
        <v>142</v>
      </c>
      <c r="K617" s="157" t="s">
        <v>141</v>
      </c>
      <c r="L617" s="83" t="s">
        <v>6172</v>
      </c>
      <c r="M617" s="165" t="s">
        <v>162</v>
      </c>
      <c r="O617" s="157" t="s">
        <v>138</v>
      </c>
      <c r="P617" s="157" t="s">
        <v>143</v>
      </c>
      <c r="Q617" s="157" t="s">
        <v>6171</v>
      </c>
      <c r="R617" s="157" t="s">
        <v>144</v>
      </c>
      <c r="W617" s="118">
        <v>1998000</v>
      </c>
      <c r="X617" s="162" t="s">
        <v>6366</v>
      </c>
    </row>
    <row r="618" spans="1:24">
      <c r="A618" s="83">
        <v>429</v>
      </c>
      <c r="B618" s="83">
        <v>247</v>
      </c>
      <c r="C618" t="s">
        <v>7978</v>
      </c>
      <c r="D618" s="159">
        <f t="shared" si="18"/>
        <v>48</v>
      </c>
      <c r="E618">
        <v>1</v>
      </c>
      <c r="F618">
        <v>8</v>
      </c>
      <c r="G618" s="162" t="s">
        <v>6200</v>
      </c>
      <c r="H618" s="162" t="s">
        <v>6200</v>
      </c>
      <c r="I618" s="53" t="str">
        <f t="shared" si="19"/>
        <v>1. 8</v>
      </c>
      <c r="J618" s="157" t="s">
        <v>142</v>
      </c>
      <c r="K618" s="157" t="s">
        <v>141</v>
      </c>
      <c r="L618" s="83" t="s">
        <v>6172</v>
      </c>
      <c r="M618" s="165" t="s">
        <v>162</v>
      </c>
      <c r="O618" s="157" t="s">
        <v>138</v>
      </c>
      <c r="P618" s="157" t="s">
        <v>143</v>
      </c>
      <c r="Q618" s="157" t="s">
        <v>6171</v>
      </c>
      <c r="R618" s="157" t="s">
        <v>144</v>
      </c>
      <c r="W618" s="118">
        <v>648000</v>
      </c>
      <c r="X618" s="162" t="s">
        <v>6200</v>
      </c>
    </row>
    <row r="619" spans="1:24">
      <c r="A619" s="83">
        <v>429</v>
      </c>
      <c r="B619" s="83">
        <v>248</v>
      </c>
      <c r="C619" t="s">
        <v>7978</v>
      </c>
      <c r="D619" s="159">
        <f t="shared" si="18"/>
        <v>51</v>
      </c>
      <c r="E619">
        <v>1</v>
      </c>
      <c r="F619">
        <v>11</v>
      </c>
      <c r="G619" s="162" t="s">
        <v>6295</v>
      </c>
      <c r="H619" s="162" t="s">
        <v>6295</v>
      </c>
      <c r="I619" s="53" t="str">
        <f t="shared" si="19"/>
        <v>1. 11</v>
      </c>
      <c r="J619" s="157" t="s">
        <v>142</v>
      </c>
      <c r="K619" s="157" t="s">
        <v>141</v>
      </c>
      <c r="L619" s="83" t="s">
        <v>6172</v>
      </c>
      <c r="M619" s="165" t="s">
        <v>162</v>
      </c>
      <c r="O619" s="157" t="s">
        <v>138</v>
      </c>
      <c r="P619" s="157" t="s">
        <v>143</v>
      </c>
      <c r="Q619" s="157" t="s">
        <v>6171</v>
      </c>
      <c r="R619" s="157" t="s">
        <v>144</v>
      </c>
      <c r="W619" s="118">
        <v>688500</v>
      </c>
      <c r="X619" s="162" t="s">
        <v>6295</v>
      </c>
    </row>
    <row r="620" spans="1:24">
      <c r="A620" s="83">
        <v>429</v>
      </c>
      <c r="B620" s="83">
        <v>249</v>
      </c>
      <c r="C620" t="s">
        <v>7979</v>
      </c>
      <c r="D620" s="159">
        <f t="shared" si="18"/>
        <v>75</v>
      </c>
      <c r="E620">
        <v>1</v>
      </c>
      <c r="F620">
        <v>35</v>
      </c>
      <c r="G620" s="162" t="s">
        <v>6249</v>
      </c>
      <c r="H620" s="162" t="s">
        <v>6249</v>
      </c>
      <c r="I620" s="53" t="str">
        <f t="shared" si="19"/>
        <v>1. 35</v>
      </c>
      <c r="J620" s="157" t="s">
        <v>142</v>
      </c>
      <c r="K620" s="157" t="s">
        <v>141</v>
      </c>
      <c r="L620" s="83" t="s">
        <v>6172</v>
      </c>
      <c r="M620" s="165" t="s">
        <v>162</v>
      </c>
      <c r="O620" s="157" t="s">
        <v>138</v>
      </c>
      <c r="P620" s="157" t="s">
        <v>143</v>
      </c>
      <c r="Q620" s="157" t="s">
        <v>6171</v>
      </c>
      <c r="R620" s="157" t="s">
        <v>144</v>
      </c>
      <c r="W620" s="118">
        <v>1012500</v>
      </c>
      <c r="X620" s="162" t="s">
        <v>6249</v>
      </c>
    </row>
    <row r="621" spans="1:24">
      <c r="A621" s="83">
        <v>431</v>
      </c>
      <c r="B621" s="83">
        <v>466</v>
      </c>
      <c r="C621" t="s">
        <v>7850</v>
      </c>
      <c r="D621" s="159">
        <f t="shared" si="18"/>
        <v>102</v>
      </c>
      <c r="E621">
        <v>2</v>
      </c>
      <c r="F621">
        <v>22</v>
      </c>
      <c r="G621" s="162" t="s">
        <v>6198</v>
      </c>
      <c r="H621" s="162" t="s">
        <v>6198</v>
      </c>
      <c r="I621" s="53" t="str">
        <f t="shared" si="19"/>
        <v>2. 22</v>
      </c>
      <c r="J621" s="157" t="s">
        <v>142</v>
      </c>
      <c r="K621" s="157" t="s">
        <v>141</v>
      </c>
      <c r="L621" s="83" t="s">
        <v>6172</v>
      </c>
      <c r="M621" s="165" t="s">
        <v>162</v>
      </c>
      <c r="O621" s="157" t="s">
        <v>138</v>
      </c>
      <c r="P621" s="157" t="s">
        <v>143</v>
      </c>
      <c r="Q621" s="157" t="s">
        <v>6171</v>
      </c>
      <c r="R621" s="157" t="s">
        <v>144</v>
      </c>
      <c r="W621" s="118">
        <v>1377000</v>
      </c>
      <c r="X621" s="162" t="s">
        <v>6198</v>
      </c>
    </row>
    <row r="622" spans="1:24">
      <c r="A622" s="83">
        <v>431</v>
      </c>
      <c r="B622" s="83">
        <v>465</v>
      </c>
      <c r="C622" t="s">
        <v>7836</v>
      </c>
      <c r="D622" s="159">
        <f t="shared" si="18"/>
        <v>117</v>
      </c>
      <c r="E622">
        <v>2</v>
      </c>
      <c r="F622">
        <v>37</v>
      </c>
      <c r="G622" s="162" t="s">
        <v>6296</v>
      </c>
      <c r="H622" s="162" t="s">
        <v>6296</v>
      </c>
      <c r="I622" s="53" t="str">
        <f t="shared" si="19"/>
        <v>2. 37</v>
      </c>
      <c r="J622" s="157" t="s">
        <v>142</v>
      </c>
      <c r="K622" s="157" t="s">
        <v>141</v>
      </c>
      <c r="L622" s="83" t="s">
        <v>6172</v>
      </c>
      <c r="M622" s="165" t="s">
        <v>162</v>
      </c>
      <c r="O622" s="157" t="s">
        <v>138</v>
      </c>
      <c r="P622" s="157" t="s">
        <v>143</v>
      </c>
      <c r="Q622" s="157" t="s">
        <v>6171</v>
      </c>
      <c r="R622" s="157" t="s">
        <v>144</v>
      </c>
      <c r="W622" s="118">
        <v>1579500</v>
      </c>
      <c r="X622" s="162" t="s">
        <v>6296</v>
      </c>
    </row>
    <row r="623" spans="1:24">
      <c r="A623" s="83">
        <v>431</v>
      </c>
      <c r="B623" s="83">
        <v>101</v>
      </c>
      <c r="C623" t="s">
        <v>7851</v>
      </c>
      <c r="D623" s="159">
        <f t="shared" si="18"/>
        <v>80</v>
      </c>
      <c r="E623">
        <v>2</v>
      </c>
      <c r="F623">
        <v>0</v>
      </c>
      <c r="G623" s="162" t="s">
        <v>6228</v>
      </c>
      <c r="H623" s="162" t="s">
        <v>6228</v>
      </c>
      <c r="I623" s="53" t="str">
        <f t="shared" si="19"/>
        <v>2. 0</v>
      </c>
      <c r="J623" s="157" t="s">
        <v>142</v>
      </c>
      <c r="K623" s="157" t="s">
        <v>141</v>
      </c>
      <c r="L623" s="83" t="s">
        <v>6172</v>
      </c>
      <c r="M623" s="165" t="s">
        <v>6552</v>
      </c>
      <c r="O623" s="157" t="s">
        <v>138</v>
      </c>
      <c r="P623" s="157" t="s">
        <v>143</v>
      </c>
      <c r="Q623" s="157" t="s">
        <v>6171</v>
      </c>
      <c r="R623" s="157" t="s">
        <v>144</v>
      </c>
      <c r="W623" s="118">
        <v>1080000</v>
      </c>
      <c r="X623" s="162" t="s">
        <v>6228</v>
      </c>
    </row>
    <row r="624" spans="1:24">
      <c r="A624" s="83">
        <v>432</v>
      </c>
      <c r="B624" s="83">
        <v>12</v>
      </c>
      <c r="C624" t="s">
        <v>6648</v>
      </c>
      <c r="D624" s="159">
        <f t="shared" si="18"/>
        <v>67</v>
      </c>
      <c r="E624">
        <v>1</v>
      </c>
      <c r="F624">
        <v>27</v>
      </c>
      <c r="G624" s="162" t="s">
        <v>6262</v>
      </c>
      <c r="H624" s="162" t="s">
        <v>6262</v>
      </c>
      <c r="I624" s="53" t="str">
        <f t="shared" si="19"/>
        <v>1. 27</v>
      </c>
      <c r="J624" s="157" t="s">
        <v>142</v>
      </c>
      <c r="K624" s="157" t="s">
        <v>141</v>
      </c>
      <c r="L624" s="83" t="s">
        <v>6172</v>
      </c>
      <c r="M624" s="165" t="s">
        <v>6538</v>
      </c>
      <c r="O624" s="157" t="s">
        <v>138</v>
      </c>
      <c r="P624" s="157" t="s">
        <v>143</v>
      </c>
      <c r="Q624" s="157" t="s">
        <v>6171</v>
      </c>
      <c r="R624" s="157" t="s">
        <v>144</v>
      </c>
      <c r="W624" s="118">
        <v>3051000</v>
      </c>
      <c r="X624" s="162" t="s">
        <v>6262</v>
      </c>
    </row>
    <row r="625" spans="1:24">
      <c r="A625" s="83">
        <v>432</v>
      </c>
      <c r="B625" s="83">
        <v>12</v>
      </c>
      <c r="C625" t="s">
        <v>6648</v>
      </c>
      <c r="D625" s="159">
        <f t="shared" si="18"/>
        <v>159</v>
      </c>
      <c r="E625">
        <v>3</v>
      </c>
      <c r="F625">
        <v>39</v>
      </c>
      <c r="G625" s="162" t="s">
        <v>6235</v>
      </c>
      <c r="H625" s="162" t="s">
        <v>6235</v>
      </c>
      <c r="I625" s="53" t="str">
        <f t="shared" si="19"/>
        <v>3. 39</v>
      </c>
      <c r="J625" s="157" t="s">
        <v>142</v>
      </c>
      <c r="K625" s="157" t="s">
        <v>141</v>
      </c>
      <c r="L625" s="83" t="s">
        <v>6172</v>
      </c>
      <c r="M625" s="165" t="s">
        <v>6538</v>
      </c>
      <c r="O625" s="157" t="s">
        <v>138</v>
      </c>
      <c r="P625" s="157" t="s">
        <v>143</v>
      </c>
      <c r="Q625" s="157" t="s">
        <v>6171</v>
      </c>
      <c r="R625" s="157" t="s">
        <v>144</v>
      </c>
      <c r="W625" s="118">
        <v>0</v>
      </c>
      <c r="X625" s="162" t="s">
        <v>6235</v>
      </c>
    </row>
    <row r="626" spans="1:24">
      <c r="A626" s="83">
        <v>433</v>
      </c>
      <c r="B626" s="83">
        <v>272</v>
      </c>
      <c r="C626" t="s">
        <v>6586</v>
      </c>
      <c r="D626" s="159">
        <f t="shared" si="18"/>
        <v>32</v>
      </c>
      <c r="E626">
        <v>0</v>
      </c>
      <c r="F626">
        <v>32</v>
      </c>
      <c r="G626" s="162" t="s">
        <v>6315</v>
      </c>
      <c r="H626" s="162" t="s">
        <v>6315</v>
      </c>
      <c r="I626" s="53" t="str">
        <f t="shared" si="19"/>
        <v>0. 32</v>
      </c>
      <c r="J626" s="157" t="s">
        <v>142</v>
      </c>
      <c r="K626" s="157" t="s">
        <v>141</v>
      </c>
      <c r="L626" s="83" t="s">
        <v>6172</v>
      </c>
      <c r="M626" s="165" t="s">
        <v>6540</v>
      </c>
      <c r="O626" s="157" t="s">
        <v>138</v>
      </c>
      <c r="P626" s="157" t="s">
        <v>143</v>
      </c>
      <c r="Q626" s="157" t="s">
        <v>6171</v>
      </c>
      <c r="R626" s="157" t="s">
        <v>144</v>
      </c>
      <c r="W626" s="118">
        <v>1053000</v>
      </c>
      <c r="X626" s="162" t="s">
        <v>6315</v>
      </c>
    </row>
    <row r="627" spans="1:24">
      <c r="A627" s="83">
        <v>433</v>
      </c>
      <c r="B627" s="83">
        <v>275</v>
      </c>
      <c r="C627" t="s">
        <v>7863</v>
      </c>
      <c r="D627" s="159">
        <f t="shared" si="18"/>
        <v>3</v>
      </c>
      <c r="E627">
        <v>0</v>
      </c>
      <c r="F627">
        <v>3</v>
      </c>
      <c r="G627" s="162" t="s">
        <v>6204</v>
      </c>
      <c r="H627" s="162" t="s">
        <v>6204</v>
      </c>
      <c r="I627" s="53" t="str">
        <f t="shared" si="19"/>
        <v>0. 3</v>
      </c>
      <c r="J627" s="157" t="s">
        <v>142</v>
      </c>
      <c r="K627" s="157" t="s">
        <v>141</v>
      </c>
      <c r="L627" s="83" t="s">
        <v>6172</v>
      </c>
      <c r="M627" s="165" t="s">
        <v>6540</v>
      </c>
      <c r="O627" s="157" t="s">
        <v>138</v>
      </c>
      <c r="P627" s="157" t="s">
        <v>143</v>
      </c>
      <c r="Q627" s="157" t="s">
        <v>6171</v>
      </c>
      <c r="R627" s="157" t="s">
        <v>144</v>
      </c>
      <c r="W627" s="118">
        <v>0</v>
      </c>
      <c r="X627" s="162" t="s">
        <v>6204</v>
      </c>
    </row>
    <row r="628" spans="1:24">
      <c r="A628" s="83">
        <v>433</v>
      </c>
      <c r="B628" s="83">
        <v>275</v>
      </c>
      <c r="C628" t="s">
        <v>7862</v>
      </c>
      <c r="D628" s="159">
        <f t="shared" si="18"/>
        <v>8</v>
      </c>
      <c r="E628">
        <v>0</v>
      </c>
      <c r="F628">
        <v>8</v>
      </c>
      <c r="G628" s="162" t="s">
        <v>6180</v>
      </c>
      <c r="H628" s="162" t="s">
        <v>6180</v>
      </c>
      <c r="I628" s="53" t="str">
        <f t="shared" si="19"/>
        <v>0. 8</v>
      </c>
      <c r="J628" s="157" t="s">
        <v>142</v>
      </c>
      <c r="K628" s="157" t="s">
        <v>141</v>
      </c>
      <c r="L628" s="83" t="s">
        <v>6172</v>
      </c>
      <c r="M628" s="165" t="s">
        <v>6540</v>
      </c>
      <c r="O628" s="157" t="s">
        <v>138</v>
      </c>
      <c r="P628" s="157" t="s">
        <v>143</v>
      </c>
      <c r="Q628" s="157" t="s">
        <v>6171</v>
      </c>
      <c r="R628" s="157" t="s">
        <v>144</v>
      </c>
      <c r="W628" s="118">
        <v>0</v>
      </c>
      <c r="X628" s="162" t="s">
        <v>6180</v>
      </c>
    </row>
    <row r="629" spans="1:24">
      <c r="A629" s="83">
        <v>433</v>
      </c>
      <c r="B629" s="83">
        <v>273</v>
      </c>
      <c r="C629" t="s">
        <v>6586</v>
      </c>
      <c r="D629" s="159">
        <f t="shared" si="18"/>
        <v>6</v>
      </c>
      <c r="E629">
        <v>0</v>
      </c>
      <c r="F629">
        <v>6</v>
      </c>
      <c r="G629" s="162" t="s">
        <v>6238</v>
      </c>
      <c r="H629" s="162" t="s">
        <v>6238</v>
      </c>
      <c r="I629" s="53" t="str">
        <f t="shared" si="19"/>
        <v>0. 6</v>
      </c>
      <c r="J629" s="157" t="s">
        <v>142</v>
      </c>
      <c r="K629" s="157" t="s">
        <v>141</v>
      </c>
      <c r="L629" s="83" t="s">
        <v>6172</v>
      </c>
      <c r="M629" s="165" t="s">
        <v>6540</v>
      </c>
      <c r="O629" s="157" t="s">
        <v>138</v>
      </c>
      <c r="P629" s="157" t="s">
        <v>143</v>
      </c>
      <c r="Q629" s="157" t="s">
        <v>6171</v>
      </c>
      <c r="R629" s="157" t="s">
        <v>144</v>
      </c>
      <c r="W629" s="118">
        <v>0</v>
      </c>
      <c r="X629" s="162" t="s">
        <v>6238</v>
      </c>
    </row>
    <row r="630" spans="1:24">
      <c r="A630" s="83">
        <v>433</v>
      </c>
      <c r="B630" s="83">
        <v>275</v>
      </c>
      <c r="C630" t="s">
        <v>7862</v>
      </c>
      <c r="D630" s="159">
        <f t="shared" si="18"/>
        <v>30</v>
      </c>
      <c r="E630">
        <v>0</v>
      </c>
      <c r="F630">
        <v>30</v>
      </c>
      <c r="G630" s="162" t="s">
        <v>6324</v>
      </c>
      <c r="H630" s="162" t="s">
        <v>6324</v>
      </c>
      <c r="I630" s="53" t="str">
        <f t="shared" si="19"/>
        <v>0. 30</v>
      </c>
      <c r="J630" s="157" t="s">
        <v>142</v>
      </c>
      <c r="K630" s="157" t="s">
        <v>141</v>
      </c>
      <c r="L630" s="83" t="s">
        <v>6172</v>
      </c>
      <c r="M630" s="165" t="s">
        <v>6540</v>
      </c>
      <c r="O630" s="157" t="s">
        <v>138</v>
      </c>
      <c r="P630" s="157" t="s">
        <v>143</v>
      </c>
      <c r="Q630" s="157" t="s">
        <v>6171</v>
      </c>
      <c r="R630" s="157" t="s">
        <v>144</v>
      </c>
      <c r="W630" s="118">
        <v>0</v>
      </c>
      <c r="X630" s="162" t="s">
        <v>6324</v>
      </c>
    </row>
    <row r="631" spans="1:24">
      <c r="A631" s="83">
        <v>437</v>
      </c>
      <c r="B631" s="83">
        <v>487</v>
      </c>
      <c r="C631" t="s">
        <v>7857</v>
      </c>
      <c r="D631" s="159">
        <f t="shared" si="18"/>
        <v>48</v>
      </c>
      <c r="E631">
        <v>1</v>
      </c>
      <c r="F631">
        <v>8</v>
      </c>
      <c r="G631" s="162" t="s">
        <v>6200</v>
      </c>
      <c r="H631" s="162" t="s">
        <v>6200</v>
      </c>
      <c r="I631" s="53" t="str">
        <f t="shared" si="19"/>
        <v>1. 8</v>
      </c>
      <c r="J631" s="157" t="s">
        <v>142</v>
      </c>
      <c r="K631" s="157" t="s">
        <v>141</v>
      </c>
      <c r="L631" s="83" t="s">
        <v>6172</v>
      </c>
      <c r="M631" s="165" t="s">
        <v>162</v>
      </c>
      <c r="O631" s="157" t="s">
        <v>138</v>
      </c>
      <c r="P631" s="157" t="s">
        <v>143</v>
      </c>
      <c r="Q631" s="157" t="s">
        <v>6171</v>
      </c>
      <c r="R631" s="157" t="s">
        <v>144</v>
      </c>
      <c r="W631" s="118">
        <v>648000</v>
      </c>
      <c r="X631" s="162" t="s">
        <v>6200</v>
      </c>
    </row>
    <row r="632" spans="1:24">
      <c r="A632" s="83">
        <v>437</v>
      </c>
      <c r="B632" s="83">
        <v>487</v>
      </c>
      <c r="C632" t="s">
        <v>7980</v>
      </c>
      <c r="D632" s="159">
        <f t="shared" si="18"/>
        <v>53</v>
      </c>
      <c r="E632">
        <v>1</v>
      </c>
      <c r="F632">
        <v>13</v>
      </c>
      <c r="G632" s="162" t="s">
        <v>6309</v>
      </c>
      <c r="H632" s="162" t="s">
        <v>6309</v>
      </c>
      <c r="I632" s="53" t="str">
        <f t="shared" si="19"/>
        <v>1. 13</v>
      </c>
      <c r="J632" s="157" t="s">
        <v>142</v>
      </c>
      <c r="K632" s="157" t="s">
        <v>141</v>
      </c>
      <c r="L632" s="83" t="s">
        <v>6172</v>
      </c>
      <c r="M632" s="165" t="s">
        <v>162</v>
      </c>
      <c r="O632" s="157" t="s">
        <v>138</v>
      </c>
      <c r="P632" s="157" t="s">
        <v>143</v>
      </c>
      <c r="Q632" s="157" t="s">
        <v>6171</v>
      </c>
      <c r="R632" s="157" t="s">
        <v>144</v>
      </c>
      <c r="W632" s="118">
        <v>715500</v>
      </c>
      <c r="X632" s="162" t="s">
        <v>6309</v>
      </c>
    </row>
    <row r="633" spans="1:24">
      <c r="A633" s="83">
        <v>437</v>
      </c>
      <c r="B633" s="83">
        <v>488</v>
      </c>
      <c r="C633" t="s">
        <v>7859</v>
      </c>
      <c r="D633" s="159">
        <f t="shared" si="18"/>
        <v>68</v>
      </c>
      <c r="E633">
        <v>1</v>
      </c>
      <c r="F633">
        <v>28</v>
      </c>
      <c r="G633" s="162" t="s">
        <v>6412</v>
      </c>
      <c r="H633" s="162" t="s">
        <v>6412</v>
      </c>
      <c r="I633" s="53" t="str">
        <f t="shared" si="19"/>
        <v>1. 28</v>
      </c>
      <c r="J633" s="157" t="s">
        <v>142</v>
      </c>
      <c r="K633" s="157" t="s">
        <v>141</v>
      </c>
      <c r="L633" s="83" t="s">
        <v>6172</v>
      </c>
      <c r="M633" s="165" t="s">
        <v>162</v>
      </c>
      <c r="O633" s="157" t="s">
        <v>138</v>
      </c>
      <c r="P633" s="157" t="s">
        <v>143</v>
      </c>
      <c r="Q633" s="157" t="s">
        <v>6171</v>
      </c>
      <c r="R633" s="157" t="s">
        <v>144</v>
      </c>
      <c r="W633" s="118">
        <v>918000</v>
      </c>
      <c r="X633" s="162" t="s">
        <v>6412</v>
      </c>
    </row>
    <row r="634" spans="1:24">
      <c r="A634" s="83">
        <v>438</v>
      </c>
      <c r="B634" s="83">
        <v>27</v>
      </c>
      <c r="C634" t="s">
        <v>6648</v>
      </c>
      <c r="D634" s="159">
        <f t="shared" si="18"/>
        <v>363</v>
      </c>
      <c r="E634">
        <v>9</v>
      </c>
      <c r="F634">
        <v>3</v>
      </c>
      <c r="G634" s="162" t="s">
        <v>6413</v>
      </c>
      <c r="H634" s="162" t="s">
        <v>6413</v>
      </c>
      <c r="I634" s="53" t="str">
        <f t="shared" si="19"/>
        <v>9. 3</v>
      </c>
      <c r="J634" s="157" t="s">
        <v>142</v>
      </c>
      <c r="K634" s="157" t="s">
        <v>141</v>
      </c>
      <c r="L634" s="83" t="s">
        <v>6172</v>
      </c>
      <c r="M634" s="165" t="s">
        <v>6541</v>
      </c>
      <c r="O634" s="157" t="s">
        <v>138</v>
      </c>
      <c r="P634" s="157" t="s">
        <v>143</v>
      </c>
      <c r="Q634" s="157" t="s">
        <v>6171</v>
      </c>
      <c r="R634" s="157" t="s">
        <v>144</v>
      </c>
      <c r="W634" s="118">
        <v>4860000</v>
      </c>
      <c r="X634" s="162" t="s">
        <v>6413</v>
      </c>
    </row>
    <row r="635" spans="1:24">
      <c r="A635" s="83">
        <v>439</v>
      </c>
      <c r="B635" s="83">
        <v>134</v>
      </c>
      <c r="C635" t="s">
        <v>7850</v>
      </c>
      <c r="D635" s="159">
        <f t="shared" si="18"/>
        <v>89</v>
      </c>
      <c r="E635">
        <v>2</v>
      </c>
      <c r="F635">
        <v>9</v>
      </c>
      <c r="G635" s="162" t="s">
        <v>6270</v>
      </c>
      <c r="H635" s="162" t="s">
        <v>6270</v>
      </c>
      <c r="I635" s="53" t="str">
        <f t="shared" si="19"/>
        <v>2. 9</v>
      </c>
      <c r="J635" s="157" t="s">
        <v>142</v>
      </c>
      <c r="K635" s="157" t="s">
        <v>141</v>
      </c>
      <c r="L635" s="83" t="s">
        <v>6172</v>
      </c>
      <c r="M635" s="165" t="s">
        <v>162</v>
      </c>
      <c r="O635" s="157" t="s">
        <v>138</v>
      </c>
      <c r="P635" s="157" t="s">
        <v>143</v>
      </c>
      <c r="Q635" s="157" t="s">
        <v>6171</v>
      </c>
      <c r="R635" s="157" t="s">
        <v>144</v>
      </c>
      <c r="W635" s="118">
        <v>297000</v>
      </c>
      <c r="X635" s="162" t="s">
        <v>6270</v>
      </c>
    </row>
    <row r="636" spans="1:24">
      <c r="A636" s="83">
        <v>439</v>
      </c>
      <c r="B636" s="83">
        <v>134</v>
      </c>
      <c r="C636" t="s">
        <v>7981</v>
      </c>
      <c r="D636" s="159">
        <f t="shared" si="18"/>
        <v>101</v>
      </c>
      <c r="E636">
        <v>2</v>
      </c>
      <c r="F636">
        <v>21</v>
      </c>
      <c r="G636" s="162" t="s">
        <v>6396</v>
      </c>
      <c r="H636" s="162" t="s">
        <v>6396</v>
      </c>
      <c r="I636" s="53" t="str">
        <f t="shared" si="19"/>
        <v>2. 21</v>
      </c>
      <c r="J636" s="157" t="s">
        <v>142</v>
      </c>
      <c r="K636" s="157" t="s">
        <v>141</v>
      </c>
      <c r="L636" s="83" t="s">
        <v>6172</v>
      </c>
      <c r="M636" s="165" t="s">
        <v>162</v>
      </c>
      <c r="O636" s="157" t="s">
        <v>138</v>
      </c>
      <c r="P636" s="157" t="s">
        <v>143</v>
      </c>
      <c r="Q636" s="157" t="s">
        <v>6171</v>
      </c>
      <c r="R636" s="157" t="s">
        <v>144</v>
      </c>
      <c r="W636" s="118">
        <v>337500</v>
      </c>
      <c r="X636" s="162" t="s">
        <v>6396</v>
      </c>
    </row>
    <row r="637" spans="1:24">
      <c r="A637" s="83">
        <v>440</v>
      </c>
      <c r="B637" s="83">
        <v>134</v>
      </c>
      <c r="C637" t="s">
        <v>7861</v>
      </c>
      <c r="D637" s="159">
        <f t="shared" si="18"/>
        <v>89</v>
      </c>
      <c r="E637">
        <v>2</v>
      </c>
      <c r="F637">
        <v>9</v>
      </c>
      <c r="G637" s="162" t="s">
        <v>6270</v>
      </c>
      <c r="H637" s="162" t="s">
        <v>6270</v>
      </c>
      <c r="I637" s="53" t="str">
        <f t="shared" si="19"/>
        <v>2. 9</v>
      </c>
      <c r="J637" s="157" t="s">
        <v>142</v>
      </c>
      <c r="K637" s="157" t="s">
        <v>141</v>
      </c>
      <c r="L637" s="83" t="s">
        <v>6172</v>
      </c>
      <c r="M637" s="165" t="s">
        <v>162</v>
      </c>
      <c r="O637" s="157" t="s">
        <v>138</v>
      </c>
      <c r="P637" s="157" t="s">
        <v>143</v>
      </c>
      <c r="Q637" s="157" t="s">
        <v>6171</v>
      </c>
      <c r="R637" s="157" t="s">
        <v>144</v>
      </c>
      <c r="W637" s="118">
        <v>297000</v>
      </c>
      <c r="X637" s="162" t="s">
        <v>6270</v>
      </c>
    </row>
    <row r="638" spans="1:24">
      <c r="A638" s="83">
        <v>440</v>
      </c>
      <c r="B638" s="83">
        <v>134</v>
      </c>
      <c r="C638" t="s">
        <v>7981</v>
      </c>
      <c r="D638" s="159">
        <f t="shared" si="18"/>
        <v>101</v>
      </c>
      <c r="E638">
        <v>2</v>
      </c>
      <c r="F638">
        <v>21</v>
      </c>
      <c r="G638" s="162" t="s">
        <v>6396</v>
      </c>
      <c r="H638" s="162" t="s">
        <v>6396</v>
      </c>
      <c r="I638" s="53" t="str">
        <f t="shared" si="19"/>
        <v>2. 21</v>
      </c>
      <c r="J638" s="157" t="s">
        <v>142</v>
      </c>
      <c r="K638" s="157" t="s">
        <v>141</v>
      </c>
      <c r="L638" s="83" t="s">
        <v>6172</v>
      </c>
      <c r="M638" s="165" t="s">
        <v>162</v>
      </c>
      <c r="O638" s="157" t="s">
        <v>138</v>
      </c>
      <c r="P638" s="157" t="s">
        <v>143</v>
      </c>
      <c r="Q638" s="157" t="s">
        <v>6171</v>
      </c>
      <c r="R638" s="157" t="s">
        <v>144</v>
      </c>
      <c r="W638" s="118">
        <v>337500</v>
      </c>
      <c r="X638" s="162" t="s">
        <v>6396</v>
      </c>
    </row>
    <row r="639" spans="1:24">
      <c r="A639" s="83">
        <v>442</v>
      </c>
      <c r="B639" s="83">
        <v>154</v>
      </c>
      <c r="C639" t="s">
        <v>7982</v>
      </c>
      <c r="D639" s="159">
        <f t="shared" si="18"/>
        <v>210</v>
      </c>
      <c r="E639">
        <v>5</v>
      </c>
      <c r="F639">
        <v>10</v>
      </c>
      <c r="G639" s="162" t="s">
        <v>6409</v>
      </c>
      <c r="H639" s="162" t="s">
        <v>6409</v>
      </c>
      <c r="I639" s="53" t="str">
        <f t="shared" si="19"/>
        <v>5. 10</v>
      </c>
      <c r="J639" s="157" t="s">
        <v>142</v>
      </c>
      <c r="K639" s="157" t="s">
        <v>141</v>
      </c>
      <c r="L639" s="83" t="s">
        <v>6172</v>
      </c>
      <c r="M639" s="165" t="s">
        <v>6541</v>
      </c>
      <c r="O639" s="157" t="s">
        <v>138</v>
      </c>
      <c r="P639" s="157" t="s">
        <v>143</v>
      </c>
      <c r="Q639" s="157" t="s">
        <v>6171</v>
      </c>
      <c r="R639" s="157" t="s">
        <v>144</v>
      </c>
      <c r="W639" s="118">
        <v>3240000</v>
      </c>
      <c r="X639" s="162" t="s">
        <v>6409</v>
      </c>
    </row>
    <row r="640" spans="1:24">
      <c r="A640" s="83">
        <v>442</v>
      </c>
      <c r="B640" s="83">
        <v>154</v>
      </c>
      <c r="C640" t="s">
        <v>6579</v>
      </c>
      <c r="D640" s="159">
        <f t="shared" si="18"/>
        <v>35</v>
      </c>
      <c r="E640">
        <v>0</v>
      </c>
      <c r="F640">
        <v>35</v>
      </c>
      <c r="G640" s="162" t="s">
        <v>6179</v>
      </c>
      <c r="H640" s="162" t="s">
        <v>6179</v>
      </c>
      <c r="I640" s="53" t="str">
        <f t="shared" si="19"/>
        <v>0. 35</v>
      </c>
      <c r="J640" s="157" t="s">
        <v>142</v>
      </c>
      <c r="K640" s="157" t="s">
        <v>141</v>
      </c>
      <c r="L640" s="83" t="s">
        <v>6172</v>
      </c>
      <c r="M640" s="165" t="s">
        <v>6541</v>
      </c>
      <c r="O640" s="157" t="s">
        <v>138</v>
      </c>
      <c r="P640" s="157" t="s">
        <v>143</v>
      </c>
      <c r="Q640" s="157" t="s">
        <v>6171</v>
      </c>
      <c r="R640" s="157" t="s">
        <v>144</v>
      </c>
      <c r="W640" s="118">
        <v>0</v>
      </c>
      <c r="X640" s="162" t="s">
        <v>6179</v>
      </c>
    </row>
    <row r="641" spans="1:24">
      <c r="A641" s="83">
        <v>442</v>
      </c>
      <c r="B641" s="83">
        <v>67</v>
      </c>
      <c r="C641" t="s">
        <v>7866</v>
      </c>
      <c r="D641" s="159">
        <f t="shared" si="18"/>
        <v>71</v>
      </c>
      <c r="E641">
        <v>1</v>
      </c>
      <c r="F641">
        <v>31</v>
      </c>
      <c r="G641" s="162" t="s">
        <v>6211</v>
      </c>
      <c r="H641" s="162" t="s">
        <v>6211</v>
      </c>
      <c r="I641" s="53" t="str">
        <f t="shared" si="19"/>
        <v>1. 31</v>
      </c>
      <c r="J641" s="157" t="s">
        <v>142</v>
      </c>
      <c r="K641" s="157" t="s">
        <v>141</v>
      </c>
      <c r="L641" s="83" t="s">
        <v>6172</v>
      </c>
      <c r="M641" s="165" t="s">
        <v>5499</v>
      </c>
      <c r="O641" s="157" t="s">
        <v>138</v>
      </c>
      <c r="P641" s="157" t="s">
        <v>143</v>
      </c>
      <c r="Q641" s="157" t="s">
        <v>6171</v>
      </c>
      <c r="R641" s="157" t="s">
        <v>144</v>
      </c>
      <c r="W641" s="118">
        <v>0</v>
      </c>
      <c r="X641" s="162" t="s">
        <v>6211</v>
      </c>
    </row>
    <row r="642" spans="1:24">
      <c r="A642" s="83">
        <v>443</v>
      </c>
      <c r="B642" s="83">
        <v>108</v>
      </c>
      <c r="C642" t="s">
        <v>7983</v>
      </c>
      <c r="D642" s="159">
        <f t="shared" si="18"/>
        <v>200</v>
      </c>
      <c r="E642">
        <v>5</v>
      </c>
      <c r="F642">
        <v>0</v>
      </c>
      <c r="G642" s="162" t="s">
        <v>6414</v>
      </c>
      <c r="H642" s="162" t="s">
        <v>6414</v>
      </c>
      <c r="I642" s="53" t="str">
        <f t="shared" si="19"/>
        <v>5. 0</v>
      </c>
      <c r="J642" s="157" t="s">
        <v>142</v>
      </c>
      <c r="K642" s="157" t="s">
        <v>141</v>
      </c>
      <c r="L642" s="83" t="s">
        <v>6172</v>
      </c>
      <c r="M642" s="165" t="s">
        <v>162</v>
      </c>
      <c r="O642" s="157" t="s">
        <v>138</v>
      </c>
      <c r="P642" s="157" t="s">
        <v>143</v>
      </c>
      <c r="Q642" s="157" t="s">
        <v>6171</v>
      </c>
      <c r="R642" s="157" t="s">
        <v>144</v>
      </c>
      <c r="W642" s="118">
        <v>891000</v>
      </c>
      <c r="X642" s="162" t="s">
        <v>6414</v>
      </c>
    </row>
    <row r="643" spans="1:24">
      <c r="A643" s="83">
        <v>444</v>
      </c>
      <c r="B643" s="83">
        <v>148</v>
      </c>
      <c r="C643" t="s">
        <v>7851</v>
      </c>
      <c r="D643" s="159">
        <f t="shared" ref="D643:D706" si="20">E643*40+F643</f>
        <v>69</v>
      </c>
      <c r="E643">
        <v>1</v>
      </c>
      <c r="F643">
        <v>29</v>
      </c>
      <c r="G643" s="162" t="s">
        <v>6381</v>
      </c>
      <c r="H643" s="162" t="s">
        <v>6381</v>
      </c>
      <c r="I643" s="53" t="str">
        <f t="shared" ref="I643:I706" si="21">H643</f>
        <v>1. 29</v>
      </c>
      <c r="J643" s="157" t="s">
        <v>142</v>
      </c>
      <c r="K643" s="157" t="s">
        <v>141</v>
      </c>
      <c r="L643" s="83" t="s">
        <v>6172</v>
      </c>
      <c r="M643" s="165" t="s">
        <v>162</v>
      </c>
      <c r="O643" s="157" t="s">
        <v>138</v>
      </c>
      <c r="P643" s="157" t="s">
        <v>143</v>
      </c>
      <c r="Q643" s="157" t="s">
        <v>6171</v>
      </c>
      <c r="R643" s="157" t="s">
        <v>144</v>
      </c>
      <c r="W643" s="118">
        <v>931500</v>
      </c>
      <c r="X643" s="162" t="s">
        <v>6381</v>
      </c>
    </row>
    <row r="644" spans="1:24">
      <c r="A644" s="83">
        <v>445</v>
      </c>
      <c r="B644" s="83">
        <v>487</v>
      </c>
      <c r="C644" t="s">
        <v>7835</v>
      </c>
      <c r="D644" s="159">
        <f t="shared" si="20"/>
        <v>121</v>
      </c>
      <c r="E644">
        <v>3</v>
      </c>
      <c r="F644">
        <v>1</v>
      </c>
      <c r="G644" s="162" t="s">
        <v>6351</v>
      </c>
      <c r="H644" s="162" t="s">
        <v>6351</v>
      </c>
      <c r="I644" s="53" t="str">
        <f t="shared" si="21"/>
        <v>3. 1</v>
      </c>
      <c r="J644" s="157" t="s">
        <v>142</v>
      </c>
      <c r="K644" s="157" t="s">
        <v>141</v>
      </c>
      <c r="L644" s="83" t="s">
        <v>6172</v>
      </c>
      <c r="M644" s="165" t="s">
        <v>162</v>
      </c>
      <c r="O644" s="157" t="s">
        <v>138</v>
      </c>
      <c r="P644" s="157" t="s">
        <v>143</v>
      </c>
      <c r="Q644" s="157" t="s">
        <v>6171</v>
      </c>
      <c r="R644" s="157" t="s">
        <v>144</v>
      </c>
      <c r="W644" s="118">
        <v>1633500</v>
      </c>
      <c r="X644" s="162" t="s">
        <v>6351</v>
      </c>
    </row>
    <row r="645" spans="1:24">
      <c r="A645" s="83">
        <v>445</v>
      </c>
      <c r="B645" s="83">
        <v>488</v>
      </c>
      <c r="C645" t="s">
        <v>7861</v>
      </c>
      <c r="D645" s="159">
        <f t="shared" si="20"/>
        <v>87</v>
      </c>
      <c r="E645">
        <v>2</v>
      </c>
      <c r="F645">
        <v>7</v>
      </c>
      <c r="G645" s="162" t="s">
        <v>6234</v>
      </c>
      <c r="H645" s="162" t="s">
        <v>6234</v>
      </c>
      <c r="I645" s="53" t="str">
        <f t="shared" si="21"/>
        <v>2. 7</v>
      </c>
      <c r="J645" s="157" t="s">
        <v>142</v>
      </c>
      <c r="K645" s="157" t="s">
        <v>141</v>
      </c>
      <c r="L645" s="83" t="s">
        <v>6172</v>
      </c>
      <c r="M645" s="165" t="s">
        <v>162</v>
      </c>
      <c r="O645" s="157" t="s">
        <v>138</v>
      </c>
      <c r="P645" s="157" t="s">
        <v>143</v>
      </c>
      <c r="Q645" s="157" t="s">
        <v>6171</v>
      </c>
      <c r="R645" s="157" t="s">
        <v>144</v>
      </c>
      <c r="W645" s="118">
        <v>229500</v>
      </c>
      <c r="X645" s="162" t="s">
        <v>6234</v>
      </c>
    </row>
    <row r="646" spans="1:24">
      <c r="A646" s="83">
        <v>445</v>
      </c>
      <c r="B646" s="83">
        <v>488</v>
      </c>
      <c r="C646" t="s">
        <v>6586</v>
      </c>
      <c r="D646" s="159">
        <f t="shared" si="20"/>
        <v>9</v>
      </c>
      <c r="E646">
        <v>0</v>
      </c>
      <c r="F646">
        <v>9</v>
      </c>
      <c r="G646" s="162" t="s">
        <v>6257</v>
      </c>
      <c r="H646" s="162" t="s">
        <v>6257</v>
      </c>
      <c r="I646" s="53" t="str">
        <f t="shared" si="21"/>
        <v>0. 9</v>
      </c>
      <c r="J646" s="157" t="s">
        <v>142</v>
      </c>
      <c r="K646" s="157" t="s">
        <v>141</v>
      </c>
      <c r="L646" s="83" t="s">
        <v>6172</v>
      </c>
      <c r="M646" s="165" t="s">
        <v>162</v>
      </c>
      <c r="O646" s="157" t="s">
        <v>138</v>
      </c>
      <c r="P646" s="157" t="s">
        <v>143</v>
      </c>
      <c r="Q646" s="157" t="s">
        <v>6171</v>
      </c>
      <c r="R646" s="157" t="s">
        <v>144</v>
      </c>
      <c r="W646" s="118">
        <v>121500</v>
      </c>
      <c r="X646" s="162" t="s">
        <v>6257</v>
      </c>
    </row>
    <row r="647" spans="1:24">
      <c r="A647" s="83">
        <v>447</v>
      </c>
      <c r="B647" s="83">
        <v>224</v>
      </c>
      <c r="C647" t="s">
        <v>7857</v>
      </c>
      <c r="D647" s="159">
        <f t="shared" si="20"/>
        <v>37</v>
      </c>
      <c r="E647">
        <v>0</v>
      </c>
      <c r="F647">
        <v>37</v>
      </c>
      <c r="G647" s="162" t="s">
        <v>6297</v>
      </c>
      <c r="H647" s="162" t="s">
        <v>6297</v>
      </c>
      <c r="I647" s="53" t="str">
        <f t="shared" si="21"/>
        <v>0. 37</v>
      </c>
      <c r="J647" s="157" t="s">
        <v>142</v>
      </c>
      <c r="K647" s="157" t="s">
        <v>141</v>
      </c>
      <c r="L647" s="83" t="s">
        <v>6172</v>
      </c>
      <c r="M647" s="165" t="s">
        <v>162</v>
      </c>
      <c r="O647" s="157" t="s">
        <v>138</v>
      </c>
      <c r="P647" s="157" t="s">
        <v>143</v>
      </c>
      <c r="Q647" s="157" t="s">
        <v>6171</v>
      </c>
      <c r="R647" s="157" t="s">
        <v>144</v>
      </c>
      <c r="W647" s="118">
        <v>499500</v>
      </c>
      <c r="X647" s="162" t="s">
        <v>6297</v>
      </c>
    </row>
    <row r="648" spans="1:24">
      <c r="A648" s="83">
        <v>447</v>
      </c>
      <c r="B648" s="83">
        <v>224</v>
      </c>
      <c r="C648" t="s">
        <v>7857</v>
      </c>
      <c r="D648" s="159">
        <f t="shared" si="20"/>
        <v>73</v>
      </c>
      <c r="E648">
        <v>1</v>
      </c>
      <c r="F648">
        <v>33</v>
      </c>
      <c r="G648" s="162" t="s">
        <v>6415</v>
      </c>
      <c r="H648" s="162" t="s">
        <v>6415</v>
      </c>
      <c r="I648" s="53" t="str">
        <f t="shared" si="21"/>
        <v>1. 33</v>
      </c>
      <c r="J648" s="157" t="s">
        <v>142</v>
      </c>
      <c r="K648" s="157" t="s">
        <v>141</v>
      </c>
      <c r="L648" s="83" t="s">
        <v>6172</v>
      </c>
      <c r="M648" s="165" t="s">
        <v>162</v>
      </c>
      <c r="O648" s="157" t="s">
        <v>138</v>
      </c>
      <c r="P648" s="157" t="s">
        <v>143</v>
      </c>
      <c r="Q648" s="157" t="s">
        <v>6171</v>
      </c>
      <c r="R648" s="157" t="s">
        <v>144</v>
      </c>
      <c r="W648" s="118">
        <v>985500</v>
      </c>
      <c r="X648" s="162" t="s">
        <v>6415</v>
      </c>
    </row>
    <row r="649" spans="1:24">
      <c r="A649" s="83">
        <v>447</v>
      </c>
      <c r="B649" s="83">
        <v>225</v>
      </c>
      <c r="C649" t="s">
        <v>6579</v>
      </c>
      <c r="D649" s="159">
        <f t="shared" si="20"/>
        <v>96</v>
      </c>
      <c r="E649">
        <v>2</v>
      </c>
      <c r="F649">
        <v>16</v>
      </c>
      <c r="G649" s="162" t="s">
        <v>6357</v>
      </c>
      <c r="H649" s="162" t="s">
        <v>6357</v>
      </c>
      <c r="I649" s="53" t="str">
        <f t="shared" si="21"/>
        <v>2. 16</v>
      </c>
      <c r="J649" s="157" t="s">
        <v>142</v>
      </c>
      <c r="K649" s="157" t="s">
        <v>141</v>
      </c>
      <c r="L649" s="83" t="s">
        <v>6172</v>
      </c>
      <c r="M649" s="165" t="s">
        <v>162</v>
      </c>
      <c r="O649" s="157" t="s">
        <v>138</v>
      </c>
      <c r="P649" s="157" t="s">
        <v>143</v>
      </c>
      <c r="Q649" s="157" t="s">
        <v>6171</v>
      </c>
      <c r="R649" s="157" t="s">
        <v>144</v>
      </c>
      <c r="W649" s="118">
        <v>1296000</v>
      </c>
      <c r="X649" s="162" t="s">
        <v>6357</v>
      </c>
    </row>
    <row r="650" spans="1:24">
      <c r="A650" s="83">
        <v>447</v>
      </c>
      <c r="B650" s="83">
        <v>225</v>
      </c>
      <c r="C650" t="s">
        <v>7862</v>
      </c>
      <c r="D650" s="159">
        <f t="shared" si="20"/>
        <v>28</v>
      </c>
      <c r="E650">
        <v>0</v>
      </c>
      <c r="F650">
        <v>28</v>
      </c>
      <c r="G650" s="162" t="s">
        <v>6178</v>
      </c>
      <c r="H650" s="162" t="s">
        <v>6178</v>
      </c>
      <c r="I650" s="53" t="str">
        <f t="shared" si="21"/>
        <v>0. 28</v>
      </c>
      <c r="J650" s="157" t="s">
        <v>142</v>
      </c>
      <c r="K650" s="157" t="s">
        <v>141</v>
      </c>
      <c r="L650" s="83" t="s">
        <v>6172</v>
      </c>
      <c r="M650" s="165" t="s">
        <v>162</v>
      </c>
      <c r="O650" s="157" t="s">
        <v>138</v>
      </c>
      <c r="P650" s="157" t="s">
        <v>143</v>
      </c>
      <c r="Q650" s="157" t="s">
        <v>6171</v>
      </c>
      <c r="R650" s="157" t="s">
        <v>144</v>
      </c>
      <c r="W650" s="118">
        <v>378000</v>
      </c>
      <c r="X650" s="162" t="s">
        <v>6178</v>
      </c>
    </row>
    <row r="651" spans="1:24">
      <c r="A651" s="83">
        <v>454</v>
      </c>
      <c r="B651" s="83">
        <v>136</v>
      </c>
      <c r="C651" t="s">
        <v>7948</v>
      </c>
      <c r="D651" s="159">
        <f t="shared" si="20"/>
        <v>125</v>
      </c>
      <c r="E651">
        <v>3</v>
      </c>
      <c r="F651">
        <v>5</v>
      </c>
      <c r="G651" s="162" t="s">
        <v>6186</v>
      </c>
      <c r="H651" s="162" t="s">
        <v>6186</v>
      </c>
      <c r="I651" s="53" t="str">
        <f t="shared" si="21"/>
        <v>3. 5</v>
      </c>
      <c r="J651" s="157" t="s">
        <v>142</v>
      </c>
      <c r="K651" s="157" t="s">
        <v>141</v>
      </c>
      <c r="L651" s="83" t="s">
        <v>6172</v>
      </c>
      <c r="M651" s="165" t="s">
        <v>162</v>
      </c>
      <c r="O651" s="157" t="s">
        <v>138</v>
      </c>
      <c r="P651" s="157" t="s">
        <v>143</v>
      </c>
      <c r="Q651" s="157" t="s">
        <v>6171</v>
      </c>
      <c r="R651" s="157" t="s">
        <v>144</v>
      </c>
      <c r="W651" s="118">
        <v>418500</v>
      </c>
      <c r="X651" s="162" t="s">
        <v>6186</v>
      </c>
    </row>
    <row r="652" spans="1:24">
      <c r="A652" s="83">
        <v>460</v>
      </c>
      <c r="B652" s="83">
        <v>137</v>
      </c>
      <c r="C652" t="s">
        <v>7976</v>
      </c>
      <c r="D652" s="159">
        <f t="shared" si="20"/>
        <v>55</v>
      </c>
      <c r="E652">
        <v>1</v>
      </c>
      <c r="F652">
        <v>15</v>
      </c>
      <c r="G652" s="162" t="s">
        <v>6363</v>
      </c>
      <c r="H652" s="162" t="s">
        <v>6363</v>
      </c>
      <c r="I652" s="53" t="str">
        <f t="shared" si="21"/>
        <v>1. 15</v>
      </c>
      <c r="J652" s="157" t="s">
        <v>142</v>
      </c>
      <c r="K652" s="157" t="s">
        <v>141</v>
      </c>
      <c r="L652" s="83" t="s">
        <v>6172</v>
      </c>
      <c r="M652" s="165" t="s">
        <v>162</v>
      </c>
      <c r="O652" s="157" t="s">
        <v>138</v>
      </c>
      <c r="P652" s="157" t="s">
        <v>143</v>
      </c>
      <c r="Q652" s="157" t="s">
        <v>6171</v>
      </c>
      <c r="R652" s="157" t="s">
        <v>144</v>
      </c>
      <c r="W652" s="118">
        <v>742500</v>
      </c>
      <c r="X652" s="162" t="s">
        <v>6363</v>
      </c>
    </row>
    <row r="653" spans="1:24">
      <c r="A653" s="83">
        <v>460</v>
      </c>
      <c r="B653" s="83">
        <v>139</v>
      </c>
      <c r="C653" t="s">
        <v>7984</v>
      </c>
      <c r="D653" s="159">
        <f t="shared" si="20"/>
        <v>106</v>
      </c>
      <c r="E653">
        <v>2</v>
      </c>
      <c r="F653">
        <v>26</v>
      </c>
      <c r="G653" s="162" t="s">
        <v>6365</v>
      </c>
      <c r="H653" s="162" t="s">
        <v>6365</v>
      </c>
      <c r="I653" s="53" t="str">
        <f t="shared" si="21"/>
        <v>2. 26</v>
      </c>
      <c r="J653" s="157" t="s">
        <v>142</v>
      </c>
      <c r="K653" s="157" t="s">
        <v>141</v>
      </c>
      <c r="L653" s="83" t="s">
        <v>6172</v>
      </c>
      <c r="M653" s="165" t="s">
        <v>162</v>
      </c>
      <c r="O653" s="157" t="s">
        <v>138</v>
      </c>
      <c r="P653" s="157" t="s">
        <v>143</v>
      </c>
      <c r="Q653" s="157" t="s">
        <v>6171</v>
      </c>
      <c r="R653" s="157" t="s">
        <v>144</v>
      </c>
      <c r="W653" s="118">
        <v>1431000</v>
      </c>
      <c r="X653" s="162" t="s">
        <v>6365</v>
      </c>
    </row>
    <row r="654" spans="1:24">
      <c r="A654" s="83">
        <v>460</v>
      </c>
      <c r="B654" s="83">
        <v>139</v>
      </c>
      <c r="C654" t="s">
        <v>7871</v>
      </c>
      <c r="D654" s="159">
        <f t="shared" si="20"/>
        <v>160</v>
      </c>
      <c r="E654">
        <v>4</v>
      </c>
      <c r="F654">
        <v>0</v>
      </c>
      <c r="G654" s="162" t="s">
        <v>6232</v>
      </c>
      <c r="H654" s="162" t="s">
        <v>6232</v>
      </c>
      <c r="I654" s="53" t="str">
        <f t="shared" si="21"/>
        <v>4. 0</v>
      </c>
      <c r="J654" s="157" t="s">
        <v>142</v>
      </c>
      <c r="K654" s="157" t="s">
        <v>141</v>
      </c>
      <c r="L654" s="83" t="s">
        <v>6172</v>
      </c>
      <c r="M654" s="165" t="s">
        <v>162</v>
      </c>
      <c r="O654" s="157" t="s">
        <v>138</v>
      </c>
      <c r="P654" s="157" t="s">
        <v>143</v>
      </c>
      <c r="Q654" s="157" t="s">
        <v>6171</v>
      </c>
      <c r="R654" s="157" t="s">
        <v>144</v>
      </c>
      <c r="W654" s="118">
        <v>2160000</v>
      </c>
      <c r="X654" s="162" t="s">
        <v>6232</v>
      </c>
    </row>
    <row r="655" spans="1:24">
      <c r="A655" s="83">
        <v>466</v>
      </c>
      <c r="B655" s="83">
        <v>128</v>
      </c>
      <c r="C655" t="s">
        <v>6586</v>
      </c>
      <c r="D655" s="159">
        <f t="shared" si="20"/>
        <v>82</v>
      </c>
      <c r="E655">
        <v>2</v>
      </c>
      <c r="F655">
        <v>2</v>
      </c>
      <c r="G655" s="162" t="s">
        <v>6338</v>
      </c>
      <c r="H655" s="162" t="s">
        <v>6338</v>
      </c>
      <c r="I655" s="53" t="str">
        <f t="shared" si="21"/>
        <v>2. 2</v>
      </c>
      <c r="J655" s="157" t="s">
        <v>142</v>
      </c>
      <c r="K655" s="157" t="s">
        <v>141</v>
      </c>
      <c r="L655" s="83" t="s">
        <v>6172</v>
      </c>
      <c r="M655" s="165" t="s">
        <v>6538</v>
      </c>
      <c r="O655" s="157" t="s">
        <v>138</v>
      </c>
      <c r="P655" s="157" t="s">
        <v>143</v>
      </c>
      <c r="Q655" s="157" t="s">
        <v>6171</v>
      </c>
      <c r="R655" s="157" t="s">
        <v>144</v>
      </c>
      <c r="W655" s="118">
        <v>1107000</v>
      </c>
      <c r="X655" s="162" t="s">
        <v>6338</v>
      </c>
    </row>
    <row r="656" spans="1:24">
      <c r="A656" s="83">
        <v>471</v>
      </c>
      <c r="B656" s="83">
        <v>136</v>
      </c>
      <c r="C656" t="s">
        <v>7948</v>
      </c>
      <c r="D656" s="159">
        <f t="shared" si="20"/>
        <v>125</v>
      </c>
      <c r="E656">
        <v>3</v>
      </c>
      <c r="F656">
        <v>5</v>
      </c>
      <c r="G656" s="162" t="s">
        <v>6186</v>
      </c>
      <c r="H656" s="162" t="s">
        <v>6186</v>
      </c>
      <c r="I656" s="53" t="str">
        <f t="shared" si="21"/>
        <v>3. 5</v>
      </c>
      <c r="J656" s="157" t="s">
        <v>142</v>
      </c>
      <c r="K656" s="157" t="s">
        <v>141</v>
      </c>
      <c r="L656" s="83" t="s">
        <v>6172</v>
      </c>
      <c r="M656" s="165" t="s">
        <v>162</v>
      </c>
      <c r="O656" s="157" t="s">
        <v>138</v>
      </c>
      <c r="P656" s="157" t="s">
        <v>143</v>
      </c>
      <c r="Q656" s="157" t="s">
        <v>6171</v>
      </c>
      <c r="R656" s="157" t="s">
        <v>144</v>
      </c>
      <c r="W656" s="118">
        <v>418500</v>
      </c>
      <c r="X656" s="162" t="s">
        <v>6186</v>
      </c>
    </row>
    <row r="657" spans="1:24">
      <c r="A657" s="83">
        <v>472</v>
      </c>
      <c r="B657" s="83">
        <v>585</v>
      </c>
      <c r="C657" t="s">
        <v>6586</v>
      </c>
      <c r="D657" s="159">
        <f t="shared" si="20"/>
        <v>138</v>
      </c>
      <c r="E657">
        <v>3</v>
      </c>
      <c r="F657">
        <v>18</v>
      </c>
      <c r="G657" s="162" t="s">
        <v>6416</v>
      </c>
      <c r="H657" s="162" t="s">
        <v>6416</v>
      </c>
      <c r="I657" s="53" t="str">
        <f t="shared" si="21"/>
        <v>3. 18</v>
      </c>
      <c r="J657" s="157" t="s">
        <v>142</v>
      </c>
      <c r="K657" s="157" t="s">
        <v>141</v>
      </c>
      <c r="L657" s="83" t="s">
        <v>6172</v>
      </c>
      <c r="M657" s="165" t="s">
        <v>162</v>
      </c>
      <c r="O657" s="157" t="s">
        <v>138</v>
      </c>
      <c r="P657" s="157" t="s">
        <v>143</v>
      </c>
      <c r="Q657" s="157" t="s">
        <v>6171</v>
      </c>
      <c r="R657" s="157" t="s">
        <v>144</v>
      </c>
      <c r="W657" s="118">
        <v>621000</v>
      </c>
      <c r="X657" s="162" t="s">
        <v>6416</v>
      </c>
    </row>
    <row r="658" spans="1:24">
      <c r="A658" s="83">
        <v>472</v>
      </c>
      <c r="B658" s="83">
        <v>587</v>
      </c>
      <c r="C658" t="s">
        <v>7985</v>
      </c>
      <c r="D658" s="159">
        <f t="shared" si="20"/>
        <v>95</v>
      </c>
      <c r="E658">
        <v>2</v>
      </c>
      <c r="F658">
        <v>15</v>
      </c>
      <c r="G658" s="162" t="s">
        <v>6350</v>
      </c>
      <c r="H658" s="162" t="s">
        <v>6350</v>
      </c>
      <c r="I658" s="53" t="str">
        <f t="shared" si="21"/>
        <v>2. 15</v>
      </c>
      <c r="J658" s="157" t="s">
        <v>142</v>
      </c>
      <c r="K658" s="157" t="s">
        <v>141</v>
      </c>
      <c r="L658" s="83" t="s">
        <v>6172</v>
      </c>
      <c r="M658" s="165" t="s">
        <v>162</v>
      </c>
      <c r="O658" s="157" t="s">
        <v>138</v>
      </c>
      <c r="P658" s="157" t="s">
        <v>143</v>
      </c>
      <c r="Q658" s="157" t="s">
        <v>6171</v>
      </c>
      <c r="R658" s="157" t="s">
        <v>144</v>
      </c>
      <c r="W658" s="118">
        <v>418500</v>
      </c>
      <c r="X658" s="162" t="s">
        <v>6350</v>
      </c>
    </row>
    <row r="659" spans="1:24">
      <c r="A659" s="83">
        <v>473</v>
      </c>
      <c r="B659" s="83">
        <v>585</v>
      </c>
      <c r="C659" t="s">
        <v>6586</v>
      </c>
      <c r="D659" s="159">
        <f t="shared" si="20"/>
        <v>118</v>
      </c>
      <c r="E659">
        <v>2</v>
      </c>
      <c r="F659">
        <v>38</v>
      </c>
      <c r="G659" s="162" t="s">
        <v>6216</v>
      </c>
      <c r="H659" s="162" t="s">
        <v>6216</v>
      </c>
      <c r="I659" s="53" t="str">
        <f t="shared" si="21"/>
        <v>2. 38</v>
      </c>
      <c r="J659" s="157" t="s">
        <v>142</v>
      </c>
      <c r="K659" s="157" t="s">
        <v>141</v>
      </c>
      <c r="L659" s="83" t="s">
        <v>6172</v>
      </c>
      <c r="M659" s="165" t="s">
        <v>162</v>
      </c>
      <c r="O659" s="157" t="s">
        <v>138</v>
      </c>
      <c r="P659" s="157" t="s">
        <v>143</v>
      </c>
      <c r="Q659" s="157" t="s">
        <v>6171</v>
      </c>
      <c r="R659" s="157" t="s">
        <v>144</v>
      </c>
      <c r="W659" s="118">
        <v>526500</v>
      </c>
      <c r="X659" s="162" t="s">
        <v>6216</v>
      </c>
    </row>
    <row r="660" spans="1:24">
      <c r="A660" s="83">
        <v>473</v>
      </c>
      <c r="B660" s="83">
        <v>585</v>
      </c>
      <c r="C660" t="s">
        <v>6586</v>
      </c>
      <c r="D660" s="159">
        <f t="shared" si="20"/>
        <v>20</v>
      </c>
      <c r="E660">
        <v>0</v>
      </c>
      <c r="F660">
        <v>20</v>
      </c>
      <c r="G660" s="162" t="s">
        <v>6246</v>
      </c>
      <c r="H660" s="162" t="s">
        <v>6246</v>
      </c>
      <c r="I660" s="53" t="str">
        <f t="shared" si="21"/>
        <v>0. 20</v>
      </c>
      <c r="J660" s="157" t="s">
        <v>142</v>
      </c>
      <c r="K660" s="157" t="s">
        <v>141</v>
      </c>
      <c r="L660" s="83" t="s">
        <v>6172</v>
      </c>
      <c r="M660" s="165" t="s">
        <v>162</v>
      </c>
      <c r="O660" s="157" t="s">
        <v>138</v>
      </c>
      <c r="P660" s="157" t="s">
        <v>143</v>
      </c>
      <c r="Q660" s="157" t="s">
        <v>6171</v>
      </c>
      <c r="R660" s="157" t="s">
        <v>144</v>
      </c>
      <c r="W660" s="118">
        <v>81000</v>
      </c>
      <c r="X660" s="162" t="s">
        <v>6246</v>
      </c>
    </row>
    <row r="661" spans="1:24">
      <c r="A661" s="83">
        <v>473</v>
      </c>
      <c r="B661" s="83">
        <v>587</v>
      </c>
      <c r="C661" t="s">
        <v>7986</v>
      </c>
      <c r="D661" s="159">
        <f t="shared" si="20"/>
        <v>95</v>
      </c>
      <c r="E661">
        <v>2</v>
      </c>
      <c r="F661">
        <v>15</v>
      </c>
      <c r="G661" s="162" t="s">
        <v>6350</v>
      </c>
      <c r="H661" s="162" t="s">
        <v>6350</v>
      </c>
      <c r="I661" s="53" t="str">
        <f t="shared" si="21"/>
        <v>2. 15</v>
      </c>
      <c r="J661" s="157" t="s">
        <v>142</v>
      </c>
      <c r="K661" s="157" t="s">
        <v>141</v>
      </c>
      <c r="L661" s="83" t="s">
        <v>6172</v>
      </c>
      <c r="M661" s="165" t="s">
        <v>162</v>
      </c>
      <c r="O661" s="157" t="s">
        <v>138</v>
      </c>
      <c r="P661" s="157" t="s">
        <v>143</v>
      </c>
      <c r="Q661" s="157" t="s">
        <v>6171</v>
      </c>
      <c r="R661" s="157" t="s">
        <v>144</v>
      </c>
      <c r="W661" s="118">
        <v>418500</v>
      </c>
      <c r="X661" s="162" t="s">
        <v>6350</v>
      </c>
    </row>
    <row r="662" spans="1:24">
      <c r="A662" s="83">
        <v>475</v>
      </c>
      <c r="B662" s="83">
        <v>56</v>
      </c>
      <c r="C662" t="s">
        <v>7850</v>
      </c>
      <c r="D662" s="159">
        <f t="shared" si="20"/>
        <v>95</v>
      </c>
      <c r="E662">
        <v>2</v>
      </c>
      <c r="F662">
        <v>15</v>
      </c>
      <c r="G662" s="162" t="s">
        <v>6350</v>
      </c>
      <c r="H662" s="162" t="s">
        <v>6350</v>
      </c>
      <c r="I662" s="53" t="str">
        <f t="shared" si="21"/>
        <v>2. 15</v>
      </c>
      <c r="J662" s="157" t="s">
        <v>142</v>
      </c>
      <c r="K662" s="157" t="s">
        <v>141</v>
      </c>
      <c r="L662" s="83" t="s">
        <v>6172</v>
      </c>
      <c r="M662" s="165" t="s">
        <v>162</v>
      </c>
      <c r="O662" s="157" t="s">
        <v>138</v>
      </c>
      <c r="P662" s="157" t="s">
        <v>143</v>
      </c>
      <c r="Q662" s="157" t="s">
        <v>6171</v>
      </c>
      <c r="R662" s="157" t="s">
        <v>144</v>
      </c>
      <c r="W662" s="118">
        <v>256500</v>
      </c>
      <c r="X662" s="162" t="s">
        <v>6350</v>
      </c>
    </row>
    <row r="663" spans="1:24">
      <c r="A663" s="83">
        <v>475</v>
      </c>
      <c r="B663" s="83">
        <v>57</v>
      </c>
      <c r="C663" t="s">
        <v>7850</v>
      </c>
      <c r="D663" s="159">
        <f t="shared" si="20"/>
        <v>51</v>
      </c>
      <c r="E663">
        <v>1</v>
      </c>
      <c r="F663">
        <v>11</v>
      </c>
      <c r="G663" s="162" t="s">
        <v>6295</v>
      </c>
      <c r="H663" s="162" t="s">
        <v>6295</v>
      </c>
      <c r="I663" s="53" t="str">
        <f t="shared" si="21"/>
        <v>1. 11</v>
      </c>
      <c r="J663" s="157" t="s">
        <v>142</v>
      </c>
      <c r="K663" s="157" t="s">
        <v>141</v>
      </c>
      <c r="L663" s="83" t="s">
        <v>6172</v>
      </c>
      <c r="M663" s="165" t="s">
        <v>162</v>
      </c>
      <c r="O663" s="157" t="s">
        <v>138</v>
      </c>
      <c r="P663" s="157" t="s">
        <v>143</v>
      </c>
      <c r="Q663" s="157" t="s">
        <v>6171</v>
      </c>
      <c r="R663" s="157" t="s">
        <v>144</v>
      </c>
      <c r="W663" s="118">
        <v>135000</v>
      </c>
      <c r="X663" s="162" t="s">
        <v>6295</v>
      </c>
    </row>
    <row r="664" spans="1:24">
      <c r="A664" s="83">
        <v>475</v>
      </c>
      <c r="B664" s="83">
        <v>116</v>
      </c>
      <c r="C664" t="s">
        <v>7946</v>
      </c>
      <c r="D664" s="159">
        <f t="shared" si="20"/>
        <v>121</v>
      </c>
      <c r="E664">
        <v>3</v>
      </c>
      <c r="F664">
        <v>1</v>
      </c>
      <c r="G664" s="162" t="s">
        <v>6351</v>
      </c>
      <c r="H664" s="162" t="s">
        <v>6351</v>
      </c>
      <c r="I664" s="53" t="str">
        <f t="shared" si="21"/>
        <v>3. 1</v>
      </c>
      <c r="J664" s="157" t="s">
        <v>142</v>
      </c>
      <c r="K664" s="157" t="s">
        <v>141</v>
      </c>
      <c r="L664" s="83" t="s">
        <v>6172</v>
      </c>
      <c r="M664" s="165" t="s">
        <v>162</v>
      </c>
      <c r="O664" s="157" t="s">
        <v>138</v>
      </c>
      <c r="P664" s="157" t="s">
        <v>143</v>
      </c>
      <c r="Q664" s="157" t="s">
        <v>6171</v>
      </c>
      <c r="R664" s="157" t="s">
        <v>144</v>
      </c>
      <c r="W664" s="118">
        <v>324000</v>
      </c>
      <c r="X664" s="162" t="s">
        <v>6351</v>
      </c>
    </row>
    <row r="665" spans="1:24">
      <c r="A665" s="83">
        <v>475</v>
      </c>
      <c r="B665" s="83">
        <v>116</v>
      </c>
      <c r="C665" t="s">
        <v>7946</v>
      </c>
      <c r="D665" s="159">
        <f t="shared" si="20"/>
        <v>121</v>
      </c>
      <c r="E665">
        <v>3</v>
      </c>
      <c r="F665">
        <v>1</v>
      </c>
      <c r="G665" s="162" t="s">
        <v>6351</v>
      </c>
      <c r="H665" s="162" t="s">
        <v>6351</v>
      </c>
      <c r="I665" s="53" t="str">
        <f t="shared" si="21"/>
        <v>3. 1</v>
      </c>
      <c r="J665" s="157" t="s">
        <v>142</v>
      </c>
      <c r="K665" s="157" t="s">
        <v>141</v>
      </c>
      <c r="L665" s="83" t="s">
        <v>6172</v>
      </c>
      <c r="M665" s="165" t="s">
        <v>162</v>
      </c>
      <c r="O665" s="157" t="s">
        <v>138</v>
      </c>
      <c r="P665" s="157" t="s">
        <v>143</v>
      </c>
      <c r="Q665" s="157" t="s">
        <v>6171</v>
      </c>
      <c r="R665" s="157" t="s">
        <v>144</v>
      </c>
      <c r="W665" s="118">
        <v>324000</v>
      </c>
      <c r="X665" s="162" t="s">
        <v>6351</v>
      </c>
    </row>
    <row r="666" spans="1:24">
      <c r="A666" s="83">
        <v>475</v>
      </c>
      <c r="B666" s="83">
        <v>116</v>
      </c>
      <c r="C666" t="s">
        <v>7947</v>
      </c>
      <c r="D666" s="159">
        <f t="shared" si="20"/>
        <v>264</v>
      </c>
      <c r="E666">
        <v>6</v>
      </c>
      <c r="F666">
        <v>24</v>
      </c>
      <c r="G666" s="162" t="s">
        <v>6352</v>
      </c>
      <c r="H666" s="162" t="s">
        <v>6352</v>
      </c>
      <c r="I666" s="53" t="str">
        <f t="shared" si="21"/>
        <v>6. 24</v>
      </c>
      <c r="J666" s="157" t="s">
        <v>142</v>
      </c>
      <c r="K666" s="157" t="s">
        <v>141</v>
      </c>
      <c r="L666" s="83" t="s">
        <v>6172</v>
      </c>
      <c r="M666" s="165" t="s">
        <v>162</v>
      </c>
      <c r="O666" s="157" t="s">
        <v>138</v>
      </c>
      <c r="P666" s="157" t="s">
        <v>143</v>
      </c>
      <c r="Q666" s="157" t="s">
        <v>6171</v>
      </c>
      <c r="R666" s="157" t="s">
        <v>144</v>
      </c>
      <c r="W666" s="118">
        <v>702000</v>
      </c>
      <c r="X666" s="162" t="s">
        <v>6352</v>
      </c>
    </row>
    <row r="667" spans="1:24">
      <c r="A667" s="83">
        <v>475</v>
      </c>
      <c r="B667" s="83">
        <v>305</v>
      </c>
      <c r="C667" t="s">
        <v>7857</v>
      </c>
      <c r="D667" s="159">
        <f t="shared" si="20"/>
        <v>369</v>
      </c>
      <c r="E667">
        <v>9</v>
      </c>
      <c r="F667">
        <v>9</v>
      </c>
      <c r="G667" s="162" t="s">
        <v>6353</v>
      </c>
      <c r="H667" s="162" t="s">
        <v>6353</v>
      </c>
      <c r="I667" s="53" t="str">
        <f t="shared" si="21"/>
        <v>9. 9</v>
      </c>
      <c r="J667" s="157" t="s">
        <v>142</v>
      </c>
      <c r="K667" s="157" t="s">
        <v>141</v>
      </c>
      <c r="L667" s="83" t="s">
        <v>6172</v>
      </c>
      <c r="M667" s="165" t="s">
        <v>162</v>
      </c>
      <c r="O667" s="157" t="s">
        <v>138</v>
      </c>
      <c r="P667" s="157" t="s">
        <v>143</v>
      </c>
      <c r="Q667" s="157" t="s">
        <v>6171</v>
      </c>
      <c r="R667" s="157" t="s">
        <v>144</v>
      </c>
      <c r="W667" s="118">
        <v>985500</v>
      </c>
      <c r="X667" s="162" t="s">
        <v>6353</v>
      </c>
    </row>
    <row r="668" spans="1:24">
      <c r="A668" s="83">
        <v>475</v>
      </c>
      <c r="B668" s="83">
        <v>307</v>
      </c>
      <c r="C668" t="s">
        <v>7857</v>
      </c>
      <c r="D668" s="159">
        <f t="shared" si="20"/>
        <v>282</v>
      </c>
      <c r="E668">
        <v>7</v>
      </c>
      <c r="F668">
        <v>2</v>
      </c>
      <c r="G668" s="162" t="s">
        <v>6354</v>
      </c>
      <c r="H668" s="162" t="s">
        <v>6354</v>
      </c>
      <c r="I668" s="53" t="str">
        <f t="shared" si="21"/>
        <v>7. 2</v>
      </c>
      <c r="J668" s="157" t="s">
        <v>142</v>
      </c>
      <c r="K668" s="157" t="s">
        <v>141</v>
      </c>
      <c r="L668" s="83" t="s">
        <v>6172</v>
      </c>
      <c r="M668" s="165" t="s">
        <v>162</v>
      </c>
      <c r="O668" s="157" t="s">
        <v>138</v>
      </c>
      <c r="P668" s="157" t="s">
        <v>143</v>
      </c>
      <c r="Q668" s="157" t="s">
        <v>6171</v>
      </c>
      <c r="R668" s="157" t="s">
        <v>144</v>
      </c>
      <c r="W668" s="118">
        <v>756000</v>
      </c>
      <c r="X668" s="162" t="s">
        <v>6354</v>
      </c>
    </row>
    <row r="669" spans="1:24">
      <c r="A669" s="83">
        <v>475</v>
      </c>
      <c r="B669" s="83">
        <v>319</v>
      </c>
      <c r="C669" t="s">
        <v>7836</v>
      </c>
      <c r="D669" s="159">
        <f t="shared" si="20"/>
        <v>284</v>
      </c>
      <c r="E669">
        <v>7</v>
      </c>
      <c r="F669">
        <v>4</v>
      </c>
      <c r="G669" s="162" t="s">
        <v>6355</v>
      </c>
      <c r="H669" s="162" t="s">
        <v>6355</v>
      </c>
      <c r="I669" s="53" t="str">
        <f t="shared" si="21"/>
        <v>7. 4</v>
      </c>
      <c r="J669" s="157" t="s">
        <v>142</v>
      </c>
      <c r="K669" s="157" t="s">
        <v>141</v>
      </c>
      <c r="L669" s="83" t="s">
        <v>6172</v>
      </c>
      <c r="M669" s="165" t="s">
        <v>162</v>
      </c>
      <c r="O669" s="157" t="s">
        <v>138</v>
      </c>
      <c r="P669" s="157" t="s">
        <v>143</v>
      </c>
      <c r="Q669" s="157" t="s">
        <v>6171</v>
      </c>
      <c r="R669" s="157" t="s">
        <v>144</v>
      </c>
      <c r="W669" s="118">
        <v>756000</v>
      </c>
      <c r="X669" s="162" t="s">
        <v>6355</v>
      </c>
    </row>
    <row r="670" spans="1:24">
      <c r="A670" s="83">
        <v>475</v>
      </c>
      <c r="B670" s="83">
        <v>346</v>
      </c>
      <c r="C670" t="s">
        <v>7836</v>
      </c>
      <c r="D670" s="159">
        <f t="shared" si="20"/>
        <v>125</v>
      </c>
      <c r="E670">
        <v>3</v>
      </c>
      <c r="F670">
        <v>5</v>
      </c>
      <c r="G670" s="162" t="s">
        <v>6186</v>
      </c>
      <c r="H670" s="162" t="s">
        <v>6186</v>
      </c>
      <c r="I670" s="53" t="str">
        <f t="shared" si="21"/>
        <v>3. 5</v>
      </c>
      <c r="J670" s="157" t="s">
        <v>142</v>
      </c>
      <c r="K670" s="157" t="s">
        <v>141</v>
      </c>
      <c r="L670" s="83" t="s">
        <v>6172</v>
      </c>
      <c r="M670" s="165" t="s">
        <v>162</v>
      </c>
      <c r="O670" s="157" t="s">
        <v>138</v>
      </c>
      <c r="P670" s="157" t="s">
        <v>143</v>
      </c>
      <c r="Q670" s="157" t="s">
        <v>6171</v>
      </c>
      <c r="R670" s="157" t="s">
        <v>144</v>
      </c>
      <c r="W670" s="118">
        <v>337500</v>
      </c>
      <c r="X670" s="162" t="s">
        <v>6186</v>
      </c>
    </row>
    <row r="671" spans="1:24">
      <c r="A671" s="83">
        <v>475</v>
      </c>
      <c r="B671" s="83">
        <v>318</v>
      </c>
      <c r="C671" t="s">
        <v>6586</v>
      </c>
      <c r="D671" s="159">
        <f t="shared" si="20"/>
        <v>108</v>
      </c>
      <c r="E671">
        <v>2</v>
      </c>
      <c r="F671">
        <v>28</v>
      </c>
      <c r="G671" s="162" t="s">
        <v>6356</v>
      </c>
      <c r="H671" s="162" t="s">
        <v>6356</v>
      </c>
      <c r="I671" s="53" t="str">
        <f t="shared" si="21"/>
        <v>2. 28</v>
      </c>
      <c r="J671" s="157" t="s">
        <v>142</v>
      </c>
      <c r="K671" s="157" t="s">
        <v>141</v>
      </c>
      <c r="L671" s="83" t="s">
        <v>6172</v>
      </c>
      <c r="M671" s="165" t="s">
        <v>162</v>
      </c>
      <c r="O671" s="157" t="s">
        <v>138</v>
      </c>
      <c r="P671" s="157" t="s">
        <v>143</v>
      </c>
      <c r="Q671" s="157" t="s">
        <v>6171</v>
      </c>
      <c r="R671" s="157" t="s">
        <v>144</v>
      </c>
      <c r="W671" s="118">
        <v>283500</v>
      </c>
      <c r="X671" s="162" t="s">
        <v>6356</v>
      </c>
    </row>
    <row r="672" spans="1:24">
      <c r="A672" s="83">
        <v>475</v>
      </c>
      <c r="B672" s="83">
        <v>320</v>
      </c>
      <c r="C672" t="s">
        <v>6586</v>
      </c>
      <c r="D672" s="159">
        <f t="shared" si="20"/>
        <v>96</v>
      </c>
      <c r="E672">
        <v>2</v>
      </c>
      <c r="F672">
        <v>16</v>
      </c>
      <c r="G672" s="162" t="s">
        <v>6357</v>
      </c>
      <c r="H672" s="162" t="s">
        <v>6357</v>
      </c>
      <c r="I672" s="53" t="str">
        <f t="shared" si="21"/>
        <v>2. 16</v>
      </c>
      <c r="J672" s="157" t="s">
        <v>142</v>
      </c>
      <c r="K672" s="157" t="s">
        <v>141</v>
      </c>
      <c r="L672" s="83" t="s">
        <v>6172</v>
      </c>
      <c r="M672" s="165" t="s">
        <v>162</v>
      </c>
      <c r="O672" s="157" t="s">
        <v>138</v>
      </c>
      <c r="P672" s="157" t="s">
        <v>143</v>
      </c>
      <c r="Q672" s="157" t="s">
        <v>6171</v>
      </c>
      <c r="R672" s="157" t="s">
        <v>144</v>
      </c>
      <c r="W672" s="118">
        <v>256500</v>
      </c>
      <c r="X672" s="162" t="s">
        <v>6357</v>
      </c>
    </row>
    <row r="673" spans="1:24">
      <c r="A673" s="83">
        <v>476</v>
      </c>
      <c r="B673" s="83">
        <v>56</v>
      </c>
      <c r="C673" t="s">
        <v>7850</v>
      </c>
      <c r="D673" s="159">
        <f t="shared" si="20"/>
        <v>95</v>
      </c>
      <c r="E673">
        <v>2</v>
      </c>
      <c r="F673">
        <v>15</v>
      </c>
      <c r="G673" s="162" t="s">
        <v>6350</v>
      </c>
      <c r="H673" s="162" t="s">
        <v>6350</v>
      </c>
      <c r="I673" s="53" t="str">
        <f t="shared" si="21"/>
        <v>2. 15</v>
      </c>
      <c r="J673" s="157" t="s">
        <v>142</v>
      </c>
      <c r="K673" s="157" t="s">
        <v>141</v>
      </c>
      <c r="L673" s="83" t="s">
        <v>6172</v>
      </c>
      <c r="M673" s="165" t="s">
        <v>162</v>
      </c>
      <c r="O673" s="157" t="s">
        <v>138</v>
      </c>
      <c r="P673" s="157" t="s">
        <v>143</v>
      </c>
      <c r="Q673" s="157" t="s">
        <v>6171</v>
      </c>
      <c r="R673" s="157" t="s">
        <v>144</v>
      </c>
      <c r="W673" s="118">
        <v>256500</v>
      </c>
      <c r="X673" s="162" t="s">
        <v>6350</v>
      </c>
    </row>
    <row r="674" spans="1:24">
      <c r="A674" s="83">
        <v>476</v>
      </c>
      <c r="B674" s="83">
        <v>57</v>
      </c>
      <c r="C674" t="s">
        <v>7850</v>
      </c>
      <c r="D674" s="159">
        <f t="shared" si="20"/>
        <v>51</v>
      </c>
      <c r="E674">
        <v>1</v>
      </c>
      <c r="F674">
        <v>11</v>
      </c>
      <c r="G674" s="162" t="s">
        <v>6295</v>
      </c>
      <c r="H674" s="162" t="s">
        <v>6295</v>
      </c>
      <c r="I674" s="53" t="str">
        <f t="shared" si="21"/>
        <v>1. 11</v>
      </c>
      <c r="J674" s="157" t="s">
        <v>142</v>
      </c>
      <c r="K674" s="157" t="s">
        <v>141</v>
      </c>
      <c r="L674" s="83" t="s">
        <v>6172</v>
      </c>
      <c r="M674" s="165" t="s">
        <v>162</v>
      </c>
      <c r="O674" s="157" t="s">
        <v>138</v>
      </c>
      <c r="P674" s="157" t="s">
        <v>143</v>
      </c>
      <c r="Q674" s="157" t="s">
        <v>6171</v>
      </c>
      <c r="R674" s="157" t="s">
        <v>144</v>
      </c>
      <c r="W674" s="118">
        <v>135000</v>
      </c>
      <c r="X674" s="162" t="s">
        <v>6295</v>
      </c>
    </row>
    <row r="675" spans="1:24">
      <c r="A675" s="83">
        <v>476</v>
      </c>
      <c r="B675" s="83">
        <v>116</v>
      </c>
      <c r="C675" t="s">
        <v>7946</v>
      </c>
      <c r="D675" s="159">
        <f t="shared" si="20"/>
        <v>121</v>
      </c>
      <c r="E675">
        <v>3</v>
      </c>
      <c r="F675">
        <v>1</v>
      </c>
      <c r="G675" s="162" t="s">
        <v>6351</v>
      </c>
      <c r="H675" s="162" t="s">
        <v>6351</v>
      </c>
      <c r="I675" s="53" t="str">
        <f t="shared" si="21"/>
        <v>3. 1</v>
      </c>
      <c r="J675" s="157" t="s">
        <v>142</v>
      </c>
      <c r="K675" s="157" t="s">
        <v>141</v>
      </c>
      <c r="L675" s="83" t="s">
        <v>6172</v>
      </c>
      <c r="M675" s="165" t="s">
        <v>162</v>
      </c>
      <c r="O675" s="157" t="s">
        <v>138</v>
      </c>
      <c r="P675" s="157" t="s">
        <v>143</v>
      </c>
      <c r="Q675" s="157" t="s">
        <v>6171</v>
      </c>
      <c r="R675" s="157" t="s">
        <v>144</v>
      </c>
      <c r="W675" s="118">
        <v>324000</v>
      </c>
      <c r="X675" s="162" t="s">
        <v>6351</v>
      </c>
    </row>
    <row r="676" spans="1:24">
      <c r="A676" s="83">
        <v>476</v>
      </c>
      <c r="B676" s="83">
        <v>116</v>
      </c>
      <c r="C676" t="s">
        <v>7946</v>
      </c>
      <c r="D676" s="159">
        <f t="shared" si="20"/>
        <v>121</v>
      </c>
      <c r="E676">
        <v>3</v>
      </c>
      <c r="F676">
        <v>1</v>
      </c>
      <c r="G676" s="162" t="s">
        <v>6351</v>
      </c>
      <c r="H676" s="162" t="s">
        <v>6351</v>
      </c>
      <c r="I676" s="53" t="str">
        <f t="shared" si="21"/>
        <v>3. 1</v>
      </c>
      <c r="J676" s="157" t="s">
        <v>142</v>
      </c>
      <c r="K676" s="157" t="s">
        <v>141</v>
      </c>
      <c r="L676" s="83" t="s">
        <v>6172</v>
      </c>
      <c r="M676" s="165" t="s">
        <v>162</v>
      </c>
      <c r="O676" s="157" t="s">
        <v>138</v>
      </c>
      <c r="P676" s="157" t="s">
        <v>143</v>
      </c>
      <c r="Q676" s="157" t="s">
        <v>6171</v>
      </c>
      <c r="R676" s="157" t="s">
        <v>144</v>
      </c>
      <c r="W676" s="118">
        <v>324000</v>
      </c>
      <c r="X676" s="162" t="s">
        <v>6351</v>
      </c>
    </row>
    <row r="677" spans="1:24">
      <c r="A677" s="83">
        <v>476</v>
      </c>
      <c r="B677" s="83">
        <v>116</v>
      </c>
      <c r="C677" t="s">
        <v>7947</v>
      </c>
      <c r="D677" s="159">
        <f t="shared" si="20"/>
        <v>264</v>
      </c>
      <c r="E677">
        <v>6</v>
      </c>
      <c r="F677">
        <v>24</v>
      </c>
      <c r="G677" s="162" t="s">
        <v>6352</v>
      </c>
      <c r="H677" s="162" t="s">
        <v>6352</v>
      </c>
      <c r="I677" s="53" t="str">
        <f t="shared" si="21"/>
        <v>6. 24</v>
      </c>
      <c r="J677" s="157" t="s">
        <v>142</v>
      </c>
      <c r="K677" s="157" t="s">
        <v>141</v>
      </c>
      <c r="L677" s="83" t="s">
        <v>6172</v>
      </c>
      <c r="M677" s="165" t="s">
        <v>162</v>
      </c>
      <c r="O677" s="157" t="s">
        <v>138</v>
      </c>
      <c r="P677" s="157" t="s">
        <v>143</v>
      </c>
      <c r="Q677" s="157" t="s">
        <v>6171</v>
      </c>
      <c r="R677" s="157" t="s">
        <v>144</v>
      </c>
      <c r="W677" s="118">
        <v>702000</v>
      </c>
      <c r="X677" s="162" t="s">
        <v>6352</v>
      </c>
    </row>
    <row r="678" spans="1:24">
      <c r="A678" s="83">
        <v>476</v>
      </c>
      <c r="B678" s="83">
        <v>305</v>
      </c>
      <c r="C678" t="s">
        <v>7857</v>
      </c>
      <c r="D678" s="159">
        <f t="shared" si="20"/>
        <v>369</v>
      </c>
      <c r="E678">
        <v>9</v>
      </c>
      <c r="F678">
        <v>9</v>
      </c>
      <c r="G678" s="162" t="s">
        <v>6353</v>
      </c>
      <c r="H678" s="162" t="s">
        <v>6353</v>
      </c>
      <c r="I678" s="53" t="str">
        <f t="shared" si="21"/>
        <v>9. 9</v>
      </c>
      <c r="J678" s="157" t="s">
        <v>142</v>
      </c>
      <c r="K678" s="157" t="s">
        <v>141</v>
      </c>
      <c r="L678" s="83" t="s">
        <v>6172</v>
      </c>
      <c r="M678" s="165" t="s">
        <v>162</v>
      </c>
      <c r="O678" s="157" t="s">
        <v>138</v>
      </c>
      <c r="P678" s="157" t="s">
        <v>143</v>
      </c>
      <c r="Q678" s="157" t="s">
        <v>6171</v>
      </c>
      <c r="R678" s="157" t="s">
        <v>144</v>
      </c>
      <c r="W678" s="118">
        <v>985500</v>
      </c>
      <c r="X678" s="162" t="s">
        <v>6353</v>
      </c>
    </row>
    <row r="679" spans="1:24">
      <c r="A679" s="83">
        <v>476</v>
      </c>
      <c r="B679" s="83">
        <v>307</v>
      </c>
      <c r="C679" t="s">
        <v>7857</v>
      </c>
      <c r="D679" s="159">
        <f t="shared" si="20"/>
        <v>282</v>
      </c>
      <c r="E679">
        <v>7</v>
      </c>
      <c r="F679">
        <v>2</v>
      </c>
      <c r="G679" s="162" t="s">
        <v>6354</v>
      </c>
      <c r="H679" s="162" t="s">
        <v>6354</v>
      </c>
      <c r="I679" s="53" t="str">
        <f t="shared" si="21"/>
        <v>7. 2</v>
      </c>
      <c r="J679" s="157" t="s">
        <v>142</v>
      </c>
      <c r="K679" s="157" t="s">
        <v>141</v>
      </c>
      <c r="L679" s="83" t="s">
        <v>6172</v>
      </c>
      <c r="M679" s="165" t="s">
        <v>162</v>
      </c>
      <c r="O679" s="157" t="s">
        <v>138</v>
      </c>
      <c r="P679" s="157" t="s">
        <v>143</v>
      </c>
      <c r="Q679" s="157" t="s">
        <v>6171</v>
      </c>
      <c r="R679" s="157" t="s">
        <v>144</v>
      </c>
      <c r="W679" s="118">
        <v>756000</v>
      </c>
      <c r="X679" s="162" t="s">
        <v>6354</v>
      </c>
    </row>
    <row r="680" spans="1:24">
      <c r="A680" s="83">
        <v>476</v>
      </c>
      <c r="B680" s="83">
        <v>319</v>
      </c>
      <c r="C680" t="s">
        <v>7836</v>
      </c>
      <c r="D680" s="159">
        <f t="shared" si="20"/>
        <v>284</v>
      </c>
      <c r="E680">
        <v>7</v>
      </c>
      <c r="F680">
        <v>4</v>
      </c>
      <c r="G680" s="162" t="s">
        <v>6355</v>
      </c>
      <c r="H680" s="162" t="s">
        <v>6355</v>
      </c>
      <c r="I680" s="53" t="str">
        <f t="shared" si="21"/>
        <v>7. 4</v>
      </c>
      <c r="J680" s="157" t="s">
        <v>142</v>
      </c>
      <c r="K680" s="157" t="s">
        <v>141</v>
      </c>
      <c r="L680" s="83" t="s">
        <v>6172</v>
      </c>
      <c r="M680" s="165" t="s">
        <v>162</v>
      </c>
      <c r="O680" s="157" t="s">
        <v>138</v>
      </c>
      <c r="P680" s="157" t="s">
        <v>143</v>
      </c>
      <c r="Q680" s="157" t="s">
        <v>6171</v>
      </c>
      <c r="R680" s="157" t="s">
        <v>144</v>
      </c>
      <c r="W680" s="118">
        <v>756000</v>
      </c>
      <c r="X680" s="162" t="s">
        <v>6355</v>
      </c>
    </row>
    <row r="681" spans="1:24">
      <c r="A681" s="83">
        <v>476</v>
      </c>
      <c r="B681" s="83">
        <v>346</v>
      </c>
      <c r="C681" t="s">
        <v>7836</v>
      </c>
      <c r="D681" s="159">
        <f t="shared" si="20"/>
        <v>125</v>
      </c>
      <c r="E681">
        <v>3</v>
      </c>
      <c r="F681">
        <v>5</v>
      </c>
      <c r="G681" s="162" t="s">
        <v>6186</v>
      </c>
      <c r="H681" s="162" t="s">
        <v>6186</v>
      </c>
      <c r="I681" s="53" t="str">
        <f t="shared" si="21"/>
        <v>3. 5</v>
      </c>
      <c r="J681" s="157" t="s">
        <v>142</v>
      </c>
      <c r="K681" s="157" t="s">
        <v>141</v>
      </c>
      <c r="L681" s="83" t="s">
        <v>6172</v>
      </c>
      <c r="M681" s="165" t="s">
        <v>162</v>
      </c>
      <c r="O681" s="157" t="s">
        <v>138</v>
      </c>
      <c r="P681" s="157" t="s">
        <v>143</v>
      </c>
      <c r="Q681" s="157" t="s">
        <v>6171</v>
      </c>
      <c r="R681" s="157" t="s">
        <v>144</v>
      </c>
      <c r="W681" s="118">
        <v>337500</v>
      </c>
      <c r="X681" s="162" t="s">
        <v>6186</v>
      </c>
    </row>
    <row r="682" spans="1:24">
      <c r="A682" s="83">
        <v>476</v>
      </c>
      <c r="B682" s="83">
        <v>318</v>
      </c>
      <c r="C682" t="s">
        <v>6586</v>
      </c>
      <c r="D682" s="159">
        <f t="shared" si="20"/>
        <v>108</v>
      </c>
      <c r="E682">
        <v>2</v>
      </c>
      <c r="F682">
        <v>28</v>
      </c>
      <c r="G682" s="162" t="s">
        <v>6356</v>
      </c>
      <c r="H682" s="162" t="s">
        <v>6356</v>
      </c>
      <c r="I682" s="53" t="str">
        <f t="shared" si="21"/>
        <v>2. 28</v>
      </c>
      <c r="J682" s="157" t="s">
        <v>142</v>
      </c>
      <c r="K682" s="157" t="s">
        <v>141</v>
      </c>
      <c r="L682" s="83" t="s">
        <v>6172</v>
      </c>
      <c r="M682" s="165" t="s">
        <v>162</v>
      </c>
      <c r="O682" s="157" t="s">
        <v>138</v>
      </c>
      <c r="P682" s="157" t="s">
        <v>143</v>
      </c>
      <c r="Q682" s="157" t="s">
        <v>6171</v>
      </c>
      <c r="R682" s="157" t="s">
        <v>144</v>
      </c>
      <c r="W682" s="118">
        <v>283500</v>
      </c>
      <c r="X682" s="162" t="s">
        <v>6356</v>
      </c>
    </row>
    <row r="683" spans="1:24">
      <c r="A683" s="83">
        <v>476</v>
      </c>
      <c r="B683" s="83">
        <v>320</v>
      </c>
      <c r="C683" t="s">
        <v>6586</v>
      </c>
      <c r="D683" s="159">
        <f t="shared" si="20"/>
        <v>96</v>
      </c>
      <c r="E683">
        <v>2</v>
      </c>
      <c r="F683">
        <v>16</v>
      </c>
      <c r="G683" s="162" t="s">
        <v>6357</v>
      </c>
      <c r="H683" s="162" t="s">
        <v>6357</v>
      </c>
      <c r="I683" s="53" t="str">
        <f t="shared" si="21"/>
        <v>2. 16</v>
      </c>
      <c r="J683" s="157" t="s">
        <v>142</v>
      </c>
      <c r="K683" s="157" t="s">
        <v>141</v>
      </c>
      <c r="L683" s="83" t="s">
        <v>6172</v>
      </c>
      <c r="M683" s="165" t="s">
        <v>162</v>
      </c>
      <c r="O683" s="157" t="s">
        <v>138</v>
      </c>
      <c r="P683" s="157" t="s">
        <v>143</v>
      </c>
      <c r="Q683" s="157" t="s">
        <v>6171</v>
      </c>
      <c r="R683" s="157" t="s">
        <v>144</v>
      </c>
      <c r="W683" s="118">
        <v>256500</v>
      </c>
      <c r="X683" s="162" t="s">
        <v>6357</v>
      </c>
    </row>
    <row r="684" spans="1:24">
      <c r="A684" s="83">
        <v>479</v>
      </c>
      <c r="B684" s="83">
        <v>110</v>
      </c>
      <c r="C684" t="s">
        <v>7839</v>
      </c>
      <c r="D684" s="159">
        <f t="shared" si="20"/>
        <v>50</v>
      </c>
      <c r="E684">
        <v>1</v>
      </c>
      <c r="F684">
        <v>10</v>
      </c>
      <c r="G684" s="162" t="s">
        <v>6195</v>
      </c>
      <c r="H684" s="162" t="s">
        <v>6195</v>
      </c>
      <c r="I684" s="53" t="str">
        <f t="shared" si="21"/>
        <v>1. 10</v>
      </c>
      <c r="J684" s="157" t="s">
        <v>142</v>
      </c>
      <c r="K684" s="157" t="s">
        <v>141</v>
      </c>
      <c r="L684" s="83" t="s">
        <v>6172</v>
      </c>
      <c r="M684" s="165" t="s">
        <v>162</v>
      </c>
      <c r="O684" s="157" t="s">
        <v>138</v>
      </c>
      <c r="P684" s="157" t="s">
        <v>143</v>
      </c>
      <c r="Q684" s="157" t="s">
        <v>6171</v>
      </c>
      <c r="R684" s="157" t="s">
        <v>144</v>
      </c>
      <c r="W684" s="118">
        <v>675000</v>
      </c>
      <c r="X684" s="162" t="s">
        <v>6195</v>
      </c>
    </row>
    <row r="685" spans="1:24">
      <c r="A685" s="83">
        <v>479</v>
      </c>
      <c r="B685" s="83">
        <v>110</v>
      </c>
      <c r="C685" t="s">
        <v>7862</v>
      </c>
      <c r="D685" s="159">
        <f t="shared" si="20"/>
        <v>104</v>
      </c>
      <c r="E685">
        <v>2</v>
      </c>
      <c r="F685">
        <v>24</v>
      </c>
      <c r="G685" s="162" t="s">
        <v>6410</v>
      </c>
      <c r="H685" s="162" t="s">
        <v>6410</v>
      </c>
      <c r="I685" s="53" t="str">
        <f t="shared" si="21"/>
        <v>2. 24</v>
      </c>
      <c r="J685" s="157" t="s">
        <v>142</v>
      </c>
      <c r="K685" s="157" t="s">
        <v>141</v>
      </c>
      <c r="L685" s="83" t="s">
        <v>6172</v>
      </c>
      <c r="M685" s="165" t="s">
        <v>162</v>
      </c>
      <c r="O685" s="157" t="s">
        <v>138</v>
      </c>
      <c r="P685" s="157" t="s">
        <v>143</v>
      </c>
      <c r="Q685" s="157" t="s">
        <v>6171</v>
      </c>
      <c r="R685" s="157" t="s">
        <v>144</v>
      </c>
      <c r="W685" s="118">
        <v>1404000</v>
      </c>
      <c r="X685" s="162" t="s">
        <v>6410</v>
      </c>
    </row>
    <row r="686" spans="1:24">
      <c r="A686" s="83">
        <v>479</v>
      </c>
      <c r="B686" s="83">
        <v>87</v>
      </c>
      <c r="C686" t="s">
        <v>7964</v>
      </c>
      <c r="D686" s="159">
        <f t="shared" si="20"/>
        <v>33</v>
      </c>
      <c r="E686">
        <v>0</v>
      </c>
      <c r="F686">
        <v>33</v>
      </c>
      <c r="G686" s="162" t="s">
        <v>6387</v>
      </c>
      <c r="H686" s="162" t="s">
        <v>6387</v>
      </c>
      <c r="I686" s="53" t="str">
        <f t="shared" si="21"/>
        <v>0. 33</v>
      </c>
      <c r="J686" s="157" t="s">
        <v>142</v>
      </c>
      <c r="K686" s="157" t="s">
        <v>141</v>
      </c>
      <c r="L686" s="83" t="s">
        <v>6172</v>
      </c>
      <c r="M686" s="165" t="s">
        <v>162</v>
      </c>
      <c r="O686" s="157" t="s">
        <v>138</v>
      </c>
      <c r="P686" s="157" t="s">
        <v>143</v>
      </c>
      <c r="Q686" s="157" t="s">
        <v>6171</v>
      </c>
      <c r="R686" s="157" t="s">
        <v>144</v>
      </c>
      <c r="W686" s="118">
        <v>445500</v>
      </c>
      <c r="X686" s="162" t="s">
        <v>6387</v>
      </c>
    </row>
    <row r="687" spans="1:24">
      <c r="A687" s="83">
        <v>479</v>
      </c>
      <c r="B687" s="83">
        <v>87</v>
      </c>
      <c r="C687" t="s">
        <v>7964</v>
      </c>
      <c r="D687" s="159">
        <f t="shared" si="20"/>
        <v>49</v>
      </c>
      <c r="E687">
        <v>1</v>
      </c>
      <c r="F687">
        <v>9</v>
      </c>
      <c r="G687" s="162" t="s">
        <v>6393</v>
      </c>
      <c r="H687" s="162" t="s">
        <v>6393</v>
      </c>
      <c r="I687" s="53" t="str">
        <f t="shared" si="21"/>
        <v>1. 9</v>
      </c>
      <c r="J687" s="157" t="s">
        <v>142</v>
      </c>
      <c r="K687" s="157" t="s">
        <v>141</v>
      </c>
      <c r="L687" s="83" t="s">
        <v>6172</v>
      </c>
      <c r="M687" s="165" t="s">
        <v>162</v>
      </c>
      <c r="O687" s="157" t="s">
        <v>138</v>
      </c>
      <c r="P687" s="157" t="s">
        <v>143</v>
      </c>
      <c r="Q687" s="157" t="s">
        <v>6171</v>
      </c>
      <c r="R687" s="157" t="s">
        <v>144</v>
      </c>
      <c r="W687" s="118">
        <v>661500</v>
      </c>
      <c r="X687" s="162" t="s">
        <v>6393</v>
      </c>
    </row>
    <row r="688" spans="1:24">
      <c r="A688" s="83">
        <v>480</v>
      </c>
      <c r="B688" s="83">
        <v>489</v>
      </c>
      <c r="C688" t="s">
        <v>7847</v>
      </c>
      <c r="D688" s="159">
        <f t="shared" si="20"/>
        <v>2</v>
      </c>
      <c r="E688">
        <v>0</v>
      </c>
      <c r="F688">
        <v>2</v>
      </c>
      <c r="G688" s="162" t="s">
        <v>6284</v>
      </c>
      <c r="H688" s="162" t="s">
        <v>6284</v>
      </c>
      <c r="I688" s="53" t="str">
        <f t="shared" si="21"/>
        <v>0. 2</v>
      </c>
      <c r="J688" s="157" t="s">
        <v>142</v>
      </c>
      <c r="K688" s="157" t="s">
        <v>141</v>
      </c>
      <c r="L688" s="83" t="s">
        <v>6172</v>
      </c>
      <c r="M688" s="165" t="s">
        <v>162</v>
      </c>
      <c r="O688" s="157" t="s">
        <v>138</v>
      </c>
      <c r="P688" s="157" t="s">
        <v>143</v>
      </c>
      <c r="Q688" s="157" t="s">
        <v>6171</v>
      </c>
      <c r="R688" s="157" t="s">
        <v>144</v>
      </c>
      <c r="W688" s="118">
        <v>27000</v>
      </c>
      <c r="X688" s="162" t="s">
        <v>6284</v>
      </c>
    </row>
    <row r="689" spans="1:24">
      <c r="A689" s="83">
        <v>480</v>
      </c>
      <c r="B689" s="83">
        <v>616</v>
      </c>
      <c r="C689" t="s">
        <v>7987</v>
      </c>
      <c r="D689" s="159">
        <f t="shared" si="20"/>
        <v>133</v>
      </c>
      <c r="E689">
        <v>3</v>
      </c>
      <c r="F689">
        <v>13</v>
      </c>
      <c r="G689" s="162" t="s">
        <v>6368</v>
      </c>
      <c r="H689" s="162" t="s">
        <v>6368</v>
      </c>
      <c r="I689" s="53" t="str">
        <f t="shared" si="21"/>
        <v>3. 13</v>
      </c>
      <c r="J689" s="157" t="s">
        <v>142</v>
      </c>
      <c r="K689" s="157" t="s">
        <v>141</v>
      </c>
      <c r="L689" s="83" t="s">
        <v>6172</v>
      </c>
      <c r="M689" s="165" t="s">
        <v>162</v>
      </c>
      <c r="O689" s="157" t="s">
        <v>138</v>
      </c>
      <c r="P689" s="157" t="s">
        <v>143</v>
      </c>
      <c r="Q689" s="157" t="s">
        <v>6171</v>
      </c>
      <c r="R689" s="157" t="s">
        <v>144</v>
      </c>
      <c r="W689" s="118">
        <v>1795500</v>
      </c>
      <c r="X689" s="162" t="s">
        <v>6368</v>
      </c>
    </row>
    <row r="690" spans="1:24">
      <c r="A690" s="83">
        <v>480</v>
      </c>
      <c r="B690" s="83">
        <v>616</v>
      </c>
      <c r="C690" t="s">
        <v>7861</v>
      </c>
      <c r="D690" s="159">
        <f t="shared" si="20"/>
        <v>74</v>
      </c>
      <c r="E690">
        <v>1</v>
      </c>
      <c r="F690">
        <v>34</v>
      </c>
      <c r="G690" s="162" t="s">
        <v>6226</v>
      </c>
      <c r="H690" s="162" t="s">
        <v>6226</v>
      </c>
      <c r="I690" s="53" t="str">
        <f t="shared" si="21"/>
        <v>1. 34</v>
      </c>
      <c r="J690" s="157" t="s">
        <v>142</v>
      </c>
      <c r="K690" s="157" t="s">
        <v>141</v>
      </c>
      <c r="L690" s="83" t="s">
        <v>6172</v>
      </c>
      <c r="M690" s="165" t="s">
        <v>162</v>
      </c>
      <c r="O690" s="157" t="s">
        <v>138</v>
      </c>
      <c r="P690" s="157" t="s">
        <v>143</v>
      </c>
      <c r="Q690" s="157" t="s">
        <v>6171</v>
      </c>
      <c r="R690" s="157" t="s">
        <v>144</v>
      </c>
      <c r="W690" s="118">
        <v>999000</v>
      </c>
      <c r="X690" s="162" t="s">
        <v>6226</v>
      </c>
    </row>
    <row r="691" spans="1:24">
      <c r="A691" s="83">
        <v>480</v>
      </c>
      <c r="B691" s="83">
        <v>148</v>
      </c>
      <c r="C691" t="s">
        <v>7852</v>
      </c>
      <c r="D691" s="159">
        <f t="shared" si="20"/>
        <v>25</v>
      </c>
      <c r="E691">
        <v>0</v>
      </c>
      <c r="F691">
        <v>25</v>
      </c>
      <c r="G691" s="162" t="s">
        <v>6177</v>
      </c>
      <c r="H691" s="162" t="s">
        <v>6177</v>
      </c>
      <c r="I691" s="53" t="str">
        <f t="shared" si="21"/>
        <v>0. 25</v>
      </c>
      <c r="J691" s="157" t="s">
        <v>142</v>
      </c>
      <c r="K691" s="157" t="s">
        <v>141</v>
      </c>
      <c r="L691" s="83" t="s">
        <v>6172</v>
      </c>
      <c r="M691" s="165" t="s">
        <v>162</v>
      </c>
      <c r="O691" s="157" t="s">
        <v>138</v>
      </c>
      <c r="P691" s="157" t="s">
        <v>143</v>
      </c>
      <c r="Q691" s="157" t="s">
        <v>6171</v>
      </c>
      <c r="R691" s="157" t="s">
        <v>144</v>
      </c>
      <c r="W691" s="118">
        <v>337500</v>
      </c>
      <c r="X691" s="162" t="s">
        <v>6177</v>
      </c>
    </row>
    <row r="692" spans="1:24">
      <c r="A692" s="83">
        <v>480</v>
      </c>
      <c r="B692" s="83">
        <v>486</v>
      </c>
      <c r="C692" t="s">
        <v>7835</v>
      </c>
      <c r="D692" s="159">
        <f t="shared" si="20"/>
        <v>48</v>
      </c>
      <c r="E692">
        <v>1</v>
      </c>
      <c r="F692">
        <v>8</v>
      </c>
      <c r="G692" s="162" t="s">
        <v>6200</v>
      </c>
      <c r="H692" s="162" t="s">
        <v>6200</v>
      </c>
      <c r="I692" s="53" t="str">
        <f t="shared" si="21"/>
        <v>1. 8</v>
      </c>
      <c r="J692" s="157" t="s">
        <v>142</v>
      </c>
      <c r="K692" s="157" t="s">
        <v>141</v>
      </c>
      <c r="L692" s="83" t="s">
        <v>6172</v>
      </c>
      <c r="M692" s="165" t="s">
        <v>162</v>
      </c>
      <c r="O692" s="157" t="s">
        <v>138</v>
      </c>
      <c r="P692" s="157" t="s">
        <v>143</v>
      </c>
      <c r="Q692" s="157" t="s">
        <v>6171</v>
      </c>
      <c r="R692" s="157" t="s">
        <v>144</v>
      </c>
      <c r="W692" s="118">
        <v>648000</v>
      </c>
      <c r="X692" s="162" t="s">
        <v>6200</v>
      </c>
    </row>
    <row r="693" spans="1:24">
      <c r="A693" s="83">
        <v>480</v>
      </c>
      <c r="B693" s="83">
        <v>616</v>
      </c>
      <c r="C693" t="s">
        <v>7988</v>
      </c>
      <c r="D693" s="159">
        <f t="shared" si="20"/>
        <v>5</v>
      </c>
      <c r="E693">
        <v>0</v>
      </c>
      <c r="F693">
        <v>5</v>
      </c>
      <c r="G693" s="162" t="s">
        <v>6281</v>
      </c>
      <c r="H693" s="162" t="s">
        <v>6281</v>
      </c>
      <c r="I693" s="53" t="str">
        <f t="shared" si="21"/>
        <v>0. 5</v>
      </c>
      <c r="J693" s="157" t="s">
        <v>142</v>
      </c>
      <c r="K693" s="157" t="s">
        <v>141</v>
      </c>
      <c r="L693" s="83" t="s">
        <v>6172</v>
      </c>
      <c r="M693" s="165" t="s">
        <v>162</v>
      </c>
      <c r="O693" s="157" t="s">
        <v>138</v>
      </c>
      <c r="P693" s="157" t="s">
        <v>143</v>
      </c>
      <c r="Q693" s="157" t="s">
        <v>6171</v>
      </c>
      <c r="R693" s="157" t="s">
        <v>144</v>
      </c>
      <c r="W693" s="118">
        <v>67500</v>
      </c>
      <c r="X693" s="162" t="s">
        <v>6281</v>
      </c>
    </row>
    <row r="694" spans="1:24">
      <c r="A694" s="83">
        <v>480</v>
      </c>
      <c r="B694" s="83">
        <v>616</v>
      </c>
      <c r="C694" t="s">
        <v>7987</v>
      </c>
      <c r="D694" s="159">
        <f t="shared" si="20"/>
        <v>133</v>
      </c>
      <c r="E694">
        <v>3</v>
      </c>
      <c r="F694">
        <v>13</v>
      </c>
      <c r="G694" s="162" t="s">
        <v>6368</v>
      </c>
      <c r="H694" s="162" t="s">
        <v>6368</v>
      </c>
      <c r="I694" s="53" t="str">
        <f t="shared" si="21"/>
        <v>3. 13</v>
      </c>
      <c r="J694" s="157" t="s">
        <v>142</v>
      </c>
      <c r="K694" s="157" t="s">
        <v>141</v>
      </c>
      <c r="L694" s="83" t="s">
        <v>6172</v>
      </c>
      <c r="M694" s="165" t="s">
        <v>162</v>
      </c>
      <c r="O694" s="157" t="s">
        <v>138</v>
      </c>
      <c r="P694" s="157" t="s">
        <v>143</v>
      </c>
      <c r="Q694" s="157" t="s">
        <v>6171</v>
      </c>
      <c r="R694" s="157" t="s">
        <v>144</v>
      </c>
      <c r="W694" s="118">
        <v>1795500</v>
      </c>
      <c r="X694" s="162" t="s">
        <v>6368</v>
      </c>
    </row>
    <row r="695" spans="1:24">
      <c r="A695" s="83">
        <v>484</v>
      </c>
      <c r="B695" s="83">
        <v>101</v>
      </c>
      <c r="C695" t="s">
        <v>7989</v>
      </c>
      <c r="D695" s="159">
        <f t="shared" si="20"/>
        <v>80</v>
      </c>
      <c r="E695">
        <v>2</v>
      </c>
      <c r="F695">
        <v>0</v>
      </c>
      <c r="G695" s="162" t="s">
        <v>6228</v>
      </c>
      <c r="H695" s="162" t="s">
        <v>6228</v>
      </c>
      <c r="I695" s="53" t="str">
        <f t="shared" si="21"/>
        <v>2. 0</v>
      </c>
      <c r="J695" s="157" t="s">
        <v>142</v>
      </c>
      <c r="K695" s="157" t="s">
        <v>141</v>
      </c>
      <c r="L695" s="83" t="s">
        <v>6172</v>
      </c>
      <c r="M695" s="165" t="s">
        <v>6552</v>
      </c>
      <c r="O695" s="157" t="s">
        <v>138</v>
      </c>
      <c r="P695" s="157" t="s">
        <v>143</v>
      </c>
      <c r="Q695" s="157" t="s">
        <v>6171</v>
      </c>
      <c r="R695" s="157" t="s">
        <v>144</v>
      </c>
      <c r="W695" s="118">
        <v>1255500</v>
      </c>
      <c r="X695" s="162" t="s">
        <v>6228</v>
      </c>
    </row>
    <row r="696" spans="1:24">
      <c r="A696" s="83">
        <v>484</v>
      </c>
      <c r="B696" s="83">
        <v>97</v>
      </c>
      <c r="C696" t="s">
        <v>7990</v>
      </c>
      <c r="D696" s="159">
        <f t="shared" si="20"/>
        <v>47</v>
      </c>
      <c r="E696">
        <v>1</v>
      </c>
      <c r="F696">
        <v>7</v>
      </c>
      <c r="G696" s="162" t="s">
        <v>6406</v>
      </c>
      <c r="H696" s="162" t="s">
        <v>6406</v>
      </c>
      <c r="I696" s="53" t="str">
        <f t="shared" si="21"/>
        <v>1. 7</v>
      </c>
      <c r="J696" s="157" t="s">
        <v>142</v>
      </c>
      <c r="K696" s="157" t="s">
        <v>141</v>
      </c>
      <c r="L696" s="83" t="s">
        <v>6172</v>
      </c>
      <c r="M696" s="165" t="s">
        <v>6552</v>
      </c>
      <c r="O696" s="157" t="s">
        <v>138</v>
      </c>
      <c r="P696" s="157" t="s">
        <v>143</v>
      </c>
      <c r="Q696" s="157" t="s">
        <v>6171</v>
      </c>
      <c r="R696" s="157" t="s">
        <v>144</v>
      </c>
      <c r="W696" s="118">
        <v>0</v>
      </c>
      <c r="X696" s="162" t="s">
        <v>6406</v>
      </c>
    </row>
    <row r="697" spans="1:24">
      <c r="A697" s="83">
        <v>484</v>
      </c>
      <c r="B697" s="83">
        <v>102</v>
      </c>
      <c r="C697" t="s">
        <v>7857</v>
      </c>
      <c r="D697" s="159">
        <f t="shared" si="20"/>
        <v>93</v>
      </c>
      <c r="E697">
        <v>2</v>
      </c>
      <c r="F697">
        <v>13</v>
      </c>
      <c r="G697" s="162" t="s">
        <v>6269</v>
      </c>
      <c r="H697" s="162" t="s">
        <v>6269</v>
      </c>
      <c r="I697" s="53" t="str">
        <f t="shared" si="21"/>
        <v>2. 13</v>
      </c>
      <c r="J697" s="157" t="s">
        <v>142</v>
      </c>
      <c r="K697" s="157" t="s">
        <v>141</v>
      </c>
      <c r="L697" s="83" t="s">
        <v>6172</v>
      </c>
      <c r="M697" s="165" t="s">
        <v>6552</v>
      </c>
      <c r="O697" s="157" t="s">
        <v>138</v>
      </c>
      <c r="P697" s="157" t="s">
        <v>143</v>
      </c>
      <c r="Q697" s="157" t="s">
        <v>6171</v>
      </c>
      <c r="R697" s="157" t="s">
        <v>144</v>
      </c>
      <c r="W697" s="118">
        <v>0</v>
      </c>
      <c r="X697" s="162" t="s">
        <v>6269</v>
      </c>
    </row>
    <row r="698" spans="1:24">
      <c r="A698" s="83">
        <v>485</v>
      </c>
      <c r="B698" s="83">
        <v>183</v>
      </c>
      <c r="C698" t="s">
        <v>6648</v>
      </c>
      <c r="D698" s="159">
        <f t="shared" si="20"/>
        <v>193</v>
      </c>
      <c r="E698">
        <v>4</v>
      </c>
      <c r="F698">
        <v>33</v>
      </c>
      <c r="G698" s="162" t="s">
        <v>6417</v>
      </c>
      <c r="H698" s="162" t="s">
        <v>6417</v>
      </c>
      <c r="I698" s="53" t="str">
        <f t="shared" si="21"/>
        <v>4. 33</v>
      </c>
      <c r="J698" s="157" t="s">
        <v>142</v>
      </c>
      <c r="K698" s="157" t="s">
        <v>141</v>
      </c>
      <c r="L698" s="83" t="s">
        <v>6172</v>
      </c>
      <c r="M698" s="165" t="s">
        <v>162</v>
      </c>
      <c r="O698" s="157" t="s">
        <v>138</v>
      </c>
      <c r="P698" s="157" t="s">
        <v>143</v>
      </c>
      <c r="Q698" s="157" t="s">
        <v>6171</v>
      </c>
      <c r="R698" s="157" t="s">
        <v>144</v>
      </c>
      <c r="W698" s="118">
        <v>2605500</v>
      </c>
      <c r="X698" s="162" t="s">
        <v>6417</v>
      </c>
    </row>
    <row r="699" spans="1:24">
      <c r="A699" s="83">
        <v>485</v>
      </c>
      <c r="B699" s="83">
        <v>183</v>
      </c>
      <c r="C699" t="s">
        <v>6579</v>
      </c>
      <c r="D699" s="159">
        <f t="shared" si="20"/>
        <v>135</v>
      </c>
      <c r="E699">
        <v>3</v>
      </c>
      <c r="F699">
        <v>15</v>
      </c>
      <c r="G699" s="162" t="s">
        <v>6271</v>
      </c>
      <c r="H699" s="162" t="s">
        <v>6271</v>
      </c>
      <c r="I699" s="53" t="str">
        <f t="shared" si="21"/>
        <v>3. 15</v>
      </c>
      <c r="J699" s="157" t="s">
        <v>142</v>
      </c>
      <c r="K699" s="157" t="s">
        <v>141</v>
      </c>
      <c r="L699" s="83" t="s">
        <v>6172</v>
      </c>
      <c r="M699" s="165" t="s">
        <v>162</v>
      </c>
      <c r="O699" s="157" t="s">
        <v>138</v>
      </c>
      <c r="P699" s="157" t="s">
        <v>143</v>
      </c>
      <c r="Q699" s="157" t="s">
        <v>6171</v>
      </c>
      <c r="R699" s="157" t="s">
        <v>144</v>
      </c>
      <c r="W699" s="118">
        <v>1822500</v>
      </c>
      <c r="X699" s="162" t="s">
        <v>6271</v>
      </c>
    </row>
    <row r="700" spans="1:24">
      <c r="A700" s="83">
        <v>485</v>
      </c>
      <c r="B700" s="83">
        <v>183</v>
      </c>
      <c r="C700" t="s">
        <v>7857</v>
      </c>
      <c r="D700" s="159">
        <f t="shared" si="20"/>
        <v>60</v>
      </c>
      <c r="E700">
        <v>1</v>
      </c>
      <c r="F700">
        <v>20</v>
      </c>
      <c r="G700" s="162" t="s">
        <v>6197</v>
      </c>
      <c r="H700" s="162" t="s">
        <v>6197</v>
      </c>
      <c r="I700" s="53" t="str">
        <f t="shared" si="21"/>
        <v>1. 20</v>
      </c>
      <c r="J700" s="157" t="s">
        <v>142</v>
      </c>
      <c r="K700" s="157" t="s">
        <v>141</v>
      </c>
      <c r="L700" s="83" t="s">
        <v>6172</v>
      </c>
      <c r="M700" s="165" t="s">
        <v>162</v>
      </c>
      <c r="O700" s="157" t="s">
        <v>138</v>
      </c>
      <c r="P700" s="157" t="s">
        <v>143</v>
      </c>
      <c r="Q700" s="157" t="s">
        <v>6171</v>
      </c>
      <c r="R700" s="157" t="s">
        <v>144</v>
      </c>
      <c r="W700" s="118">
        <v>810000</v>
      </c>
      <c r="X700" s="162" t="s">
        <v>6197</v>
      </c>
    </row>
    <row r="701" spans="1:24">
      <c r="A701" s="83">
        <v>486</v>
      </c>
      <c r="B701" s="83">
        <v>109</v>
      </c>
      <c r="C701" t="s">
        <v>6579</v>
      </c>
      <c r="D701" s="159">
        <f t="shared" si="20"/>
        <v>65</v>
      </c>
      <c r="E701">
        <v>1</v>
      </c>
      <c r="F701">
        <v>25</v>
      </c>
      <c r="G701" s="162" t="s">
        <v>6349</v>
      </c>
      <c r="H701" s="162" t="s">
        <v>6349</v>
      </c>
      <c r="I701" s="53" t="str">
        <f t="shared" si="21"/>
        <v>1. 25</v>
      </c>
      <c r="J701" s="157" t="s">
        <v>142</v>
      </c>
      <c r="K701" s="157" t="s">
        <v>141</v>
      </c>
      <c r="L701" s="83" t="s">
        <v>6172</v>
      </c>
      <c r="M701" s="165" t="s">
        <v>162</v>
      </c>
      <c r="O701" s="157" t="s">
        <v>138</v>
      </c>
      <c r="P701" s="157" t="s">
        <v>143</v>
      </c>
      <c r="Q701" s="157" t="s">
        <v>6171</v>
      </c>
      <c r="R701" s="157" t="s">
        <v>144</v>
      </c>
      <c r="W701" s="118">
        <v>877500</v>
      </c>
      <c r="X701" s="162" t="s">
        <v>6349</v>
      </c>
    </row>
    <row r="702" spans="1:24">
      <c r="A702" s="83">
        <v>486</v>
      </c>
      <c r="B702" s="83">
        <v>86</v>
      </c>
      <c r="C702" t="s">
        <v>7850</v>
      </c>
      <c r="D702" s="159">
        <f t="shared" si="20"/>
        <v>105</v>
      </c>
      <c r="E702">
        <v>2</v>
      </c>
      <c r="F702">
        <v>25</v>
      </c>
      <c r="G702" s="162" t="s">
        <v>6183</v>
      </c>
      <c r="H702" s="162" t="s">
        <v>6183</v>
      </c>
      <c r="I702" s="53" t="str">
        <f t="shared" si="21"/>
        <v>2. 25</v>
      </c>
      <c r="J702" s="157" t="s">
        <v>142</v>
      </c>
      <c r="K702" s="157" t="s">
        <v>141</v>
      </c>
      <c r="L702" s="83" t="s">
        <v>6172</v>
      </c>
      <c r="M702" s="165" t="s">
        <v>162</v>
      </c>
      <c r="O702" s="157" t="s">
        <v>138</v>
      </c>
      <c r="P702" s="157" t="s">
        <v>143</v>
      </c>
      <c r="Q702" s="157" t="s">
        <v>6171</v>
      </c>
      <c r="R702" s="157" t="s">
        <v>144</v>
      </c>
      <c r="W702" s="118">
        <v>1417500</v>
      </c>
      <c r="X702" s="162" t="s">
        <v>6183</v>
      </c>
    </row>
    <row r="703" spans="1:24">
      <c r="A703" s="83">
        <v>487</v>
      </c>
      <c r="B703" s="83">
        <v>142</v>
      </c>
      <c r="C703" t="s">
        <v>7991</v>
      </c>
      <c r="D703" s="159">
        <f t="shared" si="20"/>
        <v>75</v>
      </c>
      <c r="E703">
        <v>1</v>
      </c>
      <c r="F703">
        <v>35</v>
      </c>
      <c r="G703" s="162" t="s">
        <v>6249</v>
      </c>
      <c r="H703" s="162" t="s">
        <v>6249</v>
      </c>
      <c r="I703" s="53" t="str">
        <f t="shared" si="21"/>
        <v>1. 35</v>
      </c>
      <c r="J703" s="157" t="s">
        <v>142</v>
      </c>
      <c r="K703" s="157" t="s">
        <v>141</v>
      </c>
      <c r="L703" s="83" t="s">
        <v>6172</v>
      </c>
      <c r="M703" s="165" t="s">
        <v>162</v>
      </c>
      <c r="O703" s="157" t="s">
        <v>138</v>
      </c>
      <c r="P703" s="157" t="s">
        <v>143</v>
      </c>
      <c r="Q703" s="157" t="s">
        <v>6171</v>
      </c>
      <c r="R703" s="157" t="s">
        <v>144</v>
      </c>
      <c r="W703" s="118">
        <v>1012500</v>
      </c>
      <c r="X703" s="162" t="s">
        <v>6249</v>
      </c>
    </row>
    <row r="704" spans="1:24">
      <c r="A704" s="83">
        <v>487</v>
      </c>
      <c r="B704" s="83">
        <v>140</v>
      </c>
      <c r="C704" t="s">
        <v>7992</v>
      </c>
      <c r="D704" s="159">
        <f t="shared" si="20"/>
        <v>39</v>
      </c>
      <c r="E704">
        <v>0</v>
      </c>
      <c r="F704">
        <v>39</v>
      </c>
      <c r="G704" s="162" t="s">
        <v>6230</v>
      </c>
      <c r="H704" s="162" t="s">
        <v>6230</v>
      </c>
      <c r="I704" s="53" t="str">
        <f t="shared" si="21"/>
        <v>0. 39</v>
      </c>
      <c r="J704" s="157" t="s">
        <v>142</v>
      </c>
      <c r="K704" s="157" t="s">
        <v>141</v>
      </c>
      <c r="L704" s="83" t="s">
        <v>6172</v>
      </c>
      <c r="M704" s="165" t="s">
        <v>162</v>
      </c>
      <c r="O704" s="157" t="s">
        <v>138</v>
      </c>
      <c r="P704" s="157" t="s">
        <v>143</v>
      </c>
      <c r="Q704" s="157" t="s">
        <v>6171</v>
      </c>
      <c r="R704" s="157" t="s">
        <v>144</v>
      </c>
      <c r="W704" s="118">
        <v>526500</v>
      </c>
      <c r="X704" s="162" t="s">
        <v>6230</v>
      </c>
    </row>
    <row r="705" spans="1:24">
      <c r="A705" s="83">
        <v>487</v>
      </c>
      <c r="B705" s="83">
        <v>144</v>
      </c>
      <c r="C705" t="s">
        <v>7955</v>
      </c>
      <c r="D705" s="159">
        <f t="shared" si="20"/>
        <v>31</v>
      </c>
      <c r="E705">
        <v>0</v>
      </c>
      <c r="F705">
        <v>31</v>
      </c>
      <c r="G705" s="162" t="s">
        <v>6214</v>
      </c>
      <c r="H705" s="162" t="s">
        <v>6214</v>
      </c>
      <c r="I705" s="53" t="str">
        <f t="shared" si="21"/>
        <v>0. 31</v>
      </c>
      <c r="J705" s="157" t="s">
        <v>142</v>
      </c>
      <c r="K705" s="157" t="s">
        <v>141</v>
      </c>
      <c r="L705" s="83" t="s">
        <v>6172</v>
      </c>
      <c r="M705" s="165" t="s">
        <v>162</v>
      </c>
      <c r="O705" s="157" t="s">
        <v>138</v>
      </c>
      <c r="P705" s="157" t="s">
        <v>143</v>
      </c>
      <c r="Q705" s="157" t="s">
        <v>6171</v>
      </c>
      <c r="R705" s="157" t="s">
        <v>144</v>
      </c>
      <c r="W705" s="118">
        <v>418500</v>
      </c>
      <c r="X705" s="162" t="s">
        <v>6214</v>
      </c>
    </row>
    <row r="706" spans="1:24">
      <c r="A706" s="83">
        <v>487</v>
      </c>
      <c r="B706" s="83">
        <v>142</v>
      </c>
      <c r="C706" t="s">
        <v>7993</v>
      </c>
      <c r="D706" s="159">
        <f t="shared" si="20"/>
        <v>40</v>
      </c>
      <c r="E706">
        <v>1</v>
      </c>
      <c r="F706">
        <v>0</v>
      </c>
      <c r="G706" s="162" t="s">
        <v>6242</v>
      </c>
      <c r="H706" s="162" t="s">
        <v>6242</v>
      </c>
      <c r="I706" s="53" t="str">
        <f t="shared" si="21"/>
        <v>1. 0</v>
      </c>
      <c r="J706" s="157" t="s">
        <v>142</v>
      </c>
      <c r="K706" s="157" t="s">
        <v>141</v>
      </c>
      <c r="L706" s="83" t="s">
        <v>6172</v>
      </c>
      <c r="M706" s="165" t="s">
        <v>162</v>
      </c>
      <c r="O706" s="157" t="s">
        <v>138</v>
      </c>
      <c r="P706" s="157" t="s">
        <v>143</v>
      </c>
      <c r="Q706" s="157" t="s">
        <v>6171</v>
      </c>
      <c r="R706" s="157" t="s">
        <v>144</v>
      </c>
      <c r="W706" s="118">
        <v>540000</v>
      </c>
      <c r="X706" s="162" t="s">
        <v>6242</v>
      </c>
    </row>
    <row r="707" spans="1:24">
      <c r="A707" s="83">
        <v>487</v>
      </c>
      <c r="B707" s="83">
        <v>140</v>
      </c>
      <c r="C707" t="s">
        <v>7992</v>
      </c>
      <c r="D707" s="159">
        <f t="shared" ref="D707:D770" si="22">E707*40+F707</f>
        <v>45</v>
      </c>
      <c r="E707">
        <v>1</v>
      </c>
      <c r="F707">
        <v>5</v>
      </c>
      <c r="G707" s="162" t="s">
        <v>6256</v>
      </c>
      <c r="H707" s="162" t="s">
        <v>6256</v>
      </c>
      <c r="I707" s="53" t="str">
        <f t="shared" ref="I707:I770" si="23">H707</f>
        <v>1. 5</v>
      </c>
      <c r="J707" s="157" t="s">
        <v>142</v>
      </c>
      <c r="K707" s="157" t="s">
        <v>141</v>
      </c>
      <c r="L707" s="83" t="s">
        <v>6172</v>
      </c>
      <c r="M707" s="165" t="s">
        <v>162</v>
      </c>
      <c r="O707" s="157" t="s">
        <v>138</v>
      </c>
      <c r="P707" s="157" t="s">
        <v>143</v>
      </c>
      <c r="Q707" s="157" t="s">
        <v>6171</v>
      </c>
      <c r="R707" s="157" t="s">
        <v>144</v>
      </c>
      <c r="W707" s="118">
        <v>607500</v>
      </c>
      <c r="X707" s="162" t="s">
        <v>6256</v>
      </c>
    </row>
    <row r="708" spans="1:24">
      <c r="A708" s="83">
        <v>489</v>
      </c>
      <c r="B708" s="83">
        <v>529</v>
      </c>
      <c r="C708" t="s">
        <v>6579</v>
      </c>
      <c r="D708" s="159">
        <f t="shared" si="22"/>
        <v>126</v>
      </c>
      <c r="E708">
        <v>3</v>
      </c>
      <c r="F708">
        <v>6</v>
      </c>
      <c r="G708" s="162" t="s">
        <v>6213</v>
      </c>
      <c r="H708" s="162" t="s">
        <v>6213</v>
      </c>
      <c r="I708" s="53" t="str">
        <f t="shared" si="23"/>
        <v>3. 6</v>
      </c>
      <c r="J708" s="157" t="s">
        <v>142</v>
      </c>
      <c r="K708" s="157" t="s">
        <v>141</v>
      </c>
      <c r="L708" s="83" t="s">
        <v>6172</v>
      </c>
      <c r="M708" s="165" t="s">
        <v>162</v>
      </c>
      <c r="O708" s="157" t="s">
        <v>138</v>
      </c>
      <c r="P708" s="157" t="s">
        <v>143</v>
      </c>
      <c r="Q708" s="157" t="s">
        <v>6171</v>
      </c>
      <c r="R708" s="157" t="s">
        <v>144</v>
      </c>
      <c r="W708" s="118">
        <v>1701000</v>
      </c>
      <c r="X708" s="162" t="s">
        <v>6213</v>
      </c>
    </row>
    <row r="709" spans="1:24">
      <c r="A709" s="83">
        <v>489</v>
      </c>
      <c r="B709" s="83">
        <v>528</v>
      </c>
      <c r="C709" t="s">
        <v>6579</v>
      </c>
      <c r="D709" s="159">
        <f t="shared" si="22"/>
        <v>53</v>
      </c>
      <c r="E709">
        <v>1</v>
      </c>
      <c r="F709">
        <v>13</v>
      </c>
      <c r="G709" s="162" t="s">
        <v>6309</v>
      </c>
      <c r="H709" s="162" t="s">
        <v>6309</v>
      </c>
      <c r="I709" s="53" t="str">
        <f t="shared" si="23"/>
        <v>1. 13</v>
      </c>
      <c r="J709" s="157" t="s">
        <v>142</v>
      </c>
      <c r="K709" s="157" t="s">
        <v>141</v>
      </c>
      <c r="L709" s="83" t="s">
        <v>6172</v>
      </c>
      <c r="M709" s="165" t="s">
        <v>162</v>
      </c>
      <c r="O709" s="157" t="s">
        <v>138</v>
      </c>
      <c r="P709" s="157" t="s">
        <v>143</v>
      </c>
      <c r="Q709" s="157" t="s">
        <v>6171</v>
      </c>
      <c r="R709" s="157" t="s">
        <v>144</v>
      </c>
      <c r="W709" s="118">
        <v>715500</v>
      </c>
      <c r="X709" s="162" t="s">
        <v>6309</v>
      </c>
    </row>
    <row r="710" spans="1:24">
      <c r="A710" s="83">
        <v>489</v>
      </c>
      <c r="B710" s="83">
        <v>529</v>
      </c>
      <c r="C710" t="s">
        <v>6579</v>
      </c>
      <c r="D710" s="159">
        <f t="shared" si="22"/>
        <v>126</v>
      </c>
      <c r="E710">
        <v>3</v>
      </c>
      <c r="F710">
        <v>6</v>
      </c>
      <c r="G710" s="162" t="s">
        <v>6213</v>
      </c>
      <c r="H710" s="162" t="s">
        <v>6213</v>
      </c>
      <c r="I710" s="53" t="str">
        <f t="shared" si="23"/>
        <v>3. 6</v>
      </c>
      <c r="J710" s="157" t="s">
        <v>142</v>
      </c>
      <c r="K710" s="157" t="s">
        <v>141</v>
      </c>
      <c r="L710" s="83" t="s">
        <v>6172</v>
      </c>
      <c r="M710" s="165" t="s">
        <v>162</v>
      </c>
      <c r="O710" s="157" t="s">
        <v>138</v>
      </c>
      <c r="P710" s="157" t="s">
        <v>143</v>
      </c>
      <c r="Q710" s="157" t="s">
        <v>6171</v>
      </c>
      <c r="R710" s="157" t="s">
        <v>144</v>
      </c>
      <c r="W710" s="118">
        <v>1701000</v>
      </c>
      <c r="X710" s="162" t="s">
        <v>6213</v>
      </c>
    </row>
    <row r="711" spans="1:24">
      <c r="A711" s="83">
        <v>489</v>
      </c>
      <c r="B711" s="83">
        <v>616</v>
      </c>
      <c r="C711" t="s">
        <v>7843</v>
      </c>
      <c r="D711" s="159">
        <f t="shared" si="22"/>
        <v>88</v>
      </c>
      <c r="E711">
        <v>2</v>
      </c>
      <c r="F711">
        <v>8</v>
      </c>
      <c r="G711" s="162" t="s">
        <v>6359</v>
      </c>
      <c r="H711" s="162" t="s">
        <v>6359</v>
      </c>
      <c r="I711" s="53" t="str">
        <f t="shared" si="23"/>
        <v>2. 8</v>
      </c>
      <c r="J711" s="157" t="s">
        <v>142</v>
      </c>
      <c r="K711" s="157" t="s">
        <v>141</v>
      </c>
      <c r="L711" s="83" t="s">
        <v>6172</v>
      </c>
      <c r="M711" s="165" t="s">
        <v>162</v>
      </c>
      <c r="O711" s="157" t="s">
        <v>138</v>
      </c>
      <c r="P711" s="157" t="s">
        <v>143</v>
      </c>
      <c r="Q711" s="157" t="s">
        <v>6171</v>
      </c>
      <c r="R711" s="157" t="s">
        <v>144</v>
      </c>
      <c r="W711" s="118">
        <v>1188000</v>
      </c>
      <c r="X711" s="162" t="s">
        <v>6359</v>
      </c>
    </row>
    <row r="712" spans="1:24">
      <c r="A712" s="83">
        <v>489</v>
      </c>
      <c r="B712" s="83">
        <v>528</v>
      </c>
      <c r="C712" t="s">
        <v>6648</v>
      </c>
      <c r="D712" s="159">
        <f t="shared" si="22"/>
        <v>67</v>
      </c>
      <c r="E712">
        <v>1</v>
      </c>
      <c r="F712">
        <v>27</v>
      </c>
      <c r="G712" s="162" t="s">
        <v>6262</v>
      </c>
      <c r="H712" s="162" t="s">
        <v>6262</v>
      </c>
      <c r="I712" s="53" t="str">
        <f t="shared" si="23"/>
        <v>1. 27</v>
      </c>
      <c r="J712" s="157" t="s">
        <v>142</v>
      </c>
      <c r="K712" s="157" t="s">
        <v>141</v>
      </c>
      <c r="L712" s="83" t="s">
        <v>6172</v>
      </c>
      <c r="M712" s="165" t="s">
        <v>162</v>
      </c>
      <c r="O712" s="157" t="s">
        <v>138</v>
      </c>
      <c r="P712" s="157" t="s">
        <v>143</v>
      </c>
      <c r="Q712" s="157" t="s">
        <v>6171</v>
      </c>
      <c r="R712" s="157" t="s">
        <v>144</v>
      </c>
      <c r="W712" s="118">
        <v>904500</v>
      </c>
      <c r="X712" s="162" t="s">
        <v>6262</v>
      </c>
    </row>
    <row r="713" spans="1:24">
      <c r="A713" s="83">
        <v>492</v>
      </c>
      <c r="B713" s="83">
        <v>180</v>
      </c>
      <c r="C713" t="s">
        <v>7835</v>
      </c>
      <c r="D713" s="159">
        <f t="shared" si="22"/>
        <v>144</v>
      </c>
      <c r="E713">
        <v>3</v>
      </c>
      <c r="F713">
        <v>24</v>
      </c>
      <c r="G713" s="162" t="s">
        <v>6418</v>
      </c>
      <c r="H713" s="162" t="s">
        <v>6418</v>
      </c>
      <c r="I713" s="53" t="str">
        <f t="shared" si="23"/>
        <v>3. 24</v>
      </c>
      <c r="J713" s="157" t="s">
        <v>142</v>
      </c>
      <c r="K713" s="157" t="s">
        <v>141</v>
      </c>
      <c r="L713" s="83" t="s">
        <v>6172</v>
      </c>
      <c r="M713" s="165" t="s">
        <v>162</v>
      </c>
      <c r="O713" s="157" t="s">
        <v>138</v>
      </c>
      <c r="P713" s="157" t="s">
        <v>143</v>
      </c>
      <c r="Q713" s="157" t="s">
        <v>6171</v>
      </c>
      <c r="R713" s="157" t="s">
        <v>144</v>
      </c>
      <c r="W713" s="118">
        <v>972000</v>
      </c>
      <c r="X713" s="162" t="s">
        <v>6418</v>
      </c>
    </row>
    <row r="714" spans="1:24">
      <c r="A714" s="83">
        <v>495</v>
      </c>
      <c r="B714" s="83">
        <v>465</v>
      </c>
      <c r="C714" t="s">
        <v>7905</v>
      </c>
      <c r="D714" s="159">
        <f t="shared" si="22"/>
        <v>82</v>
      </c>
      <c r="E714">
        <v>2</v>
      </c>
      <c r="F714">
        <v>2</v>
      </c>
      <c r="G714" s="162" t="s">
        <v>6338</v>
      </c>
      <c r="H714" s="162" t="s">
        <v>6338</v>
      </c>
      <c r="I714" s="53" t="str">
        <f t="shared" si="23"/>
        <v>2. 2</v>
      </c>
      <c r="J714" s="157" t="s">
        <v>142</v>
      </c>
      <c r="K714" s="157" t="s">
        <v>141</v>
      </c>
      <c r="L714" s="83" t="s">
        <v>6172</v>
      </c>
      <c r="M714" s="165" t="s">
        <v>162</v>
      </c>
      <c r="O714" s="157" t="s">
        <v>138</v>
      </c>
      <c r="P714" s="157" t="s">
        <v>143</v>
      </c>
      <c r="Q714" s="157" t="s">
        <v>6171</v>
      </c>
      <c r="R714" s="157" t="s">
        <v>144</v>
      </c>
      <c r="W714" s="118">
        <v>1107000</v>
      </c>
      <c r="X714" s="162" t="s">
        <v>6338</v>
      </c>
    </row>
    <row r="715" spans="1:24">
      <c r="A715" s="83">
        <v>495</v>
      </c>
      <c r="B715" s="83">
        <v>466</v>
      </c>
      <c r="C715" t="s">
        <v>7905</v>
      </c>
      <c r="D715" s="159">
        <f t="shared" si="22"/>
        <v>82</v>
      </c>
      <c r="E715">
        <v>2</v>
      </c>
      <c r="F715">
        <v>2</v>
      </c>
      <c r="G715" s="162" t="s">
        <v>6338</v>
      </c>
      <c r="H715" s="162" t="s">
        <v>6338</v>
      </c>
      <c r="I715" s="53" t="str">
        <f t="shared" si="23"/>
        <v>2. 2</v>
      </c>
      <c r="J715" s="157" t="s">
        <v>142</v>
      </c>
      <c r="K715" s="157" t="s">
        <v>141</v>
      </c>
      <c r="L715" s="83" t="s">
        <v>6172</v>
      </c>
      <c r="M715" s="165" t="s">
        <v>162</v>
      </c>
      <c r="O715" s="157" t="s">
        <v>138</v>
      </c>
      <c r="P715" s="157" t="s">
        <v>143</v>
      </c>
      <c r="Q715" s="157" t="s">
        <v>6171</v>
      </c>
      <c r="R715" s="157" t="s">
        <v>144</v>
      </c>
      <c r="W715" s="118">
        <v>1107000</v>
      </c>
      <c r="X715" s="162" t="s">
        <v>6338</v>
      </c>
    </row>
    <row r="716" spans="1:24">
      <c r="A716" s="83">
        <v>495</v>
      </c>
      <c r="B716" s="83">
        <v>99</v>
      </c>
      <c r="C716" t="s">
        <v>6579</v>
      </c>
      <c r="D716" s="159">
        <f t="shared" si="22"/>
        <v>80</v>
      </c>
      <c r="E716">
        <v>2</v>
      </c>
      <c r="F716">
        <v>0</v>
      </c>
      <c r="G716" s="162" t="s">
        <v>6228</v>
      </c>
      <c r="H716" s="162" t="s">
        <v>6228</v>
      </c>
      <c r="I716" s="53" t="str">
        <f t="shared" si="23"/>
        <v>2. 0</v>
      </c>
      <c r="J716" s="157" t="s">
        <v>142</v>
      </c>
      <c r="K716" s="157" t="s">
        <v>141</v>
      </c>
      <c r="L716" s="83" t="s">
        <v>6172</v>
      </c>
      <c r="M716" s="165" t="s">
        <v>162</v>
      </c>
      <c r="O716" s="157" t="s">
        <v>138</v>
      </c>
      <c r="P716" s="157" t="s">
        <v>143</v>
      </c>
      <c r="Q716" s="157" t="s">
        <v>6171</v>
      </c>
      <c r="R716" s="157" t="s">
        <v>144</v>
      </c>
      <c r="W716" s="118">
        <v>1080000</v>
      </c>
      <c r="X716" s="162" t="s">
        <v>6228</v>
      </c>
    </row>
    <row r="717" spans="1:24">
      <c r="A717" s="83">
        <v>496</v>
      </c>
      <c r="B717" s="83">
        <v>61</v>
      </c>
      <c r="C717" t="s">
        <v>7836</v>
      </c>
      <c r="D717" s="159">
        <f t="shared" si="22"/>
        <v>104</v>
      </c>
      <c r="E717">
        <v>2</v>
      </c>
      <c r="F717">
        <v>24</v>
      </c>
      <c r="G717" s="162" t="s">
        <v>6410</v>
      </c>
      <c r="H717" s="162" t="s">
        <v>6410</v>
      </c>
      <c r="I717" s="53" t="str">
        <f t="shared" si="23"/>
        <v>2. 24</v>
      </c>
      <c r="J717" s="157" t="s">
        <v>142</v>
      </c>
      <c r="K717" s="157" t="s">
        <v>141</v>
      </c>
      <c r="L717" s="83" t="s">
        <v>6172</v>
      </c>
      <c r="M717" s="165" t="s">
        <v>6542</v>
      </c>
      <c r="O717" s="157" t="s">
        <v>138</v>
      </c>
      <c r="P717" s="157" t="s">
        <v>143</v>
      </c>
      <c r="Q717" s="157" t="s">
        <v>6171</v>
      </c>
      <c r="R717" s="157" t="s">
        <v>144</v>
      </c>
      <c r="W717" s="118">
        <v>1444500</v>
      </c>
      <c r="X717" s="162" t="s">
        <v>6410</v>
      </c>
    </row>
    <row r="718" spans="1:24">
      <c r="A718" s="83">
        <v>496</v>
      </c>
      <c r="B718" s="83">
        <v>60</v>
      </c>
      <c r="C718" t="s">
        <v>7857</v>
      </c>
      <c r="D718" s="159">
        <f t="shared" si="22"/>
        <v>110</v>
      </c>
      <c r="E718">
        <v>2</v>
      </c>
      <c r="F718">
        <v>30</v>
      </c>
      <c r="G718" s="162" t="s">
        <v>6282</v>
      </c>
      <c r="H718" s="162" t="s">
        <v>6282</v>
      </c>
      <c r="I718" s="53" t="str">
        <f t="shared" si="23"/>
        <v>2. 30</v>
      </c>
      <c r="J718" s="157" t="s">
        <v>142</v>
      </c>
      <c r="K718" s="157" t="s">
        <v>141</v>
      </c>
      <c r="L718" s="83" t="s">
        <v>6172</v>
      </c>
      <c r="M718" s="165" t="s">
        <v>6542</v>
      </c>
      <c r="O718" s="157" t="s">
        <v>138</v>
      </c>
      <c r="P718" s="157" t="s">
        <v>143</v>
      </c>
      <c r="Q718" s="157" t="s">
        <v>6171</v>
      </c>
      <c r="R718" s="157" t="s">
        <v>144</v>
      </c>
      <c r="W718" s="118">
        <v>0</v>
      </c>
      <c r="X718" s="162" t="s">
        <v>6282</v>
      </c>
    </row>
    <row r="719" spans="1:24">
      <c r="A719" s="83">
        <v>498</v>
      </c>
      <c r="B719" s="83">
        <v>529</v>
      </c>
      <c r="C719" t="s">
        <v>6648</v>
      </c>
      <c r="D719" s="159">
        <f t="shared" si="22"/>
        <v>81</v>
      </c>
      <c r="E719">
        <v>2</v>
      </c>
      <c r="F719">
        <v>1</v>
      </c>
      <c r="G719" s="162" t="s">
        <v>6400</v>
      </c>
      <c r="H719" s="162" t="s">
        <v>6400</v>
      </c>
      <c r="I719" s="53" t="str">
        <f t="shared" si="23"/>
        <v>2. 1</v>
      </c>
      <c r="J719" s="157" t="s">
        <v>142</v>
      </c>
      <c r="K719" s="157" t="s">
        <v>141</v>
      </c>
      <c r="L719" s="83" t="s">
        <v>6172</v>
      </c>
      <c r="M719" s="165" t="s">
        <v>162</v>
      </c>
      <c r="O719" s="157" t="s">
        <v>138</v>
      </c>
      <c r="P719" s="157" t="s">
        <v>143</v>
      </c>
      <c r="Q719" s="157" t="s">
        <v>6171</v>
      </c>
      <c r="R719" s="157" t="s">
        <v>144</v>
      </c>
      <c r="W719" s="118">
        <v>1093500</v>
      </c>
      <c r="X719" s="162" t="s">
        <v>6400</v>
      </c>
    </row>
    <row r="720" spans="1:24">
      <c r="A720" s="83">
        <v>498</v>
      </c>
      <c r="B720" s="83">
        <v>528</v>
      </c>
      <c r="C720" t="s">
        <v>7861</v>
      </c>
      <c r="D720" s="159">
        <f t="shared" si="22"/>
        <v>33</v>
      </c>
      <c r="E720">
        <v>0</v>
      </c>
      <c r="F720">
        <v>33</v>
      </c>
      <c r="G720" s="162" t="s">
        <v>6387</v>
      </c>
      <c r="H720" s="162" t="s">
        <v>6387</v>
      </c>
      <c r="I720" s="53" t="str">
        <f t="shared" si="23"/>
        <v>0. 33</v>
      </c>
      <c r="J720" s="157" t="s">
        <v>142</v>
      </c>
      <c r="K720" s="157" t="s">
        <v>141</v>
      </c>
      <c r="L720" s="83" t="s">
        <v>6172</v>
      </c>
      <c r="M720" s="165" t="s">
        <v>162</v>
      </c>
      <c r="O720" s="157" t="s">
        <v>138</v>
      </c>
      <c r="P720" s="157" t="s">
        <v>143</v>
      </c>
      <c r="Q720" s="157" t="s">
        <v>6171</v>
      </c>
      <c r="R720" s="157" t="s">
        <v>144</v>
      </c>
      <c r="W720" s="118">
        <v>445500</v>
      </c>
      <c r="X720" s="162" t="s">
        <v>6387</v>
      </c>
    </row>
    <row r="721" spans="1:24">
      <c r="A721" s="83">
        <v>501</v>
      </c>
      <c r="B721" s="83">
        <v>85</v>
      </c>
      <c r="C721" t="s">
        <v>6579</v>
      </c>
      <c r="D721" s="159">
        <f t="shared" si="22"/>
        <v>400</v>
      </c>
      <c r="E721">
        <v>10</v>
      </c>
      <c r="F721">
        <v>0</v>
      </c>
      <c r="G721" s="162" t="s">
        <v>6419</v>
      </c>
      <c r="H721" s="162" t="s">
        <v>6419</v>
      </c>
      <c r="I721" s="53" t="str">
        <f t="shared" si="23"/>
        <v>10. 0</v>
      </c>
      <c r="J721" s="157" t="s">
        <v>142</v>
      </c>
      <c r="K721" s="157" t="s">
        <v>141</v>
      </c>
      <c r="L721" s="83" t="s">
        <v>6172</v>
      </c>
      <c r="M721" s="165" t="s">
        <v>162</v>
      </c>
      <c r="O721" s="157" t="s">
        <v>138</v>
      </c>
      <c r="P721" s="157" t="s">
        <v>143</v>
      </c>
      <c r="Q721" s="157" t="s">
        <v>6171</v>
      </c>
      <c r="R721" s="157" t="s">
        <v>144</v>
      </c>
      <c r="W721" s="118">
        <v>5400000</v>
      </c>
      <c r="X721" s="162" t="s">
        <v>6419</v>
      </c>
    </row>
    <row r="722" spans="1:24">
      <c r="A722" s="83">
        <v>501</v>
      </c>
      <c r="B722" s="83">
        <v>109</v>
      </c>
      <c r="C722" t="s">
        <v>6648</v>
      </c>
      <c r="D722" s="159">
        <f t="shared" si="22"/>
        <v>186</v>
      </c>
      <c r="E722">
        <v>4</v>
      </c>
      <c r="F722">
        <v>26</v>
      </c>
      <c r="G722" s="162" t="s">
        <v>6209</v>
      </c>
      <c r="H722" s="162" t="s">
        <v>6209</v>
      </c>
      <c r="I722" s="53" t="str">
        <f t="shared" si="23"/>
        <v>4. 26</v>
      </c>
      <c r="J722" s="157" t="s">
        <v>142</v>
      </c>
      <c r="K722" s="157" t="s">
        <v>141</v>
      </c>
      <c r="L722" s="83" t="s">
        <v>6172</v>
      </c>
      <c r="M722" s="165" t="s">
        <v>162</v>
      </c>
      <c r="O722" s="157" t="s">
        <v>138</v>
      </c>
      <c r="P722" s="157" t="s">
        <v>143</v>
      </c>
      <c r="Q722" s="157" t="s">
        <v>6171</v>
      </c>
      <c r="R722" s="157" t="s">
        <v>144</v>
      </c>
      <c r="W722" s="118">
        <v>2511000</v>
      </c>
      <c r="X722" s="162" t="s">
        <v>6209</v>
      </c>
    </row>
    <row r="723" spans="1:24">
      <c r="A723" s="83">
        <v>502</v>
      </c>
      <c r="B723" s="83">
        <v>478</v>
      </c>
      <c r="C723" t="s">
        <v>6579</v>
      </c>
      <c r="D723" s="159">
        <f t="shared" si="22"/>
        <v>443</v>
      </c>
      <c r="E723">
        <v>11</v>
      </c>
      <c r="F723">
        <v>3</v>
      </c>
      <c r="G723" s="162" t="s">
        <v>6420</v>
      </c>
      <c r="H723" s="162" t="s">
        <v>6420</v>
      </c>
      <c r="I723" s="53" t="str">
        <f t="shared" si="23"/>
        <v>11. 3</v>
      </c>
      <c r="J723" s="157" t="s">
        <v>142</v>
      </c>
      <c r="K723" s="157" t="s">
        <v>141</v>
      </c>
      <c r="L723" s="83" t="s">
        <v>6172</v>
      </c>
      <c r="M723" s="165" t="s">
        <v>162</v>
      </c>
      <c r="O723" s="157" t="s">
        <v>138</v>
      </c>
      <c r="P723" s="157" t="s">
        <v>143</v>
      </c>
      <c r="Q723" s="157" t="s">
        <v>6171</v>
      </c>
      <c r="R723" s="157" t="s">
        <v>144</v>
      </c>
      <c r="W723" s="118">
        <v>5980500</v>
      </c>
      <c r="X723" s="162" t="s">
        <v>6420</v>
      </c>
    </row>
    <row r="724" spans="1:24">
      <c r="A724" s="83">
        <v>502</v>
      </c>
      <c r="B724" s="83">
        <v>479</v>
      </c>
      <c r="C724" t="s">
        <v>6579</v>
      </c>
      <c r="D724" s="159">
        <f t="shared" si="22"/>
        <v>406</v>
      </c>
      <c r="E724">
        <v>10</v>
      </c>
      <c r="F724">
        <v>6</v>
      </c>
      <c r="G724" s="162" t="s">
        <v>6245</v>
      </c>
      <c r="H724" s="162" t="s">
        <v>6245</v>
      </c>
      <c r="I724" s="53" t="str">
        <f t="shared" si="23"/>
        <v>10. 6</v>
      </c>
      <c r="J724" s="157" t="s">
        <v>142</v>
      </c>
      <c r="K724" s="157" t="s">
        <v>141</v>
      </c>
      <c r="L724" s="83" t="s">
        <v>6172</v>
      </c>
      <c r="M724" s="165" t="s">
        <v>162</v>
      </c>
      <c r="O724" s="157" t="s">
        <v>138</v>
      </c>
      <c r="P724" s="157" t="s">
        <v>143</v>
      </c>
      <c r="Q724" s="157" t="s">
        <v>6171</v>
      </c>
      <c r="R724" s="157" t="s">
        <v>144</v>
      </c>
      <c r="W724" s="118">
        <v>5481000</v>
      </c>
      <c r="X724" s="162" t="s">
        <v>6245</v>
      </c>
    </row>
    <row r="725" spans="1:24">
      <c r="A725" s="83">
        <v>505</v>
      </c>
      <c r="B725" s="83">
        <v>61</v>
      </c>
      <c r="C725" t="s">
        <v>7836</v>
      </c>
      <c r="D725" s="159">
        <f t="shared" si="22"/>
        <v>104</v>
      </c>
      <c r="E725">
        <v>2</v>
      </c>
      <c r="F725">
        <v>24</v>
      </c>
      <c r="G725" s="162" t="s">
        <v>6410</v>
      </c>
      <c r="H725" s="162" t="s">
        <v>6410</v>
      </c>
      <c r="I725" s="53" t="str">
        <f t="shared" si="23"/>
        <v>2. 24</v>
      </c>
      <c r="J725" s="157" t="s">
        <v>142</v>
      </c>
      <c r="K725" s="157" t="s">
        <v>141</v>
      </c>
      <c r="L725" s="83" t="s">
        <v>6172</v>
      </c>
      <c r="M725" s="165" t="s">
        <v>6542</v>
      </c>
      <c r="O725" s="157" t="s">
        <v>138</v>
      </c>
      <c r="P725" s="157" t="s">
        <v>143</v>
      </c>
      <c r="Q725" s="157" t="s">
        <v>6171</v>
      </c>
      <c r="R725" s="157" t="s">
        <v>144</v>
      </c>
      <c r="W725" s="118">
        <v>1444500</v>
      </c>
      <c r="X725" s="162" t="s">
        <v>6410</v>
      </c>
    </row>
    <row r="726" spans="1:24">
      <c r="A726" s="83">
        <v>505</v>
      </c>
      <c r="B726" s="83">
        <v>60</v>
      </c>
      <c r="C726" t="s">
        <v>7857</v>
      </c>
      <c r="D726" s="159">
        <f t="shared" si="22"/>
        <v>110</v>
      </c>
      <c r="E726">
        <v>2</v>
      </c>
      <c r="F726">
        <v>30</v>
      </c>
      <c r="G726" s="162" t="s">
        <v>6282</v>
      </c>
      <c r="H726" s="162" t="s">
        <v>6282</v>
      </c>
      <c r="I726" s="53" t="str">
        <f t="shared" si="23"/>
        <v>2. 30</v>
      </c>
      <c r="J726" s="157" t="s">
        <v>142</v>
      </c>
      <c r="K726" s="157" t="s">
        <v>141</v>
      </c>
      <c r="L726" s="83" t="s">
        <v>6172</v>
      </c>
      <c r="M726" s="165" t="s">
        <v>6542</v>
      </c>
      <c r="O726" s="157" t="s">
        <v>138</v>
      </c>
      <c r="P726" s="157" t="s">
        <v>143</v>
      </c>
      <c r="Q726" s="157" t="s">
        <v>6171</v>
      </c>
      <c r="R726" s="157" t="s">
        <v>144</v>
      </c>
      <c r="W726" s="118">
        <v>0</v>
      </c>
      <c r="X726" s="162" t="s">
        <v>6282</v>
      </c>
    </row>
    <row r="727" spans="1:24">
      <c r="A727" s="83">
        <v>509</v>
      </c>
      <c r="B727" s="83">
        <v>79</v>
      </c>
      <c r="C727" t="s">
        <v>7836</v>
      </c>
      <c r="D727" s="159">
        <f t="shared" si="22"/>
        <v>109</v>
      </c>
      <c r="E727">
        <v>2</v>
      </c>
      <c r="F727">
        <v>29</v>
      </c>
      <c r="G727" s="162" t="s">
        <v>6286</v>
      </c>
      <c r="H727" s="162" t="s">
        <v>6286</v>
      </c>
      <c r="I727" s="53" t="str">
        <f t="shared" si="23"/>
        <v>2. 29</v>
      </c>
      <c r="J727" s="157" t="s">
        <v>142</v>
      </c>
      <c r="K727" s="157" t="s">
        <v>141</v>
      </c>
      <c r="L727" s="83" t="s">
        <v>6172</v>
      </c>
      <c r="M727" s="165" t="s">
        <v>162</v>
      </c>
      <c r="O727" s="157" t="s">
        <v>138</v>
      </c>
      <c r="P727" s="157" t="s">
        <v>143</v>
      </c>
      <c r="Q727" s="157" t="s">
        <v>6171</v>
      </c>
      <c r="R727" s="157" t="s">
        <v>144</v>
      </c>
      <c r="W727" s="118">
        <v>1471500</v>
      </c>
      <c r="X727" s="162" t="s">
        <v>6286</v>
      </c>
    </row>
    <row r="728" spans="1:24">
      <c r="A728" s="83">
        <v>509</v>
      </c>
      <c r="B728" s="83">
        <v>79</v>
      </c>
      <c r="C728" t="s">
        <v>7836</v>
      </c>
      <c r="D728" s="159">
        <f t="shared" si="22"/>
        <v>65</v>
      </c>
      <c r="E728">
        <v>1</v>
      </c>
      <c r="F728">
        <v>25</v>
      </c>
      <c r="G728" s="162" t="s">
        <v>6349</v>
      </c>
      <c r="H728" s="162" t="s">
        <v>6349</v>
      </c>
      <c r="I728" s="53" t="str">
        <f t="shared" si="23"/>
        <v>1. 25</v>
      </c>
      <c r="J728" s="157" t="s">
        <v>142</v>
      </c>
      <c r="K728" s="157" t="s">
        <v>141</v>
      </c>
      <c r="L728" s="83" t="s">
        <v>6172</v>
      </c>
      <c r="M728" s="165" t="s">
        <v>162</v>
      </c>
      <c r="O728" s="157" t="s">
        <v>138</v>
      </c>
      <c r="P728" s="157" t="s">
        <v>143</v>
      </c>
      <c r="Q728" s="157" t="s">
        <v>6171</v>
      </c>
      <c r="R728" s="157" t="s">
        <v>144</v>
      </c>
      <c r="W728" s="118">
        <v>877500</v>
      </c>
      <c r="X728" s="162" t="s">
        <v>6349</v>
      </c>
    </row>
    <row r="729" spans="1:24">
      <c r="A729" s="83">
        <v>511</v>
      </c>
      <c r="B729" s="83">
        <v>180</v>
      </c>
      <c r="C729" t="s">
        <v>7837</v>
      </c>
      <c r="D729" s="159">
        <f t="shared" si="22"/>
        <v>55</v>
      </c>
      <c r="E729">
        <v>1</v>
      </c>
      <c r="F729">
        <v>15</v>
      </c>
      <c r="G729" s="162" t="s">
        <v>6363</v>
      </c>
      <c r="H729" s="162" t="s">
        <v>6363</v>
      </c>
      <c r="I729" s="53" t="str">
        <f t="shared" si="23"/>
        <v>1. 15</v>
      </c>
      <c r="J729" s="157" t="s">
        <v>142</v>
      </c>
      <c r="K729" s="157" t="s">
        <v>141</v>
      </c>
      <c r="L729" s="83" t="s">
        <v>6172</v>
      </c>
      <c r="M729" s="165" t="s">
        <v>162</v>
      </c>
      <c r="O729" s="157" t="s">
        <v>138</v>
      </c>
      <c r="P729" s="157" t="s">
        <v>143</v>
      </c>
      <c r="Q729" s="157" t="s">
        <v>6171</v>
      </c>
      <c r="R729" s="157" t="s">
        <v>144</v>
      </c>
      <c r="W729" s="118">
        <v>742500</v>
      </c>
      <c r="X729" s="162" t="s">
        <v>6363</v>
      </c>
    </row>
    <row r="730" spans="1:24">
      <c r="A730" s="83">
        <v>511</v>
      </c>
      <c r="B730" s="83">
        <v>180</v>
      </c>
      <c r="C730" t="s">
        <v>7861</v>
      </c>
      <c r="D730" s="159">
        <f t="shared" si="22"/>
        <v>61</v>
      </c>
      <c r="E730">
        <v>1</v>
      </c>
      <c r="F730">
        <v>21</v>
      </c>
      <c r="G730" s="162" t="s">
        <v>6233</v>
      </c>
      <c r="H730" s="162" t="s">
        <v>6233</v>
      </c>
      <c r="I730" s="53" t="str">
        <f t="shared" si="23"/>
        <v>1. 21</v>
      </c>
      <c r="J730" s="157" t="s">
        <v>142</v>
      </c>
      <c r="K730" s="157" t="s">
        <v>141</v>
      </c>
      <c r="L730" s="83" t="s">
        <v>6172</v>
      </c>
      <c r="M730" s="165" t="s">
        <v>162</v>
      </c>
      <c r="O730" s="157" t="s">
        <v>138</v>
      </c>
      <c r="P730" s="157" t="s">
        <v>143</v>
      </c>
      <c r="Q730" s="157" t="s">
        <v>6171</v>
      </c>
      <c r="R730" s="157" t="s">
        <v>144</v>
      </c>
      <c r="W730" s="118">
        <v>823500</v>
      </c>
      <c r="X730" s="162" t="s">
        <v>6233</v>
      </c>
    </row>
    <row r="731" spans="1:24">
      <c r="A731" s="83">
        <v>511</v>
      </c>
      <c r="B731" s="83">
        <v>180</v>
      </c>
      <c r="C731" t="s">
        <v>7859</v>
      </c>
      <c r="D731" s="159">
        <f t="shared" si="22"/>
        <v>55</v>
      </c>
      <c r="E731">
        <v>1</v>
      </c>
      <c r="F731">
        <v>15</v>
      </c>
      <c r="G731" s="162" t="s">
        <v>6363</v>
      </c>
      <c r="H731" s="162" t="s">
        <v>6363</v>
      </c>
      <c r="I731" s="53" t="str">
        <f t="shared" si="23"/>
        <v>1. 15</v>
      </c>
      <c r="J731" s="157" t="s">
        <v>142</v>
      </c>
      <c r="K731" s="157" t="s">
        <v>141</v>
      </c>
      <c r="L731" s="83" t="s">
        <v>6172</v>
      </c>
      <c r="M731" s="165" t="s">
        <v>162</v>
      </c>
      <c r="O731" s="157" t="s">
        <v>138</v>
      </c>
      <c r="P731" s="157" t="s">
        <v>143</v>
      </c>
      <c r="Q731" s="157" t="s">
        <v>6171</v>
      </c>
      <c r="R731" s="157" t="s">
        <v>144</v>
      </c>
      <c r="W731" s="118">
        <v>742500</v>
      </c>
      <c r="X731" s="162" t="s">
        <v>6363</v>
      </c>
    </row>
    <row r="732" spans="1:24">
      <c r="A732" s="83">
        <v>511</v>
      </c>
      <c r="B732" s="83">
        <v>375</v>
      </c>
      <c r="C732" t="s">
        <v>7851</v>
      </c>
      <c r="D732" s="159">
        <f t="shared" si="22"/>
        <v>149</v>
      </c>
      <c r="E732">
        <v>3</v>
      </c>
      <c r="F732">
        <v>29</v>
      </c>
      <c r="G732" s="162" t="s">
        <v>6421</v>
      </c>
      <c r="H732" s="162" t="s">
        <v>6421</v>
      </c>
      <c r="I732" s="53" t="str">
        <f t="shared" si="23"/>
        <v>3. 29</v>
      </c>
      <c r="J732" s="157" t="s">
        <v>142</v>
      </c>
      <c r="K732" s="157" t="s">
        <v>141</v>
      </c>
      <c r="L732" s="83" t="s">
        <v>6172</v>
      </c>
      <c r="M732" s="165" t="s">
        <v>5493</v>
      </c>
      <c r="O732" s="157" t="s">
        <v>138</v>
      </c>
      <c r="P732" s="157" t="s">
        <v>143</v>
      </c>
      <c r="Q732" s="157" t="s">
        <v>6171</v>
      </c>
      <c r="R732" s="157" t="s">
        <v>144</v>
      </c>
      <c r="W732" s="118">
        <v>2011500</v>
      </c>
      <c r="X732" s="162" t="s">
        <v>6421</v>
      </c>
    </row>
    <row r="733" spans="1:24">
      <c r="A733" s="83">
        <v>512</v>
      </c>
      <c r="B733" s="83">
        <v>557</v>
      </c>
      <c r="C733" t="s">
        <v>7883</v>
      </c>
      <c r="D733" s="159">
        <f t="shared" si="22"/>
        <v>78</v>
      </c>
      <c r="E733">
        <v>1</v>
      </c>
      <c r="F733">
        <v>38</v>
      </c>
      <c r="G733" s="162" t="s">
        <v>6332</v>
      </c>
      <c r="H733" s="162" t="s">
        <v>6332</v>
      </c>
      <c r="I733" s="53" t="str">
        <f t="shared" si="23"/>
        <v>1. 38</v>
      </c>
      <c r="J733" s="157" t="s">
        <v>142</v>
      </c>
      <c r="K733" s="157" t="s">
        <v>141</v>
      </c>
      <c r="L733" s="83" t="s">
        <v>6172</v>
      </c>
      <c r="M733" s="165" t="s">
        <v>162</v>
      </c>
      <c r="O733" s="157" t="s">
        <v>138</v>
      </c>
      <c r="P733" s="157" t="s">
        <v>143</v>
      </c>
      <c r="Q733" s="157" t="s">
        <v>6171</v>
      </c>
      <c r="R733" s="157" t="s">
        <v>144</v>
      </c>
      <c r="W733" s="118">
        <v>1053000</v>
      </c>
      <c r="X733" s="162" t="s">
        <v>6332</v>
      </c>
    </row>
    <row r="734" spans="1:24">
      <c r="A734" s="83">
        <v>512</v>
      </c>
      <c r="B734" s="83">
        <v>557</v>
      </c>
      <c r="C734" t="s">
        <v>7931</v>
      </c>
      <c r="D734" s="159">
        <f t="shared" si="22"/>
        <v>62</v>
      </c>
      <c r="E734">
        <v>1</v>
      </c>
      <c r="F734">
        <v>22</v>
      </c>
      <c r="G734" s="162" t="s">
        <v>6422</v>
      </c>
      <c r="H734" s="162" t="s">
        <v>6422</v>
      </c>
      <c r="I734" s="53" t="str">
        <f t="shared" si="23"/>
        <v>1. 22</v>
      </c>
      <c r="J734" s="157" t="s">
        <v>142</v>
      </c>
      <c r="K734" s="157" t="s">
        <v>141</v>
      </c>
      <c r="L734" s="83" t="s">
        <v>6172</v>
      </c>
      <c r="M734" s="165" t="s">
        <v>162</v>
      </c>
      <c r="O734" s="157" t="s">
        <v>138</v>
      </c>
      <c r="P734" s="157" t="s">
        <v>143</v>
      </c>
      <c r="Q734" s="157" t="s">
        <v>6171</v>
      </c>
      <c r="R734" s="157" t="s">
        <v>144</v>
      </c>
      <c r="W734" s="118">
        <v>837000</v>
      </c>
      <c r="X734" s="162" t="s">
        <v>6422</v>
      </c>
    </row>
    <row r="735" spans="1:24">
      <c r="A735" s="83">
        <v>517</v>
      </c>
      <c r="B735" s="83">
        <v>36</v>
      </c>
      <c r="C735" t="s">
        <v>7994</v>
      </c>
      <c r="D735" s="159">
        <f t="shared" si="22"/>
        <v>205</v>
      </c>
      <c r="E735">
        <v>5</v>
      </c>
      <c r="F735">
        <v>5</v>
      </c>
      <c r="G735" s="162" t="s">
        <v>6423</v>
      </c>
      <c r="H735" s="162" t="s">
        <v>6423</v>
      </c>
      <c r="I735" s="53" t="str">
        <f t="shared" si="23"/>
        <v>5. 5</v>
      </c>
      <c r="J735" s="157" t="s">
        <v>142</v>
      </c>
      <c r="K735" s="157" t="s">
        <v>141</v>
      </c>
      <c r="L735" s="83" t="s">
        <v>6172</v>
      </c>
      <c r="M735" s="165" t="s">
        <v>162</v>
      </c>
      <c r="O735" s="157" t="s">
        <v>138</v>
      </c>
      <c r="P735" s="157" t="s">
        <v>143</v>
      </c>
      <c r="Q735" s="157" t="s">
        <v>6171</v>
      </c>
      <c r="R735" s="157" t="s">
        <v>144</v>
      </c>
      <c r="W735" s="118">
        <v>2767500</v>
      </c>
      <c r="X735" s="162" t="s">
        <v>6423</v>
      </c>
    </row>
    <row r="736" spans="1:24">
      <c r="A736" s="83">
        <v>520</v>
      </c>
      <c r="B736" s="83">
        <v>76</v>
      </c>
      <c r="C736" t="s">
        <v>7857</v>
      </c>
      <c r="D736" s="159">
        <f t="shared" si="22"/>
        <v>142</v>
      </c>
      <c r="E736">
        <v>3</v>
      </c>
      <c r="F736">
        <v>22</v>
      </c>
      <c r="G736" s="162" t="s">
        <v>6293</v>
      </c>
      <c r="H736" s="162" t="s">
        <v>6293</v>
      </c>
      <c r="I736" s="53" t="str">
        <f t="shared" si="23"/>
        <v>3. 22</v>
      </c>
      <c r="J736" s="157" t="s">
        <v>142</v>
      </c>
      <c r="K736" s="157" t="s">
        <v>141</v>
      </c>
      <c r="L736" s="83" t="s">
        <v>6172</v>
      </c>
      <c r="M736" s="165" t="s">
        <v>6538</v>
      </c>
      <c r="O736" s="157" t="s">
        <v>138</v>
      </c>
      <c r="P736" s="157" t="s">
        <v>143</v>
      </c>
      <c r="Q736" s="157" t="s">
        <v>6171</v>
      </c>
      <c r="R736" s="157" t="s">
        <v>144</v>
      </c>
      <c r="W736" s="118">
        <v>1917000</v>
      </c>
      <c r="X736" s="162" t="s">
        <v>6293</v>
      </c>
    </row>
    <row r="737" spans="1:24">
      <c r="A737" s="83">
        <v>521</v>
      </c>
      <c r="B737" s="83">
        <v>43</v>
      </c>
      <c r="C737" t="s">
        <v>7903</v>
      </c>
      <c r="D737" s="159">
        <f t="shared" si="22"/>
        <v>220</v>
      </c>
      <c r="E737">
        <v>5</v>
      </c>
      <c r="F737">
        <v>20</v>
      </c>
      <c r="G737" s="162" t="s">
        <v>6424</v>
      </c>
      <c r="H737" s="162" t="s">
        <v>6424</v>
      </c>
      <c r="I737" s="53" t="str">
        <f t="shared" si="23"/>
        <v>5. 20</v>
      </c>
      <c r="J737" s="157" t="s">
        <v>142</v>
      </c>
      <c r="K737" s="157" t="s">
        <v>141</v>
      </c>
      <c r="L737" s="83" t="s">
        <v>6172</v>
      </c>
      <c r="M737" s="165" t="s">
        <v>162</v>
      </c>
      <c r="O737" s="157" t="s">
        <v>138</v>
      </c>
      <c r="P737" s="157" t="s">
        <v>143</v>
      </c>
      <c r="Q737" s="157" t="s">
        <v>6171</v>
      </c>
      <c r="R737" s="157" t="s">
        <v>144</v>
      </c>
      <c r="W737" s="118">
        <v>2970000</v>
      </c>
      <c r="X737" s="162" t="s">
        <v>6424</v>
      </c>
    </row>
    <row r="738" spans="1:24">
      <c r="A738" s="83">
        <v>523</v>
      </c>
      <c r="B738" s="83">
        <v>108</v>
      </c>
      <c r="C738" t="s">
        <v>7835</v>
      </c>
      <c r="D738" s="159">
        <f t="shared" si="22"/>
        <v>59</v>
      </c>
      <c r="E738">
        <v>1</v>
      </c>
      <c r="F738">
        <v>19</v>
      </c>
      <c r="G738" s="162" t="s">
        <v>6176</v>
      </c>
      <c r="H738" s="162" t="s">
        <v>6176</v>
      </c>
      <c r="I738" s="53" t="str">
        <f t="shared" si="23"/>
        <v>1. 19</v>
      </c>
      <c r="J738" s="157" t="s">
        <v>142</v>
      </c>
      <c r="K738" s="157" t="s">
        <v>141</v>
      </c>
      <c r="L738" s="83" t="s">
        <v>6172</v>
      </c>
      <c r="M738" s="165" t="s">
        <v>162</v>
      </c>
      <c r="O738" s="157" t="s">
        <v>138</v>
      </c>
      <c r="P738" s="157" t="s">
        <v>143</v>
      </c>
      <c r="Q738" s="157" t="s">
        <v>6171</v>
      </c>
      <c r="R738" s="157" t="s">
        <v>144</v>
      </c>
      <c r="W738" s="118">
        <v>796500</v>
      </c>
      <c r="X738" s="162" t="s">
        <v>6176</v>
      </c>
    </row>
    <row r="739" spans="1:24">
      <c r="A739" s="83">
        <v>524</v>
      </c>
      <c r="B739" s="83">
        <v>369</v>
      </c>
      <c r="C739" t="s">
        <v>7857</v>
      </c>
      <c r="D739" s="159">
        <f t="shared" si="22"/>
        <v>154</v>
      </c>
      <c r="E739">
        <v>3</v>
      </c>
      <c r="F739">
        <v>34</v>
      </c>
      <c r="G739" s="162" t="s">
        <v>6250</v>
      </c>
      <c r="H739" s="162" t="s">
        <v>6250</v>
      </c>
      <c r="I739" s="53" t="str">
        <f t="shared" si="23"/>
        <v>3. 34</v>
      </c>
      <c r="J739" s="157" t="s">
        <v>142</v>
      </c>
      <c r="K739" s="157" t="s">
        <v>141</v>
      </c>
      <c r="L739" s="83" t="s">
        <v>6172</v>
      </c>
      <c r="M739" s="165" t="s">
        <v>162</v>
      </c>
      <c r="O739" s="157" t="s">
        <v>138</v>
      </c>
      <c r="P739" s="157" t="s">
        <v>143</v>
      </c>
      <c r="Q739" s="157" t="s">
        <v>6171</v>
      </c>
      <c r="R739" s="157" t="s">
        <v>144</v>
      </c>
      <c r="W739" s="118">
        <v>2079000</v>
      </c>
      <c r="X739" s="162" t="s">
        <v>6250</v>
      </c>
    </row>
    <row r="740" spans="1:24">
      <c r="A740" s="83">
        <v>524</v>
      </c>
      <c r="B740" s="83">
        <v>320</v>
      </c>
      <c r="C740" t="s">
        <v>7995</v>
      </c>
      <c r="D740" s="159">
        <f t="shared" si="22"/>
        <v>105</v>
      </c>
      <c r="E740">
        <v>2</v>
      </c>
      <c r="F740">
        <v>25</v>
      </c>
      <c r="G740" s="162" t="s">
        <v>6183</v>
      </c>
      <c r="H740" s="162" t="s">
        <v>6183</v>
      </c>
      <c r="I740" s="53" t="str">
        <f t="shared" si="23"/>
        <v>2. 25</v>
      </c>
      <c r="J740" s="157" t="s">
        <v>142</v>
      </c>
      <c r="K740" s="157" t="s">
        <v>141</v>
      </c>
      <c r="L740" s="83" t="s">
        <v>6172</v>
      </c>
      <c r="M740" s="165" t="s">
        <v>162</v>
      </c>
      <c r="O740" s="157" t="s">
        <v>138</v>
      </c>
      <c r="P740" s="157" t="s">
        <v>143</v>
      </c>
      <c r="Q740" s="157" t="s">
        <v>6171</v>
      </c>
      <c r="R740" s="157" t="s">
        <v>144</v>
      </c>
      <c r="W740" s="118">
        <v>1417500</v>
      </c>
      <c r="X740" s="162" t="s">
        <v>6183</v>
      </c>
    </row>
    <row r="741" spans="1:24">
      <c r="A741" s="83">
        <v>527</v>
      </c>
      <c r="B741" s="83">
        <v>102</v>
      </c>
      <c r="C741" t="s">
        <v>7836</v>
      </c>
      <c r="D741" s="159">
        <f t="shared" si="22"/>
        <v>64</v>
      </c>
      <c r="E741">
        <v>1</v>
      </c>
      <c r="F741">
        <v>24</v>
      </c>
      <c r="G741" s="162" t="s">
        <v>6314</v>
      </c>
      <c r="H741" s="162" t="s">
        <v>6314</v>
      </c>
      <c r="I741" s="53" t="str">
        <f t="shared" si="23"/>
        <v>1. 24</v>
      </c>
      <c r="J741" s="157" t="s">
        <v>142</v>
      </c>
      <c r="K741" s="157" t="s">
        <v>141</v>
      </c>
      <c r="L741" s="83" t="s">
        <v>6172</v>
      </c>
      <c r="M741" s="165" t="s">
        <v>6538</v>
      </c>
      <c r="O741" s="157" t="s">
        <v>138</v>
      </c>
      <c r="P741" s="157" t="s">
        <v>143</v>
      </c>
      <c r="Q741" s="157" t="s">
        <v>6171</v>
      </c>
      <c r="R741" s="157" t="s">
        <v>144</v>
      </c>
      <c r="W741" s="118">
        <v>86400</v>
      </c>
      <c r="X741" s="162" t="s">
        <v>6314</v>
      </c>
    </row>
    <row r="742" spans="1:24">
      <c r="A742" s="83">
        <v>536</v>
      </c>
      <c r="B742" s="83">
        <v>521</v>
      </c>
      <c r="C742" t="s">
        <v>7843</v>
      </c>
      <c r="D742" s="159">
        <f t="shared" si="22"/>
        <v>33</v>
      </c>
      <c r="E742">
        <v>0</v>
      </c>
      <c r="F742">
        <v>33</v>
      </c>
      <c r="G742" s="162" t="s">
        <v>6387</v>
      </c>
      <c r="H742" s="162" t="s">
        <v>6387</v>
      </c>
      <c r="I742" s="53" t="str">
        <f t="shared" si="23"/>
        <v>0. 33</v>
      </c>
      <c r="J742" s="157" t="s">
        <v>142</v>
      </c>
      <c r="K742" s="157" t="s">
        <v>141</v>
      </c>
      <c r="L742" s="83" t="s">
        <v>6172</v>
      </c>
      <c r="M742" s="165" t="s">
        <v>162</v>
      </c>
      <c r="O742" s="157" t="s">
        <v>138</v>
      </c>
      <c r="P742" s="157" t="s">
        <v>143</v>
      </c>
      <c r="Q742" s="157" t="s">
        <v>6171</v>
      </c>
      <c r="R742" s="157" t="s">
        <v>144</v>
      </c>
      <c r="W742" s="118">
        <v>445500</v>
      </c>
      <c r="X742" s="162" t="s">
        <v>6387</v>
      </c>
    </row>
    <row r="743" spans="1:24">
      <c r="A743" s="83">
        <v>536</v>
      </c>
      <c r="B743" s="83">
        <v>521</v>
      </c>
      <c r="C743" t="s">
        <v>6648</v>
      </c>
      <c r="D743" s="159">
        <f t="shared" si="22"/>
        <v>33</v>
      </c>
      <c r="E743">
        <v>0</v>
      </c>
      <c r="F743">
        <v>33</v>
      </c>
      <c r="G743" s="162" t="s">
        <v>6387</v>
      </c>
      <c r="H743" s="162" t="s">
        <v>6387</v>
      </c>
      <c r="I743" s="53" t="str">
        <f t="shared" si="23"/>
        <v>0. 33</v>
      </c>
      <c r="J743" s="157" t="s">
        <v>142</v>
      </c>
      <c r="K743" s="157" t="s">
        <v>141</v>
      </c>
      <c r="L743" s="83" t="s">
        <v>6172</v>
      </c>
      <c r="M743" s="165" t="s">
        <v>162</v>
      </c>
      <c r="O743" s="157" t="s">
        <v>138</v>
      </c>
      <c r="P743" s="157" t="s">
        <v>143</v>
      </c>
      <c r="Q743" s="157" t="s">
        <v>6171</v>
      </c>
      <c r="R743" s="157" t="s">
        <v>144</v>
      </c>
      <c r="W743" s="118">
        <v>445500</v>
      </c>
      <c r="X743" s="162" t="s">
        <v>6387</v>
      </c>
    </row>
    <row r="744" spans="1:24">
      <c r="A744" s="83">
        <v>536</v>
      </c>
      <c r="B744" s="83">
        <v>521</v>
      </c>
      <c r="C744" t="s">
        <v>7851</v>
      </c>
      <c r="D744" s="159">
        <f t="shared" si="22"/>
        <v>33</v>
      </c>
      <c r="E744">
        <v>0</v>
      </c>
      <c r="F744">
        <v>33</v>
      </c>
      <c r="G744" s="162" t="s">
        <v>6387</v>
      </c>
      <c r="H744" s="162" t="s">
        <v>6387</v>
      </c>
      <c r="I744" s="53" t="str">
        <f t="shared" si="23"/>
        <v>0. 33</v>
      </c>
      <c r="J744" s="157" t="s">
        <v>142</v>
      </c>
      <c r="K744" s="157" t="s">
        <v>141</v>
      </c>
      <c r="L744" s="83" t="s">
        <v>6172</v>
      </c>
      <c r="M744" s="165" t="s">
        <v>162</v>
      </c>
      <c r="O744" s="157" t="s">
        <v>138</v>
      </c>
      <c r="P744" s="157" t="s">
        <v>143</v>
      </c>
      <c r="Q744" s="157" t="s">
        <v>6171</v>
      </c>
      <c r="R744" s="157" t="s">
        <v>144</v>
      </c>
      <c r="W744" s="118">
        <v>445500</v>
      </c>
      <c r="X744" s="162" t="s">
        <v>6387</v>
      </c>
    </row>
    <row r="745" spans="1:24">
      <c r="A745" s="83">
        <v>544</v>
      </c>
      <c r="B745" s="83">
        <v>521</v>
      </c>
      <c r="C745" t="s">
        <v>7857</v>
      </c>
      <c r="D745" s="159">
        <f t="shared" si="22"/>
        <v>101</v>
      </c>
      <c r="E745">
        <v>2</v>
      </c>
      <c r="F745">
        <v>21</v>
      </c>
      <c r="G745" s="162" t="s">
        <v>6396</v>
      </c>
      <c r="H745" s="162" t="s">
        <v>6396</v>
      </c>
      <c r="I745" s="53" t="str">
        <f t="shared" si="23"/>
        <v>2. 21</v>
      </c>
      <c r="J745" s="157" t="s">
        <v>142</v>
      </c>
      <c r="K745" s="157" t="s">
        <v>141</v>
      </c>
      <c r="L745" s="83" t="s">
        <v>6172</v>
      </c>
      <c r="M745" s="165" t="s">
        <v>162</v>
      </c>
      <c r="O745" s="157" t="s">
        <v>138</v>
      </c>
      <c r="P745" s="157" t="s">
        <v>143</v>
      </c>
      <c r="Q745" s="157" t="s">
        <v>6171</v>
      </c>
      <c r="R745" s="157" t="s">
        <v>144</v>
      </c>
      <c r="W745" s="118">
        <v>1363500</v>
      </c>
      <c r="X745" s="162" t="s">
        <v>6396</v>
      </c>
    </row>
    <row r="746" spans="1:24">
      <c r="A746" s="83">
        <v>546</v>
      </c>
      <c r="B746" s="83">
        <v>111</v>
      </c>
      <c r="C746" t="s">
        <v>7935</v>
      </c>
      <c r="D746" s="159">
        <f t="shared" si="22"/>
        <v>80</v>
      </c>
      <c r="E746">
        <v>2</v>
      </c>
      <c r="F746">
        <v>0</v>
      </c>
      <c r="G746" s="162" t="s">
        <v>6228</v>
      </c>
      <c r="H746" s="162" t="s">
        <v>6228</v>
      </c>
      <c r="I746" s="53" t="str">
        <f t="shared" si="23"/>
        <v>2. 0</v>
      </c>
      <c r="J746" s="157" t="s">
        <v>142</v>
      </c>
      <c r="K746" s="157" t="s">
        <v>141</v>
      </c>
      <c r="L746" s="83" t="s">
        <v>6172</v>
      </c>
      <c r="M746" s="165" t="s">
        <v>162</v>
      </c>
      <c r="O746" s="157" t="s">
        <v>138</v>
      </c>
      <c r="P746" s="157" t="s">
        <v>143</v>
      </c>
      <c r="Q746" s="157" t="s">
        <v>6171</v>
      </c>
      <c r="R746" s="157" t="s">
        <v>144</v>
      </c>
      <c r="W746" s="118">
        <v>1080000</v>
      </c>
      <c r="X746" s="162" t="s">
        <v>6228</v>
      </c>
    </row>
    <row r="747" spans="1:24">
      <c r="A747" s="83">
        <v>546</v>
      </c>
      <c r="B747" s="83">
        <v>90</v>
      </c>
      <c r="C747" t="s">
        <v>7996</v>
      </c>
      <c r="D747" s="159">
        <f t="shared" si="22"/>
        <v>55</v>
      </c>
      <c r="E747">
        <v>1</v>
      </c>
      <c r="F747">
        <v>15</v>
      </c>
      <c r="G747" s="162" t="s">
        <v>6363</v>
      </c>
      <c r="H747" s="162" t="s">
        <v>6363</v>
      </c>
      <c r="I747" s="53" t="str">
        <f t="shared" si="23"/>
        <v>1. 15</v>
      </c>
      <c r="J747" s="157" t="s">
        <v>142</v>
      </c>
      <c r="K747" s="157" t="s">
        <v>141</v>
      </c>
      <c r="L747" s="83" t="s">
        <v>6172</v>
      </c>
      <c r="M747" s="165" t="s">
        <v>162</v>
      </c>
      <c r="O747" s="157" t="s">
        <v>138</v>
      </c>
      <c r="P747" s="157" t="s">
        <v>143</v>
      </c>
      <c r="Q747" s="157" t="s">
        <v>6171</v>
      </c>
      <c r="R747" s="157" t="s">
        <v>144</v>
      </c>
      <c r="W747" s="118">
        <v>175500</v>
      </c>
      <c r="X747" s="162" t="s">
        <v>6363</v>
      </c>
    </row>
    <row r="748" spans="1:24">
      <c r="A748" s="83">
        <v>548</v>
      </c>
      <c r="B748" s="83">
        <v>29</v>
      </c>
      <c r="C748" t="s">
        <v>7997</v>
      </c>
      <c r="D748" s="159">
        <f t="shared" si="22"/>
        <v>26</v>
      </c>
      <c r="E748">
        <v>0</v>
      </c>
      <c r="F748">
        <v>26</v>
      </c>
      <c r="G748" s="162" t="s">
        <v>6374</v>
      </c>
      <c r="H748" s="162" t="s">
        <v>6374</v>
      </c>
      <c r="I748" s="53" t="str">
        <f t="shared" si="23"/>
        <v>0. 26</v>
      </c>
      <c r="J748" s="157" t="s">
        <v>142</v>
      </c>
      <c r="K748" s="157" t="s">
        <v>141</v>
      </c>
      <c r="L748" s="83" t="s">
        <v>6172</v>
      </c>
      <c r="M748" s="165" t="s">
        <v>5797</v>
      </c>
      <c r="O748" s="157" t="s">
        <v>138</v>
      </c>
      <c r="P748" s="157" t="s">
        <v>143</v>
      </c>
      <c r="Q748" s="157" t="s">
        <v>6171</v>
      </c>
      <c r="R748" s="157" t="s">
        <v>144</v>
      </c>
      <c r="W748" s="118">
        <v>4644000</v>
      </c>
      <c r="X748" s="162" t="s">
        <v>6374</v>
      </c>
    </row>
    <row r="749" spans="1:24">
      <c r="A749" s="83">
        <v>548</v>
      </c>
      <c r="B749" s="83">
        <v>87</v>
      </c>
      <c r="C749" t="s">
        <v>6586</v>
      </c>
      <c r="D749" s="159">
        <f t="shared" si="22"/>
        <v>79</v>
      </c>
      <c r="E749">
        <v>1</v>
      </c>
      <c r="F749">
        <v>39</v>
      </c>
      <c r="G749" s="162" t="s">
        <v>6202</v>
      </c>
      <c r="H749" s="162" t="s">
        <v>6202</v>
      </c>
      <c r="I749" s="53" t="str">
        <f t="shared" si="23"/>
        <v>1. 39</v>
      </c>
      <c r="J749" s="157" t="s">
        <v>142</v>
      </c>
      <c r="K749" s="157" t="s">
        <v>141</v>
      </c>
      <c r="L749" s="83" t="s">
        <v>6172</v>
      </c>
      <c r="M749" s="165" t="s">
        <v>5797</v>
      </c>
      <c r="O749" s="157" t="s">
        <v>138</v>
      </c>
      <c r="P749" s="157" t="s">
        <v>143</v>
      </c>
      <c r="Q749" s="157" t="s">
        <v>6171</v>
      </c>
      <c r="R749" s="157" t="s">
        <v>144</v>
      </c>
      <c r="W749" s="118">
        <v>0</v>
      </c>
      <c r="X749" s="162" t="s">
        <v>6202</v>
      </c>
    </row>
    <row r="750" spans="1:24">
      <c r="A750" s="83">
        <v>548</v>
      </c>
      <c r="B750" s="83">
        <v>87</v>
      </c>
      <c r="C750" t="s">
        <v>7857</v>
      </c>
      <c r="D750" s="159">
        <f t="shared" si="22"/>
        <v>11</v>
      </c>
      <c r="E750">
        <v>0</v>
      </c>
      <c r="F750">
        <v>11</v>
      </c>
      <c r="G750" s="162" t="s">
        <v>6247</v>
      </c>
      <c r="H750" s="162" t="s">
        <v>6247</v>
      </c>
      <c r="I750" s="53" t="str">
        <f t="shared" si="23"/>
        <v>0. 11</v>
      </c>
      <c r="J750" s="157" t="s">
        <v>142</v>
      </c>
      <c r="K750" s="157" t="s">
        <v>141</v>
      </c>
      <c r="L750" s="83" t="s">
        <v>6172</v>
      </c>
      <c r="M750" s="165" t="s">
        <v>5797</v>
      </c>
      <c r="O750" s="157" t="s">
        <v>138</v>
      </c>
      <c r="P750" s="157" t="s">
        <v>143</v>
      </c>
      <c r="Q750" s="157" t="s">
        <v>6171</v>
      </c>
      <c r="R750" s="157" t="s">
        <v>144</v>
      </c>
      <c r="W750" s="118">
        <v>0</v>
      </c>
      <c r="X750" s="162" t="s">
        <v>6247</v>
      </c>
    </row>
    <row r="751" spans="1:24">
      <c r="A751" s="83">
        <v>548</v>
      </c>
      <c r="B751" s="83">
        <v>87</v>
      </c>
      <c r="C751" t="s">
        <v>6579</v>
      </c>
      <c r="D751" s="159">
        <f t="shared" si="22"/>
        <v>20</v>
      </c>
      <c r="E751">
        <v>0</v>
      </c>
      <c r="F751">
        <v>20</v>
      </c>
      <c r="G751" s="162" t="s">
        <v>6246</v>
      </c>
      <c r="H751" s="162" t="s">
        <v>6246</v>
      </c>
      <c r="I751" s="53" t="str">
        <f t="shared" si="23"/>
        <v>0. 20</v>
      </c>
      <c r="J751" s="157" t="s">
        <v>142</v>
      </c>
      <c r="K751" s="157" t="s">
        <v>141</v>
      </c>
      <c r="L751" s="83" t="s">
        <v>6172</v>
      </c>
      <c r="M751" s="165" t="s">
        <v>5797</v>
      </c>
      <c r="O751" s="157" t="s">
        <v>138</v>
      </c>
      <c r="P751" s="157" t="s">
        <v>143</v>
      </c>
      <c r="Q751" s="157" t="s">
        <v>6171</v>
      </c>
      <c r="R751" s="157" t="s">
        <v>144</v>
      </c>
      <c r="W751" s="118">
        <v>0</v>
      </c>
      <c r="X751" s="162" t="s">
        <v>6246</v>
      </c>
    </row>
    <row r="752" spans="1:24">
      <c r="A752" s="83">
        <v>548</v>
      </c>
      <c r="B752" s="83">
        <v>87</v>
      </c>
      <c r="C752" t="s">
        <v>6648</v>
      </c>
      <c r="D752" s="159">
        <f t="shared" si="22"/>
        <v>17</v>
      </c>
      <c r="E752">
        <v>0</v>
      </c>
      <c r="F752">
        <v>17</v>
      </c>
      <c r="G752" s="162" t="s">
        <v>6191</v>
      </c>
      <c r="H752" s="162" t="s">
        <v>6191</v>
      </c>
      <c r="I752" s="53" t="str">
        <f t="shared" si="23"/>
        <v>0. 17</v>
      </c>
      <c r="J752" s="157" t="s">
        <v>142</v>
      </c>
      <c r="K752" s="157" t="s">
        <v>141</v>
      </c>
      <c r="L752" s="83" t="s">
        <v>6172</v>
      </c>
      <c r="M752" s="165" t="s">
        <v>5797</v>
      </c>
      <c r="O752" s="157" t="s">
        <v>138</v>
      </c>
      <c r="P752" s="157" t="s">
        <v>143</v>
      </c>
      <c r="Q752" s="157" t="s">
        <v>6171</v>
      </c>
      <c r="R752" s="157" t="s">
        <v>144</v>
      </c>
      <c r="W752" s="118">
        <v>0</v>
      </c>
      <c r="X752" s="162" t="s">
        <v>6191</v>
      </c>
    </row>
    <row r="753" spans="1:24">
      <c r="A753" s="83">
        <v>548</v>
      </c>
      <c r="B753" s="83">
        <v>87</v>
      </c>
      <c r="C753" t="s">
        <v>7851</v>
      </c>
      <c r="D753" s="159">
        <f t="shared" si="22"/>
        <v>19</v>
      </c>
      <c r="E753">
        <v>0</v>
      </c>
      <c r="F753">
        <v>19</v>
      </c>
      <c r="G753" s="162" t="s">
        <v>6239</v>
      </c>
      <c r="H753" s="162" t="s">
        <v>6239</v>
      </c>
      <c r="I753" s="53" t="str">
        <f t="shared" si="23"/>
        <v>0. 19</v>
      </c>
      <c r="J753" s="157" t="s">
        <v>142</v>
      </c>
      <c r="K753" s="157" t="s">
        <v>141</v>
      </c>
      <c r="L753" s="83" t="s">
        <v>6172</v>
      </c>
      <c r="M753" s="165" t="s">
        <v>5797</v>
      </c>
      <c r="O753" s="157" t="s">
        <v>138</v>
      </c>
      <c r="P753" s="157" t="s">
        <v>143</v>
      </c>
      <c r="Q753" s="157" t="s">
        <v>6171</v>
      </c>
      <c r="R753" s="157" t="s">
        <v>144</v>
      </c>
      <c r="W753" s="118">
        <v>0</v>
      </c>
      <c r="X753" s="162" t="s">
        <v>6239</v>
      </c>
    </row>
    <row r="754" spans="1:24">
      <c r="A754" s="83">
        <v>548</v>
      </c>
      <c r="B754" s="83">
        <v>88</v>
      </c>
      <c r="C754" t="s">
        <v>6648</v>
      </c>
      <c r="D754" s="159">
        <f t="shared" si="22"/>
        <v>1</v>
      </c>
      <c r="E754">
        <v>0</v>
      </c>
      <c r="F754">
        <v>1</v>
      </c>
      <c r="G754" s="162" t="s">
        <v>6181</v>
      </c>
      <c r="H754" s="162" t="s">
        <v>6181</v>
      </c>
      <c r="I754" s="53" t="str">
        <f t="shared" si="23"/>
        <v>0. 1</v>
      </c>
      <c r="J754" s="157" t="s">
        <v>142</v>
      </c>
      <c r="K754" s="157" t="s">
        <v>141</v>
      </c>
      <c r="L754" s="83" t="s">
        <v>6172</v>
      </c>
      <c r="M754" s="165" t="s">
        <v>5797</v>
      </c>
      <c r="O754" s="157" t="s">
        <v>138</v>
      </c>
      <c r="P754" s="157" t="s">
        <v>143</v>
      </c>
      <c r="Q754" s="157" t="s">
        <v>6171</v>
      </c>
      <c r="R754" s="157" t="s">
        <v>144</v>
      </c>
      <c r="W754" s="118">
        <v>0</v>
      </c>
      <c r="X754" s="162" t="s">
        <v>6181</v>
      </c>
    </row>
    <row r="755" spans="1:24">
      <c r="A755" s="83">
        <v>548</v>
      </c>
      <c r="B755" s="83">
        <v>88</v>
      </c>
      <c r="C755" t="s">
        <v>6579</v>
      </c>
      <c r="D755" s="159">
        <f t="shared" si="22"/>
        <v>172</v>
      </c>
      <c r="E755">
        <v>4</v>
      </c>
      <c r="F755">
        <v>12</v>
      </c>
      <c r="G755" s="162" t="s">
        <v>6425</v>
      </c>
      <c r="H755" s="162" t="s">
        <v>6425</v>
      </c>
      <c r="I755" s="53" t="str">
        <f t="shared" si="23"/>
        <v>4. 12</v>
      </c>
      <c r="J755" s="157" t="s">
        <v>142</v>
      </c>
      <c r="K755" s="157" t="s">
        <v>141</v>
      </c>
      <c r="L755" s="83" t="s">
        <v>6172</v>
      </c>
      <c r="M755" s="165" t="s">
        <v>5797</v>
      </c>
      <c r="O755" s="157" t="s">
        <v>138</v>
      </c>
      <c r="P755" s="157" t="s">
        <v>143</v>
      </c>
      <c r="Q755" s="157" t="s">
        <v>6171</v>
      </c>
      <c r="R755" s="157" t="s">
        <v>144</v>
      </c>
      <c r="W755" s="118">
        <v>0</v>
      </c>
      <c r="X755" s="162" t="s">
        <v>6425</v>
      </c>
    </row>
    <row r="756" spans="1:24">
      <c r="A756" s="83">
        <v>556</v>
      </c>
      <c r="B756" s="83">
        <v>63</v>
      </c>
      <c r="C756" t="s">
        <v>6648</v>
      </c>
      <c r="D756" s="159">
        <f t="shared" si="22"/>
        <v>80</v>
      </c>
      <c r="E756">
        <v>2</v>
      </c>
      <c r="F756">
        <v>0</v>
      </c>
      <c r="G756" s="162" t="s">
        <v>6228</v>
      </c>
      <c r="H756" s="162" t="s">
        <v>6228</v>
      </c>
      <c r="I756" s="53" t="str">
        <f t="shared" si="23"/>
        <v>2. 0</v>
      </c>
      <c r="J756" s="157" t="s">
        <v>142</v>
      </c>
      <c r="K756" s="157" t="s">
        <v>141</v>
      </c>
      <c r="L756" s="83" t="s">
        <v>6172</v>
      </c>
      <c r="M756" s="165" t="s">
        <v>6538</v>
      </c>
      <c r="O756" s="157" t="s">
        <v>138</v>
      </c>
      <c r="P756" s="157" t="s">
        <v>143</v>
      </c>
      <c r="Q756" s="157" t="s">
        <v>6171</v>
      </c>
      <c r="R756" s="157" t="s">
        <v>144</v>
      </c>
      <c r="W756" s="118">
        <v>6898500</v>
      </c>
      <c r="X756" s="162" t="s">
        <v>6228</v>
      </c>
    </row>
    <row r="757" spans="1:24">
      <c r="A757" s="83">
        <v>556</v>
      </c>
      <c r="B757" s="83">
        <v>68</v>
      </c>
      <c r="C757" t="s">
        <v>7862</v>
      </c>
      <c r="D757" s="159">
        <f t="shared" si="22"/>
        <v>215</v>
      </c>
      <c r="E757">
        <v>5</v>
      </c>
      <c r="F757">
        <v>15</v>
      </c>
      <c r="G757" s="162" t="s">
        <v>6395</v>
      </c>
      <c r="H757" s="162" t="s">
        <v>6395</v>
      </c>
      <c r="I757" s="53" t="str">
        <f t="shared" si="23"/>
        <v>5. 15</v>
      </c>
      <c r="J757" s="157" t="s">
        <v>142</v>
      </c>
      <c r="K757" s="157" t="s">
        <v>141</v>
      </c>
      <c r="L757" s="83" t="s">
        <v>6172</v>
      </c>
      <c r="M757" s="165" t="s">
        <v>6538</v>
      </c>
      <c r="O757" s="157" t="s">
        <v>138</v>
      </c>
      <c r="P757" s="157" t="s">
        <v>143</v>
      </c>
      <c r="Q757" s="157" t="s">
        <v>6171</v>
      </c>
      <c r="R757" s="157" t="s">
        <v>144</v>
      </c>
      <c r="W757" s="118">
        <v>0</v>
      </c>
      <c r="X757" s="162" t="s">
        <v>6395</v>
      </c>
    </row>
    <row r="758" spans="1:24">
      <c r="A758" s="83">
        <v>556</v>
      </c>
      <c r="B758" s="83">
        <v>68</v>
      </c>
      <c r="C758" t="s">
        <v>7850</v>
      </c>
      <c r="D758" s="159">
        <f t="shared" si="22"/>
        <v>216</v>
      </c>
      <c r="E758">
        <v>5</v>
      </c>
      <c r="F758">
        <v>16</v>
      </c>
      <c r="G758" s="162" t="s">
        <v>6426</v>
      </c>
      <c r="H758" s="162" t="s">
        <v>6426</v>
      </c>
      <c r="I758" s="53" t="str">
        <f t="shared" si="23"/>
        <v>5. 16</v>
      </c>
      <c r="J758" s="157" t="s">
        <v>142</v>
      </c>
      <c r="K758" s="157" t="s">
        <v>141</v>
      </c>
      <c r="L758" s="83" t="s">
        <v>6172</v>
      </c>
      <c r="M758" s="165" t="s">
        <v>6538</v>
      </c>
      <c r="O758" s="157" t="s">
        <v>138</v>
      </c>
      <c r="P758" s="157" t="s">
        <v>143</v>
      </c>
      <c r="Q758" s="157" t="s">
        <v>6171</v>
      </c>
      <c r="R758" s="157" t="s">
        <v>144</v>
      </c>
      <c r="W758" s="118">
        <v>0</v>
      </c>
      <c r="X758" s="162" t="s">
        <v>6426</v>
      </c>
    </row>
    <row r="759" spans="1:24">
      <c r="A759" s="83">
        <v>557</v>
      </c>
      <c r="B759" s="83">
        <v>237</v>
      </c>
      <c r="C759" t="s">
        <v>7857</v>
      </c>
      <c r="D759" s="159">
        <f t="shared" si="22"/>
        <v>25</v>
      </c>
      <c r="E759">
        <v>0</v>
      </c>
      <c r="F759">
        <v>25</v>
      </c>
      <c r="G759" s="162" t="s">
        <v>6177</v>
      </c>
      <c r="H759" s="162" t="s">
        <v>6177</v>
      </c>
      <c r="I759" s="53" t="str">
        <f t="shared" si="23"/>
        <v>0. 25</v>
      </c>
      <c r="J759" s="157" t="s">
        <v>142</v>
      </c>
      <c r="K759" s="157" t="s">
        <v>141</v>
      </c>
      <c r="L759" s="83" t="s">
        <v>6172</v>
      </c>
      <c r="M759" s="165" t="s">
        <v>162</v>
      </c>
      <c r="O759" s="157" t="s">
        <v>138</v>
      </c>
      <c r="P759" s="157" t="s">
        <v>143</v>
      </c>
      <c r="Q759" s="157" t="s">
        <v>6171</v>
      </c>
      <c r="R759" s="157" t="s">
        <v>144</v>
      </c>
      <c r="W759" s="118">
        <v>337500</v>
      </c>
      <c r="X759" s="162" t="s">
        <v>6177</v>
      </c>
    </row>
    <row r="760" spans="1:24">
      <c r="A760" s="83">
        <v>557</v>
      </c>
      <c r="B760" s="83">
        <v>281</v>
      </c>
      <c r="C760" t="s">
        <v>7857</v>
      </c>
      <c r="D760" s="159">
        <f t="shared" si="22"/>
        <v>20</v>
      </c>
      <c r="E760">
        <v>0</v>
      </c>
      <c r="F760">
        <v>20</v>
      </c>
      <c r="G760" s="162" t="s">
        <v>6246</v>
      </c>
      <c r="H760" s="162" t="s">
        <v>6246</v>
      </c>
      <c r="I760" s="53" t="str">
        <f t="shared" si="23"/>
        <v>0. 20</v>
      </c>
      <c r="J760" s="157" t="s">
        <v>142</v>
      </c>
      <c r="K760" s="157" t="s">
        <v>141</v>
      </c>
      <c r="L760" s="83" t="s">
        <v>6172</v>
      </c>
      <c r="M760" s="165" t="s">
        <v>6540</v>
      </c>
      <c r="O760" s="157" t="s">
        <v>138</v>
      </c>
      <c r="P760" s="157" t="s">
        <v>143</v>
      </c>
      <c r="Q760" s="157" t="s">
        <v>6171</v>
      </c>
      <c r="R760" s="157" t="s">
        <v>144</v>
      </c>
      <c r="W760" s="118">
        <v>0</v>
      </c>
      <c r="X760" s="162" t="s">
        <v>6246</v>
      </c>
    </row>
    <row r="761" spans="1:24">
      <c r="A761" s="83">
        <v>557</v>
      </c>
      <c r="B761" s="83">
        <v>281</v>
      </c>
      <c r="C761" t="s">
        <v>6586</v>
      </c>
      <c r="D761" s="159">
        <f t="shared" si="22"/>
        <v>42</v>
      </c>
      <c r="E761">
        <v>1</v>
      </c>
      <c r="F761">
        <v>2</v>
      </c>
      <c r="G761" s="162" t="s">
        <v>6318</v>
      </c>
      <c r="H761" s="162" t="s">
        <v>6318</v>
      </c>
      <c r="I761" s="53" t="str">
        <f t="shared" si="23"/>
        <v>1. 2</v>
      </c>
      <c r="J761" s="157" t="s">
        <v>142</v>
      </c>
      <c r="K761" s="157" t="s">
        <v>141</v>
      </c>
      <c r="L761" s="83" t="s">
        <v>6172</v>
      </c>
      <c r="M761" s="165" t="s">
        <v>6540</v>
      </c>
      <c r="O761" s="157" t="s">
        <v>138</v>
      </c>
      <c r="P761" s="157" t="s">
        <v>143</v>
      </c>
      <c r="Q761" s="157" t="s">
        <v>6171</v>
      </c>
      <c r="R761" s="157" t="s">
        <v>144</v>
      </c>
      <c r="W761" s="118">
        <v>0</v>
      </c>
      <c r="X761" s="162" t="s">
        <v>6318</v>
      </c>
    </row>
    <row r="762" spans="1:24">
      <c r="A762" s="83">
        <v>557</v>
      </c>
      <c r="B762" s="83">
        <v>280</v>
      </c>
      <c r="C762" t="s">
        <v>6586</v>
      </c>
      <c r="D762" s="159">
        <f t="shared" si="22"/>
        <v>46</v>
      </c>
      <c r="E762">
        <v>1</v>
      </c>
      <c r="F762">
        <v>6</v>
      </c>
      <c r="G762" s="162" t="s">
        <v>6411</v>
      </c>
      <c r="H762" s="162" t="s">
        <v>6411</v>
      </c>
      <c r="I762" s="53" t="str">
        <f t="shared" si="23"/>
        <v>1. 6</v>
      </c>
      <c r="J762" s="157" t="s">
        <v>142</v>
      </c>
      <c r="K762" s="157" t="s">
        <v>141</v>
      </c>
      <c r="L762" s="83" t="s">
        <v>6172</v>
      </c>
      <c r="M762" s="165" t="s">
        <v>6540</v>
      </c>
      <c r="O762" s="157" t="s">
        <v>138</v>
      </c>
      <c r="P762" s="157" t="s">
        <v>143</v>
      </c>
      <c r="Q762" s="157" t="s">
        <v>6171</v>
      </c>
      <c r="R762" s="157" t="s">
        <v>144</v>
      </c>
      <c r="W762" s="118">
        <v>0</v>
      </c>
      <c r="X762" s="162" t="s">
        <v>6411</v>
      </c>
    </row>
    <row r="763" spans="1:24">
      <c r="A763" s="83">
        <v>557</v>
      </c>
      <c r="B763" s="83">
        <v>279</v>
      </c>
      <c r="C763" t="s">
        <v>6586</v>
      </c>
      <c r="D763" s="159">
        <f t="shared" si="22"/>
        <v>40</v>
      </c>
      <c r="E763">
        <v>1</v>
      </c>
      <c r="F763">
        <v>0</v>
      </c>
      <c r="G763" s="162" t="s">
        <v>6242</v>
      </c>
      <c r="H763" s="162" t="s">
        <v>6242</v>
      </c>
      <c r="I763" s="53" t="str">
        <f t="shared" si="23"/>
        <v>1. 0</v>
      </c>
      <c r="J763" s="157" t="s">
        <v>142</v>
      </c>
      <c r="K763" s="157" t="s">
        <v>141</v>
      </c>
      <c r="L763" s="83" t="s">
        <v>6172</v>
      </c>
      <c r="M763" s="165" t="s">
        <v>6540</v>
      </c>
      <c r="O763" s="157" t="s">
        <v>138</v>
      </c>
      <c r="P763" s="157" t="s">
        <v>143</v>
      </c>
      <c r="Q763" s="157" t="s">
        <v>6171</v>
      </c>
      <c r="R763" s="157" t="s">
        <v>144</v>
      </c>
      <c r="W763" s="118">
        <v>0</v>
      </c>
      <c r="X763" s="162" t="s">
        <v>6242</v>
      </c>
    </row>
    <row r="764" spans="1:24">
      <c r="A764" s="83">
        <v>557</v>
      </c>
      <c r="B764" s="83">
        <v>81</v>
      </c>
      <c r="C764" t="s">
        <v>7859</v>
      </c>
      <c r="D764" s="159">
        <f t="shared" si="22"/>
        <v>20</v>
      </c>
      <c r="E764">
        <v>0</v>
      </c>
      <c r="F764">
        <v>20</v>
      </c>
      <c r="G764" s="162" t="s">
        <v>6246</v>
      </c>
      <c r="H764" s="162" t="s">
        <v>6246</v>
      </c>
      <c r="I764" s="53" t="str">
        <f t="shared" si="23"/>
        <v>0. 20</v>
      </c>
      <c r="J764" s="157" t="s">
        <v>142</v>
      </c>
      <c r="K764" s="157" t="s">
        <v>141</v>
      </c>
      <c r="L764" s="83" t="s">
        <v>6172</v>
      </c>
      <c r="M764" s="165" t="s">
        <v>5499</v>
      </c>
      <c r="O764" s="157" t="s">
        <v>138</v>
      </c>
      <c r="P764" s="157" t="s">
        <v>143</v>
      </c>
      <c r="Q764" s="157" t="s">
        <v>6171</v>
      </c>
      <c r="R764" s="157" t="s">
        <v>144</v>
      </c>
      <c r="W764" s="118">
        <v>0</v>
      </c>
      <c r="X764" s="162" t="s">
        <v>6246</v>
      </c>
    </row>
    <row r="765" spans="1:24">
      <c r="A765" s="83">
        <v>558</v>
      </c>
      <c r="B765" s="83">
        <v>251</v>
      </c>
      <c r="C765" t="s">
        <v>7998</v>
      </c>
      <c r="D765" s="159">
        <f t="shared" si="22"/>
        <v>66</v>
      </c>
      <c r="E765">
        <v>1</v>
      </c>
      <c r="F765">
        <v>26</v>
      </c>
      <c r="G765" s="162" t="s">
        <v>6175</v>
      </c>
      <c r="H765" s="162" t="s">
        <v>6175</v>
      </c>
      <c r="I765" s="53" t="str">
        <f t="shared" si="23"/>
        <v>1. 26</v>
      </c>
      <c r="J765" s="157" t="s">
        <v>142</v>
      </c>
      <c r="K765" s="157" t="s">
        <v>141</v>
      </c>
      <c r="L765" s="83" t="s">
        <v>6172</v>
      </c>
      <c r="M765" s="165" t="s">
        <v>162</v>
      </c>
      <c r="O765" s="157" t="s">
        <v>138</v>
      </c>
      <c r="P765" s="157" t="s">
        <v>143</v>
      </c>
      <c r="Q765" s="157" t="s">
        <v>6171</v>
      </c>
      <c r="R765" s="157" t="s">
        <v>144</v>
      </c>
      <c r="W765" s="118">
        <v>891000</v>
      </c>
      <c r="X765" s="162" t="s">
        <v>6175</v>
      </c>
    </row>
    <row r="766" spans="1:24">
      <c r="A766" s="83">
        <v>558</v>
      </c>
      <c r="B766" s="83">
        <v>251</v>
      </c>
      <c r="C766" t="s">
        <v>7924</v>
      </c>
      <c r="D766" s="159">
        <f t="shared" si="22"/>
        <v>54</v>
      </c>
      <c r="E766">
        <v>1</v>
      </c>
      <c r="F766">
        <v>14</v>
      </c>
      <c r="G766" s="162" t="s">
        <v>6264</v>
      </c>
      <c r="H766" s="162" t="s">
        <v>6264</v>
      </c>
      <c r="I766" s="53" t="str">
        <f t="shared" si="23"/>
        <v>1. 14</v>
      </c>
      <c r="J766" s="157" t="s">
        <v>142</v>
      </c>
      <c r="K766" s="157" t="s">
        <v>141</v>
      </c>
      <c r="L766" s="83" t="s">
        <v>6172</v>
      </c>
      <c r="M766" s="165" t="s">
        <v>162</v>
      </c>
      <c r="O766" s="157" t="s">
        <v>138</v>
      </c>
      <c r="P766" s="157" t="s">
        <v>143</v>
      </c>
      <c r="Q766" s="157" t="s">
        <v>6171</v>
      </c>
      <c r="R766" s="157" t="s">
        <v>144</v>
      </c>
      <c r="W766" s="118">
        <v>729000</v>
      </c>
      <c r="X766" s="162" t="s">
        <v>6264</v>
      </c>
    </row>
    <row r="767" spans="1:24">
      <c r="A767" s="83">
        <v>558</v>
      </c>
      <c r="B767" s="83">
        <v>258</v>
      </c>
      <c r="C767" t="s">
        <v>7999</v>
      </c>
      <c r="D767" s="159">
        <f t="shared" si="22"/>
        <v>40</v>
      </c>
      <c r="E767">
        <v>1</v>
      </c>
      <c r="F767">
        <v>0</v>
      </c>
      <c r="G767" s="162" t="s">
        <v>6242</v>
      </c>
      <c r="H767" s="162" t="s">
        <v>6242</v>
      </c>
      <c r="I767" s="53" t="str">
        <f t="shared" si="23"/>
        <v>1. 0</v>
      </c>
      <c r="J767" s="157" t="s">
        <v>142</v>
      </c>
      <c r="K767" s="157" t="s">
        <v>141</v>
      </c>
      <c r="L767" s="83" t="s">
        <v>6172</v>
      </c>
      <c r="M767" s="165" t="s">
        <v>162</v>
      </c>
      <c r="O767" s="157" t="s">
        <v>138</v>
      </c>
      <c r="P767" s="157" t="s">
        <v>143</v>
      </c>
      <c r="Q767" s="157" t="s">
        <v>6171</v>
      </c>
      <c r="R767" s="157" t="s">
        <v>144</v>
      </c>
      <c r="W767" s="118">
        <v>540000</v>
      </c>
      <c r="X767" s="162" t="s">
        <v>6242</v>
      </c>
    </row>
    <row r="768" spans="1:24">
      <c r="A768" s="83">
        <v>558</v>
      </c>
      <c r="B768" s="83">
        <v>251</v>
      </c>
      <c r="C768" t="s">
        <v>8000</v>
      </c>
      <c r="D768" s="159">
        <f t="shared" si="22"/>
        <v>12</v>
      </c>
      <c r="E768">
        <v>0</v>
      </c>
      <c r="F768">
        <v>12</v>
      </c>
      <c r="G768" s="162" t="s">
        <v>6190</v>
      </c>
      <c r="H768" s="162" t="s">
        <v>6190</v>
      </c>
      <c r="I768" s="53" t="str">
        <f t="shared" si="23"/>
        <v>0. 12</v>
      </c>
      <c r="J768" s="157" t="s">
        <v>142</v>
      </c>
      <c r="K768" s="157" t="s">
        <v>141</v>
      </c>
      <c r="L768" s="83" t="s">
        <v>6172</v>
      </c>
      <c r="M768" s="165" t="s">
        <v>162</v>
      </c>
      <c r="O768" s="157" t="s">
        <v>138</v>
      </c>
      <c r="P768" s="157" t="s">
        <v>143</v>
      </c>
      <c r="Q768" s="157" t="s">
        <v>6171</v>
      </c>
      <c r="R768" s="157" t="s">
        <v>144</v>
      </c>
      <c r="W768" s="118">
        <v>162000</v>
      </c>
      <c r="X768" s="162" t="s">
        <v>6190</v>
      </c>
    </row>
    <row r="769" spans="1:24">
      <c r="A769" s="83">
        <v>559</v>
      </c>
      <c r="B769" s="83">
        <v>100</v>
      </c>
      <c r="C769" t="s">
        <v>7859</v>
      </c>
      <c r="D769" s="159">
        <f t="shared" si="22"/>
        <v>28</v>
      </c>
      <c r="E769">
        <v>0</v>
      </c>
      <c r="F769">
        <v>28</v>
      </c>
      <c r="G769" s="162" t="s">
        <v>6178</v>
      </c>
      <c r="H769" s="162" t="s">
        <v>6178</v>
      </c>
      <c r="I769" s="53" t="str">
        <f t="shared" si="23"/>
        <v>0. 28</v>
      </c>
      <c r="J769" s="157" t="s">
        <v>142</v>
      </c>
      <c r="K769" s="157" t="s">
        <v>141</v>
      </c>
      <c r="L769" s="83" t="s">
        <v>6172</v>
      </c>
      <c r="M769" s="165" t="s">
        <v>162</v>
      </c>
      <c r="O769" s="157" t="s">
        <v>138</v>
      </c>
      <c r="P769" s="157" t="s">
        <v>143</v>
      </c>
      <c r="Q769" s="157" t="s">
        <v>6171</v>
      </c>
      <c r="R769" s="157" t="s">
        <v>144</v>
      </c>
      <c r="W769" s="118">
        <v>378000</v>
      </c>
      <c r="X769" s="162" t="s">
        <v>6178</v>
      </c>
    </row>
    <row r="770" spans="1:24">
      <c r="A770" s="83">
        <v>559</v>
      </c>
      <c r="B770" s="83">
        <v>100</v>
      </c>
      <c r="C770" t="s">
        <v>7857</v>
      </c>
      <c r="D770" s="159">
        <f t="shared" si="22"/>
        <v>20</v>
      </c>
      <c r="E770">
        <v>0</v>
      </c>
      <c r="F770">
        <v>20</v>
      </c>
      <c r="G770" s="162" t="s">
        <v>6246</v>
      </c>
      <c r="H770" s="162" t="s">
        <v>6246</v>
      </c>
      <c r="I770" s="53" t="str">
        <f t="shared" si="23"/>
        <v>0. 20</v>
      </c>
      <c r="J770" s="157" t="s">
        <v>142</v>
      </c>
      <c r="K770" s="157" t="s">
        <v>141</v>
      </c>
      <c r="L770" s="83" t="s">
        <v>6172</v>
      </c>
      <c r="M770" s="165" t="s">
        <v>162</v>
      </c>
      <c r="O770" s="157" t="s">
        <v>138</v>
      </c>
      <c r="P770" s="157" t="s">
        <v>143</v>
      </c>
      <c r="Q770" s="157" t="s">
        <v>6171</v>
      </c>
      <c r="R770" s="157" t="s">
        <v>144</v>
      </c>
      <c r="W770" s="118">
        <v>67500</v>
      </c>
      <c r="X770" s="162" t="s">
        <v>6246</v>
      </c>
    </row>
    <row r="771" spans="1:24">
      <c r="A771" s="83">
        <v>560</v>
      </c>
      <c r="B771" s="83">
        <v>521</v>
      </c>
      <c r="C771" t="s">
        <v>6586</v>
      </c>
      <c r="D771" s="159">
        <f t="shared" ref="D771:D834" si="24">E771*40+F771</f>
        <v>101</v>
      </c>
      <c r="E771">
        <v>2</v>
      </c>
      <c r="F771">
        <v>21</v>
      </c>
      <c r="G771" s="162" t="s">
        <v>6396</v>
      </c>
      <c r="H771" s="162" t="s">
        <v>6396</v>
      </c>
      <c r="I771" s="53" t="str">
        <f t="shared" ref="I771:I834" si="25">H771</f>
        <v>2. 21</v>
      </c>
      <c r="J771" s="157" t="s">
        <v>142</v>
      </c>
      <c r="K771" s="157" t="s">
        <v>141</v>
      </c>
      <c r="L771" s="83" t="s">
        <v>6172</v>
      </c>
      <c r="M771" s="165" t="s">
        <v>162</v>
      </c>
      <c r="O771" s="157" t="s">
        <v>138</v>
      </c>
      <c r="P771" s="157" t="s">
        <v>143</v>
      </c>
      <c r="Q771" s="157" t="s">
        <v>6171</v>
      </c>
      <c r="R771" s="157" t="s">
        <v>144</v>
      </c>
      <c r="W771" s="118">
        <v>1363500</v>
      </c>
      <c r="X771" s="162" t="s">
        <v>6396</v>
      </c>
    </row>
    <row r="772" spans="1:24">
      <c r="A772" s="83">
        <v>561</v>
      </c>
      <c r="B772" s="83">
        <v>78</v>
      </c>
      <c r="C772" t="s">
        <v>7836</v>
      </c>
      <c r="D772" s="159">
        <f t="shared" si="24"/>
        <v>91</v>
      </c>
      <c r="E772">
        <v>2</v>
      </c>
      <c r="F772">
        <v>11</v>
      </c>
      <c r="G772" s="162" t="s">
        <v>6268</v>
      </c>
      <c r="H772" s="162" t="s">
        <v>6268</v>
      </c>
      <c r="I772" s="53" t="str">
        <f t="shared" si="25"/>
        <v>2. 11</v>
      </c>
      <c r="J772" s="157" t="s">
        <v>142</v>
      </c>
      <c r="K772" s="157" t="s">
        <v>141</v>
      </c>
      <c r="L772" s="83" t="s">
        <v>6172</v>
      </c>
      <c r="M772" s="165" t="s">
        <v>6538</v>
      </c>
      <c r="O772" s="157" t="s">
        <v>138</v>
      </c>
      <c r="P772" s="157" t="s">
        <v>143</v>
      </c>
      <c r="Q772" s="157" t="s">
        <v>6171</v>
      </c>
      <c r="R772" s="157" t="s">
        <v>144</v>
      </c>
      <c r="W772" s="118">
        <v>1363500</v>
      </c>
      <c r="X772" s="162" t="s">
        <v>6268</v>
      </c>
    </row>
    <row r="773" spans="1:24">
      <c r="A773" s="83">
        <v>561</v>
      </c>
      <c r="B773" s="83">
        <v>99</v>
      </c>
      <c r="C773" t="s">
        <v>7857</v>
      </c>
      <c r="D773" s="159">
        <f t="shared" si="24"/>
        <v>240</v>
      </c>
      <c r="E773">
        <v>6</v>
      </c>
      <c r="F773">
        <v>0</v>
      </c>
      <c r="G773" s="162" t="s">
        <v>6290</v>
      </c>
      <c r="H773" s="162" t="s">
        <v>6290</v>
      </c>
      <c r="I773" s="53" t="str">
        <f t="shared" si="25"/>
        <v>6. 0</v>
      </c>
      <c r="J773" s="157" t="s">
        <v>142</v>
      </c>
      <c r="K773" s="157" t="s">
        <v>141</v>
      </c>
      <c r="L773" s="83" t="s">
        <v>6172</v>
      </c>
      <c r="M773" s="165" t="s">
        <v>6538</v>
      </c>
      <c r="O773" s="157" t="s">
        <v>138</v>
      </c>
      <c r="P773" s="157" t="s">
        <v>143</v>
      </c>
      <c r="Q773" s="157" t="s">
        <v>6171</v>
      </c>
      <c r="R773" s="157" t="s">
        <v>144</v>
      </c>
      <c r="W773" s="118">
        <v>0</v>
      </c>
      <c r="X773" s="162" t="s">
        <v>6290</v>
      </c>
    </row>
    <row r="774" spans="1:24">
      <c r="A774" s="83">
        <v>564</v>
      </c>
      <c r="B774" s="83">
        <v>251</v>
      </c>
      <c r="C774" t="s">
        <v>8001</v>
      </c>
      <c r="D774" s="159">
        <f t="shared" si="24"/>
        <v>146</v>
      </c>
      <c r="E774">
        <v>3</v>
      </c>
      <c r="F774">
        <v>26</v>
      </c>
      <c r="G774" s="162" t="s">
        <v>6345</v>
      </c>
      <c r="H774" s="162" t="s">
        <v>6345</v>
      </c>
      <c r="I774" s="53" t="str">
        <f t="shared" si="25"/>
        <v>3. 26</v>
      </c>
      <c r="J774" s="157" t="s">
        <v>142</v>
      </c>
      <c r="K774" s="157" t="s">
        <v>141</v>
      </c>
      <c r="L774" s="83" t="s">
        <v>6172</v>
      </c>
      <c r="M774" s="165" t="s">
        <v>162</v>
      </c>
      <c r="O774" s="157" t="s">
        <v>138</v>
      </c>
      <c r="P774" s="157" t="s">
        <v>143</v>
      </c>
      <c r="Q774" s="157" t="s">
        <v>6171</v>
      </c>
      <c r="R774" s="157" t="s">
        <v>144</v>
      </c>
      <c r="W774" s="118">
        <v>1971000</v>
      </c>
      <c r="X774" s="162" t="s">
        <v>6345</v>
      </c>
    </row>
    <row r="775" spans="1:24">
      <c r="A775" s="83">
        <v>564</v>
      </c>
      <c r="B775" s="83">
        <v>251</v>
      </c>
      <c r="C775" t="s">
        <v>8002</v>
      </c>
      <c r="D775" s="159">
        <f t="shared" si="24"/>
        <v>80</v>
      </c>
      <c r="E775">
        <v>2</v>
      </c>
      <c r="F775">
        <v>0</v>
      </c>
      <c r="G775" s="162" t="s">
        <v>6228</v>
      </c>
      <c r="H775" s="162" t="s">
        <v>6228</v>
      </c>
      <c r="I775" s="53" t="str">
        <f t="shared" si="25"/>
        <v>2. 0</v>
      </c>
      <c r="J775" s="157" t="s">
        <v>142</v>
      </c>
      <c r="K775" s="157" t="s">
        <v>141</v>
      </c>
      <c r="L775" s="83" t="s">
        <v>6172</v>
      </c>
      <c r="M775" s="165" t="s">
        <v>162</v>
      </c>
      <c r="O775" s="157" t="s">
        <v>138</v>
      </c>
      <c r="P775" s="157" t="s">
        <v>143</v>
      </c>
      <c r="Q775" s="157" t="s">
        <v>6171</v>
      </c>
      <c r="R775" s="157" t="s">
        <v>144</v>
      </c>
      <c r="W775" s="118">
        <v>1080000</v>
      </c>
      <c r="X775" s="162" t="s">
        <v>6228</v>
      </c>
    </row>
    <row r="776" spans="1:24">
      <c r="A776" s="83">
        <v>565</v>
      </c>
      <c r="B776" s="83">
        <v>258</v>
      </c>
      <c r="C776" t="s">
        <v>8003</v>
      </c>
      <c r="D776" s="159">
        <f t="shared" si="24"/>
        <v>48</v>
      </c>
      <c r="E776">
        <v>1</v>
      </c>
      <c r="F776">
        <v>8</v>
      </c>
      <c r="G776" s="162" t="s">
        <v>6200</v>
      </c>
      <c r="H776" s="162" t="s">
        <v>6200</v>
      </c>
      <c r="I776" s="53" t="str">
        <f t="shared" si="25"/>
        <v>1. 8</v>
      </c>
      <c r="J776" s="157" t="s">
        <v>142</v>
      </c>
      <c r="K776" s="157" t="s">
        <v>141</v>
      </c>
      <c r="L776" s="83" t="s">
        <v>6172</v>
      </c>
      <c r="M776" s="165" t="s">
        <v>162</v>
      </c>
      <c r="O776" s="157" t="s">
        <v>138</v>
      </c>
      <c r="P776" s="157" t="s">
        <v>143</v>
      </c>
      <c r="Q776" s="157" t="s">
        <v>6171</v>
      </c>
      <c r="R776" s="157" t="s">
        <v>144</v>
      </c>
      <c r="W776" s="118">
        <v>648000</v>
      </c>
      <c r="X776" s="162" t="s">
        <v>6200</v>
      </c>
    </row>
    <row r="777" spans="1:24">
      <c r="A777" s="83">
        <v>565</v>
      </c>
      <c r="B777" s="83">
        <v>258</v>
      </c>
      <c r="C777" t="s">
        <v>8004</v>
      </c>
      <c r="D777" s="159">
        <f t="shared" si="24"/>
        <v>25</v>
      </c>
      <c r="E777">
        <v>0</v>
      </c>
      <c r="F777">
        <v>25</v>
      </c>
      <c r="G777" s="162" t="s">
        <v>6177</v>
      </c>
      <c r="H777" s="162" t="s">
        <v>6177</v>
      </c>
      <c r="I777" s="53" t="str">
        <f t="shared" si="25"/>
        <v>0. 25</v>
      </c>
      <c r="J777" s="157" t="s">
        <v>142</v>
      </c>
      <c r="K777" s="157" t="s">
        <v>141</v>
      </c>
      <c r="L777" s="83" t="s">
        <v>6172</v>
      </c>
      <c r="M777" s="165" t="s">
        <v>162</v>
      </c>
      <c r="O777" s="157" t="s">
        <v>138</v>
      </c>
      <c r="P777" s="157" t="s">
        <v>143</v>
      </c>
      <c r="Q777" s="157" t="s">
        <v>6171</v>
      </c>
      <c r="R777" s="157" t="s">
        <v>144</v>
      </c>
      <c r="W777" s="118">
        <v>337500</v>
      </c>
      <c r="X777" s="162" t="s">
        <v>6177</v>
      </c>
    </row>
    <row r="778" spans="1:24">
      <c r="A778" s="83">
        <v>565</v>
      </c>
      <c r="B778" s="83">
        <v>258</v>
      </c>
      <c r="C778" t="s">
        <v>8005</v>
      </c>
      <c r="D778" s="159">
        <f t="shared" si="24"/>
        <v>8</v>
      </c>
      <c r="E778">
        <v>0</v>
      </c>
      <c r="F778">
        <v>8</v>
      </c>
      <c r="G778" s="162" t="s">
        <v>6180</v>
      </c>
      <c r="H778" s="162" t="s">
        <v>6180</v>
      </c>
      <c r="I778" s="53" t="str">
        <f t="shared" si="25"/>
        <v>0. 8</v>
      </c>
      <c r="J778" s="157" t="s">
        <v>142</v>
      </c>
      <c r="K778" s="157" t="s">
        <v>141</v>
      </c>
      <c r="L778" s="83" t="s">
        <v>6172</v>
      </c>
      <c r="M778" s="165" t="s">
        <v>162</v>
      </c>
      <c r="O778" s="157" t="s">
        <v>138</v>
      </c>
      <c r="P778" s="157" t="s">
        <v>143</v>
      </c>
      <c r="Q778" s="157" t="s">
        <v>6171</v>
      </c>
      <c r="R778" s="157" t="s">
        <v>144</v>
      </c>
      <c r="W778" s="118">
        <v>108000</v>
      </c>
      <c r="X778" s="162" t="s">
        <v>6180</v>
      </c>
    </row>
    <row r="779" spans="1:24">
      <c r="A779" s="83">
        <v>565</v>
      </c>
      <c r="B779" s="83">
        <v>378</v>
      </c>
      <c r="C779" t="s">
        <v>7935</v>
      </c>
      <c r="D779" s="159">
        <f t="shared" si="24"/>
        <v>130</v>
      </c>
      <c r="E779">
        <v>3</v>
      </c>
      <c r="F779">
        <v>10</v>
      </c>
      <c r="G779" s="162" t="s">
        <v>6427</v>
      </c>
      <c r="H779" s="162" t="s">
        <v>6427</v>
      </c>
      <c r="I779" s="53" t="str">
        <f t="shared" si="25"/>
        <v>3. 10</v>
      </c>
      <c r="J779" s="157" t="s">
        <v>142</v>
      </c>
      <c r="K779" s="157" t="s">
        <v>141</v>
      </c>
      <c r="L779" s="83" t="s">
        <v>6172</v>
      </c>
      <c r="M779" s="165" t="s">
        <v>162</v>
      </c>
      <c r="O779" s="157" t="s">
        <v>138</v>
      </c>
      <c r="P779" s="157" t="s">
        <v>143</v>
      </c>
      <c r="Q779" s="157" t="s">
        <v>6171</v>
      </c>
      <c r="R779" s="157" t="s">
        <v>144</v>
      </c>
      <c r="W779" s="118">
        <v>1755000</v>
      </c>
      <c r="X779" s="162" t="s">
        <v>6427</v>
      </c>
    </row>
    <row r="780" spans="1:24">
      <c r="A780" s="83">
        <v>565</v>
      </c>
      <c r="B780" s="83">
        <v>258</v>
      </c>
      <c r="C780" t="s">
        <v>8006</v>
      </c>
      <c r="D780" s="159">
        <f t="shared" si="24"/>
        <v>40</v>
      </c>
      <c r="E780">
        <v>1</v>
      </c>
      <c r="F780">
        <v>0</v>
      </c>
      <c r="G780" s="162" t="s">
        <v>6242</v>
      </c>
      <c r="H780" s="162" t="s">
        <v>6242</v>
      </c>
      <c r="I780" s="53" t="str">
        <f t="shared" si="25"/>
        <v>1. 0</v>
      </c>
      <c r="J780" s="157" t="s">
        <v>142</v>
      </c>
      <c r="K780" s="157" t="s">
        <v>141</v>
      </c>
      <c r="L780" s="83" t="s">
        <v>6172</v>
      </c>
      <c r="M780" s="165" t="s">
        <v>162</v>
      </c>
      <c r="O780" s="157" t="s">
        <v>138</v>
      </c>
      <c r="P780" s="157" t="s">
        <v>143</v>
      </c>
      <c r="Q780" s="157" t="s">
        <v>6171</v>
      </c>
      <c r="R780" s="157" t="s">
        <v>144</v>
      </c>
      <c r="W780" s="118">
        <v>540000</v>
      </c>
      <c r="X780" s="162" t="s">
        <v>6242</v>
      </c>
    </row>
    <row r="781" spans="1:24">
      <c r="A781" s="83">
        <v>567</v>
      </c>
      <c r="B781" s="83">
        <v>89</v>
      </c>
      <c r="C781" t="s">
        <v>6648</v>
      </c>
      <c r="D781" s="159">
        <f t="shared" si="24"/>
        <v>175</v>
      </c>
      <c r="E781">
        <v>4</v>
      </c>
      <c r="F781">
        <v>15</v>
      </c>
      <c r="G781" s="162" t="s">
        <v>6428</v>
      </c>
      <c r="H781" s="162" t="s">
        <v>6428</v>
      </c>
      <c r="I781" s="53" t="str">
        <f t="shared" si="25"/>
        <v>4. 15</v>
      </c>
      <c r="J781" s="157" t="s">
        <v>142</v>
      </c>
      <c r="K781" s="157" t="s">
        <v>141</v>
      </c>
      <c r="L781" s="83" t="s">
        <v>6172</v>
      </c>
      <c r="M781" s="165" t="s">
        <v>162</v>
      </c>
      <c r="O781" s="157" t="s">
        <v>138</v>
      </c>
      <c r="P781" s="157" t="s">
        <v>143</v>
      </c>
      <c r="Q781" s="157" t="s">
        <v>6171</v>
      </c>
      <c r="R781" s="157" t="s">
        <v>144</v>
      </c>
      <c r="W781" s="118">
        <v>2362500</v>
      </c>
      <c r="X781" s="162" t="s">
        <v>6428</v>
      </c>
    </row>
    <row r="782" spans="1:24">
      <c r="A782" s="83">
        <v>567</v>
      </c>
      <c r="B782" s="83">
        <v>89</v>
      </c>
      <c r="C782" t="s">
        <v>7837</v>
      </c>
      <c r="D782" s="159">
        <f t="shared" si="24"/>
        <v>70</v>
      </c>
      <c r="E782">
        <v>1</v>
      </c>
      <c r="F782">
        <v>30</v>
      </c>
      <c r="G782" s="162" t="s">
        <v>6334</v>
      </c>
      <c r="H782" s="162" t="s">
        <v>6334</v>
      </c>
      <c r="I782" s="53" t="str">
        <f t="shared" si="25"/>
        <v>1. 30</v>
      </c>
      <c r="J782" s="157" t="s">
        <v>142</v>
      </c>
      <c r="K782" s="157" t="s">
        <v>141</v>
      </c>
      <c r="L782" s="83" t="s">
        <v>6172</v>
      </c>
      <c r="M782" s="165" t="s">
        <v>162</v>
      </c>
      <c r="O782" s="157" t="s">
        <v>138</v>
      </c>
      <c r="P782" s="157" t="s">
        <v>143</v>
      </c>
      <c r="Q782" s="157" t="s">
        <v>6171</v>
      </c>
      <c r="R782" s="157" t="s">
        <v>144</v>
      </c>
      <c r="W782" s="118">
        <v>945000</v>
      </c>
      <c r="X782" s="162" t="s">
        <v>6334</v>
      </c>
    </row>
    <row r="783" spans="1:24">
      <c r="A783" s="83">
        <v>567</v>
      </c>
      <c r="B783" s="83">
        <v>346</v>
      </c>
      <c r="C783" t="s">
        <v>7850</v>
      </c>
      <c r="D783" s="159">
        <f t="shared" si="24"/>
        <v>123</v>
      </c>
      <c r="E783">
        <v>3</v>
      </c>
      <c r="F783">
        <v>3</v>
      </c>
      <c r="G783" s="162" t="s">
        <v>6328</v>
      </c>
      <c r="H783" s="162" t="s">
        <v>6328</v>
      </c>
      <c r="I783" s="53" t="str">
        <f t="shared" si="25"/>
        <v>3. 3</v>
      </c>
      <c r="J783" s="157" t="s">
        <v>142</v>
      </c>
      <c r="K783" s="157" t="s">
        <v>141</v>
      </c>
      <c r="L783" s="83" t="s">
        <v>6172</v>
      </c>
      <c r="M783" s="165" t="s">
        <v>5493</v>
      </c>
      <c r="O783" s="157" t="s">
        <v>138</v>
      </c>
      <c r="P783" s="157" t="s">
        <v>143</v>
      </c>
      <c r="Q783" s="157" t="s">
        <v>6171</v>
      </c>
      <c r="R783" s="157" t="s">
        <v>144</v>
      </c>
      <c r="W783" s="118">
        <v>0</v>
      </c>
      <c r="X783" s="162" t="s">
        <v>6328</v>
      </c>
    </row>
    <row r="784" spans="1:24">
      <c r="A784" s="83">
        <v>568</v>
      </c>
      <c r="B784" s="83">
        <v>120</v>
      </c>
      <c r="C784" t="s">
        <v>7850</v>
      </c>
      <c r="D784" s="159">
        <f t="shared" si="24"/>
        <v>457</v>
      </c>
      <c r="E784">
        <v>11</v>
      </c>
      <c r="F784">
        <v>17</v>
      </c>
      <c r="G784" s="162" t="s">
        <v>6429</v>
      </c>
      <c r="H784" s="162" t="s">
        <v>6429</v>
      </c>
      <c r="I784" s="53" t="str">
        <f t="shared" si="25"/>
        <v>11. 17</v>
      </c>
      <c r="J784" s="157" t="s">
        <v>142</v>
      </c>
      <c r="K784" s="157" t="s">
        <v>141</v>
      </c>
      <c r="L784" s="83" t="s">
        <v>6172</v>
      </c>
      <c r="M784" s="165" t="s">
        <v>162</v>
      </c>
      <c r="O784" s="157" t="s">
        <v>138</v>
      </c>
      <c r="P784" s="157" t="s">
        <v>143</v>
      </c>
      <c r="Q784" s="157" t="s">
        <v>6171</v>
      </c>
      <c r="R784" s="157" t="s">
        <v>144</v>
      </c>
      <c r="W784" s="118">
        <v>6169500</v>
      </c>
      <c r="X784" s="162" t="s">
        <v>6429</v>
      </c>
    </row>
    <row r="785" spans="1:24">
      <c r="A785" s="83">
        <v>568</v>
      </c>
      <c r="B785" s="83">
        <v>120</v>
      </c>
      <c r="C785" t="s">
        <v>6579</v>
      </c>
      <c r="D785" s="159">
        <f t="shared" si="24"/>
        <v>8</v>
      </c>
      <c r="E785">
        <v>0</v>
      </c>
      <c r="F785">
        <v>8</v>
      </c>
      <c r="G785" s="162" t="s">
        <v>6180</v>
      </c>
      <c r="H785" s="162" t="s">
        <v>6180</v>
      </c>
      <c r="I785" s="53" t="str">
        <f t="shared" si="25"/>
        <v>0. 8</v>
      </c>
      <c r="J785" s="157" t="s">
        <v>142</v>
      </c>
      <c r="K785" s="157" t="s">
        <v>141</v>
      </c>
      <c r="L785" s="83" t="s">
        <v>6172</v>
      </c>
      <c r="M785" s="165" t="s">
        <v>162</v>
      </c>
      <c r="O785" s="157" t="s">
        <v>138</v>
      </c>
      <c r="P785" s="157" t="s">
        <v>143</v>
      </c>
      <c r="Q785" s="157" t="s">
        <v>6171</v>
      </c>
      <c r="R785" s="157" t="s">
        <v>144</v>
      </c>
      <c r="W785" s="118">
        <v>108000</v>
      </c>
      <c r="X785" s="162" t="s">
        <v>6180</v>
      </c>
    </row>
    <row r="786" spans="1:24">
      <c r="A786" s="83">
        <v>569</v>
      </c>
      <c r="B786" s="83">
        <v>283</v>
      </c>
      <c r="C786" t="s">
        <v>7836</v>
      </c>
      <c r="D786" s="159">
        <f t="shared" si="24"/>
        <v>40</v>
      </c>
      <c r="E786">
        <v>1</v>
      </c>
      <c r="F786">
        <v>0</v>
      </c>
      <c r="G786" s="162" t="s">
        <v>6242</v>
      </c>
      <c r="H786" s="162" t="s">
        <v>6242</v>
      </c>
      <c r="I786" s="53" t="str">
        <f t="shared" si="25"/>
        <v>1. 0</v>
      </c>
      <c r="J786" s="157" t="s">
        <v>142</v>
      </c>
      <c r="K786" s="157" t="s">
        <v>141</v>
      </c>
      <c r="L786" s="83" t="s">
        <v>6172</v>
      </c>
      <c r="M786" s="165" t="s">
        <v>162</v>
      </c>
      <c r="O786" s="157" t="s">
        <v>138</v>
      </c>
      <c r="P786" s="157" t="s">
        <v>143</v>
      </c>
      <c r="Q786" s="157" t="s">
        <v>6171</v>
      </c>
      <c r="R786" s="157" t="s">
        <v>144</v>
      </c>
      <c r="W786" s="118">
        <v>540000</v>
      </c>
      <c r="X786" s="162" t="s">
        <v>6242</v>
      </c>
    </row>
    <row r="787" spans="1:24">
      <c r="A787" s="83">
        <v>569</v>
      </c>
      <c r="B787" s="83">
        <v>283</v>
      </c>
      <c r="C787" t="s">
        <v>7836</v>
      </c>
      <c r="D787" s="159">
        <f t="shared" si="24"/>
        <v>120</v>
      </c>
      <c r="E787">
        <v>3</v>
      </c>
      <c r="F787">
        <v>0</v>
      </c>
      <c r="G787" s="162" t="s">
        <v>6240</v>
      </c>
      <c r="H787" s="162" t="s">
        <v>6240</v>
      </c>
      <c r="I787" s="53" t="str">
        <f t="shared" si="25"/>
        <v>3. 0</v>
      </c>
      <c r="J787" s="157" t="s">
        <v>142</v>
      </c>
      <c r="K787" s="157" t="s">
        <v>141</v>
      </c>
      <c r="L787" s="83" t="s">
        <v>6172</v>
      </c>
      <c r="M787" s="165" t="s">
        <v>162</v>
      </c>
      <c r="O787" s="157" t="s">
        <v>138</v>
      </c>
      <c r="P787" s="157" t="s">
        <v>143</v>
      </c>
      <c r="Q787" s="157" t="s">
        <v>6171</v>
      </c>
      <c r="R787" s="157" t="s">
        <v>144</v>
      </c>
      <c r="W787" s="118">
        <v>1620000</v>
      </c>
      <c r="X787" s="162" t="s">
        <v>6240</v>
      </c>
    </row>
    <row r="788" spans="1:24">
      <c r="A788" s="83">
        <v>569</v>
      </c>
      <c r="B788" s="83">
        <v>506</v>
      </c>
      <c r="C788" t="s">
        <v>7857</v>
      </c>
      <c r="D788" s="159">
        <f t="shared" si="24"/>
        <v>120</v>
      </c>
      <c r="E788">
        <v>3</v>
      </c>
      <c r="F788">
        <v>0</v>
      </c>
      <c r="G788" s="162" t="s">
        <v>6240</v>
      </c>
      <c r="H788" s="162" t="s">
        <v>6240</v>
      </c>
      <c r="I788" s="53" t="str">
        <f t="shared" si="25"/>
        <v>3. 0</v>
      </c>
      <c r="J788" s="157" t="s">
        <v>142</v>
      </c>
      <c r="K788" s="157" t="s">
        <v>141</v>
      </c>
      <c r="L788" s="83" t="s">
        <v>6172</v>
      </c>
      <c r="M788" s="165" t="s">
        <v>162</v>
      </c>
      <c r="O788" s="157" t="s">
        <v>138</v>
      </c>
      <c r="P788" s="157" t="s">
        <v>143</v>
      </c>
      <c r="Q788" s="157" t="s">
        <v>6171</v>
      </c>
      <c r="R788" s="157" t="s">
        <v>144</v>
      </c>
      <c r="W788" s="118">
        <v>405000</v>
      </c>
      <c r="X788" s="162" t="s">
        <v>6240</v>
      </c>
    </row>
    <row r="789" spans="1:24">
      <c r="A789" s="83">
        <v>569</v>
      </c>
      <c r="B789" s="83">
        <v>283</v>
      </c>
      <c r="C789" t="s">
        <v>7836</v>
      </c>
      <c r="D789" s="159">
        <f t="shared" si="24"/>
        <v>94</v>
      </c>
      <c r="E789">
        <v>2</v>
      </c>
      <c r="F789">
        <v>14</v>
      </c>
      <c r="G789" s="162" t="s">
        <v>6182</v>
      </c>
      <c r="H789" s="162" t="s">
        <v>6182</v>
      </c>
      <c r="I789" s="53" t="str">
        <f t="shared" si="25"/>
        <v>2. 14</v>
      </c>
      <c r="J789" s="157" t="s">
        <v>142</v>
      </c>
      <c r="K789" s="157" t="s">
        <v>141</v>
      </c>
      <c r="L789" s="83" t="s">
        <v>6172</v>
      </c>
      <c r="M789" s="165" t="s">
        <v>162</v>
      </c>
      <c r="O789" s="157" t="s">
        <v>138</v>
      </c>
      <c r="P789" s="157" t="s">
        <v>143</v>
      </c>
      <c r="Q789" s="157" t="s">
        <v>6171</v>
      </c>
      <c r="R789" s="157" t="s">
        <v>144</v>
      </c>
      <c r="W789" s="118">
        <v>1269000</v>
      </c>
      <c r="X789" s="162" t="s">
        <v>6182</v>
      </c>
    </row>
    <row r="790" spans="1:24">
      <c r="A790" s="83">
        <v>569</v>
      </c>
      <c r="B790" s="83">
        <v>507</v>
      </c>
      <c r="C790" t="s">
        <v>7982</v>
      </c>
      <c r="D790" s="159">
        <f t="shared" si="24"/>
        <v>547</v>
      </c>
      <c r="E790">
        <v>13</v>
      </c>
      <c r="F790">
        <v>27</v>
      </c>
      <c r="G790" s="162" t="s">
        <v>6430</v>
      </c>
      <c r="H790" s="162" t="s">
        <v>6430</v>
      </c>
      <c r="I790" s="53" t="str">
        <f t="shared" si="25"/>
        <v>13. 27</v>
      </c>
      <c r="J790" s="157" t="s">
        <v>142</v>
      </c>
      <c r="K790" s="157" t="s">
        <v>141</v>
      </c>
      <c r="L790" s="83" t="s">
        <v>6172</v>
      </c>
      <c r="M790" s="165" t="s">
        <v>162</v>
      </c>
      <c r="O790" s="157" t="s">
        <v>138</v>
      </c>
      <c r="P790" s="157" t="s">
        <v>143</v>
      </c>
      <c r="Q790" s="157" t="s">
        <v>6171</v>
      </c>
      <c r="R790" s="157" t="s">
        <v>144</v>
      </c>
      <c r="W790" s="118">
        <v>1836000</v>
      </c>
      <c r="X790" s="162" t="s">
        <v>6430</v>
      </c>
    </row>
    <row r="791" spans="1:24">
      <c r="A791" s="83">
        <v>569</v>
      </c>
      <c r="B791" s="83">
        <v>507</v>
      </c>
      <c r="C791" t="s">
        <v>6586</v>
      </c>
      <c r="D791" s="159">
        <f t="shared" si="24"/>
        <v>288</v>
      </c>
      <c r="E791">
        <v>7</v>
      </c>
      <c r="F791">
        <v>8</v>
      </c>
      <c r="G791" s="162" t="s">
        <v>6431</v>
      </c>
      <c r="H791" s="162" t="s">
        <v>6431</v>
      </c>
      <c r="I791" s="53" t="str">
        <f t="shared" si="25"/>
        <v>7. 8</v>
      </c>
      <c r="J791" s="157" t="s">
        <v>142</v>
      </c>
      <c r="K791" s="157" t="s">
        <v>141</v>
      </c>
      <c r="L791" s="83" t="s">
        <v>6172</v>
      </c>
      <c r="M791" s="165" t="s">
        <v>162</v>
      </c>
      <c r="O791" s="157" t="s">
        <v>138</v>
      </c>
      <c r="P791" s="157" t="s">
        <v>143</v>
      </c>
      <c r="Q791" s="157" t="s">
        <v>6171</v>
      </c>
      <c r="R791" s="157" t="s">
        <v>144</v>
      </c>
      <c r="W791" s="118">
        <v>972000</v>
      </c>
      <c r="X791" s="162" t="s">
        <v>6431</v>
      </c>
    </row>
    <row r="792" spans="1:24">
      <c r="A792" s="83">
        <v>569</v>
      </c>
      <c r="B792" s="83">
        <v>506</v>
      </c>
      <c r="C792" t="s">
        <v>6579</v>
      </c>
      <c r="D792" s="159">
        <f t="shared" si="24"/>
        <v>120</v>
      </c>
      <c r="E792">
        <v>3</v>
      </c>
      <c r="F792">
        <v>0</v>
      </c>
      <c r="G792" s="162" t="s">
        <v>6240</v>
      </c>
      <c r="H792" s="162" t="s">
        <v>6240</v>
      </c>
      <c r="I792" s="53" t="str">
        <f t="shared" si="25"/>
        <v>3. 0</v>
      </c>
      <c r="J792" s="157" t="s">
        <v>142</v>
      </c>
      <c r="K792" s="157" t="s">
        <v>141</v>
      </c>
      <c r="L792" s="83" t="s">
        <v>6172</v>
      </c>
      <c r="M792" s="165" t="s">
        <v>162</v>
      </c>
      <c r="O792" s="157" t="s">
        <v>138</v>
      </c>
      <c r="P792" s="157" t="s">
        <v>143</v>
      </c>
      <c r="Q792" s="157" t="s">
        <v>6171</v>
      </c>
      <c r="R792" s="157" t="s">
        <v>144</v>
      </c>
      <c r="W792" s="118">
        <v>405000</v>
      </c>
      <c r="X792" s="162" t="s">
        <v>6240</v>
      </c>
    </row>
    <row r="793" spans="1:24">
      <c r="A793" s="83">
        <v>569</v>
      </c>
      <c r="B793" s="83">
        <v>283</v>
      </c>
      <c r="C793" t="s">
        <v>7836</v>
      </c>
      <c r="D793" s="159">
        <f t="shared" si="24"/>
        <v>254</v>
      </c>
      <c r="E793">
        <v>6</v>
      </c>
      <c r="F793">
        <v>14</v>
      </c>
      <c r="G793" s="162" t="s">
        <v>6432</v>
      </c>
      <c r="H793" s="162" t="s">
        <v>6432</v>
      </c>
      <c r="I793" s="53" t="str">
        <f t="shared" si="25"/>
        <v>6. 14</v>
      </c>
      <c r="J793" s="157" t="s">
        <v>142</v>
      </c>
      <c r="K793" s="157" t="s">
        <v>141</v>
      </c>
      <c r="L793" s="83" t="s">
        <v>6172</v>
      </c>
      <c r="M793" s="165" t="s">
        <v>162</v>
      </c>
      <c r="O793" s="157" t="s">
        <v>138</v>
      </c>
      <c r="P793" s="157" t="s">
        <v>143</v>
      </c>
      <c r="Q793" s="157" t="s">
        <v>6171</v>
      </c>
      <c r="R793" s="157" t="s">
        <v>144</v>
      </c>
      <c r="W793" s="118">
        <v>3429000</v>
      </c>
      <c r="X793" s="162" t="s">
        <v>6432</v>
      </c>
    </row>
    <row r="794" spans="1:24">
      <c r="A794" s="83">
        <v>569</v>
      </c>
      <c r="B794" s="83">
        <v>503</v>
      </c>
      <c r="C794" t="s">
        <v>7982</v>
      </c>
      <c r="D794" s="159">
        <f t="shared" si="24"/>
        <v>237</v>
      </c>
      <c r="E794">
        <v>5</v>
      </c>
      <c r="F794">
        <v>37</v>
      </c>
      <c r="G794" s="162" t="s">
        <v>6433</v>
      </c>
      <c r="H794" s="162" t="s">
        <v>6433</v>
      </c>
      <c r="I794" s="53" t="str">
        <f t="shared" si="25"/>
        <v>5. 37</v>
      </c>
      <c r="J794" s="157" t="s">
        <v>142</v>
      </c>
      <c r="K794" s="157" t="s">
        <v>141</v>
      </c>
      <c r="L794" s="83" t="s">
        <v>6172</v>
      </c>
      <c r="M794" s="165" t="s">
        <v>162</v>
      </c>
      <c r="O794" s="157" t="s">
        <v>138</v>
      </c>
      <c r="P794" s="157" t="s">
        <v>143</v>
      </c>
      <c r="Q794" s="157" t="s">
        <v>6171</v>
      </c>
      <c r="R794" s="157" t="s">
        <v>144</v>
      </c>
      <c r="W794" s="118">
        <v>3199500</v>
      </c>
      <c r="X794" s="162" t="s">
        <v>6433</v>
      </c>
    </row>
    <row r="795" spans="1:24">
      <c r="A795" s="83">
        <v>572</v>
      </c>
      <c r="B795" s="83">
        <v>6</v>
      </c>
      <c r="C795" t="s">
        <v>8007</v>
      </c>
      <c r="D795" s="159">
        <f t="shared" si="24"/>
        <v>60</v>
      </c>
      <c r="E795">
        <v>1</v>
      </c>
      <c r="F795">
        <v>20</v>
      </c>
      <c r="G795" s="162" t="s">
        <v>6197</v>
      </c>
      <c r="H795" s="162" t="s">
        <v>6197</v>
      </c>
      <c r="I795" s="53" t="str">
        <f t="shared" si="25"/>
        <v>1. 20</v>
      </c>
      <c r="J795" s="157" t="s">
        <v>142</v>
      </c>
      <c r="K795" s="157" t="s">
        <v>141</v>
      </c>
      <c r="L795" s="83" t="s">
        <v>6172</v>
      </c>
      <c r="M795" s="165" t="s">
        <v>6538</v>
      </c>
      <c r="O795" s="157" t="s">
        <v>138</v>
      </c>
      <c r="P795" s="157" t="s">
        <v>143</v>
      </c>
      <c r="Q795" s="157" t="s">
        <v>6171</v>
      </c>
      <c r="R795" s="157" t="s">
        <v>144</v>
      </c>
      <c r="W795" s="118">
        <v>1282500</v>
      </c>
      <c r="X795" s="162" t="s">
        <v>6197</v>
      </c>
    </row>
    <row r="796" spans="1:24">
      <c r="A796" s="83">
        <v>572</v>
      </c>
      <c r="B796" s="83">
        <v>6</v>
      </c>
      <c r="C796" t="s">
        <v>8008</v>
      </c>
      <c r="D796" s="159">
        <f t="shared" si="24"/>
        <v>18</v>
      </c>
      <c r="E796">
        <v>0</v>
      </c>
      <c r="F796">
        <v>18</v>
      </c>
      <c r="G796" s="162" t="s">
        <v>6241</v>
      </c>
      <c r="H796" s="162" t="s">
        <v>6241</v>
      </c>
      <c r="I796" s="53" t="str">
        <f t="shared" si="25"/>
        <v>0. 18</v>
      </c>
      <c r="J796" s="157" t="s">
        <v>142</v>
      </c>
      <c r="K796" s="157" t="s">
        <v>141</v>
      </c>
      <c r="L796" s="83" t="s">
        <v>6172</v>
      </c>
      <c r="M796" s="165" t="s">
        <v>6538</v>
      </c>
      <c r="O796" s="157" t="s">
        <v>138</v>
      </c>
      <c r="P796" s="157" t="s">
        <v>143</v>
      </c>
      <c r="Q796" s="157" t="s">
        <v>6171</v>
      </c>
      <c r="R796" s="157" t="s">
        <v>144</v>
      </c>
      <c r="W796" s="118">
        <v>0</v>
      </c>
      <c r="X796" s="162" t="s">
        <v>6241</v>
      </c>
    </row>
    <row r="797" spans="1:24">
      <c r="A797" s="83">
        <v>572</v>
      </c>
      <c r="B797" s="83">
        <v>139</v>
      </c>
      <c r="C797" t="s">
        <v>7835</v>
      </c>
      <c r="D797" s="159">
        <f t="shared" si="24"/>
        <v>80</v>
      </c>
      <c r="E797">
        <v>2</v>
      </c>
      <c r="F797">
        <v>0</v>
      </c>
      <c r="G797" s="162" t="s">
        <v>6228</v>
      </c>
      <c r="H797" s="162" t="s">
        <v>6228</v>
      </c>
      <c r="I797" s="53" t="str">
        <f t="shared" si="25"/>
        <v>2. 0</v>
      </c>
      <c r="J797" s="157" t="s">
        <v>142</v>
      </c>
      <c r="K797" s="157" t="s">
        <v>141</v>
      </c>
      <c r="L797" s="83" t="s">
        <v>6172</v>
      </c>
      <c r="M797" s="165" t="s">
        <v>6538</v>
      </c>
      <c r="O797" s="157" t="s">
        <v>138</v>
      </c>
      <c r="P797" s="157" t="s">
        <v>143</v>
      </c>
      <c r="Q797" s="157" t="s">
        <v>6171</v>
      </c>
      <c r="R797" s="157" t="s">
        <v>144</v>
      </c>
      <c r="W797" s="118">
        <v>0</v>
      </c>
      <c r="X797" s="162" t="s">
        <v>6228</v>
      </c>
    </row>
    <row r="798" spans="1:24">
      <c r="A798" s="83">
        <v>572</v>
      </c>
      <c r="B798" s="83">
        <v>139</v>
      </c>
      <c r="C798" t="s">
        <v>6586</v>
      </c>
      <c r="D798" s="159">
        <f t="shared" si="24"/>
        <v>12</v>
      </c>
      <c r="E798">
        <v>0</v>
      </c>
      <c r="F798">
        <v>12</v>
      </c>
      <c r="G798" s="162" t="s">
        <v>6190</v>
      </c>
      <c r="H798" s="162" t="s">
        <v>6190</v>
      </c>
      <c r="I798" s="53" t="str">
        <f t="shared" si="25"/>
        <v>0. 12</v>
      </c>
      <c r="J798" s="157" t="s">
        <v>142</v>
      </c>
      <c r="K798" s="157" t="s">
        <v>141</v>
      </c>
      <c r="L798" s="83" t="s">
        <v>6172</v>
      </c>
      <c r="M798" s="165" t="s">
        <v>6538</v>
      </c>
      <c r="O798" s="157" t="s">
        <v>138</v>
      </c>
      <c r="P798" s="157" t="s">
        <v>143</v>
      </c>
      <c r="Q798" s="157" t="s">
        <v>6171</v>
      </c>
      <c r="R798" s="157" t="s">
        <v>144</v>
      </c>
      <c r="W798" s="118">
        <v>0</v>
      </c>
      <c r="X798" s="162" t="s">
        <v>6190</v>
      </c>
    </row>
    <row r="799" spans="1:24">
      <c r="A799" s="83">
        <v>573</v>
      </c>
      <c r="B799" s="83">
        <v>11</v>
      </c>
      <c r="C799" t="s">
        <v>7838</v>
      </c>
      <c r="D799" s="159">
        <f t="shared" si="24"/>
        <v>101</v>
      </c>
      <c r="E799">
        <v>2</v>
      </c>
      <c r="F799">
        <v>21</v>
      </c>
      <c r="G799" s="162" t="s">
        <v>6396</v>
      </c>
      <c r="H799" s="162" t="s">
        <v>6396</v>
      </c>
      <c r="I799" s="53" t="str">
        <f t="shared" si="25"/>
        <v>2. 21</v>
      </c>
      <c r="J799" s="157" t="s">
        <v>142</v>
      </c>
      <c r="K799" s="157" t="s">
        <v>141</v>
      </c>
      <c r="L799" s="83" t="s">
        <v>6172</v>
      </c>
      <c r="M799" s="165" t="s">
        <v>6538</v>
      </c>
      <c r="O799" s="157" t="s">
        <v>138</v>
      </c>
      <c r="P799" s="157" t="s">
        <v>143</v>
      </c>
      <c r="Q799" s="157" t="s">
        <v>6171</v>
      </c>
      <c r="R799" s="157" t="s">
        <v>144</v>
      </c>
      <c r="W799" s="118">
        <v>1485000</v>
      </c>
      <c r="X799" s="162" t="s">
        <v>6396</v>
      </c>
    </row>
    <row r="800" spans="1:24">
      <c r="A800" s="83">
        <v>573</v>
      </c>
      <c r="B800" s="83">
        <v>11</v>
      </c>
      <c r="C800" t="s">
        <v>7905</v>
      </c>
      <c r="D800" s="159">
        <f t="shared" si="24"/>
        <v>120</v>
      </c>
      <c r="E800">
        <v>3</v>
      </c>
      <c r="F800">
        <v>0</v>
      </c>
      <c r="G800" s="162" t="s">
        <v>6240</v>
      </c>
      <c r="H800" s="162" t="s">
        <v>6240</v>
      </c>
      <c r="I800" s="53" t="str">
        <f t="shared" si="25"/>
        <v>3. 0</v>
      </c>
      <c r="J800" s="157" t="s">
        <v>142</v>
      </c>
      <c r="K800" s="157" t="s">
        <v>141</v>
      </c>
      <c r="L800" s="83" t="s">
        <v>6172</v>
      </c>
      <c r="M800" s="165" t="s">
        <v>6538</v>
      </c>
      <c r="O800" s="157" t="s">
        <v>138</v>
      </c>
      <c r="P800" s="157" t="s">
        <v>143</v>
      </c>
      <c r="Q800" s="157" t="s">
        <v>6171</v>
      </c>
      <c r="R800" s="157" t="s">
        <v>144</v>
      </c>
      <c r="W800" s="118">
        <v>0</v>
      </c>
      <c r="X800" s="162" t="s">
        <v>6240</v>
      </c>
    </row>
    <row r="801" spans="1:24">
      <c r="A801" s="83">
        <v>574</v>
      </c>
      <c r="B801" s="83">
        <v>142</v>
      </c>
      <c r="C801" t="s">
        <v>7836</v>
      </c>
      <c r="D801" s="159">
        <f t="shared" si="24"/>
        <v>58</v>
      </c>
      <c r="E801">
        <v>1</v>
      </c>
      <c r="F801">
        <v>18</v>
      </c>
      <c r="G801" s="162" t="s">
        <v>6299</v>
      </c>
      <c r="H801" s="162" t="s">
        <v>6299</v>
      </c>
      <c r="I801" s="53" t="str">
        <f t="shared" si="25"/>
        <v>1. 18</v>
      </c>
      <c r="J801" s="157" t="s">
        <v>142</v>
      </c>
      <c r="K801" s="157" t="s">
        <v>141</v>
      </c>
      <c r="L801" s="83" t="s">
        <v>6172</v>
      </c>
      <c r="M801" s="165" t="s">
        <v>6538</v>
      </c>
      <c r="O801" s="157" t="s">
        <v>138</v>
      </c>
      <c r="P801" s="157" t="s">
        <v>143</v>
      </c>
      <c r="Q801" s="157" t="s">
        <v>6171</v>
      </c>
      <c r="R801" s="157" t="s">
        <v>144</v>
      </c>
      <c r="W801" s="118">
        <v>3469500</v>
      </c>
      <c r="X801" s="162" t="s">
        <v>6299</v>
      </c>
    </row>
    <row r="802" spans="1:24">
      <c r="A802" s="83">
        <v>574</v>
      </c>
      <c r="B802" s="83">
        <v>147</v>
      </c>
      <c r="C802" t="s">
        <v>7836</v>
      </c>
      <c r="D802" s="159">
        <f t="shared" si="24"/>
        <v>71</v>
      </c>
      <c r="E802">
        <v>1</v>
      </c>
      <c r="F802">
        <v>31</v>
      </c>
      <c r="G802" s="162" t="s">
        <v>6211</v>
      </c>
      <c r="H802" s="162" t="s">
        <v>6211</v>
      </c>
      <c r="I802" s="53" t="str">
        <f t="shared" si="25"/>
        <v>1. 31</v>
      </c>
      <c r="J802" s="157" t="s">
        <v>142</v>
      </c>
      <c r="K802" s="157" t="s">
        <v>141</v>
      </c>
      <c r="L802" s="83" t="s">
        <v>6172</v>
      </c>
      <c r="M802" s="165" t="s">
        <v>6538</v>
      </c>
      <c r="O802" s="157" t="s">
        <v>138</v>
      </c>
      <c r="P802" s="157" t="s">
        <v>143</v>
      </c>
      <c r="Q802" s="157" t="s">
        <v>6171</v>
      </c>
      <c r="R802" s="157" t="s">
        <v>144</v>
      </c>
      <c r="W802" s="118">
        <v>0</v>
      </c>
      <c r="X802" s="162" t="s">
        <v>6211</v>
      </c>
    </row>
    <row r="803" spans="1:24">
      <c r="A803" s="83">
        <v>574</v>
      </c>
      <c r="B803" s="83">
        <v>105</v>
      </c>
      <c r="C803" t="s">
        <v>7866</v>
      </c>
      <c r="D803" s="159">
        <f t="shared" si="24"/>
        <v>128</v>
      </c>
      <c r="E803">
        <v>3</v>
      </c>
      <c r="F803">
        <v>8</v>
      </c>
      <c r="G803" s="162" t="s">
        <v>6199</v>
      </c>
      <c r="H803" s="162" t="s">
        <v>6199</v>
      </c>
      <c r="I803" s="53" t="str">
        <f t="shared" si="25"/>
        <v>3. 8</v>
      </c>
      <c r="J803" s="157" t="s">
        <v>142</v>
      </c>
      <c r="K803" s="157" t="s">
        <v>141</v>
      </c>
      <c r="L803" s="83" t="s">
        <v>6172</v>
      </c>
      <c r="M803" s="165" t="s">
        <v>6538</v>
      </c>
      <c r="O803" s="157" t="s">
        <v>138</v>
      </c>
      <c r="P803" s="157" t="s">
        <v>143</v>
      </c>
      <c r="Q803" s="157" t="s">
        <v>6171</v>
      </c>
      <c r="R803" s="157" t="s">
        <v>144</v>
      </c>
      <c r="W803" s="118">
        <v>0</v>
      </c>
      <c r="X803" s="162" t="s">
        <v>6199</v>
      </c>
    </row>
    <row r="804" spans="1:24">
      <c r="A804" s="83">
        <v>575</v>
      </c>
      <c r="B804" s="83">
        <v>11</v>
      </c>
      <c r="C804" t="s">
        <v>7835</v>
      </c>
      <c r="D804" s="159">
        <f t="shared" si="24"/>
        <v>101</v>
      </c>
      <c r="E804">
        <v>2</v>
      </c>
      <c r="F804">
        <v>21</v>
      </c>
      <c r="G804" s="162" t="s">
        <v>6396</v>
      </c>
      <c r="H804" s="162" t="s">
        <v>6396</v>
      </c>
      <c r="I804" s="53" t="str">
        <f t="shared" si="25"/>
        <v>2. 21</v>
      </c>
      <c r="J804" s="157" t="s">
        <v>142</v>
      </c>
      <c r="K804" s="157" t="s">
        <v>141</v>
      </c>
      <c r="L804" s="83" t="s">
        <v>6172</v>
      </c>
      <c r="M804" s="165" t="s">
        <v>6538</v>
      </c>
      <c r="O804" s="157" t="s">
        <v>138</v>
      </c>
      <c r="P804" s="157" t="s">
        <v>143</v>
      </c>
      <c r="Q804" s="157" t="s">
        <v>6171</v>
      </c>
      <c r="R804" s="157" t="s">
        <v>144</v>
      </c>
      <c r="W804" s="118">
        <v>2983500</v>
      </c>
      <c r="X804" s="162" t="s">
        <v>6396</v>
      </c>
    </row>
    <row r="805" spans="1:24">
      <c r="A805" s="83">
        <v>575</v>
      </c>
      <c r="B805" s="83">
        <v>11</v>
      </c>
      <c r="C805" t="s">
        <v>7905</v>
      </c>
      <c r="D805" s="159">
        <f t="shared" si="24"/>
        <v>120</v>
      </c>
      <c r="E805">
        <v>3</v>
      </c>
      <c r="F805">
        <v>0</v>
      </c>
      <c r="G805" s="162" t="s">
        <v>6240</v>
      </c>
      <c r="H805" s="162" t="s">
        <v>6240</v>
      </c>
      <c r="I805" s="53" t="str">
        <f t="shared" si="25"/>
        <v>3. 0</v>
      </c>
      <c r="J805" s="157" t="s">
        <v>142</v>
      </c>
      <c r="K805" s="157" t="s">
        <v>141</v>
      </c>
      <c r="L805" s="83" t="s">
        <v>6172</v>
      </c>
      <c r="M805" s="165" t="s">
        <v>6538</v>
      </c>
      <c r="O805" s="157" t="s">
        <v>138</v>
      </c>
      <c r="P805" s="157" t="s">
        <v>143</v>
      </c>
      <c r="Q805" s="157" t="s">
        <v>6171</v>
      </c>
      <c r="R805" s="157" t="s">
        <v>144</v>
      </c>
      <c r="W805" s="118">
        <v>0</v>
      </c>
      <c r="X805" s="162" t="s">
        <v>6240</v>
      </c>
    </row>
    <row r="806" spans="1:24">
      <c r="A806" s="83">
        <v>580</v>
      </c>
      <c r="B806" s="83">
        <v>553</v>
      </c>
      <c r="C806" t="s">
        <v>6586</v>
      </c>
      <c r="D806" s="159">
        <f t="shared" si="24"/>
        <v>240</v>
      </c>
      <c r="E806">
        <v>6</v>
      </c>
      <c r="F806">
        <v>0</v>
      </c>
      <c r="G806" s="162" t="s">
        <v>6290</v>
      </c>
      <c r="H806" s="162" t="s">
        <v>6290</v>
      </c>
      <c r="I806" s="53" t="str">
        <f t="shared" si="25"/>
        <v>6. 0</v>
      </c>
      <c r="J806" s="157" t="s">
        <v>142</v>
      </c>
      <c r="K806" s="157" t="s">
        <v>141</v>
      </c>
      <c r="L806" s="83" t="s">
        <v>6172</v>
      </c>
      <c r="M806" s="165" t="s">
        <v>162</v>
      </c>
      <c r="O806" s="157" t="s">
        <v>138</v>
      </c>
      <c r="P806" s="157" t="s">
        <v>143</v>
      </c>
      <c r="Q806" s="157" t="s">
        <v>6171</v>
      </c>
      <c r="R806" s="157" t="s">
        <v>144</v>
      </c>
      <c r="W806" s="118">
        <v>3240000</v>
      </c>
      <c r="X806" s="162" t="s">
        <v>6290</v>
      </c>
    </row>
    <row r="807" spans="1:24">
      <c r="A807" s="83">
        <v>581</v>
      </c>
      <c r="B807" s="83">
        <v>47</v>
      </c>
      <c r="C807" t="s">
        <v>6579</v>
      </c>
      <c r="D807" s="159">
        <f t="shared" si="24"/>
        <v>52</v>
      </c>
      <c r="E807">
        <v>1</v>
      </c>
      <c r="F807">
        <v>12</v>
      </c>
      <c r="G807" s="162" t="s">
        <v>6215</v>
      </c>
      <c r="H807" s="162" t="s">
        <v>6215</v>
      </c>
      <c r="I807" s="53" t="str">
        <f t="shared" si="25"/>
        <v>1. 12</v>
      </c>
      <c r="J807" s="157" t="s">
        <v>142</v>
      </c>
      <c r="K807" s="157" t="s">
        <v>141</v>
      </c>
      <c r="L807" s="83" t="s">
        <v>6172</v>
      </c>
      <c r="M807" s="165" t="s">
        <v>6538</v>
      </c>
      <c r="O807" s="157" t="s">
        <v>138</v>
      </c>
      <c r="P807" s="157" t="s">
        <v>143</v>
      </c>
      <c r="Q807" s="157" t="s">
        <v>6171</v>
      </c>
      <c r="R807" s="157" t="s">
        <v>144</v>
      </c>
      <c r="W807" s="118">
        <v>1741500</v>
      </c>
      <c r="X807" s="162" t="s">
        <v>6215</v>
      </c>
    </row>
    <row r="808" spans="1:24">
      <c r="A808" s="83">
        <v>581</v>
      </c>
      <c r="B808" s="83">
        <v>49</v>
      </c>
      <c r="C808" t="s">
        <v>6579</v>
      </c>
      <c r="D808" s="159">
        <f t="shared" si="24"/>
        <v>77</v>
      </c>
      <c r="E808">
        <v>1</v>
      </c>
      <c r="F808">
        <v>37</v>
      </c>
      <c r="G808" s="162" t="s">
        <v>6383</v>
      </c>
      <c r="H808" s="162" t="s">
        <v>6383</v>
      </c>
      <c r="I808" s="53" t="str">
        <f t="shared" si="25"/>
        <v>1. 37</v>
      </c>
      <c r="J808" s="157" t="s">
        <v>142</v>
      </c>
      <c r="K808" s="157" t="s">
        <v>141</v>
      </c>
      <c r="L808" s="83" t="s">
        <v>6172</v>
      </c>
      <c r="M808" s="165" t="s">
        <v>6538</v>
      </c>
      <c r="O808" s="157" t="s">
        <v>138</v>
      </c>
      <c r="P808" s="157" t="s">
        <v>143</v>
      </c>
      <c r="Q808" s="157" t="s">
        <v>6171</v>
      </c>
      <c r="R808" s="157" t="s">
        <v>144</v>
      </c>
      <c r="W808" s="118">
        <v>0</v>
      </c>
      <c r="X808" s="162" t="s">
        <v>6383</v>
      </c>
    </row>
    <row r="809" spans="1:24">
      <c r="A809" s="83">
        <v>585</v>
      </c>
      <c r="B809" s="83">
        <v>260</v>
      </c>
      <c r="C809" t="s">
        <v>8009</v>
      </c>
      <c r="D809" s="159">
        <f t="shared" si="24"/>
        <v>82</v>
      </c>
      <c r="E809">
        <v>2</v>
      </c>
      <c r="F809">
        <v>2</v>
      </c>
      <c r="G809" s="162" t="s">
        <v>6338</v>
      </c>
      <c r="H809" s="162" t="s">
        <v>6338</v>
      </c>
      <c r="I809" s="53" t="str">
        <f t="shared" si="25"/>
        <v>2. 2</v>
      </c>
      <c r="J809" s="157" t="s">
        <v>142</v>
      </c>
      <c r="K809" s="157" t="s">
        <v>141</v>
      </c>
      <c r="L809" s="83" t="s">
        <v>6172</v>
      </c>
      <c r="M809" s="165" t="s">
        <v>162</v>
      </c>
      <c r="O809" s="157" t="s">
        <v>138</v>
      </c>
      <c r="P809" s="157" t="s">
        <v>143</v>
      </c>
      <c r="Q809" s="157" t="s">
        <v>6171</v>
      </c>
      <c r="R809" s="157" t="s">
        <v>144</v>
      </c>
      <c r="W809" s="118">
        <v>364500</v>
      </c>
      <c r="X809" s="162" t="s">
        <v>6338</v>
      </c>
    </row>
    <row r="810" spans="1:24">
      <c r="A810" s="83">
        <v>586</v>
      </c>
      <c r="B810" s="83">
        <v>123</v>
      </c>
      <c r="C810" t="s">
        <v>6648</v>
      </c>
      <c r="D810" s="159">
        <f t="shared" si="24"/>
        <v>64</v>
      </c>
      <c r="E810">
        <v>1</v>
      </c>
      <c r="F810">
        <v>24</v>
      </c>
      <c r="G810" s="162" t="s">
        <v>6314</v>
      </c>
      <c r="H810" s="162" t="s">
        <v>6314</v>
      </c>
      <c r="I810" s="53" t="str">
        <f t="shared" si="25"/>
        <v>1. 24</v>
      </c>
      <c r="J810" s="157" t="s">
        <v>142</v>
      </c>
      <c r="K810" s="157" t="s">
        <v>141</v>
      </c>
      <c r="L810" s="83" t="s">
        <v>6172</v>
      </c>
      <c r="M810" s="165" t="s">
        <v>6538</v>
      </c>
      <c r="O810" s="157" t="s">
        <v>138</v>
      </c>
      <c r="P810" s="157" t="s">
        <v>143</v>
      </c>
      <c r="Q810" s="157" t="s">
        <v>6171</v>
      </c>
      <c r="R810" s="157" t="s">
        <v>144</v>
      </c>
      <c r="W810" s="118">
        <v>2065500</v>
      </c>
      <c r="X810" s="162" t="s">
        <v>6314</v>
      </c>
    </row>
    <row r="811" spans="1:24">
      <c r="A811" s="83">
        <v>586</v>
      </c>
      <c r="B811" s="83">
        <v>134</v>
      </c>
      <c r="C811" t="s">
        <v>6648</v>
      </c>
      <c r="D811" s="159">
        <f t="shared" si="24"/>
        <v>65</v>
      </c>
      <c r="E811">
        <v>1</v>
      </c>
      <c r="F811">
        <v>25</v>
      </c>
      <c r="G811" s="162" t="s">
        <v>6349</v>
      </c>
      <c r="H811" s="162" t="s">
        <v>6349</v>
      </c>
      <c r="I811" s="53" t="str">
        <f t="shared" si="25"/>
        <v>1. 25</v>
      </c>
      <c r="J811" s="157" t="s">
        <v>142</v>
      </c>
      <c r="K811" s="157" t="s">
        <v>141</v>
      </c>
      <c r="L811" s="83" t="s">
        <v>6172</v>
      </c>
      <c r="M811" s="165" t="s">
        <v>6538</v>
      </c>
      <c r="O811" s="157" t="s">
        <v>138</v>
      </c>
      <c r="P811" s="157" t="s">
        <v>143</v>
      </c>
      <c r="Q811" s="157" t="s">
        <v>6171</v>
      </c>
      <c r="R811" s="157" t="s">
        <v>144</v>
      </c>
      <c r="W811" s="118">
        <v>0</v>
      </c>
      <c r="X811" s="162" t="s">
        <v>6349</v>
      </c>
    </row>
    <row r="812" spans="1:24">
      <c r="A812" s="83">
        <v>591</v>
      </c>
      <c r="B812" s="83">
        <v>52</v>
      </c>
      <c r="C812" t="s">
        <v>6586</v>
      </c>
      <c r="D812" s="159">
        <f t="shared" si="24"/>
        <v>372</v>
      </c>
      <c r="E812">
        <v>9</v>
      </c>
      <c r="F812">
        <v>12</v>
      </c>
      <c r="G812" s="162" t="s">
        <v>6434</v>
      </c>
      <c r="H812" s="162" t="s">
        <v>6434</v>
      </c>
      <c r="I812" s="53" t="str">
        <f t="shared" si="25"/>
        <v>9. 12</v>
      </c>
      <c r="J812" s="157" t="s">
        <v>142</v>
      </c>
      <c r="K812" s="157" t="s">
        <v>141</v>
      </c>
      <c r="L812" s="83" t="s">
        <v>6172</v>
      </c>
      <c r="M812" s="165" t="s">
        <v>162</v>
      </c>
      <c r="O812" s="157" t="s">
        <v>138</v>
      </c>
      <c r="P812" s="157" t="s">
        <v>143</v>
      </c>
      <c r="Q812" s="157" t="s">
        <v>6171</v>
      </c>
      <c r="R812" s="157" t="s">
        <v>144</v>
      </c>
      <c r="W812" s="118">
        <v>2511000</v>
      </c>
      <c r="X812" s="162" t="s">
        <v>6434</v>
      </c>
    </row>
    <row r="813" spans="1:24">
      <c r="A813" s="83">
        <v>593</v>
      </c>
      <c r="B813" s="83">
        <v>111</v>
      </c>
      <c r="C813" t="s">
        <v>7836</v>
      </c>
      <c r="D813" s="159">
        <f t="shared" si="24"/>
        <v>80</v>
      </c>
      <c r="E813">
        <v>2</v>
      </c>
      <c r="F813">
        <v>0</v>
      </c>
      <c r="G813" s="162" t="s">
        <v>6228</v>
      </c>
      <c r="H813" s="162" t="s">
        <v>6228</v>
      </c>
      <c r="I813" s="53" t="str">
        <f t="shared" si="25"/>
        <v>2. 0</v>
      </c>
      <c r="J813" s="157" t="s">
        <v>142</v>
      </c>
      <c r="K813" s="157" t="s">
        <v>141</v>
      </c>
      <c r="L813" s="83" t="s">
        <v>6172</v>
      </c>
      <c r="M813" s="165" t="s">
        <v>162</v>
      </c>
      <c r="O813" s="157" t="s">
        <v>138</v>
      </c>
      <c r="P813" s="157" t="s">
        <v>143</v>
      </c>
      <c r="Q813" s="157" t="s">
        <v>6171</v>
      </c>
      <c r="R813" s="157" t="s">
        <v>144</v>
      </c>
      <c r="W813" s="118">
        <v>1080000</v>
      </c>
      <c r="X813" s="162" t="s">
        <v>6228</v>
      </c>
    </row>
    <row r="814" spans="1:24">
      <c r="A814" s="83">
        <v>593</v>
      </c>
      <c r="B814" s="83">
        <v>90</v>
      </c>
      <c r="C814" t="s">
        <v>8010</v>
      </c>
      <c r="D814" s="159">
        <f t="shared" si="24"/>
        <v>55</v>
      </c>
      <c r="E814">
        <v>1</v>
      </c>
      <c r="F814">
        <v>15</v>
      </c>
      <c r="G814" s="162" t="s">
        <v>6363</v>
      </c>
      <c r="H814" s="162" t="s">
        <v>6363</v>
      </c>
      <c r="I814" s="53" t="str">
        <f t="shared" si="25"/>
        <v>1. 15</v>
      </c>
      <c r="J814" s="157" t="s">
        <v>142</v>
      </c>
      <c r="K814" s="157" t="s">
        <v>141</v>
      </c>
      <c r="L814" s="83" t="s">
        <v>6172</v>
      </c>
      <c r="M814" s="165" t="s">
        <v>162</v>
      </c>
      <c r="O814" s="157" t="s">
        <v>138</v>
      </c>
      <c r="P814" s="157" t="s">
        <v>143</v>
      </c>
      <c r="Q814" s="157" t="s">
        <v>6171</v>
      </c>
      <c r="R814" s="157" t="s">
        <v>144</v>
      </c>
      <c r="W814" s="118">
        <v>175500</v>
      </c>
      <c r="X814" s="162" t="s">
        <v>6363</v>
      </c>
    </row>
    <row r="815" spans="1:24">
      <c r="A815" s="83">
        <v>595</v>
      </c>
      <c r="B815" s="83">
        <v>99</v>
      </c>
      <c r="C815" t="s">
        <v>6586</v>
      </c>
      <c r="D815" s="159">
        <f t="shared" si="24"/>
        <v>61</v>
      </c>
      <c r="E815">
        <v>1</v>
      </c>
      <c r="F815">
        <v>21</v>
      </c>
      <c r="G815" s="162" t="s">
        <v>6233</v>
      </c>
      <c r="H815" s="162" t="s">
        <v>6233</v>
      </c>
      <c r="I815" s="53" t="str">
        <f t="shared" si="25"/>
        <v>1. 21</v>
      </c>
      <c r="J815" s="157" t="s">
        <v>142</v>
      </c>
      <c r="K815" s="157" t="s">
        <v>141</v>
      </c>
      <c r="L815" s="83" t="s">
        <v>6172</v>
      </c>
      <c r="M815" s="165" t="s">
        <v>162</v>
      </c>
      <c r="O815" s="157" t="s">
        <v>138</v>
      </c>
      <c r="P815" s="157" t="s">
        <v>143</v>
      </c>
      <c r="Q815" s="157" t="s">
        <v>6171</v>
      </c>
      <c r="R815" s="157" t="s">
        <v>144</v>
      </c>
      <c r="W815" s="118">
        <v>283500</v>
      </c>
      <c r="X815" s="162" t="s">
        <v>6233</v>
      </c>
    </row>
    <row r="816" spans="1:24">
      <c r="A816" s="83">
        <v>595</v>
      </c>
      <c r="B816" s="83">
        <v>100</v>
      </c>
      <c r="C816" t="s">
        <v>7857</v>
      </c>
      <c r="D816" s="159">
        <f t="shared" si="24"/>
        <v>20</v>
      </c>
      <c r="E816">
        <v>0</v>
      </c>
      <c r="F816">
        <v>20</v>
      </c>
      <c r="G816" s="162" t="s">
        <v>6246</v>
      </c>
      <c r="H816" s="162" t="s">
        <v>6246</v>
      </c>
      <c r="I816" s="53" t="str">
        <f t="shared" si="25"/>
        <v>0. 20</v>
      </c>
      <c r="J816" s="157" t="s">
        <v>142</v>
      </c>
      <c r="K816" s="157" t="s">
        <v>141</v>
      </c>
      <c r="L816" s="83" t="s">
        <v>6172</v>
      </c>
      <c r="M816" s="165" t="s">
        <v>162</v>
      </c>
      <c r="O816" s="157" t="s">
        <v>138</v>
      </c>
      <c r="P816" s="157" t="s">
        <v>143</v>
      </c>
      <c r="Q816" s="157" t="s">
        <v>6171</v>
      </c>
      <c r="R816" s="157" t="s">
        <v>144</v>
      </c>
      <c r="W816" s="118">
        <v>81000</v>
      </c>
      <c r="X816" s="162" t="s">
        <v>6246</v>
      </c>
    </row>
    <row r="817" spans="1:24">
      <c r="A817" s="83">
        <v>596</v>
      </c>
      <c r="B817" s="83">
        <v>167</v>
      </c>
      <c r="C817" t="s">
        <v>8011</v>
      </c>
      <c r="D817" s="159">
        <f t="shared" si="24"/>
        <v>123</v>
      </c>
      <c r="E817">
        <v>3</v>
      </c>
      <c r="F817">
        <v>3</v>
      </c>
      <c r="G817" s="162" t="s">
        <v>6328</v>
      </c>
      <c r="H817" s="162" t="s">
        <v>6328</v>
      </c>
      <c r="I817" s="53" t="str">
        <f t="shared" si="25"/>
        <v>3. 3</v>
      </c>
      <c r="J817" s="157" t="s">
        <v>142</v>
      </c>
      <c r="K817" s="157" t="s">
        <v>141</v>
      </c>
      <c r="L817" s="83" t="s">
        <v>6172</v>
      </c>
      <c r="M817" s="165" t="s">
        <v>162</v>
      </c>
      <c r="O817" s="157" t="s">
        <v>138</v>
      </c>
      <c r="P817" s="157" t="s">
        <v>143</v>
      </c>
      <c r="Q817" s="157" t="s">
        <v>6171</v>
      </c>
      <c r="R817" s="157" t="s">
        <v>144</v>
      </c>
      <c r="W817" s="118">
        <v>1660500</v>
      </c>
      <c r="X817" s="162" t="s">
        <v>6328</v>
      </c>
    </row>
    <row r="818" spans="1:24">
      <c r="A818" s="83">
        <v>597</v>
      </c>
      <c r="B818" s="83">
        <v>383</v>
      </c>
      <c r="C818" t="s">
        <v>7857</v>
      </c>
      <c r="D818" s="159">
        <f t="shared" si="24"/>
        <v>121</v>
      </c>
      <c r="E818">
        <v>3</v>
      </c>
      <c r="F818">
        <v>1</v>
      </c>
      <c r="G818" s="162" t="s">
        <v>6351</v>
      </c>
      <c r="H818" s="162" t="s">
        <v>6351</v>
      </c>
      <c r="I818" s="53" t="str">
        <f t="shared" si="25"/>
        <v>3. 1</v>
      </c>
      <c r="J818" s="157" t="s">
        <v>142</v>
      </c>
      <c r="K818" s="157" t="s">
        <v>141</v>
      </c>
      <c r="L818" s="83" t="s">
        <v>6172</v>
      </c>
      <c r="M818" s="165" t="s">
        <v>162</v>
      </c>
      <c r="O818" s="157" t="s">
        <v>138</v>
      </c>
      <c r="P818" s="157" t="s">
        <v>143</v>
      </c>
      <c r="Q818" s="157" t="s">
        <v>6171</v>
      </c>
      <c r="R818" s="157" t="s">
        <v>144</v>
      </c>
      <c r="W818" s="118">
        <v>405000</v>
      </c>
      <c r="X818" s="162" t="s">
        <v>6351</v>
      </c>
    </row>
    <row r="819" spans="1:24">
      <c r="A819" s="83">
        <v>598</v>
      </c>
      <c r="B819" s="83">
        <v>116</v>
      </c>
      <c r="C819" t="s">
        <v>6586</v>
      </c>
      <c r="D819" s="159">
        <f t="shared" si="24"/>
        <v>191</v>
      </c>
      <c r="E819">
        <v>4</v>
      </c>
      <c r="F819">
        <v>31</v>
      </c>
      <c r="G819" s="162" t="s">
        <v>6435</v>
      </c>
      <c r="H819" s="162" t="s">
        <v>6435</v>
      </c>
      <c r="I819" s="53" t="str">
        <f t="shared" si="25"/>
        <v>4. 31</v>
      </c>
      <c r="J819" s="157" t="s">
        <v>142</v>
      </c>
      <c r="K819" s="157" t="s">
        <v>141</v>
      </c>
      <c r="L819" s="83" t="s">
        <v>6172</v>
      </c>
      <c r="M819" s="165" t="s">
        <v>6538</v>
      </c>
      <c r="O819" s="157" t="s">
        <v>138</v>
      </c>
      <c r="P819" s="157" t="s">
        <v>143</v>
      </c>
      <c r="Q819" s="157" t="s">
        <v>6171</v>
      </c>
      <c r="R819" s="157" t="s">
        <v>144</v>
      </c>
      <c r="W819" s="118">
        <v>2578500</v>
      </c>
      <c r="X819" s="162" t="s">
        <v>6435</v>
      </c>
    </row>
    <row r="820" spans="1:24">
      <c r="A820" s="83">
        <v>600</v>
      </c>
      <c r="B820" s="83">
        <v>80</v>
      </c>
      <c r="C820" t="s">
        <v>7857</v>
      </c>
      <c r="D820" s="159">
        <f t="shared" si="24"/>
        <v>144</v>
      </c>
      <c r="E820">
        <v>3</v>
      </c>
      <c r="F820">
        <v>24</v>
      </c>
      <c r="G820" s="162" t="s">
        <v>6418</v>
      </c>
      <c r="H820" s="162" t="s">
        <v>6418</v>
      </c>
      <c r="I820" s="53" t="str">
        <f t="shared" si="25"/>
        <v>3. 24</v>
      </c>
      <c r="J820" s="157" t="s">
        <v>142</v>
      </c>
      <c r="K820" s="157" t="s">
        <v>141</v>
      </c>
      <c r="L820" s="83" t="s">
        <v>6172</v>
      </c>
      <c r="M820" s="165" t="s">
        <v>5797</v>
      </c>
      <c r="O820" s="157" t="s">
        <v>138</v>
      </c>
      <c r="P820" s="157" t="s">
        <v>143</v>
      </c>
      <c r="Q820" s="157" t="s">
        <v>6171</v>
      </c>
      <c r="R820" s="157" t="s">
        <v>144</v>
      </c>
      <c r="W820" s="118">
        <v>5008500</v>
      </c>
      <c r="X820" s="162" t="s">
        <v>6418</v>
      </c>
    </row>
    <row r="821" spans="1:24">
      <c r="A821" s="83">
        <v>600</v>
      </c>
      <c r="B821" s="83">
        <v>35</v>
      </c>
      <c r="C821" t="s">
        <v>7891</v>
      </c>
      <c r="D821" s="159">
        <f t="shared" si="24"/>
        <v>82</v>
      </c>
      <c r="E821">
        <v>2</v>
      </c>
      <c r="F821">
        <v>2</v>
      </c>
      <c r="G821" s="162" t="s">
        <v>6338</v>
      </c>
      <c r="H821" s="162" t="s">
        <v>6338</v>
      </c>
      <c r="I821" s="53" t="str">
        <f t="shared" si="25"/>
        <v>2. 2</v>
      </c>
      <c r="J821" s="157" t="s">
        <v>142</v>
      </c>
      <c r="K821" s="157" t="s">
        <v>141</v>
      </c>
      <c r="L821" s="83" t="s">
        <v>6172</v>
      </c>
      <c r="M821" s="165" t="s">
        <v>5797</v>
      </c>
      <c r="O821" s="157" t="s">
        <v>138</v>
      </c>
      <c r="P821" s="157" t="s">
        <v>143</v>
      </c>
      <c r="Q821" s="157" t="s">
        <v>6171</v>
      </c>
      <c r="R821" s="157" t="s">
        <v>144</v>
      </c>
      <c r="W821" s="118">
        <v>0</v>
      </c>
      <c r="X821" s="162" t="s">
        <v>6338</v>
      </c>
    </row>
    <row r="822" spans="1:24">
      <c r="A822" s="83">
        <v>600</v>
      </c>
      <c r="B822" s="83">
        <v>29</v>
      </c>
      <c r="C822" t="s">
        <v>7997</v>
      </c>
      <c r="D822" s="159">
        <f t="shared" si="24"/>
        <v>145</v>
      </c>
      <c r="E822">
        <v>3</v>
      </c>
      <c r="F822">
        <v>25</v>
      </c>
      <c r="G822" s="162" t="s">
        <v>6404</v>
      </c>
      <c r="H822" s="162" t="s">
        <v>6404</v>
      </c>
      <c r="I822" s="53" t="str">
        <f t="shared" si="25"/>
        <v>3. 25</v>
      </c>
      <c r="J822" s="157" t="s">
        <v>142</v>
      </c>
      <c r="K822" s="157" t="s">
        <v>141</v>
      </c>
      <c r="L822" s="83" t="s">
        <v>6172</v>
      </c>
      <c r="M822" s="165" t="s">
        <v>5797</v>
      </c>
      <c r="O822" s="157" t="s">
        <v>138</v>
      </c>
      <c r="P822" s="157" t="s">
        <v>143</v>
      </c>
      <c r="Q822" s="157" t="s">
        <v>6171</v>
      </c>
      <c r="R822" s="157" t="s">
        <v>144</v>
      </c>
      <c r="W822" s="118">
        <v>0</v>
      </c>
      <c r="X822" s="162" t="s">
        <v>6404</v>
      </c>
    </row>
    <row r="823" spans="1:24">
      <c r="A823" s="83">
        <v>602</v>
      </c>
      <c r="B823" s="83">
        <v>36</v>
      </c>
      <c r="C823" t="s">
        <v>8012</v>
      </c>
      <c r="D823" s="159">
        <f t="shared" si="24"/>
        <v>125</v>
      </c>
      <c r="E823">
        <v>3</v>
      </c>
      <c r="F823">
        <v>5</v>
      </c>
      <c r="G823" s="162" t="s">
        <v>6186</v>
      </c>
      <c r="H823" s="162" t="s">
        <v>6186</v>
      </c>
      <c r="I823" s="53" t="str">
        <f t="shared" si="25"/>
        <v>3. 5</v>
      </c>
      <c r="J823" s="157" t="s">
        <v>142</v>
      </c>
      <c r="K823" s="157" t="s">
        <v>141</v>
      </c>
      <c r="L823" s="83" t="s">
        <v>6172</v>
      </c>
      <c r="M823" s="165" t="s">
        <v>6538</v>
      </c>
      <c r="O823" s="157" t="s">
        <v>138</v>
      </c>
      <c r="P823" s="157" t="s">
        <v>143</v>
      </c>
      <c r="Q823" s="157" t="s">
        <v>6171</v>
      </c>
      <c r="R823" s="157" t="s">
        <v>144</v>
      </c>
      <c r="W823" s="118">
        <v>2106000</v>
      </c>
      <c r="X823" s="162" t="s">
        <v>6186</v>
      </c>
    </row>
    <row r="824" spans="1:24">
      <c r="A824" s="83">
        <v>602</v>
      </c>
      <c r="B824" s="83">
        <v>36</v>
      </c>
      <c r="C824" t="s">
        <v>7868</v>
      </c>
      <c r="D824" s="159">
        <f t="shared" si="24"/>
        <v>63</v>
      </c>
      <c r="E824">
        <v>1</v>
      </c>
      <c r="F824">
        <v>23</v>
      </c>
      <c r="G824" s="162" t="s">
        <v>6278</v>
      </c>
      <c r="H824" s="162" t="s">
        <v>6278</v>
      </c>
      <c r="I824" s="53" t="str">
        <f t="shared" si="25"/>
        <v>1. 23</v>
      </c>
      <c r="J824" s="157" t="s">
        <v>142</v>
      </c>
      <c r="K824" s="157" t="s">
        <v>141</v>
      </c>
      <c r="L824" s="83" t="s">
        <v>6172</v>
      </c>
      <c r="M824" s="165" t="s">
        <v>6538</v>
      </c>
      <c r="O824" s="157" t="s">
        <v>138</v>
      </c>
      <c r="P824" s="157" t="s">
        <v>143</v>
      </c>
      <c r="Q824" s="157" t="s">
        <v>6171</v>
      </c>
      <c r="R824" s="157" t="s">
        <v>144</v>
      </c>
      <c r="W824" s="118">
        <v>0</v>
      </c>
      <c r="X824" s="162" t="s">
        <v>6278</v>
      </c>
    </row>
    <row r="825" spans="1:24">
      <c r="A825" s="83">
        <v>603</v>
      </c>
      <c r="B825" s="83">
        <v>36</v>
      </c>
      <c r="C825" t="s">
        <v>7986</v>
      </c>
      <c r="D825" s="159">
        <f t="shared" si="24"/>
        <v>126</v>
      </c>
      <c r="E825">
        <v>3</v>
      </c>
      <c r="F825">
        <v>6</v>
      </c>
      <c r="G825" s="162" t="s">
        <v>6213</v>
      </c>
      <c r="H825" s="162" t="s">
        <v>6213</v>
      </c>
      <c r="I825" s="53" t="str">
        <f t="shared" si="25"/>
        <v>3. 6</v>
      </c>
      <c r="J825" s="157" t="s">
        <v>142</v>
      </c>
      <c r="K825" s="157" t="s">
        <v>141</v>
      </c>
      <c r="L825" s="83" t="s">
        <v>6172</v>
      </c>
      <c r="M825" s="165" t="s">
        <v>6538</v>
      </c>
      <c r="O825" s="157" t="s">
        <v>138</v>
      </c>
      <c r="P825" s="157" t="s">
        <v>143</v>
      </c>
      <c r="Q825" s="157" t="s">
        <v>6171</v>
      </c>
      <c r="R825" s="157" t="s">
        <v>144</v>
      </c>
      <c r="W825" s="118">
        <v>1701000</v>
      </c>
      <c r="X825" s="162" t="s">
        <v>6213</v>
      </c>
    </row>
    <row r="826" spans="1:24">
      <c r="A826" s="83">
        <v>604</v>
      </c>
      <c r="B826" s="83">
        <v>565</v>
      </c>
      <c r="C826" t="s">
        <v>7838</v>
      </c>
      <c r="D826" s="159">
        <f t="shared" si="24"/>
        <v>187</v>
      </c>
      <c r="E826">
        <v>4</v>
      </c>
      <c r="F826">
        <v>27</v>
      </c>
      <c r="G826" s="162" t="s">
        <v>6346</v>
      </c>
      <c r="H826" s="162" t="s">
        <v>6346</v>
      </c>
      <c r="I826" s="53" t="str">
        <f t="shared" si="25"/>
        <v>4. 27</v>
      </c>
      <c r="J826" s="157" t="s">
        <v>142</v>
      </c>
      <c r="K826" s="157" t="s">
        <v>141</v>
      </c>
      <c r="L826" s="83" t="s">
        <v>6172</v>
      </c>
      <c r="M826" s="165" t="s">
        <v>162</v>
      </c>
      <c r="O826" s="157" t="s">
        <v>138</v>
      </c>
      <c r="P826" s="157" t="s">
        <v>143</v>
      </c>
      <c r="Q826" s="157" t="s">
        <v>6171</v>
      </c>
      <c r="R826" s="157" t="s">
        <v>144</v>
      </c>
      <c r="W826" s="118">
        <v>837000</v>
      </c>
      <c r="X826" s="162" t="s">
        <v>6346</v>
      </c>
    </row>
    <row r="827" spans="1:24">
      <c r="A827" s="83">
        <v>604</v>
      </c>
      <c r="B827" s="83">
        <v>623</v>
      </c>
      <c r="C827" t="s">
        <v>6586</v>
      </c>
      <c r="D827" s="159">
        <f t="shared" si="24"/>
        <v>33</v>
      </c>
      <c r="E827">
        <v>0</v>
      </c>
      <c r="F827">
        <v>33</v>
      </c>
      <c r="G827" s="162" t="s">
        <v>6387</v>
      </c>
      <c r="H827" s="162" t="s">
        <v>6387</v>
      </c>
      <c r="I827" s="53" t="str">
        <f t="shared" si="25"/>
        <v>0. 33</v>
      </c>
      <c r="J827" s="157" t="s">
        <v>142</v>
      </c>
      <c r="K827" s="157" t="s">
        <v>141</v>
      </c>
      <c r="L827" s="83" t="s">
        <v>6172</v>
      </c>
      <c r="M827" s="165" t="s">
        <v>162</v>
      </c>
      <c r="O827" s="157" t="s">
        <v>138</v>
      </c>
      <c r="P827" s="157" t="s">
        <v>143</v>
      </c>
      <c r="Q827" s="157" t="s">
        <v>6171</v>
      </c>
      <c r="R827" s="157" t="s">
        <v>144</v>
      </c>
      <c r="W827" s="118">
        <v>445500</v>
      </c>
      <c r="X827" s="162" t="s">
        <v>6387</v>
      </c>
    </row>
    <row r="828" spans="1:24">
      <c r="A828" s="83">
        <v>604</v>
      </c>
      <c r="B828" s="83">
        <v>545</v>
      </c>
      <c r="C828" t="s">
        <v>8013</v>
      </c>
      <c r="D828" s="159">
        <f t="shared" si="24"/>
        <v>200</v>
      </c>
      <c r="E828">
        <v>5</v>
      </c>
      <c r="F828">
        <v>0</v>
      </c>
      <c r="G828" s="162" t="s">
        <v>6414</v>
      </c>
      <c r="H828" s="162" t="s">
        <v>6414</v>
      </c>
      <c r="I828" s="53" t="str">
        <f t="shared" si="25"/>
        <v>5. 0</v>
      </c>
      <c r="J828" s="157" t="s">
        <v>142</v>
      </c>
      <c r="K828" s="157" t="s">
        <v>141</v>
      </c>
      <c r="L828" s="83" t="s">
        <v>6172</v>
      </c>
      <c r="M828" s="165" t="s">
        <v>162</v>
      </c>
      <c r="O828" s="157" t="s">
        <v>138</v>
      </c>
      <c r="P828" s="157" t="s">
        <v>143</v>
      </c>
      <c r="Q828" s="157" t="s">
        <v>6171</v>
      </c>
      <c r="R828" s="157" t="s">
        <v>144</v>
      </c>
      <c r="W828" s="118">
        <v>675000</v>
      </c>
      <c r="X828" s="162" t="s">
        <v>6414</v>
      </c>
    </row>
    <row r="829" spans="1:24">
      <c r="A829" s="83">
        <v>604</v>
      </c>
      <c r="B829" s="83">
        <v>545</v>
      </c>
      <c r="C829" t="s">
        <v>6586</v>
      </c>
      <c r="D829" s="159">
        <f t="shared" si="24"/>
        <v>60</v>
      </c>
      <c r="E829">
        <v>1</v>
      </c>
      <c r="F829">
        <v>20</v>
      </c>
      <c r="G829" s="162" t="s">
        <v>6197</v>
      </c>
      <c r="H829" s="162" t="s">
        <v>6197</v>
      </c>
      <c r="I829" s="53" t="str">
        <f t="shared" si="25"/>
        <v>1. 20</v>
      </c>
      <c r="J829" s="157" t="s">
        <v>142</v>
      </c>
      <c r="K829" s="157" t="s">
        <v>141</v>
      </c>
      <c r="L829" s="83" t="s">
        <v>6172</v>
      </c>
      <c r="M829" s="165" t="s">
        <v>162</v>
      </c>
      <c r="O829" s="157" t="s">
        <v>138</v>
      </c>
      <c r="P829" s="157" t="s">
        <v>143</v>
      </c>
      <c r="Q829" s="157" t="s">
        <v>6171</v>
      </c>
      <c r="R829" s="157" t="s">
        <v>144</v>
      </c>
      <c r="W829" s="118">
        <v>202500</v>
      </c>
      <c r="X829" s="162" t="s">
        <v>6197</v>
      </c>
    </row>
    <row r="830" spans="1:24">
      <c r="A830" s="83">
        <v>605</v>
      </c>
      <c r="B830" s="83">
        <v>540</v>
      </c>
      <c r="C830" t="s">
        <v>8014</v>
      </c>
      <c r="D830" s="159">
        <f t="shared" si="24"/>
        <v>116</v>
      </c>
      <c r="E830">
        <v>2</v>
      </c>
      <c r="F830">
        <v>36</v>
      </c>
      <c r="G830" s="162" t="s">
        <v>6173</v>
      </c>
      <c r="H830" s="162" t="s">
        <v>6173</v>
      </c>
      <c r="I830" s="53" t="str">
        <f t="shared" si="25"/>
        <v>2. 36</v>
      </c>
      <c r="J830" s="157" t="s">
        <v>142</v>
      </c>
      <c r="K830" s="157" t="s">
        <v>141</v>
      </c>
      <c r="L830" s="83" t="s">
        <v>6172</v>
      </c>
      <c r="M830" s="165" t="s">
        <v>162</v>
      </c>
      <c r="O830" s="157" t="s">
        <v>138</v>
      </c>
      <c r="P830" s="157" t="s">
        <v>143</v>
      </c>
      <c r="Q830" s="157" t="s">
        <v>6171</v>
      </c>
      <c r="R830" s="157" t="s">
        <v>144</v>
      </c>
      <c r="W830" s="118">
        <v>391500</v>
      </c>
      <c r="X830" s="162" t="s">
        <v>6173</v>
      </c>
    </row>
    <row r="831" spans="1:24">
      <c r="A831" s="83">
        <v>605</v>
      </c>
      <c r="B831" s="83">
        <v>563</v>
      </c>
      <c r="C831" t="s">
        <v>7930</v>
      </c>
      <c r="D831" s="159">
        <f t="shared" si="24"/>
        <v>30</v>
      </c>
      <c r="E831">
        <v>0</v>
      </c>
      <c r="F831">
        <v>30</v>
      </c>
      <c r="G831" s="162" t="s">
        <v>6324</v>
      </c>
      <c r="H831" s="162" t="s">
        <v>6324</v>
      </c>
      <c r="I831" s="53" t="str">
        <f t="shared" si="25"/>
        <v>0. 30</v>
      </c>
      <c r="J831" s="157" t="s">
        <v>142</v>
      </c>
      <c r="K831" s="157" t="s">
        <v>141</v>
      </c>
      <c r="L831" s="83" t="s">
        <v>6172</v>
      </c>
      <c r="M831" s="165" t="s">
        <v>162</v>
      </c>
      <c r="O831" s="157" t="s">
        <v>138</v>
      </c>
      <c r="P831" s="157" t="s">
        <v>143</v>
      </c>
      <c r="Q831" s="157" t="s">
        <v>6171</v>
      </c>
      <c r="R831" s="157" t="s">
        <v>144</v>
      </c>
      <c r="W831" s="118">
        <v>405000</v>
      </c>
      <c r="X831" s="162" t="s">
        <v>6324</v>
      </c>
    </row>
    <row r="832" spans="1:24">
      <c r="A832" s="83">
        <v>607</v>
      </c>
      <c r="B832" s="83">
        <v>545</v>
      </c>
      <c r="C832" t="s">
        <v>7839</v>
      </c>
      <c r="D832" s="159">
        <f t="shared" si="24"/>
        <v>60</v>
      </c>
      <c r="E832">
        <v>1</v>
      </c>
      <c r="F832">
        <v>20</v>
      </c>
      <c r="G832" s="162" t="s">
        <v>6197</v>
      </c>
      <c r="H832" s="162" t="s">
        <v>6197</v>
      </c>
      <c r="I832" s="53" t="str">
        <f t="shared" si="25"/>
        <v>1. 20</v>
      </c>
      <c r="J832" s="157" t="s">
        <v>142</v>
      </c>
      <c r="K832" s="157" t="s">
        <v>141</v>
      </c>
      <c r="L832" s="83" t="s">
        <v>6172</v>
      </c>
      <c r="M832" s="165" t="s">
        <v>162</v>
      </c>
      <c r="O832" s="157" t="s">
        <v>138</v>
      </c>
      <c r="P832" s="157" t="s">
        <v>143</v>
      </c>
      <c r="Q832" s="157" t="s">
        <v>6171</v>
      </c>
      <c r="R832" s="157" t="s">
        <v>144</v>
      </c>
      <c r="W832" s="118">
        <v>202500</v>
      </c>
      <c r="X832" s="162" t="s">
        <v>6197</v>
      </c>
    </row>
    <row r="833" spans="1:24">
      <c r="A833" s="83">
        <v>607</v>
      </c>
      <c r="B833" s="83">
        <v>545</v>
      </c>
      <c r="C833" t="s">
        <v>8013</v>
      </c>
      <c r="D833" s="159">
        <f t="shared" si="24"/>
        <v>200</v>
      </c>
      <c r="E833">
        <v>5</v>
      </c>
      <c r="F833">
        <v>0</v>
      </c>
      <c r="G833" s="162" t="s">
        <v>6414</v>
      </c>
      <c r="H833" s="162" t="s">
        <v>6414</v>
      </c>
      <c r="I833" s="53" t="str">
        <f t="shared" si="25"/>
        <v>5. 0</v>
      </c>
      <c r="J833" s="157" t="s">
        <v>142</v>
      </c>
      <c r="K833" s="157" t="s">
        <v>141</v>
      </c>
      <c r="L833" s="83" t="s">
        <v>6172</v>
      </c>
      <c r="M833" s="165" t="s">
        <v>162</v>
      </c>
      <c r="O833" s="157" t="s">
        <v>138</v>
      </c>
      <c r="P833" s="157" t="s">
        <v>143</v>
      </c>
      <c r="Q833" s="157" t="s">
        <v>6171</v>
      </c>
      <c r="R833" s="157" t="s">
        <v>144</v>
      </c>
      <c r="W833" s="118">
        <v>675000</v>
      </c>
      <c r="X833" s="162" t="s">
        <v>6414</v>
      </c>
    </row>
    <row r="834" spans="1:24">
      <c r="A834" s="83">
        <v>608</v>
      </c>
      <c r="B834" s="83">
        <v>184</v>
      </c>
      <c r="C834" t="s">
        <v>8015</v>
      </c>
      <c r="D834" s="159">
        <f t="shared" si="24"/>
        <v>6</v>
      </c>
      <c r="E834">
        <v>0</v>
      </c>
      <c r="F834">
        <v>6</v>
      </c>
      <c r="G834" s="162" t="s">
        <v>6238</v>
      </c>
      <c r="H834" s="162" t="s">
        <v>6238</v>
      </c>
      <c r="I834" s="53" t="str">
        <f t="shared" si="25"/>
        <v>0. 6</v>
      </c>
      <c r="J834" s="157" t="s">
        <v>142</v>
      </c>
      <c r="K834" s="157" t="s">
        <v>141</v>
      </c>
      <c r="L834" s="83" t="s">
        <v>6172</v>
      </c>
      <c r="M834" s="165" t="s">
        <v>162</v>
      </c>
      <c r="O834" s="157" t="s">
        <v>138</v>
      </c>
      <c r="P834" s="157" t="s">
        <v>143</v>
      </c>
      <c r="Q834" s="157" t="s">
        <v>6171</v>
      </c>
      <c r="R834" s="157" t="s">
        <v>144</v>
      </c>
      <c r="W834" s="118">
        <v>81000</v>
      </c>
      <c r="X834" s="162" t="s">
        <v>6238</v>
      </c>
    </row>
    <row r="835" spans="1:24">
      <c r="A835" s="83">
        <v>608</v>
      </c>
      <c r="B835" s="83">
        <v>184</v>
      </c>
      <c r="C835" t="s">
        <v>8015</v>
      </c>
      <c r="D835" s="159">
        <f t="shared" ref="D835:D898" si="26">E835*40+F835</f>
        <v>41</v>
      </c>
      <c r="E835">
        <v>1</v>
      </c>
      <c r="F835">
        <v>1</v>
      </c>
      <c r="G835" s="162" t="s">
        <v>6436</v>
      </c>
      <c r="H835" s="162" t="s">
        <v>6436</v>
      </c>
      <c r="I835" s="53" t="str">
        <f t="shared" ref="I835:I898" si="27">H835</f>
        <v>1. 1</v>
      </c>
      <c r="J835" s="157" t="s">
        <v>142</v>
      </c>
      <c r="K835" s="157" t="s">
        <v>141</v>
      </c>
      <c r="L835" s="83" t="s">
        <v>6172</v>
      </c>
      <c r="M835" s="165" t="s">
        <v>162</v>
      </c>
      <c r="O835" s="157" t="s">
        <v>138</v>
      </c>
      <c r="P835" s="157" t="s">
        <v>143</v>
      </c>
      <c r="Q835" s="157" t="s">
        <v>6171</v>
      </c>
      <c r="R835" s="157" t="s">
        <v>144</v>
      </c>
      <c r="W835" s="118">
        <v>553500</v>
      </c>
      <c r="X835" s="162" t="s">
        <v>6436</v>
      </c>
    </row>
    <row r="836" spans="1:24">
      <c r="A836" s="83">
        <v>608</v>
      </c>
      <c r="B836" s="83">
        <v>184</v>
      </c>
      <c r="C836" t="s">
        <v>8015</v>
      </c>
      <c r="D836" s="159">
        <f t="shared" si="26"/>
        <v>22</v>
      </c>
      <c r="E836">
        <v>0</v>
      </c>
      <c r="F836">
        <v>22</v>
      </c>
      <c r="G836" s="162" t="s">
        <v>6382</v>
      </c>
      <c r="H836" s="162" t="s">
        <v>6382</v>
      </c>
      <c r="I836" s="53" t="str">
        <f t="shared" si="27"/>
        <v>0. 22</v>
      </c>
      <c r="J836" s="157" t="s">
        <v>142</v>
      </c>
      <c r="K836" s="157" t="s">
        <v>141</v>
      </c>
      <c r="L836" s="83" t="s">
        <v>6172</v>
      </c>
      <c r="M836" s="165" t="s">
        <v>162</v>
      </c>
      <c r="O836" s="157" t="s">
        <v>138</v>
      </c>
      <c r="P836" s="157" t="s">
        <v>143</v>
      </c>
      <c r="Q836" s="157" t="s">
        <v>6171</v>
      </c>
      <c r="R836" s="157" t="s">
        <v>144</v>
      </c>
      <c r="W836" s="118">
        <v>54000</v>
      </c>
      <c r="X836" s="162" t="s">
        <v>6382</v>
      </c>
    </row>
    <row r="837" spans="1:24">
      <c r="A837" s="83">
        <v>608</v>
      </c>
      <c r="B837" s="83">
        <v>190</v>
      </c>
      <c r="C837" t="s">
        <v>7836</v>
      </c>
      <c r="D837" s="159">
        <f t="shared" si="26"/>
        <v>17</v>
      </c>
      <c r="E837">
        <v>0</v>
      </c>
      <c r="F837">
        <v>17</v>
      </c>
      <c r="G837" s="162" t="s">
        <v>6191</v>
      </c>
      <c r="H837" s="162" t="s">
        <v>6191</v>
      </c>
      <c r="I837" s="53" t="str">
        <f t="shared" si="27"/>
        <v>0. 17</v>
      </c>
      <c r="J837" s="157" t="s">
        <v>142</v>
      </c>
      <c r="K837" s="157" t="s">
        <v>141</v>
      </c>
      <c r="L837" s="83" t="s">
        <v>6172</v>
      </c>
      <c r="M837" s="165" t="s">
        <v>162</v>
      </c>
      <c r="O837" s="157" t="s">
        <v>138</v>
      </c>
      <c r="P837" s="157" t="s">
        <v>143</v>
      </c>
      <c r="Q837" s="157" t="s">
        <v>6171</v>
      </c>
      <c r="R837" s="157" t="s">
        <v>144</v>
      </c>
      <c r="W837" s="118">
        <v>229500</v>
      </c>
      <c r="X837" s="162" t="s">
        <v>6191</v>
      </c>
    </row>
    <row r="838" spans="1:24">
      <c r="A838" s="83">
        <v>608</v>
      </c>
      <c r="B838" s="83">
        <v>186</v>
      </c>
      <c r="C838" t="s">
        <v>7835</v>
      </c>
      <c r="D838" s="159">
        <f t="shared" si="26"/>
        <v>38</v>
      </c>
      <c r="E838">
        <v>0</v>
      </c>
      <c r="F838">
        <v>38</v>
      </c>
      <c r="G838" s="162" t="s">
        <v>6394</v>
      </c>
      <c r="H838" s="162" t="s">
        <v>6394</v>
      </c>
      <c r="I838" s="53" t="str">
        <f t="shared" si="27"/>
        <v>0. 38</v>
      </c>
      <c r="J838" s="157" t="s">
        <v>142</v>
      </c>
      <c r="K838" s="157" t="s">
        <v>141</v>
      </c>
      <c r="L838" s="83" t="s">
        <v>6172</v>
      </c>
      <c r="M838" s="165" t="s">
        <v>162</v>
      </c>
      <c r="O838" s="157" t="s">
        <v>138</v>
      </c>
      <c r="P838" s="157" t="s">
        <v>143</v>
      </c>
      <c r="Q838" s="157" t="s">
        <v>6171</v>
      </c>
      <c r="R838" s="157" t="s">
        <v>144</v>
      </c>
      <c r="W838" s="118">
        <v>513000</v>
      </c>
      <c r="X838" s="162" t="s">
        <v>6394</v>
      </c>
    </row>
    <row r="839" spans="1:24">
      <c r="A839" s="83">
        <v>608</v>
      </c>
      <c r="B839" s="83">
        <v>186</v>
      </c>
      <c r="C839" t="s">
        <v>7835</v>
      </c>
      <c r="D839" s="159">
        <f t="shared" si="26"/>
        <v>20</v>
      </c>
      <c r="E839">
        <v>0</v>
      </c>
      <c r="F839">
        <v>20</v>
      </c>
      <c r="G839" s="162" t="s">
        <v>6246</v>
      </c>
      <c r="H839" s="162" t="s">
        <v>6246</v>
      </c>
      <c r="I839" s="53" t="str">
        <f t="shared" si="27"/>
        <v>0. 20</v>
      </c>
      <c r="J839" s="157" t="s">
        <v>142</v>
      </c>
      <c r="K839" s="157" t="s">
        <v>141</v>
      </c>
      <c r="L839" s="83" t="s">
        <v>6172</v>
      </c>
      <c r="M839" s="165" t="s">
        <v>162</v>
      </c>
      <c r="O839" s="157" t="s">
        <v>138</v>
      </c>
      <c r="P839" s="157" t="s">
        <v>143</v>
      </c>
      <c r="Q839" s="157" t="s">
        <v>6171</v>
      </c>
      <c r="R839" s="157" t="s">
        <v>144</v>
      </c>
      <c r="W839" s="118">
        <v>54000</v>
      </c>
      <c r="X839" s="162" t="s">
        <v>6246</v>
      </c>
    </row>
    <row r="840" spans="1:24">
      <c r="A840" s="83">
        <v>608</v>
      </c>
      <c r="B840" s="83">
        <v>186</v>
      </c>
      <c r="C840" t="s">
        <v>7835</v>
      </c>
      <c r="D840" s="159">
        <f t="shared" si="26"/>
        <v>20</v>
      </c>
      <c r="E840">
        <v>0</v>
      </c>
      <c r="F840">
        <v>20</v>
      </c>
      <c r="G840" s="162" t="s">
        <v>6246</v>
      </c>
      <c r="H840" s="162" t="s">
        <v>6246</v>
      </c>
      <c r="I840" s="53" t="str">
        <f t="shared" si="27"/>
        <v>0. 20</v>
      </c>
      <c r="J840" s="157" t="s">
        <v>142</v>
      </c>
      <c r="K840" s="157" t="s">
        <v>141</v>
      </c>
      <c r="L840" s="83" t="s">
        <v>6172</v>
      </c>
      <c r="M840" s="165" t="s">
        <v>162</v>
      </c>
      <c r="O840" s="157" t="s">
        <v>138</v>
      </c>
      <c r="P840" s="157" t="s">
        <v>143</v>
      </c>
      <c r="Q840" s="157" t="s">
        <v>6171</v>
      </c>
      <c r="R840" s="157" t="s">
        <v>144</v>
      </c>
      <c r="W840" s="118">
        <v>54000</v>
      </c>
      <c r="X840" s="162" t="s">
        <v>6246</v>
      </c>
    </row>
    <row r="841" spans="1:24">
      <c r="A841" s="83">
        <v>608</v>
      </c>
      <c r="B841" s="83">
        <v>184</v>
      </c>
      <c r="C841" t="s">
        <v>7843</v>
      </c>
      <c r="D841" s="159">
        <f t="shared" si="26"/>
        <v>43</v>
      </c>
      <c r="E841">
        <v>1</v>
      </c>
      <c r="F841">
        <v>3</v>
      </c>
      <c r="G841" s="162" t="s">
        <v>6280</v>
      </c>
      <c r="H841" s="162" t="s">
        <v>6280</v>
      </c>
      <c r="I841" s="53" t="str">
        <f t="shared" si="27"/>
        <v>1. 3</v>
      </c>
      <c r="J841" s="157" t="s">
        <v>142</v>
      </c>
      <c r="K841" s="157" t="s">
        <v>141</v>
      </c>
      <c r="L841" s="83" t="s">
        <v>6172</v>
      </c>
      <c r="M841" s="165" t="s">
        <v>162</v>
      </c>
      <c r="O841" s="157" t="s">
        <v>138</v>
      </c>
      <c r="P841" s="157" t="s">
        <v>143</v>
      </c>
      <c r="Q841" s="157" t="s">
        <v>6171</v>
      </c>
      <c r="R841" s="157" t="s">
        <v>144</v>
      </c>
      <c r="W841" s="118">
        <v>108000</v>
      </c>
      <c r="X841" s="162" t="s">
        <v>6280</v>
      </c>
    </row>
    <row r="842" spans="1:24">
      <c r="A842" s="83">
        <v>608</v>
      </c>
      <c r="B842" s="83">
        <v>145</v>
      </c>
      <c r="C842" t="s">
        <v>6586</v>
      </c>
      <c r="D842" s="159">
        <f t="shared" si="26"/>
        <v>480</v>
      </c>
      <c r="E842">
        <v>12</v>
      </c>
      <c r="F842">
        <v>0</v>
      </c>
      <c r="G842" s="162" t="s">
        <v>6437</v>
      </c>
      <c r="H842" s="162" t="s">
        <v>6437</v>
      </c>
      <c r="I842" s="53" t="str">
        <f t="shared" si="27"/>
        <v>12. 0</v>
      </c>
      <c r="J842" s="157" t="s">
        <v>142</v>
      </c>
      <c r="K842" s="157" t="s">
        <v>141</v>
      </c>
      <c r="L842" s="83" t="s">
        <v>6172</v>
      </c>
      <c r="M842" s="165" t="s">
        <v>162</v>
      </c>
      <c r="O842" s="157" t="s">
        <v>138</v>
      </c>
      <c r="P842" s="157" t="s">
        <v>143</v>
      </c>
      <c r="Q842" s="157" t="s">
        <v>6171</v>
      </c>
      <c r="R842" s="157" t="s">
        <v>144</v>
      </c>
      <c r="W842" s="118">
        <v>6480000</v>
      </c>
      <c r="X842" s="162" t="s">
        <v>6437</v>
      </c>
    </row>
    <row r="843" spans="1:24">
      <c r="A843" s="83">
        <v>608</v>
      </c>
      <c r="B843" s="83">
        <v>184</v>
      </c>
      <c r="C843" t="s">
        <v>8016</v>
      </c>
      <c r="D843" s="159">
        <f t="shared" si="26"/>
        <v>34</v>
      </c>
      <c r="E843">
        <v>0</v>
      </c>
      <c r="F843">
        <v>34</v>
      </c>
      <c r="G843" s="162" t="s">
        <v>6253</v>
      </c>
      <c r="H843" s="162" t="s">
        <v>6253</v>
      </c>
      <c r="I843" s="53" t="str">
        <f t="shared" si="27"/>
        <v>0. 34</v>
      </c>
      <c r="J843" s="157" t="s">
        <v>142</v>
      </c>
      <c r="K843" s="157" t="s">
        <v>141</v>
      </c>
      <c r="L843" s="83" t="s">
        <v>6172</v>
      </c>
      <c r="M843" s="165" t="s">
        <v>162</v>
      </c>
      <c r="O843" s="157" t="s">
        <v>138</v>
      </c>
      <c r="P843" s="157" t="s">
        <v>143</v>
      </c>
      <c r="Q843" s="157" t="s">
        <v>6171</v>
      </c>
      <c r="R843" s="157" t="s">
        <v>144</v>
      </c>
      <c r="W843" s="118">
        <v>459000</v>
      </c>
      <c r="X843" s="162" t="s">
        <v>6253</v>
      </c>
    </row>
    <row r="844" spans="1:24">
      <c r="A844" s="83">
        <v>608</v>
      </c>
      <c r="B844" s="83">
        <v>184</v>
      </c>
      <c r="C844" t="s">
        <v>7851</v>
      </c>
      <c r="D844" s="159">
        <f t="shared" si="26"/>
        <v>9</v>
      </c>
      <c r="E844">
        <v>0</v>
      </c>
      <c r="F844">
        <v>9</v>
      </c>
      <c r="G844" s="162" t="s">
        <v>6257</v>
      </c>
      <c r="H844" s="162" t="s">
        <v>6257</v>
      </c>
      <c r="I844" s="53" t="str">
        <f t="shared" si="27"/>
        <v>0. 9</v>
      </c>
      <c r="J844" s="157" t="s">
        <v>142</v>
      </c>
      <c r="K844" s="157" t="s">
        <v>141</v>
      </c>
      <c r="L844" s="83" t="s">
        <v>6172</v>
      </c>
      <c r="M844" s="165" t="s">
        <v>162</v>
      </c>
      <c r="O844" s="157" t="s">
        <v>138</v>
      </c>
      <c r="P844" s="157" t="s">
        <v>143</v>
      </c>
      <c r="Q844" s="157" t="s">
        <v>6171</v>
      </c>
      <c r="R844" s="157" t="s">
        <v>144</v>
      </c>
      <c r="W844" s="118">
        <v>121500</v>
      </c>
      <c r="X844" s="162" t="s">
        <v>6257</v>
      </c>
    </row>
    <row r="845" spans="1:24">
      <c r="A845" s="83">
        <v>608</v>
      </c>
      <c r="B845" s="83">
        <v>184</v>
      </c>
      <c r="C845" t="s">
        <v>7861</v>
      </c>
      <c r="D845" s="159">
        <f t="shared" si="26"/>
        <v>14</v>
      </c>
      <c r="E845">
        <v>0</v>
      </c>
      <c r="F845">
        <v>14</v>
      </c>
      <c r="G845" s="162" t="s">
        <v>6224</v>
      </c>
      <c r="H845" s="162" t="s">
        <v>6224</v>
      </c>
      <c r="I845" s="53" t="str">
        <f t="shared" si="27"/>
        <v>0. 14</v>
      </c>
      <c r="J845" s="157" t="s">
        <v>142</v>
      </c>
      <c r="K845" s="157" t="s">
        <v>141</v>
      </c>
      <c r="L845" s="83" t="s">
        <v>6172</v>
      </c>
      <c r="M845" s="165" t="s">
        <v>162</v>
      </c>
      <c r="O845" s="157" t="s">
        <v>138</v>
      </c>
      <c r="P845" s="157" t="s">
        <v>143</v>
      </c>
      <c r="Q845" s="157" t="s">
        <v>6171</v>
      </c>
      <c r="R845" s="157" t="s">
        <v>144</v>
      </c>
      <c r="W845" s="118">
        <v>189000</v>
      </c>
      <c r="X845" s="162" t="s">
        <v>6224</v>
      </c>
    </row>
    <row r="846" spans="1:24">
      <c r="A846" s="83">
        <v>608</v>
      </c>
      <c r="B846" s="83">
        <v>185</v>
      </c>
      <c r="C846" t="s">
        <v>6586</v>
      </c>
      <c r="D846" s="159">
        <f t="shared" si="26"/>
        <v>6</v>
      </c>
      <c r="E846">
        <v>0</v>
      </c>
      <c r="F846">
        <v>6</v>
      </c>
      <c r="G846" s="162" t="s">
        <v>6238</v>
      </c>
      <c r="H846" s="162" t="s">
        <v>6238</v>
      </c>
      <c r="I846" s="53" t="str">
        <f t="shared" si="27"/>
        <v>0. 6</v>
      </c>
      <c r="J846" s="157" t="s">
        <v>142</v>
      </c>
      <c r="K846" s="157" t="s">
        <v>141</v>
      </c>
      <c r="L846" s="83" t="s">
        <v>6172</v>
      </c>
      <c r="M846" s="165" t="s">
        <v>162</v>
      </c>
      <c r="O846" s="157" t="s">
        <v>138</v>
      </c>
      <c r="P846" s="157" t="s">
        <v>143</v>
      </c>
      <c r="Q846" s="157" t="s">
        <v>6171</v>
      </c>
      <c r="R846" s="157" t="s">
        <v>144</v>
      </c>
      <c r="W846" s="118">
        <v>81000</v>
      </c>
      <c r="X846" s="162" t="s">
        <v>6238</v>
      </c>
    </row>
    <row r="847" spans="1:24">
      <c r="A847" s="83">
        <v>608</v>
      </c>
      <c r="B847" s="83">
        <v>185</v>
      </c>
      <c r="C847" t="s">
        <v>7908</v>
      </c>
      <c r="D847" s="159">
        <f t="shared" si="26"/>
        <v>145</v>
      </c>
      <c r="E847">
        <v>3</v>
      </c>
      <c r="F847">
        <v>25</v>
      </c>
      <c r="G847" s="162" t="s">
        <v>6404</v>
      </c>
      <c r="H847" s="162" t="s">
        <v>6404</v>
      </c>
      <c r="I847" s="53" t="str">
        <f t="shared" si="27"/>
        <v>3. 25</v>
      </c>
      <c r="J847" s="157" t="s">
        <v>142</v>
      </c>
      <c r="K847" s="157" t="s">
        <v>141</v>
      </c>
      <c r="L847" s="83" t="s">
        <v>6172</v>
      </c>
      <c r="M847" s="165" t="s">
        <v>162</v>
      </c>
      <c r="O847" s="157" t="s">
        <v>138</v>
      </c>
      <c r="P847" s="157" t="s">
        <v>143</v>
      </c>
      <c r="Q847" s="157" t="s">
        <v>6171</v>
      </c>
      <c r="R847" s="157" t="s">
        <v>144</v>
      </c>
      <c r="W847" s="118">
        <v>1957500</v>
      </c>
      <c r="X847" s="162" t="s">
        <v>6404</v>
      </c>
    </row>
    <row r="848" spans="1:24">
      <c r="A848" s="83">
        <v>608</v>
      </c>
      <c r="B848" s="83">
        <v>186</v>
      </c>
      <c r="C848" t="s">
        <v>7850</v>
      </c>
      <c r="D848" s="159">
        <f t="shared" si="26"/>
        <v>163</v>
      </c>
      <c r="E848">
        <v>4</v>
      </c>
      <c r="F848">
        <v>3</v>
      </c>
      <c r="G848" s="162" t="s">
        <v>6438</v>
      </c>
      <c r="H848" s="162" t="s">
        <v>6438</v>
      </c>
      <c r="I848" s="53" t="str">
        <f t="shared" si="27"/>
        <v>4. 3</v>
      </c>
      <c r="J848" s="157" t="s">
        <v>142</v>
      </c>
      <c r="K848" s="157" t="s">
        <v>141</v>
      </c>
      <c r="L848" s="83" t="s">
        <v>6172</v>
      </c>
      <c r="M848" s="165" t="s">
        <v>162</v>
      </c>
      <c r="O848" s="157" t="s">
        <v>138</v>
      </c>
      <c r="P848" s="157" t="s">
        <v>143</v>
      </c>
      <c r="Q848" s="157" t="s">
        <v>6171</v>
      </c>
      <c r="R848" s="157" t="s">
        <v>144</v>
      </c>
      <c r="W848" s="118">
        <v>2200500</v>
      </c>
      <c r="X848" s="162" t="s">
        <v>6438</v>
      </c>
    </row>
    <row r="849" spans="1:24">
      <c r="A849" s="83">
        <v>608</v>
      </c>
      <c r="B849" s="83">
        <v>186</v>
      </c>
      <c r="C849" t="s">
        <v>7862</v>
      </c>
      <c r="D849" s="159">
        <f t="shared" si="26"/>
        <v>152</v>
      </c>
      <c r="E849">
        <v>3</v>
      </c>
      <c r="F849">
        <v>32</v>
      </c>
      <c r="G849" s="162" t="s">
        <v>6376</v>
      </c>
      <c r="H849" s="162" t="s">
        <v>6376</v>
      </c>
      <c r="I849" s="53" t="str">
        <f t="shared" si="27"/>
        <v>3. 32</v>
      </c>
      <c r="J849" s="157" t="s">
        <v>142</v>
      </c>
      <c r="K849" s="157" t="s">
        <v>141</v>
      </c>
      <c r="L849" s="83" t="s">
        <v>6172</v>
      </c>
      <c r="M849" s="165" t="s">
        <v>162</v>
      </c>
      <c r="O849" s="157" t="s">
        <v>138</v>
      </c>
      <c r="P849" s="157" t="s">
        <v>143</v>
      </c>
      <c r="Q849" s="157" t="s">
        <v>6171</v>
      </c>
      <c r="R849" s="157" t="s">
        <v>144</v>
      </c>
      <c r="W849" s="118">
        <v>2052000</v>
      </c>
      <c r="X849" s="162" t="s">
        <v>6376</v>
      </c>
    </row>
    <row r="850" spans="1:24">
      <c r="A850" s="83">
        <v>608</v>
      </c>
      <c r="B850" s="83">
        <v>186</v>
      </c>
      <c r="C850" t="s">
        <v>7859</v>
      </c>
      <c r="D850" s="159">
        <f t="shared" si="26"/>
        <v>27</v>
      </c>
      <c r="E850">
        <v>0</v>
      </c>
      <c r="F850">
        <v>27</v>
      </c>
      <c r="G850" s="162" t="s">
        <v>6307</v>
      </c>
      <c r="H850" s="162" t="s">
        <v>6307</v>
      </c>
      <c r="I850" s="53" t="str">
        <f t="shared" si="27"/>
        <v>0. 27</v>
      </c>
      <c r="J850" s="157" t="s">
        <v>142</v>
      </c>
      <c r="K850" s="157" t="s">
        <v>141</v>
      </c>
      <c r="L850" s="83" t="s">
        <v>6172</v>
      </c>
      <c r="M850" s="165" t="s">
        <v>162</v>
      </c>
      <c r="O850" s="157" t="s">
        <v>138</v>
      </c>
      <c r="P850" s="157" t="s">
        <v>143</v>
      </c>
      <c r="Q850" s="157" t="s">
        <v>6171</v>
      </c>
      <c r="R850" s="157" t="s">
        <v>144</v>
      </c>
      <c r="W850" s="118">
        <v>364500</v>
      </c>
      <c r="X850" s="162" t="s">
        <v>6307</v>
      </c>
    </row>
    <row r="851" spans="1:24">
      <c r="A851" s="83">
        <v>608</v>
      </c>
      <c r="B851" s="83">
        <v>186</v>
      </c>
      <c r="C851" t="s">
        <v>7900</v>
      </c>
      <c r="D851" s="159">
        <f t="shared" si="26"/>
        <v>13</v>
      </c>
      <c r="E851">
        <v>0</v>
      </c>
      <c r="F851">
        <v>13</v>
      </c>
      <c r="G851" s="162" t="s">
        <v>6205</v>
      </c>
      <c r="H851" s="162" t="s">
        <v>6205</v>
      </c>
      <c r="I851" s="53" t="str">
        <f t="shared" si="27"/>
        <v>0. 13</v>
      </c>
      <c r="J851" s="157" t="s">
        <v>142</v>
      </c>
      <c r="K851" s="157" t="s">
        <v>141</v>
      </c>
      <c r="L851" s="83" t="s">
        <v>6172</v>
      </c>
      <c r="M851" s="165" t="s">
        <v>162</v>
      </c>
      <c r="O851" s="157" t="s">
        <v>138</v>
      </c>
      <c r="P851" s="157" t="s">
        <v>143</v>
      </c>
      <c r="Q851" s="157" t="s">
        <v>6171</v>
      </c>
      <c r="R851" s="157" t="s">
        <v>144</v>
      </c>
      <c r="W851" s="118">
        <v>175500</v>
      </c>
      <c r="X851" s="162" t="s">
        <v>6205</v>
      </c>
    </row>
    <row r="852" spans="1:24">
      <c r="A852" s="83">
        <v>608</v>
      </c>
      <c r="B852" s="83">
        <v>26</v>
      </c>
      <c r="C852" t="s">
        <v>7835</v>
      </c>
      <c r="D852" s="159">
        <f t="shared" si="26"/>
        <v>178</v>
      </c>
      <c r="E852">
        <v>4</v>
      </c>
      <c r="F852">
        <v>18</v>
      </c>
      <c r="G852" s="162" t="s">
        <v>6439</v>
      </c>
      <c r="H852" s="162" t="s">
        <v>6439</v>
      </c>
      <c r="I852" s="53" t="str">
        <f t="shared" si="27"/>
        <v>4. 18</v>
      </c>
      <c r="J852" s="157" t="s">
        <v>142</v>
      </c>
      <c r="K852" s="157" t="s">
        <v>141</v>
      </c>
      <c r="L852" s="83" t="s">
        <v>6172</v>
      </c>
      <c r="M852" s="165" t="s">
        <v>162</v>
      </c>
      <c r="O852" s="157" t="s">
        <v>138</v>
      </c>
      <c r="P852" s="157" t="s">
        <v>143</v>
      </c>
      <c r="Q852" s="157" t="s">
        <v>6171</v>
      </c>
      <c r="R852" s="157" t="s">
        <v>144</v>
      </c>
      <c r="W852" s="118">
        <v>472500</v>
      </c>
      <c r="X852" s="162" t="s">
        <v>6439</v>
      </c>
    </row>
    <row r="853" spans="1:24">
      <c r="A853" s="83">
        <v>609</v>
      </c>
      <c r="B853" s="83">
        <v>444</v>
      </c>
      <c r="C853" t="s">
        <v>7836</v>
      </c>
      <c r="D853" s="159">
        <f t="shared" si="26"/>
        <v>592</v>
      </c>
      <c r="E853">
        <v>14</v>
      </c>
      <c r="F853">
        <v>32</v>
      </c>
      <c r="G853" s="162" t="s">
        <v>6440</v>
      </c>
      <c r="H853" s="162" t="s">
        <v>6440</v>
      </c>
      <c r="I853" s="53" t="str">
        <f t="shared" si="27"/>
        <v>14. 32</v>
      </c>
      <c r="J853" s="157" t="s">
        <v>142</v>
      </c>
      <c r="K853" s="157" t="s">
        <v>141</v>
      </c>
      <c r="L853" s="83" t="s">
        <v>6172</v>
      </c>
      <c r="M853" s="165" t="s">
        <v>162</v>
      </c>
      <c r="O853" s="157" t="s">
        <v>138</v>
      </c>
      <c r="P853" s="157" t="s">
        <v>143</v>
      </c>
      <c r="Q853" s="157" t="s">
        <v>6171</v>
      </c>
      <c r="R853" s="157" t="s">
        <v>144</v>
      </c>
      <c r="W853" s="118">
        <v>877500</v>
      </c>
      <c r="X853" s="162" t="s">
        <v>6440</v>
      </c>
    </row>
    <row r="854" spans="1:24">
      <c r="A854" s="83">
        <v>616</v>
      </c>
      <c r="B854" s="83">
        <v>563</v>
      </c>
      <c r="C854" t="s">
        <v>7930</v>
      </c>
      <c r="D854" s="159">
        <f t="shared" si="26"/>
        <v>128</v>
      </c>
      <c r="E854">
        <v>3</v>
      </c>
      <c r="F854">
        <v>8</v>
      </c>
      <c r="G854" s="162" t="s">
        <v>6199</v>
      </c>
      <c r="H854" s="162" t="s">
        <v>6199</v>
      </c>
      <c r="I854" s="53" t="str">
        <f t="shared" si="27"/>
        <v>3. 8</v>
      </c>
      <c r="J854" s="157" t="s">
        <v>142</v>
      </c>
      <c r="K854" s="157" t="s">
        <v>141</v>
      </c>
      <c r="L854" s="83" t="s">
        <v>6172</v>
      </c>
      <c r="M854" s="165" t="s">
        <v>162</v>
      </c>
      <c r="O854" s="157" t="s">
        <v>138</v>
      </c>
      <c r="P854" s="157" t="s">
        <v>143</v>
      </c>
      <c r="Q854" s="157" t="s">
        <v>6171</v>
      </c>
      <c r="R854" s="157" t="s">
        <v>144</v>
      </c>
      <c r="W854" s="118">
        <v>1728000</v>
      </c>
      <c r="X854" s="162" t="s">
        <v>6199</v>
      </c>
    </row>
    <row r="855" spans="1:24">
      <c r="A855" s="83">
        <v>618</v>
      </c>
      <c r="B855" s="83">
        <v>545</v>
      </c>
      <c r="C855" t="s">
        <v>7839</v>
      </c>
      <c r="D855" s="159">
        <f t="shared" si="26"/>
        <v>60</v>
      </c>
      <c r="E855">
        <v>1</v>
      </c>
      <c r="F855">
        <v>20</v>
      </c>
      <c r="G855" s="162" t="s">
        <v>6197</v>
      </c>
      <c r="H855" s="162" t="s">
        <v>6197</v>
      </c>
      <c r="I855" s="53" t="str">
        <f t="shared" si="27"/>
        <v>1. 20</v>
      </c>
      <c r="J855" s="157" t="s">
        <v>142</v>
      </c>
      <c r="K855" s="157" t="s">
        <v>141</v>
      </c>
      <c r="L855" s="83" t="s">
        <v>6172</v>
      </c>
      <c r="M855" s="165" t="s">
        <v>162</v>
      </c>
      <c r="O855" s="157" t="s">
        <v>138</v>
      </c>
      <c r="P855" s="157" t="s">
        <v>143</v>
      </c>
      <c r="Q855" s="157" t="s">
        <v>6171</v>
      </c>
      <c r="R855" s="157" t="s">
        <v>144</v>
      </c>
      <c r="W855" s="118">
        <v>202500</v>
      </c>
      <c r="X855" s="162" t="s">
        <v>6197</v>
      </c>
    </row>
    <row r="856" spans="1:24">
      <c r="A856" s="83">
        <v>618</v>
      </c>
      <c r="B856" s="83">
        <v>565</v>
      </c>
      <c r="C856" t="s">
        <v>7838</v>
      </c>
      <c r="D856" s="159">
        <f t="shared" si="26"/>
        <v>187</v>
      </c>
      <c r="E856">
        <v>4</v>
      </c>
      <c r="F856">
        <v>27</v>
      </c>
      <c r="G856" s="162" t="s">
        <v>6346</v>
      </c>
      <c r="H856" s="162" t="s">
        <v>6346</v>
      </c>
      <c r="I856" s="53" t="str">
        <f t="shared" si="27"/>
        <v>4. 27</v>
      </c>
      <c r="J856" s="157" t="s">
        <v>142</v>
      </c>
      <c r="K856" s="157" t="s">
        <v>141</v>
      </c>
      <c r="L856" s="83" t="s">
        <v>6172</v>
      </c>
      <c r="M856" s="165" t="s">
        <v>162</v>
      </c>
      <c r="O856" s="157" t="s">
        <v>138</v>
      </c>
      <c r="P856" s="157" t="s">
        <v>143</v>
      </c>
      <c r="Q856" s="157" t="s">
        <v>6171</v>
      </c>
      <c r="R856" s="157" t="s">
        <v>144</v>
      </c>
      <c r="W856" s="118">
        <v>837000</v>
      </c>
      <c r="X856" s="162" t="s">
        <v>6346</v>
      </c>
    </row>
    <row r="857" spans="1:24">
      <c r="A857" s="83">
        <v>618</v>
      </c>
      <c r="B857" s="83">
        <v>545</v>
      </c>
      <c r="C857" t="s">
        <v>8013</v>
      </c>
      <c r="D857" s="159">
        <f t="shared" si="26"/>
        <v>200</v>
      </c>
      <c r="E857">
        <v>5</v>
      </c>
      <c r="F857">
        <v>0</v>
      </c>
      <c r="G857" s="162" t="s">
        <v>6414</v>
      </c>
      <c r="H857" s="162" t="s">
        <v>6414</v>
      </c>
      <c r="I857" s="53" t="str">
        <f t="shared" si="27"/>
        <v>5. 0</v>
      </c>
      <c r="J857" s="157" t="s">
        <v>142</v>
      </c>
      <c r="K857" s="157" t="s">
        <v>141</v>
      </c>
      <c r="L857" s="83" t="s">
        <v>6172</v>
      </c>
      <c r="M857" s="165" t="s">
        <v>162</v>
      </c>
      <c r="O857" s="157" t="s">
        <v>138</v>
      </c>
      <c r="P857" s="157" t="s">
        <v>143</v>
      </c>
      <c r="Q857" s="157" t="s">
        <v>6171</v>
      </c>
      <c r="R857" s="157" t="s">
        <v>144</v>
      </c>
      <c r="W857" s="118">
        <v>675000</v>
      </c>
      <c r="X857" s="162" t="s">
        <v>6414</v>
      </c>
    </row>
    <row r="858" spans="1:24">
      <c r="A858" s="83">
        <v>620</v>
      </c>
      <c r="B858" s="83">
        <v>51</v>
      </c>
      <c r="C858" t="s">
        <v>7852</v>
      </c>
      <c r="D858" s="159">
        <f t="shared" si="26"/>
        <v>260</v>
      </c>
      <c r="E858">
        <v>6</v>
      </c>
      <c r="F858">
        <v>20</v>
      </c>
      <c r="G858" s="162" t="s">
        <v>6375</v>
      </c>
      <c r="H858" s="162" t="s">
        <v>6375</v>
      </c>
      <c r="I858" s="53" t="str">
        <f t="shared" si="27"/>
        <v>6. 20</v>
      </c>
      <c r="J858" s="157" t="s">
        <v>142</v>
      </c>
      <c r="K858" s="157" t="s">
        <v>141</v>
      </c>
      <c r="L858" s="83" t="s">
        <v>6172</v>
      </c>
      <c r="M858" s="165" t="s">
        <v>162</v>
      </c>
      <c r="O858" s="157" t="s">
        <v>138</v>
      </c>
      <c r="P858" s="157" t="s">
        <v>143</v>
      </c>
      <c r="Q858" s="157" t="s">
        <v>6171</v>
      </c>
      <c r="R858" s="157" t="s">
        <v>144</v>
      </c>
      <c r="W858" s="118">
        <v>1161000</v>
      </c>
      <c r="X858" s="162" t="s">
        <v>6375</v>
      </c>
    </row>
    <row r="859" spans="1:24">
      <c r="A859" s="83">
        <v>620</v>
      </c>
      <c r="B859" s="83">
        <v>193</v>
      </c>
      <c r="C859" t="s">
        <v>6579</v>
      </c>
      <c r="D859" s="159">
        <f t="shared" si="26"/>
        <v>217</v>
      </c>
      <c r="E859">
        <v>5</v>
      </c>
      <c r="F859">
        <v>17</v>
      </c>
      <c r="G859" s="162" t="s">
        <v>6441</v>
      </c>
      <c r="H859" s="162" t="s">
        <v>6441</v>
      </c>
      <c r="I859" s="53" t="str">
        <f t="shared" si="27"/>
        <v>5. 17</v>
      </c>
      <c r="J859" s="157" t="s">
        <v>142</v>
      </c>
      <c r="K859" s="157" t="s">
        <v>141</v>
      </c>
      <c r="L859" s="83" t="s">
        <v>6172</v>
      </c>
      <c r="M859" s="165" t="s">
        <v>6093</v>
      </c>
      <c r="O859" s="157" t="s">
        <v>138</v>
      </c>
      <c r="P859" s="157" t="s">
        <v>143</v>
      </c>
      <c r="Q859" s="157" t="s">
        <v>6171</v>
      </c>
      <c r="R859" s="157" t="s">
        <v>144</v>
      </c>
      <c r="W859" s="118">
        <v>0</v>
      </c>
      <c r="X859" s="162" t="s">
        <v>6441</v>
      </c>
    </row>
    <row r="860" spans="1:24">
      <c r="A860" s="83">
        <v>622</v>
      </c>
      <c r="B860" s="83">
        <v>125</v>
      </c>
      <c r="C860" t="s">
        <v>6579</v>
      </c>
      <c r="D860" s="159">
        <f t="shared" si="26"/>
        <v>29</v>
      </c>
      <c r="E860">
        <v>0</v>
      </c>
      <c r="F860">
        <v>29</v>
      </c>
      <c r="G860" s="162" t="s">
        <v>6188</v>
      </c>
      <c r="H860" s="162" t="s">
        <v>6188</v>
      </c>
      <c r="I860" s="53" t="str">
        <f t="shared" si="27"/>
        <v>0. 29</v>
      </c>
      <c r="J860" s="157" t="s">
        <v>142</v>
      </c>
      <c r="K860" s="157" t="s">
        <v>141</v>
      </c>
      <c r="L860" s="83" t="s">
        <v>6172</v>
      </c>
      <c r="M860" s="165" t="s">
        <v>162</v>
      </c>
      <c r="O860" s="157" t="s">
        <v>138</v>
      </c>
      <c r="P860" s="157" t="s">
        <v>143</v>
      </c>
      <c r="Q860" s="157" t="s">
        <v>6171</v>
      </c>
      <c r="R860" s="157" t="s">
        <v>144</v>
      </c>
      <c r="W860" s="118">
        <v>391500</v>
      </c>
      <c r="X860" s="162" t="s">
        <v>6188</v>
      </c>
    </row>
    <row r="861" spans="1:24">
      <c r="A861" s="83">
        <v>622</v>
      </c>
      <c r="B861" s="83">
        <v>125</v>
      </c>
      <c r="C861" t="s">
        <v>7861</v>
      </c>
      <c r="D861" s="159">
        <f t="shared" si="26"/>
        <v>110</v>
      </c>
      <c r="E861">
        <v>2</v>
      </c>
      <c r="F861">
        <v>30</v>
      </c>
      <c r="G861" s="162" t="s">
        <v>6282</v>
      </c>
      <c r="H861" s="162" t="s">
        <v>6282</v>
      </c>
      <c r="I861" s="53" t="str">
        <f t="shared" si="27"/>
        <v>2. 30</v>
      </c>
      <c r="J861" s="157" t="s">
        <v>142</v>
      </c>
      <c r="K861" s="157" t="s">
        <v>141</v>
      </c>
      <c r="L861" s="83" t="s">
        <v>6172</v>
      </c>
      <c r="M861" s="165" t="s">
        <v>162</v>
      </c>
      <c r="O861" s="157" t="s">
        <v>138</v>
      </c>
      <c r="P861" s="157" t="s">
        <v>143</v>
      </c>
      <c r="Q861" s="157" t="s">
        <v>6171</v>
      </c>
      <c r="R861" s="157" t="s">
        <v>144</v>
      </c>
      <c r="W861" s="118">
        <v>1485000</v>
      </c>
      <c r="X861" s="162" t="s">
        <v>6282</v>
      </c>
    </row>
    <row r="862" spans="1:24">
      <c r="A862" s="83">
        <v>622</v>
      </c>
      <c r="B862" s="83">
        <v>126</v>
      </c>
      <c r="C862" t="s">
        <v>7857</v>
      </c>
      <c r="D862" s="159">
        <f t="shared" si="26"/>
        <v>11</v>
      </c>
      <c r="E862">
        <v>0</v>
      </c>
      <c r="F862">
        <v>11</v>
      </c>
      <c r="G862" s="162" t="s">
        <v>6247</v>
      </c>
      <c r="H862" s="162" t="s">
        <v>6247</v>
      </c>
      <c r="I862" s="53" t="str">
        <f t="shared" si="27"/>
        <v>0. 11</v>
      </c>
      <c r="J862" s="157" t="s">
        <v>142</v>
      </c>
      <c r="K862" s="157" t="s">
        <v>141</v>
      </c>
      <c r="L862" s="83" t="s">
        <v>6172</v>
      </c>
      <c r="M862" s="165" t="s">
        <v>162</v>
      </c>
      <c r="O862" s="157" t="s">
        <v>138</v>
      </c>
      <c r="P862" s="157" t="s">
        <v>143</v>
      </c>
      <c r="Q862" s="157" t="s">
        <v>6171</v>
      </c>
      <c r="R862" s="157" t="s">
        <v>144</v>
      </c>
      <c r="W862" s="118">
        <v>148500</v>
      </c>
      <c r="X862" s="162" t="s">
        <v>6247</v>
      </c>
    </row>
    <row r="863" spans="1:24">
      <c r="A863" s="83">
        <v>622</v>
      </c>
      <c r="B863" s="83">
        <v>126</v>
      </c>
      <c r="C863" t="s">
        <v>7843</v>
      </c>
      <c r="D863" s="159">
        <f t="shared" si="26"/>
        <v>72</v>
      </c>
      <c r="E863">
        <v>1</v>
      </c>
      <c r="F863">
        <v>32</v>
      </c>
      <c r="G863" s="162" t="s">
        <v>6325</v>
      </c>
      <c r="H863" s="162" t="s">
        <v>6325</v>
      </c>
      <c r="I863" s="53" t="str">
        <f t="shared" si="27"/>
        <v>1. 32</v>
      </c>
      <c r="J863" s="157" t="s">
        <v>142</v>
      </c>
      <c r="K863" s="157" t="s">
        <v>141</v>
      </c>
      <c r="L863" s="83" t="s">
        <v>6172</v>
      </c>
      <c r="M863" s="165" t="s">
        <v>162</v>
      </c>
      <c r="O863" s="157" t="s">
        <v>138</v>
      </c>
      <c r="P863" s="157" t="s">
        <v>143</v>
      </c>
      <c r="Q863" s="157" t="s">
        <v>6171</v>
      </c>
      <c r="R863" s="157" t="s">
        <v>144</v>
      </c>
      <c r="W863" s="118">
        <v>972000</v>
      </c>
      <c r="X863" s="162" t="s">
        <v>6325</v>
      </c>
    </row>
    <row r="864" spans="1:24">
      <c r="A864" s="83">
        <v>622</v>
      </c>
      <c r="B864" s="83">
        <v>128</v>
      </c>
      <c r="C864" t="s">
        <v>6648</v>
      </c>
      <c r="D864" s="159">
        <f t="shared" si="26"/>
        <v>40</v>
      </c>
      <c r="E864">
        <v>1</v>
      </c>
      <c r="F864">
        <v>0</v>
      </c>
      <c r="G864" s="162" t="s">
        <v>6242</v>
      </c>
      <c r="H864" s="162" t="s">
        <v>6242</v>
      </c>
      <c r="I864" s="53" t="str">
        <f t="shared" si="27"/>
        <v>1. 0</v>
      </c>
      <c r="J864" s="157" t="s">
        <v>142</v>
      </c>
      <c r="K864" s="157" t="s">
        <v>141</v>
      </c>
      <c r="L864" s="83" t="s">
        <v>6172</v>
      </c>
      <c r="M864" s="165" t="s">
        <v>162</v>
      </c>
      <c r="O864" s="157" t="s">
        <v>138</v>
      </c>
      <c r="P864" s="157" t="s">
        <v>143</v>
      </c>
      <c r="Q864" s="157" t="s">
        <v>6171</v>
      </c>
      <c r="R864" s="157" t="s">
        <v>144</v>
      </c>
      <c r="W864" s="118">
        <v>270000</v>
      </c>
      <c r="X864" s="162" t="s">
        <v>6242</v>
      </c>
    </row>
    <row r="865" spans="1:24">
      <c r="A865" s="83">
        <v>622</v>
      </c>
      <c r="B865" s="83">
        <v>128</v>
      </c>
      <c r="C865" t="s">
        <v>6579</v>
      </c>
      <c r="D865" s="159">
        <f t="shared" si="26"/>
        <v>35</v>
      </c>
      <c r="E865">
        <v>0</v>
      </c>
      <c r="F865">
        <v>35</v>
      </c>
      <c r="G865" s="162" t="s">
        <v>6179</v>
      </c>
      <c r="H865" s="162" t="s">
        <v>6179</v>
      </c>
      <c r="I865" s="53" t="str">
        <f t="shared" si="27"/>
        <v>0. 35</v>
      </c>
      <c r="J865" s="157" t="s">
        <v>142</v>
      </c>
      <c r="K865" s="157" t="s">
        <v>141</v>
      </c>
      <c r="L865" s="83" t="s">
        <v>6172</v>
      </c>
      <c r="M865" s="165" t="s">
        <v>162</v>
      </c>
      <c r="O865" s="157" t="s">
        <v>138</v>
      </c>
      <c r="P865" s="157" t="s">
        <v>143</v>
      </c>
      <c r="Q865" s="157" t="s">
        <v>6171</v>
      </c>
      <c r="R865" s="157" t="s">
        <v>144</v>
      </c>
      <c r="W865" s="118">
        <v>472500</v>
      </c>
      <c r="X865" s="162" t="s">
        <v>6179</v>
      </c>
    </row>
    <row r="866" spans="1:24">
      <c r="A866" s="83">
        <v>622</v>
      </c>
      <c r="B866" s="83">
        <v>296</v>
      </c>
      <c r="C866" t="s">
        <v>7843</v>
      </c>
      <c r="D866" s="159">
        <f t="shared" si="26"/>
        <v>80</v>
      </c>
      <c r="E866">
        <v>2</v>
      </c>
      <c r="F866">
        <v>0</v>
      </c>
      <c r="G866" s="162" t="s">
        <v>6228</v>
      </c>
      <c r="H866" s="162" t="s">
        <v>6228</v>
      </c>
      <c r="I866" s="53" t="str">
        <f t="shared" si="27"/>
        <v>2. 0</v>
      </c>
      <c r="J866" s="157" t="s">
        <v>142</v>
      </c>
      <c r="K866" s="157" t="s">
        <v>141</v>
      </c>
      <c r="L866" s="83" t="s">
        <v>6172</v>
      </c>
      <c r="M866" s="165" t="s">
        <v>5493</v>
      </c>
      <c r="O866" s="157" t="s">
        <v>138</v>
      </c>
      <c r="P866" s="157" t="s">
        <v>143</v>
      </c>
      <c r="Q866" s="157" t="s">
        <v>6171</v>
      </c>
      <c r="R866" s="157" t="s">
        <v>144</v>
      </c>
      <c r="W866" s="118">
        <v>0</v>
      </c>
      <c r="X866" s="162" t="s">
        <v>6228</v>
      </c>
    </row>
    <row r="867" spans="1:24">
      <c r="A867" s="83">
        <v>623</v>
      </c>
      <c r="B867" s="83">
        <v>48</v>
      </c>
      <c r="C867" t="s">
        <v>7857</v>
      </c>
      <c r="D867" s="159">
        <f t="shared" si="26"/>
        <v>117</v>
      </c>
      <c r="E867">
        <v>2</v>
      </c>
      <c r="F867">
        <v>37</v>
      </c>
      <c r="G867" s="162" t="s">
        <v>6296</v>
      </c>
      <c r="H867" s="162" t="s">
        <v>6296</v>
      </c>
      <c r="I867" s="53" t="str">
        <f t="shared" si="27"/>
        <v>2. 37</v>
      </c>
      <c r="J867" s="157" t="s">
        <v>142</v>
      </c>
      <c r="K867" s="157" t="s">
        <v>141</v>
      </c>
      <c r="L867" s="83" t="s">
        <v>6172</v>
      </c>
      <c r="M867" s="165" t="s">
        <v>162</v>
      </c>
      <c r="O867" s="157" t="s">
        <v>138</v>
      </c>
      <c r="P867" s="157" t="s">
        <v>143</v>
      </c>
      <c r="Q867" s="157" t="s">
        <v>6171</v>
      </c>
      <c r="R867" s="157" t="s">
        <v>144</v>
      </c>
      <c r="W867" s="118">
        <v>1579500</v>
      </c>
      <c r="X867" s="162" t="s">
        <v>6296</v>
      </c>
    </row>
    <row r="868" spans="1:24">
      <c r="A868" s="83">
        <v>623</v>
      </c>
      <c r="B868" s="83">
        <v>48</v>
      </c>
      <c r="C868" t="s">
        <v>7851</v>
      </c>
      <c r="D868" s="159">
        <f t="shared" si="26"/>
        <v>26</v>
      </c>
      <c r="E868">
        <v>0</v>
      </c>
      <c r="F868">
        <v>26</v>
      </c>
      <c r="G868" s="162" t="s">
        <v>6374</v>
      </c>
      <c r="H868" s="162" t="s">
        <v>6374</v>
      </c>
      <c r="I868" s="53" t="str">
        <f t="shared" si="27"/>
        <v>0. 26</v>
      </c>
      <c r="J868" s="157" t="s">
        <v>142</v>
      </c>
      <c r="K868" s="157" t="s">
        <v>141</v>
      </c>
      <c r="L868" s="83" t="s">
        <v>6172</v>
      </c>
      <c r="M868" s="165" t="s">
        <v>162</v>
      </c>
      <c r="O868" s="157" t="s">
        <v>138</v>
      </c>
      <c r="P868" s="157" t="s">
        <v>143</v>
      </c>
      <c r="Q868" s="157" t="s">
        <v>6171</v>
      </c>
      <c r="R868" s="157" t="s">
        <v>144</v>
      </c>
      <c r="W868" s="118">
        <v>351000</v>
      </c>
      <c r="X868" s="162" t="s">
        <v>6374</v>
      </c>
    </row>
    <row r="869" spans="1:24">
      <c r="A869" s="83">
        <v>623</v>
      </c>
      <c r="B869" s="83">
        <v>49</v>
      </c>
      <c r="C869" t="s">
        <v>6586</v>
      </c>
      <c r="D869" s="159">
        <f t="shared" si="26"/>
        <v>54</v>
      </c>
      <c r="E869">
        <v>1</v>
      </c>
      <c r="F869">
        <v>14</v>
      </c>
      <c r="G869" s="162" t="s">
        <v>6264</v>
      </c>
      <c r="H869" s="162" t="s">
        <v>6264</v>
      </c>
      <c r="I869" s="53" t="str">
        <f t="shared" si="27"/>
        <v>1. 14</v>
      </c>
      <c r="J869" s="157" t="s">
        <v>142</v>
      </c>
      <c r="K869" s="157" t="s">
        <v>141</v>
      </c>
      <c r="L869" s="83" t="s">
        <v>6172</v>
      </c>
      <c r="M869" s="165" t="s">
        <v>162</v>
      </c>
      <c r="O869" s="157" t="s">
        <v>138</v>
      </c>
      <c r="P869" s="157" t="s">
        <v>143</v>
      </c>
      <c r="Q869" s="157" t="s">
        <v>6171</v>
      </c>
      <c r="R869" s="157" t="s">
        <v>144</v>
      </c>
      <c r="W869" s="118">
        <v>729000</v>
      </c>
      <c r="X869" s="162" t="s">
        <v>6264</v>
      </c>
    </row>
    <row r="870" spans="1:24">
      <c r="A870" s="83">
        <v>623</v>
      </c>
      <c r="B870" s="83">
        <v>466</v>
      </c>
      <c r="C870" t="s">
        <v>7857</v>
      </c>
      <c r="D870" s="159">
        <f t="shared" si="26"/>
        <v>178</v>
      </c>
      <c r="E870">
        <v>4</v>
      </c>
      <c r="F870">
        <v>18</v>
      </c>
      <c r="G870" s="162" t="s">
        <v>6439</v>
      </c>
      <c r="H870" s="162" t="s">
        <v>6439</v>
      </c>
      <c r="I870" s="53" t="str">
        <f t="shared" si="27"/>
        <v>4. 18</v>
      </c>
      <c r="J870" s="157" t="s">
        <v>142</v>
      </c>
      <c r="K870" s="157" t="s">
        <v>141</v>
      </c>
      <c r="L870" s="83" t="s">
        <v>6172</v>
      </c>
      <c r="M870" s="165" t="s">
        <v>6543</v>
      </c>
      <c r="O870" s="157" t="s">
        <v>138</v>
      </c>
      <c r="P870" s="157" t="s">
        <v>143</v>
      </c>
      <c r="Q870" s="157" t="s">
        <v>6171</v>
      </c>
      <c r="R870" s="157" t="s">
        <v>144</v>
      </c>
      <c r="W870" s="118">
        <v>0</v>
      </c>
      <c r="X870" s="162" t="s">
        <v>6439</v>
      </c>
    </row>
    <row r="871" spans="1:24">
      <c r="A871" s="83">
        <v>625</v>
      </c>
      <c r="B871" s="83">
        <v>100</v>
      </c>
      <c r="C871" t="s">
        <v>7850</v>
      </c>
      <c r="D871" s="159">
        <f t="shared" si="26"/>
        <v>14</v>
      </c>
      <c r="E871">
        <v>0</v>
      </c>
      <c r="F871">
        <v>14</v>
      </c>
      <c r="G871" s="162" t="s">
        <v>6224</v>
      </c>
      <c r="H871" s="162" t="s">
        <v>6224</v>
      </c>
      <c r="I871" s="53" t="str">
        <f t="shared" si="27"/>
        <v>0. 14</v>
      </c>
      <c r="J871" s="157" t="s">
        <v>142</v>
      </c>
      <c r="K871" s="157" t="s">
        <v>141</v>
      </c>
      <c r="L871" s="83" t="s">
        <v>6172</v>
      </c>
      <c r="M871" s="165" t="s">
        <v>6538</v>
      </c>
      <c r="O871" s="157" t="s">
        <v>138</v>
      </c>
      <c r="P871" s="157" t="s">
        <v>143</v>
      </c>
      <c r="Q871" s="157" t="s">
        <v>6171</v>
      </c>
      <c r="R871" s="157" t="s">
        <v>144</v>
      </c>
      <c r="W871" s="118">
        <v>2511000</v>
      </c>
      <c r="X871" s="162" t="s">
        <v>6224</v>
      </c>
    </row>
    <row r="872" spans="1:24">
      <c r="A872" s="83">
        <v>625</v>
      </c>
      <c r="B872" s="83">
        <v>105</v>
      </c>
      <c r="C872" t="s">
        <v>6579</v>
      </c>
      <c r="D872" s="159">
        <f t="shared" si="26"/>
        <v>14</v>
      </c>
      <c r="E872">
        <v>0</v>
      </c>
      <c r="F872">
        <v>14</v>
      </c>
      <c r="G872" s="162" t="s">
        <v>6224</v>
      </c>
      <c r="H872" s="162" t="s">
        <v>6224</v>
      </c>
      <c r="I872" s="53" t="str">
        <f t="shared" si="27"/>
        <v>0. 14</v>
      </c>
      <c r="J872" s="157" t="s">
        <v>142</v>
      </c>
      <c r="K872" s="157" t="s">
        <v>141</v>
      </c>
      <c r="L872" s="83" t="s">
        <v>6172</v>
      </c>
      <c r="M872" s="165" t="s">
        <v>6538</v>
      </c>
      <c r="O872" s="157" t="s">
        <v>138</v>
      </c>
      <c r="P872" s="157" t="s">
        <v>143</v>
      </c>
      <c r="Q872" s="157" t="s">
        <v>6171</v>
      </c>
      <c r="R872" s="157" t="s">
        <v>144</v>
      </c>
      <c r="W872" s="118">
        <v>0</v>
      </c>
      <c r="X872" s="162" t="s">
        <v>6224</v>
      </c>
    </row>
    <row r="873" spans="1:24">
      <c r="A873" s="83">
        <v>625</v>
      </c>
      <c r="B873" s="83">
        <v>106</v>
      </c>
      <c r="C873" t="s">
        <v>7857</v>
      </c>
      <c r="D873" s="159">
        <f t="shared" si="26"/>
        <v>1</v>
      </c>
      <c r="E873">
        <v>0</v>
      </c>
      <c r="F873">
        <v>1</v>
      </c>
      <c r="G873" s="162" t="s">
        <v>6181</v>
      </c>
      <c r="H873" s="162" t="s">
        <v>6181</v>
      </c>
      <c r="I873" s="53" t="str">
        <f t="shared" si="27"/>
        <v>0. 1</v>
      </c>
      <c r="J873" s="157" t="s">
        <v>142</v>
      </c>
      <c r="K873" s="157" t="s">
        <v>141</v>
      </c>
      <c r="L873" s="83" t="s">
        <v>6172</v>
      </c>
      <c r="M873" s="165" t="s">
        <v>6538</v>
      </c>
      <c r="O873" s="157" t="s">
        <v>138</v>
      </c>
      <c r="P873" s="157" t="s">
        <v>143</v>
      </c>
      <c r="Q873" s="157" t="s">
        <v>6171</v>
      </c>
      <c r="R873" s="157" t="s">
        <v>144</v>
      </c>
      <c r="W873" s="118">
        <v>0</v>
      </c>
      <c r="X873" s="162" t="s">
        <v>6181</v>
      </c>
    </row>
    <row r="874" spans="1:24">
      <c r="A874" s="83">
        <v>625</v>
      </c>
      <c r="B874" s="83">
        <v>49</v>
      </c>
      <c r="C874" t="s">
        <v>7851</v>
      </c>
      <c r="D874" s="159">
        <f t="shared" si="26"/>
        <v>74</v>
      </c>
      <c r="E874">
        <v>1</v>
      </c>
      <c r="F874">
        <v>34</v>
      </c>
      <c r="G874" s="162" t="s">
        <v>6226</v>
      </c>
      <c r="H874" s="162" t="s">
        <v>6226</v>
      </c>
      <c r="I874" s="53" t="str">
        <f t="shared" si="27"/>
        <v>1. 34</v>
      </c>
      <c r="J874" s="157" t="s">
        <v>142</v>
      </c>
      <c r="K874" s="157" t="s">
        <v>141</v>
      </c>
      <c r="L874" s="83" t="s">
        <v>6172</v>
      </c>
      <c r="M874" s="165" t="s">
        <v>6168</v>
      </c>
      <c r="O874" s="157" t="s">
        <v>138</v>
      </c>
      <c r="P874" s="157" t="s">
        <v>143</v>
      </c>
      <c r="Q874" s="157" t="s">
        <v>6171</v>
      </c>
      <c r="R874" s="157" t="s">
        <v>144</v>
      </c>
      <c r="W874" s="118">
        <v>0</v>
      </c>
      <c r="X874" s="162" t="s">
        <v>6226</v>
      </c>
    </row>
    <row r="875" spans="1:24">
      <c r="A875" s="83">
        <v>625</v>
      </c>
      <c r="B875" s="83">
        <v>739</v>
      </c>
      <c r="C875" t="s">
        <v>6648</v>
      </c>
      <c r="D875" s="159">
        <f t="shared" si="26"/>
        <v>40</v>
      </c>
      <c r="E875">
        <v>1</v>
      </c>
      <c r="F875">
        <v>0</v>
      </c>
      <c r="G875" s="162" t="s">
        <v>6242</v>
      </c>
      <c r="H875" s="162" t="s">
        <v>6242</v>
      </c>
      <c r="I875" s="53" t="str">
        <f t="shared" si="27"/>
        <v>1. 0</v>
      </c>
      <c r="J875" s="157" t="s">
        <v>142</v>
      </c>
      <c r="K875" s="157" t="s">
        <v>141</v>
      </c>
      <c r="L875" s="83" t="s">
        <v>6172</v>
      </c>
      <c r="M875" s="165" t="s">
        <v>6540</v>
      </c>
      <c r="O875" s="157" t="s">
        <v>138</v>
      </c>
      <c r="P875" s="157" t="s">
        <v>143</v>
      </c>
      <c r="Q875" s="157" t="s">
        <v>6171</v>
      </c>
      <c r="R875" s="157" t="s">
        <v>144</v>
      </c>
      <c r="W875" s="118">
        <v>0</v>
      </c>
      <c r="X875" s="162" t="s">
        <v>6242</v>
      </c>
    </row>
    <row r="876" spans="1:24">
      <c r="A876" s="83">
        <v>625</v>
      </c>
      <c r="B876" s="83">
        <v>100</v>
      </c>
      <c r="C876" t="s">
        <v>7851</v>
      </c>
      <c r="D876" s="159">
        <f t="shared" si="26"/>
        <v>2</v>
      </c>
      <c r="E876">
        <v>0</v>
      </c>
      <c r="F876">
        <v>2</v>
      </c>
      <c r="G876" s="162" t="s">
        <v>6284</v>
      </c>
      <c r="H876" s="162" t="s">
        <v>6284</v>
      </c>
      <c r="I876" s="53" t="str">
        <f t="shared" si="27"/>
        <v>0. 2</v>
      </c>
      <c r="J876" s="157" t="s">
        <v>142</v>
      </c>
      <c r="K876" s="157" t="s">
        <v>141</v>
      </c>
      <c r="L876" s="83" t="s">
        <v>6172</v>
      </c>
      <c r="M876" s="165" t="s">
        <v>6538</v>
      </c>
      <c r="O876" s="157" t="s">
        <v>138</v>
      </c>
      <c r="P876" s="157" t="s">
        <v>143</v>
      </c>
      <c r="Q876" s="157" t="s">
        <v>6171</v>
      </c>
      <c r="R876" s="157" t="s">
        <v>144</v>
      </c>
      <c r="W876" s="118">
        <v>0</v>
      </c>
      <c r="X876" s="162" t="s">
        <v>6284</v>
      </c>
    </row>
    <row r="877" spans="1:24">
      <c r="A877" s="83">
        <v>627</v>
      </c>
      <c r="B877" s="83">
        <v>457</v>
      </c>
      <c r="C877" t="s">
        <v>7857</v>
      </c>
      <c r="D877" s="159">
        <f t="shared" si="26"/>
        <v>28</v>
      </c>
      <c r="E877">
        <v>0</v>
      </c>
      <c r="F877">
        <v>28</v>
      </c>
      <c r="G877" s="162" t="s">
        <v>6178</v>
      </c>
      <c r="H877" s="162" t="s">
        <v>6178</v>
      </c>
      <c r="I877" s="53" t="str">
        <f t="shared" si="27"/>
        <v>0. 28</v>
      </c>
      <c r="J877" s="157" t="s">
        <v>142</v>
      </c>
      <c r="K877" s="157" t="s">
        <v>141</v>
      </c>
      <c r="L877" s="83" t="s">
        <v>6172</v>
      </c>
      <c r="M877" s="165" t="s">
        <v>162</v>
      </c>
      <c r="O877" s="157" t="s">
        <v>138</v>
      </c>
      <c r="P877" s="157" t="s">
        <v>143</v>
      </c>
      <c r="Q877" s="157" t="s">
        <v>6171</v>
      </c>
      <c r="R877" s="157" t="s">
        <v>144</v>
      </c>
      <c r="W877" s="118">
        <v>121500</v>
      </c>
      <c r="X877" s="162" t="s">
        <v>6178</v>
      </c>
    </row>
    <row r="878" spans="1:24">
      <c r="A878" s="83">
        <v>627</v>
      </c>
      <c r="B878" s="83">
        <v>400</v>
      </c>
      <c r="C878" t="s">
        <v>7857</v>
      </c>
      <c r="D878" s="159">
        <f t="shared" si="26"/>
        <v>129</v>
      </c>
      <c r="E878">
        <v>3</v>
      </c>
      <c r="F878">
        <v>9</v>
      </c>
      <c r="G878" s="162" t="s">
        <v>6292</v>
      </c>
      <c r="H878" s="162" t="s">
        <v>6292</v>
      </c>
      <c r="I878" s="53" t="str">
        <f t="shared" si="27"/>
        <v>3. 9</v>
      </c>
      <c r="J878" s="157" t="s">
        <v>142</v>
      </c>
      <c r="K878" s="157" t="s">
        <v>141</v>
      </c>
      <c r="L878" s="83" t="s">
        <v>6172</v>
      </c>
      <c r="M878" s="165" t="s">
        <v>162</v>
      </c>
      <c r="O878" s="157" t="s">
        <v>138</v>
      </c>
      <c r="P878" s="157" t="s">
        <v>143</v>
      </c>
      <c r="Q878" s="157" t="s">
        <v>6171</v>
      </c>
      <c r="R878" s="157" t="s">
        <v>144</v>
      </c>
      <c r="W878" s="118">
        <v>432000</v>
      </c>
      <c r="X878" s="162" t="s">
        <v>6292</v>
      </c>
    </row>
    <row r="879" spans="1:24">
      <c r="A879" s="83">
        <v>627</v>
      </c>
      <c r="B879" s="83">
        <v>399</v>
      </c>
      <c r="C879" t="s">
        <v>7857</v>
      </c>
      <c r="D879" s="159">
        <f t="shared" si="26"/>
        <v>143</v>
      </c>
      <c r="E879">
        <v>3</v>
      </c>
      <c r="F879">
        <v>23</v>
      </c>
      <c r="G879" s="162" t="s">
        <v>6276</v>
      </c>
      <c r="H879" s="162" t="s">
        <v>6276</v>
      </c>
      <c r="I879" s="53" t="str">
        <f t="shared" si="27"/>
        <v>3. 23</v>
      </c>
      <c r="J879" s="157" t="s">
        <v>142</v>
      </c>
      <c r="K879" s="157" t="s">
        <v>141</v>
      </c>
      <c r="L879" s="83" t="s">
        <v>6172</v>
      </c>
      <c r="M879" s="165" t="s">
        <v>162</v>
      </c>
      <c r="O879" s="157" t="s">
        <v>138</v>
      </c>
      <c r="P879" s="157" t="s">
        <v>143</v>
      </c>
      <c r="Q879" s="157" t="s">
        <v>6171</v>
      </c>
      <c r="R879" s="157" t="s">
        <v>144</v>
      </c>
      <c r="W879" s="118">
        <v>486000</v>
      </c>
      <c r="X879" s="162" t="s">
        <v>6276</v>
      </c>
    </row>
    <row r="880" spans="1:24">
      <c r="A880" s="83">
        <v>627</v>
      </c>
      <c r="B880" s="83">
        <v>457</v>
      </c>
      <c r="C880" t="s">
        <v>6586</v>
      </c>
      <c r="D880" s="159">
        <f t="shared" si="26"/>
        <v>159</v>
      </c>
      <c r="E880">
        <v>3</v>
      </c>
      <c r="F880">
        <v>39</v>
      </c>
      <c r="G880" s="162" t="s">
        <v>6235</v>
      </c>
      <c r="H880" s="162" t="s">
        <v>6235</v>
      </c>
      <c r="I880" s="53" t="str">
        <f t="shared" si="27"/>
        <v>3. 39</v>
      </c>
      <c r="J880" s="157" t="s">
        <v>142</v>
      </c>
      <c r="K880" s="157" t="s">
        <v>141</v>
      </c>
      <c r="L880" s="83" t="s">
        <v>6172</v>
      </c>
      <c r="M880" s="165" t="s">
        <v>162</v>
      </c>
      <c r="O880" s="157" t="s">
        <v>138</v>
      </c>
      <c r="P880" s="157" t="s">
        <v>143</v>
      </c>
      <c r="Q880" s="157" t="s">
        <v>6171</v>
      </c>
      <c r="R880" s="157" t="s">
        <v>144</v>
      </c>
      <c r="W880" s="118">
        <v>540000</v>
      </c>
      <c r="X880" s="162" t="s">
        <v>6235</v>
      </c>
    </row>
    <row r="881" spans="1:24">
      <c r="A881" s="83">
        <v>627</v>
      </c>
      <c r="B881" s="83">
        <v>492</v>
      </c>
      <c r="C881" t="s">
        <v>7950</v>
      </c>
      <c r="D881" s="159">
        <f t="shared" si="26"/>
        <v>18</v>
      </c>
      <c r="E881">
        <v>0</v>
      </c>
      <c r="F881">
        <v>18</v>
      </c>
      <c r="G881" s="162" t="s">
        <v>6241</v>
      </c>
      <c r="H881" s="162" t="s">
        <v>6241</v>
      </c>
      <c r="I881" s="53" t="str">
        <f t="shared" si="27"/>
        <v>0. 18</v>
      </c>
      <c r="J881" s="157" t="s">
        <v>142</v>
      </c>
      <c r="K881" s="157" t="s">
        <v>141</v>
      </c>
      <c r="L881" s="83" t="s">
        <v>6172</v>
      </c>
      <c r="M881" s="165" t="s">
        <v>162</v>
      </c>
      <c r="O881" s="157" t="s">
        <v>138</v>
      </c>
      <c r="P881" s="157" t="s">
        <v>143</v>
      </c>
      <c r="Q881" s="157" t="s">
        <v>6171</v>
      </c>
      <c r="R881" s="157" t="s">
        <v>144</v>
      </c>
      <c r="W881" s="118">
        <v>54000</v>
      </c>
      <c r="X881" s="162" t="s">
        <v>6241</v>
      </c>
    </row>
    <row r="882" spans="1:24">
      <c r="A882" s="83">
        <v>627</v>
      </c>
      <c r="B882" s="83">
        <v>614</v>
      </c>
      <c r="C882" t="s">
        <v>7851</v>
      </c>
      <c r="D882" s="159">
        <f t="shared" si="26"/>
        <v>4</v>
      </c>
      <c r="E882">
        <v>0</v>
      </c>
      <c r="F882">
        <v>4</v>
      </c>
      <c r="G882" s="162" t="s">
        <v>6336</v>
      </c>
      <c r="H882" s="162" t="s">
        <v>6336</v>
      </c>
      <c r="I882" s="53" t="str">
        <f t="shared" si="27"/>
        <v>0. 4</v>
      </c>
      <c r="J882" s="157" t="s">
        <v>142</v>
      </c>
      <c r="K882" s="157" t="s">
        <v>141</v>
      </c>
      <c r="L882" s="83" t="s">
        <v>6172</v>
      </c>
      <c r="M882" s="165" t="s">
        <v>162</v>
      </c>
      <c r="O882" s="157" t="s">
        <v>138</v>
      </c>
      <c r="P882" s="157" t="s">
        <v>143</v>
      </c>
      <c r="Q882" s="157" t="s">
        <v>6171</v>
      </c>
      <c r="R882" s="157" t="s">
        <v>144</v>
      </c>
      <c r="W882" s="118">
        <v>13500</v>
      </c>
      <c r="X882" s="162" t="s">
        <v>6336</v>
      </c>
    </row>
    <row r="883" spans="1:24">
      <c r="A883" s="83">
        <v>627</v>
      </c>
      <c r="B883" s="83">
        <v>457</v>
      </c>
      <c r="C883" t="s">
        <v>6579</v>
      </c>
      <c r="D883" s="159">
        <f t="shared" si="26"/>
        <v>54</v>
      </c>
      <c r="E883">
        <v>1</v>
      </c>
      <c r="F883">
        <v>14</v>
      </c>
      <c r="G883" s="162" t="s">
        <v>6264</v>
      </c>
      <c r="H883" s="162" t="s">
        <v>6264</v>
      </c>
      <c r="I883" s="53" t="str">
        <f t="shared" si="27"/>
        <v>1. 14</v>
      </c>
      <c r="J883" s="157" t="s">
        <v>142</v>
      </c>
      <c r="K883" s="157" t="s">
        <v>141</v>
      </c>
      <c r="L883" s="83" t="s">
        <v>6172</v>
      </c>
      <c r="M883" s="165" t="s">
        <v>162</v>
      </c>
      <c r="O883" s="157" t="s">
        <v>138</v>
      </c>
      <c r="P883" s="157" t="s">
        <v>143</v>
      </c>
      <c r="Q883" s="157" t="s">
        <v>6171</v>
      </c>
      <c r="R883" s="157" t="s">
        <v>144</v>
      </c>
      <c r="W883" s="118">
        <v>175500</v>
      </c>
      <c r="X883" s="162" t="s">
        <v>6264</v>
      </c>
    </row>
    <row r="884" spans="1:24">
      <c r="A884" s="83">
        <v>627</v>
      </c>
      <c r="B884" s="83">
        <v>453</v>
      </c>
      <c r="C884" t="s">
        <v>8017</v>
      </c>
      <c r="D884" s="159">
        <f t="shared" si="26"/>
        <v>109</v>
      </c>
      <c r="E884">
        <v>2</v>
      </c>
      <c r="F884">
        <v>29</v>
      </c>
      <c r="G884" s="162" t="s">
        <v>6286</v>
      </c>
      <c r="H884" s="162" t="s">
        <v>6286</v>
      </c>
      <c r="I884" s="53" t="str">
        <f t="shared" si="27"/>
        <v>2. 29</v>
      </c>
      <c r="J884" s="157" t="s">
        <v>142</v>
      </c>
      <c r="K884" s="157" t="s">
        <v>141</v>
      </c>
      <c r="L884" s="83" t="s">
        <v>6172</v>
      </c>
      <c r="M884" s="165" t="s">
        <v>162</v>
      </c>
      <c r="O884" s="157" t="s">
        <v>138</v>
      </c>
      <c r="P884" s="157" t="s">
        <v>143</v>
      </c>
      <c r="Q884" s="157" t="s">
        <v>6171</v>
      </c>
      <c r="R884" s="157" t="s">
        <v>144</v>
      </c>
      <c r="W884" s="118">
        <v>364500</v>
      </c>
      <c r="X884" s="162" t="s">
        <v>6286</v>
      </c>
    </row>
    <row r="885" spans="1:24">
      <c r="A885" s="83">
        <v>628</v>
      </c>
      <c r="B885" s="83">
        <v>475</v>
      </c>
      <c r="C885" t="s">
        <v>8018</v>
      </c>
      <c r="D885" s="159">
        <f t="shared" si="26"/>
        <v>384</v>
      </c>
      <c r="E885">
        <v>9</v>
      </c>
      <c r="F885">
        <v>24</v>
      </c>
      <c r="G885" s="162" t="s">
        <v>6442</v>
      </c>
      <c r="H885" s="162" t="s">
        <v>6442</v>
      </c>
      <c r="I885" s="53" t="str">
        <f t="shared" si="27"/>
        <v>9. 24</v>
      </c>
      <c r="J885" s="157" t="s">
        <v>142</v>
      </c>
      <c r="K885" s="157" t="s">
        <v>141</v>
      </c>
      <c r="L885" s="83" t="s">
        <v>6172</v>
      </c>
      <c r="M885" s="165" t="s">
        <v>162</v>
      </c>
      <c r="O885" s="157" t="s">
        <v>138</v>
      </c>
      <c r="P885" s="157" t="s">
        <v>143</v>
      </c>
      <c r="Q885" s="157" t="s">
        <v>6171</v>
      </c>
      <c r="R885" s="157" t="s">
        <v>144</v>
      </c>
      <c r="W885" s="118">
        <v>1728000</v>
      </c>
      <c r="X885" s="162" t="s">
        <v>6442</v>
      </c>
    </row>
    <row r="886" spans="1:24">
      <c r="A886" s="83">
        <v>628</v>
      </c>
      <c r="B886" s="83">
        <v>489</v>
      </c>
      <c r="C886" t="s">
        <v>8019</v>
      </c>
      <c r="D886" s="159">
        <f t="shared" si="26"/>
        <v>204</v>
      </c>
      <c r="E886">
        <v>5</v>
      </c>
      <c r="F886">
        <v>4</v>
      </c>
      <c r="G886" s="162" t="s">
        <v>6275</v>
      </c>
      <c r="H886" s="162" t="s">
        <v>6275</v>
      </c>
      <c r="I886" s="53" t="str">
        <f t="shared" si="27"/>
        <v>5. 4</v>
      </c>
      <c r="J886" s="157" t="s">
        <v>142</v>
      </c>
      <c r="K886" s="157" t="s">
        <v>141</v>
      </c>
      <c r="L886" s="83" t="s">
        <v>6172</v>
      </c>
      <c r="M886" s="165" t="s">
        <v>162</v>
      </c>
      <c r="O886" s="157" t="s">
        <v>138</v>
      </c>
      <c r="P886" s="157" t="s">
        <v>143</v>
      </c>
      <c r="Q886" s="157" t="s">
        <v>6171</v>
      </c>
      <c r="R886" s="157" t="s">
        <v>144</v>
      </c>
      <c r="W886" s="118">
        <v>540000</v>
      </c>
      <c r="X886" s="162" t="s">
        <v>6275</v>
      </c>
    </row>
    <row r="887" spans="1:24">
      <c r="A887" s="83">
        <v>629</v>
      </c>
      <c r="B887" s="83">
        <v>34</v>
      </c>
      <c r="C887" t="s">
        <v>6586</v>
      </c>
      <c r="D887" s="159">
        <f t="shared" si="26"/>
        <v>462</v>
      </c>
      <c r="E887">
        <v>11</v>
      </c>
      <c r="F887">
        <v>22</v>
      </c>
      <c r="G887" s="162" t="s">
        <v>6443</v>
      </c>
      <c r="H887" s="162" t="s">
        <v>6443</v>
      </c>
      <c r="I887" s="53" t="str">
        <f t="shared" si="27"/>
        <v>11. 22</v>
      </c>
      <c r="J887" s="157" t="s">
        <v>142</v>
      </c>
      <c r="K887" s="157" t="s">
        <v>141</v>
      </c>
      <c r="L887" s="83" t="s">
        <v>6172</v>
      </c>
      <c r="M887" s="165" t="s">
        <v>6539</v>
      </c>
      <c r="O887" s="157" t="s">
        <v>138</v>
      </c>
      <c r="P887" s="157" t="s">
        <v>143</v>
      </c>
      <c r="Q887" s="157" t="s">
        <v>6171</v>
      </c>
      <c r="R887" s="157" t="s">
        <v>144</v>
      </c>
      <c r="W887" s="118">
        <v>7614000</v>
      </c>
      <c r="X887" s="162" t="s">
        <v>6443</v>
      </c>
    </row>
    <row r="888" spans="1:24">
      <c r="A888" s="83">
        <v>629</v>
      </c>
      <c r="B888" s="83">
        <v>290</v>
      </c>
      <c r="C888" t="s">
        <v>7866</v>
      </c>
      <c r="D888" s="159">
        <f t="shared" si="26"/>
        <v>20</v>
      </c>
      <c r="E888">
        <v>0</v>
      </c>
      <c r="F888">
        <v>20</v>
      </c>
      <c r="G888" s="162" t="s">
        <v>6246</v>
      </c>
      <c r="H888" s="162" t="s">
        <v>6246</v>
      </c>
      <c r="I888" s="53" t="str">
        <f t="shared" si="27"/>
        <v>0. 20</v>
      </c>
      <c r="J888" s="157" t="s">
        <v>142</v>
      </c>
      <c r="K888" s="157" t="s">
        <v>141</v>
      </c>
      <c r="L888" s="83" t="s">
        <v>6172</v>
      </c>
      <c r="M888" s="165" t="s">
        <v>6539</v>
      </c>
      <c r="O888" s="157" t="s">
        <v>138</v>
      </c>
      <c r="P888" s="157" t="s">
        <v>143</v>
      </c>
      <c r="Q888" s="157" t="s">
        <v>6171</v>
      </c>
      <c r="R888" s="157" t="s">
        <v>144</v>
      </c>
      <c r="W888" s="118">
        <v>0</v>
      </c>
      <c r="X888" s="162" t="s">
        <v>6246</v>
      </c>
    </row>
    <row r="889" spans="1:24">
      <c r="A889" s="83">
        <v>629</v>
      </c>
      <c r="B889" s="83">
        <v>266</v>
      </c>
      <c r="C889" t="s">
        <v>7836</v>
      </c>
      <c r="D889" s="159">
        <f t="shared" si="26"/>
        <v>66</v>
      </c>
      <c r="E889">
        <v>1</v>
      </c>
      <c r="F889">
        <v>26</v>
      </c>
      <c r="G889" s="162" t="s">
        <v>6175</v>
      </c>
      <c r="H889" s="162" t="s">
        <v>6175</v>
      </c>
      <c r="I889" s="53" t="str">
        <f t="shared" si="27"/>
        <v>1. 26</v>
      </c>
      <c r="J889" s="157" t="s">
        <v>142</v>
      </c>
      <c r="K889" s="157" t="s">
        <v>141</v>
      </c>
      <c r="L889" s="83" t="s">
        <v>6172</v>
      </c>
      <c r="M889" s="165" t="s">
        <v>6539</v>
      </c>
      <c r="O889" s="157" t="s">
        <v>138</v>
      </c>
      <c r="P889" s="157" t="s">
        <v>143</v>
      </c>
      <c r="Q889" s="157" t="s">
        <v>6171</v>
      </c>
      <c r="R889" s="157" t="s">
        <v>144</v>
      </c>
      <c r="W889" s="118">
        <v>0</v>
      </c>
      <c r="X889" s="162" t="s">
        <v>6175</v>
      </c>
    </row>
    <row r="890" spans="1:24">
      <c r="A890" s="83">
        <v>629</v>
      </c>
      <c r="B890" s="83">
        <v>267</v>
      </c>
      <c r="C890" t="s">
        <v>6579</v>
      </c>
      <c r="D890" s="159">
        <f t="shared" si="26"/>
        <v>19</v>
      </c>
      <c r="E890">
        <v>0</v>
      </c>
      <c r="F890">
        <v>19</v>
      </c>
      <c r="G890" s="162" t="s">
        <v>6239</v>
      </c>
      <c r="H890" s="162" t="s">
        <v>6239</v>
      </c>
      <c r="I890" s="53" t="str">
        <f t="shared" si="27"/>
        <v>0. 19</v>
      </c>
      <c r="J890" s="157" t="s">
        <v>142</v>
      </c>
      <c r="K890" s="157" t="s">
        <v>141</v>
      </c>
      <c r="L890" s="83" t="s">
        <v>6172</v>
      </c>
      <c r="M890" s="165" t="s">
        <v>6539</v>
      </c>
      <c r="O890" s="157" t="s">
        <v>138</v>
      </c>
      <c r="P890" s="157" t="s">
        <v>143</v>
      </c>
      <c r="Q890" s="157" t="s">
        <v>6171</v>
      </c>
      <c r="R890" s="157" t="s">
        <v>144</v>
      </c>
      <c r="W890" s="118">
        <v>0</v>
      </c>
      <c r="X890" s="162" t="s">
        <v>6239</v>
      </c>
    </row>
    <row r="891" spans="1:24">
      <c r="A891" s="83">
        <v>629</v>
      </c>
      <c r="B891" s="83">
        <v>267</v>
      </c>
      <c r="C891" t="s">
        <v>6586</v>
      </c>
      <c r="D891" s="159">
        <f t="shared" si="26"/>
        <v>60</v>
      </c>
      <c r="E891">
        <v>1</v>
      </c>
      <c r="F891">
        <v>20</v>
      </c>
      <c r="G891" s="162" t="s">
        <v>6197</v>
      </c>
      <c r="H891" s="162" t="s">
        <v>6197</v>
      </c>
      <c r="I891" s="53" t="str">
        <f t="shared" si="27"/>
        <v>1. 20</v>
      </c>
      <c r="J891" s="157" t="s">
        <v>142</v>
      </c>
      <c r="K891" s="157" t="s">
        <v>141</v>
      </c>
      <c r="L891" s="83" t="s">
        <v>6172</v>
      </c>
      <c r="M891" s="165" t="s">
        <v>6539</v>
      </c>
      <c r="O891" s="157" t="s">
        <v>138</v>
      </c>
      <c r="P891" s="157" t="s">
        <v>143</v>
      </c>
      <c r="Q891" s="157" t="s">
        <v>6171</v>
      </c>
      <c r="R891" s="157" t="s">
        <v>144</v>
      </c>
      <c r="W891" s="118">
        <v>0</v>
      </c>
      <c r="X891" s="162" t="s">
        <v>6197</v>
      </c>
    </row>
    <row r="892" spans="1:24">
      <c r="A892" s="83">
        <v>631</v>
      </c>
      <c r="B892" s="83">
        <v>106</v>
      </c>
      <c r="C892" t="s">
        <v>6582</v>
      </c>
      <c r="D892" s="159">
        <f t="shared" si="26"/>
        <v>42</v>
      </c>
      <c r="E892">
        <v>1</v>
      </c>
      <c r="F892">
        <v>2</v>
      </c>
      <c r="G892" s="162" t="s">
        <v>6318</v>
      </c>
      <c r="H892" s="162" t="s">
        <v>6318</v>
      </c>
      <c r="I892" s="53" t="str">
        <f t="shared" si="27"/>
        <v>1. 2</v>
      </c>
      <c r="J892" s="157" t="s">
        <v>142</v>
      </c>
      <c r="K892" s="157" t="s">
        <v>141</v>
      </c>
      <c r="L892" s="83" t="s">
        <v>6172</v>
      </c>
      <c r="M892" s="165" t="s">
        <v>6538</v>
      </c>
      <c r="O892" s="157" t="s">
        <v>138</v>
      </c>
      <c r="P892" s="157" t="s">
        <v>143</v>
      </c>
      <c r="Q892" s="157" t="s">
        <v>6171</v>
      </c>
      <c r="R892" s="157" t="s">
        <v>144</v>
      </c>
      <c r="W892" s="118">
        <v>756000</v>
      </c>
      <c r="X892" s="162" t="s">
        <v>6318</v>
      </c>
    </row>
    <row r="893" spans="1:24">
      <c r="A893" s="83">
        <v>631</v>
      </c>
      <c r="B893" s="83">
        <v>105</v>
      </c>
      <c r="C893" t="s">
        <v>7843</v>
      </c>
      <c r="D893" s="159">
        <f t="shared" si="26"/>
        <v>14</v>
      </c>
      <c r="E893">
        <v>0</v>
      </c>
      <c r="F893">
        <v>14</v>
      </c>
      <c r="G893" s="162" t="s">
        <v>6224</v>
      </c>
      <c r="H893" s="162" t="s">
        <v>6224</v>
      </c>
      <c r="I893" s="53" t="str">
        <f t="shared" si="27"/>
        <v>0. 14</v>
      </c>
      <c r="J893" s="157" t="s">
        <v>142</v>
      </c>
      <c r="K893" s="157" t="s">
        <v>141</v>
      </c>
      <c r="L893" s="83" t="s">
        <v>6172</v>
      </c>
      <c r="M893" s="165" t="s">
        <v>6538</v>
      </c>
      <c r="O893" s="157" t="s">
        <v>138</v>
      </c>
      <c r="P893" s="157" t="s">
        <v>143</v>
      </c>
      <c r="Q893" s="157" t="s">
        <v>6171</v>
      </c>
      <c r="R893" s="157" t="s">
        <v>144</v>
      </c>
      <c r="W893" s="118">
        <v>0</v>
      </c>
      <c r="X893" s="162" t="s">
        <v>6224</v>
      </c>
    </row>
    <row r="894" spans="1:24">
      <c r="A894" s="83">
        <v>632</v>
      </c>
      <c r="B894" s="83">
        <v>106</v>
      </c>
      <c r="C894" t="s">
        <v>7953</v>
      </c>
      <c r="D894" s="159">
        <f t="shared" si="26"/>
        <v>42</v>
      </c>
      <c r="E894">
        <v>1</v>
      </c>
      <c r="F894">
        <v>2</v>
      </c>
      <c r="G894" s="162" t="s">
        <v>6318</v>
      </c>
      <c r="H894" s="162" t="s">
        <v>6318</v>
      </c>
      <c r="I894" s="53" t="str">
        <f t="shared" si="27"/>
        <v>1. 2</v>
      </c>
      <c r="J894" s="157" t="s">
        <v>142</v>
      </c>
      <c r="K894" s="157" t="s">
        <v>141</v>
      </c>
      <c r="L894" s="83" t="s">
        <v>6172</v>
      </c>
      <c r="M894" s="165" t="s">
        <v>6538</v>
      </c>
      <c r="O894" s="157" t="s">
        <v>138</v>
      </c>
      <c r="P894" s="157" t="s">
        <v>143</v>
      </c>
      <c r="Q894" s="157" t="s">
        <v>6171</v>
      </c>
      <c r="R894" s="157" t="s">
        <v>144</v>
      </c>
      <c r="W894" s="118">
        <v>756000</v>
      </c>
      <c r="X894" s="162" t="s">
        <v>6318</v>
      </c>
    </row>
    <row r="895" spans="1:24">
      <c r="A895" s="83">
        <v>632</v>
      </c>
      <c r="B895" s="83">
        <v>105</v>
      </c>
      <c r="C895" t="s">
        <v>7861</v>
      </c>
      <c r="D895" s="159">
        <f t="shared" si="26"/>
        <v>14</v>
      </c>
      <c r="E895">
        <v>0</v>
      </c>
      <c r="F895">
        <v>14</v>
      </c>
      <c r="G895" s="162" t="s">
        <v>6224</v>
      </c>
      <c r="H895" s="162" t="s">
        <v>6224</v>
      </c>
      <c r="I895" s="53" t="str">
        <f t="shared" si="27"/>
        <v>0. 14</v>
      </c>
      <c r="J895" s="157" t="s">
        <v>142</v>
      </c>
      <c r="K895" s="157" t="s">
        <v>141</v>
      </c>
      <c r="L895" s="83" t="s">
        <v>6172</v>
      </c>
      <c r="M895" s="165" t="s">
        <v>6538</v>
      </c>
      <c r="O895" s="157" t="s">
        <v>138</v>
      </c>
      <c r="P895" s="157" t="s">
        <v>143</v>
      </c>
      <c r="Q895" s="157" t="s">
        <v>6171</v>
      </c>
      <c r="R895" s="157" t="s">
        <v>144</v>
      </c>
      <c r="W895" s="118">
        <v>0</v>
      </c>
      <c r="X895" s="162" t="s">
        <v>6224</v>
      </c>
    </row>
    <row r="896" spans="1:24">
      <c r="A896" s="83">
        <v>633</v>
      </c>
      <c r="B896" s="83">
        <v>14</v>
      </c>
      <c r="C896" t="s">
        <v>7835</v>
      </c>
      <c r="D896" s="159">
        <f t="shared" si="26"/>
        <v>94</v>
      </c>
      <c r="E896">
        <v>2</v>
      </c>
      <c r="F896">
        <v>14</v>
      </c>
      <c r="G896" s="162" t="s">
        <v>6182</v>
      </c>
      <c r="H896" s="162" t="s">
        <v>6182</v>
      </c>
      <c r="I896" s="53" t="str">
        <f t="shared" si="27"/>
        <v>2. 14</v>
      </c>
      <c r="J896" s="157" t="s">
        <v>142</v>
      </c>
      <c r="K896" s="157" t="s">
        <v>141</v>
      </c>
      <c r="L896" s="83" t="s">
        <v>6172</v>
      </c>
      <c r="M896" s="165" t="s">
        <v>6538</v>
      </c>
      <c r="O896" s="157" t="s">
        <v>138</v>
      </c>
      <c r="P896" s="157" t="s">
        <v>143</v>
      </c>
      <c r="Q896" s="157" t="s">
        <v>6171</v>
      </c>
      <c r="R896" s="157" t="s">
        <v>144</v>
      </c>
      <c r="W896" s="118">
        <v>1269000</v>
      </c>
      <c r="X896" s="162" t="s">
        <v>6182</v>
      </c>
    </row>
    <row r="897" spans="1:24">
      <c r="A897" s="83">
        <v>634</v>
      </c>
      <c r="B897" s="83">
        <v>126</v>
      </c>
      <c r="C897" t="s">
        <v>6648</v>
      </c>
      <c r="D897" s="159">
        <f t="shared" si="26"/>
        <v>40</v>
      </c>
      <c r="E897">
        <v>1</v>
      </c>
      <c r="F897">
        <v>0</v>
      </c>
      <c r="G897" s="162" t="s">
        <v>6242</v>
      </c>
      <c r="H897" s="162" t="s">
        <v>6242</v>
      </c>
      <c r="I897" s="53" t="str">
        <f t="shared" si="27"/>
        <v>1. 0</v>
      </c>
      <c r="J897" s="157" t="s">
        <v>142</v>
      </c>
      <c r="K897" s="157" t="s">
        <v>141</v>
      </c>
      <c r="L897" s="83" t="s">
        <v>6172</v>
      </c>
      <c r="M897" s="165" t="s">
        <v>162</v>
      </c>
      <c r="O897" s="157" t="s">
        <v>138</v>
      </c>
      <c r="P897" s="157" t="s">
        <v>143</v>
      </c>
      <c r="Q897" s="157" t="s">
        <v>6171</v>
      </c>
      <c r="R897" s="157" t="s">
        <v>144</v>
      </c>
      <c r="W897" s="118">
        <v>540000</v>
      </c>
      <c r="X897" s="162" t="s">
        <v>6242</v>
      </c>
    </row>
    <row r="898" spans="1:24">
      <c r="A898" s="83">
        <v>634</v>
      </c>
      <c r="B898" s="83">
        <v>128</v>
      </c>
      <c r="C898" t="s">
        <v>7851</v>
      </c>
      <c r="D898" s="159">
        <f t="shared" si="26"/>
        <v>35</v>
      </c>
      <c r="E898">
        <v>0</v>
      </c>
      <c r="F898">
        <v>35</v>
      </c>
      <c r="G898" s="162" t="s">
        <v>6179</v>
      </c>
      <c r="H898" s="162" t="s">
        <v>6179</v>
      </c>
      <c r="I898" s="53" t="str">
        <f t="shared" si="27"/>
        <v>0. 35</v>
      </c>
      <c r="J898" s="157" t="s">
        <v>142</v>
      </c>
      <c r="K898" s="157" t="s">
        <v>141</v>
      </c>
      <c r="L898" s="83" t="s">
        <v>6172</v>
      </c>
      <c r="M898" s="165" t="s">
        <v>162</v>
      </c>
      <c r="O898" s="157" t="s">
        <v>138</v>
      </c>
      <c r="P898" s="157" t="s">
        <v>143</v>
      </c>
      <c r="Q898" s="157" t="s">
        <v>6171</v>
      </c>
      <c r="R898" s="157" t="s">
        <v>144</v>
      </c>
      <c r="W898" s="118">
        <v>472500</v>
      </c>
      <c r="X898" s="162" t="s">
        <v>6179</v>
      </c>
    </row>
    <row r="899" spans="1:24">
      <c r="A899" s="83">
        <v>634</v>
      </c>
      <c r="B899" s="83">
        <v>125</v>
      </c>
      <c r="C899" t="s">
        <v>7857</v>
      </c>
      <c r="D899" s="159">
        <f t="shared" ref="D899:D962" si="28">E899*40+F899</f>
        <v>56</v>
      </c>
      <c r="E899">
        <v>1</v>
      </c>
      <c r="F899">
        <v>16</v>
      </c>
      <c r="G899" s="162" t="s">
        <v>6222</v>
      </c>
      <c r="H899" s="162" t="s">
        <v>6222</v>
      </c>
      <c r="I899" s="53" t="str">
        <f t="shared" ref="I899:I962" si="29">H899</f>
        <v>1. 16</v>
      </c>
      <c r="J899" s="157" t="s">
        <v>142</v>
      </c>
      <c r="K899" s="157" t="s">
        <v>141</v>
      </c>
      <c r="L899" s="83" t="s">
        <v>6172</v>
      </c>
      <c r="M899" s="165" t="s">
        <v>162</v>
      </c>
      <c r="O899" s="157" t="s">
        <v>138</v>
      </c>
      <c r="P899" s="157" t="s">
        <v>143</v>
      </c>
      <c r="Q899" s="157" t="s">
        <v>6171</v>
      </c>
      <c r="R899" s="157" t="s">
        <v>144</v>
      </c>
      <c r="W899" s="118">
        <v>756000</v>
      </c>
      <c r="X899" s="162" t="s">
        <v>6222</v>
      </c>
    </row>
    <row r="900" spans="1:24">
      <c r="A900" s="83">
        <v>634</v>
      </c>
      <c r="B900" s="83">
        <v>126</v>
      </c>
      <c r="C900" t="s">
        <v>6586</v>
      </c>
      <c r="D900" s="159">
        <f t="shared" si="28"/>
        <v>29</v>
      </c>
      <c r="E900">
        <v>0</v>
      </c>
      <c r="F900">
        <v>29</v>
      </c>
      <c r="G900" s="162" t="s">
        <v>6188</v>
      </c>
      <c r="H900" s="162" t="s">
        <v>6188</v>
      </c>
      <c r="I900" s="53" t="str">
        <f t="shared" si="29"/>
        <v>0. 29</v>
      </c>
      <c r="J900" s="157" t="s">
        <v>142</v>
      </c>
      <c r="K900" s="157" t="s">
        <v>141</v>
      </c>
      <c r="L900" s="83" t="s">
        <v>6172</v>
      </c>
      <c r="M900" s="165" t="s">
        <v>162</v>
      </c>
      <c r="O900" s="157" t="s">
        <v>138</v>
      </c>
      <c r="P900" s="157" t="s">
        <v>143</v>
      </c>
      <c r="Q900" s="157" t="s">
        <v>6171</v>
      </c>
      <c r="R900" s="157" t="s">
        <v>144</v>
      </c>
      <c r="W900" s="118">
        <v>391500</v>
      </c>
      <c r="X900" s="162" t="s">
        <v>6188</v>
      </c>
    </row>
    <row r="901" spans="1:24">
      <c r="A901" s="83">
        <v>634</v>
      </c>
      <c r="B901" s="83">
        <v>125</v>
      </c>
      <c r="C901" t="s">
        <v>7866</v>
      </c>
      <c r="D901" s="159">
        <f t="shared" si="28"/>
        <v>100</v>
      </c>
      <c r="E901">
        <v>2</v>
      </c>
      <c r="F901">
        <v>20</v>
      </c>
      <c r="G901" s="162" t="s">
        <v>6263</v>
      </c>
      <c r="H901" s="162" t="s">
        <v>6263</v>
      </c>
      <c r="I901" s="53" t="str">
        <f t="shared" si="29"/>
        <v>2. 20</v>
      </c>
      <c r="J901" s="157" t="s">
        <v>142</v>
      </c>
      <c r="K901" s="157" t="s">
        <v>141</v>
      </c>
      <c r="L901" s="83" t="s">
        <v>6172</v>
      </c>
      <c r="M901" s="165" t="s">
        <v>162</v>
      </c>
      <c r="O901" s="157" t="s">
        <v>138</v>
      </c>
      <c r="P901" s="157" t="s">
        <v>143</v>
      </c>
      <c r="Q901" s="157" t="s">
        <v>6171</v>
      </c>
      <c r="R901" s="157" t="s">
        <v>144</v>
      </c>
      <c r="W901" s="118">
        <v>1350000</v>
      </c>
      <c r="X901" s="162" t="s">
        <v>6263</v>
      </c>
    </row>
    <row r="902" spans="1:24">
      <c r="A902" s="83">
        <v>635</v>
      </c>
      <c r="B902" s="83">
        <v>36</v>
      </c>
      <c r="C902" t="s">
        <v>8020</v>
      </c>
      <c r="D902" s="159">
        <f t="shared" si="28"/>
        <v>80</v>
      </c>
      <c r="E902">
        <v>2</v>
      </c>
      <c r="F902">
        <v>0</v>
      </c>
      <c r="G902" s="162" t="s">
        <v>6228</v>
      </c>
      <c r="H902" s="162" t="s">
        <v>6228</v>
      </c>
      <c r="I902" s="53" t="str">
        <f t="shared" si="29"/>
        <v>2. 0</v>
      </c>
      <c r="J902" s="157" t="s">
        <v>142</v>
      </c>
      <c r="K902" s="157" t="s">
        <v>141</v>
      </c>
      <c r="L902" s="83" t="s">
        <v>6172</v>
      </c>
      <c r="M902" s="165" t="s">
        <v>6538</v>
      </c>
      <c r="O902" s="157" t="s">
        <v>138</v>
      </c>
      <c r="P902" s="157" t="s">
        <v>143</v>
      </c>
      <c r="Q902" s="157" t="s">
        <v>6171</v>
      </c>
      <c r="R902" s="157" t="s">
        <v>144</v>
      </c>
      <c r="W902" s="118">
        <v>1080000</v>
      </c>
      <c r="X902" s="162" t="s">
        <v>6228</v>
      </c>
    </row>
    <row r="903" spans="1:24">
      <c r="A903" s="83">
        <v>636</v>
      </c>
      <c r="B903" s="83">
        <v>106</v>
      </c>
      <c r="C903" t="s">
        <v>7875</v>
      </c>
      <c r="D903" s="159">
        <f t="shared" si="28"/>
        <v>42</v>
      </c>
      <c r="E903">
        <v>1</v>
      </c>
      <c r="F903">
        <v>2</v>
      </c>
      <c r="G903" s="162" t="s">
        <v>6318</v>
      </c>
      <c r="H903" s="162" t="s">
        <v>6318</v>
      </c>
      <c r="I903" s="53" t="str">
        <f t="shared" si="29"/>
        <v>1. 2</v>
      </c>
      <c r="J903" s="157" t="s">
        <v>142</v>
      </c>
      <c r="K903" s="157" t="s">
        <v>141</v>
      </c>
      <c r="L903" s="83" t="s">
        <v>6172</v>
      </c>
      <c r="M903" s="165" t="s">
        <v>6538</v>
      </c>
      <c r="O903" s="157" t="s">
        <v>138</v>
      </c>
      <c r="P903" s="157" t="s">
        <v>143</v>
      </c>
      <c r="Q903" s="157" t="s">
        <v>6171</v>
      </c>
      <c r="R903" s="157" t="s">
        <v>144</v>
      </c>
      <c r="W903" s="118">
        <v>756000</v>
      </c>
      <c r="X903" s="162" t="s">
        <v>6318</v>
      </c>
    </row>
    <row r="904" spans="1:24">
      <c r="A904" s="83">
        <v>636</v>
      </c>
      <c r="B904" s="83">
        <v>105</v>
      </c>
      <c r="C904" t="s">
        <v>6648</v>
      </c>
      <c r="D904" s="159">
        <f t="shared" si="28"/>
        <v>14</v>
      </c>
      <c r="E904">
        <v>0</v>
      </c>
      <c r="F904">
        <v>14</v>
      </c>
      <c r="G904" s="162" t="s">
        <v>6224</v>
      </c>
      <c r="H904" s="162" t="s">
        <v>6224</v>
      </c>
      <c r="I904" s="53" t="str">
        <f t="shared" si="29"/>
        <v>0. 14</v>
      </c>
      <c r="J904" s="157" t="s">
        <v>142</v>
      </c>
      <c r="K904" s="157" t="s">
        <v>141</v>
      </c>
      <c r="L904" s="83" t="s">
        <v>6172</v>
      </c>
      <c r="M904" s="165" t="s">
        <v>6538</v>
      </c>
      <c r="O904" s="157" t="s">
        <v>138</v>
      </c>
      <c r="P904" s="157" t="s">
        <v>143</v>
      </c>
      <c r="Q904" s="157" t="s">
        <v>6171</v>
      </c>
      <c r="R904" s="157" t="s">
        <v>144</v>
      </c>
      <c r="W904" s="118">
        <v>0</v>
      </c>
      <c r="X904" s="162" t="s">
        <v>6224</v>
      </c>
    </row>
    <row r="905" spans="1:24">
      <c r="A905" s="83">
        <v>637</v>
      </c>
      <c r="B905" s="83">
        <v>100</v>
      </c>
      <c r="C905" t="s">
        <v>7843</v>
      </c>
      <c r="D905" s="159">
        <f t="shared" si="28"/>
        <v>44</v>
      </c>
      <c r="E905">
        <v>1</v>
      </c>
      <c r="F905">
        <v>4</v>
      </c>
      <c r="G905" s="162" t="s">
        <v>6248</v>
      </c>
      <c r="H905" s="162" t="s">
        <v>6248</v>
      </c>
      <c r="I905" s="53" t="str">
        <f t="shared" si="29"/>
        <v>1. 4</v>
      </c>
      <c r="J905" s="157" t="s">
        <v>142</v>
      </c>
      <c r="K905" s="157" t="s">
        <v>141</v>
      </c>
      <c r="L905" s="83" t="s">
        <v>6172</v>
      </c>
      <c r="M905" s="165" t="s">
        <v>6538</v>
      </c>
      <c r="O905" s="157" t="s">
        <v>138</v>
      </c>
      <c r="P905" s="157" t="s">
        <v>143</v>
      </c>
      <c r="Q905" s="157" t="s">
        <v>6171</v>
      </c>
      <c r="R905" s="157" t="s">
        <v>144</v>
      </c>
      <c r="W905" s="118">
        <v>1350000</v>
      </c>
      <c r="X905" s="162" t="s">
        <v>6248</v>
      </c>
    </row>
    <row r="906" spans="1:24">
      <c r="A906" s="83">
        <v>637</v>
      </c>
      <c r="B906" s="83">
        <v>105</v>
      </c>
      <c r="C906" t="s">
        <v>7851</v>
      </c>
      <c r="D906" s="159">
        <f t="shared" si="28"/>
        <v>14</v>
      </c>
      <c r="E906">
        <v>0</v>
      </c>
      <c r="F906">
        <v>14</v>
      </c>
      <c r="G906" s="162" t="s">
        <v>6224</v>
      </c>
      <c r="H906" s="162" t="s">
        <v>6224</v>
      </c>
      <c r="I906" s="53" t="str">
        <f t="shared" si="29"/>
        <v>0. 14</v>
      </c>
      <c r="J906" s="157" t="s">
        <v>142</v>
      </c>
      <c r="K906" s="157" t="s">
        <v>141</v>
      </c>
      <c r="L906" s="83" t="s">
        <v>6172</v>
      </c>
      <c r="M906" s="165" t="s">
        <v>6538</v>
      </c>
      <c r="O906" s="157" t="s">
        <v>138</v>
      </c>
      <c r="P906" s="157" t="s">
        <v>143</v>
      </c>
      <c r="Q906" s="157" t="s">
        <v>6171</v>
      </c>
      <c r="R906" s="157" t="s">
        <v>144</v>
      </c>
      <c r="W906" s="118">
        <v>0</v>
      </c>
      <c r="X906" s="162" t="s">
        <v>6224</v>
      </c>
    </row>
    <row r="907" spans="1:24">
      <c r="A907" s="83">
        <v>637</v>
      </c>
      <c r="B907" s="83">
        <v>106</v>
      </c>
      <c r="C907" t="s">
        <v>7945</v>
      </c>
      <c r="D907" s="159">
        <f t="shared" si="28"/>
        <v>42</v>
      </c>
      <c r="E907">
        <v>1</v>
      </c>
      <c r="F907">
        <v>2</v>
      </c>
      <c r="G907" s="162" t="s">
        <v>6318</v>
      </c>
      <c r="H907" s="162" t="s">
        <v>6318</v>
      </c>
      <c r="I907" s="53" t="str">
        <f t="shared" si="29"/>
        <v>1. 2</v>
      </c>
      <c r="J907" s="157" t="s">
        <v>142</v>
      </c>
      <c r="K907" s="157" t="s">
        <v>141</v>
      </c>
      <c r="L907" s="83" t="s">
        <v>6172</v>
      </c>
      <c r="M907" s="165" t="s">
        <v>6538</v>
      </c>
      <c r="O907" s="157" t="s">
        <v>138</v>
      </c>
      <c r="P907" s="157" t="s">
        <v>143</v>
      </c>
      <c r="Q907" s="157" t="s">
        <v>6171</v>
      </c>
      <c r="R907" s="157" t="s">
        <v>144</v>
      </c>
      <c r="W907" s="118">
        <v>0</v>
      </c>
      <c r="X907" s="162" t="s">
        <v>6318</v>
      </c>
    </row>
    <row r="908" spans="1:24">
      <c r="A908" s="83">
        <v>638</v>
      </c>
      <c r="B908" s="83">
        <v>106</v>
      </c>
      <c r="C908" t="s">
        <v>7866</v>
      </c>
      <c r="D908" s="159">
        <f t="shared" si="28"/>
        <v>42</v>
      </c>
      <c r="E908">
        <v>1</v>
      </c>
      <c r="F908">
        <v>2</v>
      </c>
      <c r="G908" s="162" t="s">
        <v>6318</v>
      </c>
      <c r="H908" s="162" t="s">
        <v>6318</v>
      </c>
      <c r="I908" s="53" t="str">
        <f t="shared" si="29"/>
        <v>1. 2</v>
      </c>
      <c r="J908" s="157" t="s">
        <v>142</v>
      </c>
      <c r="K908" s="157" t="s">
        <v>141</v>
      </c>
      <c r="L908" s="83" t="s">
        <v>6172</v>
      </c>
      <c r="M908" s="165" t="s">
        <v>6538</v>
      </c>
      <c r="O908" s="157" t="s">
        <v>138</v>
      </c>
      <c r="P908" s="157" t="s">
        <v>143</v>
      </c>
      <c r="Q908" s="157" t="s">
        <v>6171</v>
      </c>
      <c r="R908" s="157" t="s">
        <v>144</v>
      </c>
      <c r="W908" s="118">
        <v>135000</v>
      </c>
      <c r="X908" s="162" t="s">
        <v>6318</v>
      </c>
    </row>
    <row r="909" spans="1:24">
      <c r="A909" s="83">
        <v>638</v>
      </c>
      <c r="B909" s="83">
        <v>100</v>
      </c>
      <c r="C909" t="s">
        <v>6648</v>
      </c>
      <c r="D909" s="159">
        <f t="shared" si="28"/>
        <v>42</v>
      </c>
      <c r="E909">
        <v>1</v>
      </c>
      <c r="F909">
        <v>2</v>
      </c>
      <c r="G909" s="162" t="s">
        <v>6318</v>
      </c>
      <c r="H909" s="162" t="s">
        <v>6318</v>
      </c>
      <c r="I909" s="53" t="str">
        <f t="shared" si="29"/>
        <v>1. 2</v>
      </c>
      <c r="J909" s="157" t="s">
        <v>142</v>
      </c>
      <c r="K909" s="157" t="s">
        <v>141</v>
      </c>
      <c r="L909" s="83" t="s">
        <v>6172</v>
      </c>
      <c r="M909" s="165" t="s">
        <v>6538</v>
      </c>
      <c r="O909" s="157" t="s">
        <v>138</v>
      </c>
      <c r="P909" s="157" t="s">
        <v>143</v>
      </c>
      <c r="Q909" s="157" t="s">
        <v>6171</v>
      </c>
      <c r="R909" s="157" t="s">
        <v>144</v>
      </c>
      <c r="W909" s="118">
        <v>0</v>
      </c>
      <c r="X909" s="162" t="s">
        <v>6318</v>
      </c>
    </row>
    <row r="910" spans="1:24">
      <c r="A910" s="83">
        <v>638</v>
      </c>
      <c r="B910" s="83">
        <v>105</v>
      </c>
      <c r="C910" t="s">
        <v>7857</v>
      </c>
      <c r="D910" s="159">
        <f t="shared" si="28"/>
        <v>14</v>
      </c>
      <c r="E910">
        <v>0</v>
      </c>
      <c r="F910">
        <v>14</v>
      </c>
      <c r="G910" s="162" t="s">
        <v>6224</v>
      </c>
      <c r="H910" s="162" t="s">
        <v>6224</v>
      </c>
      <c r="I910" s="53" t="str">
        <f t="shared" si="29"/>
        <v>0. 14</v>
      </c>
      <c r="J910" s="157" t="s">
        <v>142</v>
      </c>
      <c r="K910" s="157" t="s">
        <v>141</v>
      </c>
      <c r="L910" s="83" t="s">
        <v>6172</v>
      </c>
      <c r="M910" s="165" t="s">
        <v>6538</v>
      </c>
      <c r="O910" s="157" t="s">
        <v>138</v>
      </c>
      <c r="P910" s="157" t="s">
        <v>143</v>
      </c>
      <c r="Q910" s="157" t="s">
        <v>6171</v>
      </c>
      <c r="R910" s="157" t="s">
        <v>144</v>
      </c>
      <c r="W910" s="118">
        <v>0</v>
      </c>
      <c r="X910" s="162" t="s">
        <v>6224</v>
      </c>
    </row>
    <row r="911" spans="1:24">
      <c r="A911" s="83">
        <v>639</v>
      </c>
      <c r="B911" s="83">
        <v>478</v>
      </c>
      <c r="C911" t="s">
        <v>6586</v>
      </c>
      <c r="D911" s="159">
        <f t="shared" si="28"/>
        <v>87</v>
      </c>
      <c r="E911">
        <v>2</v>
      </c>
      <c r="F911">
        <v>7</v>
      </c>
      <c r="G911" s="162" t="s">
        <v>6234</v>
      </c>
      <c r="H911" s="162" t="s">
        <v>6234</v>
      </c>
      <c r="I911" s="53" t="str">
        <f t="shared" si="29"/>
        <v>2. 7</v>
      </c>
      <c r="J911" s="157" t="s">
        <v>142</v>
      </c>
      <c r="K911" s="157" t="s">
        <v>141</v>
      </c>
      <c r="L911" s="83" t="s">
        <v>6172</v>
      </c>
      <c r="M911" s="165" t="s">
        <v>162</v>
      </c>
      <c r="O911" s="157" t="s">
        <v>138</v>
      </c>
      <c r="P911" s="157" t="s">
        <v>143</v>
      </c>
      <c r="Q911" s="157" t="s">
        <v>6171</v>
      </c>
      <c r="R911" s="157" t="s">
        <v>144</v>
      </c>
      <c r="W911" s="118">
        <v>162000</v>
      </c>
      <c r="X911" s="162" t="s">
        <v>6234</v>
      </c>
    </row>
    <row r="912" spans="1:24">
      <c r="A912" s="83">
        <v>639</v>
      </c>
      <c r="B912" s="83">
        <v>477</v>
      </c>
      <c r="C912" t="s">
        <v>7836</v>
      </c>
      <c r="D912" s="159">
        <f t="shared" si="28"/>
        <v>288</v>
      </c>
      <c r="E912">
        <v>7</v>
      </c>
      <c r="F912">
        <v>8</v>
      </c>
      <c r="G912" s="162" t="s">
        <v>6431</v>
      </c>
      <c r="H912" s="162" t="s">
        <v>6431</v>
      </c>
      <c r="I912" s="53" t="str">
        <f t="shared" si="29"/>
        <v>7. 8</v>
      </c>
      <c r="J912" s="157" t="s">
        <v>142</v>
      </c>
      <c r="K912" s="157" t="s">
        <v>141</v>
      </c>
      <c r="L912" s="83" t="s">
        <v>6172</v>
      </c>
      <c r="M912" s="165" t="s">
        <v>162</v>
      </c>
      <c r="O912" s="157" t="s">
        <v>138</v>
      </c>
      <c r="P912" s="157" t="s">
        <v>143</v>
      </c>
      <c r="Q912" s="157" t="s">
        <v>6171</v>
      </c>
      <c r="R912" s="157" t="s">
        <v>144</v>
      </c>
      <c r="W912" s="118">
        <v>553500</v>
      </c>
      <c r="X912" s="162" t="s">
        <v>6431</v>
      </c>
    </row>
    <row r="913" spans="1:24">
      <c r="A913" s="83">
        <v>639</v>
      </c>
      <c r="B913" s="83">
        <v>478</v>
      </c>
      <c r="C913" t="s">
        <v>6586</v>
      </c>
      <c r="D913" s="159">
        <f t="shared" si="28"/>
        <v>87</v>
      </c>
      <c r="E913">
        <v>2</v>
      </c>
      <c r="F913">
        <v>7</v>
      </c>
      <c r="G913" s="162" t="s">
        <v>6234</v>
      </c>
      <c r="H913" s="162" t="s">
        <v>6234</v>
      </c>
      <c r="I913" s="53" t="str">
        <f t="shared" si="29"/>
        <v>2. 7</v>
      </c>
      <c r="J913" s="157" t="s">
        <v>142</v>
      </c>
      <c r="K913" s="157" t="s">
        <v>141</v>
      </c>
      <c r="L913" s="83" t="s">
        <v>6172</v>
      </c>
      <c r="M913" s="165" t="s">
        <v>162</v>
      </c>
      <c r="O913" s="157" t="s">
        <v>138</v>
      </c>
      <c r="P913" s="157" t="s">
        <v>143</v>
      </c>
      <c r="Q913" s="157" t="s">
        <v>6171</v>
      </c>
      <c r="R913" s="157" t="s">
        <v>144</v>
      </c>
      <c r="W913" s="118">
        <v>108000</v>
      </c>
      <c r="X913" s="162" t="s">
        <v>6234</v>
      </c>
    </row>
    <row r="914" spans="1:24">
      <c r="A914" s="83">
        <v>641</v>
      </c>
      <c r="B914" s="83">
        <v>367</v>
      </c>
      <c r="C914" t="s">
        <v>7887</v>
      </c>
      <c r="D914" s="159">
        <f t="shared" si="28"/>
        <v>82</v>
      </c>
      <c r="E914">
        <v>2</v>
      </c>
      <c r="F914">
        <v>2</v>
      </c>
      <c r="G914" s="162" t="s">
        <v>6338</v>
      </c>
      <c r="H914" s="162" t="s">
        <v>6338</v>
      </c>
      <c r="I914" s="53" t="str">
        <f t="shared" si="29"/>
        <v>2. 2</v>
      </c>
      <c r="J914" s="157" t="s">
        <v>142</v>
      </c>
      <c r="K914" s="157" t="s">
        <v>141</v>
      </c>
      <c r="L914" s="83" t="s">
        <v>6172</v>
      </c>
      <c r="M914" s="165" t="s">
        <v>162</v>
      </c>
      <c r="O914" s="157" t="s">
        <v>138</v>
      </c>
      <c r="P914" s="157" t="s">
        <v>143</v>
      </c>
      <c r="Q914" s="157" t="s">
        <v>6171</v>
      </c>
      <c r="R914" s="157" t="s">
        <v>144</v>
      </c>
      <c r="W914" s="118">
        <v>270000</v>
      </c>
      <c r="X914" s="162" t="s">
        <v>6338</v>
      </c>
    </row>
    <row r="915" spans="1:24">
      <c r="A915" s="83">
        <v>642</v>
      </c>
      <c r="B915" s="83">
        <v>35</v>
      </c>
      <c r="C915" t="s">
        <v>7857</v>
      </c>
      <c r="D915" s="159">
        <f t="shared" si="28"/>
        <v>180</v>
      </c>
      <c r="E915">
        <v>4</v>
      </c>
      <c r="F915">
        <v>20</v>
      </c>
      <c r="G915" s="162" t="s">
        <v>6385</v>
      </c>
      <c r="H915" s="162" t="s">
        <v>6385</v>
      </c>
      <c r="I915" s="53" t="str">
        <f t="shared" si="29"/>
        <v>4. 20</v>
      </c>
      <c r="J915" s="157" t="s">
        <v>142</v>
      </c>
      <c r="K915" s="157" t="s">
        <v>141</v>
      </c>
      <c r="L915" s="83" t="s">
        <v>6172</v>
      </c>
      <c r="M915" s="165" t="s">
        <v>6547</v>
      </c>
      <c r="O915" s="157" t="s">
        <v>138</v>
      </c>
      <c r="P915" s="157" t="s">
        <v>143</v>
      </c>
      <c r="Q915" s="157" t="s">
        <v>6171</v>
      </c>
      <c r="R915" s="157" t="s">
        <v>144</v>
      </c>
      <c r="W915" s="118">
        <v>1674000</v>
      </c>
      <c r="X915" s="162" t="s">
        <v>6385</v>
      </c>
    </row>
    <row r="916" spans="1:24">
      <c r="A916" s="83">
        <v>642</v>
      </c>
      <c r="B916" s="83">
        <v>492</v>
      </c>
      <c r="C916" t="s">
        <v>8021</v>
      </c>
      <c r="D916" s="159">
        <f t="shared" si="28"/>
        <v>19</v>
      </c>
      <c r="E916">
        <v>0</v>
      </c>
      <c r="F916">
        <v>19</v>
      </c>
      <c r="G916" s="162" t="s">
        <v>6239</v>
      </c>
      <c r="H916" s="162" t="s">
        <v>6239</v>
      </c>
      <c r="I916" s="53" t="str">
        <f t="shared" si="29"/>
        <v>0. 19</v>
      </c>
      <c r="J916" s="157" t="s">
        <v>142</v>
      </c>
      <c r="K916" s="157" t="s">
        <v>141</v>
      </c>
      <c r="L916" s="83" t="s">
        <v>6172</v>
      </c>
      <c r="M916" s="165" t="s">
        <v>162</v>
      </c>
      <c r="O916" s="157" t="s">
        <v>138</v>
      </c>
      <c r="P916" s="157" t="s">
        <v>143</v>
      </c>
      <c r="Q916" s="157" t="s">
        <v>6171</v>
      </c>
      <c r="R916" s="157" t="s">
        <v>144</v>
      </c>
      <c r="W916" s="118">
        <v>81000</v>
      </c>
      <c r="X916" s="162" t="s">
        <v>6239</v>
      </c>
    </row>
    <row r="917" spans="1:24">
      <c r="A917" s="83">
        <v>642</v>
      </c>
      <c r="B917" s="83">
        <v>494</v>
      </c>
      <c r="C917" t="s">
        <v>7931</v>
      </c>
      <c r="D917" s="159">
        <f t="shared" si="28"/>
        <v>46</v>
      </c>
      <c r="E917">
        <v>1</v>
      </c>
      <c r="F917">
        <v>6</v>
      </c>
      <c r="G917" s="162" t="s">
        <v>6411</v>
      </c>
      <c r="H917" s="162" t="s">
        <v>6411</v>
      </c>
      <c r="I917" s="53" t="str">
        <f t="shared" si="29"/>
        <v>1. 6</v>
      </c>
      <c r="J917" s="157" t="s">
        <v>142</v>
      </c>
      <c r="K917" s="157" t="s">
        <v>141</v>
      </c>
      <c r="L917" s="83" t="s">
        <v>6172</v>
      </c>
      <c r="M917" s="165" t="s">
        <v>162</v>
      </c>
      <c r="O917" s="157" t="s">
        <v>138</v>
      </c>
      <c r="P917" s="157" t="s">
        <v>143</v>
      </c>
      <c r="Q917" s="157" t="s">
        <v>6171</v>
      </c>
      <c r="R917" s="157" t="s">
        <v>144</v>
      </c>
      <c r="W917" s="118">
        <v>0</v>
      </c>
      <c r="X917" s="162" t="s">
        <v>6411</v>
      </c>
    </row>
    <row r="918" spans="1:24">
      <c r="A918" s="83">
        <v>642</v>
      </c>
      <c r="B918" s="83">
        <v>36</v>
      </c>
      <c r="C918" t="s">
        <v>7862</v>
      </c>
      <c r="D918" s="159">
        <f t="shared" si="28"/>
        <v>143</v>
      </c>
      <c r="E918">
        <v>3</v>
      </c>
      <c r="F918">
        <v>23</v>
      </c>
      <c r="G918" s="162" t="s">
        <v>6276</v>
      </c>
      <c r="H918" s="162" t="s">
        <v>6276</v>
      </c>
      <c r="I918" s="53" t="str">
        <f t="shared" si="29"/>
        <v>3. 23</v>
      </c>
      <c r="J918" s="157" t="s">
        <v>142</v>
      </c>
      <c r="K918" s="157" t="s">
        <v>141</v>
      </c>
      <c r="L918" s="83" t="s">
        <v>6172</v>
      </c>
      <c r="M918" s="165" t="s">
        <v>6547</v>
      </c>
      <c r="O918" s="157" t="s">
        <v>138</v>
      </c>
      <c r="P918" s="157" t="s">
        <v>143</v>
      </c>
      <c r="Q918" s="157" t="s">
        <v>6171</v>
      </c>
      <c r="R918" s="157" t="s">
        <v>144</v>
      </c>
      <c r="W918" s="118">
        <v>0</v>
      </c>
      <c r="X918" s="162" t="s">
        <v>6276</v>
      </c>
    </row>
    <row r="919" spans="1:24">
      <c r="A919" s="83">
        <v>642</v>
      </c>
      <c r="B919" s="83">
        <v>494</v>
      </c>
      <c r="C919" t="s">
        <v>7931</v>
      </c>
      <c r="D919" s="159">
        <f t="shared" si="28"/>
        <v>32</v>
      </c>
      <c r="E919">
        <v>0</v>
      </c>
      <c r="F919">
        <v>32</v>
      </c>
      <c r="G919" s="162" t="s">
        <v>6315</v>
      </c>
      <c r="H919" s="162" t="s">
        <v>6315</v>
      </c>
      <c r="I919" s="53" t="str">
        <f t="shared" si="29"/>
        <v>0. 32</v>
      </c>
      <c r="J919" s="157" t="s">
        <v>142</v>
      </c>
      <c r="K919" s="157" t="s">
        <v>141</v>
      </c>
      <c r="L919" s="83" t="s">
        <v>6172</v>
      </c>
      <c r="M919" s="165" t="s">
        <v>162</v>
      </c>
      <c r="O919" s="157" t="s">
        <v>138</v>
      </c>
      <c r="P919" s="157" t="s">
        <v>143</v>
      </c>
      <c r="Q919" s="157" t="s">
        <v>6171</v>
      </c>
      <c r="R919" s="157" t="s">
        <v>144</v>
      </c>
      <c r="W919" s="118">
        <v>432000</v>
      </c>
      <c r="X919" s="162" t="s">
        <v>6315</v>
      </c>
    </row>
    <row r="920" spans="1:24">
      <c r="A920" s="83">
        <v>642</v>
      </c>
      <c r="B920" s="83">
        <v>494</v>
      </c>
      <c r="C920" t="s">
        <v>7931</v>
      </c>
      <c r="D920" s="159">
        <f t="shared" si="28"/>
        <v>93</v>
      </c>
      <c r="E920">
        <v>2</v>
      </c>
      <c r="F920">
        <v>13</v>
      </c>
      <c r="G920" s="162" t="s">
        <v>6269</v>
      </c>
      <c r="H920" s="162" t="s">
        <v>6269</v>
      </c>
      <c r="I920" s="53" t="str">
        <f t="shared" si="29"/>
        <v>2. 13</v>
      </c>
      <c r="J920" s="157" t="s">
        <v>142</v>
      </c>
      <c r="K920" s="157" t="s">
        <v>141</v>
      </c>
      <c r="L920" s="83" t="s">
        <v>6172</v>
      </c>
      <c r="M920" s="165" t="s">
        <v>162</v>
      </c>
      <c r="O920" s="157" t="s">
        <v>138</v>
      </c>
      <c r="P920" s="157" t="s">
        <v>143</v>
      </c>
      <c r="Q920" s="157" t="s">
        <v>6171</v>
      </c>
      <c r="R920" s="157" t="s">
        <v>144</v>
      </c>
      <c r="W920" s="118">
        <v>418500</v>
      </c>
      <c r="X920" s="162" t="s">
        <v>6269</v>
      </c>
    </row>
    <row r="921" spans="1:24">
      <c r="A921" s="83">
        <v>643</v>
      </c>
      <c r="B921" s="83">
        <v>399</v>
      </c>
      <c r="C921" t="s">
        <v>7851</v>
      </c>
      <c r="D921" s="159">
        <f t="shared" si="28"/>
        <v>128</v>
      </c>
      <c r="E921">
        <v>3</v>
      </c>
      <c r="F921">
        <v>8</v>
      </c>
      <c r="G921" s="162" t="s">
        <v>6199</v>
      </c>
      <c r="H921" s="162" t="s">
        <v>6199</v>
      </c>
      <c r="I921" s="53" t="str">
        <f t="shared" si="29"/>
        <v>3. 8</v>
      </c>
      <c r="J921" s="157" t="s">
        <v>142</v>
      </c>
      <c r="K921" s="157" t="s">
        <v>141</v>
      </c>
      <c r="L921" s="83" t="s">
        <v>6172</v>
      </c>
      <c r="M921" s="165" t="s">
        <v>162</v>
      </c>
      <c r="O921" s="157" t="s">
        <v>138</v>
      </c>
      <c r="P921" s="157" t="s">
        <v>143</v>
      </c>
      <c r="Q921" s="157" t="s">
        <v>6171</v>
      </c>
      <c r="R921" s="157" t="s">
        <v>144</v>
      </c>
      <c r="W921" s="118">
        <v>432000</v>
      </c>
      <c r="X921" s="162" t="s">
        <v>6199</v>
      </c>
    </row>
    <row r="922" spans="1:24">
      <c r="A922" s="83">
        <v>643</v>
      </c>
      <c r="B922" s="83">
        <v>400</v>
      </c>
      <c r="C922" t="s">
        <v>7851</v>
      </c>
      <c r="D922" s="159">
        <f t="shared" si="28"/>
        <v>133</v>
      </c>
      <c r="E922">
        <v>3</v>
      </c>
      <c r="F922">
        <v>13</v>
      </c>
      <c r="G922" s="162" t="s">
        <v>6368</v>
      </c>
      <c r="H922" s="162" t="s">
        <v>6368</v>
      </c>
      <c r="I922" s="53" t="str">
        <f t="shared" si="29"/>
        <v>3. 13</v>
      </c>
      <c r="J922" s="157" t="s">
        <v>142</v>
      </c>
      <c r="K922" s="157" t="s">
        <v>141</v>
      </c>
      <c r="L922" s="83" t="s">
        <v>6172</v>
      </c>
      <c r="M922" s="165" t="s">
        <v>162</v>
      </c>
      <c r="O922" s="157" t="s">
        <v>138</v>
      </c>
      <c r="P922" s="157" t="s">
        <v>143</v>
      </c>
      <c r="Q922" s="157" t="s">
        <v>6171</v>
      </c>
      <c r="R922" s="157" t="s">
        <v>144</v>
      </c>
      <c r="W922" s="118">
        <v>445500</v>
      </c>
      <c r="X922" s="162" t="s">
        <v>6368</v>
      </c>
    </row>
    <row r="923" spans="1:24">
      <c r="A923" s="83">
        <v>643</v>
      </c>
      <c r="B923" s="83">
        <v>492</v>
      </c>
      <c r="C923" t="s">
        <v>7859</v>
      </c>
      <c r="D923" s="159">
        <f t="shared" si="28"/>
        <v>48</v>
      </c>
      <c r="E923">
        <v>1</v>
      </c>
      <c r="F923">
        <v>8</v>
      </c>
      <c r="G923" s="162" t="s">
        <v>6200</v>
      </c>
      <c r="H923" s="162" t="s">
        <v>6200</v>
      </c>
      <c r="I923" s="53" t="str">
        <f t="shared" si="29"/>
        <v>1. 8</v>
      </c>
      <c r="J923" s="157" t="s">
        <v>142</v>
      </c>
      <c r="K923" s="157" t="s">
        <v>141</v>
      </c>
      <c r="L923" s="83" t="s">
        <v>6172</v>
      </c>
      <c r="M923" s="165" t="s">
        <v>162</v>
      </c>
      <c r="O923" s="157" t="s">
        <v>138</v>
      </c>
      <c r="P923" s="157" t="s">
        <v>143</v>
      </c>
      <c r="Q923" s="157" t="s">
        <v>6171</v>
      </c>
      <c r="R923" s="157" t="s">
        <v>144</v>
      </c>
      <c r="W923" s="118">
        <v>162000</v>
      </c>
      <c r="X923" s="162" t="s">
        <v>6200</v>
      </c>
    </row>
    <row r="924" spans="1:24">
      <c r="A924" s="83">
        <v>643</v>
      </c>
      <c r="B924" s="83">
        <v>492</v>
      </c>
      <c r="C924" t="s">
        <v>7945</v>
      </c>
      <c r="D924" s="159">
        <f t="shared" si="28"/>
        <v>33</v>
      </c>
      <c r="E924">
        <v>0</v>
      </c>
      <c r="F924">
        <v>33</v>
      </c>
      <c r="G924" s="162" t="s">
        <v>6387</v>
      </c>
      <c r="H924" s="162" t="s">
        <v>6387</v>
      </c>
      <c r="I924" s="53" t="str">
        <f t="shared" si="29"/>
        <v>0. 33</v>
      </c>
      <c r="J924" s="157" t="s">
        <v>142</v>
      </c>
      <c r="K924" s="157" t="s">
        <v>141</v>
      </c>
      <c r="L924" s="83" t="s">
        <v>6172</v>
      </c>
      <c r="M924" s="165" t="s">
        <v>162</v>
      </c>
      <c r="O924" s="157" t="s">
        <v>138</v>
      </c>
      <c r="P924" s="157" t="s">
        <v>143</v>
      </c>
      <c r="Q924" s="157" t="s">
        <v>6171</v>
      </c>
      <c r="R924" s="157" t="s">
        <v>144</v>
      </c>
      <c r="W924" s="118">
        <v>108000</v>
      </c>
      <c r="X924" s="162" t="s">
        <v>6387</v>
      </c>
    </row>
    <row r="925" spans="1:24">
      <c r="A925" s="83">
        <v>645</v>
      </c>
      <c r="B925" s="83">
        <v>104</v>
      </c>
      <c r="C925" t="s">
        <v>6648</v>
      </c>
      <c r="D925" s="159">
        <f t="shared" si="28"/>
        <v>107</v>
      </c>
      <c r="E925">
        <v>2</v>
      </c>
      <c r="F925">
        <v>27</v>
      </c>
      <c r="G925" s="162" t="s">
        <v>6326</v>
      </c>
      <c r="H925" s="162" t="s">
        <v>6326</v>
      </c>
      <c r="I925" s="53" t="str">
        <f t="shared" si="29"/>
        <v>2. 27</v>
      </c>
      <c r="J925" s="157" t="s">
        <v>142</v>
      </c>
      <c r="K925" s="157" t="s">
        <v>141</v>
      </c>
      <c r="L925" s="83" t="s">
        <v>6172</v>
      </c>
      <c r="M925" s="165" t="s">
        <v>162</v>
      </c>
      <c r="O925" s="157" t="s">
        <v>138</v>
      </c>
      <c r="P925" s="157" t="s">
        <v>143</v>
      </c>
      <c r="Q925" s="157" t="s">
        <v>6171</v>
      </c>
      <c r="R925" s="157" t="s">
        <v>144</v>
      </c>
      <c r="W925" s="118">
        <v>351000</v>
      </c>
      <c r="X925" s="162" t="s">
        <v>6326</v>
      </c>
    </row>
    <row r="926" spans="1:24">
      <c r="A926" s="83">
        <v>647</v>
      </c>
      <c r="B926" s="83">
        <v>476</v>
      </c>
      <c r="C926" t="s">
        <v>7852</v>
      </c>
      <c r="D926" s="159">
        <f t="shared" si="28"/>
        <v>229</v>
      </c>
      <c r="E926">
        <v>5</v>
      </c>
      <c r="F926">
        <v>29</v>
      </c>
      <c r="G926" s="162" t="s">
        <v>6444</v>
      </c>
      <c r="H926" s="162" t="s">
        <v>6444</v>
      </c>
      <c r="I926" s="53" t="str">
        <f t="shared" si="29"/>
        <v>5. 29</v>
      </c>
      <c r="J926" s="157" t="s">
        <v>142</v>
      </c>
      <c r="K926" s="157" t="s">
        <v>141</v>
      </c>
      <c r="L926" s="83" t="s">
        <v>6172</v>
      </c>
      <c r="M926" s="165" t="s">
        <v>162</v>
      </c>
      <c r="O926" s="157" t="s">
        <v>138</v>
      </c>
      <c r="P926" s="157" t="s">
        <v>143</v>
      </c>
      <c r="Q926" s="157" t="s">
        <v>6171</v>
      </c>
      <c r="R926" s="157" t="s">
        <v>144</v>
      </c>
      <c r="W926" s="118">
        <v>3091500</v>
      </c>
      <c r="X926" s="162" t="s">
        <v>6444</v>
      </c>
    </row>
    <row r="927" spans="1:24">
      <c r="A927" s="83">
        <v>647</v>
      </c>
      <c r="B927" s="83">
        <v>531</v>
      </c>
      <c r="C927" t="s">
        <v>7835</v>
      </c>
      <c r="D927" s="159">
        <f t="shared" si="28"/>
        <v>205</v>
      </c>
      <c r="E927">
        <v>5</v>
      </c>
      <c r="F927">
        <v>5</v>
      </c>
      <c r="G927" s="162" t="s">
        <v>6423</v>
      </c>
      <c r="H927" s="162" t="s">
        <v>6423</v>
      </c>
      <c r="I927" s="53" t="str">
        <f t="shared" si="29"/>
        <v>5. 5</v>
      </c>
      <c r="J927" s="157" t="s">
        <v>142</v>
      </c>
      <c r="K927" s="157" t="s">
        <v>141</v>
      </c>
      <c r="L927" s="83" t="s">
        <v>6172</v>
      </c>
      <c r="M927" s="165" t="s">
        <v>162</v>
      </c>
      <c r="O927" s="157" t="s">
        <v>138</v>
      </c>
      <c r="P927" s="157" t="s">
        <v>143</v>
      </c>
      <c r="Q927" s="157" t="s">
        <v>6171</v>
      </c>
      <c r="R927" s="157" t="s">
        <v>144</v>
      </c>
      <c r="W927" s="118">
        <v>2767500</v>
      </c>
      <c r="X927" s="162" t="s">
        <v>6423</v>
      </c>
    </row>
    <row r="928" spans="1:24">
      <c r="A928" s="83">
        <v>649</v>
      </c>
      <c r="B928" s="83">
        <v>239</v>
      </c>
      <c r="C928" t="s">
        <v>6586</v>
      </c>
      <c r="D928" s="159">
        <f t="shared" si="28"/>
        <v>221</v>
      </c>
      <c r="E928">
        <v>5</v>
      </c>
      <c r="F928">
        <v>21</v>
      </c>
      <c r="G928" s="162" t="s">
        <v>6316</v>
      </c>
      <c r="H928" s="162" t="s">
        <v>6316</v>
      </c>
      <c r="I928" s="53" t="str">
        <f t="shared" si="29"/>
        <v>5. 21</v>
      </c>
      <c r="J928" s="157" t="s">
        <v>142</v>
      </c>
      <c r="K928" s="157" t="s">
        <v>141</v>
      </c>
      <c r="L928" s="83" t="s">
        <v>6172</v>
      </c>
      <c r="M928" s="165" t="s">
        <v>162</v>
      </c>
      <c r="O928" s="157" t="s">
        <v>138</v>
      </c>
      <c r="P928" s="157" t="s">
        <v>143</v>
      </c>
      <c r="Q928" s="157" t="s">
        <v>6171</v>
      </c>
      <c r="R928" s="157" t="s">
        <v>144</v>
      </c>
      <c r="W928" s="118">
        <v>985500</v>
      </c>
      <c r="X928" s="162" t="s">
        <v>6316</v>
      </c>
    </row>
    <row r="929" spans="1:24">
      <c r="A929" s="83">
        <v>649</v>
      </c>
      <c r="B929" s="83">
        <v>241</v>
      </c>
      <c r="C929" t="s">
        <v>6586</v>
      </c>
      <c r="D929" s="159">
        <f t="shared" si="28"/>
        <v>155</v>
      </c>
      <c r="E929">
        <v>3</v>
      </c>
      <c r="F929">
        <v>35</v>
      </c>
      <c r="G929" s="162" t="s">
        <v>6260</v>
      </c>
      <c r="H929" s="162" t="s">
        <v>6260</v>
      </c>
      <c r="I929" s="53" t="str">
        <f t="shared" si="29"/>
        <v>3. 35</v>
      </c>
      <c r="J929" s="157" t="s">
        <v>142</v>
      </c>
      <c r="K929" s="157" t="s">
        <v>141</v>
      </c>
      <c r="L929" s="83" t="s">
        <v>6172</v>
      </c>
      <c r="M929" s="165" t="s">
        <v>162</v>
      </c>
      <c r="O929" s="157" t="s">
        <v>138</v>
      </c>
      <c r="P929" s="157" t="s">
        <v>143</v>
      </c>
      <c r="Q929" s="157" t="s">
        <v>6171</v>
      </c>
      <c r="R929" s="157" t="s">
        <v>144</v>
      </c>
      <c r="W929" s="118">
        <v>688500</v>
      </c>
      <c r="X929" s="162" t="s">
        <v>6260</v>
      </c>
    </row>
    <row r="930" spans="1:24">
      <c r="A930" s="83">
        <v>649</v>
      </c>
      <c r="B930" s="83">
        <v>240</v>
      </c>
      <c r="C930" t="s">
        <v>6586</v>
      </c>
      <c r="D930" s="159">
        <f t="shared" si="28"/>
        <v>94</v>
      </c>
      <c r="E930">
        <v>2</v>
      </c>
      <c r="F930">
        <v>14</v>
      </c>
      <c r="G930" s="162" t="s">
        <v>6182</v>
      </c>
      <c r="H930" s="162" t="s">
        <v>6182</v>
      </c>
      <c r="I930" s="53" t="str">
        <f t="shared" si="29"/>
        <v>2. 14</v>
      </c>
      <c r="J930" s="157" t="s">
        <v>142</v>
      </c>
      <c r="K930" s="157" t="s">
        <v>141</v>
      </c>
      <c r="L930" s="83" t="s">
        <v>6172</v>
      </c>
      <c r="M930" s="165" t="s">
        <v>162</v>
      </c>
      <c r="O930" s="157" t="s">
        <v>138</v>
      </c>
      <c r="P930" s="157" t="s">
        <v>143</v>
      </c>
      <c r="Q930" s="157" t="s">
        <v>6171</v>
      </c>
      <c r="R930" s="157" t="s">
        <v>144</v>
      </c>
      <c r="W930" s="118">
        <v>418500</v>
      </c>
      <c r="X930" s="162" t="s">
        <v>6182</v>
      </c>
    </row>
    <row r="931" spans="1:24">
      <c r="A931" s="83">
        <v>651</v>
      </c>
      <c r="B931" s="83">
        <v>82</v>
      </c>
      <c r="C931" t="s">
        <v>7857</v>
      </c>
      <c r="D931" s="159">
        <f t="shared" si="28"/>
        <v>231</v>
      </c>
      <c r="E931">
        <v>5</v>
      </c>
      <c r="F931">
        <v>31</v>
      </c>
      <c r="G931" s="162" t="s">
        <v>6445</v>
      </c>
      <c r="H931" s="162" t="s">
        <v>6445</v>
      </c>
      <c r="I931" s="53" t="str">
        <f t="shared" si="29"/>
        <v>5. 31</v>
      </c>
      <c r="J931" s="157" t="s">
        <v>142</v>
      </c>
      <c r="K931" s="157" t="s">
        <v>141</v>
      </c>
      <c r="L931" s="83" t="s">
        <v>6172</v>
      </c>
      <c r="M931" s="165" t="s">
        <v>162</v>
      </c>
      <c r="O931" s="157" t="s">
        <v>138</v>
      </c>
      <c r="P931" s="157" t="s">
        <v>143</v>
      </c>
      <c r="Q931" s="157" t="s">
        <v>6171</v>
      </c>
      <c r="R931" s="157" t="s">
        <v>144</v>
      </c>
      <c r="W931" s="118">
        <v>1039500</v>
      </c>
      <c r="X931" s="162" t="s">
        <v>6445</v>
      </c>
    </row>
    <row r="932" spans="1:24">
      <c r="A932" s="83">
        <v>651</v>
      </c>
      <c r="B932" s="83">
        <v>230</v>
      </c>
      <c r="C932" t="s">
        <v>7836</v>
      </c>
      <c r="D932" s="159">
        <f t="shared" si="28"/>
        <v>138</v>
      </c>
      <c r="E932">
        <v>3</v>
      </c>
      <c r="F932">
        <v>18</v>
      </c>
      <c r="G932" s="162" t="s">
        <v>6416</v>
      </c>
      <c r="H932" s="162" t="s">
        <v>6416</v>
      </c>
      <c r="I932" s="53" t="str">
        <f t="shared" si="29"/>
        <v>3. 18</v>
      </c>
      <c r="J932" s="157" t="s">
        <v>142</v>
      </c>
      <c r="K932" s="157" t="s">
        <v>141</v>
      </c>
      <c r="L932" s="83" t="s">
        <v>6172</v>
      </c>
      <c r="M932" s="165" t="s">
        <v>162</v>
      </c>
      <c r="O932" s="157" t="s">
        <v>138</v>
      </c>
      <c r="P932" s="157" t="s">
        <v>143</v>
      </c>
      <c r="Q932" s="157" t="s">
        <v>6171</v>
      </c>
      <c r="R932" s="157" t="s">
        <v>144</v>
      </c>
      <c r="W932" s="118">
        <v>1863000</v>
      </c>
      <c r="X932" s="162" t="s">
        <v>6416</v>
      </c>
    </row>
    <row r="933" spans="1:24">
      <c r="A933" s="83">
        <v>651</v>
      </c>
      <c r="B933" s="83">
        <v>269</v>
      </c>
      <c r="C933" t="s">
        <v>7945</v>
      </c>
      <c r="D933" s="159">
        <f t="shared" si="28"/>
        <v>39</v>
      </c>
      <c r="E933">
        <v>0</v>
      </c>
      <c r="F933">
        <v>39</v>
      </c>
      <c r="G933" s="162" t="s">
        <v>6230</v>
      </c>
      <c r="H933" s="162" t="s">
        <v>6230</v>
      </c>
      <c r="I933" s="53" t="str">
        <f t="shared" si="29"/>
        <v>0. 39</v>
      </c>
      <c r="J933" s="157" t="s">
        <v>142</v>
      </c>
      <c r="K933" s="157" t="s">
        <v>141</v>
      </c>
      <c r="L933" s="83" t="s">
        <v>6172</v>
      </c>
      <c r="M933" s="165" t="s">
        <v>162</v>
      </c>
      <c r="O933" s="157" t="s">
        <v>138</v>
      </c>
      <c r="P933" s="157" t="s">
        <v>143</v>
      </c>
      <c r="Q933" s="157" t="s">
        <v>6171</v>
      </c>
      <c r="R933" s="157" t="s">
        <v>144</v>
      </c>
      <c r="W933" s="118">
        <v>256500</v>
      </c>
      <c r="X933" s="162" t="s">
        <v>6230</v>
      </c>
    </row>
    <row r="934" spans="1:24">
      <c r="A934" s="83">
        <v>651</v>
      </c>
      <c r="B934" s="83">
        <v>81</v>
      </c>
      <c r="C934" t="s">
        <v>7862</v>
      </c>
      <c r="D934" s="159">
        <f t="shared" si="28"/>
        <v>3</v>
      </c>
      <c r="E934">
        <v>0</v>
      </c>
      <c r="F934">
        <v>3</v>
      </c>
      <c r="G934" s="162" t="s">
        <v>6204</v>
      </c>
      <c r="H934" s="162" t="s">
        <v>6204</v>
      </c>
      <c r="I934" s="53" t="str">
        <f t="shared" si="29"/>
        <v>0. 3</v>
      </c>
      <c r="J934" s="157" t="s">
        <v>142</v>
      </c>
      <c r="K934" s="157" t="s">
        <v>141</v>
      </c>
      <c r="L934" s="83" t="s">
        <v>6172</v>
      </c>
      <c r="M934" s="165" t="s">
        <v>162</v>
      </c>
      <c r="O934" s="157" t="s">
        <v>138</v>
      </c>
      <c r="P934" s="157" t="s">
        <v>143</v>
      </c>
      <c r="Q934" s="157" t="s">
        <v>6171</v>
      </c>
      <c r="R934" s="157" t="s">
        <v>144</v>
      </c>
      <c r="W934" s="118">
        <v>13500</v>
      </c>
      <c r="X934" s="162" t="s">
        <v>6204</v>
      </c>
    </row>
    <row r="935" spans="1:24">
      <c r="A935" s="83">
        <v>652</v>
      </c>
      <c r="B935" s="83">
        <v>264</v>
      </c>
      <c r="C935" t="s">
        <v>6586</v>
      </c>
      <c r="D935" s="159">
        <f t="shared" si="28"/>
        <v>144</v>
      </c>
      <c r="E935">
        <v>3</v>
      </c>
      <c r="F935">
        <v>24</v>
      </c>
      <c r="G935" s="162" t="s">
        <v>6418</v>
      </c>
      <c r="H935" s="162" t="s">
        <v>6418</v>
      </c>
      <c r="I935" s="53" t="str">
        <f t="shared" si="29"/>
        <v>3. 24</v>
      </c>
      <c r="J935" s="157" t="s">
        <v>142</v>
      </c>
      <c r="K935" s="157" t="s">
        <v>141</v>
      </c>
      <c r="L935" s="83" t="s">
        <v>6172</v>
      </c>
      <c r="M935" s="165" t="s">
        <v>162</v>
      </c>
      <c r="O935" s="157" t="s">
        <v>138</v>
      </c>
      <c r="P935" s="157" t="s">
        <v>143</v>
      </c>
      <c r="Q935" s="157" t="s">
        <v>6171</v>
      </c>
      <c r="R935" s="157" t="s">
        <v>144</v>
      </c>
      <c r="W935" s="118">
        <v>1944000</v>
      </c>
      <c r="X935" s="162" t="s">
        <v>6418</v>
      </c>
    </row>
    <row r="936" spans="1:24">
      <c r="A936" s="83">
        <v>652</v>
      </c>
      <c r="B936" s="83">
        <v>56</v>
      </c>
      <c r="C936" t="s">
        <v>7955</v>
      </c>
      <c r="D936" s="159">
        <f t="shared" si="28"/>
        <v>90</v>
      </c>
      <c r="E936">
        <v>2</v>
      </c>
      <c r="F936">
        <v>10</v>
      </c>
      <c r="G936" s="162" t="s">
        <v>6265</v>
      </c>
      <c r="H936" s="162" t="s">
        <v>6265</v>
      </c>
      <c r="I936" s="53" t="str">
        <f t="shared" si="29"/>
        <v>2. 10</v>
      </c>
      <c r="J936" s="157" t="s">
        <v>142</v>
      </c>
      <c r="K936" s="157" t="s">
        <v>141</v>
      </c>
      <c r="L936" s="83" t="s">
        <v>6172</v>
      </c>
      <c r="M936" s="165" t="s">
        <v>162</v>
      </c>
      <c r="O936" s="157" t="s">
        <v>138</v>
      </c>
      <c r="P936" s="157" t="s">
        <v>143</v>
      </c>
      <c r="Q936" s="157" t="s">
        <v>6171</v>
      </c>
      <c r="R936" s="157" t="s">
        <v>144</v>
      </c>
      <c r="W936" s="118">
        <v>1215000</v>
      </c>
      <c r="X936" s="162" t="s">
        <v>6265</v>
      </c>
    </row>
    <row r="937" spans="1:24">
      <c r="A937" s="83">
        <v>652</v>
      </c>
      <c r="B937" s="83">
        <v>57</v>
      </c>
      <c r="C937" t="s">
        <v>7862</v>
      </c>
      <c r="D937" s="159">
        <f t="shared" si="28"/>
        <v>46</v>
      </c>
      <c r="E937">
        <v>1</v>
      </c>
      <c r="F937">
        <v>6</v>
      </c>
      <c r="G937" s="162" t="s">
        <v>6411</v>
      </c>
      <c r="H937" s="162" t="s">
        <v>6411</v>
      </c>
      <c r="I937" s="53" t="str">
        <f t="shared" si="29"/>
        <v>1. 6</v>
      </c>
      <c r="J937" s="157" t="s">
        <v>142</v>
      </c>
      <c r="K937" s="157" t="s">
        <v>141</v>
      </c>
      <c r="L937" s="83" t="s">
        <v>6172</v>
      </c>
      <c r="M937" s="165" t="s">
        <v>162</v>
      </c>
      <c r="O937" s="157" t="s">
        <v>138</v>
      </c>
      <c r="P937" s="157" t="s">
        <v>143</v>
      </c>
      <c r="Q937" s="157" t="s">
        <v>6171</v>
      </c>
      <c r="R937" s="157" t="s">
        <v>144</v>
      </c>
      <c r="W937" s="118">
        <v>621000</v>
      </c>
      <c r="X937" s="162" t="s">
        <v>6411</v>
      </c>
    </row>
    <row r="938" spans="1:24">
      <c r="A938" s="83">
        <v>653</v>
      </c>
      <c r="B938" s="83">
        <v>336</v>
      </c>
      <c r="C938" t="s">
        <v>7862</v>
      </c>
      <c r="D938" s="159">
        <f t="shared" si="28"/>
        <v>62</v>
      </c>
      <c r="E938">
        <v>1</v>
      </c>
      <c r="F938">
        <v>22</v>
      </c>
      <c r="G938" s="162" t="s">
        <v>6422</v>
      </c>
      <c r="H938" s="162" t="s">
        <v>6422</v>
      </c>
      <c r="I938" s="53" t="str">
        <f t="shared" si="29"/>
        <v>1. 22</v>
      </c>
      <c r="J938" s="157" t="s">
        <v>142</v>
      </c>
      <c r="K938" s="157" t="s">
        <v>141</v>
      </c>
      <c r="L938" s="83" t="s">
        <v>6172</v>
      </c>
      <c r="M938" s="165" t="s">
        <v>162</v>
      </c>
      <c r="O938" s="157" t="s">
        <v>138</v>
      </c>
      <c r="P938" s="157" t="s">
        <v>143</v>
      </c>
      <c r="Q938" s="157" t="s">
        <v>6171</v>
      </c>
      <c r="R938" s="157" t="s">
        <v>144</v>
      </c>
      <c r="W938" s="118">
        <v>837000</v>
      </c>
      <c r="X938" s="162" t="s">
        <v>6422</v>
      </c>
    </row>
    <row r="939" spans="1:24">
      <c r="A939" s="83">
        <v>653</v>
      </c>
      <c r="B939" s="83">
        <v>336</v>
      </c>
      <c r="C939" t="s">
        <v>7947</v>
      </c>
      <c r="D939" s="159">
        <f t="shared" si="28"/>
        <v>127</v>
      </c>
      <c r="E939">
        <v>3</v>
      </c>
      <c r="F939">
        <v>7</v>
      </c>
      <c r="G939" s="162" t="s">
        <v>6379</v>
      </c>
      <c r="H939" s="162" t="s">
        <v>6379</v>
      </c>
      <c r="I939" s="53" t="str">
        <f t="shared" si="29"/>
        <v>3. 7</v>
      </c>
      <c r="J939" s="157" t="s">
        <v>142</v>
      </c>
      <c r="K939" s="157" t="s">
        <v>141</v>
      </c>
      <c r="L939" s="83" t="s">
        <v>6172</v>
      </c>
      <c r="M939" s="165" t="s">
        <v>162</v>
      </c>
      <c r="O939" s="157" t="s">
        <v>138</v>
      </c>
      <c r="P939" s="157" t="s">
        <v>143</v>
      </c>
      <c r="Q939" s="157" t="s">
        <v>6171</v>
      </c>
      <c r="R939" s="157" t="s">
        <v>144</v>
      </c>
      <c r="W939" s="118">
        <v>1714500</v>
      </c>
      <c r="X939" s="162" t="s">
        <v>6379</v>
      </c>
    </row>
    <row r="940" spans="1:24">
      <c r="A940" s="83">
        <v>653</v>
      </c>
      <c r="B940" s="83">
        <v>307</v>
      </c>
      <c r="C940" t="s">
        <v>6579</v>
      </c>
      <c r="D940" s="159">
        <f t="shared" si="28"/>
        <v>153</v>
      </c>
      <c r="E940">
        <v>3</v>
      </c>
      <c r="F940">
        <v>33</v>
      </c>
      <c r="G940" s="162" t="s">
        <v>6261</v>
      </c>
      <c r="H940" s="162" t="s">
        <v>6261</v>
      </c>
      <c r="I940" s="53" t="str">
        <f t="shared" si="29"/>
        <v>3. 33</v>
      </c>
      <c r="J940" s="157" t="s">
        <v>142</v>
      </c>
      <c r="K940" s="157" t="s">
        <v>141</v>
      </c>
      <c r="L940" s="83" t="s">
        <v>6172</v>
      </c>
      <c r="M940" s="165" t="s">
        <v>162</v>
      </c>
      <c r="O940" s="157" t="s">
        <v>138</v>
      </c>
      <c r="P940" s="157" t="s">
        <v>143</v>
      </c>
      <c r="Q940" s="157" t="s">
        <v>6171</v>
      </c>
      <c r="R940" s="157" t="s">
        <v>144</v>
      </c>
      <c r="W940" s="118">
        <v>2065500</v>
      </c>
      <c r="X940" s="162" t="s">
        <v>6261</v>
      </c>
    </row>
    <row r="941" spans="1:24">
      <c r="A941" s="83">
        <v>653</v>
      </c>
      <c r="B941" s="83">
        <v>308</v>
      </c>
      <c r="C941" t="s">
        <v>6590</v>
      </c>
      <c r="D941" s="159">
        <f t="shared" si="28"/>
        <v>39</v>
      </c>
      <c r="E941">
        <v>0</v>
      </c>
      <c r="F941">
        <v>39</v>
      </c>
      <c r="G941" s="162" t="s">
        <v>6230</v>
      </c>
      <c r="H941" s="162" t="s">
        <v>6230</v>
      </c>
      <c r="I941" s="53" t="str">
        <f t="shared" si="29"/>
        <v>0. 39</v>
      </c>
      <c r="J941" s="157" t="s">
        <v>142</v>
      </c>
      <c r="K941" s="157" t="s">
        <v>141</v>
      </c>
      <c r="L941" s="83" t="s">
        <v>6172</v>
      </c>
      <c r="M941" s="165" t="s">
        <v>162</v>
      </c>
      <c r="O941" s="157" t="s">
        <v>138</v>
      </c>
      <c r="P941" s="157" t="s">
        <v>143</v>
      </c>
      <c r="Q941" s="157" t="s">
        <v>6171</v>
      </c>
      <c r="R941" s="157" t="s">
        <v>144</v>
      </c>
      <c r="W941" s="118">
        <v>256500</v>
      </c>
      <c r="X941" s="162" t="s">
        <v>6230</v>
      </c>
    </row>
    <row r="942" spans="1:24">
      <c r="A942" s="83">
        <v>653</v>
      </c>
      <c r="B942" s="83">
        <v>306</v>
      </c>
      <c r="C942" t="s">
        <v>6586</v>
      </c>
      <c r="D942" s="159">
        <f t="shared" si="28"/>
        <v>189</v>
      </c>
      <c r="E942">
        <v>4</v>
      </c>
      <c r="F942">
        <v>29</v>
      </c>
      <c r="G942" s="162" t="s">
        <v>6446</v>
      </c>
      <c r="H942" s="162" t="s">
        <v>6446</v>
      </c>
      <c r="I942" s="53" t="str">
        <f t="shared" si="29"/>
        <v>4. 29</v>
      </c>
      <c r="J942" s="157" t="s">
        <v>142</v>
      </c>
      <c r="K942" s="157" t="s">
        <v>141</v>
      </c>
      <c r="L942" s="83" t="s">
        <v>6172</v>
      </c>
      <c r="M942" s="165" t="s">
        <v>162</v>
      </c>
      <c r="O942" s="157" t="s">
        <v>138</v>
      </c>
      <c r="P942" s="157" t="s">
        <v>143</v>
      </c>
      <c r="Q942" s="157" t="s">
        <v>6171</v>
      </c>
      <c r="R942" s="157" t="s">
        <v>144</v>
      </c>
      <c r="W942" s="118">
        <v>2551500</v>
      </c>
      <c r="X942" s="162" t="s">
        <v>6446</v>
      </c>
    </row>
    <row r="943" spans="1:24">
      <c r="A943" s="83">
        <v>654</v>
      </c>
      <c r="B943" s="83">
        <v>53</v>
      </c>
      <c r="C943" t="s">
        <v>7852</v>
      </c>
      <c r="D943" s="159">
        <f t="shared" si="28"/>
        <v>148</v>
      </c>
      <c r="E943">
        <v>3</v>
      </c>
      <c r="F943">
        <v>28</v>
      </c>
      <c r="G943" s="162" t="s">
        <v>6366</v>
      </c>
      <c r="H943" s="162" t="s">
        <v>6366</v>
      </c>
      <c r="I943" s="53" t="str">
        <f t="shared" si="29"/>
        <v>3. 28</v>
      </c>
      <c r="J943" s="157" t="s">
        <v>142</v>
      </c>
      <c r="K943" s="157" t="s">
        <v>141</v>
      </c>
      <c r="L943" s="83" t="s">
        <v>6172</v>
      </c>
      <c r="M943" s="165" t="s">
        <v>162</v>
      </c>
      <c r="O943" s="157" t="s">
        <v>138</v>
      </c>
      <c r="P943" s="157" t="s">
        <v>143</v>
      </c>
      <c r="Q943" s="157" t="s">
        <v>6171</v>
      </c>
      <c r="R943" s="157" t="s">
        <v>144</v>
      </c>
      <c r="W943" s="118">
        <v>1998000</v>
      </c>
      <c r="X943" s="162" t="s">
        <v>6366</v>
      </c>
    </row>
    <row r="944" spans="1:24">
      <c r="A944" s="83">
        <v>654</v>
      </c>
      <c r="B944" s="83">
        <v>53</v>
      </c>
      <c r="C944" t="s">
        <v>7835</v>
      </c>
      <c r="D944" s="159">
        <f t="shared" si="28"/>
        <v>30</v>
      </c>
      <c r="E944">
        <v>0</v>
      </c>
      <c r="F944">
        <v>30</v>
      </c>
      <c r="G944" s="162" t="s">
        <v>6324</v>
      </c>
      <c r="H944" s="162" t="s">
        <v>6324</v>
      </c>
      <c r="I944" s="53" t="str">
        <f t="shared" si="29"/>
        <v>0. 30</v>
      </c>
      <c r="J944" s="157" t="s">
        <v>142</v>
      </c>
      <c r="K944" s="157" t="s">
        <v>141</v>
      </c>
      <c r="L944" s="83" t="s">
        <v>6172</v>
      </c>
      <c r="M944" s="165" t="s">
        <v>162</v>
      </c>
      <c r="O944" s="157" t="s">
        <v>138</v>
      </c>
      <c r="P944" s="157" t="s">
        <v>143</v>
      </c>
      <c r="Q944" s="157" t="s">
        <v>6171</v>
      </c>
      <c r="R944" s="157" t="s">
        <v>144</v>
      </c>
      <c r="W944" s="118">
        <v>202500</v>
      </c>
      <c r="X944" s="162" t="s">
        <v>6324</v>
      </c>
    </row>
    <row r="945" spans="1:24">
      <c r="A945" s="83">
        <v>655</v>
      </c>
      <c r="B945" s="83">
        <v>500</v>
      </c>
      <c r="C945" t="s">
        <v>6579</v>
      </c>
      <c r="D945" s="159">
        <f t="shared" si="28"/>
        <v>154</v>
      </c>
      <c r="E945">
        <v>3</v>
      </c>
      <c r="F945">
        <v>34</v>
      </c>
      <c r="G945" s="162" t="s">
        <v>6250</v>
      </c>
      <c r="H945" s="162" t="s">
        <v>6250</v>
      </c>
      <c r="I945" s="53" t="str">
        <f t="shared" si="29"/>
        <v>3. 34</v>
      </c>
      <c r="J945" s="157" t="s">
        <v>142</v>
      </c>
      <c r="K945" s="157" t="s">
        <v>141</v>
      </c>
      <c r="L945" s="83" t="s">
        <v>6172</v>
      </c>
      <c r="M945" s="165" t="s">
        <v>162</v>
      </c>
      <c r="O945" s="157" t="s">
        <v>138</v>
      </c>
      <c r="P945" s="157" t="s">
        <v>143</v>
      </c>
      <c r="Q945" s="157" t="s">
        <v>6171</v>
      </c>
      <c r="R945" s="157" t="s">
        <v>144</v>
      </c>
      <c r="W945" s="118">
        <v>2079000</v>
      </c>
      <c r="X945" s="162" t="s">
        <v>6250</v>
      </c>
    </row>
    <row r="946" spans="1:24">
      <c r="A946" s="83">
        <v>655</v>
      </c>
      <c r="B946" s="83">
        <v>150</v>
      </c>
      <c r="C946" t="s">
        <v>7847</v>
      </c>
      <c r="D946" s="159">
        <f t="shared" si="28"/>
        <v>6</v>
      </c>
      <c r="E946">
        <v>0</v>
      </c>
      <c r="F946">
        <v>6</v>
      </c>
      <c r="G946" s="162" t="s">
        <v>6238</v>
      </c>
      <c r="H946" s="162" t="s">
        <v>6238</v>
      </c>
      <c r="I946" s="53" t="str">
        <f t="shared" si="29"/>
        <v>0. 6</v>
      </c>
      <c r="J946" s="157" t="s">
        <v>142</v>
      </c>
      <c r="K946" s="157" t="s">
        <v>141</v>
      </c>
      <c r="L946" s="83" t="s">
        <v>6172</v>
      </c>
      <c r="M946" s="165" t="s">
        <v>162</v>
      </c>
      <c r="O946" s="157" t="s">
        <v>138</v>
      </c>
      <c r="P946" s="157" t="s">
        <v>143</v>
      </c>
      <c r="Q946" s="157" t="s">
        <v>6171</v>
      </c>
      <c r="R946" s="157" t="s">
        <v>144</v>
      </c>
      <c r="W946" s="118">
        <v>81000</v>
      </c>
      <c r="X946" s="162" t="s">
        <v>6238</v>
      </c>
    </row>
    <row r="947" spans="1:24">
      <c r="A947" s="83">
        <v>655</v>
      </c>
      <c r="B947" s="83">
        <v>150</v>
      </c>
      <c r="C947" t="s">
        <v>7875</v>
      </c>
      <c r="D947" s="159">
        <f t="shared" si="28"/>
        <v>9</v>
      </c>
      <c r="E947">
        <v>0</v>
      </c>
      <c r="F947">
        <v>9</v>
      </c>
      <c r="G947" s="162" t="s">
        <v>6257</v>
      </c>
      <c r="H947" s="162" t="s">
        <v>6257</v>
      </c>
      <c r="I947" s="53" t="str">
        <f t="shared" si="29"/>
        <v>0. 9</v>
      </c>
      <c r="J947" s="157" t="s">
        <v>142</v>
      </c>
      <c r="K947" s="157" t="s">
        <v>141</v>
      </c>
      <c r="L947" s="83" t="s">
        <v>6172</v>
      </c>
      <c r="M947" s="165" t="s">
        <v>162</v>
      </c>
      <c r="O947" s="157" t="s">
        <v>138</v>
      </c>
      <c r="P947" s="157" t="s">
        <v>143</v>
      </c>
      <c r="Q947" s="157" t="s">
        <v>6171</v>
      </c>
      <c r="R947" s="157" t="s">
        <v>144</v>
      </c>
      <c r="W947" s="118">
        <v>121500</v>
      </c>
      <c r="X947" s="162" t="s">
        <v>6257</v>
      </c>
    </row>
    <row r="948" spans="1:24">
      <c r="A948" s="83">
        <v>657</v>
      </c>
      <c r="B948" s="83">
        <v>251</v>
      </c>
      <c r="C948" t="s">
        <v>7836</v>
      </c>
      <c r="D948" s="159">
        <f t="shared" si="28"/>
        <v>60</v>
      </c>
      <c r="E948">
        <v>1</v>
      </c>
      <c r="F948">
        <v>20</v>
      </c>
      <c r="G948" s="162" t="s">
        <v>6197</v>
      </c>
      <c r="H948" s="162" t="s">
        <v>6197</v>
      </c>
      <c r="I948" s="53" t="str">
        <f t="shared" si="29"/>
        <v>1. 20</v>
      </c>
      <c r="J948" s="157" t="s">
        <v>142</v>
      </c>
      <c r="K948" s="157" t="s">
        <v>141</v>
      </c>
      <c r="L948" s="83" t="s">
        <v>6172</v>
      </c>
      <c r="M948" s="165" t="s">
        <v>162</v>
      </c>
      <c r="O948" s="157" t="s">
        <v>138</v>
      </c>
      <c r="P948" s="157" t="s">
        <v>143</v>
      </c>
      <c r="Q948" s="157" t="s">
        <v>6171</v>
      </c>
      <c r="R948" s="157" t="s">
        <v>144</v>
      </c>
      <c r="W948" s="118">
        <v>810000</v>
      </c>
      <c r="X948" s="162" t="s">
        <v>6197</v>
      </c>
    </row>
    <row r="949" spans="1:24">
      <c r="A949" s="83">
        <v>657</v>
      </c>
      <c r="B949" s="83">
        <v>324</v>
      </c>
      <c r="C949" t="s">
        <v>7857</v>
      </c>
      <c r="D949" s="159">
        <f t="shared" si="28"/>
        <v>111</v>
      </c>
      <c r="E949">
        <v>2</v>
      </c>
      <c r="F949">
        <v>31</v>
      </c>
      <c r="G949" s="162" t="s">
        <v>6337</v>
      </c>
      <c r="H949" s="162" t="s">
        <v>6337</v>
      </c>
      <c r="I949" s="53" t="str">
        <f t="shared" si="29"/>
        <v>2. 31</v>
      </c>
      <c r="J949" s="157" t="s">
        <v>142</v>
      </c>
      <c r="K949" s="157" t="s">
        <v>141</v>
      </c>
      <c r="L949" s="83" t="s">
        <v>6172</v>
      </c>
      <c r="M949" s="165" t="s">
        <v>162</v>
      </c>
      <c r="O949" s="157" t="s">
        <v>138</v>
      </c>
      <c r="P949" s="157" t="s">
        <v>143</v>
      </c>
      <c r="Q949" s="157" t="s">
        <v>6171</v>
      </c>
      <c r="R949" s="157" t="s">
        <v>144</v>
      </c>
      <c r="W949" s="118">
        <v>1498500</v>
      </c>
      <c r="X949" s="162" t="s">
        <v>6337</v>
      </c>
    </row>
    <row r="950" spans="1:24">
      <c r="A950" s="83">
        <v>657</v>
      </c>
      <c r="B950" s="83">
        <v>325</v>
      </c>
      <c r="C950" t="s">
        <v>7857</v>
      </c>
      <c r="D950" s="159">
        <f t="shared" si="28"/>
        <v>35</v>
      </c>
      <c r="E950">
        <v>0</v>
      </c>
      <c r="F950">
        <v>35</v>
      </c>
      <c r="G950" s="162" t="s">
        <v>6179</v>
      </c>
      <c r="H950" s="162" t="s">
        <v>6179</v>
      </c>
      <c r="I950" s="53" t="str">
        <f t="shared" si="29"/>
        <v>0. 35</v>
      </c>
      <c r="J950" s="157" t="s">
        <v>142</v>
      </c>
      <c r="K950" s="157" t="s">
        <v>141</v>
      </c>
      <c r="L950" s="83" t="s">
        <v>6172</v>
      </c>
      <c r="M950" s="165" t="s">
        <v>162</v>
      </c>
      <c r="O950" s="157" t="s">
        <v>138</v>
      </c>
      <c r="P950" s="157" t="s">
        <v>143</v>
      </c>
      <c r="Q950" s="157" t="s">
        <v>6171</v>
      </c>
      <c r="R950" s="157" t="s">
        <v>144</v>
      </c>
      <c r="W950" s="118">
        <v>472500</v>
      </c>
      <c r="X950" s="162" t="s">
        <v>6179</v>
      </c>
    </row>
    <row r="951" spans="1:24">
      <c r="A951" s="83">
        <v>657</v>
      </c>
      <c r="B951" s="83">
        <v>251</v>
      </c>
      <c r="C951" t="s">
        <v>7836</v>
      </c>
      <c r="D951" s="159">
        <f t="shared" si="28"/>
        <v>50</v>
      </c>
      <c r="E951">
        <v>1</v>
      </c>
      <c r="F951">
        <v>10</v>
      </c>
      <c r="G951" s="162" t="s">
        <v>6195</v>
      </c>
      <c r="H951" s="162" t="s">
        <v>6195</v>
      </c>
      <c r="I951" s="53" t="str">
        <f t="shared" si="29"/>
        <v>1. 10</v>
      </c>
      <c r="J951" s="157" t="s">
        <v>142</v>
      </c>
      <c r="K951" s="157" t="s">
        <v>141</v>
      </c>
      <c r="L951" s="83" t="s">
        <v>6172</v>
      </c>
      <c r="M951" s="165" t="s">
        <v>162</v>
      </c>
      <c r="O951" s="157" t="s">
        <v>138</v>
      </c>
      <c r="P951" s="157" t="s">
        <v>143</v>
      </c>
      <c r="Q951" s="157" t="s">
        <v>6171</v>
      </c>
      <c r="R951" s="157" t="s">
        <v>144</v>
      </c>
      <c r="W951" s="118">
        <v>135000</v>
      </c>
      <c r="X951" s="162" t="s">
        <v>6195</v>
      </c>
    </row>
    <row r="952" spans="1:24">
      <c r="A952" s="83">
        <v>658</v>
      </c>
      <c r="B952" s="83">
        <v>96</v>
      </c>
      <c r="C952" t="s">
        <v>8022</v>
      </c>
      <c r="D952" s="159">
        <f t="shared" si="28"/>
        <v>91</v>
      </c>
      <c r="E952">
        <v>2</v>
      </c>
      <c r="F952">
        <v>11</v>
      </c>
      <c r="G952" s="162" t="s">
        <v>6268</v>
      </c>
      <c r="H952" s="162" t="s">
        <v>6268</v>
      </c>
      <c r="I952" s="53" t="str">
        <f t="shared" si="29"/>
        <v>2. 11</v>
      </c>
      <c r="J952" s="157" t="s">
        <v>142</v>
      </c>
      <c r="K952" s="157" t="s">
        <v>141</v>
      </c>
      <c r="L952" s="83" t="s">
        <v>6172</v>
      </c>
      <c r="M952" s="165" t="s">
        <v>162</v>
      </c>
      <c r="O952" s="157" t="s">
        <v>138</v>
      </c>
      <c r="P952" s="157" t="s">
        <v>143</v>
      </c>
      <c r="Q952" s="157" t="s">
        <v>6171</v>
      </c>
      <c r="R952" s="157" t="s">
        <v>144</v>
      </c>
      <c r="W952" s="118">
        <v>1228500</v>
      </c>
      <c r="X952" s="162" t="s">
        <v>6268</v>
      </c>
    </row>
    <row r="953" spans="1:24">
      <c r="A953" s="83">
        <v>658</v>
      </c>
      <c r="B953" s="83">
        <v>98</v>
      </c>
      <c r="C953" t="s">
        <v>6579</v>
      </c>
      <c r="D953" s="159">
        <f t="shared" si="28"/>
        <v>122</v>
      </c>
      <c r="E953">
        <v>3</v>
      </c>
      <c r="F953">
        <v>2</v>
      </c>
      <c r="G953" s="162" t="s">
        <v>6320</v>
      </c>
      <c r="H953" s="162" t="s">
        <v>6320</v>
      </c>
      <c r="I953" s="53" t="str">
        <f t="shared" si="29"/>
        <v>3. 2</v>
      </c>
      <c r="J953" s="157" t="s">
        <v>142</v>
      </c>
      <c r="K953" s="157" t="s">
        <v>141</v>
      </c>
      <c r="L953" s="83" t="s">
        <v>6172</v>
      </c>
      <c r="M953" s="165" t="s">
        <v>162</v>
      </c>
      <c r="O953" s="157" t="s">
        <v>138</v>
      </c>
      <c r="P953" s="157" t="s">
        <v>143</v>
      </c>
      <c r="Q953" s="157" t="s">
        <v>6171</v>
      </c>
      <c r="R953" s="157" t="s">
        <v>144</v>
      </c>
      <c r="W953" s="118">
        <v>1647000</v>
      </c>
      <c r="X953" s="162" t="s">
        <v>6320</v>
      </c>
    </row>
    <row r="954" spans="1:24">
      <c r="A954" s="83">
        <v>660</v>
      </c>
      <c r="B954" s="83">
        <v>471</v>
      </c>
      <c r="C954" t="s">
        <v>7837</v>
      </c>
      <c r="D954" s="159">
        <f t="shared" si="28"/>
        <v>240</v>
      </c>
      <c r="E954">
        <v>6</v>
      </c>
      <c r="F954">
        <v>0</v>
      </c>
      <c r="G954" s="162" t="s">
        <v>6290</v>
      </c>
      <c r="H954" s="162" t="s">
        <v>6290</v>
      </c>
      <c r="I954" s="53" t="str">
        <f t="shared" si="29"/>
        <v>6. 0</v>
      </c>
      <c r="J954" s="157" t="s">
        <v>142</v>
      </c>
      <c r="K954" s="157" t="s">
        <v>141</v>
      </c>
      <c r="L954" s="83" t="s">
        <v>6172</v>
      </c>
      <c r="M954" s="165" t="s">
        <v>162</v>
      </c>
      <c r="O954" s="157" t="s">
        <v>138</v>
      </c>
      <c r="P954" s="157" t="s">
        <v>143</v>
      </c>
      <c r="Q954" s="157" t="s">
        <v>6171</v>
      </c>
      <c r="R954" s="157" t="s">
        <v>144</v>
      </c>
      <c r="W954" s="118">
        <v>3240000</v>
      </c>
      <c r="X954" s="162" t="s">
        <v>6290</v>
      </c>
    </row>
    <row r="955" spans="1:24">
      <c r="A955" s="83">
        <v>662</v>
      </c>
      <c r="B955" s="83">
        <v>96</v>
      </c>
      <c r="C955" t="s">
        <v>8023</v>
      </c>
      <c r="D955" s="159">
        <f t="shared" si="28"/>
        <v>91</v>
      </c>
      <c r="E955">
        <v>2</v>
      </c>
      <c r="F955">
        <v>11</v>
      </c>
      <c r="G955" s="162" t="s">
        <v>6268</v>
      </c>
      <c r="H955" s="162" t="s">
        <v>6268</v>
      </c>
      <c r="I955" s="53" t="str">
        <f t="shared" si="29"/>
        <v>2. 11</v>
      </c>
      <c r="J955" s="157" t="s">
        <v>142</v>
      </c>
      <c r="K955" s="157" t="s">
        <v>141</v>
      </c>
      <c r="L955" s="83" t="s">
        <v>6172</v>
      </c>
      <c r="M955" s="165" t="s">
        <v>162</v>
      </c>
      <c r="O955" s="157" t="s">
        <v>138</v>
      </c>
      <c r="P955" s="157" t="s">
        <v>143</v>
      </c>
      <c r="Q955" s="157" t="s">
        <v>6171</v>
      </c>
      <c r="R955" s="157" t="s">
        <v>144</v>
      </c>
      <c r="W955" s="118">
        <v>607500</v>
      </c>
      <c r="X955" s="162" t="s">
        <v>6268</v>
      </c>
    </row>
    <row r="956" spans="1:24">
      <c r="A956" s="83">
        <v>662</v>
      </c>
      <c r="B956" s="83">
        <v>95</v>
      </c>
      <c r="C956" t="s">
        <v>8024</v>
      </c>
      <c r="D956" s="159">
        <f t="shared" si="28"/>
        <v>135</v>
      </c>
      <c r="E956">
        <v>3</v>
      </c>
      <c r="F956">
        <v>15</v>
      </c>
      <c r="G956" s="162" t="s">
        <v>6271</v>
      </c>
      <c r="H956" s="162" t="s">
        <v>6271</v>
      </c>
      <c r="I956" s="53" t="str">
        <f t="shared" si="29"/>
        <v>3. 15</v>
      </c>
      <c r="J956" s="157" t="s">
        <v>142</v>
      </c>
      <c r="K956" s="157" t="s">
        <v>141</v>
      </c>
      <c r="L956" s="83" t="s">
        <v>6172</v>
      </c>
      <c r="M956" s="165" t="s">
        <v>162</v>
      </c>
      <c r="O956" s="157" t="s">
        <v>138</v>
      </c>
      <c r="P956" s="157" t="s">
        <v>143</v>
      </c>
      <c r="Q956" s="157" t="s">
        <v>6171</v>
      </c>
      <c r="R956" s="157" t="s">
        <v>144</v>
      </c>
      <c r="W956" s="118">
        <v>1822500</v>
      </c>
      <c r="X956" s="162" t="s">
        <v>6271</v>
      </c>
    </row>
    <row r="957" spans="1:24">
      <c r="A957" s="83">
        <v>662</v>
      </c>
      <c r="B957" s="83">
        <v>95</v>
      </c>
      <c r="C957" t="s">
        <v>6579</v>
      </c>
      <c r="D957" s="159">
        <f t="shared" si="28"/>
        <v>40</v>
      </c>
      <c r="E957">
        <v>1</v>
      </c>
      <c r="F957">
        <v>0</v>
      </c>
      <c r="G957" s="162" t="s">
        <v>6242</v>
      </c>
      <c r="H957" s="162" t="s">
        <v>6242</v>
      </c>
      <c r="I957" s="53" t="str">
        <f t="shared" si="29"/>
        <v>1. 0</v>
      </c>
      <c r="J957" s="157" t="s">
        <v>142</v>
      </c>
      <c r="K957" s="157" t="s">
        <v>141</v>
      </c>
      <c r="L957" s="83" t="s">
        <v>6172</v>
      </c>
      <c r="M957" s="165" t="s">
        <v>162</v>
      </c>
      <c r="O957" s="157" t="s">
        <v>138</v>
      </c>
      <c r="P957" s="157" t="s">
        <v>143</v>
      </c>
      <c r="Q957" s="157" t="s">
        <v>6171</v>
      </c>
      <c r="R957" s="157" t="s">
        <v>144</v>
      </c>
      <c r="W957" s="118">
        <v>540000</v>
      </c>
      <c r="X957" s="162" t="s">
        <v>6242</v>
      </c>
    </row>
    <row r="958" spans="1:24">
      <c r="A958" s="83">
        <v>666</v>
      </c>
      <c r="B958" s="83">
        <v>95</v>
      </c>
      <c r="C958" t="s">
        <v>7859</v>
      </c>
      <c r="D958" s="159">
        <f t="shared" si="28"/>
        <v>123</v>
      </c>
      <c r="E958">
        <v>3</v>
      </c>
      <c r="F958">
        <v>3</v>
      </c>
      <c r="G958" s="162" t="s">
        <v>6328</v>
      </c>
      <c r="H958" s="162" t="s">
        <v>6328</v>
      </c>
      <c r="I958" s="53" t="str">
        <f t="shared" si="29"/>
        <v>3. 3</v>
      </c>
      <c r="J958" s="157" t="s">
        <v>142</v>
      </c>
      <c r="K958" s="157" t="s">
        <v>141</v>
      </c>
      <c r="L958" s="83" t="s">
        <v>6172</v>
      </c>
      <c r="M958" s="165" t="s">
        <v>162</v>
      </c>
      <c r="O958" s="157" t="s">
        <v>138</v>
      </c>
      <c r="P958" s="157" t="s">
        <v>143</v>
      </c>
      <c r="Q958" s="157" t="s">
        <v>6171</v>
      </c>
      <c r="R958" s="157" t="s">
        <v>144</v>
      </c>
      <c r="W958" s="118">
        <v>1660500</v>
      </c>
      <c r="X958" s="162" t="s">
        <v>6328</v>
      </c>
    </row>
    <row r="959" spans="1:24">
      <c r="A959" s="83">
        <v>666</v>
      </c>
      <c r="B959" s="83">
        <v>95</v>
      </c>
      <c r="C959" t="s">
        <v>6586</v>
      </c>
      <c r="D959" s="159">
        <f t="shared" si="28"/>
        <v>7</v>
      </c>
      <c r="E959">
        <v>0</v>
      </c>
      <c r="F959">
        <v>7</v>
      </c>
      <c r="G959" s="162" t="s">
        <v>6300</v>
      </c>
      <c r="H959" s="162" t="s">
        <v>6300</v>
      </c>
      <c r="I959" s="53" t="str">
        <f t="shared" si="29"/>
        <v>0. 7</v>
      </c>
      <c r="J959" s="157" t="s">
        <v>142</v>
      </c>
      <c r="K959" s="157" t="s">
        <v>141</v>
      </c>
      <c r="L959" s="83" t="s">
        <v>6172</v>
      </c>
      <c r="M959" s="165" t="s">
        <v>162</v>
      </c>
      <c r="O959" s="157" t="s">
        <v>138</v>
      </c>
      <c r="P959" s="157" t="s">
        <v>143</v>
      </c>
      <c r="Q959" s="157" t="s">
        <v>6171</v>
      </c>
      <c r="R959" s="157" t="s">
        <v>144</v>
      </c>
      <c r="W959" s="118">
        <v>94500</v>
      </c>
      <c r="X959" s="162" t="s">
        <v>6300</v>
      </c>
    </row>
    <row r="960" spans="1:24">
      <c r="A960" s="83">
        <v>667</v>
      </c>
      <c r="B960" s="83">
        <v>30</v>
      </c>
      <c r="C960" t="s">
        <v>7857</v>
      </c>
      <c r="D960" s="159">
        <f t="shared" si="28"/>
        <v>122</v>
      </c>
      <c r="E960">
        <v>3</v>
      </c>
      <c r="F960">
        <v>2</v>
      </c>
      <c r="G960" s="162" t="s">
        <v>6320</v>
      </c>
      <c r="H960" s="162" t="s">
        <v>6320</v>
      </c>
      <c r="I960" s="53" t="str">
        <f t="shared" si="29"/>
        <v>3. 2</v>
      </c>
      <c r="J960" s="157" t="s">
        <v>142</v>
      </c>
      <c r="K960" s="157" t="s">
        <v>141</v>
      </c>
      <c r="L960" s="83" t="s">
        <v>6172</v>
      </c>
      <c r="M960" s="165" t="s">
        <v>6538</v>
      </c>
      <c r="O960" s="157" t="s">
        <v>138</v>
      </c>
      <c r="P960" s="157" t="s">
        <v>143</v>
      </c>
      <c r="Q960" s="157" t="s">
        <v>6171</v>
      </c>
      <c r="R960" s="157" t="s">
        <v>144</v>
      </c>
      <c r="W960" s="118">
        <v>1647000</v>
      </c>
      <c r="X960" s="162" t="s">
        <v>6320</v>
      </c>
    </row>
    <row r="961" spans="1:24">
      <c r="A961" s="83">
        <v>668</v>
      </c>
      <c r="B961" s="83">
        <v>195</v>
      </c>
      <c r="C961" t="s">
        <v>6586</v>
      </c>
      <c r="D961" s="159">
        <f t="shared" si="28"/>
        <v>40</v>
      </c>
      <c r="E961">
        <v>1</v>
      </c>
      <c r="F961">
        <v>0</v>
      </c>
      <c r="G961" s="162" t="s">
        <v>6242</v>
      </c>
      <c r="H961" s="162" t="s">
        <v>6242</v>
      </c>
      <c r="I961" s="53" t="str">
        <f t="shared" si="29"/>
        <v>1. 0</v>
      </c>
      <c r="J961" s="157" t="s">
        <v>142</v>
      </c>
      <c r="K961" s="157" t="s">
        <v>141</v>
      </c>
      <c r="L961" s="83" t="s">
        <v>6172</v>
      </c>
      <c r="M961" s="165" t="s">
        <v>6093</v>
      </c>
      <c r="O961" s="157" t="s">
        <v>138</v>
      </c>
      <c r="P961" s="157" t="s">
        <v>143</v>
      </c>
      <c r="Q961" s="157" t="s">
        <v>6171</v>
      </c>
      <c r="R961" s="157" t="s">
        <v>144</v>
      </c>
      <c r="W961" s="118">
        <v>2268000</v>
      </c>
      <c r="X961" s="162" t="s">
        <v>6242</v>
      </c>
    </row>
    <row r="962" spans="1:24">
      <c r="A962" s="83">
        <v>668</v>
      </c>
      <c r="B962" s="83">
        <v>195</v>
      </c>
      <c r="C962" t="s">
        <v>6586</v>
      </c>
      <c r="D962" s="159">
        <f t="shared" si="28"/>
        <v>80</v>
      </c>
      <c r="E962">
        <v>2</v>
      </c>
      <c r="F962">
        <v>0</v>
      </c>
      <c r="G962" s="162" t="s">
        <v>6228</v>
      </c>
      <c r="H962" s="162" t="s">
        <v>6228</v>
      </c>
      <c r="I962" s="53" t="str">
        <f t="shared" si="29"/>
        <v>2. 0</v>
      </c>
      <c r="J962" s="157" t="s">
        <v>142</v>
      </c>
      <c r="K962" s="157" t="s">
        <v>141</v>
      </c>
      <c r="L962" s="83" t="s">
        <v>6172</v>
      </c>
      <c r="M962" s="165" t="s">
        <v>6093</v>
      </c>
      <c r="O962" s="157" t="s">
        <v>138</v>
      </c>
      <c r="P962" s="157" t="s">
        <v>143</v>
      </c>
      <c r="Q962" s="157" t="s">
        <v>6171</v>
      </c>
      <c r="R962" s="157" t="s">
        <v>144</v>
      </c>
      <c r="W962" s="118">
        <v>0</v>
      </c>
      <c r="X962" s="162" t="s">
        <v>6228</v>
      </c>
    </row>
    <row r="963" spans="1:24">
      <c r="A963" s="83">
        <v>668</v>
      </c>
      <c r="B963" s="83">
        <v>193</v>
      </c>
      <c r="C963" t="s">
        <v>7857</v>
      </c>
      <c r="D963" s="159">
        <f t="shared" ref="D963:D1026" si="30">E963*40+F963</f>
        <v>155</v>
      </c>
      <c r="E963">
        <v>3</v>
      </c>
      <c r="F963">
        <v>35</v>
      </c>
      <c r="G963" s="162" t="s">
        <v>6260</v>
      </c>
      <c r="H963" s="162" t="s">
        <v>6260</v>
      </c>
      <c r="I963" s="53" t="str">
        <f t="shared" ref="I963:I1026" si="31">H963</f>
        <v>3. 35</v>
      </c>
      <c r="J963" s="157" t="s">
        <v>142</v>
      </c>
      <c r="K963" s="157" t="s">
        <v>141</v>
      </c>
      <c r="L963" s="83" t="s">
        <v>6172</v>
      </c>
      <c r="M963" s="165" t="s">
        <v>6093</v>
      </c>
      <c r="O963" s="157" t="s">
        <v>138</v>
      </c>
      <c r="P963" s="157" t="s">
        <v>143</v>
      </c>
      <c r="Q963" s="157" t="s">
        <v>6171</v>
      </c>
      <c r="R963" s="157" t="s">
        <v>144</v>
      </c>
      <c r="W963" s="118">
        <v>0</v>
      </c>
      <c r="X963" s="162" t="s">
        <v>6260</v>
      </c>
    </row>
    <row r="964" spans="1:24">
      <c r="A964" s="83">
        <v>668</v>
      </c>
      <c r="B964" s="83">
        <v>188</v>
      </c>
      <c r="C964" t="s">
        <v>7890</v>
      </c>
      <c r="D964" s="159">
        <f t="shared" si="30"/>
        <v>73</v>
      </c>
      <c r="E964">
        <v>1</v>
      </c>
      <c r="F964">
        <v>33</v>
      </c>
      <c r="G964" s="162" t="s">
        <v>6415</v>
      </c>
      <c r="H964" s="162" t="s">
        <v>6415</v>
      </c>
      <c r="I964" s="53" t="str">
        <f t="shared" si="31"/>
        <v>1. 33</v>
      </c>
      <c r="J964" s="157" t="s">
        <v>142</v>
      </c>
      <c r="K964" s="157" t="s">
        <v>141</v>
      </c>
      <c r="L964" s="83" t="s">
        <v>6172</v>
      </c>
      <c r="M964" s="165" t="s">
        <v>6093</v>
      </c>
      <c r="O964" s="157" t="s">
        <v>138</v>
      </c>
      <c r="P964" s="157" t="s">
        <v>143</v>
      </c>
      <c r="Q964" s="157" t="s">
        <v>6171</v>
      </c>
      <c r="R964" s="157" t="s">
        <v>144</v>
      </c>
      <c r="W964" s="118">
        <v>0</v>
      </c>
      <c r="X964" s="162" t="s">
        <v>6415</v>
      </c>
    </row>
    <row r="965" spans="1:24">
      <c r="A965" s="83">
        <v>668</v>
      </c>
      <c r="B965" s="83">
        <v>188</v>
      </c>
      <c r="C965" t="s">
        <v>7890</v>
      </c>
      <c r="D965" s="159">
        <f t="shared" si="30"/>
        <v>153</v>
      </c>
      <c r="E965">
        <v>3</v>
      </c>
      <c r="F965">
        <v>33</v>
      </c>
      <c r="G965" s="162" t="s">
        <v>6261</v>
      </c>
      <c r="H965" s="162" t="s">
        <v>6261</v>
      </c>
      <c r="I965" s="53" t="str">
        <f t="shared" si="31"/>
        <v>3. 33</v>
      </c>
      <c r="J965" s="157" t="s">
        <v>142</v>
      </c>
      <c r="K965" s="157" t="s">
        <v>141</v>
      </c>
      <c r="L965" s="83" t="s">
        <v>6172</v>
      </c>
      <c r="M965" s="165" t="s">
        <v>6093</v>
      </c>
      <c r="O965" s="157" t="s">
        <v>138</v>
      </c>
      <c r="P965" s="157" t="s">
        <v>143</v>
      </c>
      <c r="Q965" s="157" t="s">
        <v>6171</v>
      </c>
      <c r="R965" s="157" t="s">
        <v>144</v>
      </c>
      <c r="W965" s="118">
        <v>0</v>
      </c>
      <c r="X965" s="162" t="s">
        <v>6261</v>
      </c>
    </row>
    <row r="966" spans="1:24">
      <c r="A966" s="83">
        <v>670</v>
      </c>
      <c r="B966" s="83">
        <v>182</v>
      </c>
      <c r="C966" t="s">
        <v>6586</v>
      </c>
      <c r="D966" s="159">
        <f t="shared" si="30"/>
        <v>209</v>
      </c>
      <c r="E966">
        <v>5</v>
      </c>
      <c r="F966">
        <v>9</v>
      </c>
      <c r="G966" s="162" t="s">
        <v>6399</v>
      </c>
      <c r="H966" s="162" t="s">
        <v>6399</v>
      </c>
      <c r="I966" s="53" t="str">
        <f t="shared" si="31"/>
        <v>5. 9</v>
      </c>
      <c r="J966" s="157" t="s">
        <v>142</v>
      </c>
      <c r="K966" s="157" t="s">
        <v>141</v>
      </c>
      <c r="L966" s="83" t="s">
        <v>6172</v>
      </c>
      <c r="M966" s="165" t="s">
        <v>162</v>
      </c>
      <c r="O966" s="157" t="s">
        <v>138</v>
      </c>
      <c r="P966" s="157" t="s">
        <v>143</v>
      </c>
      <c r="Q966" s="157" t="s">
        <v>6171</v>
      </c>
      <c r="R966" s="157" t="s">
        <v>144</v>
      </c>
      <c r="W966" s="118">
        <v>391500</v>
      </c>
      <c r="X966" s="162" t="s">
        <v>6399</v>
      </c>
    </row>
    <row r="967" spans="1:24">
      <c r="A967" s="83">
        <v>670</v>
      </c>
      <c r="B967" s="83">
        <v>182</v>
      </c>
      <c r="C967" t="s">
        <v>7843</v>
      </c>
      <c r="D967" s="159">
        <f t="shared" si="30"/>
        <v>116</v>
      </c>
      <c r="E967">
        <v>2</v>
      </c>
      <c r="F967">
        <v>36</v>
      </c>
      <c r="G967" s="162" t="s">
        <v>6173</v>
      </c>
      <c r="H967" s="162" t="s">
        <v>6173</v>
      </c>
      <c r="I967" s="53" t="str">
        <f t="shared" si="31"/>
        <v>2. 36</v>
      </c>
      <c r="J967" s="157" t="s">
        <v>142</v>
      </c>
      <c r="K967" s="157" t="s">
        <v>141</v>
      </c>
      <c r="L967" s="83" t="s">
        <v>6172</v>
      </c>
      <c r="M967" s="165" t="s">
        <v>162</v>
      </c>
      <c r="O967" s="157" t="s">
        <v>138</v>
      </c>
      <c r="P967" s="157" t="s">
        <v>143</v>
      </c>
      <c r="Q967" s="157" t="s">
        <v>6171</v>
      </c>
      <c r="R967" s="157" t="s">
        <v>144</v>
      </c>
      <c r="W967" s="118">
        <v>256500</v>
      </c>
      <c r="X967" s="162" t="s">
        <v>6173</v>
      </c>
    </row>
    <row r="968" spans="1:24">
      <c r="A968" s="83">
        <v>671</v>
      </c>
      <c r="B968" s="83">
        <v>98</v>
      </c>
      <c r="C968" t="s">
        <v>7857</v>
      </c>
      <c r="D968" s="159">
        <f t="shared" si="30"/>
        <v>140</v>
      </c>
      <c r="E968">
        <v>3</v>
      </c>
      <c r="F968">
        <v>20</v>
      </c>
      <c r="G968" s="162" t="s">
        <v>6251</v>
      </c>
      <c r="H968" s="162" t="s">
        <v>6251</v>
      </c>
      <c r="I968" s="53" t="str">
        <f t="shared" si="31"/>
        <v>3. 20</v>
      </c>
      <c r="J968" s="157" t="s">
        <v>142</v>
      </c>
      <c r="K968" s="157" t="s">
        <v>141</v>
      </c>
      <c r="L968" s="83" t="s">
        <v>6172</v>
      </c>
      <c r="M968" s="165" t="s">
        <v>162</v>
      </c>
      <c r="O968" s="157" t="s">
        <v>138</v>
      </c>
      <c r="P968" s="157" t="s">
        <v>143</v>
      </c>
      <c r="Q968" s="157" t="s">
        <v>6171</v>
      </c>
      <c r="R968" s="157" t="s">
        <v>144</v>
      </c>
      <c r="W968" s="118">
        <v>945000</v>
      </c>
      <c r="X968" s="162" t="s">
        <v>6251</v>
      </c>
    </row>
    <row r="969" spans="1:24">
      <c r="A969" s="83">
        <v>671</v>
      </c>
      <c r="B969" s="83">
        <v>97</v>
      </c>
      <c r="C969" t="s">
        <v>7886</v>
      </c>
      <c r="D969" s="159">
        <f t="shared" si="30"/>
        <v>192</v>
      </c>
      <c r="E969">
        <v>4</v>
      </c>
      <c r="F969">
        <v>32</v>
      </c>
      <c r="G969" s="162" t="s">
        <v>6252</v>
      </c>
      <c r="H969" s="162" t="s">
        <v>6252</v>
      </c>
      <c r="I969" s="53" t="str">
        <f t="shared" si="31"/>
        <v>4. 32</v>
      </c>
      <c r="J969" s="157" t="s">
        <v>142</v>
      </c>
      <c r="K969" s="157" t="s">
        <v>141</v>
      </c>
      <c r="L969" s="83" t="s">
        <v>6172</v>
      </c>
      <c r="M969" s="165" t="s">
        <v>162</v>
      </c>
      <c r="O969" s="157" t="s">
        <v>138</v>
      </c>
      <c r="P969" s="157" t="s">
        <v>143</v>
      </c>
      <c r="Q969" s="157" t="s">
        <v>6171</v>
      </c>
      <c r="R969" s="157" t="s">
        <v>144</v>
      </c>
      <c r="W969" s="118">
        <v>1296000</v>
      </c>
      <c r="X969" s="162" t="s">
        <v>6252</v>
      </c>
    </row>
    <row r="970" spans="1:24">
      <c r="A970" s="83">
        <v>673</v>
      </c>
      <c r="B970" s="83">
        <v>82</v>
      </c>
      <c r="C970" t="s">
        <v>7857</v>
      </c>
      <c r="D970" s="159">
        <f t="shared" si="30"/>
        <v>231</v>
      </c>
      <c r="E970">
        <v>5</v>
      </c>
      <c r="F970">
        <v>31</v>
      </c>
      <c r="G970" s="162" t="s">
        <v>6445</v>
      </c>
      <c r="H970" s="162" t="s">
        <v>6445</v>
      </c>
      <c r="I970" s="53" t="str">
        <f t="shared" si="31"/>
        <v>5. 31</v>
      </c>
      <c r="J970" s="157" t="s">
        <v>142</v>
      </c>
      <c r="K970" s="157" t="s">
        <v>141</v>
      </c>
      <c r="L970" s="83" t="s">
        <v>6172</v>
      </c>
      <c r="M970" s="165" t="s">
        <v>162</v>
      </c>
      <c r="O970" s="157" t="s">
        <v>138</v>
      </c>
      <c r="P970" s="157" t="s">
        <v>143</v>
      </c>
      <c r="Q970" s="157" t="s">
        <v>6171</v>
      </c>
      <c r="R970" s="157" t="s">
        <v>144</v>
      </c>
      <c r="W970" s="118">
        <v>1039500</v>
      </c>
      <c r="X970" s="162" t="s">
        <v>6445</v>
      </c>
    </row>
    <row r="971" spans="1:24">
      <c r="A971" s="83">
        <v>673</v>
      </c>
      <c r="B971" s="83">
        <v>230</v>
      </c>
      <c r="C971" t="s">
        <v>7836</v>
      </c>
      <c r="D971" s="159">
        <f t="shared" si="30"/>
        <v>72</v>
      </c>
      <c r="E971">
        <v>1</v>
      </c>
      <c r="F971">
        <v>32</v>
      </c>
      <c r="G971" s="162" t="s">
        <v>6325</v>
      </c>
      <c r="H971" s="162" t="s">
        <v>6325</v>
      </c>
      <c r="I971" s="53" t="str">
        <f t="shared" si="31"/>
        <v>1. 32</v>
      </c>
      <c r="J971" s="157" t="s">
        <v>142</v>
      </c>
      <c r="K971" s="157" t="s">
        <v>141</v>
      </c>
      <c r="L971" s="83" t="s">
        <v>6172</v>
      </c>
      <c r="M971" s="165" t="s">
        <v>162</v>
      </c>
      <c r="O971" s="157" t="s">
        <v>138</v>
      </c>
      <c r="P971" s="157" t="s">
        <v>143</v>
      </c>
      <c r="Q971" s="157" t="s">
        <v>6171</v>
      </c>
      <c r="R971" s="157" t="s">
        <v>144</v>
      </c>
      <c r="W971" s="118">
        <v>486000</v>
      </c>
      <c r="X971" s="162" t="s">
        <v>6325</v>
      </c>
    </row>
    <row r="972" spans="1:24">
      <c r="A972" s="83">
        <v>673</v>
      </c>
      <c r="B972" s="83">
        <v>269</v>
      </c>
      <c r="C972" t="s">
        <v>8025</v>
      </c>
      <c r="D972" s="159">
        <f t="shared" si="30"/>
        <v>39</v>
      </c>
      <c r="E972">
        <v>0</v>
      </c>
      <c r="F972">
        <v>39</v>
      </c>
      <c r="G972" s="162" t="s">
        <v>6230</v>
      </c>
      <c r="H972" s="162" t="s">
        <v>6230</v>
      </c>
      <c r="I972" s="53" t="str">
        <f t="shared" si="31"/>
        <v>0. 39</v>
      </c>
      <c r="J972" s="157" t="s">
        <v>142</v>
      </c>
      <c r="K972" s="157" t="s">
        <v>141</v>
      </c>
      <c r="L972" s="83" t="s">
        <v>6172</v>
      </c>
      <c r="M972" s="165" t="s">
        <v>162</v>
      </c>
      <c r="O972" s="157" t="s">
        <v>138</v>
      </c>
      <c r="P972" s="157" t="s">
        <v>143</v>
      </c>
      <c r="Q972" s="157" t="s">
        <v>6171</v>
      </c>
      <c r="R972" s="157" t="s">
        <v>144</v>
      </c>
      <c r="W972" s="118">
        <v>256500</v>
      </c>
      <c r="X972" s="162" t="s">
        <v>6230</v>
      </c>
    </row>
    <row r="973" spans="1:24">
      <c r="A973" s="83">
        <v>673</v>
      </c>
      <c r="B973" s="83">
        <v>81</v>
      </c>
      <c r="C973" t="s">
        <v>7862</v>
      </c>
      <c r="D973" s="159">
        <f t="shared" si="30"/>
        <v>3</v>
      </c>
      <c r="E973">
        <v>0</v>
      </c>
      <c r="F973">
        <v>3</v>
      </c>
      <c r="G973" s="162" t="s">
        <v>6204</v>
      </c>
      <c r="H973" s="162" t="s">
        <v>6204</v>
      </c>
      <c r="I973" s="53" t="str">
        <f t="shared" si="31"/>
        <v>0. 3</v>
      </c>
      <c r="J973" s="157" t="s">
        <v>142</v>
      </c>
      <c r="K973" s="157" t="s">
        <v>141</v>
      </c>
      <c r="L973" s="83" t="s">
        <v>6172</v>
      </c>
      <c r="M973" s="165" t="s">
        <v>162</v>
      </c>
      <c r="O973" s="157" t="s">
        <v>138</v>
      </c>
      <c r="P973" s="157" t="s">
        <v>143</v>
      </c>
      <c r="Q973" s="157" t="s">
        <v>6171</v>
      </c>
      <c r="R973" s="157" t="s">
        <v>144</v>
      </c>
      <c r="W973" s="118">
        <v>13500</v>
      </c>
      <c r="X973" s="162" t="s">
        <v>6204</v>
      </c>
    </row>
    <row r="974" spans="1:24">
      <c r="A974" s="83">
        <v>675</v>
      </c>
      <c r="B974" s="83">
        <v>367</v>
      </c>
      <c r="C974" t="s">
        <v>6586</v>
      </c>
      <c r="D974" s="159">
        <f t="shared" si="30"/>
        <v>10</v>
      </c>
      <c r="E974">
        <v>0</v>
      </c>
      <c r="F974">
        <v>10</v>
      </c>
      <c r="G974" s="162" t="s">
        <v>6347</v>
      </c>
      <c r="H974" s="162" t="s">
        <v>6347</v>
      </c>
      <c r="I974" s="53" t="str">
        <f t="shared" si="31"/>
        <v>0. 10</v>
      </c>
      <c r="J974" s="157" t="s">
        <v>142</v>
      </c>
      <c r="K974" s="157" t="s">
        <v>141</v>
      </c>
      <c r="L974" s="83" t="s">
        <v>6172</v>
      </c>
      <c r="M974" s="165" t="s">
        <v>162</v>
      </c>
      <c r="O974" s="157" t="s">
        <v>138</v>
      </c>
      <c r="P974" s="157" t="s">
        <v>143</v>
      </c>
      <c r="Q974" s="157" t="s">
        <v>6171</v>
      </c>
      <c r="R974" s="157" t="s">
        <v>144</v>
      </c>
      <c r="W974" s="118">
        <v>135000</v>
      </c>
      <c r="X974" s="162" t="s">
        <v>6347</v>
      </c>
    </row>
    <row r="975" spans="1:24">
      <c r="A975" s="83">
        <v>675</v>
      </c>
      <c r="B975" s="83">
        <v>367</v>
      </c>
      <c r="C975" t="s">
        <v>6586</v>
      </c>
      <c r="D975" s="159">
        <f t="shared" si="30"/>
        <v>45</v>
      </c>
      <c r="E975">
        <v>1</v>
      </c>
      <c r="F975">
        <v>5</v>
      </c>
      <c r="G975" s="162" t="s">
        <v>6256</v>
      </c>
      <c r="H975" s="162" t="s">
        <v>6256</v>
      </c>
      <c r="I975" s="53" t="str">
        <f t="shared" si="31"/>
        <v>1. 5</v>
      </c>
      <c r="J975" s="157" t="s">
        <v>142</v>
      </c>
      <c r="K975" s="157" t="s">
        <v>141</v>
      </c>
      <c r="L975" s="83" t="s">
        <v>6172</v>
      </c>
      <c r="M975" s="165" t="s">
        <v>162</v>
      </c>
      <c r="O975" s="157" t="s">
        <v>138</v>
      </c>
      <c r="P975" s="157" t="s">
        <v>143</v>
      </c>
      <c r="Q975" s="157" t="s">
        <v>6171</v>
      </c>
      <c r="R975" s="157" t="s">
        <v>144</v>
      </c>
      <c r="W975" s="118">
        <v>607500</v>
      </c>
      <c r="X975" s="162" t="s">
        <v>6256</v>
      </c>
    </row>
    <row r="976" spans="1:24">
      <c r="A976" s="83">
        <v>675</v>
      </c>
      <c r="B976" s="83">
        <v>367</v>
      </c>
      <c r="C976" t="s">
        <v>6586</v>
      </c>
      <c r="D976" s="159">
        <f t="shared" si="30"/>
        <v>98</v>
      </c>
      <c r="E976">
        <v>2</v>
      </c>
      <c r="F976">
        <v>18</v>
      </c>
      <c r="G976" s="162" t="s">
        <v>6201</v>
      </c>
      <c r="H976" s="162" t="s">
        <v>6201</v>
      </c>
      <c r="I976" s="53" t="str">
        <f t="shared" si="31"/>
        <v>2. 18</v>
      </c>
      <c r="J976" s="157" t="s">
        <v>142</v>
      </c>
      <c r="K976" s="157" t="s">
        <v>141</v>
      </c>
      <c r="L976" s="83" t="s">
        <v>6172</v>
      </c>
      <c r="M976" s="165" t="s">
        <v>162</v>
      </c>
      <c r="O976" s="157" t="s">
        <v>138</v>
      </c>
      <c r="P976" s="157" t="s">
        <v>143</v>
      </c>
      <c r="Q976" s="157" t="s">
        <v>6171</v>
      </c>
      <c r="R976" s="157" t="s">
        <v>144</v>
      </c>
      <c r="W976" s="118">
        <v>1323000</v>
      </c>
      <c r="X976" s="162" t="s">
        <v>6201</v>
      </c>
    </row>
    <row r="977" spans="1:24">
      <c r="A977" s="83">
        <v>675</v>
      </c>
      <c r="B977" s="83">
        <v>367</v>
      </c>
      <c r="C977" t="s">
        <v>6586</v>
      </c>
      <c r="D977" s="159">
        <f t="shared" si="30"/>
        <v>51</v>
      </c>
      <c r="E977">
        <v>1</v>
      </c>
      <c r="F977">
        <v>11</v>
      </c>
      <c r="G977" s="162" t="s">
        <v>6295</v>
      </c>
      <c r="H977" s="162" t="s">
        <v>6295</v>
      </c>
      <c r="I977" s="53" t="str">
        <f t="shared" si="31"/>
        <v>1. 11</v>
      </c>
      <c r="J977" s="157" t="s">
        <v>142</v>
      </c>
      <c r="K977" s="157" t="s">
        <v>141</v>
      </c>
      <c r="L977" s="83" t="s">
        <v>6172</v>
      </c>
      <c r="M977" s="165" t="s">
        <v>162</v>
      </c>
      <c r="O977" s="157" t="s">
        <v>138</v>
      </c>
      <c r="P977" s="157" t="s">
        <v>143</v>
      </c>
      <c r="Q977" s="157" t="s">
        <v>6171</v>
      </c>
      <c r="R977" s="157" t="s">
        <v>144</v>
      </c>
      <c r="W977" s="118">
        <v>688500</v>
      </c>
      <c r="X977" s="162" t="s">
        <v>6295</v>
      </c>
    </row>
    <row r="978" spans="1:24">
      <c r="A978" s="83">
        <v>676</v>
      </c>
      <c r="B978" s="83">
        <v>114</v>
      </c>
      <c r="C978" t="s">
        <v>7935</v>
      </c>
      <c r="D978" s="159">
        <f t="shared" si="30"/>
        <v>330</v>
      </c>
      <c r="E978">
        <v>8</v>
      </c>
      <c r="F978">
        <v>10</v>
      </c>
      <c r="G978" s="162" t="s">
        <v>6447</v>
      </c>
      <c r="H978" s="162" t="s">
        <v>6447</v>
      </c>
      <c r="I978" s="53" t="str">
        <f t="shared" si="31"/>
        <v>8. 10</v>
      </c>
      <c r="J978" s="157" t="s">
        <v>142</v>
      </c>
      <c r="K978" s="157" t="s">
        <v>141</v>
      </c>
      <c r="L978" s="83" t="s">
        <v>6172</v>
      </c>
      <c r="M978" s="165" t="s">
        <v>162</v>
      </c>
      <c r="O978" s="157" t="s">
        <v>138</v>
      </c>
      <c r="P978" s="157" t="s">
        <v>143</v>
      </c>
      <c r="Q978" s="157" t="s">
        <v>6171</v>
      </c>
      <c r="R978" s="157" t="s">
        <v>144</v>
      </c>
      <c r="W978" s="118">
        <v>2227500</v>
      </c>
      <c r="X978" s="162" t="s">
        <v>6447</v>
      </c>
    </row>
    <row r="979" spans="1:24">
      <c r="A979" s="83">
        <v>676</v>
      </c>
      <c r="B979" s="83">
        <v>115</v>
      </c>
      <c r="C979" t="s">
        <v>8026</v>
      </c>
      <c r="D979" s="159">
        <f t="shared" si="30"/>
        <v>38</v>
      </c>
      <c r="E979">
        <v>0</v>
      </c>
      <c r="F979">
        <v>38</v>
      </c>
      <c r="G979" s="162" t="s">
        <v>6394</v>
      </c>
      <c r="H979" s="162" t="s">
        <v>6394</v>
      </c>
      <c r="I979" s="53" t="str">
        <f t="shared" si="31"/>
        <v>0. 38</v>
      </c>
      <c r="J979" s="157" t="s">
        <v>142</v>
      </c>
      <c r="K979" s="157" t="s">
        <v>141</v>
      </c>
      <c r="L979" s="83" t="s">
        <v>6172</v>
      </c>
      <c r="M979" s="165" t="s">
        <v>162</v>
      </c>
      <c r="O979" s="157" t="s">
        <v>138</v>
      </c>
      <c r="P979" s="157" t="s">
        <v>143</v>
      </c>
      <c r="Q979" s="157" t="s">
        <v>6171</v>
      </c>
      <c r="R979" s="157" t="s">
        <v>144</v>
      </c>
      <c r="W979" s="118">
        <v>256500</v>
      </c>
      <c r="X979" s="162" t="s">
        <v>6394</v>
      </c>
    </row>
    <row r="980" spans="1:24">
      <c r="A980" s="83">
        <v>678</v>
      </c>
      <c r="B980" s="83">
        <v>95</v>
      </c>
      <c r="C980" t="s">
        <v>6586</v>
      </c>
      <c r="D980" s="159">
        <f t="shared" si="30"/>
        <v>540</v>
      </c>
      <c r="E980">
        <v>13</v>
      </c>
      <c r="F980">
        <v>20</v>
      </c>
      <c r="G980" s="162" t="s">
        <v>6448</v>
      </c>
      <c r="H980" s="162" t="s">
        <v>6448</v>
      </c>
      <c r="I980" s="53" t="str">
        <f t="shared" si="31"/>
        <v>13. 20</v>
      </c>
      <c r="J980" s="157" t="s">
        <v>142</v>
      </c>
      <c r="K980" s="157" t="s">
        <v>141</v>
      </c>
      <c r="L980" s="83" t="s">
        <v>6172</v>
      </c>
      <c r="M980" s="165" t="s">
        <v>162</v>
      </c>
      <c r="O980" s="157" t="s">
        <v>138</v>
      </c>
      <c r="P980" s="157" t="s">
        <v>143</v>
      </c>
      <c r="Q980" s="157" t="s">
        <v>6171</v>
      </c>
      <c r="R980" s="157" t="s">
        <v>144</v>
      </c>
      <c r="W980" s="118">
        <v>1458000</v>
      </c>
      <c r="X980" s="162" t="s">
        <v>6448</v>
      </c>
    </row>
    <row r="981" spans="1:24">
      <c r="A981" s="83">
        <v>684</v>
      </c>
      <c r="B981" s="83">
        <v>43</v>
      </c>
      <c r="C981" t="s">
        <v>7850</v>
      </c>
      <c r="D981" s="159">
        <f t="shared" si="30"/>
        <v>212</v>
      </c>
      <c r="E981">
        <v>5</v>
      </c>
      <c r="F981">
        <v>12</v>
      </c>
      <c r="G981" s="162" t="s">
        <v>6449</v>
      </c>
      <c r="H981" s="162" t="s">
        <v>6449</v>
      </c>
      <c r="I981" s="53" t="str">
        <f t="shared" si="31"/>
        <v>5. 12</v>
      </c>
      <c r="J981" s="157" t="s">
        <v>142</v>
      </c>
      <c r="K981" s="157" t="s">
        <v>141</v>
      </c>
      <c r="L981" s="83" t="s">
        <v>6172</v>
      </c>
      <c r="M981" s="165" t="s">
        <v>6539</v>
      </c>
      <c r="O981" s="157" t="s">
        <v>138</v>
      </c>
      <c r="P981" s="157" t="s">
        <v>143</v>
      </c>
      <c r="Q981" s="157" t="s">
        <v>6171</v>
      </c>
      <c r="R981" s="157" t="s">
        <v>144</v>
      </c>
      <c r="W981" s="118">
        <v>2862000</v>
      </c>
      <c r="X981" s="162" t="s">
        <v>6449</v>
      </c>
    </row>
    <row r="982" spans="1:24">
      <c r="A982" s="83">
        <v>684</v>
      </c>
      <c r="B982" s="83">
        <v>291</v>
      </c>
      <c r="C982" t="s">
        <v>7836</v>
      </c>
      <c r="D982" s="159">
        <f t="shared" si="30"/>
        <v>24</v>
      </c>
      <c r="E982">
        <v>0</v>
      </c>
      <c r="F982">
        <v>24</v>
      </c>
      <c r="G982" s="162" t="s">
        <v>6236</v>
      </c>
      <c r="H982" s="162" t="s">
        <v>6236</v>
      </c>
      <c r="I982" s="53" t="str">
        <f t="shared" si="31"/>
        <v>0. 24</v>
      </c>
      <c r="J982" s="157" t="s">
        <v>142</v>
      </c>
      <c r="K982" s="157" t="s">
        <v>141</v>
      </c>
      <c r="L982" s="83" t="s">
        <v>6172</v>
      </c>
      <c r="M982" s="165" t="s">
        <v>6539</v>
      </c>
      <c r="O982" s="157" t="s">
        <v>138</v>
      </c>
      <c r="P982" s="157" t="s">
        <v>143</v>
      </c>
      <c r="Q982" s="157" t="s">
        <v>6171</v>
      </c>
      <c r="R982" s="157" t="s">
        <v>144</v>
      </c>
      <c r="W982" s="118">
        <v>0</v>
      </c>
      <c r="X982" s="162" t="s">
        <v>6236</v>
      </c>
    </row>
    <row r="983" spans="1:24">
      <c r="A983" s="83">
        <v>686</v>
      </c>
      <c r="B983" s="83">
        <v>288</v>
      </c>
      <c r="C983" t="s">
        <v>7836</v>
      </c>
      <c r="D983" s="159">
        <f t="shared" si="30"/>
        <v>562</v>
      </c>
      <c r="E983">
        <v>14</v>
      </c>
      <c r="F983">
        <v>2</v>
      </c>
      <c r="G983" s="162" t="s">
        <v>6450</v>
      </c>
      <c r="H983" s="162" t="s">
        <v>6450</v>
      </c>
      <c r="I983" s="53" t="str">
        <f t="shared" si="31"/>
        <v>14. 2</v>
      </c>
      <c r="J983" s="157" t="s">
        <v>142</v>
      </c>
      <c r="K983" s="157" t="s">
        <v>141</v>
      </c>
      <c r="L983" s="83" t="s">
        <v>6172</v>
      </c>
      <c r="M983" s="165" t="s">
        <v>162</v>
      </c>
      <c r="O983" s="157" t="s">
        <v>138</v>
      </c>
      <c r="P983" s="157" t="s">
        <v>143</v>
      </c>
      <c r="Q983" s="157" t="s">
        <v>6171</v>
      </c>
      <c r="R983" s="157" t="s">
        <v>144</v>
      </c>
      <c r="W983" s="118">
        <v>2524500</v>
      </c>
      <c r="X983" s="162" t="s">
        <v>6450</v>
      </c>
    </row>
    <row r="984" spans="1:24">
      <c r="A984" s="83">
        <v>686</v>
      </c>
      <c r="B984" s="83">
        <v>289</v>
      </c>
      <c r="C984" t="s">
        <v>7836</v>
      </c>
      <c r="D984" s="159">
        <f t="shared" si="30"/>
        <v>291</v>
      </c>
      <c r="E984">
        <v>7</v>
      </c>
      <c r="F984">
        <v>11</v>
      </c>
      <c r="G984" s="162" t="s">
        <v>6344</v>
      </c>
      <c r="H984" s="162" t="s">
        <v>6344</v>
      </c>
      <c r="I984" s="53" t="str">
        <f t="shared" si="31"/>
        <v>7. 11</v>
      </c>
      <c r="J984" s="157" t="s">
        <v>142</v>
      </c>
      <c r="K984" s="157" t="s">
        <v>141</v>
      </c>
      <c r="L984" s="83" t="s">
        <v>6172</v>
      </c>
      <c r="M984" s="165" t="s">
        <v>162</v>
      </c>
      <c r="O984" s="157" t="s">
        <v>138</v>
      </c>
      <c r="P984" s="157" t="s">
        <v>143</v>
      </c>
      <c r="Q984" s="157" t="s">
        <v>6171</v>
      </c>
      <c r="R984" s="157" t="s">
        <v>144</v>
      </c>
      <c r="W984" s="118">
        <v>1309500</v>
      </c>
      <c r="X984" s="162" t="s">
        <v>6344</v>
      </c>
    </row>
    <row r="985" spans="1:24">
      <c r="A985" s="83">
        <v>686</v>
      </c>
      <c r="B985" s="83">
        <v>289</v>
      </c>
      <c r="C985" t="s">
        <v>7930</v>
      </c>
      <c r="D985" s="159">
        <f t="shared" si="30"/>
        <v>132</v>
      </c>
      <c r="E985">
        <v>3</v>
      </c>
      <c r="F985">
        <v>12</v>
      </c>
      <c r="G985" s="162" t="s">
        <v>6279</v>
      </c>
      <c r="H985" s="162" t="s">
        <v>6279</v>
      </c>
      <c r="I985" s="53" t="str">
        <f t="shared" si="31"/>
        <v>3. 12</v>
      </c>
      <c r="J985" s="157" t="s">
        <v>142</v>
      </c>
      <c r="K985" s="157" t="s">
        <v>141</v>
      </c>
      <c r="L985" s="83" t="s">
        <v>6172</v>
      </c>
      <c r="M985" s="165" t="s">
        <v>162</v>
      </c>
      <c r="O985" s="157" t="s">
        <v>138</v>
      </c>
      <c r="P985" s="157" t="s">
        <v>143</v>
      </c>
      <c r="Q985" s="157" t="s">
        <v>6171</v>
      </c>
      <c r="R985" s="157" t="s">
        <v>144</v>
      </c>
      <c r="W985" s="118">
        <v>594000</v>
      </c>
      <c r="X985" s="162" t="s">
        <v>6279</v>
      </c>
    </row>
    <row r="986" spans="1:24">
      <c r="A986" s="83">
        <v>686</v>
      </c>
      <c r="B986" s="83">
        <v>288</v>
      </c>
      <c r="C986" t="s">
        <v>7857</v>
      </c>
      <c r="D986" s="159">
        <f t="shared" si="30"/>
        <v>562</v>
      </c>
      <c r="E986">
        <v>14</v>
      </c>
      <c r="F986">
        <v>2</v>
      </c>
      <c r="G986" s="162" t="s">
        <v>6450</v>
      </c>
      <c r="H986" s="162" t="s">
        <v>6450</v>
      </c>
      <c r="I986" s="53" t="str">
        <f t="shared" si="31"/>
        <v>14. 2</v>
      </c>
      <c r="J986" s="157" t="s">
        <v>142</v>
      </c>
      <c r="K986" s="157" t="s">
        <v>141</v>
      </c>
      <c r="L986" s="83" t="s">
        <v>6172</v>
      </c>
      <c r="M986" s="165" t="s">
        <v>162</v>
      </c>
      <c r="O986" s="157" t="s">
        <v>138</v>
      </c>
      <c r="P986" s="157" t="s">
        <v>143</v>
      </c>
      <c r="Q986" s="157" t="s">
        <v>6171</v>
      </c>
      <c r="R986" s="157" t="s">
        <v>144</v>
      </c>
      <c r="W986" s="118">
        <v>2524500</v>
      </c>
      <c r="X986" s="162" t="s">
        <v>6450</v>
      </c>
    </row>
    <row r="987" spans="1:24">
      <c r="A987" s="83">
        <v>687</v>
      </c>
      <c r="B987" s="83">
        <v>288</v>
      </c>
      <c r="C987" t="s">
        <v>7836</v>
      </c>
      <c r="D987" s="159">
        <f t="shared" si="30"/>
        <v>562</v>
      </c>
      <c r="E987">
        <v>14</v>
      </c>
      <c r="F987">
        <v>2</v>
      </c>
      <c r="G987" s="162" t="s">
        <v>6450</v>
      </c>
      <c r="H987" s="162" t="s">
        <v>6450</v>
      </c>
      <c r="I987" s="53" t="str">
        <f t="shared" si="31"/>
        <v>14. 2</v>
      </c>
      <c r="J987" s="157" t="s">
        <v>142</v>
      </c>
      <c r="K987" s="157" t="s">
        <v>141</v>
      </c>
      <c r="L987" s="83" t="s">
        <v>6172</v>
      </c>
      <c r="M987" s="165" t="s">
        <v>162</v>
      </c>
      <c r="O987" s="157" t="s">
        <v>138</v>
      </c>
      <c r="P987" s="157" t="s">
        <v>143</v>
      </c>
      <c r="Q987" s="157" t="s">
        <v>6171</v>
      </c>
      <c r="R987" s="157" t="s">
        <v>144</v>
      </c>
      <c r="W987" s="118">
        <v>2524500</v>
      </c>
      <c r="X987" s="162" t="s">
        <v>6450</v>
      </c>
    </row>
    <row r="988" spans="1:24">
      <c r="A988" s="83">
        <v>687</v>
      </c>
      <c r="B988" s="83">
        <v>289</v>
      </c>
      <c r="C988" t="s">
        <v>7836</v>
      </c>
      <c r="D988" s="159">
        <f t="shared" si="30"/>
        <v>291</v>
      </c>
      <c r="E988">
        <v>7</v>
      </c>
      <c r="F988">
        <v>11</v>
      </c>
      <c r="G988" s="162" t="s">
        <v>6344</v>
      </c>
      <c r="H988" s="162" t="s">
        <v>6344</v>
      </c>
      <c r="I988" s="53" t="str">
        <f t="shared" si="31"/>
        <v>7. 11</v>
      </c>
      <c r="J988" s="157" t="s">
        <v>142</v>
      </c>
      <c r="K988" s="157" t="s">
        <v>141</v>
      </c>
      <c r="L988" s="83" t="s">
        <v>6172</v>
      </c>
      <c r="M988" s="165" t="s">
        <v>162</v>
      </c>
      <c r="O988" s="157" t="s">
        <v>138</v>
      </c>
      <c r="P988" s="157" t="s">
        <v>143</v>
      </c>
      <c r="Q988" s="157" t="s">
        <v>6171</v>
      </c>
      <c r="R988" s="157" t="s">
        <v>144</v>
      </c>
      <c r="W988" s="118">
        <v>1309500</v>
      </c>
      <c r="X988" s="162" t="s">
        <v>6344</v>
      </c>
    </row>
    <row r="989" spans="1:24">
      <c r="A989" s="83">
        <v>687</v>
      </c>
      <c r="B989" s="83">
        <v>289</v>
      </c>
      <c r="C989" t="s">
        <v>7930</v>
      </c>
      <c r="D989" s="159">
        <f t="shared" si="30"/>
        <v>132</v>
      </c>
      <c r="E989">
        <v>3</v>
      </c>
      <c r="F989">
        <v>12</v>
      </c>
      <c r="G989" s="162" t="s">
        <v>6279</v>
      </c>
      <c r="H989" s="162" t="s">
        <v>6279</v>
      </c>
      <c r="I989" s="53" t="str">
        <f t="shared" si="31"/>
        <v>3. 12</v>
      </c>
      <c r="J989" s="157" t="s">
        <v>142</v>
      </c>
      <c r="K989" s="157" t="s">
        <v>141</v>
      </c>
      <c r="L989" s="83" t="s">
        <v>6172</v>
      </c>
      <c r="M989" s="165" t="s">
        <v>162</v>
      </c>
      <c r="O989" s="157" t="s">
        <v>138</v>
      </c>
      <c r="P989" s="157" t="s">
        <v>143</v>
      </c>
      <c r="Q989" s="157" t="s">
        <v>6171</v>
      </c>
      <c r="R989" s="157" t="s">
        <v>144</v>
      </c>
      <c r="W989" s="118">
        <v>594000</v>
      </c>
      <c r="X989" s="162" t="s">
        <v>6279</v>
      </c>
    </row>
    <row r="990" spans="1:24">
      <c r="A990" s="83">
        <v>687</v>
      </c>
      <c r="B990" s="83">
        <v>288</v>
      </c>
      <c r="C990" t="s">
        <v>7857</v>
      </c>
      <c r="D990" s="159">
        <f t="shared" si="30"/>
        <v>562</v>
      </c>
      <c r="E990">
        <v>14</v>
      </c>
      <c r="F990">
        <v>2</v>
      </c>
      <c r="G990" s="162" t="s">
        <v>6450</v>
      </c>
      <c r="H990" s="162" t="s">
        <v>6450</v>
      </c>
      <c r="I990" s="53" t="str">
        <f t="shared" si="31"/>
        <v>14. 2</v>
      </c>
      <c r="J990" s="157" t="s">
        <v>142</v>
      </c>
      <c r="K990" s="157" t="s">
        <v>141</v>
      </c>
      <c r="L990" s="83" t="s">
        <v>6172</v>
      </c>
      <c r="M990" s="165" t="s">
        <v>162</v>
      </c>
      <c r="O990" s="157" t="s">
        <v>138</v>
      </c>
      <c r="P990" s="157" t="s">
        <v>143</v>
      </c>
      <c r="Q990" s="157" t="s">
        <v>6171</v>
      </c>
      <c r="R990" s="157" t="s">
        <v>144</v>
      </c>
      <c r="W990" s="118">
        <v>2524500</v>
      </c>
      <c r="X990" s="162" t="s">
        <v>6450</v>
      </c>
    </row>
    <row r="991" spans="1:24">
      <c r="A991" s="83">
        <v>695</v>
      </c>
      <c r="B991" s="83">
        <v>260</v>
      </c>
      <c r="C991" t="s">
        <v>7948</v>
      </c>
      <c r="D991" s="159">
        <f t="shared" si="30"/>
        <v>43</v>
      </c>
      <c r="E991">
        <v>1</v>
      </c>
      <c r="F991">
        <v>3</v>
      </c>
      <c r="G991" s="162" t="s">
        <v>6280</v>
      </c>
      <c r="H991" s="162" t="s">
        <v>6280</v>
      </c>
      <c r="I991" s="53" t="str">
        <f t="shared" si="31"/>
        <v>1. 3</v>
      </c>
      <c r="J991" s="157" t="s">
        <v>142</v>
      </c>
      <c r="K991" s="157" t="s">
        <v>141</v>
      </c>
      <c r="L991" s="83" t="s">
        <v>6172</v>
      </c>
      <c r="M991" s="165" t="s">
        <v>6539</v>
      </c>
      <c r="O991" s="157" t="s">
        <v>138</v>
      </c>
      <c r="P991" s="157" t="s">
        <v>143</v>
      </c>
      <c r="Q991" s="157" t="s">
        <v>6171</v>
      </c>
      <c r="R991" s="157" t="s">
        <v>144</v>
      </c>
      <c r="W991" s="118">
        <v>1944000</v>
      </c>
      <c r="X991" s="162" t="s">
        <v>6280</v>
      </c>
    </row>
    <row r="992" spans="1:24">
      <c r="A992" s="83">
        <v>695</v>
      </c>
      <c r="B992" s="83">
        <v>261</v>
      </c>
      <c r="C992" t="s">
        <v>8027</v>
      </c>
      <c r="D992" s="159">
        <f t="shared" si="30"/>
        <v>37</v>
      </c>
      <c r="E992">
        <v>0</v>
      </c>
      <c r="F992">
        <v>37</v>
      </c>
      <c r="G992" s="162" t="s">
        <v>6297</v>
      </c>
      <c r="H992" s="162" t="s">
        <v>6297</v>
      </c>
      <c r="I992" s="53" t="str">
        <f t="shared" si="31"/>
        <v>0. 37</v>
      </c>
      <c r="J992" s="157" t="s">
        <v>142</v>
      </c>
      <c r="K992" s="157" t="s">
        <v>141</v>
      </c>
      <c r="L992" s="83" t="s">
        <v>6172</v>
      </c>
      <c r="M992" s="165" t="s">
        <v>6539</v>
      </c>
      <c r="O992" s="157" t="s">
        <v>138</v>
      </c>
      <c r="P992" s="157" t="s">
        <v>143</v>
      </c>
      <c r="Q992" s="157" t="s">
        <v>6171</v>
      </c>
      <c r="R992" s="157" t="s">
        <v>144</v>
      </c>
      <c r="W992" s="118">
        <v>0</v>
      </c>
      <c r="X992" s="162" t="s">
        <v>6297</v>
      </c>
    </row>
    <row r="993" spans="1:24">
      <c r="A993" s="83">
        <v>695</v>
      </c>
      <c r="B993" s="83">
        <v>262</v>
      </c>
      <c r="C993" t="s">
        <v>8028</v>
      </c>
      <c r="D993" s="159">
        <f t="shared" si="30"/>
        <v>21</v>
      </c>
      <c r="E993">
        <v>0</v>
      </c>
      <c r="F993">
        <v>21</v>
      </c>
      <c r="G993" s="162" t="s">
        <v>6189</v>
      </c>
      <c r="H993" s="162" t="s">
        <v>6189</v>
      </c>
      <c r="I993" s="53" t="str">
        <f t="shared" si="31"/>
        <v>0. 21</v>
      </c>
      <c r="J993" s="157" t="s">
        <v>142</v>
      </c>
      <c r="K993" s="157" t="s">
        <v>141</v>
      </c>
      <c r="L993" s="83" t="s">
        <v>6172</v>
      </c>
      <c r="M993" s="165" t="s">
        <v>6539</v>
      </c>
      <c r="O993" s="157" t="s">
        <v>138</v>
      </c>
      <c r="P993" s="157" t="s">
        <v>143</v>
      </c>
      <c r="Q993" s="157" t="s">
        <v>6171</v>
      </c>
      <c r="R993" s="157" t="s">
        <v>144</v>
      </c>
      <c r="W993" s="118">
        <v>0</v>
      </c>
      <c r="X993" s="162" t="s">
        <v>6189</v>
      </c>
    </row>
    <row r="994" spans="1:24">
      <c r="A994" s="83">
        <v>695</v>
      </c>
      <c r="B994" s="83">
        <v>237</v>
      </c>
      <c r="C994" t="s">
        <v>7948</v>
      </c>
      <c r="D994" s="159">
        <f t="shared" si="30"/>
        <v>43</v>
      </c>
      <c r="E994">
        <v>1</v>
      </c>
      <c r="F994">
        <v>3</v>
      </c>
      <c r="G994" s="162" t="s">
        <v>6280</v>
      </c>
      <c r="H994" s="162" t="s">
        <v>6280</v>
      </c>
      <c r="I994" s="53" t="str">
        <f t="shared" si="31"/>
        <v>1. 3</v>
      </c>
      <c r="J994" s="157" t="s">
        <v>142</v>
      </c>
      <c r="K994" s="157" t="s">
        <v>141</v>
      </c>
      <c r="L994" s="83" t="s">
        <v>6172</v>
      </c>
      <c r="M994" s="165" t="s">
        <v>6539</v>
      </c>
      <c r="O994" s="157" t="s">
        <v>138</v>
      </c>
      <c r="P994" s="157" t="s">
        <v>143</v>
      </c>
      <c r="Q994" s="157" t="s">
        <v>6171</v>
      </c>
      <c r="R994" s="157" t="s">
        <v>144</v>
      </c>
      <c r="W994" s="118">
        <v>0</v>
      </c>
      <c r="X994" s="162" t="s">
        <v>6280</v>
      </c>
    </row>
    <row r="995" spans="1:24">
      <c r="A995" s="83">
        <v>697</v>
      </c>
      <c r="B995" s="83">
        <v>213</v>
      </c>
      <c r="C995" t="s">
        <v>6648</v>
      </c>
      <c r="D995" s="159">
        <f t="shared" si="30"/>
        <v>69</v>
      </c>
      <c r="E995">
        <v>1</v>
      </c>
      <c r="F995">
        <v>29</v>
      </c>
      <c r="G995" s="162" t="s">
        <v>6381</v>
      </c>
      <c r="H995" s="162" t="s">
        <v>6381</v>
      </c>
      <c r="I995" s="53" t="str">
        <f t="shared" si="31"/>
        <v>1. 29</v>
      </c>
      <c r="J995" s="157" t="s">
        <v>142</v>
      </c>
      <c r="K995" s="157" t="s">
        <v>141</v>
      </c>
      <c r="L995" s="83" t="s">
        <v>6172</v>
      </c>
      <c r="M995" s="165" t="s">
        <v>162</v>
      </c>
      <c r="O995" s="157" t="s">
        <v>138</v>
      </c>
      <c r="P995" s="157" t="s">
        <v>143</v>
      </c>
      <c r="Q995" s="157" t="s">
        <v>6171</v>
      </c>
      <c r="R995" s="157" t="s">
        <v>144</v>
      </c>
      <c r="W995" s="118">
        <v>931500</v>
      </c>
      <c r="X995" s="162" t="s">
        <v>6381</v>
      </c>
    </row>
    <row r="996" spans="1:24">
      <c r="A996" s="83">
        <v>697</v>
      </c>
      <c r="B996" s="83">
        <v>209</v>
      </c>
      <c r="C996" t="s">
        <v>8029</v>
      </c>
      <c r="D996" s="159">
        <f t="shared" si="30"/>
        <v>77</v>
      </c>
      <c r="E996">
        <v>1</v>
      </c>
      <c r="F996">
        <v>37</v>
      </c>
      <c r="G996" s="162" t="s">
        <v>6383</v>
      </c>
      <c r="H996" s="162" t="s">
        <v>6383</v>
      </c>
      <c r="I996" s="53" t="str">
        <f t="shared" si="31"/>
        <v>1. 37</v>
      </c>
      <c r="J996" s="157" t="s">
        <v>142</v>
      </c>
      <c r="K996" s="157" t="s">
        <v>141</v>
      </c>
      <c r="L996" s="83" t="s">
        <v>6172</v>
      </c>
      <c r="M996" s="165" t="s">
        <v>162</v>
      </c>
      <c r="O996" s="157" t="s">
        <v>138</v>
      </c>
      <c r="P996" s="157" t="s">
        <v>143</v>
      </c>
      <c r="Q996" s="157" t="s">
        <v>6171</v>
      </c>
      <c r="R996" s="157" t="s">
        <v>144</v>
      </c>
      <c r="W996" s="118">
        <v>1039500</v>
      </c>
      <c r="X996" s="162" t="s">
        <v>6383</v>
      </c>
    </row>
    <row r="997" spans="1:24">
      <c r="A997" s="83">
        <v>698</v>
      </c>
      <c r="B997" s="83">
        <v>287</v>
      </c>
      <c r="C997" t="s">
        <v>7843</v>
      </c>
      <c r="D997" s="159">
        <f t="shared" si="30"/>
        <v>78</v>
      </c>
      <c r="E997">
        <v>1</v>
      </c>
      <c r="F997">
        <v>38</v>
      </c>
      <c r="G997" s="162" t="s">
        <v>6332</v>
      </c>
      <c r="H997" s="162" t="s">
        <v>6332</v>
      </c>
      <c r="I997" s="53" t="str">
        <f t="shared" si="31"/>
        <v>1. 38</v>
      </c>
      <c r="J997" s="157" t="s">
        <v>142</v>
      </c>
      <c r="K997" s="157" t="s">
        <v>141</v>
      </c>
      <c r="L997" s="83" t="s">
        <v>6172</v>
      </c>
      <c r="M997" s="165" t="s">
        <v>162</v>
      </c>
      <c r="O997" s="157" t="s">
        <v>138</v>
      </c>
      <c r="P997" s="157" t="s">
        <v>143</v>
      </c>
      <c r="Q997" s="157" t="s">
        <v>6171</v>
      </c>
      <c r="R997" s="157" t="s">
        <v>144</v>
      </c>
      <c r="W997" s="118">
        <v>1053000</v>
      </c>
      <c r="X997" s="162" t="s">
        <v>6332</v>
      </c>
    </row>
    <row r="998" spans="1:24">
      <c r="A998" s="83">
        <v>698</v>
      </c>
      <c r="B998" s="83">
        <v>287</v>
      </c>
      <c r="C998" t="s">
        <v>7843</v>
      </c>
      <c r="D998" s="159">
        <f t="shared" si="30"/>
        <v>79</v>
      </c>
      <c r="E998">
        <v>1</v>
      </c>
      <c r="F998">
        <v>39</v>
      </c>
      <c r="G998" s="162" t="s">
        <v>6202</v>
      </c>
      <c r="H998" s="162" t="s">
        <v>6202</v>
      </c>
      <c r="I998" s="53" t="str">
        <f t="shared" si="31"/>
        <v>1. 39</v>
      </c>
      <c r="J998" s="157" t="s">
        <v>142</v>
      </c>
      <c r="K998" s="157" t="s">
        <v>141</v>
      </c>
      <c r="L998" s="83" t="s">
        <v>6172</v>
      </c>
      <c r="M998" s="165" t="s">
        <v>162</v>
      </c>
      <c r="O998" s="157" t="s">
        <v>138</v>
      </c>
      <c r="P998" s="157" t="s">
        <v>143</v>
      </c>
      <c r="Q998" s="157" t="s">
        <v>6171</v>
      </c>
      <c r="R998" s="157" t="s">
        <v>144</v>
      </c>
      <c r="W998" s="118">
        <v>1066500</v>
      </c>
      <c r="X998" s="162" t="s">
        <v>6202</v>
      </c>
    </row>
    <row r="999" spans="1:24">
      <c r="A999" s="83">
        <v>699</v>
      </c>
      <c r="B999" s="83">
        <v>255</v>
      </c>
      <c r="C999" t="s">
        <v>6648</v>
      </c>
      <c r="D999" s="159">
        <f t="shared" si="30"/>
        <v>95</v>
      </c>
      <c r="E999">
        <v>2</v>
      </c>
      <c r="F999">
        <v>15</v>
      </c>
      <c r="G999" s="162" t="s">
        <v>6350</v>
      </c>
      <c r="H999" s="162" t="s">
        <v>6350</v>
      </c>
      <c r="I999" s="53" t="str">
        <f t="shared" si="31"/>
        <v>2. 15</v>
      </c>
      <c r="J999" s="157" t="s">
        <v>142</v>
      </c>
      <c r="K999" s="157" t="s">
        <v>141</v>
      </c>
      <c r="L999" s="83" t="s">
        <v>6172</v>
      </c>
      <c r="M999" s="165" t="s">
        <v>162</v>
      </c>
      <c r="O999" s="157" t="s">
        <v>138</v>
      </c>
      <c r="P999" s="157" t="s">
        <v>143</v>
      </c>
      <c r="Q999" s="157" t="s">
        <v>6171</v>
      </c>
      <c r="R999" s="157" t="s">
        <v>144</v>
      </c>
      <c r="W999" s="118">
        <v>1282500</v>
      </c>
      <c r="X999" s="162" t="s">
        <v>6350</v>
      </c>
    </row>
    <row r="1000" spans="1:24">
      <c r="A1000" s="83">
        <v>699</v>
      </c>
      <c r="B1000" s="83">
        <v>256</v>
      </c>
      <c r="C1000" t="s">
        <v>6648</v>
      </c>
      <c r="D1000" s="159">
        <f t="shared" si="30"/>
        <v>96</v>
      </c>
      <c r="E1000">
        <v>2</v>
      </c>
      <c r="F1000">
        <v>16</v>
      </c>
      <c r="G1000" s="162" t="s">
        <v>6357</v>
      </c>
      <c r="H1000" s="162" t="s">
        <v>6357</v>
      </c>
      <c r="I1000" s="53" t="str">
        <f t="shared" si="31"/>
        <v>2. 16</v>
      </c>
      <c r="J1000" s="157" t="s">
        <v>142</v>
      </c>
      <c r="K1000" s="157" t="s">
        <v>141</v>
      </c>
      <c r="L1000" s="83" t="s">
        <v>6172</v>
      </c>
      <c r="M1000" s="165" t="s">
        <v>162</v>
      </c>
      <c r="O1000" s="157" t="s">
        <v>138</v>
      </c>
      <c r="P1000" s="157" t="s">
        <v>143</v>
      </c>
      <c r="Q1000" s="157" t="s">
        <v>6171</v>
      </c>
      <c r="R1000" s="157" t="s">
        <v>144</v>
      </c>
      <c r="W1000" s="118">
        <v>1296000</v>
      </c>
      <c r="X1000" s="162" t="s">
        <v>6357</v>
      </c>
    </row>
    <row r="1001" spans="1:24">
      <c r="A1001" s="83">
        <v>705</v>
      </c>
      <c r="B1001" s="83">
        <v>1</v>
      </c>
      <c r="C1001" t="s">
        <v>6586</v>
      </c>
      <c r="D1001" s="159">
        <f t="shared" si="30"/>
        <v>161</v>
      </c>
      <c r="E1001">
        <v>4</v>
      </c>
      <c r="F1001">
        <v>1</v>
      </c>
      <c r="G1001" s="162" t="s">
        <v>6362</v>
      </c>
      <c r="H1001" s="162" t="s">
        <v>6362</v>
      </c>
      <c r="I1001" s="53" t="str">
        <f t="shared" si="31"/>
        <v>4. 1</v>
      </c>
      <c r="J1001" s="157" t="s">
        <v>142</v>
      </c>
      <c r="K1001" s="157" t="s">
        <v>141</v>
      </c>
      <c r="L1001" s="83" t="s">
        <v>6172</v>
      </c>
      <c r="M1001" s="165" t="s">
        <v>6538</v>
      </c>
      <c r="O1001" s="157" t="s">
        <v>138</v>
      </c>
      <c r="P1001" s="157" t="s">
        <v>143</v>
      </c>
      <c r="Q1001" s="157" t="s">
        <v>6171</v>
      </c>
      <c r="R1001" s="157" t="s">
        <v>144</v>
      </c>
      <c r="W1001" s="118">
        <v>3915000</v>
      </c>
      <c r="X1001" s="162" t="s">
        <v>6362</v>
      </c>
    </row>
    <row r="1002" spans="1:24">
      <c r="A1002" s="83">
        <v>705</v>
      </c>
      <c r="B1002" s="83">
        <v>80</v>
      </c>
      <c r="C1002" t="s">
        <v>7900</v>
      </c>
      <c r="D1002" s="159">
        <f t="shared" si="30"/>
        <v>220</v>
      </c>
      <c r="E1002">
        <v>5</v>
      </c>
      <c r="F1002">
        <v>20</v>
      </c>
      <c r="G1002" s="162" t="s">
        <v>6424</v>
      </c>
      <c r="H1002" s="162" t="s">
        <v>6424</v>
      </c>
      <c r="I1002" s="53" t="str">
        <f t="shared" si="31"/>
        <v>5. 20</v>
      </c>
      <c r="J1002" s="157" t="s">
        <v>142</v>
      </c>
      <c r="K1002" s="157" t="s">
        <v>141</v>
      </c>
      <c r="L1002" s="83" t="s">
        <v>6172</v>
      </c>
      <c r="M1002" s="165" t="s">
        <v>6538</v>
      </c>
      <c r="O1002" s="157" t="s">
        <v>138</v>
      </c>
      <c r="P1002" s="157" t="s">
        <v>143</v>
      </c>
      <c r="Q1002" s="157" t="s">
        <v>6171</v>
      </c>
      <c r="R1002" s="157" t="s">
        <v>144</v>
      </c>
      <c r="W1002" s="118">
        <v>0</v>
      </c>
      <c r="X1002" s="162" t="s">
        <v>6424</v>
      </c>
    </row>
    <row r="1003" spans="1:24">
      <c r="A1003" s="83">
        <v>705</v>
      </c>
      <c r="B1003" s="83">
        <v>80</v>
      </c>
      <c r="C1003" t="s">
        <v>7866</v>
      </c>
      <c r="D1003" s="159">
        <f t="shared" si="30"/>
        <v>120</v>
      </c>
      <c r="E1003">
        <v>3</v>
      </c>
      <c r="F1003">
        <v>0</v>
      </c>
      <c r="G1003" s="162" t="s">
        <v>6240</v>
      </c>
      <c r="H1003" s="162" t="s">
        <v>6240</v>
      </c>
      <c r="I1003" s="53" t="str">
        <f t="shared" si="31"/>
        <v>3. 0</v>
      </c>
      <c r="J1003" s="157" t="s">
        <v>142</v>
      </c>
      <c r="K1003" s="157" t="s">
        <v>141</v>
      </c>
      <c r="L1003" s="83" t="s">
        <v>6172</v>
      </c>
      <c r="M1003" s="165" t="s">
        <v>6538</v>
      </c>
      <c r="O1003" s="157" t="s">
        <v>138</v>
      </c>
      <c r="P1003" s="157" t="s">
        <v>143</v>
      </c>
      <c r="Q1003" s="157" t="s">
        <v>6171</v>
      </c>
      <c r="R1003" s="157" t="s">
        <v>144</v>
      </c>
      <c r="W1003" s="118">
        <v>0</v>
      </c>
      <c r="X1003" s="162" t="s">
        <v>6240</v>
      </c>
    </row>
    <row r="1004" spans="1:24">
      <c r="A1004" s="83">
        <v>705</v>
      </c>
      <c r="B1004" s="83">
        <v>72</v>
      </c>
      <c r="C1004" t="s">
        <v>6586</v>
      </c>
      <c r="D1004" s="159">
        <f t="shared" si="30"/>
        <v>80</v>
      </c>
      <c r="E1004">
        <v>2</v>
      </c>
      <c r="F1004">
        <v>0</v>
      </c>
      <c r="G1004" s="162" t="s">
        <v>6228</v>
      </c>
      <c r="H1004" s="162" t="s">
        <v>6228</v>
      </c>
      <c r="I1004" s="53" t="str">
        <f t="shared" si="31"/>
        <v>2. 0</v>
      </c>
      <c r="J1004" s="157" t="s">
        <v>142</v>
      </c>
      <c r="K1004" s="157" t="s">
        <v>141</v>
      </c>
      <c r="L1004" s="83" t="s">
        <v>6172</v>
      </c>
      <c r="M1004" s="165" t="s">
        <v>6538</v>
      </c>
      <c r="O1004" s="157" t="s">
        <v>138</v>
      </c>
      <c r="P1004" s="157" t="s">
        <v>143</v>
      </c>
      <c r="Q1004" s="157" t="s">
        <v>6171</v>
      </c>
      <c r="R1004" s="157" t="s">
        <v>144</v>
      </c>
      <c r="W1004" s="118">
        <v>0</v>
      </c>
      <c r="X1004" s="162" t="s">
        <v>6228</v>
      </c>
    </row>
    <row r="1005" spans="1:24">
      <c r="A1005" s="83">
        <v>707</v>
      </c>
      <c r="B1005" s="83">
        <v>399</v>
      </c>
      <c r="C1005" t="s">
        <v>7851</v>
      </c>
      <c r="D1005" s="159">
        <f t="shared" si="30"/>
        <v>128</v>
      </c>
      <c r="E1005">
        <v>3</v>
      </c>
      <c r="F1005">
        <v>8</v>
      </c>
      <c r="G1005" s="162" t="s">
        <v>6199</v>
      </c>
      <c r="H1005" s="162" t="s">
        <v>6199</v>
      </c>
      <c r="I1005" s="53" t="str">
        <f t="shared" si="31"/>
        <v>3. 8</v>
      </c>
      <c r="J1005" s="157" t="s">
        <v>142</v>
      </c>
      <c r="K1005" s="157" t="s">
        <v>141</v>
      </c>
      <c r="L1005" s="83" t="s">
        <v>6172</v>
      </c>
      <c r="M1005" s="165" t="s">
        <v>162</v>
      </c>
      <c r="O1005" s="157" t="s">
        <v>138</v>
      </c>
      <c r="P1005" s="157" t="s">
        <v>143</v>
      </c>
      <c r="Q1005" s="157" t="s">
        <v>6171</v>
      </c>
      <c r="R1005" s="157" t="s">
        <v>144</v>
      </c>
      <c r="W1005" s="118">
        <v>432000</v>
      </c>
      <c r="X1005" s="162" t="s">
        <v>6199</v>
      </c>
    </row>
    <row r="1006" spans="1:24">
      <c r="A1006" s="83">
        <v>707</v>
      </c>
      <c r="B1006" s="83">
        <v>400</v>
      </c>
      <c r="C1006" t="s">
        <v>7851</v>
      </c>
      <c r="D1006" s="159">
        <f t="shared" si="30"/>
        <v>133</v>
      </c>
      <c r="E1006">
        <v>3</v>
      </c>
      <c r="F1006">
        <v>13</v>
      </c>
      <c r="G1006" s="162" t="s">
        <v>6368</v>
      </c>
      <c r="H1006" s="162" t="s">
        <v>6368</v>
      </c>
      <c r="I1006" s="53" t="str">
        <f t="shared" si="31"/>
        <v>3. 13</v>
      </c>
      <c r="J1006" s="157" t="s">
        <v>142</v>
      </c>
      <c r="K1006" s="157" t="s">
        <v>141</v>
      </c>
      <c r="L1006" s="83" t="s">
        <v>6172</v>
      </c>
      <c r="M1006" s="165" t="s">
        <v>162</v>
      </c>
      <c r="O1006" s="157" t="s">
        <v>138</v>
      </c>
      <c r="P1006" s="157" t="s">
        <v>143</v>
      </c>
      <c r="Q1006" s="157" t="s">
        <v>6171</v>
      </c>
      <c r="R1006" s="157" t="s">
        <v>144</v>
      </c>
      <c r="W1006" s="118">
        <v>445500</v>
      </c>
      <c r="X1006" s="162" t="s">
        <v>6368</v>
      </c>
    </row>
    <row r="1007" spans="1:24">
      <c r="A1007" s="83">
        <v>707</v>
      </c>
      <c r="B1007" s="83">
        <v>492</v>
      </c>
      <c r="C1007" t="s">
        <v>7859</v>
      </c>
      <c r="D1007" s="159">
        <f t="shared" si="30"/>
        <v>48</v>
      </c>
      <c r="E1007">
        <v>1</v>
      </c>
      <c r="F1007">
        <v>8</v>
      </c>
      <c r="G1007" s="162" t="s">
        <v>6200</v>
      </c>
      <c r="H1007" s="162" t="s">
        <v>6200</v>
      </c>
      <c r="I1007" s="53" t="str">
        <f t="shared" si="31"/>
        <v>1. 8</v>
      </c>
      <c r="J1007" s="157" t="s">
        <v>142</v>
      </c>
      <c r="K1007" s="157" t="s">
        <v>141</v>
      </c>
      <c r="L1007" s="83" t="s">
        <v>6172</v>
      </c>
      <c r="M1007" s="165" t="s">
        <v>162</v>
      </c>
      <c r="O1007" s="157" t="s">
        <v>138</v>
      </c>
      <c r="P1007" s="157" t="s">
        <v>143</v>
      </c>
      <c r="Q1007" s="157" t="s">
        <v>6171</v>
      </c>
      <c r="R1007" s="157" t="s">
        <v>144</v>
      </c>
      <c r="W1007" s="118">
        <v>162000</v>
      </c>
      <c r="X1007" s="162" t="s">
        <v>6200</v>
      </c>
    </row>
    <row r="1008" spans="1:24">
      <c r="A1008" s="83">
        <v>707</v>
      </c>
      <c r="B1008" s="83">
        <v>492</v>
      </c>
      <c r="C1008" t="s">
        <v>7945</v>
      </c>
      <c r="D1008" s="159">
        <f t="shared" si="30"/>
        <v>33</v>
      </c>
      <c r="E1008">
        <v>0</v>
      </c>
      <c r="F1008">
        <v>33</v>
      </c>
      <c r="G1008" s="162" t="s">
        <v>6387</v>
      </c>
      <c r="H1008" s="162" t="s">
        <v>6387</v>
      </c>
      <c r="I1008" s="53" t="str">
        <f t="shared" si="31"/>
        <v>0. 33</v>
      </c>
      <c r="J1008" s="157" t="s">
        <v>142</v>
      </c>
      <c r="K1008" s="157" t="s">
        <v>141</v>
      </c>
      <c r="L1008" s="83" t="s">
        <v>6172</v>
      </c>
      <c r="M1008" s="165" t="s">
        <v>162</v>
      </c>
      <c r="O1008" s="157" t="s">
        <v>138</v>
      </c>
      <c r="P1008" s="157" t="s">
        <v>143</v>
      </c>
      <c r="Q1008" s="157" t="s">
        <v>6171</v>
      </c>
      <c r="R1008" s="157" t="s">
        <v>144</v>
      </c>
      <c r="W1008" s="118">
        <v>108000</v>
      </c>
      <c r="X1008" s="162" t="s">
        <v>6387</v>
      </c>
    </row>
    <row r="1009" spans="1:24">
      <c r="A1009" s="83">
        <v>708</v>
      </c>
      <c r="B1009" s="83">
        <v>428</v>
      </c>
      <c r="C1009" t="s">
        <v>6586</v>
      </c>
      <c r="D1009" s="159">
        <f t="shared" si="30"/>
        <v>146</v>
      </c>
      <c r="E1009">
        <v>3</v>
      </c>
      <c r="F1009">
        <v>26</v>
      </c>
      <c r="G1009" s="162" t="s">
        <v>6345</v>
      </c>
      <c r="H1009" s="162" t="s">
        <v>6345</v>
      </c>
      <c r="I1009" s="53" t="str">
        <f t="shared" si="31"/>
        <v>3. 26</v>
      </c>
      <c r="J1009" s="157" t="s">
        <v>142</v>
      </c>
      <c r="K1009" s="157" t="s">
        <v>141</v>
      </c>
      <c r="L1009" s="83" t="s">
        <v>6172</v>
      </c>
      <c r="M1009" s="165" t="s">
        <v>162</v>
      </c>
      <c r="O1009" s="157" t="s">
        <v>138</v>
      </c>
      <c r="P1009" s="157" t="s">
        <v>143</v>
      </c>
      <c r="Q1009" s="157" t="s">
        <v>6171</v>
      </c>
      <c r="R1009" s="157" t="s">
        <v>144</v>
      </c>
      <c r="W1009" s="118">
        <v>648000</v>
      </c>
      <c r="X1009" s="162" t="s">
        <v>6345</v>
      </c>
    </row>
    <row r="1010" spans="1:24">
      <c r="A1010" s="83">
        <v>711</v>
      </c>
      <c r="B1010" s="83">
        <v>555</v>
      </c>
      <c r="C1010" t="s">
        <v>7899</v>
      </c>
      <c r="D1010" s="159">
        <f t="shared" si="30"/>
        <v>77</v>
      </c>
      <c r="E1010">
        <v>1</v>
      </c>
      <c r="F1010">
        <v>37</v>
      </c>
      <c r="G1010" s="162" t="s">
        <v>6383</v>
      </c>
      <c r="H1010" s="162" t="s">
        <v>6383</v>
      </c>
      <c r="I1010" s="53" t="str">
        <f t="shared" si="31"/>
        <v>1. 37</v>
      </c>
      <c r="J1010" s="157" t="s">
        <v>142</v>
      </c>
      <c r="K1010" s="157" t="s">
        <v>141</v>
      </c>
      <c r="L1010" s="83" t="s">
        <v>6172</v>
      </c>
      <c r="M1010" s="165" t="s">
        <v>162</v>
      </c>
      <c r="O1010" s="157" t="s">
        <v>138</v>
      </c>
      <c r="P1010" s="157" t="s">
        <v>143</v>
      </c>
      <c r="Q1010" s="157" t="s">
        <v>6171</v>
      </c>
      <c r="R1010" s="157" t="s">
        <v>144</v>
      </c>
      <c r="W1010" s="118">
        <v>351000</v>
      </c>
      <c r="X1010" s="162" t="s">
        <v>6383</v>
      </c>
    </row>
    <row r="1011" spans="1:24">
      <c r="A1011" s="83">
        <v>711</v>
      </c>
      <c r="B1011" s="83">
        <v>555</v>
      </c>
      <c r="C1011" t="s">
        <v>7851</v>
      </c>
      <c r="D1011" s="159">
        <f t="shared" si="30"/>
        <v>36</v>
      </c>
      <c r="E1011">
        <v>0</v>
      </c>
      <c r="F1011">
        <v>36</v>
      </c>
      <c r="G1011" s="162" t="s">
        <v>6174</v>
      </c>
      <c r="H1011" s="162" t="s">
        <v>6174</v>
      </c>
      <c r="I1011" s="53" t="str">
        <f t="shared" si="31"/>
        <v>0. 36</v>
      </c>
      <c r="J1011" s="157" t="s">
        <v>142</v>
      </c>
      <c r="K1011" s="157" t="s">
        <v>141</v>
      </c>
      <c r="L1011" s="83" t="s">
        <v>6172</v>
      </c>
      <c r="M1011" s="165" t="s">
        <v>162</v>
      </c>
      <c r="O1011" s="157" t="s">
        <v>138</v>
      </c>
      <c r="P1011" s="157" t="s">
        <v>143</v>
      </c>
      <c r="Q1011" s="157" t="s">
        <v>6171</v>
      </c>
      <c r="R1011" s="157" t="s">
        <v>144</v>
      </c>
      <c r="W1011" s="118">
        <v>162000</v>
      </c>
      <c r="X1011" s="162" t="s">
        <v>6174</v>
      </c>
    </row>
    <row r="1012" spans="1:24">
      <c r="A1012" s="83">
        <v>711</v>
      </c>
      <c r="B1012" s="83">
        <v>555</v>
      </c>
      <c r="C1012" t="s">
        <v>7851</v>
      </c>
      <c r="D1012" s="159">
        <f t="shared" si="30"/>
        <v>3</v>
      </c>
      <c r="E1012">
        <v>0</v>
      </c>
      <c r="F1012">
        <v>3</v>
      </c>
      <c r="G1012" s="162" t="s">
        <v>6204</v>
      </c>
      <c r="H1012" s="162" t="s">
        <v>6204</v>
      </c>
      <c r="I1012" s="53" t="str">
        <f t="shared" si="31"/>
        <v>0. 3</v>
      </c>
      <c r="J1012" s="157" t="s">
        <v>142</v>
      </c>
      <c r="K1012" s="157" t="s">
        <v>141</v>
      </c>
      <c r="L1012" s="83" t="s">
        <v>6172</v>
      </c>
      <c r="M1012" s="165" t="s">
        <v>162</v>
      </c>
      <c r="O1012" s="157" t="s">
        <v>138</v>
      </c>
      <c r="P1012" s="157" t="s">
        <v>143</v>
      </c>
      <c r="Q1012" s="157" t="s">
        <v>6171</v>
      </c>
      <c r="R1012" s="157" t="s">
        <v>144</v>
      </c>
      <c r="W1012" s="118">
        <v>13500</v>
      </c>
      <c r="X1012" s="162" t="s">
        <v>6204</v>
      </c>
    </row>
    <row r="1013" spans="1:24">
      <c r="A1013" s="83">
        <v>711</v>
      </c>
      <c r="B1013" s="83">
        <v>555</v>
      </c>
      <c r="C1013" t="s">
        <v>8030</v>
      </c>
      <c r="D1013" s="159">
        <f t="shared" si="30"/>
        <v>106</v>
      </c>
      <c r="E1013">
        <v>2</v>
      </c>
      <c r="F1013">
        <v>26</v>
      </c>
      <c r="G1013" s="162" t="s">
        <v>6365</v>
      </c>
      <c r="H1013" s="162" t="s">
        <v>6365</v>
      </c>
      <c r="I1013" s="53" t="str">
        <f t="shared" si="31"/>
        <v>2. 26</v>
      </c>
      <c r="J1013" s="157" t="s">
        <v>142</v>
      </c>
      <c r="K1013" s="157" t="s">
        <v>141</v>
      </c>
      <c r="L1013" s="83" t="s">
        <v>6172</v>
      </c>
      <c r="M1013" s="165" t="s">
        <v>162</v>
      </c>
      <c r="O1013" s="157" t="s">
        <v>138</v>
      </c>
      <c r="P1013" s="157" t="s">
        <v>143</v>
      </c>
      <c r="Q1013" s="157" t="s">
        <v>6171</v>
      </c>
      <c r="R1013" s="157" t="s">
        <v>144</v>
      </c>
      <c r="W1013" s="118">
        <v>472500</v>
      </c>
      <c r="X1013" s="162" t="s">
        <v>6365</v>
      </c>
    </row>
    <row r="1014" spans="1:24">
      <c r="A1014" s="83">
        <v>712</v>
      </c>
      <c r="B1014" s="83">
        <v>217</v>
      </c>
      <c r="C1014" t="s">
        <v>7857</v>
      </c>
      <c r="D1014" s="159">
        <f t="shared" si="30"/>
        <v>62</v>
      </c>
      <c r="E1014">
        <v>1</v>
      </c>
      <c r="F1014">
        <v>22</v>
      </c>
      <c r="G1014" s="162" t="s">
        <v>6422</v>
      </c>
      <c r="H1014" s="162" t="s">
        <v>6422</v>
      </c>
      <c r="I1014" s="53" t="str">
        <f t="shared" si="31"/>
        <v>1. 22</v>
      </c>
      <c r="J1014" s="157" t="s">
        <v>142</v>
      </c>
      <c r="K1014" s="157" t="s">
        <v>141</v>
      </c>
      <c r="L1014" s="83" t="s">
        <v>6172</v>
      </c>
      <c r="M1014" s="165" t="s">
        <v>162</v>
      </c>
      <c r="O1014" s="157" t="s">
        <v>138</v>
      </c>
      <c r="P1014" s="157" t="s">
        <v>143</v>
      </c>
      <c r="Q1014" s="157" t="s">
        <v>6171</v>
      </c>
      <c r="R1014" s="157" t="s">
        <v>144</v>
      </c>
      <c r="W1014" s="118">
        <v>837000</v>
      </c>
      <c r="X1014" s="162" t="s">
        <v>6422</v>
      </c>
    </row>
    <row r="1015" spans="1:24">
      <c r="A1015" s="83">
        <v>712</v>
      </c>
      <c r="B1015" s="83">
        <v>218</v>
      </c>
      <c r="C1015" t="s">
        <v>6579</v>
      </c>
      <c r="D1015" s="159">
        <f t="shared" si="30"/>
        <v>49</v>
      </c>
      <c r="E1015">
        <v>1</v>
      </c>
      <c r="F1015">
        <v>9</v>
      </c>
      <c r="G1015" s="162" t="s">
        <v>6393</v>
      </c>
      <c r="H1015" s="162" t="s">
        <v>6393</v>
      </c>
      <c r="I1015" s="53" t="str">
        <f t="shared" si="31"/>
        <v>1. 9</v>
      </c>
      <c r="J1015" s="157" t="s">
        <v>142</v>
      </c>
      <c r="K1015" s="157" t="s">
        <v>141</v>
      </c>
      <c r="L1015" s="83" t="s">
        <v>6172</v>
      </c>
      <c r="M1015" s="165" t="s">
        <v>162</v>
      </c>
      <c r="O1015" s="157" t="s">
        <v>138</v>
      </c>
      <c r="P1015" s="157" t="s">
        <v>143</v>
      </c>
      <c r="Q1015" s="157" t="s">
        <v>6171</v>
      </c>
      <c r="R1015" s="157" t="s">
        <v>144</v>
      </c>
      <c r="W1015" s="118">
        <v>661500</v>
      </c>
      <c r="X1015" s="162" t="s">
        <v>6393</v>
      </c>
    </row>
    <row r="1016" spans="1:24">
      <c r="A1016" s="83">
        <v>712</v>
      </c>
      <c r="B1016" s="83">
        <v>219</v>
      </c>
      <c r="C1016" t="s">
        <v>7857</v>
      </c>
      <c r="D1016" s="159">
        <f t="shared" si="30"/>
        <v>6</v>
      </c>
      <c r="E1016">
        <v>0</v>
      </c>
      <c r="F1016">
        <v>6</v>
      </c>
      <c r="G1016" s="162" t="s">
        <v>6238</v>
      </c>
      <c r="H1016" s="162" t="s">
        <v>6238</v>
      </c>
      <c r="I1016" s="53" t="str">
        <f t="shared" si="31"/>
        <v>0. 6</v>
      </c>
      <c r="J1016" s="157" t="s">
        <v>142</v>
      </c>
      <c r="K1016" s="157" t="s">
        <v>141</v>
      </c>
      <c r="L1016" s="83" t="s">
        <v>6172</v>
      </c>
      <c r="M1016" s="165" t="s">
        <v>162</v>
      </c>
      <c r="O1016" s="157" t="s">
        <v>138</v>
      </c>
      <c r="P1016" s="157" t="s">
        <v>143</v>
      </c>
      <c r="Q1016" s="157" t="s">
        <v>6171</v>
      </c>
      <c r="R1016" s="157" t="s">
        <v>144</v>
      </c>
      <c r="W1016" s="118">
        <v>81000</v>
      </c>
      <c r="X1016" s="162" t="s">
        <v>6238</v>
      </c>
    </row>
    <row r="1017" spans="1:24">
      <c r="A1017" s="83">
        <v>712</v>
      </c>
      <c r="B1017" s="83">
        <v>220</v>
      </c>
      <c r="C1017" t="s">
        <v>7863</v>
      </c>
      <c r="D1017" s="159">
        <f t="shared" si="30"/>
        <v>10</v>
      </c>
      <c r="E1017">
        <v>0</v>
      </c>
      <c r="F1017">
        <v>10</v>
      </c>
      <c r="G1017" s="162" t="s">
        <v>6347</v>
      </c>
      <c r="H1017" s="162" t="s">
        <v>6347</v>
      </c>
      <c r="I1017" s="53" t="str">
        <f t="shared" si="31"/>
        <v>0. 10</v>
      </c>
      <c r="J1017" s="157" t="s">
        <v>142</v>
      </c>
      <c r="K1017" s="157" t="s">
        <v>141</v>
      </c>
      <c r="L1017" s="83" t="s">
        <v>6172</v>
      </c>
      <c r="M1017" s="165" t="s">
        <v>162</v>
      </c>
      <c r="O1017" s="157" t="s">
        <v>138</v>
      </c>
      <c r="P1017" s="157" t="s">
        <v>143</v>
      </c>
      <c r="Q1017" s="157" t="s">
        <v>6171</v>
      </c>
      <c r="R1017" s="157" t="s">
        <v>144</v>
      </c>
      <c r="W1017" s="118">
        <v>135000</v>
      </c>
      <c r="X1017" s="162" t="s">
        <v>6347</v>
      </c>
    </row>
    <row r="1018" spans="1:24">
      <c r="A1018" s="83">
        <v>712</v>
      </c>
      <c r="B1018" s="83">
        <v>219</v>
      </c>
      <c r="C1018" t="s">
        <v>7857</v>
      </c>
      <c r="D1018" s="159">
        <f t="shared" si="30"/>
        <v>6</v>
      </c>
      <c r="E1018">
        <v>0</v>
      </c>
      <c r="F1018">
        <v>6</v>
      </c>
      <c r="G1018" s="162" t="s">
        <v>6238</v>
      </c>
      <c r="H1018" s="162" t="s">
        <v>6238</v>
      </c>
      <c r="I1018" s="53" t="str">
        <f t="shared" si="31"/>
        <v>0. 6</v>
      </c>
      <c r="J1018" s="157" t="s">
        <v>142</v>
      </c>
      <c r="K1018" s="157" t="s">
        <v>141</v>
      </c>
      <c r="L1018" s="83" t="s">
        <v>6172</v>
      </c>
      <c r="M1018" s="165" t="s">
        <v>162</v>
      </c>
      <c r="O1018" s="157" t="s">
        <v>138</v>
      </c>
      <c r="P1018" s="157" t="s">
        <v>143</v>
      </c>
      <c r="Q1018" s="157" t="s">
        <v>6171</v>
      </c>
      <c r="R1018" s="157" t="s">
        <v>144</v>
      </c>
      <c r="W1018" s="118">
        <v>27000</v>
      </c>
      <c r="X1018" s="162" t="s">
        <v>6238</v>
      </c>
    </row>
    <row r="1019" spans="1:24">
      <c r="A1019" s="83">
        <v>712</v>
      </c>
      <c r="B1019" s="83">
        <v>220</v>
      </c>
      <c r="C1019" t="s">
        <v>6579</v>
      </c>
      <c r="D1019" s="159">
        <f t="shared" si="30"/>
        <v>10</v>
      </c>
      <c r="E1019">
        <v>0</v>
      </c>
      <c r="F1019">
        <v>10</v>
      </c>
      <c r="G1019" s="162" t="s">
        <v>6347</v>
      </c>
      <c r="H1019" s="162" t="s">
        <v>6347</v>
      </c>
      <c r="I1019" s="53" t="str">
        <f t="shared" si="31"/>
        <v>0. 10</v>
      </c>
      <c r="J1019" s="157" t="s">
        <v>142</v>
      </c>
      <c r="K1019" s="157" t="s">
        <v>141</v>
      </c>
      <c r="L1019" s="83" t="s">
        <v>6172</v>
      </c>
      <c r="M1019" s="165" t="s">
        <v>162</v>
      </c>
      <c r="O1019" s="157" t="s">
        <v>138</v>
      </c>
      <c r="P1019" s="157" t="s">
        <v>143</v>
      </c>
      <c r="Q1019" s="157" t="s">
        <v>6171</v>
      </c>
      <c r="R1019" s="157" t="s">
        <v>144</v>
      </c>
      <c r="W1019" s="118">
        <v>40500</v>
      </c>
      <c r="X1019" s="162" t="s">
        <v>6347</v>
      </c>
    </row>
    <row r="1020" spans="1:24">
      <c r="A1020" s="83">
        <v>712</v>
      </c>
      <c r="B1020" s="83">
        <v>220</v>
      </c>
      <c r="C1020" t="s">
        <v>6579</v>
      </c>
      <c r="D1020" s="159">
        <f t="shared" si="30"/>
        <v>90</v>
      </c>
      <c r="E1020">
        <v>2</v>
      </c>
      <c r="F1020">
        <v>10</v>
      </c>
      <c r="G1020" s="162" t="s">
        <v>6265</v>
      </c>
      <c r="H1020" s="162" t="s">
        <v>6265</v>
      </c>
      <c r="I1020" s="53" t="str">
        <f t="shared" si="31"/>
        <v>2. 10</v>
      </c>
      <c r="J1020" s="157" t="s">
        <v>142</v>
      </c>
      <c r="K1020" s="157" t="s">
        <v>141</v>
      </c>
      <c r="L1020" s="83" t="s">
        <v>6172</v>
      </c>
      <c r="M1020" s="165" t="s">
        <v>162</v>
      </c>
      <c r="O1020" s="157" t="s">
        <v>138</v>
      </c>
      <c r="P1020" s="157" t="s">
        <v>143</v>
      </c>
      <c r="Q1020" s="157" t="s">
        <v>6171</v>
      </c>
      <c r="R1020" s="157" t="s">
        <v>144</v>
      </c>
      <c r="W1020" s="118">
        <v>270000</v>
      </c>
      <c r="X1020" s="162" t="s">
        <v>6265</v>
      </c>
    </row>
    <row r="1021" spans="1:24">
      <c r="A1021" s="83">
        <v>713</v>
      </c>
      <c r="B1021" s="83">
        <v>72</v>
      </c>
      <c r="C1021" t="s">
        <v>6586</v>
      </c>
      <c r="D1021" s="159">
        <f t="shared" si="30"/>
        <v>80</v>
      </c>
      <c r="E1021">
        <v>2</v>
      </c>
      <c r="F1021">
        <v>0</v>
      </c>
      <c r="G1021" s="162" t="s">
        <v>6228</v>
      </c>
      <c r="H1021" s="162" t="s">
        <v>6228</v>
      </c>
      <c r="I1021" s="53" t="str">
        <f t="shared" si="31"/>
        <v>2. 0</v>
      </c>
      <c r="J1021" s="157" t="s">
        <v>142</v>
      </c>
      <c r="K1021" s="157" t="s">
        <v>141</v>
      </c>
      <c r="L1021" s="83" t="s">
        <v>6172</v>
      </c>
      <c r="M1021" s="165" t="s">
        <v>6538</v>
      </c>
      <c r="O1021" s="157" t="s">
        <v>138</v>
      </c>
      <c r="P1021" s="157" t="s">
        <v>143</v>
      </c>
      <c r="Q1021" s="157" t="s">
        <v>6171</v>
      </c>
      <c r="R1021" s="157" t="s">
        <v>144</v>
      </c>
      <c r="W1021" s="118">
        <v>6372000</v>
      </c>
      <c r="X1021" s="162" t="s">
        <v>6228</v>
      </c>
    </row>
    <row r="1022" spans="1:24">
      <c r="A1022" s="83">
        <v>713</v>
      </c>
      <c r="B1022" s="83">
        <v>1</v>
      </c>
      <c r="C1022" t="s">
        <v>6586</v>
      </c>
      <c r="D1022" s="159">
        <f t="shared" si="30"/>
        <v>161</v>
      </c>
      <c r="E1022">
        <v>4</v>
      </c>
      <c r="F1022">
        <v>1</v>
      </c>
      <c r="G1022" s="162" t="s">
        <v>6362</v>
      </c>
      <c r="H1022" s="162" t="s">
        <v>6362</v>
      </c>
      <c r="I1022" s="53" t="str">
        <f t="shared" si="31"/>
        <v>4. 1</v>
      </c>
      <c r="J1022" s="157" t="s">
        <v>142</v>
      </c>
      <c r="K1022" s="157" t="s">
        <v>141</v>
      </c>
      <c r="L1022" s="83" t="s">
        <v>6172</v>
      </c>
      <c r="M1022" s="165" t="s">
        <v>6538</v>
      </c>
      <c r="O1022" s="157" t="s">
        <v>138</v>
      </c>
      <c r="P1022" s="157" t="s">
        <v>143</v>
      </c>
      <c r="Q1022" s="157" t="s">
        <v>6171</v>
      </c>
      <c r="R1022" s="157" t="s">
        <v>144</v>
      </c>
      <c r="W1022" s="118">
        <v>0</v>
      </c>
      <c r="X1022" s="162" t="s">
        <v>6362</v>
      </c>
    </row>
    <row r="1023" spans="1:24">
      <c r="A1023" s="83">
        <v>713</v>
      </c>
      <c r="B1023" s="83">
        <v>80</v>
      </c>
      <c r="C1023" t="s">
        <v>7866</v>
      </c>
      <c r="D1023" s="159">
        <f t="shared" si="30"/>
        <v>120</v>
      </c>
      <c r="E1023">
        <v>3</v>
      </c>
      <c r="F1023">
        <v>0</v>
      </c>
      <c r="G1023" s="162" t="s">
        <v>6240</v>
      </c>
      <c r="H1023" s="162" t="s">
        <v>6240</v>
      </c>
      <c r="I1023" s="53" t="str">
        <f t="shared" si="31"/>
        <v>3. 0</v>
      </c>
      <c r="J1023" s="157" t="s">
        <v>142</v>
      </c>
      <c r="K1023" s="157" t="s">
        <v>141</v>
      </c>
      <c r="L1023" s="83" t="s">
        <v>6172</v>
      </c>
      <c r="M1023" s="165" t="s">
        <v>6538</v>
      </c>
      <c r="O1023" s="157" t="s">
        <v>138</v>
      </c>
      <c r="P1023" s="157" t="s">
        <v>143</v>
      </c>
      <c r="Q1023" s="157" t="s">
        <v>6171</v>
      </c>
      <c r="R1023" s="157" t="s">
        <v>144</v>
      </c>
      <c r="W1023" s="118">
        <v>0</v>
      </c>
      <c r="X1023" s="162" t="s">
        <v>6240</v>
      </c>
    </row>
    <row r="1024" spans="1:24">
      <c r="A1024" s="83">
        <v>713</v>
      </c>
      <c r="B1024" s="83">
        <v>80</v>
      </c>
      <c r="C1024" t="s">
        <v>7900</v>
      </c>
      <c r="D1024" s="159">
        <f t="shared" si="30"/>
        <v>220</v>
      </c>
      <c r="E1024">
        <v>5</v>
      </c>
      <c r="F1024">
        <v>20</v>
      </c>
      <c r="G1024" s="162" t="s">
        <v>6424</v>
      </c>
      <c r="H1024" s="162" t="s">
        <v>6424</v>
      </c>
      <c r="I1024" s="53" t="str">
        <f t="shared" si="31"/>
        <v>5. 20</v>
      </c>
      <c r="J1024" s="157" t="s">
        <v>142</v>
      </c>
      <c r="K1024" s="157" t="s">
        <v>141</v>
      </c>
      <c r="L1024" s="83" t="s">
        <v>6172</v>
      </c>
      <c r="M1024" s="165" t="s">
        <v>6538</v>
      </c>
      <c r="O1024" s="157" t="s">
        <v>138</v>
      </c>
      <c r="P1024" s="157" t="s">
        <v>143</v>
      </c>
      <c r="Q1024" s="157" t="s">
        <v>6171</v>
      </c>
      <c r="R1024" s="157" t="s">
        <v>144</v>
      </c>
      <c r="W1024" s="118">
        <v>0</v>
      </c>
      <c r="X1024" s="162" t="s">
        <v>6424</v>
      </c>
    </row>
    <row r="1025" spans="1:24">
      <c r="A1025" s="83">
        <v>713</v>
      </c>
      <c r="B1025" s="83">
        <v>80</v>
      </c>
      <c r="C1025" t="s">
        <v>6579</v>
      </c>
      <c r="D1025" s="159">
        <f t="shared" si="30"/>
        <v>40</v>
      </c>
      <c r="E1025">
        <v>1</v>
      </c>
      <c r="F1025">
        <v>0</v>
      </c>
      <c r="G1025" s="162" t="s">
        <v>6242</v>
      </c>
      <c r="H1025" s="162" t="s">
        <v>6242</v>
      </c>
      <c r="I1025" s="53" t="str">
        <f t="shared" si="31"/>
        <v>1. 0</v>
      </c>
      <c r="J1025" s="157" t="s">
        <v>142</v>
      </c>
      <c r="K1025" s="157" t="s">
        <v>141</v>
      </c>
      <c r="L1025" s="83" t="s">
        <v>6172</v>
      </c>
      <c r="M1025" s="165" t="s">
        <v>6538</v>
      </c>
      <c r="O1025" s="157" t="s">
        <v>138</v>
      </c>
      <c r="P1025" s="157" t="s">
        <v>143</v>
      </c>
      <c r="Q1025" s="157" t="s">
        <v>6171</v>
      </c>
      <c r="R1025" s="157" t="s">
        <v>144</v>
      </c>
      <c r="W1025" s="118">
        <v>0</v>
      </c>
      <c r="X1025" s="162" t="s">
        <v>6242</v>
      </c>
    </row>
    <row r="1026" spans="1:24">
      <c r="A1026" s="83">
        <v>713</v>
      </c>
      <c r="B1026" s="83">
        <v>51</v>
      </c>
      <c r="C1026" t="s">
        <v>7857</v>
      </c>
      <c r="D1026" s="159">
        <f t="shared" si="30"/>
        <v>142</v>
      </c>
      <c r="E1026">
        <v>3</v>
      </c>
      <c r="F1026">
        <v>22</v>
      </c>
      <c r="G1026" s="162" t="s">
        <v>6293</v>
      </c>
      <c r="H1026" s="162" t="s">
        <v>6293</v>
      </c>
      <c r="I1026" s="53" t="str">
        <f t="shared" si="31"/>
        <v>3. 22</v>
      </c>
      <c r="J1026" s="157" t="s">
        <v>142</v>
      </c>
      <c r="K1026" s="157" t="s">
        <v>141</v>
      </c>
      <c r="L1026" s="83" t="s">
        <v>6172</v>
      </c>
      <c r="M1026" s="165" t="s">
        <v>6538</v>
      </c>
      <c r="O1026" s="157" t="s">
        <v>138</v>
      </c>
      <c r="P1026" s="157" t="s">
        <v>143</v>
      </c>
      <c r="Q1026" s="157" t="s">
        <v>6171</v>
      </c>
      <c r="R1026" s="157" t="s">
        <v>144</v>
      </c>
      <c r="W1026" s="118">
        <v>0</v>
      </c>
      <c r="X1026" s="162" t="s">
        <v>6293</v>
      </c>
    </row>
    <row r="1027" spans="1:24">
      <c r="A1027" s="83">
        <v>714</v>
      </c>
      <c r="B1027" s="83">
        <v>269</v>
      </c>
      <c r="C1027" t="s">
        <v>8031</v>
      </c>
      <c r="D1027" s="159">
        <f t="shared" ref="D1027:D1090" si="32">E1027*40+F1027</f>
        <v>44</v>
      </c>
      <c r="E1027">
        <v>1</v>
      </c>
      <c r="F1027">
        <v>4</v>
      </c>
      <c r="G1027" s="162" t="s">
        <v>6248</v>
      </c>
      <c r="H1027" s="162" t="s">
        <v>6248</v>
      </c>
      <c r="I1027" s="53" t="str">
        <f t="shared" ref="I1027:I1090" si="33">H1027</f>
        <v>1. 4</v>
      </c>
      <c r="J1027" s="157" t="s">
        <v>142</v>
      </c>
      <c r="K1027" s="157" t="s">
        <v>141</v>
      </c>
      <c r="L1027" s="83" t="s">
        <v>6172</v>
      </c>
      <c r="M1027" s="165" t="s">
        <v>162</v>
      </c>
      <c r="O1027" s="157" t="s">
        <v>138</v>
      </c>
      <c r="P1027" s="157" t="s">
        <v>143</v>
      </c>
      <c r="Q1027" s="157" t="s">
        <v>6171</v>
      </c>
      <c r="R1027" s="157" t="s">
        <v>144</v>
      </c>
      <c r="W1027" s="118">
        <v>594000</v>
      </c>
      <c r="X1027" s="162" t="s">
        <v>6248</v>
      </c>
    </row>
    <row r="1028" spans="1:24">
      <c r="A1028" s="83">
        <v>714</v>
      </c>
      <c r="B1028" s="83">
        <v>230</v>
      </c>
      <c r="C1028" t="s">
        <v>6579</v>
      </c>
      <c r="D1028" s="159">
        <f t="shared" si="32"/>
        <v>130</v>
      </c>
      <c r="E1028">
        <v>3</v>
      </c>
      <c r="F1028">
        <v>10</v>
      </c>
      <c r="G1028" s="162" t="s">
        <v>6427</v>
      </c>
      <c r="H1028" s="162" t="s">
        <v>6427</v>
      </c>
      <c r="I1028" s="53" t="str">
        <f t="shared" si="33"/>
        <v>3. 10</v>
      </c>
      <c r="J1028" s="157" t="s">
        <v>142</v>
      </c>
      <c r="K1028" s="157" t="s">
        <v>141</v>
      </c>
      <c r="L1028" s="83" t="s">
        <v>6172</v>
      </c>
      <c r="M1028" s="165" t="s">
        <v>162</v>
      </c>
      <c r="O1028" s="157" t="s">
        <v>138</v>
      </c>
      <c r="P1028" s="157" t="s">
        <v>143</v>
      </c>
      <c r="Q1028" s="157" t="s">
        <v>6171</v>
      </c>
      <c r="R1028" s="157" t="s">
        <v>144</v>
      </c>
      <c r="W1028" s="118">
        <v>1755000</v>
      </c>
      <c r="X1028" s="162" t="s">
        <v>6427</v>
      </c>
    </row>
    <row r="1029" spans="1:24">
      <c r="A1029" s="83">
        <v>714</v>
      </c>
      <c r="B1029" s="83">
        <v>228</v>
      </c>
      <c r="C1029" t="s">
        <v>7839</v>
      </c>
      <c r="D1029" s="159">
        <f t="shared" si="32"/>
        <v>79</v>
      </c>
      <c r="E1029">
        <v>1</v>
      </c>
      <c r="F1029">
        <v>39</v>
      </c>
      <c r="G1029" s="162" t="s">
        <v>6202</v>
      </c>
      <c r="H1029" s="162" t="s">
        <v>6202</v>
      </c>
      <c r="I1029" s="53" t="str">
        <f t="shared" si="33"/>
        <v>1. 39</v>
      </c>
      <c r="J1029" s="157" t="s">
        <v>142</v>
      </c>
      <c r="K1029" s="157" t="s">
        <v>141</v>
      </c>
      <c r="L1029" s="83" t="s">
        <v>6172</v>
      </c>
      <c r="M1029" s="165" t="s">
        <v>162</v>
      </c>
      <c r="O1029" s="157" t="s">
        <v>138</v>
      </c>
      <c r="P1029" s="157" t="s">
        <v>143</v>
      </c>
      <c r="Q1029" s="157" t="s">
        <v>6171</v>
      </c>
      <c r="R1029" s="157" t="s">
        <v>144</v>
      </c>
      <c r="W1029" s="118">
        <v>1066500</v>
      </c>
      <c r="X1029" s="162" t="s">
        <v>6202</v>
      </c>
    </row>
    <row r="1030" spans="1:24">
      <c r="A1030" s="83">
        <v>714</v>
      </c>
      <c r="B1030" s="83">
        <v>228</v>
      </c>
      <c r="C1030" t="s">
        <v>7835</v>
      </c>
      <c r="D1030" s="159">
        <f t="shared" si="32"/>
        <v>79</v>
      </c>
      <c r="E1030">
        <v>1</v>
      </c>
      <c r="F1030">
        <v>39</v>
      </c>
      <c r="G1030" s="162" t="s">
        <v>6202</v>
      </c>
      <c r="H1030" s="162" t="s">
        <v>6202</v>
      </c>
      <c r="I1030" s="53" t="str">
        <f t="shared" si="33"/>
        <v>1. 39</v>
      </c>
      <c r="J1030" s="157" t="s">
        <v>142</v>
      </c>
      <c r="K1030" s="157" t="s">
        <v>141</v>
      </c>
      <c r="L1030" s="83" t="s">
        <v>6172</v>
      </c>
      <c r="M1030" s="165" t="s">
        <v>162</v>
      </c>
      <c r="O1030" s="157" t="s">
        <v>138</v>
      </c>
      <c r="P1030" s="157" t="s">
        <v>143</v>
      </c>
      <c r="Q1030" s="157" t="s">
        <v>6171</v>
      </c>
      <c r="R1030" s="157" t="s">
        <v>144</v>
      </c>
      <c r="W1030" s="118">
        <v>1066500</v>
      </c>
      <c r="X1030" s="162" t="s">
        <v>6202</v>
      </c>
    </row>
    <row r="1031" spans="1:24">
      <c r="A1031" s="83">
        <v>714</v>
      </c>
      <c r="B1031" s="83">
        <v>269</v>
      </c>
      <c r="C1031" t="s">
        <v>8031</v>
      </c>
      <c r="D1031" s="159">
        <f t="shared" si="32"/>
        <v>40</v>
      </c>
      <c r="E1031">
        <v>1</v>
      </c>
      <c r="F1031">
        <v>0</v>
      </c>
      <c r="G1031" s="162" t="s">
        <v>6242</v>
      </c>
      <c r="H1031" s="162" t="s">
        <v>6242</v>
      </c>
      <c r="I1031" s="53" t="str">
        <f t="shared" si="33"/>
        <v>1. 0</v>
      </c>
      <c r="J1031" s="157" t="s">
        <v>142</v>
      </c>
      <c r="K1031" s="157" t="s">
        <v>141</v>
      </c>
      <c r="L1031" s="83" t="s">
        <v>6172</v>
      </c>
      <c r="M1031" s="165" t="s">
        <v>162</v>
      </c>
      <c r="O1031" s="157" t="s">
        <v>138</v>
      </c>
      <c r="P1031" s="157" t="s">
        <v>143</v>
      </c>
      <c r="Q1031" s="157" t="s">
        <v>6171</v>
      </c>
      <c r="R1031" s="157" t="s">
        <v>144</v>
      </c>
      <c r="W1031" s="118">
        <v>540000</v>
      </c>
      <c r="X1031" s="162" t="s">
        <v>6242</v>
      </c>
    </row>
    <row r="1032" spans="1:24">
      <c r="A1032" s="83">
        <v>714</v>
      </c>
      <c r="B1032" s="83">
        <v>269</v>
      </c>
      <c r="C1032" t="s">
        <v>8032</v>
      </c>
      <c r="D1032" s="159">
        <f t="shared" si="32"/>
        <v>34</v>
      </c>
      <c r="E1032">
        <v>0</v>
      </c>
      <c r="F1032">
        <v>34</v>
      </c>
      <c r="G1032" s="162" t="s">
        <v>6253</v>
      </c>
      <c r="H1032" s="162" t="s">
        <v>6253</v>
      </c>
      <c r="I1032" s="53" t="str">
        <f t="shared" si="33"/>
        <v>0. 34</v>
      </c>
      <c r="J1032" s="157" t="s">
        <v>142</v>
      </c>
      <c r="K1032" s="157" t="s">
        <v>141</v>
      </c>
      <c r="L1032" s="83" t="s">
        <v>6172</v>
      </c>
      <c r="M1032" s="165" t="s">
        <v>162</v>
      </c>
      <c r="O1032" s="157" t="s">
        <v>138</v>
      </c>
      <c r="P1032" s="157" t="s">
        <v>143</v>
      </c>
      <c r="Q1032" s="157" t="s">
        <v>6171</v>
      </c>
      <c r="R1032" s="157" t="s">
        <v>144</v>
      </c>
      <c r="W1032" s="118">
        <v>459000</v>
      </c>
      <c r="X1032" s="162" t="s">
        <v>6253</v>
      </c>
    </row>
    <row r="1033" spans="1:24">
      <c r="A1033" s="83">
        <v>714</v>
      </c>
      <c r="B1033" s="83">
        <v>269</v>
      </c>
      <c r="C1033" t="s">
        <v>8033</v>
      </c>
      <c r="D1033" s="159">
        <f t="shared" si="32"/>
        <v>6</v>
      </c>
      <c r="E1033">
        <v>0</v>
      </c>
      <c r="F1033">
        <v>6</v>
      </c>
      <c r="G1033" s="162" t="s">
        <v>6238</v>
      </c>
      <c r="H1033" s="162" t="s">
        <v>6238</v>
      </c>
      <c r="I1033" s="53" t="str">
        <f t="shared" si="33"/>
        <v>0. 6</v>
      </c>
      <c r="J1033" s="157" t="s">
        <v>142</v>
      </c>
      <c r="K1033" s="157" t="s">
        <v>141</v>
      </c>
      <c r="L1033" s="83" t="s">
        <v>6172</v>
      </c>
      <c r="M1033" s="165" t="s">
        <v>162</v>
      </c>
      <c r="O1033" s="157" t="s">
        <v>138</v>
      </c>
      <c r="P1033" s="157" t="s">
        <v>143</v>
      </c>
      <c r="Q1033" s="157" t="s">
        <v>6171</v>
      </c>
      <c r="R1033" s="157" t="s">
        <v>144</v>
      </c>
      <c r="W1033" s="118">
        <v>81000</v>
      </c>
      <c r="X1033" s="162" t="s">
        <v>6238</v>
      </c>
    </row>
    <row r="1034" spans="1:24">
      <c r="A1034" s="83">
        <v>714</v>
      </c>
      <c r="B1034" s="83">
        <v>269</v>
      </c>
      <c r="C1034" t="s">
        <v>8034</v>
      </c>
      <c r="D1034" s="159">
        <f t="shared" si="32"/>
        <v>7</v>
      </c>
      <c r="E1034">
        <v>0</v>
      </c>
      <c r="F1034">
        <v>7</v>
      </c>
      <c r="G1034" s="162" t="s">
        <v>6300</v>
      </c>
      <c r="H1034" s="162" t="s">
        <v>6300</v>
      </c>
      <c r="I1034" s="53" t="str">
        <f t="shared" si="33"/>
        <v>0. 7</v>
      </c>
      <c r="J1034" s="157" t="s">
        <v>142</v>
      </c>
      <c r="K1034" s="157" t="s">
        <v>141</v>
      </c>
      <c r="L1034" s="83" t="s">
        <v>6172</v>
      </c>
      <c r="M1034" s="165" t="s">
        <v>162</v>
      </c>
      <c r="O1034" s="157" t="s">
        <v>138</v>
      </c>
      <c r="P1034" s="157" t="s">
        <v>143</v>
      </c>
      <c r="Q1034" s="157" t="s">
        <v>6171</v>
      </c>
      <c r="R1034" s="157" t="s">
        <v>144</v>
      </c>
      <c r="W1034" s="118">
        <v>94500</v>
      </c>
      <c r="X1034" s="162" t="s">
        <v>6300</v>
      </c>
    </row>
    <row r="1035" spans="1:24">
      <c r="A1035" s="83">
        <v>720</v>
      </c>
      <c r="B1035" s="83">
        <v>142</v>
      </c>
      <c r="C1035" t="s">
        <v>8035</v>
      </c>
      <c r="D1035" s="159">
        <f t="shared" si="32"/>
        <v>28</v>
      </c>
      <c r="E1035">
        <v>0</v>
      </c>
      <c r="F1035">
        <v>28</v>
      </c>
      <c r="G1035" s="162" t="s">
        <v>6178</v>
      </c>
      <c r="H1035" s="162" t="s">
        <v>6178</v>
      </c>
      <c r="I1035" s="53" t="str">
        <f t="shared" si="33"/>
        <v>0. 28</v>
      </c>
      <c r="J1035" s="157" t="s">
        <v>142</v>
      </c>
      <c r="K1035" s="157" t="s">
        <v>141</v>
      </c>
      <c r="L1035" s="83" t="s">
        <v>6172</v>
      </c>
      <c r="M1035" s="165" t="s">
        <v>162</v>
      </c>
      <c r="O1035" s="157" t="s">
        <v>138</v>
      </c>
      <c r="P1035" s="157" t="s">
        <v>143</v>
      </c>
      <c r="Q1035" s="157" t="s">
        <v>6171</v>
      </c>
      <c r="R1035" s="157" t="s">
        <v>144</v>
      </c>
      <c r="W1035" s="118">
        <v>378000</v>
      </c>
      <c r="X1035" s="162" t="s">
        <v>6178</v>
      </c>
    </row>
    <row r="1036" spans="1:24">
      <c r="A1036" s="83">
        <v>721</v>
      </c>
      <c r="B1036" s="83">
        <v>141</v>
      </c>
      <c r="C1036" t="s">
        <v>7862</v>
      </c>
      <c r="D1036" s="159">
        <f t="shared" si="32"/>
        <v>160</v>
      </c>
      <c r="E1036">
        <v>4</v>
      </c>
      <c r="F1036">
        <v>0</v>
      </c>
      <c r="G1036" s="162" t="s">
        <v>6232</v>
      </c>
      <c r="H1036" s="162" t="s">
        <v>6232</v>
      </c>
      <c r="I1036" s="53" t="str">
        <f t="shared" si="33"/>
        <v>4. 0</v>
      </c>
      <c r="J1036" s="157" t="s">
        <v>142</v>
      </c>
      <c r="K1036" s="157" t="s">
        <v>141</v>
      </c>
      <c r="L1036" s="83" t="s">
        <v>6172</v>
      </c>
      <c r="M1036" s="165" t="s">
        <v>162</v>
      </c>
      <c r="O1036" s="157" t="s">
        <v>138</v>
      </c>
      <c r="P1036" s="157" t="s">
        <v>143</v>
      </c>
      <c r="Q1036" s="157" t="s">
        <v>6171</v>
      </c>
      <c r="R1036" s="157" t="s">
        <v>144</v>
      </c>
      <c r="W1036" s="118">
        <v>2160000</v>
      </c>
      <c r="X1036" s="162" t="s">
        <v>6232</v>
      </c>
    </row>
    <row r="1037" spans="1:24">
      <c r="A1037" s="83">
        <v>722</v>
      </c>
      <c r="B1037" s="83">
        <v>317</v>
      </c>
      <c r="C1037" t="s">
        <v>7836</v>
      </c>
      <c r="D1037" s="159">
        <f t="shared" si="32"/>
        <v>237</v>
      </c>
      <c r="E1037">
        <v>5</v>
      </c>
      <c r="F1037">
        <v>37</v>
      </c>
      <c r="G1037" s="162" t="s">
        <v>6433</v>
      </c>
      <c r="H1037" s="162" t="s">
        <v>6433</v>
      </c>
      <c r="I1037" s="53" t="str">
        <f t="shared" si="33"/>
        <v>5. 37</v>
      </c>
      <c r="J1037" s="157" t="s">
        <v>142</v>
      </c>
      <c r="K1037" s="157" t="s">
        <v>141</v>
      </c>
      <c r="L1037" s="83" t="s">
        <v>6172</v>
      </c>
      <c r="M1037" s="165" t="s">
        <v>162</v>
      </c>
      <c r="O1037" s="157" t="s">
        <v>138</v>
      </c>
      <c r="P1037" s="157" t="s">
        <v>143</v>
      </c>
      <c r="Q1037" s="157" t="s">
        <v>6171</v>
      </c>
      <c r="R1037" s="157" t="s">
        <v>144</v>
      </c>
      <c r="W1037" s="118">
        <v>3199500</v>
      </c>
      <c r="X1037" s="162" t="s">
        <v>6433</v>
      </c>
    </row>
    <row r="1038" spans="1:24">
      <c r="A1038" s="83">
        <v>724</v>
      </c>
      <c r="B1038" s="83">
        <v>27</v>
      </c>
      <c r="C1038" t="s">
        <v>8036</v>
      </c>
      <c r="D1038" s="159">
        <f t="shared" si="32"/>
        <v>123</v>
      </c>
      <c r="E1038">
        <v>3</v>
      </c>
      <c r="F1038">
        <v>3</v>
      </c>
      <c r="G1038" s="162" t="s">
        <v>6328</v>
      </c>
      <c r="H1038" s="162" t="s">
        <v>6328</v>
      </c>
      <c r="I1038" s="53" t="str">
        <f t="shared" si="33"/>
        <v>3. 3</v>
      </c>
      <c r="J1038" s="157" t="s">
        <v>142</v>
      </c>
      <c r="K1038" s="157" t="s">
        <v>141</v>
      </c>
      <c r="L1038" s="83" t="s">
        <v>6172</v>
      </c>
      <c r="M1038" s="165" t="s">
        <v>162</v>
      </c>
      <c r="O1038" s="157" t="s">
        <v>138</v>
      </c>
      <c r="P1038" s="157" t="s">
        <v>143</v>
      </c>
      <c r="Q1038" s="157" t="s">
        <v>6171</v>
      </c>
      <c r="R1038" s="157" t="s">
        <v>144</v>
      </c>
      <c r="W1038" s="118">
        <v>1660500</v>
      </c>
      <c r="X1038" s="162" t="s">
        <v>6328</v>
      </c>
    </row>
    <row r="1039" spans="1:24">
      <c r="A1039" s="83">
        <v>726</v>
      </c>
      <c r="B1039" s="83">
        <v>141</v>
      </c>
      <c r="C1039" t="s">
        <v>7850</v>
      </c>
      <c r="D1039" s="159">
        <f t="shared" si="32"/>
        <v>222</v>
      </c>
      <c r="E1039">
        <v>5</v>
      </c>
      <c r="F1039">
        <v>22</v>
      </c>
      <c r="G1039" s="162" t="s">
        <v>6302</v>
      </c>
      <c r="H1039" s="162" t="s">
        <v>6302</v>
      </c>
      <c r="I1039" s="53" t="str">
        <f t="shared" si="33"/>
        <v>5. 22</v>
      </c>
      <c r="J1039" s="157" t="s">
        <v>142</v>
      </c>
      <c r="K1039" s="157" t="s">
        <v>141</v>
      </c>
      <c r="L1039" s="83" t="s">
        <v>6172</v>
      </c>
      <c r="M1039" s="165" t="s">
        <v>162</v>
      </c>
      <c r="O1039" s="157" t="s">
        <v>138</v>
      </c>
      <c r="P1039" s="157" t="s">
        <v>143</v>
      </c>
      <c r="Q1039" s="157" t="s">
        <v>6171</v>
      </c>
      <c r="R1039" s="157" t="s">
        <v>144</v>
      </c>
      <c r="W1039" s="118">
        <v>2997000</v>
      </c>
      <c r="X1039" s="162" t="s">
        <v>6302</v>
      </c>
    </row>
    <row r="1040" spans="1:24">
      <c r="A1040" s="83">
        <v>727</v>
      </c>
      <c r="B1040" s="83">
        <v>266</v>
      </c>
      <c r="C1040" t="s">
        <v>6648</v>
      </c>
      <c r="D1040" s="159">
        <f t="shared" si="32"/>
        <v>103</v>
      </c>
      <c r="E1040">
        <v>2</v>
      </c>
      <c r="F1040">
        <v>23</v>
      </c>
      <c r="G1040" s="162" t="s">
        <v>6451</v>
      </c>
      <c r="H1040" s="162" t="s">
        <v>6451</v>
      </c>
      <c r="I1040" s="53" t="str">
        <f t="shared" si="33"/>
        <v>2. 23</v>
      </c>
      <c r="J1040" s="157" t="s">
        <v>142</v>
      </c>
      <c r="K1040" s="157" t="s">
        <v>141</v>
      </c>
      <c r="L1040" s="83" t="s">
        <v>6172</v>
      </c>
      <c r="M1040" s="165" t="s">
        <v>162</v>
      </c>
      <c r="O1040" s="157" t="s">
        <v>138</v>
      </c>
      <c r="P1040" s="157" t="s">
        <v>143</v>
      </c>
      <c r="Q1040" s="157" t="s">
        <v>6171</v>
      </c>
      <c r="R1040" s="157" t="s">
        <v>144</v>
      </c>
      <c r="W1040" s="118">
        <v>1390500</v>
      </c>
      <c r="X1040" s="162" t="s">
        <v>6451</v>
      </c>
    </row>
    <row r="1041" spans="1:24">
      <c r="A1041" s="83">
        <v>727</v>
      </c>
      <c r="B1041" s="83">
        <v>266</v>
      </c>
      <c r="C1041" t="s">
        <v>7857</v>
      </c>
      <c r="D1041" s="159">
        <f t="shared" si="32"/>
        <v>51</v>
      </c>
      <c r="E1041">
        <v>1</v>
      </c>
      <c r="F1041">
        <v>11</v>
      </c>
      <c r="G1041" s="162" t="s">
        <v>6295</v>
      </c>
      <c r="H1041" s="162" t="s">
        <v>6295</v>
      </c>
      <c r="I1041" s="53" t="str">
        <f t="shared" si="33"/>
        <v>1. 11</v>
      </c>
      <c r="J1041" s="157" t="s">
        <v>142</v>
      </c>
      <c r="K1041" s="157" t="s">
        <v>141</v>
      </c>
      <c r="L1041" s="83" t="s">
        <v>6172</v>
      </c>
      <c r="M1041" s="165" t="s">
        <v>162</v>
      </c>
      <c r="O1041" s="157" t="s">
        <v>138</v>
      </c>
      <c r="P1041" s="157" t="s">
        <v>143</v>
      </c>
      <c r="Q1041" s="157" t="s">
        <v>6171</v>
      </c>
      <c r="R1041" s="157" t="s">
        <v>144</v>
      </c>
      <c r="W1041" s="118">
        <v>688500</v>
      </c>
      <c r="X1041" s="162" t="s">
        <v>6295</v>
      </c>
    </row>
    <row r="1042" spans="1:24">
      <c r="A1042" s="83">
        <v>728</v>
      </c>
      <c r="B1042" s="83">
        <v>240</v>
      </c>
      <c r="C1042" t="s">
        <v>6586</v>
      </c>
      <c r="D1042" s="159">
        <f t="shared" si="32"/>
        <v>94</v>
      </c>
      <c r="E1042">
        <v>2</v>
      </c>
      <c r="F1042">
        <v>14</v>
      </c>
      <c r="G1042" s="162" t="s">
        <v>6182</v>
      </c>
      <c r="H1042" s="162" t="s">
        <v>6182</v>
      </c>
      <c r="I1042" s="53" t="str">
        <f t="shared" si="33"/>
        <v>2. 14</v>
      </c>
      <c r="J1042" s="157" t="s">
        <v>142</v>
      </c>
      <c r="K1042" s="157" t="s">
        <v>141</v>
      </c>
      <c r="L1042" s="83" t="s">
        <v>6172</v>
      </c>
      <c r="M1042" s="165" t="s">
        <v>162</v>
      </c>
      <c r="O1042" s="157" t="s">
        <v>138</v>
      </c>
      <c r="P1042" s="157" t="s">
        <v>143</v>
      </c>
      <c r="Q1042" s="157" t="s">
        <v>6171</v>
      </c>
      <c r="R1042" s="157" t="s">
        <v>144</v>
      </c>
      <c r="W1042" s="118">
        <v>418500</v>
      </c>
      <c r="X1042" s="162" t="s">
        <v>6182</v>
      </c>
    </row>
    <row r="1043" spans="1:24">
      <c r="A1043" s="83">
        <v>728</v>
      </c>
      <c r="B1043" s="83">
        <v>241</v>
      </c>
      <c r="C1043" t="s">
        <v>6586</v>
      </c>
      <c r="D1043" s="159">
        <f t="shared" si="32"/>
        <v>155</v>
      </c>
      <c r="E1043">
        <v>3</v>
      </c>
      <c r="F1043">
        <v>35</v>
      </c>
      <c r="G1043" s="162" t="s">
        <v>6260</v>
      </c>
      <c r="H1043" s="162" t="s">
        <v>6260</v>
      </c>
      <c r="I1043" s="53" t="str">
        <f t="shared" si="33"/>
        <v>3. 35</v>
      </c>
      <c r="J1043" s="157" t="s">
        <v>142</v>
      </c>
      <c r="K1043" s="157" t="s">
        <v>141</v>
      </c>
      <c r="L1043" s="83" t="s">
        <v>6172</v>
      </c>
      <c r="M1043" s="165" t="s">
        <v>162</v>
      </c>
      <c r="O1043" s="157" t="s">
        <v>138</v>
      </c>
      <c r="P1043" s="157" t="s">
        <v>143</v>
      </c>
      <c r="Q1043" s="157" t="s">
        <v>6171</v>
      </c>
      <c r="R1043" s="157" t="s">
        <v>144</v>
      </c>
      <c r="W1043" s="118">
        <v>702000</v>
      </c>
      <c r="X1043" s="162" t="s">
        <v>6260</v>
      </c>
    </row>
    <row r="1044" spans="1:24">
      <c r="A1044" s="83">
        <v>728</v>
      </c>
      <c r="B1044" s="83">
        <v>239</v>
      </c>
      <c r="C1044" t="s">
        <v>6586</v>
      </c>
      <c r="D1044" s="159">
        <f t="shared" si="32"/>
        <v>221</v>
      </c>
      <c r="E1044">
        <v>5</v>
      </c>
      <c r="F1044">
        <v>21</v>
      </c>
      <c r="G1044" s="162" t="s">
        <v>6316</v>
      </c>
      <c r="H1044" s="162" t="s">
        <v>6316</v>
      </c>
      <c r="I1044" s="53" t="str">
        <f t="shared" si="33"/>
        <v>5. 21</v>
      </c>
      <c r="J1044" s="157" t="s">
        <v>142</v>
      </c>
      <c r="K1044" s="157" t="s">
        <v>141</v>
      </c>
      <c r="L1044" s="83" t="s">
        <v>6172</v>
      </c>
      <c r="M1044" s="165" t="s">
        <v>162</v>
      </c>
      <c r="O1044" s="157" t="s">
        <v>138</v>
      </c>
      <c r="P1044" s="157" t="s">
        <v>143</v>
      </c>
      <c r="Q1044" s="157" t="s">
        <v>6171</v>
      </c>
      <c r="R1044" s="157" t="s">
        <v>144</v>
      </c>
      <c r="W1044" s="118">
        <v>985500</v>
      </c>
      <c r="X1044" s="162" t="s">
        <v>6316</v>
      </c>
    </row>
    <row r="1045" spans="1:24">
      <c r="A1045" s="83">
        <v>728</v>
      </c>
      <c r="B1045" s="83">
        <v>370</v>
      </c>
      <c r="C1045" t="s">
        <v>7868</v>
      </c>
      <c r="D1045" s="159">
        <f t="shared" si="32"/>
        <v>26</v>
      </c>
      <c r="E1045">
        <v>0</v>
      </c>
      <c r="F1045">
        <v>26</v>
      </c>
      <c r="G1045" s="162" t="s">
        <v>6374</v>
      </c>
      <c r="H1045" s="162" t="s">
        <v>6374</v>
      </c>
      <c r="I1045" s="53" t="str">
        <f t="shared" si="33"/>
        <v>0. 26</v>
      </c>
      <c r="J1045" s="157" t="s">
        <v>142</v>
      </c>
      <c r="K1045" s="157" t="s">
        <v>141</v>
      </c>
      <c r="L1045" s="83" t="s">
        <v>6172</v>
      </c>
      <c r="M1045" s="165" t="s">
        <v>162</v>
      </c>
      <c r="O1045" s="157" t="s">
        <v>138</v>
      </c>
      <c r="P1045" s="157" t="s">
        <v>143</v>
      </c>
      <c r="Q1045" s="157" t="s">
        <v>6171</v>
      </c>
      <c r="R1045" s="157" t="s">
        <v>144</v>
      </c>
      <c r="W1045" s="118">
        <v>351000</v>
      </c>
      <c r="X1045" s="162" t="s">
        <v>6374</v>
      </c>
    </row>
    <row r="1046" spans="1:24">
      <c r="A1046" s="83">
        <v>775</v>
      </c>
      <c r="B1046" s="83">
        <v>543</v>
      </c>
      <c r="C1046" t="s">
        <v>7835</v>
      </c>
      <c r="D1046" s="159">
        <f t="shared" si="32"/>
        <v>114</v>
      </c>
      <c r="E1046">
        <v>2</v>
      </c>
      <c r="F1046">
        <v>34</v>
      </c>
      <c r="G1046" s="162" t="s">
        <v>6373</v>
      </c>
      <c r="H1046" s="162" t="s">
        <v>6373</v>
      </c>
      <c r="I1046" s="53" t="str">
        <f t="shared" si="33"/>
        <v>2. 34</v>
      </c>
      <c r="J1046" s="157" t="s">
        <v>142</v>
      </c>
      <c r="K1046" s="157" t="s">
        <v>141</v>
      </c>
      <c r="L1046" s="83" t="s">
        <v>6172</v>
      </c>
      <c r="M1046" s="165" t="s">
        <v>162</v>
      </c>
      <c r="O1046" s="157" t="s">
        <v>138</v>
      </c>
      <c r="P1046" s="157" t="s">
        <v>143</v>
      </c>
      <c r="Q1046" s="157" t="s">
        <v>6171</v>
      </c>
      <c r="R1046" s="157" t="s">
        <v>144</v>
      </c>
      <c r="W1046" s="118">
        <v>121500</v>
      </c>
      <c r="X1046" s="162" t="s">
        <v>6373</v>
      </c>
    </row>
    <row r="1047" spans="1:24">
      <c r="A1047" s="83">
        <v>775</v>
      </c>
      <c r="B1047" s="83">
        <v>549</v>
      </c>
      <c r="C1047" t="s">
        <v>6586</v>
      </c>
      <c r="D1047" s="159">
        <f t="shared" si="32"/>
        <v>97</v>
      </c>
      <c r="E1047">
        <v>2</v>
      </c>
      <c r="F1047">
        <v>17</v>
      </c>
      <c r="G1047" s="162" t="s">
        <v>6341</v>
      </c>
      <c r="H1047" s="162" t="s">
        <v>6341</v>
      </c>
      <c r="I1047" s="53" t="str">
        <f t="shared" si="33"/>
        <v>2. 17</v>
      </c>
      <c r="J1047" s="157" t="s">
        <v>142</v>
      </c>
      <c r="K1047" s="157" t="s">
        <v>141</v>
      </c>
      <c r="L1047" s="83" t="s">
        <v>6172</v>
      </c>
      <c r="M1047" s="165" t="s">
        <v>162</v>
      </c>
      <c r="O1047" s="157" t="s">
        <v>138</v>
      </c>
      <c r="P1047" s="157" t="s">
        <v>143</v>
      </c>
      <c r="Q1047" s="157" t="s">
        <v>6171</v>
      </c>
      <c r="R1047" s="157" t="s">
        <v>144</v>
      </c>
      <c r="W1047" s="118">
        <v>216000</v>
      </c>
      <c r="X1047" s="162" t="s">
        <v>6341</v>
      </c>
    </row>
    <row r="1048" spans="1:24">
      <c r="A1048" s="83">
        <v>775</v>
      </c>
      <c r="B1048" s="83">
        <v>551</v>
      </c>
      <c r="C1048" t="s">
        <v>6579</v>
      </c>
      <c r="D1048" s="159">
        <f t="shared" si="32"/>
        <v>336</v>
      </c>
      <c r="E1048">
        <v>8</v>
      </c>
      <c r="F1048">
        <v>16</v>
      </c>
      <c r="G1048" s="162" t="s">
        <v>6452</v>
      </c>
      <c r="H1048" s="162" t="s">
        <v>6452</v>
      </c>
      <c r="I1048" s="53" t="str">
        <f t="shared" si="33"/>
        <v>8. 16</v>
      </c>
      <c r="J1048" s="157" t="s">
        <v>142</v>
      </c>
      <c r="K1048" s="157" t="s">
        <v>141</v>
      </c>
      <c r="L1048" s="83" t="s">
        <v>6172</v>
      </c>
      <c r="M1048" s="165" t="s">
        <v>162</v>
      </c>
      <c r="O1048" s="157" t="s">
        <v>138</v>
      </c>
      <c r="P1048" s="157" t="s">
        <v>143</v>
      </c>
      <c r="Q1048" s="157" t="s">
        <v>6171</v>
      </c>
      <c r="R1048" s="157" t="s">
        <v>144</v>
      </c>
      <c r="W1048" s="118">
        <v>756000</v>
      </c>
      <c r="X1048" s="162" t="s">
        <v>6452</v>
      </c>
    </row>
    <row r="1049" spans="1:24">
      <c r="A1049" s="83">
        <v>775</v>
      </c>
      <c r="B1049" s="83">
        <v>115</v>
      </c>
      <c r="C1049" t="s">
        <v>7887</v>
      </c>
      <c r="D1049" s="159">
        <f t="shared" si="32"/>
        <v>39</v>
      </c>
      <c r="E1049">
        <v>0</v>
      </c>
      <c r="F1049">
        <v>39</v>
      </c>
      <c r="G1049" s="162" t="s">
        <v>6230</v>
      </c>
      <c r="H1049" s="162" t="s">
        <v>6230</v>
      </c>
      <c r="I1049" s="53" t="str">
        <f t="shared" si="33"/>
        <v>0. 39</v>
      </c>
      <c r="J1049" s="157" t="s">
        <v>142</v>
      </c>
      <c r="K1049" s="157" t="s">
        <v>141</v>
      </c>
      <c r="L1049" s="83" t="s">
        <v>6172</v>
      </c>
      <c r="M1049" s="165" t="s">
        <v>162</v>
      </c>
      <c r="O1049" s="157" t="s">
        <v>138</v>
      </c>
      <c r="P1049" s="157" t="s">
        <v>143</v>
      </c>
      <c r="Q1049" s="157" t="s">
        <v>6171</v>
      </c>
      <c r="R1049" s="157" t="s">
        <v>144</v>
      </c>
      <c r="W1049" s="118">
        <v>81000</v>
      </c>
      <c r="X1049" s="162" t="s">
        <v>6230</v>
      </c>
    </row>
    <row r="1050" spans="1:24">
      <c r="A1050" s="83">
        <v>775</v>
      </c>
      <c r="B1050" s="83">
        <v>115</v>
      </c>
      <c r="C1050" t="s">
        <v>7852</v>
      </c>
      <c r="D1050" s="159">
        <f t="shared" si="32"/>
        <v>12</v>
      </c>
      <c r="E1050">
        <v>0</v>
      </c>
      <c r="F1050">
        <v>12</v>
      </c>
      <c r="G1050" s="162" t="s">
        <v>6190</v>
      </c>
      <c r="H1050" s="162" t="s">
        <v>6190</v>
      </c>
      <c r="I1050" s="53" t="str">
        <f t="shared" si="33"/>
        <v>0. 12</v>
      </c>
      <c r="J1050" s="157" t="s">
        <v>142</v>
      </c>
      <c r="K1050" s="157" t="s">
        <v>141</v>
      </c>
      <c r="L1050" s="83" t="s">
        <v>6172</v>
      </c>
      <c r="M1050" s="165" t="s">
        <v>162</v>
      </c>
      <c r="O1050" s="157" t="s">
        <v>138</v>
      </c>
      <c r="P1050" s="157" t="s">
        <v>143</v>
      </c>
      <c r="Q1050" s="157" t="s">
        <v>6171</v>
      </c>
      <c r="R1050" s="157" t="s">
        <v>144</v>
      </c>
      <c r="W1050" s="118">
        <v>13500</v>
      </c>
      <c r="X1050" s="162" t="s">
        <v>6190</v>
      </c>
    </row>
    <row r="1051" spans="1:24">
      <c r="A1051" s="83">
        <v>779</v>
      </c>
      <c r="B1051" s="83">
        <v>550</v>
      </c>
      <c r="C1051" t="s">
        <v>6586</v>
      </c>
      <c r="D1051" s="159">
        <f t="shared" si="32"/>
        <v>212</v>
      </c>
      <c r="E1051">
        <v>5</v>
      </c>
      <c r="F1051">
        <v>12</v>
      </c>
      <c r="G1051" s="162" t="s">
        <v>6449</v>
      </c>
      <c r="H1051" s="162" t="s">
        <v>6449</v>
      </c>
      <c r="I1051" s="53" t="str">
        <f t="shared" si="33"/>
        <v>5. 12</v>
      </c>
      <c r="J1051" s="157" t="s">
        <v>142</v>
      </c>
      <c r="K1051" s="157" t="s">
        <v>141</v>
      </c>
      <c r="L1051" s="83" t="s">
        <v>6172</v>
      </c>
      <c r="M1051" s="165" t="s">
        <v>162</v>
      </c>
      <c r="O1051" s="157" t="s">
        <v>138</v>
      </c>
      <c r="P1051" s="157" t="s">
        <v>143</v>
      </c>
      <c r="Q1051" s="157" t="s">
        <v>6171</v>
      </c>
      <c r="R1051" s="157" t="s">
        <v>144</v>
      </c>
      <c r="W1051" s="118">
        <v>2862000</v>
      </c>
      <c r="X1051" s="162" t="s">
        <v>6449</v>
      </c>
    </row>
    <row r="1052" spans="1:24">
      <c r="A1052" s="83">
        <v>779</v>
      </c>
      <c r="B1052" s="83">
        <v>550</v>
      </c>
      <c r="C1052" t="s">
        <v>7837</v>
      </c>
      <c r="D1052" s="159">
        <f t="shared" si="32"/>
        <v>80</v>
      </c>
      <c r="E1052">
        <v>2</v>
      </c>
      <c r="F1052">
        <v>0</v>
      </c>
      <c r="G1052" s="162" t="s">
        <v>6228</v>
      </c>
      <c r="H1052" s="162" t="s">
        <v>6228</v>
      </c>
      <c r="I1052" s="53" t="str">
        <f t="shared" si="33"/>
        <v>2. 0</v>
      </c>
      <c r="J1052" s="157" t="s">
        <v>142</v>
      </c>
      <c r="K1052" s="157" t="s">
        <v>141</v>
      </c>
      <c r="L1052" s="83" t="s">
        <v>6172</v>
      </c>
      <c r="M1052" s="165" t="s">
        <v>162</v>
      </c>
      <c r="O1052" s="157" t="s">
        <v>138</v>
      </c>
      <c r="P1052" s="157" t="s">
        <v>143</v>
      </c>
      <c r="Q1052" s="157" t="s">
        <v>6171</v>
      </c>
      <c r="R1052" s="157" t="s">
        <v>144</v>
      </c>
      <c r="W1052" s="118">
        <v>1080000</v>
      </c>
      <c r="X1052" s="162" t="s">
        <v>6228</v>
      </c>
    </row>
    <row r="1053" spans="1:24">
      <c r="A1053" s="83">
        <v>779</v>
      </c>
      <c r="B1053" s="83">
        <v>550</v>
      </c>
      <c r="C1053" t="s">
        <v>7857</v>
      </c>
      <c r="D1053" s="159">
        <f t="shared" si="32"/>
        <v>9</v>
      </c>
      <c r="E1053">
        <v>0</v>
      </c>
      <c r="F1053">
        <v>9</v>
      </c>
      <c r="G1053" s="162" t="s">
        <v>6257</v>
      </c>
      <c r="H1053" s="162" t="s">
        <v>6257</v>
      </c>
      <c r="I1053" s="53" t="str">
        <f t="shared" si="33"/>
        <v>0. 9</v>
      </c>
      <c r="J1053" s="157" t="s">
        <v>142</v>
      </c>
      <c r="K1053" s="157" t="s">
        <v>141</v>
      </c>
      <c r="L1053" s="83" t="s">
        <v>6172</v>
      </c>
      <c r="M1053" s="165" t="s">
        <v>162</v>
      </c>
      <c r="O1053" s="157" t="s">
        <v>138</v>
      </c>
      <c r="P1053" s="157" t="s">
        <v>143</v>
      </c>
      <c r="Q1053" s="157" t="s">
        <v>6171</v>
      </c>
      <c r="R1053" s="157" t="s">
        <v>144</v>
      </c>
      <c r="W1053" s="118">
        <v>121500</v>
      </c>
      <c r="X1053" s="162" t="s">
        <v>6257</v>
      </c>
    </row>
    <row r="1054" spans="1:24">
      <c r="A1054" s="83">
        <v>782</v>
      </c>
      <c r="B1054" s="83">
        <v>439</v>
      </c>
      <c r="C1054" t="s">
        <v>7836</v>
      </c>
      <c r="D1054" s="159">
        <f t="shared" si="32"/>
        <v>207</v>
      </c>
      <c r="E1054">
        <v>5</v>
      </c>
      <c r="F1054">
        <v>7</v>
      </c>
      <c r="G1054" s="162" t="s">
        <v>6229</v>
      </c>
      <c r="H1054" s="162" t="s">
        <v>6229</v>
      </c>
      <c r="I1054" s="53" t="str">
        <f t="shared" si="33"/>
        <v>5. 7</v>
      </c>
      <c r="J1054" s="157" t="s">
        <v>142</v>
      </c>
      <c r="K1054" s="157" t="s">
        <v>141</v>
      </c>
      <c r="L1054" s="83" t="s">
        <v>6172</v>
      </c>
      <c r="M1054" s="165" t="s">
        <v>162</v>
      </c>
      <c r="O1054" s="157" t="s">
        <v>138</v>
      </c>
      <c r="P1054" s="157" t="s">
        <v>143</v>
      </c>
      <c r="Q1054" s="157" t="s">
        <v>6171</v>
      </c>
      <c r="R1054" s="157" t="s">
        <v>144</v>
      </c>
      <c r="W1054" s="118">
        <v>2794500</v>
      </c>
      <c r="X1054" s="162" t="s">
        <v>6229</v>
      </c>
    </row>
    <row r="1055" spans="1:24">
      <c r="A1055" s="83">
        <v>782</v>
      </c>
      <c r="B1055" s="83">
        <v>35</v>
      </c>
      <c r="C1055" t="s">
        <v>6586</v>
      </c>
      <c r="D1055" s="159">
        <f t="shared" si="32"/>
        <v>318</v>
      </c>
      <c r="E1055">
        <v>7</v>
      </c>
      <c r="F1055">
        <v>38</v>
      </c>
      <c r="G1055" s="162" t="s">
        <v>6358</v>
      </c>
      <c r="H1055" s="162" t="s">
        <v>6358</v>
      </c>
      <c r="I1055" s="53" t="str">
        <f t="shared" si="33"/>
        <v>7. 38</v>
      </c>
      <c r="J1055" s="157" t="s">
        <v>142</v>
      </c>
      <c r="K1055" s="157" t="s">
        <v>141</v>
      </c>
      <c r="L1055" s="83" t="s">
        <v>6172</v>
      </c>
      <c r="M1055" s="165" t="s">
        <v>6538</v>
      </c>
      <c r="O1055" s="157" t="s">
        <v>138</v>
      </c>
      <c r="P1055" s="157" t="s">
        <v>143</v>
      </c>
      <c r="Q1055" s="157" t="s">
        <v>6171</v>
      </c>
      <c r="R1055" s="157" t="s">
        <v>144</v>
      </c>
      <c r="W1055" s="118">
        <v>0</v>
      </c>
      <c r="X1055" s="162" t="s">
        <v>6358</v>
      </c>
    </row>
    <row r="1056" spans="1:24">
      <c r="A1056" s="83">
        <v>785</v>
      </c>
      <c r="B1056" s="83">
        <v>462</v>
      </c>
      <c r="C1056" t="s">
        <v>7947</v>
      </c>
      <c r="D1056" s="159">
        <f t="shared" si="32"/>
        <v>13</v>
      </c>
      <c r="E1056">
        <v>0</v>
      </c>
      <c r="F1056">
        <v>13</v>
      </c>
      <c r="G1056" s="162" t="s">
        <v>6205</v>
      </c>
      <c r="H1056" s="162" t="s">
        <v>6205</v>
      </c>
      <c r="I1056" s="53" t="str">
        <f t="shared" si="33"/>
        <v>0. 13</v>
      </c>
      <c r="J1056" s="157" t="s">
        <v>142</v>
      </c>
      <c r="K1056" s="157" t="s">
        <v>141</v>
      </c>
      <c r="L1056" s="83" t="s">
        <v>6172</v>
      </c>
      <c r="M1056" s="165" t="s">
        <v>162</v>
      </c>
      <c r="O1056" s="157" t="s">
        <v>138</v>
      </c>
      <c r="P1056" s="157" t="s">
        <v>143</v>
      </c>
      <c r="Q1056" s="157" t="s">
        <v>6171</v>
      </c>
      <c r="R1056" s="157" t="s">
        <v>144</v>
      </c>
      <c r="W1056" s="118">
        <v>81000</v>
      </c>
      <c r="X1056" s="162" t="s">
        <v>6205</v>
      </c>
    </row>
    <row r="1057" spans="1:24">
      <c r="A1057" s="83">
        <v>785</v>
      </c>
      <c r="B1057" s="83">
        <v>462</v>
      </c>
      <c r="C1057" t="s">
        <v>7947</v>
      </c>
      <c r="D1057" s="159">
        <f t="shared" si="32"/>
        <v>53</v>
      </c>
      <c r="E1057">
        <v>1</v>
      </c>
      <c r="F1057">
        <v>13</v>
      </c>
      <c r="G1057" s="162" t="s">
        <v>6309</v>
      </c>
      <c r="H1057" s="162" t="s">
        <v>6309</v>
      </c>
      <c r="I1057" s="53" t="str">
        <f t="shared" si="33"/>
        <v>1. 13</v>
      </c>
      <c r="J1057" s="157" t="s">
        <v>142</v>
      </c>
      <c r="K1057" s="157" t="s">
        <v>141</v>
      </c>
      <c r="L1057" s="83" t="s">
        <v>6172</v>
      </c>
      <c r="M1057" s="165" t="s">
        <v>162</v>
      </c>
      <c r="O1057" s="157" t="s">
        <v>138</v>
      </c>
      <c r="P1057" s="157" t="s">
        <v>143</v>
      </c>
      <c r="Q1057" s="157" t="s">
        <v>6171</v>
      </c>
      <c r="R1057" s="157" t="s">
        <v>144</v>
      </c>
      <c r="W1057" s="118">
        <v>715500</v>
      </c>
      <c r="X1057" s="162" t="s">
        <v>6309</v>
      </c>
    </row>
    <row r="1058" spans="1:24">
      <c r="A1058" s="83">
        <v>785</v>
      </c>
      <c r="B1058" s="83">
        <v>441</v>
      </c>
      <c r="C1058" t="s">
        <v>7857</v>
      </c>
      <c r="D1058" s="159">
        <f t="shared" si="32"/>
        <v>219</v>
      </c>
      <c r="E1058">
        <v>5</v>
      </c>
      <c r="F1058">
        <v>19</v>
      </c>
      <c r="G1058" s="162" t="s">
        <v>6453</v>
      </c>
      <c r="H1058" s="162" t="s">
        <v>6453</v>
      </c>
      <c r="I1058" s="53" t="str">
        <f t="shared" si="33"/>
        <v>5. 19</v>
      </c>
      <c r="J1058" s="157" t="s">
        <v>142</v>
      </c>
      <c r="K1058" s="157" t="s">
        <v>141</v>
      </c>
      <c r="L1058" s="83" t="s">
        <v>6172</v>
      </c>
      <c r="M1058" s="165" t="s">
        <v>162</v>
      </c>
      <c r="O1058" s="157" t="s">
        <v>138</v>
      </c>
      <c r="P1058" s="157" t="s">
        <v>143</v>
      </c>
      <c r="Q1058" s="157" t="s">
        <v>6171</v>
      </c>
      <c r="R1058" s="157" t="s">
        <v>144</v>
      </c>
      <c r="W1058" s="118">
        <v>985500</v>
      </c>
      <c r="X1058" s="162" t="s">
        <v>6453</v>
      </c>
    </row>
    <row r="1059" spans="1:24">
      <c r="A1059" s="83">
        <v>790</v>
      </c>
      <c r="B1059" s="83">
        <v>572</v>
      </c>
      <c r="C1059" t="s">
        <v>7857</v>
      </c>
      <c r="D1059" s="159">
        <f t="shared" si="32"/>
        <v>264</v>
      </c>
      <c r="E1059">
        <v>6</v>
      </c>
      <c r="F1059">
        <v>24</v>
      </c>
      <c r="G1059" s="162" t="s">
        <v>6352</v>
      </c>
      <c r="H1059" s="162" t="s">
        <v>6352</v>
      </c>
      <c r="I1059" s="53" t="str">
        <f t="shared" si="33"/>
        <v>6. 24</v>
      </c>
      <c r="J1059" s="157" t="s">
        <v>142</v>
      </c>
      <c r="K1059" s="157" t="s">
        <v>141</v>
      </c>
      <c r="L1059" s="83" t="s">
        <v>6172</v>
      </c>
      <c r="M1059" s="165" t="s">
        <v>162</v>
      </c>
      <c r="O1059" s="157" t="s">
        <v>138</v>
      </c>
      <c r="P1059" s="157" t="s">
        <v>143</v>
      </c>
      <c r="Q1059" s="157" t="s">
        <v>6171</v>
      </c>
      <c r="R1059" s="157" t="s">
        <v>144</v>
      </c>
      <c r="W1059" s="118">
        <v>3564000</v>
      </c>
      <c r="X1059" s="162" t="s">
        <v>6352</v>
      </c>
    </row>
    <row r="1060" spans="1:24">
      <c r="A1060" s="83">
        <v>790</v>
      </c>
      <c r="B1060" s="83">
        <v>484</v>
      </c>
      <c r="C1060" t="s">
        <v>8037</v>
      </c>
      <c r="D1060" s="159">
        <f t="shared" si="32"/>
        <v>5</v>
      </c>
      <c r="E1060">
        <v>0</v>
      </c>
      <c r="F1060">
        <v>5</v>
      </c>
      <c r="G1060" s="162" t="s">
        <v>6281</v>
      </c>
      <c r="H1060" s="162" t="s">
        <v>6281</v>
      </c>
      <c r="I1060" s="53" t="str">
        <f t="shared" si="33"/>
        <v>0. 5</v>
      </c>
      <c r="J1060" s="157" t="s">
        <v>142</v>
      </c>
      <c r="K1060" s="157" t="s">
        <v>141</v>
      </c>
      <c r="L1060" s="83" t="s">
        <v>6172</v>
      </c>
      <c r="M1060" s="165" t="s">
        <v>162</v>
      </c>
      <c r="O1060" s="157" t="s">
        <v>138</v>
      </c>
      <c r="P1060" s="157" t="s">
        <v>143</v>
      </c>
      <c r="Q1060" s="157" t="s">
        <v>6171</v>
      </c>
      <c r="R1060" s="157" t="s">
        <v>144</v>
      </c>
      <c r="W1060" s="118">
        <v>67500</v>
      </c>
      <c r="X1060" s="162" t="s">
        <v>6281</v>
      </c>
    </row>
    <row r="1061" spans="1:24">
      <c r="A1061" s="83">
        <v>790</v>
      </c>
      <c r="B1061" s="83">
        <v>485</v>
      </c>
      <c r="C1061" t="s">
        <v>7964</v>
      </c>
      <c r="D1061" s="159">
        <f t="shared" si="32"/>
        <v>210</v>
      </c>
      <c r="E1061">
        <v>5</v>
      </c>
      <c r="F1061">
        <v>10</v>
      </c>
      <c r="G1061" s="162" t="s">
        <v>6409</v>
      </c>
      <c r="H1061" s="162" t="s">
        <v>6409</v>
      </c>
      <c r="I1061" s="53" t="str">
        <f t="shared" si="33"/>
        <v>5. 10</v>
      </c>
      <c r="J1061" s="157" t="s">
        <v>142</v>
      </c>
      <c r="K1061" s="157" t="s">
        <v>141</v>
      </c>
      <c r="L1061" s="83" t="s">
        <v>6172</v>
      </c>
      <c r="M1061" s="165" t="s">
        <v>162</v>
      </c>
      <c r="O1061" s="157" t="s">
        <v>138</v>
      </c>
      <c r="P1061" s="157" t="s">
        <v>143</v>
      </c>
      <c r="Q1061" s="157" t="s">
        <v>6171</v>
      </c>
      <c r="R1061" s="157" t="s">
        <v>144</v>
      </c>
      <c r="W1061" s="118">
        <v>567000</v>
      </c>
      <c r="X1061" s="162" t="s">
        <v>6409</v>
      </c>
    </row>
    <row r="1062" spans="1:24">
      <c r="A1062" s="83">
        <v>790</v>
      </c>
      <c r="B1062" s="83">
        <v>485</v>
      </c>
      <c r="C1062" t="s">
        <v>7889</v>
      </c>
      <c r="D1062" s="159">
        <f t="shared" si="32"/>
        <v>112</v>
      </c>
      <c r="E1062">
        <v>2</v>
      </c>
      <c r="F1062">
        <v>32</v>
      </c>
      <c r="G1062" s="162" t="s">
        <v>6386</v>
      </c>
      <c r="H1062" s="162" t="s">
        <v>6386</v>
      </c>
      <c r="I1062" s="53" t="str">
        <f t="shared" si="33"/>
        <v>2. 32</v>
      </c>
      <c r="J1062" s="157" t="s">
        <v>142</v>
      </c>
      <c r="K1062" s="157" t="s">
        <v>141</v>
      </c>
      <c r="L1062" s="83" t="s">
        <v>6172</v>
      </c>
      <c r="M1062" s="165" t="s">
        <v>162</v>
      </c>
      <c r="O1062" s="157" t="s">
        <v>138</v>
      </c>
      <c r="P1062" s="157" t="s">
        <v>143</v>
      </c>
      <c r="Q1062" s="157" t="s">
        <v>6171</v>
      </c>
      <c r="R1062" s="157" t="s">
        <v>144</v>
      </c>
      <c r="W1062" s="118">
        <v>297000</v>
      </c>
      <c r="X1062" s="162" t="s">
        <v>6386</v>
      </c>
    </row>
    <row r="1063" spans="1:24">
      <c r="A1063" s="83">
        <v>791</v>
      </c>
      <c r="B1063" s="83">
        <v>26</v>
      </c>
      <c r="C1063" t="s">
        <v>6579</v>
      </c>
      <c r="D1063" s="159">
        <f t="shared" si="32"/>
        <v>162</v>
      </c>
      <c r="E1063">
        <v>4</v>
      </c>
      <c r="F1063">
        <v>2</v>
      </c>
      <c r="G1063" s="162" t="s">
        <v>6203</v>
      </c>
      <c r="H1063" s="162" t="s">
        <v>6203</v>
      </c>
      <c r="I1063" s="53" t="str">
        <f t="shared" si="33"/>
        <v>4. 2</v>
      </c>
      <c r="J1063" s="157" t="s">
        <v>142</v>
      </c>
      <c r="K1063" s="157" t="s">
        <v>141</v>
      </c>
      <c r="L1063" s="83" t="s">
        <v>6172</v>
      </c>
      <c r="M1063" s="165" t="s">
        <v>5797</v>
      </c>
      <c r="O1063" s="157" t="s">
        <v>138</v>
      </c>
      <c r="P1063" s="157" t="s">
        <v>143</v>
      </c>
      <c r="Q1063" s="157" t="s">
        <v>6171</v>
      </c>
      <c r="R1063" s="157" t="s">
        <v>144</v>
      </c>
      <c r="W1063" s="118">
        <v>4752000</v>
      </c>
      <c r="X1063" s="162" t="s">
        <v>6203</v>
      </c>
    </row>
    <row r="1064" spans="1:24">
      <c r="A1064" s="83">
        <v>791</v>
      </c>
      <c r="B1064" s="83">
        <v>51</v>
      </c>
      <c r="C1064" t="s">
        <v>8038</v>
      </c>
      <c r="D1064" s="159">
        <f t="shared" si="32"/>
        <v>120</v>
      </c>
      <c r="E1064">
        <v>3</v>
      </c>
      <c r="F1064">
        <v>0</v>
      </c>
      <c r="G1064" s="162" t="s">
        <v>6240</v>
      </c>
      <c r="H1064" s="162" t="s">
        <v>6240</v>
      </c>
      <c r="I1064" s="53" t="str">
        <f t="shared" si="33"/>
        <v>3. 0</v>
      </c>
      <c r="J1064" s="157" t="s">
        <v>142</v>
      </c>
      <c r="K1064" s="157" t="s">
        <v>141</v>
      </c>
      <c r="L1064" s="83" t="s">
        <v>6172</v>
      </c>
      <c r="M1064" s="165" t="s">
        <v>6539</v>
      </c>
      <c r="O1064" s="157" t="s">
        <v>138</v>
      </c>
      <c r="P1064" s="157" t="s">
        <v>143</v>
      </c>
      <c r="Q1064" s="157" t="s">
        <v>6171</v>
      </c>
      <c r="R1064" s="157" t="s">
        <v>144</v>
      </c>
      <c r="W1064" s="118">
        <v>0</v>
      </c>
      <c r="X1064" s="162" t="s">
        <v>6240</v>
      </c>
    </row>
    <row r="1065" spans="1:24">
      <c r="A1065" s="83">
        <v>791</v>
      </c>
      <c r="B1065" s="83">
        <v>54</v>
      </c>
      <c r="C1065" t="s">
        <v>7905</v>
      </c>
      <c r="D1065" s="159">
        <f t="shared" si="32"/>
        <v>72</v>
      </c>
      <c r="E1065">
        <v>1</v>
      </c>
      <c r="F1065">
        <v>32</v>
      </c>
      <c r="G1065" s="162" t="s">
        <v>6325</v>
      </c>
      <c r="H1065" s="162" t="s">
        <v>6325</v>
      </c>
      <c r="I1065" s="53" t="str">
        <f t="shared" si="33"/>
        <v>1. 32</v>
      </c>
      <c r="J1065" s="157" t="s">
        <v>142</v>
      </c>
      <c r="K1065" s="157" t="s">
        <v>141</v>
      </c>
      <c r="L1065" s="83" t="s">
        <v>6172</v>
      </c>
      <c r="M1065" s="165" t="s">
        <v>6539</v>
      </c>
      <c r="O1065" s="157" t="s">
        <v>138</v>
      </c>
      <c r="P1065" s="157" t="s">
        <v>143</v>
      </c>
      <c r="Q1065" s="157" t="s">
        <v>6171</v>
      </c>
      <c r="R1065" s="157" t="s">
        <v>144</v>
      </c>
      <c r="W1065" s="118">
        <v>0</v>
      </c>
      <c r="X1065" s="162" t="s">
        <v>6325</v>
      </c>
    </row>
    <row r="1066" spans="1:24">
      <c r="A1066" s="83">
        <v>793</v>
      </c>
      <c r="B1066" s="83">
        <v>393</v>
      </c>
      <c r="C1066" t="s">
        <v>7857</v>
      </c>
      <c r="D1066" s="159">
        <f t="shared" si="32"/>
        <v>11</v>
      </c>
      <c r="E1066">
        <v>0</v>
      </c>
      <c r="F1066">
        <v>11</v>
      </c>
      <c r="G1066" s="162" t="s">
        <v>6247</v>
      </c>
      <c r="H1066" s="162" t="s">
        <v>6247</v>
      </c>
      <c r="I1066" s="53" t="str">
        <f t="shared" si="33"/>
        <v>0. 11</v>
      </c>
      <c r="J1066" s="157" t="s">
        <v>142</v>
      </c>
      <c r="K1066" s="157" t="s">
        <v>141</v>
      </c>
      <c r="L1066" s="83" t="s">
        <v>6172</v>
      </c>
      <c r="M1066" s="165" t="s">
        <v>162</v>
      </c>
      <c r="O1066" s="157" t="s">
        <v>138</v>
      </c>
      <c r="P1066" s="157" t="s">
        <v>143</v>
      </c>
      <c r="Q1066" s="157" t="s">
        <v>6171</v>
      </c>
      <c r="R1066" s="157" t="s">
        <v>144</v>
      </c>
      <c r="W1066" s="118">
        <v>148500</v>
      </c>
      <c r="X1066" s="162" t="s">
        <v>6247</v>
      </c>
    </row>
    <row r="1067" spans="1:24">
      <c r="A1067" s="83">
        <v>793</v>
      </c>
      <c r="B1067" s="83">
        <v>395</v>
      </c>
      <c r="C1067" t="s">
        <v>6579</v>
      </c>
      <c r="D1067" s="159">
        <f t="shared" si="32"/>
        <v>29</v>
      </c>
      <c r="E1067">
        <v>0</v>
      </c>
      <c r="F1067">
        <v>29</v>
      </c>
      <c r="G1067" s="162" t="s">
        <v>6188</v>
      </c>
      <c r="H1067" s="162" t="s">
        <v>6188</v>
      </c>
      <c r="I1067" s="53" t="str">
        <f t="shared" si="33"/>
        <v>0. 29</v>
      </c>
      <c r="J1067" s="157" t="s">
        <v>142</v>
      </c>
      <c r="K1067" s="157" t="s">
        <v>141</v>
      </c>
      <c r="L1067" s="83" t="s">
        <v>6172</v>
      </c>
      <c r="M1067" s="165" t="s">
        <v>162</v>
      </c>
      <c r="O1067" s="157" t="s">
        <v>138</v>
      </c>
      <c r="P1067" s="157" t="s">
        <v>143</v>
      </c>
      <c r="Q1067" s="157" t="s">
        <v>6171</v>
      </c>
      <c r="R1067" s="157" t="s">
        <v>144</v>
      </c>
      <c r="W1067" s="118">
        <v>391500</v>
      </c>
      <c r="X1067" s="162" t="s">
        <v>6188</v>
      </c>
    </row>
    <row r="1068" spans="1:24">
      <c r="A1068" s="83">
        <v>793</v>
      </c>
      <c r="B1068" s="83">
        <v>395</v>
      </c>
      <c r="C1068" t="s">
        <v>7847</v>
      </c>
      <c r="D1068" s="159">
        <f t="shared" si="32"/>
        <v>10</v>
      </c>
      <c r="E1068">
        <v>0</v>
      </c>
      <c r="F1068">
        <v>10</v>
      </c>
      <c r="G1068" s="162" t="s">
        <v>6347</v>
      </c>
      <c r="H1068" s="162" t="s">
        <v>6347</v>
      </c>
      <c r="I1068" s="53" t="str">
        <f t="shared" si="33"/>
        <v>0. 10</v>
      </c>
      <c r="J1068" s="157" t="s">
        <v>142</v>
      </c>
      <c r="K1068" s="157" t="s">
        <v>141</v>
      </c>
      <c r="L1068" s="83" t="s">
        <v>6172</v>
      </c>
      <c r="M1068" s="165" t="s">
        <v>162</v>
      </c>
      <c r="O1068" s="157" t="s">
        <v>138</v>
      </c>
      <c r="P1068" s="157" t="s">
        <v>143</v>
      </c>
      <c r="Q1068" s="157" t="s">
        <v>6171</v>
      </c>
      <c r="R1068" s="157" t="s">
        <v>144</v>
      </c>
      <c r="W1068" s="118">
        <v>135000</v>
      </c>
      <c r="X1068" s="162" t="s">
        <v>6347</v>
      </c>
    </row>
    <row r="1069" spans="1:24">
      <c r="A1069" s="83">
        <v>793</v>
      </c>
      <c r="B1069" s="83">
        <v>396</v>
      </c>
      <c r="C1069" t="s">
        <v>7900</v>
      </c>
      <c r="D1069" s="159">
        <f t="shared" si="32"/>
        <v>44</v>
      </c>
      <c r="E1069">
        <v>1</v>
      </c>
      <c r="F1069">
        <v>4</v>
      </c>
      <c r="G1069" s="162" t="s">
        <v>6248</v>
      </c>
      <c r="H1069" s="162" t="s">
        <v>6248</v>
      </c>
      <c r="I1069" s="53" t="str">
        <f t="shared" si="33"/>
        <v>1. 4</v>
      </c>
      <c r="J1069" s="157" t="s">
        <v>142</v>
      </c>
      <c r="K1069" s="157" t="s">
        <v>141</v>
      </c>
      <c r="L1069" s="83" t="s">
        <v>6172</v>
      </c>
      <c r="M1069" s="165" t="s">
        <v>162</v>
      </c>
      <c r="O1069" s="157" t="s">
        <v>138</v>
      </c>
      <c r="P1069" s="157" t="s">
        <v>143</v>
      </c>
      <c r="Q1069" s="157" t="s">
        <v>6171</v>
      </c>
      <c r="R1069" s="157" t="s">
        <v>144</v>
      </c>
      <c r="W1069" s="118">
        <v>594000</v>
      </c>
      <c r="X1069" s="162" t="s">
        <v>6248</v>
      </c>
    </row>
    <row r="1070" spans="1:24">
      <c r="A1070" s="83">
        <v>793</v>
      </c>
      <c r="B1070" s="83">
        <v>393</v>
      </c>
      <c r="C1070" t="s">
        <v>7852</v>
      </c>
      <c r="D1070" s="159">
        <f t="shared" si="32"/>
        <v>1</v>
      </c>
      <c r="E1070">
        <v>0</v>
      </c>
      <c r="F1070">
        <v>1</v>
      </c>
      <c r="G1070" s="162" t="s">
        <v>6181</v>
      </c>
      <c r="H1070" s="162" t="s">
        <v>6181</v>
      </c>
      <c r="I1070" s="53" t="str">
        <f t="shared" si="33"/>
        <v>0. 1</v>
      </c>
      <c r="J1070" s="157" t="s">
        <v>142</v>
      </c>
      <c r="K1070" s="157" t="s">
        <v>141</v>
      </c>
      <c r="L1070" s="83" t="s">
        <v>6172</v>
      </c>
      <c r="M1070" s="165" t="s">
        <v>162</v>
      </c>
      <c r="O1070" s="157" t="s">
        <v>138</v>
      </c>
      <c r="P1070" s="157" t="s">
        <v>143</v>
      </c>
      <c r="Q1070" s="157" t="s">
        <v>6171</v>
      </c>
      <c r="R1070" s="157" t="s">
        <v>144</v>
      </c>
      <c r="W1070" s="118">
        <v>13500</v>
      </c>
      <c r="X1070" s="162" t="s">
        <v>6181</v>
      </c>
    </row>
    <row r="1071" spans="1:24">
      <c r="A1071" s="83">
        <v>793</v>
      </c>
      <c r="B1071" s="83">
        <v>394</v>
      </c>
      <c r="C1071" t="s">
        <v>6586</v>
      </c>
      <c r="D1071" s="159">
        <f t="shared" si="32"/>
        <v>39</v>
      </c>
      <c r="E1071">
        <v>0</v>
      </c>
      <c r="F1071">
        <v>39</v>
      </c>
      <c r="G1071" s="162" t="s">
        <v>6230</v>
      </c>
      <c r="H1071" s="162" t="s">
        <v>6230</v>
      </c>
      <c r="I1071" s="53" t="str">
        <f t="shared" si="33"/>
        <v>0. 39</v>
      </c>
      <c r="J1071" s="157" t="s">
        <v>142</v>
      </c>
      <c r="K1071" s="157" t="s">
        <v>141</v>
      </c>
      <c r="L1071" s="83" t="s">
        <v>6172</v>
      </c>
      <c r="M1071" s="165" t="s">
        <v>162</v>
      </c>
      <c r="O1071" s="157" t="s">
        <v>138</v>
      </c>
      <c r="P1071" s="157" t="s">
        <v>143</v>
      </c>
      <c r="Q1071" s="157" t="s">
        <v>6171</v>
      </c>
      <c r="R1071" s="157" t="s">
        <v>144</v>
      </c>
      <c r="W1071" s="118">
        <v>175500</v>
      </c>
      <c r="X1071" s="162" t="s">
        <v>6230</v>
      </c>
    </row>
    <row r="1072" spans="1:24">
      <c r="A1072" s="83">
        <v>793</v>
      </c>
      <c r="B1072" s="83">
        <v>395</v>
      </c>
      <c r="C1072" t="s">
        <v>8039</v>
      </c>
      <c r="D1072" s="159">
        <f t="shared" si="32"/>
        <v>6</v>
      </c>
      <c r="E1072">
        <v>0</v>
      </c>
      <c r="F1072">
        <v>6</v>
      </c>
      <c r="G1072" s="162" t="s">
        <v>6238</v>
      </c>
      <c r="H1072" s="162" t="s">
        <v>6238</v>
      </c>
      <c r="I1072" s="53" t="str">
        <f t="shared" si="33"/>
        <v>0. 6</v>
      </c>
      <c r="J1072" s="157" t="s">
        <v>142</v>
      </c>
      <c r="K1072" s="157" t="s">
        <v>141</v>
      </c>
      <c r="L1072" s="83" t="s">
        <v>6172</v>
      </c>
      <c r="M1072" s="165" t="s">
        <v>162</v>
      </c>
      <c r="O1072" s="157" t="s">
        <v>138</v>
      </c>
      <c r="P1072" s="157" t="s">
        <v>143</v>
      </c>
      <c r="Q1072" s="157" t="s">
        <v>6171</v>
      </c>
      <c r="R1072" s="157" t="s">
        <v>144</v>
      </c>
      <c r="W1072" s="118">
        <v>81000</v>
      </c>
      <c r="X1072" s="162" t="s">
        <v>6238</v>
      </c>
    </row>
    <row r="1073" spans="1:24">
      <c r="A1073" s="83">
        <v>793</v>
      </c>
      <c r="B1073" s="83">
        <v>396</v>
      </c>
      <c r="C1073" t="s">
        <v>7910</v>
      </c>
      <c r="D1073" s="159">
        <f t="shared" si="32"/>
        <v>17</v>
      </c>
      <c r="E1073">
        <v>0</v>
      </c>
      <c r="F1073">
        <v>17</v>
      </c>
      <c r="G1073" s="162" t="s">
        <v>6191</v>
      </c>
      <c r="H1073" s="162" t="s">
        <v>6191</v>
      </c>
      <c r="I1073" s="53" t="str">
        <f t="shared" si="33"/>
        <v>0. 17</v>
      </c>
      <c r="J1073" s="157" t="s">
        <v>142</v>
      </c>
      <c r="K1073" s="157" t="s">
        <v>141</v>
      </c>
      <c r="L1073" s="83" t="s">
        <v>6172</v>
      </c>
      <c r="M1073" s="165" t="s">
        <v>162</v>
      </c>
      <c r="O1073" s="157" t="s">
        <v>138</v>
      </c>
      <c r="P1073" s="157" t="s">
        <v>143</v>
      </c>
      <c r="Q1073" s="157" t="s">
        <v>6171</v>
      </c>
      <c r="R1073" s="157" t="s">
        <v>144</v>
      </c>
      <c r="W1073" s="118">
        <v>229500</v>
      </c>
      <c r="X1073" s="162" t="s">
        <v>6191</v>
      </c>
    </row>
    <row r="1074" spans="1:24">
      <c r="A1074" s="83">
        <v>795</v>
      </c>
      <c r="B1074" s="83">
        <v>554</v>
      </c>
      <c r="C1074" t="s">
        <v>6586</v>
      </c>
      <c r="D1074" s="159">
        <f t="shared" si="32"/>
        <v>295</v>
      </c>
      <c r="E1074">
        <v>7</v>
      </c>
      <c r="F1074">
        <v>15</v>
      </c>
      <c r="G1074" s="162" t="s">
        <v>6397</v>
      </c>
      <c r="H1074" s="162" t="s">
        <v>6397</v>
      </c>
      <c r="I1074" s="53" t="str">
        <f t="shared" si="33"/>
        <v>7. 15</v>
      </c>
      <c r="J1074" s="157" t="s">
        <v>142</v>
      </c>
      <c r="K1074" s="157" t="s">
        <v>141</v>
      </c>
      <c r="L1074" s="83" t="s">
        <v>6172</v>
      </c>
      <c r="M1074" s="165" t="s">
        <v>162</v>
      </c>
      <c r="O1074" s="157" t="s">
        <v>138</v>
      </c>
      <c r="P1074" s="157" t="s">
        <v>143</v>
      </c>
      <c r="Q1074" s="157" t="s">
        <v>6171</v>
      </c>
      <c r="R1074" s="157" t="s">
        <v>144</v>
      </c>
      <c r="W1074" s="118">
        <v>1984500</v>
      </c>
      <c r="X1074" s="162" t="s">
        <v>6397</v>
      </c>
    </row>
    <row r="1075" spans="1:24">
      <c r="A1075" s="83">
        <v>795</v>
      </c>
      <c r="B1075" s="83">
        <v>553</v>
      </c>
      <c r="C1075" t="s">
        <v>7836</v>
      </c>
      <c r="D1075" s="159">
        <f t="shared" si="32"/>
        <v>155</v>
      </c>
      <c r="E1075">
        <v>3</v>
      </c>
      <c r="F1075">
        <v>35</v>
      </c>
      <c r="G1075" s="162" t="s">
        <v>6260</v>
      </c>
      <c r="H1075" s="162" t="s">
        <v>6260</v>
      </c>
      <c r="I1075" s="53" t="str">
        <f t="shared" si="33"/>
        <v>3. 35</v>
      </c>
      <c r="J1075" s="157" t="s">
        <v>142</v>
      </c>
      <c r="K1075" s="157" t="s">
        <v>141</v>
      </c>
      <c r="L1075" s="83" t="s">
        <v>6172</v>
      </c>
      <c r="M1075" s="165" t="s">
        <v>162</v>
      </c>
      <c r="O1075" s="157" t="s">
        <v>138</v>
      </c>
      <c r="P1075" s="157" t="s">
        <v>143</v>
      </c>
      <c r="Q1075" s="157" t="s">
        <v>6171</v>
      </c>
      <c r="R1075" s="157" t="s">
        <v>144</v>
      </c>
      <c r="W1075" s="118">
        <v>1039500</v>
      </c>
      <c r="X1075" s="162" t="s">
        <v>6260</v>
      </c>
    </row>
    <row r="1076" spans="1:24">
      <c r="A1076" s="83">
        <v>795</v>
      </c>
      <c r="B1076" s="83">
        <v>34</v>
      </c>
      <c r="C1076" t="s">
        <v>7857</v>
      </c>
      <c r="D1076" s="159">
        <f t="shared" si="32"/>
        <v>80</v>
      </c>
      <c r="E1076">
        <v>2</v>
      </c>
      <c r="F1076">
        <v>0</v>
      </c>
      <c r="G1076" s="162" t="s">
        <v>6228</v>
      </c>
      <c r="H1076" s="162" t="s">
        <v>6228</v>
      </c>
      <c r="I1076" s="53" t="str">
        <f t="shared" si="33"/>
        <v>2. 0</v>
      </c>
      <c r="J1076" s="157" t="s">
        <v>142</v>
      </c>
      <c r="K1076" s="157" t="s">
        <v>141</v>
      </c>
      <c r="L1076" s="83" t="s">
        <v>6172</v>
      </c>
      <c r="M1076" s="165" t="s">
        <v>6538</v>
      </c>
      <c r="O1076" s="157" t="s">
        <v>138</v>
      </c>
      <c r="P1076" s="157" t="s">
        <v>143</v>
      </c>
      <c r="Q1076" s="157" t="s">
        <v>6171</v>
      </c>
      <c r="R1076" s="157" t="s">
        <v>144</v>
      </c>
      <c r="W1076" s="118">
        <v>0</v>
      </c>
      <c r="X1076" s="162" t="s">
        <v>6228</v>
      </c>
    </row>
    <row r="1077" spans="1:24">
      <c r="A1077" s="83">
        <v>795</v>
      </c>
      <c r="B1077" s="83">
        <v>33</v>
      </c>
      <c r="C1077" t="s">
        <v>7836</v>
      </c>
      <c r="D1077" s="159">
        <f t="shared" si="32"/>
        <v>86</v>
      </c>
      <c r="E1077">
        <v>2</v>
      </c>
      <c r="F1077">
        <v>6</v>
      </c>
      <c r="G1077" s="162" t="s">
        <v>6384</v>
      </c>
      <c r="H1077" s="162" t="s">
        <v>6384</v>
      </c>
      <c r="I1077" s="53" t="str">
        <f t="shared" si="33"/>
        <v>2. 6</v>
      </c>
      <c r="J1077" s="157" t="s">
        <v>142</v>
      </c>
      <c r="K1077" s="157" t="s">
        <v>141</v>
      </c>
      <c r="L1077" s="83" t="s">
        <v>6172</v>
      </c>
      <c r="M1077" s="165" t="s">
        <v>6538</v>
      </c>
      <c r="O1077" s="157" t="s">
        <v>138</v>
      </c>
      <c r="P1077" s="157" t="s">
        <v>143</v>
      </c>
      <c r="Q1077" s="157" t="s">
        <v>6171</v>
      </c>
      <c r="R1077" s="157" t="s">
        <v>144</v>
      </c>
      <c r="W1077" s="118">
        <v>0</v>
      </c>
      <c r="X1077" s="162" t="s">
        <v>6384</v>
      </c>
    </row>
    <row r="1078" spans="1:24">
      <c r="A1078" s="83">
        <v>796</v>
      </c>
      <c r="B1078" s="83">
        <v>332</v>
      </c>
      <c r="C1078" t="s">
        <v>6579</v>
      </c>
      <c r="D1078" s="159">
        <f t="shared" si="32"/>
        <v>223</v>
      </c>
      <c r="E1078">
        <v>5</v>
      </c>
      <c r="F1078">
        <v>23</v>
      </c>
      <c r="G1078" s="162" t="s">
        <v>6454</v>
      </c>
      <c r="H1078" s="162" t="s">
        <v>6454</v>
      </c>
      <c r="I1078" s="53" t="str">
        <f t="shared" si="33"/>
        <v>5. 23</v>
      </c>
      <c r="J1078" s="157" t="s">
        <v>142</v>
      </c>
      <c r="K1078" s="157" t="s">
        <v>141</v>
      </c>
      <c r="L1078" s="83" t="s">
        <v>6172</v>
      </c>
      <c r="M1078" s="165" t="s">
        <v>162</v>
      </c>
      <c r="O1078" s="157" t="s">
        <v>138</v>
      </c>
      <c r="P1078" s="157" t="s">
        <v>143</v>
      </c>
      <c r="Q1078" s="157" t="s">
        <v>6171</v>
      </c>
      <c r="R1078" s="157" t="s">
        <v>144</v>
      </c>
      <c r="W1078" s="118">
        <v>3010500</v>
      </c>
      <c r="X1078" s="162" t="s">
        <v>6454</v>
      </c>
    </row>
    <row r="1079" spans="1:24">
      <c r="A1079" s="83">
        <v>796</v>
      </c>
      <c r="B1079" s="83">
        <v>332</v>
      </c>
      <c r="C1079" t="s">
        <v>6579</v>
      </c>
      <c r="D1079" s="159">
        <f t="shared" si="32"/>
        <v>64</v>
      </c>
      <c r="E1079">
        <v>1</v>
      </c>
      <c r="F1079">
        <v>24</v>
      </c>
      <c r="G1079" s="162" t="s">
        <v>6314</v>
      </c>
      <c r="H1079" s="162" t="s">
        <v>6314</v>
      </c>
      <c r="I1079" s="53" t="str">
        <f t="shared" si="33"/>
        <v>1. 24</v>
      </c>
      <c r="J1079" s="157" t="s">
        <v>142</v>
      </c>
      <c r="K1079" s="157" t="s">
        <v>141</v>
      </c>
      <c r="L1079" s="83" t="s">
        <v>6172</v>
      </c>
      <c r="M1079" s="165" t="s">
        <v>162</v>
      </c>
      <c r="O1079" s="157" t="s">
        <v>138</v>
      </c>
      <c r="P1079" s="157" t="s">
        <v>143</v>
      </c>
      <c r="Q1079" s="157" t="s">
        <v>6171</v>
      </c>
      <c r="R1079" s="157" t="s">
        <v>144</v>
      </c>
      <c r="W1079" s="118">
        <v>864000</v>
      </c>
      <c r="X1079" s="162" t="s">
        <v>6314</v>
      </c>
    </row>
    <row r="1080" spans="1:24">
      <c r="A1080" s="83">
        <v>796</v>
      </c>
      <c r="B1080" s="83">
        <v>334</v>
      </c>
      <c r="C1080" t="s">
        <v>7857</v>
      </c>
      <c r="D1080" s="159">
        <f t="shared" si="32"/>
        <v>20</v>
      </c>
      <c r="E1080">
        <v>0</v>
      </c>
      <c r="F1080">
        <v>20</v>
      </c>
      <c r="G1080" s="162" t="s">
        <v>6246</v>
      </c>
      <c r="H1080" s="162" t="s">
        <v>6246</v>
      </c>
      <c r="I1080" s="53" t="str">
        <f t="shared" si="33"/>
        <v>0. 20</v>
      </c>
      <c r="J1080" s="157" t="s">
        <v>142</v>
      </c>
      <c r="K1080" s="157" t="s">
        <v>141</v>
      </c>
      <c r="L1080" s="83" t="s">
        <v>6172</v>
      </c>
      <c r="M1080" s="165" t="s">
        <v>162</v>
      </c>
      <c r="O1080" s="157" t="s">
        <v>138</v>
      </c>
      <c r="P1080" s="157" t="s">
        <v>143</v>
      </c>
      <c r="Q1080" s="157" t="s">
        <v>6171</v>
      </c>
      <c r="R1080" s="157" t="s">
        <v>144</v>
      </c>
      <c r="W1080" s="118">
        <v>270000</v>
      </c>
      <c r="X1080" s="162" t="s">
        <v>6246</v>
      </c>
    </row>
    <row r="1081" spans="1:24">
      <c r="A1081" s="83">
        <v>797</v>
      </c>
      <c r="B1081" s="83">
        <v>122</v>
      </c>
      <c r="C1081" t="s">
        <v>7835</v>
      </c>
      <c r="D1081" s="159">
        <f t="shared" si="32"/>
        <v>168</v>
      </c>
      <c r="E1081">
        <v>4</v>
      </c>
      <c r="F1081">
        <v>8</v>
      </c>
      <c r="G1081" s="162" t="s">
        <v>6455</v>
      </c>
      <c r="H1081" s="162" t="s">
        <v>6455</v>
      </c>
      <c r="I1081" s="53" t="str">
        <f t="shared" si="33"/>
        <v>4. 8</v>
      </c>
      <c r="J1081" s="157" t="s">
        <v>142</v>
      </c>
      <c r="K1081" s="157" t="s">
        <v>141</v>
      </c>
      <c r="L1081" s="83" t="s">
        <v>6172</v>
      </c>
      <c r="M1081" s="165" t="s">
        <v>162</v>
      </c>
      <c r="O1081" s="157" t="s">
        <v>138</v>
      </c>
      <c r="P1081" s="157" t="s">
        <v>143</v>
      </c>
      <c r="Q1081" s="157" t="s">
        <v>6171</v>
      </c>
      <c r="R1081" s="157" t="s">
        <v>144</v>
      </c>
      <c r="W1081" s="118">
        <v>2268000</v>
      </c>
      <c r="X1081" s="162" t="s">
        <v>6455</v>
      </c>
    </row>
    <row r="1082" spans="1:24">
      <c r="A1082" s="83">
        <v>797</v>
      </c>
      <c r="B1082" s="83">
        <v>121</v>
      </c>
      <c r="C1082" t="s">
        <v>7906</v>
      </c>
      <c r="D1082" s="159">
        <f t="shared" si="32"/>
        <v>65</v>
      </c>
      <c r="E1082">
        <v>1</v>
      </c>
      <c r="F1082">
        <v>25</v>
      </c>
      <c r="G1082" s="162" t="s">
        <v>6349</v>
      </c>
      <c r="H1082" s="162" t="s">
        <v>6349</v>
      </c>
      <c r="I1082" s="53" t="str">
        <f t="shared" si="33"/>
        <v>1. 25</v>
      </c>
      <c r="J1082" s="157" t="s">
        <v>142</v>
      </c>
      <c r="K1082" s="157" t="s">
        <v>141</v>
      </c>
      <c r="L1082" s="83" t="s">
        <v>6172</v>
      </c>
      <c r="M1082" s="165" t="s">
        <v>162</v>
      </c>
      <c r="O1082" s="157" t="s">
        <v>138</v>
      </c>
      <c r="P1082" s="157" t="s">
        <v>143</v>
      </c>
      <c r="Q1082" s="157" t="s">
        <v>6171</v>
      </c>
      <c r="R1082" s="157" t="s">
        <v>144</v>
      </c>
      <c r="W1082" s="118">
        <v>432000</v>
      </c>
      <c r="X1082" s="162" t="s">
        <v>6349</v>
      </c>
    </row>
    <row r="1083" spans="1:24">
      <c r="A1083" s="83">
        <v>797</v>
      </c>
      <c r="B1083" s="83">
        <v>121</v>
      </c>
      <c r="C1083" t="s">
        <v>6579</v>
      </c>
      <c r="D1083" s="159">
        <f t="shared" si="32"/>
        <v>36</v>
      </c>
      <c r="E1083">
        <v>0</v>
      </c>
      <c r="F1083">
        <v>36</v>
      </c>
      <c r="G1083" s="162" t="s">
        <v>6174</v>
      </c>
      <c r="H1083" s="162" t="s">
        <v>6174</v>
      </c>
      <c r="I1083" s="53" t="str">
        <f t="shared" si="33"/>
        <v>0. 36</v>
      </c>
      <c r="J1083" s="157" t="s">
        <v>142</v>
      </c>
      <c r="K1083" s="157" t="s">
        <v>141</v>
      </c>
      <c r="L1083" s="83" t="s">
        <v>6172</v>
      </c>
      <c r="M1083" s="165" t="s">
        <v>162</v>
      </c>
      <c r="O1083" s="157" t="s">
        <v>138</v>
      </c>
      <c r="P1083" s="157" t="s">
        <v>143</v>
      </c>
      <c r="Q1083" s="157" t="s">
        <v>6171</v>
      </c>
      <c r="R1083" s="157" t="s">
        <v>144</v>
      </c>
      <c r="W1083" s="118">
        <v>243000</v>
      </c>
      <c r="X1083" s="162" t="s">
        <v>6174</v>
      </c>
    </row>
    <row r="1084" spans="1:24">
      <c r="A1084" s="83">
        <v>797</v>
      </c>
      <c r="B1084" s="83">
        <v>121</v>
      </c>
      <c r="C1084" t="s">
        <v>6648</v>
      </c>
      <c r="D1084" s="159">
        <f t="shared" si="32"/>
        <v>24</v>
      </c>
      <c r="E1084">
        <v>0</v>
      </c>
      <c r="F1084">
        <v>24</v>
      </c>
      <c r="G1084" s="162" t="s">
        <v>6236</v>
      </c>
      <c r="H1084" s="162" t="s">
        <v>6236</v>
      </c>
      <c r="I1084" s="53" t="str">
        <f t="shared" si="33"/>
        <v>0. 24</v>
      </c>
      <c r="J1084" s="157" t="s">
        <v>142</v>
      </c>
      <c r="K1084" s="157" t="s">
        <v>141</v>
      </c>
      <c r="L1084" s="83" t="s">
        <v>6172</v>
      </c>
      <c r="M1084" s="165" t="s">
        <v>162</v>
      </c>
      <c r="O1084" s="157" t="s">
        <v>138</v>
      </c>
      <c r="P1084" s="157" t="s">
        <v>143</v>
      </c>
      <c r="Q1084" s="157" t="s">
        <v>6171</v>
      </c>
      <c r="R1084" s="157" t="s">
        <v>144</v>
      </c>
      <c r="W1084" s="118">
        <v>162000</v>
      </c>
      <c r="X1084" s="162" t="s">
        <v>6236</v>
      </c>
    </row>
    <row r="1085" spans="1:24">
      <c r="A1085" s="83">
        <v>797</v>
      </c>
      <c r="B1085" s="83">
        <v>121</v>
      </c>
      <c r="C1085" t="s">
        <v>7851</v>
      </c>
      <c r="D1085" s="159">
        <f t="shared" si="32"/>
        <v>20</v>
      </c>
      <c r="E1085">
        <v>0</v>
      </c>
      <c r="F1085">
        <v>20</v>
      </c>
      <c r="G1085" s="162" t="s">
        <v>6246</v>
      </c>
      <c r="H1085" s="162" t="s">
        <v>6246</v>
      </c>
      <c r="I1085" s="53" t="str">
        <f t="shared" si="33"/>
        <v>0. 20</v>
      </c>
      <c r="J1085" s="157" t="s">
        <v>142</v>
      </c>
      <c r="K1085" s="157" t="s">
        <v>141</v>
      </c>
      <c r="L1085" s="83" t="s">
        <v>6172</v>
      </c>
      <c r="M1085" s="165" t="s">
        <v>162</v>
      </c>
      <c r="O1085" s="157" t="s">
        <v>138</v>
      </c>
      <c r="P1085" s="157" t="s">
        <v>143</v>
      </c>
      <c r="Q1085" s="157" t="s">
        <v>6171</v>
      </c>
      <c r="R1085" s="157" t="s">
        <v>144</v>
      </c>
      <c r="W1085" s="118">
        <v>135000</v>
      </c>
      <c r="X1085" s="162" t="s">
        <v>6246</v>
      </c>
    </row>
    <row r="1086" spans="1:24">
      <c r="A1086" s="83">
        <v>799</v>
      </c>
      <c r="B1086" s="83">
        <v>29</v>
      </c>
      <c r="C1086" t="s">
        <v>6579</v>
      </c>
      <c r="D1086" s="159">
        <f t="shared" si="32"/>
        <v>25</v>
      </c>
      <c r="E1086">
        <v>0</v>
      </c>
      <c r="F1086">
        <v>25</v>
      </c>
      <c r="G1086" s="162" t="s">
        <v>6177</v>
      </c>
      <c r="H1086" s="162" t="s">
        <v>6177</v>
      </c>
      <c r="I1086" s="53" t="str">
        <f t="shared" si="33"/>
        <v>0. 25</v>
      </c>
      <c r="J1086" s="157" t="s">
        <v>142</v>
      </c>
      <c r="K1086" s="157" t="s">
        <v>141</v>
      </c>
      <c r="L1086" s="83" t="s">
        <v>6172</v>
      </c>
      <c r="M1086" s="165" t="s">
        <v>6538</v>
      </c>
      <c r="O1086" s="157" t="s">
        <v>138</v>
      </c>
      <c r="P1086" s="157" t="s">
        <v>143</v>
      </c>
      <c r="Q1086" s="157" t="s">
        <v>6171</v>
      </c>
      <c r="R1086" s="157" t="s">
        <v>144</v>
      </c>
      <c r="W1086" s="118">
        <v>1471500</v>
      </c>
      <c r="X1086" s="162" t="s">
        <v>6177</v>
      </c>
    </row>
    <row r="1087" spans="1:24">
      <c r="A1087" s="83">
        <v>799</v>
      </c>
      <c r="B1087" s="83">
        <v>29</v>
      </c>
      <c r="C1087" t="s">
        <v>7857</v>
      </c>
      <c r="D1087" s="159">
        <f t="shared" si="32"/>
        <v>84</v>
      </c>
      <c r="E1087">
        <v>2</v>
      </c>
      <c r="F1087">
        <v>4</v>
      </c>
      <c r="G1087" s="162" t="s">
        <v>6273</v>
      </c>
      <c r="H1087" s="162" t="s">
        <v>6273</v>
      </c>
      <c r="I1087" s="53" t="str">
        <f t="shared" si="33"/>
        <v>2. 4</v>
      </c>
      <c r="J1087" s="157" t="s">
        <v>142</v>
      </c>
      <c r="K1087" s="157" t="s">
        <v>141</v>
      </c>
      <c r="L1087" s="83" t="s">
        <v>6172</v>
      </c>
      <c r="M1087" s="165" t="s">
        <v>6538</v>
      </c>
      <c r="O1087" s="157" t="s">
        <v>138</v>
      </c>
      <c r="P1087" s="157" t="s">
        <v>143</v>
      </c>
      <c r="Q1087" s="157" t="s">
        <v>6171</v>
      </c>
      <c r="R1087" s="157" t="s">
        <v>144</v>
      </c>
      <c r="W1087" s="118">
        <v>0</v>
      </c>
      <c r="X1087" s="162" t="s">
        <v>6273</v>
      </c>
    </row>
    <row r="1088" spans="1:24">
      <c r="A1088" s="83">
        <v>801</v>
      </c>
      <c r="B1088" s="83">
        <v>47</v>
      </c>
      <c r="C1088" t="s">
        <v>8040</v>
      </c>
      <c r="D1088" s="159">
        <f t="shared" si="32"/>
        <v>75</v>
      </c>
      <c r="E1088">
        <v>1</v>
      </c>
      <c r="F1088">
        <v>35</v>
      </c>
      <c r="G1088" s="162" t="s">
        <v>6249</v>
      </c>
      <c r="H1088" s="162" t="s">
        <v>6249</v>
      </c>
      <c r="I1088" s="53" t="str">
        <f t="shared" si="33"/>
        <v>1. 35</v>
      </c>
      <c r="J1088" s="157" t="s">
        <v>142</v>
      </c>
      <c r="K1088" s="157" t="s">
        <v>141</v>
      </c>
      <c r="L1088" s="83" t="s">
        <v>6172</v>
      </c>
      <c r="M1088" s="165" t="s">
        <v>6538</v>
      </c>
      <c r="O1088" s="157" t="s">
        <v>138</v>
      </c>
      <c r="P1088" s="157" t="s">
        <v>143</v>
      </c>
      <c r="Q1088" s="157" t="s">
        <v>6171</v>
      </c>
      <c r="R1088" s="157" t="s">
        <v>144</v>
      </c>
      <c r="W1088" s="118">
        <v>3429000</v>
      </c>
      <c r="X1088" s="162" t="s">
        <v>6249</v>
      </c>
    </row>
    <row r="1089" spans="1:24">
      <c r="A1089" s="83">
        <v>801</v>
      </c>
      <c r="B1089" s="83">
        <v>60</v>
      </c>
      <c r="C1089" t="s">
        <v>6579</v>
      </c>
      <c r="D1089" s="159">
        <f t="shared" si="32"/>
        <v>179</v>
      </c>
      <c r="E1089">
        <v>4</v>
      </c>
      <c r="F1089">
        <v>19</v>
      </c>
      <c r="G1089" s="162" t="s">
        <v>6456</v>
      </c>
      <c r="H1089" s="162" t="s">
        <v>6456</v>
      </c>
      <c r="I1089" s="53" t="str">
        <f t="shared" si="33"/>
        <v>4. 19</v>
      </c>
      <c r="J1089" s="157" t="s">
        <v>142</v>
      </c>
      <c r="K1089" s="157" t="s">
        <v>141</v>
      </c>
      <c r="L1089" s="83" t="s">
        <v>6172</v>
      </c>
      <c r="M1089" s="165" t="s">
        <v>6538</v>
      </c>
      <c r="O1089" s="157" t="s">
        <v>138</v>
      </c>
      <c r="P1089" s="157" t="s">
        <v>143</v>
      </c>
      <c r="Q1089" s="157" t="s">
        <v>6171</v>
      </c>
      <c r="R1089" s="157" t="s">
        <v>144</v>
      </c>
      <c r="W1089" s="118">
        <v>0</v>
      </c>
      <c r="X1089" s="162" t="s">
        <v>6456</v>
      </c>
    </row>
    <row r="1090" spans="1:24">
      <c r="A1090" s="83">
        <v>802</v>
      </c>
      <c r="B1090" s="83">
        <v>593</v>
      </c>
      <c r="C1090" t="s">
        <v>7857</v>
      </c>
      <c r="D1090" s="159">
        <f t="shared" si="32"/>
        <v>153</v>
      </c>
      <c r="E1090">
        <v>3</v>
      </c>
      <c r="F1090">
        <v>33</v>
      </c>
      <c r="G1090" s="162" t="s">
        <v>6261</v>
      </c>
      <c r="H1090" s="162" t="s">
        <v>6261</v>
      </c>
      <c r="I1090" s="53" t="str">
        <f t="shared" si="33"/>
        <v>3. 33</v>
      </c>
      <c r="J1090" s="157" t="s">
        <v>142</v>
      </c>
      <c r="K1090" s="157" t="s">
        <v>141</v>
      </c>
      <c r="L1090" s="83" t="s">
        <v>6172</v>
      </c>
      <c r="M1090" s="165" t="s">
        <v>162</v>
      </c>
      <c r="O1090" s="157" t="s">
        <v>138</v>
      </c>
      <c r="P1090" s="157" t="s">
        <v>143</v>
      </c>
      <c r="Q1090" s="157" t="s">
        <v>6171</v>
      </c>
      <c r="R1090" s="157" t="s">
        <v>144</v>
      </c>
      <c r="W1090" s="118">
        <v>2065500</v>
      </c>
      <c r="X1090" s="162" t="s">
        <v>6261</v>
      </c>
    </row>
    <row r="1091" spans="1:24">
      <c r="A1091" s="83">
        <v>804</v>
      </c>
      <c r="B1091" s="83">
        <v>486</v>
      </c>
      <c r="C1091" t="s">
        <v>7868</v>
      </c>
      <c r="D1091" s="159">
        <f t="shared" ref="D1091:D1154" si="34">E1091*40+F1091</f>
        <v>116</v>
      </c>
      <c r="E1091">
        <v>2</v>
      </c>
      <c r="F1091">
        <v>36</v>
      </c>
      <c r="G1091" s="162" t="s">
        <v>6173</v>
      </c>
      <c r="H1091" s="162" t="s">
        <v>6173</v>
      </c>
      <c r="I1091" s="53" t="str">
        <f t="shared" ref="I1091:I1154" si="35">H1091</f>
        <v>2. 36</v>
      </c>
      <c r="J1091" s="157" t="s">
        <v>142</v>
      </c>
      <c r="K1091" s="157" t="s">
        <v>141</v>
      </c>
      <c r="L1091" s="83" t="s">
        <v>6172</v>
      </c>
      <c r="M1091" s="165" t="s">
        <v>162</v>
      </c>
      <c r="O1091" s="157" t="s">
        <v>138</v>
      </c>
      <c r="P1091" s="157" t="s">
        <v>143</v>
      </c>
      <c r="Q1091" s="157" t="s">
        <v>6171</v>
      </c>
      <c r="R1091" s="157" t="s">
        <v>144</v>
      </c>
      <c r="W1091" s="118">
        <v>1566000</v>
      </c>
      <c r="X1091" s="162" t="s">
        <v>6173</v>
      </c>
    </row>
    <row r="1092" spans="1:24">
      <c r="A1092" s="83">
        <v>807</v>
      </c>
      <c r="B1092" s="83">
        <v>486</v>
      </c>
      <c r="C1092" t="s">
        <v>7862</v>
      </c>
      <c r="D1092" s="159">
        <f t="shared" si="34"/>
        <v>141</v>
      </c>
      <c r="E1092">
        <v>3</v>
      </c>
      <c r="F1092">
        <v>21</v>
      </c>
      <c r="G1092" s="162" t="s">
        <v>6457</v>
      </c>
      <c r="H1092" s="162" t="s">
        <v>6457</v>
      </c>
      <c r="I1092" s="53" t="str">
        <f t="shared" si="35"/>
        <v>3. 21</v>
      </c>
      <c r="J1092" s="157" t="s">
        <v>142</v>
      </c>
      <c r="K1092" s="157" t="s">
        <v>141</v>
      </c>
      <c r="L1092" s="83" t="s">
        <v>6172</v>
      </c>
      <c r="M1092" s="165" t="s">
        <v>162</v>
      </c>
      <c r="O1092" s="157" t="s">
        <v>138</v>
      </c>
      <c r="P1092" s="157" t="s">
        <v>143</v>
      </c>
      <c r="Q1092" s="157" t="s">
        <v>6171</v>
      </c>
      <c r="R1092" s="157" t="s">
        <v>144</v>
      </c>
      <c r="W1092" s="118">
        <v>1903500</v>
      </c>
      <c r="X1092" s="162" t="s">
        <v>6457</v>
      </c>
    </row>
    <row r="1093" spans="1:24">
      <c r="A1093" s="83">
        <v>810</v>
      </c>
      <c r="B1093" s="83">
        <v>557</v>
      </c>
      <c r="C1093" t="s">
        <v>7837</v>
      </c>
      <c r="D1093" s="159">
        <f t="shared" si="34"/>
        <v>81</v>
      </c>
      <c r="E1093">
        <v>2</v>
      </c>
      <c r="F1093">
        <v>1</v>
      </c>
      <c r="G1093" s="162" t="s">
        <v>6400</v>
      </c>
      <c r="H1093" s="162" t="s">
        <v>6400</v>
      </c>
      <c r="I1093" s="53" t="str">
        <f t="shared" si="35"/>
        <v>2. 1</v>
      </c>
      <c r="J1093" s="157" t="s">
        <v>142</v>
      </c>
      <c r="K1093" s="157" t="s">
        <v>141</v>
      </c>
      <c r="L1093" s="83" t="s">
        <v>6172</v>
      </c>
      <c r="M1093" s="165" t="s">
        <v>162</v>
      </c>
      <c r="O1093" s="157" t="s">
        <v>138</v>
      </c>
      <c r="P1093" s="157" t="s">
        <v>143</v>
      </c>
      <c r="Q1093" s="157" t="s">
        <v>6171</v>
      </c>
      <c r="R1093" s="157" t="s">
        <v>144</v>
      </c>
      <c r="W1093" s="118">
        <v>1093500</v>
      </c>
      <c r="X1093" s="162" t="s">
        <v>6400</v>
      </c>
    </row>
    <row r="1094" spans="1:24">
      <c r="A1094" s="83">
        <v>813</v>
      </c>
      <c r="B1094" s="83">
        <v>22</v>
      </c>
      <c r="C1094" t="s">
        <v>8041</v>
      </c>
      <c r="D1094" s="159">
        <f t="shared" si="34"/>
        <v>143</v>
      </c>
      <c r="E1094">
        <v>3</v>
      </c>
      <c r="F1094">
        <v>23</v>
      </c>
      <c r="G1094" s="162" t="s">
        <v>6276</v>
      </c>
      <c r="H1094" s="162" t="s">
        <v>6276</v>
      </c>
      <c r="I1094" s="53" t="str">
        <f t="shared" si="35"/>
        <v>3. 23</v>
      </c>
      <c r="J1094" s="157" t="s">
        <v>142</v>
      </c>
      <c r="K1094" s="157" t="s">
        <v>141</v>
      </c>
      <c r="L1094" s="83" t="s">
        <v>6172</v>
      </c>
      <c r="M1094" s="165" t="s">
        <v>162</v>
      </c>
      <c r="O1094" s="157" t="s">
        <v>138</v>
      </c>
      <c r="P1094" s="157" t="s">
        <v>143</v>
      </c>
      <c r="Q1094" s="157" t="s">
        <v>6171</v>
      </c>
      <c r="R1094" s="157" t="s">
        <v>144</v>
      </c>
      <c r="W1094" s="118">
        <v>1930500</v>
      </c>
      <c r="X1094" s="162" t="s">
        <v>6276</v>
      </c>
    </row>
    <row r="1095" spans="1:24">
      <c r="A1095" s="83">
        <v>814</v>
      </c>
      <c r="B1095" s="83">
        <v>132</v>
      </c>
      <c r="C1095" t="s">
        <v>7902</v>
      </c>
      <c r="D1095" s="159">
        <f t="shared" si="34"/>
        <v>97</v>
      </c>
      <c r="E1095">
        <v>2</v>
      </c>
      <c r="F1095">
        <v>17</v>
      </c>
      <c r="G1095" s="162" t="s">
        <v>6341</v>
      </c>
      <c r="H1095" s="162" t="s">
        <v>6341</v>
      </c>
      <c r="I1095" s="53" t="str">
        <f t="shared" si="35"/>
        <v>2. 17</v>
      </c>
      <c r="J1095" s="157" t="s">
        <v>142</v>
      </c>
      <c r="K1095" s="157" t="s">
        <v>141</v>
      </c>
      <c r="L1095" s="83" t="s">
        <v>6172</v>
      </c>
      <c r="M1095" s="165" t="s">
        <v>162</v>
      </c>
      <c r="O1095" s="157" t="s">
        <v>138</v>
      </c>
      <c r="P1095" s="157" t="s">
        <v>143</v>
      </c>
      <c r="Q1095" s="157" t="s">
        <v>6171</v>
      </c>
      <c r="R1095" s="157" t="s">
        <v>144</v>
      </c>
      <c r="W1095" s="118">
        <v>324000</v>
      </c>
      <c r="X1095" s="162" t="s">
        <v>6341</v>
      </c>
    </row>
    <row r="1096" spans="1:24">
      <c r="A1096" s="83">
        <v>814</v>
      </c>
      <c r="B1096" s="83">
        <v>132</v>
      </c>
      <c r="C1096" t="s">
        <v>7865</v>
      </c>
      <c r="D1096" s="159">
        <f t="shared" si="34"/>
        <v>80</v>
      </c>
      <c r="E1096">
        <v>2</v>
      </c>
      <c r="F1096">
        <v>0</v>
      </c>
      <c r="G1096" s="162" t="s">
        <v>6228</v>
      </c>
      <c r="H1096" s="162" t="s">
        <v>6228</v>
      </c>
      <c r="I1096" s="53" t="str">
        <f t="shared" si="35"/>
        <v>2. 0</v>
      </c>
      <c r="J1096" s="157" t="s">
        <v>142</v>
      </c>
      <c r="K1096" s="157" t="s">
        <v>141</v>
      </c>
      <c r="L1096" s="83" t="s">
        <v>6172</v>
      </c>
      <c r="M1096" s="165" t="s">
        <v>162</v>
      </c>
      <c r="O1096" s="157" t="s">
        <v>138</v>
      </c>
      <c r="P1096" s="157" t="s">
        <v>143</v>
      </c>
      <c r="Q1096" s="157" t="s">
        <v>6171</v>
      </c>
      <c r="R1096" s="157" t="s">
        <v>144</v>
      </c>
      <c r="W1096" s="118">
        <v>270000</v>
      </c>
      <c r="X1096" s="162" t="s">
        <v>6228</v>
      </c>
    </row>
    <row r="1097" spans="1:24">
      <c r="A1097" s="83">
        <v>815</v>
      </c>
      <c r="B1097" s="83">
        <v>166</v>
      </c>
      <c r="C1097" t="s">
        <v>6648</v>
      </c>
      <c r="D1097" s="159">
        <f t="shared" si="34"/>
        <v>124</v>
      </c>
      <c r="E1097">
        <v>3</v>
      </c>
      <c r="F1097">
        <v>4</v>
      </c>
      <c r="G1097" s="162" t="s">
        <v>6272</v>
      </c>
      <c r="H1097" s="162" t="s">
        <v>6272</v>
      </c>
      <c r="I1097" s="53" t="str">
        <f t="shared" si="35"/>
        <v>3. 4</v>
      </c>
      <c r="J1097" s="157" t="s">
        <v>142</v>
      </c>
      <c r="K1097" s="157" t="s">
        <v>141</v>
      </c>
      <c r="L1097" s="83" t="s">
        <v>6172</v>
      </c>
      <c r="M1097" s="165" t="s">
        <v>162</v>
      </c>
      <c r="O1097" s="157" t="s">
        <v>138</v>
      </c>
      <c r="P1097" s="157" t="s">
        <v>143</v>
      </c>
      <c r="Q1097" s="157" t="s">
        <v>6171</v>
      </c>
      <c r="R1097" s="157" t="s">
        <v>144</v>
      </c>
      <c r="W1097" s="118">
        <v>1674000</v>
      </c>
      <c r="X1097" s="162" t="s">
        <v>6272</v>
      </c>
    </row>
    <row r="1098" spans="1:24">
      <c r="A1098" s="83">
        <v>816</v>
      </c>
      <c r="B1098" s="83">
        <v>462</v>
      </c>
      <c r="C1098" t="s">
        <v>7947</v>
      </c>
      <c r="D1098" s="159">
        <f t="shared" si="34"/>
        <v>53</v>
      </c>
      <c r="E1098">
        <v>1</v>
      </c>
      <c r="F1098">
        <v>13</v>
      </c>
      <c r="G1098" s="162" t="s">
        <v>6309</v>
      </c>
      <c r="H1098" s="162" t="s">
        <v>6309</v>
      </c>
      <c r="I1098" s="53" t="str">
        <f t="shared" si="35"/>
        <v>1. 13</v>
      </c>
      <c r="J1098" s="157" t="s">
        <v>142</v>
      </c>
      <c r="K1098" s="157" t="s">
        <v>141</v>
      </c>
      <c r="L1098" s="83" t="s">
        <v>6172</v>
      </c>
      <c r="M1098" s="165" t="s">
        <v>162</v>
      </c>
      <c r="O1098" s="157" t="s">
        <v>138</v>
      </c>
      <c r="P1098" s="157" t="s">
        <v>143</v>
      </c>
      <c r="Q1098" s="157" t="s">
        <v>6171</v>
      </c>
      <c r="R1098" s="157" t="s">
        <v>144</v>
      </c>
      <c r="W1098" s="118">
        <v>715500</v>
      </c>
      <c r="X1098" s="162" t="s">
        <v>6309</v>
      </c>
    </row>
    <row r="1099" spans="1:24">
      <c r="A1099" s="83">
        <v>816</v>
      </c>
      <c r="B1099" s="83">
        <v>441</v>
      </c>
      <c r="C1099" t="s">
        <v>7857</v>
      </c>
      <c r="D1099" s="159">
        <f t="shared" si="34"/>
        <v>219</v>
      </c>
      <c r="E1099">
        <v>5</v>
      </c>
      <c r="F1099">
        <v>19</v>
      </c>
      <c r="G1099" s="162" t="s">
        <v>6453</v>
      </c>
      <c r="H1099" s="162" t="s">
        <v>6453</v>
      </c>
      <c r="I1099" s="53" t="str">
        <f t="shared" si="35"/>
        <v>5. 19</v>
      </c>
      <c r="J1099" s="157" t="s">
        <v>142</v>
      </c>
      <c r="K1099" s="157" t="s">
        <v>141</v>
      </c>
      <c r="L1099" s="83" t="s">
        <v>6172</v>
      </c>
      <c r="M1099" s="165" t="s">
        <v>162</v>
      </c>
      <c r="O1099" s="157" t="s">
        <v>138</v>
      </c>
      <c r="P1099" s="157" t="s">
        <v>143</v>
      </c>
      <c r="Q1099" s="157" t="s">
        <v>6171</v>
      </c>
      <c r="R1099" s="157" t="s">
        <v>144</v>
      </c>
      <c r="W1099" s="118">
        <v>580500</v>
      </c>
      <c r="X1099" s="162" t="s">
        <v>6453</v>
      </c>
    </row>
    <row r="1100" spans="1:24">
      <c r="A1100" s="83">
        <v>816</v>
      </c>
      <c r="B1100" s="83">
        <v>462</v>
      </c>
      <c r="C1100" t="s">
        <v>7947</v>
      </c>
      <c r="D1100" s="159">
        <f t="shared" si="34"/>
        <v>13</v>
      </c>
      <c r="E1100">
        <v>0</v>
      </c>
      <c r="F1100">
        <v>13</v>
      </c>
      <c r="G1100" s="162" t="s">
        <v>6205</v>
      </c>
      <c r="H1100" s="162" t="s">
        <v>6205</v>
      </c>
      <c r="I1100" s="53" t="str">
        <f t="shared" si="35"/>
        <v>0. 13</v>
      </c>
      <c r="J1100" s="157" t="s">
        <v>142</v>
      </c>
      <c r="K1100" s="157" t="s">
        <v>141</v>
      </c>
      <c r="L1100" s="83" t="s">
        <v>6172</v>
      </c>
      <c r="M1100" s="165" t="s">
        <v>162</v>
      </c>
      <c r="O1100" s="157" t="s">
        <v>138</v>
      </c>
      <c r="P1100" s="157" t="s">
        <v>143</v>
      </c>
      <c r="Q1100" s="157" t="s">
        <v>6171</v>
      </c>
      <c r="R1100" s="157" t="s">
        <v>144</v>
      </c>
      <c r="W1100" s="118">
        <v>81000</v>
      </c>
      <c r="X1100" s="162" t="s">
        <v>6205</v>
      </c>
    </row>
    <row r="1101" spans="1:24">
      <c r="A1101" s="83">
        <v>817</v>
      </c>
      <c r="B1101" s="83">
        <v>599</v>
      </c>
      <c r="C1101" t="s">
        <v>8042</v>
      </c>
      <c r="D1101" s="159">
        <f t="shared" si="34"/>
        <v>166</v>
      </c>
      <c r="E1101">
        <v>4</v>
      </c>
      <c r="F1101">
        <v>6</v>
      </c>
      <c r="G1101" s="162" t="s">
        <v>6458</v>
      </c>
      <c r="H1101" s="162" t="s">
        <v>6458</v>
      </c>
      <c r="I1101" s="53" t="str">
        <f t="shared" si="35"/>
        <v>4. 6</v>
      </c>
      <c r="J1101" s="157" t="s">
        <v>142</v>
      </c>
      <c r="K1101" s="157" t="s">
        <v>141</v>
      </c>
      <c r="L1101" s="83" t="s">
        <v>6172</v>
      </c>
      <c r="M1101" s="165" t="s">
        <v>162</v>
      </c>
      <c r="O1101" s="157" t="s">
        <v>138</v>
      </c>
      <c r="P1101" s="157" t="s">
        <v>143</v>
      </c>
      <c r="Q1101" s="157" t="s">
        <v>6171</v>
      </c>
      <c r="R1101" s="157" t="s">
        <v>144</v>
      </c>
      <c r="W1101" s="118">
        <v>742500</v>
      </c>
      <c r="X1101" s="162" t="s">
        <v>6458</v>
      </c>
    </row>
    <row r="1102" spans="1:24">
      <c r="A1102" s="83">
        <v>817</v>
      </c>
      <c r="B1102" s="83">
        <v>599</v>
      </c>
      <c r="C1102" t="s">
        <v>7903</v>
      </c>
      <c r="D1102" s="159">
        <f t="shared" si="34"/>
        <v>60</v>
      </c>
      <c r="E1102">
        <v>1</v>
      </c>
      <c r="F1102">
        <v>20</v>
      </c>
      <c r="G1102" s="162" t="s">
        <v>6197</v>
      </c>
      <c r="H1102" s="162" t="s">
        <v>6197</v>
      </c>
      <c r="I1102" s="53" t="str">
        <f t="shared" si="35"/>
        <v>1. 20</v>
      </c>
      <c r="J1102" s="157" t="s">
        <v>142</v>
      </c>
      <c r="K1102" s="157" t="s">
        <v>141</v>
      </c>
      <c r="L1102" s="83" t="s">
        <v>6172</v>
      </c>
      <c r="M1102" s="165" t="s">
        <v>162</v>
      </c>
      <c r="O1102" s="157" t="s">
        <v>138</v>
      </c>
      <c r="P1102" s="157" t="s">
        <v>143</v>
      </c>
      <c r="Q1102" s="157" t="s">
        <v>6171</v>
      </c>
      <c r="R1102" s="157" t="s">
        <v>144</v>
      </c>
      <c r="W1102" s="118">
        <v>270000</v>
      </c>
      <c r="X1102" s="162" t="s">
        <v>6197</v>
      </c>
    </row>
    <row r="1103" spans="1:24">
      <c r="A1103" s="83">
        <v>819</v>
      </c>
      <c r="B1103" s="83">
        <v>599</v>
      </c>
      <c r="C1103" t="s">
        <v>8042</v>
      </c>
      <c r="D1103" s="159">
        <f t="shared" si="34"/>
        <v>166</v>
      </c>
      <c r="E1103">
        <v>4</v>
      </c>
      <c r="F1103">
        <v>6</v>
      </c>
      <c r="G1103" s="162" t="s">
        <v>6458</v>
      </c>
      <c r="H1103" s="162" t="s">
        <v>6458</v>
      </c>
      <c r="I1103" s="53" t="str">
        <f t="shared" si="35"/>
        <v>4. 6</v>
      </c>
      <c r="J1103" s="157" t="s">
        <v>142</v>
      </c>
      <c r="K1103" s="157" t="s">
        <v>141</v>
      </c>
      <c r="L1103" s="83" t="s">
        <v>6172</v>
      </c>
      <c r="M1103" s="165" t="s">
        <v>162</v>
      </c>
      <c r="O1103" s="157" t="s">
        <v>138</v>
      </c>
      <c r="P1103" s="157" t="s">
        <v>143</v>
      </c>
      <c r="Q1103" s="157" t="s">
        <v>6171</v>
      </c>
      <c r="R1103" s="157" t="s">
        <v>144</v>
      </c>
      <c r="W1103" s="118">
        <v>742500</v>
      </c>
      <c r="X1103" s="162" t="s">
        <v>6458</v>
      </c>
    </row>
    <row r="1104" spans="1:24">
      <c r="A1104" s="83">
        <v>819</v>
      </c>
      <c r="B1104" s="83">
        <v>599</v>
      </c>
      <c r="C1104" t="s">
        <v>7903</v>
      </c>
      <c r="D1104" s="159">
        <f t="shared" si="34"/>
        <v>60</v>
      </c>
      <c r="E1104">
        <v>1</v>
      </c>
      <c r="F1104">
        <v>20</v>
      </c>
      <c r="G1104" s="162" t="s">
        <v>6197</v>
      </c>
      <c r="H1104" s="162" t="s">
        <v>6197</v>
      </c>
      <c r="I1104" s="53" t="str">
        <f t="shared" si="35"/>
        <v>1. 20</v>
      </c>
      <c r="J1104" s="157" t="s">
        <v>142</v>
      </c>
      <c r="K1104" s="157" t="s">
        <v>141</v>
      </c>
      <c r="L1104" s="83" t="s">
        <v>6172</v>
      </c>
      <c r="M1104" s="165" t="s">
        <v>162</v>
      </c>
      <c r="O1104" s="157" t="s">
        <v>138</v>
      </c>
      <c r="P1104" s="157" t="s">
        <v>143</v>
      </c>
      <c r="Q1104" s="157" t="s">
        <v>6171</v>
      </c>
      <c r="R1104" s="157" t="s">
        <v>144</v>
      </c>
      <c r="W1104" s="118">
        <v>270000</v>
      </c>
      <c r="X1104" s="162" t="s">
        <v>6197</v>
      </c>
    </row>
    <row r="1105" spans="1:24">
      <c r="A1105" s="83">
        <v>820</v>
      </c>
      <c r="B1105" s="83">
        <v>110</v>
      </c>
      <c r="C1105" t="s">
        <v>6648</v>
      </c>
      <c r="D1105" s="159">
        <f t="shared" si="34"/>
        <v>20</v>
      </c>
      <c r="E1105">
        <v>0</v>
      </c>
      <c r="F1105">
        <v>20</v>
      </c>
      <c r="G1105" s="162" t="s">
        <v>6246</v>
      </c>
      <c r="H1105" s="162" t="s">
        <v>6246</v>
      </c>
      <c r="I1105" s="53" t="str">
        <f t="shared" si="35"/>
        <v>0. 20</v>
      </c>
      <c r="J1105" s="157" t="s">
        <v>142</v>
      </c>
      <c r="K1105" s="157" t="s">
        <v>141</v>
      </c>
      <c r="L1105" s="83" t="s">
        <v>6172</v>
      </c>
      <c r="M1105" s="165" t="s">
        <v>6538</v>
      </c>
      <c r="O1105" s="157" t="s">
        <v>138</v>
      </c>
      <c r="P1105" s="157" t="s">
        <v>143</v>
      </c>
      <c r="Q1105" s="157" t="s">
        <v>6171</v>
      </c>
      <c r="R1105" s="157" t="s">
        <v>144</v>
      </c>
      <c r="W1105" s="118">
        <v>526500</v>
      </c>
      <c r="X1105" s="162" t="s">
        <v>6246</v>
      </c>
    </row>
    <row r="1106" spans="1:24">
      <c r="A1106" s="83">
        <v>820</v>
      </c>
      <c r="B1106" s="83">
        <v>110</v>
      </c>
      <c r="C1106" t="s">
        <v>6648</v>
      </c>
      <c r="D1106" s="159">
        <f t="shared" si="34"/>
        <v>161</v>
      </c>
      <c r="E1106">
        <v>4</v>
      </c>
      <c r="F1106">
        <v>1</v>
      </c>
      <c r="G1106" s="162" t="s">
        <v>6362</v>
      </c>
      <c r="H1106" s="162" t="s">
        <v>6362</v>
      </c>
      <c r="I1106" s="53" t="str">
        <f t="shared" si="35"/>
        <v>4. 1</v>
      </c>
      <c r="J1106" s="157" t="s">
        <v>142</v>
      </c>
      <c r="K1106" s="157" t="s">
        <v>141</v>
      </c>
      <c r="L1106" s="83" t="s">
        <v>6172</v>
      </c>
      <c r="M1106" s="165" t="s">
        <v>6538</v>
      </c>
      <c r="O1106" s="157" t="s">
        <v>138</v>
      </c>
      <c r="P1106" s="157" t="s">
        <v>143</v>
      </c>
      <c r="Q1106" s="157" t="s">
        <v>6171</v>
      </c>
      <c r="R1106" s="157" t="s">
        <v>144</v>
      </c>
      <c r="W1106" s="118">
        <v>0</v>
      </c>
      <c r="X1106" s="162" t="s">
        <v>6362</v>
      </c>
    </row>
    <row r="1107" spans="1:24">
      <c r="A1107" s="83">
        <v>821</v>
      </c>
      <c r="B1107" s="83">
        <v>110</v>
      </c>
      <c r="C1107" t="s">
        <v>6648</v>
      </c>
      <c r="D1107" s="159">
        <f t="shared" si="34"/>
        <v>161</v>
      </c>
      <c r="E1107">
        <v>4</v>
      </c>
      <c r="F1107">
        <v>1</v>
      </c>
      <c r="G1107" s="162" t="s">
        <v>6362</v>
      </c>
      <c r="H1107" s="162" t="s">
        <v>6362</v>
      </c>
      <c r="I1107" s="53" t="str">
        <f t="shared" si="35"/>
        <v>4. 1</v>
      </c>
      <c r="J1107" s="157" t="s">
        <v>142</v>
      </c>
      <c r="K1107" s="157" t="s">
        <v>141</v>
      </c>
      <c r="L1107" s="83" t="s">
        <v>6172</v>
      </c>
      <c r="M1107" s="165" t="s">
        <v>6538</v>
      </c>
      <c r="O1107" s="157" t="s">
        <v>138</v>
      </c>
      <c r="P1107" s="157" t="s">
        <v>143</v>
      </c>
      <c r="Q1107" s="157" t="s">
        <v>6171</v>
      </c>
      <c r="R1107" s="157" t="s">
        <v>144</v>
      </c>
      <c r="W1107" s="118">
        <v>526500</v>
      </c>
      <c r="X1107" s="162" t="s">
        <v>6362</v>
      </c>
    </row>
    <row r="1108" spans="1:24">
      <c r="A1108" s="83">
        <v>821</v>
      </c>
      <c r="B1108" s="83">
        <v>114</v>
      </c>
      <c r="C1108" t="s">
        <v>6586</v>
      </c>
      <c r="D1108" s="159">
        <f t="shared" si="34"/>
        <v>35</v>
      </c>
      <c r="E1108">
        <v>0</v>
      </c>
      <c r="F1108">
        <v>35</v>
      </c>
      <c r="G1108" s="162" t="s">
        <v>6179</v>
      </c>
      <c r="H1108" s="162" t="s">
        <v>6179</v>
      </c>
      <c r="I1108" s="53" t="str">
        <f t="shared" si="35"/>
        <v>0. 35</v>
      </c>
      <c r="J1108" s="157" t="s">
        <v>142</v>
      </c>
      <c r="K1108" s="157" t="s">
        <v>141</v>
      </c>
      <c r="L1108" s="83" t="s">
        <v>6172</v>
      </c>
      <c r="M1108" s="165" t="s">
        <v>6538</v>
      </c>
      <c r="O1108" s="157" t="s">
        <v>138</v>
      </c>
      <c r="P1108" s="157" t="s">
        <v>143</v>
      </c>
      <c r="Q1108" s="157" t="s">
        <v>6171</v>
      </c>
      <c r="R1108" s="157" t="s">
        <v>144</v>
      </c>
      <c r="W1108" s="118">
        <v>0</v>
      </c>
      <c r="X1108" s="162" t="s">
        <v>6179</v>
      </c>
    </row>
    <row r="1109" spans="1:24">
      <c r="A1109" s="83">
        <v>822</v>
      </c>
      <c r="B1109" s="83">
        <v>363</v>
      </c>
      <c r="C1109" t="s">
        <v>7871</v>
      </c>
      <c r="D1109" s="159">
        <f t="shared" si="34"/>
        <v>221</v>
      </c>
      <c r="E1109">
        <v>5</v>
      </c>
      <c r="F1109">
        <v>21</v>
      </c>
      <c r="G1109" s="162" t="s">
        <v>6316</v>
      </c>
      <c r="H1109" s="162" t="s">
        <v>6316</v>
      </c>
      <c r="I1109" s="53" t="str">
        <f t="shared" si="35"/>
        <v>5. 21</v>
      </c>
      <c r="J1109" s="157" t="s">
        <v>142</v>
      </c>
      <c r="K1109" s="157" t="s">
        <v>141</v>
      </c>
      <c r="L1109" s="83" t="s">
        <v>6172</v>
      </c>
      <c r="M1109" s="165" t="s">
        <v>5493</v>
      </c>
      <c r="O1109" s="157" t="s">
        <v>138</v>
      </c>
      <c r="P1109" s="157" t="s">
        <v>143</v>
      </c>
      <c r="Q1109" s="157" t="s">
        <v>6171</v>
      </c>
      <c r="R1109" s="157" t="s">
        <v>144</v>
      </c>
      <c r="W1109" s="118">
        <v>1323000</v>
      </c>
      <c r="X1109" s="162" t="s">
        <v>6316</v>
      </c>
    </row>
    <row r="1110" spans="1:24">
      <c r="A1110" s="83">
        <v>822</v>
      </c>
      <c r="B1110" s="83">
        <v>363</v>
      </c>
      <c r="C1110" t="s">
        <v>7887</v>
      </c>
      <c r="D1110" s="159">
        <f t="shared" si="34"/>
        <v>75</v>
      </c>
      <c r="E1110">
        <v>1</v>
      </c>
      <c r="F1110">
        <v>35</v>
      </c>
      <c r="G1110" s="162" t="s">
        <v>6249</v>
      </c>
      <c r="H1110" s="162" t="s">
        <v>6249</v>
      </c>
      <c r="I1110" s="53" t="str">
        <f t="shared" si="35"/>
        <v>1. 35</v>
      </c>
      <c r="J1110" s="157" t="s">
        <v>142</v>
      </c>
      <c r="K1110" s="157" t="s">
        <v>141</v>
      </c>
      <c r="L1110" s="83" t="s">
        <v>6172</v>
      </c>
      <c r="M1110" s="165" t="s">
        <v>5493</v>
      </c>
      <c r="O1110" s="157" t="s">
        <v>138</v>
      </c>
      <c r="P1110" s="157" t="s">
        <v>143</v>
      </c>
      <c r="Q1110" s="157" t="s">
        <v>6171</v>
      </c>
      <c r="R1110" s="157" t="s">
        <v>144</v>
      </c>
      <c r="W1110" s="118">
        <v>0</v>
      </c>
      <c r="X1110" s="162" t="s">
        <v>6249</v>
      </c>
    </row>
    <row r="1111" spans="1:24">
      <c r="A1111" s="83">
        <v>823</v>
      </c>
      <c r="B1111" s="83">
        <v>152</v>
      </c>
      <c r="C1111" t="s">
        <v>6586</v>
      </c>
      <c r="D1111" s="159">
        <f t="shared" si="34"/>
        <v>122</v>
      </c>
      <c r="E1111">
        <v>3</v>
      </c>
      <c r="F1111">
        <v>2</v>
      </c>
      <c r="G1111" s="162" t="s">
        <v>6320</v>
      </c>
      <c r="H1111" s="162" t="s">
        <v>6320</v>
      </c>
      <c r="I1111" s="53" t="str">
        <f t="shared" si="35"/>
        <v>3. 2</v>
      </c>
      <c r="J1111" s="157" t="s">
        <v>142</v>
      </c>
      <c r="K1111" s="157" t="s">
        <v>141</v>
      </c>
      <c r="L1111" s="83" t="s">
        <v>6172</v>
      </c>
      <c r="M1111" s="165" t="s">
        <v>6093</v>
      </c>
      <c r="O1111" s="157" t="s">
        <v>138</v>
      </c>
      <c r="P1111" s="157" t="s">
        <v>143</v>
      </c>
      <c r="Q1111" s="157" t="s">
        <v>6171</v>
      </c>
      <c r="R1111" s="157" t="s">
        <v>144</v>
      </c>
      <c r="W1111" s="118">
        <v>1633500</v>
      </c>
      <c r="X1111" s="162" t="s">
        <v>6320</v>
      </c>
    </row>
    <row r="1112" spans="1:24">
      <c r="A1112" s="83">
        <v>823</v>
      </c>
      <c r="B1112" s="83">
        <v>152</v>
      </c>
      <c r="C1112" t="s">
        <v>6579</v>
      </c>
      <c r="D1112" s="159">
        <f t="shared" si="34"/>
        <v>33</v>
      </c>
      <c r="E1112">
        <v>0</v>
      </c>
      <c r="F1112">
        <v>33</v>
      </c>
      <c r="G1112" s="162" t="s">
        <v>6387</v>
      </c>
      <c r="H1112" s="162" t="s">
        <v>6387</v>
      </c>
      <c r="I1112" s="53" t="str">
        <f t="shared" si="35"/>
        <v>0. 33</v>
      </c>
      <c r="J1112" s="157" t="s">
        <v>142</v>
      </c>
      <c r="K1112" s="157" t="s">
        <v>141</v>
      </c>
      <c r="L1112" s="83" t="s">
        <v>6172</v>
      </c>
      <c r="M1112" s="165" t="s">
        <v>6093</v>
      </c>
      <c r="O1112" s="157" t="s">
        <v>138</v>
      </c>
      <c r="P1112" s="157" t="s">
        <v>143</v>
      </c>
      <c r="Q1112" s="157" t="s">
        <v>6171</v>
      </c>
      <c r="R1112" s="157" t="s">
        <v>144</v>
      </c>
      <c r="W1112" s="118">
        <v>0</v>
      </c>
      <c r="X1112" s="162" t="s">
        <v>6387</v>
      </c>
    </row>
    <row r="1113" spans="1:24">
      <c r="A1113" s="83">
        <v>823</v>
      </c>
      <c r="B1113" s="83">
        <v>146</v>
      </c>
      <c r="C1113" t="s">
        <v>7948</v>
      </c>
      <c r="D1113" s="159">
        <f t="shared" si="34"/>
        <v>35</v>
      </c>
      <c r="E1113">
        <v>0</v>
      </c>
      <c r="F1113">
        <v>35</v>
      </c>
      <c r="G1113" s="162" t="s">
        <v>6179</v>
      </c>
      <c r="H1113" s="162" t="s">
        <v>6179</v>
      </c>
      <c r="I1113" s="53" t="str">
        <f t="shared" si="35"/>
        <v>0. 35</v>
      </c>
      <c r="J1113" s="157" t="s">
        <v>142</v>
      </c>
      <c r="K1113" s="157" t="s">
        <v>141</v>
      </c>
      <c r="L1113" s="83" t="s">
        <v>6172</v>
      </c>
      <c r="M1113" s="165" t="s">
        <v>6093</v>
      </c>
      <c r="O1113" s="157" t="s">
        <v>138</v>
      </c>
      <c r="P1113" s="157" t="s">
        <v>143</v>
      </c>
      <c r="Q1113" s="157" t="s">
        <v>6171</v>
      </c>
      <c r="R1113" s="157" t="s">
        <v>144</v>
      </c>
      <c r="W1113" s="118">
        <v>0</v>
      </c>
      <c r="X1113" s="162" t="s">
        <v>6179</v>
      </c>
    </row>
    <row r="1114" spans="1:24">
      <c r="A1114" s="83">
        <v>825</v>
      </c>
      <c r="B1114" s="83">
        <v>152</v>
      </c>
      <c r="C1114" t="s">
        <v>7861</v>
      </c>
      <c r="D1114" s="159">
        <f t="shared" si="34"/>
        <v>89</v>
      </c>
      <c r="E1114">
        <v>2</v>
      </c>
      <c r="F1114">
        <v>9</v>
      </c>
      <c r="G1114" s="162" t="s">
        <v>6270</v>
      </c>
      <c r="H1114" s="162" t="s">
        <v>6270</v>
      </c>
      <c r="I1114" s="53" t="str">
        <f t="shared" si="35"/>
        <v>2. 9</v>
      </c>
      <c r="J1114" s="157" t="s">
        <v>142</v>
      </c>
      <c r="K1114" s="157" t="s">
        <v>141</v>
      </c>
      <c r="L1114" s="83" t="s">
        <v>6172</v>
      </c>
      <c r="M1114" s="165" t="s">
        <v>6093</v>
      </c>
      <c r="O1114" s="157" t="s">
        <v>138</v>
      </c>
      <c r="P1114" s="157" t="s">
        <v>143</v>
      </c>
      <c r="Q1114" s="157" t="s">
        <v>6171</v>
      </c>
      <c r="R1114" s="157" t="s">
        <v>144</v>
      </c>
      <c r="W1114" s="118">
        <v>1633500</v>
      </c>
      <c r="X1114" s="162" t="s">
        <v>6270</v>
      </c>
    </row>
    <row r="1115" spans="1:24">
      <c r="A1115" s="83">
        <v>826</v>
      </c>
      <c r="B1115" s="83">
        <v>51</v>
      </c>
      <c r="C1115" t="s">
        <v>8043</v>
      </c>
      <c r="D1115" s="159">
        <f t="shared" si="34"/>
        <v>181</v>
      </c>
      <c r="E1115">
        <v>4</v>
      </c>
      <c r="F1115">
        <v>21</v>
      </c>
      <c r="G1115" s="162" t="s">
        <v>6335</v>
      </c>
      <c r="H1115" s="162" t="s">
        <v>6335</v>
      </c>
      <c r="I1115" s="53" t="str">
        <f t="shared" si="35"/>
        <v>4. 21</v>
      </c>
      <c r="J1115" s="157" t="s">
        <v>142</v>
      </c>
      <c r="K1115" s="157" t="s">
        <v>141</v>
      </c>
      <c r="L1115" s="83" t="s">
        <v>6172</v>
      </c>
      <c r="M1115" s="165" t="s">
        <v>6539</v>
      </c>
      <c r="O1115" s="157" t="s">
        <v>138</v>
      </c>
      <c r="P1115" s="157" t="s">
        <v>143</v>
      </c>
      <c r="Q1115" s="157" t="s">
        <v>6171</v>
      </c>
      <c r="R1115" s="157" t="s">
        <v>144</v>
      </c>
      <c r="W1115" s="118">
        <v>4887000</v>
      </c>
      <c r="X1115" s="162" t="s">
        <v>6335</v>
      </c>
    </row>
    <row r="1116" spans="1:24">
      <c r="A1116" s="83">
        <v>826</v>
      </c>
      <c r="B1116" s="83">
        <v>51</v>
      </c>
      <c r="C1116" t="s">
        <v>8044</v>
      </c>
      <c r="D1116" s="159">
        <f t="shared" si="34"/>
        <v>181</v>
      </c>
      <c r="E1116">
        <v>4</v>
      </c>
      <c r="F1116">
        <v>21</v>
      </c>
      <c r="G1116" s="162" t="s">
        <v>6335</v>
      </c>
      <c r="H1116" s="162" t="s">
        <v>6335</v>
      </c>
      <c r="I1116" s="53" t="str">
        <f t="shared" si="35"/>
        <v>4. 21</v>
      </c>
      <c r="J1116" s="157" t="s">
        <v>142</v>
      </c>
      <c r="K1116" s="157" t="s">
        <v>141</v>
      </c>
      <c r="L1116" s="83" t="s">
        <v>6172</v>
      </c>
      <c r="M1116" s="165" t="s">
        <v>6539</v>
      </c>
      <c r="O1116" s="157" t="s">
        <v>138</v>
      </c>
      <c r="P1116" s="157" t="s">
        <v>143</v>
      </c>
      <c r="Q1116" s="157" t="s">
        <v>6171</v>
      </c>
      <c r="R1116" s="157" t="s">
        <v>144</v>
      </c>
      <c r="W1116" s="118">
        <v>0</v>
      </c>
      <c r="X1116" s="162" t="s">
        <v>6335</v>
      </c>
    </row>
    <row r="1117" spans="1:24">
      <c r="A1117" s="83">
        <v>828</v>
      </c>
      <c r="B1117" s="83">
        <v>255</v>
      </c>
      <c r="C1117" t="s">
        <v>6579</v>
      </c>
      <c r="D1117" s="159">
        <f t="shared" si="34"/>
        <v>90</v>
      </c>
      <c r="E1117">
        <v>2</v>
      </c>
      <c r="F1117">
        <v>10</v>
      </c>
      <c r="G1117" s="162" t="s">
        <v>6265</v>
      </c>
      <c r="H1117" s="162" t="s">
        <v>6265</v>
      </c>
      <c r="I1117" s="53" t="str">
        <f t="shared" si="35"/>
        <v>2. 10</v>
      </c>
      <c r="J1117" s="157" t="s">
        <v>142</v>
      </c>
      <c r="K1117" s="157" t="s">
        <v>141</v>
      </c>
      <c r="L1117" s="83" t="s">
        <v>6172</v>
      </c>
      <c r="M1117" s="165" t="s">
        <v>162</v>
      </c>
      <c r="O1117" s="157" t="s">
        <v>138</v>
      </c>
      <c r="P1117" s="157" t="s">
        <v>143</v>
      </c>
      <c r="Q1117" s="157" t="s">
        <v>6171</v>
      </c>
      <c r="R1117" s="157" t="s">
        <v>144</v>
      </c>
      <c r="W1117" s="118">
        <v>607500</v>
      </c>
      <c r="X1117" s="162" t="s">
        <v>6265</v>
      </c>
    </row>
    <row r="1118" spans="1:24">
      <c r="A1118" s="83">
        <v>828</v>
      </c>
      <c r="B1118" s="83">
        <v>256</v>
      </c>
      <c r="C1118" t="s">
        <v>6579</v>
      </c>
      <c r="D1118" s="159">
        <f t="shared" si="34"/>
        <v>95</v>
      </c>
      <c r="E1118">
        <v>2</v>
      </c>
      <c r="F1118">
        <v>15</v>
      </c>
      <c r="G1118" s="162" t="s">
        <v>6350</v>
      </c>
      <c r="H1118" s="162" t="s">
        <v>6350</v>
      </c>
      <c r="I1118" s="53" t="str">
        <f t="shared" si="35"/>
        <v>2. 15</v>
      </c>
      <c r="J1118" s="157" t="s">
        <v>142</v>
      </c>
      <c r="K1118" s="157" t="s">
        <v>141</v>
      </c>
      <c r="L1118" s="83" t="s">
        <v>6172</v>
      </c>
      <c r="M1118" s="165" t="s">
        <v>162</v>
      </c>
      <c r="O1118" s="157" t="s">
        <v>138</v>
      </c>
      <c r="P1118" s="157" t="s">
        <v>143</v>
      </c>
      <c r="Q1118" s="157" t="s">
        <v>6171</v>
      </c>
      <c r="R1118" s="157" t="s">
        <v>144</v>
      </c>
      <c r="W1118" s="118">
        <v>634500</v>
      </c>
      <c r="X1118" s="162" t="s">
        <v>6350</v>
      </c>
    </row>
    <row r="1119" spans="1:24">
      <c r="A1119" s="83">
        <v>829</v>
      </c>
      <c r="B1119" s="83">
        <v>582</v>
      </c>
      <c r="C1119" t="s">
        <v>7857</v>
      </c>
      <c r="D1119" s="159">
        <f t="shared" si="34"/>
        <v>165</v>
      </c>
      <c r="E1119">
        <v>4</v>
      </c>
      <c r="F1119">
        <v>5</v>
      </c>
      <c r="G1119" s="162" t="s">
        <v>6219</v>
      </c>
      <c r="H1119" s="162" t="s">
        <v>6219</v>
      </c>
      <c r="I1119" s="53" t="str">
        <f t="shared" si="35"/>
        <v>4. 5</v>
      </c>
      <c r="J1119" s="157" t="s">
        <v>142</v>
      </c>
      <c r="K1119" s="157" t="s">
        <v>141</v>
      </c>
      <c r="L1119" s="83" t="s">
        <v>6172</v>
      </c>
      <c r="M1119" s="165" t="s">
        <v>162</v>
      </c>
      <c r="O1119" s="157" t="s">
        <v>138</v>
      </c>
      <c r="P1119" s="157" t="s">
        <v>143</v>
      </c>
      <c r="Q1119" s="157" t="s">
        <v>6171</v>
      </c>
      <c r="R1119" s="157" t="s">
        <v>144</v>
      </c>
      <c r="W1119" s="118">
        <v>2227500</v>
      </c>
      <c r="X1119" s="162" t="s">
        <v>6219</v>
      </c>
    </row>
    <row r="1120" spans="1:24">
      <c r="A1120" s="83">
        <v>830</v>
      </c>
      <c r="B1120" s="83">
        <v>26</v>
      </c>
      <c r="C1120" t="s">
        <v>7843</v>
      </c>
      <c r="D1120" s="159">
        <f t="shared" si="34"/>
        <v>68</v>
      </c>
      <c r="E1120">
        <v>1</v>
      </c>
      <c r="F1120">
        <v>28</v>
      </c>
      <c r="G1120" s="162" t="s">
        <v>6412</v>
      </c>
      <c r="H1120" s="162" t="s">
        <v>6412</v>
      </c>
      <c r="I1120" s="53" t="str">
        <f t="shared" si="35"/>
        <v>1. 28</v>
      </c>
      <c r="J1120" s="157" t="s">
        <v>142</v>
      </c>
      <c r="K1120" s="157" t="s">
        <v>141</v>
      </c>
      <c r="L1120" s="83" t="s">
        <v>6172</v>
      </c>
      <c r="M1120" s="165" t="s">
        <v>5797</v>
      </c>
      <c r="O1120" s="157" t="s">
        <v>138</v>
      </c>
      <c r="P1120" s="157" t="s">
        <v>143</v>
      </c>
      <c r="Q1120" s="157" t="s">
        <v>6171</v>
      </c>
      <c r="R1120" s="157" t="s">
        <v>144</v>
      </c>
      <c r="W1120" s="118">
        <v>5535000</v>
      </c>
      <c r="X1120" s="162" t="s">
        <v>6412</v>
      </c>
    </row>
    <row r="1121" spans="1:24">
      <c r="A1121" s="83">
        <v>830</v>
      </c>
      <c r="B1121" s="83">
        <v>58</v>
      </c>
      <c r="C1121" t="s">
        <v>6648</v>
      </c>
      <c r="D1121" s="159">
        <f t="shared" si="34"/>
        <v>162</v>
      </c>
      <c r="E1121">
        <v>4</v>
      </c>
      <c r="F1121">
        <v>2</v>
      </c>
      <c r="G1121" s="162" t="s">
        <v>6203</v>
      </c>
      <c r="H1121" s="162" t="s">
        <v>6203</v>
      </c>
      <c r="I1121" s="53" t="str">
        <f t="shared" si="35"/>
        <v>4. 2</v>
      </c>
      <c r="J1121" s="157" t="s">
        <v>142</v>
      </c>
      <c r="K1121" s="157" t="s">
        <v>141</v>
      </c>
      <c r="L1121" s="83" t="s">
        <v>6172</v>
      </c>
      <c r="M1121" s="165" t="s">
        <v>5797</v>
      </c>
      <c r="O1121" s="157" t="s">
        <v>138</v>
      </c>
      <c r="P1121" s="157" t="s">
        <v>143</v>
      </c>
      <c r="Q1121" s="157" t="s">
        <v>6171</v>
      </c>
      <c r="R1121" s="157" t="s">
        <v>144</v>
      </c>
      <c r="W1121" s="118">
        <v>0</v>
      </c>
      <c r="X1121" s="162" t="s">
        <v>6203</v>
      </c>
    </row>
    <row r="1122" spans="1:24">
      <c r="A1122" s="83">
        <v>830</v>
      </c>
      <c r="B1122" s="83">
        <v>26</v>
      </c>
      <c r="C1122" t="s">
        <v>7851</v>
      </c>
      <c r="D1122" s="159">
        <f t="shared" si="34"/>
        <v>180</v>
      </c>
      <c r="E1122">
        <v>4</v>
      </c>
      <c r="F1122">
        <v>20</v>
      </c>
      <c r="G1122" s="162" t="s">
        <v>6385</v>
      </c>
      <c r="H1122" s="162" t="s">
        <v>6385</v>
      </c>
      <c r="I1122" s="53" t="str">
        <f t="shared" si="35"/>
        <v>4. 20</v>
      </c>
      <c r="J1122" s="157" t="s">
        <v>142</v>
      </c>
      <c r="K1122" s="157" t="s">
        <v>141</v>
      </c>
      <c r="L1122" s="83" t="s">
        <v>6172</v>
      </c>
      <c r="M1122" s="165" t="s">
        <v>5797</v>
      </c>
      <c r="O1122" s="157" t="s">
        <v>138</v>
      </c>
      <c r="P1122" s="157" t="s">
        <v>143</v>
      </c>
      <c r="Q1122" s="157" t="s">
        <v>6171</v>
      </c>
      <c r="R1122" s="157" t="s">
        <v>144</v>
      </c>
      <c r="W1122" s="118">
        <v>0</v>
      </c>
      <c r="X1122" s="162" t="s">
        <v>6385</v>
      </c>
    </row>
    <row r="1123" spans="1:24">
      <c r="A1123" s="83">
        <v>832</v>
      </c>
      <c r="B1123" s="83">
        <v>501</v>
      </c>
      <c r="C1123" t="s">
        <v>7851</v>
      </c>
      <c r="D1123" s="159">
        <f t="shared" si="34"/>
        <v>107</v>
      </c>
      <c r="E1123">
        <v>2</v>
      </c>
      <c r="F1123">
        <v>27</v>
      </c>
      <c r="G1123" s="162" t="s">
        <v>6326</v>
      </c>
      <c r="H1123" s="162" t="s">
        <v>6326</v>
      </c>
      <c r="I1123" s="53" t="str">
        <f t="shared" si="35"/>
        <v>2. 27</v>
      </c>
      <c r="J1123" s="157" t="s">
        <v>142</v>
      </c>
      <c r="K1123" s="157" t="s">
        <v>141</v>
      </c>
      <c r="L1123" s="83" t="s">
        <v>6172</v>
      </c>
      <c r="M1123" s="165" t="s">
        <v>162</v>
      </c>
      <c r="O1123" s="157" t="s">
        <v>138</v>
      </c>
      <c r="P1123" s="157" t="s">
        <v>143</v>
      </c>
      <c r="Q1123" s="157" t="s">
        <v>6171</v>
      </c>
      <c r="R1123" s="157" t="s">
        <v>144</v>
      </c>
      <c r="W1123" s="118">
        <v>1444500</v>
      </c>
      <c r="X1123" s="162" t="s">
        <v>6326</v>
      </c>
    </row>
    <row r="1124" spans="1:24">
      <c r="A1124" s="83">
        <v>832</v>
      </c>
      <c r="B1124" s="83">
        <v>354</v>
      </c>
      <c r="C1124" t="s">
        <v>7857</v>
      </c>
      <c r="D1124" s="159">
        <f t="shared" si="34"/>
        <v>104</v>
      </c>
      <c r="E1124">
        <v>2</v>
      </c>
      <c r="F1124">
        <v>24</v>
      </c>
      <c r="G1124" s="162" t="s">
        <v>6410</v>
      </c>
      <c r="H1124" s="162" t="s">
        <v>6410</v>
      </c>
      <c r="I1124" s="53" t="str">
        <f t="shared" si="35"/>
        <v>2. 24</v>
      </c>
      <c r="J1124" s="157" t="s">
        <v>142</v>
      </c>
      <c r="K1124" s="157" t="s">
        <v>141</v>
      </c>
      <c r="L1124" s="83" t="s">
        <v>6172</v>
      </c>
      <c r="M1124" s="165" t="s">
        <v>162</v>
      </c>
      <c r="O1124" s="157" t="s">
        <v>138</v>
      </c>
      <c r="P1124" s="157" t="s">
        <v>143</v>
      </c>
      <c r="Q1124" s="157" t="s">
        <v>6171</v>
      </c>
      <c r="R1124" s="157" t="s">
        <v>144</v>
      </c>
      <c r="W1124" s="118">
        <v>1404000</v>
      </c>
      <c r="X1124" s="162" t="s">
        <v>6410</v>
      </c>
    </row>
    <row r="1125" spans="1:24">
      <c r="A1125" s="83">
        <v>833</v>
      </c>
      <c r="B1125" s="83">
        <v>274</v>
      </c>
      <c r="C1125" t="s">
        <v>7857</v>
      </c>
      <c r="D1125" s="159">
        <f t="shared" si="34"/>
        <v>63</v>
      </c>
      <c r="E1125">
        <v>1</v>
      </c>
      <c r="F1125">
        <v>23</v>
      </c>
      <c r="G1125" s="162" t="s">
        <v>6278</v>
      </c>
      <c r="H1125" s="162" t="s">
        <v>6278</v>
      </c>
      <c r="I1125" s="53" t="str">
        <f t="shared" si="35"/>
        <v>1. 23</v>
      </c>
      <c r="J1125" s="157" t="s">
        <v>142</v>
      </c>
      <c r="K1125" s="157" t="s">
        <v>141</v>
      </c>
      <c r="L1125" s="83" t="s">
        <v>6172</v>
      </c>
      <c r="M1125" s="165" t="s">
        <v>6540</v>
      </c>
      <c r="O1125" s="157" t="s">
        <v>138</v>
      </c>
      <c r="P1125" s="157" t="s">
        <v>143</v>
      </c>
      <c r="Q1125" s="157" t="s">
        <v>6171</v>
      </c>
      <c r="R1125" s="157" t="s">
        <v>144</v>
      </c>
      <c r="W1125" s="118">
        <v>1174500</v>
      </c>
      <c r="X1125" s="162" t="s">
        <v>6278</v>
      </c>
    </row>
    <row r="1126" spans="1:24">
      <c r="A1126" s="83">
        <v>833</v>
      </c>
      <c r="B1126" s="83">
        <v>275</v>
      </c>
      <c r="C1126" t="s">
        <v>7857</v>
      </c>
      <c r="D1126" s="159">
        <f t="shared" si="34"/>
        <v>24</v>
      </c>
      <c r="E1126">
        <v>0</v>
      </c>
      <c r="F1126">
        <v>24</v>
      </c>
      <c r="G1126" s="162" t="s">
        <v>6236</v>
      </c>
      <c r="H1126" s="162" t="s">
        <v>6236</v>
      </c>
      <c r="I1126" s="53" t="str">
        <f t="shared" si="35"/>
        <v>0. 24</v>
      </c>
      <c r="J1126" s="157" t="s">
        <v>142</v>
      </c>
      <c r="K1126" s="157" t="s">
        <v>141</v>
      </c>
      <c r="L1126" s="83" t="s">
        <v>6172</v>
      </c>
      <c r="M1126" s="165" t="s">
        <v>6540</v>
      </c>
      <c r="O1126" s="157" t="s">
        <v>138</v>
      </c>
      <c r="P1126" s="157" t="s">
        <v>143</v>
      </c>
      <c r="Q1126" s="157" t="s">
        <v>6171</v>
      </c>
      <c r="R1126" s="157" t="s">
        <v>144</v>
      </c>
      <c r="W1126" s="118">
        <v>0</v>
      </c>
      <c r="X1126" s="162" t="s">
        <v>6236</v>
      </c>
    </row>
    <row r="1127" spans="1:24">
      <c r="A1127" s="83">
        <v>836</v>
      </c>
      <c r="B1127" s="83">
        <v>51</v>
      </c>
      <c r="C1127" t="s">
        <v>8045</v>
      </c>
      <c r="D1127" s="159">
        <f t="shared" si="34"/>
        <v>120</v>
      </c>
      <c r="E1127">
        <v>3</v>
      </c>
      <c r="F1127">
        <v>0</v>
      </c>
      <c r="G1127" s="162" t="s">
        <v>6240</v>
      </c>
      <c r="H1127" s="162" t="s">
        <v>6240</v>
      </c>
      <c r="I1127" s="53" t="str">
        <f t="shared" si="35"/>
        <v>3. 0</v>
      </c>
      <c r="J1127" s="157" t="s">
        <v>142</v>
      </c>
      <c r="K1127" s="157" t="s">
        <v>141</v>
      </c>
      <c r="L1127" s="83" t="s">
        <v>6172</v>
      </c>
      <c r="M1127" s="165" t="s">
        <v>6539</v>
      </c>
      <c r="O1127" s="157" t="s">
        <v>138</v>
      </c>
      <c r="P1127" s="157" t="s">
        <v>143</v>
      </c>
      <c r="Q1127" s="157" t="s">
        <v>6171</v>
      </c>
      <c r="R1127" s="157" t="s">
        <v>144</v>
      </c>
      <c r="W1127" s="118">
        <v>4900500</v>
      </c>
      <c r="X1127" s="162" t="s">
        <v>6240</v>
      </c>
    </row>
    <row r="1128" spans="1:24">
      <c r="A1128" s="83">
        <v>836</v>
      </c>
      <c r="B1128" s="83">
        <v>95</v>
      </c>
      <c r="C1128" t="s">
        <v>7837</v>
      </c>
      <c r="D1128" s="159">
        <f t="shared" si="34"/>
        <v>166</v>
      </c>
      <c r="E1128">
        <v>4</v>
      </c>
      <c r="F1128">
        <v>6</v>
      </c>
      <c r="G1128" s="162" t="s">
        <v>6458</v>
      </c>
      <c r="H1128" s="162" t="s">
        <v>6458</v>
      </c>
      <c r="I1128" s="53" t="str">
        <f t="shared" si="35"/>
        <v>4. 6</v>
      </c>
      <c r="J1128" s="157" t="s">
        <v>142</v>
      </c>
      <c r="K1128" s="157" t="s">
        <v>141</v>
      </c>
      <c r="L1128" s="83" t="s">
        <v>6172</v>
      </c>
      <c r="M1128" s="165" t="s">
        <v>6544</v>
      </c>
      <c r="O1128" s="157" t="s">
        <v>138</v>
      </c>
      <c r="P1128" s="157" t="s">
        <v>143</v>
      </c>
      <c r="Q1128" s="157" t="s">
        <v>6171</v>
      </c>
      <c r="R1128" s="157" t="s">
        <v>144</v>
      </c>
      <c r="W1128" s="118">
        <v>0</v>
      </c>
      <c r="X1128" s="162" t="s">
        <v>6458</v>
      </c>
    </row>
    <row r="1129" spans="1:24">
      <c r="A1129" s="83">
        <v>836</v>
      </c>
      <c r="B1129" s="83">
        <v>97</v>
      </c>
      <c r="C1129" t="s">
        <v>6586</v>
      </c>
      <c r="D1129" s="159">
        <f t="shared" si="34"/>
        <v>155</v>
      </c>
      <c r="E1129">
        <v>3</v>
      </c>
      <c r="F1129">
        <v>35</v>
      </c>
      <c r="G1129" s="162" t="s">
        <v>6260</v>
      </c>
      <c r="H1129" s="162" t="s">
        <v>6260</v>
      </c>
      <c r="I1129" s="53" t="str">
        <f t="shared" si="35"/>
        <v>3. 35</v>
      </c>
      <c r="J1129" s="157" t="s">
        <v>142</v>
      </c>
      <c r="K1129" s="157" t="s">
        <v>141</v>
      </c>
      <c r="L1129" s="83" t="s">
        <v>6172</v>
      </c>
      <c r="M1129" s="165" t="s">
        <v>6544</v>
      </c>
      <c r="O1129" s="157" t="s">
        <v>138</v>
      </c>
      <c r="P1129" s="157" t="s">
        <v>143</v>
      </c>
      <c r="Q1129" s="157" t="s">
        <v>6171</v>
      </c>
      <c r="R1129" s="157" t="s">
        <v>144</v>
      </c>
      <c r="W1129" s="118">
        <v>0</v>
      </c>
      <c r="X1129" s="162" t="s">
        <v>6260</v>
      </c>
    </row>
    <row r="1130" spans="1:24">
      <c r="A1130" s="83">
        <v>837</v>
      </c>
      <c r="B1130" s="83">
        <v>4</v>
      </c>
      <c r="C1130" t="s">
        <v>7857</v>
      </c>
      <c r="D1130" s="159">
        <f t="shared" si="34"/>
        <v>48</v>
      </c>
      <c r="E1130">
        <v>1</v>
      </c>
      <c r="F1130">
        <v>8</v>
      </c>
      <c r="G1130" s="162" t="s">
        <v>6200</v>
      </c>
      <c r="H1130" s="162" t="s">
        <v>6200</v>
      </c>
      <c r="I1130" s="53" t="str">
        <f t="shared" si="35"/>
        <v>1. 8</v>
      </c>
      <c r="J1130" s="157" t="s">
        <v>142</v>
      </c>
      <c r="K1130" s="157" t="s">
        <v>141</v>
      </c>
      <c r="L1130" s="83" t="s">
        <v>6172</v>
      </c>
      <c r="M1130" s="165" t="s">
        <v>6538</v>
      </c>
      <c r="O1130" s="157" t="s">
        <v>138</v>
      </c>
      <c r="P1130" s="157" t="s">
        <v>143</v>
      </c>
      <c r="Q1130" s="157" t="s">
        <v>6171</v>
      </c>
      <c r="R1130" s="157" t="s">
        <v>144</v>
      </c>
      <c r="W1130" s="118">
        <v>823500</v>
      </c>
      <c r="X1130" s="162" t="s">
        <v>6200</v>
      </c>
    </row>
    <row r="1131" spans="1:24">
      <c r="A1131" s="83">
        <v>837</v>
      </c>
      <c r="B1131" s="83">
        <v>4</v>
      </c>
      <c r="C1131" t="s">
        <v>7857</v>
      </c>
      <c r="D1131" s="159">
        <f t="shared" si="34"/>
        <v>21</v>
      </c>
      <c r="E1131">
        <v>0</v>
      </c>
      <c r="F1131">
        <v>21</v>
      </c>
      <c r="G1131" s="162" t="s">
        <v>6189</v>
      </c>
      <c r="H1131" s="162" t="s">
        <v>6189</v>
      </c>
      <c r="I1131" s="53" t="str">
        <f t="shared" si="35"/>
        <v>0. 21</v>
      </c>
      <c r="J1131" s="157" t="s">
        <v>142</v>
      </c>
      <c r="K1131" s="157" t="s">
        <v>141</v>
      </c>
      <c r="L1131" s="83" t="s">
        <v>6172</v>
      </c>
      <c r="M1131" s="165" t="s">
        <v>6538</v>
      </c>
      <c r="O1131" s="157" t="s">
        <v>138</v>
      </c>
      <c r="P1131" s="157" t="s">
        <v>143</v>
      </c>
      <c r="Q1131" s="157" t="s">
        <v>6171</v>
      </c>
      <c r="R1131" s="157" t="s">
        <v>144</v>
      </c>
      <c r="W1131" s="118">
        <v>0</v>
      </c>
      <c r="X1131" s="162" t="s">
        <v>6189</v>
      </c>
    </row>
    <row r="1132" spans="1:24">
      <c r="A1132" s="83">
        <v>837</v>
      </c>
      <c r="B1132" s="83">
        <v>4</v>
      </c>
      <c r="C1132" t="s">
        <v>6586</v>
      </c>
      <c r="D1132" s="159">
        <f t="shared" si="34"/>
        <v>54</v>
      </c>
      <c r="E1132">
        <v>1</v>
      </c>
      <c r="F1132">
        <v>14</v>
      </c>
      <c r="G1132" s="162" t="s">
        <v>6264</v>
      </c>
      <c r="H1132" s="162" t="s">
        <v>6264</v>
      </c>
      <c r="I1132" s="53" t="str">
        <f t="shared" si="35"/>
        <v>1. 14</v>
      </c>
      <c r="J1132" s="157" t="s">
        <v>142</v>
      </c>
      <c r="K1132" s="157" t="s">
        <v>141</v>
      </c>
      <c r="L1132" s="83" t="s">
        <v>6172</v>
      </c>
      <c r="M1132" s="165" t="s">
        <v>6538</v>
      </c>
      <c r="O1132" s="157" t="s">
        <v>138</v>
      </c>
      <c r="P1132" s="157" t="s">
        <v>143</v>
      </c>
      <c r="Q1132" s="157" t="s">
        <v>6171</v>
      </c>
      <c r="R1132" s="157" t="s">
        <v>144</v>
      </c>
      <c r="W1132" s="118">
        <v>0</v>
      </c>
      <c r="X1132" s="162" t="s">
        <v>6264</v>
      </c>
    </row>
    <row r="1133" spans="1:24">
      <c r="A1133" s="83">
        <v>838</v>
      </c>
      <c r="B1133" s="83">
        <v>4</v>
      </c>
      <c r="C1133" t="s">
        <v>7857</v>
      </c>
      <c r="D1133" s="159">
        <f t="shared" si="34"/>
        <v>48</v>
      </c>
      <c r="E1133">
        <v>1</v>
      </c>
      <c r="F1133">
        <v>8</v>
      </c>
      <c r="G1133" s="162" t="s">
        <v>6200</v>
      </c>
      <c r="H1133" s="162" t="s">
        <v>6200</v>
      </c>
      <c r="I1133" s="53" t="str">
        <f t="shared" si="35"/>
        <v>1. 8</v>
      </c>
      <c r="J1133" s="157" t="s">
        <v>142</v>
      </c>
      <c r="K1133" s="157" t="s">
        <v>141</v>
      </c>
      <c r="L1133" s="83" t="s">
        <v>6172</v>
      </c>
      <c r="M1133" s="165" t="s">
        <v>6538</v>
      </c>
      <c r="O1133" s="157" t="s">
        <v>138</v>
      </c>
      <c r="P1133" s="157" t="s">
        <v>143</v>
      </c>
      <c r="Q1133" s="157" t="s">
        <v>6171</v>
      </c>
      <c r="R1133" s="157" t="s">
        <v>144</v>
      </c>
      <c r="W1133" s="118">
        <v>823500</v>
      </c>
      <c r="X1133" s="162" t="s">
        <v>6200</v>
      </c>
    </row>
    <row r="1134" spans="1:24">
      <c r="A1134" s="83">
        <v>838</v>
      </c>
      <c r="B1134" s="83">
        <v>4</v>
      </c>
      <c r="C1134" t="s">
        <v>7857</v>
      </c>
      <c r="D1134" s="159">
        <f t="shared" si="34"/>
        <v>21</v>
      </c>
      <c r="E1134">
        <v>0</v>
      </c>
      <c r="F1134">
        <v>21</v>
      </c>
      <c r="G1134" s="162" t="s">
        <v>6189</v>
      </c>
      <c r="H1134" s="162" t="s">
        <v>6189</v>
      </c>
      <c r="I1134" s="53" t="str">
        <f t="shared" si="35"/>
        <v>0. 21</v>
      </c>
      <c r="J1134" s="157" t="s">
        <v>142</v>
      </c>
      <c r="K1134" s="157" t="s">
        <v>141</v>
      </c>
      <c r="L1134" s="83" t="s">
        <v>6172</v>
      </c>
      <c r="M1134" s="165" t="s">
        <v>6538</v>
      </c>
      <c r="O1134" s="157" t="s">
        <v>138</v>
      </c>
      <c r="P1134" s="157" t="s">
        <v>143</v>
      </c>
      <c r="Q1134" s="157" t="s">
        <v>6171</v>
      </c>
      <c r="R1134" s="157" t="s">
        <v>144</v>
      </c>
      <c r="W1134" s="118">
        <v>0</v>
      </c>
      <c r="X1134" s="162" t="s">
        <v>6189</v>
      </c>
    </row>
    <row r="1135" spans="1:24">
      <c r="A1135" s="83">
        <v>838</v>
      </c>
      <c r="B1135" s="83">
        <v>4</v>
      </c>
      <c r="C1135" t="s">
        <v>6586</v>
      </c>
      <c r="D1135" s="159">
        <f t="shared" si="34"/>
        <v>54</v>
      </c>
      <c r="E1135">
        <v>1</v>
      </c>
      <c r="F1135">
        <v>14</v>
      </c>
      <c r="G1135" s="162" t="s">
        <v>6264</v>
      </c>
      <c r="H1135" s="162" t="s">
        <v>6264</v>
      </c>
      <c r="I1135" s="53" t="str">
        <f t="shared" si="35"/>
        <v>1. 14</v>
      </c>
      <c r="J1135" s="157" t="s">
        <v>142</v>
      </c>
      <c r="K1135" s="157" t="s">
        <v>141</v>
      </c>
      <c r="L1135" s="83" t="s">
        <v>6172</v>
      </c>
      <c r="M1135" s="165" t="s">
        <v>6538</v>
      </c>
      <c r="O1135" s="157" t="s">
        <v>138</v>
      </c>
      <c r="P1135" s="157" t="s">
        <v>143</v>
      </c>
      <c r="Q1135" s="157" t="s">
        <v>6171</v>
      </c>
      <c r="R1135" s="157" t="s">
        <v>144</v>
      </c>
      <c r="W1135" s="118">
        <v>0</v>
      </c>
      <c r="X1135" s="162" t="s">
        <v>6264</v>
      </c>
    </row>
    <row r="1136" spans="1:24">
      <c r="A1136" s="83">
        <v>840</v>
      </c>
      <c r="B1136" s="83">
        <v>551</v>
      </c>
      <c r="C1136" t="s">
        <v>7860</v>
      </c>
      <c r="D1136" s="159">
        <f t="shared" si="34"/>
        <v>127</v>
      </c>
      <c r="E1136">
        <v>3</v>
      </c>
      <c r="F1136">
        <v>7</v>
      </c>
      <c r="G1136" s="162" t="s">
        <v>6379</v>
      </c>
      <c r="H1136" s="162" t="s">
        <v>6379</v>
      </c>
      <c r="I1136" s="53" t="str">
        <f t="shared" si="35"/>
        <v>3. 7</v>
      </c>
      <c r="J1136" s="157" t="s">
        <v>142</v>
      </c>
      <c r="K1136" s="157" t="s">
        <v>141</v>
      </c>
      <c r="L1136" s="83" t="s">
        <v>6172</v>
      </c>
      <c r="M1136" s="165" t="s">
        <v>162</v>
      </c>
      <c r="O1136" s="157" t="s">
        <v>138</v>
      </c>
      <c r="P1136" s="157" t="s">
        <v>143</v>
      </c>
      <c r="Q1136" s="157" t="s">
        <v>6171</v>
      </c>
      <c r="R1136" s="157" t="s">
        <v>144</v>
      </c>
      <c r="W1136" s="118">
        <v>418500</v>
      </c>
      <c r="X1136" s="162" t="s">
        <v>6379</v>
      </c>
    </row>
    <row r="1137" spans="1:24">
      <c r="A1137" s="83">
        <v>840</v>
      </c>
      <c r="B1137" s="83">
        <v>551</v>
      </c>
      <c r="C1137" t="s">
        <v>7905</v>
      </c>
      <c r="D1137" s="159">
        <f t="shared" si="34"/>
        <v>22</v>
      </c>
      <c r="E1137">
        <v>0</v>
      </c>
      <c r="F1137">
        <v>22</v>
      </c>
      <c r="G1137" s="162" t="s">
        <v>6382</v>
      </c>
      <c r="H1137" s="162" t="s">
        <v>6382</v>
      </c>
      <c r="I1137" s="53" t="str">
        <f t="shared" si="35"/>
        <v>0. 22</v>
      </c>
      <c r="J1137" s="157" t="s">
        <v>142</v>
      </c>
      <c r="K1137" s="157" t="s">
        <v>141</v>
      </c>
      <c r="L1137" s="83" t="s">
        <v>6172</v>
      </c>
      <c r="M1137" s="165" t="s">
        <v>162</v>
      </c>
      <c r="O1137" s="157" t="s">
        <v>138</v>
      </c>
      <c r="P1137" s="157" t="s">
        <v>143</v>
      </c>
      <c r="Q1137" s="157" t="s">
        <v>6171</v>
      </c>
      <c r="R1137" s="157" t="s">
        <v>144</v>
      </c>
      <c r="W1137" s="118">
        <v>67500</v>
      </c>
      <c r="X1137" s="162" t="s">
        <v>6382</v>
      </c>
    </row>
    <row r="1138" spans="1:24">
      <c r="A1138" s="83">
        <v>840</v>
      </c>
      <c r="B1138" s="83">
        <v>551</v>
      </c>
      <c r="C1138" t="s">
        <v>7996</v>
      </c>
      <c r="D1138" s="159">
        <f t="shared" si="34"/>
        <v>10</v>
      </c>
      <c r="E1138">
        <v>0</v>
      </c>
      <c r="F1138">
        <v>10</v>
      </c>
      <c r="G1138" s="162" t="s">
        <v>6347</v>
      </c>
      <c r="H1138" s="162" t="s">
        <v>6347</v>
      </c>
      <c r="I1138" s="53" t="str">
        <f t="shared" si="35"/>
        <v>0. 10</v>
      </c>
      <c r="J1138" s="157" t="s">
        <v>142</v>
      </c>
      <c r="K1138" s="157" t="s">
        <v>141</v>
      </c>
      <c r="L1138" s="83" t="s">
        <v>6172</v>
      </c>
      <c r="M1138" s="165" t="s">
        <v>162</v>
      </c>
      <c r="O1138" s="157" t="s">
        <v>138</v>
      </c>
      <c r="P1138" s="157" t="s">
        <v>143</v>
      </c>
      <c r="Q1138" s="157" t="s">
        <v>6171</v>
      </c>
      <c r="R1138" s="157" t="s">
        <v>144</v>
      </c>
      <c r="W1138" s="118">
        <v>27000</v>
      </c>
      <c r="X1138" s="162" t="s">
        <v>6347</v>
      </c>
    </row>
    <row r="1139" spans="1:24">
      <c r="A1139" s="83">
        <v>840</v>
      </c>
      <c r="B1139" s="83">
        <v>551</v>
      </c>
      <c r="C1139" t="s">
        <v>7839</v>
      </c>
      <c r="D1139" s="159">
        <f t="shared" si="34"/>
        <v>89</v>
      </c>
      <c r="E1139">
        <v>2</v>
      </c>
      <c r="F1139">
        <v>9</v>
      </c>
      <c r="G1139" s="162" t="s">
        <v>6270</v>
      </c>
      <c r="H1139" s="162" t="s">
        <v>6270</v>
      </c>
      <c r="I1139" s="53" t="str">
        <f t="shared" si="35"/>
        <v>2. 9</v>
      </c>
      <c r="J1139" s="157" t="s">
        <v>142</v>
      </c>
      <c r="K1139" s="157" t="s">
        <v>141</v>
      </c>
      <c r="L1139" s="83" t="s">
        <v>6172</v>
      </c>
      <c r="M1139" s="165" t="s">
        <v>162</v>
      </c>
      <c r="O1139" s="157" t="s">
        <v>138</v>
      </c>
      <c r="P1139" s="157" t="s">
        <v>143</v>
      </c>
      <c r="Q1139" s="157" t="s">
        <v>6171</v>
      </c>
      <c r="R1139" s="157" t="s">
        <v>144</v>
      </c>
      <c r="W1139" s="118">
        <v>297000</v>
      </c>
      <c r="X1139" s="162" t="s">
        <v>6270</v>
      </c>
    </row>
    <row r="1140" spans="1:24">
      <c r="A1140" s="83">
        <v>843</v>
      </c>
      <c r="B1140" s="83">
        <v>58</v>
      </c>
      <c r="C1140" t="s">
        <v>6579</v>
      </c>
      <c r="D1140" s="159">
        <f t="shared" si="34"/>
        <v>140</v>
      </c>
      <c r="E1140">
        <v>3</v>
      </c>
      <c r="F1140">
        <v>20</v>
      </c>
      <c r="G1140" s="162" t="s">
        <v>6251</v>
      </c>
      <c r="H1140" s="162" t="s">
        <v>6251</v>
      </c>
      <c r="I1140" s="53" t="str">
        <f t="shared" si="35"/>
        <v>3. 20</v>
      </c>
      <c r="J1140" s="157" t="s">
        <v>142</v>
      </c>
      <c r="K1140" s="157" t="s">
        <v>141</v>
      </c>
      <c r="L1140" s="83" t="s">
        <v>6172</v>
      </c>
      <c r="M1140" s="165" t="s">
        <v>6538</v>
      </c>
      <c r="O1140" s="157" t="s">
        <v>138</v>
      </c>
      <c r="P1140" s="157" t="s">
        <v>143</v>
      </c>
      <c r="Q1140" s="157" t="s">
        <v>6171</v>
      </c>
      <c r="R1140" s="157" t="s">
        <v>144</v>
      </c>
      <c r="W1140" s="118">
        <v>1890000</v>
      </c>
      <c r="X1140" s="162" t="s">
        <v>6251</v>
      </c>
    </row>
    <row r="1141" spans="1:24">
      <c r="A1141" s="83">
        <v>843</v>
      </c>
      <c r="B1141" s="83">
        <v>74</v>
      </c>
      <c r="C1141" t="s">
        <v>7836</v>
      </c>
      <c r="D1141" s="159">
        <f t="shared" si="34"/>
        <v>146</v>
      </c>
      <c r="E1141">
        <v>3</v>
      </c>
      <c r="F1141">
        <v>26</v>
      </c>
      <c r="G1141" s="162" t="s">
        <v>6345</v>
      </c>
      <c r="H1141" s="162" t="s">
        <v>6345</v>
      </c>
      <c r="I1141" s="53" t="str">
        <f t="shared" si="35"/>
        <v>3. 26</v>
      </c>
      <c r="J1141" s="157" t="s">
        <v>142</v>
      </c>
      <c r="K1141" s="157" t="s">
        <v>141</v>
      </c>
      <c r="L1141" s="83" t="s">
        <v>6172</v>
      </c>
      <c r="M1141" s="165" t="s">
        <v>6538</v>
      </c>
      <c r="O1141" s="157" t="s">
        <v>138</v>
      </c>
      <c r="P1141" s="157" t="s">
        <v>143</v>
      </c>
      <c r="Q1141" s="157" t="s">
        <v>6171</v>
      </c>
      <c r="R1141" s="157" t="s">
        <v>144</v>
      </c>
      <c r="W1141" s="118">
        <v>0</v>
      </c>
      <c r="X1141" s="162" t="s">
        <v>6345</v>
      </c>
    </row>
    <row r="1142" spans="1:24">
      <c r="A1142" s="83">
        <v>847</v>
      </c>
      <c r="B1142" s="83">
        <v>181</v>
      </c>
      <c r="C1142" t="s">
        <v>7857</v>
      </c>
      <c r="D1142" s="159">
        <f t="shared" si="34"/>
        <v>158</v>
      </c>
      <c r="E1142">
        <v>3</v>
      </c>
      <c r="F1142">
        <v>38</v>
      </c>
      <c r="G1142" s="162" t="s">
        <v>6274</v>
      </c>
      <c r="H1142" s="162" t="s">
        <v>6274</v>
      </c>
      <c r="I1142" s="53" t="str">
        <f t="shared" si="35"/>
        <v>3. 38</v>
      </c>
      <c r="J1142" s="157" t="s">
        <v>142</v>
      </c>
      <c r="K1142" s="157" t="s">
        <v>141</v>
      </c>
      <c r="L1142" s="83" t="s">
        <v>6172</v>
      </c>
      <c r="M1142" s="165" t="s">
        <v>162</v>
      </c>
      <c r="O1142" s="157" t="s">
        <v>138</v>
      </c>
      <c r="P1142" s="157" t="s">
        <v>143</v>
      </c>
      <c r="Q1142" s="157" t="s">
        <v>6171</v>
      </c>
      <c r="R1142" s="157" t="s">
        <v>144</v>
      </c>
      <c r="W1142" s="118">
        <v>2133000</v>
      </c>
      <c r="X1142" s="162" t="s">
        <v>6274</v>
      </c>
    </row>
    <row r="1143" spans="1:24">
      <c r="A1143" s="83">
        <v>848</v>
      </c>
      <c r="B1143" s="83">
        <v>533</v>
      </c>
      <c r="C1143" t="s">
        <v>6586</v>
      </c>
      <c r="D1143" s="159">
        <f t="shared" si="34"/>
        <v>135</v>
      </c>
      <c r="E1143">
        <v>3</v>
      </c>
      <c r="F1143">
        <v>15</v>
      </c>
      <c r="G1143" s="162" t="s">
        <v>6271</v>
      </c>
      <c r="H1143" s="162" t="s">
        <v>6271</v>
      </c>
      <c r="I1143" s="53" t="str">
        <f t="shared" si="35"/>
        <v>3. 15</v>
      </c>
      <c r="J1143" s="157" t="s">
        <v>142</v>
      </c>
      <c r="K1143" s="157" t="s">
        <v>141</v>
      </c>
      <c r="L1143" s="83" t="s">
        <v>6172</v>
      </c>
      <c r="M1143" s="165" t="s">
        <v>162</v>
      </c>
      <c r="O1143" s="157" t="s">
        <v>138</v>
      </c>
      <c r="P1143" s="157" t="s">
        <v>143</v>
      </c>
      <c r="Q1143" s="157" t="s">
        <v>6171</v>
      </c>
      <c r="R1143" s="157" t="s">
        <v>144</v>
      </c>
      <c r="W1143" s="118">
        <v>1822500</v>
      </c>
      <c r="X1143" s="162" t="s">
        <v>6271</v>
      </c>
    </row>
    <row r="1144" spans="1:24">
      <c r="A1144" s="83">
        <v>848</v>
      </c>
      <c r="B1144" s="83">
        <v>44</v>
      </c>
      <c r="C1144" t="s">
        <v>6586</v>
      </c>
      <c r="D1144" s="159">
        <f t="shared" si="34"/>
        <v>130</v>
      </c>
      <c r="E1144">
        <v>3</v>
      </c>
      <c r="F1144">
        <v>10</v>
      </c>
      <c r="G1144" s="162" t="s">
        <v>6427</v>
      </c>
      <c r="H1144" s="162" t="s">
        <v>6427</v>
      </c>
      <c r="I1144" s="53" t="str">
        <f t="shared" si="35"/>
        <v>3. 10</v>
      </c>
      <c r="J1144" s="157" t="s">
        <v>142</v>
      </c>
      <c r="K1144" s="157" t="s">
        <v>141</v>
      </c>
      <c r="L1144" s="83" t="s">
        <v>6172</v>
      </c>
      <c r="M1144" s="165" t="s">
        <v>6539</v>
      </c>
      <c r="O1144" s="157" t="s">
        <v>138</v>
      </c>
      <c r="P1144" s="157" t="s">
        <v>143</v>
      </c>
      <c r="Q1144" s="157" t="s">
        <v>6171</v>
      </c>
      <c r="R1144" s="157" t="s">
        <v>144</v>
      </c>
      <c r="W1144" s="118">
        <v>0</v>
      </c>
      <c r="X1144" s="162" t="s">
        <v>6427</v>
      </c>
    </row>
    <row r="1145" spans="1:24">
      <c r="A1145" s="83">
        <v>848</v>
      </c>
      <c r="B1145" s="83">
        <v>42</v>
      </c>
      <c r="C1145" t="s">
        <v>7899</v>
      </c>
      <c r="D1145" s="159">
        <f t="shared" si="34"/>
        <v>164</v>
      </c>
      <c r="E1145">
        <v>4</v>
      </c>
      <c r="F1145">
        <v>4</v>
      </c>
      <c r="G1145" s="162" t="s">
        <v>6304</v>
      </c>
      <c r="H1145" s="162" t="s">
        <v>6304</v>
      </c>
      <c r="I1145" s="53" t="str">
        <f t="shared" si="35"/>
        <v>4. 4</v>
      </c>
      <c r="J1145" s="157" t="s">
        <v>142</v>
      </c>
      <c r="K1145" s="157" t="s">
        <v>141</v>
      </c>
      <c r="L1145" s="83" t="s">
        <v>6172</v>
      </c>
      <c r="M1145" s="165" t="s">
        <v>6539</v>
      </c>
      <c r="O1145" s="157" t="s">
        <v>138</v>
      </c>
      <c r="P1145" s="157" t="s">
        <v>143</v>
      </c>
      <c r="Q1145" s="157" t="s">
        <v>6171</v>
      </c>
      <c r="R1145" s="157" t="s">
        <v>144</v>
      </c>
      <c r="W1145" s="118">
        <v>0</v>
      </c>
      <c r="X1145" s="162" t="s">
        <v>6304</v>
      </c>
    </row>
    <row r="1146" spans="1:24">
      <c r="A1146" s="83">
        <v>854</v>
      </c>
      <c r="B1146" s="83">
        <v>138</v>
      </c>
      <c r="C1146" t="s">
        <v>7851</v>
      </c>
      <c r="D1146" s="159">
        <f t="shared" si="34"/>
        <v>158</v>
      </c>
      <c r="E1146">
        <v>3</v>
      </c>
      <c r="F1146">
        <v>38</v>
      </c>
      <c r="G1146" s="162" t="s">
        <v>6274</v>
      </c>
      <c r="H1146" s="162" t="s">
        <v>6274</v>
      </c>
      <c r="I1146" s="53" t="str">
        <f t="shared" si="35"/>
        <v>3. 38</v>
      </c>
      <c r="J1146" s="157" t="s">
        <v>142</v>
      </c>
      <c r="K1146" s="157" t="s">
        <v>141</v>
      </c>
      <c r="L1146" s="83" t="s">
        <v>6172</v>
      </c>
      <c r="M1146" s="165" t="s">
        <v>6538</v>
      </c>
      <c r="O1146" s="157" t="s">
        <v>138</v>
      </c>
      <c r="P1146" s="157" t="s">
        <v>143</v>
      </c>
      <c r="Q1146" s="157" t="s">
        <v>6171</v>
      </c>
      <c r="R1146" s="157" t="s">
        <v>144</v>
      </c>
      <c r="W1146" s="118">
        <v>4428000</v>
      </c>
      <c r="X1146" s="162" t="s">
        <v>6274</v>
      </c>
    </row>
    <row r="1147" spans="1:24">
      <c r="A1147" s="83">
        <v>854</v>
      </c>
      <c r="B1147" s="83">
        <v>14</v>
      </c>
      <c r="C1147" t="s">
        <v>7857</v>
      </c>
      <c r="D1147" s="159">
        <f t="shared" si="34"/>
        <v>160</v>
      </c>
      <c r="E1147">
        <v>4</v>
      </c>
      <c r="F1147">
        <v>0</v>
      </c>
      <c r="G1147" s="162" t="s">
        <v>6232</v>
      </c>
      <c r="H1147" s="162" t="s">
        <v>6232</v>
      </c>
      <c r="I1147" s="53" t="str">
        <f t="shared" si="35"/>
        <v>4. 0</v>
      </c>
      <c r="J1147" s="157" t="s">
        <v>142</v>
      </c>
      <c r="K1147" s="157" t="s">
        <v>141</v>
      </c>
      <c r="L1147" s="83" t="s">
        <v>6172</v>
      </c>
      <c r="M1147" s="165" t="s">
        <v>6538</v>
      </c>
      <c r="O1147" s="157" t="s">
        <v>138</v>
      </c>
      <c r="P1147" s="157" t="s">
        <v>143</v>
      </c>
      <c r="Q1147" s="157" t="s">
        <v>6171</v>
      </c>
      <c r="R1147" s="157" t="s">
        <v>144</v>
      </c>
      <c r="W1147" s="118">
        <v>0</v>
      </c>
      <c r="X1147" s="162" t="s">
        <v>6232</v>
      </c>
    </row>
    <row r="1148" spans="1:24">
      <c r="A1148" s="83">
        <v>854</v>
      </c>
      <c r="B1148" s="83">
        <v>80</v>
      </c>
      <c r="C1148" t="s">
        <v>7883</v>
      </c>
      <c r="D1148" s="159">
        <f t="shared" si="34"/>
        <v>130</v>
      </c>
      <c r="E1148">
        <v>3</v>
      </c>
      <c r="F1148">
        <v>10</v>
      </c>
      <c r="G1148" s="162" t="s">
        <v>6427</v>
      </c>
      <c r="H1148" s="162" t="s">
        <v>6427</v>
      </c>
      <c r="I1148" s="53" t="str">
        <f t="shared" si="35"/>
        <v>3. 10</v>
      </c>
      <c r="J1148" s="157" t="s">
        <v>142</v>
      </c>
      <c r="K1148" s="157" t="s">
        <v>141</v>
      </c>
      <c r="L1148" s="83" t="s">
        <v>6172</v>
      </c>
      <c r="M1148" s="165" t="s">
        <v>6169</v>
      </c>
      <c r="O1148" s="157" t="s">
        <v>138</v>
      </c>
      <c r="P1148" s="157" t="s">
        <v>143</v>
      </c>
      <c r="Q1148" s="157" t="s">
        <v>6171</v>
      </c>
      <c r="R1148" s="157" t="s">
        <v>144</v>
      </c>
      <c r="W1148" s="118">
        <v>0</v>
      </c>
      <c r="X1148" s="162" t="s">
        <v>6427</v>
      </c>
    </row>
    <row r="1149" spans="1:24">
      <c r="A1149" s="83">
        <v>857</v>
      </c>
      <c r="B1149" s="83">
        <v>180</v>
      </c>
      <c r="C1149" t="s">
        <v>6586</v>
      </c>
      <c r="D1149" s="159">
        <f t="shared" si="34"/>
        <v>541</v>
      </c>
      <c r="E1149">
        <v>13</v>
      </c>
      <c r="F1149">
        <v>21</v>
      </c>
      <c r="G1149" s="162" t="s">
        <v>6459</v>
      </c>
      <c r="H1149" s="162" t="s">
        <v>6459</v>
      </c>
      <c r="I1149" s="53" t="str">
        <f t="shared" si="35"/>
        <v>13. 21</v>
      </c>
      <c r="J1149" s="157" t="s">
        <v>142</v>
      </c>
      <c r="K1149" s="157" t="s">
        <v>141</v>
      </c>
      <c r="L1149" s="83" t="s">
        <v>6172</v>
      </c>
      <c r="M1149" s="165" t="s">
        <v>6093</v>
      </c>
      <c r="O1149" s="157" t="s">
        <v>138</v>
      </c>
      <c r="P1149" s="157" t="s">
        <v>143</v>
      </c>
      <c r="Q1149" s="157" t="s">
        <v>6171</v>
      </c>
      <c r="R1149" s="157" t="s">
        <v>144</v>
      </c>
      <c r="W1149" s="118">
        <v>4225500</v>
      </c>
      <c r="X1149" s="162" t="s">
        <v>6459</v>
      </c>
    </row>
    <row r="1150" spans="1:24">
      <c r="A1150" s="83">
        <v>857</v>
      </c>
      <c r="B1150" s="83">
        <v>180</v>
      </c>
      <c r="C1150" t="s">
        <v>7857</v>
      </c>
      <c r="D1150" s="159">
        <f t="shared" si="34"/>
        <v>400</v>
      </c>
      <c r="E1150">
        <v>10</v>
      </c>
      <c r="F1150">
        <v>0</v>
      </c>
      <c r="G1150" s="162" t="s">
        <v>6419</v>
      </c>
      <c r="H1150" s="162" t="s">
        <v>6419</v>
      </c>
      <c r="I1150" s="53" t="str">
        <f t="shared" si="35"/>
        <v>10. 0</v>
      </c>
      <c r="J1150" s="157" t="s">
        <v>142</v>
      </c>
      <c r="K1150" s="157" t="s">
        <v>141</v>
      </c>
      <c r="L1150" s="83" t="s">
        <v>6172</v>
      </c>
      <c r="M1150" s="165" t="s">
        <v>6093</v>
      </c>
      <c r="O1150" s="157" t="s">
        <v>138</v>
      </c>
      <c r="P1150" s="157" t="s">
        <v>143</v>
      </c>
      <c r="Q1150" s="157" t="s">
        <v>6171</v>
      </c>
      <c r="R1150" s="157" t="s">
        <v>144</v>
      </c>
      <c r="W1150" s="118">
        <v>0</v>
      </c>
      <c r="X1150" s="162" t="s">
        <v>6419</v>
      </c>
    </row>
    <row r="1151" spans="1:24">
      <c r="A1151" s="83">
        <v>858</v>
      </c>
      <c r="B1151" s="83">
        <v>555</v>
      </c>
      <c r="C1151" t="s">
        <v>6579</v>
      </c>
      <c r="D1151" s="159">
        <f t="shared" si="34"/>
        <v>164</v>
      </c>
      <c r="E1151">
        <v>4</v>
      </c>
      <c r="F1151">
        <v>4</v>
      </c>
      <c r="G1151" s="162" t="s">
        <v>6304</v>
      </c>
      <c r="H1151" s="162" t="s">
        <v>6304</v>
      </c>
      <c r="I1151" s="53" t="str">
        <f t="shared" si="35"/>
        <v>4. 4</v>
      </c>
      <c r="J1151" s="157" t="s">
        <v>142</v>
      </c>
      <c r="K1151" s="157" t="s">
        <v>141</v>
      </c>
      <c r="L1151" s="83" t="s">
        <v>6172</v>
      </c>
      <c r="M1151" s="165" t="s">
        <v>162</v>
      </c>
      <c r="O1151" s="157" t="s">
        <v>138</v>
      </c>
      <c r="P1151" s="157" t="s">
        <v>143</v>
      </c>
      <c r="Q1151" s="157" t="s">
        <v>6171</v>
      </c>
      <c r="R1151" s="157" t="s">
        <v>144</v>
      </c>
      <c r="W1151" s="118">
        <v>2214000</v>
      </c>
      <c r="X1151" s="162" t="s">
        <v>6304</v>
      </c>
    </row>
    <row r="1152" spans="1:24">
      <c r="A1152" s="83">
        <v>858</v>
      </c>
      <c r="B1152" s="83">
        <v>556</v>
      </c>
      <c r="C1152" t="s">
        <v>7852</v>
      </c>
      <c r="D1152" s="159">
        <f t="shared" si="34"/>
        <v>150</v>
      </c>
      <c r="E1152">
        <v>3</v>
      </c>
      <c r="F1152">
        <v>30</v>
      </c>
      <c r="G1152" s="162" t="s">
        <v>6220</v>
      </c>
      <c r="H1152" s="162" t="s">
        <v>6220</v>
      </c>
      <c r="I1152" s="53" t="str">
        <f t="shared" si="35"/>
        <v>3. 30</v>
      </c>
      <c r="J1152" s="157" t="s">
        <v>142</v>
      </c>
      <c r="K1152" s="157" t="s">
        <v>141</v>
      </c>
      <c r="L1152" s="83" t="s">
        <v>6172</v>
      </c>
      <c r="M1152" s="165" t="s">
        <v>162</v>
      </c>
      <c r="O1152" s="157" t="s">
        <v>138</v>
      </c>
      <c r="P1152" s="157" t="s">
        <v>143</v>
      </c>
      <c r="Q1152" s="157" t="s">
        <v>6171</v>
      </c>
      <c r="R1152" s="157" t="s">
        <v>144</v>
      </c>
      <c r="W1152" s="118">
        <v>2025000</v>
      </c>
      <c r="X1152" s="162" t="s">
        <v>6220</v>
      </c>
    </row>
    <row r="1153" spans="1:24">
      <c r="A1153" s="83">
        <v>859</v>
      </c>
      <c r="B1153" s="83">
        <v>93</v>
      </c>
      <c r="C1153" t="s">
        <v>6648</v>
      </c>
      <c r="D1153" s="159">
        <f t="shared" si="34"/>
        <v>198</v>
      </c>
      <c r="E1153">
        <v>4</v>
      </c>
      <c r="F1153">
        <v>38</v>
      </c>
      <c r="G1153" s="162" t="s">
        <v>6317</v>
      </c>
      <c r="H1153" s="162" t="s">
        <v>6317</v>
      </c>
      <c r="I1153" s="53" t="str">
        <f t="shared" si="35"/>
        <v>4. 38</v>
      </c>
      <c r="J1153" s="157" t="s">
        <v>142</v>
      </c>
      <c r="K1153" s="157" t="s">
        <v>141</v>
      </c>
      <c r="L1153" s="83" t="s">
        <v>6172</v>
      </c>
      <c r="M1153" s="165" t="s">
        <v>162</v>
      </c>
      <c r="O1153" s="157" t="s">
        <v>138</v>
      </c>
      <c r="P1153" s="157" t="s">
        <v>143</v>
      </c>
      <c r="Q1153" s="157" t="s">
        <v>6171</v>
      </c>
      <c r="R1153" s="157" t="s">
        <v>144</v>
      </c>
      <c r="W1153" s="118">
        <v>2673000</v>
      </c>
      <c r="X1153" s="162" t="s">
        <v>6317</v>
      </c>
    </row>
    <row r="1154" spans="1:24">
      <c r="A1154" s="83">
        <v>859</v>
      </c>
      <c r="B1154" s="83">
        <v>93</v>
      </c>
      <c r="C1154" t="s">
        <v>6586</v>
      </c>
      <c r="D1154" s="159">
        <f t="shared" si="34"/>
        <v>70</v>
      </c>
      <c r="E1154">
        <v>1</v>
      </c>
      <c r="F1154">
        <v>30</v>
      </c>
      <c r="G1154" s="162" t="s">
        <v>6334</v>
      </c>
      <c r="H1154" s="162" t="s">
        <v>6334</v>
      </c>
      <c r="I1154" s="53" t="str">
        <f t="shared" si="35"/>
        <v>1. 30</v>
      </c>
      <c r="J1154" s="157" t="s">
        <v>142</v>
      </c>
      <c r="K1154" s="157" t="s">
        <v>141</v>
      </c>
      <c r="L1154" s="83" t="s">
        <v>6172</v>
      </c>
      <c r="M1154" s="165" t="s">
        <v>162</v>
      </c>
      <c r="O1154" s="157" t="s">
        <v>138</v>
      </c>
      <c r="P1154" s="157" t="s">
        <v>143</v>
      </c>
      <c r="Q1154" s="157" t="s">
        <v>6171</v>
      </c>
      <c r="R1154" s="157" t="s">
        <v>144</v>
      </c>
      <c r="W1154" s="118">
        <v>945000</v>
      </c>
      <c r="X1154" s="162" t="s">
        <v>6334</v>
      </c>
    </row>
    <row r="1155" spans="1:24">
      <c r="A1155" s="83">
        <v>859</v>
      </c>
      <c r="B1155" s="83">
        <v>126</v>
      </c>
      <c r="C1155" t="s">
        <v>6579</v>
      </c>
      <c r="D1155" s="159">
        <f t="shared" ref="D1155:D1218" si="36">E1155*40+F1155</f>
        <v>95</v>
      </c>
      <c r="E1155">
        <v>2</v>
      </c>
      <c r="F1155">
        <v>15</v>
      </c>
      <c r="G1155" s="162" t="s">
        <v>6350</v>
      </c>
      <c r="H1155" s="162" t="s">
        <v>6350</v>
      </c>
      <c r="I1155" s="53" t="str">
        <f t="shared" ref="I1155:I1218" si="37">H1155</f>
        <v>2. 15</v>
      </c>
      <c r="J1155" s="157" t="s">
        <v>142</v>
      </c>
      <c r="K1155" s="157" t="s">
        <v>141</v>
      </c>
      <c r="L1155" s="83" t="s">
        <v>6172</v>
      </c>
      <c r="M1155" s="165" t="s">
        <v>6541</v>
      </c>
      <c r="O1155" s="157" t="s">
        <v>138</v>
      </c>
      <c r="P1155" s="157" t="s">
        <v>143</v>
      </c>
      <c r="Q1155" s="157" t="s">
        <v>6171</v>
      </c>
      <c r="R1155" s="157" t="s">
        <v>144</v>
      </c>
      <c r="W1155" s="118">
        <v>0</v>
      </c>
      <c r="X1155" s="162" t="s">
        <v>6350</v>
      </c>
    </row>
    <row r="1156" spans="1:24">
      <c r="A1156" s="83">
        <v>859</v>
      </c>
      <c r="B1156" s="83">
        <v>126</v>
      </c>
      <c r="C1156" t="s">
        <v>7851</v>
      </c>
      <c r="D1156" s="159">
        <f t="shared" si="36"/>
        <v>95</v>
      </c>
      <c r="E1156">
        <v>2</v>
      </c>
      <c r="F1156">
        <v>15</v>
      </c>
      <c r="G1156" s="162" t="s">
        <v>6350</v>
      </c>
      <c r="H1156" s="162" t="s">
        <v>6350</v>
      </c>
      <c r="I1156" s="53" t="str">
        <f t="shared" si="37"/>
        <v>2. 15</v>
      </c>
      <c r="J1156" s="157" t="s">
        <v>142</v>
      </c>
      <c r="K1156" s="157" t="s">
        <v>141</v>
      </c>
      <c r="L1156" s="83" t="s">
        <v>6172</v>
      </c>
      <c r="M1156" s="165" t="s">
        <v>6541</v>
      </c>
      <c r="O1156" s="157" t="s">
        <v>138</v>
      </c>
      <c r="P1156" s="157" t="s">
        <v>143</v>
      </c>
      <c r="Q1156" s="157" t="s">
        <v>6171</v>
      </c>
      <c r="R1156" s="157" t="s">
        <v>144</v>
      </c>
      <c r="W1156" s="118">
        <v>0</v>
      </c>
      <c r="X1156" s="162" t="s">
        <v>6350</v>
      </c>
    </row>
    <row r="1157" spans="1:24">
      <c r="A1157" s="83">
        <v>862</v>
      </c>
      <c r="B1157" s="83">
        <v>138</v>
      </c>
      <c r="C1157" t="s">
        <v>6586</v>
      </c>
      <c r="D1157" s="159">
        <f t="shared" si="36"/>
        <v>76</v>
      </c>
      <c r="E1157">
        <v>1</v>
      </c>
      <c r="F1157">
        <v>36</v>
      </c>
      <c r="G1157" s="162" t="s">
        <v>6267</v>
      </c>
      <c r="H1157" s="162" t="s">
        <v>6267</v>
      </c>
      <c r="I1157" s="53" t="str">
        <f t="shared" si="37"/>
        <v>1. 36</v>
      </c>
      <c r="J1157" s="157" t="s">
        <v>142</v>
      </c>
      <c r="K1157" s="157" t="s">
        <v>141</v>
      </c>
      <c r="L1157" s="83" t="s">
        <v>6172</v>
      </c>
      <c r="M1157" s="165" t="s">
        <v>6538</v>
      </c>
      <c r="O1157" s="157" t="s">
        <v>138</v>
      </c>
      <c r="P1157" s="157" t="s">
        <v>143</v>
      </c>
      <c r="Q1157" s="157" t="s">
        <v>6171</v>
      </c>
      <c r="R1157" s="157" t="s">
        <v>144</v>
      </c>
      <c r="W1157" s="118">
        <v>2740500</v>
      </c>
      <c r="X1157" s="162" t="s">
        <v>6267</v>
      </c>
    </row>
    <row r="1158" spans="1:24">
      <c r="A1158" s="83">
        <v>862</v>
      </c>
      <c r="B1158" s="83">
        <v>10</v>
      </c>
      <c r="C1158" t="s">
        <v>6586</v>
      </c>
      <c r="D1158" s="159">
        <f t="shared" si="36"/>
        <v>17</v>
      </c>
      <c r="E1158">
        <v>0</v>
      </c>
      <c r="F1158">
        <v>17</v>
      </c>
      <c r="G1158" s="162" t="s">
        <v>6191</v>
      </c>
      <c r="H1158" s="162" t="s">
        <v>6191</v>
      </c>
      <c r="I1158" s="53" t="str">
        <f t="shared" si="37"/>
        <v>0. 17</v>
      </c>
      <c r="J1158" s="157" t="s">
        <v>142</v>
      </c>
      <c r="K1158" s="157" t="s">
        <v>141</v>
      </c>
      <c r="L1158" s="83" t="s">
        <v>6172</v>
      </c>
      <c r="M1158" s="165" t="s">
        <v>6538</v>
      </c>
      <c r="O1158" s="157" t="s">
        <v>138</v>
      </c>
      <c r="P1158" s="157" t="s">
        <v>143</v>
      </c>
      <c r="Q1158" s="157" t="s">
        <v>6171</v>
      </c>
      <c r="R1158" s="157" t="s">
        <v>144</v>
      </c>
      <c r="W1158" s="118">
        <v>0</v>
      </c>
      <c r="X1158" s="162" t="s">
        <v>6191</v>
      </c>
    </row>
    <row r="1159" spans="1:24">
      <c r="A1159" s="83">
        <v>862</v>
      </c>
      <c r="B1159" s="83">
        <v>139</v>
      </c>
      <c r="C1159" t="s">
        <v>6586</v>
      </c>
      <c r="D1159" s="159">
        <f t="shared" si="36"/>
        <v>70</v>
      </c>
      <c r="E1159">
        <v>1</v>
      </c>
      <c r="F1159">
        <v>30</v>
      </c>
      <c r="G1159" s="162" t="s">
        <v>6334</v>
      </c>
      <c r="H1159" s="162" t="s">
        <v>6334</v>
      </c>
      <c r="I1159" s="53" t="str">
        <f t="shared" si="37"/>
        <v>1. 30</v>
      </c>
      <c r="J1159" s="157" t="s">
        <v>142</v>
      </c>
      <c r="K1159" s="157" t="s">
        <v>141</v>
      </c>
      <c r="L1159" s="83" t="s">
        <v>6172</v>
      </c>
      <c r="M1159" s="165" t="s">
        <v>6538</v>
      </c>
      <c r="O1159" s="157" t="s">
        <v>138</v>
      </c>
      <c r="P1159" s="157" t="s">
        <v>143</v>
      </c>
      <c r="Q1159" s="157" t="s">
        <v>6171</v>
      </c>
      <c r="R1159" s="157" t="s">
        <v>144</v>
      </c>
      <c r="W1159" s="118">
        <v>0</v>
      </c>
      <c r="X1159" s="162" t="s">
        <v>6334</v>
      </c>
    </row>
    <row r="1160" spans="1:24">
      <c r="A1160" s="83">
        <v>862</v>
      </c>
      <c r="B1160" s="83">
        <v>139</v>
      </c>
      <c r="C1160" t="s">
        <v>6586</v>
      </c>
      <c r="D1160" s="159">
        <f t="shared" si="36"/>
        <v>40</v>
      </c>
      <c r="E1160">
        <v>1</v>
      </c>
      <c r="F1160">
        <v>0</v>
      </c>
      <c r="G1160" s="162" t="s">
        <v>6242</v>
      </c>
      <c r="H1160" s="162" t="s">
        <v>6242</v>
      </c>
      <c r="I1160" s="53" t="str">
        <f t="shared" si="37"/>
        <v>1. 0</v>
      </c>
      <c r="J1160" s="157" t="s">
        <v>142</v>
      </c>
      <c r="K1160" s="157" t="s">
        <v>141</v>
      </c>
      <c r="L1160" s="83" t="s">
        <v>6172</v>
      </c>
      <c r="M1160" s="165" t="s">
        <v>6538</v>
      </c>
      <c r="O1160" s="157" t="s">
        <v>138</v>
      </c>
      <c r="P1160" s="157" t="s">
        <v>143</v>
      </c>
      <c r="Q1160" s="157" t="s">
        <v>6171</v>
      </c>
      <c r="R1160" s="157" t="s">
        <v>144</v>
      </c>
      <c r="W1160" s="118">
        <v>0</v>
      </c>
      <c r="X1160" s="162" t="s">
        <v>6242</v>
      </c>
    </row>
    <row r="1161" spans="1:24">
      <c r="A1161" s="83">
        <v>866</v>
      </c>
      <c r="B1161" s="83">
        <v>9</v>
      </c>
      <c r="C1161" t="s">
        <v>6579</v>
      </c>
      <c r="D1161" s="159">
        <f t="shared" si="36"/>
        <v>153</v>
      </c>
      <c r="E1161">
        <v>3</v>
      </c>
      <c r="F1161">
        <v>33</v>
      </c>
      <c r="G1161" s="162" t="s">
        <v>6261</v>
      </c>
      <c r="H1161" s="162" t="s">
        <v>6261</v>
      </c>
      <c r="I1161" s="53" t="str">
        <f t="shared" si="37"/>
        <v>3. 33</v>
      </c>
      <c r="J1161" s="157" t="s">
        <v>142</v>
      </c>
      <c r="K1161" s="157" t="s">
        <v>141</v>
      </c>
      <c r="L1161" s="83" t="s">
        <v>6172</v>
      </c>
      <c r="M1161" s="165" t="s">
        <v>6538</v>
      </c>
      <c r="O1161" s="157" t="s">
        <v>138</v>
      </c>
      <c r="P1161" s="157" t="s">
        <v>143</v>
      </c>
      <c r="Q1161" s="157" t="s">
        <v>6171</v>
      </c>
      <c r="R1161" s="157" t="s">
        <v>144</v>
      </c>
      <c r="W1161" s="118">
        <v>2065500</v>
      </c>
      <c r="X1161" s="162" t="s">
        <v>6261</v>
      </c>
    </row>
    <row r="1162" spans="1:24">
      <c r="A1162" s="83">
        <v>867</v>
      </c>
      <c r="B1162" s="83">
        <v>9</v>
      </c>
      <c r="C1162" t="s">
        <v>6648</v>
      </c>
      <c r="D1162" s="159">
        <f t="shared" si="36"/>
        <v>156</v>
      </c>
      <c r="E1162">
        <v>3</v>
      </c>
      <c r="F1162">
        <v>36</v>
      </c>
      <c r="G1162" s="162" t="s">
        <v>6212</v>
      </c>
      <c r="H1162" s="162" t="s">
        <v>6212</v>
      </c>
      <c r="I1162" s="53" t="str">
        <f t="shared" si="37"/>
        <v>3. 36</v>
      </c>
      <c r="J1162" s="157" t="s">
        <v>142</v>
      </c>
      <c r="K1162" s="157" t="s">
        <v>141</v>
      </c>
      <c r="L1162" s="83" t="s">
        <v>6172</v>
      </c>
      <c r="M1162" s="165" t="s">
        <v>6538</v>
      </c>
      <c r="O1162" s="157" t="s">
        <v>138</v>
      </c>
      <c r="P1162" s="157" t="s">
        <v>143</v>
      </c>
      <c r="Q1162" s="157" t="s">
        <v>6171</v>
      </c>
      <c r="R1162" s="157" t="s">
        <v>144</v>
      </c>
      <c r="W1162" s="118">
        <v>2106000</v>
      </c>
      <c r="X1162" s="162" t="s">
        <v>6212</v>
      </c>
    </row>
    <row r="1163" spans="1:24">
      <c r="A1163" s="83">
        <v>868</v>
      </c>
      <c r="B1163" s="83">
        <v>427</v>
      </c>
      <c r="C1163" t="s">
        <v>6648</v>
      </c>
      <c r="D1163" s="159">
        <f t="shared" si="36"/>
        <v>59</v>
      </c>
      <c r="E1163">
        <v>1</v>
      </c>
      <c r="F1163">
        <v>19</v>
      </c>
      <c r="G1163" s="162" t="s">
        <v>6176</v>
      </c>
      <c r="H1163" s="162" t="s">
        <v>6176</v>
      </c>
      <c r="I1163" s="53" t="str">
        <f t="shared" si="37"/>
        <v>1. 19</v>
      </c>
      <c r="J1163" s="157" t="s">
        <v>142</v>
      </c>
      <c r="K1163" s="157" t="s">
        <v>141</v>
      </c>
      <c r="L1163" s="83" t="s">
        <v>6172</v>
      </c>
      <c r="M1163" s="165" t="s">
        <v>162</v>
      </c>
      <c r="O1163" s="157" t="s">
        <v>138</v>
      </c>
      <c r="P1163" s="157" t="s">
        <v>143</v>
      </c>
      <c r="Q1163" s="157" t="s">
        <v>6171</v>
      </c>
      <c r="R1163" s="157" t="s">
        <v>144</v>
      </c>
      <c r="W1163" s="118">
        <v>796500</v>
      </c>
      <c r="X1163" s="162" t="s">
        <v>6176</v>
      </c>
    </row>
    <row r="1164" spans="1:24">
      <c r="A1164" s="83">
        <v>868</v>
      </c>
      <c r="B1164" s="83">
        <v>612</v>
      </c>
      <c r="C1164" t="s">
        <v>8046</v>
      </c>
      <c r="D1164" s="159">
        <f t="shared" si="36"/>
        <v>26</v>
      </c>
      <c r="E1164">
        <v>0</v>
      </c>
      <c r="F1164">
        <v>26</v>
      </c>
      <c r="G1164" s="162" t="s">
        <v>6374</v>
      </c>
      <c r="H1164" s="162" t="s">
        <v>6374</v>
      </c>
      <c r="I1164" s="53" t="str">
        <f t="shared" si="37"/>
        <v>0. 26</v>
      </c>
      <c r="J1164" s="157" t="s">
        <v>142</v>
      </c>
      <c r="K1164" s="157" t="s">
        <v>141</v>
      </c>
      <c r="L1164" s="83" t="s">
        <v>6172</v>
      </c>
      <c r="M1164" s="165" t="s">
        <v>162</v>
      </c>
      <c r="O1164" s="157" t="s">
        <v>138</v>
      </c>
      <c r="P1164" s="157" t="s">
        <v>143</v>
      </c>
      <c r="Q1164" s="157" t="s">
        <v>6171</v>
      </c>
      <c r="R1164" s="157" t="s">
        <v>144</v>
      </c>
      <c r="W1164" s="118">
        <v>351000</v>
      </c>
      <c r="X1164" s="162" t="s">
        <v>6374</v>
      </c>
    </row>
    <row r="1165" spans="1:24">
      <c r="A1165" s="83">
        <v>868</v>
      </c>
      <c r="B1165" s="83">
        <v>460</v>
      </c>
      <c r="C1165" t="s">
        <v>6586</v>
      </c>
      <c r="D1165" s="159">
        <f t="shared" si="36"/>
        <v>74</v>
      </c>
      <c r="E1165">
        <v>1</v>
      </c>
      <c r="F1165">
        <v>34</v>
      </c>
      <c r="G1165" s="162" t="s">
        <v>6226</v>
      </c>
      <c r="H1165" s="162" t="s">
        <v>6226</v>
      </c>
      <c r="I1165" s="53" t="str">
        <f t="shared" si="37"/>
        <v>1. 34</v>
      </c>
      <c r="J1165" s="157" t="s">
        <v>142</v>
      </c>
      <c r="K1165" s="157" t="s">
        <v>141</v>
      </c>
      <c r="L1165" s="83" t="s">
        <v>6172</v>
      </c>
      <c r="M1165" s="165" t="s">
        <v>162</v>
      </c>
      <c r="O1165" s="157" t="s">
        <v>138</v>
      </c>
      <c r="P1165" s="157" t="s">
        <v>143</v>
      </c>
      <c r="Q1165" s="157" t="s">
        <v>6171</v>
      </c>
      <c r="R1165" s="157" t="s">
        <v>144</v>
      </c>
      <c r="W1165" s="118">
        <v>999000</v>
      </c>
      <c r="X1165" s="162" t="s">
        <v>6226</v>
      </c>
    </row>
    <row r="1166" spans="1:24">
      <c r="A1166" s="83">
        <v>868</v>
      </c>
      <c r="B1166" s="83">
        <v>234</v>
      </c>
      <c r="C1166" t="s">
        <v>7837</v>
      </c>
      <c r="D1166" s="159">
        <f t="shared" si="36"/>
        <v>96</v>
      </c>
      <c r="E1166">
        <v>2</v>
      </c>
      <c r="F1166">
        <v>16</v>
      </c>
      <c r="G1166" s="162" t="s">
        <v>6357</v>
      </c>
      <c r="H1166" s="162" t="s">
        <v>6357</v>
      </c>
      <c r="I1166" s="53" t="str">
        <f t="shared" si="37"/>
        <v>2. 16</v>
      </c>
      <c r="J1166" s="157" t="s">
        <v>142</v>
      </c>
      <c r="K1166" s="157" t="s">
        <v>141</v>
      </c>
      <c r="L1166" s="83" t="s">
        <v>6172</v>
      </c>
      <c r="M1166" s="165" t="s">
        <v>6545</v>
      </c>
      <c r="O1166" s="157" t="s">
        <v>138</v>
      </c>
      <c r="P1166" s="157" t="s">
        <v>143</v>
      </c>
      <c r="Q1166" s="157" t="s">
        <v>6171</v>
      </c>
      <c r="R1166" s="157" t="s">
        <v>144</v>
      </c>
      <c r="W1166" s="118">
        <v>0</v>
      </c>
      <c r="X1166" s="162" t="s">
        <v>6357</v>
      </c>
    </row>
    <row r="1167" spans="1:24">
      <c r="A1167" s="83">
        <v>868</v>
      </c>
      <c r="B1167" s="83">
        <v>234</v>
      </c>
      <c r="C1167" t="s">
        <v>6648</v>
      </c>
      <c r="D1167" s="159">
        <f t="shared" si="36"/>
        <v>69</v>
      </c>
      <c r="E1167">
        <v>1</v>
      </c>
      <c r="F1167">
        <v>29</v>
      </c>
      <c r="G1167" s="162" t="s">
        <v>6381</v>
      </c>
      <c r="H1167" s="162" t="s">
        <v>6381</v>
      </c>
      <c r="I1167" s="53" t="str">
        <f t="shared" si="37"/>
        <v>1. 29</v>
      </c>
      <c r="J1167" s="157" t="s">
        <v>142</v>
      </c>
      <c r="K1167" s="157" t="s">
        <v>141</v>
      </c>
      <c r="L1167" s="83" t="s">
        <v>6172</v>
      </c>
      <c r="M1167" s="165" t="s">
        <v>6545</v>
      </c>
      <c r="O1167" s="157" t="s">
        <v>138</v>
      </c>
      <c r="P1167" s="157" t="s">
        <v>143</v>
      </c>
      <c r="Q1167" s="157" t="s">
        <v>6171</v>
      </c>
      <c r="R1167" s="157" t="s">
        <v>144</v>
      </c>
      <c r="W1167" s="118">
        <v>0</v>
      </c>
      <c r="X1167" s="162" t="s">
        <v>6381</v>
      </c>
    </row>
    <row r="1168" spans="1:24">
      <c r="A1168" s="83">
        <v>871</v>
      </c>
      <c r="B1168" s="83">
        <v>66</v>
      </c>
      <c r="C1168" t="s">
        <v>7852</v>
      </c>
      <c r="D1168" s="159">
        <f t="shared" si="36"/>
        <v>27</v>
      </c>
      <c r="E1168">
        <v>0</v>
      </c>
      <c r="F1168">
        <v>27</v>
      </c>
      <c r="G1168" s="162" t="s">
        <v>6307</v>
      </c>
      <c r="H1168" s="162" t="s">
        <v>6307</v>
      </c>
      <c r="I1168" s="53" t="str">
        <f t="shared" si="37"/>
        <v>0. 27</v>
      </c>
      <c r="J1168" s="157" t="s">
        <v>142</v>
      </c>
      <c r="K1168" s="157" t="s">
        <v>141</v>
      </c>
      <c r="L1168" s="83" t="s">
        <v>6172</v>
      </c>
      <c r="M1168" s="165" t="s">
        <v>6538</v>
      </c>
      <c r="O1168" s="157" t="s">
        <v>138</v>
      </c>
      <c r="P1168" s="157" t="s">
        <v>143</v>
      </c>
      <c r="Q1168" s="157" t="s">
        <v>6171</v>
      </c>
      <c r="R1168" s="157" t="s">
        <v>144</v>
      </c>
      <c r="W1168" s="118">
        <v>364500</v>
      </c>
      <c r="X1168" s="162" t="s">
        <v>6307</v>
      </c>
    </row>
    <row r="1169" spans="1:24">
      <c r="A1169" s="83">
        <v>871</v>
      </c>
      <c r="B1169" s="83">
        <v>9</v>
      </c>
      <c r="C1169" t="s">
        <v>7976</v>
      </c>
      <c r="D1169" s="159">
        <f t="shared" si="36"/>
        <v>150</v>
      </c>
      <c r="E1169">
        <v>3</v>
      </c>
      <c r="F1169">
        <v>30</v>
      </c>
      <c r="G1169" s="162" t="s">
        <v>6220</v>
      </c>
      <c r="H1169" s="162" t="s">
        <v>6220</v>
      </c>
      <c r="I1169" s="53" t="str">
        <f t="shared" si="37"/>
        <v>3. 30</v>
      </c>
      <c r="J1169" s="157" t="s">
        <v>142</v>
      </c>
      <c r="K1169" s="157" t="s">
        <v>141</v>
      </c>
      <c r="L1169" s="83" t="s">
        <v>6172</v>
      </c>
      <c r="M1169" s="165" t="s">
        <v>6538</v>
      </c>
      <c r="O1169" s="157" t="s">
        <v>138</v>
      </c>
      <c r="P1169" s="157" t="s">
        <v>143</v>
      </c>
      <c r="Q1169" s="157" t="s">
        <v>6171</v>
      </c>
      <c r="R1169" s="157" t="s">
        <v>144</v>
      </c>
      <c r="W1169" s="118">
        <v>2025000</v>
      </c>
      <c r="X1169" s="162" t="s">
        <v>6220</v>
      </c>
    </row>
    <row r="1170" spans="1:24">
      <c r="A1170" s="83">
        <v>871</v>
      </c>
      <c r="B1170" s="83">
        <v>66</v>
      </c>
      <c r="C1170" t="s">
        <v>6648</v>
      </c>
      <c r="D1170" s="159">
        <f t="shared" si="36"/>
        <v>54</v>
      </c>
      <c r="E1170">
        <v>1</v>
      </c>
      <c r="F1170">
        <v>14</v>
      </c>
      <c r="G1170" s="162" t="s">
        <v>6264</v>
      </c>
      <c r="H1170" s="162" t="s">
        <v>6264</v>
      </c>
      <c r="I1170" s="53" t="str">
        <f t="shared" si="37"/>
        <v>1. 14</v>
      </c>
      <c r="J1170" s="157" t="s">
        <v>142</v>
      </c>
      <c r="K1170" s="157" t="s">
        <v>141</v>
      </c>
      <c r="L1170" s="83" t="s">
        <v>6172</v>
      </c>
      <c r="M1170" s="165" t="s">
        <v>6538</v>
      </c>
      <c r="O1170" s="157" t="s">
        <v>138</v>
      </c>
      <c r="P1170" s="157" t="s">
        <v>143</v>
      </c>
      <c r="Q1170" s="157" t="s">
        <v>6171</v>
      </c>
      <c r="R1170" s="157" t="s">
        <v>144</v>
      </c>
      <c r="W1170" s="118">
        <v>729000</v>
      </c>
      <c r="X1170" s="162" t="s">
        <v>6264</v>
      </c>
    </row>
    <row r="1171" spans="1:24">
      <c r="A1171" s="83">
        <v>872</v>
      </c>
      <c r="B1171" s="83">
        <v>137</v>
      </c>
      <c r="C1171" t="s">
        <v>6579</v>
      </c>
      <c r="D1171" s="159">
        <f t="shared" si="36"/>
        <v>213</v>
      </c>
      <c r="E1171">
        <v>5</v>
      </c>
      <c r="F1171">
        <v>13</v>
      </c>
      <c r="G1171" s="162" t="s">
        <v>6329</v>
      </c>
      <c r="H1171" s="162" t="s">
        <v>6329</v>
      </c>
      <c r="I1171" s="53" t="str">
        <f t="shared" si="37"/>
        <v>5. 13</v>
      </c>
      <c r="J1171" s="157" t="s">
        <v>142</v>
      </c>
      <c r="K1171" s="157" t="s">
        <v>141</v>
      </c>
      <c r="L1171" s="83" t="s">
        <v>6172</v>
      </c>
      <c r="M1171" s="165" t="s">
        <v>6538</v>
      </c>
      <c r="O1171" s="157" t="s">
        <v>138</v>
      </c>
      <c r="P1171" s="157" t="s">
        <v>143</v>
      </c>
      <c r="Q1171" s="157" t="s">
        <v>6171</v>
      </c>
      <c r="R1171" s="157" t="s">
        <v>144</v>
      </c>
      <c r="W1171" s="118">
        <v>2875500</v>
      </c>
      <c r="X1171" s="162" t="s">
        <v>6329</v>
      </c>
    </row>
    <row r="1172" spans="1:24">
      <c r="A1172" s="83">
        <v>873</v>
      </c>
      <c r="B1172" s="83">
        <v>9</v>
      </c>
      <c r="C1172" t="s">
        <v>7857</v>
      </c>
      <c r="D1172" s="159">
        <f t="shared" si="36"/>
        <v>157</v>
      </c>
      <c r="E1172">
        <v>3</v>
      </c>
      <c r="F1172">
        <v>37</v>
      </c>
      <c r="G1172" s="162" t="s">
        <v>6294</v>
      </c>
      <c r="H1172" s="162" t="s">
        <v>6294</v>
      </c>
      <c r="I1172" s="53" t="str">
        <f t="shared" si="37"/>
        <v>3. 37</v>
      </c>
      <c r="J1172" s="157" t="s">
        <v>142</v>
      </c>
      <c r="K1172" s="157" t="s">
        <v>141</v>
      </c>
      <c r="L1172" s="83" t="s">
        <v>6172</v>
      </c>
      <c r="M1172" s="165" t="s">
        <v>6538</v>
      </c>
      <c r="O1172" s="157" t="s">
        <v>138</v>
      </c>
      <c r="P1172" s="157" t="s">
        <v>143</v>
      </c>
      <c r="Q1172" s="157" t="s">
        <v>6171</v>
      </c>
      <c r="R1172" s="157" t="s">
        <v>144</v>
      </c>
      <c r="W1172" s="118">
        <v>2119500</v>
      </c>
      <c r="X1172" s="162" t="s">
        <v>6294</v>
      </c>
    </row>
    <row r="1173" spans="1:24">
      <c r="A1173" s="83">
        <v>878</v>
      </c>
      <c r="B1173" s="83">
        <v>10</v>
      </c>
      <c r="C1173" t="s">
        <v>7857</v>
      </c>
      <c r="D1173" s="159">
        <f t="shared" si="36"/>
        <v>5</v>
      </c>
      <c r="E1173">
        <v>0</v>
      </c>
      <c r="F1173">
        <v>5</v>
      </c>
      <c r="G1173" s="162" t="s">
        <v>6281</v>
      </c>
      <c r="H1173" s="162" t="s">
        <v>6281</v>
      </c>
      <c r="I1173" s="53" t="str">
        <f t="shared" si="37"/>
        <v>0. 5</v>
      </c>
      <c r="J1173" s="157" t="s">
        <v>142</v>
      </c>
      <c r="K1173" s="157" t="s">
        <v>141</v>
      </c>
      <c r="L1173" s="83" t="s">
        <v>6172</v>
      </c>
      <c r="M1173" s="165" t="s">
        <v>6538</v>
      </c>
      <c r="O1173" s="157" t="s">
        <v>138</v>
      </c>
      <c r="P1173" s="157" t="s">
        <v>143</v>
      </c>
      <c r="Q1173" s="157" t="s">
        <v>6171</v>
      </c>
      <c r="R1173" s="157" t="s">
        <v>144</v>
      </c>
      <c r="W1173" s="118">
        <v>1188000</v>
      </c>
      <c r="X1173" s="162" t="s">
        <v>6281</v>
      </c>
    </row>
    <row r="1174" spans="1:24">
      <c r="A1174" s="83">
        <v>878</v>
      </c>
      <c r="B1174" s="83">
        <v>10</v>
      </c>
      <c r="C1174" t="s">
        <v>7857</v>
      </c>
      <c r="D1174" s="159">
        <f t="shared" si="36"/>
        <v>15</v>
      </c>
      <c r="E1174">
        <v>0</v>
      </c>
      <c r="F1174">
        <v>15</v>
      </c>
      <c r="G1174" s="162" t="s">
        <v>6210</v>
      </c>
      <c r="H1174" s="162" t="s">
        <v>6210</v>
      </c>
      <c r="I1174" s="53" t="str">
        <f t="shared" si="37"/>
        <v>0. 15</v>
      </c>
      <c r="J1174" s="157" t="s">
        <v>142</v>
      </c>
      <c r="K1174" s="157" t="s">
        <v>141</v>
      </c>
      <c r="L1174" s="83" t="s">
        <v>6172</v>
      </c>
      <c r="M1174" s="165" t="s">
        <v>6538</v>
      </c>
      <c r="O1174" s="157" t="s">
        <v>138</v>
      </c>
      <c r="P1174" s="157" t="s">
        <v>143</v>
      </c>
      <c r="Q1174" s="157" t="s">
        <v>6171</v>
      </c>
      <c r="R1174" s="157" t="s">
        <v>144</v>
      </c>
      <c r="W1174" s="118">
        <v>0</v>
      </c>
      <c r="X1174" s="162" t="s">
        <v>6210</v>
      </c>
    </row>
    <row r="1175" spans="1:24">
      <c r="A1175" s="83">
        <v>878</v>
      </c>
      <c r="B1175" s="83">
        <v>138</v>
      </c>
      <c r="C1175" t="s">
        <v>7857</v>
      </c>
      <c r="D1175" s="159">
        <f t="shared" si="36"/>
        <v>71</v>
      </c>
      <c r="E1175">
        <v>1</v>
      </c>
      <c r="F1175">
        <v>31</v>
      </c>
      <c r="G1175" s="162" t="s">
        <v>6211</v>
      </c>
      <c r="H1175" s="162" t="s">
        <v>6211</v>
      </c>
      <c r="I1175" s="53" t="str">
        <f t="shared" si="37"/>
        <v>1. 31</v>
      </c>
      <c r="J1175" s="157" t="s">
        <v>142</v>
      </c>
      <c r="K1175" s="157" t="s">
        <v>141</v>
      </c>
      <c r="L1175" s="83" t="s">
        <v>6172</v>
      </c>
      <c r="M1175" s="165" t="s">
        <v>6538</v>
      </c>
      <c r="O1175" s="157" t="s">
        <v>138</v>
      </c>
      <c r="P1175" s="157" t="s">
        <v>143</v>
      </c>
      <c r="Q1175" s="157" t="s">
        <v>6171</v>
      </c>
      <c r="R1175" s="157" t="s">
        <v>144</v>
      </c>
      <c r="W1175" s="118">
        <v>0</v>
      </c>
      <c r="X1175" s="162" t="s">
        <v>6211</v>
      </c>
    </row>
    <row r="1176" spans="1:24">
      <c r="A1176" s="83">
        <v>878</v>
      </c>
      <c r="B1176" s="83">
        <v>138</v>
      </c>
      <c r="C1176" t="s">
        <v>6579</v>
      </c>
      <c r="D1176" s="159">
        <f t="shared" si="36"/>
        <v>67</v>
      </c>
      <c r="E1176">
        <v>1</v>
      </c>
      <c r="F1176">
        <v>27</v>
      </c>
      <c r="G1176" s="162" t="s">
        <v>6262</v>
      </c>
      <c r="H1176" s="162" t="s">
        <v>6262</v>
      </c>
      <c r="I1176" s="53" t="str">
        <f t="shared" si="37"/>
        <v>1. 27</v>
      </c>
      <c r="J1176" s="157" t="s">
        <v>142</v>
      </c>
      <c r="K1176" s="157" t="s">
        <v>141</v>
      </c>
      <c r="L1176" s="83" t="s">
        <v>6172</v>
      </c>
      <c r="M1176" s="165" t="s">
        <v>6538</v>
      </c>
      <c r="O1176" s="157" t="s">
        <v>138</v>
      </c>
      <c r="P1176" s="157" t="s">
        <v>143</v>
      </c>
      <c r="Q1176" s="157" t="s">
        <v>6171</v>
      </c>
      <c r="R1176" s="157" t="s">
        <v>144</v>
      </c>
      <c r="W1176" s="118">
        <v>0</v>
      </c>
      <c r="X1176" s="162" t="s">
        <v>6262</v>
      </c>
    </row>
    <row r="1177" spans="1:24">
      <c r="A1177" s="83">
        <v>879</v>
      </c>
      <c r="B1177" s="83">
        <v>55</v>
      </c>
      <c r="C1177" t="s">
        <v>6586</v>
      </c>
      <c r="D1177" s="159">
        <f t="shared" si="36"/>
        <v>182</v>
      </c>
      <c r="E1177">
        <v>4</v>
      </c>
      <c r="F1177">
        <v>22</v>
      </c>
      <c r="G1177" s="162" t="s">
        <v>6460</v>
      </c>
      <c r="H1177" s="162" t="s">
        <v>6460</v>
      </c>
      <c r="I1177" s="53" t="str">
        <f t="shared" si="37"/>
        <v>4. 22</v>
      </c>
      <c r="J1177" s="157" t="s">
        <v>142</v>
      </c>
      <c r="K1177" s="157" t="s">
        <v>141</v>
      </c>
      <c r="L1177" s="83" t="s">
        <v>6172</v>
      </c>
      <c r="M1177" s="165" t="s">
        <v>6538</v>
      </c>
      <c r="O1177" s="157" t="s">
        <v>138</v>
      </c>
      <c r="P1177" s="157" t="s">
        <v>143</v>
      </c>
      <c r="Q1177" s="157" t="s">
        <v>6171</v>
      </c>
      <c r="R1177" s="157" t="s">
        <v>144</v>
      </c>
      <c r="W1177" s="118">
        <v>2943000</v>
      </c>
      <c r="X1177" s="162" t="s">
        <v>6460</v>
      </c>
    </row>
    <row r="1178" spans="1:24">
      <c r="A1178" s="83">
        <v>879</v>
      </c>
      <c r="B1178" s="83">
        <v>65</v>
      </c>
      <c r="C1178" t="s">
        <v>7900</v>
      </c>
      <c r="D1178" s="159">
        <f t="shared" si="36"/>
        <v>36</v>
      </c>
      <c r="E1178">
        <v>0</v>
      </c>
      <c r="F1178">
        <v>36</v>
      </c>
      <c r="G1178" s="162" t="s">
        <v>6174</v>
      </c>
      <c r="H1178" s="162" t="s">
        <v>6174</v>
      </c>
      <c r="I1178" s="53" t="str">
        <f t="shared" si="37"/>
        <v>0. 36</v>
      </c>
      <c r="J1178" s="157" t="s">
        <v>142</v>
      </c>
      <c r="K1178" s="157" t="s">
        <v>141</v>
      </c>
      <c r="L1178" s="83" t="s">
        <v>6172</v>
      </c>
      <c r="M1178" s="165" t="s">
        <v>6538</v>
      </c>
      <c r="O1178" s="157" t="s">
        <v>138</v>
      </c>
      <c r="P1178" s="157" t="s">
        <v>143</v>
      </c>
      <c r="Q1178" s="157" t="s">
        <v>6171</v>
      </c>
      <c r="R1178" s="157" t="s">
        <v>144</v>
      </c>
      <c r="W1178" s="118">
        <v>0</v>
      </c>
      <c r="X1178" s="162" t="s">
        <v>6174</v>
      </c>
    </row>
    <row r="1179" spans="1:24">
      <c r="A1179" s="83">
        <v>881</v>
      </c>
      <c r="B1179" s="83">
        <v>456</v>
      </c>
      <c r="C1179" t="s">
        <v>7850</v>
      </c>
      <c r="D1179" s="159">
        <f t="shared" si="36"/>
        <v>55</v>
      </c>
      <c r="E1179">
        <v>1</v>
      </c>
      <c r="F1179">
        <v>15</v>
      </c>
      <c r="G1179" s="162" t="s">
        <v>6363</v>
      </c>
      <c r="H1179" s="162" t="s">
        <v>6363</v>
      </c>
      <c r="I1179" s="53" t="str">
        <f t="shared" si="37"/>
        <v>1. 15</v>
      </c>
      <c r="J1179" s="157" t="s">
        <v>142</v>
      </c>
      <c r="K1179" s="157" t="s">
        <v>141</v>
      </c>
      <c r="L1179" s="83" t="s">
        <v>6172</v>
      </c>
      <c r="M1179" s="165" t="s">
        <v>162</v>
      </c>
      <c r="O1179" s="157" t="s">
        <v>138</v>
      </c>
      <c r="P1179" s="157" t="s">
        <v>143</v>
      </c>
      <c r="Q1179" s="157" t="s">
        <v>6171</v>
      </c>
      <c r="R1179" s="157" t="s">
        <v>144</v>
      </c>
      <c r="W1179" s="118">
        <v>742500</v>
      </c>
      <c r="X1179" s="162" t="s">
        <v>6363</v>
      </c>
    </row>
    <row r="1180" spans="1:24">
      <c r="A1180" s="83">
        <v>881</v>
      </c>
      <c r="B1180" s="83">
        <v>455</v>
      </c>
      <c r="C1180" t="s">
        <v>8047</v>
      </c>
      <c r="D1180" s="159">
        <f t="shared" si="36"/>
        <v>4</v>
      </c>
      <c r="E1180">
        <v>0</v>
      </c>
      <c r="F1180">
        <v>4</v>
      </c>
      <c r="G1180" s="162" t="s">
        <v>6336</v>
      </c>
      <c r="H1180" s="162" t="s">
        <v>6336</v>
      </c>
      <c r="I1180" s="53" t="str">
        <f t="shared" si="37"/>
        <v>0. 4</v>
      </c>
      <c r="J1180" s="157" t="s">
        <v>142</v>
      </c>
      <c r="K1180" s="157" t="s">
        <v>141</v>
      </c>
      <c r="L1180" s="83" t="s">
        <v>6172</v>
      </c>
      <c r="M1180" s="165" t="s">
        <v>162</v>
      </c>
      <c r="O1180" s="157" t="s">
        <v>138</v>
      </c>
      <c r="P1180" s="157" t="s">
        <v>143</v>
      </c>
      <c r="Q1180" s="157" t="s">
        <v>6171</v>
      </c>
      <c r="R1180" s="157" t="s">
        <v>144</v>
      </c>
      <c r="W1180" s="118">
        <v>54000</v>
      </c>
      <c r="X1180" s="162" t="s">
        <v>6336</v>
      </c>
    </row>
    <row r="1181" spans="1:24">
      <c r="A1181" s="83">
        <v>881</v>
      </c>
      <c r="B1181" s="83">
        <v>455</v>
      </c>
      <c r="C1181" t="s">
        <v>8048</v>
      </c>
      <c r="D1181" s="159">
        <f t="shared" si="36"/>
        <v>7</v>
      </c>
      <c r="E1181">
        <v>0</v>
      </c>
      <c r="F1181">
        <v>7</v>
      </c>
      <c r="G1181" s="162" t="s">
        <v>6300</v>
      </c>
      <c r="H1181" s="162" t="s">
        <v>6300</v>
      </c>
      <c r="I1181" s="53" t="str">
        <f t="shared" si="37"/>
        <v>0. 7</v>
      </c>
      <c r="J1181" s="157" t="s">
        <v>142</v>
      </c>
      <c r="K1181" s="157" t="s">
        <v>141</v>
      </c>
      <c r="L1181" s="83" t="s">
        <v>6172</v>
      </c>
      <c r="M1181" s="165" t="s">
        <v>162</v>
      </c>
      <c r="O1181" s="157" t="s">
        <v>138</v>
      </c>
      <c r="P1181" s="157" t="s">
        <v>143</v>
      </c>
      <c r="Q1181" s="157" t="s">
        <v>6171</v>
      </c>
      <c r="R1181" s="157" t="s">
        <v>144</v>
      </c>
      <c r="W1181" s="118">
        <v>94500</v>
      </c>
      <c r="X1181" s="162" t="s">
        <v>6300</v>
      </c>
    </row>
    <row r="1182" spans="1:24">
      <c r="A1182" s="83">
        <v>881</v>
      </c>
      <c r="B1182" s="83">
        <v>455</v>
      </c>
      <c r="C1182" t="s">
        <v>8049</v>
      </c>
      <c r="D1182" s="159">
        <f t="shared" si="36"/>
        <v>75</v>
      </c>
      <c r="E1182">
        <v>1</v>
      </c>
      <c r="F1182">
        <v>35</v>
      </c>
      <c r="G1182" s="162" t="s">
        <v>6249</v>
      </c>
      <c r="H1182" s="162" t="s">
        <v>6249</v>
      </c>
      <c r="I1182" s="53" t="str">
        <f t="shared" si="37"/>
        <v>1. 35</v>
      </c>
      <c r="J1182" s="157" t="s">
        <v>142</v>
      </c>
      <c r="K1182" s="157" t="s">
        <v>141</v>
      </c>
      <c r="L1182" s="83" t="s">
        <v>6172</v>
      </c>
      <c r="M1182" s="165" t="s">
        <v>162</v>
      </c>
      <c r="O1182" s="157" t="s">
        <v>138</v>
      </c>
      <c r="P1182" s="157" t="s">
        <v>143</v>
      </c>
      <c r="Q1182" s="157" t="s">
        <v>6171</v>
      </c>
      <c r="R1182" s="157" t="s">
        <v>144</v>
      </c>
      <c r="W1182" s="118">
        <v>1012500</v>
      </c>
      <c r="X1182" s="162" t="s">
        <v>6249</v>
      </c>
    </row>
    <row r="1183" spans="1:24">
      <c r="A1183" s="83">
        <v>883</v>
      </c>
      <c r="B1183" s="83">
        <v>71</v>
      </c>
      <c r="C1183" t="s">
        <v>7836</v>
      </c>
      <c r="D1183" s="159">
        <f t="shared" si="36"/>
        <v>54</v>
      </c>
      <c r="E1183">
        <v>1</v>
      </c>
      <c r="F1183">
        <v>14</v>
      </c>
      <c r="G1183" s="162" t="s">
        <v>6264</v>
      </c>
      <c r="H1183" s="162" t="s">
        <v>6264</v>
      </c>
      <c r="I1183" s="53" t="str">
        <f t="shared" si="37"/>
        <v>1. 14</v>
      </c>
      <c r="J1183" s="157" t="s">
        <v>142</v>
      </c>
      <c r="K1183" s="157" t="s">
        <v>141</v>
      </c>
      <c r="L1183" s="83" t="s">
        <v>6172</v>
      </c>
      <c r="M1183" s="165" t="s">
        <v>6538</v>
      </c>
      <c r="O1183" s="157" t="s">
        <v>138</v>
      </c>
      <c r="P1183" s="157" t="s">
        <v>143</v>
      </c>
      <c r="Q1183" s="157" t="s">
        <v>6171</v>
      </c>
      <c r="R1183" s="157" t="s">
        <v>144</v>
      </c>
      <c r="W1183" s="118">
        <v>1903500</v>
      </c>
      <c r="X1183" s="162" t="s">
        <v>6264</v>
      </c>
    </row>
    <row r="1184" spans="1:24">
      <c r="A1184" s="83">
        <v>883</v>
      </c>
      <c r="B1184" s="83">
        <v>70</v>
      </c>
      <c r="C1184" t="s">
        <v>6586</v>
      </c>
      <c r="D1184" s="159">
        <f t="shared" si="36"/>
        <v>95</v>
      </c>
      <c r="E1184">
        <v>2</v>
      </c>
      <c r="F1184">
        <v>15</v>
      </c>
      <c r="G1184" s="162" t="s">
        <v>6350</v>
      </c>
      <c r="H1184" s="162" t="s">
        <v>6350</v>
      </c>
      <c r="I1184" s="53" t="str">
        <f t="shared" si="37"/>
        <v>2. 15</v>
      </c>
      <c r="J1184" s="157" t="s">
        <v>142</v>
      </c>
      <c r="K1184" s="157" t="s">
        <v>141</v>
      </c>
      <c r="L1184" s="83" t="s">
        <v>6172</v>
      </c>
      <c r="M1184" s="165" t="s">
        <v>6538</v>
      </c>
      <c r="O1184" s="157" t="s">
        <v>138</v>
      </c>
      <c r="P1184" s="157" t="s">
        <v>143</v>
      </c>
      <c r="Q1184" s="157" t="s">
        <v>6171</v>
      </c>
      <c r="R1184" s="157" t="s">
        <v>144</v>
      </c>
      <c r="W1184" s="118">
        <v>0</v>
      </c>
      <c r="X1184" s="162" t="s">
        <v>6350</v>
      </c>
    </row>
    <row r="1185" spans="1:24">
      <c r="A1185" s="83">
        <v>883</v>
      </c>
      <c r="B1185" s="83">
        <v>69</v>
      </c>
      <c r="C1185" t="s">
        <v>6648</v>
      </c>
      <c r="D1185" s="159">
        <f t="shared" si="36"/>
        <v>117</v>
      </c>
      <c r="E1185">
        <v>2</v>
      </c>
      <c r="F1185">
        <v>37</v>
      </c>
      <c r="G1185" s="162" t="s">
        <v>6296</v>
      </c>
      <c r="H1185" s="162" t="s">
        <v>6296</v>
      </c>
      <c r="I1185" s="53" t="str">
        <f t="shared" si="37"/>
        <v>2. 37</v>
      </c>
      <c r="J1185" s="157" t="s">
        <v>142</v>
      </c>
      <c r="K1185" s="157" t="s">
        <v>141</v>
      </c>
      <c r="L1185" s="83" t="s">
        <v>6172</v>
      </c>
      <c r="M1185" s="165" t="s">
        <v>6538</v>
      </c>
      <c r="O1185" s="157" t="s">
        <v>138</v>
      </c>
      <c r="P1185" s="157" t="s">
        <v>143</v>
      </c>
      <c r="Q1185" s="157" t="s">
        <v>6171</v>
      </c>
      <c r="R1185" s="157" t="s">
        <v>144</v>
      </c>
      <c r="W1185" s="118">
        <v>0</v>
      </c>
      <c r="X1185" s="162" t="s">
        <v>6296</v>
      </c>
    </row>
    <row r="1186" spans="1:24">
      <c r="A1186" s="83">
        <v>883</v>
      </c>
      <c r="B1186" s="83">
        <v>62</v>
      </c>
      <c r="C1186" t="s">
        <v>7866</v>
      </c>
      <c r="D1186" s="159">
        <f t="shared" si="36"/>
        <v>53</v>
      </c>
      <c r="E1186">
        <v>1</v>
      </c>
      <c r="F1186">
        <v>13</v>
      </c>
      <c r="G1186" s="162" t="s">
        <v>6309</v>
      </c>
      <c r="H1186" s="162" t="s">
        <v>6309</v>
      </c>
      <c r="I1186" s="53" t="str">
        <f t="shared" si="37"/>
        <v>1. 13</v>
      </c>
      <c r="J1186" s="157" t="s">
        <v>142</v>
      </c>
      <c r="K1186" s="157" t="s">
        <v>141</v>
      </c>
      <c r="L1186" s="83" t="s">
        <v>6172</v>
      </c>
      <c r="M1186" s="165" t="s">
        <v>6538</v>
      </c>
      <c r="O1186" s="157" t="s">
        <v>138</v>
      </c>
      <c r="P1186" s="157" t="s">
        <v>143</v>
      </c>
      <c r="Q1186" s="157" t="s">
        <v>6171</v>
      </c>
      <c r="R1186" s="157" t="s">
        <v>144</v>
      </c>
      <c r="W1186" s="118">
        <v>0</v>
      </c>
      <c r="X1186" s="162" t="s">
        <v>6309</v>
      </c>
    </row>
    <row r="1187" spans="1:24">
      <c r="A1187" s="83">
        <v>884</v>
      </c>
      <c r="B1187" s="83">
        <v>9</v>
      </c>
      <c r="C1187" t="s">
        <v>7935</v>
      </c>
      <c r="D1187" s="159">
        <f t="shared" si="36"/>
        <v>150</v>
      </c>
      <c r="E1187">
        <v>3</v>
      </c>
      <c r="F1187">
        <v>30</v>
      </c>
      <c r="G1187" s="162" t="s">
        <v>6220</v>
      </c>
      <c r="H1187" s="162" t="s">
        <v>6220</v>
      </c>
      <c r="I1187" s="53" t="str">
        <f t="shared" si="37"/>
        <v>3. 30</v>
      </c>
      <c r="J1187" s="157" t="s">
        <v>142</v>
      </c>
      <c r="K1187" s="157" t="s">
        <v>141</v>
      </c>
      <c r="L1187" s="83" t="s">
        <v>6172</v>
      </c>
      <c r="M1187" s="165" t="s">
        <v>162</v>
      </c>
      <c r="O1187" s="157" t="s">
        <v>138</v>
      </c>
      <c r="P1187" s="157" t="s">
        <v>143</v>
      </c>
      <c r="Q1187" s="157" t="s">
        <v>6171</v>
      </c>
      <c r="R1187" s="157" t="s">
        <v>144</v>
      </c>
      <c r="W1187" s="118">
        <v>2025000</v>
      </c>
      <c r="X1187" s="162" t="s">
        <v>6220</v>
      </c>
    </row>
    <row r="1188" spans="1:24">
      <c r="A1188" s="83">
        <v>884</v>
      </c>
      <c r="B1188" s="83">
        <v>66</v>
      </c>
      <c r="C1188" t="s">
        <v>6579</v>
      </c>
      <c r="D1188" s="159">
        <f t="shared" si="36"/>
        <v>54</v>
      </c>
      <c r="E1188">
        <v>1</v>
      </c>
      <c r="F1188">
        <v>14</v>
      </c>
      <c r="G1188" s="162" t="s">
        <v>6264</v>
      </c>
      <c r="H1188" s="162" t="s">
        <v>6264</v>
      </c>
      <c r="I1188" s="53" t="str">
        <f t="shared" si="37"/>
        <v>1. 14</v>
      </c>
      <c r="J1188" s="157" t="s">
        <v>142</v>
      </c>
      <c r="K1188" s="157" t="s">
        <v>141</v>
      </c>
      <c r="L1188" s="83" t="s">
        <v>6172</v>
      </c>
      <c r="M1188" s="165" t="s">
        <v>162</v>
      </c>
      <c r="O1188" s="157" t="s">
        <v>138</v>
      </c>
      <c r="P1188" s="157" t="s">
        <v>143</v>
      </c>
      <c r="Q1188" s="157" t="s">
        <v>6171</v>
      </c>
      <c r="R1188" s="157" t="s">
        <v>144</v>
      </c>
      <c r="W1188" s="118">
        <v>729000</v>
      </c>
      <c r="X1188" s="162" t="s">
        <v>6264</v>
      </c>
    </row>
    <row r="1189" spans="1:24">
      <c r="A1189" s="83">
        <v>888</v>
      </c>
      <c r="B1189" s="83">
        <v>162</v>
      </c>
      <c r="C1189" t="s">
        <v>7861</v>
      </c>
      <c r="D1189" s="159">
        <f t="shared" si="36"/>
        <v>50</v>
      </c>
      <c r="E1189">
        <v>1</v>
      </c>
      <c r="F1189">
        <v>10</v>
      </c>
      <c r="G1189" s="162" t="s">
        <v>6195</v>
      </c>
      <c r="H1189" s="162" t="s">
        <v>6195</v>
      </c>
      <c r="I1189" s="53" t="str">
        <f t="shared" si="37"/>
        <v>1. 10</v>
      </c>
      <c r="J1189" s="157" t="s">
        <v>142</v>
      </c>
      <c r="K1189" s="157" t="s">
        <v>141</v>
      </c>
      <c r="L1189" s="83" t="s">
        <v>6172</v>
      </c>
      <c r="M1189" s="165" t="s">
        <v>162</v>
      </c>
      <c r="O1189" s="157" t="s">
        <v>138</v>
      </c>
      <c r="P1189" s="157" t="s">
        <v>143</v>
      </c>
      <c r="Q1189" s="157" t="s">
        <v>6171</v>
      </c>
      <c r="R1189" s="157" t="s">
        <v>144</v>
      </c>
      <c r="W1189" s="118">
        <v>675000</v>
      </c>
      <c r="X1189" s="162" t="s">
        <v>6195</v>
      </c>
    </row>
    <row r="1190" spans="1:24">
      <c r="A1190" s="83">
        <v>893</v>
      </c>
      <c r="B1190" s="83">
        <v>137</v>
      </c>
      <c r="C1190" t="s">
        <v>6586</v>
      </c>
      <c r="D1190" s="159">
        <f t="shared" si="36"/>
        <v>107</v>
      </c>
      <c r="E1190">
        <v>2</v>
      </c>
      <c r="F1190">
        <v>27</v>
      </c>
      <c r="G1190" s="162" t="s">
        <v>6326</v>
      </c>
      <c r="H1190" s="162" t="s">
        <v>6326</v>
      </c>
      <c r="I1190" s="53" t="str">
        <f t="shared" si="37"/>
        <v>2. 27</v>
      </c>
      <c r="J1190" s="157" t="s">
        <v>142</v>
      </c>
      <c r="K1190" s="157" t="s">
        <v>141</v>
      </c>
      <c r="L1190" s="83" t="s">
        <v>6172</v>
      </c>
      <c r="M1190" s="165" t="s">
        <v>6538</v>
      </c>
      <c r="O1190" s="157" t="s">
        <v>138</v>
      </c>
      <c r="P1190" s="157" t="s">
        <v>143</v>
      </c>
      <c r="Q1190" s="157" t="s">
        <v>6171</v>
      </c>
      <c r="R1190" s="157" t="s">
        <v>144</v>
      </c>
      <c r="W1190" s="118">
        <v>1444500</v>
      </c>
      <c r="X1190" s="162" t="s">
        <v>6326</v>
      </c>
    </row>
    <row r="1191" spans="1:24">
      <c r="A1191" s="83">
        <v>895</v>
      </c>
      <c r="B1191" s="83">
        <v>3</v>
      </c>
      <c r="C1191" t="s">
        <v>7864</v>
      </c>
      <c r="D1191" s="159">
        <f t="shared" si="36"/>
        <v>21</v>
      </c>
      <c r="E1191">
        <v>0</v>
      </c>
      <c r="F1191">
        <v>21</v>
      </c>
      <c r="G1191" s="162" t="s">
        <v>6189</v>
      </c>
      <c r="H1191" s="162" t="s">
        <v>6189</v>
      </c>
      <c r="I1191" s="53" t="str">
        <f t="shared" si="37"/>
        <v>0. 21</v>
      </c>
      <c r="J1191" s="157" t="s">
        <v>142</v>
      </c>
      <c r="K1191" s="157" t="s">
        <v>141</v>
      </c>
      <c r="L1191" s="83" t="s">
        <v>6172</v>
      </c>
      <c r="M1191" s="165" t="s">
        <v>162</v>
      </c>
      <c r="O1191" s="157" t="s">
        <v>138</v>
      </c>
      <c r="P1191" s="157" t="s">
        <v>143</v>
      </c>
      <c r="Q1191" s="157" t="s">
        <v>6171</v>
      </c>
      <c r="R1191" s="157" t="s">
        <v>144</v>
      </c>
      <c r="W1191" s="118">
        <v>283500</v>
      </c>
      <c r="X1191" s="162" t="s">
        <v>6189</v>
      </c>
    </row>
    <row r="1192" spans="1:24">
      <c r="A1192" s="83">
        <v>895</v>
      </c>
      <c r="B1192" s="83">
        <v>160</v>
      </c>
      <c r="C1192" t="s">
        <v>7835</v>
      </c>
      <c r="D1192" s="159">
        <f t="shared" si="36"/>
        <v>54</v>
      </c>
      <c r="E1192">
        <v>1</v>
      </c>
      <c r="F1192">
        <v>14</v>
      </c>
      <c r="G1192" s="162" t="s">
        <v>6264</v>
      </c>
      <c r="H1192" s="162" t="s">
        <v>6264</v>
      </c>
      <c r="I1192" s="53" t="str">
        <f t="shared" si="37"/>
        <v>1. 14</v>
      </c>
      <c r="J1192" s="157" t="s">
        <v>142</v>
      </c>
      <c r="K1192" s="157" t="s">
        <v>141</v>
      </c>
      <c r="L1192" s="83" t="s">
        <v>6172</v>
      </c>
      <c r="M1192" s="165" t="s">
        <v>162</v>
      </c>
      <c r="O1192" s="157" t="s">
        <v>138</v>
      </c>
      <c r="P1192" s="157" t="s">
        <v>143</v>
      </c>
      <c r="Q1192" s="157" t="s">
        <v>6171</v>
      </c>
      <c r="R1192" s="157" t="s">
        <v>144</v>
      </c>
      <c r="W1192" s="118">
        <v>729000</v>
      </c>
      <c r="X1192" s="162" t="s">
        <v>6264</v>
      </c>
    </row>
    <row r="1193" spans="1:24">
      <c r="A1193" s="83">
        <v>895</v>
      </c>
      <c r="B1193" s="83">
        <v>161</v>
      </c>
      <c r="C1193" t="s">
        <v>7835</v>
      </c>
      <c r="D1193" s="159">
        <f t="shared" si="36"/>
        <v>115</v>
      </c>
      <c r="E1193">
        <v>2</v>
      </c>
      <c r="F1193">
        <v>35</v>
      </c>
      <c r="G1193" s="162" t="s">
        <v>6306</v>
      </c>
      <c r="H1193" s="162" t="s">
        <v>6306</v>
      </c>
      <c r="I1193" s="53" t="str">
        <f t="shared" si="37"/>
        <v>2. 35</v>
      </c>
      <c r="J1193" s="157" t="s">
        <v>142</v>
      </c>
      <c r="K1193" s="157" t="s">
        <v>141</v>
      </c>
      <c r="L1193" s="83" t="s">
        <v>6172</v>
      </c>
      <c r="M1193" s="165" t="s">
        <v>162</v>
      </c>
      <c r="O1193" s="157" t="s">
        <v>138</v>
      </c>
      <c r="P1193" s="157" t="s">
        <v>143</v>
      </c>
      <c r="Q1193" s="157" t="s">
        <v>6171</v>
      </c>
      <c r="R1193" s="157" t="s">
        <v>144</v>
      </c>
      <c r="W1193" s="118">
        <v>1228500</v>
      </c>
      <c r="X1193" s="162" t="s">
        <v>6306</v>
      </c>
    </row>
    <row r="1194" spans="1:24">
      <c r="A1194" s="83">
        <v>897</v>
      </c>
      <c r="B1194" s="83">
        <v>24</v>
      </c>
      <c r="C1194" t="s">
        <v>7836</v>
      </c>
      <c r="D1194" s="159">
        <f t="shared" si="36"/>
        <v>60</v>
      </c>
      <c r="E1194">
        <v>1</v>
      </c>
      <c r="F1194">
        <v>20</v>
      </c>
      <c r="G1194" s="162" t="s">
        <v>6197</v>
      </c>
      <c r="H1194" s="162" t="s">
        <v>6197</v>
      </c>
      <c r="I1194" s="53" t="str">
        <f t="shared" si="37"/>
        <v>1. 20</v>
      </c>
      <c r="J1194" s="157" t="s">
        <v>142</v>
      </c>
      <c r="K1194" s="157" t="s">
        <v>141</v>
      </c>
      <c r="L1194" s="83" t="s">
        <v>6172</v>
      </c>
      <c r="M1194" s="165" t="s">
        <v>6538</v>
      </c>
      <c r="O1194" s="157" t="s">
        <v>138</v>
      </c>
      <c r="P1194" s="157" t="s">
        <v>143</v>
      </c>
      <c r="Q1194" s="157" t="s">
        <v>6171</v>
      </c>
      <c r="R1194" s="157" t="s">
        <v>144</v>
      </c>
      <c r="W1194" s="118">
        <v>810000</v>
      </c>
      <c r="X1194" s="162" t="s">
        <v>6197</v>
      </c>
    </row>
    <row r="1195" spans="1:24">
      <c r="A1195" s="83">
        <v>899</v>
      </c>
      <c r="B1195" s="83">
        <v>23</v>
      </c>
      <c r="C1195" t="s">
        <v>7851</v>
      </c>
      <c r="D1195" s="159">
        <f t="shared" si="36"/>
        <v>37</v>
      </c>
      <c r="E1195">
        <v>0</v>
      </c>
      <c r="F1195">
        <v>37</v>
      </c>
      <c r="G1195" s="162" t="s">
        <v>6297</v>
      </c>
      <c r="H1195" s="162" t="s">
        <v>6297</v>
      </c>
      <c r="I1195" s="53" t="str">
        <f t="shared" si="37"/>
        <v>0. 37</v>
      </c>
      <c r="J1195" s="157" t="s">
        <v>142</v>
      </c>
      <c r="K1195" s="157" t="s">
        <v>141</v>
      </c>
      <c r="L1195" s="83" t="s">
        <v>6172</v>
      </c>
      <c r="M1195" s="165" t="s">
        <v>6538</v>
      </c>
      <c r="O1195" s="157" t="s">
        <v>138</v>
      </c>
      <c r="P1195" s="157" t="s">
        <v>143</v>
      </c>
      <c r="Q1195" s="157" t="s">
        <v>6171</v>
      </c>
      <c r="R1195" s="157" t="s">
        <v>144</v>
      </c>
      <c r="W1195" s="118">
        <v>1012500</v>
      </c>
      <c r="X1195" s="162" t="s">
        <v>6297</v>
      </c>
    </row>
    <row r="1196" spans="1:24">
      <c r="A1196" s="83">
        <v>899</v>
      </c>
      <c r="B1196" s="83">
        <v>23</v>
      </c>
      <c r="C1196" t="s">
        <v>7857</v>
      </c>
      <c r="D1196" s="159">
        <f t="shared" si="36"/>
        <v>33</v>
      </c>
      <c r="E1196">
        <v>0</v>
      </c>
      <c r="F1196">
        <v>33</v>
      </c>
      <c r="G1196" s="162" t="s">
        <v>6387</v>
      </c>
      <c r="H1196" s="162" t="s">
        <v>6387</v>
      </c>
      <c r="I1196" s="53" t="str">
        <f t="shared" si="37"/>
        <v>0. 33</v>
      </c>
      <c r="J1196" s="157" t="s">
        <v>142</v>
      </c>
      <c r="K1196" s="157" t="s">
        <v>141</v>
      </c>
      <c r="L1196" s="83" t="s">
        <v>6172</v>
      </c>
      <c r="M1196" s="165" t="s">
        <v>6538</v>
      </c>
      <c r="O1196" s="157" t="s">
        <v>138</v>
      </c>
      <c r="P1196" s="157" t="s">
        <v>143</v>
      </c>
      <c r="Q1196" s="157" t="s">
        <v>6171</v>
      </c>
      <c r="R1196" s="157" t="s">
        <v>144</v>
      </c>
      <c r="W1196" s="118">
        <v>0</v>
      </c>
      <c r="X1196" s="162" t="s">
        <v>6387</v>
      </c>
    </row>
    <row r="1197" spans="1:24">
      <c r="A1197" s="83">
        <v>899</v>
      </c>
      <c r="B1197" s="83">
        <v>23</v>
      </c>
      <c r="C1197" t="s">
        <v>6579</v>
      </c>
      <c r="D1197" s="159">
        <f t="shared" si="36"/>
        <v>5</v>
      </c>
      <c r="E1197">
        <v>0</v>
      </c>
      <c r="F1197">
        <v>5</v>
      </c>
      <c r="G1197" s="162" t="s">
        <v>6281</v>
      </c>
      <c r="H1197" s="162" t="s">
        <v>6281</v>
      </c>
      <c r="I1197" s="53" t="str">
        <f t="shared" si="37"/>
        <v>0. 5</v>
      </c>
      <c r="J1197" s="157" t="s">
        <v>142</v>
      </c>
      <c r="K1197" s="157" t="s">
        <v>141</v>
      </c>
      <c r="L1197" s="83" t="s">
        <v>6172</v>
      </c>
      <c r="M1197" s="165" t="s">
        <v>6538</v>
      </c>
      <c r="O1197" s="157" t="s">
        <v>138</v>
      </c>
      <c r="P1197" s="157" t="s">
        <v>143</v>
      </c>
      <c r="Q1197" s="157" t="s">
        <v>6171</v>
      </c>
      <c r="R1197" s="157" t="s">
        <v>144</v>
      </c>
      <c r="W1197" s="118">
        <v>0</v>
      </c>
      <c r="X1197" s="162" t="s">
        <v>6281</v>
      </c>
    </row>
    <row r="1198" spans="1:24">
      <c r="A1198" s="83">
        <v>900</v>
      </c>
      <c r="B1198" s="83">
        <v>108</v>
      </c>
      <c r="C1198" t="s">
        <v>7983</v>
      </c>
      <c r="D1198" s="159">
        <f t="shared" si="36"/>
        <v>200</v>
      </c>
      <c r="E1198">
        <v>5</v>
      </c>
      <c r="F1198">
        <v>0</v>
      </c>
      <c r="G1198" s="162" t="s">
        <v>6414</v>
      </c>
      <c r="H1198" s="162" t="s">
        <v>6414</v>
      </c>
      <c r="I1198" s="53" t="str">
        <f t="shared" si="37"/>
        <v>5. 0</v>
      </c>
      <c r="J1198" s="157" t="s">
        <v>142</v>
      </c>
      <c r="K1198" s="157" t="s">
        <v>141</v>
      </c>
      <c r="L1198" s="83" t="s">
        <v>6172</v>
      </c>
      <c r="M1198" s="165" t="s">
        <v>162</v>
      </c>
      <c r="O1198" s="157" t="s">
        <v>138</v>
      </c>
      <c r="P1198" s="157" t="s">
        <v>143</v>
      </c>
      <c r="Q1198" s="157" t="s">
        <v>6171</v>
      </c>
      <c r="R1198" s="157" t="s">
        <v>144</v>
      </c>
      <c r="W1198" s="118">
        <v>891000</v>
      </c>
      <c r="X1198" s="162" t="s">
        <v>6414</v>
      </c>
    </row>
    <row r="1199" spans="1:24">
      <c r="A1199" s="83">
        <v>901</v>
      </c>
      <c r="B1199" s="83">
        <v>74</v>
      </c>
      <c r="C1199" t="s">
        <v>7836</v>
      </c>
      <c r="D1199" s="159">
        <f t="shared" si="36"/>
        <v>113</v>
      </c>
      <c r="E1199">
        <v>2</v>
      </c>
      <c r="F1199">
        <v>33</v>
      </c>
      <c r="G1199" s="162" t="s">
        <v>6331</v>
      </c>
      <c r="H1199" s="162" t="s">
        <v>6331</v>
      </c>
      <c r="I1199" s="53" t="str">
        <f t="shared" si="37"/>
        <v>2. 33</v>
      </c>
      <c r="J1199" s="157" t="s">
        <v>142</v>
      </c>
      <c r="K1199" s="157" t="s">
        <v>141</v>
      </c>
      <c r="L1199" s="83" t="s">
        <v>6172</v>
      </c>
      <c r="M1199" s="165" t="s">
        <v>6538</v>
      </c>
      <c r="O1199" s="157" t="s">
        <v>138</v>
      </c>
      <c r="P1199" s="157" t="s">
        <v>143</v>
      </c>
      <c r="Q1199" s="157" t="s">
        <v>6171</v>
      </c>
      <c r="R1199" s="157" t="s">
        <v>144</v>
      </c>
      <c r="W1199" s="118">
        <v>1525500</v>
      </c>
      <c r="X1199" s="162" t="s">
        <v>6331</v>
      </c>
    </row>
    <row r="1200" spans="1:24">
      <c r="A1200" s="83">
        <v>901</v>
      </c>
      <c r="B1200" s="83">
        <v>57</v>
      </c>
      <c r="C1200" t="s">
        <v>6579</v>
      </c>
      <c r="D1200" s="159">
        <f t="shared" si="36"/>
        <v>318</v>
      </c>
      <c r="E1200">
        <v>7</v>
      </c>
      <c r="F1200">
        <v>38</v>
      </c>
      <c r="G1200" s="162" t="s">
        <v>6358</v>
      </c>
      <c r="H1200" s="162" t="s">
        <v>6358</v>
      </c>
      <c r="I1200" s="53" t="str">
        <f t="shared" si="37"/>
        <v>7. 38</v>
      </c>
      <c r="J1200" s="157" t="s">
        <v>142</v>
      </c>
      <c r="K1200" s="157" t="s">
        <v>141</v>
      </c>
      <c r="L1200" s="83" t="s">
        <v>6172</v>
      </c>
      <c r="M1200" s="165" t="s">
        <v>6538</v>
      </c>
      <c r="O1200" s="157" t="s">
        <v>138</v>
      </c>
      <c r="P1200" s="157" t="s">
        <v>143</v>
      </c>
      <c r="Q1200" s="157" t="s">
        <v>6171</v>
      </c>
      <c r="R1200" s="157" t="s">
        <v>144</v>
      </c>
      <c r="W1200" s="118">
        <v>0</v>
      </c>
      <c r="X1200" s="162" t="s">
        <v>6358</v>
      </c>
    </row>
    <row r="1201" spans="1:24">
      <c r="A1201" s="83">
        <v>903</v>
      </c>
      <c r="B1201" s="83">
        <v>537</v>
      </c>
      <c r="C1201" t="s">
        <v>7857</v>
      </c>
      <c r="D1201" s="159">
        <f t="shared" si="36"/>
        <v>197</v>
      </c>
      <c r="E1201">
        <v>4</v>
      </c>
      <c r="F1201">
        <v>37</v>
      </c>
      <c r="G1201" s="162" t="s">
        <v>6461</v>
      </c>
      <c r="H1201" s="162" t="s">
        <v>6461</v>
      </c>
      <c r="I1201" s="53" t="str">
        <f t="shared" si="37"/>
        <v>4. 37</v>
      </c>
      <c r="J1201" s="157" t="s">
        <v>142</v>
      </c>
      <c r="K1201" s="157" t="s">
        <v>141</v>
      </c>
      <c r="L1201" s="83" t="s">
        <v>6172</v>
      </c>
      <c r="M1201" s="165" t="s">
        <v>162</v>
      </c>
      <c r="O1201" s="157" t="s">
        <v>138</v>
      </c>
      <c r="P1201" s="157" t="s">
        <v>143</v>
      </c>
      <c r="Q1201" s="157" t="s">
        <v>6171</v>
      </c>
      <c r="R1201" s="157" t="s">
        <v>144</v>
      </c>
      <c r="W1201" s="118">
        <v>2659500</v>
      </c>
      <c r="X1201" s="162" t="s">
        <v>6461</v>
      </c>
    </row>
    <row r="1202" spans="1:24">
      <c r="A1202" s="83">
        <v>903</v>
      </c>
      <c r="B1202" s="83">
        <v>537</v>
      </c>
      <c r="C1202" t="s">
        <v>8050</v>
      </c>
      <c r="D1202" s="159">
        <f t="shared" si="36"/>
        <v>40</v>
      </c>
      <c r="E1202">
        <v>1</v>
      </c>
      <c r="F1202">
        <v>0</v>
      </c>
      <c r="G1202" s="162" t="s">
        <v>6242</v>
      </c>
      <c r="H1202" s="162" t="s">
        <v>6242</v>
      </c>
      <c r="I1202" s="53" t="str">
        <f t="shared" si="37"/>
        <v>1. 0</v>
      </c>
      <c r="J1202" s="157" t="s">
        <v>142</v>
      </c>
      <c r="K1202" s="157" t="s">
        <v>141</v>
      </c>
      <c r="L1202" s="83" t="s">
        <v>6172</v>
      </c>
      <c r="M1202" s="165" t="s">
        <v>162</v>
      </c>
      <c r="O1202" s="157" t="s">
        <v>138</v>
      </c>
      <c r="P1202" s="157" t="s">
        <v>143</v>
      </c>
      <c r="Q1202" s="157" t="s">
        <v>6171</v>
      </c>
      <c r="R1202" s="157" t="s">
        <v>144</v>
      </c>
      <c r="W1202" s="118">
        <v>540000</v>
      </c>
      <c r="X1202" s="162" t="s">
        <v>6242</v>
      </c>
    </row>
    <row r="1203" spans="1:24">
      <c r="A1203" s="83">
        <v>903</v>
      </c>
      <c r="B1203" s="83">
        <v>44</v>
      </c>
      <c r="C1203" t="s">
        <v>6586</v>
      </c>
      <c r="D1203" s="159">
        <f t="shared" si="36"/>
        <v>50</v>
      </c>
      <c r="E1203">
        <v>1</v>
      </c>
      <c r="F1203">
        <v>10</v>
      </c>
      <c r="G1203" s="162" t="s">
        <v>6195</v>
      </c>
      <c r="H1203" s="162" t="s">
        <v>6195</v>
      </c>
      <c r="I1203" s="53" t="str">
        <f t="shared" si="37"/>
        <v>1. 10</v>
      </c>
      <c r="J1203" s="157" t="s">
        <v>142</v>
      </c>
      <c r="K1203" s="157" t="s">
        <v>141</v>
      </c>
      <c r="L1203" s="83" t="s">
        <v>6172</v>
      </c>
      <c r="M1203" s="165" t="s">
        <v>6539</v>
      </c>
      <c r="O1203" s="157" t="s">
        <v>138</v>
      </c>
      <c r="P1203" s="157" t="s">
        <v>143</v>
      </c>
      <c r="Q1203" s="157" t="s">
        <v>6171</v>
      </c>
      <c r="R1203" s="157" t="s">
        <v>144</v>
      </c>
      <c r="W1203" s="118">
        <v>0</v>
      </c>
      <c r="X1203" s="162" t="s">
        <v>6195</v>
      </c>
    </row>
    <row r="1204" spans="1:24">
      <c r="A1204" s="83">
        <v>904</v>
      </c>
      <c r="B1204" s="83">
        <v>62</v>
      </c>
      <c r="C1204" t="s">
        <v>7954</v>
      </c>
      <c r="D1204" s="159">
        <f t="shared" si="36"/>
        <v>9</v>
      </c>
      <c r="E1204">
        <v>0</v>
      </c>
      <c r="F1204">
        <v>9</v>
      </c>
      <c r="G1204" s="162" t="s">
        <v>6257</v>
      </c>
      <c r="H1204" s="162" t="s">
        <v>6257</v>
      </c>
      <c r="I1204" s="53" t="str">
        <f t="shared" si="37"/>
        <v>0. 9</v>
      </c>
      <c r="J1204" s="157" t="s">
        <v>142</v>
      </c>
      <c r="K1204" s="157" t="s">
        <v>141</v>
      </c>
      <c r="L1204" s="83" t="s">
        <v>6172</v>
      </c>
      <c r="M1204" s="165" t="s">
        <v>6538</v>
      </c>
      <c r="O1204" s="157" t="s">
        <v>138</v>
      </c>
      <c r="P1204" s="157" t="s">
        <v>143</v>
      </c>
      <c r="Q1204" s="157" t="s">
        <v>6171</v>
      </c>
      <c r="R1204" s="157" t="s">
        <v>144</v>
      </c>
      <c r="W1204" s="118">
        <v>1431000</v>
      </c>
      <c r="X1204" s="162" t="s">
        <v>6257</v>
      </c>
    </row>
    <row r="1205" spans="1:24">
      <c r="A1205" s="83">
        <v>904</v>
      </c>
      <c r="B1205" s="83">
        <v>70</v>
      </c>
      <c r="C1205" t="s">
        <v>7861</v>
      </c>
      <c r="D1205" s="159">
        <f t="shared" si="36"/>
        <v>38</v>
      </c>
      <c r="E1205">
        <v>0</v>
      </c>
      <c r="F1205">
        <v>38</v>
      </c>
      <c r="G1205" s="162" t="s">
        <v>6394</v>
      </c>
      <c r="H1205" s="162" t="s">
        <v>6394</v>
      </c>
      <c r="I1205" s="53" t="str">
        <f t="shared" si="37"/>
        <v>0. 38</v>
      </c>
      <c r="J1205" s="157" t="s">
        <v>142</v>
      </c>
      <c r="K1205" s="157" t="s">
        <v>141</v>
      </c>
      <c r="L1205" s="83" t="s">
        <v>6172</v>
      </c>
      <c r="M1205" s="165" t="s">
        <v>6538</v>
      </c>
      <c r="O1205" s="157" t="s">
        <v>138</v>
      </c>
      <c r="P1205" s="157" t="s">
        <v>143</v>
      </c>
      <c r="Q1205" s="157" t="s">
        <v>6171</v>
      </c>
      <c r="R1205" s="157" t="s">
        <v>144</v>
      </c>
      <c r="W1205" s="118">
        <v>0</v>
      </c>
      <c r="X1205" s="162" t="s">
        <v>6394</v>
      </c>
    </row>
    <row r="1206" spans="1:24">
      <c r="A1206" s="83">
        <v>904</v>
      </c>
      <c r="B1206" s="83">
        <v>69</v>
      </c>
      <c r="C1206" t="s">
        <v>7857</v>
      </c>
      <c r="D1206" s="159">
        <f t="shared" si="36"/>
        <v>58</v>
      </c>
      <c r="E1206">
        <v>1</v>
      </c>
      <c r="F1206">
        <v>18</v>
      </c>
      <c r="G1206" s="162" t="s">
        <v>6299</v>
      </c>
      <c r="H1206" s="162" t="s">
        <v>6299</v>
      </c>
      <c r="I1206" s="53" t="str">
        <f t="shared" si="37"/>
        <v>1. 18</v>
      </c>
      <c r="J1206" s="157" t="s">
        <v>142</v>
      </c>
      <c r="K1206" s="157" t="s">
        <v>141</v>
      </c>
      <c r="L1206" s="83" t="s">
        <v>6172</v>
      </c>
      <c r="M1206" s="165" t="s">
        <v>6538</v>
      </c>
      <c r="O1206" s="157" t="s">
        <v>138</v>
      </c>
      <c r="P1206" s="157" t="s">
        <v>143</v>
      </c>
      <c r="Q1206" s="157" t="s">
        <v>6171</v>
      </c>
      <c r="R1206" s="157" t="s">
        <v>144</v>
      </c>
      <c r="W1206" s="118">
        <v>0</v>
      </c>
      <c r="X1206" s="162" t="s">
        <v>6299</v>
      </c>
    </row>
    <row r="1207" spans="1:24">
      <c r="A1207" s="83">
        <v>906</v>
      </c>
      <c r="B1207" s="83">
        <v>57</v>
      </c>
      <c r="C1207" t="s">
        <v>6648</v>
      </c>
      <c r="D1207" s="159">
        <f t="shared" si="36"/>
        <v>318</v>
      </c>
      <c r="E1207">
        <v>7</v>
      </c>
      <c r="F1207">
        <v>38</v>
      </c>
      <c r="G1207" s="162" t="s">
        <v>6358</v>
      </c>
      <c r="H1207" s="162" t="s">
        <v>6358</v>
      </c>
      <c r="I1207" s="53" t="str">
        <f t="shared" si="37"/>
        <v>7. 38</v>
      </c>
      <c r="J1207" s="157" t="s">
        <v>142</v>
      </c>
      <c r="K1207" s="157" t="s">
        <v>141</v>
      </c>
      <c r="L1207" s="83" t="s">
        <v>6172</v>
      </c>
      <c r="M1207" s="165" t="s">
        <v>6538</v>
      </c>
      <c r="O1207" s="157" t="s">
        <v>138</v>
      </c>
      <c r="P1207" s="157" t="s">
        <v>143</v>
      </c>
      <c r="Q1207" s="157" t="s">
        <v>6171</v>
      </c>
      <c r="R1207" s="157" t="s">
        <v>144</v>
      </c>
      <c r="W1207" s="118">
        <v>3037500</v>
      </c>
      <c r="X1207" s="162" t="s">
        <v>6358</v>
      </c>
    </row>
    <row r="1208" spans="1:24">
      <c r="A1208" s="83">
        <v>906</v>
      </c>
      <c r="B1208" s="83">
        <v>53</v>
      </c>
      <c r="C1208" t="s">
        <v>6648</v>
      </c>
      <c r="D1208" s="159">
        <f t="shared" si="36"/>
        <v>17</v>
      </c>
      <c r="E1208">
        <v>0</v>
      </c>
      <c r="F1208">
        <v>17</v>
      </c>
      <c r="G1208" s="162" t="s">
        <v>6191</v>
      </c>
      <c r="H1208" s="162" t="s">
        <v>6191</v>
      </c>
      <c r="I1208" s="53" t="str">
        <f t="shared" si="37"/>
        <v>0. 17</v>
      </c>
      <c r="J1208" s="157" t="s">
        <v>142</v>
      </c>
      <c r="K1208" s="157" t="s">
        <v>141</v>
      </c>
      <c r="L1208" s="83" t="s">
        <v>6172</v>
      </c>
      <c r="M1208" s="165" t="s">
        <v>6538</v>
      </c>
      <c r="O1208" s="157" t="s">
        <v>138</v>
      </c>
      <c r="P1208" s="157" t="s">
        <v>143</v>
      </c>
      <c r="Q1208" s="157" t="s">
        <v>6171</v>
      </c>
      <c r="R1208" s="157" t="s">
        <v>144</v>
      </c>
      <c r="W1208" s="118">
        <v>0</v>
      </c>
      <c r="X1208" s="162" t="s">
        <v>6191</v>
      </c>
    </row>
    <row r="1209" spans="1:24">
      <c r="A1209" s="83">
        <v>906</v>
      </c>
      <c r="B1209" s="83">
        <v>53</v>
      </c>
      <c r="C1209" t="s">
        <v>7857</v>
      </c>
      <c r="D1209" s="159">
        <f t="shared" si="36"/>
        <v>25</v>
      </c>
      <c r="E1209">
        <v>0</v>
      </c>
      <c r="F1209">
        <v>25</v>
      </c>
      <c r="G1209" s="162" t="s">
        <v>6177</v>
      </c>
      <c r="H1209" s="162" t="s">
        <v>6177</v>
      </c>
      <c r="I1209" s="53" t="str">
        <f t="shared" si="37"/>
        <v>0. 25</v>
      </c>
      <c r="J1209" s="157" t="s">
        <v>142</v>
      </c>
      <c r="K1209" s="157" t="s">
        <v>141</v>
      </c>
      <c r="L1209" s="83" t="s">
        <v>6172</v>
      </c>
      <c r="M1209" s="165" t="s">
        <v>6538</v>
      </c>
      <c r="O1209" s="157" t="s">
        <v>138</v>
      </c>
      <c r="P1209" s="157" t="s">
        <v>143</v>
      </c>
      <c r="Q1209" s="157" t="s">
        <v>6171</v>
      </c>
      <c r="R1209" s="157" t="s">
        <v>144</v>
      </c>
      <c r="W1209" s="118">
        <v>0</v>
      </c>
      <c r="X1209" s="162" t="s">
        <v>6177</v>
      </c>
    </row>
    <row r="1210" spans="1:24">
      <c r="A1210" s="83">
        <v>906</v>
      </c>
      <c r="B1210" s="83">
        <v>75</v>
      </c>
      <c r="C1210" t="s">
        <v>7883</v>
      </c>
      <c r="D1210" s="159">
        <f t="shared" si="36"/>
        <v>30</v>
      </c>
      <c r="E1210">
        <v>0</v>
      </c>
      <c r="F1210">
        <v>30</v>
      </c>
      <c r="G1210" s="162" t="s">
        <v>6324</v>
      </c>
      <c r="H1210" s="162" t="s">
        <v>6324</v>
      </c>
      <c r="I1210" s="53" t="str">
        <f t="shared" si="37"/>
        <v>0. 30</v>
      </c>
      <c r="J1210" s="157" t="s">
        <v>142</v>
      </c>
      <c r="K1210" s="157" t="s">
        <v>141</v>
      </c>
      <c r="L1210" s="83" t="s">
        <v>6172</v>
      </c>
      <c r="M1210" s="165" t="s">
        <v>6538</v>
      </c>
      <c r="O1210" s="157" t="s">
        <v>138</v>
      </c>
      <c r="P1210" s="157" t="s">
        <v>143</v>
      </c>
      <c r="Q1210" s="157" t="s">
        <v>6171</v>
      </c>
      <c r="R1210" s="157" t="s">
        <v>144</v>
      </c>
      <c r="W1210" s="118">
        <v>0</v>
      </c>
      <c r="X1210" s="162" t="s">
        <v>6324</v>
      </c>
    </row>
    <row r="1211" spans="1:24">
      <c r="A1211" s="83">
        <v>906</v>
      </c>
      <c r="B1211" s="83">
        <v>75</v>
      </c>
      <c r="C1211" t="s">
        <v>7931</v>
      </c>
      <c r="D1211" s="159">
        <f t="shared" si="36"/>
        <v>30</v>
      </c>
      <c r="E1211">
        <v>0</v>
      </c>
      <c r="F1211">
        <v>30</v>
      </c>
      <c r="G1211" s="162" t="s">
        <v>6324</v>
      </c>
      <c r="H1211" s="162" t="s">
        <v>6324</v>
      </c>
      <c r="I1211" s="53" t="str">
        <f t="shared" si="37"/>
        <v>0. 30</v>
      </c>
      <c r="J1211" s="157" t="s">
        <v>142</v>
      </c>
      <c r="K1211" s="157" t="s">
        <v>141</v>
      </c>
      <c r="L1211" s="83" t="s">
        <v>6172</v>
      </c>
      <c r="M1211" s="165" t="s">
        <v>6538</v>
      </c>
      <c r="O1211" s="157" t="s">
        <v>138</v>
      </c>
      <c r="P1211" s="157" t="s">
        <v>143</v>
      </c>
      <c r="Q1211" s="157" t="s">
        <v>6171</v>
      </c>
      <c r="R1211" s="157" t="s">
        <v>144</v>
      </c>
      <c r="W1211" s="118">
        <v>0</v>
      </c>
      <c r="X1211" s="162" t="s">
        <v>6324</v>
      </c>
    </row>
    <row r="1212" spans="1:24">
      <c r="A1212" s="83">
        <v>906</v>
      </c>
      <c r="B1212" s="83">
        <v>74</v>
      </c>
      <c r="C1212" t="s">
        <v>7836</v>
      </c>
      <c r="D1212" s="159">
        <f t="shared" si="36"/>
        <v>30</v>
      </c>
      <c r="E1212">
        <v>0</v>
      </c>
      <c r="F1212">
        <v>30</v>
      </c>
      <c r="G1212" s="162" t="s">
        <v>6324</v>
      </c>
      <c r="H1212" s="162" t="s">
        <v>6324</v>
      </c>
      <c r="I1212" s="53" t="str">
        <f t="shared" si="37"/>
        <v>0. 30</v>
      </c>
      <c r="J1212" s="157" t="s">
        <v>142</v>
      </c>
      <c r="K1212" s="157" t="s">
        <v>141</v>
      </c>
      <c r="L1212" s="83" t="s">
        <v>6172</v>
      </c>
      <c r="M1212" s="165" t="s">
        <v>6538</v>
      </c>
      <c r="O1212" s="157" t="s">
        <v>138</v>
      </c>
      <c r="P1212" s="157" t="s">
        <v>143</v>
      </c>
      <c r="Q1212" s="157" t="s">
        <v>6171</v>
      </c>
      <c r="R1212" s="157" t="s">
        <v>144</v>
      </c>
      <c r="W1212" s="118">
        <v>0</v>
      </c>
      <c r="X1212" s="162" t="s">
        <v>6324</v>
      </c>
    </row>
    <row r="1213" spans="1:24">
      <c r="A1213" s="83">
        <v>908</v>
      </c>
      <c r="B1213" s="83">
        <v>344</v>
      </c>
      <c r="C1213" t="s">
        <v>7836</v>
      </c>
      <c r="D1213" s="159">
        <f t="shared" si="36"/>
        <v>12</v>
      </c>
      <c r="E1213">
        <v>0</v>
      </c>
      <c r="F1213">
        <v>12</v>
      </c>
      <c r="G1213" s="162" t="s">
        <v>6190</v>
      </c>
      <c r="H1213" s="162" t="s">
        <v>6190</v>
      </c>
      <c r="I1213" s="53" t="str">
        <f t="shared" si="37"/>
        <v>0. 12</v>
      </c>
      <c r="J1213" s="157" t="s">
        <v>142</v>
      </c>
      <c r="K1213" s="157" t="s">
        <v>141</v>
      </c>
      <c r="L1213" s="83" t="s">
        <v>6172</v>
      </c>
      <c r="M1213" s="165" t="s">
        <v>162</v>
      </c>
      <c r="O1213" s="157" t="s">
        <v>138</v>
      </c>
      <c r="P1213" s="157" t="s">
        <v>143</v>
      </c>
      <c r="Q1213" s="157" t="s">
        <v>6171</v>
      </c>
      <c r="R1213" s="157" t="s">
        <v>144</v>
      </c>
      <c r="W1213" s="118">
        <v>162000</v>
      </c>
      <c r="X1213" s="162" t="s">
        <v>6190</v>
      </c>
    </row>
    <row r="1214" spans="1:24">
      <c r="A1214" s="83">
        <v>908</v>
      </c>
      <c r="B1214" s="83">
        <v>343</v>
      </c>
      <c r="C1214" t="s">
        <v>7836</v>
      </c>
      <c r="D1214" s="159">
        <f t="shared" si="36"/>
        <v>19</v>
      </c>
      <c r="E1214">
        <v>0</v>
      </c>
      <c r="F1214">
        <v>19</v>
      </c>
      <c r="G1214" s="162" t="s">
        <v>6239</v>
      </c>
      <c r="H1214" s="162" t="s">
        <v>6239</v>
      </c>
      <c r="I1214" s="53" t="str">
        <f t="shared" si="37"/>
        <v>0. 19</v>
      </c>
      <c r="J1214" s="157" t="s">
        <v>142</v>
      </c>
      <c r="K1214" s="157" t="s">
        <v>141</v>
      </c>
      <c r="L1214" s="83" t="s">
        <v>6172</v>
      </c>
      <c r="M1214" s="165" t="s">
        <v>162</v>
      </c>
      <c r="O1214" s="157" t="s">
        <v>138</v>
      </c>
      <c r="P1214" s="157" t="s">
        <v>143</v>
      </c>
      <c r="Q1214" s="157" t="s">
        <v>6171</v>
      </c>
      <c r="R1214" s="157" t="s">
        <v>144</v>
      </c>
      <c r="W1214" s="118">
        <v>256500</v>
      </c>
      <c r="X1214" s="162" t="s">
        <v>6239</v>
      </c>
    </row>
    <row r="1215" spans="1:24">
      <c r="A1215" s="83">
        <v>911</v>
      </c>
      <c r="B1215" s="83">
        <v>44</v>
      </c>
      <c r="C1215" t="s">
        <v>6586</v>
      </c>
      <c r="D1215" s="159">
        <f t="shared" si="36"/>
        <v>50</v>
      </c>
      <c r="E1215">
        <v>1</v>
      </c>
      <c r="F1215">
        <v>10</v>
      </c>
      <c r="G1215" s="162" t="s">
        <v>6195</v>
      </c>
      <c r="H1215" s="162" t="s">
        <v>6195</v>
      </c>
      <c r="I1215" s="53" t="str">
        <f t="shared" si="37"/>
        <v>1. 10</v>
      </c>
      <c r="J1215" s="157" t="s">
        <v>142</v>
      </c>
      <c r="K1215" s="157" t="s">
        <v>141</v>
      </c>
      <c r="L1215" s="83" t="s">
        <v>6172</v>
      </c>
      <c r="M1215" s="165" t="s">
        <v>6539</v>
      </c>
      <c r="O1215" s="157" t="s">
        <v>138</v>
      </c>
      <c r="P1215" s="157" t="s">
        <v>143</v>
      </c>
      <c r="Q1215" s="157" t="s">
        <v>6171</v>
      </c>
      <c r="R1215" s="157" t="s">
        <v>144</v>
      </c>
      <c r="W1215" s="118">
        <v>216000</v>
      </c>
      <c r="X1215" s="162" t="s">
        <v>6195</v>
      </c>
    </row>
    <row r="1216" spans="1:24">
      <c r="A1216" s="83">
        <v>911</v>
      </c>
      <c r="B1216" s="83">
        <v>44</v>
      </c>
      <c r="C1216" t="s">
        <v>6586</v>
      </c>
      <c r="D1216" s="159">
        <f t="shared" si="36"/>
        <v>40</v>
      </c>
      <c r="E1216">
        <v>1</v>
      </c>
      <c r="F1216">
        <v>0</v>
      </c>
      <c r="G1216" s="162" t="s">
        <v>6242</v>
      </c>
      <c r="H1216" s="162" t="s">
        <v>6242</v>
      </c>
      <c r="I1216" s="53" t="str">
        <f t="shared" si="37"/>
        <v>1. 0</v>
      </c>
      <c r="J1216" s="157" t="s">
        <v>142</v>
      </c>
      <c r="K1216" s="157" t="s">
        <v>141</v>
      </c>
      <c r="L1216" s="83" t="s">
        <v>6172</v>
      </c>
      <c r="M1216" s="165" t="s">
        <v>6539</v>
      </c>
      <c r="O1216" s="157" t="s">
        <v>138</v>
      </c>
      <c r="P1216" s="157" t="s">
        <v>143</v>
      </c>
      <c r="Q1216" s="157" t="s">
        <v>6171</v>
      </c>
      <c r="R1216" s="157" t="s">
        <v>144</v>
      </c>
      <c r="W1216" s="118">
        <v>1485000</v>
      </c>
      <c r="X1216" s="162" t="s">
        <v>6242</v>
      </c>
    </row>
    <row r="1217" spans="1:24">
      <c r="A1217" s="83">
        <v>934</v>
      </c>
      <c r="B1217" s="83">
        <v>463</v>
      </c>
      <c r="C1217" t="s">
        <v>6586</v>
      </c>
      <c r="D1217" s="159">
        <f t="shared" si="36"/>
        <v>5</v>
      </c>
      <c r="E1217">
        <v>0</v>
      </c>
      <c r="F1217">
        <v>5</v>
      </c>
      <c r="G1217" s="162" t="s">
        <v>6281</v>
      </c>
      <c r="H1217" s="162" t="s">
        <v>6281</v>
      </c>
      <c r="I1217" s="53" t="str">
        <f t="shared" si="37"/>
        <v>0. 5</v>
      </c>
      <c r="J1217" s="157" t="s">
        <v>142</v>
      </c>
      <c r="K1217" s="157" t="s">
        <v>141</v>
      </c>
      <c r="L1217" s="83" t="s">
        <v>6172</v>
      </c>
      <c r="M1217" s="165" t="s">
        <v>162</v>
      </c>
      <c r="O1217" s="157" t="s">
        <v>138</v>
      </c>
      <c r="P1217" s="157" t="s">
        <v>143</v>
      </c>
      <c r="Q1217" s="157" t="s">
        <v>6171</v>
      </c>
      <c r="R1217" s="157" t="s">
        <v>144</v>
      </c>
      <c r="W1217" s="118">
        <v>27000</v>
      </c>
      <c r="X1217" s="162" t="s">
        <v>6281</v>
      </c>
    </row>
    <row r="1218" spans="1:24">
      <c r="A1218" s="83">
        <v>934</v>
      </c>
      <c r="B1218" s="83">
        <v>463</v>
      </c>
      <c r="C1218" t="s">
        <v>6586</v>
      </c>
      <c r="D1218" s="159">
        <f t="shared" si="36"/>
        <v>2</v>
      </c>
      <c r="E1218">
        <v>0</v>
      </c>
      <c r="F1218">
        <v>2</v>
      </c>
      <c r="G1218" s="162" t="s">
        <v>6284</v>
      </c>
      <c r="H1218" s="162" t="s">
        <v>6284</v>
      </c>
      <c r="I1218" s="53" t="str">
        <f t="shared" si="37"/>
        <v>0. 2</v>
      </c>
      <c r="J1218" s="157" t="s">
        <v>142</v>
      </c>
      <c r="K1218" s="157" t="s">
        <v>141</v>
      </c>
      <c r="L1218" s="83" t="s">
        <v>6172</v>
      </c>
      <c r="M1218" s="165" t="s">
        <v>162</v>
      </c>
      <c r="O1218" s="157" t="s">
        <v>138</v>
      </c>
      <c r="P1218" s="157" t="s">
        <v>143</v>
      </c>
      <c r="Q1218" s="157" t="s">
        <v>6171</v>
      </c>
      <c r="R1218" s="157" t="s">
        <v>144</v>
      </c>
      <c r="W1218" s="118">
        <v>13500</v>
      </c>
      <c r="X1218" s="162" t="s">
        <v>6284</v>
      </c>
    </row>
    <row r="1219" spans="1:24">
      <c r="A1219" s="83">
        <v>934</v>
      </c>
      <c r="B1219" s="83">
        <v>37</v>
      </c>
      <c r="C1219" t="s">
        <v>7953</v>
      </c>
      <c r="D1219" s="159">
        <f t="shared" ref="D1219:D1282" si="38">E1219*40+F1219</f>
        <v>20</v>
      </c>
      <c r="E1219">
        <v>0</v>
      </c>
      <c r="F1219">
        <v>20</v>
      </c>
      <c r="G1219" s="162" t="s">
        <v>6246</v>
      </c>
      <c r="H1219" s="162" t="s">
        <v>6246</v>
      </c>
      <c r="I1219" s="53" t="str">
        <f t="shared" ref="I1219:I1282" si="39">H1219</f>
        <v>0. 20</v>
      </c>
      <c r="J1219" s="157" t="s">
        <v>142</v>
      </c>
      <c r="K1219" s="157" t="s">
        <v>141</v>
      </c>
      <c r="L1219" s="83" t="s">
        <v>6172</v>
      </c>
      <c r="M1219" s="165" t="s">
        <v>6538</v>
      </c>
      <c r="O1219" s="157" t="s">
        <v>138</v>
      </c>
      <c r="P1219" s="157" t="s">
        <v>143</v>
      </c>
      <c r="Q1219" s="157" t="s">
        <v>6171</v>
      </c>
      <c r="R1219" s="157" t="s">
        <v>144</v>
      </c>
      <c r="W1219" s="118">
        <v>0</v>
      </c>
      <c r="X1219" s="162" t="s">
        <v>6246</v>
      </c>
    </row>
    <row r="1220" spans="1:24">
      <c r="A1220" s="83">
        <v>934</v>
      </c>
      <c r="B1220" s="83">
        <v>37</v>
      </c>
      <c r="C1220" t="s">
        <v>7843</v>
      </c>
      <c r="D1220" s="159">
        <f t="shared" si="38"/>
        <v>63</v>
      </c>
      <c r="E1220">
        <v>1</v>
      </c>
      <c r="F1220">
        <v>23</v>
      </c>
      <c r="G1220" s="162" t="s">
        <v>6278</v>
      </c>
      <c r="H1220" s="162" t="s">
        <v>6278</v>
      </c>
      <c r="I1220" s="53" t="str">
        <f t="shared" si="39"/>
        <v>1. 23</v>
      </c>
      <c r="J1220" s="157" t="s">
        <v>142</v>
      </c>
      <c r="K1220" s="157" t="s">
        <v>141</v>
      </c>
      <c r="L1220" s="83" t="s">
        <v>6172</v>
      </c>
      <c r="M1220" s="165" t="s">
        <v>6538</v>
      </c>
      <c r="O1220" s="157" t="s">
        <v>138</v>
      </c>
      <c r="P1220" s="157" t="s">
        <v>143</v>
      </c>
      <c r="Q1220" s="157" t="s">
        <v>6171</v>
      </c>
      <c r="R1220" s="157" t="s">
        <v>144</v>
      </c>
      <c r="W1220" s="118">
        <v>0</v>
      </c>
      <c r="X1220" s="162" t="s">
        <v>6278</v>
      </c>
    </row>
    <row r="1221" spans="1:24">
      <c r="A1221" s="83">
        <v>934</v>
      </c>
      <c r="B1221" s="83">
        <v>464</v>
      </c>
      <c r="C1221" t="s">
        <v>8022</v>
      </c>
      <c r="D1221" s="159">
        <f t="shared" si="38"/>
        <v>41</v>
      </c>
      <c r="E1221">
        <v>1</v>
      </c>
      <c r="F1221">
        <v>1</v>
      </c>
      <c r="G1221" s="162" t="s">
        <v>6436</v>
      </c>
      <c r="H1221" s="162" t="s">
        <v>6436</v>
      </c>
      <c r="I1221" s="53" t="str">
        <f t="shared" si="39"/>
        <v>1. 1</v>
      </c>
      <c r="J1221" s="157" t="s">
        <v>142</v>
      </c>
      <c r="K1221" s="157" t="s">
        <v>141</v>
      </c>
      <c r="L1221" s="83" t="s">
        <v>6172</v>
      </c>
      <c r="M1221" s="165" t="s">
        <v>162</v>
      </c>
      <c r="O1221" s="157" t="s">
        <v>138</v>
      </c>
      <c r="P1221" s="157" t="s">
        <v>143</v>
      </c>
      <c r="Q1221" s="157" t="s">
        <v>6171</v>
      </c>
      <c r="R1221" s="157" t="s">
        <v>144</v>
      </c>
      <c r="W1221" s="118">
        <v>270000</v>
      </c>
      <c r="X1221" s="162" t="s">
        <v>6436</v>
      </c>
    </row>
    <row r="1222" spans="1:24">
      <c r="A1222" s="83">
        <v>934</v>
      </c>
      <c r="B1222" s="83">
        <v>464</v>
      </c>
      <c r="C1222" t="s">
        <v>8022</v>
      </c>
      <c r="D1222" s="159">
        <f t="shared" si="38"/>
        <v>6</v>
      </c>
      <c r="E1222">
        <v>0</v>
      </c>
      <c r="F1222">
        <v>6</v>
      </c>
      <c r="G1222" s="162" t="s">
        <v>6238</v>
      </c>
      <c r="H1222" s="162" t="s">
        <v>6238</v>
      </c>
      <c r="I1222" s="53" t="str">
        <f t="shared" si="39"/>
        <v>0. 6</v>
      </c>
      <c r="J1222" s="157" t="s">
        <v>142</v>
      </c>
      <c r="K1222" s="157" t="s">
        <v>141</v>
      </c>
      <c r="L1222" s="83" t="s">
        <v>6172</v>
      </c>
      <c r="M1222" s="165" t="s">
        <v>162</v>
      </c>
      <c r="O1222" s="157" t="s">
        <v>138</v>
      </c>
      <c r="P1222" s="157" t="s">
        <v>143</v>
      </c>
      <c r="Q1222" s="157" t="s">
        <v>6171</v>
      </c>
      <c r="R1222" s="157" t="s">
        <v>144</v>
      </c>
      <c r="W1222" s="118">
        <v>40500</v>
      </c>
      <c r="X1222" s="162" t="s">
        <v>6238</v>
      </c>
    </row>
    <row r="1223" spans="1:24">
      <c r="A1223" s="83">
        <v>936</v>
      </c>
      <c r="B1223" s="83">
        <v>463</v>
      </c>
      <c r="C1223" t="s">
        <v>6586</v>
      </c>
      <c r="D1223" s="159">
        <f t="shared" si="38"/>
        <v>46</v>
      </c>
      <c r="E1223">
        <v>1</v>
      </c>
      <c r="F1223">
        <v>6</v>
      </c>
      <c r="G1223" s="162" t="s">
        <v>6411</v>
      </c>
      <c r="H1223" s="162" t="s">
        <v>6411</v>
      </c>
      <c r="I1223" s="53" t="str">
        <f t="shared" si="39"/>
        <v>1. 6</v>
      </c>
      <c r="J1223" s="157" t="s">
        <v>142</v>
      </c>
      <c r="K1223" s="157" t="s">
        <v>141</v>
      </c>
      <c r="L1223" s="83" t="s">
        <v>6172</v>
      </c>
      <c r="M1223" s="165" t="s">
        <v>162</v>
      </c>
      <c r="O1223" s="157" t="s">
        <v>138</v>
      </c>
      <c r="P1223" s="157" t="s">
        <v>143</v>
      </c>
      <c r="Q1223" s="157" t="s">
        <v>6171</v>
      </c>
      <c r="R1223" s="157" t="s">
        <v>144</v>
      </c>
      <c r="W1223" s="118">
        <v>621000</v>
      </c>
      <c r="X1223" s="162" t="s">
        <v>6411</v>
      </c>
    </row>
    <row r="1224" spans="1:24">
      <c r="A1224" s="83">
        <v>936</v>
      </c>
      <c r="B1224" s="83">
        <v>463</v>
      </c>
      <c r="C1224" t="s">
        <v>6586</v>
      </c>
      <c r="D1224" s="159">
        <f t="shared" si="38"/>
        <v>11</v>
      </c>
      <c r="E1224">
        <v>0</v>
      </c>
      <c r="F1224">
        <v>11</v>
      </c>
      <c r="G1224" s="162" t="s">
        <v>6247</v>
      </c>
      <c r="H1224" s="162" t="s">
        <v>6247</v>
      </c>
      <c r="I1224" s="53" t="str">
        <f t="shared" si="39"/>
        <v>0. 11</v>
      </c>
      <c r="J1224" s="157" t="s">
        <v>142</v>
      </c>
      <c r="K1224" s="157" t="s">
        <v>141</v>
      </c>
      <c r="L1224" s="83" t="s">
        <v>6172</v>
      </c>
      <c r="M1224" s="165" t="s">
        <v>162</v>
      </c>
      <c r="O1224" s="157" t="s">
        <v>138</v>
      </c>
      <c r="P1224" s="157" t="s">
        <v>143</v>
      </c>
      <c r="Q1224" s="157" t="s">
        <v>6171</v>
      </c>
      <c r="R1224" s="157" t="s">
        <v>144</v>
      </c>
      <c r="W1224" s="118">
        <v>27000</v>
      </c>
      <c r="X1224" s="162" t="s">
        <v>6247</v>
      </c>
    </row>
    <row r="1225" spans="1:24">
      <c r="A1225" s="83">
        <v>936</v>
      </c>
      <c r="B1225" s="83">
        <v>37</v>
      </c>
      <c r="C1225" t="s">
        <v>7851</v>
      </c>
      <c r="D1225" s="159">
        <f t="shared" si="38"/>
        <v>63</v>
      </c>
      <c r="E1225">
        <v>1</v>
      </c>
      <c r="F1225">
        <v>23</v>
      </c>
      <c r="G1225" s="162" t="s">
        <v>6278</v>
      </c>
      <c r="H1225" s="162" t="s">
        <v>6278</v>
      </c>
      <c r="I1225" s="53" t="str">
        <f t="shared" si="39"/>
        <v>1. 23</v>
      </c>
      <c r="J1225" s="157" t="s">
        <v>142</v>
      </c>
      <c r="K1225" s="157" t="s">
        <v>141</v>
      </c>
      <c r="L1225" s="83" t="s">
        <v>6172</v>
      </c>
      <c r="M1225" s="165" t="s">
        <v>6538</v>
      </c>
      <c r="O1225" s="157" t="s">
        <v>138</v>
      </c>
      <c r="P1225" s="157" t="s">
        <v>143</v>
      </c>
      <c r="Q1225" s="157" t="s">
        <v>6171</v>
      </c>
      <c r="R1225" s="157" t="s">
        <v>144</v>
      </c>
      <c r="W1225" s="118">
        <v>0</v>
      </c>
      <c r="X1225" s="162" t="s">
        <v>6278</v>
      </c>
    </row>
    <row r="1226" spans="1:24">
      <c r="A1226" s="83">
        <v>936</v>
      </c>
      <c r="B1226" s="83">
        <v>37</v>
      </c>
      <c r="C1226" t="s">
        <v>7866</v>
      </c>
      <c r="D1226" s="159">
        <f t="shared" si="38"/>
        <v>20</v>
      </c>
      <c r="E1226">
        <v>0</v>
      </c>
      <c r="F1226">
        <v>20</v>
      </c>
      <c r="G1226" s="162" t="s">
        <v>6246</v>
      </c>
      <c r="H1226" s="162" t="s">
        <v>6246</v>
      </c>
      <c r="I1226" s="53" t="str">
        <f t="shared" si="39"/>
        <v>0. 20</v>
      </c>
      <c r="J1226" s="157" t="s">
        <v>142</v>
      </c>
      <c r="K1226" s="157" t="s">
        <v>141</v>
      </c>
      <c r="L1226" s="83" t="s">
        <v>6172</v>
      </c>
      <c r="M1226" s="165" t="s">
        <v>6538</v>
      </c>
      <c r="O1226" s="157" t="s">
        <v>138</v>
      </c>
      <c r="P1226" s="157" t="s">
        <v>143</v>
      </c>
      <c r="Q1226" s="157" t="s">
        <v>6171</v>
      </c>
      <c r="R1226" s="157" t="s">
        <v>144</v>
      </c>
      <c r="W1226" s="118">
        <v>0</v>
      </c>
      <c r="X1226" s="162" t="s">
        <v>6246</v>
      </c>
    </row>
    <row r="1227" spans="1:24">
      <c r="A1227" s="83">
        <v>937</v>
      </c>
      <c r="B1227" s="83">
        <v>26</v>
      </c>
      <c r="C1227" t="s">
        <v>7857</v>
      </c>
      <c r="D1227" s="159">
        <f t="shared" si="38"/>
        <v>105</v>
      </c>
      <c r="E1227">
        <v>2</v>
      </c>
      <c r="F1227">
        <v>25</v>
      </c>
      <c r="G1227" s="162" t="s">
        <v>6183</v>
      </c>
      <c r="H1227" s="162" t="s">
        <v>6183</v>
      </c>
      <c r="I1227" s="53" t="str">
        <f t="shared" si="39"/>
        <v>2. 25</v>
      </c>
      <c r="J1227" s="157" t="s">
        <v>142</v>
      </c>
      <c r="K1227" s="157" t="s">
        <v>141</v>
      </c>
      <c r="L1227" s="83" t="s">
        <v>6172</v>
      </c>
      <c r="M1227" s="165" t="s">
        <v>6538</v>
      </c>
      <c r="O1227" s="157" t="s">
        <v>138</v>
      </c>
      <c r="P1227" s="157" t="s">
        <v>143</v>
      </c>
      <c r="Q1227" s="157" t="s">
        <v>6171</v>
      </c>
      <c r="R1227" s="157" t="s">
        <v>144</v>
      </c>
      <c r="W1227" s="118">
        <v>1417500</v>
      </c>
      <c r="X1227" s="162" t="s">
        <v>6183</v>
      </c>
    </row>
    <row r="1228" spans="1:24">
      <c r="A1228" s="83">
        <v>938</v>
      </c>
      <c r="B1228" s="83">
        <v>612</v>
      </c>
      <c r="C1228" t="s">
        <v>7955</v>
      </c>
      <c r="D1228" s="159">
        <f t="shared" si="38"/>
        <v>26</v>
      </c>
      <c r="E1228">
        <v>0</v>
      </c>
      <c r="F1228">
        <v>26</v>
      </c>
      <c r="G1228" s="162" t="s">
        <v>6374</v>
      </c>
      <c r="H1228" s="162" t="s">
        <v>6374</v>
      </c>
      <c r="I1228" s="53" t="str">
        <f t="shared" si="39"/>
        <v>0. 26</v>
      </c>
      <c r="J1228" s="157" t="s">
        <v>142</v>
      </c>
      <c r="K1228" s="157" t="s">
        <v>141</v>
      </c>
      <c r="L1228" s="83" t="s">
        <v>6172</v>
      </c>
      <c r="M1228" s="165" t="s">
        <v>162</v>
      </c>
      <c r="O1228" s="157" t="s">
        <v>138</v>
      </c>
      <c r="P1228" s="157" t="s">
        <v>143</v>
      </c>
      <c r="Q1228" s="157" t="s">
        <v>6171</v>
      </c>
      <c r="R1228" s="157" t="s">
        <v>144</v>
      </c>
      <c r="W1228" s="118">
        <v>351000</v>
      </c>
      <c r="X1228" s="162" t="s">
        <v>6374</v>
      </c>
    </row>
    <row r="1229" spans="1:24">
      <c r="A1229" s="83">
        <v>938</v>
      </c>
      <c r="B1229" s="83">
        <v>460</v>
      </c>
      <c r="C1229" t="s">
        <v>6586</v>
      </c>
      <c r="D1229" s="159">
        <f t="shared" si="38"/>
        <v>74</v>
      </c>
      <c r="E1229">
        <v>1</v>
      </c>
      <c r="F1229">
        <v>34</v>
      </c>
      <c r="G1229" s="162" t="s">
        <v>6226</v>
      </c>
      <c r="H1229" s="162" t="s">
        <v>6226</v>
      </c>
      <c r="I1229" s="53" t="str">
        <f t="shared" si="39"/>
        <v>1. 34</v>
      </c>
      <c r="J1229" s="157" t="s">
        <v>142</v>
      </c>
      <c r="K1229" s="157" t="s">
        <v>141</v>
      </c>
      <c r="L1229" s="83" t="s">
        <v>6172</v>
      </c>
      <c r="M1229" s="165" t="s">
        <v>162</v>
      </c>
      <c r="O1229" s="157" t="s">
        <v>138</v>
      </c>
      <c r="P1229" s="157" t="s">
        <v>143</v>
      </c>
      <c r="Q1229" s="157" t="s">
        <v>6171</v>
      </c>
      <c r="R1229" s="157" t="s">
        <v>144</v>
      </c>
      <c r="W1229" s="118">
        <v>999000</v>
      </c>
      <c r="X1229" s="162" t="s">
        <v>6226</v>
      </c>
    </row>
    <row r="1230" spans="1:24">
      <c r="A1230" s="83">
        <v>938</v>
      </c>
      <c r="B1230" s="83">
        <v>234</v>
      </c>
      <c r="C1230" t="s">
        <v>6648</v>
      </c>
      <c r="D1230" s="159">
        <f t="shared" si="38"/>
        <v>69</v>
      </c>
      <c r="E1230">
        <v>1</v>
      </c>
      <c r="F1230">
        <v>29</v>
      </c>
      <c r="G1230" s="162" t="s">
        <v>6381</v>
      </c>
      <c r="H1230" s="162" t="s">
        <v>6381</v>
      </c>
      <c r="I1230" s="53" t="str">
        <f t="shared" si="39"/>
        <v>1. 29</v>
      </c>
      <c r="J1230" s="157" t="s">
        <v>142</v>
      </c>
      <c r="K1230" s="157" t="s">
        <v>141</v>
      </c>
      <c r="L1230" s="83" t="s">
        <v>6172</v>
      </c>
      <c r="M1230" s="165" t="s">
        <v>6545</v>
      </c>
      <c r="O1230" s="157" t="s">
        <v>138</v>
      </c>
      <c r="P1230" s="157" t="s">
        <v>143</v>
      </c>
      <c r="Q1230" s="157" t="s">
        <v>6171</v>
      </c>
      <c r="R1230" s="157" t="s">
        <v>144</v>
      </c>
      <c r="W1230" s="118">
        <v>0</v>
      </c>
      <c r="X1230" s="162" t="s">
        <v>6381</v>
      </c>
    </row>
    <row r="1231" spans="1:24">
      <c r="A1231" s="83">
        <v>939</v>
      </c>
      <c r="B1231" s="83">
        <v>26</v>
      </c>
      <c r="C1231" t="s">
        <v>7851</v>
      </c>
      <c r="D1231" s="159">
        <f t="shared" si="38"/>
        <v>1</v>
      </c>
      <c r="E1231">
        <v>0</v>
      </c>
      <c r="F1231">
        <v>1</v>
      </c>
      <c r="G1231" s="162" t="s">
        <v>6181</v>
      </c>
      <c r="H1231" s="162" t="s">
        <v>6181</v>
      </c>
      <c r="I1231" s="53" t="str">
        <f t="shared" si="39"/>
        <v>0. 1</v>
      </c>
      <c r="J1231" s="157" t="s">
        <v>142</v>
      </c>
      <c r="K1231" s="157" t="s">
        <v>141</v>
      </c>
      <c r="L1231" s="83" t="s">
        <v>6172</v>
      </c>
      <c r="M1231" s="165" t="s">
        <v>6538</v>
      </c>
      <c r="O1231" s="157" t="s">
        <v>138</v>
      </c>
      <c r="P1231" s="157" t="s">
        <v>143</v>
      </c>
      <c r="Q1231" s="157" t="s">
        <v>6171</v>
      </c>
      <c r="R1231" s="157" t="s">
        <v>144</v>
      </c>
      <c r="W1231" s="118">
        <v>1417500</v>
      </c>
      <c r="X1231" s="162" t="s">
        <v>6181</v>
      </c>
    </row>
    <row r="1232" spans="1:24">
      <c r="A1232" s="83">
        <v>939</v>
      </c>
      <c r="B1232" s="83">
        <v>26</v>
      </c>
      <c r="C1232" t="s">
        <v>6648</v>
      </c>
      <c r="D1232" s="159">
        <f t="shared" si="38"/>
        <v>104</v>
      </c>
      <c r="E1232">
        <v>2</v>
      </c>
      <c r="F1232">
        <v>24</v>
      </c>
      <c r="G1232" s="162" t="s">
        <v>6410</v>
      </c>
      <c r="H1232" s="162" t="s">
        <v>6410</v>
      </c>
      <c r="I1232" s="53" t="str">
        <f t="shared" si="39"/>
        <v>2. 24</v>
      </c>
      <c r="J1232" s="157" t="s">
        <v>142</v>
      </c>
      <c r="K1232" s="157" t="s">
        <v>141</v>
      </c>
      <c r="L1232" s="83" t="s">
        <v>6172</v>
      </c>
      <c r="M1232" s="165" t="s">
        <v>6538</v>
      </c>
      <c r="O1232" s="157" t="s">
        <v>138</v>
      </c>
      <c r="P1232" s="157" t="s">
        <v>143</v>
      </c>
      <c r="Q1232" s="157" t="s">
        <v>6171</v>
      </c>
      <c r="R1232" s="157" t="s">
        <v>144</v>
      </c>
      <c r="W1232" s="118">
        <v>0</v>
      </c>
      <c r="X1232" s="162" t="s">
        <v>6410</v>
      </c>
    </row>
    <row r="1233" spans="1:24">
      <c r="A1233" s="83">
        <v>940</v>
      </c>
      <c r="B1233" s="83">
        <v>344</v>
      </c>
      <c r="C1233" t="s">
        <v>7836</v>
      </c>
      <c r="D1233" s="159">
        <f t="shared" si="38"/>
        <v>12</v>
      </c>
      <c r="E1233">
        <v>0</v>
      </c>
      <c r="F1233">
        <v>12</v>
      </c>
      <c r="G1233" s="162" t="s">
        <v>6190</v>
      </c>
      <c r="H1233" s="162" t="s">
        <v>6190</v>
      </c>
      <c r="I1233" s="53" t="str">
        <f t="shared" si="39"/>
        <v>0. 12</v>
      </c>
      <c r="J1233" s="157" t="s">
        <v>142</v>
      </c>
      <c r="K1233" s="157" t="s">
        <v>141</v>
      </c>
      <c r="L1233" s="83" t="s">
        <v>6172</v>
      </c>
      <c r="M1233" s="165" t="s">
        <v>162</v>
      </c>
      <c r="O1233" s="157" t="s">
        <v>138</v>
      </c>
      <c r="P1233" s="157" t="s">
        <v>143</v>
      </c>
      <c r="Q1233" s="157" t="s">
        <v>6171</v>
      </c>
      <c r="R1233" s="157" t="s">
        <v>144</v>
      </c>
      <c r="W1233" s="118">
        <v>162000</v>
      </c>
      <c r="X1233" s="162" t="s">
        <v>6190</v>
      </c>
    </row>
    <row r="1234" spans="1:24">
      <c r="A1234" s="83">
        <v>940</v>
      </c>
      <c r="B1234" s="83">
        <v>343</v>
      </c>
      <c r="C1234" t="s">
        <v>7836</v>
      </c>
      <c r="D1234" s="159">
        <f t="shared" si="38"/>
        <v>19</v>
      </c>
      <c r="E1234">
        <v>0</v>
      </c>
      <c r="F1234">
        <v>19</v>
      </c>
      <c r="G1234" s="162" t="s">
        <v>6239</v>
      </c>
      <c r="H1234" s="162" t="s">
        <v>6239</v>
      </c>
      <c r="I1234" s="53" t="str">
        <f t="shared" si="39"/>
        <v>0. 19</v>
      </c>
      <c r="J1234" s="157" t="s">
        <v>142</v>
      </c>
      <c r="K1234" s="157" t="s">
        <v>141</v>
      </c>
      <c r="L1234" s="83" t="s">
        <v>6172</v>
      </c>
      <c r="M1234" s="165" t="s">
        <v>162</v>
      </c>
      <c r="O1234" s="157" t="s">
        <v>138</v>
      </c>
      <c r="P1234" s="157" t="s">
        <v>143</v>
      </c>
      <c r="Q1234" s="157" t="s">
        <v>6171</v>
      </c>
      <c r="R1234" s="157" t="s">
        <v>144</v>
      </c>
      <c r="W1234" s="118">
        <v>256500</v>
      </c>
      <c r="X1234" s="162" t="s">
        <v>6239</v>
      </c>
    </row>
    <row r="1235" spans="1:24">
      <c r="A1235" s="83">
        <v>940</v>
      </c>
      <c r="B1235" s="83">
        <v>38</v>
      </c>
      <c r="C1235" t="s">
        <v>6648</v>
      </c>
      <c r="D1235" s="159">
        <f t="shared" si="38"/>
        <v>47</v>
      </c>
      <c r="E1235">
        <v>1</v>
      </c>
      <c r="F1235">
        <v>7</v>
      </c>
      <c r="G1235" s="162" t="s">
        <v>6406</v>
      </c>
      <c r="H1235" s="162" t="s">
        <v>6406</v>
      </c>
      <c r="I1235" s="53" t="str">
        <f t="shared" si="39"/>
        <v>1. 7</v>
      </c>
      <c r="J1235" s="157" t="s">
        <v>142</v>
      </c>
      <c r="K1235" s="157" t="s">
        <v>141</v>
      </c>
      <c r="L1235" s="83" t="s">
        <v>6172</v>
      </c>
      <c r="M1235" s="165" t="s">
        <v>6538</v>
      </c>
      <c r="O1235" s="157" t="s">
        <v>138</v>
      </c>
      <c r="P1235" s="157" t="s">
        <v>143</v>
      </c>
      <c r="Q1235" s="157" t="s">
        <v>6171</v>
      </c>
      <c r="R1235" s="157" t="s">
        <v>144</v>
      </c>
      <c r="W1235" s="118">
        <v>0</v>
      </c>
      <c r="X1235" s="162" t="s">
        <v>6406</v>
      </c>
    </row>
    <row r="1236" spans="1:24">
      <c r="A1236" s="83">
        <v>941</v>
      </c>
      <c r="B1236" s="83">
        <v>37</v>
      </c>
      <c r="C1236" t="s">
        <v>6586</v>
      </c>
      <c r="D1236" s="159">
        <f t="shared" si="38"/>
        <v>263</v>
      </c>
      <c r="E1236">
        <v>6</v>
      </c>
      <c r="F1236">
        <v>23</v>
      </c>
      <c r="G1236" s="162" t="s">
        <v>6462</v>
      </c>
      <c r="H1236" s="162" t="s">
        <v>6462</v>
      </c>
      <c r="I1236" s="53" t="str">
        <f t="shared" si="39"/>
        <v>6. 23</v>
      </c>
      <c r="J1236" s="157" t="s">
        <v>142</v>
      </c>
      <c r="K1236" s="157" t="s">
        <v>141</v>
      </c>
      <c r="L1236" s="83" t="s">
        <v>6172</v>
      </c>
      <c r="M1236" s="165" t="s">
        <v>162</v>
      </c>
      <c r="O1236" s="157" t="s">
        <v>138</v>
      </c>
      <c r="P1236" s="157" t="s">
        <v>143</v>
      </c>
      <c r="Q1236" s="157" t="s">
        <v>6171</v>
      </c>
      <c r="R1236" s="157" t="s">
        <v>144</v>
      </c>
      <c r="W1236" s="118">
        <v>877500</v>
      </c>
      <c r="X1236" s="162" t="s">
        <v>6462</v>
      </c>
    </row>
    <row r="1237" spans="1:24">
      <c r="A1237" s="83">
        <v>941</v>
      </c>
      <c r="B1237" s="83">
        <v>34</v>
      </c>
      <c r="C1237" t="s">
        <v>6586</v>
      </c>
      <c r="D1237" s="159">
        <f t="shared" si="38"/>
        <v>126</v>
      </c>
      <c r="E1237">
        <v>3</v>
      </c>
      <c r="F1237">
        <v>6</v>
      </c>
      <c r="G1237" s="162" t="s">
        <v>6213</v>
      </c>
      <c r="H1237" s="162" t="s">
        <v>6213</v>
      </c>
      <c r="I1237" s="53" t="str">
        <f t="shared" si="39"/>
        <v>3. 6</v>
      </c>
      <c r="J1237" s="157" t="s">
        <v>142</v>
      </c>
      <c r="K1237" s="157" t="s">
        <v>141</v>
      </c>
      <c r="L1237" s="83" t="s">
        <v>6172</v>
      </c>
      <c r="M1237" s="165" t="s">
        <v>162</v>
      </c>
      <c r="O1237" s="157" t="s">
        <v>138</v>
      </c>
      <c r="P1237" s="157" t="s">
        <v>143</v>
      </c>
      <c r="Q1237" s="157" t="s">
        <v>6171</v>
      </c>
      <c r="R1237" s="157" t="s">
        <v>144</v>
      </c>
      <c r="W1237" s="118">
        <v>418500</v>
      </c>
      <c r="X1237" s="162" t="s">
        <v>6213</v>
      </c>
    </row>
    <row r="1238" spans="1:24">
      <c r="A1238" s="83">
        <v>942</v>
      </c>
      <c r="B1238" s="83">
        <v>78</v>
      </c>
      <c r="C1238" t="s">
        <v>7836</v>
      </c>
      <c r="D1238" s="159">
        <f t="shared" si="38"/>
        <v>240</v>
      </c>
      <c r="E1238">
        <v>6</v>
      </c>
      <c r="F1238">
        <v>0</v>
      </c>
      <c r="G1238" s="162" t="s">
        <v>6290</v>
      </c>
      <c r="H1238" s="162" t="s">
        <v>6290</v>
      </c>
      <c r="I1238" s="53" t="str">
        <f t="shared" si="39"/>
        <v>6. 0</v>
      </c>
      <c r="J1238" s="157" t="s">
        <v>142</v>
      </c>
      <c r="K1238" s="157" t="s">
        <v>141</v>
      </c>
      <c r="L1238" s="83" t="s">
        <v>6172</v>
      </c>
      <c r="M1238" s="165" t="s">
        <v>6538</v>
      </c>
      <c r="O1238" s="157" t="s">
        <v>138</v>
      </c>
      <c r="P1238" s="157" t="s">
        <v>143</v>
      </c>
      <c r="Q1238" s="157" t="s">
        <v>6171</v>
      </c>
      <c r="R1238" s="157" t="s">
        <v>144</v>
      </c>
      <c r="W1238" s="118">
        <v>3280500</v>
      </c>
      <c r="X1238" s="162" t="s">
        <v>6290</v>
      </c>
    </row>
    <row r="1239" spans="1:24">
      <c r="A1239" s="83">
        <v>942</v>
      </c>
      <c r="B1239" s="83">
        <v>99</v>
      </c>
      <c r="C1239" t="s">
        <v>6579</v>
      </c>
      <c r="D1239" s="159">
        <f t="shared" si="38"/>
        <v>30</v>
      </c>
      <c r="E1239">
        <v>0</v>
      </c>
      <c r="F1239">
        <v>30</v>
      </c>
      <c r="G1239" s="162" t="s">
        <v>6324</v>
      </c>
      <c r="H1239" s="162" t="s">
        <v>6324</v>
      </c>
      <c r="I1239" s="53" t="str">
        <f t="shared" si="39"/>
        <v>0. 30</v>
      </c>
      <c r="J1239" s="157" t="s">
        <v>142</v>
      </c>
      <c r="K1239" s="157" t="s">
        <v>141</v>
      </c>
      <c r="L1239" s="83" t="s">
        <v>6172</v>
      </c>
      <c r="M1239" s="165" t="s">
        <v>6538</v>
      </c>
      <c r="O1239" s="157" t="s">
        <v>138</v>
      </c>
      <c r="P1239" s="157" t="s">
        <v>143</v>
      </c>
      <c r="Q1239" s="157" t="s">
        <v>6171</v>
      </c>
      <c r="R1239" s="157" t="s">
        <v>144</v>
      </c>
      <c r="W1239" s="118">
        <v>0</v>
      </c>
      <c r="X1239" s="162" t="s">
        <v>6324</v>
      </c>
    </row>
    <row r="1240" spans="1:24">
      <c r="A1240" s="83">
        <v>943</v>
      </c>
      <c r="B1240" s="83">
        <v>20</v>
      </c>
      <c r="C1240" t="s">
        <v>6586</v>
      </c>
      <c r="D1240" s="159">
        <f t="shared" si="38"/>
        <v>100</v>
      </c>
      <c r="E1240">
        <v>2</v>
      </c>
      <c r="F1240">
        <v>20</v>
      </c>
      <c r="G1240" s="162" t="s">
        <v>6263</v>
      </c>
      <c r="H1240" s="162" t="s">
        <v>6263</v>
      </c>
      <c r="I1240" s="53" t="str">
        <f t="shared" si="39"/>
        <v>2. 20</v>
      </c>
      <c r="J1240" s="157" t="s">
        <v>142</v>
      </c>
      <c r="K1240" s="157" t="s">
        <v>141</v>
      </c>
      <c r="L1240" s="83" t="s">
        <v>6172</v>
      </c>
      <c r="M1240" s="165" t="s">
        <v>6538</v>
      </c>
      <c r="O1240" s="157" t="s">
        <v>138</v>
      </c>
      <c r="P1240" s="157" t="s">
        <v>143</v>
      </c>
      <c r="Q1240" s="157" t="s">
        <v>6171</v>
      </c>
      <c r="R1240" s="157" t="s">
        <v>144</v>
      </c>
      <c r="W1240" s="118">
        <v>5940000</v>
      </c>
      <c r="X1240" s="162" t="s">
        <v>6263</v>
      </c>
    </row>
    <row r="1241" spans="1:24">
      <c r="A1241" s="83">
        <v>943</v>
      </c>
      <c r="B1241" s="83">
        <v>83</v>
      </c>
      <c r="C1241" t="s">
        <v>6579</v>
      </c>
      <c r="D1241" s="159">
        <f t="shared" si="38"/>
        <v>43</v>
      </c>
      <c r="E1241">
        <v>1</v>
      </c>
      <c r="F1241">
        <v>3</v>
      </c>
      <c r="G1241" s="162" t="s">
        <v>6280</v>
      </c>
      <c r="H1241" s="162" t="s">
        <v>6280</v>
      </c>
      <c r="I1241" s="53" t="str">
        <f t="shared" si="39"/>
        <v>1. 3</v>
      </c>
      <c r="J1241" s="157" t="s">
        <v>142</v>
      </c>
      <c r="K1241" s="157" t="s">
        <v>141</v>
      </c>
      <c r="L1241" s="83" t="s">
        <v>6172</v>
      </c>
      <c r="M1241" s="165" t="s">
        <v>6538</v>
      </c>
      <c r="O1241" s="157" t="s">
        <v>138</v>
      </c>
      <c r="P1241" s="157" t="s">
        <v>143</v>
      </c>
      <c r="Q1241" s="157" t="s">
        <v>6171</v>
      </c>
      <c r="R1241" s="157" t="s">
        <v>144</v>
      </c>
      <c r="W1241" s="118">
        <v>0</v>
      </c>
      <c r="X1241" s="162" t="s">
        <v>6280</v>
      </c>
    </row>
    <row r="1242" spans="1:24">
      <c r="A1242" s="83">
        <v>943</v>
      </c>
      <c r="B1242" s="83">
        <v>83</v>
      </c>
      <c r="C1242" t="s">
        <v>6648</v>
      </c>
      <c r="D1242" s="159">
        <f t="shared" si="38"/>
        <v>43</v>
      </c>
      <c r="E1242">
        <v>1</v>
      </c>
      <c r="F1242">
        <v>3</v>
      </c>
      <c r="G1242" s="162" t="s">
        <v>6280</v>
      </c>
      <c r="H1242" s="162" t="s">
        <v>6280</v>
      </c>
      <c r="I1242" s="53" t="str">
        <f t="shared" si="39"/>
        <v>1. 3</v>
      </c>
      <c r="J1242" s="157" t="s">
        <v>142</v>
      </c>
      <c r="K1242" s="157" t="s">
        <v>141</v>
      </c>
      <c r="L1242" s="83" t="s">
        <v>6172</v>
      </c>
      <c r="M1242" s="165" t="s">
        <v>6538</v>
      </c>
      <c r="O1242" s="157" t="s">
        <v>138</v>
      </c>
      <c r="P1242" s="157" t="s">
        <v>143</v>
      </c>
      <c r="Q1242" s="157" t="s">
        <v>6171</v>
      </c>
      <c r="R1242" s="157" t="s">
        <v>144</v>
      </c>
      <c r="W1242" s="118">
        <v>0</v>
      </c>
      <c r="X1242" s="162" t="s">
        <v>6280</v>
      </c>
    </row>
    <row r="1243" spans="1:24">
      <c r="A1243" s="83">
        <v>943</v>
      </c>
      <c r="B1243" s="83">
        <v>84</v>
      </c>
      <c r="C1243" t="s">
        <v>7836</v>
      </c>
      <c r="D1243" s="159">
        <f t="shared" si="38"/>
        <v>43</v>
      </c>
      <c r="E1243">
        <v>1</v>
      </c>
      <c r="F1243">
        <v>3</v>
      </c>
      <c r="G1243" s="162" t="s">
        <v>6280</v>
      </c>
      <c r="H1243" s="162" t="s">
        <v>6280</v>
      </c>
      <c r="I1243" s="53" t="str">
        <f t="shared" si="39"/>
        <v>1. 3</v>
      </c>
      <c r="J1243" s="157" t="s">
        <v>142</v>
      </c>
      <c r="K1243" s="157" t="s">
        <v>141</v>
      </c>
      <c r="L1243" s="83" t="s">
        <v>6172</v>
      </c>
      <c r="M1243" s="165" t="s">
        <v>6538</v>
      </c>
      <c r="O1243" s="157" t="s">
        <v>138</v>
      </c>
      <c r="P1243" s="157" t="s">
        <v>143</v>
      </c>
      <c r="Q1243" s="157" t="s">
        <v>6171</v>
      </c>
      <c r="R1243" s="157" t="s">
        <v>144</v>
      </c>
      <c r="W1243" s="118">
        <v>0</v>
      </c>
      <c r="X1243" s="162" t="s">
        <v>6280</v>
      </c>
    </row>
    <row r="1244" spans="1:24">
      <c r="A1244" s="83">
        <v>943</v>
      </c>
      <c r="B1244" s="83">
        <v>84</v>
      </c>
      <c r="C1244" t="s">
        <v>7836</v>
      </c>
      <c r="D1244" s="159">
        <f t="shared" si="38"/>
        <v>42</v>
      </c>
      <c r="E1244">
        <v>1</v>
      </c>
      <c r="F1244">
        <v>2</v>
      </c>
      <c r="G1244" s="162" t="s">
        <v>6318</v>
      </c>
      <c r="H1244" s="162" t="s">
        <v>6318</v>
      </c>
      <c r="I1244" s="53" t="str">
        <f t="shared" si="39"/>
        <v>1. 2</v>
      </c>
      <c r="J1244" s="157" t="s">
        <v>142</v>
      </c>
      <c r="K1244" s="157" t="s">
        <v>141</v>
      </c>
      <c r="L1244" s="83" t="s">
        <v>6172</v>
      </c>
      <c r="M1244" s="165" t="s">
        <v>6538</v>
      </c>
      <c r="O1244" s="157" t="s">
        <v>138</v>
      </c>
      <c r="P1244" s="157" t="s">
        <v>143</v>
      </c>
      <c r="Q1244" s="157" t="s">
        <v>6171</v>
      </c>
      <c r="R1244" s="157" t="s">
        <v>144</v>
      </c>
      <c r="W1244" s="118">
        <v>0</v>
      </c>
      <c r="X1244" s="162" t="s">
        <v>6318</v>
      </c>
    </row>
    <row r="1245" spans="1:24">
      <c r="A1245" s="83">
        <v>943</v>
      </c>
      <c r="B1245" s="83">
        <v>84</v>
      </c>
      <c r="C1245" t="s">
        <v>7836</v>
      </c>
      <c r="D1245" s="159">
        <f t="shared" si="38"/>
        <v>42</v>
      </c>
      <c r="E1245">
        <v>1</v>
      </c>
      <c r="F1245">
        <v>2</v>
      </c>
      <c r="G1245" s="162" t="s">
        <v>6318</v>
      </c>
      <c r="H1245" s="162" t="s">
        <v>6318</v>
      </c>
      <c r="I1245" s="53" t="str">
        <f t="shared" si="39"/>
        <v>1. 2</v>
      </c>
      <c r="J1245" s="157" t="s">
        <v>142</v>
      </c>
      <c r="K1245" s="157" t="s">
        <v>141</v>
      </c>
      <c r="L1245" s="83" t="s">
        <v>6172</v>
      </c>
      <c r="M1245" s="165" t="s">
        <v>6538</v>
      </c>
      <c r="O1245" s="157" t="s">
        <v>138</v>
      </c>
      <c r="P1245" s="157" t="s">
        <v>143</v>
      </c>
      <c r="Q1245" s="157" t="s">
        <v>6171</v>
      </c>
      <c r="R1245" s="157" t="s">
        <v>144</v>
      </c>
      <c r="W1245" s="118">
        <v>0</v>
      </c>
      <c r="X1245" s="162" t="s">
        <v>6318</v>
      </c>
    </row>
    <row r="1246" spans="1:24">
      <c r="A1246" s="83">
        <v>943</v>
      </c>
      <c r="B1246" s="83">
        <v>109</v>
      </c>
      <c r="C1246" t="s">
        <v>7836</v>
      </c>
      <c r="D1246" s="159">
        <f t="shared" si="38"/>
        <v>60</v>
      </c>
      <c r="E1246">
        <v>1</v>
      </c>
      <c r="F1246">
        <v>20</v>
      </c>
      <c r="G1246" s="162" t="s">
        <v>6197</v>
      </c>
      <c r="H1246" s="162" t="s">
        <v>6197</v>
      </c>
      <c r="I1246" s="53" t="str">
        <f t="shared" si="39"/>
        <v>1. 20</v>
      </c>
      <c r="J1246" s="157" t="s">
        <v>142</v>
      </c>
      <c r="K1246" s="157" t="s">
        <v>141</v>
      </c>
      <c r="L1246" s="83" t="s">
        <v>6172</v>
      </c>
      <c r="M1246" s="165" t="s">
        <v>6538</v>
      </c>
      <c r="O1246" s="157" t="s">
        <v>138</v>
      </c>
      <c r="P1246" s="157" t="s">
        <v>143</v>
      </c>
      <c r="Q1246" s="157" t="s">
        <v>6171</v>
      </c>
      <c r="R1246" s="157" t="s">
        <v>144</v>
      </c>
      <c r="W1246" s="118">
        <v>0</v>
      </c>
      <c r="X1246" s="162" t="s">
        <v>6197</v>
      </c>
    </row>
    <row r="1247" spans="1:24">
      <c r="A1247" s="83">
        <v>943</v>
      </c>
      <c r="B1247" s="83">
        <v>83</v>
      </c>
      <c r="C1247" t="s">
        <v>7857</v>
      </c>
      <c r="D1247" s="159">
        <f t="shared" si="38"/>
        <v>53</v>
      </c>
      <c r="E1247">
        <v>1</v>
      </c>
      <c r="F1247">
        <v>13</v>
      </c>
      <c r="G1247" s="162" t="s">
        <v>6309</v>
      </c>
      <c r="H1247" s="162" t="s">
        <v>6309</v>
      </c>
      <c r="I1247" s="53" t="str">
        <f t="shared" si="39"/>
        <v>1. 13</v>
      </c>
      <c r="J1247" s="157" t="s">
        <v>142</v>
      </c>
      <c r="K1247" s="157" t="s">
        <v>141</v>
      </c>
      <c r="L1247" s="83" t="s">
        <v>6172</v>
      </c>
      <c r="M1247" s="165" t="s">
        <v>6538</v>
      </c>
      <c r="O1247" s="157" t="s">
        <v>138</v>
      </c>
      <c r="P1247" s="157" t="s">
        <v>143</v>
      </c>
      <c r="Q1247" s="157" t="s">
        <v>6171</v>
      </c>
      <c r="R1247" s="157" t="s">
        <v>144</v>
      </c>
      <c r="W1247" s="118">
        <v>0</v>
      </c>
      <c r="X1247" s="162" t="s">
        <v>6309</v>
      </c>
    </row>
    <row r="1248" spans="1:24">
      <c r="A1248" s="83">
        <v>943</v>
      </c>
      <c r="B1248" s="83">
        <v>83</v>
      </c>
      <c r="C1248" t="s">
        <v>6586</v>
      </c>
      <c r="D1248" s="159">
        <f t="shared" si="38"/>
        <v>13</v>
      </c>
      <c r="E1248">
        <v>0</v>
      </c>
      <c r="F1248">
        <v>13</v>
      </c>
      <c r="G1248" s="162" t="s">
        <v>6205</v>
      </c>
      <c r="H1248" s="162" t="s">
        <v>6205</v>
      </c>
      <c r="I1248" s="53" t="str">
        <f t="shared" si="39"/>
        <v>0. 13</v>
      </c>
      <c r="J1248" s="157" t="s">
        <v>142</v>
      </c>
      <c r="K1248" s="157" t="s">
        <v>141</v>
      </c>
      <c r="L1248" s="83" t="s">
        <v>6172</v>
      </c>
      <c r="M1248" s="165" t="s">
        <v>6538</v>
      </c>
      <c r="O1248" s="157" t="s">
        <v>138</v>
      </c>
      <c r="P1248" s="157" t="s">
        <v>143</v>
      </c>
      <c r="Q1248" s="157" t="s">
        <v>6171</v>
      </c>
      <c r="R1248" s="157" t="s">
        <v>144</v>
      </c>
      <c r="W1248" s="118">
        <v>0</v>
      </c>
      <c r="X1248" s="162" t="s">
        <v>6205</v>
      </c>
    </row>
    <row r="1249" spans="1:24">
      <c r="A1249" s="83">
        <v>943</v>
      </c>
      <c r="B1249" s="83">
        <v>17</v>
      </c>
      <c r="C1249" t="s">
        <v>7836</v>
      </c>
      <c r="D1249" s="159">
        <f t="shared" si="38"/>
        <v>61</v>
      </c>
      <c r="E1249">
        <v>1</v>
      </c>
      <c r="F1249">
        <v>21</v>
      </c>
      <c r="G1249" s="162" t="s">
        <v>6233</v>
      </c>
      <c r="H1249" s="162" t="s">
        <v>6233</v>
      </c>
      <c r="I1249" s="53" t="str">
        <f t="shared" si="39"/>
        <v>1. 21</v>
      </c>
      <c r="J1249" s="157" t="s">
        <v>142</v>
      </c>
      <c r="K1249" s="157" t="s">
        <v>141</v>
      </c>
      <c r="L1249" s="83" t="s">
        <v>6172</v>
      </c>
      <c r="M1249" s="165" t="s">
        <v>6538</v>
      </c>
      <c r="O1249" s="157" t="s">
        <v>138</v>
      </c>
      <c r="P1249" s="157" t="s">
        <v>143</v>
      </c>
      <c r="Q1249" s="157" t="s">
        <v>6171</v>
      </c>
      <c r="R1249" s="157" t="s">
        <v>144</v>
      </c>
      <c r="W1249" s="118">
        <v>0</v>
      </c>
      <c r="X1249" s="162" t="s">
        <v>6233</v>
      </c>
    </row>
    <row r="1250" spans="1:24">
      <c r="A1250" s="83">
        <v>944</v>
      </c>
      <c r="B1250" s="83">
        <v>440</v>
      </c>
      <c r="C1250" t="s">
        <v>6586</v>
      </c>
      <c r="D1250" s="159">
        <f t="shared" si="38"/>
        <v>112</v>
      </c>
      <c r="E1250">
        <v>2</v>
      </c>
      <c r="F1250">
        <v>32</v>
      </c>
      <c r="G1250" s="162" t="s">
        <v>6386</v>
      </c>
      <c r="H1250" s="162" t="s">
        <v>6386</v>
      </c>
      <c r="I1250" s="53" t="str">
        <f t="shared" si="39"/>
        <v>2. 32</v>
      </c>
      <c r="J1250" s="157" t="s">
        <v>142</v>
      </c>
      <c r="K1250" s="157" t="s">
        <v>141</v>
      </c>
      <c r="L1250" s="83" t="s">
        <v>6172</v>
      </c>
      <c r="M1250" s="165" t="s">
        <v>162</v>
      </c>
      <c r="O1250" s="157" t="s">
        <v>138</v>
      </c>
      <c r="P1250" s="157" t="s">
        <v>143</v>
      </c>
      <c r="Q1250" s="157" t="s">
        <v>6171</v>
      </c>
      <c r="R1250" s="157" t="s">
        <v>144</v>
      </c>
      <c r="W1250" s="118">
        <v>1512000</v>
      </c>
      <c r="X1250" s="162" t="s">
        <v>6386</v>
      </c>
    </row>
    <row r="1251" spans="1:24">
      <c r="A1251" s="83">
        <v>945</v>
      </c>
      <c r="B1251" s="83">
        <v>8</v>
      </c>
      <c r="C1251" t="s">
        <v>7900</v>
      </c>
      <c r="D1251" s="159">
        <f t="shared" si="38"/>
        <v>228</v>
      </c>
      <c r="E1251">
        <v>5</v>
      </c>
      <c r="F1251">
        <v>28</v>
      </c>
      <c r="G1251" s="162" t="s">
        <v>6463</v>
      </c>
      <c r="H1251" s="162" t="s">
        <v>6463</v>
      </c>
      <c r="I1251" s="53" t="str">
        <f t="shared" si="39"/>
        <v>5. 28</v>
      </c>
      <c r="J1251" s="157" t="s">
        <v>142</v>
      </c>
      <c r="K1251" s="157" t="s">
        <v>141</v>
      </c>
      <c r="L1251" s="83" t="s">
        <v>6172</v>
      </c>
      <c r="M1251" s="165" t="s">
        <v>6538</v>
      </c>
      <c r="O1251" s="157" t="s">
        <v>138</v>
      </c>
      <c r="P1251" s="157" t="s">
        <v>143</v>
      </c>
      <c r="Q1251" s="157" t="s">
        <v>6171</v>
      </c>
      <c r="R1251" s="157" t="s">
        <v>144</v>
      </c>
      <c r="W1251" s="118">
        <v>3591000</v>
      </c>
      <c r="X1251" s="162" t="s">
        <v>6463</v>
      </c>
    </row>
    <row r="1252" spans="1:24">
      <c r="A1252" s="83">
        <v>945</v>
      </c>
      <c r="B1252" s="83">
        <v>9</v>
      </c>
      <c r="C1252" t="s">
        <v>7835</v>
      </c>
      <c r="D1252" s="159">
        <f t="shared" si="38"/>
        <v>154</v>
      </c>
      <c r="E1252">
        <v>3</v>
      </c>
      <c r="F1252">
        <v>34</v>
      </c>
      <c r="G1252" s="162" t="s">
        <v>6250</v>
      </c>
      <c r="H1252" s="162" t="s">
        <v>6250</v>
      </c>
      <c r="I1252" s="53" t="str">
        <f t="shared" si="39"/>
        <v>3. 34</v>
      </c>
      <c r="J1252" s="157" t="s">
        <v>142</v>
      </c>
      <c r="K1252" s="157" t="s">
        <v>141</v>
      </c>
      <c r="L1252" s="83" t="s">
        <v>6172</v>
      </c>
      <c r="M1252" s="165" t="s">
        <v>6538</v>
      </c>
      <c r="O1252" s="157" t="s">
        <v>138</v>
      </c>
      <c r="P1252" s="157" t="s">
        <v>143</v>
      </c>
      <c r="Q1252" s="157" t="s">
        <v>6171</v>
      </c>
      <c r="R1252" s="157" t="s">
        <v>144</v>
      </c>
      <c r="W1252" s="118">
        <v>0</v>
      </c>
      <c r="X1252" s="162" t="s">
        <v>6250</v>
      </c>
    </row>
    <row r="1253" spans="1:24">
      <c r="A1253" s="83">
        <v>945</v>
      </c>
      <c r="B1253" s="83">
        <v>64</v>
      </c>
      <c r="C1253" t="s">
        <v>7836</v>
      </c>
      <c r="D1253" s="159">
        <f t="shared" si="38"/>
        <v>191</v>
      </c>
      <c r="E1253">
        <v>4</v>
      </c>
      <c r="F1253">
        <v>31</v>
      </c>
      <c r="G1253" s="162" t="s">
        <v>6435</v>
      </c>
      <c r="H1253" s="162" t="s">
        <v>6435</v>
      </c>
      <c r="I1253" s="53" t="str">
        <f t="shared" si="39"/>
        <v>4. 31</v>
      </c>
      <c r="J1253" s="157" t="s">
        <v>142</v>
      </c>
      <c r="K1253" s="157" t="s">
        <v>141</v>
      </c>
      <c r="L1253" s="83" t="s">
        <v>6172</v>
      </c>
      <c r="M1253" s="165" t="s">
        <v>6538</v>
      </c>
      <c r="O1253" s="157" t="s">
        <v>138</v>
      </c>
      <c r="P1253" s="157" t="s">
        <v>143</v>
      </c>
      <c r="Q1253" s="157" t="s">
        <v>6171</v>
      </c>
      <c r="R1253" s="157" t="s">
        <v>144</v>
      </c>
      <c r="W1253" s="118">
        <v>0</v>
      </c>
      <c r="X1253" s="162" t="s">
        <v>6435</v>
      </c>
    </row>
    <row r="1254" spans="1:24">
      <c r="A1254" s="83">
        <v>946</v>
      </c>
      <c r="B1254" s="83">
        <v>11</v>
      </c>
      <c r="C1254" t="s">
        <v>7908</v>
      </c>
      <c r="D1254" s="159">
        <f t="shared" si="38"/>
        <v>64</v>
      </c>
      <c r="E1254">
        <v>1</v>
      </c>
      <c r="F1254">
        <v>24</v>
      </c>
      <c r="G1254" s="162" t="s">
        <v>6314</v>
      </c>
      <c r="H1254" s="162" t="s">
        <v>6314</v>
      </c>
      <c r="I1254" s="53" t="str">
        <f t="shared" si="39"/>
        <v>1. 24</v>
      </c>
      <c r="J1254" s="157" t="s">
        <v>142</v>
      </c>
      <c r="K1254" s="157" t="s">
        <v>141</v>
      </c>
      <c r="L1254" s="83" t="s">
        <v>6172</v>
      </c>
      <c r="M1254" s="165" t="s">
        <v>6538</v>
      </c>
      <c r="O1254" s="157" t="s">
        <v>138</v>
      </c>
      <c r="P1254" s="157" t="s">
        <v>143</v>
      </c>
      <c r="Q1254" s="157" t="s">
        <v>6171</v>
      </c>
      <c r="R1254" s="157" t="s">
        <v>144</v>
      </c>
      <c r="W1254" s="118">
        <v>1228500</v>
      </c>
      <c r="X1254" s="162" t="s">
        <v>6314</v>
      </c>
    </row>
    <row r="1255" spans="1:24">
      <c r="A1255" s="83">
        <v>946</v>
      </c>
      <c r="B1255" s="83">
        <v>11</v>
      </c>
      <c r="C1255" t="s">
        <v>7871</v>
      </c>
      <c r="D1255" s="159">
        <f t="shared" si="38"/>
        <v>27</v>
      </c>
      <c r="E1255">
        <v>0</v>
      </c>
      <c r="F1255">
        <v>27</v>
      </c>
      <c r="G1255" s="162" t="s">
        <v>6307</v>
      </c>
      <c r="H1255" s="162" t="s">
        <v>6307</v>
      </c>
      <c r="I1255" s="53" t="str">
        <f t="shared" si="39"/>
        <v>0. 27</v>
      </c>
      <c r="J1255" s="157" t="s">
        <v>142</v>
      </c>
      <c r="K1255" s="157" t="s">
        <v>141</v>
      </c>
      <c r="L1255" s="83" t="s">
        <v>6172</v>
      </c>
      <c r="M1255" s="165" t="s">
        <v>6538</v>
      </c>
      <c r="O1255" s="157" t="s">
        <v>138</v>
      </c>
      <c r="P1255" s="157" t="s">
        <v>143</v>
      </c>
      <c r="Q1255" s="157" t="s">
        <v>6171</v>
      </c>
      <c r="R1255" s="157" t="s">
        <v>144</v>
      </c>
      <c r="W1255" s="118">
        <v>0</v>
      </c>
      <c r="X1255" s="162" t="s">
        <v>6307</v>
      </c>
    </row>
    <row r="1256" spans="1:24">
      <c r="A1256" s="83">
        <v>948</v>
      </c>
      <c r="B1256" s="83">
        <v>33</v>
      </c>
      <c r="C1256" t="s">
        <v>6579</v>
      </c>
      <c r="D1256" s="159">
        <f t="shared" si="38"/>
        <v>12</v>
      </c>
      <c r="E1256">
        <v>0</v>
      </c>
      <c r="F1256">
        <v>12</v>
      </c>
      <c r="G1256" s="162" t="s">
        <v>6190</v>
      </c>
      <c r="H1256" s="162" t="s">
        <v>6190</v>
      </c>
      <c r="I1256" s="53" t="str">
        <f t="shared" si="39"/>
        <v>0. 12</v>
      </c>
      <c r="J1256" s="157" t="s">
        <v>142</v>
      </c>
      <c r="K1256" s="157" t="s">
        <v>141</v>
      </c>
      <c r="L1256" s="83" t="s">
        <v>6172</v>
      </c>
      <c r="M1256" s="165" t="s">
        <v>162</v>
      </c>
      <c r="O1256" s="157" t="s">
        <v>138</v>
      </c>
      <c r="P1256" s="157" t="s">
        <v>143</v>
      </c>
      <c r="Q1256" s="157" t="s">
        <v>6171</v>
      </c>
      <c r="R1256" s="157" t="s">
        <v>144</v>
      </c>
      <c r="W1256" s="118">
        <v>162000</v>
      </c>
      <c r="X1256" s="162" t="s">
        <v>6190</v>
      </c>
    </row>
    <row r="1257" spans="1:24">
      <c r="A1257" s="83">
        <v>948</v>
      </c>
      <c r="B1257" s="83">
        <v>34</v>
      </c>
      <c r="C1257" t="s">
        <v>7862</v>
      </c>
      <c r="D1257" s="159">
        <f t="shared" si="38"/>
        <v>21</v>
      </c>
      <c r="E1257">
        <v>0</v>
      </c>
      <c r="F1257">
        <v>21</v>
      </c>
      <c r="G1257" s="162" t="s">
        <v>6189</v>
      </c>
      <c r="H1257" s="162" t="s">
        <v>6189</v>
      </c>
      <c r="I1257" s="53" t="str">
        <f t="shared" si="39"/>
        <v>0. 21</v>
      </c>
      <c r="J1257" s="157" t="s">
        <v>142</v>
      </c>
      <c r="K1257" s="157" t="s">
        <v>141</v>
      </c>
      <c r="L1257" s="83" t="s">
        <v>6172</v>
      </c>
      <c r="M1257" s="165" t="s">
        <v>162</v>
      </c>
      <c r="O1257" s="157" t="s">
        <v>138</v>
      </c>
      <c r="P1257" s="157" t="s">
        <v>143</v>
      </c>
      <c r="Q1257" s="157" t="s">
        <v>6171</v>
      </c>
      <c r="R1257" s="157" t="s">
        <v>144</v>
      </c>
      <c r="W1257" s="118">
        <v>283500</v>
      </c>
      <c r="X1257" s="162" t="s">
        <v>6189</v>
      </c>
    </row>
    <row r="1258" spans="1:24">
      <c r="A1258" s="83">
        <v>948</v>
      </c>
      <c r="B1258" s="83">
        <v>37</v>
      </c>
      <c r="C1258" t="s">
        <v>7883</v>
      </c>
      <c r="D1258" s="159">
        <f t="shared" si="38"/>
        <v>20</v>
      </c>
      <c r="E1258">
        <v>0</v>
      </c>
      <c r="F1258">
        <v>20</v>
      </c>
      <c r="G1258" s="162" t="s">
        <v>6246</v>
      </c>
      <c r="H1258" s="162" t="s">
        <v>6246</v>
      </c>
      <c r="I1258" s="53" t="str">
        <f t="shared" si="39"/>
        <v>0. 20</v>
      </c>
      <c r="J1258" s="157" t="s">
        <v>142</v>
      </c>
      <c r="K1258" s="157" t="s">
        <v>141</v>
      </c>
      <c r="L1258" s="83" t="s">
        <v>6172</v>
      </c>
      <c r="M1258" s="165" t="s">
        <v>162</v>
      </c>
      <c r="O1258" s="157" t="s">
        <v>138</v>
      </c>
      <c r="P1258" s="157" t="s">
        <v>143</v>
      </c>
      <c r="Q1258" s="157" t="s">
        <v>6171</v>
      </c>
      <c r="R1258" s="157" t="s">
        <v>144</v>
      </c>
      <c r="W1258" s="118">
        <v>270000</v>
      </c>
      <c r="X1258" s="162" t="s">
        <v>6246</v>
      </c>
    </row>
    <row r="1259" spans="1:24">
      <c r="A1259" s="83">
        <v>951</v>
      </c>
      <c r="B1259" s="83">
        <v>222</v>
      </c>
      <c r="C1259" t="s">
        <v>7905</v>
      </c>
      <c r="D1259" s="159">
        <f t="shared" si="38"/>
        <v>48</v>
      </c>
      <c r="E1259">
        <v>1</v>
      </c>
      <c r="F1259">
        <v>8</v>
      </c>
      <c r="G1259" s="162" t="s">
        <v>6200</v>
      </c>
      <c r="H1259" s="162" t="s">
        <v>6200</v>
      </c>
      <c r="I1259" s="53" t="str">
        <f t="shared" si="39"/>
        <v>1. 8</v>
      </c>
      <c r="J1259" s="157" t="s">
        <v>142</v>
      </c>
      <c r="K1259" s="157" t="s">
        <v>141</v>
      </c>
      <c r="L1259" s="83" t="s">
        <v>6172</v>
      </c>
      <c r="M1259" s="165" t="s">
        <v>162</v>
      </c>
      <c r="O1259" s="157" t="s">
        <v>138</v>
      </c>
      <c r="P1259" s="157" t="s">
        <v>143</v>
      </c>
      <c r="Q1259" s="157" t="s">
        <v>6171</v>
      </c>
      <c r="R1259" s="157" t="s">
        <v>144</v>
      </c>
      <c r="W1259" s="118">
        <v>216000</v>
      </c>
      <c r="X1259" s="162" t="s">
        <v>6200</v>
      </c>
    </row>
    <row r="1260" spans="1:24">
      <c r="A1260" s="83">
        <v>951</v>
      </c>
      <c r="B1260" s="83">
        <v>257</v>
      </c>
      <c r="C1260" t="s">
        <v>7850</v>
      </c>
      <c r="D1260" s="159">
        <f t="shared" si="38"/>
        <v>171</v>
      </c>
      <c r="E1260">
        <v>4</v>
      </c>
      <c r="F1260">
        <v>11</v>
      </c>
      <c r="G1260" s="162" t="s">
        <v>6243</v>
      </c>
      <c r="H1260" s="162" t="s">
        <v>6243</v>
      </c>
      <c r="I1260" s="53" t="str">
        <f t="shared" si="39"/>
        <v>4. 11</v>
      </c>
      <c r="J1260" s="157" t="s">
        <v>142</v>
      </c>
      <c r="K1260" s="157" t="s">
        <v>141</v>
      </c>
      <c r="L1260" s="83" t="s">
        <v>6172</v>
      </c>
      <c r="M1260" s="165" t="s">
        <v>162</v>
      </c>
      <c r="O1260" s="157" t="s">
        <v>138</v>
      </c>
      <c r="P1260" s="157" t="s">
        <v>143</v>
      </c>
      <c r="Q1260" s="157" t="s">
        <v>6171</v>
      </c>
      <c r="R1260" s="157" t="s">
        <v>144</v>
      </c>
      <c r="W1260" s="118">
        <v>769500</v>
      </c>
      <c r="X1260" s="162" t="s">
        <v>6243</v>
      </c>
    </row>
    <row r="1261" spans="1:24">
      <c r="A1261" s="83">
        <v>951</v>
      </c>
      <c r="B1261" s="83">
        <v>356</v>
      </c>
      <c r="C1261" t="s">
        <v>7887</v>
      </c>
      <c r="D1261" s="159">
        <f t="shared" si="38"/>
        <v>164</v>
      </c>
      <c r="E1261">
        <v>4</v>
      </c>
      <c r="F1261">
        <v>4</v>
      </c>
      <c r="G1261" s="162" t="s">
        <v>6304</v>
      </c>
      <c r="H1261" s="162" t="s">
        <v>6304</v>
      </c>
      <c r="I1261" s="53" t="str">
        <f t="shared" si="39"/>
        <v>4. 4</v>
      </c>
      <c r="J1261" s="157" t="s">
        <v>142</v>
      </c>
      <c r="K1261" s="157" t="s">
        <v>141</v>
      </c>
      <c r="L1261" s="83" t="s">
        <v>6172</v>
      </c>
      <c r="M1261" s="165" t="s">
        <v>162</v>
      </c>
      <c r="O1261" s="157" t="s">
        <v>138</v>
      </c>
      <c r="P1261" s="157" t="s">
        <v>143</v>
      </c>
      <c r="Q1261" s="157" t="s">
        <v>6171</v>
      </c>
      <c r="R1261" s="157" t="s">
        <v>144</v>
      </c>
      <c r="W1261" s="118">
        <v>729000</v>
      </c>
      <c r="X1261" s="162" t="s">
        <v>6304</v>
      </c>
    </row>
    <row r="1262" spans="1:24">
      <c r="A1262" s="83">
        <v>951</v>
      </c>
      <c r="B1262" s="83">
        <v>356</v>
      </c>
      <c r="C1262" t="s">
        <v>7871</v>
      </c>
      <c r="D1262" s="159">
        <f t="shared" si="38"/>
        <v>165</v>
      </c>
      <c r="E1262">
        <v>4</v>
      </c>
      <c r="F1262">
        <v>5</v>
      </c>
      <c r="G1262" s="162" t="s">
        <v>6219</v>
      </c>
      <c r="H1262" s="162" t="s">
        <v>6219</v>
      </c>
      <c r="I1262" s="53" t="str">
        <f t="shared" si="39"/>
        <v>4. 5</v>
      </c>
      <c r="J1262" s="157" t="s">
        <v>142</v>
      </c>
      <c r="K1262" s="157" t="s">
        <v>141</v>
      </c>
      <c r="L1262" s="83" t="s">
        <v>6172</v>
      </c>
      <c r="M1262" s="165" t="s">
        <v>162</v>
      </c>
      <c r="O1262" s="157" t="s">
        <v>138</v>
      </c>
      <c r="P1262" s="157" t="s">
        <v>143</v>
      </c>
      <c r="Q1262" s="157" t="s">
        <v>6171</v>
      </c>
      <c r="R1262" s="157" t="s">
        <v>144</v>
      </c>
      <c r="W1262" s="118">
        <v>742500</v>
      </c>
      <c r="X1262" s="162" t="s">
        <v>6219</v>
      </c>
    </row>
    <row r="1263" spans="1:24">
      <c r="A1263" s="83">
        <v>951</v>
      </c>
      <c r="B1263" s="83">
        <v>356</v>
      </c>
      <c r="C1263" t="s">
        <v>7908</v>
      </c>
      <c r="D1263" s="159">
        <f t="shared" si="38"/>
        <v>95</v>
      </c>
      <c r="E1263">
        <v>2</v>
      </c>
      <c r="F1263">
        <v>15</v>
      </c>
      <c r="G1263" s="162" t="s">
        <v>6350</v>
      </c>
      <c r="H1263" s="162" t="s">
        <v>6350</v>
      </c>
      <c r="I1263" s="53" t="str">
        <f t="shared" si="39"/>
        <v>2. 15</v>
      </c>
      <c r="J1263" s="157" t="s">
        <v>142</v>
      </c>
      <c r="K1263" s="157" t="s">
        <v>141</v>
      </c>
      <c r="L1263" s="83" t="s">
        <v>6172</v>
      </c>
      <c r="M1263" s="165" t="s">
        <v>162</v>
      </c>
      <c r="O1263" s="157" t="s">
        <v>138</v>
      </c>
      <c r="P1263" s="157" t="s">
        <v>143</v>
      </c>
      <c r="Q1263" s="157" t="s">
        <v>6171</v>
      </c>
      <c r="R1263" s="157" t="s">
        <v>144</v>
      </c>
      <c r="W1263" s="118">
        <v>418500</v>
      </c>
      <c r="X1263" s="162" t="s">
        <v>6350</v>
      </c>
    </row>
    <row r="1264" spans="1:24">
      <c r="A1264" s="83">
        <v>951</v>
      </c>
      <c r="B1264" s="83">
        <v>356</v>
      </c>
      <c r="C1264" t="s">
        <v>7955</v>
      </c>
      <c r="D1264" s="159">
        <f t="shared" si="38"/>
        <v>95</v>
      </c>
      <c r="E1264">
        <v>2</v>
      </c>
      <c r="F1264">
        <v>15</v>
      </c>
      <c r="G1264" s="162" t="s">
        <v>6350</v>
      </c>
      <c r="H1264" s="162" t="s">
        <v>6350</v>
      </c>
      <c r="I1264" s="53" t="str">
        <f t="shared" si="39"/>
        <v>2. 15</v>
      </c>
      <c r="J1264" s="157" t="s">
        <v>142</v>
      </c>
      <c r="K1264" s="157" t="s">
        <v>141</v>
      </c>
      <c r="L1264" s="83" t="s">
        <v>6172</v>
      </c>
      <c r="M1264" s="165" t="s">
        <v>162</v>
      </c>
      <c r="O1264" s="157" t="s">
        <v>138</v>
      </c>
      <c r="P1264" s="157" t="s">
        <v>143</v>
      </c>
      <c r="Q1264" s="157" t="s">
        <v>6171</v>
      </c>
      <c r="R1264" s="157" t="s">
        <v>144</v>
      </c>
      <c r="W1264" s="118">
        <v>418500</v>
      </c>
      <c r="X1264" s="162" t="s">
        <v>6350</v>
      </c>
    </row>
    <row r="1265" spans="1:24">
      <c r="A1265" s="83">
        <v>952</v>
      </c>
      <c r="B1265" s="83">
        <v>586</v>
      </c>
      <c r="C1265" t="s">
        <v>7850</v>
      </c>
      <c r="D1265" s="159">
        <f t="shared" si="38"/>
        <v>73</v>
      </c>
      <c r="E1265">
        <v>1</v>
      </c>
      <c r="F1265">
        <v>33</v>
      </c>
      <c r="G1265" s="162" t="s">
        <v>6415</v>
      </c>
      <c r="H1265" s="162" t="s">
        <v>6415</v>
      </c>
      <c r="I1265" s="53" t="str">
        <f t="shared" si="39"/>
        <v>1. 33</v>
      </c>
      <c r="J1265" s="157" t="s">
        <v>142</v>
      </c>
      <c r="K1265" s="157" t="s">
        <v>141</v>
      </c>
      <c r="L1265" s="83" t="s">
        <v>6172</v>
      </c>
      <c r="M1265" s="165" t="s">
        <v>162</v>
      </c>
      <c r="O1265" s="157" t="s">
        <v>138</v>
      </c>
      <c r="P1265" s="157" t="s">
        <v>143</v>
      </c>
      <c r="Q1265" s="157" t="s">
        <v>6171</v>
      </c>
      <c r="R1265" s="157" t="s">
        <v>144</v>
      </c>
      <c r="W1265" s="118">
        <v>486000</v>
      </c>
      <c r="X1265" s="162" t="s">
        <v>6415</v>
      </c>
    </row>
    <row r="1266" spans="1:24">
      <c r="A1266" s="83">
        <v>952</v>
      </c>
      <c r="B1266" s="83">
        <v>27</v>
      </c>
      <c r="C1266" t="s">
        <v>7851</v>
      </c>
      <c r="D1266" s="159">
        <f t="shared" si="38"/>
        <v>80</v>
      </c>
      <c r="E1266">
        <v>2</v>
      </c>
      <c r="F1266">
        <v>0</v>
      </c>
      <c r="G1266" s="162" t="s">
        <v>6228</v>
      </c>
      <c r="H1266" s="162" t="s">
        <v>6228</v>
      </c>
      <c r="I1266" s="53" t="str">
        <f t="shared" si="39"/>
        <v>2. 0</v>
      </c>
      <c r="J1266" s="157" t="s">
        <v>142</v>
      </c>
      <c r="K1266" s="157" t="s">
        <v>141</v>
      </c>
      <c r="L1266" s="83" t="s">
        <v>6172</v>
      </c>
      <c r="M1266" s="165" t="s">
        <v>6538</v>
      </c>
      <c r="O1266" s="157" t="s">
        <v>138</v>
      </c>
      <c r="P1266" s="157" t="s">
        <v>143</v>
      </c>
      <c r="Q1266" s="157" t="s">
        <v>6171</v>
      </c>
      <c r="R1266" s="157" t="s">
        <v>144</v>
      </c>
      <c r="W1266" s="118">
        <v>0</v>
      </c>
      <c r="X1266" s="162" t="s">
        <v>6228</v>
      </c>
    </row>
    <row r="1267" spans="1:24">
      <c r="A1267" s="83">
        <v>952</v>
      </c>
      <c r="B1267" s="83">
        <v>27</v>
      </c>
      <c r="C1267" t="s">
        <v>6648</v>
      </c>
      <c r="D1267" s="159">
        <f t="shared" si="38"/>
        <v>160</v>
      </c>
      <c r="E1267">
        <v>4</v>
      </c>
      <c r="F1267">
        <v>0</v>
      </c>
      <c r="G1267" s="162" t="s">
        <v>6232</v>
      </c>
      <c r="H1267" s="162" t="s">
        <v>6232</v>
      </c>
      <c r="I1267" s="53" t="str">
        <f t="shared" si="39"/>
        <v>4. 0</v>
      </c>
      <c r="J1267" s="157" t="s">
        <v>142</v>
      </c>
      <c r="K1267" s="157" t="s">
        <v>141</v>
      </c>
      <c r="L1267" s="83" t="s">
        <v>6172</v>
      </c>
      <c r="M1267" s="165" t="s">
        <v>6538</v>
      </c>
      <c r="O1267" s="157" t="s">
        <v>138</v>
      </c>
      <c r="P1267" s="157" t="s">
        <v>143</v>
      </c>
      <c r="Q1267" s="157" t="s">
        <v>6171</v>
      </c>
      <c r="R1267" s="157" t="s">
        <v>144</v>
      </c>
      <c r="W1267" s="118">
        <v>0</v>
      </c>
      <c r="X1267" s="162" t="s">
        <v>6232</v>
      </c>
    </row>
    <row r="1268" spans="1:24">
      <c r="A1268" s="83">
        <v>953</v>
      </c>
      <c r="B1268" s="83">
        <v>368</v>
      </c>
      <c r="C1268" t="s">
        <v>6586</v>
      </c>
      <c r="D1268" s="159">
        <f t="shared" si="38"/>
        <v>342</v>
      </c>
      <c r="E1268">
        <v>8</v>
      </c>
      <c r="F1268">
        <v>22</v>
      </c>
      <c r="G1268" s="162" t="s">
        <v>6464</v>
      </c>
      <c r="H1268" s="162" t="s">
        <v>6464</v>
      </c>
      <c r="I1268" s="53" t="str">
        <f t="shared" si="39"/>
        <v>8. 22</v>
      </c>
      <c r="J1268" s="157" t="s">
        <v>142</v>
      </c>
      <c r="K1268" s="157" t="s">
        <v>141</v>
      </c>
      <c r="L1268" s="83" t="s">
        <v>6172</v>
      </c>
      <c r="M1268" s="165" t="s">
        <v>162</v>
      </c>
      <c r="O1268" s="157" t="s">
        <v>138</v>
      </c>
      <c r="P1268" s="157" t="s">
        <v>143</v>
      </c>
      <c r="Q1268" s="157" t="s">
        <v>6171</v>
      </c>
      <c r="R1268" s="157" t="s">
        <v>144</v>
      </c>
      <c r="W1268" s="118">
        <v>4617000</v>
      </c>
      <c r="X1268" s="162" t="s">
        <v>6464</v>
      </c>
    </row>
    <row r="1269" spans="1:24">
      <c r="A1269" s="83">
        <v>953</v>
      </c>
      <c r="B1269" s="83">
        <v>369</v>
      </c>
      <c r="C1269" t="s">
        <v>6586</v>
      </c>
      <c r="D1269" s="159">
        <f t="shared" si="38"/>
        <v>129</v>
      </c>
      <c r="E1269">
        <v>3</v>
      </c>
      <c r="F1269">
        <v>9</v>
      </c>
      <c r="G1269" s="162" t="s">
        <v>6292</v>
      </c>
      <c r="H1269" s="162" t="s">
        <v>6292</v>
      </c>
      <c r="I1269" s="53" t="str">
        <f t="shared" si="39"/>
        <v>3. 9</v>
      </c>
      <c r="J1269" s="157" t="s">
        <v>142</v>
      </c>
      <c r="K1269" s="157" t="s">
        <v>141</v>
      </c>
      <c r="L1269" s="83" t="s">
        <v>6172</v>
      </c>
      <c r="M1269" s="165" t="s">
        <v>162</v>
      </c>
      <c r="O1269" s="157" t="s">
        <v>138</v>
      </c>
      <c r="P1269" s="157" t="s">
        <v>143</v>
      </c>
      <c r="Q1269" s="157" t="s">
        <v>6171</v>
      </c>
      <c r="R1269" s="157" t="s">
        <v>144</v>
      </c>
      <c r="W1269" s="118">
        <v>1741500</v>
      </c>
      <c r="X1269" s="162" t="s">
        <v>6292</v>
      </c>
    </row>
    <row r="1270" spans="1:24">
      <c r="A1270" s="83">
        <v>955</v>
      </c>
      <c r="B1270" s="83">
        <v>33</v>
      </c>
      <c r="C1270" t="s">
        <v>7836</v>
      </c>
      <c r="D1270" s="159">
        <f t="shared" si="38"/>
        <v>12</v>
      </c>
      <c r="E1270">
        <v>0</v>
      </c>
      <c r="F1270">
        <v>12</v>
      </c>
      <c r="G1270" s="162" t="s">
        <v>6190</v>
      </c>
      <c r="H1270" s="162" t="s">
        <v>6190</v>
      </c>
      <c r="I1270" s="53" t="str">
        <f t="shared" si="39"/>
        <v>0. 12</v>
      </c>
      <c r="J1270" s="157" t="s">
        <v>142</v>
      </c>
      <c r="K1270" s="157" t="s">
        <v>141</v>
      </c>
      <c r="L1270" s="83" t="s">
        <v>6172</v>
      </c>
      <c r="M1270" s="165" t="s">
        <v>162</v>
      </c>
      <c r="O1270" s="157" t="s">
        <v>138</v>
      </c>
      <c r="P1270" s="157" t="s">
        <v>143</v>
      </c>
      <c r="Q1270" s="157" t="s">
        <v>6171</v>
      </c>
      <c r="R1270" s="157" t="s">
        <v>144</v>
      </c>
      <c r="W1270" s="118">
        <v>162000</v>
      </c>
      <c r="X1270" s="162" t="s">
        <v>6190</v>
      </c>
    </row>
    <row r="1271" spans="1:24">
      <c r="A1271" s="83">
        <v>955</v>
      </c>
      <c r="B1271" s="83">
        <v>34</v>
      </c>
      <c r="C1271" t="s">
        <v>7862</v>
      </c>
      <c r="D1271" s="159">
        <f t="shared" si="38"/>
        <v>21</v>
      </c>
      <c r="E1271">
        <v>0</v>
      </c>
      <c r="F1271">
        <v>21</v>
      </c>
      <c r="G1271" s="162" t="s">
        <v>6189</v>
      </c>
      <c r="H1271" s="162" t="s">
        <v>6189</v>
      </c>
      <c r="I1271" s="53" t="str">
        <f t="shared" si="39"/>
        <v>0. 21</v>
      </c>
      <c r="J1271" s="157" t="s">
        <v>142</v>
      </c>
      <c r="K1271" s="157" t="s">
        <v>141</v>
      </c>
      <c r="L1271" s="83" t="s">
        <v>6172</v>
      </c>
      <c r="M1271" s="165" t="s">
        <v>162</v>
      </c>
      <c r="O1271" s="157" t="s">
        <v>138</v>
      </c>
      <c r="P1271" s="157" t="s">
        <v>143</v>
      </c>
      <c r="Q1271" s="157" t="s">
        <v>6171</v>
      </c>
      <c r="R1271" s="157" t="s">
        <v>144</v>
      </c>
      <c r="W1271" s="118">
        <v>283500</v>
      </c>
      <c r="X1271" s="162" t="s">
        <v>6189</v>
      </c>
    </row>
    <row r="1272" spans="1:24">
      <c r="A1272" s="83">
        <v>955</v>
      </c>
      <c r="B1272" s="83">
        <v>37</v>
      </c>
      <c r="C1272" t="s">
        <v>7883</v>
      </c>
      <c r="D1272" s="159">
        <f t="shared" si="38"/>
        <v>20</v>
      </c>
      <c r="E1272">
        <v>0</v>
      </c>
      <c r="F1272">
        <v>20</v>
      </c>
      <c r="G1272" s="162" t="s">
        <v>6246</v>
      </c>
      <c r="H1272" s="162" t="s">
        <v>6246</v>
      </c>
      <c r="I1272" s="53" t="str">
        <f t="shared" si="39"/>
        <v>0. 20</v>
      </c>
      <c r="J1272" s="157" t="s">
        <v>142</v>
      </c>
      <c r="K1272" s="157" t="s">
        <v>141</v>
      </c>
      <c r="L1272" s="83" t="s">
        <v>6172</v>
      </c>
      <c r="M1272" s="165" t="s">
        <v>162</v>
      </c>
      <c r="O1272" s="157" t="s">
        <v>138</v>
      </c>
      <c r="P1272" s="157" t="s">
        <v>143</v>
      </c>
      <c r="Q1272" s="157" t="s">
        <v>6171</v>
      </c>
      <c r="R1272" s="157" t="s">
        <v>144</v>
      </c>
      <c r="W1272" s="118">
        <v>270000</v>
      </c>
      <c r="X1272" s="162" t="s">
        <v>6246</v>
      </c>
    </row>
    <row r="1273" spans="1:24">
      <c r="A1273" s="83">
        <v>957</v>
      </c>
      <c r="B1273" s="83">
        <v>604</v>
      </c>
      <c r="C1273" t="s">
        <v>7857</v>
      </c>
      <c r="D1273" s="159">
        <f t="shared" si="38"/>
        <v>162</v>
      </c>
      <c r="E1273">
        <v>4</v>
      </c>
      <c r="F1273">
        <v>2</v>
      </c>
      <c r="G1273" s="162" t="s">
        <v>6203</v>
      </c>
      <c r="H1273" s="162" t="s">
        <v>6203</v>
      </c>
      <c r="I1273" s="53" t="str">
        <f t="shared" si="39"/>
        <v>4. 2</v>
      </c>
      <c r="J1273" s="157" t="s">
        <v>142</v>
      </c>
      <c r="K1273" s="157" t="s">
        <v>141</v>
      </c>
      <c r="L1273" s="83" t="s">
        <v>6172</v>
      </c>
      <c r="M1273" s="165" t="s">
        <v>162</v>
      </c>
      <c r="O1273" s="157" t="s">
        <v>138</v>
      </c>
      <c r="P1273" s="157" t="s">
        <v>143</v>
      </c>
      <c r="Q1273" s="157" t="s">
        <v>6171</v>
      </c>
      <c r="R1273" s="157" t="s">
        <v>144</v>
      </c>
      <c r="W1273" s="118">
        <v>729000</v>
      </c>
      <c r="X1273" s="162" t="s">
        <v>6203</v>
      </c>
    </row>
    <row r="1274" spans="1:24">
      <c r="A1274" s="83">
        <v>957</v>
      </c>
      <c r="B1274" s="83">
        <v>605</v>
      </c>
      <c r="C1274" t="s">
        <v>6586</v>
      </c>
      <c r="D1274" s="159">
        <f t="shared" si="38"/>
        <v>63</v>
      </c>
      <c r="E1274">
        <v>1</v>
      </c>
      <c r="F1274">
        <v>23</v>
      </c>
      <c r="G1274" s="162" t="s">
        <v>6278</v>
      </c>
      <c r="H1274" s="162" t="s">
        <v>6278</v>
      </c>
      <c r="I1274" s="53" t="str">
        <f t="shared" si="39"/>
        <v>1. 23</v>
      </c>
      <c r="J1274" s="157" t="s">
        <v>142</v>
      </c>
      <c r="K1274" s="157" t="s">
        <v>141</v>
      </c>
      <c r="L1274" s="83" t="s">
        <v>6172</v>
      </c>
      <c r="M1274" s="165" t="s">
        <v>162</v>
      </c>
      <c r="O1274" s="157" t="s">
        <v>138</v>
      </c>
      <c r="P1274" s="157" t="s">
        <v>143</v>
      </c>
      <c r="Q1274" s="157" t="s">
        <v>6171</v>
      </c>
      <c r="R1274" s="157" t="s">
        <v>144</v>
      </c>
      <c r="W1274" s="118">
        <v>283500</v>
      </c>
      <c r="X1274" s="162" t="s">
        <v>6278</v>
      </c>
    </row>
    <row r="1275" spans="1:24">
      <c r="A1275" s="83">
        <v>957</v>
      </c>
      <c r="B1275" s="83">
        <v>604</v>
      </c>
      <c r="C1275" t="s">
        <v>7852</v>
      </c>
      <c r="D1275" s="159">
        <f t="shared" si="38"/>
        <v>47</v>
      </c>
      <c r="E1275">
        <v>1</v>
      </c>
      <c r="F1275">
        <v>7</v>
      </c>
      <c r="G1275" s="162" t="s">
        <v>6406</v>
      </c>
      <c r="H1275" s="162" t="s">
        <v>6406</v>
      </c>
      <c r="I1275" s="53" t="str">
        <f t="shared" si="39"/>
        <v>1. 7</v>
      </c>
      <c r="J1275" s="157" t="s">
        <v>142</v>
      </c>
      <c r="K1275" s="157" t="s">
        <v>141</v>
      </c>
      <c r="L1275" s="83" t="s">
        <v>6172</v>
      </c>
      <c r="M1275" s="165" t="s">
        <v>162</v>
      </c>
      <c r="O1275" s="157" t="s">
        <v>138</v>
      </c>
      <c r="P1275" s="157" t="s">
        <v>143</v>
      </c>
      <c r="Q1275" s="157" t="s">
        <v>6171</v>
      </c>
      <c r="R1275" s="157" t="s">
        <v>144</v>
      </c>
      <c r="W1275" s="118">
        <v>202500</v>
      </c>
      <c r="X1275" s="162" t="s">
        <v>6406</v>
      </c>
    </row>
    <row r="1276" spans="1:24">
      <c r="A1276" s="83">
        <v>959</v>
      </c>
      <c r="B1276" s="83">
        <v>286</v>
      </c>
      <c r="C1276" t="s">
        <v>7861</v>
      </c>
      <c r="D1276" s="159">
        <f t="shared" si="38"/>
        <v>78</v>
      </c>
      <c r="E1276">
        <v>1</v>
      </c>
      <c r="F1276">
        <v>38</v>
      </c>
      <c r="G1276" s="162" t="s">
        <v>6332</v>
      </c>
      <c r="H1276" s="162" t="s">
        <v>6332</v>
      </c>
      <c r="I1276" s="53" t="str">
        <f t="shared" si="39"/>
        <v>1. 38</v>
      </c>
      <c r="J1276" s="157" t="s">
        <v>142</v>
      </c>
      <c r="K1276" s="157" t="s">
        <v>141</v>
      </c>
      <c r="L1276" s="83" t="s">
        <v>6172</v>
      </c>
      <c r="M1276" s="165" t="s">
        <v>162</v>
      </c>
      <c r="O1276" s="157" t="s">
        <v>138</v>
      </c>
      <c r="P1276" s="157" t="s">
        <v>143</v>
      </c>
      <c r="Q1276" s="157" t="s">
        <v>6171</v>
      </c>
      <c r="R1276" s="157" t="s">
        <v>144</v>
      </c>
      <c r="W1276" s="118">
        <v>1053000</v>
      </c>
      <c r="X1276" s="162" t="s">
        <v>6332</v>
      </c>
    </row>
    <row r="1277" spans="1:24">
      <c r="A1277" s="83">
        <v>959</v>
      </c>
      <c r="B1277" s="83">
        <v>287</v>
      </c>
      <c r="C1277" t="s">
        <v>7859</v>
      </c>
      <c r="D1277" s="159">
        <f t="shared" si="38"/>
        <v>2</v>
      </c>
      <c r="E1277">
        <v>0</v>
      </c>
      <c r="F1277">
        <v>2</v>
      </c>
      <c r="G1277" s="162" t="s">
        <v>6284</v>
      </c>
      <c r="H1277" s="162" t="s">
        <v>6284</v>
      </c>
      <c r="I1277" s="53" t="str">
        <f t="shared" si="39"/>
        <v>0. 2</v>
      </c>
      <c r="J1277" s="157" t="s">
        <v>142</v>
      </c>
      <c r="K1277" s="157" t="s">
        <v>141</v>
      </c>
      <c r="L1277" s="83" t="s">
        <v>6172</v>
      </c>
      <c r="M1277" s="165" t="s">
        <v>162</v>
      </c>
      <c r="O1277" s="157" t="s">
        <v>138</v>
      </c>
      <c r="P1277" s="157" t="s">
        <v>143</v>
      </c>
      <c r="Q1277" s="157" t="s">
        <v>6171</v>
      </c>
      <c r="R1277" s="157" t="s">
        <v>144</v>
      </c>
      <c r="W1277" s="118">
        <v>0</v>
      </c>
      <c r="X1277" s="162" t="s">
        <v>6284</v>
      </c>
    </row>
    <row r="1278" spans="1:24">
      <c r="A1278" s="83">
        <v>959</v>
      </c>
      <c r="B1278" s="83">
        <v>287</v>
      </c>
      <c r="C1278" t="s">
        <v>7948</v>
      </c>
      <c r="D1278" s="159">
        <f t="shared" si="38"/>
        <v>6</v>
      </c>
      <c r="E1278">
        <v>0</v>
      </c>
      <c r="F1278">
        <v>6</v>
      </c>
      <c r="G1278" s="162" t="s">
        <v>6238</v>
      </c>
      <c r="H1278" s="162" t="s">
        <v>6238</v>
      </c>
      <c r="I1278" s="53" t="str">
        <f t="shared" si="39"/>
        <v>0. 6</v>
      </c>
      <c r="J1278" s="157" t="s">
        <v>142</v>
      </c>
      <c r="K1278" s="157" t="s">
        <v>141</v>
      </c>
      <c r="L1278" s="83" t="s">
        <v>6172</v>
      </c>
      <c r="M1278" s="165" t="s">
        <v>162</v>
      </c>
      <c r="O1278" s="157" t="s">
        <v>138</v>
      </c>
      <c r="P1278" s="157" t="s">
        <v>143</v>
      </c>
      <c r="Q1278" s="157" t="s">
        <v>6171</v>
      </c>
      <c r="R1278" s="157" t="s">
        <v>144</v>
      </c>
      <c r="W1278" s="118">
        <v>81000</v>
      </c>
      <c r="X1278" s="162" t="s">
        <v>6238</v>
      </c>
    </row>
    <row r="1279" spans="1:24">
      <c r="A1279" s="83">
        <v>959</v>
      </c>
      <c r="B1279" s="83">
        <v>287</v>
      </c>
      <c r="C1279" t="s">
        <v>7953</v>
      </c>
      <c r="D1279" s="159">
        <f t="shared" si="38"/>
        <v>1</v>
      </c>
      <c r="E1279">
        <v>0</v>
      </c>
      <c r="F1279">
        <v>1</v>
      </c>
      <c r="G1279" s="162" t="s">
        <v>6181</v>
      </c>
      <c r="H1279" s="162" t="s">
        <v>6181</v>
      </c>
      <c r="I1279" s="53" t="str">
        <f t="shared" si="39"/>
        <v>0. 1</v>
      </c>
      <c r="J1279" s="157" t="s">
        <v>142</v>
      </c>
      <c r="K1279" s="157" t="s">
        <v>141</v>
      </c>
      <c r="L1279" s="83" t="s">
        <v>6172</v>
      </c>
      <c r="M1279" s="165" t="s">
        <v>162</v>
      </c>
      <c r="O1279" s="157" t="s">
        <v>138</v>
      </c>
      <c r="P1279" s="157" t="s">
        <v>143</v>
      </c>
      <c r="Q1279" s="157" t="s">
        <v>6171</v>
      </c>
      <c r="R1279" s="157" t="s">
        <v>144</v>
      </c>
      <c r="W1279" s="118">
        <v>13500</v>
      </c>
      <c r="X1279" s="162" t="s">
        <v>6181</v>
      </c>
    </row>
    <row r="1280" spans="1:24">
      <c r="A1280" s="83">
        <v>959</v>
      </c>
      <c r="B1280" s="83">
        <v>287</v>
      </c>
      <c r="C1280" t="s">
        <v>7847</v>
      </c>
      <c r="D1280" s="159">
        <f t="shared" si="38"/>
        <v>1</v>
      </c>
      <c r="E1280">
        <v>0</v>
      </c>
      <c r="F1280">
        <v>1</v>
      </c>
      <c r="G1280" s="162" t="s">
        <v>6181</v>
      </c>
      <c r="H1280" s="162" t="s">
        <v>6181</v>
      </c>
      <c r="I1280" s="53" t="str">
        <f t="shared" si="39"/>
        <v>0. 1</v>
      </c>
      <c r="J1280" s="157" t="s">
        <v>142</v>
      </c>
      <c r="K1280" s="157" t="s">
        <v>141</v>
      </c>
      <c r="L1280" s="83" t="s">
        <v>6172</v>
      </c>
      <c r="M1280" s="165" t="s">
        <v>162</v>
      </c>
      <c r="O1280" s="157" t="s">
        <v>138</v>
      </c>
      <c r="P1280" s="157" t="s">
        <v>143</v>
      </c>
      <c r="Q1280" s="157" t="s">
        <v>6171</v>
      </c>
      <c r="R1280" s="157" t="s">
        <v>144</v>
      </c>
      <c r="W1280" s="118">
        <v>13500</v>
      </c>
      <c r="X1280" s="162" t="s">
        <v>6181</v>
      </c>
    </row>
    <row r="1281" spans="1:24">
      <c r="A1281" s="83">
        <v>960</v>
      </c>
      <c r="B1281" s="83">
        <v>586</v>
      </c>
      <c r="C1281" t="s">
        <v>7850</v>
      </c>
      <c r="D1281" s="159">
        <f t="shared" si="38"/>
        <v>73</v>
      </c>
      <c r="E1281">
        <v>1</v>
      </c>
      <c r="F1281">
        <v>33</v>
      </c>
      <c r="G1281" s="162" t="s">
        <v>6415</v>
      </c>
      <c r="H1281" s="162" t="s">
        <v>6415</v>
      </c>
      <c r="I1281" s="53" t="str">
        <f t="shared" si="39"/>
        <v>1. 33</v>
      </c>
      <c r="J1281" s="157" t="s">
        <v>142</v>
      </c>
      <c r="K1281" s="157" t="s">
        <v>141</v>
      </c>
      <c r="L1281" s="83" t="s">
        <v>6172</v>
      </c>
      <c r="M1281" s="165" t="s">
        <v>162</v>
      </c>
      <c r="O1281" s="157" t="s">
        <v>138</v>
      </c>
      <c r="P1281" s="157" t="s">
        <v>143</v>
      </c>
      <c r="Q1281" s="157" t="s">
        <v>6171</v>
      </c>
      <c r="R1281" s="157" t="s">
        <v>144</v>
      </c>
      <c r="W1281" s="118">
        <v>486000</v>
      </c>
      <c r="X1281" s="162" t="s">
        <v>6415</v>
      </c>
    </row>
    <row r="1282" spans="1:24">
      <c r="A1282" s="83">
        <v>960</v>
      </c>
      <c r="B1282" s="83">
        <v>27</v>
      </c>
      <c r="C1282" t="s">
        <v>7851</v>
      </c>
      <c r="D1282" s="159">
        <f t="shared" si="38"/>
        <v>80</v>
      </c>
      <c r="E1282">
        <v>2</v>
      </c>
      <c r="F1282">
        <v>0</v>
      </c>
      <c r="G1282" s="162" t="s">
        <v>6228</v>
      </c>
      <c r="H1282" s="162" t="s">
        <v>6228</v>
      </c>
      <c r="I1282" s="53" t="str">
        <f t="shared" si="39"/>
        <v>2. 0</v>
      </c>
      <c r="J1282" s="157" t="s">
        <v>142</v>
      </c>
      <c r="K1282" s="157" t="s">
        <v>141</v>
      </c>
      <c r="L1282" s="83" t="s">
        <v>6172</v>
      </c>
      <c r="M1282" s="165" t="s">
        <v>6538</v>
      </c>
      <c r="O1282" s="157" t="s">
        <v>138</v>
      </c>
      <c r="P1282" s="157" t="s">
        <v>143</v>
      </c>
      <c r="Q1282" s="157" t="s">
        <v>6171</v>
      </c>
      <c r="R1282" s="157" t="s">
        <v>144</v>
      </c>
      <c r="W1282" s="118">
        <v>0</v>
      </c>
      <c r="X1282" s="162" t="s">
        <v>6228</v>
      </c>
    </row>
    <row r="1283" spans="1:24">
      <c r="A1283" s="83">
        <v>960</v>
      </c>
      <c r="B1283" s="83">
        <v>27</v>
      </c>
      <c r="C1283" t="s">
        <v>6648</v>
      </c>
      <c r="D1283" s="159">
        <f t="shared" ref="D1283:D1346" si="40">E1283*40+F1283</f>
        <v>160</v>
      </c>
      <c r="E1283">
        <v>4</v>
      </c>
      <c r="F1283">
        <v>0</v>
      </c>
      <c r="G1283" s="162" t="s">
        <v>6232</v>
      </c>
      <c r="H1283" s="162" t="s">
        <v>6232</v>
      </c>
      <c r="I1283" s="53" t="str">
        <f t="shared" ref="I1283:I1346" si="41">H1283</f>
        <v>4. 0</v>
      </c>
      <c r="J1283" s="157" t="s">
        <v>142</v>
      </c>
      <c r="K1283" s="157" t="s">
        <v>141</v>
      </c>
      <c r="L1283" s="83" t="s">
        <v>6172</v>
      </c>
      <c r="M1283" s="165" t="s">
        <v>6538</v>
      </c>
      <c r="O1283" s="157" t="s">
        <v>138</v>
      </c>
      <c r="P1283" s="157" t="s">
        <v>143</v>
      </c>
      <c r="Q1283" s="157" t="s">
        <v>6171</v>
      </c>
      <c r="R1283" s="157" t="s">
        <v>144</v>
      </c>
      <c r="W1283" s="118">
        <v>0</v>
      </c>
      <c r="X1283" s="162" t="s">
        <v>6232</v>
      </c>
    </row>
    <row r="1284" spans="1:24">
      <c r="A1284" s="83">
        <v>961</v>
      </c>
      <c r="B1284" s="83">
        <v>586</v>
      </c>
      <c r="C1284" t="s">
        <v>7955</v>
      </c>
      <c r="D1284" s="159">
        <f t="shared" si="40"/>
        <v>75</v>
      </c>
      <c r="E1284">
        <v>1</v>
      </c>
      <c r="F1284">
        <v>35</v>
      </c>
      <c r="G1284" s="162" t="s">
        <v>6249</v>
      </c>
      <c r="H1284" s="162" t="s">
        <v>6249</v>
      </c>
      <c r="I1284" s="53" t="str">
        <f t="shared" si="41"/>
        <v>1. 35</v>
      </c>
      <c r="J1284" s="157" t="s">
        <v>142</v>
      </c>
      <c r="K1284" s="157" t="s">
        <v>141</v>
      </c>
      <c r="L1284" s="83" t="s">
        <v>6172</v>
      </c>
      <c r="M1284" s="165" t="s">
        <v>162</v>
      </c>
      <c r="O1284" s="157" t="s">
        <v>138</v>
      </c>
      <c r="P1284" s="157" t="s">
        <v>143</v>
      </c>
      <c r="Q1284" s="157" t="s">
        <v>6171</v>
      </c>
      <c r="R1284" s="157" t="s">
        <v>144</v>
      </c>
      <c r="W1284" s="118">
        <v>1012500</v>
      </c>
      <c r="X1284" s="162" t="s">
        <v>6249</v>
      </c>
    </row>
    <row r="1285" spans="1:24">
      <c r="A1285" s="83">
        <v>961</v>
      </c>
      <c r="B1285" s="83">
        <v>85</v>
      </c>
      <c r="C1285" t="s">
        <v>6586</v>
      </c>
      <c r="D1285" s="159">
        <f t="shared" si="40"/>
        <v>240</v>
      </c>
      <c r="E1285">
        <v>6</v>
      </c>
      <c r="F1285">
        <v>0</v>
      </c>
      <c r="G1285" s="162" t="s">
        <v>6290</v>
      </c>
      <c r="H1285" s="162" t="s">
        <v>6290</v>
      </c>
      <c r="I1285" s="53" t="str">
        <f t="shared" si="41"/>
        <v>6. 0</v>
      </c>
      <c r="J1285" s="157" t="s">
        <v>142</v>
      </c>
      <c r="K1285" s="157" t="s">
        <v>141</v>
      </c>
      <c r="L1285" s="83" t="s">
        <v>6172</v>
      </c>
      <c r="M1285" s="165" t="s">
        <v>6538</v>
      </c>
      <c r="O1285" s="157" t="s">
        <v>138</v>
      </c>
      <c r="P1285" s="157" t="s">
        <v>143</v>
      </c>
      <c r="Q1285" s="157" t="s">
        <v>6171</v>
      </c>
      <c r="R1285" s="157" t="s">
        <v>144</v>
      </c>
      <c r="W1285" s="118">
        <v>0</v>
      </c>
      <c r="X1285" s="162" t="s">
        <v>6290</v>
      </c>
    </row>
    <row r="1286" spans="1:24">
      <c r="A1286" s="83">
        <v>961</v>
      </c>
      <c r="B1286" s="83">
        <v>586</v>
      </c>
      <c r="C1286" t="s">
        <v>8051</v>
      </c>
      <c r="D1286" s="159">
        <f t="shared" si="40"/>
        <v>5</v>
      </c>
      <c r="E1286">
        <v>0</v>
      </c>
      <c r="F1286">
        <v>5</v>
      </c>
      <c r="G1286" s="162" t="s">
        <v>6281</v>
      </c>
      <c r="H1286" s="162" t="s">
        <v>6281</v>
      </c>
      <c r="I1286" s="53" t="str">
        <f t="shared" si="41"/>
        <v>0. 5</v>
      </c>
      <c r="J1286" s="157" t="s">
        <v>142</v>
      </c>
      <c r="K1286" s="157" t="s">
        <v>141</v>
      </c>
      <c r="L1286" s="83" t="s">
        <v>6172</v>
      </c>
      <c r="M1286" s="165" t="s">
        <v>162</v>
      </c>
      <c r="O1286" s="157" t="s">
        <v>138</v>
      </c>
      <c r="P1286" s="157" t="s">
        <v>143</v>
      </c>
      <c r="Q1286" s="157" t="s">
        <v>6171</v>
      </c>
      <c r="R1286" s="157" t="s">
        <v>144</v>
      </c>
      <c r="W1286" s="118">
        <v>0</v>
      </c>
      <c r="X1286" s="162" t="s">
        <v>6281</v>
      </c>
    </row>
    <row r="1287" spans="1:24">
      <c r="A1287" s="83">
        <v>961</v>
      </c>
      <c r="B1287" s="83">
        <v>293</v>
      </c>
      <c r="C1287" t="s">
        <v>6586</v>
      </c>
      <c r="D1287" s="159">
        <f t="shared" si="40"/>
        <v>84</v>
      </c>
      <c r="E1287">
        <v>2</v>
      </c>
      <c r="F1287">
        <v>4</v>
      </c>
      <c r="G1287" s="162" t="s">
        <v>6273</v>
      </c>
      <c r="H1287" s="162" t="s">
        <v>6273</v>
      </c>
      <c r="I1287" s="53" t="str">
        <f t="shared" si="41"/>
        <v>2. 4</v>
      </c>
      <c r="J1287" s="157" t="s">
        <v>142</v>
      </c>
      <c r="K1287" s="157" t="s">
        <v>141</v>
      </c>
      <c r="L1287" s="83" t="s">
        <v>6172</v>
      </c>
      <c r="M1287" s="165" t="s">
        <v>6545</v>
      </c>
      <c r="O1287" s="157" t="s">
        <v>138</v>
      </c>
      <c r="P1287" s="157" t="s">
        <v>143</v>
      </c>
      <c r="Q1287" s="157" t="s">
        <v>6171</v>
      </c>
      <c r="R1287" s="157" t="s">
        <v>144</v>
      </c>
      <c r="W1287" s="118">
        <v>0</v>
      </c>
      <c r="X1287" s="162" t="s">
        <v>6273</v>
      </c>
    </row>
    <row r="1288" spans="1:24">
      <c r="A1288" s="83">
        <v>962</v>
      </c>
      <c r="B1288" s="83">
        <v>516</v>
      </c>
      <c r="C1288" t="s">
        <v>6586</v>
      </c>
      <c r="D1288" s="159">
        <f t="shared" si="40"/>
        <v>208</v>
      </c>
      <c r="E1288">
        <v>5</v>
      </c>
      <c r="F1288">
        <v>8</v>
      </c>
      <c r="G1288" s="162" t="s">
        <v>6339</v>
      </c>
      <c r="H1288" s="162" t="s">
        <v>6339</v>
      </c>
      <c r="I1288" s="53" t="str">
        <f t="shared" si="41"/>
        <v>5. 8</v>
      </c>
      <c r="J1288" s="157" t="s">
        <v>142</v>
      </c>
      <c r="K1288" s="157" t="s">
        <v>141</v>
      </c>
      <c r="L1288" s="83" t="s">
        <v>6172</v>
      </c>
      <c r="M1288" s="165" t="s">
        <v>162</v>
      </c>
      <c r="O1288" s="157" t="s">
        <v>138</v>
      </c>
      <c r="P1288" s="157" t="s">
        <v>143</v>
      </c>
      <c r="Q1288" s="157" t="s">
        <v>6171</v>
      </c>
      <c r="R1288" s="157" t="s">
        <v>144</v>
      </c>
      <c r="W1288" s="118">
        <v>2808000</v>
      </c>
      <c r="X1288" s="162" t="s">
        <v>6339</v>
      </c>
    </row>
    <row r="1289" spans="1:24">
      <c r="A1289" s="83">
        <v>962</v>
      </c>
      <c r="B1289" s="83">
        <v>515</v>
      </c>
      <c r="C1289" t="s">
        <v>6586</v>
      </c>
      <c r="D1289" s="159">
        <f t="shared" si="40"/>
        <v>86</v>
      </c>
      <c r="E1289">
        <v>2</v>
      </c>
      <c r="F1289">
        <v>6</v>
      </c>
      <c r="G1289" s="162" t="s">
        <v>6384</v>
      </c>
      <c r="H1289" s="162" t="s">
        <v>6384</v>
      </c>
      <c r="I1289" s="53" t="str">
        <f t="shared" si="41"/>
        <v>2. 6</v>
      </c>
      <c r="J1289" s="157" t="s">
        <v>142</v>
      </c>
      <c r="K1289" s="157" t="s">
        <v>141</v>
      </c>
      <c r="L1289" s="83" t="s">
        <v>6172</v>
      </c>
      <c r="M1289" s="165" t="s">
        <v>162</v>
      </c>
      <c r="O1289" s="157" t="s">
        <v>138</v>
      </c>
      <c r="P1289" s="157" t="s">
        <v>143</v>
      </c>
      <c r="Q1289" s="157" t="s">
        <v>6171</v>
      </c>
      <c r="R1289" s="157" t="s">
        <v>144</v>
      </c>
      <c r="W1289" s="118">
        <v>1161000</v>
      </c>
      <c r="X1289" s="162" t="s">
        <v>6384</v>
      </c>
    </row>
    <row r="1290" spans="1:24">
      <c r="A1290" s="83">
        <v>962</v>
      </c>
      <c r="B1290" s="83">
        <v>542</v>
      </c>
      <c r="C1290" t="s">
        <v>7857</v>
      </c>
      <c r="D1290" s="159">
        <f t="shared" si="40"/>
        <v>285</v>
      </c>
      <c r="E1290">
        <v>7</v>
      </c>
      <c r="F1290">
        <v>5</v>
      </c>
      <c r="G1290" s="162" t="s">
        <v>6402</v>
      </c>
      <c r="H1290" s="162" t="s">
        <v>6402</v>
      </c>
      <c r="I1290" s="53" t="str">
        <f t="shared" si="41"/>
        <v>7. 5</v>
      </c>
      <c r="J1290" s="157" t="s">
        <v>142</v>
      </c>
      <c r="K1290" s="157" t="s">
        <v>141</v>
      </c>
      <c r="L1290" s="83" t="s">
        <v>6172</v>
      </c>
      <c r="M1290" s="165" t="s">
        <v>162</v>
      </c>
      <c r="O1290" s="157" t="s">
        <v>138</v>
      </c>
      <c r="P1290" s="157" t="s">
        <v>143</v>
      </c>
      <c r="Q1290" s="157" t="s">
        <v>6171</v>
      </c>
      <c r="R1290" s="157" t="s">
        <v>144</v>
      </c>
      <c r="W1290" s="118">
        <v>3847500</v>
      </c>
      <c r="X1290" s="162" t="s">
        <v>6402</v>
      </c>
    </row>
    <row r="1291" spans="1:24">
      <c r="A1291" s="83">
        <v>964</v>
      </c>
      <c r="B1291" s="83">
        <v>82</v>
      </c>
      <c r="C1291" t="s">
        <v>7836</v>
      </c>
      <c r="D1291" s="159">
        <f t="shared" si="40"/>
        <v>195</v>
      </c>
      <c r="E1291">
        <v>4</v>
      </c>
      <c r="F1291">
        <v>35</v>
      </c>
      <c r="G1291" s="162" t="s">
        <v>6401</v>
      </c>
      <c r="H1291" s="162" t="s">
        <v>6401</v>
      </c>
      <c r="I1291" s="53" t="str">
        <f t="shared" si="41"/>
        <v>4. 35</v>
      </c>
      <c r="J1291" s="157" t="s">
        <v>142</v>
      </c>
      <c r="K1291" s="157" t="s">
        <v>141</v>
      </c>
      <c r="L1291" s="83" t="s">
        <v>6172</v>
      </c>
      <c r="M1291" s="165" t="s">
        <v>6538</v>
      </c>
      <c r="O1291" s="157" t="s">
        <v>138</v>
      </c>
      <c r="P1291" s="157" t="s">
        <v>143</v>
      </c>
      <c r="Q1291" s="157" t="s">
        <v>6171</v>
      </c>
      <c r="R1291" s="157" t="s">
        <v>144</v>
      </c>
      <c r="W1291" s="118">
        <v>2632500</v>
      </c>
      <c r="X1291" s="162" t="s">
        <v>6401</v>
      </c>
    </row>
    <row r="1292" spans="1:24">
      <c r="A1292" s="83">
        <v>964</v>
      </c>
      <c r="B1292" s="83">
        <v>161</v>
      </c>
      <c r="C1292" t="s">
        <v>7961</v>
      </c>
      <c r="D1292" s="159">
        <f t="shared" si="40"/>
        <v>53</v>
      </c>
      <c r="E1292">
        <v>1</v>
      </c>
      <c r="F1292">
        <v>13</v>
      </c>
      <c r="G1292" s="162" t="s">
        <v>6309</v>
      </c>
      <c r="H1292" s="162" t="s">
        <v>6309</v>
      </c>
      <c r="I1292" s="53" t="str">
        <f t="shared" si="41"/>
        <v>1. 13</v>
      </c>
      <c r="J1292" s="157" t="s">
        <v>142</v>
      </c>
      <c r="K1292" s="157" t="s">
        <v>141</v>
      </c>
      <c r="L1292" s="83" t="s">
        <v>6172</v>
      </c>
      <c r="M1292" s="165" t="s">
        <v>162</v>
      </c>
      <c r="O1292" s="157" t="s">
        <v>138</v>
      </c>
      <c r="P1292" s="157" t="s">
        <v>143</v>
      </c>
      <c r="Q1292" s="157" t="s">
        <v>6171</v>
      </c>
      <c r="R1292" s="157" t="s">
        <v>144</v>
      </c>
      <c r="W1292" s="118">
        <v>351000</v>
      </c>
      <c r="X1292" s="162" t="s">
        <v>6309</v>
      </c>
    </row>
    <row r="1293" spans="1:24">
      <c r="A1293" s="83">
        <v>964</v>
      </c>
      <c r="B1293" s="83">
        <v>161</v>
      </c>
      <c r="C1293" t="s">
        <v>7960</v>
      </c>
      <c r="D1293" s="159">
        <f t="shared" si="40"/>
        <v>45</v>
      </c>
      <c r="E1293">
        <v>1</v>
      </c>
      <c r="F1293">
        <v>5</v>
      </c>
      <c r="G1293" s="162" t="s">
        <v>6256</v>
      </c>
      <c r="H1293" s="162" t="s">
        <v>6256</v>
      </c>
      <c r="I1293" s="53" t="str">
        <f t="shared" si="41"/>
        <v>1. 5</v>
      </c>
      <c r="J1293" s="157" t="s">
        <v>142</v>
      </c>
      <c r="K1293" s="157" t="s">
        <v>141</v>
      </c>
      <c r="L1293" s="83" t="s">
        <v>6172</v>
      </c>
      <c r="M1293" s="165" t="s">
        <v>162</v>
      </c>
      <c r="O1293" s="157" t="s">
        <v>138</v>
      </c>
      <c r="P1293" s="157" t="s">
        <v>143</v>
      </c>
      <c r="Q1293" s="157" t="s">
        <v>6171</v>
      </c>
      <c r="R1293" s="157" t="s">
        <v>144</v>
      </c>
      <c r="W1293" s="118">
        <v>297000</v>
      </c>
      <c r="X1293" s="162" t="s">
        <v>6256</v>
      </c>
    </row>
    <row r="1294" spans="1:24">
      <c r="A1294" s="83">
        <v>964</v>
      </c>
      <c r="B1294" s="83">
        <v>160</v>
      </c>
      <c r="C1294" t="s">
        <v>7919</v>
      </c>
      <c r="D1294" s="159">
        <f t="shared" si="40"/>
        <v>57</v>
      </c>
      <c r="E1294">
        <v>1</v>
      </c>
      <c r="F1294">
        <v>17</v>
      </c>
      <c r="G1294" s="162" t="s">
        <v>6225</v>
      </c>
      <c r="H1294" s="162" t="s">
        <v>6225</v>
      </c>
      <c r="I1294" s="53" t="str">
        <f t="shared" si="41"/>
        <v>1. 17</v>
      </c>
      <c r="J1294" s="157" t="s">
        <v>142</v>
      </c>
      <c r="K1294" s="157" t="s">
        <v>141</v>
      </c>
      <c r="L1294" s="83" t="s">
        <v>6172</v>
      </c>
      <c r="M1294" s="165" t="s">
        <v>162</v>
      </c>
      <c r="O1294" s="157" t="s">
        <v>138</v>
      </c>
      <c r="P1294" s="157" t="s">
        <v>143</v>
      </c>
      <c r="Q1294" s="157" t="s">
        <v>6171</v>
      </c>
      <c r="R1294" s="157" t="s">
        <v>144</v>
      </c>
      <c r="W1294" s="118">
        <v>378000</v>
      </c>
      <c r="X1294" s="162" t="s">
        <v>6225</v>
      </c>
    </row>
    <row r="1295" spans="1:24">
      <c r="A1295" s="83">
        <v>964</v>
      </c>
      <c r="B1295" s="83">
        <v>160</v>
      </c>
      <c r="C1295" t="s">
        <v>7950</v>
      </c>
      <c r="D1295" s="159">
        <f t="shared" si="40"/>
        <v>79</v>
      </c>
      <c r="E1295">
        <v>1</v>
      </c>
      <c r="F1295">
        <v>39</v>
      </c>
      <c r="G1295" s="162" t="s">
        <v>6202</v>
      </c>
      <c r="H1295" s="162" t="s">
        <v>6202</v>
      </c>
      <c r="I1295" s="53" t="str">
        <f t="shared" si="41"/>
        <v>1. 39</v>
      </c>
      <c r="J1295" s="157" t="s">
        <v>142</v>
      </c>
      <c r="K1295" s="157" t="s">
        <v>141</v>
      </c>
      <c r="L1295" s="83" t="s">
        <v>6172</v>
      </c>
      <c r="M1295" s="165" t="s">
        <v>162</v>
      </c>
      <c r="O1295" s="157" t="s">
        <v>138</v>
      </c>
      <c r="P1295" s="157" t="s">
        <v>143</v>
      </c>
      <c r="Q1295" s="157" t="s">
        <v>6171</v>
      </c>
      <c r="R1295" s="157" t="s">
        <v>144</v>
      </c>
      <c r="W1295" s="118">
        <v>526500</v>
      </c>
      <c r="X1295" s="162" t="s">
        <v>6202</v>
      </c>
    </row>
    <row r="1296" spans="1:24">
      <c r="A1296" s="83">
        <v>964</v>
      </c>
      <c r="B1296" s="83">
        <v>293</v>
      </c>
      <c r="C1296" t="s">
        <v>6586</v>
      </c>
      <c r="D1296" s="159">
        <f t="shared" si="40"/>
        <v>254</v>
      </c>
      <c r="E1296">
        <v>6</v>
      </c>
      <c r="F1296">
        <v>14</v>
      </c>
      <c r="G1296" s="162" t="s">
        <v>6432</v>
      </c>
      <c r="H1296" s="162" t="s">
        <v>6432</v>
      </c>
      <c r="I1296" s="53" t="str">
        <f t="shared" si="41"/>
        <v>6. 14</v>
      </c>
      <c r="J1296" s="157" t="s">
        <v>142</v>
      </c>
      <c r="K1296" s="157" t="s">
        <v>141</v>
      </c>
      <c r="L1296" s="83" t="s">
        <v>6172</v>
      </c>
      <c r="M1296" s="165" t="s">
        <v>6545</v>
      </c>
      <c r="O1296" s="157" t="s">
        <v>138</v>
      </c>
      <c r="P1296" s="157" t="s">
        <v>143</v>
      </c>
      <c r="Q1296" s="157" t="s">
        <v>6171</v>
      </c>
      <c r="R1296" s="157" t="s">
        <v>144</v>
      </c>
      <c r="W1296" s="118">
        <v>0</v>
      </c>
      <c r="X1296" s="162" t="s">
        <v>6432</v>
      </c>
    </row>
    <row r="1297" spans="1:24">
      <c r="A1297" s="83">
        <v>965</v>
      </c>
      <c r="B1297" s="83">
        <v>33</v>
      </c>
      <c r="C1297" t="s">
        <v>6579</v>
      </c>
      <c r="D1297" s="159">
        <f t="shared" si="40"/>
        <v>12</v>
      </c>
      <c r="E1297">
        <v>0</v>
      </c>
      <c r="F1297">
        <v>12</v>
      </c>
      <c r="G1297" s="162" t="s">
        <v>6190</v>
      </c>
      <c r="H1297" s="162" t="s">
        <v>6190</v>
      </c>
      <c r="I1297" s="53" t="str">
        <f t="shared" si="41"/>
        <v>0. 12</v>
      </c>
      <c r="J1297" s="157" t="s">
        <v>142</v>
      </c>
      <c r="K1297" s="157" t="s">
        <v>141</v>
      </c>
      <c r="L1297" s="83" t="s">
        <v>6172</v>
      </c>
      <c r="M1297" s="165" t="s">
        <v>162</v>
      </c>
      <c r="O1297" s="157" t="s">
        <v>138</v>
      </c>
      <c r="P1297" s="157" t="s">
        <v>143</v>
      </c>
      <c r="Q1297" s="157" t="s">
        <v>6171</v>
      </c>
      <c r="R1297" s="157" t="s">
        <v>144</v>
      </c>
      <c r="W1297" s="118">
        <v>162000</v>
      </c>
      <c r="X1297" s="162" t="s">
        <v>6190</v>
      </c>
    </row>
    <row r="1298" spans="1:24">
      <c r="A1298" s="83">
        <v>965</v>
      </c>
      <c r="B1298" s="83">
        <v>34</v>
      </c>
      <c r="C1298" t="s">
        <v>7862</v>
      </c>
      <c r="D1298" s="159">
        <f t="shared" si="40"/>
        <v>21</v>
      </c>
      <c r="E1298">
        <v>0</v>
      </c>
      <c r="F1298">
        <v>21</v>
      </c>
      <c r="G1298" s="162" t="s">
        <v>6189</v>
      </c>
      <c r="H1298" s="162" t="s">
        <v>6189</v>
      </c>
      <c r="I1298" s="53" t="str">
        <f t="shared" si="41"/>
        <v>0. 21</v>
      </c>
      <c r="J1298" s="157" t="s">
        <v>142</v>
      </c>
      <c r="K1298" s="157" t="s">
        <v>141</v>
      </c>
      <c r="L1298" s="83" t="s">
        <v>6172</v>
      </c>
      <c r="M1298" s="165" t="s">
        <v>162</v>
      </c>
      <c r="O1298" s="157" t="s">
        <v>138</v>
      </c>
      <c r="P1298" s="157" t="s">
        <v>143</v>
      </c>
      <c r="Q1298" s="157" t="s">
        <v>6171</v>
      </c>
      <c r="R1298" s="157" t="s">
        <v>144</v>
      </c>
      <c r="W1298" s="118">
        <v>283500</v>
      </c>
      <c r="X1298" s="162" t="s">
        <v>6189</v>
      </c>
    </row>
    <row r="1299" spans="1:24">
      <c r="A1299" s="83">
        <v>965</v>
      </c>
      <c r="B1299" s="83">
        <v>37</v>
      </c>
      <c r="C1299" t="s">
        <v>7883</v>
      </c>
      <c r="D1299" s="159">
        <f t="shared" si="40"/>
        <v>20</v>
      </c>
      <c r="E1299">
        <v>0</v>
      </c>
      <c r="F1299">
        <v>20</v>
      </c>
      <c r="G1299" s="162" t="s">
        <v>6246</v>
      </c>
      <c r="H1299" s="162" t="s">
        <v>6246</v>
      </c>
      <c r="I1299" s="53" t="str">
        <f t="shared" si="41"/>
        <v>0. 20</v>
      </c>
      <c r="J1299" s="157" t="s">
        <v>142</v>
      </c>
      <c r="K1299" s="157" t="s">
        <v>141</v>
      </c>
      <c r="L1299" s="83" t="s">
        <v>6172</v>
      </c>
      <c r="M1299" s="165" t="s">
        <v>162</v>
      </c>
      <c r="O1299" s="157" t="s">
        <v>138</v>
      </c>
      <c r="P1299" s="157" t="s">
        <v>143</v>
      </c>
      <c r="Q1299" s="157" t="s">
        <v>6171</v>
      </c>
      <c r="R1299" s="157" t="s">
        <v>144</v>
      </c>
      <c r="W1299" s="118">
        <v>270000</v>
      </c>
      <c r="X1299" s="162" t="s">
        <v>6246</v>
      </c>
    </row>
    <row r="1300" spans="1:24">
      <c r="A1300" s="83">
        <v>967</v>
      </c>
      <c r="B1300" s="83">
        <v>515</v>
      </c>
      <c r="C1300" t="s">
        <v>8052</v>
      </c>
      <c r="D1300" s="159">
        <f t="shared" si="40"/>
        <v>35</v>
      </c>
      <c r="E1300">
        <v>0</v>
      </c>
      <c r="F1300">
        <v>35</v>
      </c>
      <c r="G1300" s="162" t="s">
        <v>6179</v>
      </c>
      <c r="H1300" s="162" t="s">
        <v>6179</v>
      </c>
      <c r="I1300" s="53" t="str">
        <f t="shared" si="41"/>
        <v>0. 35</v>
      </c>
      <c r="J1300" s="157" t="s">
        <v>142</v>
      </c>
      <c r="K1300" s="157" t="s">
        <v>141</v>
      </c>
      <c r="L1300" s="83" t="s">
        <v>6172</v>
      </c>
      <c r="M1300" s="165" t="s">
        <v>162</v>
      </c>
      <c r="O1300" s="157" t="s">
        <v>138</v>
      </c>
      <c r="P1300" s="157" t="s">
        <v>143</v>
      </c>
      <c r="Q1300" s="157" t="s">
        <v>6171</v>
      </c>
      <c r="R1300" s="157" t="s">
        <v>144</v>
      </c>
      <c r="W1300" s="118">
        <v>108000</v>
      </c>
      <c r="X1300" s="162" t="s">
        <v>6179</v>
      </c>
    </row>
    <row r="1301" spans="1:24">
      <c r="A1301" s="83">
        <v>967</v>
      </c>
      <c r="B1301" s="83">
        <v>516</v>
      </c>
      <c r="C1301" t="s">
        <v>8053</v>
      </c>
      <c r="D1301" s="159">
        <f t="shared" si="40"/>
        <v>124</v>
      </c>
      <c r="E1301">
        <v>3</v>
      </c>
      <c r="F1301">
        <v>4</v>
      </c>
      <c r="G1301" s="162" t="s">
        <v>6272</v>
      </c>
      <c r="H1301" s="162" t="s">
        <v>6272</v>
      </c>
      <c r="I1301" s="53" t="str">
        <f t="shared" si="41"/>
        <v>3. 4</v>
      </c>
      <c r="J1301" s="157" t="s">
        <v>142</v>
      </c>
      <c r="K1301" s="157" t="s">
        <v>141</v>
      </c>
      <c r="L1301" s="83" t="s">
        <v>6172</v>
      </c>
      <c r="M1301" s="165" t="s">
        <v>162</v>
      </c>
      <c r="O1301" s="157" t="s">
        <v>138</v>
      </c>
      <c r="P1301" s="157" t="s">
        <v>143</v>
      </c>
      <c r="Q1301" s="157" t="s">
        <v>6171</v>
      </c>
      <c r="R1301" s="157" t="s">
        <v>144</v>
      </c>
      <c r="W1301" s="118">
        <v>418500</v>
      </c>
      <c r="X1301" s="162" t="s">
        <v>6272</v>
      </c>
    </row>
    <row r="1302" spans="1:24">
      <c r="A1302" s="83">
        <v>967</v>
      </c>
      <c r="B1302" s="83">
        <v>516</v>
      </c>
      <c r="C1302" t="s">
        <v>8054</v>
      </c>
      <c r="D1302" s="159">
        <f t="shared" si="40"/>
        <v>75</v>
      </c>
      <c r="E1302">
        <v>1</v>
      </c>
      <c r="F1302">
        <v>35</v>
      </c>
      <c r="G1302" s="162" t="s">
        <v>6249</v>
      </c>
      <c r="H1302" s="162" t="s">
        <v>6249</v>
      </c>
      <c r="I1302" s="53" t="str">
        <f t="shared" si="41"/>
        <v>1. 35</v>
      </c>
      <c r="J1302" s="157" t="s">
        <v>142</v>
      </c>
      <c r="K1302" s="157" t="s">
        <v>141</v>
      </c>
      <c r="L1302" s="83" t="s">
        <v>6172</v>
      </c>
      <c r="M1302" s="165" t="s">
        <v>162</v>
      </c>
      <c r="O1302" s="157" t="s">
        <v>138</v>
      </c>
      <c r="P1302" s="157" t="s">
        <v>143</v>
      </c>
      <c r="Q1302" s="157" t="s">
        <v>6171</v>
      </c>
      <c r="R1302" s="157" t="s">
        <v>144</v>
      </c>
      <c r="W1302" s="118">
        <v>243000</v>
      </c>
      <c r="X1302" s="162" t="s">
        <v>6249</v>
      </c>
    </row>
    <row r="1303" spans="1:24">
      <c r="A1303" s="83">
        <v>967</v>
      </c>
      <c r="B1303" s="83">
        <v>97</v>
      </c>
      <c r="C1303" t="s">
        <v>6586</v>
      </c>
      <c r="D1303" s="159">
        <f t="shared" si="40"/>
        <v>80</v>
      </c>
      <c r="E1303">
        <v>2</v>
      </c>
      <c r="F1303">
        <v>0</v>
      </c>
      <c r="G1303" s="162" t="s">
        <v>6228</v>
      </c>
      <c r="H1303" s="162" t="s">
        <v>6228</v>
      </c>
      <c r="I1303" s="53" t="str">
        <f t="shared" si="41"/>
        <v>2. 0</v>
      </c>
      <c r="J1303" s="157" t="s">
        <v>142</v>
      </c>
      <c r="K1303" s="157" t="s">
        <v>141</v>
      </c>
      <c r="L1303" s="83" t="s">
        <v>6172</v>
      </c>
      <c r="M1303" s="165" t="s">
        <v>6538</v>
      </c>
      <c r="O1303" s="157" t="s">
        <v>138</v>
      </c>
      <c r="P1303" s="157" t="s">
        <v>143</v>
      </c>
      <c r="Q1303" s="157" t="s">
        <v>6171</v>
      </c>
      <c r="R1303" s="157" t="s">
        <v>144</v>
      </c>
      <c r="W1303" s="118">
        <v>0</v>
      </c>
      <c r="X1303" s="162" t="s">
        <v>6228</v>
      </c>
    </row>
    <row r="1304" spans="1:24">
      <c r="A1304" s="83">
        <v>967</v>
      </c>
      <c r="B1304" s="83">
        <v>97</v>
      </c>
      <c r="C1304" t="s">
        <v>7857</v>
      </c>
      <c r="D1304" s="159">
        <f t="shared" si="40"/>
        <v>80</v>
      </c>
      <c r="E1304">
        <v>2</v>
      </c>
      <c r="F1304">
        <v>0</v>
      </c>
      <c r="G1304" s="162" t="s">
        <v>6228</v>
      </c>
      <c r="H1304" s="162" t="s">
        <v>6228</v>
      </c>
      <c r="I1304" s="53" t="str">
        <f t="shared" si="41"/>
        <v>2. 0</v>
      </c>
      <c r="J1304" s="157" t="s">
        <v>142</v>
      </c>
      <c r="K1304" s="157" t="s">
        <v>141</v>
      </c>
      <c r="L1304" s="83" t="s">
        <v>6172</v>
      </c>
      <c r="M1304" s="165" t="s">
        <v>6538</v>
      </c>
      <c r="O1304" s="157" t="s">
        <v>138</v>
      </c>
      <c r="P1304" s="157" t="s">
        <v>143</v>
      </c>
      <c r="Q1304" s="157" t="s">
        <v>6171</v>
      </c>
      <c r="R1304" s="157" t="s">
        <v>144</v>
      </c>
      <c r="W1304" s="118">
        <v>0</v>
      </c>
      <c r="X1304" s="162" t="s">
        <v>6228</v>
      </c>
    </row>
    <row r="1305" spans="1:24">
      <c r="A1305" s="83">
        <v>967</v>
      </c>
      <c r="B1305" s="83">
        <v>97</v>
      </c>
      <c r="C1305" t="s">
        <v>6648</v>
      </c>
      <c r="D1305" s="159">
        <f t="shared" si="40"/>
        <v>116</v>
      </c>
      <c r="E1305">
        <v>2</v>
      </c>
      <c r="F1305">
        <v>36</v>
      </c>
      <c r="G1305" s="162" t="s">
        <v>6173</v>
      </c>
      <c r="H1305" s="162" t="s">
        <v>6173</v>
      </c>
      <c r="I1305" s="53" t="str">
        <f t="shared" si="41"/>
        <v>2. 36</v>
      </c>
      <c r="J1305" s="157" t="s">
        <v>142</v>
      </c>
      <c r="K1305" s="157" t="s">
        <v>141</v>
      </c>
      <c r="L1305" s="83" t="s">
        <v>6172</v>
      </c>
      <c r="M1305" s="165" t="s">
        <v>6538</v>
      </c>
      <c r="O1305" s="157" t="s">
        <v>138</v>
      </c>
      <c r="P1305" s="157" t="s">
        <v>143</v>
      </c>
      <c r="Q1305" s="157" t="s">
        <v>6171</v>
      </c>
      <c r="R1305" s="157" t="s">
        <v>144</v>
      </c>
      <c r="W1305" s="118">
        <v>0</v>
      </c>
      <c r="X1305" s="162" t="s">
        <v>6173</v>
      </c>
    </row>
    <row r="1306" spans="1:24">
      <c r="A1306" s="83">
        <v>970</v>
      </c>
      <c r="B1306" s="83">
        <v>222</v>
      </c>
      <c r="C1306" t="s">
        <v>7905</v>
      </c>
      <c r="D1306" s="159">
        <f t="shared" si="40"/>
        <v>48</v>
      </c>
      <c r="E1306">
        <v>1</v>
      </c>
      <c r="F1306">
        <v>8</v>
      </c>
      <c r="G1306" s="162" t="s">
        <v>6200</v>
      </c>
      <c r="H1306" s="162" t="s">
        <v>6200</v>
      </c>
      <c r="I1306" s="53" t="str">
        <f t="shared" si="41"/>
        <v>1. 8</v>
      </c>
      <c r="J1306" s="157" t="s">
        <v>142</v>
      </c>
      <c r="K1306" s="157" t="s">
        <v>141</v>
      </c>
      <c r="L1306" s="83" t="s">
        <v>6172</v>
      </c>
      <c r="M1306" s="165" t="s">
        <v>162</v>
      </c>
      <c r="O1306" s="157" t="s">
        <v>138</v>
      </c>
      <c r="P1306" s="157" t="s">
        <v>143</v>
      </c>
      <c r="Q1306" s="157" t="s">
        <v>6171</v>
      </c>
      <c r="R1306" s="157" t="s">
        <v>144</v>
      </c>
      <c r="W1306" s="118">
        <v>216000</v>
      </c>
      <c r="X1306" s="162" t="s">
        <v>6200</v>
      </c>
    </row>
    <row r="1307" spans="1:24">
      <c r="A1307" s="83">
        <v>970</v>
      </c>
      <c r="B1307" s="83">
        <v>257</v>
      </c>
      <c r="C1307" t="s">
        <v>7850</v>
      </c>
      <c r="D1307" s="159">
        <f t="shared" si="40"/>
        <v>171</v>
      </c>
      <c r="E1307">
        <v>4</v>
      </c>
      <c r="F1307">
        <v>11</v>
      </c>
      <c r="G1307" s="162" t="s">
        <v>6243</v>
      </c>
      <c r="H1307" s="162" t="s">
        <v>6243</v>
      </c>
      <c r="I1307" s="53" t="str">
        <f t="shared" si="41"/>
        <v>4. 11</v>
      </c>
      <c r="J1307" s="157" t="s">
        <v>142</v>
      </c>
      <c r="K1307" s="157" t="s">
        <v>141</v>
      </c>
      <c r="L1307" s="83" t="s">
        <v>6172</v>
      </c>
      <c r="M1307" s="165" t="s">
        <v>162</v>
      </c>
      <c r="O1307" s="157" t="s">
        <v>138</v>
      </c>
      <c r="P1307" s="157" t="s">
        <v>143</v>
      </c>
      <c r="Q1307" s="157" t="s">
        <v>6171</v>
      </c>
      <c r="R1307" s="157" t="s">
        <v>144</v>
      </c>
      <c r="W1307" s="118">
        <v>769500</v>
      </c>
      <c r="X1307" s="162" t="s">
        <v>6243</v>
      </c>
    </row>
    <row r="1308" spans="1:24">
      <c r="A1308" s="83">
        <v>970</v>
      </c>
      <c r="B1308" s="83">
        <v>356</v>
      </c>
      <c r="C1308" t="s">
        <v>7887</v>
      </c>
      <c r="D1308" s="159">
        <f t="shared" si="40"/>
        <v>164</v>
      </c>
      <c r="E1308">
        <v>4</v>
      </c>
      <c r="F1308">
        <v>4</v>
      </c>
      <c r="G1308" s="162" t="s">
        <v>6304</v>
      </c>
      <c r="H1308" s="162" t="s">
        <v>6304</v>
      </c>
      <c r="I1308" s="53" t="str">
        <f t="shared" si="41"/>
        <v>4. 4</v>
      </c>
      <c r="J1308" s="157" t="s">
        <v>142</v>
      </c>
      <c r="K1308" s="157" t="s">
        <v>141</v>
      </c>
      <c r="L1308" s="83" t="s">
        <v>6172</v>
      </c>
      <c r="M1308" s="165" t="s">
        <v>162</v>
      </c>
      <c r="O1308" s="157" t="s">
        <v>138</v>
      </c>
      <c r="P1308" s="157" t="s">
        <v>143</v>
      </c>
      <c r="Q1308" s="157" t="s">
        <v>6171</v>
      </c>
      <c r="R1308" s="157" t="s">
        <v>144</v>
      </c>
      <c r="W1308" s="118">
        <v>729000</v>
      </c>
      <c r="X1308" s="162" t="s">
        <v>6304</v>
      </c>
    </row>
    <row r="1309" spans="1:24">
      <c r="A1309" s="83">
        <v>970</v>
      </c>
      <c r="B1309" s="83">
        <v>356</v>
      </c>
      <c r="C1309" t="s">
        <v>7871</v>
      </c>
      <c r="D1309" s="159">
        <f t="shared" si="40"/>
        <v>165</v>
      </c>
      <c r="E1309">
        <v>4</v>
      </c>
      <c r="F1309">
        <v>5</v>
      </c>
      <c r="G1309" s="162" t="s">
        <v>6219</v>
      </c>
      <c r="H1309" s="162" t="s">
        <v>6219</v>
      </c>
      <c r="I1309" s="53" t="str">
        <f t="shared" si="41"/>
        <v>4. 5</v>
      </c>
      <c r="J1309" s="157" t="s">
        <v>142</v>
      </c>
      <c r="K1309" s="157" t="s">
        <v>141</v>
      </c>
      <c r="L1309" s="83" t="s">
        <v>6172</v>
      </c>
      <c r="M1309" s="165" t="s">
        <v>162</v>
      </c>
      <c r="O1309" s="157" t="s">
        <v>138</v>
      </c>
      <c r="P1309" s="157" t="s">
        <v>143</v>
      </c>
      <c r="Q1309" s="157" t="s">
        <v>6171</v>
      </c>
      <c r="R1309" s="157" t="s">
        <v>144</v>
      </c>
      <c r="W1309" s="118">
        <v>742500</v>
      </c>
      <c r="X1309" s="162" t="s">
        <v>6219</v>
      </c>
    </row>
    <row r="1310" spans="1:24">
      <c r="A1310" s="83">
        <v>970</v>
      </c>
      <c r="B1310" s="83">
        <v>356</v>
      </c>
      <c r="C1310" t="s">
        <v>7908</v>
      </c>
      <c r="D1310" s="159">
        <f t="shared" si="40"/>
        <v>95</v>
      </c>
      <c r="E1310">
        <v>2</v>
      </c>
      <c r="F1310">
        <v>15</v>
      </c>
      <c r="G1310" s="162" t="s">
        <v>6350</v>
      </c>
      <c r="H1310" s="162" t="s">
        <v>6350</v>
      </c>
      <c r="I1310" s="53" t="str">
        <f t="shared" si="41"/>
        <v>2. 15</v>
      </c>
      <c r="J1310" s="157" t="s">
        <v>142</v>
      </c>
      <c r="K1310" s="157" t="s">
        <v>141</v>
      </c>
      <c r="L1310" s="83" t="s">
        <v>6172</v>
      </c>
      <c r="M1310" s="165" t="s">
        <v>162</v>
      </c>
      <c r="O1310" s="157" t="s">
        <v>138</v>
      </c>
      <c r="P1310" s="157" t="s">
        <v>143</v>
      </c>
      <c r="Q1310" s="157" t="s">
        <v>6171</v>
      </c>
      <c r="R1310" s="157" t="s">
        <v>144</v>
      </c>
      <c r="W1310" s="118">
        <v>418500</v>
      </c>
      <c r="X1310" s="162" t="s">
        <v>6350</v>
      </c>
    </row>
    <row r="1311" spans="1:24">
      <c r="A1311" s="83">
        <v>970</v>
      </c>
      <c r="B1311" s="83">
        <v>356</v>
      </c>
      <c r="C1311" t="s">
        <v>7955</v>
      </c>
      <c r="D1311" s="159">
        <f t="shared" si="40"/>
        <v>95</v>
      </c>
      <c r="E1311">
        <v>2</v>
      </c>
      <c r="F1311">
        <v>15</v>
      </c>
      <c r="G1311" s="162" t="s">
        <v>6350</v>
      </c>
      <c r="H1311" s="162" t="s">
        <v>6350</v>
      </c>
      <c r="I1311" s="53" t="str">
        <f t="shared" si="41"/>
        <v>2. 15</v>
      </c>
      <c r="J1311" s="157" t="s">
        <v>142</v>
      </c>
      <c r="K1311" s="157" t="s">
        <v>141</v>
      </c>
      <c r="L1311" s="83" t="s">
        <v>6172</v>
      </c>
      <c r="M1311" s="165" t="s">
        <v>162</v>
      </c>
      <c r="O1311" s="157" t="s">
        <v>138</v>
      </c>
      <c r="P1311" s="157" t="s">
        <v>143</v>
      </c>
      <c r="Q1311" s="157" t="s">
        <v>6171</v>
      </c>
      <c r="R1311" s="157" t="s">
        <v>144</v>
      </c>
      <c r="W1311" s="118">
        <v>418500</v>
      </c>
      <c r="X1311" s="162" t="s">
        <v>6350</v>
      </c>
    </row>
    <row r="1312" spans="1:24">
      <c r="A1312" s="83">
        <v>972</v>
      </c>
      <c r="B1312" s="83">
        <v>52</v>
      </c>
      <c r="C1312" t="s">
        <v>7947</v>
      </c>
      <c r="D1312" s="159">
        <f t="shared" si="40"/>
        <v>89</v>
      </c>
      <c r="E1312">
        <v>2</v>
      </c>
      <c r="F1312">
        <v>9</v>
      </c>
      <c r="G1312" s="162" t="s">
        <v>6270</v>
      </c>
      <c r="H1312" s="162" t="s">
        <v>6270</v>
      </c>
      <c r="I1312" s="53" t="str">
        <f t="shared" si="41"/>
        <v>2. 9</v>
      </c>
      <c r="J1312" s="157" t="s">
        <v>142</v>
      </c>
      <c r="K1312" s="157" t="s">
        <v>141</v>
      </c>
      <c r="L1312" s="83" t="s">
        <v>6172</v>
      </c>
      <c r="M1312" s="165" t="s">
        <v>6539</v>
      </c>
      <c r="O1312" s="157" t="s">
        <v>138</v>
      </c>
      <c r="P1312" s="157" t="s">
        <v>143</v>
      </c>
      <c r="Q1312" s="157" t="s">
        <v>6171</v>
      </c>
      <c r="R1312" s="157" t="s">
        <v>144</v>
      </c>
      <c r="W1312" s="118">
        <v>1201500</v>
      </c>
      <c r="X1312" s="162" t="s">
        <v>6270</v>
      </c>
    </row>
    <row r="1313" spans="1:24">
      <c r="A1313" s="83">
        <v>974</v>
      </c>
      <c r="B1313" s="83">
        <v>52</v>
      </c>
      <c r="C1313" t="s">
        <v>7862</v>
      </c>
      <c r="D1313" s="159">
        <f t="shared" si="40"/>
        <v>90</v>
      </c>
      <c r="E1313">
        <v>2</v>
      </c>
      <c r="F1313">
        <v>10</v>
      </c>
      <c r="G1313" s="162" t="s">
        <v>6265</v>
      </c>
      <c r="H1313" s="162" t="s">
        <v>6265</v>
      </c>
      <c r="I1313" s="53" t="str">
        <f t="shared" si="41"/>
        <v>2. 10</v>
      </c>
      <c r="J1313" s="157" t="s">
        <v>142</v>
      </c>
      <c r="K1313" s="157" t="s">
        <v>141</v>
      </c>
      <c r="L1313" s="83" t="s">
        <v>6172</v>
      </c>
      <c r="M1313" s="165" t="s">
        <v>6539</v>
      </c>
      <c r="O1313" s="157" t="s">
        <v>138</v>
      </c>
      <c r="P1313" s="157" t="s">
        <v>143</v>
      </c>
      <c r="Q1313" s="157" t="s">
        <v>6171</v>
      </c>
      <c r="R1313" s="157" t="s">
        <v>144</v>
      </c>
      <c r="W1313" s="118">
        <v>607500</v>
      </c>
      <c r="X1313" s="162" t="s">
        <v>6265</v>
      </c>
    </row>
    <row r="1314" spans="1:24">
      <c r="A1314" s="83">
        <v>975</v>
      </c>
      <c r="B1314" s="83">
        <v>52</v>
      </c>
      <c r="C1314" t="s">
        <v>7862</v>
      </c>
      <c r="D1314" s="159">
        <f t="shared" si="40"/>
        <v>90</v>
      </c>
      <c r="E1314">
        <v>2</v>
      </c>
      <c r="F1314">
        <v>10</v>
      </c>
      <c r="G1314" s="162" t="s">
        <v>6265</v>
      </c>
      <c r="H1314" s="162" t="s">
        <v>6265</v>
      </c>
      <c r="I1314" s="53" t="str">
        <f t="shared" si="41"/>
        <v>2. 10</v>
      </c>
      <c r="J1314" s="157" t="s">
        <v>142</v>
      </c>
      <c r="K1314" s="157" t="s">
        <v>141</v>
      </c>
      <c r="L1314" s="83" t="s">
        <v>6172</v>
      </c>
      <c r="M1314" s="165" t="s">
        <v>6539</v>
      </c>
      <c r="O1314" s="157" t="s">
        <v>138</v>
      </c>
      <c r="P1314" s="157" t="s">
        <v>143</v>
      </c>
      <c r="Q1314" s="157" t="s">
        <v>6171</v>
      </c>
      <c r="R1314" s="157" t="s">
        <v>144</v>
      </c>
      <c r="W1314" s="118">
        <v>607500</v>
      </c>
      <c r="X1314" s="162" t="s">
        <v>6265</v>
      </c>
    </row>
    <row r="1315" spans="1:24">
      <c r="A1315" s="83">
        <v>977</v>
      </c>
      <c r="B1315" s="83">
        <v>573</v>
      </c>
      <c r="C1315" t="s">
        <v>6579</v>
      </c>
      <c r="D1315" s="159">
        <f t="shared" si="40"/>
        <v>237</v>
      </c>
      <c r="E1315">
        <v>5</v>
      </c>
      <c r="F1315">
        <v>37</v>
      </c>
      <c r="G1315" s="162" t="s">
        <v>6433</v>
      </c>
      <c r="H1315" s="162" t="s">
        <v>6433</v>
      </c>
      <c r="I1315" s="53" t="str">
        <f t="shared" si="41"/>
        <v>5. 37</v>
      </c>
      <c r="J1315" s="157" t="s">
        <v>142</v>
      </c>
      <c r="K1315" s="157" t="s">
        <v>141</v>
      </c>
      <c r="L1315" s="83" t="s">
        <v>6172</v>
      </c>
      <c r="M1315" s="165" t="s">
        <v>162</v>
      </c>
      <c r="O1315" s="157" t="s">
        <v>138</v>
      </c>
      <c r="P1315" s="157" t="s">
        <v>143</v>
      </c>
      <c r="Q1315" s="157" t="s">
        <v>6171</v>
      </c>
      <c r="R1315" s="157" t="s">
        <v>144</v>
      </c>
      <c r="W1315" s="118">
        <v>1593000</v>
      </c>
      <c r="X1315" s="162" t="s">
        <v>6433</v>
      </c>
    </row>
    <row r="1316" spans="1:24">
      <c r="A1316" s="83">
        <v>977</v>
      </c>
      <c r="B1316" s="83">
        <v>573</v>
      </c>
      <c r="C1316" t="s">
        <v>7862</v>
      </c>
      <c r="D1316" s="159">
        <f t="shared" si="40"/>
        <v>24</v>
      </c>
      <c r="E1316">
        <v>0</v>
      </c>
      <c r="F1316">
        <v>24</v>
      </c>
      <c r="G1316" s="162" t="s">
        <v>6236</v>
      </c>
      <c r="H1316" s="162" t="s">
        <v>6236</v>
      </c>
      <c r="I1316" s="53" t="str">
        <f t="shared" si="41"/>
        <v>0. 24</v>
      </c>
      <c r="J1316" s="157" t="s">
        <v>142</v>
      </c>
      <c r="K1316" s="157" t="s">
        <v>141</v>
      </c>
      <c r="L1316" s="83" t="s">
        <v>6172</v>
      </c>
      <c r="M1316" s="165" t="s">
        <v>162</v>
      </c>
      <c r="O1316" s="157" t="s">
        <v>138</v>
      </c>
      <c r="P1316" s="157" t="s">
        <v>143</v>
      </c>
      <c r="Q1316" s="157" t="s">
        <v>6171</v>
      </c>
      <c r="R1316" s="157" t="s">
        <v>144</v>
      </c>
      <c r="W1316" s="118">
        <v>162000</v>
      </c>
      <c r="X1316" s="162" t="s">
        <v>6236</v>
      </c>
    </row>
    <row r="1317" spans="1:24">
      <c r="A1317" s="83">
        <v>978</v>
      </c>
      <c r="B1317" s="83">
        <v>16</v>
      </c>
      <c r="C1317" t="s">
        <v>7859</v>
      </c>
      <c r="D1317" s="159">
        <f t="shared" si="40"/>
        <v>96</v>
      </c>
      <c r="E1317">
        <v>2</v>
      </c>
      <c r="F1317">
        <v>16</v>
      </c>
      <c r="G1317" s="162" t="s">
        <v>6357</v>
      </c>
      <c r="H1317" s="162" t="s">
        <v>6357</v>
      </c>
      <c r="I1317" s="53" t="str">
        <f t="shared" si="41"/>
        <v>2. 16</v>
      </c>
      <c r="J1317" s="157" t="s">
        <v>142</v>
      </c>
      <c r="K1317" s="157" t="s">
        <v>141</v>
      </c>
      <c r="L1317" s="83" t="s">
        <v>6172</v>
      </c>
      <c r="M1317" s="165" t="s">
        <v>162</v>
      </c>
      <c r="O1317" s="157" t="s">
        <v>138</v>
      </c>
      <c r="P1317" s="157" t="s">
        <v>143</v>
      </c>
      <c r="Q1317" s="157" t="s">
        <v>6171</v>
      </c>
      <c r="R1317" s="157" t="s">
        <v>144</v>
      </c>
      <c r="W1317" s="118">
        <v>648000</v>
      </c>
      <c r="X1317" s="162" t="s">
        <v>6357</v>
      </c>
    </row>
    <row r="1318" spans="1:24">
      <c r="A1318" s="83">
        <v>979</v>
      </c>
      <c r="B1318" s="83">
        <v>16</v>
      </c>
      <c r="C1318" t="s">
        <v>7859</v>
      </c>
      <c r="D1318" s="159">
        <f t="shared" si="40"/>
        <v>96</v>
      </c>
      <c r="E1318">
        <v>2</v>
      </c>
      <c r="F1318">
        <v>16</v>
      </c>
      <c r="G1318" s="162" t="s">
        <v>6357</v>
      </c>
      <c r="H1318" s="162" t="s">
        <v>6357</v>
      </c>
      <c r="I1318" s="53" t="str">
        <f t="shared" si="41"/>
        <v>2. 16</v>
      </c>
      <c r="J1318" s="157" t="s">
        <v>142</v>
      </c>
      <c r="K1318" s="157" t="s">
        <v>141</v>
      </c>
      <c r="L1318" s="83" t="s">
        <v>6172</v>
      </c>
      <c r="M1318" s="165" t="s">
        <v>162</v>
      </c>
      <c r="O1318" s="157" t="s">
        <v>138</v>
      </c>
      <c r="P1318" s="157" t="s">
        <v>143</v>
      </c>
      <c r="Q1318" s="157" t="s">
        <v>6171</v>
      </c>
      <c r="R1318" s="157" t="s">
        <v>144</v>
      </c>
      <c r="W1318" s="118">
        <v>648000</v>
      </c>
      <c r="X1318" s="162" t="s">
        <v>6357</v>
      </c>
    </row>
    <row r="1319" spans="1:24">
      <c r="A1319" s="83">
        <v>980</v>
      </c>
      <c r="B1319" s="83">
        <v>28</v>
      </c>
      <c r="C1319" t="s">
        <v>7859</v>
      </c>
      <c r="D1319" s="159">
        <f t="shared" si="40"/>
        <v>2</v>
      </c>
      <c r="E1319">
        <v>0</v>
      </c>
      <c r="F1319">
        <v>2</v>
      </c>
      <c r="G1319" s="162" t="s">
        <v>6284</v>
      </c>
      <c r="H1319" s="162" t="s">
        <v>6284</v>
      </c>
      <c r="I1319" s="53" t="str">
        <f t="shared" si="41"/>
        <v>0. 2</v>
      </c>
      <c r="J1319" s="157" t="s">
        <v>142</v>
      </c>
      <c r="K1319" s="157" t="s">
        <v>141</v>
      </c>
      <c r="L1319" s="83" t="s">
        <v>6172</v>
      </c>
      <c r="M1319" s="165" t="s">
        <v>162</v>
      </c>
      <c r="O1319" s="157" t="s">
        <v>138</v>
      </c>
      <c r="P1319" s="157" t="s">
        <v>143</v>
      </c>
      <c r="Q1319" s="157" t="s">
        <v>6171</v>
      </c>
      <c r="R1319" s="157" t="s">
        <v>144</v>
      </c>
      <c r="W1319" s="118">
        <v>27000</v>
      </c>
      <c r="X1319" s="162" t="s">
        <v>6284</v>
      </c>
    </row>
    <row r="1320" spans="1:24">
      <c r="A1320" s="83">
        <v>980</v>
      </c>
      <c r="B1320" s="83">
        <v>28</v>
      </c>
      <c r="C1320" t="s">
        <v>7948</v>
      </c>
      <c r="D1320" s="159">
        <f t="shared" si="40"/>
        <v>99</v>
      </c>
      <c r="E1320">
        <v>2</v>
      </c>
      <c r="F1320">
        <v>19</v>
      </c>
      <c r="G1320" s="162" t="s">
        <v>6327</v>
      </c>
      <c r="H1320" s="162" t="s">
        <v>6327</v>
      </c>
      <c r="I1320" s="53" t="str">
        <f t="shared" si="41"/>
        <v>2. 19</v>
      </c>
      <c r="J1320" s="157" t="s">
        <v>142</v>
      </c>
      <c r="K1320" s="157" t="s">
        <v>141</v>
      </c>
      <c r="L1320" s="83" t="s">
        <v>6172</v>
      </c>
      <c r="M1320" s="165" t="s">
        <v>162</v>
      </c>
      <c r="O1320" s="157" t="s">
        <v>138</v>
      </c>
      <c r="P1320" s="157" t="s">
        <v>143</v>
      </c>
      <c r="Q1320" s="157" t="s">
        <v>6171</v>
      </c>
      <c r="R1320" s="157" t="s">
        <v>144</v>
      </c>
      <c r="W1320" s="118">
        <v>1336500</v>
      </c>
      <c r="X1320" s="162" t="s">
        <v>6327</v>
      </c>
    </row>
    <row r="1321" spans="1:24">
      <c r="A1321" s="83">
        <v>980</v>
      </c>
      <c r="B1321" s="83">
        <v>28</v>
      </c>
      <c r="C1321" t="s">
        <v>6586</v>
      </c>
      <c r="D1321" s="159">
        <f t="shared" si="40"/>
        <v>34</v>
      </c>
      <c r="E1321">
        <v>0</v>
      </c>
      <c r="F1321">
        <v>34</v>
      </c>
      <c r="G1321" s="162" t="s">
        <v>6253</v>
      </c>
      <c r="H1321" s="162" t="s">
        <v>6253</v>
      </c>
      <c r="I1321" s="53" t="str">
        <f t="shared" si="41"/>
        <v>0. 34</v>
      </c>
      <c r="J1321" s="157" t="s">
        <v>142</v>
      </c>
      <c r="K1321" s="157" t="s">
        <v>141</v>
      </c>
      <c r="L1321" s="83" t="s">
        <v>6172</v>
      </c>
      <c r="M1321" s="165" t="s">
        <v>162</v>
      </c>
      <c r="O1321" s="157" t="s">
        <v>138</v>
      </c>
      <c r="P1321" s="157" t="s">
        <v>143</v>
      </c>
      <c r="Q1321" s="157" t="s">
        <v>6171</v>
      </c>
      <c r="R1321" s="157" t="s">
        <v>144</v>
      </c>
      <c r="W1321" s="118">
        <v>459000</v>
      </c>
      <c r="X1321" s="162" t="s">
        <v>6253</v>
      </c>
    </row>
    <row r="1322" spans="1:24">
      <c r="A1322" s="83">
        <v>982</v>
      </c>
      <c r="B1322" s="83">
        <v>120</v>
      </c>
      <c r="C1322" t="s">
        <v>7836</v>
      </c>
      <c r="D1322" s="159">
        <f t="shared" si="40"/>
        <v>444</v>
      </c>
      <c r="E1322">
        <v>11</v>
      </c>
      <c r="F1322">
        <v>4</v>
      </c>
      <c r="G1322" s="162" t="s">
        <v>6465</v>
      </c>
      <c r="H1322" s="162" t="s">
        <v>6465</v>
      </c>
      <c r="I1322" s="53" t="str">
        <f t="shared" si="41"/>
        <v>11. 4</v>
      </c>
      <c r="J1322" s="157" t="s">
        <v>142</v>
      </c>
      <c r="K1322" s="157" t="s">
        <v>141</v>
      </c>
      <c r="L1322" s="83" t="s">
        <v>6172</v>
      </c>
      <c r="M1322" s="165" t="s">
        <v>6549</v>
      </c>
      <c r="O1322" s="157" t="s">
        <v>138</v>
      </c>
      <c r="P1322" s="157" t="s">
        <v>143</v>
      </c>
      <c r="Q1322" s="157" t="s">
        <v>6171</v>
      </c>
      <c r="R1322" s="157" t="s">
        <v>144</v>
      </c>
      <c r="W1322" s="118">
        <v>999000</v>
      </c>
      <c r="X1322" s="162" t="s">
        <v>6465</v>
      </c>
    </row>
    <row r="1323" spans="1:24">
      <c r="A1323" s="83">
        <v>982</v>
      </c>
      <c r="B1323" s="83">
        <v>396</v>
      </c>
      <c r="C1323" t="s">
        <v>7900</v>
      </c>
      <c r="D1323" s="159">
        <f t="shared" si="40"/>
        <v>44</v>
      </c>
      <c r="E1323">
        <v>1</v>
      </c>
      <c r="F1323">
        <v>4</v>
      </c>
      <c r="G1323" s="162" t="s">
        <v>6248</v>
      </c>
      <c r="H1323" s="162" t="s">
        <v>6248</v>
      </c>
      <c r="I1323" s="53" t="str">
        <f t="shared" si="41"/>
        <v>1. 4</v>
      </c>
      <c r="J1323" s="157" t="s">
        <v>142</v>
      </c>
      <c r="K1323" s="157" t="s">
        <v>141</v>
      </c>
      <c r="L1323" s="83" t="s">
        <v>6172</v>
      </c>
      <c r="M1323" s="165" t="s">
        <v>162</v>
      </c>
      <c r="O1323" s="157" t="s">
        <v>138</v>
      </c>
      <c r="P1323" s="157" t="s">
        <v>143</v>
      </c>
      <c r="Q1323" s="157" t="s">
        <v>6171</v>
      </c>
      <c r="R1323" s="157" t="s">
        <v>144</v>
      </c>
      <c r="W1323" s="118">
        <v>594000</v>
      </c>
      <c r="X1323" s="162" t="s">
        <v>6248</v>
      </c>
    </row>
    <row r="1324" spans="1:24">
      <c r="A1324" s="83">
        <v>982</v>
      </c>
      <c r="B1324" s="83">
        <v>395</v>
      </c>
      <c r="C1324" t="s">
        <v>7847</v>
      </c>
      <c r="D1324" s="159">
        <f t="shared" si="40"/>
        <v>10</v>
      </c>
      <c r="E1324">
        <v>0</v>
      </c>
      <c r="F1324">
        <v>10</v>
      </c>
      <c r="G1324" s="162" t="s">
        <v>6347</v>
      </c>
      <c r="H1324" s="162" t="s">
        <v>6347</v>
      </c>
      <c r="I1324" s="53" t="str">
        <f t="shared" si="41"/>
        <v>0. 10</v>
      </c>
      <c r="J1324" s="157" t="s">
        <v>142</v>
      </c>
      <c r="K1324" s="157" t="s">
        <v>141</v>
      </c>
      <c r="L1324" s="83" t="s">
        <v>6172</v>
      </c>
      <c r="M1324" s="165" t="s">
        <v>162</v>
      </c>
      <c r="O1324" s="157" t="s">
        <v>138</v>
      </c>
      <c r="P1324" s="157" t="s">
        <v>143</v>
      </c>
      <c r="Q1324" s="157" t="s">
        <v>6171</v>
      </c>
      <c r="R1324" s="157" t="s">
        <v>144</v>
      </c>
      <c r="W1324" s="118">
        <v>135000</v>
      </c>
      <c r="X1324" s="162" t="s">
        <v>6347</v>
      </c>
    </row>
    <row r="1325" spans="1:24">
      <c r="A1325" s="83">
        <v>982</v>
      </c>
      <c r="B1325" s="83">
        <v>393</v>
      </c>
      <c r="C1325" t="s">
        <v>8055</v>
      </c>
      <c r="D1325" s="159">
        <f t="shared" si="40"/>
        <v>10</v>
      </c>
      <c r="E1325">
        <v>0</v>
      </c>
      <c r="F1325">
        <v>10</v>
      </c>
      <c r="G1325" s="162" t="s">
        <v>6347</v>
      </c>
      <c r="H1325" s="162" t="s">
        <v>6347</v>
      </c>
      <c r="I1325" s="53" t="str">
        <f t="shared" si="41"/>
        <v>0. 10</v>
      </c>
      <c r="J1325" s="157" t="s">
        <v>142</v>
      </c>
      <c r="K1325" s="157" t="s">
        <v>141</v>
      </c>
      <c r="L1325" s="83" t="s">
        <v>6172</v>
      </c>
      <c r="M1325" s="165" t="s">
        <v>162</v>
      </c>
      <c r="O1325" s="157" t="s">
        <v>138</v>
      </c>
      <c r="P1325" s="157" t="s">
        <v>143</v>
      </c>
      <c r="Q1325" s="157" t="s">
        <v>6171</v>
      </c>
      <c r="R1325" s="157" t="s">
        <v>144</v>
      </c>
      <c r="W1325" s="118">
        <v>135000</v>
      </c>
      <c r="X1325" s="162" t="s">
        <v>6347</v>
      </c>
    </row>
    <row r="1326" spans="1:24">
      <c r="A1326" s="83">
        <v>982</v>
      </c>
      <c r="B1326" s="83">
        <v>395</v>
      </c>
      <c r="C1326" t="s">
        <v>6579</v>
      </c>
      <c r="D1326" s="159">
        <f t="shared" si="40"/>
        <v>28</v>
      </c>
      <c r="E1326">
        <v>0</v>
      </c>
      <c r="F1326">
        <v>28</v>
      </c>
      <c r="G1326" s="162" t="s">
        <v>6178</v>
      </c>
      <c r="H1326" s="162" t="s">
        <v>6178</v>
      </c>
      <c r="I1326" s="53" t="str">
        <f t="shared" si="41"/>
        <v>0. 28</v>
      </c>
      <c r="J1326" s="157" t="s">
        <v>142</v>
      </c>
      <c r="K1326" s="157" t="s">
        <v>141</v>
      </c>
      <c r="L1326" s="83" t="s">
        <v>6172</v>
      </c>
      <c r="M1326" s="165" t="s">
        <v>162</v>
      </c>
      <c r="O1326" s="157" t="s">
        <v>138</v>
      </c>
      <c r="P1326" s="157" t="s">
        <v>143</v>
      </c>
      <c r="Q1326" s="157" t="s">
        <v>6171</v>
      </c>
      <c r="R1326" s="157" t="s">
        <v>144</v>
      </c>
      <c r="W1326" s="118">
        <v>378000</v>
      </c>
      <c r="X1326" s="162" t="s">
        <v>6178</v>
      </c>
    </row>
    <row r="1327" spans="1:24">
      <c r="A1327" s="83">
        <v>982</v>
      </c>
      <c r="B1327" s="83">
        <v>162</v>
      </c>
      <c r="C1327" t="s">
        <v>7843</v>
      </c>
      <c r="D1327" s="159">
        <f t="shared" si="40"/>
        <v>122</v>
      </c>
      <c r="E1327">
        <v>3</v>
      </c>
      <c r="F1327">
        <v>2</v>
      </c>
      <c r="G1327" s="162" t="s">
        <v>6320</v>
      </c>
      <c r="H1327" s="162" t="s">
        <v>6320</v>
      </c>
      <c r="I1327" s="53" t="str">
        <f t="shared" si="41"/>
        <v>3. 2</v>
      </c>
      <c r="J1327" s="157" t="s">
        <v>142</v>
      </c>
      <c r="K1327" s="157" t="s">
        <v>141</v>
      </c>
      <c r="L1327" s="83" t="s">
        <v>6172</v>
      </c>
      <c r="M1327" s="165" t="s">
        <v>6549</v>
      </c>
      <c r="O1327" s="157" t="s">
        <v>138</v>
      </c>
      <c r="P1327" s="157" t="s">
        <v>143</v>
      </c>
      <c r="Q1327" s="157" t="s">
        <v>6171</v>
      </c>
      <c r="R1327" s="157" t="s">
        <v>144</v>
      </c>
      <c r="W1327" s="118">
        <v>0</v>
      </c>
      <c r="X1327" s="162" t="s">
        <v>6320</v>
      </c>
    </row>
    <row r="1328" spans="1:24">
      <c r="A1328" s="83">
        <v>983</v>
      </c>
      <c r="B1328" s="83">
        <v>219</v>
      </c>
      <c r="C1328" t="s">
        <v>7852</v>
      </c>
      <c r="D1328" s="159">
        <f t="shared" si="40"/>
        <v>23</v>
      </c>
      <c r="E1328">
        <v>0</v>
      </c>
      <c r="F1328">
        <v>23</v>
      </c>
      <c r="G1328" s="162" t="s">
        <v>6237</v>
      </c>
      <c r="H1328" s="162" t="s">
        <v>6237</v>
      </c>
      <c r="I1328" s="53" t="str">
        <f t="shared" si="41"/>
        <v>0. 23</v>
      </c>
      <c r="J1328" s="157" t="s">
        <v>142</v>
      </c>
      <c r="K1328" s="157" t="s">
        <v>141</v>
      </c>
      <c r="L1328" s="83" t="s">
        <v>6172</v>
      </c>
      <c r="M1328" s="165" t="s">
        <v>162</v>
      </c>
      <c r="O1328" s="157" t="s">
        <v>138</v>
      </c>
      <c r="P1328" s="157" t="s">
        <v>143</v>
      </c>
      <c r="Q1328" s="157" t="s">
        <v>6171</v>
      </c>
      <c r="R1328" s="157" t="s">
        <v>144</v>
      </c>
      <c r="W1328" s="118">
        <v>67500</v>
      </c>
      <c r="X1328" s="162" t="s">
        <v>6237</v>
      </c>
    </row>
    <row r="1329" spans="1:24">
      <c r="A1329" s="83">
        <v>983</v>
      </c>
      <c r="B1329" s="83">
        <v>220</v>
      </c>
      <c r="C1329" t="s">
        <v>7857</v>
      </c>
      <c r="D1329" s="159">
        <f t="shared" si="40"/>
        <v>6</v>
      </c>
      <c r="E1329">
        <v>0</v>
      </c>
      <c r="F1329">
        <v>6</v>
      </c>
      <c r="G1329" s="162" t="s">
        <v>6238</v>
      </c>
      <c r="H1329" s="162" t="s">
        <v>6238</v>
      </c>
      <c r="I1329" s="53" t="str">
        <f t="shared" si="41"/>
        <v>0. 6</v>
      </c>
      <c r="J1329" s="157" t="s">
        <v>142</v>
      </c>
      <c r="K1329" s="157" t="s">
        <v>141</v>
      </c>
      <c r="L1329" s="83" t="s">
        <v>6172</v>
      </c>
      <c r="M1329" s="165" t="s">
        <v>162</v>
      </c>
      <c r="O1329" s="157" t="s">
        <v>138</v>
      </c>
      <c r="P1329" s="157" t="s">
        <v>143</v>
      </c>
      <c r="Q1329" s="157" t="s">
        <v>6171</v>
      </c>
      <c r="R1329" s="157" t="s">
        <v>144</v>
      </c>
      <c r="W1329" s="118">
        <v>13500</v>
      </c>
      <c r="X1329" s="162" t="s">
        <v>6238</v>
      </c>
    </row>
    <row r="1330" spans="1:24">
      <c r="A1330" s="83">
        <v>983</v>
      </c>
      <c r="B1330" s="83">
        <v>222</v>
      </c>
      <c r="C1330" t="s">
        <v>7862</v>
      </c>
      <c r="D1330" s="159">
        <f t="shared" si="40"/>
        <v>19</v>
      </c>
      <c r="E1330">
        <v>0</v>
      </c>
      <c r="F1330">
        <v>19</v>
      </c>
      <c r="G1330" s="162" t="s">
        <v>6239</v>
      </c>
      <c r="H1330" s="162" t="s">
        <v>6239</v>
      </c>
      <c r="I1330" s="53" t="str">
        <f t="shared" si="41"/>
        <v>0. 19</v>
      </c>
      <c r="J1330" s="157" t="s">
        <v>142</v>
      </c>
      <c r="K1330" s="157" t="s">
        <v>141</v>
      </c>
      <c r="L1330" s="83" t="s">
        <v>6172</v>
      </c>
      <c r="M1330" s="165" t="s">
        <v>162</v>
      </c>
      <c r="O1330" s="157" t="s">
        <v>138</v>
      </c>
      <c r="P1330" s="157" t="s">
        <v>143</v>
      </c>
      <c r="Q1330" s="157" t="s">
        <v>6171</v>
      </c>
      <c r="R1330" s="157" t="s">
        <v>144</v>
      </c>
      <c r="W1330" s="118">
        <v>54000</v>
      </c>
      <c r="X1330" s="162" t="s">
        <v>6239</v>
      </c>
    </row>
    <row r="1331" spans="1:24">
      <c r="A1331" s="83">
        <v>983</v>
      </c>
      <c r="B1331" s="83">
        <v>222</v>
      </c>
      <c r="C1331" t="s">
        <v>7862</v>
      </c>
      <c r="D1331" s="159">
        <f t="shared" si="40"/>
        <v>120</v>
      </c>
      <c r="E1331">
        <v>3</v>
      </c>
      <c r="F1331">
        <v>0</v>
      </c>
      <c r="G1331" s="162" t="s">
        <v>6240</v>
      </c>
      <c r="H1331" s="162" t="s">
        <v>6240</v>
      </c>
      <c r="I1331" s="53" t="str">
        <f t="shared" si="41"/>
        <v>3. 0</v>
      </c>
      <c r="J1331" s="157" t="s">
        <v>142</v>
      </c>
      <c r="K1331" s="157" t="s">
        <v>141</v>
      </c>
      <c r="L1331" s="83" t="s">
        <v>6172</v>
      </c>
      <c r="M1331" s="165" t="s">
        <v>162</v>
      </c>
      <c r="O1331" s="157" t="s">
        <v>138</v>
      </c>
      <c r="P1331" s="157" t="s">
        <v>143</v>
      </c>
      <c r="Q1331" s="157" t="s">
        <v>6171</v>
      </c>
      <c r="R1331" s="157" t="s">
        <v>144</v>
      </c>
      <c r="W1331" s="118">
        <v>324000</v>
      </c>
      <c r="X1331" s="162" t="s">
        <v>6240</v>
      </c>
    </row>
    <row r="1332" spans="1:24">
      <c r="A1332" s="83">
        <v>983</v>
      </c>
      <c r="B1332" s="83">
        <v>221</v>
      </c>
      <c r="C1332" t="s">
        <v>7862</v>
      </c>
      <c r="D1332" s="159">
        <f t="shared" si="40"/>
        <v>61</v>
      </c>
      <c r="E1332">
        <v>1</v>
      </c>
      <c r="F1332">
        <v>21</v>
      </c>
      <c r="G1332" s="162" t="s">
        <v>6233</v>
      </c>
      <c r="H1332" s="162" t="s">
        <v>6233</v>
      </c>
      <c r="I1332" s="53" t="str">
        <f t="shared" si="41"/>
        <v>1. 21</v>
      </c>
      <c r="J1332" s="157" t="s">
        <v>142</v>
      </c>
      <c r="K1332" s="157" t="s">
        <v>141</v>
      </c>
      <c r="L1332" s="83" t="s">
        <v>6172</v>
      </c>
      <c r="M1332" s="165" t="s">
        <v>162</v>
      </c>
      <c r="O1332" s="157" t="s">
        <v>138</v>
      </c>
      <c r="P1332" s="157" t="s">
        <v>143</v>
      </c>
      <c r="Q1332" s="157" t="s">
        <v>6171</v>
      </c>
      <c r="R1332" s="157" t="s">
        <v>144</v>
      </c>
      <c r="W1332" s="118">
        <v>162000</v>
      </c>
      <c r="X1332" s="162" t="s">
        <v>6233</v>
      </c>
    </row>
    <row r="1333" spans="1:24">
      <c r="A1333" s="83">
        <v>984</v>
      </c>
      <c r="B1333" s="83">
        <v>552</v>
      </c>
      <c r="C1333" t="s">
        <v>7852</v>
      </c>
      <c r="D1333" s="159">
        <f t="shared" si="40"/>
        <v>311</v>
      </c>
      <c r="E1333">
        <v>7</v>
      </c>
      <c r="F1333">
        <v>31</v>
      </c>
      <c r="G1333" s="162" t="s">
        <v>6466</v>
      </c>
      <c r="H1333" s="162" t="s">
        <v>6466</v>
      </c>
      <c r="I1333" s="53" t="str">
        <f t="shared" si="41"/>
        <v>7. 31</v>
      </c>
      <c r="J1333" s="157" t="s">
        <v>142</v>
      </c>
      <c r="K1333" s="157" t="s">
        <v>141</v>
      </c>
      <c r="L1333" s="83" t="s">
        <v>6172</v>
      </c>
      <c r="M1333" s="165" t="s">
        <v>162</v>
      </c>
      <c r="O1333" s="157" t="s">
        <v>138</v>
      </c>
      <c r="P1333" s="157" t="s">
        <v>143</v>
      </c>
      <c r="Q1333" s="157" t="s">
        <v>6171</v>
      </c>
      <c r="R1333" s="157" t="s">
        <v>144</v>
      </c>
      <c r="W1333" s="118">
        <v>1390500</v>
      </c>
      <c r="X1333" s="162" t="s">
        <v>6466</v>
      </c>
    </row>
    <row r="1334" spans="1:24">
      <c r="A1334" s="83">
        <v>984</v>
      </c>
      <c r="B1334" s="83">
        <v>588</v>
      </c>
      <c r="C1334" t="s">
        <v>7862</v>
      </c>
      <c r="D1334" s="159">
        <f t="shared" si="40"/>
        <v>31</v>
      </c>
      <c r="E1334">
        <v>0</v>
      </c>
      <c r="F1334">
        <v>31</v>
      </c>
      <c r="G1334" s="162" t="s">
        <v>6214</v>
      </c>
      <c r="H1334" s="162" t="s">
        <v>6214</v>
      </c>
      <c r="I1334" s="53" t="str">
        <f t="shared" si="41"/>
        <v>0. 31</v>
      </c>
      <c r="J1334" s="157" t="s">
        <v>142</v>
      </c>
      <c r="K1334" s="157" t="s">
        <v>141</v>
      </c>
      <c r="L1334" s="83" t="s">
        <v>6172</v>
      </c>
      <c r="M1334" s="165" t="s">
        <v>162</v>
      </c>
      <c r="O1334" s="157" t="s">
        <v>138</v>
      </c>
      <c r="P1334" s="157" t="s">
        <v>143</v>
      </c>
      <c r="Q1334" s="157" t="s">
        <v>6171</v>
      </c>
      <c r="R1334" s="157" t="s">
        <v>144</v>
      </c>
      <c r="W1334" s="118">
        <v>135000</v>
      </c>
      <c r="X1334" s="162" t="s">
        <v>6214</v>
      </c>
    </row>
    <row r="1335" spans="1:24">
      <c r="A1335" s="83">
        <v>984</v>
      </c>
      <c r="B1335" s="83">
        <v>588</v>
      </c>
      <c r="C1335" t="s">
        <v>7931</v>
      </c>
      <c r="D1335" s="159">
        <f t="shared" si="40"/>
        <v>48</v>
      </c>
      <c r="E1335">
        <v>1</v>
      </c>
      <c r="F1335">
        <v>8</v>
      </c>
      <c r="G1335" s="162" t="s">
        <v>6200</v>
      </c>
      <c r="H1335" s="162" t="s">
        <v>6200</v>
      </c>
      <c r="I1335" s="53" t="str">
        <f t="shared" si="41"/>
        <v>1. 8</v>
      </c>
      <c r="J1335" s="157" t="s">
        <v>142</v>
      </c>
      <c r="K1335" s="157" t="s">
        <v>141</v>
      </c>
      <c r="L1335" s="83" t="s">
        <v>6172</v>
      </c>
      <c r="M1335" s="165" t="s">
        <v>162</v>
      </c>
      <c r="O1335" s="157" t="s">
        <v>138</v>
      </c>
      <c r="P1335" s="157" t="s">
        <v>143</v>
      </c>
      <c r="Q1335" s="157" t="s">
        <v>6171</v>
      </c>
      <c r="R1335" s="157" t="s">
        <v>144</v>
      </c>
      <c r="W1335" s="118">
        <v>216000</v>
      </c>
      <c r="X1335" s="162" t="s">
        <v>6200</v>
      </c>
    </row>
    <row r="1336" spans="1:24">
      <c r="A1336" s="83">
        <v>986</v>
      </c>
      <c r="B1336" s="83">
        <v>554</v>
      </c>
      <c r="C1336" t="s">
        <v>6586</v>
      </c>
      <c r="D1336" s="159">
        <f t="shared" si="40"/>
        <v>295</v>
      </c>
      <c r="E1336">
        <v>7</v>
      </c>
      <c r="F1336">
        <v>15</v>
      </c>
      <c r="G1336" s="162" t="s">
        <v>6397</v>
      </c>
      <c r="H1336" s="162" t="s">
        <v>6397</v>
      </c>
      <c r="I1336" s="53" t="str">
        <f t="shared" si="41"/>
        <v>7. 15</v>
      </c>
      <c r="J1336" s="157" t="s">
        <v>142</v>
      </c>
      <c r="K1336" s="157" t="s">
        <v>141</v>
      </c>
      <c r="L1336" s="83" t="s">
        <v>6172</v>
      </c>
      <c r="M1336" s="165" t="s">
        <v>162</v>
      </c>
      <c r="O1336" s="157" t="s">
        <v>138</v>
      </c>
      <c r="P1336" s="157" t="s">
        <v>143</v>
      </c>
      <c r="Q1336" s="157" t="s">
        <v>6171</v>
      </c>
      <c r="R1336" s="157" t="s">
        <v>144</v>
      </c>
      <c r="W1336" s="118">
        <v>1984500</v>
      </c>
      <c r="X1336" s="162" t="s">
        <v>6397</v>
      </c>
    </row>
    <row r="1337" spans="1:24">
      <c r="A1337" s="83">
        <v>986</v>
      </c>
      <c r="B1337" s="83">
        <v>553</v>
      </c>
      <c r="C1337" t="s">
        <v>7836</v>
      </c>
      <c r="D1337" s="159">
        <f t="shared" si="40"/>
        <v>155</v>
      </c>
      <c r="E1337">
        <v>3</v>
      </c>
      <c r="F1337">
        <v>35</v>
      </c>
      <c r="G1337" s="162" t="s">
        <v>6260</v>
      </c>
      <c r="H1337" s="162" t="s">
        <v>6260</v>
      </c>
      <c r="I1337" s="53" t="str">
        <f t="shared" si="41"/>
        <v>3. 35</v>
      </c>
      <c r="J1337" s="157" t="s">
        <v>142</v>
      </c>
      <c r="K1337" s="157" t="s">
        <v>141</v>
      </c>
      <c r="L1337" s="83" t="s">
        <v>6172</v>
      </c>
      <c r="M1337" s="165" t="s">
        <v>162</v>
      </c>
      <c r="O1337" s="157" t="s">
        <v>138</v>
      </c>
      <c r="P1337" s="157" t="s">
        <v>143</v>
      </c>
      <c r="Q1337" s="157" t="s">
        <v>6171</v>
      </c>
      <c r="R1337" s="157" t="s">
        <v>144</v>
      </c>
      <c r="W1337" s="118">
        <v>1039500</v>
      </c>
      <c r="X1337" s="162" t="s">
        <v>6260</v>
      </c>
    </row>
    <row r="1338" spans="1:24">
      <c r="A1338" s="83">
        <v>986</v>
      </c>
      <c r="B1338" s="83">
        <v>33</v>
      </c>
      <c r="C1338" t="s">
        <v>7836</v>
      </c>
      <c r="D1338" s="159">
        <f t="shared" si="40"/>
        <v>86</v>
      </c>
      <c r="E1338">
        <v>2</v>
      </c>
      <c r="F1338">
        <v>6</v>
      </c>
      <c r="G1338" s="162" t="s">
        <v>6384</v>
      </c>
      <c r="H1338" s="162" t="s">
        <v>6384</v>
      </c>
      <c r="I1338" s="53" t="str">
        <f t="shared" si="41"/>
        <v>2. 6</v>
      </c>
      <c r="J1338" s="157" t="s">
        <v>142</v>
      </c>
      <c r="K1338" s="157" t="s">
        <v>141</v>
      </c>
      <c r="L1338" s="83" t="s">
        <v>6172</v>
      </c>
      <c r="M1338" s="165" t="s">
        <v>6538</v>
      </c>
      <c r="O1338" s="157" t="s">
        <v>138</v>
      </c>
      <c r="P1338" s="157" t="s">
        <v>143</v>
      </c>
      <c r="Q1338" s="157" t="s">
        <v>6171</v>
      </c>
      <c r="R1338" s="157" t="s">
        <v>144</v>
      </c>
      <c r="W1338" s="118">
        <v>0</v>
      </c>
      <c r="X1338" s="162" t="s">
        <v>6384</v>
      </c>
    </row>
    <row r="1339" spans="1:24">
      <c r="A1339" s="83">
        <v>988</v>
      </c>
      <c r="B1339" s="83">
        <v>252</v>
      </c>
      <c r="C1339" t="s">
        <v>8056</v>
      </c>
      <c r="D1339" s="159">
        <f t="shared" si="40"/>
        <v>42</v>
      </c>
      <c r="E1339">
        <v>1</v>
      </c>
      <c r="F1339">
        <v>2</v>
      </c>
      <c r="G1339" s="162" t="s">
        <v>6318</v>
      </c>
      <c r="H1339" s="162" t="s">
        <v>6318</v>
      </c>
      <c r="I1339" s="53" t="str">
        <f t="shared" si="41"/>
        <v>1. 2</v>
      </c>
      <c r="J1339" s="157" t="s">
        <v>142</v>
      </c>
      <c r="K1339" s="157" t="s">
        <v>141</v>
      </c>
      <c r="L1339" s="83" t="s">
        <v>6172</v>
      </c>
      <c r="M1339" s="165" t="s">
        <v>162</v>
      </c>
      <c r="O1339" s="157" t="s">
        <v>138</v>
      </c>
      <c r="P1339" s="157" t="s">
        <v>143</v>
      </c>
      <c r="Q1339" s="157" t="s">
        <v>6171</v>
      </c>
      <c r="R1339" s="157" t="s">
        <v>144</v>
      </c>
      <c r="W1339" s="118">
        <v>283500</v>
      </c>
      <c r="X1339" s="162" t="s">
        <v>6318</v>
      </c>
    </row>
    <row r="1340" spans="1:24">
      <c r="A1340" s="83">
        <v>988</v>
      </c>
      <c r="B1340" s="83">
        <v>253</v>
      </c>
      <c r="C1340" t="s">
        <v>7850</v>
      </c>
      <c r="D1340" s="159">
        <f t="shared" si="40"/>
        <v>72</v>
      </c>
      <c r="E1340">
        <v>1</v>
      </c>
      <c r="F1340">
        <v>32</v>
      </c>
      <c r="G1340" s="162" t="s">
        <v>6325</v>
      </c>
      <c r="H1340" s="162" t="s">
        <v>6325</v>
      </c>
      <c r="I1340" s="53" t="str">
        <f t="shared" si="41"/>
        <v>1. 32</v>
      </c>
      <c r="J1340" s="157" t="s">
        <v>142</v>
      </c>
      <c r="K1340" s="157" t="s">
        <v>141</v>
      </c>
      <c r="L1340" s="83" t="s">
        <v>6172</v>
      </c>
      <c r="M1340" s="165" t="s">
        <v>162</v>
      </c>
      <c r="O1340" s="157" t="s">
        <v>138</v>
      </c>
      <c r="P1340" s="157" t="s">
        <v>143</v>
      </c>
      <c r="Q1340" s="157" t="s">
        <v>6171</v>
      </c>
      <c r="R1340" s="157" t="s">
        <v>144</v>
      </c>
      <c r="W1340" s="118">
        <v>486000</v>
      </c>
      <c r="X1340" s="162" t="s">
        <v>6325</v>
      </c>
    </row>
    <row r="1341" spans="1:24">
      <c r="A1341" s="83">
        <v>988</v>
      </c>
      <c r="B1341" s="83">
        <v>253</v>
      </c>
      <c r="C1341" t="s">
        <v>7862</v>
      </c>
      <c r="D1341" s="159">
        <f t="shared" si="40"/>
        <v>60</v>
      </c>
      <c r="E1341">
        <v>1</v>
      </c>
      <c r="F1341">
        <v>20</v>
      </c>
      <c r="G1341" s="162" t="s">
        <v>6197</v>
      </c>
      <c r="H1341" s="162" t="s">
        <v>6197</v>
      </c>
      <c r="I1341" s="53" t="str">
        <f t="shared" si="41"/>
        <v>1. 20</v>
      </c>
      <c r="J1341" s="157" t="s">
        <v>142</v>
      </c>
      <c r="K1341" s="157" t="s">
        <v>141</v>
      </c>
      <c r="L1341" s="83" t="s">
        <v>6172</v>
      </c>
      <c r="M1341" s="165" t="s">
        <v>162</v>
      </c>
      <c r="O1341" s="157" t="s">
        <v>138</v>
      </c>
      <c r="P1341" s="157" t="s">
        <v>143</v>
      </c>
      <c r="Q1341" s="157" t="s">
        <v>6171</v>
      </c>
      <c r="R1341" s="157" t="s">
        <v>144</v>
      </c>
      <c r="W1341" s="118">
        <v>405000</v>
      </c>
      <c r="X1341" s="162" t="s">
        <v>6197</v>
      </c>
    </row>
    <row r="1342" spans="1:24">
      <c r="A1342" s="83">
        <v>988</v>
      </c>
      <c r="B1342" s="83">
        <v>251</v>
      </c>
      <c r="C1342" t="s">
        <v>7851</v>
      </c>
      <c r="D1342" s="159">
        <f t="shared" si="40"/>
        <v>22</v>
      </c>
      <c r="E1342">
        <v>0</v>
      </c>
      <c r="F1342">
        <v>22</v>
      </c>
      <c r="G1342" s="162" t="s">
        <v>6382</v>
      </c>
      <c r="H1342" s="162" t="s">
        <v>6382</v>
      </c>
      <c r="I1342" s="53" t="str">
        <f t="shared" si="41"/>
        <v>0. 22</v>
      </c>
      <c r="J1342" s="157" t="s">
        <v>142</v>
      </c>
      <c r="K1342" s="157" t="s">
        <v>141</v>
      </c>
      <c r="L1342" s="83" t="s">
        <v>6172</v>
      </c>
      <c r="M1342" s="165" t="s">
        <v>162</v>
      </c>
      <c r="O1342" s="157" t="s">
        <v>138</v>
      </c>
      <c r="P1342" s="157" t="s">
        <v>143</v>
      </c>
      <c r="Q1342" s="157" t="s">
        <v>6171</v>
      </c>
      <c r="R1342" s="157" t="s">
        <v>144</v>
      </c>
      <c r="W1342" s="118">
        <v>148500</v>
      </c>
      <c r="X1342" s="162" t="s">
        <v>6382</v>
      </c>
    </row>
    <row r="1343" spans="1:24">
      <c r="A1343" s="83">
        <v>989</v>
      </c>
      <c r="B1343" s="83">
        <v>52</v>
      </c>
      <c r="C1343" t="s">
        <v>7947</v>
      </c>
      <c r="D1343" s="159">
        <f t="shared" si="40"/>
        <v>89</v>
      </c>
      <c r="E1343">
        <v>2</v>
      </c>
      <c r="F1343">
        <v>9</v>
      </c>
      <c r="G1343" s="162" t="s">
        <v>6270</v>
      </c>
      <c r="H1343" s="162" t="s">
        <v>6270</v>
      </c>
      <c r="I1343" s="53" t="str">
        <f t="shared" si="41"/>
        <v>2. 9</v>
      </c>
      <c r="J1343" s="157" t="s">
        <v>142</v>
      </c>
      <c r="K1343" s="157" t="s">
        <v>141</v>
      </c>
      <c r="L1343" s="83" t="s">
        <v>6172</v>
      </c>
      <c r="M1343" s="165" t="s">
        <v>6539</v>
      </c>
      <c r="O1343" s="157" t="s">
        <v>138</v>
      </c>
      <c r="P1343" s="157" t="s">
        <v>143</v>
      </c>
      <c r="Q1343" s="157" t="s">
        <v>6171</v>
      </c>
      <c r="R1343" s="157" t="s">
        <v>144</v>
      </c>
      <c r="W1343" s="118">
        <v>1201500</v>
      </c>
      <c r="X1343" s="162" t="s">
        <v>6270</v>
      </c>
    </row>
    <row r="1344" spans="1:24">
      <c r="A1344" s="83">
        <v>992</v>
      </c>
      <c r="B1344" s="83">
        <v>579</v>
      </c>
      <c r="C1344" t="s">
        <v>7858</v>
      </c>
      <c r="D1344" s="159">
        <f t="shared" si="40"/>
        <v>88</v>
      </c>
      <c r="E1344">
        <v>2</v>
      </c>
      <c r="F1344">
        <v>8</v>
      </c>
      <c r="G1344" s="162" t="s">
        <v>6359</v>
      </c>
      <c r="H1344" s="162" t="s">
        <v>6359</v>
      </c>
      <c r="I1344" s="53" t="str">
        <f t="shared" si="41"/>
        <v>2. 8</v>
      </c>
      <c r="J1344" s="157" t="s">
        <v>142</v>
      </c>
      <c r="K1344" s="157" t="s">
        <v>141</v>
      </c>
      <c r="L1344" s="83" t="s">
        <v>6172</v>
      </c>
      <c r="M1344" s="165" t="s">
        <v>162</v>
      </c>
      <c r="O1344" s="157" t="s">
        <v>138</v>
      </c>
      <c r="P1344" s="157" t="s">
        <v>143</v>
      </c>
      <c r="Q1344" s="157" t="s">
        <v>6171</v>
      </c>
      <c r="R1344" s="157" t="s">
        <v>144</v>
      </c>
      <c r="W1344" s="118">
        <v>391500</v>
      </c>
      <c r="X1344" s="162" t="s">
        <v>6359</v>
      </c>
    </row>
    <row r="1345" spans="1:24">
      <c r="A1345" s="83">
        <v>1001</v>
      </c>
      <c r="B1345" s="83">
        <v>284</v>
      </c>
      <c r="C1345" t="s">
        <v>6586</v>
      </c>
      <c r="D1345" s="159">
        <f t="shared" si="40"/>
        <v>100</v>
      </c>
      <c r="E1345">
        <v>2</v>
      </c>
      <c r="F1345">
        <v>20</v>
      </c>
      <c r="G1345" s="162" t="s">
        <v>6263</v>
      </c>
      <c r="H1345" s="162" t="s">
        <v>6263</v>
      </c>
      <c r="I1345" s="53" t="str">
        <f t="shared" si="41"/>
        <v>2. 20</v>
      </c>
      <c r="J1345" s="157" t="s">
        <v>142</v>
      </c>
      <c r="K1345" s="157" t="s">
        <v>141</v>
      </c>
      <c r="L1345" s="83" t="s">
        <v>6172</v>
      </c>
      <c r="M1345" s="165" t="s">
        <v>162</v>
      </c>
      <c r="O1345" s="157" t="s">
        <v>138</v>
      </c>
      <c r="P1345" s="157" t="s">
        <v>143</v>
      </c>
      <c r="Q1345" s="157" t="s">
        <v>6171</v>
      </c>
      <c r="R1345" s="157" t="s">
        <v>144</v>
      </c>
      <c r="W1345" s="118">
        <v>1350000</v>
      </c>
      <c r="X1345" s="162" t="s">
        <v>6263</v>
      </c>
    </row>
    <row r="1346" spans="1:24">
      <c r="A1346" s="83">
        <v>1001</v>
      </c>
      <c r="B1346" s="83">
        <v>285</v>
      </c>
      <c r="C1346" t="s">
        <v>6586</v>
      </c>
      <c r="D1346" s="159">
        <f t="shared" si="40"/>
        <v>15</v>
      </c>
      <c r="E1346">
        <v>0</v>
      </c>
      <c r="F1346">
        <v>15</v>
      </c>
      <c r="G1346" s="162" t="s">
        <v>6210</v>
      </c>
      <c r="H1346" s="162" t="s">
        <v>6210</v>
      </c>
      <c r="I1346" s="53" t="str">
        <f t="shared" si="41"/>
        <v>0. 15</v>
      </c>
      <c r="J1346" s="157" t="s">
        <v>142</v>
      </c>
      <c r="K1346" s="157" t="s">
        <v>141</v>
      </c>
      <c r="L1346" s="83" t="s">
        <v>6172</v>
      </c>
      <c r="M1346" s="165" t="s">
        <v>162</v>
      </c>
      <c r="O1346" s="157" t="s">
        <v>138</v>
      </c>
      <c r="P1346" s="157" t="s">
        <v>143</v>
      </c>
      <c r="Q1346" s="157" t="s">
        <v>6171</v>
      </c>
      <c r="R1346" s="157" t="s">
        <v>144</v>
      </c>
      <c r="W1346" s="118">
        <v>202500</v>
      </c>
      <c r="X1346" s="162" t="s">
        <v>6210</v>
      </c>
    </row>
    <row r="1347" spans="1:24">
      <c r="A1347" s="83">
        <v>1001</v>
      </c>
      <c r="B1347" s="83">
        <v>285</v>
      </c>
      <c r="C1347" t="s">
        <v>6579</v>
      </c>
      <c r="D1347" s="159">
        <f t="shared" ref="D1347:D1410" si="42">E1347*40+F1347</f>
        <v>153</v>
      </c>
      <c r="E1347">
        <v>3</v>
      </c>
      <c r="F1347">
        <v>33</v>
      </c>
      <c r="G1347" s="162" t="s">
        <v>6261</v>
      </c>
      <c r="H1347" s="162" t="s">
        <v>6261</v>
      </c>
      <c r="I1347" s="53" t="str">
        <f t="shared" ref="I1347:I1410" si="43">H1347</f>
        <v>3. 33</v>
      </c>
      <c r="J1347" s="157" t="s">
        <v>142</v>
      </c>
      <c r="K1347" s="157" t="s">
        <v>141</v>
      </c>
      <c r="L1347" s="83" t="s">
        <v>6172</v>
      </c>
      <c r="M1347" s="165" t="s">
        <v>162</v>
      </c>
      <c r="O1347" s="157" t="s">
        <v>138</v>
      </c>
      <c r="P1347" s="157" t="s">
        <v>143</v>
      </c>
      <c r="Q1347" s="157" t="s">
        <v>6171</v>
      </c>
      <c r="R1347" s="157" t="s">
        <v>144</v>
      </c>
      <c r="W1347" s="118">
        <v>2065500</v>
      </c>
      <c r="X1347" s="162" t="s">
        <v>6261</v>
      </c>
    </row>
    <row r="1348" spans="1:24">
      <c r="A1348" s="83">
        <v>1005</v>
      </c>
      <c r="B1348" s="83">
        <v>60</v>
      </c>
      <c r="C1348" t="s">
        <v>6586</v>
      </c>
      <c r="D1348" s="159">
        <f t="shared" si="42"/>
        <v>273</v>
      </c>
      <c r="E1348">
        <v>6</v>
      </c>
      <c r="F1348">
        <v>33</v>
      </c>
      <c r="G1348" s="162" t="s">
        <v>6371</v>
      </c>
      <c r="H1348" s="162" t="s">
        <v>6371</v>
      </c>
      <c r="I1348" s="53" t="str">
        <f t="shared" si="43"/>
        <v>6. 33</v>
      </c>
      <c r="J1348" s="157" t="s">
        <v>142</v>
      </c>
      <c r="K1348" s="157" t="s">
        <v>141</v>
      </c>
      <c r="L1348" s="83" t="s">
        <v>6172</v>
      </c>
      <c r="M1348" s="165" t="s">
        <v>162</v>
      </c>
      <c r="O1348" s="157" t="s">
        <v>138</v>
      </c>
      <c r="P1348" s="157" t="s">
        <v>143</v>
      </c>
      <c r="Q1348" s="157" t="s">
        <v>6171</v>
      </c>
      <c r="R1348" s="157" t="s">
        <v>144</v>
      </c>
      <c r="W1348" s="118">
        <v>1242000</v>
      </c>
      <c r="X1348" s="162" t="s">
        <v>6371</v>
      </c>
    </row>
    <row r="1349" spans="1:24">
      <c r="A1349" s="83">
        <v>1005</v>
      </c>
      <c r="B1349" s="83">
        <v>61</v>
      </c>
      <c r="C1349" t="s">
        <v>7835</v>
      </c>
      <c r="D1349" s="159">
        <f t="shared" si="42"/>
        <v>160</v>
      </c>
      <c r="E1349">
        <v>4</v>
      </c>
      <c r="F1349">
        <v>0</v>
      </c>
      <c r="G1349" s="162" t="s">
        <v>6232</v>
      </c>
      <c r="H1349" s="162" t="s">
        <v>6232</v>
      </c>
      <c r="I1349" s="53" t="str">
        <f t="shared" si="43"/>
        <v>4. 0</v>
      </c>
      <c r="J1349" s="157" t="s">
        <v>142</v>
      </c>
      <c r="K1349" s="157" t="s">
        <v>141</v>
      </c>
      <c r="L1349" s="83" t="s">
        <v>6172</v>
      </c>
      <c r="M1349" s="165" t="s">
        <v>162</v>
      </c>
      <c r="O1349" s="157" t="s">
        <v>138</v>
      </c>
      <c r="P1349" s="157" t="s">
        <v>143</v>
      </c>
      <c r="Q1349" s="157" t="s">
        <v>6171</v>
      </c>
      <c r="R1349" s="157" t="s">
        <v>144</v>
      </c>
      <c r="W1349" s="118">
        <v>715500</v>
      </c>
      <c r="X1349" s="162" t="s">
        <v>6232</v>
      </c>
    </row>
    <row r="1350" spans="1:24">
      <c r="A1350" s="83">
        <v>1005</v>
      </c>
      <c r="B1350" s="83">
        <v>61</v>
      </c>
      <c r="C1350" t="s">
        <v>7852</v>
      </c>
      <c r="D1350" s="159">
        <f t="shared" si="42"/>
        <v>240</v>
      </c>
      <c r="E1350">
        <v>6</v>
      </c>
      <c r="F1350">
        <v>0</v>
      </c>
      <c r="G1350" s="162" t="s">
        <v>6290</v>
      </c>
      <c r="H1350" s="162" t="s">
        <v>6290</v>
      </c>
      <c r="I1350" s="53" t="str">
        <f t="shared" si="43"/>
        <v>6. 0</v>
      </c>
      <c r="J1350" s="157" t="s">
        <v>142</v>
      </c>
      <c r="K1350" s="157" t="s">
        <v>141</v>
      </c>
      <c r="L1350" s="83" t="s">
        <v>6172</v>
      </c>
      <c r="M1350" s="165" t="s">
        <v>162</v>
      </c>
      <c r="O1350" s="157" t="s">
        <v>138</v>
      </c>
      <c r="P1350" s="157" t="s">
        <v>143</v>
      </c>
      <c r="Q1350" s="157" t="s">
        <v>6171</v>
      </c>
      <c r="R1350" s="157" t="s">
        <v>144</v>
      </c>
      <c r="W1350" s="118">
        <v>1080000</v>
      </c>
      <c r="X1350" s="162" t="s">
        <v>6290</v>
      </c>
    </row>
    <row r="1351" spans="1:24">
      <c r="A1351" s="83">
        <v>1005</v>
      </c>
      <c r="B1351" s="83">
        <v>61</v>
      </c>
      <c r="C1351" t="s">
        <v>7857</v>
      </c>
      <c r="D1351" s="159">
        <f t="shared" si="42"/>
        <v>321</v>
      </c>
      <c r="E1351">
        <v>8</v>
      </c>
      <c r="F1351">
        <v>1</v>
      </c>
      <c r="G1351" s="162" t="s">
        <v>6372</v>
      </c>
      <c r="H1351" s="162" t="s">
        <v>6372</v>
      </c>
      <c r="I1351" s="53" t="str">
        <f t="shared" si="43"/>
        <v>8. 1</v>
      </c>
      <c r="J1351" s="157" t="s">
        <v>142</v>
      </c>
      <c r="K1351" s="157" t="s">
        <v>141</v>
      </c>
      <c r="L1351" s="83" t="s">
        <v>6172</v>
      </c>
      <c r="M1351" s="165" t="s">
        <v>162</v>
      </c>
      <c r="O1351" s="157" t="s">
        <v>138</v>
      </c>
      <c r="P1351" s="157" t="s">
        <v>143</v>
      </c>
      <c r="Q1351" s="157" t="s">
        <v>6171</v>
      </c>
      <c r="R1351" s="157" t="s">
        <v>144</v>
      </c>
      <c r="W1351" s="118">
        <v>1458000</v>
      </c>
      <c r="X1351" s="162" t="s">
        <v>6372</v>
      </c>
    </row>
    <row r="1352" spans="1:24">
      <c r="A1352" s="83">
        <v>1005</v>
      </c>
      <c r="B1352" s="83">
        <v>274</v>
      </c>
      <c r="C1352" t="s">
        <v>6586</v>
      </c>
      <c r="D1352" s="159">
        <f t="shared" si="42"/>
        <v>52</v>
      </c>
      <c r="E1352">
        <v>1</v>
      </c>
      <c r="F1352">
        <v>12</v>
      </c>
      <c r="G1352" s="162" t="s">
        <v>6215</v>
      </c>
      <c r="H1352" s="162" t="s">
        <v>6215</v>
      </c>
      <c r="I1352" s="53" t="str">
        <f t="shared" si="43"/>
        <v>1. 12</v>
      </c>
      <c r="J1352" s="157" t="s">
        <v>142</v>
      </c>
      <c r="K1352" s="157" t="s">
        <v>141</v>
      </c>
      <c r="L1352" s="83" t="s">
        <v>6172</v>
      </c>
      <c r="M1352" s="165" t="s">
        <v>162</v>
      </c>
      <c r="O1352" s="157" t="s">
        <v>138</v>
      </c>
      <c r="P1352" s="157" t="s">
        <v>143</v>
      </c>
      <c r="Q1352" s="157" t="s">
        <v>6171</v>
      </c>
      <c r="R1352" s="157" t="s">
        <v>144</v>
      </c>
      <c r="W1352" s="118">
        <v>229500</v>
      </c>
      <c r="X1352" s="162" t="s">
        <v>6215</v>
      </c>
    </row>
    <row r="1353" spans="1:24">
      <c r="A1353" s="83">
        <v>1005</v>
      </c>
      <c r="B1353" s="83">
        <v>274</v>
      </c>
      <c r="C1353" t="s">
        <v>7857</v>
      </c>
      <c r="D1353" s="159">
        <f t="shared" si="42"/>
        <v>43</v>
      </c>
      <c r="E1353">
        <v>1</v>
      </c>
      <c r="F1353">
        <v>3</v>
      </c>
      <c r="G1353" s="162" t="s">
        <v>6280</v>
      </c>
      <c r="H1353" s="162" t="s">
        <v>6280</v>
      </c>
      <c r="I1353" s="53" t="str">
        <f t="shared" si="43"/>
        <v>1. 3</v>
      </c>
      <c r="J1353" s="157" t="s">
        <v>142</v>
      </c>
      <c r="K1353" s="157" t="s">
        <v>141</v>
      </c>
      <c r="L1353" s="83" t="s">
        <v>6172</v>
      </c>
      <c r="M1353" s="165" t="s">
        <v>162</v>
      </c>
      <c r="O1353" s="157" t="s">
        <v>138</v>
      </c>
      <c r="P1353" s="157" t="s">
        <v>143</v>
      </c>
      <c r="Q1353" s="157" t="s">
        <v>6171</v>
      </c>
      <c r="R1353" s="157" t="s">
        <v>144</v>
      </c>
      <c r="W1353" s="118">
        <v>202500</v>
      </c>
      <c r="X1353" s="162" t="s">
        <v>6280</v>
      </c>
    </row>
    <row r="1354" spans="1:24">
      <c r="A1354" s="83">
        <v>1005</v>
      </c>
      <c r="B1354" s="83">
        <v>274</v>
      </c>
      <c r="C1354" t="s">
        <v>7953</v>
      </c>
      <c r="D1354" s="159">
        <f t="shared" si="42"/>
        <v>48</v>
      </c>
      <c r="E1354">
        <v>1</v>
      </c>
      <c r="F1354">
        <v>8</v>
      </c>
      <c r="G1354" s="162" t="s">
        <v>6200</v>
      </c>
      <c r="H1354" s="162" t="s">
        <v>6200</v>
      </c>
      <c r="I1354" s="53" t="str">
        <f t="shared" si="43"/>
        <v>1. 8</v>
      </c>
      <c r="J1354" s="157" t="s">
        <v>142</v>
      </c>
      <c r="K1354" s="157" t="s">
        <v>141</v>
      </c>
      <c r="L1354" s="83" t="s">
        <v>6172</v>
      </c>
      <c r="M1354" s="165" t="s">
        <v>162</v>
      </c>
      <c r="O1354" s="157" t="s">
        <v>138</v>
      </c>
      <c r="P1354" s="157" t="s">
        <v>143</v>
      </c>
      <c r="Q1354" s="157" t="s">
        <v>6171</v>
      </c>
      <c r="R1354" s="157" t="s">
        <v>144</v>
      </c>
      <c r="W1354" s="118">
        <v>216000</v>
      </c>
      <c r="X1354" s="162" t="s">
        <v>6200</v>
      </c>
    </row>
    <row r="1355" spans="1:24">
      <c r="A1355" s="83">
        <v>1005</v>
      </c>
      <c r="B1355" s="83">
        <v>274</v>
      </c>
      <c r="C1355" t="s">
        <v>7954</v>
      </c>
      <c r="D1355" s="159">
        <f t="shared" si="42"/>
        <v>16</v>
      </c>
      <c r="E1355">
        <v>0</v>
      </c>
      <c r="F1355">
        <v>16</v>
      </c>
      <c r="G1355" s="162" t="s">
        <v>6206</v>
      </c>
      <c r="H1355" s="162" t="s">
        <v>6206</v>
      </c>
      <c r="I1355" s="53" t="str">
        <f t="shared" si="43"/>
        <v>0. 16</v>
      </c>
      <c r="J1355" s="157" t="s">
        <v>142</v>
      </c>
      <c r="K1355" s="157" t="s">
        <v>141</v>
      </c>
      <c r="L1355" s="83" t="s">
        <v>6172</v>
      </c>
      <c r="M1355" s="165" t="s">
        <v>162</v>
      </c>
      <c r="O1355" s="157" t="s">
        <v>138</v>
      </c>
      <c r="P1355" s="157" t="s">
        <v>143</v>
      </c>
      <c r="Q1355" s="157" t="s">
        <v>6171</v>
      </c>
      <c r="R1355" s="157" t="s">
        <v>144</v>
      </c>
      <c r="W1355" s="118">
        <v>81000</v>
      </c>
      <c r="X1355" s="162" t="s">
        <v>6206</v>
      </c>
    </row>
    <row r="1356" spans="1:24">
      <c r="A1356" s="83">
        <v>1005</v>
      </c>
      <c r="B1356" s="83">
        <v>472</v>
      </c>
      <c r="C1356" t="s">
        <v>7857</v>
      </c>
      <c r="D1356" s="159">
        <f t="shared" si="42"/>
        <v>158</v>
      </c>
      <c r="E1356">
        <v>3</v>
      </c>
      <c r="F1356">
        <v>38</v>
      </c>
      <c r="G1356" s="162" t="s">
        <v>6274</v>
      </c>
      <c r="H1356" s="162" t="s">
        <v>6274</v>
      </c>
      <c r="I1356" s="53" t="str">
        <f t="shared" si="43"/>
        <v>3. 38</v>
      </c>
      <c r="J1356" s="157" t="s">
        <v>142</v>
      </c>
      <c r="K1356" s="157" t="s">
        <v>141</v>
      </c>
      <c r="L1356" s="83" t="s">
        <v>6172</v>
      </c>
      <c r="M1356" s="165" t="s">
        <v>162</v>
      </c>
      <c r="O1356" s="157" t="s">
        <v>138</v>
      </c>
      <c r="P1356" s="157" t="s">
        <v>143</v>
      </c>
      <c r="Q1356" s="157" t="s">
        <v>6171</v>
      </c>
      <c r="R1356" s="157" t="s">
        <v>144</v>
      </c>
      <c r="W1356" s="118">
        <v>715500</v>
      </c>
      <c r="X1356" s="162" t="s">
        <v>6274</v>
      </c>
    </row>
    <row r="1357" spans="1:24">
      <c r="A1357" s="83">
        <v>1005</v>
      </c>
      <c r="B1357" s="83">
        <v>526</v>
      </c>
      <c r="C1357" t="s">
        <v>7857</v>
      </c>
      <c r="D1357" s="159">
        <f t="shared" si="42"/>
        <v>135</v>
      </c>
      <c r="E1357">
        <v>3</v>
      </c>
      <c r="F1357">
        <v>15</v>
      </c>
      <c r="G1357" s="162" t="s">
        <v>6271</v>
      </c>
      <c r="H1357" s="162" t="s">
        <v>6271</v>
      </c>
      <c r="I1357" s="53" t="str">
        <f t="shared" si="43"/>
        <v>3. 15</v>
      </c>
      <c r="J1357" s="157" t="s">
        <v>142</v>
      </c>
      <c r="K1357" s="157" t="s">
        <v>141</v>
      </c>
      <c r="L1357" s="83" t="s">
        <v>6172</v>
      </c>
      <c r="M1357" s="165" t="s">
        <v>162</v>
      </c>
      <c r="O1357" s="157" t="s">
        <v>138</v>
      </c>
      <c r="P1357" s="157" t="s">
        <v>143</v>
      </c>
      <c r="Q1357" s="157" t="s">
        <v>6171</v>
      </c>
      <c r="R1357" s="157" t="s">
        <v>144</v>
      </c>
      <c r="W1357" s="118">
        <v>621000</v>
      </c>
      <c r="X1357" s="162" t="s">
        <v>6271</v>
      </c>
    </row>
    <row r="1358" spans="1:24">
      <c r="A1358" s="83">
        <v>1005</v>
      </c>
      <c r="B1358" s="83">
        <v>527</v>
      </c>
      <c r="C1358" t="s">
        <v>7857</v>
      </c>
      <c r="D1358" s="159">
        <f t="shared" si="42"/>
        <v>114</v>
      </c>
      <c r="E1358">
        <v>2</v>
      </c>
      <c r="F1358">
        <v>34</v>
      </c>
      <c r="G1358" s="162" t="s">
        <v>6373</v>
      </c>
      <c r="H1358" s="162" t="s">
        <v>6373</v>
      </c>
      <c r="I1358" s="53" t="str">
        <f t="shared" si="43"/>
        <v>2. 34</v>
      </c>
      <c r="J1358" s="157" t="s">
        <v>142</v>
      </c>
      <c r="K1358" s="157" t="s">
        <v>141</v>
      </c>
      <c r="L1358" s="83" t="s">
        <v>6172</v>
      </c>
      <c r="M1358" s="165" t="s">
        <v>162</v>
      </c>
      <c r="O1358" s="157" t="s">
        <v>138</v>
      </c>
      <c r="P1358" s="157" t="s">
        <v>143</v>
      </c>
      <c r="Q1358" s="157" t="s">
        <v>6171</v>
      </c>
      <c r="R1358" s="157" t="s">
        <v>144</v>
      </c>
      <c r="W1358" s="118">
        <v>513000</v>
      </c>
      <c r="X1358" s="162" t="s">
        <v>6373</v>
      </c>
    </row>
    <row r="1359" spans="1:24">
      <c r="A1359" s="83">
        <v>1005</v>
      </c>
      <c r="B1359" s="83">
        <v>616</v>
      </c>
      <c r="C1359" t="s">
        <v>7857</v>
      </c>
      <c r="D1359" s="159">
        <f t="shared" si="42"/>
        <v>26</v>
      </c>
      <c r="E1359">
        <v>0</v>
      </c>
      <c r="F1359">
        <v>26</v>
      </c>
      <c r="G1359" s="162" t="s">
        <v>6374</v>
      </c>
      <c r="H1359" s="162" t="s">
        <v>6374</v>
      </c>
      <c r="I1359" s="53" t="str">
        <f t="shared" si="43"/>
        <v>0. 26</v>
      </c>
      <c r="J1359" s="157" t="s">
        <v>142</v>
      </c>
      <c r="K1359" s="157" t="s">
        <v>141</v>
      </c>
      <c r="L1359" s="83" t="s">
        <v>6172</v>
      </c>
      <c r="M1359" s="165" t="s">
        <v>162</v>
      </c>
      <c r="O1359" s="157" t="s">
        <v>138</v>
      </c>
      <c r="P1359" s="157" t="s">
        <v>143</v>
      </c>
      <c r="Q1359" s="157" t="s">
        <v>6171</v>
      </c>
      <c r="R1359" s="157" t="s">
        <v>144</v>
      </c>
      <c r="W1359" s="118">
        <v>135000</v>
      </c>
      <c r="X1359" s="162" t="s">
        <v>6374</v>
      </c>
    </row>
    <row r="1360" spans="1:24">
      <c r="A1360" s="83">
        <v>1005</v>
      </c>
      <c r="B1360" s="83">
        <v>150</v>
      </c>
      <c r="C1360" t="s">
        <v>7996</v>
      </c>
      <c r="D1360" s="159">
        <f t="shared" si="42"/>
        <v>30</v>
      </c>
      <c r="E1360">
        <v>0</v>
      </c>
      <c r="F1360">
        <v>30</v>
      </c>
      <c r="G1360" s="162" t="s">
        <v>6324</v>
      </c>
      <c r="H1360" s="162" t="s">
        <v>6324</v>
      </c>
      <c r="I1360" s="53" t="str">
        <f t="shared" si="43"/>
        <v>0. 30</v>
      </c>
      <c r="J1360" s="157" t="s">
        <v>142</v>
      </c>
      <c r="K1360" s="157" t="s">
        <v>141</v>
      </c>
      <c r="L1360" s="83" t="s">
        <v>6172</v>
      </c>
      <c r="M1360" s="165" t="s">
        <v>162</v>
      </c>
      <c r="O1360" s="157" t="s">
        <v>138</v>
      </c>
      <c r="P1360" s="157" t="s">
        <v>143</v>
      </c>
      <c r="Q1360" s="157" t="s">
        <v>6171</v>
      </c>
      <c r="R1360" s="157" t="s">
        <v>144</v>
      </c>
      <c r="W1360" s="118">
        <v>135000</v>
      </c>
      <c r="X1360" s="162" t="s">
        <v>6324</v>
      </c>
    </row>
    <row r="1361" spans="1:24">
      <c r="A1361" s="83">
        <v>1005</v>
      </c>
      <c r="B1361" s="83">
        <v>59</v>
      </c>
      <c r="C1361" t="s">
        <v>7862</v>
      </c>
      <c r="D1361" s="159">
        <f t="shared" si="42"/>
        <v>20</v>
      </c>
      <c r="E1361">
        <v>0</v>
      </c>
      <c r="F1361">
        <v>20</v>
      </c>
      <c r="G1361" s="162" t="s">
        <v>6246</v>
      </c>
      <c r="H1361" s="162" t="s">
        <v>6246</v>
      </c>
      <c r="I1361" s="53" t="str">
        <f t="shared" si="43"/>
        <v>0. 20</v>
      </c>
      <c r="J1361" s="157" t="s">
        <v>142</v>
      </c>
      <c r="K1361" s="157" t="s">
        <v>141</v>
      </c>
      <c r="L1361" s="83" t="s">
        <v>6172</v>
      </c>
      <c r="M1361" s="165" t="s">
        <v>162</v>
      </c>
      <c r="O1361" s="157" t="s">
        <v>138</v>
      </c>
      <c r="P1361" s="157" t="s">
        <v>143</v>
      </c>
      <c r="Q1361" s="157" t="s">
        <v>6171</v>
      </c>
      <c r="R1361" s="157" t="s">
        <v>144</v>
      </c>
      <c r="W1361" s="118">
        <v>81000</v>
      </c>
      <c r="X1361" s="162" t="s">
        <v>6246</v>
      </c>
    </row>
    <row r="1362" spans="1:24">
      <c r="A1362" s="83">
        <v>1005</v>
      </c>
      <c r="B1362" s="83">
        <v>60</v>
      </c>
      <c r="C1362" t="s">
        <v>7857</v>
      </c>
      <c r="D1362" s="159">
        <f t="shared" si="42"/>
        <v>260</v>
      </c>
      <c r="E1362">
        <v>6</v>
      </c>
      <c r="F1362">
        <v>20</v>
      </c>
      <c r="G1362" s="162" t="s">
        <v>6375</v>
      </c>
      <c r="H1362" s="162" t="s">
        <v>6375</v>
      </c>
      <c r="I1362" s="53" t="str">
        <f t="shared" si="43"/>
        <v>6. 20</v>
      </c>
      <c r="J1362" s="157" t="s">
        <v>142</v>
      </c>
      <c r="K1362" s="157" t="s">
        <v>141</v>
      </c>
      <c r="L1362" s="83" t="s">
        <v>6172</v>
      </c>
      <c r="M1362" s="165" t="s">
        <v>162</v>
      </c>
      <c r="O1362" s="157" t="s">
        <v>138</v>
      </c>
      <c r="P1362" s="157" t="s">
        <v>143</v>
      </c>
      <c r="Q1362" s="157" t="s">
        <v>6171</v>
      </c>
      <c r="R1362" s="157" t="s">
        <v>144</v>
      </c>
      <c r="W1362" s="118">
        <v>1174500</v>
      </c>
      <c r="X1362" s="162" t="s">
        <v>6375</v>
      </c>
    </row>
    <row r="1363" spans="1:24">
      <c r="A1363" s="83">
        <v>1005</v>
      </c>
      <c r="B1363" s="83">
        <v>149</v>
      </c>
      <c r="C1363" t="s">
        <v>7955</v>
      </c>
      <c r="D1363" s="159">
        <f t="shared" si="42"/>
        <v>5</v>
      </c>
      <c r="E1363">
        <v>0</v>
      </c>
      <c r="F1363">
        <v>5</v>
      </c>
      <c r="G1363" s="162" t="s">
        <v>6281</v>
      </c>
      <c r="H1363" s="162" t="s">
        <v>6281</v>
      </c>
      <c r="I1363" s="53" t="str">
        <f t="shared" si="43"/>
        <v>0. 5</v>
      </c>
      <c r="J1363" s="157" t="s">
        <v>142</v>
      </c>
      <c r="K1363" s="157" t="s">
        <v>141</v>
      </c>
      <c r="L1363" s="83" t="s">
        <v>6172</v>
      </c>
      <c r="M1363" s="165" t="s">
        <v>162</v>
      </c>
      <c r="O1363" s="157" t="s">
        <v>138</v>
      </c>
      <c r="P1363" s="157" t="s">
        <v>143</v>
      </c>
      <c r="Q1363" s="157" t="s">
        <v>6171</v>
      </c>
      <c r="R1363" s="157" t="s">
        <v>144</v>
      </c>
      <c r="W1363" s="118">
        <v>13500</v>
      </c>
      <c r="X1363" s="162" t="s">
        <v>6281</v>
      </c>
    </row>
    <row r="1364" spans="1:24">
      <c r="A1364" s="83">
        <v>1025</v>
      </c>
      <c r="B1364" s="83">
        <v>521</v>
      </c>
      <c r="C1364" t="s">
        <v>6579</v>
      </c>
      <c r="D1364" s="159">
        <f t="shared" si="42"/>
        <v>101</v>
      </c>
      <c r="E1364">
        <v>2</v>
      </c>
      <c r="F1364">
        <v>21</v>
      </c>
      <c r="G1364" s="162" t="s">
        <v>6396</v>
      </c>
      <c r="H1364" s="162" t="s">
        <v>6396</v>
      </c>
      <c r="I1364" s="53" t="str">
        <f t="shared" si="43"/>
        <v>2. 21</v>
      </c>
      <c r="J1364" s="157" t="s">
        <v>142</v>
      </c>
      <c r="K1364" s="157" t="s">
        <v>141</v>
      </c>
      <c r="L1364" s="83" t="s">
        <v>6172</v>
      </c>
      <c r="M1364" s="165" t="s">
        <v>162</v>
      </c>
      <c r="O1364" s="157" t="s">
        <v>138</v>
      </c>
      <c r="P1364" s="157" t="s">
        <v>143</v>
      </c>
      <c r="Q1364" s="157" t="s">
        <v>6171</v>
      </c>
      <c r="R1364" s="157" t="s">
        <v>144</v>
      </c>
      <c r="W1364" s="118">
        <v>1363500</v>
      </c>
      <c r="X1364" s="162" t="s">
        <v>6396</v>
      </c>
    </row>
    <row r="1365" spans="1:24">
      <c r="A1365" s="83">
        <v>1025</v>
      </c>
      <c r="B1365" s="83">
        <v>521</v>
      </c>
      <c r="C1365" t="s">
        <v>6648</v>
      </c>
      <c r="D1365" s="159">
        <f t="shared" si="42"/>
        <v>33</v>
      </c>
      <c r="E1365">
        <v>0</v>
      </c>
      <c r="F1365">
        <v>33</v>
      </c>
      <c r="G1365" s="162" t="s">
        <v>6387</v>
      </c>
      <c r="H1365" s="162" t="s">
        <v>6387</v>
      </c>
      <c r="I1365" s="53" t="str">
        <f t="shared" si="43"/>
        <v>0. 33</v>
      </c>
      <c r="J1365" s="157" t="s">
        <v>142</v>
      </c>
      <c r="K1365" s="157" t="s">
        <v>141</v>
      </c>
      <c r="L1365" s="83" t="s">
        <v>6172</v>
      </c>
      <c r="M1365" s="165" t="s">
        <v>162</v>
      </c>
      <c r="O1365" s="157" t="s">
        <v>138</v>
      </c>
      <c r="P1365" s="157" t="s">
        <v>143</v>
      </c>
      <c r="Q1365" s="157" t="s">
        <v>6171</v>
      </c>
      <c r="R1365" s="157" t="s">
        <v>144</v>
      </c>
      <c r="W1365" s="118">
        <v>445500</v>
      </c>
      <c r="X1365" s="162" t="s">
        <v>6387</v>
      </c>
    </row>
    <row r="1366" spans="1:24">
      <c r="A1366" s="83">
        <v>1031</v>
      </c>
      <c r="B1366" s="83">
        <v>534</v>
      </c>
      <c r="C1366" t="s">
        <v>8057</v>
      </c>
      <c r="D1366" s="159">
        <f t="shared" si="42"/>
        <v>184</v>
      </c>
      <c r="E1366">
        <v>4</v>
      </c>
      <c r="F1366">
        <v>24</v>
      </c>
      <c r="G1366" s="162" t="s">
        <v>6467</v>
      </c>
      <c r="H1366" s="162" t="s">
        <v>6467</v>
      </c>
      <c r="I1366" s="53" t="str">
        <f t="shared" si="43"/>
        <v>4. 24</v>
      </c>
      <c r="J1366" s="157" t="s">
        <v>142</v>
      </c>
      <c r="K1366" s="157" t="s">
        <v>141</v>
      </c>
      <c r="L1366" s="83" t="s">
        <v>6172</v>
      </c>
      <c r="M1366" s="165" t="s">
        <v>6557</v>
      </c>
      <c r="O1366" s="157" t="s">
        <v>138</v>
      </c>
      <c r="P1366" s="157" t="s">
        <v>143</v>
      </c>
      <c r="Q1366" s="157" t="s">
        <v>6171</v>
      </c>
      <c r="R1366" s="157" t="s">
        <v>144</v>
      </c>
      <c r="W1366" s="118">
        <v>7492500</v>
      </c>
      <c r="X1366" s="162" t="s">
        <v>6467</v>
      </c>
    </row>
    <row r="1367" spans="1:24">
      <c r="A1367" s="83">
        <v>1031</v>
      </c>
      <c r="B1367" s="83">
        <v>534</v>
      </c>
      <c r="C1367" t="s">
        <v>8058</v>
      </c>
      <c r="D1367" s="159">
        <f t="shared" si="42"/>
        <v>371</v>
      </c>
      <c r="E1367">
        <v>9</v>
      </c>
      <c r="F1367">
        <v>11</v>
      </c>
      <c r="G1367" s="162" t="s">
        <v>6468</v>
      </c>
      <c r="H1367" s="162" t="s">
        <v>6468</v>
      </c>
      <c r="I1367" s="53" t="str">
        <f t="shared" si="43"/>
        <v>9. 11</v>
      </c>
      <c r="J1367" s="157" t="s">
        <v>142</v>
      </c>
      <c r="K1367" s="157" t="s">
        <v>141</v>
      </c>
      <c r="L1367" s="83" t="s">
        <v>6172</v>
      </c>
      <c r="M1367" s="165" t="s">
        <v>6557</v>
      </c>
      <c r="O1367" s="157" t="s">
        <v>138</v>
      </c>
      <c r="P1367" s="157" t="s">
        <v>143</v>
      </c>
      <c r="Q1367" s="157" t="s">
        <v>6171</v>
      </c>
      <c r="R1367" s="157" t="s">
        <v>144</v>
      </c>
      <c r="W1367" s="118">
        <v>0</v>
      </c>
      <c r="X1367" s="162" t="s">
        <v>6468</v>
      </c>
    </row>
    <row r="1368" spans="1:24">
      <c r="A1368" s="83">
        <v>1033</v>
      </c>
      <c r="B1368" s="83">
        <v>519</v>
      </c>
      <c r="C1368" t="s">
        <v>7850</v>
      </c>
      <c r="D1368" s="159">
        <f t="shared" si="42"/>
        <v>294</v>
      </c>
      <c r="E1368">
        <v>7</v>
      </c>
      <c r="F1368">
        <v>14</v>
      </c>
      <c r="G1368" s="162" t="s">
        <v>6469</v>
      </c>
      <c r="H1368" s="162" t="s">
        <v>6469</v>
      </c>
      <c r="I1368" s="53" t="str">
        <f t="shared" si="43"/>
        <v>7. 14</v>
      </c>
      <c r="J1368" s="157" t="s">
        <v>142</v>
      </c>
      <c r="K1368" s="157" t="s">
        <v>141</v>
      </c>
      <c r="L1368" s="83" t="s">
        <v>6172</v>
      </c>
      <c r="M1368" s="165" t="s">
        <v>162</v>
      </c>
      <c r="O1368" s="157" t="s">
        <v>138</v>
      </c>
      <c r="P1368" s="157" t="s">
        <v>143</v>
      </c>
      <c r="Q1368" s="157" t="s">
        <v>6171</v>
      </c>
      <c r="R1368" s="157" t="s">
        <v>144</v>
      </c>
      <c r="W1368" s="118">
        <v>1984500</v>
      </c>
      <c r="X1368" s="162" t="s">
        <v>6469</v>
      </c>
    </row>
    <row r="1369" spans="1:24">
      <c r="A1369" s="83">
        <v>1033</v>
      </c>
      <c r="B1369" s="83">
        <v>358</v>
      </c>
      <c r="C1369" t="s">
        <v>6586</v>
      </c>
      <c r="D1369" s="159">
        <f t="shared" si="42"/>
        <v>38</v>
      </c>
      <c r="E1369">
        <v>0</v>
      </c>
      <c r="F1369">
        <v>38</v>
      </c>
      <c r="G1369" s="162" t="s">
        <v>6394</v>
      </c>
      <c r="H1369" s="162" t="s">
        <v>6394</v>
      </c>
      <c r="I1369" s="53" t="str">
        <f t="shared" si="43"/>
        <v>0. 38</v>
      </c>
      <c r="J1369" s="157" t="s">
        <v>142</v>
      </c>
      <c r="K1369" s="157" t="s">
        <v>141</v>
      </c>
      <c r="L1369" s="83" t="s">
        <v>6172</v>
      </c>
      <c r="M1369" s="165" t="s">
        <v>162</v>
      </c>
      <c r="O1369" s="157" t="s">
        <v>138</v>
      </c>
      <c r="P1369" s="157" t="s">
        <v>143</v>
      </c>
      <c r="Q1369" s="157" t="s">
        <v>6171</v>
      </c>
      <c r="R1369" s="157" t="s">
        <v>144</v>
      </c>
      <c r="W1369" s="118">
        <v>513000</v>
      </c>
      <c r="X1369" s="162" t="s">
        <v>6394</v>
      </c>
    </row>
    <row r="1370" spans="1:24">
      <c r="A1370" s="83">
        <v>1033</v>
      </c>
      <c r="B1370" s="83">
        <v>519</v>
      </c>
      <c r="C1370" t="s">
        <v>7955</v>
      </c>
      <c r="D1370" s="159">
        <f t="shared" si="42"/>
        <v>140</v>
      </c>
      <c r="E1370">
        <v>3</v>
      </c>
      <c r="F1370">
        <v>20</v>
      </c>
      <c r="G1370" s="162" t="s">
        <v>6251</v>
      </c>
      <c r="H1370" s="162" t="s">
        <v>6251</v>
      </c>
      <c r="I1370" s="53" t="str">
        <f t="shared" si="43"/>
        <v>3. 20</v>
      </c>
      <c r="J1370" s="157" t="s">
        <v>142</v>
      </c>
      <c r="K1370" s="157" t="s">
        <v>141</v>
      </c>
      <c r="L1370" s="83" t="s">
        <v>6172</v>
      </c>
      <c r="M1370" s="165" t="s">
        <v>162</v>
      </c>
      <c r="O1370" s="157" t="s">
        <v>138</v>
      </c>
      <c r="P1370" s="157" t="s">
        <v>143</v>
      </c>
      <c r="Q1370" s="157" t="s">
        <v>6171</v>
      </c>
      <c r="R1370" s="157" t="s">
        <v>144</v>
      </c>
      <c r="W1370" s="118">
        <v>1890000</v>
      </c>
      <c r="X1370" s="162" t="s">
        <v>6251</v>
      </c>
    </row>
    <row r="1371" spans="1:24">
      <c r="A1371" s="83">
        <v>1034</v>
      </c>
      <c r="B1371" s="83">
        <v>166</v>
      </c>
      <c r="C1371" t="s">
        <v>7976</v>
      </c>
      <c r="D1371" s="159">
        <f t="shared" si="42"/>
        <v>249</v>
      </c>
      <c r="E1371">
        <v>6</v>
      </c>
      <c r="F1371">
        <v>9</v>
      </c>
      <c r="G1371" s="162" t="s">
        <v>6333</v>
      </c>
      <c r="H1371" s="162" t="s">
        <v>6333</v>
      </c>
      <c r="I1371" s="53" t="str">
        <f t="shared" si="43"/>
        <v>6. 9</v>
      </c>
      <c r="J1371" s="157" t="s">
        <v>142</v>
      </c>
      <c r="K1371" s="157" t="s">
        <v>141</v>
      </c>
      <c r="L1371" s="83" t="s">
        <v>6172</v>
      </c>
      <c r="M1371" s="165" t="s">
        <v>162</v>
      </c>
      <c r="O1371" s="157" t="s">
        <v>138</v>
      </c>
      <c r="P1371" s="157" t="s">
        <v>143</v>
      </c>
      <c r="Q1371" s="157" t="s">
        <v>6171</v>
      </c>
      <c r="R1371" s="157" t="s">
        <v>144</v>
      </c>
      <c r="W1371" s="118">
        <v>1120500</v>
      </c>
      <c r="X1371" s="162" t="s">
        <v>6333</v>
      </c>
    </row>
    <row r="1372" spans="1:24">
      <c r="A1372" s="83">
        <v>1035</v>
      </c>
      <c r="B1372" s="83">
        <v>166</v>
      </c>
      <c r="C1372" t="s">
        <v>7976</v>
      </c>
      <c r="D1372" s="159">
        <f t="shared" si="42"/>
        <v>249</v>
      </c>
      <c r="E1372">
        <v>6</v>
      </c>
      <c r="F1372">
        <v>9</v>
      </c>
      <c r="G1372" s="162" t="s">
        <v>6333</v>
      </c>
      <c r="H1372" s="162" t="s">
        <v>6333</v>
      </c>
      <c r="I1372" s="53" t="str">
        <f t="shared" si="43"/>
        <v>6. 9</v>
      </c>
      <c r="J1372" s="157" t="s">
        <v>142</v>
      </c>
      <c r="K1372" s="157" t="s">
        <v>141</v>
      </c>
      <c r="L1372" s="83" t="s">
        <v>6172</v>
      </c>
      <c r="M1372" s="165" t="s">
        <v>162</v>
      </c>
      <c r="O1372" s="157" t="s">
        <v>138</v>
      </c>
      <c r="P1372" s="157" t="s">
        <v>143</v>
      </c>
      <c r="Q1372" s="157" t="s">
        <v>6171</v>
      </c>
      <c r="R1372" s="157" t="s">
        <v>144</v>
      </c>
      <c r="W1372" s="118">
        <v>1120500</v>
      </c>
      <c r="X1372" s="162" t="s">
        <v>6333</v>
      </c>
    </row>
    <row r="1373" spans="1:24">
      <c r="A1373" s="83">
        <v>1037</v>
      </c>
      <c r="B1373" s="83">
        <v>490</v>
      </c>
      <c r="C1373" t="s">
        <v>6586</v>
      </c>
      <c r="D1373" s="159">
        <f t="shared" si="42"/>
        <v>116</v>
      </c>
      <c r="E1373">
        <v>2</v>
      </c>
      <c r="F1373">
        <v>36</v>
      </c>
      <c r="G1373" s="162" t="s">
        <v>6173</v>
      </c>
      <c r="H1373" s="162" t="s">
        <v>6173</v>
      </c>
      <c r="I1373" s="53" t="str">
        <f t="shared" si="43"/>
        <v>2. 36</v>
      </c>
      <c r="J1373" s="157" t="s">
        <v>142</v>
      </c>
      <c r="K1373" s="157" t="s">
        <v>141</v>
      </c>
      <c r="L1373" s="83" t="s">
        <v>6172</v>
      </c>
      <c r="M1373" s="165" t="s">
        <v>162</v>
      </c>
      <c r="O1373" s="157" t="s">
        <v>138</v>
      </c>
      <c r="P1373" s="157" t="s">
        <v>143</v>
      </c>
      <c r="Q1373" s="157" t="s">
        <v>6171</v>
      </c>
      <c r="R1373" s="157" t="s">
        <v>144</v>
      </c>
      <c r="W1373" s="118">
        <v>1566000</v>
      </c>
      <c r="X1373" s="162" t="s">
        <v>6173</v>
      </c>
    </row>
    <row r="1374" spans="1:24">
      <c r="A1374" s="83">
        <v>1037</v>
      </c>
      <c r="B1374" s="83">
        <v>551</v>
      </c>
      <c r="C1374" t="s">
        <v>7838</v>
      </c>
      <c r="D1374" s="159">
        <f t="shared" si="42"/>
        <v>11</v>
      </c>
      <c r="E1374">
        <v>0</v>
      </c>
      <c r="F1374">
        <v>11</v>
      </c>
      <c r="G1374" s="162" t="s">
        <v>6247</v>
      </c>
      <c r="H1374" s="162" t="s">
        <v>6247</v>
      </c>
      <c r="I1374" s="53" t="str">
        <f t="shared" si="43"/>
        <v>0. 11</v>
      </c>
      <c r="J1374" s="157" t="s">
        <v>142</v>
      </c>
      <c r="K1374" s="157" t="s">
        <v>141</v>
      </c>
      <c r="L1374" s="83" t="s">
        <v>6172</v>
      </c>
      <c r="M1374" s="165" t="s">
        <v>162</v>
      </c>
      <c r="O1374" s="157" t="s">
        <v>138</v>
      </c>
      <c r="P1374" s="157" t="s">
        <v>143</v>
      </c>
      <c r="Q1374" s="157" t="s">
        <v>6171</v>
      </c>
      <c r="R1374" s="157" t="s">
        <v>144</v>
      </c>
      <c r="W1374" s="118">
        <v>148500</v>
      </c>
      <c r="X1374" s="162" t="s">
        <v>6247</v>
      </c>
    </row>
    <row r="1375" spans="1:24">
      <c r="A1375" s="83">
        <v>1041</v>
      </c>
      <c r="B1375" s="83">
        <v>138</v>
      </c>
      <c r="C1375" t="s">
        <v>7843</v>
      </c>
      <c r="D1375" s="159">
        <f t="shared" si="42"/>
        <v>85</v>
      </c>
      <c r="E1375">
        <v>2</v>
      </c>
      <c r="F1375">
        <v>5</v>
      </c>
      <c r="G1375" s="162" t="s">
        <v>6258</v>
      </c>
      <c r="H1375" s="162" t="s">
        <v>6258</v>
      </c>
      <c r="I1375" s="53" t="str">
        <f t="shared" si="43"/>
        <v>2. 5</v>
      </c>
      <c r="J1375" s="157" t="s">
        <v>142</v>
      </c>
      <c r="K1375" s="157" t="s">
        <v>141</v>
      </c>
      <c r="L1375" s="83" t="s">
        <v>6172</v>
      </c>
      <c r="M1375" s="165" t="s">
        <v>6538</v>
      </c>
      <c r="O1375" s="157" t="s">
        <v>138</v>
      </c>
      <c r="P1375" s="157" t="s">
        <v>143</v>
      </c>
      <c r="Q1375" s="157" t="s">
        <v>6171</v>
      </c>
      <c r="R1375" s="157" t="s">
        <v>144</v>
      </c>
      <c r="W1375" s="118">
        <v>1309500</v>
      </c>
      <c r="X1375" s="162" t="s">
        <v>6258</v>
      </c>
    </row>
    <row r="1376" spans="1:24">
      <c r="A1376" s="83">
        <v>1044</v>
      </c>
      <c r="B1376" s="83">
        <v>93</v>
      </c>
      <c r="C1376" t="s">
        <v>6586</v>
      </c>
      <c r="D1376" s="159">
        <f t="shared" si="42"/>
        <v>239</v>
      </c>
      <c r="E1376">
        <v>5</v>
      </c>
      <c r="F1376">
        <v>39</v>
      </c>
      <c r="G1376" s="162" t="s">
        <v>6470</v>
      </c>
      <c r="H1376" s="162" t="s">
        <v>6470</v>
      </c>
      <c r="I1376" s="53" t="str">
        <f t="shared" si="43"/>
        <v>5. 39</v>
      </c>
      <c r="J1376" s="157" t="s">
        <v>142</v>
      </c>
      <c r="K1376" s="157" t="s">
        <v>141</v>
      </c>
      <c r="L1376" s="83" t="s">
        <v>6172</v>
      </c>
      <c r="M1376" s="165" t="s">
        <v>6538</v>
      </c>
      <c r="O1376" s="157" t="s">
        <v>138</v>
      </c>
      <c r="P1376" s="157" t="s">
        <v>143</v>
      </c>
      <c r="Q1376" s="157" t="s">
        <v>6171</v>
      </c>
      <c r="R1376" s="157" t="s">
        <v>144</v>
      </c>
      <c r="W1376" s="118">
        <v>3199500</v>
      </c>
      <c r="X1376" s="162" t="s">
        <v>6470</v>
      </c>
    </row>
    <row r="1377" spans="1:24">
      <c r="A1377" s="83">
        <v>1044</v>
      </c>
      <c r="B1377" s="83">
        <v>21</v>
      </c>
      <c r="C1377" t="s">
        <v>6586</v>
      </c>
      <c r="D1377" s="159">
        <f t="shared" si="42"/>
        <v>114</v>
      </c>
      <c r="E1377">
        <v>2</v>
      </c>
      <c r="F1377">
        <v>34</v>
      </c>
      <c r="G1377" s="162" t="s">
        <v>6373</v>
      </c>
      <c r="H1377" s="162" t="s">
        <v>6373</v>
      </c>
      <c r="I1377" s="53" t="str">
        <f t="shared" si="43"/>
        <v>2. 34</v>
      </c>
      <c r="J1377" s="157" t="s">
        <v>142</v>
      </c>
      <c r="K1377" s="157" t="s">
        <v>141</v>
      </c>
      <c r="L1377" s="83" t="s">
        <v>6172</v>
      </c>
      <c r="M1377" s="165" t="s">
        <v>6538</v>
      </c>
      <c r="O1377" s="157" t="s">
        <v>138</v>
      </c>
      <c r="P1377" s="157" t="s">
        <v>143</v>
      </c>
      <c r="Q1377" s="157" t="s">
        <v>6171</v>
      </c>
      <c r="R1377" s="157" t="s">
        <v>144</v>
      </c>
      <c r="W1377" s="118">
        <v>0</v>
      </c>
      <c r="X1377" s="162" t="s">
        <v>6373</v>
      </c>
    </row>
    <row r="1378" spans="1:24">
      <c r="A1378" s="83">
        <v>1048</v>
      </c>
      <c r="B1378" s="83">
        <v>360</v>
      </c>
      <c r="C1378" t="s">
        <v>7852</v>
      </c>
      <c r="D1378" s="159">
        <f t="shared" si="42"/>
        <v>80</v>
      </c>
      <c r="E1378">
        <v>2</v>
      </c>
      <c r="F1378">
        <v>0</v>
      </c>
      <c r="G1378" s="162" t="s">
        <v>6228</v>
      </c>
      <c r="H1378" s="162" t="s">
        <v>6228</v>
      </c>
      <c r="I1378" s="53" t="str">
        <f t="shared" si="43"/>
        <v>2. 0</v>
      </c>
      <c r="J1378" s="157" t="s">
        <v>142</v>
      </c>
      <c r="K1378" s="157" t="s">
        <v>141</v>
      </c>
      <c r="L1378" s="83" t="s">
        <v>6172</v>
      </c>
      <c r="M1378" s="165" t="s">
        <v>162</v>
      </c>
      <c r="O1378" s="157" t="s">
        <v>138</v>
      </c>
      <c r="P1378" s="157" t="s">
        <v>143</v>
      </c>
      <c r="Q1378" s="157" t="s">
        <v>6171</v>
      </c>
      <c r="R1378" s="157" t="s">
        <v>144</v>
      </c>
      <c r="W1378" s="118">
        <v>1080000</v>
      </c>
      <c r="X1378" s="162" t="s">
        <v>6228</v>
      </c>
    </row>
    <row r="1379" spans="1:24">
      <c r="A1379" s="83">
        <v>1048</v>
      </c>
      <c r="B1379" s="83">
        <v>360</v>
      </c>
      <c r="C1379" t="s">
        <v>7976</v>
      </c>
      <c r="D1379" s="159">
        <f t="shared" si="42"/>
        <v>29</v>
      </c>
      <c r="E1379">
        <v>0</v>
      </c>
      <c r="F1379">
        <v>29</v>
      </c>
      <c r="G1379" s="162" t="s">
        <v>6188</v>
      </c>
      <c r="H1379" s="162" t="s">
        <v>6188</v>
      </c>
      <c r="I1379" s="53" t="str">
        <f t="shared" si="43"/>
        <v>0. 29</v>
      </c>
      <c r="J1379" s="157" t="s">
        <v>142</v>
      </c>
      <c r="K1379" s="157" t="s">
        <v>141</v>
      </c>
      <c r="L1379" s="83" t="s">
        <v>6172</v>
      </c>
      <c r="M1379" s="165" t="s">
        <v>162</v>
      </c>
      <c r="O1379" s="157" t="s">
        <v>138</v>
      </c>
      <c r="P1379" s="157" t="s">
        <v>143</v>
      </c>
      <c r="Q1379" s="157" t="s">
        <v>6171</v>
      </c>
      <c r="R1379" s="157" t="s">
        <v>144</v>
      </c>
      <c r="W1379" s="118">
        <v>391500</v>
      </c>
      <c r="X1379" s="162" t="s">
        <v>6188</v>
      </c>
    </row>
    <row r="1380" spans="1:24">
      <c r="A1380" s="83">
        <v>1048</v>
      </c>
      <c r="B1380" s="83">
        <v>360</v>
      </c>
      <c r="C1380" t="s">
        <v>7986</v>
      </c>
      <c r="D1380" s="159">
        <f t="shared" si="42"/>
        <v>40</v>
      </c>
      <c r="E1380">
        <v>1</v>
      </c>
      <c r="F1380">
        <v>0</v>
      </c>
      <c r="G1380" s="162" t="s">
        <v>6242</v>
      </c>
      <c r="H1380" s="162" t="s">
        <v>6242</v>
      </c>
      <c r="I1380" s="53" t="str">
        <f t="shared" si="43"/>
        <v>1. 0</v>
      </c>
      <c r="J1380" s="157" t="s">
        <v>142</v>
      </c>
      <c r="K1380" s="157" t="s">
        <v>141</v>
      </c>
      <c r="L1380" s="83" t="s">
        <v>6172</v>
      </c>
      <c r="M1380" s="165" t="s">
        <v>162</v>
      </c>
      <c r="O1380" s="157" t="s">
        <v>138</v>
      </c>
      <c r="P1380" s="157" t="s">
        <v>143</v>
      </c>
      <c r="Q1380" s="157" t="s">
        <v>6171</v>
      </c>
      <c r="R1380" s="157" t="s">
        <v>144</v>
      </c>
      <c r="W1380" s="118">
        <v>540000</v>
      </c>
      <c r="X1380" s="162" t="s">
        <v>6242</v>
      </c>
    </row>
    <row r="1381" spans="1:24">
      <c r="A1381" s="83">
        <v>1048</v>
      </c>
      <c r="B1381" s="83">
        <v>360</v>
      </c>
      <c r="C1381" t="s">
        <v>8059</v>
      </c>
      <c r="D1381" s="159">
        <f t="shared" si="42"/>
        <v>20</v>
      </c>
      <c r="E1381">
        <v>0</v>
      </c>
      <c r="F1381">
        <v>20</v>
      </c>
      <c r="G1381" s="162" t="s">
        <v>6246</v>
      </c>
      <c r="H1381" s="162" t="s">
        <v>6246</v>
      </c>
      <c r="I1381" s="53" t="str">
        <f t="shared" si="43"/>
        <v>0. 20</v>
      </c>
      <c r="J1381" s="157" t="s">
        <v>142</v>
      </c>
      <c r="K1381" s="157" t="s">
        <v>141</v>
      </c>
      <c r="L1381" s="83" t="s">
        <v>6172</v>
      </c>
      <c r="M1381" s="165" t="s">
        <v>162</v>
      </c>
      <c r="O1381" s="157" t="s">
        <v>138</v>
      </c>
      <c r="P1381" s="157" t="s">
        <v>143</v>
      </c>
      <c r="Q1381" s="157" t="s">
        <v>6171</v>
      </c>
      <c r="R1381" s="157" t="s">
        <v>144</v>
      </c>
      <c r="W1381" s="118">
        <v>270000</v>
      </c>
      <c r="X1381" s="162" t="s">
        <v>6246</v>
      </c>
    </row>
    <row r="1382" spans="1:24">
      <c r="A1382" s="83">
        <v>1053</v>
      </c>
      <c r="B1382" s="83">
        <v>181</v>
      </c>
      <c r="C1382" t="s">
        <v>6648</v>
      </c>
      <c r="D1382" s="159">
        <f t="shared" si="42"/>
        <v>115</v>
      </c>
      <c r="E1382">
        <v>2</v>
      </c>
      <c r="F1382">
        <v>35</v>
      </c>
      <c r="G1382" s="162" t="s">
        <v>6306</v>
      </c>
      <c r="H1382" s="162" t="s">
        <v>6306</v>
      </c>
      <c r="I1382" s="53" t="str">
        <f t="shared" si="43"/>
        <v>2. 35</v>
      </c>
      <c r="J1382" s="157" t="s">
        <v>142</v>
      </c>
      <c r="K1382" s="157" t="s">
        <v>141</v>
      </c>
      <c r="L1382" s="83" t="s">
        <v>6172</v>
      </c>
      <c r="M1382" s="165" t="s">
        <v>162</v>
      </c>
      <c r="O1382" s="157" t="s">
        <v>138</v>
      </c>
      <c r="P1382" s="157" t="s">
        <v>143</v>
      </c>
      <c r="Q1382" s="157" t="s">
        <v>6171</v>
      </c>
      <c r="R1382" s="157" t="s">
        <v>144</v>
      </c>
      <c r="W1382" s="118">
        <v>1552500</v>
      </c>
      <c r="X1382" s="162" t="s">
        <v>6306</v>
      </c>
    </row>
    <row r="1383" spans="1:24">
      <c r="A1383" s="83">
        <v>1053</v>
      </c>
      <c r="B1383" s="83">
        <v>180</v>
      </c>
      <c r="C1383" t="s">
        <v>7883</v>
      </c>
      <c r="D1383" s="159">
        <f t="shared" si="42"/>
        <v>171</v>
      </c>
      <c r="E1383">
        <v>4</v>
      </c>
      <c r="F1383">
        <v>11</v>
      </c>
      <c r="G1383" s="162" t="s">
        <v>6243</v>
      </c>
      <c r="H1383" s="162" t="s">
        <v>6243</v>
      </c>
      <c r="I1383" s="53" t="str">
        <f t="shared" si="43"/>
        <v>4. 11</v>
      </c>
      <c r="J1383" s="157" t="s">
        <v>142</v>
      </c>
      <c r="K1383" s="157" t="s">
        <v>141</v>
      </c>
      <c r="L1383" s="83" t="s">
        <v>6172</v>
      </c>
      <c r="M1383" s="165" t="s">
        <v>162</v>
      </c>
      <c r="O1383" s="157" t="s">
        <v>138</v>
      </c>
      <c r="P1383" s="157" t="s">
        <v>143</v>
      </c>
      <c r="Q1383" s="157" t="s">
        <v>6171</v>
      </c>
      <c r="R1383" s="157" t="s">
        <v>144</v>
      </c>
      <c r="W1383" s="118">
        <v>1147500</v>
      </c>
      <c r="X1383" s="162" t="s">
        <v>6243</v>
      </c>
    </row>
    <row r="1384" spans="1:24">
      <c r="A1384" s="83">
        <v>1053</v>
      </c>
      <c r="B1384" s="83">
        <v>181</v>
      </c>
      <c r="C1384" t="s">
        <v>6586</v>
      </c>
      <c r="D1384" s="159">
        <f t="shared" si="42"/>
        <v>93</v>
      </c>
      <c r="E1384">
        <v>2</v>
      </c>
      <c r="F1384">
        <v>13</v>
      </c>
      <c r="G1384" s="162" t="s">
        <v>6269</v>
      </c>
      <c r="H1384" s="162" t="s">
        <v>6269</v>
      </c>
      <c r="I1384" s="53" t="str">
        <f t="shared" si="43"/>
        <v>2. 13</v>
      </c>
      <c r="J1384" s="157" t="s">
        <v>142</v>
      </c>
      <c r="K1384" s="157" t="s">
        <v>141</v>
      </c>
      <c r="L1384" s="83" t="s">
        <v>6172</v>
      </c>
      <c r="M1384" s="165" t="s">
        <v>162</v>
      </c>
      <c r="O1384" s="157" t="s">
        <v>138</v>
      </c>
      <c r="P1384" s="157" t="s">
        <v>143</v>
      </c>
      <c r="Q1384" s="157" t="s">
        <v>6171</v>
      </c>
      <c r="R1384" s="157" t="s">
        <v>144</v>
      </c>
      <c r="W1384" s="118">
        <v>1255500</v>
      </c>
      <c r="X1384" s="162" t="s">
        <v>6269</v>
      </c>
    </row>
    <row r="1385" spans="1:24">
      <c r="A1385" s="83">
        <v>1061</v>
      </c>
      <c r="B1385" s="83">
        <v>73</v>
      </c>
      <c r="C1385" t="s">
        <v>7912</v>
      </c>
      <c r="D1385" s="159">
        <f t="shared" si="42"/>
        <v>58</v>
      </c>
      <c r="E1385">
        <v>1</v>
      </c>
      <c r="F1385">
        <v>18</v>
      </c>
      <c r="G1385" s="162" t="s">
        <v>6299</v>
      </c>
      <c r="H1385" s="162" t="s">
        <v>6299</v>
      </c>
      <c r="I1385" s="53" t="str">
        <f t="shared" si="43"/>
        <v>1. 18</v>
      </c>
      <c r="J1385" s="157" t="s">
        <v>142</v>
      </c>
      <c r="K1385" s="157" t="s">
        <v>141</v>
      </c>
      <c r="L1385" s="83" t="s">
        <v>6172</v>
      </c>
      <c r="M1385" s="165" t="s">
        <v>162</v>
      </c>
      <c r="O1385" s="157" t="s">
        <v>138</v>
      </c>
      <c r="P1385" s="157" t="s">
        <v>143</v>
      </c>
      <c r="Q1385" s="157" t="s">
        <v>6171</v>
      </c>
      <c r="R1385" s="157" t="s">
        <v>144</v>
      </c>
      <c r="W1385" s="118">
        <v>783000</v>
      </c>
      <c r="X1385" s="162" t="s">
        <v>6299</v>
      </c>
    </row>
    <row r="1386" spans="1:24">
      <c r="A1386" s="83">
        <v>1064</v>
      </c>
      <c r="B1386" s="83">
        <v>543</v>
      </c>
      <c r="C1386" t="s">
        <v>7835</v>
      </c>
      <c r="D1386" s="159">
        <f t="shared" si="42"/>
        <v>114</v>
      </c>
      <c r="E1386">
        <v>2</v>
      </c>
      <c r="F1386">
        <v>34</v>
      </c>
      <c r="G1386" s="162" t="s">
        <v>6373</v>
      </c>
      <c r="H1386" s="162" t="s">
        <v>6373</v>
      </c>
      <c r="I1386" s="53" t="str">
        <f t="shared" si="43"/>
        <v>2. 34</v>
      </c>
      <c r="J1386" s="157" t="s">
        <v>142</v>
      </c>
      <c r="K1386" s="157" t="s">
        <v>141</v>
      </c>
      <c r="L1386" s="83" t="s">
        <v>6172</v>
      </c>
      <c r="M1386" s="165" t="s">
        <v>162</v>
      </c>
      <c r="O1386" s="157" t="s">
        <v>138</v>
      </c>
      <c r="P1386" s="157" t="s">
        <v>143</v>
      </c>
      <c r="Q1386" s="157" t="s">
        <v>6171</v>
      </c>
      <c r="R1386" s="157" t="s">
        <v>144</v>
      </c>
      <c r="W1386" s="118">
        <v>121500</v>
      </c>
      <c r="X1386" s="162" t="s">
        <v>6373</v>
      </c>
    </row>
    <row r="1387" spans="1:24">
      <c r="A1387" s="83">
        <v>1064</v>
      </c>
      <c r="B1387" s="83">
        <v>551</v>
      </c>
      <c r="C1387" t="s">
        <v>6579</v>
      </c>
      <c r="D1387" s="159">
        <f t="shared" si="42"/>
        <v>336</v>
      </c>
      <c r="E1387">
        <v>8</v>
      </c>
      <c r="F1387">
        <v>16</v>
      </c>
      <c r="G1387" s="162" t="s">
        <v>6452</v>
      </c>
      <c r="H1387" s="162" t="s">
        <v>6452</v>
      </c>
      <c r="I1387" s="53" t="str">
        <f t="shared" si="43"/>
        <v>8. 16</v>
      </c>
      <c r="J1387" s="157" t="s">
        <v>142</v>
      </c>
      <c r="K1387" s="157" t="s">
        <v>141</v>
      </c>
      <c r="L1387" s="83" t="s">
        <v>6172</v>
      </c>
      <c r="M1387" s="165" t="s">
        <v>162</v>
      </c>
      <c r="O1387" s="157" t="s">
        <v>138</v>
      </c>
      <c r="P1387" s="157" t="s">
        <v>143</v>
      </c>
      <c r="Q1387" s="157" t="s">
        <v>6171</v>
      </c>
      <c r="R1387" s="157" t="s">
        <v>144</v>
      </c>
      <c r="W1387" s="118">
        <v>756000</v>
      </c>
      <c r="X1387" s="162" t="s">
        <v>6452</v>
      </c>
    </row>
    <row r="1388" spans="1:24">
      <c r="A1388" s="83">
        <v>1064</v>
      </c>
      <c r="B1388" s="83">
        <v>275</v>
      </c>
      <c r="C1388" t="s">
        <v>7852</v>
      </c>
      <c r="D1388" s="159">
        <f t="shared" si="42"/>
        <v>98</v>
      </c>
      <c r="E1388">
        <v>2</v>
      </c>
      <c r="F1388">
        <v>18</v>
      </c>
      <c r="G1388" s="162" t="s">
        <v>6201</v>
      </c>
      <c r="H1388" s="162" t="s">
        <v>6201</v>
      </c>
      <c r="I1388" s="53" t="str">
        <f t="shared" si="43"/>
        <v>2. 18</v>
      </c>
      <c r="J1388" s="157" t="s">
        <v>142</v>
      </c>
      <c r="K1388" s="157" t="s">
        <v>141</v>
      </c>
      <c r="L1388" s="83" t="s">
        <v>6172</v>
      </c>
      <c r="M1388" s="165" t="s">
        <v>6540</v>
      </c>
      <c r="O1388" s="157" t="s">
        <v>138</v>
      </c>
      <c r="P1388" s="157" t="s">
        <v>143</v>
      </c>
      <c r="Q1388" s="157" t="s">
        <v>6171</v>
      </c>
      <c r="R1388" s="157" t="s">
        <v>144</v>
      </c>
      <c r="W1388" s="118">
        <v>0</v>
      </c>
      <c r="X1388" s="162" t="s">
        <v>6201</v>
      </c>
    </row>
    <row r="1389" spans="1:24">
      <c r="A1389" s="83">
        <v>1064</v>
      </c>
      <c r="B1389" s="83">
        <v>275</v>
      </c>
      <c r="C1389" t="s">
        <v>7935</v>
      </c>
      <c r="D1389" s="159">
        <f t="shared" si="42"/>
        <v>77</v>
      </c>
      <c r="E1389">
        <v>1</v>
      </c>
      <c r="F1389">
        <v>37</v>
      </c>
      <c r="G1389" s="162" t="s">
        <v>6383</v>
      </c>
      <c r="H1389" s="162" t="s">
        <v>6383</v>
      </c>
      <c r="I1389" s="53" t="str">
        <f t="shared" si="43"/>
        <v>1. 37</v>
      </c>
      <c r="J1389" s="157" t="s">
        <v>142</v>
      </c>
      <c r="K1389" s="157" t="s">
        <v>141</v>
      </c>
      <c r="L1389" s="83" t="s">
        <v>6172</v>
      </c>
      <c r="M1389" s="165" t="s">
        <v>6540</v>
      </c>
      <c r="O1389" s="157" t="s">
        <v>138</v>
      </c>
      <c r="P1389" s="157" t="s">
        <v>143</v>
      </c>
      <c r="Q1389" s="157" t="s">
        <v>6171</v>
      </c>
      <c r="R1389" s="157" t="s">
        <v>144</v>
      </c>
      <c r="W1389" s="118">
        <v>0</v>
      </c>
      <c r="X1389" s="162" t="s">
        <v>6383</v>
      </c>
    </row>
    <row r="1390" spans="1:24">
      <c r="A1390" s="83">
        <v>1064</v>
      </c>
      <c r="B1390" s="83">
        <v>115</v>
      </c>
      <c r="C1390" t="s">
        <v>7887</v>
      </c>
      <c r="D1390" s="159">
        <f t="shared" si="42"/>
        <v>39</v>
      </c>
      <c r="E1390">
        <v>0</v>
      </c>
      <c r="F1390">
        <v>39</v>
      </c>
      <c r="G1390" s="162" t="s">
        <v>6230</v>
      </c>
      <c r="H1390" s="162" t="s">
        <v>6230</v>
      </c>
      <c r="I1390" s="53" t="str">
        <f t="shared" si="43"/>
        <v>0. 39</v>
      </c>
      <c r="J1390" s="157" t="s">
        <v>142</v>
      </c>
      <c r="K1390" s="157" t="s">
        <v>141</v>
      </c>
      <c r="L1390" s="83" t="s">
        <v>6172</v>
      </c>
      <c r="M1390" s="165" t="s">
        <v>162</v>
      </c>
      <c r="O1390" s="157" t="s">
        <v>138</v>
      </c>
      <c r="P1390" s="157" t="s">
        <v>143</v>
      </c>
      <c r="Q1390" s="157" t="s">
        <v>6171</v>
      </c>
      <c r="R1390" s="157" t="s">
        <v>144</v>
      </c>
      <c r="W1390" s="118">
        <v>81000</v>
      </c>
      <c r="X1390" s="162" t="s">
        <v>6230</v>
      </c>
    </row>
    <row r="1391" spans="1:24">
      <c r="A1391" s="83">
        <v>1064</v>
      </c>
      <c r="B1391" s="83">
        <v>549</v>
      </c>
      <c r="C1391" t="s">
        <v>6586</v>
      </c>
      <c r="D1391" s="159">
        <f t="shared" si="42"/>
        <v>97</v>
      </c>
      <c r="E1391">
        <v>2</v>
      </c>
      <c r="F1391">
        <v>17</v>
      </c>
      <c r="G1391" s="162" t="s">
        <v>6341</v>
      </c>
      <c r="H1391" s="162" t="s">
        <v>6341</v>
      </c>
      <c r="I1391" s="53" t="str">
        <f t="shared" si="43"/>
        <v>2. 17</v>
      </c>
      <c r="J1391" s="157" t="s">
        <v>142</v>
      </c>
      <c r="K1391" s="157" t="s">
        <v>141</v>
      </c>
      <c r="L1391" s="83" t="s">
        <v>6172</v>
      </c>
      <c r="M1391" s="165" t="s">
        <v>162</v>
      </c>
      <c r="O1391" s="157" t="s">
        <v>138</v>
      </c>
      <c r="P1391" s="157" t="s">
        <v>143</v>
      </c>
      <c r="Q1391" s="157" t="s">
        <v>6171</v>
      </c>
      <c r="R1391" s="157" t="s">
        <v>144</v>
      </c>
      <c r="W1391" s="118">
        <v>216000</v>
      </c>
      <c r="X1391" s="162" t="s">
        <v>6341</v>
      </c>
    </row>
    <row r="1392" spans="1:24">
      <c r="A1392" s="83">
        <v>1064</v>
      </c>
      <c r="B1392" s="83">
        <v>115</v>
      </c>
      <c r="C1392" t="s">
        <v>7852</v>
      </c>
      <c r="D1392" s="159">
        <f t="shared" si="42"/>
        <v>12</v>
      </c>
      <c r="E1392">
        <v>0</v>
      </c>
      <c r="F1392">
        <v>12</v>
      </c>
      <c r="G1392" s="162" t="s">
        <v>6190</v>
      </c>
      <c r="H1392" s="162" t="s">
        <v>6190</v>
      </c>
      <c r="I1392" s="53" t="str">
        <f t="shared" si="43"/>
        <v>0. 12</v>
      </c>
      <c r="J1392" s="157" t="s">
        <v>142</v>
      </c>
      <c r="K1392" s="157" t="s">
        <v>141</v>
      </c>
      <c r="L1392" s="83" t="s">
        <v>6172</v>
      </c>
      <c r="M1392" s="165" t="s">
        <v>162</v>
      </c>
      <c r="O1392" s="157" t="s">
        <v>138</v>
      </c>
      <c r="P1392" s="157" t="s">
        <v>143</v>
      </c>
      <c r="Q1392" s="157" t="s">
        <v>6171</v>
      </c>
      <c r="R1392" s="157" t="s">
        <v>144</v>
      </c>
      <c r="W1392" s="118">
        <v>13500</v>
      </c>
      <c r="X1392" s="162" t="s">
        <v>6190</v>
      </c>
    </row>
    <row r="1393" spans="1:24">
      <c r="A1393" s="83">
        <v>1070</v>
      </c>
      <c r="B1393" s="83">
        <v>163</v>
      </c>
      <c r="C1393" t="s">
        <v>7851</v>
      </c>
      <c r="D1393" s="159">
        <f t="shared" si="42"/>
        <v>160</v>
      </c>
      <c r="E1393">
        <v>4</v>
      </c>
      <c r="F1393">
        <v>0</v>
      </c>
      <c r="G1393" s="162" t="s">
        <v>6232</v>
      </c>
      <c r="H1393" s="162" t="s">
        <v>6232</v>
      </c>
      <c r="I1393" s="53" t="str">
        <f t="shared" si="43"/>
        <v>4. 0</v>
      </c>
      <c r="J1393" s="157" t="s">
        <v>142</v>
      </c>
      <c r="K1393" s="157" t="s">
        <v>141</v>
      </c>
      <c r="L1393" s="83" t="s">
        <v>6172</v>
      </c>
      <c r="M1393" s="165" t="s">
        <v>6541</v>
      </c>
      <c r="O1393" s="157" t="s">
        <v>138</v>
      </c>
      <c r="P1393" s="157" t="s">
        <v>143</v>
      </c>
      <c r="Q1393" s="157" t="s">
        <v>6171</v>
      </c>
      <c r="R1393" s="157" t="s">
        <v>144</v>
      </c>
      <c r="W1393" s="118">
        <v>2160000</v>
      </c>
      <c r="X1393" s="162" t="s">
        <v>6232</v>
      </c>
    </row>
    <row r="1394" spans="1:24">
      <c r="A1394" s="83">
        <v>1071</v>
      </c>
      <c r="B1394" s="83">
        <v>276</v>
      </c>
      <c r="C1394" t="s">
        <v>7836</v>
      </c>
      <c r="D1394" s="159">
        <f t="shared" si="42"/>
        <v>45</v>
      </c>
      <c r="E1394">
        <v>1</v>
      </c>
      <c r="F1394">
        <v>5</v>
      </c>
      <c r="G1394" s="162" t="s">
        <v>6256</v>
      </c>
      <c r="H1394" s="162" t="s">
        <v>6256</v>
      </c>
      <c r="I1394" s="53" t="str">
        <f t="shared" si="43"/>
        <v>1. 5</v>
      </c>
      <c r="J1394" s="157" t="s">
        <v>142</v>
      </c>
      <c r="K1394" s="157" t="s">
        <v>141</v>
      </c>
      <c r="L1394" s="83" t="s">
        <v>6172</v>
      </c>
      <c r="M1394" s="165" t="s">
        <v>162</v>
      </c>
      <c r="O1394" s="157" t="s">
        <v>138</v>
      </c>
      <c r="P1394" s="157" t="s">
        <v>143</v>
      </c>
      <c r="Q1394" s="157" t="s">
        <v>6171</v>
      </c>
      <c r="R1394" s="157" t="s">
        <v>144</v>
      </c>
      <c r="W1394" s="118">
        <v>148500</v>
      </c>
      <c r="X1394" s="162" t="s">
        <v>6256</v>
      </c>
    </row>
    <row r="1395" spans="1:24">
      <c r="A1395" s="83">
        <v>1071</v>
      </c>
      <c r="B1395" s="83">
        <v>277</v>
      </c>
      <c r="C1395" t="s">
        <v>8060</v>
      </c>
      <c r="D1395" s="159">
        <f t="shared" si="42"/>
        <v>226</v>
      </c>
      <c r="E1395">
        <v>5</v>
      </c>
      <c r="F1395">
        <v>26</v>
      </c>
      <c r="G1395" s="162" t="s">
        <v>6471</v>
      </c>
      <c r="H1395" s="162" t="s">
        <v>6471</v>
      </c>
      <c r="I1395" s="53" t="str">
        <f t="shared" si="43"/>
        <v>5. 26</v>
      </c>
      <c r="J1395" s="157" t="s">
        <v>142</v>
      </c>
      <c r="K1395" s="157" t="s">
        <v>141</v>
      </c>
      <c r="L1395" s="83" t="s">
        <v>6172</v>
      </c>
      <c r="M1395" s="165" t="s">
        <v>162</v>
      </c>
      <c r="O1395" s="157" t="s">
        <v>138</v>
      </c>
      <c r="P1395" s="157" t="s">
        <v>143</v>
      </c>
      <c r="Q1395" s="157" t="s">
        <v>6171</v>
      </c>
      <c r="R1395" s="157" t="s">
        <v>144</v>
      </c>
      <c r="W1395" s="118">
        <v>756000</v>
      </c>
      <c r="X1395" s="162" t="s">
        <v>6471</v>
      </c>
    </row>
    <row r="1396" spans="1:24">
      <c r="A1396" s="83">
        <v>1088</v>
      </c>
      <c r="B1396" s="83">
        <v>533</v>
      </c>
      <c r="C1396" t="s">
        <v>6648</v>
      </c>
      <c r="D1396" s="159">
        <f t="shared" si="42"/>
        <v>233</v>
      </c>
      <c r="E1396">
        <v>5</v>
      </c>
      <c r="F1396">
        <v>33</v>
      </c>
      <c r="G1396" s="162" t="s">
        <v>6231</v>
      </c>
      <c r="H1396" s="162" t="s">
        <v>6231</v>
      </c>
      <c r="I1396" s="53" t="str">
        <f t="shared" si="43"/>
        <v>5. 33</v>
      </c>
      <c r="J1396" s="157" t="s">
        <v>142</v>
      </c>
      <c r="K1396" s="157" t="s">
        <v>141</v>
      </c>
      <c r="L1396" s="83" t="s">
        <v>6172</v>
      </c>
      <c r="M1396" s="165" t="s">
        <v>162</v>
      </c>
      <c r="O1396" s="157" t="s">
        <v>138</v>
      </c>
      <c r="P1396" s="157" t="s">
        <v>143</v>
      </c>
      <c r="Q1396" s="157" t="s">
        <v>6171</v>
      </c>
      <c r="R1396" s="157" t="s">
        <v>144</v>
      </c>
      <c r="W1396" s="118">
        <v>3145500</v>
      </c>
      <c r="X1396" s="162" t="s">
        <v>6231</v>
      </c>
    </row>
    <row r="1397" spans="1:24" ht="14.25">
      <c r="A1397" s="83">
        <v>1089</v>
      </c>
      <c r="B1397" s="83">
        <v>95</v>
      </c>
      <c r="C1397" t="s">
        <v>7843</v>
      </c>
      <c r="D1397" s="159">
        <f t="shared" si="42"/>
        <v>99</v>
      </c>
      <c r="E1397">
        <v>2</v>
      </c>
      <c r="F1397">
        <v>19</v>
      </c>
      <c r="G1397" s="162" t="s">
        <v>6327</v>
      </c>
      <c r="H1397" s="162" t="s">
        <v>6327</v>
      </c>
      <c r="I1397" s="53" t="str">
        <f t="shared" si="43"/>
        <v>2. 19</v>
      </c>
      <c r="J1397" s="157" t="s">
        <v>142</v>
      </c>
      <c r="K1397" s="157" t="s">
        <v>141</v>
      </c>
      <c r="L1397" s="83" t="s">
        <v>6172</v>
      </c>
      <c r="M1397" s="166" t="s">
        <v>6546</v>
      </c>
      <c r="O1397" s="157" t="s">
        <v>138</v>
      </c>
      <c r="P1397" s="157" t="s">
        <v>143</v>
      </c>
      <c r="Q1397" s="157" t="s">
        <v>6171</v>
      </c>
      <c r="R1397" s="157" t="s">
        <v>144</v>
      </c>
      <c r="W1397" s="118">
        <v>1336500</v>
      </c>
      <c r="X1397" s="162" t="s">
        <v>6327</v>
      </c>
    </row>
    <row r="1398" spans="1:24">
      <c r="A1398" s="83">
        <v>1093</v>
      </c>
      <c r="B1398" s="83">
        <v>118</v>
      </c>
      <c r="C1398" t="s">
        <v>7836</v>
      </c>
      <c r="D1398" s="159">
        <f t="shared" si="42"/>
        <v>160</v>
      </c>
      <c r="E1398">
        <v>4</v>
      </c>
      <c r="F1398">
        <v>0</v>
      </c>
      <c r="G1398" s="162" t="s">
        <v>6232</v>
      </c>
      <c r="H1398" s="162" t="s">
        <v>6232</v>
      </c>
      <c r="I1398" s="53" t="str">
        <f t="shared" si="43"/>
        <v>4. 0</v>
      </c>
      <c r="J1398" s="157" t="s">
        <v>142</v>
      </c>
      <c r="K1398" s="157" t="s">
        <v>141</v>
      </c>
      <c r="L1398" s="83" t="s">
        <v>6172</v>
      </c>
      <c r="M1398" s="165" t="s">
        <v>6538</v>
      </c>
      <c r="O1398" s="157" t="s">
        <v>138</v>
      </c>
      <c r="P1398" s="157" t="s">
        <v>143</v>
      </c>
      <c r="Q1398" s="157" t="s">
        <v>6171</v>
      </c>
      <c r="R1398" s="157" t="s">
        <v>144</v>
      </c>
      <c r="W1398" s="118">
        <v>0</v>
      </c>
      <c r="X1398" s="162" t="s">
        <v>6232</v>
      </c>
    </row>
    <row r="1399" spans="1:24">
      <c r="A1399" s="83">
        <v>1093</v>
      </c>
      <c r="B1399" s="83">
        <v>118</v>
      </c>
      <c r="C1399" t="s">
        <v>7836</v>
      </c>
      <c r="D1399" s="159">
        <f t="shared" si="42"/>
        <v>80</v>
      </c>
      <c r="E1399">
        <v>2</v>
      </c>
      <c r="F1399">
        <v>0</v>
      </c>
      <c r="G1399" s="162" t="s">
        <v>6228</v>
      </c>
      <c r="H1399" s="162" t="s">
        <v>6228</v>
      </c>
      <c r="I1399" s="53" t="str">
        <f t="shared" si="43"/>
        <v>2. 0</v>
      </c>
      <c r="J1399" s="157" t="s">
        <v>142</v>
      </c>
      <c r="K1399" s="157" t="s">
        <v>141</v>
      </c>
      <c r="L1399" s="83" t="s">
        <v>6172</v>
      </c>
      <c r="M1399" s="165" t="s">
        <v>6538</v>
      </c>
      <c r="O1399" s="157" t="s">
        <v>138</v>
      </c>
      <c r="P1399" s="157" t="s">
        <v>143</v>
      </c>
      <c r="Q1399" s="157" t="s">
        <v>6171</v>
      </c>
      <c r="R1399" s="157" t="s">
        <v>144</v>
      </c>
      <c r="W1399" s="118">
        <v>0</v>
      </c>
      <c r="X1399" s="162" t="s">
        <v>6228</v>
      </c>
    </row>
    <row r="1400" spans="1:24">
      <c r="A1400" s="83">
        <v>1097</v>
      </c>
      <c r="B1400" s="83">
        <v>465</v>
      </c>
      <c r="C1400" t="s">
        <v>7862</v>
      </c>
      <c r="D1400" s="159">
        <f t="shared" si="42"/>
        <v>120</v>
      </c>
      <c r="E1400">
        <v>3</v>
      </c>
      <c r="F1400">
        <v>0</v>
      </c>
      <c r="G1400" s="162" t="s">
        <v>6240</v>
      </c>
      <c r="H1400" s="162" t="s">
        <v>6240</v>
      </c>
      <c r="I1400" s="53" t="str">
        <f t="shared" si="43"/>
        <v>3. 0</v>
      </c>
      <c r="J1400" s="157" t="s">
        <v>142</v>
      </c>
      <c r="K1400" s="157" t="s">
        <v>141</v>
      </c>
      <c r="L1400" s="83" t="s">
        <v>6172</v>
      </c>
      <c r="M1400" s="165" t="s">
        <v>162</v>
      </c>
      <c r="O1400" s="157" t="s">
        <v>138</v>
      </c>
      <c r="P1400" s="157" t="s">
        <v>143</v>
      </c>
      <c r="Q1400" s="157" t="s">
        <v>6171</v>
      </c>
      <c r="R1400" s="157" t="s">
        <v>144</v>
      </c>
      <c r="W1400" s="118">
        <v>405000</v>
      </c>
      <c r="X1400" s="162" t="s">
        <v>6240</v>
      </c>
    </row>
    <row r="1401" spans="1:24">
      <c r="A1401" s="83">
        <v>1097</v>
      </c>
      <c r="B1401" s="83">
        <v>60</v>
      </c>
      <c r="C1401" t="s">
        <v>6648</v>
      </c>
      <c r="D1401" s="159">
        <f t="shared" si="42"/>
        <v>110</v>
      </c>
      <c r="E1401">
        <v>2</v>
      </c>
      <c r="F1401">
        <v>30</v>
      </c>
      <c r="G1401" s="162" t="s">
        <v>6282</v>
      </c>
      <c r="H1401" s="162" t="s">
        <v>6282</v>
      </c>
      <c r="I1401" s="53" t="str">
        <f t="shared" si="43"/>
        <v>2. 30</v>
      </c>
      <c r="J1401" s="157" t="s">
        <v>142</v>
      </c>
      <c r="K1401" s="157" t="s">
        <v>141</v>
      </c>
      <c r="L1401" s="83" t="s">
        <v>6172</v>
      </c>
      <c r="M1401" s="165" t="s">
        <v>162</v>
      </c>
      <c r="O1401" s="157" t="s">
        <v>138</v>
      </c>
      <c r="P1401" s="157" t="s">
        <v>143</v>
      </c>
      <c r="Q1401" s="157" t="s">
        <v>6171</v>
      </c>
      <c r="R1401" s="157" t="s">
        <v>144</v>
      </c>
      <c r="W1401" s="118">
        <v>364500</v>
      </c>
      <c r="X1401" s="162" t="s">
        <v>6282</v>
      </c>
    </row>
    <row r="1402" spans="1:24">
      <c r="A1402" s="83">
        <v>1097</v>
      </c>
      <c r="B1402" s="83">
        <v>466</v>
      </c>
      <c r="C1402" t="s">
        <v>7862</v>
      </c>
      <c r="D1402" s="159">
        <f t="shared" si="42"/>
        <v>104</v>
      </c>
      <c r="E1402">
        <v>2</v>
      </c>
      <c r="F1402">
        <v>24</v>
      </c>
      <c r="G1402" s="162" t="s">
        <v>6410</v>
      </c>
      <c r="H1402" s="162" t="s">
        <v>6410</v>
      </c>
      <c r="I1402" s="53" t="str">
        <f t="shared" si="43"/>
        <v>2. 24</v>
      </c>
      <c r="J1402" s="157" t="s">
        <v>142</v>
      </c>
      <c r="K1402" s="157" t="s">
        <v>141</v>
      </c>
      <c r="L1402" s="83" t="s">
        <v>6172</v>
      </c>
      <c r="M1402" s="165" t="s">
        <v>162</v>
      </c>
      <c r="O1402" s="157" t="s">
        <v>138</v>
      </c>
      <c r="P1402" s="157" t="s">
        <v>143</v>
      </c>
      <c r="Q1402" s="157" t="s">
        <v>6171</v>
      </c>
      <c r="R1402" s="157" t="s">
        <v>144</v>
      </c>
      <c r="W1402" s="118">
        <v>351000</v>
      </c>
      <c r="X1402" s="162" t="s">
        <v>6410</v>
      </c>
    </row>
    <row r="1403" spans="1:24">
      <c r="A1403" s="83">
        <v>1098</v>
      </c>
      <c r="B1403" s="83">
        <v>566</v>
      </c>
      <c r="C1403" t="s">
        <v>8061</v>
      </c>
      <c r="D1403" s="159">
        <f t="shared" si="42"/>
        <v>160</v>
      </c>
      <c r="E1403">
        <v>4</v>
      </c>
      <c r="F1403">
        <v>0</v>
      </c>
      <c r="G1403" s="162" t="s">
        <v>6232</v>
      </c>
      <c r="H1403" s="162" t="s">
        <v>6232</v>
      </c>
      <c r="I1403" s="53" t="str">
        <f t="shared" si="43"/>
        <v>4. 0</v>
      </c>
      <c r="J1403" s="157" t="s">
        <v>142</v>
      </c>
      <c r="K1403" s="157" t="s">
        <v>141</v>
      </c>
      <c r="L1403" s="83" t="s">
        <v>6172</v>
      </c>
      <c r="M1403" s="165" t="s">
        <v>162</v>
      </c>
      <c r="O1403" s="157" t="s">
        <v>138</v>
      </c>
      <c r="P1403" s="157" t="s">
        <v>143</v>
      </c>
      <c r="Q1403" s="157" t="s">
        <v>6171</v>
      </c>
      <c r="R1403" s="157" t="s">
        <v>144</v>
      </c>
      <c r="W1403" s="118">
        <v>2160000</v>
      </c>
      <c r="X1403" s="162" t="s">
        <v>6232</v>
      </c>
    </row>
    <row r="1404" spans="1:24">
      <c r="A1404" s="83">
        <v>1098</v>
      </c>
      <c r="B1404" s="83">
        <v>153</v>
      </c>
      <c r="C1404" t="s">
        <v>7847</v>
      </c>
      <c r="D1404" s="159">
        <f t="shared" si="42"/>
        <v>174</v>
      </c>
      <c r="E1404">
        <v>4</v>
      </c>
      <c r="F1404">
        <v>14</v>
      </c>
      <c r="G1404" s="162" t="s">
        <v>6472</v>
      </c>
      <c r="H1404" s="162" t="s">
        <v>6472</v>
      </c>
      <c r="I1404" s="53" t="str">
        <f t="shared" si="43"/>
        <v>4. 14</v>
      </c>
      <c r="J1404" s="157" t="s">
        <v>142</v>
      </c>
      <c r="K1404" s="157" t="s">
        <v>141</v>
      </c>
      <c r="L1404" s="83" t="s">
        <v>6172</v>
      </c>
      <c r="M1404" s="165" t="s">
        <v>162</v>
      </c>
      <c r="O1404" s="157" t="s">
        <v>138</v>
      </c>
      <c r="P1404" s="157" t="s">
        <v>143</v>
      </c>
      <c r="Q1404" s="157" t="s">
        <v>6171</v>
      </c>
      <c r="R1404" s="157" t="s">
        <v>144</v>
      </c>
      <c r="W1404" s="118">
        <v>0</v>
      </c>
      <c r="X1404" s="162" t="s">
        <v>6472</v>
      </c>
    </row>
    <row r="1405" spans="1:24">
      <c r="A1405" s="83">
        <v>1099</v>
      </c>
      <c r="B1405" s="83">
        <v>108</v>
      </c>
      <c r="C1405" t="s">
        <v>7996</v>
      </c>
      <c r="D1405" s="159">
        <f t="shared" si="42"/>
        <v>50</v>
      </c>
      <c r="E1405">
        <v>1</v>
      </c>
      <c r="F1405">
        <v>10</v>
      </c>
      <c r="G1405" s="162" t="s">
        <v>6195</v>
      </c>
      <c r="H1405" s="162" t="s">
        <v>6195</v>
      </c>
      <c r="I1405" s="53" t="str">
        <f t="shared" si="43"/>
        <v>1. 10</v>
      </c>
      <c r="J1405" s="157" t="s">
        <v>142</v>
      </c>
      <c r="K1405" s="157" t="s">
        <v>141</v>
      </c>
      <c r="L1405" s="83" t="s">
        <v>6172</v>
      </c>
      <c r="M1405" s="165" t="s">
        <v>162</v>
      </c>
      <c r="O1405" s="157" t="s">
        <v>138</v>
      </c>
      <c r="P1405" s="157" t="s">
        <v>143</v>
      </c>
      <c r="Q1405" s="157" t="s">
        <v>6171</v>
      </c>
      <c r="R1405" s="157" t="s">
        <v>144</v>
      </c>
      <c r="W1405" s="118">
        <v>675000</v>
      </c>
      <c r="X1405" s="162" t="s">
        <v>6195</v>
      </c>
    </row>
    <row r="1406" spans="1:24">
      <c r="A1406" s="83">
        <v>1100</v>
      </c>
      <c r="B1406" s="83">
        <v>592</v>
      </c>
      <c r="C1406" t="s">
        <v>6586</v>
      </c>
      <c r="D1406" s="159">
        <f t="shared" si="42"/>
        <v>221</v>
      </c>
      <c r="E1406">
        <v>5</v>
      </c>
      <c r="F1406">
        <v>21</v>
      </c>
      <c r="G1406" s="162" t="s">
        <v>6316</v>
      </c>
      <c r="H1406" s="162" t="s">
        <v>6316</v>
      </c>
      <c r="I1406" s="53" t="str">
        <f t="shared" si="43"/>
        <v>5. 21</v>
      </c>
      <c r="J1406" s="157" t="s">
        <v>142</v>
      </c>
      <c r="K1406" s="157" t="s">
        <v>141</v>
      </c>
      <c r="L1406" s="83" t="s">
        <v>6172</v>
      </c>
      <c r="M1406" s="165" t="s">
        <v>162</v>
      </c>
      <c r="O1406" s="157" t="s">
        <v>138</v>
      </c>
      <c r="P1406" s="157" t="s">
        <v>143</v>
      </c>
      <c r="Q1406" s="157" t="s">
        <v>6171</v>
      </c>
      <c r="R1406" s="157" t="s">
        <v>144</v>
      </c>
      <c r="W1406" s="118">
        <v>985500</v>
      </c>
      <c r="X1406" s="162" t="s">
        <v>6316</v>
      </c>
    </row>
    <row r="1407" spans="1:24">
      <c r="A1407" s="83">
        <v>1100</v>
      </c>
      <c r="B1407" s="83">
        <v>119</v>
      </c>
      <c r="C1407" t="s">
        <v>7836</v>
      </c>
      <c r="D1407" s="159">
        <f t="shared" si="42"/>
        <v>371</v>
      </c>
      <c r="E1407">
        <v>9</v>
      </c>
      <c r="F1407">
        <v>11</v>
      </c>
      <c r="G1407" s="162" t="s">
        <v>6468</v>
      </c>
      <c r="H1407" s="162" t="s">
        <v>6468</v>
      </c>
      <c r="I1407" s="53" t="str">
        <f t="shared" si="43"/>
        <v>9. 11</v>
      </c>
      <c r="J1407" s="157" t="s">
        <v>142</v>
      </c>
      <c r="K1407" s="157" t="s">
        <v>141</v>
      </c>
      <c r="L1407" s="83" t="s">
        <v>6172</v>
      </c>
      <c r="M1407" s="165" t="s">
        <v>6538</v>
      </c>
      <c r="O1407" s="157" t="s">
        <v>138</v>
      </c>
      <c r="P1407" s="157" t="s">
        <v>143</v>
      </c>
      <c r="Q1407" s="157" t="s">
        <v>6171</v>
      </c>
      <c r="R1407" s="157" t="s">
        <v>144</v>
      </c>
      <c r="W1407" s="118">
        <v>0</v>
      </c>
      <c r="X1407" s="162" t="s">
        <v>6468</v>
      </c>
    </row>
    <row r="1408" spans="1:24">
      <c r="A1408" s="83">
        <v>1100</v>
      </c>
      <c r="B1408" s="83">
        <v>119</v>
      </c>
      <c r="C1408" t="s">
        <v>7836</v>
      </c>
      <c r="D1408" s="159">
        <f t="shared" si="42"/>
        <v>80</v>
      </c>
      <c r="E1408">
        <v>2</v>
      </c>
      <c r="F1408">
        <v>0</v>
      </c>
      <c r="G1408" s="162" t="s">
        <v>6228</v>
      </c>
      <c r="H1408" s="162" t="s">
        <v>6228</v>
      </c>
      <c r="I1408" s="53" t="str">
        <f t="shared" si="43"/>
        <v>2. 0</v>
      </c>
      <c r="J1408" s="157" t="s">
        <v>142</v>
      </c>
      <c r="K1408" s="157" t="s">
        <v>141</v>
      </c>
      <c r="L1408" s="83" t="s">
        <v>6172</v>
      </c>
      <c r="M1408" s="165" t="s">
        <v>6538</v>
      </c>
      <c r="O1408" s="157" t="s">
        <v>138</v>
      </c>
      <c r="P1408" s="157" t="s">
        <v>143</v>
      </c>
      <c r="Q1408" s="157" t="s">
        <v>6171</v>
      </c>
      <c r="R1408" s="157" t="s">
        <v>144</v>
      </c>
      <c r="W1408" s="118">
        <v>0</v>
      </c>
      <c r="X1408" s="162" t="s">
        <v>6228</v>
      </c>
    </row>
    <row r="1409" spans="1:24">
      <c r="A1409" s="83">
        <v>1105</v>
      </c>
      <c r="B1409" s="83">
        <v>588</v>
      </c>
      <c r="C1409" t="s">
        <v>7883</v>
      </c>
      <c r="D1409" s="159">
        <f t="shared" si="42"/>
        <v>48</v>
      </c>
      <c r="E1409">
        <v>1</v>
      </c>
      <c r="F1409">
        <v>8</v>
      </c>
      <c r="G1409" s="162" t="s">
        <v>6200</v>
      </c>
      <c r="H1409" s="162" t="s">
        <v>6200</v>
      </c>
      <c r="I1409" s="53" t="str">
        <f t="shared" si="43"/>
        <v>1. 8</v>
      </c>
      <c r="J1409" s="157" t="s">
        <v>142</v>
      </c>
      <c r="K1409" s="157" t="s">
        <v>141</v>
      </c>
      <c r="L1409" s="83" t="s">
        <v>6172</v>
      </c>
      <c r="M1409" s="165" t="s">
        <v>162</v>
      </c>
      <c r="O1409" s="157" t="s">
        <v>138</v>
      </c>
      <c r="P1409" s="157" t="s">
        <v>143</v>
      </c>
      <c r="Q1409" s="157" t="s">
        <v>6171</v>
      </c>
      <c r="R1409" s="157" t="s">
        <v>144</v>
      </c>
      <c r="W1409" s="118">
        <v>648000</v>
      </c>
      <c r="X1409" s="162" t="s">
        <v>6200</v>
      </c>
    </row>
    <row r="1410" spans="1:24">
      <c r="A1410" s="83">
        <v>1105</v>
      </c>
      <c r="B1410" s="83">
        <v>588</v>
      </c>
      <c r="C1410" t="s">
        <v>7850</v>
      </c>
      <c r="D1410" s="159">
        <f t="shared" si="42"/>
        <v>32</v>
      </c>
      <c r="E1410">
        <v>0</v>
      </c>
      <c r="F1410">
        <v>32</v>
      </c>
      <c r="G1410" s="162" t="s">
        <v>6315</v>
      </c>
      <c r="H1410" s="162" t="s">
        <v>6315</v>
      </c>
      <c r="I1410" s="53" t="str">
        <f t="shared" si="43"/>
        <v>0. 32</v>
      </c>
      <c r="J1410" s="157" t="s">
        <v>142</v>
      </c>
      <c r="K1410" s="157" t="s">
        <v>141</v>
      </c>
      <c r="L1410" s="83" t="s">
        <v>6172</v>
      </c>
      <c r="M1410" s="165" t="s">
        <v>162</v>
      </c>
      <c r="O1410" s="157" t="s">
        <v>138</v>
      </c>
      <c r="P1410" s="157" t="s">
        <v>143</v>
      </c>
      <c r="Q1410" s="157" t="s">
        <v>6171</v>
      </c>
      <c r="R1410" s="157" t="s">
        <v>144</v>
      </c>
      <c r="W1410" s="118">
        <v>432000</v>
      </c>
      <c r="X1410" s="162" t="s">
        <v>6315</v>
      </c>
    </row>
    <row r="1411" spans="1:24">
      <c r="A1411" s="83">
        <v>1106</v>
      </c>
      <c r="B1411" s="83">
        <v>35</v>
      </c>
      <c r="C1411" t="s">
        <v>7857</v>
      </c>
      <c r="D1411" s="159">
        <f t="shared" ref="D1411:D1474" si="44">E1411*40+F1411</f>
        <v>315</v>
      </c>
      <c r="E1411">
        <v>7</v>
      </c>
      <c r="F1411">
        <v>35</v>
      </c>
      <c r="G1411" s="162" t="s">
        <v>6473</v>
      </c>
      <c r="H1411" s="162" t="s">
        <v>6473</v>
      </c>
      <c r="I1411" s="53" t="str">
        <f t="shared" ref="I1411:I1474" si="45">H1411</f>
        <v>7. 35</v>
      </c>
      <c r="J1411" s="157" t="s">
        <v>142</v>
      </c>
      <c r="K1411" s="157" t="s">
        <v>141</v>
      </c>
      <c r="L1411" s="83" t="s">
        <v>6172</v>
      </c>
      <c r="M1411" s="165" t="s">
        <v>6538</v>
      </c>
      <c r="O1411" s="157" t="s">
        <v>138</v>
      </c>
      <c r="P1411" s="157" t="s">
        <v>143</v>
      </c>
      <c r="Q1411" s="157" t="s">
        <v>6171</v>
      </c>
      <c r="R1411" s="157" t="s">
        <v>144</v>
      </c>
      <c r="W1411" s="118">
        <v>4252500</v>
      </c>
      <c r="X1411" s="162" t="s">
        <v>6473</v>
      </c>
    </row>
    <row r="1412" spans="1:24">
      <c r="A1412" s="83">
        <v>1107</v>
      </c>
      <c r="B1412" s="83">
        <v>552</v>
      </c>
      <c r="C1412" t="s">
        <v>8062</v>
      </c>
      <c r="D1412" s="159">
        <f t="shared" si="44"/>
        <v>80</v>
      </c>
      <c r="E1412">
        <v>2</v>
      </c>
      <c r="F1412">
        <v>0</v>
      </c>
      <c r="G1412" s="162" t="s">
        <v>6228</v>
      </c>
      <c r="H1412" s="162" t="s">
        <v>6228</v>
      </c>
      <c r="I1412" s="53" t="str">
        <f t="shared" si="45"/>
        <v>2. 0</v>
      </c>
      <c r="J1412" s="157" t="s">
        <v>142</v>
      </c>
      <c r="K1412" s="157" t="s">
        <v>141</v>
      </c>
      <c r="L1412" s="83" t="s">
        <v>6172</v>
      </c>
      <c r="M1412" s="165" t="s">
        <v>162</v>
      </c>
      <c r="O1412" s="157" t="s">
        <v>138</v>
      </c>
      <c r="P1412" s="157" t="s">
        <v>143</v>
      </c>
      <c r="Q1412" s="157" t="s">
        <v>6171</v>
      </c>
      <c r="R1412" s="157" t="s">
        <v>144</v>
      </c>
      <c r="W1412" s="118">
        <v>1080000</v>
      </c>
      <c r="X1412" s="162" t="s">
        <v>6228</v>
      </c>
    </row>
    <row r="1413" spans="1:24">
      <c r="A1413" s="83">
        <v>1107</v>
      </c>
      <c r="B1413" s="83">
        <v>552</v>
      </c>
      <c r="C1413" t="s">
        <v>8063</v>
      </c>
      <c r="D1413" s="159">
        <f t="shared" si="44"/>
        <v>80</v>
      </c>
      <c r="E1413">
        <v>2</v>
      </c>
      <c r="F1413">
        <v>0</v>
      </c>
      <c r="G1413" s="162" t="s">
        <v>6228</v>
      </c>
      <c r="H1413" s="162" t="s">
        <v>6228</v>
      </c>
      <c r="I1413" s="53" t="str">
        <f t="shared" si="45"/>
        <v>2. 0</v>
      </c>
      <c r="J1413" s="157" t="s">
        <v>142</v>
      </c>
      <c r="K1413" s="157" t="s">
        <v>141</v>
      </c>
      <c r="L1413" s="83" t="s">
        <v>6172</v>
      </c>
      <c r="M1413" s="165" t="s">
        <v>162</v>
      </c>
      <c r="O1413" s="157" t="s">
        <v>138</v>
      </c>
      <c r="P1413" s="157" t="s">
        <v>143</v>
      </c>
      <c r="Q1413" s="157" t="s">
        <v>6171</v>
      </c>
      <c r="R1413" s="157" t="s">
        <v>144</v>
      </c>
      <c r="W1413" s="118">
        <v>1080000</v>
      </c>
      <c r="X1413" s="162" t="s">
        <v>6228</v>
      </c>
    </row>
    <row r="1414" spans="1:24">
      <c r="A1414" s="83">
        <v>1114</v>
      </c>
      <c r="B1414" s="83">
        <v>101</v>
      </c>
      <c r="C1414" t="s">
        <v>7859</v>
      </c>
      <c r="D1414" s="159">
        <f t="shared" si="44"/>
        <v>136</v>
      </c>
      <c r="E1414">
        <v>3</v>
      </c>
      <c r="F1414">
        <v>16</v>
      </c>
      <c r="G1414" s="162" t="s">
        <v>6184</v>
      </c>
      <c r="H1414" s="162" t="s">
        <v>6184</v>
      </c>
      <c r="I1414" s="53" t="str">
        <f t="shared" si="45"/>
        <v>3. 16</v>
      </c>
      <c r="J1414" s="157" t="s">
        <v>142</v>
      </c>
      <c r="K1414" s="157" t="s">
        <v>141</v>
      </c>
      <c r="L1414" s="83" t="s">
        <v>6172</v>
      </c>
      <c r="M1414" s="165" t="s">
        <v>162</v>
      </c>
      <c r="O1414" s="157" t="s">
        <v>138</v>
      </c>
      <c r="P1414" s="157" t="s">
        <v>143</v>
      </c>
      <c r="Q1414" s="157" t="s">
        <v>6171</v>
      </c>
      <c r="R1414" s="157" t="s">
        <v>144</v>
      </c>
      <c r="W1414" s="118">
        <v>607500</v>
      </c>
      <c r="X1414" s="162" t="s">
        <v>6184</v>
      </c>
    </row>
    <row r="1415" spans="1:24">
      <c r="A1415" s="83">
        <v>1122</v>
      </c>
      <c r="B1415" s="83">
        <v>27</v>
      </c>
      <c r="C1415" t="s">
        <v>7952</v>
      </c>
      <c r="D1415" s="159">
        <f t="shared" si="44"/>
        <v>37</v>
      </c>
      <c r="E1415">
        <v>0</v>
      </c>
      <c r="F1415">
        <v>37</v>
      </c>
      <c r="G1415" s="162" t="s">
        <v>6297</v>
      </c>
      <c r="H1415" s="162" t="s">
        <v>6297</v>
      </c>
      <c r="I1415" s="53" t="str">
        <f t="shared" si="45"/>
        <v>0. 37</v>
      </c>
      <c r="J1415" s="157" t="s">
        <v>142</v>
      </c>
      <c r="K1415" s="157" t="s">
        <v>141</v>
      </c>
      <c r="L1415" s="83" t="s">
        <v>6172</v>
      </c>
      <c r="M1415" s="165" t="s">
        <v>162</v>
      </c>
      <c r="O1415" s="157" t="s">
        <v>138</v>
      </c>
      <c r="P1415" s="157" t="s">
        <v>143</v>
      </c>
      <c r="Q1415" s="157" t="s">
        <v>6171</v>
      </c>
      <c r="R1415" s="157" t="s">
        <v>144</v>
      </c>
      <c r="W1415" s="118">
        <v>499500</v>
      </c>
      <c r="X1415" s="162" t="s">
        <v>6297</v>
      </c>
    </row>
    <row r="1416" spans="1:24">
      <c r="A1416" s="83">
        <v>1126</v>
      </c>
      <c r="B1416" s="83">
        <v>8</v>
      </c>
      <c r="C1416" t="s">
        <v>7900</v>
      </c>
      <c r="D1416" s="159">
        <f t="shared" si="44"/>
        <v>228</v>
      </c>
      <c r="E1416">
        <v>5</v>
      </c>
      <c r="F1416">
        <v>28</v>
      </c>
      <c r="G1416" s="162" t="s">
        <v>6463</v>
      </c>
      <c r="H1416" s="162" t="s">
        <v>6463</v>
      </c>
      <c r="I1416" s="53" t="str">
        <f t="shared" si="45"/>
        <v>5. 28</v>
      </c>
      <c r="J1416" s="157" t="s">
        <v>142</v>
      </c>
      <c r="K1416" s="157" t="s">
        <v>141</v>
      </c>
      <c r="L1416" s="83" t="s">
        <v>6172</v>
      </c>
      <c r="M1416" s="165" t="s">
        <v>6538</v>
      </c>
      <c r="O1416" s="157" t="s">
        <v>138</v>
      </c>
      <c r="P1416" s="157" t="s">
        <v>143</v>
      </c>
      <c r="Q1416" s="157" t="s">
        <v>6171</v>
      </c>
      <c r="R1416" s="157" t="s">
        <v>144</v>
      </c>
      <c r="W1416" s="118">
        <v>3591000</v>
      </c>
      <c r="X1416" s="162" t="s">
        <v>6463</v>
      </c>
    </row>
    <row r="1417" spans="1:24">
      <c r="A1417" s="83">
        <v>1126</v>
      </c>
      <c r="B1417" s="83">
        <v>9</v>
      </c>
      <c r="C1417" t="s">
        <v>7835</v>
      </c>
      <c r="D1417" s="159">
        <f t="shared" si="44"/>
        <v>154</v>
      </c>
      <c r="E1417">
        <v>3</v>
      </c>
      <c r="F1417">
        <v>34</v>
      </c>
      <c r="G1417" s="162" t="s">
        <v>6250</v>
      </c>
      <c r="H1417" s="162" t="s">
        <v>6250</v>
      </c>
      <c r="I1417" s="53" t="str">
        <f t="shared" si="45"/>
        <v>3. 34</v>
      </c>
      <c r="J1417" s="157" t="s">
        <v>142</v>
      </c>
      <c r="K1417" s="157" t="s">
        <v>141</v>
      </c>
      <c r="L1417" s="83" t="s">
        <v>6172</v>
      </c>
      <c r="M1417" s="165" t="s">
        <v>6538</v>
      </c>
      <c r="O1417" s="157" t="s">
        <v>138</v>
      </c>
      <c r="P1417" s="157" t="s">
        <v>143</v>
      </c>
      <c r="Q1417" s="157" t="s">
        <v>6171</v>
      </c>
      <c r="R1417" s="157" t="s">
        <v>144</v>
      </c>
      <c r="W1417" s="118">
        <v>0</v>
      </c>
      <c r="X1417" s="162" t="s">
        <v>6250</v>
      </c>
    </row>
    <row r="1418" spans="1:24">
      <c r="A1418" s="83">
        <v>1126</v>
      </c>
      <c r="B1418" s="83">
        <v>64</v>
      </c>
      <c r="C1418" t="s">
        <v>7836</v>
      </c>
      <c r="D1418" s="159">
        <f t="shared" si="44"/>
        <v>191</v>
      </c>
      <c r="E1418">
        <v>4</v>
      </c>
      <c r="F1418">
        <v>31</v>
      </c>
      <c r="G1418" s="162" t="s">
        <v>6435</v>
      </c>
      <c r="H1418" s="162" t="s">
        <v>6435</v>
      </c>
      <c r="I1418" s="53" t="str">
        <f t="shared" si="45"/>
        <v>4. 31</v>
      </c>
      <c r="J1418" s="157" t="s">
        <v>142</v>
      </c>
      <c r="K1418" s="157" t="s">
        <v>141</v>
      </c>
      <c r="L1418" s="83" t="s">
        <v>6172</v>
      </c>
      <c r="M1418" s="165" t="s">
        <v>6538</v>
      </c>
      <c r="O1418" s="157" t="s">
        <v>138</v>
      </c>
      <c r="P1418" s="157" t="s">
        <v>143</v>
      </c>
      <c r="Q1418" s="157" t="s">
        <v>6171</v>
      </c>
      <c r="R1418" s="157" t="s">
        <v>144</v>
      </c>
      <c r="W1418" s="118">
        <v>0</v>
      </c>
      <c r="X1418" s="162" t="s">
        <v>6435</v>
      </c>
    </row>
    <row r="1419" spans="1:24">
      <c r="A1419" s="83">
        <v>1127</v>
      </c>
      <c r="B1419" s="83">
        <v>287</v>
      </c>
      <c r="C1419" t="s">
        <v>7954</v>
      </c>
      <c r="D1419" s="159">
        <f t="shared" si="44"/>
        <v>1</v>
      </c>
      <c r="E1419">
        <v>0</v>
      </c>
      <c r="F1419">
        <v>1</v>
      </c>
      <c r="G1419" s="162" t="s">
        <v>6181</v>
      </c>
      <c r="H1419" s="162" t="s">
        <v>6181</v>
      </c>
      <c r="I1419" s="53" t="str">
        <f t="shared" si="45"/>
        <v>0. 1</v>
      </c>
      <c r="J1419" s="157" t="s">
        <v>142</v>
      </c>
      <c r="K1419" s="157" t="s">
        <v>141</v>
      </c>
      <c r="L1419" s="83" t="s">
        <v>6172</v>
      </c>
      <c r="M1419" s="165" t="s">
        <v>162</v>
      </c>
      <c r="O1419" s="157" t="s">
        <v>138</v>
      </c>
      <c r="P1419" s="157" t="s">
        <v>143</v>
      </c>
      <c r="Q1419" s="157" t="s">
        <v>6171</v>
      </c>
      <c r="R1419" s="157" t="s">
        <v>144</v>
      </c>
      <c r="W1419" s="118">
        <v>13500</v>
      </c>
      <c r="X1419" s="162" t="s">
        <v>6181</v>
      </c>
    </row>
    <row r="1420" spans="1:24">
      <c r="A1420" s="83">
        <v>1127</v>
      </c>
      <c r="B1420" s="83">
        <v>287</v>
      </c>
      <c r="C1420" t="s">
        <v>7861</v>
      </c>
      <c r="D1420" s="159">
        <f t="shared" si="44"/>
        <v>14</v>
      </c>
      <c r="E1420">
        <v>0</v>
      </c>
      <c r="F1420">
        <v>14</v>
      </c>
      <c r="G1420" s="162" t="s">
        <v>6224</v>
      </c>
      <c r="H1420" s="162" t="s">
        <v>6224</v>
      </c>
      <c r="I1420" s="53" t="str">
        <f t="shared" si="45"/>
        <v>0. 14</v>
      </c>
      <c r="J1420" s="157" t="s">
        <v>142</v>
      </c>
      <c r="K1420" s="157" t="s">
        <v>141</v>
      </c>
      <c r="L1420" s="83" t="s">
        <v>6172</v>
      </c>
      <c r="M1420" s="165" t="s">
        <v>162</v>
      </c>
      <c r="O1420" s="157" t="s">
        <v>138</v>
      </c>
      <c r="P1420" s="157" t="s">
        <v>143</v>
      </c>
      <c r="Q1420" s="157" t="s">
        <v>6171</v>
      </c>
      <c r="R1420" s="157" t="s">
        <v>144</v>
      </c>
      <c r="W1420" s="118">
        <v>189000</v>
      </c>
      <c r="X1420" s="162" t="s">
        <v>6224</v>
      </c>
    </row>
    <row r="1421" spans="1:24">
      <c r="A1421" s="83">
        <v>1127</v>
      </c>
      <c r="B1421" s="83">
        <v>287</v>
      </c>
      <c r="C1421" t="s">
        <v>7900</v>
      </c>
      <c r="D1421" s="159">
        <f t="shared" si="44"/>
        <v>9</v>
      </c>
      <c r="E1421">
        <v>0</v>
      </c>
      <c r="F1421">
        <v>9</v>
      </c>
      <c r="G1421" s="162" t="s">
        <v>6257</v>
      </c>
      <c r="H1421" s="162" t="s">
        <v>6257</v>
      </c>
      <c r="I1421" s="53" t="str">
        <f t="shared" si="45"/>
        <v>0. 9</v>
      </c>
      <c r="J1421" s="157" t="s">
        <v>142</v>
      </c>
      <c r="K1421" s="157" t="s">
        <v>141</v>
      </c>
      <c r="L1421" s="83" t="s">
        <v>6172</v>
      </c>
      <c r="M1421" s="165" t="s">
        <v>162</v>
      </c>
      <c r="O1421" s="157" t="s">
        <v>138</v>
      </c>
      <c r="P1421" s="157" t="s">
        <v>143</v>
      </c>
      <c r="Q1421" s="157" t="s">
        <v>6171</v>
      </c>
      <c r="R1421" s="157" t="s">
        <v>144</v>
      </c>
      <c r="W1421" s="118">
        <v>121500</v>
      </c>
      <c r="X1421" s="162" t="s">
        <v>6257</v>
      </c>
    </row>
    <row r="1422" spans="1:24">
      <c r="A1422" s="83">
        <v>1127</v>
      </c>
      <c r="B1422" s="83">
        <v>286</v>
      </c>
      <c r="C1422" t="s">
        <v>7843</v>
      </c>
      <c r="D1422" s="159">
        <f t="shared" si="44"/>
        <v>72</v>
      </c>
      <c r="E1422">
        <v>1</v>
      </c>
      <c r="F1422">
        <v>32</v>
      </c>
      <c r="G1422" s="162" t="s">
        <v>6325</v>
      </c>
      <c r="H1422" s="162" t="s">
        <v>6325</v>
      </c>
      <c r="I1422" s="53" t="str">
        <f t="shared" si="45"/>
        <v>1. 32</v>
      </c>
      <c r="J1422" s="157" t="s">
        <v>142</v>
      </c>
      <c r="K1422" s="157" t="s">
        <v>141</v>
      </c>
      <c r="L1422" s="83" t="s">
        <v>6172</v>
      </c>
      <c r="M1422" s="165" t="s">
        <v>162</v>
      </c>
      <c r="O1422" s="157" t="s">
        <v>138</v>
      </c>
      <c r="P1422" s="157" t="s">
        <v>143</v>
      </c>
      <c r="Q1422" s="157" t="s">
        <v>6171</v>
      </c>
      <c r="R1422" s="157" t="s">
        <v>144</v>
      </c>
      <c r="W1422" s="118">
        <v>972000</v>
      </c>
      <c r="X1422" s="162" t="s">
        <v>6325</v>
      </c>
    </row>
    <row r="1423" spans="1:24">
      <c r="A1423" s="83">
        <v>1128</v>
      </c>
      <c r="B1423" s="83">
        <v>130</v>
      </c>
      <c r="C1423" t="s">
        <v>7852</v>
      </c>
      <c r="D1423" s="159">
        <f t="shared" si="44"/>
        <v>35</v>
      </c>
      <c r="E1423">
        <v>0</v>
      </c>
      <c r="F1423">
        <v>35</v>
      </c>
      <c r="G1423" s="162" t="s">
        <v>6179</v>
      </c>
      <c r="H1423" s="162" t="s">
        <v>6179</v>
      </c>
      <c r="I1423" s="53" t="str">
        <f t="shared" si="45"/>
        <v>0. 35</v>
      </c>
      <c r="J1423" s="157" t="s">
        <v>142</v>
      </c>
      <c r="K1423" s="157" t="s">
        <v>141</v>
      </c>
      <c r="L1423" s="83" t="s">
        <v>6172</v>
      </c>
      <c r="M1423" s="165" t="s">
        <v>162</v>
      </c>
      <c r="O1423" s="157" t="s">
        <v>138</v>
      </c>
      <c r="P1423" s="157" t="s">
        <v>143</v>
      </c>
      <c r="Q1423" s="157" t="s">
        <v>6171</v>
      </c>
      <c r="R1423" s="157" t="s">
        <v>144</v>
      </c>
      <c r="W1423" s="118">
        <v>472500</v>
      </c>
      <c r="X1423" s="162" t="s">
        <v>6179</v>
      </c>
    </row>
    <row r="1424" spans="1:24">
      <c r="A1424" s="83">
        <v>1128</v>
      </c>
      <c r="B1424" s="83">
        <v>131</v>
      </c>
      <c r="C1424" t="s">
        <v>7852</v>
      </c>
      <c r="D1424" s="159">
        <f t="shared" si="44"/>
        <v>80</v>
      </c>
      <c r="E1424">
        <v>2</v>
      </c>
      <c r="F1424">
        <v>0</v>
      </c>
      <c r="G1424" s="162" t="s">
        <v>6228</v>
      </c>
      <c r="H1424" s="162" t="s">
        <v>6228</v>
      </c>
      <c r="I1424" s="53" t="str">
        <f t="shared" si="45"/>
        <v>2. 0</v>
      </c>
      <c r="J1424" s="157" t="s">
        <v>142</v>
      </c>
      <c r="K1424" s="157" t="s">
        <v>141</v>
      </c>
      <c r="L1424" s="83" t="s">
        <v>6172</v>
      </c>
      <c r="M1424" s="165" t="s">
        <v>162</v>
      </c>
      <c r="O1424" s="157" t="s">
        <v>138</v>
      </c>
      <c r="P1424" s="157" t="s">
        <v>143</v>
      </c>
      <c r="Q1424" s="157" t="s">
        <v>6171</v>
      </c>
      <c r="R1424" s="157" t="s">
        <v>144</v>
      </c>
      <c r="W1424" s="118">
        <v>1080000</v>
      </c>
      <c r="X1424" s="162" t="s">
        <v>6228</v>
      </c>
    </row>
    <row r="1425" spans="1:24">
      <c r="A1425" s="83">
        <v>1128</v>
      </c>
      <c r="B1425" s="83">
        <v>118</v>
      </c>
      <c r="C1425" t="s">
        <v>7862</v>
      </c>
      <c r="D1425" s="159">
        <f t="shared" si="44"/>
        <v>10</v>
      </c>
      <c r="E1425">
        <v>0</v>
      </c>
      <c r="F1425">
        <v>10</v>
      </c>
      <c r="G1425" s="162" t="s">
        <v>6347</v>
      </c>
      <c r="H1425" s="162" t="s">
        <v>6347</v>
      </c>
      <c r="I1425" s="53" t="str">
        <f t="shared" si="45"/>
        <v>0. 10</v>
      </c>
      <c r="J1425" s="157" t="s">
        <v>142</v>
      </c>
      <c r="K1425" s="157" t="s">
        <v>141</v>
      </c>
      <c r="L1425" s="83" t="s">
        <v>6172</v>
      </c>
      <c r="M1425" s="165" t="s">
        <v>162</v>
      </c>
      <c r="O1425" s="157" t="s">
        <v>138</v>
      </c>
      <c r="P1425" s="157" t="s">
        <v>143</v>
      </c>
      <c r="Q1425" s="157" t="s">
        <v>6171</v>
      </c>
      <c r="R1425" s="157" t="s">
        <v>144</v>
      </c>
      <c r="W1425" s="118">
        <v>135000</v>
      </c>
      <c r="X1425" s="162" t="s">
        <v>6347</v>
      </c>
    </row>
    <row r="1426" spans="1:24">
      <c r="A1426" s="83">
        <v>1129</v>
      </c>
      <c r="B1426" s="83">
        <v>585</v>
      </c>
      <c r="C1426" t="s">
        <v>7857</v>
      </c>
      <c r="D1426" s="159">
        <f t="shared" si="44"/>
        <v>96</v>
      </c>
      <c r="E1426">
        <v>2</v>
      </c>
      <c r="F1426">
        <v>16</v>
      </c>
      <c r="G1426" s="162" t="s">
        <v>6357</v>
      </c>
      <c r="H1426" s="162" t="s">
        <v>6357</v>
      </c>
      <c r="I1426" s="53" t="str">
        <f t="shared" si="45"/>
        <v>2. 16</v>
      </c>
      <c r="J1426" s="157" t="s">
        <v>142</v>
      </c>
      <c r="K1426" s="157" t="s">
        <v>141</v>
      </c>
      <c r="L1426" s="83" t="s">
        <v>6172</v>
      </c>
      <c r="M1426" s="165" t="s">
        <v>162</v>
      </c>
      <c r="O1426" s="157" t="s">
        <v>138</v>
      </c>
      <c r="P1426" s="157" t="s">
        <v>143</v>
      </c>
      <c r="Q1426" s="157" t="s">
        <v>6171</v>
      </c>
      <c r="R1426" s="157" t="s">
        <v>144</v>
      </c>
      <c r="W1426" s="118">
        <v>432000</v>
      </c>
      <c r="X1426" s="162" t="s">
        <v>6357</v>
      </c>
    </row>
    <row r="1427" spans="1:24">
      <c r="A1427" s="83">
        <v>1129</v>
      </c>
      <c r="B1427" s="83">
        <v>585</v>
      </c>
      <c r="C1427" t="s">
        <v>6579</v>
      </c>
      <c r="D1427" s="159">
        <f t="shared" si="44"/>
        <v>4</v>
      </c>
      <c r="E1427">
        <v>0</v>
      </c>
      <c r="F1427">
        <v>4</v>
      </c>
      <c r="G1427" s="162" t="s">
        <v>6336</v>
      </c>
      <c r="H1427" s="162" t="s">
        <v>6336</v>
      </c>
      <c r="I1427" s="53" t="str">
        <f t="shared" si="45"/>
        <v>0. 4</v>
      </c>
      <c r="J1427" s="157" t="s">
        <v>142</v>
      </c>
      <c r="K1427" s="157" t="s">
        <v>141</v>
      </c>
      <c r="L1427" s="83" t="s">
        <v>6172</v>
      </c>
      <c r="M1427" s="165" t="s">
        <v>162</v>
      </c>
      <c r="O1427" s="157" t="s">
        <v>138</v>
      </c>
      <c r="P1427" s="157" t="s">
        <v>143</v>
      </c>
      <c r="Q1427" s="157" t="s">
        <v>6171</v>
      </c>
      <c r="R1427" s="157" t="s">
        <v>144</v>
      </c>
      <c r="W1427" s="118">
        <v>13500</v>
      </c>
      <c r="X1427" s="162" t="s">
        <v>6336</v>
      </c>
    </row>
    <row r="1428" spans="1:24">
      <c r="A1428" s="83">
        <v>1141</v>
      </c>
      <c r="B1428" s="83">
        <v>212</v>
      </c>
      <c r="C1428" t="s">
        <v>7948</v>
      </c>
      <c r="D1428" s="159">
        <f t="shared" si="44"/>
        <v>28</v>
      </c>
      <c r="E1428">
        <v>0</v>
      </c>
      <c r="F1428">
        <v>28</v>
      </c>
      <c r="G1428" s="162" t="s">
        <v>6178</v>
      </c>
      <c r="H1428" s="162" t="s">
        <v>6178</v>
      </c>
      <c r="I1428" s="53" t="str">
        <f t="shared" si="45"/>
        <v>0. 28</v>
      </c>
      <c r="J1428" s="157" t="s">
        <v>142</v>
      </c>
      <c r="K1428" s="157" t="s">
        <v>141</v>
      </c>
      <c r="L1428" s="83" t="s">
        <v>6172</v>
      </c>
      <c r="M1428" s="165" t="s">
        <v>162</v>
      </c>
      <c r="O1428" s="157" t="s">
        <v>138</v>
      </c>
      <c r="P1428" s="157" t="s">
        <v>143</v>
      </c>
      <c r="Q1428" s="157" t="s">
        <v>6171</v>
      </c>
      <c r="R1428" s="157" t="s">
        <v>144</v>
      </c>
      <c r="W1428" s="118">
        <v>378000</v>
      </c>
      <c r="X1428" s="162" t="s">
        <v>6178</v>
      </c>
    </row>
    <row r="1429" spans="1:24">
      <c r="A1429" s="83">
        <v>1142</v>
      </c>
      <c r="B1429" s="83">
        <v>326</v>
      </c>
      <c r="C1429" t="s">
        <v>7889</v>
      </c>
      <c r="D1429" s="159">
        <f t="shared" si="44"/>
        <v>196</v>
      </c>
      <c r="E1429">
        <v>4</v>
      </c>
      <c r="F1429">
        <v>36</v>
      </c>
      <c r="G1429" s="162" t="s">
        <v>6474</v>
      </c>
      <c r="H1429" s="162" t="s">
        <v>6474</v>
      </c>
      <c r="I1429" s="53" t="str">
        <f t="shared" si="45"/>
        <v>4. 36</v>
      </c>
      <c r="J1429" s="157" t="s">
        <v>142</v>
      </c>
      <c r="K1429" s="157" t="s">
        <v>141</v>
      </c>
      <c r="L1429" s="83" t="s">
        <v>6172</v>
      </c>
      <c r="M1429" s="165" t="s">
        <v>162</v>
      </c>
      <c r="O1429" s="157" t="s">
        <v>138</v>
      </c>
      <c r="P1429" s="157" t="s">
        <v>143</v>
      </c>
      <c r="Q1429" s="157" t="s">
        <v>6171</v>
      </c>
      <c r="R1429" s="157" t="s">
        <v>144</v>
      </c>
      <c r="W1429" s="118">
        <v>2646000</v>
      </c>
      <c r="X1429" s="162" t="s">
        <v>6474</v>
      </c>
    </row>
    <row r="1430" spans="1:24">
      <c r="A1430" s="83">
        <v>1142</v>
      </c>
      <c r="B1430" s="83">
        <v>340</v>
      </c>
      <c r="C1430" t="s">
        <v>8064</v>
      </c>
      <c r="D1430" s="159">
        <f t="shared" si="44"/>
        <v>45</v>
      </c>
      <c r="E1430">
        <v>1</v>
      </c>
      <c r="F1430">
        <v>5</v>
      </c>
      <c r="G1430" s="162" t="s">
        <v>6256</v>
      </c>
      <c r="H1430" s="162" t="s">
        <v>6256</v>
      </c>
      <c r="I1430" s="53" t="str">
        <f t="shared" si="45"/>
        <v>1. 5</v>
      </c>
      <c r="J1430" s="157" t="s">
        <v>142</v>
      </c>
      <c r="K1430" s="157" t="s">
        <v>141</v>
      </c>
      <c r="L1430" s="83" t="s">
        <v>6172</v>
      </c>
      <c r="M1430" s="165" t="s">
        <v>162</v>
      </c>
      <c r="O1430" s="157" t="s">
        <v>138</v>
      </c>
      <c r="P1430" s="157" t="s">
        <v>143</v>
      </c>
      <c r="Q1430" s="157" t="s">
        <v>6171</v>
      </c>
      <c r="R1430" s="157" t="s">
        <v>144</v>
      </c>
      <c r="W1430" s="118">
        <v>607500</v>
      </c>
      <c r="X1430" s="162" t="s">
        <v>6256</v>
      </c>
    </row>
    <row r="1431" spans="1:24">
      <c r="A1431" s="83">
        <v>1142</v>
      </c>
      <c r="B1431" s="83">
        <v>340</v>
      </c>
      <c r="C1431" t="s">
        <v>8065</v>
      </c>
      <c r="D1431" s="159">
        <f t="shared" si="44"/>
        <v>58</v>
      </c>
      <c r="E1431">
        <v>1</v>
      </c>
      <c r="F1431">
        <v>18</v>
      </c>
      <c r="G1431" s="162" t="s">
        <v>6299</v>
      </c>
      <c r="H1431" s="162" t="s">
        <v>6299</v>
      </c>
      <c r="I1431" s="53" t="str">
        <f t="shared" si="45"/>
        <v>1. 18</v>
      </c>
      <c r="J1431" s="157" t="s">
        <v>142</v>
      </c>
      <c r="K1431" s="157" t="s">
        <v>141</v>
      </c>
      <c r="L1431" s="83" t="s">
        <v>6172</v>
      </c>
      <c r="M1431" s="165" t="s">
        <v>162</v>
      </c>
      <c r="O1431" s="157" t="s">
        <v>138</v>
      </c>
      <c r="P1431" s="157" t="s">
        <v>143</v>
      </c>
      <c r="Q1431" s="157" t="s">
        <v>6171</v>
      </c>
      <c r="R1431" s="157" t="s">
        <v>144</v>
      </c>
      <c r="W1431" s="118">
        <v>783000</v>
      </c>
      <c r="X1431" s="162" t="s">
        <v>6299</v>
      </c>
    </row>
    <row r="1432" spans="1:24">
      <c r="A1432" s="83">
        <v>1142</v>
      </c>
      <c r="B1432" s="83">
        <v>321</v>
      </c>
      <c r="C1432" t="s">
        <v>7899</v>
      </c>
      <c r="D1432" s="159">
        <f t="shared" si="44"/>
        <v>113</v>
      </c>
      <c r="E1432">
        <v>2</v>
      </c>
      <c r="F1432">
        <v>33</v>
      </c>
      <c r="G1432" s="162" t="s">
        <v>6331</v>
      </c>
      <c r="H1432" s="162" t="s">
        <v>6331</v>
      </c>
      <c r="I1432" s="53" t="str">
        <f t="shared" si="45"/>
        <v>2. 33</v>
      </c>
      <c r="J1432" s="157" t="s">
        <v>142</v>
      </c>
      <c r="K1432" s="157" t="s">
        <v>141</v>
      </c>
      <c r="L1432" s="83" t="s">
        <v>6172</v>
      </c>
      <c r="M1432" s="165" t="s">
        <v>162</v>
      </c>
      <c r="O1432" s="157" t="s">
        <v>138</v>
      </c>
      <c r="P1432" s="157" t="s">
        <v>143</v>
      </c>
      <c r="Q1432" s="157" t="s">
        <v>6171</v>
      </c>
      <c r="R1432" s="157" t="s">
        <v>144</v>
      </c>
      <c r="W1432" s="118">
        <v>1525500</v>
      </c>
      <c r="X1432" s="162" t="s">
        <v>6331</v>
      </c>
    </row>
    <row r="1433" spans="1:24">
      <c r="A1433" s="83">
        <v>1142</v>
      </c>
      <c r="B1433" s="83">
        <v>322</v>
      </c>
      <c r="C1433" t="s">
        <v>7836</v>
      </c>
      <c r="D1433" s="159">
        <f t="shared" si="44"/>
        <v>176</v>
      </c>
      <c r="E1433">
        <v>4</v>
      </c>
      <c r="F1433">
        <v>16</v>
      </c>
      <c r="G1433" s="162" t="s">
        <v>6407</v>
      </c>
      <c r="H1433" s="162" t="s">
        <v>6407</v>
      </c>
      <c r="I1433" s="53" t="str">
        <f t="shared" si="45"/>
        <v>4. 16</v>
      </c>
      <c r="J1433" s="157" t="s">
        <v>142</v>
      </c>
      <c r="K1433" s="157" t="s">
        <v>141</v>
      </c>
      <c r="L1433" s="83" t="s">
        <v>6172</v>
      </c>
      <c r="M1433" s="165" t="s">
        <v>162</v>
      </c>
      <c r="O1433" s="157" t="s">
        <v>138</v>
      </c>
      <c r="P1433" s="157" t="s">
        <v>143</v>
      </c>
      <c r="Q1433" s="157" t="s">
        <v>6171</v>
      </c>
      <c r="R1433" s="157" t="s">
        <v>144</v>
      </c>
      <c r="W1433" s="118">
        <v>2376000</v>
      </c>
      <c r="X1433" s="162" t="s">
        <v>6407</v>
      </c>
    </row>
    <row r="1434" spans="1:24">
      <c r="A1434" s="83">
        <v>1145</v>
      </c>
      <c r="B1434" s="83">
        <v>460</v>
      </c>
      <c r="C1434" t="s">
        <v>6586</v>
      </c>
      <c r="D1434" s="159">
        <f t="shared" si="44"/>
        <v>74</v>
      </c>
      <c r="E1434">
        <v>1</v>
      </c>
      <c r="F1434">
        <v>34</v>
      </c>
      <c r="G1434" s="162" t="s">
        <v>6226</v>
      </c>
      <c r="H1434" s="162" t="s">
        <v>6226</v>
      </c>
      <c r="I1434" s="53" t="str">
        <f t="shared" si="45"/>
        <v>1. 34</v>
      </c>
      <c r="J1434" s="157" t="s">
        <v>142</v>
      </c>
      <c r="K1434" s="157" t="s">
        <v>141</v>
      </c>
      <c r="L1434" s="83" t="s">
        <v>6172</v>
      </c>
      <c r="M1434" s="165" t="s">
        <v>162</v>
      </c>
      <c r="O1434" s="157" t="s">
        <v>138</v>
      </c>
      <c r="P1434" s="157" t="s">
        <v>143</v>
      </c>
      <c r="Q1434" s="157" t="s">
        <v>6171</v>
      </c>
      <c r="R1434" s="157" t="s">
        <v>144</v>
      </c>
      <c r="W1434" s="118">
        <v>999000</v>
      </c>
      <c r="X1434" s="162" t="s">
        <v>6226</v>
      </c>
    </row>
    <row r="1435" spans="1:24">
      <c r="A1435" s="83">
        <v>1145</v>
      </c>
      <c r="B1435" s="83">
        <v>427</v>
      </c>
      <c r="C1435" t="s">
        <v>7835</v>
      </c>
      <c r="D1435" s="159">
        <f t="shared" si="44"/>
        <v>59</v>
      </c>
      <c r="E1435">
        <v>1</v>
      </c>
      <c r="F1435">
        <v>19</v>
      </c>
      <c r="G1435" s="162" t="s">
        <v>6176</v>
      </c>
      <c r="H1435" s="162" t="s">
        <v>6176</v>
      </c>
      <c r="I1435" s="53" t="str">
        <f t="shared" si="45"/>
        <v>1. 19</v>
      </c>
      <c r="J1435" s="157" t="s">
        <v>142</v>
      </c>
      <c r="K1435" s="157" t="s">
        <v>141</v>
      </c>
      <c r="L1435" s="83" t="s">
        <v>6172</v>
      </c>
      <c r="M1435" s="165" t="s">
        <v>162</v>
      </c>
      <c r="O1435" s="157" t="s">
        <v>138</v>
      </c>
      <c r="P1435" s="157" t="s">
        <v>143</v>
      </c>
      <c r="Q1435" s="157" t="s">
        <v>6171</v>
      </c>
      <c r="R1435" s="157" t="s">
        <v>144</v>
      </c>
      <c r="W1435" s="118">
        <v>796500</v>
      </c>
      <c r="X1435" s="162" t="s">
        <v>6176</v>
      </c>
    </row>
    <row r="1436" spans="1:24">
      <c r="A1436" s="83">
        <v>1145</v>
      </c>
      <c r="B1436" s="83">
        <v>612</v>
      </c>
      <c r="C1436" t="s">
        <v>7863</v>
      </c>
      <c r="D1436" s="159">
        <f t="shared" si="44"/>
        <v>20</v>
      </c>
      <c r="E1436">
        <v>0</v>
      </c>
      <c r="F1436">
        <v>20</v>
      </c>
      <c r="G1436" s="162" t="s">
        <v>6246</v>
      </c>
      <c r="H1436" s="162" t="s">
        <v>6246</v>
      </c>
      <c r="I1436" s="53" t="str">
        <f t="shared" si="45"/>
        <v>0. 20</v>
      </c>
      <c r="J1436" s="157" t="s">
        <v>142</v>
      </c>
      <c r="K1436" s="157" t="s">
        <v>141</v>
      </c>
      <c r="L1436" s="83" t="s">
        <v>6172</v>
      </c>
      <c r="M1436" s="165" t="s">
        <v>162</v>
      </c>
      <c r="O1436" s="157" t="s">
        <v>138</v>
      </c>
      <c r="P1436" s="157" t="s">
        <v>143</v>
      </c>
      <c r="Q1436" s="157" t="s">
        <v>6171</v>
      </c>
      <c r="R1436" s="157" t="s">
        <v>144</v>
      </c>
      <c r="W1436" s="118">
        <v>270000</v>
      </c>
      <c r="X1436" s="162" t="s">
        <v>6246</v>
      </c>
    </row>
    <row r="1437" spans="1:24">
      <c r="A1437" s="83">
        <v>1145</v>
      </c>
      <c r="B1437" s="83">
        <v>612</v>
      </c>
      <c r="C1437" t="s">
        <v>8051</v>
      </c>
      <c r="D1437" s="159">
        <f t="shared" si="44"/>
        <v>6</v>
      </c>
      <c r="E1437">
        <v>0</v>
      </c>
      <c r="F1437">
        <v>6</v>
      </c>
      <c r="G1437" s="162" t="s">
        <v>6238</v>
      </c>
      <c r="H1437" s="162" t="s">
        <v>6238</v>
      </c>
      <c r="I1437" s="53" t="str">
        <f t="shared" si="45"/>
        <v>0. 6</v>
      </c>
      <c r="J1437" s="157" t="s">
        <v>142</v>
      </c>
      <c r="K1437" s="157" t="s">
        <v>141</v>
      </c>
      <c r="L1437" s="83" t="s">
        <v>6172</v>
      </c>
      <c r="M1437" s="165" t="s">
        <v>162</v>
      </c>
      <c r="O1437" s="157" t="s">
        <v>138</v>
      </c>
      <c r="P1437" s="157" t="s">
        <v>143</v>
      </c>
      <c r="Q1437" s="157" t="s">
        <v>6171</v>
      </c>
      <c r="R1437" s="157" t="s">
        <v>144</v>
      </c>
      <c r="W1437" s="118">
        <v>81000</v>
      </c>
      <c r="X1437" s="162" t="s">
        <v>6238</v>
      </c>
    </row>
    <row r="1438" spans="1:24">
      <c r="A1438" s="83">
        <v>1145</v>
      </c>
      <c r="B1438" s="83">
        <v>234</v>
      </c>
      <c r="C1438" t="s">
        <v>6648</v>
      </c>
      <c r="D1438" s="159">
        <f t="shared" si="44"/>
        <v>69</v>
      </c>
      <c r="E1438">
        <v>1</v>
      </c>
      <c r="F1438">
        <v>29</v>
      </c>
      <c r="G1438" s="162" t="s">
        <v>6381</v>
      </c>
      <c r="H1438" s="162" t="s">
        <v>6381</v>
      </c>
      <c r="I1438" s="53" t="str">
        <f t="shared" si="45"/>
        <v>1. 29</v>
      </c>
      <c r="J1438" s="157" t="s">
        <v>142</v>
      </c>
      <c r="K1438" s="157" t="s">
        <v>141</v>
      </c>
      <c r="L1438" s="83" t="s">
        <v>6172</v>
      </c>
      <c r="M1438" s="165" t="s">
        <v>6545</v>
      </c>
      <c r="O1438" s="157" t="s">
        <v>138</v>
      </c>
      <c r="P1438" s="157" t="s">
        <v>143</v>
      </c>
      <c r="Q1438" s="157" t="s">
        <v>6171</v>
      </c>
      <c r="R1438" s="157" t="s">
        <v>144</v>
      </c>
      <c r="W1438" s="118">
        <v>0</v>
      </c>
      <c r="X1438" s="162" t="s">
        <v>6381</v>
      </c>
    </row>
    <row r="1439" spans="1:24">
      <c r="A1439" s="83">
        <v>1145</v>
      </c>
      <c r="B1439" s="83">
        <v>234</v>
      </c>
      <c r="C1439" t="s">
        <v>7837</v>
      </c>
      <c r="D1439" s="159">
        <f t="shared" si="44"/>
        <v>96</v>
      </c>
      <c r="E1439">
        <v>2</v>
      </c>
      <c r="F1439">
        <v>16</v>
      </c>
      <c r="G1439" s="162" t="s">
        <v>6357</v>
      </c>
      <c r="H1439" s="162" t="s">
        <v>6357</v>
      </c>
      <c r="I1439" s="53" t="str">
        <f t="shared" si="45"/>
        <v>2. 16</v>
      </c>
      <c r="J1439" s="157" t="s">
        <v>142</v>
      </c>
      <c r="K1439" s="157" t="s">
        <v>141</v>
      </c>
      <c r="L1439" s="83" t="s">
        <v>6172</v>
      </c>
      <c r="M1439" s="165" t="s">
        <v>6545</v>
      </c>
      <c r="O1439" s="157" t="s">
        <v>138</v>
      </c>
      <c r="P1439" s="157" t="s">
        <v>143</v>
      </c>
      <c r="Q1439" s="157" t="s">
        <v>6171</v>
      </c>
      <c r="R1439" s="157" t="s">
        <v>144</v>
      </c>
      <c r="W1439" s="118">
        <v>0</v>
      </c>
      <c r="X1439" s="162" t="s">
        <v>6357</v>
      </c>
    </row>
    <row r="1440" spans="1:24">
      <c r="A1440" s="83">
        <v>1150</v>
      </c>
      <c r="B1440" s="83">
        <v>201</v>
      </c>
      <c r="C1440" t="s">
        <v>7836</v>
      </c>
      <c r="D1440" s="159">
        <f t="shared" si="44"/>
        <v>77</v>
      </c>
      <c r="E1440">
        <v>1</v>
      </c>
      <c r="F1440">
        <v>37</v>
      </c>
      <c r="G1440" s="162" t="s">
        <v>6383</v>
      </c>
      <c r="H1440" s="162" t="s">
        <v>6383</v>
      </c>
      <c r="I1440" s="53" t="str">
        <f t="shared" si="45"/>
        <v>1. 37</v>
      </c>
      <c r="J1440" s="157" t="s">
        <v>142</v>
      </c>
      <c r="K1440" s="157" t="s">
        <v>141</v>
      </c>
      <c r="L1440" s="83" t="s">
        <v>6172</v>
      </c>
      <c r="M1440" s="165" t="s">
        <v>162</v>
      </c>
      <c r="O1440" s="157" t="s">
        <v>138</v>
      </c>
      <c r="P1440" s="157" t="s">
        <v>143</v>
      </c>
      <c r="Q1440" s="157" t="s">
        <v>6171</v>
      </c>
      <c r="R1440" s="157" t="s">
        <v>144</v>
      </c>
      <c r="W1440" s="118">
        <v>1039500</v>
      </c>
      <c r="X1440" s="162" t="s">
        <v>6383</v>
      </c>
    </row>
    <row r="1441" spans="1:24">
      <c r="A1441" s="83">
        <v>1150</v>
      </c>
      <c r="B1441" s="83">
        <v>197</v>
      </c>
      <c r="C1441" t="s">
        <v>7836</v>
      </c>
      <c r="D1441" s="159">
        <f t="shared" si="44"/>
        <v>12</v>
      </c>
      <c r="E1441">
        <v>0</v>
      </c>
      <c r="F1441">
        <v>12</v>
      </c>
      <c r="G1441" s="162" t="s">
        <v>6190</v>
      </c>
      <c r="H1441" s="162" t="s">
        <v>6190</v>
      </c>
      <c r="I1441" s="53" t="str">
        <f t="shared" si="45"/>
        <v>0. 12</v>
      </c>
      <c r="J1441" s="157" t="s">
        <v>142</v>
      </c>
      <c r="K1441" s="157" t="s">
        <v>141</v>
      </c>
      <c r="L1441" s="83" t="s">
        <v>6172</v>
      </c>
      <c r="M1441" s="165" t="s">
        <v>162</v>
      </c>
      <c r="O1441" s="157" t="s">
        <v>138</v>
      </c>
      <c r="P1441" s="157" t="s">
        <v>143</v>
      </c>
      <c r="Q1441" s="157" t="s">
        <v>6171</v>
      </c>
      <c r="R1441" s="157" t="s">
        <v>144</v>
      </c>
      <c r="W1441" s="118">
        <v>162000</v>
      </c>
      <c r="X1441" s="162" t="s">
        <v>6190</v>
      </c>
    </row>
    <row r="1442" spans="1:24">
      <c r="A1442" s="83">
        <v>1150</v>
      </c>
      <c r="B1442" s="83">
        <v>196</v>
      </c>
      <c r="C1442" t="s">
        <v>7836</v>
      </c>
      <c r="D1442" s="159">
        <f t="shared" si="44"/>
        <v>22</v>
      </c>
      <c r="E1442">
        <v>0</v>
      </c>
      <c r="F1442">
        <v>22</v>
      </c>
      <c r="G1442" s="162" t="s">
        <v>6382</v>
      </c>
      <c r="H1442" s="162" t="s">
        <v>6382</v>
      </c>
      <c r="I1442" s="53" t="str">
        <f t="shared" si="45"/>
        <v>0. 22</v>
      </c>
      <c r="J1442" s="157" t="s">
        <v>142</v>
      </c>
      <c r="K1442" s="157" t="s">
        <v>141</v>
      </c>
      <c r="L1442" s="83" t="s">
        <v>6172</v>
      </c>
      <c r="M1442" s="165" t="s">
        <v>162</v>
      </c>
      <c r="O1442" s="157" t="s">
        <v>138</v>
      </c>
      <c r="P1442" s="157" t="s">
        <v>143</v>
      </c>
      <c r="Q1442" s="157" t="s">
        <v>6171</v>
      </c>
      <c r="R1442" s="157" t="s">
        <v>144</v>
      </c>
      <c r="W1442" s="118">
        <v>297000</v>
      </c>
      <c r="X1442" s="162" t="s">
        <v>6382</v>
      </c>
    </row>
    <row r="1443" spans="1:24">
      <c r="A1443" s="83">
        <v>1150</v>
      </c>
      <c r="B1443" s="83">
        <v>174</v>
      </c>
      <c r="C1443" t="s">
        <v>7836</v>
      </c>
      <c r="D1443" s="159">
        <f t="shared" si="44"/>
        <v>56</v>
      </c>
      <c r="E1443">
        <v>1</v>
      </c>
      <c r="F1443">
        <v>16</v>
      </c>
      <c r="G1443" s="162" t="s">
        <v>6222</v>
      </c>
      <c r="H1443" s="162" t="s">
        <v>6222</v>
      </c>
      <c r="I1443" s="53" t="str">
        <f t="shared" si="45"/>
        <v>1. 16</v>
      </c>
      <c r="J1443" s="157" t="s">
        <v>142</v>
      </c>
      <c r="K1443" s="157" t="s">
        <v>141</v>
      </c>
      <c r="L1443" s="83" t="s">
        <v>6172</v>
      </c>
      <c r="M1443" s="165" t="s">
        <v>162</v>
      </c>
      <c r="O1443" s="157" t="s">
        <v>138</v>
      </c>
      <c r="P1443" s="157" t="s">
        <v>143</v>
      </c>
      <c r="Q1443" s="157" t="s">
        <v>6171</v>
      </c>
      <c r="R1443" s="157" t="s">
        <v>144</v>
      </c>
      <c r="W1443" s="118">
        <v>756000</v>
      </c>
      <c r="X1443" s="162" t="s">
        <v>6222</v>
      </c>
    </row>
    <row r="1444" spans="1:24">
      <c r="A1444" s="83">
        <v>1150</v>
      </c>
      <c r="B1444" s="83">
        <v>173</v>
      </c>
      <c r="C1444" t="s">
        <v>7836</v>
      </c>
      <c r="D1444" s="159">
        <f t="shared" si="44"/>
        <v>34</v>
      </c>
      <c r="E1444">
        <v>0</v>
      </c>
      <c r="F1444">
        <v>34</v>
      </c>
      <c r="G1444" s="162" t="s">
        <v>6253</v>
      </c>
      <c r="H1444" s="162" t="s">
        <v>6253</v>
      </c>
      <c r="I1444" s="53" t="str">
        <f t="shared" si="45"/>
        <v>0. 34</v>
      </c>
      <c r="J1444" s="157" t="s">
        <v>142</v>
      </c>
      <c r="K1444" s="157" t="s">
        <v>141</v>
      </c>
      <c r="L1444" s="83" t="s">
        <v>6172</v>
      </c>
      <c r="M1444" s="165" t="s">
        <v>162</v>
      </c>
      <c r="O1444" s="157" t="s">
        <v>138</v>
      </c>
      <c r="P1444" s="157" t="s">
        <v>143</v>
      </c>
      <c r="Q1444" s="157" t="s">
        <v>6171</v>
      </c>
      <c r="R1444" s="157" t="s">
        <v>144</v>
      </c>
      <c r="W1444" s="118">
        <v>459000</v>
      </c>
      <c r="X1444" s="162" t="s">
        <v>6253</v>
      </c>
    </row>
    <row r="1445" spans="1:24">
      <c r="A1445" s="83">
        <v>1150</v>
      </c>
      <c r="B1445" s="83">
        <v>200</v>
      </c>
      <c r="C1445" t="s">
        <v>7836</v>
      </c>
      <c r="D1445" s="159">
        <f t="shared" si="44"/>
        <v>115</v>
      </c>
      <c r="E1445">
        <v>2</v>
      </c>
      <c r="F1445">
        <v>35</v>
      </c>
      <c r="G1445" s="162" t="s">
        <v>6306</v>
      </c>
      <c r="H1445" s="162" t="s">
        <v>6306</v>
      </c>
      <c r="I1445" s="53" t="str">
        <f t="shared" si="45"/>
        <v>2. 35</v>
      </c>
      <c r="J1445" s="157" t="s">
        <v>142</v>
      </c>
      <c r="K1445" s="157" t="s">
        <v>141</v>
      </c>
      <c r="L1445" s="83" t="s">
        <v>6172</v>
      </c>
      <c r="M1445" s="165" t="s">
        <v>162</v>
      </c>
      <c r="O1445" s="157" t="s">
        <v>138</v>
      </c>
      <c r="P1445" s="157" t="s">
        <v>143</v>
      </c>
      <c r="Q1445" s="157" t="s">
        <v>6171</v>
      </c>
      <c r="R1445" s="157" t="s">
        <v>144</v>
      </c>
      <c r="W1445" s="118">
        <v>1552500</v>
      </c>
      <c r="X1445" s="162" t="s">
        <v>6306</v>
      </c>
    </row>
    <row r="1446" spans="1:24">
      <c r="A1446" s="83">
        <v>1151</v>
      </c>
      <c r="B1446" s="83">
        <v>286</v>
      </c>
      <c r="C1446" t="s">
        <v>6586</v>
      </c>
      <c r="D1446" s="159">
        <f t="shared" si="44"/>
        <v>57</v>
      </c>
      <c r="E1446">
        <v>1</v>
      </c>
      <c r="F1446">
        <v>17</v>
      </c>
      <c r="G1446" s="162" t="s">
        <v>6225</v>
      </c>
      <c r="H1446" s="162" t="s">
        <v>6225</v>
      </c>
      <c r="I1446" s="53" t="str">
        <f t="shared" si="45"/>
        <v>1. 17</v>
      </c>
      <c r="J1446" s="157" t="s">
        <v>142</v>
      </c>
      <c r="K1446" s="157" t="s">
        <v>141</v>
      </c>
      <c r="L1446" s="83" t="s">
        <v>6172</v>
      </c>
      <c r="M1446" s="165" t="s">
        <v>162</v>
      </c>
      <c r="O1446" s="157" t="s">
        <v>138</v>
      </c>
      <c r="P1446" s="157" t="s">
        <v>143</v>
      </c>
      <c r="Q1446" s="157" t="s">
        <v>6171</v>
      </c>
      <c r="R1446" s="157" t="s">
        <v>144</v>
      </c>
      <c r="W1446" s="118">
        <v>769500</v>
      </c>
      <c r="X1446" s="162" t="s">
        <v>6225</v>
      </c>
    </row>
    <row r="1447" spans="1:24">
      <c r="A1447" s="83">
        <v>1151</v>
      </c>
      <c r="B1447" s="83">
        <v>287</v>
      </c>
      <c r="C1447" t="s">
        <v>7875</v>
      </c>
      <c r="D1447" s="159">
        <f t="shared" si="44"/>
        <v>1</v>
      </c>
      <c r="E1447">
        <v>0</v>
      </c>
      <c r="F1447">
        <v>1</v>
      </c>
      <c r="G1447" s="162" t="s">
        <v>6181</v>
      </c>
      <c r="H1447" s="162" t="s">
        <v>6181</v>
      </c>
      <c r="I1447" s="53" t="str">
        <f t="shared" si="45"/>
        <v>0. 1</v>
      </c>
      <c r="J1447" s="157" t="s">
        <v>142</v>
      </c>
      <c r="K1447" s="157" t="s">
        <v>141</v>
      </c>
      <c r="L1447" s="83" t="s">
        <v>6172</v>
      </c>
      <c r="M1447" s="165" t="s">
        <v>162</v>
      </c>
      <c r="O1447" s="157" t="s">
        <v>138</v>
      </c>
      <c r="P1447" s="157" t="s">
        <v>143</v>
      </c>
      <c r="Q1447" s="157" t="s">
        <v>6171</v>
      </c>
      <c r="R1447" s="157" t="s">
        <v>144</v>
      </c>
      <c r="W1447" s="118">
        <v>13500</v>
      </c>
      <c r="X1447" s="162" t="s">
        <v>6181</v>
      </c>
    </row>
    <row r="1448" spans="1:24">
      <c r="A1448" s="83">
        <v>1151</v>
      </c>
      <c r="B1448" s="83">
        <v>257</v>
      </c>
      <c r="C1448" t="s">
        <v>6586</v>
      </c>
      <c r="D1448" s="159">
        <f t="shared" si="44"/>
        <v>35</v>
      </c>
      <c r="E1448">
        <v>0</v>
      </c>
      <c r="F1448">
        <v>35</v>
      </c>
      <c r="G1448" s="162" t="s">
        <v>6179</v>
      </c>
      <c r="H1448" s="162" t="s">
        <v>6179</v>
      </c>
      <c r="I1448" s="53" t="str">
        <f t="shared" si="45"/>
        <v>0. 35</v>
      </c>
      <c r="J1448" s="157" t="s">
        <v>142</v>
      </c>
      <c r="K1448" s="157" t="s">
        <v>141</v>
      </c>
      <c r="L1448" s="83" t="s">
        <v>6172</v>
      </c>
      <c r="M1448" s="165" t="s">
        <v>162</v>
      </c>
      <c r="O1448" s="157" t="s">
        <v>138</v>
      </c>
      <c r="P1448" s="157" t="s">
        <v>143</v>
      </c>
      <c r="Q1448" s="157" t="s">
        <v>6171</v>
      </c>
      <c r="R1448" s="157" t="s">
        <v>144</v>
      </c>
      <c r="W1448" s="118">
        <v>472500</v>
      </c>
      <c r="X1448" s="162" t="s">
        <v>6179</v>
      </c>
    </row>
    <row r="1449" spans="1:24">
      <c r="A1449" s="83">
        <v>1152</v>
      </c>
      <c r="B1449" s="83">
        <v>344</v>
      </c>
      <c r="C1449" t="s">
        <v>7836</v>
      </c>
      <c r="D1449" s="159">
        <f t="shared" si="44"/>
        <v>25</v>
      </c>
      <c r="E1449">
        <v>0</v>
      </c>
      <c r="F1449">
        <v>25</v>
      </c>
      <c r="G1449" s="162" t="s">
        <v>6177</v>
      </c>
      <c r="H1449" s="162" t="s">
        <v>6177</v>
      </c>
      <c r="I1449" s="53" t="str">
        <f t="shared" si="45"/>
        <v>0. 25</v>
      </c>
      <c r="J1449" s="157" t="s">
        <v>142</v>
      </c>
      <c r="K1449" s="157" t="s">
        <v>141</v>
      </c>
      <c r="L1449" s="83" t="s">
        <v>6172</v>
      </c>
      <c r="M1449" s="165" t="s">
        <v>162</v>
      </c>
      <c r="O1449" s="157" t="s">
        <v>138</v>
      </c>
      <c r="P1449" s="157" t="s">
        <v>143</v>
      </c>
      <c r="Q1449" s="157" t="s">
        <v>6171</v>
      </c>
      <c r="R1449" s="157" t="s">
        <v>144</v>
      </c>
      <c r="W1449" s="118">
        <v>337500</v>
      </c>
      <c r="X1449" s="162" t="s">
        <v>6177</v>
      </c>
    </row>
    <row r="1450" spans="1:24">
      <c r="A1450" s="83">
        <v>1152</v>
      </c>
      <c r="B1450" s="83">
        <v>343</v>
      </c>
      <c r="C1450" t="s">
        <v>7836</v>
      </c>
      <c r="D1450" s="159">
        <f t="shared" si="44"/>
        <v>38</v>
      </c>
      <c r="E1450">
        <v>0</v>
      </c>
      <c r="F1450">
        <v>38</v>
      </c>
      <c r="G1450" s="162" t="s">
        <v>6394</v>
      </c>
      <c r="H1450" s="162" t="s">
        <v>6394</v>
      </c>
      <c r="I1450" s="53" t="str">
        <f t="shared" si="45"/>
        <v>0. 38</v>
      </c>
      <c r="J1450" s="157" t="s">
        <v>142</v>
      </c>
      <c r="K1450" s="157" t="s">
        <v>141</v>
      </c>
      <c r="L1450" s="83" t="s">
        <v>6172</v>
      </c>
      <c r="M1450" s="165" t="s">
        <v>162</v>
      </c>
      <c r="O1450" s="157" t="s">
        <v>138</v>
      </c>
      <c r="P1450" s="157" t="s">
        <v>143</v>
      </c>
      <c r="Q1450" s="157" t="s">
        <v>6171</v>
      </c>
      <c r="R1450" s="157" t="s">
        <v>144</v>
      </c>
      <c r="W1450" s="118">
        <v>513000</v>
      </c>
      <c r="X1450" s="162" t="s">
        <v>6394</v>
      </c>
    </row>
    <row r="1451" spans="1:24">
      <c r="A1451" s="83">
        <v>1154</v>
      </c>
      <c r="B1451" s="83">
        <v>90</v>
      </c>
      <c r="C1451" t="s">
        <v>7982</v>
      </c>
      <c r="D1451" s="159">
        <f t="shared" si="44"/>
        <v>49</v>
      </c>
      <c r="E1451">
        <v>1</v>
      </c>
      <c r="F1451">
        <v>9</v>
      </c>
      <c r="G1451" s="162" t="s">
        <v>6393</v>
      </c>
      <c r="H1451" s="162" t="s">
        <v>6393</v>
      </c>
      <c r="I1451" s="53" t="str">
        <f t="shared" si="45"/>
        <v>1. 9</v>
      </c>
      <c r="J1451" s="157" t="s">
        <v>142</v>
      </c>
      <c r="K1451" s="157" t="s">
        <v>141</v>
      </c>
      <c r="L1451" s="83" t="s">
        <v>6172</v>
      </c>
      <c r="M1451" s="165" t="s">
        <v>162</v>
      </c>
      <c r="O1451" s="157" t="s">
        <v>138</v>
      </c>
      <c r="P1451" s="157" t="s">
        <v>143</v>
      </c>
      <c r="Q1451" s="157" t="s">
        <v>6171</v>
      </c>
      <c r="R1451" s="157" t="s">
        <v>144</v>
      </c>
      <c r="W1451" s="118">
        <v>216000</v>
      </c>
      <c r="X1451" s="162" t="s">
        <v>6393</v>
      </c>
    </row>
    <row r="1452" spans="1:24">
      <c r="A1452" s="83">
        <v>1154</v>
      </c>
      <c r="B1452" s="83">
        <v>90</v>
      </c>
      <c r="C1452" t="s">
        <v>7982</v>
      </c>
      <c r="D1452" s="159">
        <f t="shared" si="44"/>
        <v>234</v>
      </c>
      <c r="E1452">
        <v>5</v>
      </c>
      <c r="F1452">
        <v>34</v>
      </c>
      <c r="G1452" s="162" t="s">
        <v>6475</v>
      </c>
      <c r="H1452" s="162" t="s">
        <v>6475</v>
      </c>
      <c r="I1452" s="53" t="str">
        <f t="shared" si="45"/>
        <v>5. 34</v>
      </c>
      <c r="J1452" s="157" t="s">
        <v>142</v>
      </c>
      <c r="K1452" s="157" t="s">
        <v>141</v>
      </c>
      <c r="L1452" s="83" t="s">
        <v>6172</v>
      </c>
      <c r="M1452" s="165" t="s">
        <v>162</v>
      </c>
      <c r="O1452" s="157" t="s">
        <v>138</v>
      </c>
      <c r="P1452" s="157" t="s">
        <v>143</v>
      </c>
      <c r="Q1452" s="157" t="s">
        <v>6171</v>
      </c>
      <c r="R1452" s="157" t="s">
        <v>144</v>
      </c>
      <c r="W1452" s="118">
        <v>1053000</v>
      </c>
      <c r="X1452" s="162" t="s">
        <v>6475</v>
      </c>
    </row>
    <row r="1453" spans="1:24">
      <c r="A1453" s="83">
        <v>1154</v>
      </c>
      <c r="B1453" s="83">
        <v>92</v>
      </c>
      <c r="C1453" t="s">
        <v>7836</v>
      </c>
      <c r="D1453" s="159">
        <f t="shared" si="44"/>
        <v>163</v>
      </c>
      <c r="E1453">
        <v>4</v>
      </c>
      <c r="F1453">
        <v>3</v>
      </c>
      <c r="G1453" s="162" t="s">
        <v>6438</v>
      </c>
      <c r="H1453" s="162" t="s">
        <v>6438</v>
      </c>
      <c r="I1453" s="53" t="str">
        <f t="shared" si="45"/>
        <v>4. 3</v>
      </c>
      <c r="J1453" s="157" t="s">
        <v>142</v>
      </c>
      <c r="K1453" s="157" t="s">
        <v>141</v>
      </c>
      <c r="L1453" s="83" t="s">
        <v>6172</v>
      </c>
      <c r="M1453" s="165" t="s">
        <v>162</v>
      </c>
      <c r="O1453" s="157" t="s">
        <v>138</v>
      </c>
      <c r="P1453" s="157" t="s">
        <v>143</v>
      </c>
      <c r="Q1453" s="157" t="s">
        <v>6171</v>
      </c>
      <c r="R1453" s="157" t="s">
        <v>144</v>
      </c>
      <c r="W1453" s="118">
        <v>729000</v>
      </c>
      <c r="X1453" s="162" t="s">
        <v>6438</v>
      </c>
    </row>
    <row r="1454" spans="1:24">
      <c r="A1454" s="83">
        <v>1154</v>
      </c>
      <c r="B1454" s="83">
        <v>92</v>
      </c>
      <c r="C1454" t="s">
        <v>7836</v>
      </c>
      <c r="D1454" s="159">
        <f t="shared" si="44"/>
        <v>122</v>
      </c>
      <c r="E1454">
        <v>3</v>
      </c>
      <c r="F1454">
        <v>2</v>
      </c>
      <c r="G1454" s="162" t="s">
        <v>6320</v>
      </c>
      <c r="H1454" s="162" t="s">
        <v>6320</v>
      </c>
      <c r="I1454" s="53" t="str">
        <f t="shared" si="45"/>
        <v>3. 2</v>
      </c>
      <c r="J1454" s="157" t="s">
        <v>142</v>
      </c>
      <c r="K1454" s="157" t="s">
        <v>141</v>
      </c>
      <c r="L1454" s="83" t="s">
        <v>6172</v>
      </c>
      <c r="M1454" s="165" t="s">
        <v>162</v>
      </c>
      <c r="O1454" s="157" t="s">
        <v>138</v>
      </c>
      <c r="P1454" s="157" t="s">
        <v>143</v>
      </c>
      <c r="Q1454" s="157" t="s">
        <v>6171</v>
      </c>
      <c r="R1454" s="157" t="s">
        <v>144</v>
      </c>
      <c r="W1454" s="118">
        <v>540000</v>
      </c>
      <c r="X1454" s="162" t="s">
        <v>6320</v>
      </c>
    </row>
    <row r="1455" spans="1:24">
      <c r="A1455" s="83">
        <v>1155</v>
      </c>
      <c r="B1455" s="83">
        <v>11</v>
      </c>
      <c r="C1455" t="s">
        <v>7857</v>
      </c>
      <c r="D1455" s="159">
        <f t="shared" si="44"/>
        <v>160</v>
      </c>
      <c r="E1455">
        <v>4</v>
      </c>
      <c r="F1455">
        <v>0</v>
      </c>
      <c r="G1455" s="162" t="s">
        <v>6232</v>
      </c>
      <c r="H1455" s="162" t="s">
        <v>6232</v>
      </c>
      <c r="I1455" s="53" t="str">
        <f t="shared" si="45"/>
        <v>4. 0</v>
      </c>
      <c r="J1455" s="157" t="s">
        <v>142</v>
      </c>
      <c r="K1455" s="157" t="s">
        <v>141</v>
      </c>
      <c r="L1455" s="83" t="s">
        <v>6172</v>
      </c>
      <c r="M1455" s="165" t="s">
        <v>6538</v>
      </c>
      <c r="O1455" s="157" t="s">
        <v>138</v>
      </c>
      <c r="P1455" s="157" t="s">
        <v>143</v>
      </c>
      <c r="Q1455" s="157" t="s">
        <v>6171</v>
      </c>
      <c r="R1455" s="157" t="s">
        <v>144</v>
      </c>
      <c r="W1455" s="118">
        <v>2700000</v>
      </c>
      <c r="X1455" s="162" t="s">
        <v>6232</v>
      </c>
    </row>
    <row r="1456" spans="1:24">
      <c r="A1456" s="83">
        <v>1155</v>
      </c>
      <c r="B1456" s="83">
        <v>11</v>
      </c>
      <c r="C1456" t="s">
        <v>8066</v>
      </c>
      <c r="D1456" s="159">
        <f t="shared" si="44"/>
        <v>40</v>
      </c>
      <c r="E1456">
        <v>1</v>
      </c>
      <c r="F1456">
        <v>0</v>
      </c>
      <c r="G1456" s="162" t="s">
        <v>6242</v>
      </c>
      <c r="H1456" s="162" t="s">
        <v>6242</v>
      </c>
      <c r="I1456" s="53" t="str">
        <f t="shared" si="45"/>
        <v>1. 0</v>
      </c>
      <c r="J1456" s="157" t="s">
        <v>142</v>
      </c>
      <c r="K1456" s="157" t="s">
        <v>141</v>
      </c>
      <c r="L1456" s="83" t="s">
        <v>6172</v>
      </c>
      <c r="M1456" s="165" t="s">
        <v>6538</v>
      </c>
      <c r="O1456" s="157" t="s">
        <v>138</v>
      </c>
      <c r="P1456" s="157" t="s">
        <v>143</v>
      </c>
      <c r="Q1456" s="157" t="s">
        <v>6171</v>
      </c>
      <c r="R1456" s="157" t="s">
        <v>144</v>
      </c>
      <c r="W1456" s="118">
        <v>0</v>
      </c>
      <c r="X1456" s="162" t="s">
        <v>6242</v>
      </c>
    </row>
    <row r="1457" spans="1:24">
      <c r="A1457" s="83">
        <v>1156</v>
      </c>
      <c r="B1457" s="83">
        <v>99</v>
      </c>
      <c r="C1457" t="s">
        <v>6586</v>
      </c>
      <c r="D1457" s="159">
        <f t="shared" si="44"/>
        <v>136</v>
      </c>
      <c r="E1457">
        <v>3</v>
      </c>
      <c r="F1457">
        <v>16</v>
      </c>
      <c r="G1457" s="162" t="s">
        <v>6184</v>
      </c>
      <c r="H1457" s="162" t="s">
        <v>6184</v>
      </c>
      <c r="I1457" s="53" t="str">
        <f t="shared" si="45"/>
        <v>3. 16</v>
      </c>
      <c r="J1457" s="157" t="s">
        <v>142</v>
      </c>
      <c r="K1457" s="157" t="s">
        <v>141</v>
      </c>
      <c r="L1457" s="83" t="s">
        <v>6172</v>
      </c>
      <c r="M1457" s="165" t="s">
        <v>6538</v>
      </c>
      <c r="O1457" s="157" t="s">
        <v>138</v>
      </c>
      <c r="P1457" s="157" t="s">
        <v>143</v>
      </c>
      <c r="Q1457" s="157" t="s">
        <v>6171</v>
      </c>
      <c r="R1457" s="157" t="s">
        <v>144</v>
      </c>
      <c r="W1457" s="118">
        <v>1836000</v>
      </c>
      <c r="X1457" s="162" t="s">
        <v>6184</v>
      </c>
    </row>
    <row r="1458" spans="1:24">
      <c r="A1458" s="83">
        <v>1158</v>
      </c>
      <c r="B1458" s="83">
        <v>56</v>
      </c>
      <c r="C1458" t="s">
        <v>6586</v>
      </c>
      <c r="D1458" s="159">
        <f t="shared" si="44"/>
        <v>154</v>
      </c>
      <c r="E1458">
        <v>3</v>
      </c>
      <c r="F1458">
        <v>34</v>
      </c>
      <c r="G1458" s="162" t="s">
        <v>6250</v>
      </c>
      <c r="H1458" s="162" t="s">
        <v>6250</v>
      </c>
      <c r="I1458" s="53" t="str">
        <f t="shared" si="45"/>
        <v>3. 34</v>
      </c>
      <c r="J1458" s="157" t="s">
        <v>142</v>
      </c>
      <c r="K1458" s="157" t="s">
        <v>141</v>
      </c>
      <c r="L1458" s="83" t="s">
        <v>6172</v>
      </c>
      <c r="M1458" s="165" t="s">
        <v>162</v>
      </c>
      <c r="O1458" s="157" t="s">
        <v>138</v>
      </c>
      <c r="P1458" s="157" t="s">
        <v>143</v>
      </c>
      <c r="Q1458" s="157" t="s">
        <v>6171</v>
      </c>
      <c r="R1458" s="157" t="s">
        <v>144</v>
      </c>
      <c r="W1458" s="118">
        <v>1039500</v>
      </c>
      <c r="X1458" s="162" t="s">
        <v>6250</v>
      </c>
    </row>
    <row r="1459" spans="1:24">
      <c r="A1459" s="83">
        <v>1159</v>
      </c>
      <c r="B1459" s="83">
        <v>108</v>
      </c>
      <c r="C1459" t="s">
        <v>7857</v>
      </c>
      <c r="D1459" s="159">
        <f t="shared" si="44"/>
        <v>76</v>
      </c>
      <c r="E1459">
        <v>1</v>
      </c>
      <c r="F1459">
        <v>36</v>
      </c>
      <c r="G1459" s="162" t="s">
        <v>6267</v>
      </c>
      <c r="H1459" s="162" t="s">
        <v>6267</v>
      </c>
      <c r="I1459" s="53" t="str">
        <f t="shared" si="45"/>
        <v>1. 36</v>
      </c>
      <c r="J1459" s="157" t="s">
        <v>142</v>
      </c>
      <c r="K1459" s="157" t="s">
        <v>141</v>
      </c>
      <c r="L1459" s="83" t="s">
        <v>6172</v>
      </c>
      <c r="M1459" s="165" t="s">
        <v>6538</v>
      </c>
      <c r="O1459" s="157" t="s">
        <v>138</v>
      </c>
      <c r="P1459" s="157" t="s">
        <v>143</v>
      </c>
      <c r="Q1459" s="157" t="s">
        <v>6171</v>
      </c>
      <c r="R1459" s="157" t="s">
        <v>144</v>
      </c>
      <c r="W1459" s="118">
        <v>1026000</v>
      </c>
      <c r="X1459" s="162" t="s">
        <v>6267</v>
      </c>
    </row>
    <row r="1460" spans="1:24">
      <c r="A1460" s="83">
        <v>1160</v>
      </c>
      <c r="B1460" s="83">
        <v>67</v>
      </c>
      <c r="C1460" t="s">
        <v>6586</v>
      </c>
      <c r="D1460" s="159">
        <f t="shared" si="44"/>
        <v>213</v>
      </c>
      <c r="E1460">
        <v>5</v>
      </c>
      <c r="F1460">
        <v>13</v>
      </c>
      <c r="G1460" s="162" t="s">
        <v>6329</v>
      </c>
      <c r="H1460" s="162" t="s">
        <v>6329</v>
      </c>
      <c r="I1460" s="53" t="str">
        <f t="shared" si="45"/>
        <v>5. 13</v>
      </c>
      <c r="J1460" s="157" t="s">
        <v>142</v>
      </c>
      <c r="K1460" s="157" t="s">
        <v>141</v>
      </c>
      <c r="L1460" s="83" t="s">
        <v>6172</v>
      </c>
      <c r="M1460" s="165" t="s">
        <v>6538</v>
      </c>
      <c r="O1460" s="157" t="s">
        <v>138</v>
      </c>
      <c r="P1460" s="157" t="s">
        <v>143</v>
      </c>
      <c r="Q1460" s="157" t="s">
        <v>6171</v>
      </c>
      <c r="R1460" s="157" t="s">
        <v>144</v>
      </c>
      <c r="W1460" s="118">
        <v>6858000</v>
      </c>
      <c r="X1460" s="162" t="s">
        <v>6329</v>
      </c>
    </row>
    <row r="1461" spans="1:24">
      <c r="A1461" s="83">
        <v>1160</v>
      </c>
      <c r="B1461" s="83">
        <v>46</v>
      </c>
      <c r="C1461" t="s">
        <v>6586</v>
      </c>
      <c r="D1461" s="159">
        <f t="shared" si="44"/>
        <v>216</v>
      </c>
      <c r="E1461">
        <v>5</v>
      </c>
      <c r="F1461">
        <v>16</v>
      </c>
      <c r="G1461" s="162" t="s">
        <v>6426</v>
      </c>
      <c r="H1461" s="162" t="s">
        <v>6426</v>
      </c>
      <c r="I1461" s="53" t="str">
        <f t="shared" si="45"/>
        <v>5. 16</v>
      </c>
      <c r="J1461" s="157" t="s">
        <v>142</v>
      </c>
      <c r="K1461" s="157" t="s">
        <v>141</v>
      </c>
      <c r="L1461" s="83" t="s">
        <v>6172</v>
      </c>
      <c r="M1461" s="165" t="s">
        <v>6538</v>
      </c>
      <c r="O1461" s="157" t="s">
        <v>138</v>
      </c>
      <c r="P1461" s="157" t="s">
        <v>143</v>
      </c>
      <c r="Q1461" s="157" t="s">
        <v>6171</v>
      </c>
      <c r="R1461" s="157" t="s">
        <v>144</v>
      </c>
      <c r="W1461" s="118">
        <v>0</v>
      </c>
      <c r="X1461" s="162" t="s">
        <v>6426</v>
      </c>
    </row>
    <row r="1462" spans="1:24">
      <c r="A1462" s="83">
        <v>1160</v>
      </c>
      <c r="B1462" s="83">
        <v>45</v>
      </c>
      <c r="C1462" t="s">
        <v>7857</v>
      </c>
      <c r="D1462" s="159">
        <f t="shared" si="44"/>
        <v>109</v>
      </c>
      <c r="E1462">
        <v>2</v>
      </c>
      <c r="F1462">
        <v>29</v>
      </c>
      <c r="G1462" s="162" t="s">
        <v>6286</v>
      </c>
      <c r="H1462" s="162" t="s">
        <v>6286</v>
      </c>
      <c r="I1462" s="53" t="str">
        <f t="shared" si="45"/>
        <v>2. 29</v>
      </c>
      <c r="J1462" s="157" t="s">
        <v>142</v>
      </c>
      <c r="K1462" s="157" t="s">
        <v>141</v>
      </c>
      <c r="L1462" s="83" t="s">
        <v>6172</v>
      </c>
      <c r="M1462" s="165" t="s">
        <v>6538</v>
      </c>
      <c r="O1462" s="157" t="s">
        <v>138</v>
      </c>
      <c r="P1462" s="157" t="s">
        <v>143</v>
      </c>
      <c r="Q1462" s="157" t="s">
        <v>6171</v>
      </c>
      <c r="R1462" s="157" t="s">
        <v>144</v>
      </c>
      <c r="W1462" s="118">
        <v>0</v>
      </c>
      <c r="X1462" s="162" t="s">
        <v>6286</v>
      </c>
    </row>
    <row r="1463" spans="1:24">
      <c r="A1463" s="83">
        <v>1160</v>
      </c>
      <c r="B1463" s="83">
        <v>44</v>
      </c>
      <c r="C1463" t="s">
        <v>7857</v>
      </c>
      <c r="D1463" s="159">
        <f t="shared" si="44"/>
        <v>166</v>
      </c>
      <c r="E1463">
        <v>4</v>
      </c>
      <c r="F1463">
        <v>6</v>
      </c>
      <c r="G1463" s="162" t="s">
        <v>6458</v>
      </c>
      <c r="H1463" s="162" t="s">
        <v>6458</v>
      </c>
      <c r="I1463" s="53" t="str">
        <f t="shared" si="45"/>
        <v>4. 6</v>
      </c>
      <c r="J1463" s="157" t="s">
        <v>142</v>
      </c>
      <c r="K1463" s="157" t="s">
        <v>141</v>
      </c>
      <c r="L1463" s="83" t="s">
        <v>6172</v>
      </c>
      <c r="M1463" s="165" t="s">
        <v>6538</v>
      </c>
      <c r="O1463" s="157" t="s">
        <v>138</v>
      </c>
      <c r="P1463" s="157" t="s">
        <v>143</v>
      </c>
      <c r="Q1463" s="157" t="s">
        <v>6171</v>
      </c>
      <c r="R1463" s="157" t="s">
        <v>144</v>
      </c>
      <c r="W1463" s="118">
        <v>0</v>
      </c>
      <c r="X1463" s="162" t="s">
        <v>6458</v>
      </c>
    </row>
    <row r="1464" spans="1:24">
      <c r="A1464" s="83">
        <v>1160</v>
      </c>
      <c r="B1464" s="83">
        <v>46</v>
      </c>
      <c r="C1464" t="s">
        <v>7857</v>
      </c>
      <c r="D1464" s="159">
        <f t="shared" si="44"/>
        <v>110</v>
      </c>
      <c r="E1464">
        <v>2</v>
      </c>
      <c r="F1464">
        <v>30</v>
      </c>
      <c r="G1464" s="162" t="s">
        <v>6282</v>
      </c>
      <c r="H1464" s="162" t="s">
        <v>6282</v>
      </c>
      <c r="I1464" s="53" t="str">
        <f t="shared" si="45"/>
        <v>2. 30</v>
      </c>
      <c r="J1464" s="157" t="s">
        <v>142</v>
      </c>
      <c r="K1464" s="157" t="s">
        <v>141</v>
      </c>
      <c r="L1464" s="83" t="s">
        <v>6172</v>
      </c>
      <c r="M1464" s="165" t="s">
        <v>6538</v>
      </c>
      <c r="O1464" s="157" t="s">
        <v>138</v>
      </c>
      <c r="P1464" s="157" t="s">
        <v>143</v>
      </c>
      <c r="Q1464" s="157" t="s">
        <v>6171</v>
      </c>
      <c r="R1464" s="157" t="s">
        <v>144</v>
      </c>
      <c r="W1464" s="118">
        <v>0</v>
      </c>
      <c r="X1464" s="162" t="s">
        <v>6282</v>
      </c>
    </row>
    <row r="1465" spans="1:24">
      <c r="A1465" s="83">
        <v>1160</v>
      </c>
      <c r="B1465" s="83">
        <v>52</v>
      </c>
      <c r="C1465" t="s">
        <v>6586</v>
      </c>
      <c r="D1465" s="159">
        <f t="shared" si="44"/>
        <v>204</v>
      </c>
      <c r="E1465">
        <v>5</v>
      </c>
      <c r="F1465">
        <v>4</v>
      </c>
      <c r="G1465" s="162" t="s">
        <v>6275</v>
      </c>
      <c r="H1465" s="162" t="s">
        <v>6275</v>
      </c>
      <c r="I1465" s="53" t="str">
        <f t="shared" si="45"/>
        <v>5. 4</v>
      </c>
      <c r="J1465" s="157" t="s">
        <v>142</v>
      </c>
      <c r="K1465" s="157" t="s">
        <v>141</v>
      </c>
      <c r="L1465" s="83" t="s">
        <v>6172</v>
      </c>
      <c r="M1465" s="165" t="s">
        <v>6538</v>
      </c>
      <c r="O1465" s="157" t="s">
        <v>138</v>
      </c>
      <c r="P1465" s="157" t="s">
        <v>143</v>
      </c>
      <c r="Q1465" s="157" t="s">
        <v>6171</v>
      </c>
      <c r="R1465" s="157" t="s">
        <v>144</v>
      </c>
      <c r="W1465" s="118">
        <v>0</v>
      </c>
      <c r="X1465" s="162" t="s">
        <v>6275</v>
      </c>
    </row>
    <row r="1466" spans="1:24">
      <c r="A1466" s="83">
        <v>1161</v>
      </c>
      <c r="B1466" s="83">
        <v>122</v>
      </c>
      <c r="C1466" t="s">
        <v>7835</v>
      </c>
      <c r="D1466" s="159">
        <f t="shared" si="44"/>
        <v>168</v>
      </c>
      <c r="E1466">
        <v>4</v>
      </c>
      <c r="F1466">
        <v>8</v>
      </c>
      <c r="G1466" s="162" t="s">
        <v>6455</v>
      </c>
      <c r="H1466" s="162" t="s">
        <v>6455</v>
      </c>
      <c r="I1466" s="53" t="str">
        <f t="shared" si="45"/>
        <v>4. 8</v>
      </c>
      <c r="J1466" s="157" t="s">
        <v>142</v>
      </c>
      <c r="K1466" s="157" t="s">
        <v>141</v>
      </c>
      <c r="L1466" s="83" t="s">
        <v>6172</v>
      </c>
      <c r="M1466" s="165" t="s">
        <v>162</v>
      </c>
      <c r="O1466" s="157" t="s">
        <v>138</v>
      </c>
      <c r="P1466" s="157" t="s">
        <v>143</v>
      </c>
      <c r="Q1466" s="157" t="s">
        <v>6171</v>
      </c>
      <c r="R1466" s="157" t="s">
        <v>144</v>
      </c>
      <c r="W1466" s="118">
        <v>2268000</v>
      </c>
      <c r="X1466" s="162" t="s">
        <v>6455</v>
      </c>
    </row>
    <row r="1467" spans="1:24">
      <c r="A1467" s="83">
        <v>1161</v>
      </c>
      <c r="B1467" s="83">
        <v>121</v>
      </c>
      <c r="C1467" t="s">
        <v>7906</v>
      </c>
      <c r="D1467" s="159">
        <f t="shared" si="44"/>
        <v>65</v>
      </c>
      <c r="E1467">
        <v>1</v>
      </c>
      <c r="F1467">
        <v>25</v>
      </c>
      <c r="G1467" s="162" t="s">
        <v>6349</v>
      </c>
      <c r="H1467" s="162" t="s">
        <v>6349</v>
      </c>
      <c r="I1467" s="53" t="str">
        <f t="shared" si="45"/>
        <v>1. 25</v>
      </c>
      <c r="J1467" s="157" t="s">
        <v>142</v>
      </c>
      <c r="K1467" s="157" t="s">
        <v>141</v>
      </c>
      <c r="L1467" s="83" t="s">
        <v>6172</v>
      </c>
      <c r="M1467" s="165" t="s">
        <v>162</v>
      </c>
      <c r="O1467" s="157" t="s">
        <v>138</v>
      </c>
      <c r="P1467" s="157" t="s">
        <v>143</v>
      </c>
      <c r="Q1467" s="157" t="s">
        <v>6171</v>
      </c>
      <c r="R1467" s="157" t="s">
        <v>144</v>
      </c>
      <c r="W1467" s="118">
        <v>432000</v>
      </c>
      <c r="X1467" s="162" t="s">
        <v>6349</v>
      </c>
    </row>
    <row r="1468" spans="1:24">
      <c r="A1468" s="83">
        <v>1161</v>
      </c>
      <c r="B1468" s="83">
        <v>121</v>
      </c>
      <c r="C1468" t="s">
        <v>6579</v>
      </c>
      <c r="D1468" s="159">
        <f t="shared" si="44"/>
        <v>36</v>
      </c>
      <c r="E1468">
        <v>0</v>
      </c>
      <c r="F1468">
        <v>36</v>
      </c>
      <c r="G1468" s="162" t="s">
        <v>6174</v>
      </c>
      <c r="H1468" s="162" t="s">
        <v>6174</v>
      </c>
      <c r="I1468" s="53" t="str">
        <f t="shared" si="45"/>
        <v>0. 36</v>
      </c>
      <c r="J1468" s="157" t="s">
        <v>142</v>
      </c>
      <c r="K1468" s="157" t="s">
        <v>141</v>
      </c>
      <c r="L1468" s="83" t="s">
        <v>6172</v>
      </c>
      <c r="M1468" s="165" t="s">
        <v>162</v>
      </c>
      <c r="O1468" s="157" t="s">
        <v>138</v>
      </c>
      <c r="P1468" s="157" t="s">
        <v>143</v>
      </c>
      <c r="Q1468" s="157" t="s">
        <v>6171</v>
      </c>
      <c r="R1468" s="157" t="s">
        <v>144</v>
      </c>
      <c r="W1468" s="118">
        <v>243000</v>
      </c>
      <c r="X1468" s="162" t="s">
        <v>6174</v>
      </c>
    </row>
    <row r="1469" spans="1:24">
      <c r="A1469" s="83">
        <v>1161</v>
      </c>
      <c r="B1469" s="83">
        <v>121</v>
      </c>
      <c r="C1469" t="s">
        <v>6648</v>
      </c>
      <c r="D1469" s="159">
        <f t="shared" si="44"/>
        <v>24</v>
      </c>
      <c r="E1469">
        <v>0</v>
      </c>
      <c r="F1469">
        <v>24</v>
      </c>
      <c r="G1469" s="162" t="s">
        <v>6236</v>
      </c>
      <c r="H1469" s="162" t="s">
        <v>6236</v>
      </c>
      <c r="I1469" s="53" t="str">
        <f t="shared" si="45"/>
        <v>0. 24</v>
      </c>
      <c r="J1469" s="157" t="s">
        <v>142</v>
      </c>
      <c r="K1469" s="157" t="s">
        <v>141</v>
      </c>
      <c r="L1469" s="83" t="s">
        <v>6172</v>
      </c>
      <c r="M1469" s="165" t="s">
        <v>162</v>
      </c>
      <c r="O1469" s="157" t="s">
        <v>138</v>
      </c>
      <c r="P1469" s="157" t="s">
        <v>143</v>
      </c>
      <c r="Q1469" s="157" t="s">
        <v>6171</v>
      </c>
      <c r="R1469" s="157" t="s">
        <v>144</v>
      </c>
      <c r="W1469" s="118">
        <v>162000</v>
      </c>
      <c r="X1469" s="162" t="s">
        <v>6236</v>
      </c>
    </row>
    <row r="1470" spans="1:24">
      <c r="A1470" s="83">
        <v>1161</v>
      </c>
      <c r="B1470" s="83">
        <v>121</v>
      </c>
      <c r="C1470" t="s">
        <v>7851</v>
      </c>
      <c r="D1470" s="159">
        <f t="shared" si="44"/>
        <v>20</v>
      </c>
      <c r="E1470">
        <v>0</v>
      </c>
      <c r="F1470">
        <v>20</v>
      </c>
      <c r="G1470" s="162" t="s">
        <v>6246</v>
      </c>
      <c r="H1470" s="162" t="s">
        <v>6246</v>
      </c>
      <c r="I1470" s="53" t="str">
        <f t="shared" si="45"/>
        <v>0. 20</v>
      </c>
      <c r="J1470" s="157" t="s">
        <v>142</v>
      </c>
      <c r="K1470" s="157" t="s">
        <v>141</v>
      </c>
      <c r="L1470" s="83" t="s">
        <v>6172</v>
      </c>
      <c r="M1470" s="165" t="s">
        <v>162</v>
      </c>
      <c r="O1470" s="157" t="s">
        <v>138</v>
      </c>
      <c r="P1470" s="157" t="s">
        <v>143</v>
      </c>
      <c r="Q1470" s="157" t="s">
        <v>6171</v>
      </c>
      <c r="R1470" s="157" t="s">
        <v>144</v>
      </c>
      <c r="W1470" s="118">
        <v>135000</v>
      </c>
      <c r="X1470" s="162" t="s">
        <v>6246</v>
      </c>
    </row>
    <row r="1471" spans="1:24">
      <c r="A1471" s="83">
        <v>1162</v>
      </c>
      <c r="B1471" s="83">
        <v>64</v>
      </c>
      <c r="C1471" t="s">
        <v>7852</v>
      </c>
      <c r="D1471" s="159">
        <f t="shared" si="44"/>
        <v>114</v>
      </c>
      <c r="E1471">
        <v>2</v>
      </c>
      <c r="F1471">
        <v>34</v>
      </c>
      <c r="G1471" s="162" t="s">
        <v>6373</v>
      </c>
      <c r="H1471" s="162" t="s">
        <v>6373</v>
      </c>
      <c r="I1471" s="53" t="str">
        <f t="shared" si="45"/>
        <v>2. 34</v>
      </c>
      <c r="J1471" s="157" t="s">
        <v>142</v>
      </c>
      <c r="K1471" s="157" t="s">
        <v>141</v>
      </c>
      <c r="L1471" s="83" t="s">
        <v>6172</v>
      </c>
      <c r="M1471" s="165" t="s">
        <v>162</v>
      </c>
      <c r="O1471" s="157" t="s">
        <v>138</v>
      </c>
      <c r="P1471" s="157" t="s">
        <v>143</v>
      </c>
      <c r="Q1471" s="157" t="s">
        <v>6171</v>
      </c>
      <c r="R1471" s="157" t="s">
        <v>144</v>
      </c>
      <c r="W1471" s="118">
        <v>1539000</v>
      </c>
      <c r="X1471" s="162" t="s">
        <v>6373</v>
      </c>
    </row>
    <row r="1472" spans="1:24">
      <c r="A1472" s="83">
        <v>1162</v>
      </c>
      <c r="B1472" s="83">
        <v>64</v>
      </c>
      <c r="C1472" t="s">
        <v>7852</v>
      </c>
      <c r="D1472" s="159">
        <f t="shared" si="44"/>
        <v>7</v>
      </c>
      <c r="E1472">
        <v>0</v>
      </c>
      <c r="F1472">
        <v>7</v>
      </c>
      <c r="G1472" s="162" t="s">
        <v>6300</v>
      </c>
      <c r="H1472" s="162" t="s">
        <v>6300</v>
      </c>
      <c r="I1472" s="53" t="str">
        <f t="shared" si="45"/>
        <v>0. 7</v>
      </c>
      <c r="J1472" s="157" t="s">
        <v>142</v>
      </c>
      <c r="K1472" s="157" t="s">
        <v>141</v>
      </c>
      <c r="L1472" s="83" t="s">
        <v>6172</v>
      </c>
      <c r="M1472" s="165" t="s">
        <v>162</v>
      </c>
      <c r="O1472" s="157" t="s">
        <v>138</v>
      </c>
      <c r="P1472" s="157" t="s">
        <v>143</v>
      </c>
      <c r="Q1472" s="157" t="s">
        <v>6171</v>
      </c>
      <c r="R1472" s="157" t="s">
        <v>144</v>
      </c>
      <c r="W1472" s="118">
        <v>40500</v>
      </c>
      <c r="X1472" s="162" t="s">
        <v>6300</v>
      </c>
    </row>
    <row r="1473" spans="1:24">
      <c r="A1473" s="83">
        <v>1162</v>
      </c>
      <c r="B1473" s="83">
        <v>64</v>
      </c>
      <c r="C1473" t="s">
        <v>7835</v>
      </c>
      <c r="D1473" s="159">
        <f t="shared" si="44"/>
        <v>34</v>
      </c>
      <c r="E1473">
        <v>0</v>
      </c>
      <c r="F1473">
        <v>34</v>
      </c>
      <c r="G1473" s="162" t="s">
        <v>6253</v>
      </c>
      <c r="H1473" s="162" t="s">
        <v>6253</v>
      </c>
      <c r="I1473" s="53" t="str">
        <f t="shared" si="45"/>
        <v>0. 34</v>
      </c>
      <c r="J1473" s="157" t="s">
        <v>142</v>
      </c>
      <c r="K1473" s="157" t="s">
        <v>141</v>
      </c>
      <c r="L1473" s="83" t="s">
        <v>6172</v>
      </c>
      <c r="M1473" s="165" t="s">
        <v>162</v>
      </c>
      <c r="O1473" s="157" t="s">
        <v>138</v>
      </c>
      <c r="P1473" s="157" t="s">
        <v>143</v>
      </c>
      <c r="Q1473" s="157" t="s">
        <v>6171</v>
      </c>
      <c r="R1473" s="157" t="s">
        <v>144</v>
      </c>
      <c r="W1473" s="118">
        <v>459000</v>
      </c>
      <c r="X1473" s="162" t="s">
        <v>6253</v>
      </c>
    </row>
    <row r="1474" spans="1:24">
      <c r="A1474" s="83">
        <v>1172</v>
      </c>
      <c r="B1474" s="83">
        <v>120</v>
      </c>
      <c r="C1474" t="s">
        <v>7871</v>
      </c>
      <c r="D1474" s="159">
        <f t="shared" si="44"/>
        <v>136</v>
      </c>
      <c r="E1474">
        <v>3</v>
      </c>
      <c r="F1474">
        <v>16</v>
      </c>
      <c r="G1474" s="162" t="s">
        <v>6184</v>
      </c>
      <c r="H1474" s="162" t="s">
        <v>6184</v>
      </c>
      <c r="I1474" s="53" t="str">
        <f t="shared" si="45"/>
        <v>3. 16</v>
      </c>
      <c r="J1474" s="157" t="s">
        <v>142</v>
      </c>
      <c r="K1474" s="157" t="s">
        <v>141</v>
      </c>
      <c r="L1474" s="83" t="s">
        <v>6172</v>
      </c>
      <c r="M1474" s="165" t="s">
        <v>6538</v>
      </c>
      <c r="O1474" s="157" t="s">
        <v>138</v>
      </c>
      <c r="P1474" s="157" t="s">
        <v>143</v>
      </c>
      <c r="Q1474" s="157" t="s">
        <v>6171</v>
      </c>
      <c r="R1474" s="157" t="s">
        <v>144</v>
      </c>
      <c r="W1474" s="118">
        <v>1836000</v>
      </c>
      <c r="X1474" s="162" t="s">
        <v>6184</v>
      </c>
    </row>
    <row r="1475" spans="1:24">
      <c r="A1475" s="83">
        <v>1173</v>
      </c>
      <c r="B1475" s="83">
        <v>134</v>
      </c>
      <c r="C1475" t="s">
        <v>7837</v>
      </c>
      <c r="D1475" s="159">
        <f t="shared" ref="D1475:D1538" si="46">E1475*40+F1475</f>
        <v>157</v>
      </c>
      <c r="E1475">
        <v>3</v>
      </c>
      <c r="F1475">
        <v>37</v>
      </c>
      <c r="G1475" s="162" t="s">
        <v>6294</v>
      </c>
      <c r="H1475" s="162" t="s">
        <v>6294</v>
      </c>
      <c r="I1475" s="53" t="str">
        <f t="shared" ref="I1475:I1538" si="47">H1475</f>
        <v>3. 37</v>
      </c>
      <c r="J1475" s="157" t="s">
        <v>142</v>
      </c>
      <c r="K1475" s="157" t="s">
        <v>141</v>
      </c>
      <c r="L1475" s="83" t="s">
        <v>6172</v>
      </c>
      <c r="M1475" s="165" t="s">
        <v>162</v>
      </c>
      <c r="O1475" s="157" t="s">
        <v>138</v>
      </c>
      <c r="P1475" s="157" t="s">
        <v>143</v>
      </c>
      <c r="Q1475" s="157" t="s">
        <v>6171</v>
      </c>
      <c r="R1475" s="157" t="s">
        <v>144</v>
      </c>
      <c r="W1475" s="118">
        <v>418500</v>
      </c>
      <c r="X1475" s="162" t="s">
        <v>6294</v>
      </c>
    </row>
    <row r="1476" spans="1:24">
      <c r="A1476" s="83">
        <v>1173</v>
      </c>
      <c r="B1476" s="83">
        <v>134</v>
      </c>
      <c r="C1476" t="s">
        <v>7874</v>
      </c>
      <c r="D1476" s="159">
        <f t="shared" si="46"/>
        <v>51</v>
      </c>
      <c r="E1476">
        <v>1</v>
      </c>
      <c r="F1476">
        <v>11</v>
      </c>
      <c r="G1476" s="162" t="s">
        <v>6295</v>
      </c>
      <c r="H1476" s="162" t="s">
        <v>6295</v>
      </c>
      <c r="I1476" s="53" t="str">
        <f t="shared" si="47"/>
        <v>1. 11</v>
      </c>
      <c r="J1476" s="157" t="s">
        <v>142</v>
      </c>
      <c r="K1476" s="157" t="s">
        <v>141</v>
      </c>
      <c r="L1476" s="83" t="s">
        <v>6172</v>
      </c>
      <c r="M1476" s="165" t="s">
        <v>162</v>
      </c>
      <c r="O1476" s="157" t="s">
        <v>138</v>
      </c>
      <c r="P1476" s="157" t="s">
        <v>143</v>
      </c>
      <c r="Q1476" s="157" t="s">
        <v>6171</v>
      </c>
      <c r="R1476" s="157" t="s">
        <v>144</v>
      </c>
      <c r="W1476" s="118">
        <v>135000</v>
      </c>
      <c r="X1476" s="162" t="s">
        <v>6295</v>
      </c>
    </row>
    <row r="1477" spans="1:24">
      <c r="A1477" s="83">
        <v>1175</v>
      </c>
      <c r="B1477" s="83">
        <v>483</v>
      </c>
      <c r="C1477" t="s">
        <v>6579</v>
      </c>
      <c r="D1477" s="159">
        <f t="shared" si="46"/>
        <v>144</v>
      </c>
      <c r="E1477">
        <v>3</v>
      </c>
      <c r="F1477">
        <v>24</v>
      </c>
      <c r="G1477" s="162" t="s">
        <v>6418</v>
      </c>
      <c r="H1477" s="162" t="s">
        <v>6418</v>
      </c>
      <c r="I1477" s="53" t="str">
        <f t="shared" si="47"/>
        <v>3. 24</v>
      </c>
      <c r="J1477" s="157" t="s">
        <v>142</v>
      </c>
      <c r="K1477" s="157" t="s">
        <v>141</v>
      </c>
      <c r="L1477" s="83" t="s">
        <v>6172</v>
      </c>
      <c r="M1477" s="165" t="s">
        <v>162</v>
      </c>
      <c r="O1477" s="157" t="s">
        <v>138</v>
      </c>
      <c r="P1477" s="157" t="s">
        <v>143</v>
      </c>
      <c r="Q1477" s="157" t="s">
        <v>6171</v>
      </c>
      <c r="R1477" s="157" t="s">
        <v>144</v>
      </c>
      <c r="W1477" s="118">
        <v>972000</v>
      </c>
      <c r="X1477" s="162" t="s">
        <v>6418</v>
      </c>
    </row>
    <row r="1478" spans="1:24">
      <c r="A1478" s="83">
        <v>1176</v>
      </c>
      <c r="B1478" s="83">
        <v>104</v>
      </c>
      <c r="C1478" t="s">
        <v>7857</v>
      </c>
      <c r="D1478" s="159">
        <f t="shared" si="46"/>
        <v>104</v>
      </c>
      <c r="E1478">
        <v>2</v>
      </c>
      <c r="F1478">
        <v>24</v>
      </c>
      <c r="G1478" s="162" t="s">
        <v>6410</v>
      </c>
      <c r="H1478" s="162" t="s">
        <v>6410</v>
      </c>
      <c r="I1478" s="53" t="str">
        <f t="shared" si="47"/>
        <v>2. 24</v>
      </c>
      <c r="J1478" s="157" t="s">
        <v>142</v>
      </c>
      <c r="K1478" s="157" t="s">
        <v>141</v>
      </c>
      <c r="L1478" s="83" t="s">
        <v>6172</v>
      </c>
      <c r="M1478" s="165" t="s">
        <v>6538</v>
      </c>
      <c r="O1478" s="157" t="s">
        <v>138</v>
      </c>
      <c r="P1478" s="157" t="s">
        <v>143</v>
      </c>
      <c r="Q1478" s="157" t="s">
        <v>6171</v>
      </c>
      <c r="R1478" s="157" t="s">
        <v>144</v>
      </c>
      <c r="W1478" s="118">
        <v>6318000</v>
      </c>
      <c r="X1478" s="162" t="s">
        <v>6410</v>
      </c>
    </row>
    <row r="1479" spans="1:24">
      <c r="A1479" s="83">
        <v>1178</v>
      </c>
      <c r="B1479" s="83">
        <v>298</v>
      </c>
      <c r="C1479" t="s">
        <v>6579</v>
      </c>
      <c r="D1479" s="159">
        <f t="shared" si="46"/>
        <v>172</v>
      </c>
      <c r="E1479">
        <v>4</v>
      </c>
      <c r="F1479">
        <v>12</v>
      </c>
      <c r="G1479" s="162" t="s">
        <v>6425</v>
      </c>
      <c r="H1479" s="162" t="s">
        <v>6425</v>
      </c>
      <c r="I1479" s="53" t="str">
        <f t="shared" si="47"/>
        <v>4. 12</v>
      </c>
      <c r="J1479" s="157" t="s">
        <v>142</v>
      </c>
      <c r="K1479" s="157" t="s">
        <v>141</v>
      </c>
      <c r="L1479" s="83" t="s">
        <v>6172</v>
      </c>
      <c r="M1479" s="165" t="s">
        <v>162</v>
      </c>
      <c r="O1479" s="157" t="s">
        <v>138</v>
      </c>
      <c r="P1479" s="157" t="s">
        <v>143</v>
      </c>
      <c r="Q1479" s="157" t="s">
        <v>6171</v>
      </c>
      <c r="R1479" s="157" t="s">
        <v>144</v>
      </c>
      <c r="W1479" s="118">
        <v>2322000</v>
      </c>
      <c r="X1479" s="162" t="s">
        <v>6425</v>
      </c>
    </row>
    <row r="1480" spans="1:24">
      <c r="A1480" s="83">
        <v>1179</v>
      </c>
      <c r="B1480" s="83">
        <v>15</v>
      </c>
      <c r="C1480" t="s">
        <v>7857</v>
      </c>
      <c r="D1480" s="159">
        <f t="shared" si="46"/>
        <v>299</v>
      </c>
      <c r="E1480">
        <v>7</v>
      </c>
      <c r="F1480">
        <v>19</v>
      </c>
      <c r="G1480" s="162" t="s">
        <v>6476</v>
      </c>
      <c r="H1480" s="162" t="s">
        <v>6476</v>
      </c>
      <c r="I1480" s="53" t="str">
        <f t="shared" si="47"/>
        <v>7. 19</v>
      </c>
      <c r="J1480" s="157" t="s">
        <v>142</v>
      </c>
      <c r="K1480" s="157" t="s">
        <v>141</v>
      </c>
      <c r="L1480" s="83" t="s">
        <v>6172</v>
      </c>
      <c r="M1480" s="165" t="s">
        <v>6538</v>
      </c>
      <c r="O1480" s="157" t="s">
        <v>138</v>
      </c>
      <c r="P1480" s="157" t="s">
        <v>143</v>
      </c>
      <c r="Q1480" s="157" t="s">
        <v>6171</v>
      </c>
      <c r="R1480" s="157" t="s">
        <v>144</v>
      </c>
      <c r="W1480" s="118">
        <v>3240000</v>
      </c>
      <c r="X1480" s="162" t="s">
        <v>6476</v>
      </c>
    </row>
    <row r="1481" spans="1:24">
      <c r="A1481" s="83">
        <v>1179</v>
      </c>
      <c r="B1481" s="83">
        <v>127</v>
      </c>
      <c r="C1481" t="s">
        <v>7857</v>
      </c>
      <c r="D1481" s="159">
        <f t="shared" si="46"/>
        <v>111</v>
      </c>
      <c r="E1481">
        <v>2</v>
      </c>
      <c r="F1481">
        <v>31</v>
      </c>
      <c r="G1481" s="162" t="s">
        <v>6337</v>
      </c>
      <c r="H1481" s="162" t="s">
        <v>6337</v>
      </c>
      <c r="I1481" s="53" t="str">
        <f t="shared" si="47"/>
        <v>2. 31</v>
      </c>
      <c r="J1481" s="157" t="s">
        <v>142</v>
      </c>
      <c r="K1481" s="157" t="s">
        <v>141</v>
      </c>
      <c r="L1481" s="83" t="s">
        <v>6172</v>
      </c>
      <c r="M1481" s="165" t="s">
        <v>6538</v>
      </c>
      <c r="O1481" s="157" t="s">
        <v>138</v>
      </c>
      <c r="P1481" s="157" t="s">
        <v>143</v>
      </c>
      <c r="Q1481" s="157" t="s">
        <v>6171</v>
      </c>
      <c r="R1481" s="157" t="s">
        <v>144</v>
      </c>
      <c r="W1481" s="118">
        <v>0</v>
      </c>
      <c r="X1481" s="162" t="s">
        <v>6337</v>
      </c>
    </row>
    <row r="1482" spans="1:24">
      <c r="A1482" s="83">
        <v>1180</v>
      </c>
      <c r="B1482" s="83">
        <v>338</v>
      </c>
      <c r="C1482" t="s">
        <v>8067</v>
      </c>
      <c r="D1482" s="159">
        <f t="shared" si="46"/>
        <v>101</v>
      </c>
      <c r="E1482">
        <v>2</v>
      </c>
      <c r="F1482">
        <v>21</v>
      </c>
      <c r="G1482" s="162" t="s">
        <v>6396</v>
      </c>
      <c r="H1482" s="162" t="s">
        <v>6396</v>
      </c>
      <c r="I1482" s="53" t="str">
        <f t="shared" si="47"/>
        <v>2. 21</v>
      </c>
      <c r="J1482" s="157" t="s">
        <v>142</v>
      </c>
      <c r="K1482" s="157" t="s">
        <v>141</v>
      </c>
      <c r="L1482" s="83" t="s">
        <v>6172</v>
      </c>
      <c r="M1482" s="165" t="s">
        <v>162</v>
      </c>
      <c r="O1482" s="157" t="s">
        <v>138</v>
      </c>
      <c r="P1482" s="157" t="s">
        <v>143</v>
      </c>
      <c r="Q1482" s="157" t="s">
        <v>6171</v>
      </c>
      <c r="R1482" s="157" t="s">
        <v>144</v>
      </c>
      <c r="W1482" s="118">
        <v>675000</v>
      </c>
      <c r="X1482" s="162" t="s">
        <v>6396</v>
      </c>
    </row>
    <row r="1483" spans="1:24">
      <c r="A1483" s="83">
        <v>1180</v>
      </c>
      <c r="B1483" s="83">
        <v>108</v>
      </c>
      <c r="C1483" t="s">
        <v>6586</v>
      </c>
      <c r="D1483" s="159">
        <f t="shared" si="46"/>
        <v>78</v>
      </c>
      <c r="E1483">
        <v>1</v>
      </c>
      <c r="F1483">
        <v>38</v>
      </c>
      <c r="G1483" s="162" t="s">
        <v>6332</v>
      </c>
      <c r="H1483" s="162" t="s">
        <v>6332</v>
      </c>
      <c r="I1483" s="53" t="str">
        <f t="shared" si="47"/>
        <v>1. 38</v>
      </c>
      <c r="J1483" s="157" t="s">
        <v>142</v>
      </c>
      <c r="K1483" s="157" t="s">
        <v>141</v>
      </c>
      <c r="L1483" s="83" t="s">
        <v>6172</v>
      </c>
      <c r="M1483" s="165" t="s">
        <v>6547</v>
      </c>
      <c r="O1483" s="157" t="s">
        <v>138</v>
      </c>
      <c r="P1483" s="157" t="s">
        <v>143</v>
      </c>
      <c r="Q1483" s="157" t="s">
        <v>6171</v>
      </c>
      <c r="R1483" s="157" t="s">
        <v>144</v>
      </c>
      <c r="W1483" s="118">
        <v>526500</v>
      </c>
      <c r="X1483" s="162" t="s">
        <v>6332</v>
      </c>
    </row>
    <row r="1484" spans="1:24">
      <c r="A1484" s="83">
        <v>1180</v>
      </c>
      <c r="B1484" s="83">
        <v>337</v>
      </c>
      <c r="C1484" t="s">
        <v>8068</v>
      </c>
      <c r="D1484" s="159">
        <f t="shared" si="46"/>
        <v>84</v>
      </c>
      <c r="E1484">
        <v>2</v>
      </c>
      <c r="F1484">
        <v>4</v>
      </c>
      <c r="G1484" s="162" t="s">
        <v>6273</v>
      </c>
      <c r="H1484" s="162" t="s">
        <v>6273</v>
      </c>
      <c r="I1484" s="53" t="str">
        <f t="shared" si="47"/>
        <v>2. 4</v>
      </c>
      <c r="J1484" s="157" t="s">
        <v>142</v>
      </c>
      <c r="K1484" s="157" t="s">
        <v>141</v>
      </c>
      <c r="L1484" s="83" t="s">
        <v>6172</v>
      </c>
      <c r="M1484" s="165" t="s">
        <v>162</v>
      </c>
      <c r="O1484" s="157" t="s">
        <v>138</v>
      </c>
      <c r="P1484" s="157" t="s">
        <v>143</v>
      </c>
      <c r="Q1484" s="157" t="s">
        <v>6171</v>
      </c>
      <c r="R1484" s="157" t="s">
        <v>144</v>
      </c>
      <c r="W1484" s="118">
        <v>567000</v>
      </c>
      <c r="X1484" s="162" t="s">
        <v>6273</v>
      </c>
    </row>
    <row r="1485" spans="1:24">
      <c r="A1485" s="83">
        <v>1183</v>
      </c>
      <c r="B1485" s="83">
        <v>53</v>
      </c>
      <c r="C1485" t="s">
        <v>7850</v>
      </c>
      <c r="D1485" s="159">
        <f t="shared" si="46"/>
        <v>160</v>
      </c>
      <c r="E1485">
        <v>4</v>
      </c>
      <c r="F1485">
        <v>0</v>
      </c>
      <c r="G1485" s="162" t="s">
        <v>6232</v>
      </c>
      <c r="H1485" s="162" t="s">
        <v>6232</v>
      </c>
      <c r="I1485" s="53" t="str">
        <f t="shared" si="47"/>
        <v>4. 0</v>
      </c>
      <c r="J1485" s="157" t="s">
        <v>142</v>
      </c>
      <c r="K1485" s="157" t="s">
        <v>141</v>
      </c>
      <c r="L1485" s="83" t="s">
        <v>6172</v>
      </c>
      <c r="M1485" s="165" t="s">
        <v>162</v>
      </c>
      <c r="O1485" s="157" t="s">
        <v>138</v>
      </c>
      <c r="P1485" s="157" t="s">
        <v>143</v>
      </c>
      <c r="Q1485" s="157" t="s">
        <v>6171</v>
      </c>
      <c r="R1485" s="157" t="s">
        <v>144</v>
      </c>
      <c r="W1485" s="118">
        <v>715500</v>
      </c>
      <c r="X1485" s="162" t="s">
        <v>6232</v>
      </c>
    </row>
    <row r="1486" spans="1:24">
      <c r="A1486" s="83">
        <v>1183</v>
      </c>
      <c r="B1486" s="83">
        <v>53</v>
      </c>
      <c r="C1486" t="s">
        <v>7862</v>
      </c>
      <c r="D1486" s="159">
        <f t="shared" si="46"/>
        <v>240</v>
      </c>
      <c r="E1486">
        <v>6</v>
      </c>
      <c r="F1486">
        <v>0</v>
      </c>
      <c r="G1486" s="162" t="s">
        <v>6290</v>
      </c>
      <c r="H1486" s="162" t="s">
        <v>6290</v>
      </c>
      <c r="I1486" s="53" t="str">
        <f t="shared" si="47"/>
        <v>6. 0</v>
      </c>
      <c r="J1486" s="157" t="s">
        <v>142</v>
      </c>
      <c r="K1486" s="157" t="s">
        <v>141</v>
      </c>
      <c r="L1486" s="83" t="s">
        <v>6172</v>
      </c>
      <c r="M1486" s="165" t="s">
        <v>162</v>
      </c>
      <c r="O1486" s="157" t="s">
        <v>138</v>
      </c>
      <c r="P1486" s="157" t="s">
        <v>143</v>
      </c>
      <c r="Q1486" s="157" t="s">
        <v>6171</v>
      </c>
      <c r="R1486" s="157" t="s">
        <v>144</v>
      </c>
      <c r="W1486" s="118">
        <v>1080000</v>
      </c>
      <c r="X1486" s="162" t="s">
        <v>6290</v>
      </c>
    </row>
    <row r="1487" spans="1:24">
      <c r="A1487" s="83">
        <v>1183</v>
      </c>
      <c r="B1487" s="83">
        <v>234</v>
      </c>
      <c r="C1487" t="s">
        <v>8069</v>
      </c>
      <c r="D1487" s="159">
        <f t="shared" si="46"/>
        <v>417</v>
      </c>
      <c r="E1487">
        <v>10</v>
      </c>
      <c r="F1487">
        <v>17</v>
      </c>
      <c r="G1487" s="162" t="s">
        <v>6477</v>
      </c>
      <c r="H1487" s="162" t="s">
        <v>6477</v>
      </c>
      <c r="I1487" s="53" t="str">
        <f t="shared" si="47"/>
        <v>10. 17</v>
      </c>
      <c r="J1487" s="157" t="s">
        <v>142</v>
      </c>
      <c r="K1487" s="157" t="s">
        <v>141</v>
      </c>
      <c r="L1487" s="83" t="s">
        <v>6172</v>
      </c>
      <c r="M1487" s="165" t="s">
        <v>162</v>
      </c>
      <c r="O1487" s="157" t="s">
        <v>138</v>
      </c>
      <c r="P1487" s="157" t="s">
        <v>143</v>
      </c>
      <c r="Q1487" s="157" t="s">
        <v>6171</v>
      </c>
      <c r="R1487" s="157" t="s">
        <v>144</v>
      </c>
      <c r="W1487" s="118">
        <v>1876500</v>
      </c>
      <c r="X1487" s="162" t="s">
        <v>6477</v>
      </c>
    </row>
    <row r="1488" spans="1:24">
      <c r="A1488" s="83">
        <v>1183</v>
      </c>
      <c r="B1488" s="83">
        <v>306</v>
      </c>
      <c r="C1488" t="s">
        <v>7929</v>
      </c>
      <c r="D1488" s="159">
        <f t="shared" si="46"/>
        <v>200</v>
      </c>
      <c r="E1488">
        <v>5</v>
      </c>
      <c r="F1488">
        <v>0</v>
      </c>
      <c r="G1488" s="162" t="s">
        <v>6414</v>
      </c>
      <c r="H1488" s="162" t="s">
        <v>6414</v>
      </c>
      <c r="I1488" s="53" t="str">
        <f t="shared" si="47"/>
        <v>5. 0</v>
      </c>
      <c r="J1488" s="157" t="s">
        <v>142</v>
      </c>
      <c r="K1488" s="157" t="s">
        <v>141</v>
      </c>
      <c r="L1488" s="83" t="s">
        <v>6172</v>
      </c>
      <c r="M1488" s="165" t="s">
        <v>6540</v>
      </c>
      <c r="O1488" s="157" t="s">
        <v>138</v>
      </c>
      <c r="P1488" s="157" t="s">
        <v>143</v>
      </c>
      <c r="Q1488" s="157" t="s">
        <v>6171</v>
      </c>
      <c r="R1488" s="157" t="s">
        <v>144</v>
      </c>
      <c r="W1488" s="118">
        <v>675000</v>
      </c>
      <c r="X1488" s="162" t="s">
        <v>6414</v>
      </c>
    </row>
    <row r="1489" spans="1:24">
      <c r="A1489" s="83">
        <v>1183</v>
      </c>
      <c r="B1489" s="83">
        <v>306</v>
      </c>
      <c r="C1489" t="s">
        <v>7857</v>
      </c>
      <c r="D1489" s="159">
        <f t="shared" si="46"/>
        <v>167</v>
      </c>
      <c r="E1489">
        <v>4</v>
      </c>
      <c r="F1489">
        <v>7</v>
      </c>
      <c r="G1489" s="162" t="s">
        <v>6321</v>
      </c>
      <c r="H1489" s="162" t="s">
        <v>6321</v>
      </c>
      <c r="I1489" s="53" t="str">
        <f t="shared" si="47"/>
        <v>4. 7</v>
      </c>
      <c r="J1489" s="157" t="s">
        <v>142</v>
      </c>
      <c r="K1489" s="157" t="s">
        <v>141</v>
      </c>
      <c r="L1489" s="83" t="s">
        <v>6172</v>
      </c>
      <c r="M1489" s="165" t="s">
        <v>6540</v>
      </c>
      <c r="O1489" s="157" t="s">
        <v>138</v>
      </c>
      <c r="P1489" s="157" t="s">
        <v>143</v>
      </c>
      <c r="Q1489" s="157" t="s">
        <v>6171</v>
      </c>
      <c r="R1489" s="157" t="s">
        <v>144</v>
      </c>
      <c r="W1489" s="118">
        <v>553500</v>
      </c>
      <c r="X1489" s="162" t="s">
        <v>6321</v>
      </c>
    </row>
    <row r="1490" spans="1:24">
      <c r="A1490" s="83">
        <v>1190</v>
      </c>
      <c r="B1490" s="83">
        <v>593</v>
      </c>
      <c r="C1490" t="s">
        <v>6586</v>
      </c>
      <c r="D1490" s="159">
        <f t="shared" si="46"/>
        <v>287</v>
      </c>
      <c r="E1490">
        <v>7</v>
      </c>
      <c r="F1490">
        <v>7</v>
      </c>
      <c r="G1490" s="162" t="s">
        <v>6478</v>
      </c>
      <c r="H1490" s="162" t="s">
        <v>6478</v>
      </c>
      <c r="I1490" s="53" t="str">
        <f t="shared" si="47"/>
        <v>7. 7</v>
      </c>
      <c r="J1490" s="157" t="s">
        <v>142</v>
      </c>
      <c r="K1490" s="157" t="s">
        <v>141</v>
      </c>
      <c r="L1490" s="83" t="s">
        <v>6172</v>
      </c>
      <c r="M1490" s="165" t="s">
        <v>162</v>
      </c>
      <c r="O1490" s="157" t="s">
        <v>138</v>
      </c>
      <c r="P1490" s="157" t="s">
        <v>143</v>
      </c>
      <c r="Q1490" s="157" t="s">
        <v>6171</v>
      </c>
      <c r="R1490" s="157" t="s">
        <v>144</v>
      </c>
      <c r="W1490" s="118">
        <v>1944000</v>
      </c>
      <c r="X1490" s="162" t="s">
        <v>6478</v>
      </c>
    </row>
    <row r="1491" spans="1:24">
      <c r="A1491" s="83">
        <v>1190</v>
      </c>
      <c r="B1491" s="83">
        <v>594</v>
      </c>
      <c r="C1491" t="s">
        <v>6586</v>
      </c>
      <c r="D1491" s="159">
        <f t="shared" si="46"/>
        <v>290</v>
      </c>
      <c r="E1491">
        <v>7</v>
      </c>
      <c r="F1491">
        <v>10</v>
      </c>
      <c r="G1491" s="162" t="s">
        <v>6208</v>
      </c>
      <c r="H1491" s="162" t="s">
        <v>6208</v>
      </c>
      <c r="I1491" s="53" t="str">
        <f t="shared" si="47"/>
        <v>7. 10</v>
      </c>
      <c r="J1491" s="157" t="s">
        <v>142</v>
      </c>
      <c r="K1491" s="157" t="s">
        <v>141</v>
      </c>
      <c r="L1491" s="83" t="s">
        <v>6172</v>
      </c>
      <c r="M1491" s="165" t="s">
        <v>162</v>
      </c>
      <c r="O1491" s="157" t="s">
        <v>138</v>
      </c>
      <c r="P1491" s="157" t="s">
        <v>143</v>
      </c>
      <c r="Q1491" s="157" t="s">
        <v>6171</v>
      </c>
      <c r="R1491" s="157" t="s">
        <v>144</v>
      </c>
      <c r="W1491" s="118">
        <v>1944000</v>
      </c>
      <c r="X1491" s="162" t="s">
        <v>6208</v>
      </c>
    </row>
    <row r="1492" spans="1:24">
      <c r="A1492" s="83">
        <v>1190</v>
      </c>
      <c r="B1492" s="83">
        <v>363</v>
      </c>
      <c r="C1492" t="s">
        <v>6586</v>
      </c>
      <c r="D1492" s="159">
        <f t="shared" si="46"/>
        <v>390</v>
      </c>
      <c r="E1492">
        <v>9</v>
      </c>
      <c r="F1492">
        <v>30</v>
      </c>
      <c r="G1492" s="162" t="s">
        <v>6479</v>
      </c>
      <c r="H1492" s="162" t="s">
        <v>6479</v>
      </c>
      <c r="I1492" s="53" t="str">
        <f t="shared" si="47"/>
        <v>9. 30</v>
      </c>
      <c r="J1492" s="157" t="s">
        <v>142</v>
      </c>
      <c r="K1492" s="157" t="s">
        <v>141</v>
      </c>
      <c r="L1492" s="83" t="s">
        <v>6172</v>
      </c>
      <c r="M1492" s="165" t="s">
        <v>162</v>
      </c>
      <c r="O1492" s="157" t="s">
        <v>138</v>
      </c>
      <c r="P1492" s="157" t="s">
        <v>143</v>
      </c>
      <c r="Q1492" s="157" t="s">
        <v>6171</v>
      </c>
      <c r="R1492" s="157" t="s">
        <v>144</v>
      </c>
      <c r="W1492" s="118">
        <v>2632500</v>
      </c>
      <c r="X1492" s="162" t="s">
        <v>6479</v>
      </c>
    </row>
    <row r="1493" spans="1:24">
      <c r="A1493" s="83">
        <v>1192</v>
      </c>
      <c r="B1493" s="83">
        <v>21</v>
      </c>
      <c r="C1493" t="s">
        <v>7836</v>
      </c>
      <c r="D1493" s="159">
        <f t="shared" si="46"/>
        <v>114</v>
      </c>
      <c r="E1493">
        <v>2</v>
      </c>
      <c r="F1493">
        <v>34</v>
      </c>
      <c r="G1493" s="162" t="s">
        <v>6373</v>
      </c>
      <c r="H1493" s="162" t="s">
        <v>6373</v>
      </c>
      <c r="I1493" s="53" t="str">
        <f t="shared" si="47"/>
        <v>2. 34</v>
      </c>
      <c r="J1493" s="157" t="s">
        <v>142</v>
      </c>
      <c r="K1493" s="157" t="s">
        <v>141</v>
      </c>
      <c r="L1493" s="83" t="s">
        <v>6172</v>
      </c>
      <c r="M1493" s="165" t="s">
        <v>162</v>
      </c>
      <c r="O1493" s="157" t="s">
        <v>138</v>
      </c>
      <c r="P1493" s="157" t="s">
        <v>143</v>
      </c>
      <c r="Q1493" s="157" t="s">
        <v>6171</v>
      </c>
      <c r="R1493" s="157" t="s">
        <v>144</v>
      </c>
      <c r="W1493" s="118">
        <v>513000</v>
      </c>
      <c r="X1493" s="162" t="s">
        <v>6373</v>
      </c>
    </row>
    <row r="1494" spans="1:24">
      <c r="A1494" s="83">
        <v>1194</v>
      </c>
      <c r="B1494" s="83">
        <v>58</v>
      </c>
      <c r="C1494" t="s">
        <v>7851</v>
      </c>
      <c r="D1494" s="159">
        <f t="shared" si="46"/>
        <v>80</v>
      </c>
      <c r="E1494">
        <v>2</v>
      </c>
      <c r="F1494">
        <v>0</v>
      </c>
      <c r="G1494" s="162" t="s">
        <v>6228</v>
      </c>
      <c r="H1494" s="162" t="s">
        <v>6228</v>
      </c>
      <c r="I1494" s="53" t="str">
        <f t="shared" si="47"/>
        <v>2. 0</v>
      </c>
      <c r="J1494" s="157" t="s">
        <v>142</v>
      </c>
      <c r="K1494" s="157" t="s">
        <v>141</v>
      </c>
      <c r="L1494" s="83" t="s">
        <v>6172</v>
      </c>
      <c r="M1494" s="165" t="s">
        <v>6538</v>
      </c>
      <c r="O1494" s="157" t="s">
        <v>138</v>
      </c>
      <c r="P1494" s="157" t="s">
        <v>143</v>
      </c>
      <c r="Q1494" s="157" t="s">
        <v>6171</v>
      </c>
      <c r="R1494" s="157" t="s">
        <v>144</v>
      </c>
      <c r="W1494" s="118">
        <v>540000</v>
      </c>
      <c r="X1494" s="162" t="s">
        <v>6228</v>
      </c>
    </row>
    <row r="1495" spans="1:24">
      <c r="A1495" s="83">
        <v>1197</v>
      </c>
      <c r="B1495" s="83">
        <v>266</v>
      </c>
      <c r="C1495" t="s">
        <v>7837</v>
      </c>
      <c r="D1495" s="159">
        <f t="shared" si="46"/>
        <v>116</v>
      </c>
      <c r="E1495">
        <v>2</v>
      </c>
      <c r="F1495">
        <v>36</v>
      </c>
      <c r="G1495" s="162" t="s">
        <v>6173</v>
      </c>
      <c r="H1495" s="162" t="s">
        <v>6173</v>
      </c>
      <c r="I1495" s="53" t="str">
        <f t="shared" si="47"/>
        <v>2. 36</v>
      </c>
      <c r="J1495" s="157" t="s">
        <v>142</v>
      </c>
      <c r="K1495" s="157" t="s">
        <v>141</v>
      </c>
      <c r="L1495" s="83" t="s">
        <v>6172</v>
      </c>
      <c r="M1495" s="165" t="s">
        <v>162</v>
      </c>
      <c r="O1495" s="157" t="s">
        <v>138</v>
      </c>
      <c r="P1495" s="157" t="s">
        <v>143</v>
      </c>
      <c r="Q1495" s="157" t="s">
        <v>6171</v>
      </c>
      <c r="R1495" s="157" t="s">
        <v>144</v>
      </c>
      <c r="W1495" s="118">
        <v>1566000</v>
      </c>
      <c r="X1495" s="162" t="s">
        <v>6173</v>
      </c>
    </row>
    <row r="1496" spans="1:24">
      <c r="A1496" s="83">
        <v>1197</v>
      </c>
      <c r="B1496" s="83">
        <v>269</v>
      </c>
      <c r="C1496" t="s">
        <v>8031</v>
      </c>
      <c r="D1496" s="159">
        <f t="shared" si="46"/>
        <v>25</v>
      </c>
      <c r="E1496">
        <v>0</v>
      </c>
      <c r="F1496">
        <v>25</v>
      </c>
      <c r="G1496" s="162" t="s">
        <v>6177</v>
      </c>
      <c r="H1496" s="162" t="s">
        <v>6177</v>
      </c>
      <c r="I1496" s="53" t="str">
        <f t="shared" si="47"/>
        <v>0. 25</v>
      </c>
      <c r="J1496" s="157" t="s">
        <v>142</v>
      </c>
      <c r="K1496" s="157" t="s">
        <v>141</v>
      </c>
      <c r="L1496" s="83" t="s">
        <v>6172</v>
      </c>
      <c r="M1496" s="165" t="s">
        <v>162</v>
      </c>
      <c r="O1496" s="157" t="s">
        <v>138</v>
      </c>
      <c r="P1496" s="157" t="s">
        <v>143</v>
      </c>
      <c r="Q1496" s="157" t="s">
        <v>6171</v>
      </c>
      <c r="R1496" s="157" t="s">
        <v>144</v>
      </c>
      <c r="W1496" s="118">
        <v>337500</v>
      </c>
      <c r="X1496" s="162" t="s">
        <v>6177</v>
      </c>
    </row>
    <row r="1497" spans="1:24">
      <c r="A1497" s="83">
        <v>1197</v>
      </c>
      <c r="B1497" s="83">
        <v>269</v>
      </c>
      <c r="C1497" t="s">
        <v>8031</v>
      </c>
      <c r="D1497" s="159">
        <f t="shared" si="46"/>
        <v>25</v>
      </c>
      <c r="E1497">
        <v>0</v>
      </c>
      <c r="F1497">
        <v>25</v>
      </c>
      <c r="G1497" s="162" t="s">
        <v>6177</v>
      </c>
      <c r="H1497" s="162" t="s">
        <v>6177</v>
      </c>
      <c r="I1497" s="53" t="str">
        <f t="shared" si="47"/>
        <v>0. 25</v>
      </c>
      <c r="J1497" s="157" t="s">
        <v>142</v>
      </c>
      <c r="K1497" s="157" t="s">
        <v>141</v>
      </c>
      <c r="L1497" s="83" t="s">
        <v>6172</v>
      </c>
      <c r="M1497" s="165" t="s">
        <v>162</v>
      </c>
      <c r="O1497" s="157" t="s">
        <v>138</v>
      </c>
      <c r="P1497" s="157" t="s">
        <v>143</v>
      </c>
      <c r="Q1497" s="157" t="s">
        <v>6171</v>
      </c>
      <c r="R1497" s="157" t="s">
        <v>144</v>
      </c>
      <c r="W1497" s="118">
        <v>337500</v>
      </c>
      <c r="X1497" s="162" t="s">
        <v>6177</v>
      </c>
    </row>
    <row r="1498" spans="1:24">
      <c r="A1498" s="83">
        <v>1198</v>
      </c>
      <c r="B1498" s="83">
        <v>593</v>
      </c>
      <c r="C1498" t="s">
        <v>6586</v>
      </c>
      <c r="D1498" s="159">
        <f t="shared" si="46"/>
        <v>287</v>
      </c>
      <c r="E1498">
        <v>7</v>
      </c>
      <c r="F1498">
        <v>7</v>
      </c>
      <c r="G1498" s="162" t="s">
        <v>6478</v>
      </c>
      <c r="H1498" s="162" t="s">
        <v>6478</v>
      </c>
      <c r="I1498" s="53" t="str">
        <f t="shared" si="47"/>
        <v>7. 7</v>
      </c>
      <c r="J1498" s="157" t="s">
        <v>142</v>
      </c>
      <c r="K1498" s="157" t="s">
        <v>141</v>
      </c>
      <c r="L1498" s="83" t="s">
        <v>6172</v>
      </c>
      <c r="M1498" s="165" t="s">
        <v>162</v>
      </c>
      <c r="O1498" s="157" t="s">
        <v>138</v>
      </c>
      <c r="P1498" s="157" t="s">
        <v>143</v>
      </c>
      <c r="Q1498" s="157" t="s">
        <v>6171</v>
      </c>
      <c r="R1498" s="157" t="s">
        <v>144</v>
      </c>
      <c r="W1498" s="118">
        <v>1944000</v>
      </c>
      <c r="X1498" s="162" t="s">
        <v>6478</v>
      </c>
    </row>
    <row r="1499" spans="1:24">
      <c r="A1499" s="83">
        <v>1198</v>
      </c>
      <c r="B1499" s="83">
        <v>594</v>
      </c>
      <c r="C1499" t="s">
        <v>6586</v>
      </c>
      <c r="D1499" s="159">
        <f t="shared" si="46"/>
        <v>290</v>
      </c>
      <c r="E1499">
        <v>7</v>
      </c>
      <c r="F1499">
        <v>10</v>
      </c>
      <c r="G1499" s="162" t="s">
        <v>6208</v>
      </c>
      <c r="H1499" s="162" t="s">
        <v>6208</v>
      </c>
      <c r="I1499" s="53" t="str">
        <f t="shared" si="47"/>
        <v>7. 10</v>
      </c>
      <c r="J1499" s="157" t="s">
        <v>142</v>
      </c>
      <c r="K1499" s="157" t="s">
        <v>141</v>
      </c>
      <c r="L1499" s="83" t="s">
        <v>6172</v>
      </c>
      <c r="M1499" s="165" t="s">
        <v>162</v>
      </c>
      <c r="O1499" s="157" t="s">
        <v>138</v>
      </c>
      <c r="P1499" s="157" t="s">
        <v>143</v>
      </c>
      <c r="Q1499" s="157" t="s">
        <v>6171</v>
      </c>
      <c r="R1499" s="157" t="s">
        <v>144</v>
      </c>
      <c r="W1499" s="118">
        <v>1944000</v>
      </c>
      <c r="X1499" s="162" t="s">
        <v>6208</v>
      </c>
    </row>
    <row r="1500" spans="1:24">
      <c r="A1500" s="83">
        <v>1198</v>
      </c>
      <c r="B1500" s="83">
        <v>363</v>
      </c>
      <c r="C1500" t="s">
        <v>6586</v>
      </c>
      <c r="D1500" s="159">
        <f t="shared" si="46"/>
        <v>390</v>
      </c>
      <c r="E1500">
        <v>9</v>
      </c>
      <c r="F1500">
        <v>30</v>
      </c>
      <c r="G1500" s="162" t="s">
        <v>6479</v>
      </c>
      <c r="H1500" s="162" t="s">
        <v>6479</v>
      </c>
      <c r="I1500" s="53" t="str">
        <f t="shared" si="47"/>
        <v>9. 30</v>
      </c>
      <c r="J1500" s="157" t="s">
        <v>142</v>
      </c>
      <c r="K1500" s="157" t="s">
        <v>141</v>
      </c>
      <c r="L1500" s="83" t="s">
        <v>6172</v>
      </c>
      <c r="M1500" s="165" t="s">
        <v>162</v>
      </c>
      <c r="O1500" s="157" t="s">
        <v>138</v>
      </c>
      <c r="P1500" s="157" t="s">
        <v>143</v>
      </c>
      <c r="Q1500" s="157" t="s">
        <v>6171</v>
      </c>
      <c r="R1500" s="157" t="s">
        <v>144</v>
      </c>
      <c r="W1500" s="118">
        <v>2632500</v>
      </c>
      <c r="X1500" s="162" t="s">
        <v>6479</v>
      </c>
    </row>
    <row r="1501" spans="1:24">
      <c r="A1501" s="83">
        <v>1200</v>
      </c>
      <c r="B1501" s="83">
        <v>162</v>
      </c>
      <c r="C1501" t="s">
        <v>6579</v>
      </c>
      <c r="D1501" s="159">
        <f t="shared" si="46"/>
        <v>61</v>
      </c>
      <c r="E1501">
        <v>1</v>
      </c>
      <c r="F1501">
        <v>21</v>
      </c>
      <c r="G1501" s="162" t="s">
        <v>6233</v>
      </c>
      <c r="H1501" s="162" t="s">
        <v>6233</v>
      </c>
      <c r="I1501" s="53" t="str">
        <f t="shared" si="47"/>
        <v>1. 21</v>
      </c>
      <c r="J1501" s="157" t="s">
        <v>142</v>
      </c>
      <c r="K1501" s="157" t="s">
        <v>141</v>
      </c>
      <c r="L1501" s="83" t="s">
        <v>6172</v>
      </c>
      <c r="M1501" s="165" t="s">
        <v>162</v>
      </c>
      <c r="O1501" s="157" t="s">
        <v>138</v>
      </c>
      <c r="P1501" s="157" t="s">
        <v>143</v>
      </c>
      <c r="Q1501" s="157" t="s">
        <v>6171</v>
      </c>
      <c r="R1501" s="157" t="s">
        <v>144</v>
      </c>
      <c r="W1501" s="118">
        <v>823500</v>
      </c>
      <c r="X1501" s="162" t="s">
        <v>6233</v>
      </c>
    </row>
    <row r="1502" spans="1:24">
      <c r="A1502" s="83">
        <v>1200</v>
      </c>
      <c r="B1502" s="83">
        <v>500</v>
      </c>
      <c r="C1502" t="s">
        <v>6586</v>
      </c>
      <c r="D1502" s="159">
        <f t="shared" si="46"/>
        <v>308</v>
      </c>
      <c r="E1502">
        <v>7</v>
      </c>
      <c r="F1502">
        <v>28</v>
      </c>
      <c r="G1502" s="162" t="s">
        <v>6480</v>
      </c>
      <c r="H1502" s="162" t="s">
        <v>6480</v>
      </c>
      <c r="I1502" s="53" t="str">
        <f t="shared" si="47"/>
        <v>7. 28</v>
      </c>
      <c r="J1502" s="157" t="s">
        <v>142</v>
      </c>
      <c r="K1502" s="157" t="s">
        <v>141</v>
      </c>
      <c r="L1502" s="83" t="s">
        <v>6172</v>
      </c>
      <c r="M1502" s="165" t="s">
        <v>162</v>
      </c>
      <c r="O1502" s="157" t="s">
        <v>138</v>
      </c>
      <c r="P1502" s="157" t="s">
        <v>143</v>
      </c>
      <c r="Q1502" s="157" t="s">
        <v>6171</v>
      </c>
      <c r="R1502" s="157" t="s">
        <v>144</v>
      </c>
      <c r="W1502" s="118">
        <v>2079000</v>
      </c>
      <c r="X1502" s="162" t="s">
        <v>6480</v>
      </c>
    </row>
    <row r="1503" spans="1:24">
      <c r="A1503" s="83">
        <v>1201</v>
      </c>
      <c r="B1503" s="83">
        <v>246</v>
      </c>
      <c r="C1503" t="s">
        <v>8070</v>
      </c>
      <c r="D1503" s="159">
        <f t="shared" si="46"/>
        <v>101</v>
      </c>
      <c r="E1503">
        <v>2</v>
      </c>
      <c r="F1503">
        <v>21</v>
      </c>
      <c r="G1503" s="162" t="s">
        <v>6396</v>
      </c>
      <c r="H1503" s="162" t="s">
        <v>6396</v>
      </c>
      <c r="I1503" s="53" t="str">
        <f t="shared" si="47"/>
        <v>2. 21</v>
      </c>
      <c r="J1503" s="157" t="s">
        <v>142</v>
      </c>
      <c r="K1503" s="157" t="s">
        <v>141</v>
      </c>
      <c r="L1503" s="83" t="s">
        <v>6172</v>
      </c>
      <c r="M1503" s="165" t="s">
        <v>162</v>
      </c>
      <c r="O1503" s="157" t="s">
        <v>138</v>
      </c>
      <c r="P1503" s="157" t="s">
        <v>143</v>
      </c>
      <c r="Q1503" s="157" t="s">
        <v>6171</v>
      </c>
      <c r="R1503" s="157" t="s">
        <v>144</v>
      </c>
      <c r="W1503" s="118">
        <v>270000</v>
      </c>
      <c r="X1503" s="162" t="s">
        <v>6396</v>
      </c>
    </row>
    <row r="1504" spans="1:24">
      <c r="A1504" s="83">
        <v>1201</v>
      </c>
      <c r="B1504" s="83">
        <v>310</v>
      </c>
      <c r="C1504" t="s">
        <v>7961</v>
      </c>
      <c r="D1504" s="159">
        <f t="shared" si="46"/>
        <v>23</v>
      </c>
      <c r="E1504">
        <v>0</v>
      </c>
      <c r="F1504">
        <v>23</v>
      </c>
      <c r="G1504" s="162" t="s">
        <v>6237</v>
      </c>
      <c r="H1504" s="162" t="s">
        <v>6237</v>
      </c>
      <c r="I1504" s="53" t="str">
        <f t="shared" si="47"/>
        <v>0. 23</v>
      </c>
      <c r="J1504" s="157" t="s">
        <v>142</v>
      </c>
      <c r="K1504" s="157" t="s">
        <v>141</v>
      </c>
      <c r="L1504" s="83" t="s">
        <v>6172</v>
      </c>
      <c r="M1504" s="165" t="s">
        <v>162</v>
      </c>
      <c r="O1504" s="157" t="s">
        <v>138</v>
      </c>
      <c r="P1504" s="157" t="s">
        <v>143</v>
      </c>
      <c r="Q1504" s="157" t="s">
        <v>6171</v>
      </c>
      <c r="R1504" s="157" t="s">
        <v>144</v>
      </c>
      <c r="W1504" s="118">
        <v>54000</v>
      </c>
      <c r="X1504" s="162" t="s">
        <v>6237</v>
      </c>
    </row>
    <row r="1505" spans="1:24">
      <c r="A1505" s="83">
        <v>1201</v>
      </c>
      <c r="B1505" s="83">
        <v>355</v>
      </c>
      <c r="C1505" t="s">
        <v>6579</v>
      </c>
      <c r="D1505" s="159">
        <f t="shared" si="46"/>
        <v>69</v>
      </c>
      <c r="E1505">
        <v>1</v>
      </c>
      <c r="F1505">
        <v>29</v>
      </c>
      <c r="G1505" s="162" t="s">
        <v>6381</v>
      </c>
      <c r="H1505" s="162" t="s">
        <v>6381</v>
      </c>
      <c r="I1505" s="53" t="str">
        <f t="shared" si="47"/>
        <v>1. 29</v>
      </c>
      <c r="J1505" s="157" t="s">
        <v>142</v>
      </c>
      <c r="K1505" s="157" t="s">
        <v>141</v>
      </c>
      <c r="L1505" s="83" t="s">
        <v>6172</v>
      </c>
      <c r="M1505" s="165" t="s">
        <v>162</v>
      </c>
      <c r="O1505" s="157" t="s">
        <v>138</v>
      </c>
      <c r="P1505" s="157" t="s">
        <v>143</v>
      </c>
      <c r="Q1505" s="157" t="s">
        <v>6171</v>
      </c>
      <c r="R1505" s="157" t="s">
        <v>144</v>
      </c>
      <c r="W1505" s="118">
        <v>175500</v>
      </c>
      <c r="X1505" s="162" t="s">
        <v>6381</v>
      </c>
    </row>
    <row r="1506" spans="1:24">
      <c r="A1506" s="83">
        <v>1201</v>
      </c>
      <c r="B1506" s="83">
        <v>310</v>
      </c>
      <c r="C1506" t="s">
        <v>7845</v>
      </c>
      <c r="D1506" s="159">
        <f t="shared" si="46"/>
        <v>22</v>
      </c>
      <c r="E1506">
        <v>0</v>
      </c>
      <c r="F1506">
        <v>22</v>
      </c>
      <c r="G1506" s="162" t="s">
        <v>6382</v>
      </c>
      <c r="H1506" s="162" t="s">
        <v>6382</v>
      </c>
      <c r="I1506" s="53" t="str">
        <f t="shared" si="47"/>
        <v>0. 22</v>
      </c>
      <c r="J1506" s="157" t="s">
        <v>142</v>
      </c>
      <c r="K1506" s="157" t="s">
        <v>141</v>
      </c>
      <c r="L1506" s="83" t="s">
        <v>6172</v>
      </c>
      <c r="M1506" s="165" t="s">
        <v>162</v>
      </c>
      <c r="O1506" s="157" t="s">
        <v>138</v>
      </c>
      <c r="P1506" s="157" t="s">
        <v>143</v>
      </c>
      <c r="Q1506" s="157" t="s">
        <v>6171</v>
      </c>
      <c r="R1506" s="157" t="s">
        <v>144</v>
      </c>
      <c r="W1506" s="118">
        <v>54000</v>
      </c>
      <c r="X1506" s="162" t="s">
        <v>6382</v>
      </c>
    </row>
    <row r="1507" spans="1:24">
      <c r="A1507" s="83">
        <v>1204</v>
      </c>
      <c r="B1507" s="83">
        <v>74</v>
      </c>
      <c r="C1507" t="s">
        <v>7935</v>
      </c>
      <c r="D1507" s="159">
        <f t="shared" si="46"/>
        <v>84</v>
      </c>
      <c r="E1507">
        <v>2</v>
      </c>
      <c r="F1507">
        <v>4</v>
      </c>
      <c r="G1507" s="162" t="s">
        <v>6273</v>
      </c>
      <c r="H1507" s="162" t="s">
        <v>6273</v>
      </c>
      <c r="I1507" s="53" t="str">
        <f t="shared" si="47"/>
        <v>2. 4</v>
      </c>
      <c r="J1507" s="157" t="s">
        <v>142</v>
      </c>
      <c r="K1507" s="157" t="s">
        <v>141</v>
      </c>
      <c r="L1507" s="83" t="s">
        <v>6172</v>
      </c>
      <c r="M1507" s="165" t="s">
        <v>162</v>
      </c>
      <c r="O1507" s="157" t="s">
        <v>138</v>
      </c>
      <c r="P1507" s="157" t="s">
        <v>143</v>
      </c>
      <c r="Q1507" s="157" t="s">
        <v>6171</v>
      </c>
      <c r="R1507" s="157" t="s">
        <v>144</v>
      </c>
      <c r="W1507" s="118">
        <v>567000</v>
      </c>
      <c r="X1507" s="162" t="s">
        <v>6273</v>
      </c>
    </row>
    <row r="1508" spans="1:24">
      <c r="A1508" s="83">
        <v>1204</v>
      </c>
      <c r="B1508" s="83">
        <v>74</v>
      </c>
      <c r="C1508" t="s">
        <v>7852</v>
      </c>
      <c r="D1508" s="159">
        <f t="shared" si="46"/>
        <v>121</v>
      </c>
      <c r="E1508">
        <v>3</v>
      </c>
      <c r="F1508">
        <v>1</v>
      </c>
      <c r="G1508" s="162" t="s">
        <v>6351</v>
      </c>
      <c r="H1508" s="162" t="s">
        <v>6351</v>
      </c>
      <c r="I1508" s="53" t="str">
        <f t="shared" si="47"/>
        <v>3. 1</v>
      </c>
      <c r="J1508" s="157" t="s">
        <v>142</v>
      </c>
      <c r="K1508" s="157" t="s">
        <v>141</v>
      </c>
      <c r="L1508" s="83" t="s">
        <v>6172</v>
      </c>
      <c r="M1508" s="165" t="s">
        <v>162</v>
      </c>
      <c r="O1508" s="157" t="s">
        <v>138</v>
      </c>
      <c r="P1508" s="157" t="s">
        <v>143</v>
      </c>
      <c r="Q1508" s="157" t="s">
        <v>6171</v>
      </c>
      <c r="R1508" s="157" t="s">
        <v>144</v>
      </c>
      <c r="W1508" s="118">
        <v>810000</v>
      </c>
      <c r="X1508" s="162" t="s">
        <v>6351</v>
      </c>
    </row>
    <row r="1509" spans="1:24">
      <c r="A1509" s="83">
        <v>1206</v>
      </c>
      <c r="B1509" s="83">
        <v>137</v>
      </c>
      <c r="C1509" t="s">
        <v>7857</v>
      </c>
      <c r="D1509" s="159">
        <f t="shared" si="46"/>
        <v>107</v>
      </c>
      <c r="E1509">
        <v>2</v>
      </c>
      <c r="F1509">
        <v>27</v>
      </c>
      <c r="G1509" s="162" t="s">
        <v>6326</v>
      </c>
      <c r="H1509" s="162" t="s">
        <v>6326</v>
      </c>
      <c r="I1509" s="53" t="str">
        <f t="shared" si="47"/>
        <v>2. 27</v>
      </c>
      <c r="J1509" s="157" t="s">
        <v>142</v>
      </c>
      <c r="K1509" s="157" t="s">
        <v>141</v>
      </c>
      <c r="L1509" s="83" t="s">
        <v>6172</v>
      </c>
      <c r="M1509" s="165" t="s">
        <v>6538</v>
      </c>
      <c r="O1509" s="157" t="s">
        <v>138</v>
      </c>
      <c r="P1509" s="157" t="s">
        <v>143</v>
      </c>
      <c r="Q1509" s="157" t="s">
        <v>6171</v>
      </c>
      <c r="R1509" s="157" t="s">
        <v>144</v>
      </c>
      <c r="W1509" s="118">
        <v>1444500</v>
      </c>
      <c r="X1509" s="162" t="s">
        <v>6326</v>
      </c>
    </row>
    <row r="1510" spans="1:24">
      <c r="A1510" s="83">
        <v>1209</v>
      </c>
      <c r="B1510" s="83">
        <v>288</v>
      </c>
      <c r="C1510" t="s">
        <v>7836</v>
      </c>
      <c r="D1510" s="159">
        <f t="shared" si="46"/>
        <v>562</v>
      </c>
      <c r="E1510">
        <v>14</v>
      </c>
      <c r="F1510">
        <v>2</v>
      </c>
      <c r="G1510" s="162" t="s">
        <v>6450</v>
      </c>
      <c r="H1510" s="162" t="s">
        <v>6450</v>
      </c>
      <c r="I1510" s="53" t="str">
        <f t="shared" si="47"/>
        <v>14. 2</v>
      </c>
      <c r="J1510" s="157" t="s">
        <v>142</v>
      </c>
      <c r="K1510" s="157" t="s">
        <v>141</v>
      </c>
      <c r="L1510" s="83" t="s">
        <v>6172</v>
      </c>
      <c r="M1510" s="165" t="s">
        <v>162</v>
      </c>
      <c r="O1510" s="157" t="s">
        <v>138</v>
      </c>
      <c r="P1510" s="157" t="s">
        <v>143</v>
      </c>
      <c r="Q1510" s="157" t="s">
        <v>6171</v>
      </c>
      <c r="R1510" s="157" t="s">
        <v>144</v>
      </c>
      <c r="W1510" s="118">
        <v>2524500</v>
      </c>
      <c r="X1510" s="162" t="s">
        <v>6450</v>
      </c>
    </row>
    <row r="1511" spans="1:24">
      <c r="A1511" s="83">
        <v>1209</v>
      </c>
      <c r="B1511" s="83">
        <v>289</v>
      </c>
      <c r="C1511" t="s">
        <v>7836</v>
      </c>
      <c r="D1511" s="159">
        <f t="shared" si="46"/>
        <v>291</v>
      </c>
      <c r="E1511">
        <v>7</v>
      </c>
      <c r="F1511">
        <v>11</v>
      </c>
      <c r="G1511" s="162" t="s">
        <v>6344</v>
      </c>
      <c r="H1511" s="162" t="s">
        <v>6344</v>
      </c>
      <c r="I1511" s="53" t="str">
        <f t="shared" si="47"/>
        <v>7. 11</v>
      </c>
      <c r="J1511" s="157" t="s">
        <v>142</v>
      </c>
      <c r="K1511" s="157" t="s">
        <v>141</v>
      </c>
      <c r="L1511" s="83" t="s">
        <v>6172</v>
      </c>
      <c r="M1511" s="165" t="s">
        <v>162</v>
      </c>
      <c r="O1511" s="157" t="s">
        <v>138</v>
      </c>
      <c r="P1511" s="157" t="s">
        <v>143</v>
      </c>
      <c r="Q1511" s="157" t="s">
        <v>6171</v>
      </c>
      <c r="R1511" s="157" t="s">
        <v>144</v>
      </c>
      <c r="W1511" s="118">
        <v>1309500</v>
      </c>
      <c r="X1511" s="162" t="s">
        <v>6344</v>
      </c>
    </row>
    <row r="1512" spans="1:24">
      <c r="A1512" s="83">
        <v>1209</v>
      </c>
      <c r="B1512" s="83">
        <v>289</v>
      </c>
      <c r="C1512" t="s">
        <v>7930</v>
      </c>
      <c r="D1512" s="159">
        <f t="shared" si="46"/>
        <v>132</v>
      </c>
      <c r="E1512">
        <v>3</v>
      </c>
      <c r="F1512">
        <v>12</v>
      </c>
      <c r="G1512" s="162" t="s">
        <v>6279</v>
      </c>
      <c r="H1512" s="162" t="s">
        <v>6279</v>
      </c>
      <c r="I1512" s="53" t="str">
        <f t="shared" si="47"/>
        <v>3. 12</v>
      </c>
      <c r="J1512" s="157" t="s">
        <v>142</v>
      </c>
      <c r="K1512" s="157" t="s">
        <v>141</v>
      </c>
      <c r="L1512" s="83" t="s">
        <v>6172</v>
      </c>
      <c r="M1512" s="165" t="s">
        <v>162</v>
      </c>
      <c r="O1512" s="157" t="s">
        <v>138</v>
      </c>
      <c r="P1512" s="157" t="s">
        <v>143</v>
      </c>
      <c r="Q1512" s="157" t="s">
        <v>6171</v>
      </c>
      <c r="R1512" s="157" t="s">
        <v>144</v>
      </c>
      <c r="W1512" s="118">
        <v>594000</v>
      </c>
      <c r="X1512" s="162" t="s">
        <v>6279</v>
      </c>
    </row>
    <row r="1513" spans="1:24">
      <c r="A1513" s="83">
        <v>1209</v>
      </c>
      <c r="B1513" s="83">
        <v>288</v>
      </c>
      <c r="C1513" t="s">
        <v>7857</v>
      </c>
      <c r="D1513" s="159">
        <f t="shared" si="46"/>
        <v>562</v>
      </c>
      <c r="E1513">
        <v>14</v>
      </c>
      <c r="F1513">
        <v>2</v>
      </c>
      <c r="G1513" s="162" t="s">
        <v>6450</v>
      </c>
      <c r="H1513" s="162" t="s">
        <v>6450</v>
      </c>
      <c r="I1513" s="53" t="str">
        <f t="shared" si="47"/>
        <v>14. 2</v>
      </c>
      <c r="J1513" s="157" t="s">
        <v>142</v>
      </c>
      <c r="K1513" s="157" t="s">
        <v>141</v>
      </c>
      <c r="L1513" s="83" t="s">
        <v>6172</v>
      </c>
      <c r="M1513" s="165" t="s">
        <v>162</v>
      </c>
      <c r="O1513" s="157" t="s">
        <v>138</v>
      </c>
      <c r="P1513" s="157" t="s">
        <v>143</v>
      </c>
      <c r="Q1513" s="157" t="s">
        <v>6171</v>
      </c>
      <c r="R1513" s="157" t="s">
        <v>144</v>
      </c>
      <c r="W1513" s="118">
        <v>2524500</v>
      </c>
      <c r="X1513" s="162" t="s">
        <v>6450</v>
      </c>
    </row>
    <row r="1514" spans="1:24">
      <c r="A1514" s="83">
        <v>1210</v>
      </c>
      <c r="B1514" s="83">
        <v>166</v>
      </c>
      <c r="C1514" t="s">
        <v>7852</v>
      </c>
      <c r="D1514" s="159">
        <f t="shared" si="46"/>
        <v>106</v>
      </c>
      <c r="E1514">
        <v>2</v>
      </c>
      <c r="F1514">
        <v>26</v>
      </c>
      <c r="G1514" s="162" t="s">
        <v>6365</v>
      </c>
      <c r="H1514" s="162" t="s">
        <v>6365</v>
      </c>
      <c r="I1514" s="53" t="str">
        <f t="shared" si="47"/>
        <v>2. 26</v>
      </c>
      <c r="J1514" s="157" t="s">
        <v>142</v>
      </c>
      <c r="K1514" s="157" t="s">
        <v>141</v>
      </c>
      <c r="L1514" s="83" t="s">
        <v>6172</v>
      </c>
      <c r="M1514" s="165" t="s">
        <v>162</v>
      </c>
      <c r="O1514" s="157" t="s">
        <v>138</v>
      </c>
      <c r="P1514" s="157" t="s">
        <v>143</v>
      </c>
      <c r="Q1514" s="157" t="s">
        <v>6171</v>
      </c>
      <c r="R1514" s="157" t="s">
        <v>144</v>
      </c>
      <c r="W1514" s="118">
        <v>283500</v>
      </c>
      <c r="X1514" s="162" t="s">
        <v>6365</v>
      </c>
    </row>
    <row r="1515" spans="1:24">
      <c r="A1515" s="83">
        <v>1210</v>
      </c>
      <c r="B1515" s="83">
        <v>169</v>
      </c>
      <c r="C1515" t="s">
        <v>7857</v>
      </c>
      <c r="D1515" s="159">
        <f t="shared" si="46"/>
        <v>247</v>
      </c>
      <c r="E1515">
        <v>6</v>
      </c>
      <c r="F1515">
        <v>7</v>
      </c>
      <c r="G1515" s="162" t="s">
        <v>6378</v>
      </c>
      <c r="H1515" s="162" t="s">
        <v>6378</v>
      </c>
      <c r="I1515" s="53" t="str">
        <f t="shared" si="47"/>
        <v>6. 7</v>
      </c>
      <c r="J1515" s="157" t="s">
        <v>142</v>
      </c>
      <c r="K1515" s="157" t="s">
        <v>141</v>
      </c>
      <c r="L1515" s="83" t="s">
        <v>6172</v>
      </c>
      <c r="M1515" s="165" t="s">
        <v>162</v>
      </c>
      <c r="O1515" s="157" t="s">
        <v>138</v>
      </c>
      <c r="P1515" s="157" t="s">
        <v>143</v>
      </c>
      <c r="Q1515" s="157" t="s">
        <v>6171</v>
      </c>
      <c r="R1515" s="157" t="s">
        <v>144</v>
      </c>
      <c r="W1515" s="118">
        <v>661500</v>
      </c>
      <c r="X1515" s="162" t="s">
        <v>6378</v>
      </c>
    </row>
    <row r="1516" spans="1:24">
      <c r="A1516" s="83">
        <v>1210</v>
      </c>
      <c r="B1516" s="83">
        <v>165</v>
      </c>
      <c r="C1516" t="s">
        <v>7863</v>
      </c>
      <c r="D1516" s="159">
        <f t="shared" si="46"/>
        <v>127</v>
      </c>
      <c r="E1516">
        <v>3</v>
      </c>
      <c r="F1516">
        <v>7</v>
      </c>
      <c r="G1516" s="162" t="s">
        <v>6379</v>
      </c>
      <c r="H1516" s="162" t="s">
        <v>6379</v>
      </c>
      <c r="I1516" s="53" t="str">
        <f t="shared" si="47"/>
        <v>3. 7</v>
      </c>
      <c r="J1516" s="157" t="s">
        <v>142</v>
      </c>
      <c r="K1516" s="157" t="s">
        <v>141</v>
      </c>
      <c r="L1516" s="83" t="s">
        <v>6172</v>
      </c>
      <c r="M1516" s="165" t="s">
        <v>162</v>
      </c>
      <c r="O1516" s="157" t="s">
        <v>138</v>
      </c>
      <c r="P1516" s="157" t="s">
        <v>143</v>
      </c>
      <c r="Q1516" s="157" t="s">
        <v>6171</v>
      </c>
      <c r="R1516" s="157" t="s">
        <v>144</v>
      </c>
      <c r="W1516" s="118">
        <v>337500</v>
      </c>
      <c r="X1516" s="162" t="s">
        <v>6379</v>
      </c>
    </row>
    <row r="1517" spans="1:24">
      <c r="A1517" s="83">
        <v>1210</v>
      </c>
      <c r="B1517" s="83">
        <v>163</v>
      </c>
      <c r="C1517" t="s">
        <v>7851</v>
      </c>
      <c r="D1517" s="159">
        <f t="shared" si="46"/>
        <v>17</v>
      </c>
      <c r="E1517">
        <v>0</v>
      </c>
      <c r="F1517">
        <v>17</v>
      </c>
      <c r="G1517" s="162" t="s">
        <v>6191</v>
      </c>
      <c r="H1517" s="162" t="s">
        <v>6191</v>
      </c>
      <c r="I1517" s="53" t="str">
        <f t="shared" si="47"/>
        <v>0. 17</v>
      </c>
      <c r="J1517" s="157" t="s">
        <v>142</v>
      </c>
      <c r="K1517" s="157" t="s">
        <v>141</v>
      </c>
      <c r="L1517" s="83" t="s">
        <v>6172</v>
      </c>
      <c r="M1517" s="165" t="s">
        <v>162</v>
      </c>
      <c r="O1517" s="157" t="s">
        <v>138</v>
      </c>
      <c r="P1517" s="157" t="s">
        <v>143</v>
      </c>
      <c r="Q1517" s="157" t="s">
        <v>6171</v>
      </c>
      <c r="R1517" s="157" t="s">
        <v>144</v>
      </c>
      <c r="W1517" s="118">
        <v>40500</v>
      </c>
      <c r="X1517" s="162" t="s">
        <v>6191</v>
      </c>
    </row>
    <row r="1518" spans="1:24">
      <c r="A1518" s="83">
        <v>1210</v>
      </c>
      <c r="B1518" s="83">
        <v>163</v>
      </c>
      <c r="C1518" t="s">
        <v>6586</v>
      </c>
      <c r="D1518" s="159">
        <f t="shared" si="46"/>
        <v>399</v>
      </c>
      <c r="E1518">
        <v>9</v>
      </c>
      <c r="F1518">
        <v>39</v>
      </c>
      <c r="G1518" s="162" t="s">
        <v>6380</v>
      </c>
      <c r="H1518" s="162" t="s">
        <v>6380</v>
      </c>
      <c r="I1518" s="53" t="str">
        <f t="shared" si="47"/>
        <v>9. 39</v>
      </c>
      <c r="J1518" s="157" t="s">
        <v>142</v>
      </c>
      <c r="K1518" s="157" t="s">
        <v>141</v>
      </c>
      <c r="L1518" s="83" t="s">
        <v>6172</v>
      </c>
      <c r="M1518" s="165" t="s">
        <v>162</v>
      </c>
      <c r="O1518" s="157" t="s">
        <v>138</v>
      </c>
      <c r="P1518" s="157" t="s">
        <v>143</v>
      </c>
      <c r="Q1518" s="157" t="s">
        <v>6171</v>
      </c>
      <c r="R1518" s="157" t="s">
        <v>144</v>
      </c>
      <c r="W1518" s="118">
        <v>1066500</v>
      </c>
      <c r="X1518" s="162" t="s">
        <v>6380</v>
      </c>
    </row>
    <row r="1519" spans="1:24">
      <c r="A1519" s="83">
        <v>1210</v>
      </c>
      <c r="B1519" s="83">
        <v>162</v>
      </c>
      <c r="C1519" t="s">
        <v>7851</v>
      </c>
      <c r="D1519" s="159">
        <f t="shared" si="46"/>
        <v>69</v>
      </c>
      <c r="E1519">
        <v>1</v>
      </c>
      <c r="F1519">
        <v>29</v>
      </c>
      <c r="G1519" s="162" t="s">
        <v>6381</v>
      </c>
      <c r="H1519" s="162" t="s">
        <v>6381</v>
      </c>
      <c r="I1519" s="53" t="str">
        <f t="shared" si="47"/>
        <v>1. 29</v>
      </c>
      <c r="J1519" s="157" t="s">
        <v>142</v>
      </c>
      <c r="K1519" s="157" t="s">
        <v>141</v>
      </c>
      <c r="L1519" s="83" t="s">
        <v>6172</v>
      </c>
      <c r="M1519" s="165" t="s">
        <v>162</v>
      </c>
      <c r="O1519" s="157" t="s">
        <v>138</v>
      </c>
      <c r="P1519" s="157" t="s">
        <v>143</v>
      </c>
      <c r="Q1519" s="157" t="s">
        <v>6171</v>
      </c>
      <c r="R1519" s="157" t="s">
        <v>144</v>
      </c>
      <c r="W1519" s="118">
        <v>175500</v>
      </c>
      <c r="X1519" s="162" t="s">
        <v>6381</v>
      </c>
    </row>
    <row r="1520" spans="1:24">
      <c r="A1520" s="83">
        <v>1210</v>
      </c>
      <c r="B1520" s="83">
        <v>165</v>
      </c>
      <c r="C1520" t="s">
        <v>7850</v>
      </c>
      <c r="D1520" s="159">
        <f t="shared" si="46"/>
        <v>84</v>
      </c>
      <c r="E1520">
        <v>2</v>
      </c>
      <c r="F1520">
        <v>4</v>
      </c>
      <c r="G1520" s="162" t="s">
        <v>6273</v>
      </c>
      <c r="H1520" s="162" t="s">
        <v>6273</v>
      </c>
      <c r="I1520" s="53" t="str">
        <f t="shared" si="47"/>
        <v>2. 4</v>
      </c>
      <c r="J1520" s="157" t="s">
        <v>142</v>
      </c>
      <c r="K1520" s="157" t="s">
        <v>141</v>
      </c>
      <c r="L1520" s="83" t="s">
        <v>6172</v>
      </c>
      <c r="M1520" s="165" t="s">
        <v>162</v>
      </c>
      <c r="O1520" s="157" t="s">
        <v>138</v>
      </c>
      <c r="P1520" s="157" t="s">
        <v>143</v>
      </c>
      <c r="Q1520" s="157" t="s">
        <v>6171</v>
      </c>
      <c r="R1520" s="157" t="s">
        <v>144</v>
      </c>
      <c r="W1520" s="118">
        <v>216000</v>
      </c>
      <c r="X1520" s="162" t="s">
        <v>6273</v>
      </c>
    </row>
    <row r="1521" spans="1:24">
      <c r="A1521" s="83">
        <v>1210</v>
      </c>
      <c r="B1521" s="83">
        <v>165</v>
      </c>
      <c r="C1521" t="s">
        <v>7850</v>
      </c>
      <c r="D1521" s="159">
        <f t="shared" si="46"/>
        <v>44</v>
      </c>
      <c r="E1521">
        <v>1</v>
      </c>
      <c r="F1521">
        <v>4</v>
      </c>
      <c r="G1521" s="162" t="s">
        <v>6248</v>
      </c>
      <c r="H1521" s="162" t="s">
        <v>6248</v>
      </c>
      <c r="I1521" s="53" t="str">
        <f t="shared" si="47"/>
        <v>1. 4</v>
      </c>
      <c r="J1521" s="157" t="s">
        <v>142</v>
      </c>
      <c r="K1521" s="157" t="s">
        <v>141</v>
      </c>
      <c r="L1521" s="83" t="s">
        <v>6172</v>
      </c>
      <c r="M1521" s="165" t="s">
        <v>162</v>
      </c>
      <c r="O1521" s="157" t="s">
        <v>138</v>
      </c>
      <c r="P1521" s="157" t="s">
        <v>143</v>
      </c>
      <c r="Q1521" s="157" t="s">
        <v>6171</v>
      </c>
      <c r="R1521" s="157" t="s">
        <v>144</v>
      </c>
      <c r="W1521" s="118">
        <v>108000</v>
      </c>
      <c r="X1521" s="162" t="s">
        <v>6248</v>
      </c>
    </row>
    <row r="1522" spans="1:24">
      <c r="A1522" s="83">
        <v>1210</v>
      </c>
      <c r="B1522" s="83">
        <v>165</v>
      </c>
      <c r="C1522" t="s">
        <v>6586</v>
      </c>
      <c r="D1522" s="159">
        <f t="shared" si="46"/>
        <v>195</v>
      </c>
      <c r="E1522">
        <v>4</v>
      </c>
      <c r="F1522">
        <v>35</v>
      </c>
      <c r="G1522" s="162" t="s">
        <v>6401</v>
      </c>
      <c r="H1522" s="162" t="s">
        <v>6401</v>
      </c>
      <c r="I1522" s="53" t="str">
        <f t="shared" si="47"/>
        <v>4. 35</v>
      </c>
      <c r="J1522" s="157" t="s">
        <v>142</v>
      </c>
      <c r="K1522" s="157" t="s">
        <v>141</v>
      </c>
      <c r="L1522" s="83" t="s">
        <v>6172</v>
      </c>
      <c r="M1522" s="165" t="s">
        <v>162</v>
      </c>
      <c r="O1522" s="157" t="s">
        <v>138</v>
      </c>
      <c r="P1522" s="157" t="s">
        <v>143</v>
      </c>
      <c r="Q1522" s="157" t="s">
        <v>6171</v>
      </c>
      <c r="R1522" s="157" t="s">
        <v>144</v>
      </c>
      <c r="W1522" s="118">
        <v>648000</v>
      </c>
      <c r="X1522" s="162" t="s">
        <v>6401</v>
      </c>
    </row>
    <row r="1523" spans="1:24">
      <c r="A1523" s="83">
        <v>1211</v>
      </c>
      <c r="B1523" s="83">
        <v>282</v>
      </c>
      <c r="C1523" t="s">
        <v>7931</v>
      </c>
      <c r="D1523" s="159">
        <f t="shared" si="46"/>
        <v>2</v>
      </c>
      <c r="E1523">
        <v>0</v>
      </c>
      <c r="F1523">
        <v>2</v>
      </c>
      <c r="G1523" s="162" t="s">
        <v>6284</v>
      </c>
      <c r="H1523" s="162" t="s">
        <v>6284</v>
      </c>
      <c r="I1523" s="53" t="str">
        <f t="shared" si="47"/>
        <v>0. 2</v>
      </c>
      <c r="J1523" s="157" t="s">
        <v>142</v>
      </c>
      <c r="K1523" s="157" t="s">
        <v>141</v>
      </c>
      <c r="L1523" s="83" t="s">
        <v>6172</v>
      </c>
      <c r="M1523" s="165" t="s">
        <v>162</v>
      </c>
      <c r="O1523" s="157" t="s">
        <v>138</v>
      </c>
      <c r="P1523" s="157" t="s">
        <v>143</v>
      </c>
      <c r="Q1523" s="157" t="s">
        <v>6171</v>
      </c>
      <c r="R1523" s="157" t="s">
        <v>144</v>
      </c>
      <c r="W1523" s="118">
        <v>27000</v>
      </c>
      <c r="X1523" s="162" t="s">
        <v>6284</v>
      </c>
    </row>
    <row r="1524" spans="1:24">
      <c r="A1524" s="83">
        <v>1211</v>
      </c>
      <c r="B1524" s="83">
        <v>282</v>
      </c>
      <c r="C1524" t="s">
        <v>7883</v>
      </c>
      <c r="D1524" s="159">
        <f t="shared" si="46"/>
        <v>15</v>
      </c>
      <c r="E1524">
        <v>0</v>
      </c>
      <c r="F1524">
        <v>15</v>
      </c>
      <c r="G1524" s="162" t="s">
        <v>6210</v>
      </c>
      <c r="H1524" s="162" t="s">
        <v>6210</v>
      </c>
      <c r="I1524" s="53" t="str">
        <f t="shared" si="47"/>
        <v>0. 15</v>
      </c>
      <c r="J1524" s="157" t="s">
        <v>142</v>
      </c>
      <c r="K1524" s="157" t="s">
        <v>141</v>
      </c>
      <c r="L1524" s="83" t="s">
        <v>6172</v>
      </c>
      <c r="M1524" s="165" t="s">
        <v>162</v>
      </c>
      <c r="O1524" s="157" t="s">
        <v>138</v>
      </c>
      <c r="P1524" s="157" t="s">
        <v>143</v>
      </c>
      <c r="Q1524" s="157" t="s">
        <v>6171</v>
      </c>
      <c r="R1524" s="157" t="s">
        <v>144</v>
      </c>
      <c r="W1524" s="118">
        <v>202500</v>
      </c>
      <c r="X1524" s="162" t="s">
        <v>6210</v>
      </c>
    </row>
    <row r="1525" spans="1:24">
      <c r="A1525" s="83">
        <v>1211</v>
      </c>
      <c r="B1525" s="83">
        <v>282</v>
      </c>
      <c r="C1525" t="s">
        <v>8071</v>
      </c>
      <c r="D1525" s="159">
        <f t="shared" si="46"/>
        <v>30</v>
      </c>
      <c r="E1525">
        <v>0</v>
      </c>
      <c r="F1525">
        <v>30</v>
      </c>
      <c r="G1525" s="162" t="s">
        <v>6324</v>
      </c>
      <c r="H1525" s="162" t="s">
        <v>6324</v>
      </c>
      <c r="I1525" s="53" t="str">
        <f t="shared" si="47"/>
        <v>0. 30</v>
      </c>
      <c r="J1525" s="157" t="s">
        <v>142</v>
      </c>
      <c r="K1525" s="157" t="s">
        <v>141</v>
      </c>
      <c r="L1525" s="83" t="s">
        <v>6172</v>
      </c>
      <c r="M1525" s="165" t="s">
        <v>162</v>
      </c>
      <c r="O1525" s="157" t="s">
        <v>138</v>
      </c>
      <c r="P1525" s="157" t="s">
        <v>143</v>
      </c>
      <c r="Q1525" s="157" t="s">
        <v>6171</v>
      </c>
      <c r="R1525" s="157" t="s">
        <v>144</v>
      </c>
      <c r="W1525" s="118">
        <v>405000</v>
      </c>
      <c r="X1525" s="162" t="s">
        <v>6324</v>
      </c>
    </row>
    <row r="1526" spans="1:24">
      <c r="A1526" s="83">
        <v>1211</v>
      </c>
      <c r="B1526" s="83">
        <v>283</v>
      </c>
      <c r="C1526" t="s">
        <v>7857</v>
      </c>
      <c r="D1526" s="159">
        <f t="shared" si="46"/>
        <v>94</v>
      </c>
      <c r="E1526">
        <v>2</v>
      </c>
      <c r="F1526">
        <v>14</v>
      </c>
      <c r="G1526" s="162" t="s">
        <v>6182</v>
      </c>
      <c r="H1526" s="162" t="s">
        <v>6182</v>
      </c>
      <c r="I1526" s="53" t="str">
        <f t="shared" si="47"/>
        <v>2. 14</v>
      </c>
      <c r="J1526" s="157" t="s">
        <v>142</v>
      </c>
      <c r="K1526" s="157" t="s">
        <v>141</v>
      </c>
      <c r="L1526" s="83" t="s">
        <v>6172</v>
      </c>
      <c r="M1526" s="165" t="s">
        <v>162</v>
      </c>
      <c r="O1526" s="157" t="s">
        <v>138</v>
      </c>
      <c r="P1526" s="157" t="s">
        <v>143</v>
      </c>
      <c r="Q1526" s="157" t="s">
        <v>6171</v>
      </c>
      <c r="R1526" s="157" t="s">
        <v>144</v>
      </c>
      <c r="W1526" s="118">
        <v>1269000</v>
      </c>
      <c r="X1526" s="162" t="s">
        <v>6182</v>
      </c>
    </row>
    <row r="1527" spans="1:24">
      <c r="A1527" s="83">
        <v>1211</v>
      </c>
      <c r="B1527" s="83">
        <v>282</v>
      </c>
      <c r="C1527" t="s">
        <v>7851</v>
      </c>
      <c r="D1527" s="159">
        <f t="shared" si="46"/>
        <v>26</v>
      </c>
      <c r="E1527">
        <v>0</v>
      </c>
      <c r="F1527">
        <v>26</v>
      </c>
      <c r="G1527" s="162" t="s">
        <v>6374</v>
      </c>
      <c r="H1527" s="162" t="s">
        <v>6374</v>
      </c>
      <c r="I1527" s="53" t="str">
        <f t="shared" si="47"/>
        <v>0. 26</v>
      </c>
      <c r="J1527" s="157" t="s">
        <v>142</v>
      </c>
      <c r="K1527" s="157" t="s">
        <v>141</v>
      </c>
      <c r="L1527" s="83" t="s">
        <v>6172</v>
      </c>
      <c r="M1527" s="165" t="s">
        <v>162</v>
      </c>
      <c r="O1527" s="157" t="s">
        <v>138</v>
      </c>
      <c r="P1527" s="157" t="s">
        <v>143</v>
      </c>
      <c r="Q1527" s="157" t="s">
        <v>6171</v>
      </c>
      <c r="R1527" s="157" t="s">
        <v>144</v>
      </c>
      <c r="W1527" s="118">
        <v>351000</v>
      </c>
      <c r="X1527" s="162" t="s">
        <v>6374</v>
      </c>
    </row>
    <row r="1528" spans="1:24">
      <c r="A1528" s="83">
        <v>1211</v>
      </c>
      <c r="B1528" s="83">
        <v>507</v>
      </c>
      <c r="C1528" t="s">
        <v>7982</v>
      </c>
      <c r="D1528" s="159">
        <f t="shared" si="46"/>
        <v>136</v>
      </c>
      <c r="E1528">
        <v>3</v>
      </c>
      <c r="F1528">
        <v>16</v>
      </c>
      <c r="G1528" s="162" t="s">
        <v>6184</v>
      </c>
      <c r="H1528" s="162" t="s">
        <v>6184</v>
      </c>
      <c r="I1528" s="53" t="str">
        <f t="shared" si="47"/>
        <v>3. 16</v>
      </c>
      <c r="J1528" s="157" t="s">
        <v>142</v>
      </c>
      <c r="K1528" s="157" t="s">
        <v>141</v>
      </c>
      <c r="L1528" s="83" t="s">
        <v>6172</v>
      </c>
      <c r="M1528" s="165" t="s">
        <v>162</v>
      </c>
      <c r="O1528" s="157" t="s">
        <v>138</v>
      </c>
      <c r="P1528" s="157" t="s">
        <v>143</v>
      </c>
      <c r="Q1528" s="157" t="s">
        <v>6171</v>
      </c>
      <c r="R1528" s="157" t="s">
        <v>144</v>
      </c>
      <c r="W1528" s="118">
        <v>1836000</v>
      </c>
      <c r="X1528" s="162" t="s">
        <v>6184</v>
      </c>
    </row>
    <row r="1529" spans="1:24">
      <c r="A1529" s="83">
        <v>1211</v>
      </c>
      <c r="B1529" s="83">
        <v>507</v>
      </c>
      <c r="C1529" t="s">
        <v>6586</v>
      </c>
      <c r="D1529" s="159">
        <f t="shared" si="46"/>
        <v>72</v>
      </c>
      <c r="E1529">
        <v>1</v>
      </c>
      <c r="F1529">
        <v>32</v>
      </c>
      <c r="G1529" s="162" t="s">
        <v>6325</v>
      </c>
      <c r="H1529" s="162" t="s">
        <v>6325</v>
      </c>
      <c r="I1529" s="53" t="str">
        <f t="shared" si="47"/>
        <v>1. 32</v>
      </c>
      <c r="J1529" s="157" t="s">
        <v>142</v>
      </c>
      <c r="K1529" s="157" t="s">
        <v>141</v>
      </c>
      <c r="L1529" s="83" t="s">
        <v>6172</v>
      </c>
      <c r="M1529" s="165" t="s">
        <v>162</v>
      </c>
      <c r="O1529" s="157" t="s">
        <v>138</v>
      </c>
      <c r="P1529" s="157" t="s">
        <v>143</v>
      </c>
      <c r="Q1529" s="157" t="s">
        <v>6171</v>
      </c>
      <c r="R1529" s="157" t="s">
        <v>144</v>
      </c>
      <c r="W1529" s="118">
        <v>972000</v>
      </c>
      <c r="X1529" s="162" t="s">
        <v>6325</v>
      </c>
    </row>
    <row r="1530" spans="1:24">
      <c r="A1530" s="83">
        <v>1211</v>
      </c>
      <c r="B1530" s="83">
        <v>506</v>
      </c>
      <c r="C1530" t="s">
        <v>7857</v>
      </c>
      <c r="D1530" s="159">
        <f t="shared" si="46"/>
        <v>30</v>
      </c>
      <c r="E1530">
        <v>0</v>
      </c>
      <c r="F1530">
        <v>30</v>
      </c>
      <c r="G1530" s="162" t="s">
        <v>6324</v>
      </c>
      <c r="H1530" s="162" t="s">
        <v>6324</v>
      </c>
      <c r="I1530" s="53" t="str">
        <f t="shared" si="47"/>
        <v>0. 30</v>
      </c>
      <c r="J1530" s="157" t="s">
        <v>142</v>
      </c>
      <c r="K1530" s="157" t="s">
        <v>141</v>
      </c>
      <c r="L1530" s="83" t="s">
        <v>6172</v>
      </c>
      <c r="M1530" s="165" t="s">
        <v>162</v>
      </c>
      <c r="O1530" s="157" t="s">
        <v>138</v>
      </c>
      <c r="P1530" s="157" t="s">
        <v>143</v>
      </c>
      <c r="Q1530" s="157" t="s">
        <v>6171</v>
      </c>
      <c r="R1530" s="157" t="s">
        <v>144</v>
      </c>
      <c r="W1530" s="118">
        <v>405000</v>
      </c>
      <c r="X1530" s="162" t="s">
        <v>6324</v>
      </c>
    </row>
    <row r="1531" spans="1:24">
      <c r="A1531" s="83">
        <v>1213</v>
      </c>
      <c r="B1531" s="83">
        <v>23</v>
      </c>
      <c r="C1531" t="s">
        <v>6586</v>
      </c>
      <c r="D1531" s="159">
        <f t="shared" si="46"/>
        <v>31</v>
      </c>
      <c r="E1531">
        <v>0</v>
      </c>
      <c r="F1531">
        <v>31</v>
      </c>
      <c r="G1531" s="162" t="s">
        <v>6214</v>
      </c>
      <c r="H1531" s="162" t="s">
        <v>6214</v>
      </c>
      <c r="I1531" s="53" t="str">
        <f t="shared" si="47"/>
        <v>0. 31</v>
      </c>
      <c r="J1531" s="157" t="s">
        <v>142</v>
      </c>
      <c r="K1531" s="157" t="s">
        <v>141</v>
      </c>
      <c r="L1531" s="83" t="s">
        <v>6172</v>
      </c>
      <c r="M1531" s="165" t="s">
        <v>6538</v>
      </c>
      <c r="O1531" s="157" t="s">
        <v>138</v>
      </c>
      <c r="P1531" s="157" t="s">
        <v>143</v>
      </c>
      <c r="Q1531" s="157" t="s">
        <v>6171</v>
      </c>
      <c r="R1531" s="157" t="s">
        <v>144</v>
      </c>
      <c r="W1531" s="118">
        <v>324000</v>
      </c>
      <c r="X1531" s="162" t="s">
        <v>6214</v>
      </c>
    </row>
    <row r="1532" spans="1:24">
      <c r="A1532" s="83">
        <v>1213</v>
      </c>
      <c r="B1532" s="83">
        <v>23</v>
      </c>
      <c r="C1532" t="s">
        <v>6648</v>
      </c>
      <c r="D1532" s="159">
        <f t="shared" si="46"/>
        <v>37</v>
      </c>
      <c r="E1532">
        <v>0</v>
      </c>
      <c r="F1532">
        <v>37</v>
      </c>
      <c r="G1532" s="162" t="s">
        <v>6297</v>
      </c>
      <c r="H1532" s="162" t="s">
        <v>6297</v>
      </c>
      <c r="I1532" s="53" t="str">
        <f t="shared" si="47"/>
        <v>0. 37</v>
      </c>
      <c r="J1532" s="157" t="s">
        <v>142</v>
      </c>
      <c r="K1532" s="157" t="s">
        <v>141</v>
      </c>
      <c r="L1532" s="83" t="s">
        <v>6172</v>
      </c>
      <c r="M1532" s="165" t="s">
        <v>6538</v>
      </c>
      <c r="O1532" s="157" t="s">
        <v>138</v>
      </c>
      <c r="P1532" s="157" t="s">
        <v>143</v>
      </c>
      <c r="Q1532" s="157" t="s">
        <v>6171</v>
      </c>
      <c r="R1532" s="157" t="s">
        <v>144</v>
      </c>
      <c r="W1532" s="118">
        <v>0</v>
      </c>
      <c r="X1532" s="162" t="s">
        <v>6297</v>
      </c>
    </row>
    <row r="1533" spans="1:24">
      <c r="A1533" s="83">
        <v>1213</v>
      </c>
      <c r="B1533" s="83">
        <v>26</v>
      </c>
      <c r="C1533" t="s">
        <v>7859</v>
      </c>
      <c r="D1533" s="159">
        <f t="shared" si="46"/>
        <v>4</v>
      </c>
      <c r="E1533">
        <v>0</v>
      </c>
      <c r="F1533">
        <v>4</v>
      </c>
      <c r="G1533" s="162" t="s">
        <v>6336</v>
      </c>
      <c r="H1533" s="162" t="s">
        <v>6336</v>
      </c>
      <c r="I1533" s="53" t="str">
        <f t="shared" si="47"/>
        <v>0. 4</v>
      </c>
      <c r="J1533" s="157" t="s">
        <v>142</v>
      </c>
      <c r="K1533" s="157" t="s">
        <v>141</v>
      </c>
      <c r="L1533" s="83" t="s">
        <v>6172</v>
      </c>
      <c r="M1533" s="165" t="s">
        <v>6538</v>
      </c>
      <c r="O1533" s="157" t="s">
        <v>138</v>
      </c>
      <c r="P1533" s="157" t="s">
        <v>143</v>
      </c>
      <c r="Q1533" s="157" t="s">
        <v>6171</v>
      </c>
      <c r="R1533" s="157" t="s">
        <v>144</v>
      </c>
      <c r="W1533" s="118">
        <v>0</v>
      </c>
      <c r="X1533" s="162" t="s">
        <v>6336</v>
      </c>
    </row>
    <row r="1534" spans="1:24">
      <c r="A1534" s="83">
        <v>1214</v>
      </c>
      <c r="B1534" s="83">
        <v>515</v>
      </c>
      <c r="C1534" t="s">
        <v>8052</v>
      </c>
      <c r="D1534" s="159">
        <f t="shared" si="46"/>
        <v>35</v>
      </c>
      <c r="E1534">
        <v>0</v>
      </c>
      <c r="F1534">
        <v>35</v>
      </c>
      <c r="G1534" s="162" t="s">
        <v>6179</v>
      </c>
      <c r="H1534" s="162" t="s">
        <v>6179</v>
      </c>
      <c r="I1534" s="53" t="str">
        <f t="shared" si="47"/>
        <v>0. 35</v>
      </c>
      <c r="J1534" s="157" t="s">
        <v>142</v>
      </c>
      <c r="K1534" s="157" t="s">
        <v>141</v>
      </c>
      <c r="L1534" s="83" t="s">
        <v>6172</v>
      </c>
      <c r="M1534" s="165" t="s">
        <v>162</v>
      </c>
      <c r="O1534" s="157" t="s">
        <v>138</v>
      </c>
      <c r="P1534" s="157" t="s">
        <v>143</v>
      </c>
      <c r="Q1534" s="157" t="s">
        <v>6171</v>
      </c>
      <c r="R1534" s="157" t="s">
        <v>144</v>
      </c>
      <c r="W1534" s="118">
        <v>108000</v>
      </c>
      <c r="X1534" s="162" t="s">
        <v>6179</v>
      </c>
    </row>
    <row r="1535" spans="1:24">
      <c r="A1535" s="83">
        <v>1214</v>
      </c>
      <c r="B1535" s="83">
        <v>516</v>
      </c>
      <c r="C1535" t="s">
        <v>8053</v>
      </c>
      <c r="D1535" s="159">
        <f t="shared" si="46"/>
        <v>124</v>
      </c>
      <c r="E1535">
        <v>3</v>
      </c>
      <c r="F1535">
        <v>4</v>
      </c>
      <c r="G1535" s="162" t="s">
        <v>6272</v>
      </c>
      <c r="H1535" s="162" t="s">
        <v>6272</v>
      </c>
      <c r="I1535" s="53" t="str">
        <f t="shared" si="47"/>
        <v>3. 4</v>
      </c>
      <c r="J1535" s="157" t="s">
        <v>142</v>
      </c>
      <c r="K1535" s="157" t="s">
        <v>141</v>
      </c>
      <c r="L1535" s="83" t="s">
        <v>6172</v>
      </c>
      <c r="M1535" s="165" t="s">
        <v>162</v>
      </c>
      <c r="O1535" s="157" t="s">
        <v>138</v>
      </c>
      <c r="P1535" s="157" t="s">
        <v>143</v>
      </c>
      <c r="Q1535" s="157" t="s">
        <v>6171</v>
      </c>
      <c r="R1535" s="157" t="s">
        <v>144</v>
      </c>
      <c r="W1535" s="118">
        <v>418500</v>
      </c>
      <c r="X1535" s="162" t="s">
        <v>6272</v>
      </c>
    </row>
    <row r="1536" spans="1:24">
      <c r="A1536" s="83">
        <v>1214</v>
      </c>
      <c r="B1536" s="83">
        <v>516</v>
      </c>
      <c r="C1536" t="s">
        <v>8054</v>
      </c>
      <c r="D1536" s="159">
        <f t="shared" si="46"/>
        <v>75</v>
      </c>
      <c r="E1536">
        <v>1</v>
      </c>
      <c r="F1536">
        <v>35</v>
      </c>
      <c r="G1536" s="162" t="s">
        <v>6249</v>
      </c>
      <c r="H1536" s="162" t="s">
        <v>6249</v>
      </c>
      <c r="I1536" s="53" t="str">
        <f t="shared" si="47"/>
        <v>1. 35</v>
      </c>
      <c r="J1536" s="157" t="s">
        <v>142</v>
      </c>
      <c r="K1536" s="157" t="s">
        <v>141</v>
      </c>
      <c r="L1536" s="83" t="s">
        <v>6172</v>
      </c>
      <c r="M1536" s="165" t="s">
        <v>162</v>
      </c>
      <c r="O1536" s="157" t="s">
        <v>138</v>
      </c>
      <c r="P1536" s="157" t="s">
        <v>143</v>
      </c>
      <c r="Q1536" s="157" t="s">
        <v>6171</v>
      </c>
      <c r="R1536" s="157" t="s">
        <v>144</v>
      </c>
      <c r="W1536" s="118">
        <v>243000</v>
      </c>
      <c r="X1536" s="162" t="s">
        <v>6249</v>
      </c>
    </row>
    <row r="1537" spans="1:24">
      <c r="A1537" s="83">
        <v>1214</v>
      </c>
      <c r="B1537" s="83">
        <v>97</v>
      </c>
      <c r="C1537" t="s">
        <v>6586</v>
      </c>
      <c r="D1537" s="159">
        <f t="shared" si="46"/>
        <v>80</v>
      </c>
      <c r="E1537">
        <v>2</v>
      </c>
      <c r="F1537">
        <v>0</v>
      </c>
      <c r="G1537" s="162" t="s">
        <v>6228</v>
      </c>
      <c r="H1537" s="162" t="s">
        <v>6228</v>
      </c>
      <c r="I1537" s="53" t="str">
        <f t="shared" si="47"/>
        <v>2. 0</v>
      </c>
      <c r="J1537" s="157" t="s">
        <v>142</v>
      </c>
      <c r="K1537" s="157" t="s">
        <v>141</v>
      </c>
      <c r="L1537" s="83" t="s">
        <v>6172</v>
      </c>
      <c r="M1537" s="165" t="s">
        <v>6538</v>
      </c>
      <c r="O1537" s="157" t="s">
        <v>138</v>
      </c>
      <c r="P1537" s="157" t="s">
        <v>143</v>
      </c>
      <c r="Q1537" s="157" t="s">
        <v>6171</v>
      </c>
      <c r="R1537" s="157" t="s">
        <v>144</v>
      </c>
      <c r="W1537" s="118">
        <v>0</v>
      </c>
      <c r="X1537" s="162" t="s">
        <v>6228</v>
      </c>
    </row>
    <row r="1538" spans="1:24">
      <c r="A1538" s="83">
        <v>1214</v>
      </c>
      <c r="B1538" s="83">
        <v>97</v>
      </c>
      <c r="C1538" t="s">
        <v>7857</v>
      </c>
      <c r="D1538" s="159">
        <f t="shared" si="46"/>
        <v>80</v>
      </c>
      <c r="E1538">
        <v>2</v>
      </c>
      <c r="F1538">
        <v>0</v>
      </c>
      <c r="G1538" s="162" t="s">
        <v>6228</v>
      </c>
      <c r="H1538" s="162" t="s">
        <v>6228</v>
      </c>
      <c r="I1538" s="53" t="str">
        <f t="shared" si="47"/>
        <v>2. 0</v>
      </c>
      <c r="J1538" s="157" t="s">
        <v>142</v>
      </c>
      <c r="K1538" s="157" t="s">
        <v>141</v>
      </c>
      <c r="L1538" s="83" t="s">
        <v>6172</v>
      </c>
      <c r="M1538" s="165" t="s">
        <v>6538</v>
      </c>
      <c r="O1538" s="157" t="s">
        <v>138</v>
      </c>
      <c r="P1538" s="157" t="s">
        <v>143</v>
      </c>
      <c r="Q1538" s="157" t="s">
        <v>6171</v>
      </c>
      <c r="R1538" s="157" t="s">
        <v>144</v>
      </c>
      <c r="W1538" s="118">
        <v>0</v>
      </c>
      <c r="X1538" s="162" t="s">
        <v>6228</v>
      </c>
    </row>
    <row r="1539" spans="1:24">
      <c r="A1539" s="83">
        <v>1214</v>
      </c>
      <c r="B1539" s="83">
        <v>97</v>
      </c>
      <c r="C1539" t="s">
        <v>6648</v>
      </c>
      <c r="D1539" s="159">
        <f t="shared" ref="D1539:D1602" si="48">E1539*40+F1539</f>
        <v>116</v>
      </c>
      <c r="E1539">
        <v>2</v>
      </c>
      <c r="F1539">
        <v>36</v>
      </c>
      <c r="G1539" s="162" t="s">
        <v>6173</v>
      </c>
      <c r="H1539" s="162" t="s">
        <v>6173</v>
      </c>
      <c r="I1539" s="53" t="str">
        <f t="shared" ref="I1539:I1602" si="49">H1539</f>
        <v>2. 36</v>
      </c>
      <c r="J1539" s="157" t="s">
        <v>142</v>
      </c>
      <c r="K1539" s="157" t="s">
        <v>141</v>
      </c>
      <c r="L1539" s="83" t="s">
        <v>6172</v>
      </c>
      <c r="M1539" s="165" t="s">
        <v>6538</v>
      </c>
      <c r="O1539" s="157" t="s">
        <v>138</v>
      </c>
      <c r="P1539" s="157" t="s">
        <v>143</v>
      </c>
      <c r="Q1539" s="157" t="s">
        <v>6171</v>
      </c>
      <c r="R1539" s="157" t="s">
        <v>144</v>
      </c>
      <c r="W1539" s="118">
        <v>0</v>
      </c>
      <c r="X1539" s="162" t="s">
        <v>6173</v>
      </c>
    </row>
    <row r="1540" spans="1:24">
      <c r="A1540" s="83">
        <v>1215</v>
      </c>
      <c r="B1540" s="83">
        <v>251</v>
      </c>
      <c r="C1540" t="s">
        <v>7889</v>
      </c>
      <c r="D1540" s="159">
        <f t="shared" si="48"/>
        <v>259</v>
      </c>
      <c r="E1540">
        <v>6</v>
      </c>
      <c r="F1540">
        <v>19</v>
      </c>
      <c r="G1540" s="162" t="s">
        <v>6481</v>
      </c>
      <c r="H1540" s="162" t="s">
        <v>6481</v>
      </c>
      <c r="I1540" s="53" t="str">
        <f t="shared" si="49"/>
        <v>6. 19</v>
      </c>
      <c r="J1540" s="157" t="s">
        <v>142</v>
      </c>
      <c r="K1540" s="157" t="s">
        <v>141</v>
      </c>
      <c r="L1540" s="83" t="s">
        <v>6172</v>
      </c>
      <c r="M1540" s="165" t="s">
        <v>6539</v>
      </c>
      <c r="O1540" s="157" t="s">
        <v>138</v>
      </c>
      <c r="P1540" s="157" t="s">
        <v>143</v>
      </c>
      <c r="Q1540" s="157" t="s">
        <v>6171</v>
      </c>
      <c r="R1540" s="157" t="s">
        <v>144</v>
      </c>
      <c r="W1540" s="118">
        <v>6412500</v>
      </c>
      <c r="X1540" s="162" t="s">
        <v>6481</v>
      </c>
    </row>
    <row r="1541" spans="1:24">
      <c r="A1541" s="83">
        <v>1215</v>
      </c>
      <c r="B1541" s="83">
        <v>43</v>
      </c>
      <c r="C1541" t="s">
        <v>7862</v>
      </c>
      <c r="D1541" s="159">
        <f t="shared" si="48"/>
        <v>213</v>
      </c>
      <c r="E1541">
        <v>5</v>
      </c>
      <c r="F1541">
        <v>13</v>
      </c>
      <c r="G1541" s="162" t="s">
        <v>6329</v>
      </c>
      <c r="H1541" s="162" t="s">
        <v>6329</v>
      </c>
      <c r="I1541" s="53" t="str">
        <f t="shared" si="49"/>
        <v>5. 13</v>
      </c>
      <c r="J1541" s="157" t="s">
        <v>142</v>
      </c>
      <c r="K1541" s="157" t="s">
        <v>141</v>
      </c>
      <c r="L1541" s="83" t="s">
        <v>6172</v>
      </c>
      <c r="M1541" s="165" t="s">
        <v>6539</v>
      </c>
      <c r="O1541" s="157" t="s">
        <v>138</v>
      </c>
      <c r="P1541" s="157" t="s">
        <v>143</v>
      </c>
      <c r="Q1541" s="157" t="s">
        <v>6171</v>
      </c>
      <c r="R1541" s="157" t="s">
        <v>144</v>
      </c>
      <c r="W1541" s="118">
        <v>0</v>
      </c>
      <c r="X1541" s="162" t="s">
        <v>6329</v>
      </c>
    </row>
    <row r="1542" spans="1:24">
      <c r="A1542" s="83">
        <v>1217</v>
      </c>
      <c r="B1542" s="83">
        <v>47</v>
      </c>
      <c r="C1542" t="s">
        <v>8072</v>
      </c>
      <c r="D1542" s="159">
        <f t="shared" si="48"/>
        <v>164</v>
      </c>
      <c r="E1542">
        <v>4</v>
      </c>
      <c r="F1542">
        <v>4</v>
      </c>
      <c r="G1542" s="162" t="s">
        <v>6304</v>
      </c>
      <c r="H1542" s="162" t="s">
        <v>6304</v>
      </c>
      <c r="I1542" s="53" t="str">
        <f t="shared" si="49"/>
        <v>4. 4</v>
      </c>
      <c r="J1542" s="157" t="s">
        <v>142</v>
      </c>
      <c r="K1542" s="157" t="s">
        <v>141</v>
      </c>
      <c r="L1542" s="83" t="s">
        <v>6172</v>
      </c>
      <c r="M1542" s="165" t="s">
        <v>6538</v>
      </c>
      <c r="O1542" s="157" t="s">
        <v>138</v>
      </c>
      <c r="P1542" s="157" t="s">
        <v>143</v>
      </c>
      <c r="Q1542" s="157" t="s">
        <v>6171</v>
      </c>
      <c r="R1542" s="157" t="s">
        <v>144</v>
      </c>
      <c r="W1542" s="118">
        <v>0</v>
      </c>
      <c r="X1542" s="162" t="s">
        <v>6304</v>
      </c>
    </row>
    <row r="1543" spans="1:24">
      <c r="A1543" s="83">
        <v>1217</v>
      </c>
      <c r="B1543" s="83">
        <v>60</v>
      </c>
      <c r="C1543" t="s">
        <v>6586</v>
      </c>
      <c r="D1543" s="159">
        <f t="shared" si="48"/>
        <v>139</v>
      </c>
      <c r="E1543">
        <v>3</v>
      </c>
      <c r="F1543">
        <v>19</v>
      </c>
      <c r="G1543" s="162" t="s">
        <v>6398</v>
      </c>
      <c r="H1543" s="162" t="s">
        <v>6398</v>
      </c>
      <c r="I1543" s="53" t="str">
        <f t="shared" si="49"/>
        <v>3. 19</v>
      </c>
      <c r="J1543" s="157" t="s">
        <v>142</v>
      </c>
      <c r="K1543" s="157" t="s">
        <v>141</v>
      </c>
      <c r="L1543" s="83" t="s">
        <v>6172</v>
      </c>
      <c r="M1543" s="165" t="s">
        <v>6538</v>
      </c>
      <c r="O1543" s="157" t="s">
        <v>138</v>
      </c>
      <c r="P1543" s="157" t="s">
        <v>143</v>
      </c>
      <c r="Q1543" s="157" t="s">
        <v>6171</v>
      </c>
      <c r="R1543" s="157" t="s">
        <v>144</v>
      </c>
      <c r="W1543" s="118">
        <v>0</v>
      </c>
      <c r="X1543" s="162" t="s">
        <v>6398</v>
      </c>
    </row>
    <row r="1544" spans="1:24">
      <c r="A1544" s="83">
        <v>1217</v>
      </c>
      <c r="B1544" s="83">
        <v>155</v>
      </c>
      <c r="C1544" t="s">
        <v>7859</v>
      </c>
      <c r="D1544" s="159">
        <f t="shared" si="48"/>
        <v>36</v>
      </c>
      <c r="E1544">
        <v>0</v>
      </c>
      <c r="F1544">
        <v>36</v>
      </c>
      <c r="G1544" s="162" t="s">
        <v>6174</v>
      </c>
      <c r="H1544" s="162" t="s">
        <v>6174</v>
      </c>
      <c r="I1544" s="53" t="str">
        <f t="shared" si="49"/>
        <v>0. 36</v>
      </c>
      <c r="J1544" s="157" t="s">
        <v>142</v>
      </c>
      <c r="K1544" s="157" t="s">
        <v>141</v>
      </c>
      <c r="L1544" s="83" t="s">
        <v>6172</v>
      </c>
      <c r="M1544" s="165" t="s">
        <v>6093</v>
      </c>
      <c r="O1544" s="157" t="s">
        <v>138</v>
      </c>
      <c r="P1544" s="157" t="s">
        <v>143</v>
      </c>
      <c r="Q1544" s="157" t="s">
        <v>6171</v>
      </c>
      <c r="R1544" s="157" t="s">
        <v>144</v>
      </c>
      <c r="W1544" s="118">
        <v>0</v>
      </c>
      <c r="X1544" s="162" t="s">
        <v>6174</v>
      </c>
    </row>
    <row r="1545" spans="1:24">
      <c r="A1545" s="83">
        <v>1218</v>
      </c>
      <c r="B1545" s="83">
        <v>515</v>
      </c>
      <c r="C1545" t="s">
        <v>8052</v>
      </c>
      <c r="D1545" s="159">
        <f t="shared" si="48"/>
        <v>35</v>
      </c>
      <c r="E1545">
        <v>0</v>
      </c>
      <c r="F1545">
        <v>35</v>
      </c>
      <c r="G1545" s="162" t="s">
        <v>6179</v>
      </c>
      <c r="H1545" s="162" t="s">
        <v>6179</v>
      </c>
      <c r="I1545" s="53" t="str">
        <f t="shared" si="49"/>
        <v>0. 35</v>
      </c>
      <c r="J1545" s="157" t="s">
        <v>142</v>
      </c>
      <c r="K1545" s="157" t="s">
        <v>141</v>
      </c>
      <c r="L1545" s="83" t="s">
        <v>6172</v>
      </c>
      <c r="M1545" s="165" t="s">
        <v>162</v>
      </c>
      <c r="O1545" s="157" t="s">
        <v>138</v>
      </c>
      <c r="P1545" s="157" t="s">
        <v>143</v>
      </c>
      <c r="Q1545" s="157" t="s">
        <v>6171</v>
      </c>
      <c r="R1545" s="157" t="s">
        <v>144</v>
      </c>
      <c r="W1545" s="118">
        <v>108000</v>
      </c>
      <c r="X1545" s="162" t="s">
        <v>6179</v>
      </c>
    </row>
    <row r="1546" spans="1:24">
      <c r="A1546" s="83">
        <v>1218</v>
      </c>
      <c r="B1546" s="83">
        <v>516</v>
      </c>
      <c r="C1546" t="s">
        <v>8053</v>
      </c>
      <c r="D1546" s="159">
        <f t="shared" si="48"/>
        <v>124</v>
      </c>
      <c r="E1546">
        <v>3</v>
      </c>
      <c r="F1546">
        <v>4</v>
      </c>
      <c r="G1546" s="162" t="s">
        <v>6272</v>
      </c>
      <c r="H1546" s="162" t="s">
        <v>6272</v>
      </c>
      <c r="I1546" s="53" t="str">
        <f t="shared" si="49"/>
        <v>3. 4</v>
      </c>
      <c r="J1546" s="157" t="s">
        <v>142</v>
      </c>
      <c r="K1546" s="157" t="s">
        <v>141</v>
      </c>
      <c r="L1546" s="83" t="s">
        <v>6172</v>
      </c>
      <c r="M1546" s="165" t="s">
        <v>162</v>
      </c>
      <c r="O1546" s="157" t="s">
        <v>138</v>
      </c>
      <c r="P1546" s="157" t="s">
        <v>143</v>
      </c>
      <c r="Q1546" s="157" t="s">
        <v>6171</v>
      </c>
      <c r="R1546" s="157" t="s">
        <v>144</v>
      </c>
      <c r="W1546" s="118">
        <v>418500</v>
      </c>
      <c r="X1546" s="162" t="s">
        <v>6272</v>
      </c>
    </row>
    <row r="1547" spans="1:24">
      <c r="A1547" s="83">
        <v>1218</v>
      </c>
      <c r="B1547" s="83">
        <v>516</v>
      </c>
      <c r="C1547" t="s">
        <v>8054</v>
      </c>
      <c r="D1547" s="159">
        <f t="shared" si="48"/>
        <v>75</v>
      </c>
      <c r="E1547">
        <v>1</v>
      </c>
      <c r="F1547">
        <v>35</v>
      </c>
      <c r="G1547" s="162" t="s">
        <v>6249</v>
      </c>
      <c r="H1547" s="162" t="s">
        <v>6249</v>
      </c>
      <c r="I1547" s="53" t="str">
        <f t="shared" si="49"/>
        <v>1. 35</v>
      </c>
      <c r="J1547" s="157" t="s">
        <v>142</v>
      </c>
      <c r="K1547" s="157" t="s">
        <v>141</v>
      </c>
      <c r="L1547" s="83" t="s">
        <v>6172</v>
      </c>
      <c r="M1547" s="165" t="s">
        <v>162</v>
      </c>
      <c r="O1547" s="157" t="s">
        <v>138</v>
      </c>
      <c r="P1547" s="157" t="s">
        <v>143</v>
      </c>
      <c r="Q1547" s="157" t="s">
        <v>6171</v>
      </c>
      <c r="R1547" s="157" t="s">
        <v>144</v>
      </c>
      <c r="W1547" s="118">
        <v>243000</v>
      </c>
      <c r="X1547" s="162" t="s">
        <v>6249</v>
      </c>
    </row>
    <row r="1548" spans="1:24">
      <c r="A1548" s="83">
        <v>1218</v>
      </c>
      <c r="B1548" s="83">
        <v>97</v>
      </c>
      <c r="C1548" t="s">
        <v>6586</v>
      </c>
      <c r="D1548" s="159">
        <f t="shared" si="48"/>
        <v>80</v>
      </c>
      <c r="E1548">
        <v>2</v>
      </c>
      <c r="F1548">
        <v>0</v>
      </c>
      <c r="G1548" s="162" t="s">
        <v>6228</v>
      </c>
      <c r="H1548" s="162" t="s">
        <v>6228</v>
      </c>
      <c r="I1548" s="53" t="str">
        <f t="shared" si="49"/>
        <v>2. 0</v>
      </c>
      <c r="J1548" s="157" t="s">
        <v>142</v>
      </c>
      <c r="K1548" s="157" t="s">
        <v>141</v>
      </c>
      <c r="L1548" s="83" t="s">
        <v>6172</v>
      </c>
      <c r="M1548" s="165" t="s">
        <v>6538</v>
      </c>
      <c r="O1548" s="157" t="s">
        <v>138</v>
      </c>
      <c r="P1548" s="157" t="s">
        <v>143</v>
      </c>
      <c r="Q1548" s="157" t="s">
        <v>6171</v>
      </c>
      <c r="R1548" s="157" t="s">
        <v>144</v>
      </c>
      <c r="W1548" s="118">
        <v>0</v>
      </c>
      <c r="X1548" s="162" t="s">
        <v>6228</v>
      </c>
    </row>
    <row r="1549" spans="1:24">
      <c r="A1549" s="83">
        <v>1218</v>
      </c>
      <c r="B1549" s="83">
        <v>97</v>
      </c>
      <c r="C1549" t="s">
        <v>7857</v>
      </c>
      <c r="D1549" s="159">
        <f t="shared" si="48"/>
        <v>80</v>
      </c>
      <c r="E1549">
        <v>2</v>
      </c>
      <c r="F1549">
        <v>0</v>
      </c>
      <c r="G1549" s="162" t="s">
        <v>6228</v>
      </c>
      <c r="H1549" s="162" t="s">
        <v>6228</v>
      </c>
      <c r="I1549" s="53" t="str">
        <f t="shared" si="49"/>
        <v>2. 0</v>
      </c>
      <c r="J1549" s="157" t="s">
        <v>142</v>
      </c>
      <c r="K1549" s="157" t="s">
        <v>141</v>
      </c>
      <c r="L1549" s="83" t="s">
        <v>6172</v>
      </c>
      <c r="M1549" s="165" t="s">
        <v>6538</v>
      </c>
      <c r="O1549" s="157" t="s">
        <v>138</v>
      </c>
      <c r="P1549" s="157" t="s">
        <v>143</v>
      </c>
      <c r="Q1549" s="157" t="s">
        <v>6171</v>
      </c>
      <c r="R1549" s="157" t="s">
        <v>144</v>
      </c>
      <c r="W1549" s="118">
        <v>0</v>
      </c>
      <c r="X1549" s="162" t="s">
        <v>6228</v>
      </c>
    </row>
    <row r="1550" spans="1:24">
      <c r="A1550" s="83">
        <v>1218</v>
      </c>
      <c r="B1550" s="83">
        <v>97</v>
      </c>
      <c r="C1550" t="s">
        <v>6648</v>
      </c>
      <c r="D1550" s="159">
        <f t="shared" si="48"/>
        <v>116</v>
      </c>
      <c r="E1550">
        <v>2</v>
      </c>
      <c r="F1550">
        <v>36</v>
      </c>
      <c r="G1550" s="162" t="s">
        <v>6173</v>
      </c>
      <c r="H1550" s="162" t="s">
        <v>6173</v>
      </c>
      <c r="I1550" s="53" t="str">
        <f t="shared" si="49"/>
        <v>2. 36</v>
      </c>
      <c r="J1550" s="157" t="s">
        <v>142</v>
      </c>
      <c r="K1550" s="157" t="s">
        <v>141</v>
      </c>
      <c r="L1550" s="83" t="s">
        <v>6172</v>
      </c>
      <c r="M1550" s="165" t="s">
        <v>6538</v>
      </c>
      <c r="O1550" s="157" t="s">
        <v>138</v>
      </c>
      <c r="P1550" s="157" t="s">
        <v>143</v>
      </c>
      <c r="Q1550" s="157" t="s">
        <v>6171</v>
      </c>
      <c r="R1550" s="157" t="s">
        <v>144</v>
      </c>
      <c r="W1550" s="118">
        <v>0</v>
      </c>
      <c r="X1550" s="162" t="s">
        <v>6173</v>
      </c>
    </row>
    <row r="1551" spans="1:24">
      <c r="A1551" s="83">
        <v>1219</v>
      </c>
      <c r="B1551" s="83">
        <v>515</v>
      </c>
      <c r="C1551" t="s">
        <v>8052</v>
      </c>
      <c r="D1551" s="159">
        <f t="shared" si="48"/>
        <v>35</v>
      </c>
      <c r="E1551">
        <v>0</v>
      </c>
      <c r="F1551">
        <v>35</v>
      </c>
      <c r="G1551" s="162" t="s">
        <v>6179</v>
      </c>
      <c r="H1551" s="162" t="s">
        <v>6179</v>
      </c>
      <c r="I1551" s="53" t="str">
        <f t="shared" si="49"/>
        <v>0. 35</v>
      </c>
      <c r="J1551" s="157" t="s">
        <v>142</v>
      </c>
      <c r="K1551" s="157" t="s">
        <v>141</v>
      </c>
      <c r="L1551" s="83" t="s">
        <v>6172</v>
      </c>
      <c r="M1551" s="165" t="s">
        <v>162</v>
      </c>
      <c r="O1551" s="157" t="s">
        <v>138</v>
      </c>
      <c r="P1551" s="157" t="s">
        <v>143</v>
      </c>
      <c r="Q1551" s="157" t="s">
        <v>6171</v>
      </c>
      <c r="R1551" s="157" t="s">
        <v>144</v>
      </c>
      <c r="W1551" s="118">
        <v>108000</v>
      </c>
      <c r="X1551" s="162" t="s">
        <v>6179</v>
      </c>
    </row>
    <row r="1552" spans="1:24">
      <c r="A1552" s="83">
        <v>1219</v>
      </c>
      <c r="B1552" s="83">
        <v>516</v>
      </c>
      <c r="C1552" t="s">
        <v>8053</v>
      </c>
      <c r="D1552" s="159">
        <f t="shared" si="48"/>
        <v>124</v>
      </c>
      <c r="E1552">
        <v>3</v>
      </c>
      <c r="F1552">
        <v>4</v>
      </c>
      <c r="G1552" s="162" t="s">
        <v>6272</v>
      </c>
      <c r="H1552" s="162" t="s">
        <v>6272</v>
      </c>
      <c r="I1552" s="53" t="str">
        <f t="shared" si="49"/>
        <v>3. 4</v>
      </c>
      <c r="J1552" s="157" t="s">
        <v>142</v>
      </c>
      <c r="K1552" s="157" t="s">
        <v>141</v>
      </c>
      <c r="L1552" s="83" t="s">
        <v>6172</v>
      </c>
      <c r="M1552" s="165" t="s">
        <v>162</v>
      </c>
      <c r="O1552" s="157" t="s">
        <v>138</v>
      </c>
      <c r="P1552" s="157" t="s">
        <v>143</v>
      </c>
      <c r="Q1552" s="157" t="s">
        <v>6171</v>
      </c>
      <c r="R1552" s="157" t="s">
        <v>144</v>
      </c>
      <c r="W1552" s="118">
        <v>418500</v>
      </c>
      <c r="X1552" s="162" t="s">
        <v>6272</v>
      </c>
    </row>
    <row r="1553" spans="1:24">
      <c r="A1553" s="83">
        <v>1219</v>
      </c>
      <c r="B1553" s="83">
        <v>516</v>
      </c>
      <c r="C1553" t="s">
        <v>8054</v>
      </c>
      <c r="D1553" s="159">
        <f t="shared" si="48"/>
        <v>75</v>
      </c>
      <c r="E1553">
        <v>1</v>
      </c>
      <c r="F1553">
        <v>35</v>
      </c>
      <c r="G1553" s="162" t="s">
        <v>6249</v>
      </c>
      <c r="H1553" s="162" t="s">
        <v>6249</v>
      </c>
      <c r="I1553" s="53" t="str">
        <f t="shared" si="49"/>
        <v>1. 35</v>
      </c>
      <c r="J1553" s="157" t="s">
        <v>142</v>
      </c>
      <c r="K1553" s="157" t="s">
        <v>141</v>
      </c>
      <c r="L1553" s="83" t="s">
        <v>6172</v>
      </c>
      <c r="M1553" s="165" t="s">
        <v>162</v>
      </c>
      <c r="O1553" s="157" t="s">
        <v>138</v>
      </c>
      <c r="P1553" s="157" t="s">
        <v>143</v>
      </c>
      <c r="Q1553" s="157" t="s">
        <v>6171</v>
      </c>
      <c r="R1553" s="157" t="s">
        <v>144</v>
      </c>
      <c r="W1553" s="118">
        <v>243000</v>
      </c>
      <c r="X1553" s="162" t="s">
        <v>6249</v>
      </c>
    </row>
    <row r="1554" spans="1:24">
      <c r="A1554" s="83">
        <v>1219</v>
      </c>
      <c r="B1554" s="83">
        <v>97</v>
      </c>
      <c r="C1554" t="s">
        <v>6586</v>
      </c>
      <c r="D1554" s="159">
        <f t="shared" si="48"/>
        <v>80</v>
      </c>
      <c r="E1554">
        <v>2</v>
      </c>
      <c r="F1554">
        <v>0</v>
      </c>
      <c r="G1554" s="162" t="s">
        <v>6228</v>
      </c>
      <c r="H1554" s="162" t="s">
        <v>6228</v>
      </c>
      <c r="I1554" s="53" t="str">
        <f t="shared" si="49"/>
        <v>2. 0</v>
      </c>
      <c r="J1554" s="157" t="s">
        <v>142</v>
      </c>
      <c r="K1554" s="157" t="s">
        <v>141</v>
      </c>
      <c r="L1554" s="83" t="s">
        <v>6172</v>
      </c>
      <c r="M1554" s="165" t="s">
        <v>6538</v>
      </c>
      <c r="O1554" s="157" t="s">
        <v>138</v>
      </c>
      <c r="P1554" s="157" t="s">
        <v>143</v>
      </c>
      <c r="Q1554" s="157" t="s">
        <v>6171</v>
      </c>
      <c r="R1554" s="157" t="s">
        <v>144</v>
      </c>
      <c r="W1554" s="118">
        <v>0</v>
      </c>
      <c r="X1554" s="162" t="s">
        <v>6228</v>
      </c>
    </row>
    <row r="1555" spans="1:24">
      <c r="A1555" s="83">
        <v>1219</v>
      </c>
      <c r="B1555" s="83">
        <v>97</v>
      </c>
      <c r="C1555" t="s">
        <v>7857</v>
      </c>
      <c r="D1555" s="159">
        <f t="shared" si="48"/>
        <v>80</v>
      </c>
      <c r="E1555">
        <v>2</v>
      </c>
      <c r="F1555">
        <v>0</v>
      </c>
      <c r="G1555" s="162" t="s">
        <v>6228</v>
      </c>
      <c r="H1555" s="162" t="s">
        <v>6228</v>
      </c>
      <c r="I1555" s="53" t="str">
        <f t="shared" si="49"/>
        <v>2. 0</v>
      </c>
      <c r="J1555" s="157" t="s">
        <v>142</v>
      </c>
      <c r="K1555" s="157" t="s">
        <v>141</v>
      </c>
      <c r="L1555" s="83" t="s">
        <v>6172</v>
      </c>
      <c r="M1555" s="165" t="s">
        <v>6538</v>
      </c>
      <c r="O1555" s="157" t="s">
        <v>138</v>
      </c>
      <c r="P1555" s="157" t="s">
        <v>143</v>
      </c>
      <c r="Q1555" s="157" t="s">
        <v>6171</v>
      </c>
      <c r="R1555" s="157" t="s">
        <v>144</v>
      </c>
      <c r="W1555" s="118">
        <v>0</v>
      </c>
      <c r="X1555" s="162" t="s">
        <v>6228</v>
      </c>
    </row>
    <row r="1556" spans="1:24">
      <c r="A1556" s="83">
        <v>1219</v>
      </c>
      <c r="B1556" s="83">
        <v>97</v>
      </c>
      <c r="C1556" t="s">
        <v>6648</v>
      </c>
      <c r="D1556" s="159">
        <f t="shared" si="48"/>
        <v>116</v>
      </c>
      <c r="E1556">
        <v>2</v>
      </c>
      <c r="F1556">
        <v>36</v>
      </c>
      <c r="G1556" s="162" t="s">
        <v>6173</v>
      </c>
      <c r="H1556" s="162" t="s">
        <v>6173</v>
      </c>
      <c r="I1556" s="53" t="str">
        <f t="shared" si="49"/>
        <v>2. 36</v>
      </c>
      <c r="J1556" s="157" t="s">
        <v>142</v>
      </c>
      <c r="K1556" s="157" t="s">
        <v>141</v>
      </c>
      <c r="L1556" s="83" t="s">
        <v>6172</v>
      </c>
      <c r="M1556" s="165" t="s">
        <v>6538</v>
      </c>
      <c r="O1556" s="157" t="s">
        <v>138</v>
      </c>
      <c r="P1556" s="157" t="s">
        <v>143</v>
      </c>
      <c r="Q1556" s="157" t="s">
        <v>6171</v>
      </c>
      <c r="R1556" s="157" t="s">
        <v>144</v>
      </c>
      <c r="W1556" s="118">
        <v>0</v>
      </c>
      <c r="X1556" s="162" t="s">
        <v>6173</v>
      </c>
    </row>
    <row r="1557" spans="1:24">
      <c r="A1557" s="83">
        <v>1220</v>
      </c>
      <c r="B1557" s="83">
        <v>107</v>
      </c>
      <c r="C1557" t="s">
        <v>8073</v>
      </c>
      <c r="D1557" s="159">
        <f t="shared" si="48"/>
        <v>60</v>
      </c>
      <c r="E1557">
        <v>1</v>
      </c>
      <c r="F1557">
        <v>20</v>
      </c>
      <c r="G1557" s="162" t="s">
        <v>6197</v>
      </c>
      <c r="H1557" s="162" t="s">
        <v>6197</v>
      </c>
      <c r="I1557" s="53" t="str">
        <f t="shared" si="49"/>
        <v>1. 20</v>
      </c>
      <c r="J1557" s="157" t="s">
        <v>142</v>
      </c>
      <c r="K1557" s="157" t="s">
        <v>141</v>
      </c>
      <c r="L1557" s="83" t="s">
        <v>6172</v>
      </c>
      <c r="M1557" s="165" t="s">
        <v>162</v>
      </c>
      <c r="O1557" s="157" t="s">
        <v>138</v>
      </c>
      <c r="P1557" s="157" t="s">
        <v>143</v>
      </c>
      <c r="Q1557" s="157" t="s">
        <v>6171</v>
      </c>
      <c r="R1557" s="157" t="s">
        <v>144</v>
      </c>
      <c r="W1557" s="118">
        <v>810000</v>
      </c>
      <c r="X1557" s="162" t="s">
        <v>6197</v>
      </c>
    </row>
    <row r="1558" spans="1:24">
      <c r="A1558" s="83">
        <v>1220</v>
      </c>
      <c r="B1558" s="83">
        <v>182</v>
      </c>
      <c r="C1558" t="s">
        <v>7861</v>
      </c>
      <c r="D1558" s="159">
        <f t="shared" si="48"/>
        <v>117</v>
      </c>
      <c r="E1558">
        <v>2</v>
      </c>
      <c r="F1558">
        <v>37</v>
      </c>
      <c r="G1558" s="162" t="s">
        <v>6296</v>
      </c>
      <c r="H1558" s="162" t="s">
        <v>6296</v>
      </c>
      <c r="I1558" s="53" t="str">
        <f t="shared" si="49"/>
        <v>2. 37</v>
      </c>
      <c r="J1558" s="157" t="s">
        <v>142</v>
      </c>
      <c r="K1558" s="157" t="s">
        <v>141</v>
      </c>
      <c r="L1558" s="83" t="s">
        <v>6172</v>
      </c>
      <c r="M1558" s="165" t="s">
        <v>6093</v>
      </c>
      <c r="O1558" s="157" t="s">
        <v>138</v>
      </c>
      <c r="P1558" s="157" t="s">
        <v>143</v>
      </c>
      <c r="Q1558" s="157" t="s">
        <v>6171</v>
      </c>
      <c r="R1558" s="157" t="s">
        <v>144</v>
      </c>
      <c r="W1558" s="118">
        <v>0</v>
      </c>
      <c r="X1558" s="162" t="s">
        <v>6296</v>
      </c>
    </row>
    <row r="1559" spans="1:24">
      <c r="A1559" s="83">
        <v>1220</v>
      </c>
      <c r="B1559" s="83">
        <v>182</v>
      </c>
      <c r="C1559" t="s">
        <v>7843</v>
      </c>
      <c r="D1559" s="159">
        <f t="shared" si="48"/>
        <v>35</v>
      </c>
      <c r="E1559">
        <v>0</v>
      </c>
      <c r="F1559">
        <v>35</v>
      </c>
      <c r="G1559" s="162" t="s">
        <v>6179</v>
      </c>
      <c r="H1559" s="162" t="s">
        <v>6179</v>
      </c>
      <c r="I1559" s="53" t="str">
        <f t="shared" si="49"/>
        <v>0. 35</v>
      </c>
      <c r="J1559" s="157" t="s">
        <v>142</v>
      </c>
      <c r="K1559" s="157" t="s">
        <v>141</v>
      </c>
      <c r="L1559" s="83" t="s">
        <v>6172</v>
      </c>
      <c r="M1559" s="165" t="s">
        <v>6093</v>
      </c>
      <c r="O1559" s="157" t="s">
        <v>138</v>
      </c>
      <c r="P1559" s="157" t="s">
        <v>143</v>
      </c>
      <c r="Q1559" s="157" t="s">
        <v>6171</v>
      </c>
      <c r="R1559" s="157" t="s">
        <v>144</v>
      </c>
      <c r="W1559" s="118">
        <v>0</v>
      </c>
      <c r="X1559" s="162" t="s">
        <v>6179</v>
      </c>
    </row>
    <row r="1560" spans="1:24">
      <c r="A1560" s="83">
        <v>1224</v>
      </c>
      <c r="B1560" s="83">
        <v>363</v>
      </c>
      <c r="C1560" t="s">
        <v>8074</v>
      </c>
      <c r="D1560" s="159">
        <f t="shared" si="48"/>
        <v>130</v>
      </c>
      <c r="E1560">
        <v>3</v>
      </c>
      <c r="F1560">
        <v>10</v>
      </c>
      <c r="G1560" s="162" t="s">
        <v>6427</v>
      </c>
      <c r="H1560" s="162" t="s">
        <v>6427</v>
      </c>
      <c r="I1560" s="53" t="str">
        <f t="shared" si="49"/>
        <v>3. 10</v>
      </c>
      <c r="J1560" s="157" t="s">
        <v>142</v>
      </c>
      <c r="K1560" s="157" t="s">
        <v>141</v>
      </c>
      <c r="L1560" s="83" t="s">
        <v>6172</v>
      </c>
      <c r="M1560" s="165" t="s">
        <v>162</v>
      </c>
      <c r="O1560" s="157" t="s">
        <v>138</v>
      </c>
      <c r="P1560" s="157" t="s">
        <v>143</v>
      </c>
      <c r="Q1560" s="157" t="s">
        <v>6171</v>
      </c>
      <c r="R1560" s="157" t="s">
        <v>144</v>
      </c>
      <c r="W1560" s="118">
        <v>1755000</v>
      </c>
      <c r="X1560" s="162" t="s">
        <v>6427</v>
      </c>
    </row>
    <row r="1561" spans="1:24">
      <c r="A1561" s="83">
        <v>1232</v>
      </c>
      <c r="B1561" s="83">
        <v>71</v>
      </c>
      <c r="C1561" t="s">
        <v>6586</v>
      </c>
      <c r="D1561" s="159">
        <f t="shared" si="48"/>
        <v>54</v>
      </c>
      <c r="E1561">
        <v>1</v>
      </c>
      <c r="F1561">
        <v>14</v>
      </c>
      <c r="G1561" s="162" t="s">
        <v>6264</v>
      </c>
      <c r="H1561" s="162" t="s">
        <v>6264</v>
      </c>
      <c r="I1561" s="53" t="str">
        <f t="shared" si="49"/>
        <v>1. 14</v>
      </c>
      <c r="J1561" s="157" t="s">
        <v>142</v>
      </c>
      <c r="K1561" s="157" t="s">
        <v>141</v>
      </c>
      <c r="L1561" s="83" t="s">
        <v>6172</v>
      </c>
      <c r="M1561" s="165" t="s">
        <v>6538</v>
      </c>
      <c r="O1561" s="157" t="s">
        <v>138</v>
      </c>
      <c r="P1561" s="157" t="s">
        <v>143</v>
      </c>
      <c r="Q1561" s="157" t="s">
        <v>6171</v>
      </c>
      <c r="R1561" s="157" t="s">
        <v>144</v>
      </c>
      <c r="W1561" s="118">
        <v>1903500</v>
      </c>
      <c r="X1561" s="162" t="s">
        <v>6264</v>
      </c>
    </row>
    <row r="1562" spans="1:24">
      <c r="A1562" s="83">
        <v>1232</v>
      </c>
      <c r="B1562" s="83">
        <v>70</v>
      </c>
      <c r="C1562" t="s">
        <v>6586</v>
      </c>
      <c r="D1562" s="159">
        <f t="shared" si="48"/>
        <v>95</v>
      </c>
      <c r="E1562">
        <v>2</v>
      </c>
      <c r="F1562">
        <v>15</v>
      </c>
      <c r="G1562" s="162" t="s">
        <v>6350</v>
      </c>
      <c r="H1562" s="162" t="s">
        <v>6350</v>
      </c>
      <c r="I1562" s="53" t="str">
        <f t="shared" si="49"/>
        <v>2. 15</v>
      </c>
      <c r="J1562" s="157" t="s">
        <v>142</v>
      </c>
      <c r="K1562" s="157" t="s">
        <v>141</v>
      </c>
      <c r="L1562" s="83" t="s">
        <v>6172</v>
      </c>
      <c r="M1562" s="165" t="s">
        <v>6538</v>
      </c>
      <c r="O1562" s="157" t="s">
        <v>138</v>
      </c>
      <c r="P1562" s="157" t="s">
        <v>143</v>
      </c>
      <c r="Q1562" s="157" t="s">
        <v>6171</v>
      </c>
      <c r="R1562" s="157" t="s">
        <v>144</v>
      </c>
      <c r="W1562" s="118">
        <v>0</v>
      </c>
      <c r="X1562" s="162" t="s">
        <v>6350</v>
      </c>
    </row>
    <row r="1563" spans="1:24">
      <c r="A1563" s="83">
        <v>1232</v>
      </c>
      <c r="B1563" s="83">
        <v>69</v>
      </c>
      <c r="C1563" t="s">
        <v>6648</v>
      </c>
      <c r="D1563" s="159">
        <f t="shared" si="48"/>
        <v>117</v>
      </c>
      <c r="E1563">
        <v>2</v>
      </c>
      <c r="F1563">
        <v>37</v>
      </c>
      <c r="G1563" s="162" t="s">
        <v>6296</v>
      </c>
      <c r="H1563" s="162" t="s">
        <v>6296</v>
      </c>
      <c r="I1563" s="53" t="str">
        <f t="shared" si="49"/>
        <v>2. 37</v>
      </c>
      <c r="J1563" s="157" t="s">
        <v>142</v>
      </c>
      <c r="K1563" s="157" t="s">
        <v>141</v>
      </c>
      <c r="L1563" s="83" t="s">
        <v>6172</v>
      </c>
      <c r="M1563" s="165" t="s">
        <v>6538</v>
      </c>
      <c r="O1563" s="157" t="s">
        <v>138</v>
      </c>
      <c r="P1563" s="157" t="s">
        <v>143</v>
      </c>
      <c r="Q1563" s="157" t="s">
        <v>6171</v>
      </c>
      <c r="R1563" s="157" t="s">
        <v>144</v>
      </c>
      <c r="W1563" s="118">
        <v>0</v>
      </c>
      <c r="X1563" s="162" t="s">
        <v>6296</v>
      </c>
    </row>
    <row r="1564" spans="1:24">
      <c r="A1564" s="83">
        <v>1232</v>
      </c>
      <c r="B1564" s="83">
        <v>62</v>
      </c>
      <c r="C1564" t="s">
        <v>6582</v>
      </c>
      <c r="D1564" s="159">
        <f t="shared" si="48"/>
        <v>53</v>
      </c>
      <c r="E1564">
        <v>1</v>
      </c>
      <c r="F1564">
        <v>13</v>
      </c>
      <c r="G1564" s="162" t="s">
        <v>6309</v>
      </c>
      <c r="H1564" s="162" t="s">
        <v>6309</v>
      </c>
      <c r="I1564" s="53" t="str">
        <f t="shared" si="49"/>
        <v>1. 13</v>
      </c>
      <c r="J1564" s="157" t="s">
        <v>142</v>
      </c>
      <c r="K1564" s="157" t="s">
        <v>141</v>
      </c>
      <c r="L1564" s="83" t="s">
        <v>6172</v>
      </c>
      <c r="M1564" s="165" t="s">
        <v>6538</v>
      </c>
      <c r="O1564" s="157" t="s">
        <v>138</v>
      </c>
      <c r="P1564" s="157" t="s">
        <v>143</v>
      </c>
      <c r="Q1564" s="157" t="s">
        <v>6171</v>
      </c>
      <c r="R1564" s="157" t="s">
        <v>144</v>
      </c>
      <c r="W1564" s="118">
        <v>0</v>
      </c>
      <c r="X1564" s="162" t="s">
        <v>6309</v>
      </c>
    </row>
    <row r="1565" spans="1:24">
      <c r="A1565" s="83">
        <v>1234</v>
      </c>
      <c r="B1565" s="83">
        <v>2</v>
      </c>
      <c r="C1565" t="s">
        <v>6648</v>
      </c>
      <c r="D1565" s="159">
        <f t="shared" si="48"/>
        <v>174</v>
      </c>
      <c r="E1565">
        <v>4</v>
      </c>
      <c r="F1565">
        <v>14</v>
      </c>
      <c r="G1565" s="162" t="s">
        <v>6472</v>
      </c>
      <c r="H1565" s="162" t="s">
        <v>6472</v>
      </c>
      <c r="I1565" s="53" t="str">
        <f t="shared" si="49"/>
        <v>4. 14</v>
      </c>
      <c r="J1565" s="157" t="s">
        <v>142</v>
      </c>
      <c r="K1565" s="157" t="s">
        <v>141</v>
      </c>
      <c r="L1565" s="83" t="s">
        <v>6172</v>
      </c>
      <c r="M1565" s="165" t="s">
        <v>6538</v>
      </c>
      <c r="O1565" s="157" t="s">
        <v>138</v>
      </c>
      <c r="P1565" s="157" t="s">
        <v>143</v>
      </c>
      <c r="Q1565" s="157" t="s">
        <v>6171</v>
      </c>
      <c r="R1565" s="157" t="s">
        <v>144</v>
      </c>
      <c r="W1565" s="118">
        <v>2389500</v>
      </c>
      <c r="X1565" s="162" t="s">
        <v>6472</v>
      </c>
    </row>
    <row r="1566" spans="1:24">
      <c r="A1566" s="83">
        <v>1234</v>
      </c>
      <c r="B1566" s="83">
        <v>2</v>
      </c>
      <c r="C1566" t="s">
        <v>7857</v>
      </c>
      <c r="D1566" s="159">
        <f t="shared" si="48"/>
        <v>3</v>
      </c>
      <c r="E1566">
        <v>0</v>
      </c>
      <c r="F1566">
        <v>3</v>
      </c>
      <c r="G1566" s="162" t="s">
        <v>6204</v>
      </c>
      <c r="H1566" s="162" t="s">
        <v>6204</v>
      </c>
      <c r="I1566" s="53" t="str">
        <f t="shared" si="49"/>
        <v>0. 3</v>
      </c>
      <c r="J1566" s="157" t="s">
        <v>142</v>
      </c>
      <c r="K1566" s="157" t="s">
        <v>141</v>
      </c>
      <c r="L1566" s="83" t="s">
        <v>6172</v>
      </c>
      <c r="M1566" s="165" t="s">
        <v>6538</v>
      </c>
      <c r="O1566" s="157" t="s">
        <v>138</v>
      </c>
      <c r="P1566" s="157" t="s">
        <v>143</v>
      </c>
      <c r="Q1566" s="157" t="s">
        <v>6171</v>
      </c>
      <c r="R1566" s="157" t="s">
        <v>144</v>
      </c>
      <c r="W1566" s="118">
        <v>0</v>
      </c>
      <c r="X1566" s="162" t="s">
        <v>6204</v>
      </c>
    </row>
    <row r="1567" spans="1:24">
      <c r="A1567" s="83">
        <v>1246</v>
      </c>
      <c r="B1567" s="83">
        <v>579</v>
      </c>
      <c r="C1567" t="s">
        <v>7858</v>
      </c>
      <c r="D1567" s="159">
        <f t="shared" si="48"/>
        <v>88</v>
      </c>
      <c r="E1567">
        <v>2</v>
      </c>
      <c r="F1567">
        <v>8</v>
      </c>
      <c r="G1567" s="162" t="s">
        <v>6359</v>
      </c>
      <c r="H1567" s="162" t="s">
        <v>6359</v>
      </c>
      <c r="I1567" s="53" t="str">
        <f t="shared" si="49"/>
        <v>2. 8</v>
      </c>
      <c r="J1567" s="157" t="s">
        <v>142</v>
      </c>
      <c r="K1567" s="157" t="s">
        <v>141</v>
      </c>
      <c r="L1567" s="83" t="s">
        <v>6172</v>
      </c>
      <c r="M1567" s="165" t="s">
        <v>162</v>
      </c>
      <c r="O1567" s="157" t="s">
        <v>138</v>
      </c>
      <c r="P1567" s="157" t="s">
        <v>143</v>
      </c>
      <c r="Q1567" s="157" t="s">
        <v>6171</v>
      </c>
      <c r="R1567" s="157" t="s">
        <v>144</v>
      </c>
      <c r="W1567" s="118">
        <v>391500</v>
      </c>
      <c r="X1567" s="162" t="s">
        <v>6359</v>
      </c>
    </row>
    <row r="1568" spans="1:24">
      <c r="A1568" s="83">
        <v>1251</v>
      </c>
      <c r="B1568" s="83">
        <v>146</v>
      </c>
      <c r="C1568" t="s">
        <v>7891</v>
      </c>
      <c r="D1568" s="159">
        <f t="shared" si="48"/>
        <v>157</v>
      </c>
      <c r="E1568">
        <v>3</v>
      </c>
      <c r="F1568">
        <v>37</v>
      </c>
      <c r="G1568" s="162" t="s">
        <v>6294</v>
      </c>
      <c r="H1568" s="162" t="s">
        <v>6294</v>
      </c>
      <c r="I1568" s="53" t="str">
        <f t="shared" si="49"/>
        <v>3. 37</v>
      </c>
      <c r="J1568" s="157" t="s">
        <v>142</v>
      </c>
      <c r="K1568" s="157" t="s">
        <v>141</v>
      </c>
      <c r="L1568" s="83" t="s">
        <v>6172</v>
      </c>
      <c r="M1568" s="165" t="s">
        <v>162</v>
      </c>
      <c r="O1568" s="157" t="s">
        <v>138</v>
      </c>
      <c r="P1568" s="157" t="s">
        <v>143</v>
      </c>
      <c r="Q1568" s="157" t="s">
        <v>6171</v>
      </c>
      <c r="R1568" s="157" t="s">
        <v>144</v>
      </c>
      <c r="W1568" s="118">
        <v>2119500</v>
      </c>
      <c r="X1568" s="162" t="s">
        <v>6294</v>
      </c>
    </row>
    <row r="1569" spans="1:24">
      <c r="A1569" s="83">
        <v>1254</v>
      </c>
      <c r="B1569" s="83">
        <v>293</v>
      </c>
      <c r="C1569" t="s">
        <v>7835</v>
      </c>
      <c r="D1569" s="159">
        <f t="shared" si="48"/>
        <v>190</v>
      </c>
      <c r="E1569">
        <v>4</v>
      </c>
      <c r="F1569">
        <v>30</v>
      </c>
      <c r="G1569" s="162" t="s">
        <v>6193</v>
      </c>
      <c r="H1569" s="162" t="s">
        <v>6193</v>
      </c>
      <c r="I1569" s="53" t="str">
        <f t="shared" si="49"/>
        <v>4. 30</v>
      </c>
      <c r="J1569" s="157" t="s">
        <v>142</v>
      </c>
      <c r="K1569" s="157" t="s">
        <v>141</v>
      </c>
      <c r="L1569" s="83" t="s">
        <v>6172</v>
      </c>
      <c r="M1569" s="165" t="s">
        <v>162</v>
      </c>
      <c r="O1569" s="157" t="s">
        <v>138</v>
      </c>
      <c r="P1569" s="157" t="s">
        <v>143</v>
      </c>
      <c r="Q1569" s="157" t="s">
        <v>6171</v>
      </c>
      <c r="R1569" s="157" t="s">
        <v>144</v>
      </c>
      <c r="W1569" s="118">
        <v>634500</v>
      </c>
      <c r="X1569" s="162" t="s">
        <v>6193</v>
      </c>
    </row>
    <row r="1570" spans="1:24">
      <c r="A1570" s="83">
        <v>1259</v>
      </c>
      <c r="B1570" s="83">
        <v>80</v>
      </c>
      <c r="C1570" t="s">
        <v>7851</v>
      </c>
      <c r="D1570" s="159">
        <f t="shared" si="48"/>
        <v>397</v>
      </c>
      <c r="E1570">
        <v>9</v>
      </c>
      <c r="F1570">
        <v>37</v>
      </c>
      <c r="G1570" s="162" t="s">
        <v>6482</v>
      </c>
      <c r="H1570" s="162" t="s">
        <v>6482</v>
      </c>
      <c r="I1570" s="53" t="str">
        <f t="shared" si="49"/>
        <v>9. 37</v>
      </c>
      <c r="J1570" s="157" t="s">
        <v>142</v>
      </c>
      <c r="K1570" s="157" t="s">
        <v>141</v>
      </c>
      <c r="L1570" s="83" t="s">
        <v>6172</v>
      </c>
      <c r="M1570" s="165" t="s">
        <v>162</v>
      </c>
      <c r="O1570" s="157" t="s">
        <v>138</v>
      </c>
      <c r="P1570" s="157" t="s">
        <v>143</v>
      </c>
      <c r="Q1570" s="157" t="s">
        <v>6171</v>
      </c>
      <c r="R1570" s="157" t="s">
        <v>144</v>
      </c>
      <c r="W1570" s="118">
        <v>661500</v>
      </c>
      <c r="X1570" s="162" t="s">
        <v>6482</v>
      </c>
    </row>
    <row r="1571" spans="1:24">
      <c r="A1571" s="83">
        <v>1262</v>
      </c>
      <c r="B1571" s="83">
        <v>81</v>
      </c>
      <c r="C1571" t="s">
        <v>6586</v>
      </c>
      <c r="D1571" s="159">
        <f t="shared" si="48"/>
        <v>165</v>
      </c>
      <c r="E1571">
        <v>4</v>
      </c>
      <c r="F1571">
        <v>5</v>
      </c>
      <c r="G1571" s="162" t="s">
        <v>6219</v>
      </c>
      <c r="H1571" s="162" t="s">
        <v>6219</v>
      </c>
      <c r="I1571" s="53" t="str">
        <f t="shared" si="49"/>
        <v>4. 5</v>
      </c>
      <c r="J1571" s="157" t="s">
        <v>142</v>
      </c>
      <c r="K1571" s="157" t="s">
        <v>141</v>
      </c>
      <c r="L1571" s="83" t="s">
        <v>6172</v>
      </c>
      <c r="M1571" s="165" t="s">
        <v>162</v>
      </c>
      <c r="O1571" s="157" t="s">
        <v>138</v>
      </c>
      <c r="P1571" s="157" t="s">
        <v>143</v>
      </c>
      <c r="Q1571" s="157" t="s">
        <v>6171</v>
      </c>
      <c r="R1571" s="157" t="s">
        <v>144</v>
      </c>
      <c r="W1571" s="118">
        <v>2227500</v>
      </c>
      <c r="X1571" s="162" t="s">
        <v>6219</v>
      </c>
    </row>
    <row r="1572" spans="1:24">
      <c r="A1572" s="83">
        <v>1263</v>
      </c>
      <c r="B1572" s="83">
        <v>53</v>
      </c>
      <c r="C1572" t="s">
        <v>7850</v>
      </c>
      <c r="D1572" s="159">
        <f t="shared" si="48"/>
        <v>160</v>
      </c>
      <c r="E1572">
        <v>4</v>
      </c>
      <c r="F1572">
        <v>0</v>
      </c>
      <c r="G1572" s="162" t="s">
        <v>6232</v>
      </c>
      <c r="H1572" s="162" t="s">
        <v>6232</v>
      </c>
      <c r="I1572" s="53" t="str">
        <f t="shared" si="49"/>
        <v>4. 0</v>
      </c>
      <c r="J1572" s="157" t="s">
        <v>142</v>
      </c>
      <c r="K1572" s="157" t="s">
        <v>141</v>
      </c>
      <c r="L1572" s="83" t="s">
        <v>6172</v>
      </c>
      <c r="M1572" s="165" t="s">
        <v>162</v>
      </c>
      <c r="O1572" s="157" t="s">
        <v>138</v>
      </c>
      <c r="P1572" s="157" t="s">
        <v>143</v>
      </c>
      <c r="Q1572" s="157" t="s">
        <v>6171</v>
      </c>
      <c r="R1572" s="157" t="s">
        <v>144</v>
      </c>
      <c r="W1572" s="118">
        <v>715500</v>
      </c>
      <c r="X1572" s="162" t="s">
        <v>6232</v>
      </c>
    </row>
    <row r="1573" spans="1:24">
      <c r="A1573" s="83">
        <v>1263</v>
      </c>
      <c r="B1573" s="83">
        <v>53</v>
      </c>
      <c r="C1573" t="s">
        <v>7862</v>
      </c>
      <c r="D1573" s="159">
        <f t="shared" si="48"/>
        <v>240</v>
      </c>
      <c r="E1573">
        <v>6</v>
      </c>
      <c r="F1573">
        <v>0</v>
      </c>
      <c r="G1573" s="162" t="s">
        <v>6290</v>
      </c>
      <c r="H1573" s="162" t="s">
        <v>6290</v>
      </c>
      <c r="I1573" s="53" t="str">
        <f t="shared" si="49"/>
        <v>6. 0</v>
      </c>
      <c r="J1573" s="157" t="s">
        <v>142</v>
      </c>
      <c r="K1573" s="157" t="s">
        <v>141</v>
      </c>
      <c r="L1573" s="83" t="s">
        <v>6172</v>
      </c>
      <c r="M1573" s="165" t="s">
        <v>162</v>
      </c>
      <c r="O1573" s="157" t="s">
        <v>138</v>
      </c>
      <c r="P1573" s="157" t="s">
        <v>143</v>
      </c>
      <c r="Q1573" s="157" t="s">
        <v>6171</v>
      </c>
      <c r="R1573" s="157" t="s">
        <v>144</v>
      </c>
      <c r="W1573" s="118">
        <v>1080000</v>
      </c>
      <c r="X1573" s="162" t="s">
        <v>6290</v>
      </c>
    </row>
    <row r="1574" spans="1:24">
      <c r="A1574" s="83">
        <v>1263</v>
      </c>
      <c r="B1574" s="83">
        <v>234</v>
      </c>
      <c r="C1574" t="s">
        <v>8075</v>
      </c>
      <c r="D1574" s="159">
        <f t="shared" si="48"/>
        <v>417</v>
      </c>
      <c r="E1574">
        <v>10</v>
      </c>
      <c r="F1574">
        <v>17</v>
      </c>
      <c r="G1574" s="162" t="s">
        <v>6477</v>
      </c>
      <c r="H1574" s="162" t="s">
        <v>6477</v>
      </c>
      <c r="I1574" s="53" t="str">
        <f t="shared" si="49"/>
        <v>10. 17</v>
      </c>
      <c r="J1574" s="157" t="s">
        <v>142</v>
      </c>
      <c r="K1574" s="157" t="s">
        <v>141</v>
      </c>
      <c r="L1574" s="83" t="s">
        <v>6172</v>
      </c>
      <c r="M1574" s="165" t="s">
        <v>162</v>
      </c>
      <c r="O1574" s="157" t="s">
        <v>138</v>
      </c>
      <c r="P1574" s="157" t="s">
        <v>143</v>
      </c>
      <c r="Q1574" s="157" t="s">
        <v>6171</v>
      </c>
      <c r="R1574" s="157" t="s">
        <v>144</v>
      </c>
      <c r="W1574" s="118">
        <v>1876500</v>
      </c>
      <c r="X1574" s="162" t="s">
        <v>6477</v>
      </c>
    </row>
    <row r="1575" spans="1:24">
      <c r="A1575" s="83">
        <v>1263</v>
      </c>
      <c r="B1575" s="83">
        <v>306</v>
      </c>
      <c r="C1575" t="s">
        <v>7857</v>
      </c>
      <c r="D1575" s="159">
        <f t="shared" si="48"/>
        <v>167</v>
      </c>
      <c r="E1575">
        <v>4</v>
      </c>
      <c r="F1575">
        <v>7</v>
      </c>
      <c r="G1575" s="162" t="s">
        <v>6321</v>
      </c>
      <c r="H1575" s="162" t="s">
        <v>6321</v>
      </c>
      <c r="I1575" s="53" t="str">
        <f t="shared" si="49"/>
        <v>4. 7</v>
      </c>
      <c r="J1575" s="157" t="s">
        <v>142</v>
      </c>
      <c r="K1575" s="157" t="s">
        <v>141</v>
      </c>
      <c r="L1575" s="83" t="s">
        <v>6172</v>
      </c>
      <c r="M1575" s="165" t="s">
        <v>6540</v>
      </c>
      <c r="O1575" s="157" t="s">
        <v>138</v>
      </c>
      <c r="P1575" s="157" t="s">
        <v>143</v>
      </c>
      <c r="Q1575" s="157" t="s">
        <v>6171</v>
      </c>
      <c r="R1575" s="157" t="s">
        <v>144</v>
      </c>
      <c r="W1575" s="118">
        <v>553500</v>
      </c>
      <c r="X1575" s="162" t="s">
        <v>6321</v>
      </c>
    </row>
    <row r="1576" spans="1:24">
      <c r="A1576" s="83">
        <v>1263</v>
      </c>
      <c r="B1576" s="83">
        <v>306</v>
      </c>
      <c r="C1576" t="s">
        <v>7857</v>
      </c>
      <c r="D1576" s="159">
        <f t="shared" si="48"/>
        <v>200</v>
      </c>
      <c r="E1576">
        <v>5</v>
      </c>
      <c r="F1576">
        <v>0</v>
      </c>
      <c r="G1576" s="162" t="s">
        <v>6414</v>
      </c>
      <c r="H1576" s="162" t="s">
        <v>6414</v>
      </c>
      <c r="I1576" s="53" t="str">
        <f t="shared" si="49"/>
        <v>5. 0</v>
      </c>
      <c r="J1576" s="157" t="s">
        <v>142</v>
      </c>
      <c r="K1576" s="157" t="s">
        <v>141</v>
      </c>
      <c r="L1576" s="83" t="s">
        <v>6172</v>
      </c>
      <c r="M1576" s="165" t="s">
        <v>6540</v>
      </c>
      <c r="O1576" s="157" t="s">
        <v>138</v>
      </c>
      <c r="P1576" s="157" t="s">
        <v>143</v>
      </c>
      <c r="Q1576" s="157" t="s">
        <v>6171</v>
      </c>
      <c r="R1576" s="157" t="s">
        <v>144</v>
      </c>
      <c r="W1576" s="118">
        <v>2700000</v>
      </c>
      <c r="X1576" s="162" t="s">
        <v>6414</v>
      </c>
    </row>
    <row r="1577" spans="1:24">
      <c r="A1577" s="83">
        <v>1265</v>
      </c>
      <c r="B1577" s="83">
        <v>378</v>
      </c>
      <c r="C1577" t="s">
        <v>7857</v>
      </c>
      <c r="D1577" s="159">
        <f t="shared" si="48"/>
        <v>118</v>
      </c>
      <c r="E1577">
        <v>2</v>
      </c>
      <c r="F1577">
        <v>38</v>
      </c>
      <c r="G1577" s="162" t="s">
        <v>6216</v>
      </c>
      <c r="H1577" s="162" t="s">
        <v>6216</v>
      </c>
      <c r="I1577" s="53" t="str">
        <f t="shared" si="49"/>
        <v>2. 38</v>
      </c>
      <c r="J1577" s="157" t="s">
        <v>142</v>
      </c>
      <c r="K1577" s="157" t="s">
        <v>141</v>
      </c>
      <c r="L1577" s="83" t="s">
        <v>6172</v>
      </c>
      <c r="M1577" s="165" t="s">
        <v>162</v>
      </c>
      <c r="O1577" s="157" t="s">
        <v>138</v>
      </c>
      <c r="P1577" s="157" t="s">
        <v>143</v>
      </c>
      <c r="Q1577" s="157" t="s">
        <v>6171</v>
      </c>
      <c r="R1577" s="157" t="s">
        <v>144</v>
      </c>
      <c r="W1577" s="118">
        <v>1593000</v>
      </c>
      <c r="X1577" s="162" t="s">
        <v>6216</v>
      </c>
    </row>
    <row r="1578" spans="1:24">
      <c r="A1578" s="83">
        <v>1265</v>
      </c>
      <c r="B1578" s="83">
        <v>379</v>
      </c>
      <c r="C1578" t="s">
        <v>7857</v>
      </c>
      <c r="D1578" s="159">
        <f t="shared" si="48"/>
        <v>17</v>
      </c>
      <c r="E1578">
        <v>0</v>
      </c>
      <c r="F1578">
        <v>17</v>
      </c>
      <c r="G1578" s="162" t="s">
        <v>6191</v>
      </c>
      <c r="H1578" s="162" t="s">
        <v>6191</v>
      </c>
      <c r="I1578" s="53" t="str">
        <f t="shared" si="49"/>
        <v>0. 17</v>
      </c>
      <c r="J1578" s="157" t="s">
        <v>142</v>
      </c>
      <c r="K1578" s="157" t="s">
        <v>141</v>
      </c>
      <c r="L1578" s="83" t="s">
        <v>6172</v>
      </c>
      <c r="M1578" s="165" t="s">
        <v>162</v>
      </c>
      <c r="O1578" s="157" t="s">
        <v>138</v>
      </c>
      <c r="P1578" s="157" t="s">
        <v>143</v>
      </c>
      <c r="Q1578" s="157" t="s">
        <v>6171</v>
      </c>
      <c r="R1578" s="157" t="s">
        <v>144</v>
      </c>
      <c r="W1578" s="118">
        <v>229500</v>
      </c>
      <c r="X1578" s="162" t="s">
        <v>6191</v>
      </c>
    </row>
    <row r="1579" spans="1:24">
      <c r="A1579" s="83">
        <v>1265</v>
      </c>
      <c r="B1579" s="83">
        <v>380</v>
      </c>
      <c r="C1579" t="s">
        <v>7857</v>
      </c>
      <c r="D1579" s="159">
        <f t="shared" si="48"/>
        <v>57</v>
      </c>
      <c r="E1579">
        <v>1</v>
      </c>
      <c r="F1579">
        <v>17</v>
      </c>
      <c r="G1579" s="162" t="s">
        <v>6225</v>
      </c>
      <c r="H1579" s="162" t="s">
        <v>6225</v>
      </c>
      <c r="I1579" s="53" t="str">
        <f t="shared" si="49"/>
        <v>1. 17</v>
      </c>
      <c r="J1579" s="157" t="s">
        <v>142</v>
      </c>
      <c r="K1579" s="157" t="s">
        <v>141</v>
      </c>
      <c r="L1579" s="83" t="s">
        <v>6172</v>
      </c>
      <c r="M1579" s="165" t="s">
        <v>162</v>
      </c>
      <c r="O1579" s="157" t="s">
        <v>138</v>
      </c>
      <c r="P1579" s="157" t="s">
        <v>143</v>
      </c>
      <c r="Q1579" s="157" t="s">
        <v>6171</v>
      </c>
      <c r="R1579" s="157" t="s">
        <v>144</v>
      </c>
      <c r="W1579" s="118">
        <v>769500</v>
      </c>
      <c r="X1579" s="162" t="s">
        <v>6225</v>
      </c>
    </row>
    <row r="1580" spans="1:24">
      <c r="A1580" s="83">
        <v>1266</v>
      </c>
      <c r="B1580" s="83">
        <v>108</v>
      </c>
      <c r="C1580" t="s">
        <v>8076</v>
      </c>
      <c r="D1580" s="159">
        <f t="shared" si="48"/>
        <v>160</v>
      </c>
      <c r="E1580">
        <v>4</v>
      </c>
      <c r="F1580">
        <v>0</v>
      </c>
      <c r="G1580" s="162" t="s">
        <v>6232</v>
      </c>
      <c r="H1580" s="162" t="s">
        <v>6232</v>
      </c>
      <c r="I1580" s="53" t="str">
        <f t="shared" si="49"/>
        <v>4. 0</v>
      </c>
      <c r="J1580" s="157" t="s">
        <v>142</v>
      </c>
      <c r="K1580" s="157" t="s">
        <v>141</v>
      </c>
      <c r="L1580" s="83" t="s">
        <v>6172</v>
      </c>
      <c r="M1580" s="165" t="s">
        <v>162</v>
      </c>
      <c r="O1580" s="157" t="s">
        <v>138</v>
      </c>
      <c r="P1580" s="157" t="s">
        <v>143</v>
      </c>
      <c r="Q1580" s="157" t="s">
        <v>6171</v>
      </c>
      <c r="R1580" s="157" t="s">
        <v>144</v>
      </c>
      <c r="W1580" s="118">
        <v>1080000</v>
      </c>
      <c r="X1580" s="162" t="s">
        <v>6232</v>
      </c>
    </row>
    <row r="1581" spans="1:24">
      <c r="A1581" s="83">
        <v>1267</v>
      </c>
      <c r="B1581" s="83">
        <v>108</v>
      </c>
      <c r="C1581" t="s">
        <v>8076</v>
      </c>
      <c r="D1581" s="159">
        <f t="shared" si="48"/>
        <v>160</v>
      </c>
      <c r="E1581">
        <v>4</v>
      </c>
      <c r="F1581">
        <v>0</v>
      </c>
      <c r="G1581" s="162" t="s">
        <v>6232</v>
      </c>
      <c r="H1581" s="162" t="s">
        <v>6232</v>
      </c>
      <c r="I1581" s="53" t="str">
        <f t="shared" si="49"/>
        <v>4. 0</v>
      </c>
      <c r="J1581" s="157" t="s">
        <v>142</v>
      </c>
      <c r="K1581" s="157" t="s">
        <v>141</v>
      </c>
      <c r="L1581" s="83" t="s">
        <v>6172</v>
      </c>
      <c r="M1581" s="165" t="s">
        <v>162</v>
      </c>
      <c r="O1581" s="157" t="s">
        <v>138</v>
      </c>
      <c r="P1581" s="157" t="s">
        <v>143</v>
      </c>
      <c r="Q1581" s="157" t="s">
        <v>6171</v>
      </c>
      <c r="R1581" s="157" t="s">
        <v>144</v>
      </c>
      <c r="W1581" s="118">
        <v>1080000</v>
      </c>
      <c r="X1581" s="162" t="s">
        <v>6232</v>
      </c>
    </row>
    <row r="1582" spans="1:24">
      <c r="A1582" s="83">
        <v>1269</v>
      </c>
      <c r="B1582" s="83">
        <v>579</v>
      </c>
      <c r="C1582" t="s">
        <v>8077</v>
      </c>
      <c r="D1582" s="159">
        <f t="shared" si="48"/>
        <v>68</v>
      </c>
      <c r="E1582">
        <v>1</v>
      </c>
      <c r="F1582">
        <v>28</v>
      </c>
      <c r="G1582" s="162" t="s">
        <v>6412</v>
      </c>
      <c r="H1582" s="162" t="s">
        <v>6412</v>
      </c>
      <c r="I1582" s="53" t="str">
        <f t="shared" si="49"/>
        <v>1. 28</v>
      </c>
      <c r="J1582" s="157" t="s">
        <v>142</v>
      </c>
      <c r="K1582" s="157" t="s">
        <v>141</v>
      </c>
      <c r="L1582" s="83" t="s">
        <v>6172</v>
      </c>
      <c r="M1582" s="165" t="s">
        <v>162</v>
      </c>
      <c r="O1582" s="157" t="s">
        <v>138</v>
      </c>
      <c r="P1582" s="157" t="s">
        <v>143</v>
      </c>
      <c r="Q1582" s="157" t="s">
        <v>6171</v>
      </c>
      <c r="R1582" s="157" t="s">
        <v>144</v>
      </c>
      <c r="W1582" s="118">
        <v>918000</v>
      </c>
      <c r="X1582" s="162" t="s">
        <v>6412</v>
      </c>
    </row>
    <row r="1583" spans="1:24">
      <c r="A1583" s="83">
        <v>1273</v>
      </c>
      <c r="B1583" s="83">
        <v>237</v>
      </c>
      <c r="C1583" t="s">
        <v>7851</v>
      </c>
      <c r="D1583" s="159">
        <f t="shared" si="48"/>
        <v>89</v>
      </c>
      <c r="E1583">
        <v>2</v>
      </c>
      <c r="F1583">
        <v>9</v>
      </c>
      <c r="G1583" s="162" t="s">
        <v>6270</v>
      </c>
      <c r="H1583" s="162" t="s">
        <v>6270</v>
      </c>
      <c r="I1583" s="53" t="str">
        <f t="shared" si="49"/>
        <v>2. 9</v>
      </c>
      <c r="J1583" s="157" t="s">
        <v>142</v>
      </c>
      <c r="K1583" s="157" t="s">
        <v>141</v>
      </c>
      <c r="L1583" s="83" t="s">
        <v>6172</v>
      </c>
      <c r="M1583" s="165" t="s">
        <v>162</v>
      </c>
      <c r="O1583" s="157" t="s">
        <v>138</v>
      </c>
      <c r="P1583" s="157" t="s">
        <v>143</v>
      </c>
      <c r="Q1583" s="157" t="s">
        <v>6171</v>
      </c>
      <c r="R1583" s="157" t="s">
        <v>144</v>
      </c>
      <c r="W1583" s="118">
        <v>297000</v>
      </c>
      <c r="X1583" s="162" t="s">
        <v>6270</v>
      </c>
    </row>
    <row r="1584" spans="1:24">
      <c r="A1584" s="83">
        <v>1273</v>
      </c>
      <c r="B1584" s="83">
        <v>127</v>
      </c>
      <c r="C1584" t="s">
        <v>7835</v>
      </c>
      <c r="D1584" s="159">
        <f t="shared" si="48"/>
        <v>135</v>
      </c>
      <c r="E1584">
        <v>3</v>
      </c>
      <c r="F1584">
        <v>15</v>
      </c>
      <c r="G1584" s="162" t="s">
        <v>6271</v>
      </c>
      <c r="H1584" s="162" t="s">
        <v>6271</v>
      </c>
      <c r="I1584" s="53" t="str">
        <f t="shared" si="49"/>
        <v>3. 15</v>
      </c>
      <c r="J1584" s="157" t="s">
        <v>142</v>
      </c>
      <c r="K1584" s="157" t="s">
        <v>141</v>
      </c>
      <c r="L1584" s="83" t="s">
        <v>6172</v>
      </c>
      <c r="M1584" s="165" t="s">
        <v>162</v>
      </c>
      <c r="O1584" s="157" t="s">
        <v>138</v>
      </c>
      <c r="P1584" s="157" t="s">
        <v>143</v>
      </c>
      <c r="Q1584" s="157" t="s">
        <v>6171</v>
      </c>
      <c r="R1584" s="157" t="s">
        <v>144</v>
      </c>
      <c r="W1584" s="118">
        <v>445500</v>
      </c>
      <c r="X1584" s="162" t="s">
        <v>6271</v>
      </c>
    </row>
    <row r="1585" spans="1:24">
      <c r="A1585" s="83">
        <v>1273</v>
      </c>
      <c r="B1585" s="83">
        <v>329</v>
      </c>
      <c r="C1585" t="s">
        <v>7857</v>
      </c>
      <c r="D1585" s="159">
        <f t="shared" si="48"/>
        <v>124</v>
      </c>
      <c r="E1585">
        <v>3</v>
      </c>
      <c r="F1585">
        <v>4</v>
      </c>
      <c r="G1585" s="162" t="s">
        <v>6272</v>
      </c>
      <c r="H1585" s="162" t="s">
        <v>6272</v>
      </c>
      <c r="I1585" s="53" t="str">
        <f t="shared" si="49"/>
        <v>3. 4</v>
      </c>
      <c r="J1585" s="157" t="s">
        <v>142</v>
      </c>
      <c r="K1585" s="157" t="s">
        <v>141</v>
      </c>
      <c r="L1585" s="83" t="s">
        <v>6172</v>
      </c>
      <c r="M1585" s="165" t="s">
        <v>162</v>
      </c>
      <c r="O1585" s="157" t="s">
        <v>138</v>
      </c>
      <c r="P1585" s="157" t="s">
        <v>143</v>
      </c>
      <c r="Q1585" s="157" t="s">
        <v>6171</v>
      </c>
      <c r="R1585" s="157" t="s">
        <v>144</v>
      </c>
      <c r="W1585" s="118">
        <v>418500</v>
      </c>
      <c r="X1585" s="162" t="s">
        <v>6272</v>
      </c>
    </row>
    <row r="1586" spans="1:24">
      <c r="A1586" s="83">
        <v>1273</v>
      </c>
      <c r="B1586" s="83">
        <v>240</v>
      </c>
      <c r="C1586" t="s">
        <v>6579</v>
      </c>
      <c r="D1586" s="159">
        <f t="shared" si="48"/>
        <v>84</v>
      </c>
      <c r="E1586">
        <v>2</v>
      </c>
      <c r="F1586">
        <v>4</v>
      </c>
      <c r="G1586" s="162" t="s">
        <v>6273</v>
      </c>
      <c r="H1586" s="162" t="s">
        <v>6273</v>
      </c>
      <c r="I1586" s="53" t="str">
        <f t="shared" si="49"/>
        <v>2. 4</v>
      </c>
      <c r="J1586" s="157" t="s">
        <v>142</v>
      </c>
      <c r="K1586" s="157" t="s">
        <v>141</v>
      </c>
      <c r="L1586" s="83" t="s">
        <v>6172</v>
      </c>
      <c r="M1586" s="165" t="s">
        <v>162</v>
      </c>
      <c r="O1586" s="157" t="s">
        <v>138</v>
      </c>
      <c r="P1586" s="157" t="s">
        <v>143</v>
      </c>
      <c r="Q1586" s="157" t="s">
        <v>6171</v>
      </c>
      <c r="R1586" s="157" t="s">
        <v>144</v>
      </c>
      <c r="W1586" s="118">
        <v>283500</v>
      </c>
      <c r="X1586" s="162" t="s">
        <v>6273</v>
      </c>
    </row>
    <row r="1587" spans="1:24">
      <c r="A1587" s="83">
        <v>1273</v>
      </c>
      <c r="B1587" s="83">
        <v>240</v>
      </c>
      <c r="C1587" t="s">
        <v>7843</v>
      </c>
      <c r="D1587" s="159">
        <f t="shared" si="48"/>
        <v>79</v>
      </c>
      <c r="E1587">
        <v>1</v>
      </c>
      <c r="F1587">
        <v>39</v>
      </c>
      <c r="G1587" s="162" t="s">
        <v>6202</v>
      </c>
      <c r="H1587" s="162" t="s">
        <v>6202</v>
      </c>
      <c r="I1587" s="53" t="str">
        <f t="shared" si="49"/>
        <v>1. 39</v>
      </c>
      <c r="J1587" s="157" t="s">
        <v>142</v>
      </c>
      <c r="K1587" s="157" t="s">
        <v>141</v>
      </c>
      <c r="L1587" s="83" t="s">
        <v>6172</v>
      </c>
      <c r="M1587" s="165" t="s">
        <v>162</v>
      </c>
      <c r="O1587" s="157" t="s">
        <v>138</v>
      </c>
      <c r="P1587" s="157" t="s">
        <v>143</v>
      </c>
      <c r="Q1587" s="157" t="s">
        <v>6171</v>
      </c>
      <c r="R1587" s="157" t="s">
        <v>144</v>
      </c>
      <c r="W1587" s="118">
        <v>256500</v>
      </c>
      <c r="X1587" s="162" t="s">
        <v>6202</v>
      </c>
    </row>
    <row r="1588" spans="1:24">
      <c r="A1588" s="83">
        <v>1273</v>
      </c>
      <c r="B1588" s="83">
        <v>501</v>
      </c>
      <c r="C1588" t="s">
        <v>7843</v>
      </c>
      <c r="D1588" s="159">
        <f t="shared" si="48"/>
        <v>140</v>
      </c>
      <c r="E1588">
        <v>3</v>
      </c>
      <c r="F1588">
        <v>20</v>
      </c>
      <c r="G1588" s="162" t="s">
        <v>6251</v>
      </c>
      <c r="H1588" s="162" t="s">
        <v>6251</v>
      </c>
      <c r="I1588" s="53" t="str">
        <f t="shared" si="49"/>
        <v>3. 20</v>
      </c>
      <c r="J1588" s="157" t="s">
        <v>142</v>
      </c>
      <c r="K1588" s="157" t="s">
        <v>141</v>
      </c>
      <c r="L1588" s="83" t="s">
        <v>6172</v>
      </c>
      <c r="M1588" s="165" t="s">
        <v>162</v>
      </c>
      <c r="O1588" s="157" t="s">
        <v>138</v>
      </c>
      <c r="P1588" s="157" t="s">
        <v>143</v>
      </c>
      <c r="Q1588" s="157" t="s">
        <v>6171</v>
      </c>
      <c r="R1588" s="157" t="s">
        <v>144</v>
      </c>
      <c r="W1588" s="118">
        <v>472500</v>
      </c>
      <c r="X1588" s="162" t="s">
        <v>6251</v>
      </c>
    </row>
    <row r="1589" spans="1:24">
      <c r="A1589" s="83">
        <v>1273</v>
      </c>
      <c r="B1589" s="83">
        <v>502</v>
      </c>
      <c r="C1589" t="s">
        <v>7843</v>
      </c>
      <c r="D1589" s="159">
        <f t="shared" si="48"/>
        <v>67</v>
      </c>
      <c r="E1589">
        <v>1</v>
      </c>
      <c r="F1589">
        <v>27</v>
      </c>
      <c r="G1589" s="162" t="s">
        <v>6262</v>
      </c>
      <c r="H1589" s="162" t="s">
        <v>6262</v>
      </c>
      <c r="I1589" s="53" t="str">
        <f t="shared" si="49"/>
        <v>1. 27</v>
      </c>
      <c r="J1589" s="157" t="s">
        <v>142</v>
      </c>
      <c r="K1589" s="157" t="s">
        <v>141</v>
      </c>
      <c r="L1589" s="83" t="s">
        <v>6172</v>
      </c>
      <c r="M1589" s="165" t="s">
        <v>162</v>
      </c>
      <c r="O1589" s="157" t="s">
        <v>138</v>
      </c>
      <c r="P1589" s="157" t="s">
        <v>143</v>
      </c>
      <c r="Q1589" s="157" t="s">
        <v>6171</v>
      </c>
      <c r="R1589" s="157" t="s">
        <v>144</v>
      </c>
      <c r="W1589" s="118">
        <v>216000</v>
      </c>
      <c r="X1589" s="162" t="s">
        <v>6262</v>
      </c>
    </row>
    <row r="1590" spans="1:24">
      <c r="A1590" s="83">
        <v>1274</v>
      </c>
      <c r="B1590" s="83">
        <v>40</v>
      </c>
      <c r="C1590" t="s">
        <v>6586</v>
      </c>
      <c r="D1590" s="159">
        <f t="shared" si="48"/>
        <v>287</v>
      </c>
      <c r="E1590">
        <v>7</v>
      </c>
      <c r="F1590">
        <v>7</v>
      </c>
      <c r="G1590" s="162" t="s">
        <v>6478</v>
      </c>
      <c r="H1590" s="162" t="s">
        <v>6478</v>
      </c>
      <c r="I1590" s="53" t="str">
        <f t="shared" si="49"/>
        <v>7. 7</v>
      </c>
      <c r="J1590" s="157" t="s">
        <v>142</v>
      </c>
      <c r="K1590" s="157" t="s">
        <v>141</v>
      </c>
      <c r="L1590" s="83" t="s">
        <v>6172</v>
      </c>
      <c r="M1590" s="165" t="s">
        <v>162</v>
      </c>
      <c r="O1590" s="157" t="s">
        <v>138</v>
      </c>
      <c r="P1590" s="157" t="s">
        <v>143</v>
      </c>
      <c r="Q1590" s="157" t="s">
        <v>6171</v>
      </c>
      <c r="R1590" s="157" t="s">
        <v>144</v>
      </c>
      <c r="W1590" s="118">
        <v>1296000</v>
      </c>
      <c r="X1590" s="162" t="s">
        <v>6478</v>
      </c>
    </row>
    <row r="1591" spans="1:24">
      <c r="A1591" s="83">
        <v>1274</v>
      </c>
      <c r="B1591" s="83">
        <v>41</v>
      </c>
      <c r="C1591" t="s">
        <v>8078</v>
      </c>
      <c r="D1591" s="159">
        <f t="shared" si="48"/>
        <v>348</v>
      </c>
      <c r="E1591">
        <v>8</v>
      </c>
      <c r="F1591">
        <v>28</v>
      </c>
      <c r="G1591" s="162" t="s">
        <v>6283</v>
      </c>
      <c r="H1591" s="162" t="s">
        <v>6283</v>
      </c>
      <c r="I1591" s="53" t="str">
        <f t="shared" si="49"/>
        <v>8. 28</v>
      </c>
      <c r="J1591" s="157" t="s">
        <v>142</v>
      </c>
      <c r="K1591" s="157" t="s">
        <v>141</v>
      </c>
      <c r="L1591" s="83" t="s">
        <v>6172</v>
      </c>
      <c r="M1591" s="165" t="s">
        <v>162</v>
      </c>
      <c r="O1591" s="157" t="s">
        <v>138</v>
      </c>
      <c r="P1591" s="157" t="s">
        <v>143</v>
      </c>
      <c r="Q1591" s="157" t="s">
        <v>6171</v>
      </c>
      <c r="R1591" s="157" t="s">
        <v>144</v>
      </c>
      <c r="W1591" s="118">
        <v>1566000</v>
      </c>
      <c r="X1591" s="162" t="s">
        <v>6283</v>
      </c>
    </row>
    <row r="1592" spans="1:24">
      <c r="A1592" s="83">
        <v>1274</v>
      </c>
      <c r="B1592" s="83">
        <v>42</v>
      </c>
      <c r="C1592" t="s">
        <v>8078</v>
      </c>
      <c r="D1592" s="159">
        <f t="shared" si="48"/>
        <v>199</v>
      </c>
      <c r="E1592">
        <v>4</v>
      </c>
      <c r="F1592">
        <v>39</v>
      </c>
      <c r="G1592" s="162" t="s">
        <v>6392</v>
      </c>
      <c r="H1592" s="162" t="s">
        <v>6392</v>
      </c>
      <c r="I1592" s="53" t="str">
        <f t="shared" si="49"/>
        <v>4. 39</v>
      </c>
      <c r="J1592" s="157" t="s">
        <v>142</v>
      </c>
      <c r="K1592" s="157" t="s">
        <v>141</v>
      </c>
      <c r="L1592" s="83" t="s">
        <v>6172</v>
      </c>
      <c r="M1592" s="165" t="s">
        <v>162</v>
      </c>
      <c r="O1592" s="157" t="s">
        <v>138</v>
      </c>
      <c r="P1592" s="157" t="s">
        <v>143</v>
      </c>
      <c r="Q1592" s="157" t="s">
        <v>6171</v>
      </c>
      <c r="R1592" s="157" t="s">
        <v>144</v>
      </c>
      <c r="W1592" s="118">
        <v>891000</v>
      </c>
      <c r="X1592" s="162" t="s">
        <v>6392</v>
      </c>
    </row>
    <row r="1593" spans="1:24">
      <c r="A1593" s="83">
        <v>1275</v>
      </c>
      <c r="B1593" s="83">
        <v>525</v>
      </c>
      <c r="C1593" t="s">
        <v>6648</v>
      </c>
      <c r="D1593" s="159">
        <f t="shared" si="48"/>
        <v>219</v>
      </c>
      <c r="E1593">
        <v>5</v>
      </c>
      <c r="F1593">
        <v>19</v>
      </c>
      <c r="G1593" s="162" t="s">
        <v>6453</v>
      </c>
      <c r="H1593" s="162" t="s">
        <v>6453</v>
      </c>
      <c r="I1593" s="53" t="str">
        <f t="shared" si="49"/>
        <v>5. 19</v>
      </c>
      <c r="J1593" s="157" t="s">
        <v>142</v>
      </c>
      <c r="K1593" s="157" t="s">
        <v>141</v>
      </c>
      <c r="L1593" s="83" t="s">
        <v>6172</v>
      </c>
      <c r="M1593" s="165" t="s">
        <v>162</v>
      </c>
      <c r="O1593" s="157" t="s">
        <v>138</v>
      </c>
      <c r="P1593" s="157" t="s">
        <v>143</v>
      </c>
      <c r="Q1593" s="157" t="s">
        <v>6171</v>
      </c>
      <c r="R1593" s="157" t="s">
        <v>144</v>
      </c>
      <c r="W1593" s="118">
        <v>1471500</v>
      </c>
      <c r="X1593" s="162" t="s">
        <v>6453</v>
      </c>
    </row>
    <row r="1594" spans="1:24">
      <c r="A1594" s="83">
        <v>1275</v>
      </c>
      <c r="B1594" s="83">
        <v>513</v>
      </c>
      <c r="C1594" t="s">
        <v>8079</v>
      </c>
      <c r="D1594" s="159">
        <f t="shared" si="48"/>
        <v>106</v>
      </c>
      <c r="E1594">
        <v>2</v>
      </c>
      <c r="F1594">
        <v>26</v>
      </c>
      <c r="G1594" s="162" t="s">
        <v>6365</v>
      </c>
      <c r="H1594" s="162" t="s">
        <v>6365</v>
      </c>
      <c r="I1594" s="53" t="str">
        <f t="shared" si="49"/>
        <v>2. 26</v>
      </c>
      <c r="J1594" s="157" t="s">
        <v>142</v>
      </c>
      <c r="K1594" s="157" t="s">
        <v>141</v>
      </c>
      <c r="L1594" s="83" t="s">
        <v>6172</v>
      </c>
      <c r="M1594" s="165" t="s">
        <v>162</v>
      </c>
      <c r="O1594" s="157" t="s">
        <v>138</v>
      </c>
      <c r="P1594" s="157" t="s">
        <v>143</v>
      </c>
      <c r="Q1594" s="157" t="s">
        <v>6171</v>
      </c>
      <c r="R1594" s="157" t="s">
        <v>144</v>
      </c>
      <c r="W1594" s="118">
        <v>715500</v>
      </c>
      <c r="X1594" s="162" t="s">
        <v>6365</v>
      </c>
    </row>
    <row r="1595" spans="1:24">
      <c r="A1595" s="83">
        <v>1275</v>
      </c>
      <c r="B1595" s="83">
        <v>514</v>
      </c>
      <c r="C1595" t="s">
        <v>7935</v>
      </c>
      <c r="D1595" s="159">
        <f t="shared" si="48"/>
        <v>33</v>
      </c>
      <c r="E1595">
        <v>0</v>
      </c>
      <c r="F1595">
        <v>33</v>
      </c>
      <c r="G1595" s="162" t="s">
        <v>6387</v>
      </c>
      <c r="H1595" s="162" t="s">
        <v>6387</v>
      </c>
      <c r="I1595" s="53" t="str">
        <f t="shared" si="49"/>
        <v>0. 33</v>
      </c>
      <c r="J1595" s="157" t="s">
        <v>142</v>
      </c>
      <c r="K1595" s="157" t="s">
        <v>141</v>
      </c>
      <c r="L1595" s="83" t="s">
        <v>6172</v>
      </c>
      <c r="M1595" s="165" t="s">
        <v>162</v>
      </c>
      <c r="O1595" s="157" t="s">
        <v>138</v>
      </c>
      <c r="P1595" s="157" t="s">
        <v>143</v>
      </c>
      <c r="Q1595" s="157" t="s">
        <v>6171</v>
      </c>
      <c r="R1595" s="157" t="s">
        <v>144</v>
      </c>
      <c r="W1595" s="118">
        <v>216000</v>
      </c>
      <c r="X1595" s="162" t="s">
        <v>6387</v>
      </c>
    </row>
    <row r="1596" spans="1:24">
      <c r="A1596" s="83">
        <v>1275</v>
      </c>
      <c r="B1596" s="83">
        <v>514</v>
      </c>
      <c r="C1596" t="s">
        <v>7850</v>
      </c>
      <c r="D1596" s="159">
        <f t="shared" si="48"/>
        <v>68</v>
      </c>
      <c r="E1596">
        <v>1</v>
      </c>
      <c r="F1596">
        <v>28</v>
      </c>
      <c r="G1596" s="162" t="s">
        <v>6412</v>
      </c>
      <c r="H1596" s="162" t="s">
        <v>6412</v>
      </c>
      <c r="I1596" s="53" t="str">
        <f t="shared" si="49"/>
        <v>1. 28</v>
      </c>
      <c r="J1596" s="157" t="s">
        <v>142</v>
      </c>
      <c r="K1596" s="157" t="s">
        <v>141</v>
      </c>
      <c r="L1596" s="83" t="s">
        <v>6172</v>
      </c>
      <c r="M1596" s="165" t="s">
        <v>162</v>
      </c>
      <c r="O1596" s="157" t="s">
        <v>138</v>
      </c>
      <c r="P1596" s="157" t="s">
        <v>143</v>
      </c>
      <c r="Q1596" s="157" t="s">
        <v>6171</v>
      </c>
      <c r="R1596" s="157" t="s">
        <v>144</v>
      </c>
      <c r="W1596" s="118">
        <v>459000</v>
      </c>
      <c r="X1596" s="162" t="s">
        <v>6412</v>
      </c>
    </row>
    <row r="1597" spans="1:24">
      <c r="A1597" s="83">
        <v>1275</v>
      </c>
      <c r="B1597" s="83">
        <v>514</v>
      </c>
      <c r="C1597" t="s">
        <v>8080</v>
      </c>
      <c r="D1597" s="159">
        <f t="shared" si="48"/>
        <v>20</v>
      </c>
      <c r="E1597">
        <v>0</v>
      </c>
      <c r="F1597">
        <v>20</v>
      </c>
      <c r="G1597" s="162" t="s">
        <v>6246</v>
      </c>
      <c r="H1597" s="162" t="s">
        <v>6246</v>
      </c>
      <c r="I1597" s="53" t="str">
        <f t="shared" si="49"/>
        <v>0. 20</v>
      </c>
      <c r="J1597" s="157" t="s">
        <v>142</v>
      </c>
      <c r="K1597" s="157" t="s">
        <v>141</v>
      </c>
      <c r="L1597" s="83" t="s">
        <v>6172</v>
      </c>
      <c r="M1597" s="165" t="s">
        <v>162</v>
      </c>
      <c r="O1597" s="157" t="s">
        <v>138</v>
      </c>
      <c r="P1597" s="157" t="s">
        <v>143</v>
      </c>
      <c r="Q1597" s="157" t="s">
        <v>6171</v>
      </c>
      <c r="R1597" s="157" t="s">
        <v>144</v>
      </c>
      <c r="W1597" s="118">
        <v>135000</v>
      </c>
      <c r="X1597" s="162" t="s">
        <v>6246</v>
      </c>
    </row>
    <row r="1598" spans="1:24">
      <c r="A1598" s="83">
        <v>1275</v>
      </c>
      <c r="B1598" s="83">
        <v>513</v>
      </c>
      <c r="C1598" t="s">
        <v>6579</v>
      </c>
      <c r="D1598" s="159">
        <f t="shared" si="48"/>
        <v>176</v>
      </c>
      <c r="E1598">
        <v>4</v>
      </c>
      <c r="F1598">
        <v>16</v>
      </c>
      <c r="G1598" s="162" t="s">
        <v>6407</v>
      </c>
      <c r="H1598" s="162" t="s">
        <v>6407</v>
      </c>
      <c r="I1598" s="53" t="str">
        <f t="shared" si="49"/>
        <v>4. 16</v>
      </c>
      <c r="J1598" s="157" t="s">
        <v>142</v>
      </c>
      <c r="K1598" s="157" t="s">
        <v>141</v>
      </c>
      <c r="L1598" s="83" t="s">
        <v>6172</v>
      </c>
      <c r="M1598" s="165" t="s">
        <v>162</v>
      </c>
      <c r="O1598" s="157" t="s">
        <v>138</v>
      </c>
      <c r="P1598" s="157" t="s">
        <v>143</v>
      </c>
      <c r="Q1598" s="157" t="s">
        <v>6171</v>
      </c>
      <c r="R1598" s="157" t="s">
        <v>144</v>
      </c>
      <c r="W1598" s="118">
        <v>1188000</v>
      </c>
      <c r="X1598" s="162" t="s">
        <v>6407</v>
      </c>
    </row>
    <row r="1599" spans="1:24">
      <c r="A1599" s="83">
        <v>1275</v>
      </c>
      <c r="B1599" s="83">
        <v>524</v>
      </c>
      <c r="C1599" t="s">
        <v>6586</v>
      </c>
      <c r="D1599" s="159">
        <f t="shared" si="48"/>
        <v>257</v>
      </c>
      <c r="E1599">
        <v>6</v>
      </c>
      <c r="F1599">
        <v>17</v>
      </c>
      <c r="G1599" s="162" t="s">
        <v>6303</v>
      </c>
      <c r="H1599" s="162" t="s">
        <v>6303</v>
      </c>
      <c r="I1599" s="53" t="str">
        <f t="shared" si="49"/>
        <v>6. 17</v>
      </c>
      <c r="J1599" s="157" t="s">
        <v>142</v>
      </c>
      <c r="K1599" s="157" t="s">
        <v>141</v>
      </c>
      <c r="L1599" s="83" t="s">
        <v>6172</v>
      </c>
      <c r="M1599" s="165" t="s">
        <v>162</v>
      </c>
      <c r="O1599" s="157" t="s">
        <v>138</v>
      </c>
      <c r="P1599" s="157" t="s">
        <v>143</v>
      </c>
      <c r="Q1599" s="157" t="s">
        <v>6171</v>
      </c>
      <c r="R1599" s="157" t="s">
        <v>144</v>
      </c>
      <c r="W1599" s="118">
        <v>1728000</v>
      </c>
      <c r="X1599" s="162" t="s">
        <v>6303</v>
      </c>
    </row>
    <row r="1600" spans="1:24">
      <c r="A1600" s="83">
        <v>1277</v>
      </c>
      <c r="B1600" s="83">
        <v>3</v>
      </c>
      <c r="C1600" t="s">
        <v>6586</v>
      </c>
      <c r="D1600" s="159">
        <f t="shared" si="48"/>
        <v>267</v>
      </c>
      <c r="E1600">
        <v>6</v>
      </c>
      <c r="F1600">
        <v>27</v>
      </c>
      <c r="G1600" s="162" t="s">
        <v>6483</v>
      </c>
      <c r="H1600" s="162" t="s">
        <v>6483</v>
      </c>
      <c r="I1600" s="53" t="str">
        <f t="shared" si="49"/>
        <v>6. 27</v>
      </c>
      <c r="J1600" s="157" t="s">
        <v>142</v>
      </c>
      <c r="K1600" s="157" t="s">
        <v>141</v>
      </c>
      <c r="L1600" s="83" t="s">
        <v>6172</v>
      </c>
      <c r="M1600" s="165" t="s">
        <v>162</v>
      </c>
      <c r="O1600" s="157" t="s">
        <v>138</v>
      </c>
      <c r="P1600" s="157" t="s">
        <v>143</v>
      </c>
      <c r="Q1600" s="157" t="s">
        <v>6171</v>
      </c>
      <c r="R1600" s="157" t="s">
        <v>144</v>
      </c>
      <c r="W1600" s="118">
        <v>3604500</v>
      </c>
      <c r="X1600" s="162" t="s">
        <v>6483</v>
      </c>
    </row>
    <row r="1601" spans="1:24">
      <c r="A1601" s="83">
        <v>1278</v>
      </c>
      <c r="B1601" s="83">
        <v>298</v>
      </c>
      <c r="C1601" t="s">
        <v>7957</v>
      </c>
      <c r="D1601" s="159">
        <f t="shared" si="48"/>
        <v>80</v>
      </c>
      <c r="E1601">
        <v>2</v>
      </c>
      <c r="F1601">
        <v>0</v>
      </c>
      <c r="G1601" s="162" t="s">
        <v>6228</v>
      </c>
      <c r="H1601" s="162" t="s">
        <v>6228</v>
      </c>
      <c r="I1601" s="53" t="str">
        <f t="shared" si="49"/>
        <v>2. 0</v>
      </c>
      <c r="J1601" s="157" t="s">
        <v>142</v>
      </c>
      <c r="K1601" s="157" t="s">
        <v>141</v>
      </c>
      <c r="L1601" s="83" t="s">
        <v>6172</v>
      </c>
      <c r="M1601" s="165" t="s">
        <v>5493</v>
      </c>
      <c r="O1601" s="157" t="s">
        <v>138</v>
      </c>
      <c r="P1601" s="157" t="s">
        <v>143</v>
      </c>
      <c r="Q1601" s="157" t="s">
        <v>6171</v>
      </c>
      <c r="R1601" s="157" t="s">
        <v>144</v>
      </c>
      <c r="W1601" s="118">
        <v>1080000</v>
      </c>
      <c r="X1601" s="162" t="s">
        <v>6228</v>
      </c>
    </row>
    <row r="1602" spans="1:24">
      <c r="A1602" s="83">
        <v>1281</v>
      </c>
      <c r="B1602" s="83">
        <v>74</v>
      </c>
      <c r="C1602" t="s">
        <v>6586</v>
      </c>
      <c r="D1602" s="159">
        <f t="shared" si="48"/>
        <v>241</v>
      </c>
      <c r="E1602">
        <v>6</v>
      </c>
      <c r="F1602">
        <v>1</v>
      </c>
      <c r="G1602" s="162" t="s">
        <v>6484</v>
      </c>
      <c r="H1602" s="162" t="s">
        <v>6484</v>
      </c>
      <c r="I1602" s="53" t="str">
        <f t="shared" si="49"/>
        <v>6. 1</v>
      </c>
      <c r="J1602" s="157" t="s">
        <v>142</v>
      </c>
      <c r="K1602" s="157" t="s">
        <v>141</v>
      </c>
      <c r="L1602" s="83" t="s">
        <v>6172</v>
      </c>
      <c r="M1602" s="165" t="s">
        <v>6538</v>
      </c>
      <c r="O1602" s="157" t="s">
        <v>138</v>
      </c>
      <c r="P1602" s="157" t="s">
        <v>143</v>
      </c>
      <c r="Q1602" s="157" t="s">
        <v>6171</v>
      </c>
      <c r="R1602" s="157" t="s">
        <v>144</v>
      </c>
      <c r="W1602" s="118">
        <v>1080000</v>
      </c>
      <c r="X1602" s="162" t="s">
        <v>6484</v>
      </c>
    </row>
    <row r="1603" spans="1:24">
      <c r="A1603" s="83">
        <v>1282</v>
      </c>
      <c r="B1603" s="83">
        <v>70</v>
      </c>
      <c r="C1603" t="s">
        <v>7900</v>
      </c>
      <c r="D1603" s="159">
        <f t="shared" ref="D1603:D1666" si="50">E1603*40+F1603</f>
        <v>92</v>
      </c>
      <c r="E1603">
        <v>2</v>
      </c>
      <c r="F1603">
        <v>12</v>
      </c>
      <c r="G1603" s="162" t="s">
        <v>6391</v>
      </c>
      <c r="H1603" s="162" t="s">
        <v>6391</v>
      </c>
      <c r="I1603" s="53" t="str">
        <f t="shared" ref="I1603:I1666" si="51">H1603</f>
        <v>2. 12</v>
      </c>
      <c r="J1603" s="157" t="s">
        <v>142</v>
      </c>
      <c r="K1603" s="157" t="s">
        <v>141</v>
      </c>
      <c r="L1603" s="83" t="s">
        <v>6172</v>
      </c>
      <c r="M1603" s="165" t="s">
        <v>5797</v>
      </c>
      <c r="O1603" s="157" t="s">
        <v>138</v>
      </c>
      <c r="P1603" s="157" t="s">
        <v>143</v>
      </c>
      <c r="Q1603" s="157" t="s">
        <v>6171</v>
      </c>
      <c r="R1603" s="157" t="s">
        <v>144</v>
      </c>
      <c r="W1603" s="118">
        <v>1512000</v>
      </c>
      <c r="X1603" s="162" t="s">
        <v>6391</v>
      </c>
    </row>
    <row r="1604" spans="1:24">
      <c r="A1604" s="83">
        <v>1285</v>
      </c>
      <c r="B1604" s="83">
        <v>95</v>
      </c>
      <c r="C1604" t="s">
        <v>7900</v>
      </c>
      <c r="D1604" s="159">
        <f t="shared" si="50"/>
        <v>108</v>
      </c>
      <c r="E1604">
        <v>2</v>
      </c>
      <c r="F1604">
        <v>28</v>
      </c>
      <c r="G1604" s="162" t="s">
        <v>6356</v>
      </c>
      <c r="H1604" s="162" t="s">
        <v>6356</v>
      </c>
      <c r="I1604" s="53" t="str">
        <f t="shared" si="51"/>
        <v>2. 28</v>
      </c>
      <c r="J1604" s="157" t="s">
        <v>142</v>
      </c>
      <c r="K1604" s="157" t="s">
        <v>141</v>
      </c>
      <c r="L1604" s="83" t="s">
        <v>6172</v>
      </c>
      <c r="M1604" s="165" t="s">
        <v>162</v>
      </c>
      <c r="O1604" s="157" t="s">
        <v>138</v>
      </c>
      <c r="P1604" s="157" t="s">
        <v>143</v>
      </c>
      <c r="Q1604" s="157" t="s">
        <v>6171</v>
      </c>
      <c r="R1604" s="157" t="s">
        <v>144</v>
      </c>
      <c r="W1604" s="118">
        <v>1458000</v>
      </c>
      <c r="X1604" s="162" t="s">
        <v>6356</v>
      </c>
    </row>
    <row r="1605" spans="1:24">
      <c r="A1605" s="83">
        <v>1287</v>
      </c>
      <c r="B1605" s="83">
        <v>51</v>
      </c>
      <c r="C1605" t="s">
        <v>7837</v>
      </c>
      <c r="D1605" s="159">
        <f t="shared" si="50"/>
        <v>35</v>
      </c>
      <c r="E1605">
        <v>0</v>
      </c>
      <c r="F1605">
        <v>35</v>
      </c>
      <c r="G1605" s="162" t="s">
        <v>6179</v>
      </c>
      <c r="H1605" s="162" t="s">
        <v>6179</v>
      </c>
      <c r="I1605" s="53" t="str">
        <f t="shared" si="51"/>
        <v>0. 35</v>
      </c>
      <c r="J1605" s="157" t="s">
        <v>142</v>
      </c>
      <c r="K1605" s="157" t="s">
        <v>141</v>
      </c>
      <c r="L1605" s="83" t="s">
        <v>6172</v>
      </c>
      <c r="M1605" s="165" t="s">
        <v>162</v>
      </c>
      <c r="O1605" s="157" t="s">
        <v>138</v>
      </c>
      <c r="P1605" s="157" t="s">
        <v>143</v>
      </c>
      <c r="Q1605" s="157" t="s">
        <v>6171</v>
      </c>
      <c r="R1605" s="157" t="s">
        <v>144</v>
      </c>
      <c r="W1605" s="118">
        <v>472500</v>
      </c>
      <c r="X1605" s="162" t="s">
        <v>6179</v>
      </c>
    </row>
    <row r="1606" spans="1:24">
      <c r="A1606" s="83">
        <v>1287</v>
      </c>
      <c r="B1606" s="83">
        <v>51</v>
      </c>
      <c r="C1606" t="s">
        <v>7863</v>
      </c>
      <c r="D1606" s="159">
        <f t="shared" si="50"/>
        <v>71</v>
      </c>
      <c r="E1606">
        <v>1</v>
      </c>
      <c r="F1606">
        <v>31</v>
      </c>
      <c r="G1606" s="162" t="s">
        <v>6211</v>
      </c>
      <c r="H1606" s="162" t="s">
        <v>6211</v>
      </c>
      <c r="I1606" s="53" t="str">
        <f t="shared" si="51"/>
        <v>1. 31</v>
      </c>
      <c r="J1606" s="157" t="s">
        <v>142</v>
      </c>
      <c r="K1606" s="157" t="s">
        <v>141</v>
      </c>
      <c r="L1606" s="83" t="s">
        <v>6172</v>
      </c>
      <c r="M1606" s="165" t="s">
        <v>162</v>
      </c>
      <c r="O1606" s="157" t="s">
        <v>138</v>
      </c>
      <c r="P1606" s="157" t="s">
        <v>143</v>
      </c>
      <c r="Q1606" s="157" t="s">
        <v>6171</v>
      </c>
      <c r="R1606" s="157" t="s">
        <v>144</v>
      </c>
      <c r="W1606" s="118">
        <v>958500</v>
      </c>
      <c r="X1606" s="162" t="s">
        <v>6211</v>
      </c>
    </row>
    <row r="1607" spans="1:24">
      <c r="A1607" s="83">
        <v>1287</v>
      </c>
      <c r="B1607" s="83">
        <v>79</v>
      </c>
      <c r="C1607" t="s">
        <v>7857</v>
      </c>
      <c r="D1607" s="159">
        <f t="shared" si="50"/>
        <v>40</v>
      </c>
      <c r="E1607">
        <v>1</v>
      </c>
      <c r="F1607">
        <v>0</v>
      </c>
      <c r="G1607" s="162" t="s">
        <v>6242</v>
      </c>
      <c r="H1607" s="162" t="s">
        <v>6242</v>
      </c>
      <c r="I1607" s="53" t="str">
        <f t="shared" si="51"/>
        <v>1. 0</v>
      </c>
      <c r="J1607" s="157" t="s">
        <v>142</v>
      </c>
      <c r="K1607" s="157" t="s">
        <v>141</v>
      </c>
      <c r="L1607" s="83" t="s">
        <v>6172</v>
      </c>
      <c r="M1607" s="165" t="s">
        <v>5524</v>
      </c>
      <c r="O1607" s="157" t="s">
        <v>138</v>
      </c>
      <c r="P1607" s="157" t="s">
        <v>143</v>
      </c>
      <c r="Q1607" s="157" t="s">
        <v>6171</v>
      </c>
      <c r="R1607" s="157" t="s">
        <v>144</v>
      </c>
      <c r="W1607" s="118">
        <v>540000</v>
      </c>
      <c r="X1607" s="162" t="s">
        <v>6242</v>
      </c>
    </row>
    <row r="1608" spans="1:24">
      <c r="A1608" s="83">
        <v>1289</v>
      </c>
      <c r="B1608" s="83">
        <v>569</v>
      </c>
      <c r="C1608" t="s">
        <v>7850</v>
      </c>
      <c r="D1608" s="159">
        <f t="shared" si="50"/>
        <v>160</v>
      </c>
      <c r="E1608">
        <v>4</v>
      </c>
      <c r="F1608">
        <v>0</v>
      </c>
      <c r="G1608" s="162" t="s">
        <v>6232</v>
      </c>
      <c r="H1608" s="162" t="s">
        <v>6232</v>
      </c>
      <c r="I1608" s="53" t="str">
        <f t="shared" si="51"/>
        <v>4. 0</v>
      </c>
      <c r="J1608" s="157" t="s">
        <v>142</v>
      </c>
      <c r="K1608" s="157" t="s">
        <v>141</v>
      </c>
      <c r="L1608" s="83" t="s">
        <v>6172</v>
      </c>
      <c r="M1608" s="165" t="s">
        <v>162</v>
      </c>
      <c r="O1608" s="157" t="s">
        <v>138</v>
      </c>
      <c r="P1608" s="157" t="s">
        <v>143</v>
      </c>
      <c r="Q1608" s="157" t="s">
        <v>6171</v>
      </c>
      <c r="R1608" s="157" t="s">
        <v>144</v>
      </c>
      <c r="W1608" s="118">
        <v>2160000</v>
      </c>
      <c r="X1608" s="162" t="s">
        <v>6232</v>
      </c>
    </row>
    <row r="1609" spans="1:24">
      <c r="A1609" s="83">
        <v>1291</v>
      </c>
      <c r="B1609" s="83">
        <v>28</v>
      </c>
      <c r="C1609" t="s">
        <v>6648</v>
      </c>
      <c r="D1609" s="159">
        <f t="shared" si="50"/>
        <v>71</v>
      </c>
      <c r="E1609">
        <v>1</v>
      </c>
      <c r="F1609">
        <v>31</v>
      </c>
      <c r="G1609" s="162" t="s">
        <v>6211</v>
      </c>
      <c r="H1609" s="162" t="s">
        <v>6211</v>
      </c>
      <c r="I1609" s="53" t="str">
        <f t="shared" si="51"/>
        <v>1. 31</v>
      </c>
      <c r="J1609" s="157" t="s">
        <v>142</v>
      </c>
      <c r="K1609" s="157" t="s">
        <v>141</v>
      </c>
      <c r="L1609" s="83" t="s">
        <v>6172</v>
      </c>
      <c r="M1609" s="165" t="s">
        <v>162</v>
      </c>
      <c r="O1609" s="157" t="s">
        <v>138</v>
      </c>
      <c r="P1609" s="157" t="s">
        <v>143</v>
      </c>
      <c r="Q1609" s="157" t="s">
        <v>6171</v>
      </c>
      <c r="R1609" s="157" t="s">
        <v>144</v>
      </c>
      <c r="W1609" s="118">
        <v>472500</v>
      </c>
      <c r="X1609" s="162" t="s">
        <v>6211</v>
      </c>
    </row>
    <row r="1610" spans="1:24">
      <c r="A1610" s="83">
        <v>1291</v>
      </c>
      <c r="B1610" s="83">
        <v>28</v>
      </c>
      <c r="C1610" t="s">
        <v>7843</v>
      </c>
      <c r="D1610" s="159">
        <f t="shared" si="50"/>
        <v>12</v>
      </c>
      <c r="E1610">
        <v>0</v>
      </c>
      <c r="F1610">
        <v>12</v>
      </c>
      <c r="G1610" s="162" t="s">
        <v>6190</v>
      </c>
      <c r="H1610" s="162" t="s">
        <v>6190</v>
      </c>
      <c r="I1610" s="53" t="str">
        <f t="shared" si="51"/>
        <v>0. 12</v>
      </c>
      <c r="J1610" s="157" t="s">
        <v>142</v>
      </c>
      <c r="K1610" s="157" t="s">
        <v>141</v>
      </c>
      <c r="L1610" s="83" t="s">
        <v>6172</v>
      </c>
      <c r="M1610" s="165" t="s">
        <v>162</v>
      </c>
      <c r="O1610" s="157" t="s">
        <v>138</v>
      </c>
      <c r="P1610" s="157" t="s">
        <v>143</v>
      </c>
      <c r="Q1610" s="157" t="s">
        <v>6171</v>
      </c>
      <c r="R1610" s="157" t="s">
        <v>144</v>
      </c>
      <c r="W1610" s="118">
        <v>81000</v>
      </c>
      <c r="X1610" s="162" t="s">
        <v>6190</v>
      </c>
    </row>
    <row r="1611" spans="1:24">
      <c r="A1611" s="83">
        <v>1291</v>
      </c>
      <c r="B1611" s="83">
        <v>28</v>
      </c>
      <c r="C1611" t="s">
        <v>7953</v>
      </c>
      <c r="D1611" s="159">
        <f t="shared" si="50"/>
        <v>161</v>
      </c>
      <c r="E1611">
        <v>4</v>
      </c>
      <c r="F1611">
        <v>1</v>
      </c>
      <c r="G1611" s="162" t="s">
        <v>6362</v>
      </c>
      <c r="H1611" s="162" t="s">
        <v>6362</v>
      </c>
      <c r="I1611" s="53" t="str">
        <f t="shared" si="51"/>
        <v>4. 1</v>
      </c>
      <c r="J1611" s="157" t="s">
        <v>142</v>
      </c>
      <c r="K1611" s="157" t="s">
        <v>141</v>
      </c>
      <c r="L1611" s="83" t="s">
        <v>6172</v>
      </c>
      <c r="M1611" s="165" t="s">
        <v>162</v>
      </c>
      <c r="O1611" s="157" t="s">
        <v>138</v>
      </c>
      <c r="P1611" s="157" t="s">
        <v>143</v>
      </c>
      <c r="Q1611" s="157" t="s">
        <v>6171</v>
      </c>
      <c r="R1611" s="157" t="s">
        <v>144</v>
      </c>
      <c r="W1611" s="118">
        <v>1080000</v>
      </c>
      <c r="X1611" s="162" t="s">
        <v>6362</v>
      </c>
    </row>
    <row r="1612" spans="1:24">
      <c r="A1612" s="83">
        <v>1292</v>
      </c>
      <c r="B1612" s="83">
        <v>104</v>
      </c>
      <c r="C1612" t="s">
        <v>7851</v>
      </c>
      <c r="D1612" s="159">
        <f t="shared" si="50"/>
        <v>93</v>
      </c>
      <c r="E1612">
        <v>2</v>
      </c>
      <c r="F1612">
        <v>13</v>
      </c>
      <c r="G1612" s="162" t="s">
        <v>6269</v>
      </c>
      <c r="H1612" s="162" t="s">
        <v>6269</v>
      </c>
      <c r="I1612" s="53" t="str">
        <f t="shared" si="51"/>
        <v>2. 13</v>
      </c>
      <c r="J1612" s="157" t="s">
        <v>142</v>
      </c>
      <c r="K1612" s="157" t="s">
        <v>141</v>
      </c>
      <c r="L1612" s="83" t="s">
        <v>6172</v>
      </c>
      <c r="M1612" s="165" t="s">
        <v>6538</v>
      </c>
      <c r="O1612" s="157" t="s">
        <v>138</v>
      </c>
      <c r="P1612" s="157" t="s">
        <v>143</v>
      </c>
      <c r="Q1612" s="157" t="s">
        <v>6171</v>
      </c>
      <c r="R1612" s="157" t="s">
        <v>144</v>
      </c>
      <c r="W1612" s="118">
        <v>2997000</v>
      </c>
      <c r="X1612" s="162" t="s">
        <v>6269</v>
      </c>
    </row>
    <row r="1613" spans="1:24">
      <c r="A1613" s="83">
        <v>1292</v>
      </c>
      <c r="B1613" s="83">
        <v>104</v>
      </c>
      <c r="C1613" t="s">
        <v>6648</v>
      </c>
      <c r="D1613" s="159">
        <f t="shared" si="50"/>
        <v>20</v>
      </c>
      <c r="E1613">
        <v>0</v>
      </c>
      <c r="F1613">
        <v>20</v>
      </c>
      <c r="G1613" s="162" t="s">
        <v>6246</v>
      </c>
      <c r="H1613" s="162" t="s">
        <v>6246</v>
      </c>
      <c r="I1613" s="53" t="str">
        <f t="shared" si="51"/>
        <v>0. 20</v>
      </c>
      <c r="J1613" s="157" t="s">
        <v>142</v>
      </c>
      <c r="K1613" s="157" t="s">
        <v>141</v>
      </c>
      <c r="L1613" s="83" t="s">
        <v>6172</v>
      </c>
      <c r="M1613" s="165" t="s">
        <v>6538</v>
      </c>
      <c r="O1613" s="157" t="s">
        <v>138</v>
      </c>
      <c r="P1613" s="157" t="s">
        <v>143</v>
      </c>
      <c r="Q1613" s="157" t="s">
        <v>6171</v>
      </c>
      <c r="R1613" s="157" t="s">
        <v>144</v>
      </c>
      <c r="W1613" s="118">
        <v>0</v>
      </c>
      <c r="X1613" s="162" t="s">
        <v>6246</v>
      </c>
    </row>
    <row r="1614" spans="1:24">
      <c r="A1614" s="83">
        <v>1294</v>
      </c>
      <c r="B1614" s="83">
        <v>588</v>
      </c>
      <c r="C1614" t="s">
        <v>8081</v>
      </c>
      <c r="D1614" s="159">
        <f t="shared" si="50"/>
        <v>267</v>
      </c>
      <c r="E1614">
        <v>6</v>
      </c>
      <c r="F1614">
        <v>27</v>
      </c>
      <c r="G1614" s="162" t="s">
        <v>6483</v>
      </c>
      <c r="H1614" s="162" t="s">
        <v>6483</v>
      </c>
      <c r="I1614" s="53" t="str">
        <f t="shared" si="51"/>
        <v>6. 27</v>
      </c>
      <c r="J1614" s="157" t="s">
        <v>142</v>
      </c>
      <c r="K1614" s="157" t="s">
        <v>141</v>
      </c>
      <c r="L1614" s="83" t="s">
        <v>6172</v>
      </c>
      <c r="M1614" s="165" t="s">
        <v>162</v>
      </c>
      <c r="O1614" s="157" t="s">
        <v>138</v>
      </c>
      <c r="P1614" s="157" t="s">
        <v>143</v>
      </c>
      <c r="Q1614" s="157" t="s">
        <v>6171</v>
      </c>
      <c r="R1614" s="157" t="s">
        <v>144</v>
      </c>
      <c r="W1614" s="118">
        <v>1795500</v>
      </c>
      <c r="X1614" s="162" t="s">
        <v>6483</v>
      </c>
    </row>
    <row r="1615" spans="1:24">
      <c r="A1615" s="83">
        <v>1294</v>
      </c>
      <c r="B1615" s="83">
        <v>588</v>
      </c>
      <c r="C1615" t="s">
        <v>8082</v>
      </c>
      <c r="D1615" s="159">
        <f t="shared" si="50"/>
        <v>164</v>
      </c>
      <c r="E1615">
        <v>4</v>
      </c>
      <c r="F1615">
        <v>4</v>
      </c>
      <c r="G1615" s="162" t="s">
        <v>6304</v>
      </c>
      <c r="H1615" s="162" t="s">
        <v>6304</v>
      </c>
      <c r="I1615" s="53" t="str">
        <f t="shared" si="51"/>
        <v>4. 4</v>
      </c>
      <c r="J1615" s="157" t="s">
        <v>142</v>
      </c>
      <c r="K1615" s="157" t="s">
        <v>141</v>
      </c>
      <c r="L1615" s="83" t="s">
        <v>6172</v>
      </c>
      <c r="M1615" s="165" t="s">
        <v>162</v>
      </c>
      <c r="O1615" s="157" t="s">
        <v>138</v>
      </c>
      <c r="P1615" s="157" t="s">
        <v>143</v>
      </c>
      <c r="Q1615" s="157" t="s">
        <v>6171</v>
      </c>
      <c r="R1615" s="157" t="s">
        <v>144</v>
      </c>
      <c r="W1615" s="118">
        <v>2214000</v>
      </c>
      <c r="X1615" s="162" t="s">
        <v>6304</v>
      </c>
    </row>
    <row r="1616" spans="1:24">
      <c r="A1616" s="83">
        <v>1294</v>
      </c>
      <c r="B1616" s="83">
        <v>588</v>
      </c>
      <c r="C1616" t="s">
        <v>8083</v>
      </c>
      <c r="D1616" s="159">
        <f t="shared" si="50"/>
        <v>160</v>
      </c>
      <c r="E1616">
        <v>4</v>
      </c>
      <c r="F1616">
        <v>0</v>
      </c>
      <c r="G1616" s="162" t="s">
        <v>6232</v>
      </c>
      <c r="H1616" s="162" t="s">
        <v>6232</v>
      </c>
      <c r="I1616" s="53" t="str">
        <f t="shared" si="51"/>
        <v>4. 0</v>
      </c>
      <c r="J1616" s="157" t="s">
        <v>142</v>
      </c>
      <c r="K1616" s="157" t="s">
        <v>141</v>
      </c>
      <c r="L1616" s="83" t="s">
        <v>6172</v>
      </c>
      <c r="M1616" s="165" t="s">
        <v>162</v>
      </c>
      <c r="O1616" s="157" t="s">
        <v>138</v>
      </c>
      <c r="P1616" s="157" t="s">
        <v>143</v>
      </c>
      <c r="Q1616" s="157" t="s">
        <v>6171</v>
      </c>
      <c r="R1616" s="157" t="s">
        <v>144</v>
      </c>
      <c r="W1616" s="118">
        <v>1080000</v>
      </c>
      <c r="X1616" s="162" t="s">
        <v>6232</v>
      </c>
    </row>
    <row r="1617" spans="1:24">
      <c r="A1617" s="83">
        <v>1295</v>
      </c>
      <c r="B1617" s="83">
        <v>194</v>
      </c>
      <c r="C1617" t="s">
        <v>6586</v>
      </c>
      <c r="D1617" s="159">
        <f t="shared" si="50"/>
        <v>205</v>
      </c>
      <c r="E1617">
        <v>5</v>
      </c>
      <c r="F1617">
        <v>5</v>
      </c>
      <c r="G1617" s="162" t="s">
        <v>6423</v>
      </c>
      <c r="H1617" s="162" t="s">
        <v>6423</v>
      </c>
      <c r="I1617" s="53" t="str">
        <f t="shared" si="51"/>
        <v>5. 5</v>
      </c>
      <c r="J1617" s="157" t="s">
        <v>142</v>
      </c>
      <c r="K1617" s="157" t="s">
        <v>141</v>
      </c>
      <c r="L1617" s="83" t="s">
        <v>6172</v>
      </c>
      <c r="M1617" s="165" t="s">
        <v>162</v>
      </c>
      <c r="O1617" s="157" t="s">
        <v>138</v>
      </c>
      <c r="P1617" s="157" t="s">
        <v>143</v>
      </c>
      <c r="Q1617" s="157" t="s">
        <v>6171</v>
      </c>
      <c r="R1617" s="157" t="s">
        <v>144</v>
      </c>
      <c r="W1617" s="118">
        <v>2767500</v>
      </c>
      <c r="X1617" s="162" t="s">
        <v>6423</v>
      </c>
    </row>
    <row r="1618" spans="1:24">
      <c r="A1618" s="83">
        <v>1295</v>
      </c>
      <c r="B1618" s="83">
        <v>164</v>
      </c>
      <c r="C1618" t="s">
        <v>6648</v>
      </c>
      <c r="D1618" s="159">
        <f t="shared" si="50"/>
        <v>40</v>
      </c>
      <c r="E1618">
        <v>1</v>
      </c>
      <c r="F1618">
        <v>0</v>
      </c>
      <c r="G1618" s="162" t="s">
        <v>6242</v>
      </c>
      <c r="H1618" s="162" t="s">
        <v>6242</v>
      </c>
      <c r="I1618" s="53" t="str">
        <f t="shared" si="51"/>
        <v>1. 0</v>
      </c>
      <c r="J1618" s="157" t="s">
        <v>142</v>
      </c>
      <c r="K1618" s="157" t="s">
        <v>141</v>
      </c>
      <c r="L1618" s="83" t="s">
        <v>6172</v>
      </c>
      <c r="M1618" s="165" t="s">
        <v>162</v>
      </c>
      <c r="O1618" s="157" t="s">
        <v>138</v>
      </c>
      <c r="P1618" s="157" t="s">
        <v>143</v>
      </c>
      <c r="Q1618" s="157" t="s">
        <v>6171</v>
      </c>
      <c r="R1618" s="157" t="s">
        <v>144</v>
      </c>
      <c r="W1618" s="118">
        <v>540000</v>
      </c>
      <c r="X1618" s="162" t="s">
        <v>6242</v>
      </c>
    </row>
    <row r="1619" spans="1:24">
      <c r="A1619" s="83">
        <v>1296</v>
      </c>
      <c r="B1619" s="83">
        <v>163</v>
      </c>
      <c r="C1619" t="s">
        <v>7843</v>
      </c>
      <c r="D1619" s="159">
        <f t="shared" si="50"/>
        <v>26</v>
      </c>
      <c r="E1619">
        <v>0</v>
      </c>
      <c r="F1619">
        <v>26</v>
      </c>
      <c r="G1619" s="162" t="s">
        <v>6374</v>
      </c>
      <c r="H1619" s="162" t="s">
        <v>6374</v>
      </c>
      <c r="I1619" s="53" t="str">
        <f t="shared" si="51"/>
        <v>0. 26</v>
      </c>
      <c r="J1619" s="157" t="s">
        <v>142</v>
      </c>
      <c r="K1619" s="157" t="s">
        <v>141</v>
      </c>
      <c r="L1619" s="83" t="s">
        <v>6172</v>
      </c>
      <c r="M1619" s="165" t="s">
        <v>162</v>
      </c>
      <c r="O1619" s="157" t="s">
        <v>138</v>
      </c>
      <c r="P1619" s="157" t="s">
        <v>143</v>
      </c>
      <c r="Q1619" s="157" t="s">
        <v>6171</v>
      </c>
      <c r="R1619" s="157" t="s">
        <v>144</v>
      </c>
      <c r="W1619" s="118">
        <v>351000</v>
      </c>
      <c r="X1619" s="162" t="s">
        <v>6374</v>
      </c>
    </row>
    <row r="1620" spans="1:24">
      <c r="A1620" s="83">
        <v>1297</v>
      </c>
      <c r="B1620" s="83">
        <v>266</v>
      </c>
      <c r="C1620" t="s">
        <v>7857</v>
      </c>
      <c r="D1620" s="159">
        <f t="shared" si="50"/>
        <v>20</v>
      </c>
      <c r="E1620">
        <v>0</v>
      </c>
      <c r="F1620">
        <v>20</v>
      </c>
      <c r="G1620" s="162" t="s">
        <v>6246</v>
      </c>
      <c r="H1620" s="162" t="s">
        <v>6246</v>
      </c>
      <c r="I1620" s="53" t="str">
        <f t="shared" si="51"/>
        <v>0. 20</v>
      </c>
      <c r="J1620" s="157" t="s">
        <v>142</v>
      </c>
      <c r="K1620" s="157" t="s">
        <v>141</v>
      </c>
      <c r="L1620" s="83" t="s">
        <v>6172</v>
      </c>
      <c r="M1620" s="165" t="s">
        <v>162</v>
      </c>
      <c r="O1620" s="157" t="s">
        <v>138</v>
      </c>
      <c r="P1620" s="157" t="s">
        <v>143</v>
      </c>
      <c r="Q1620" s="157" t="s">
        <v>6171</v>
      </c>
      <c r="R1620" s="157" t="s">
        <v>144</v>
      </c>
      <c r="W1620" s="118">
        <v>270000</v>
      </c>
      <c r="X1620" s="162" t="s">
        <v>6246</v>
      </c>
    </row>
    <row r="1621" spans="1:24">
      <c r="A1621" s="83">
        <v>1298</v>
      </c>
      <c r="B1621" s="83">
        <v>337</v>
      </c>
      <c r="C1621" t="s">
        <v>8084</v>
      </c>
      <c r="D1621" s="159">
        <f t="shared" si="50"/>
        <v>66</v>
      </c>
      <c r="E1621">
        <v>1</v>
      </c>
      <c r="F1621">
        <v>26</v>
      </c>
      <c r="G1621" s="162" t="s">
        <v>6175</v>
      </c>
      <c r="H1621" s="162" t="s">
        <v>6175</v>
      </c>
      <c r="I1621" s="53" t="str">
        <f t="shared" si="51"/>
        <v>1. 26</v>
      </c>
      <c r="J1621" s="157" t="s">
        <v>142</v>
      </c>
      <c r="K1621" s="157" t="s">
        <v>141</v>
      </c>
      <c r="L1621" s="83" t="s">
        <v>6172</v>
      </c>
      <c r="M1621" s="165" t="s">
        <v>162</v>
      </c>
      <c r="O1621" s="157" t="s">
        <v>138</v>
      </c>
      <c r="P1621" s="157" t="s">
        <v>143</v>
      </c>
      <c r="Q1621" s="157" t="s">
        <v>6171</v>
      </c>
      <c r="R1621" s="157" t="s">
        <v>144</v>
      </c>
      <c r="W1621" s="118">
        <v>891000</v>
      </c>
      <c r="X1621" s="162" t="s">
        <v>6175</v>
      </c>
    </row>
    <row r="1622" spans="1:24">
      <c r="A1622" s="83">
        <v>1298</v>
      </c>
      <c r="B1622" s="83">
        <v>328</v>
      </c>
      <c r="C1622" t="s">
        <v>7900</v>
      </c>
      <c r="D1622" s="159">
        <f t="shared" si="50"/>
        <v>59</v>
      </c>
      <c r="E1622">
        <v>1</v>
      </c>
      <c r="F1622">
        <v>19</v>
      </c>
      <c r="G1622" s="162" t="s">
        <v>6176</v>
      </c>
      <c r="H1622" s="162" t="s">
        <v>6176</v>
      </c>
      <c r="I1622" s="53" t="str">
        <f t="shared" si="51"/>
        <v>1. 19</v>
      </c>
      <c r="J1622" s="157" t="s">
        <v>142</v>
      </c>
      <c r="K1622" s="157" t="s">
        <v>141</v>
      </c>
      <c r="L1622" s="83" t="s">
        <v>6172</v>
      </c>
      <c r="M1622" s="165" t="s">
        <v>162</v>
      </c>
      <c r="O1622" s="157" t="s">
        <v>138</v>
      </c>
      <c r="P1622" s="157" t="s">
        <v>143</v>
      </c>
      <c r="Q1622" s="157" t="s">
        <v>6171</v>
      </c>
      <c r="R1622" s="157" t="s">
        <v>144</v>
      </c>
      <c r="W1622" s="118">
        <v>796500</v>
      </c>
      <c r="X1622" s="162" t="s">
        <v>6176</v>
      </c>
    </row>
    <row r="1623" spans="1:24">
      <c r="A1623" s="83">
        <v>1298</v>
      </c>
      <c r="B1623" s="83">
        <v>328</v>
      </c>
      <c r="C1623" t="s">
        <v>7851</v>
      </c>
      <c r="D1623" s="159">
        <f t="shared" si="50"/>
        <v>1</v>
      </c>
      <c r="E1623">
        <v>0</v>
      </c>
      <c r="F1623">
        <v>1</v>
      </c>
      <c r="G1623" s="162" t="s">
        <v>6181</v>
      </c>
      <c r="H1623" s="162" t="s">
        <v>6181</v>
      </c>
      <c r="I1623" s="53" t="str">
        <f t="shared" si="51"/>
        <v>0. 1</v>
      </c>
      <c r="J1623" s="157" t="s">
        <v>142</v>
      </c>
      <c r="K1623" s="157" t="s">
        <v>141</v>
      </c>
      <c r="L1623" s="83" t="s">
        <v>6172</v>
      </c>
      <c r="M1623" s="165" t="s">
        <v>162</v>
      </c>
      <c r="O1623" s="157" t="s">
        <v>138</v>
      </c>
      <c r="P1623" s="157" t="s">
        <v>143</v>
      </c>
      <c r="Q1623" s="157" t="s">
        <v>6171</v>
      </c>
      <c r="R1623" s="157" t="s">
        <v>144</v>
      </c>
      <c r="W1623" s="118">
        <v>13500</v>
      </c>
      <c r="X1623" s="162" t="s">
        <v>6181</v>
      </c>
    </row>
    <row r="1624" spans="1:24">
      <c r="A1624" s="83">
        <v>1298</v>
      </c>
      <c r="B1624" s="83">
        <v>328</v>
      </c>
      <c r="C1624" t="s">
        <v>7953</v>
      </c>
      <c r="D1624" s="159">
        <f t="shared" si="50"/>
        <v>1</v>
      </c>
      <c r="E1624">
        <v>0</v>
      </c>
      <c r="F1624">
        <v>1</v>
      </c>
      <c r="G1624" s="162" t="s">
        <v>6181</v>
      </c>
      <c r="H1624" s="162" t="s">
        <v>6181</v>
      </c>
      <c r="I1624" s="53" t="str">
        <f t="shared" si="51"/>
        <v>0. 1</v>
      </c>
      <c r="J1624" s="157" t="s">
        <v>142</v>
      </c>
      <c r="K1624" s="157" t="s">
        <v>141</v>
      </c>
      <c r="L1624" s="83" t="s">
        <v>6172</v>
      </c>
      <c r="M1624" s="165" t="s">
        <v>162</v>
      </c>
      <c r="O1624" s="157" t="s">
        <v>138</v>
      </c>
      <c r="P1624" s="157" t="s">
        <v>143</v>
      </c>
      <c r="Q1624" s="157" t="s">
        <v>6171</v>
      </c>
      <c r="R1624" s="157" t="s">
        <v>144</v>
      </c>
      <c r="W1624" s="118">
        <v>13500</v>
      </c>
      <c r="X1624" s="162" t="s">
        <v>6181</v>
      </c>
    </row>
    <row r="1625" spans="1:24">
      <c r="A1625" s="83">
        <v>1298</v>
      </c>
      <c r="B1625" s="83">
        <v>328</v>
      </c>
      <c r="C1625" t="s">
        <v>6579</v>
      </c>
      <c r="D1625" s="159">
        <f t="shared" si="50"/>
        <v>13</v>
      </c>
      <c r="E1625">
        <v>0</v>
      </c>
      <c r="F1625">
        <v>13</v>
      </c>
      <c r="G1625" s="162" t="s">
        <v>6205</v>
      </c>
      <c r="H1625" s="162" t="s">
        <v>6205</v>
      </c>
      <c r="I1625" s="53" t="str">
        <f t="shared" si="51"/>
        <v>0. 13</v>
      </c>
      <c r="J1625" s="157" t="s">
        <v>142</v>
      </c>
      <c r="K1625" s="157" t="s">
        <v>141</v>
      </c>
      <c r="L1625" s="83" t="s">
        <v>6172</v>
      </c>
      <c r="M1625" s="165" t="s">
        <v>162</v>
      </c>
      <c r="O1625" s="157" t="s">
        <v>138</v>
      </c>
      <c r="P1625" s="157" t="s">
        <v>143</v>
      </c>
      <c r="Q1625" s="157" t="s">
        <v>6171</v>
      </c>
      <c r="R1625" s="157" t="s">
        <v>144</v>
      </c>
      <c r="W1625" s="118">
        <v>175500</v>
      </c>
      <c r="X1625" s="162" t="s">
        <v>6205</v>
      </c>
    </row>
    <row r="1626" spans="1:24">
      <c r="A1626" s="83">
        <v>1299</v>
      </c>
      <c r="B1626" s="83">
        <v>338</v>
      </c>
      <c r="C1626" t="s">
        <v>8085</v>
      </c>
      <c r="D1626" s="159">
        <f t="shared" si="50"/>
        <v>109</v>
      </c>
      <c r="E1626">
        <v>2</v>
      </c>
      <c r="F1626">
        <v>29</v>
      </c>
      <c r="G1626" s="162" t="s">
        <v>6286</v>
      </c>
      <c r="H1626" s="162" t="s">
        <v>6286</v>
      </c>
      <c r="I1626" s="53" t="str">
        <f t="shared" si="51"/>
        <v>2. 29</v>
      </c>
      <c r="J1626" s="157" t="s">
        <v>142</v>
      </c>
      <c r="K1626" s="157" t="s">
        <v>141</v>
      </c>
      <c r="L1626" s="83" t="s">
        <v>6172</v>
      </c>
      <c r="M1626" s="165" t="s">
        <v>162</v>
      </c>
      <c r="O1626" s="157" t="s">
        <v>138</v>
      </c>
      <c r="P1626" s="157" t="s">
        <v>143</v>
      </c>
      <c r="Q1626" s="157" t="s">
        <v>6171</v>
      </c>
      <c r="R1626" s="157" t="s">
        <v>144</v>
      </c>
      <c r="W1626" s="118">
        <v>1471500</v>
      </c>
      <c r="X1626" s="162" t="s">
        <v>6286</v>
      </c>
    </row>
    <row r="1627" spans="1:24">
      <c r="A1627" s="83">
        <v>1299</v>
      </c>
      <c r="B1627" s="83">
        <v>328</v>
      </c>
      <c r="C1627" t="s">
        <v>7953</v>
      </c>
      <c r="D1627" s="159">
        <f t="shared" si="50"/>
        <v>1</v>
      </c>
      <c r="E1627">
        <v>0</v>
      </c>
      <c r="F1627">
        <v>1</v>
      </c>
      <c r="G1627" s="162" t="s">
        <v>6181</v>
      </c>
      <c r="H1627" s="162" t="s">
        <v>6181</v>
      </c>
      <c r="I1627" s="53" t="str">
        <f t="shared" si="51"/>
        <v>0. 1</v>
      </c>
      <c r="J1627" s="157" t="s">
        <v>142</v>
      </c>
      <c r="K1627" s="157" t="s">
        <v>141</v>
      </c>
      <c r="L1627" s="83" t="s">
        <v>6172</v>
      </c>
      <c r="M1627" s="165" t="s">
        <v>162</v>
      </c>
      <c r="O1627" s="157" t="s">
        <v>138</v>
      </c>
      <c r="P1627" s="157" t="s">
        <v>143</v>
      </c>
      <c r="Q1627" s="157" t="s">
        <v>6171</v>
      </c>
      <c r="R1627" s="157" t="s">
        <v>144</v>
      </c>
      <c r="W1627" s="118">
        <v>13500</v>
      </c>
      <c r="X1627" s="162" t="s">
        <v>6181</v>
      </c>
    </row>
    <row r="1628" spans="1:24">
      <c r="A1628" s="83">
        <v>1299</v>
      </c>
      <c r="B1628" s="83">
        <v>328</v>
      </c>
      <c r="C1628" t="s">
        <v>7948</v>
      </c>
      <c r="D1628" s="159">
        <f t="shared" si="50"/>
        <v>18</v>
      </c>
      <c r="E1628">
        <v>0</v>
      </c>
      <c r="F1628">
        <v>18</v>
      </c>
      <c r="G1628" s="162" t="s">
        <v>6241</v>
      </c>
      <c r="H1628" s="162" t="s">
        <v>6241</v>
      </c>
      <c r="I1628" s="53" t="str">
        <f t="shared" si="51"/>
        <v>0. 18</v>
      </c>
      <c r="J1628" s="157" t="s">
        <v>142</v>
      </c>
      <c r="K1628" s="157" t="s">
        <v>141</v>
      </c>
      <c r="L1628" s="83" t="s">
        <v>6172</v>
      </c>
      <c r="M1628" s="165" t="s">
        <v>162</v>
      </c>
      <c r="O1628" s="157" t="s">
        <v>138</v>
      </c>
      <c r="P1628" s="157" t="s">
        <v>143</v>
      </c>
      <c r="Q1628" s="157" t="s">
        <v>6171</v>
      </c>
      <c r="R1628" s="157" t="s">
        <v>144</v>
      </c>
      <c r="W1628" s="118">
        <v>243000</v>
      </c>
      <c r="X1628" s="162" t="s">
        <v>6241</v>
      </c>
    </row>
    <row r="1629" spans="1:24">
      <c r="A1629" s="83">
        <v>1299</v>
      </c>
      <c r="B1629" s="83">
        <v>328</v>
      </c>
      <c r="C1629" t="s">
        <v>7843</v>
      </c>
      <c r="D1629" s="159">
        <f t="shared" si="50"/>
        <v>4</v>
      </c>
      <c r="E1629">
        <v>0</v>
      </c>
      <c r="F1629">
        <v>4</v>
      </c>
      <c r="G1629" s="162" t="s">
        <v>6336</v>
      </c>
      <c r="H1629" s="162" t="s">
        <v>6336</v>
      </c>
      <c r="I1629" s="53" t="str">
        <f t="shared" si="51"/>
        <v>0. 4</v>
      </c>
      <c r="J1629" s="157" t="s">
        <v>142</v>
      </c>
      <c r="K1629" s="157" t="s">
        <v>141</v>
      </c>
      <c r="L1629" s="83" t="s">
        <v>6172</v>
      </c>
      <c r="M1629" s="165" t="s">
        <v>162</v>
      </c>
      <c r="O1629" s="157" t="s">
        <v>138</v>
      </c>
      <c r="P1629" s="157" t="s">
        <v>143</v>
      </c>
      <c r="Q1629" s="157" t="s">
        <v>6171</v>
      </c>
      <c r="R1629" s="157" t="s">
        <v>144</v>
      </c>
      <c r="W1629" s="118">
        <v>54000</v>
      </c>
      <c r="X1629" s="162" t="s">
        <v>6336</v>
      </c>
    </row>
    <row r="1630" spans="1:24">
      <c r="A1630" s="83">
        <v>1300</v>
      </c>
      <c r="B1630" s="83">
        <v>79</v>
      </c>
      <c r="C1630" t="s">
        <v>7843</v>
      </c>
      <c r="D1630" s="159">
        <f t="shared" si="50"/>
        <v>114</v>
      </c>
      <c r="E1630">
        <v>2</v>
      </c>
      <c r="F1630">
        <v>34</v>
      </c>
      <c r="G1630" s="162" t="s">
        <v>6373</v>
      </c>
      <c r="H1630" s="162" t="s">
        <v>6373</v>
      </c>
      <c r="I1630" s="53" t="str">
        <f t="shared" si="51"/>
        <v>2. 34</v>
      </c>
      <c r="J1630" s="157" t="s">
        <v>142</v>
      </c>
      <c r="K1630" s="157" t="s">
        <v>141</v>
      </c>
      <c r="L1630" s="83" t="s">
        <v>6172</v>
      </c>
      <c r="M1630" s="165" t="s">
        <v>162</v>
      </c>
      <c r="O1630" s="157" t="s">
        <v>138</v>
      </c>
      <c r="P1630" s="157" t="s">
        <v>143</v>
      </c>
      <c r="Q1630" s="157" t="s">
        <v>6171</v>
      </c>
      <c r="R1630" s="157" t="s">
        <v>144</v>
      </c>
      <c r="W1630" s="118">
        <v>1539000</v>
      </c>
      <c r="X1630" s="162" t="s">
        <v>6373</v>
      </c>
    </row>
    <row r="1631" spans="1:24">
      <c r="A1631" s="83">
        <v>1300</v>
      </c>
      <c r="B1631" s="83">
        <v>79</v>
      </c>
      <c r="C1631" t="s">
        <v>7900</v>
      </c>
      <c r="D1631" s="159">
        <f t="shared" si="50"/>
        <v>51</v>
      </c>
      <c r="E1631">
        <v>1</v>
      </c>
      <c r="F1631">
        <v>11</v>
      </c>
      <c r="G1631" s="162" t="s">
        <v>6295</v>
      </c>
      <c r="H1631" s="162" t="s">
        <v>6295</v>
      </c>
      <c r="I1631" s="53" t="str">
        <f t="shared" si="51"/>
        <v>1. 11</v>
      </c>
      <c r="J1631" s="157" t="s">
        <v>142</v>
      </c>
      <c r="K1631" s="157" t="s">
        <v>141</v>
      </c>
      <c r="L1631" s="83" t="s">
        <v>6172</v>
      </c>
      <c r="M1631" s="165" t="s">
        <v>162</v>
      </c>
      <c r="O1631" s="157" t="s">
        <v>138</v>
      </c>
      <c r="P1631" s="157" t="s">
        <v>143</v>
      </c>
      <c r="Q1631" s="157" t="s">
        <v>6171</v>
      </c>
      <c r="R1631" s="157" t="s">
        <v>144</v>
      </c>
      <c r="W1631" s="118">
        <v>688500</v>
      </c>
      <c r="X1631" s="162" t="s">
        <v>6295</v>
      </c>
    </row>
    <row r="1632" spans="1:24">
      <c r="A1632" s="83">
        <v>1302</v>
      </c>
      <c r="B1632" s="83">
        <v>8</v>
      </c>
      <c r="C1632" t="s">
        <v>7843</v>
      </c>
      <c r="D1632" s="159">
        <f t="shared" si="50"/>
        <v>80</v>
      </c>
      <c r="E1632">
        <v>2</v>
      </c>
      <c r="F1632">
        <v>0</v>
      </c>
      <c r="G1632" s="162" t="s">
        <v>6228</v>
      </c>
      <c r="H1632" s="162" t="s">
        <v>6228</v>
      </c>
      <c r="I1632" s="53" t="str">
        <f t="shared" si="51"/>
        <v>2. 0</v>
      </c>
      <c r="J1632" s="157" t="s">
        <v>142</v>
      </c>
      <c r="K1632" s="157" t="s">
        <v>141</v>
      </c>
      <c r="L1632" s="83" t="s">
        <v>6172</v>
      </c>
      <c r="M1632" s="165" t="s">
        <v>6538</v>
      </c>
      <c r="O1632" s="157" t="s">
        <v>138</v>
      </c>
      <c r="P1632" s="157" t="s">
        <v>143</v>
      </c>
      <c r="Q1632" s="157" t="s">
        <v>6171</v>
      </c>
      <c r="R1632" s="157" t="s">
        <v>144</v>
      </c>
      <c r="W1632" s="118">
        <v>1080000</v>
      </c>
      <c r="X1632" s="162" t="s">
        <v>6228</v>
      </c>
    </row>
    <row r="1633" spans="1:24">
      <c r="A1633" s="83">
        <v>1304</v>
      </c>
      <c r="B1633" s="83">
        <v>41</v>
      </c>
      <c r="C1633" t="s">
        <v>6586</v>
      </c>
      <c r="D1633" s="159">
        <f t="shared" si="50"/>
        <v>122</v>
      </c>
      <c r="E1633">
        <v>3</v>
      </c>
      <c r="F1633">
        <v>2</v>
      </c>
      <c r="G1633" s="162" t="s">
        <v>6320</v>
      </c>
      <c r="H1633" s="162" t="s">
        <v>6320</v>
      </c>
      <c r="I1633" s="53" t="str">
        <f t="shared" si="51"/>
        <v>3. 2</v>
      </c>
      <c r="J1633" s="157" t="s">
        <v>142</v>
      </c>
      <c r="K1633" s="157" t="s">
        <v>141</v>
      </c>
      <c r="L1633" s="83" t="s">
        <v>6172</v>
      </c>
      <c r="M1633" s="165" t="s">
        <v>6538</v>
      </c>
      <c r="O1633" s="157" t="s">
        <v>138</v>
      </c>
      <c r="P1633" s="157" t="s">
        <v>143</v>
      </c>
      <c r="Q1633" s="157" t="s">
        <v>6171</v>
      </c>
      <c r="R1633" s="157" t="s">
        <v>144</v>
      </c>
      <c r="W1633" s="118">
        <v>837000</v>
      </c>
      <c r="X1633" s="162" t="s">
        <v>6320</v>
      </c>
    </row>
    <row r="1634" spans="1:24">
      <c r="A1634" s="83">
        <v>1304</v>
      </c>
      <c r="B1634" s="83">
        <v>40</v>
      </c>
      <c r="C1634" t="s">
        <v>7836</v>
      </c>
      <c r="D1634" s="159">
        <f t="shared" si="50"/>
        <v>40</v>
      </c>
      <c r="E1634">
        <v>1</v>
      </c>
      <c r="F1634">
        <v>0</v>
      </c>
      <c r="G1634" s="162" t="s">
        <v>6242</v>
      </c>
      <c r="H1634" s="162" t="s">
        <v>6242</v>
      </c>
      <c r="I1634" s="53" t="str">
        <f t="shared" si="51"/>
        <v>1. 0</v>
      </c>
      <c r="J1634" s="157" t="s">
        <v>142</v>
      </c>
      <c r="K1634" s="157" t="s">
        <v>141</v>
      </c>
      <c r="L1634" s="83" t="s">
        <v>6172</v>
      </c>
      <c r="M1634" s="165" t="s">
        <v>6538</v>
      </c>
      <c r="O1634" s="157" t="s">
        <v>138</v>
      </c>
      <c r="P1634" s="157" t="s">
        <v>143</v>
      </c>
      <c r="Q1634" s="157" t="s">
        <v>6171</v>
      </c>
      <c r="R1634" s="157" t="s">
        <v>144</v>
      </c>
      <c r="W1634" s="118">
        <v>0</v>
      </c>
      <c r="X1634" s="162" t="s">
        <v>6242</v>
      </c>
    </row>
    <row r="1635" spans="1:24">
      <c r="A1635" s="83">
        <v>1304</v>
      </c>
      <c r="B1635" s="83">
        <v>39</v>
      </c>
      <c r="C1635" t="s">
        <v>6586</v>
      </c>
      <c r="D1635" s="159">
        <f t="shared" si="50"/>
        <v>62</v>
      </c>
      <c r="E1635">
        <v>1</v>
      </c>
      <c r="F1635">
        <v>22</v>
      </c>
      <c r="G1635" s="162" t="s">
        <v>6422</v>
      </c>
      <c r="H1635" s="162" t="s">
        <v>6422</v>
      </c>
      <c r="I1635" s="53" t="str">
        <f t="shared" si="51"/>
        <v>1. 22</v>
      </c>
      <c r="J1635" s="157" t="s">
        <v>142</v>
      </c>
      <c r="K1635" s="157" t="s">
        <v>141</v>
      </c>
      <c r="L1635" s="83" t="s">
        <v>6172</v>
      </c>
      <c r="M1635" s="165" t="s">
        <v>6538</v>
      </c>
      <c r="O1635" s="157" t="s">
        <v>138</v>
      </c>
      <c r="P1635" s="157" t="s">
        <v>143</v>
      </c>
      <c r="Q1635" s="157" t="s">
        <v>6171</v>
      </c>
      <c r="R1635" s="157" t="s">
        <v>144</v>
      </c>
      <c r="W1635" s="118">
        <v>0</v>
      </c>
      <c r="X1635" s="162" t="s">
        <v>6422</v>
      </c>
    </row>
    <row r="1636" spans="1:24">
      <c r="A1636" s="83">
        <v>1305</v>
      </c>
      <c r="B1636" s="83">
        <v>8</v>
      </c>
      <c r="C1636" t="s">
        <v>7861</v>
      </c>
      <c r="D1636" s="159">
        <f t="shared" si="50"/>
        <v>101</v>
      </c>
      <c r="E1636">
        <v>2</v>
      </c>
      <c r="F1636">
        <v>21</v>
      </c>
      <c r="G1636" s="162" t="s">
        <v>6396</v>
      </c>
      <c r="H1636" s="162" t="s">
        <v>6396</v>
      </c>
      <c r="I1636" s="53" t="str">
        <f t="shared" si="51"/>
        <v>2. 21</v>
      </c>
      <c r="J1636" s="157" t="s">
        <v>142</v>
      </c>
      <c r="K1636" s="157" t="s">
        <v>141</v>
      </c>
      <c r="L1636" s="83" t="s">
        <v>6172</v>
      </c>
      <c r="M1636" s="165" t="s">
        <v>6538</v>
      </c>
      <c r="O1636" s="157" t="s">
        <v>138</v>
      </c>
      <c r="P1636" s="157" t="s">
        <v>143</v>
      </c>
      <c r="Q1636" s="157" t="s">
        <v>6171</v>
      </c>
      <c r="R1636" s="157" t="s">
        <v>144</v>
      </c>
      <c r="W1636" s="118">
        <v>1363500</v>
      </c>
      <c r="X1636" s="162" t="s">
        <v>6396</v>
      </c>
    </row>
    <row r="1637" spans="1:24">
      <c r="A1637" s="83">
        <v>1306</v>
      </c>
      <c r="B1637" s="83">
        <v>8</v>
      </c>
      <c r="C1637" t="s">
        <v>7859</v>
      </c>
      <c r="D1637" s="159">
        <f t="shared" si="50"/>
        <v>100</v>
      </c>
      <c r="E1637">
        <v>2</v>
      </c>
      <c r="F1637">
        <v>20</v>
      </c>
      <c r="G1637" s="162" t="s">
        <v>6263</v>
      </c>
      <c r="H1637" s="162" t="s">
        <v>6263</v>
      </c>
      <c r="I1637" s="53" t="str">
        <f t="shared" si="51"/>
        <v>2. 20</v>
      </c>
      <c r="J1637" s="157" t="s">
        <v>142</v>
      </c>
      <c r="K1637" s="157" t="s">
        <v>141</v>
      </c>
      <c r="L1637" s="83" t="s">
        <v>6172</v>
      </c>
      <c r="M1637" s="165" t="s">
        <v>6538</v>
      </c>
      <c r="O1637" s="157" t="s">
        <v>138</v>
      </c>
      <c r="P1637" s="157" t="s">
        <v>143</v>
      </c>
      <c r="Q1637" s="157" t="s">
        <v>6171</v>
      </c>
      <c r="R1637" s="157" t="s">
        <v>144</v>
      </c>
      <c r="W1637" s="118">
        <v>1363500</v>
      </c>
      <c r="X1637" s="162" t="s">
        <v>6263</v>
      </c>
    </row>
    <row r="1638" spans="1:24">
      <c r="A1638" s="83">
        <v>1306</v>
      </c>
      <c r="B1638" s="83">
        <v>8</v>
      </c>
      <c r="C1638" t="s">
        <v>7866</v>
      </c>
      <c r="D1638" s="159">
        <f t="shared" si="50"/>
        <v>12</v>
      </c>
      <c r="E1638">
        <v>0</v>
      </c>
      <c r="F1638">
        <v>12</v>
      </c>
      <c r="G1638" s="162" t="s">
        <v>6190</v>
      </c>
      <c r="H1638" s="162" t="s">
        <v>6190</v>
      </c>
      <c r="I1638" s="53" t="str">
        <f t="shared" si="51"/>
        <v>0. 12</v>
      </c>
      <c r="J1638" s="157" t="s">
        <v>142</v>
      </c>
      <c r="K1638" s="157" t="s">
        <v>141</v>
      </c>
      <c r="L1638" s="83" t="s">
        <v>6172</v>
      </c>
      <c r="M1638" s="165" t="s">
        <v>6538</v>
      </c>
      <c r="O1638" s="157" t="s">
        <v>138</v>
      </c>
      <c r="P1638" s="157" t="s">
        <v>143</v>
      </c>
      <c r="Q1638" s="157" t="s">
        <v>6171</v>
      </c>
      <c r="R1638" s="157" t="s">
        <v>144</v>
      </c>
      <c r="W1638" s="118">
        <v>0</v>
      </c>
      <c r="X1638" s="162" t="s">
        <v>6190</v>
      </c>
    </row>
    <row r="1639" spans="1:24">
      <c r="A1639" s="83">
        <v>1306</v>
      </c>
      <c r="B1639" s="83">
        <v>347</v>
      </c>
      <c r="C1639" t="s">
        <v>7857</v>
      </c>
      <c r="D1639" s="159">
        <f t="shared" si="50"/>
        <v>77</v>
      </c>
      <c r="E1639">
        <v>1</v>
      </c>
      <c r="F1639">
        <v>37</v>
      </c>
      <c r="G1639" s="162" t="s">
        <v>6383</v>
      </c>
      <c r="H1639" s="162" t="s">
        <v>6383</v>
      </c>
      <c r="I1639" s="53" t="str">
        <f t="shared" si="51"/>
        <v>1. 37</v>
      </c>
      <c r="J1639" s="157" t="s">
        <v>142</v>
      </c>
      <c r="K1639" s="157" t="s">
        <v>141</v>
      </c>
      <c r="L1639" s="83" t="s">
        <v>6172</v>
      </c>
      <c r="M1639" s="165" t="s">
        <v>6535</v>
      </c>
      <c r="O1639" s="157" t="s">
        <v>138</v>
      </c>
      <c r="P1639" s="157" t="s">
        <v>143</v>
      </c>
      <c r="Q1639" s="157" t="s">
        <v>6171</v>
      </c>
      <c r="R1639" s="157" t="s">
        <v>144</v>
      </c>
      <c r="W1639" s="118">
        <v>0</v>
      </c>
      <c r="X1639" s="162" t="s">
        <v>6383</v>
      </c>
    </row>
    <row r="1640" spans="1:24">
      <c r="A1640" s="83">
        <v>1306</v>
      </c>
      <c r="B1640" s="83">
        <v>347</v>
      </c>
      <c r="C1640" t="s">
        <v>7843</v>
      </c>
      <c r="D1640" s="159">
        <f t="shared" si="50"/>
        <v>86</v>
      </c>
      <c r="E1640">
        <v>2</v>
      </c>
      <c r="F1640">
        <v>6</v>
      </c>
      <c r="G1640" s="162" t="s">
        <v>6384</v>
      </c>
      <c r="H1640" s="162" t="s">
        <v>6384</v>
      </c>
      <c r="I1640" s="53" t="str">
        <f t="shared" si="51"/>
        <v>2. 6</v>
      </c>
      <c r="J1640" s="157" t="s">
        <v>142</v>
      </c>
      <c r="K1640" s="157" t="s">
        <v>141</v>
      </c>
      <c r="L1640" s="83" t="s">
        <v>6172</v>
      </c>
      <c r="M1640" s="165" t="s">
        <v>6535</v>
      </c>
      <c r="O1640" s="157" t="s">
        <v>138</v>
      </c>
      <c r="P1640" s="157" t="s">
        <v>143</v>
      </c>
      <c r="Q1640" s="157" t="s">
        <v>6171</v>
      </c>
      <c r="R1640" s="157" t="s">
        <v>144</v>
      </c>
      <c r="W1640" s="118">
        <v>0</v>
      </c>
      <c r="X1640" s="162" t="s">
        <v>6384</v>
      </c>
    </row>
    <row r="1641" spans="1:24">
      <c r="A1641" s="83">
        <v>1307</v>
      </c>
      <c r="B1641" s="83">
        <v>8</v>
      </c>
      <c r="C1641" t="s">
        <v>7948</v>
      </c>
      <c r="D1641" s="159">
        <f t="shared" si="50"/>
        <v>87</v>
      </c>
      <c r="E1641">
        <v>2</v>
      </c>
      <c r="F1641">
        <v>7</v>
      </c>
      <c r="G1641" s="162" t="s">
        <v>6234</v>
      </c>
      <c r="H1641" s="162" t="s">
        <v>6234</v>
      </c>
      <c r="I1641" s="53" t="str">
        <f t="shared" si="51"/>
        <v>2. 7</v>
      </c>
      <c r="J1641" s="157" t="s">
        <v>142</v>
      </c>
      <c r="K1641" s="157" t="s">
        <v>141</v>
      </c>
      <c r="L1641" s="83" t="s">
        <v>6172</v>
      </c>
      <c r="M1641" s="165" t="s">
        <v>6538</v>
      </c>
      <c r="O1641" s="157" t="s">
        <v>138</v>
      </c>
      <c r="P1641" s="157" t="s">
        <v>143</v>
      </c>
      <c r="Q1641" s="157" t="s">
        <v>6171</v>
      </c>
      <c r="R1641" s="157" t="s">
        <v>144</v>
      </c>
      <c r="W1641" s="118">
        <v>1174500</v>
      </c>
      <c r="X1641" s="162" t="s">
        <v>6234</v>
      </c>
    </row>
    <row r="1642" spans="1:24">
      <c r="A1642" s="83">
        <v>1308</v>
      </c>
      <c r="B1642" s="83">
        <v>185</v>
      </c>
      <c r="C1642" t="s">
        <v>7857</v>
      </c>
      <c r="D1642" s="159">
        <f t="shared" si="50"/>
        <v>66</v>
      </c>
      <c r="E1642">
        <v>1</v>
      </c>
      <c r="F1642">
        <v>26</v>
      </c>
      <c r="G1642" s="162" t="s">
        <v>6175</v>
      </c>
      <c r="H1642" s="162" t="s">
        <v>6175</v>
      </c>
      <c r="I1642" s="53" t="str">
        <f t="shared" si="51"/>
        <v>1. 26</v>
      </c>
      <c r="J1642" s="157" t="s">
        <v>142</v>
      </c>
      <c r="K1642" s="157" t="s">
        <v>141</v>
      </c>
      <c r="L1642" s="83" t="s">
        <v>6172</v>
      </c>
      <c r="M1642" s="165" t="s">
        <v>6539</v>
      </c>
      <c r="O1642" s="157" t="s">
        <v>138</v>
      </c>
      <c r="P1642" s="157" t="s">
        <v>143</v>
      </c>
      <c r="Q1642" s="157" t="s">
        <v>6171</v>
      </c>
      <c r="R1642" s="157" t="s">
        <v>144</v>
      </c>
      <c r="W1642" s="118">
        <v>891000</v>
      </c>
      <c r="X1642" s="162" t="s">
        <v>6175</v>
      </c>
    </row>
    <row r="1643" spans="1:24">
      <c r="A1643" s="83">
        <v>1312</v>
      </c>
      <c r="B1643" s="83">
        <v>438</v>
      </c>
      <c r="C1643" t="s">
        <v>8086</v>
      </c>
      <c r="D1643" s="159">
        <f t="shared" si="50"/>
        <v>121</v>
      </c>
      <c r="E1643">
        <v>3</v>
      </c>
      <c r="F1643">
        <v>1</v>
      </c>
      <c r="G1643" s="162" t="s">
        <v>6351</v>
      </c>
      <c r="H1643" s="162" t="s">
        <v>6351</v>
      </c>
      <c r="I1643" s="53" t="str">
        <f t="shared" si="51"/>
        <v>3. 1</v>
      </c>
      <c r="J1643" s="157" t="s">
        <v>142</v>
      </c>
      <c r="K1643" s="157" t="s">
        <v>141</v>
      </c>
      <c r="L1643" s="83" t="s">
        <v>6172</v>
      </c>
      <c r="M1643" s="165" t="s">
        <v>162</v>
      </c>
      <c r="O1643" s="157" t="s">
        <v>138</v>
      </c>
      <c r="P1643" s="157" t="s">
        <v>143</v>
      </c>
      <c r="Q1643" s="157" t="s">
        <v>6171</v>
      </c>
      <c r="R1643" s="157" t="s">
        <v>144</v>
      </c>
      <c r="W1643" s="118">
        <v>1633500</v>
      </c>
      <c r="X1643" s="162" t="s">
        <v>6351</v>
      </c>
    </row>
    <row r="1644" spans="1:24">
      <c r="A1644" s="83">
        <v>1312</v>
      </c>
      <c r="B1644" s="83">
        <v>438</v>
      </c>
      <c r="C1644" t="s">
        <v>8078</v>
      </c>
      <c r="D1644" s="159">
        <f t="shared" si="50"/>
        <v>200</v>
      </c>
      <c r="E1644">
        <v>5</v>
      </c>
      <c r="F1644">
        <v>0</v>
      </c>
      <c r="G1644" s="162" t="s">
        <v>6414</v>
      </c>
      <c r="H1644" s="162" t="s">
        <v>6414</v>
      </c>
      <c r="I1644" s="53" t="str">
        <f t="shared" si="51"/>
        <v>5. 0</v>
      </c>
      <c r="J1644" s="157" t="s">
        <v>142</v>
      </c>
      <c r="K1644" s="157" t="s">
        <v>141</v>
      </c>
      <c r="L1644" s="83" t="s">
        <v>6172</v>
      </c>
      <c r="M1644" s="165" t="s">
        <v>162</v>
      </c>
      <c r="O1644" s="157" t="s">
        <v>138</v>
      </c>
      <c r="P1644" s="157" t="s">
        <v>143</v>
      </c>
      <c r="Q1644" s="157" t="s">
        <v>6171</v>
      </c>
      <c r="R1644" s="157" t="s">
        <v>144</v>
      </c>
      <c r="W1644" s="118">
        <v>2700000</v>
      </c>
      <c r="X1644" s="162" t="s">
        <v>6414</v>
      </c>
    </row>
    <row r="1645" spans="1:24">
      <c r="A1645" s="83">
        <v>1313</v>
      </c>
      <c r="B1645" s="83">
        <v>566</v>
      </c>
      <c r="C1645" t="s">
        <v>7862</v>
      </c>
      <c r="D1645" s="159">
        <f t="shared" si="50"/>
        <v>80</v>
      </c>
      <c r="E1645">
        <v>2</v>
      </c>
      <c r="F1645">
        <v>0</v>
      </c>
      <c r="G1645" s="162" t="s">
        <v>6228</v>
      </c>
      <c r="H1645" s="162" t="s">
        <v>6228</v>
      </c>
      <c r="I1645" s="53" t="str">
        <f t="shared" si="51"/>
        <v>2. 0</v>
      </c>
      <c r="J1645" s="157" t="s">
        <v>142</v>
      </c>
      <c r="K1645" s="157" t="s">
        <v>141</v>
      </c>
      <c r="L1645" s="83" t="s">
        <v>6172</v>
      </c>
      <c r="M1645" s="165" t="s">
        <v>162</v>
      </c>
      <c r="O1645" s="157" t="s">
        <v>138</v>
      </c>
      <c r="P1645" s="157" t="s">
        <v>143</v>
      </c>
      <c r="Q1645" s="157" t="s">
        <v>6171</v>
      </c>
      <c r="R1645" s="157" t="s">
        <v>144</v>
      </c>
      <c r="W1645" s="118">
        <v>1080000</v>
      </c>
      <c r="X1645" s="162" t="s">
        <v>6228</v>
      </c>
    </row>
    <row r="1646" spans="1:24">
      <c r="A1646" s="83">
        <v>1314</v>
      </c>
      <c r="B1646" s="83">
        <v>566</v>
      </c>
      <c r="C1646" t="s">
        <v>7871</v>
      </c>
      <c r="D1646" s="159">
        <f t="shared" si="50"/>
        <v>80</v>
      </c>
      <c r="E1646">
        <v>2</v>
      </c>
      <c r="F1646">
        <v>0</v>
      </c>
      <c r="G1646" s="162" t="s">
        <v>6228</v>
      </c>
      <c r="H1646" s="162" t="s">
        <v>6228</v>
      </c>
      <c r="I1646" s="53" t="str">
        <f t="shared" si="51"/>
        <v>2. 0</v>
      </c>
      <c r="J1646" s="157" t="s">
        <v>142</v>
      </c>
      <c r="K1646" s="157" t="s">
        <v>141</v>
      </c>
      <c r="L1646" s="83" t="s">
        <v>6172</v>
      </c>
      <c r="M1646" s="165" t="s">
        <v>162</v>
      </c>
      <c r="O1646" s="157" t="s">
        <v>138</v>
      </c>
      <c r="P1646" s="157" t="s">
        <v>143</v>
      </c>
      <c r="Q1646" s="157" t="s">
        <v>6171</v>
      </c>
      <c r="R1646" s="157" t="s">
        <v>144</v>
      </c>
      <c r="W1646" s="118">
        <v>1080000</v>
      </c>
      <c r="X1646" s="162" t="s">
        <v>6228</v>
      </c>
    </row>
    <row r="1647" spans="1:24">
      <c r="A1647" s="83">
        <v>1315</v>
      </c>
      <c r="B1647" s="83">
        <v>79</v>
      </c>
      <c r="C1647" t="s">
        <v>6586</v>
      </c>
      <c r="D1647" s="159">
        <f t="shared" si="50"/>
        <v>109</v>
      </c>
      <c r="E1647">
        <v>2</v>
      </c>
      <c r="F1647">
        <v>29</v>
      </c>
      <c r="G1647" s="162" t="s">
        <v>6286</v>
      </c>
      <c r="H1647" s="162" t="s">
        <v>6286</v>
      </c>
      <c r="I1647" s="53" t="str">
        <f t="shared" si="51"/>
        <v>2. 29</v>
      </c>
      <c r="J1647" s="157" t="s">
        <v>142</v>
      </c>
      <c r="K1647" s="157" t="s">
        <v>141</v>
      </c>
      <c r="L1647" s="83" t="s">
        <v>6172</v>
      </c>
      <c r="M1647" s="165" t="s">
        <v>162</v>
      </c>
      <c r="O1647" s="157" t="s">
        <v>138</v>
      </c>
      <c r="P1647" s="157" t="s">
        <v>143</v>
      </c>
      <c r="Q1647" s="157" t="s">
        <v>6171</v>
      </c>
      <c r="R1647" s="157" t="s">
        <v>144</v>
      </c>
      <c r="W1647" s="118">
        <v>1471500</v>
      </c>
      <c r="X1647" s="162" t="s">
        <v>6286</v>
      </c>
    </row>
    <row r="1648" spans="1:24">
      <c r="A1648" s="83">
        <v>1316</v>
      </c>
      <c r="B1648" s="83">
        <v>143</v>
      </c>
      <c r="C1648" t="s">
        <v>7947</v>
      </c>
      <c r="D1648" s="159">
        <f t="shared" si="50"/>
        <v>187</v>
      </c>
      <c r="E1648">
        <v>4</v>
      </c>
      <c r="F1648">
        <v>27</v>
      </c>
      <c r="G1648" s="162" t="s">
        <v>6346</v>
      </c>
      <c r="H1648" s="162" t="s">
        <v>6346</v>
      </c>
      <c r="I1648" s="53" t="str">
        <f t="shared" si="51"/>
        <v>4. 27</v>
      </c>
      <c r="J1648" s="157" t="s">
        <v>142</v>
      </c>
      <c r="K1648" s="157" t="s">
        <v>141</v>
      </c>
      <c r="L1648" s="83" t="s">
        <v>6172</v>
      </c>
      <c r="M1648" s="165" t="s">
        <v>162</v>
      </c>
      <c r="O1648" s="157" t="s">
        <v>138</v>
      </c>
      <c r="P1648" s="157" t="s">
        <v>143</v>
      </c>
      <c r="Q1648" s="157" t="s">
        <v>6171</v>
      </c>
      <c r="R1648" s="157" t="s">
        <v>144</v>
      </c>
      <c r="W1648" s="118">
        <v>837000</v>
      </c>
      <c r="X1648" s="162" t="s">
        <v>6346</v>
      </c>
    </row>
    <row r="1649" spans="1:24">
      <c r="A1649" s="83">
        <v>1316</v>
      </c>
      <c r="B1649" s="83">
        <v>177</v>
      </c>
      <c r="C1649" t="s">
        <v>7947</v>
      </c>
      <c r="D1649" s="159">
        <f t="shared" si="50"/>
        <v>84</v>
      </c>
      <c r="E1649">
        <v>2</v>
      </c>
      <c r="F1649">
        <v>4</v>
      </c>
      <c r="G1649" s="162" t="s">
        <v>6273</v>
      </c>
      <c r="H1649" s="162" t="s">
        <v>6273</v>
      </c>
      <c r="I1649" s="53" t="str">
        <f t="shared" si="51"/>
        <v>2. 4</v>
      </c>
      <c r="J1649" s="157" t="s">
        <v>142</v>
      </c>
      <c r="K1649" s="157" t="s">
        <v>141</v>
      </c>
      <c r="L1649" s="83" t="s">
        <v>6172</v>
      </c>
      <c r="M1649" s="165" t="s">
        <v>162</v>
      </c>
      <c r="O1649" s="157" t="s">
        <v>138</v>
      </c>
      <c r="P1649" s="157" t="s">
        <v>143</v>
      </c>
      <c r="Q1649" s="157" t="s">
        <v>6171</v>
      </c>
      <c r="R1649" s="157" t="s">
        <v>144</v>
      </c>
      <c r="W1649" s="118">
        <v>378000</v>
      </c>
      <c r="X1649" s="162" t="s">
        <v>6273</v>
      </c>
    </row>
    <row r="1650" spans="1:24">
      <c r="A1650" s="83">
        <v>1316</v>
      </c>
      <c r="B1650" s="83">
        <v>193</v>
      </c>
      <c r="C1650" t="s">
        <v>6648</v>
      </c>
      <c r="D1650" s="159">
        <f t="shared" si="50"/>
        <v>83</v>
      </c>
      <c r="E1650">
        <v>2</v>
      </c>
      <c r="F1650">
        <v>3</v>
      </c>
      <c r="G1650" s="162" t="s">
        <v>6301</v>
      </c>
      <c r="H1650" s="162" t="s">
        <v>6301</v>
      </c>
      <c r="I1650" s="53" t="str">
        <f t="shared" si="51"/>
        <v>2. 3</v>
      </c>
      <c r="J1650" s="157" t="s">
        <v>142</v>
      </c>
      <c r="K1650" s="157" t="s">
        <v>141</v>
      </c>
      <c r="L1650" s="83" t="s">
        <v>6172</v>
      </c>
      <c r="M1650" s="165" t="s">
        <v>162</v>
      </c>
      <c r="O1650" s="157" t="s">
        <v>138</v>
      </c>
      <c r="P1650" s="157" t="s">
        <v>143</v>
      </c>
      <c r="Q1650" s="157" t="s">
        <v>6171</v>
      </c>
      <c r="R1650" s="157" t="s">
        <v>144</v>
      </c>
      <c r="W1650" s="118">
        <v>364500</v>
      </c>
      <c r="X1650" s="162" t="s">
        <v>6301</v>
      </c>
    </row>
    <row r="1651" spans="1:24">
      <c r="A1651" s="83">
        <v>1316</v>
      </c>
      <c r="B1651" s="83">
        <v>194</v>
      </c>
      <c r="C1651" t="s">
        <v>8087</v>
      </c>
      <c r="D1651" s="159">
        <f t="shared" si="50"/>
        <v>41</v>
      </c>
      <c r="E1651">
        <v>1</v>
      </c>
      <c r="F1651">
        <v>1</v>
      </c>
      <c r="G1651" s="162" t="s">
        <v>6436</v>
      </c>
      <c r="H1651" s="162" t="s">
        <v>6436</v>
      </c>
      <c r="I1651" s="53" t="str">
        <f t="shared" si="51"/>
        <v>1. 1</v>
      </c>
      <c r="J1651" s="157" t="s">
        <v>142</v>
      </c>
      <c r="K1651" s="157" t="s">
        <v>141</v>
      </c>
      <c r="L1651" s="83" t="s">
        <v>6172</v>
      </c>
      <c r="M1651" s="165" t="s">
        <v>162</v>
      </c>
      <c r="O1651" s="157" t="s">
        <v>138</v>
      </c>
      <c r="P1651" s="157" t="s">
        <v>143</v>
      </c>
      <c r="Q1651" s="157" t="s">
        <v>6171</v>
      </c>
      <c r="R1651" s="157" t="s">
        <v>144</v>
      </c>
      <c r="W1651" s="118">
        <v>175500</v>
      </c>
      <c r="X1651" s="162" t="s">
        <v>6436</v>
      </c>
    </row>
    <row r="1652" spans="1:24">
      <c r="A1652" s="83">
        <v>1316</v>
      </c>
      <c r="B1652" s="83">
        <v>192</v>
      </c>
      <c r="C1652" t="s">
        <v>8088</v>
      </c>
      <c r="D1652" s="159">
        <f t="shared" si="50"/>
        <v>47</v>
      </c>
      <c r="E1652">
        <v>1</v>
      </c>
      <c r="F1652">
        <v>7</v>
      </c>
      <c r="G1652" s="162" t="s">
        <v>6406</v>
      </c>
      <c r="H1652" s="162" t="s">
        <v>6406</v>
      </c>
      <c r="I1652" s="53" t="str">
        <f t="shared" si="51"/>
        <v>1. 7</v>
      </c>
      <c r="J1652" s="157" t="s">
        <v>142</v>
      </c>
      <c r="K1652" s="157" t="s">
        <v>141</v>
      </c>
      <c r="L1652" s="83" t="s">
        <v>6172</v>
      </c>
      <c r="M1652" s="165" t="s">
        <v>162</v>
      </c>
      <c r="O1652" s="157" t="s">
        <v>138</v>
      </c>
      <c r="P1652" s="157" t="s">
        <v>143</v>
      </c>
      <c r="Q1652" s="157" t="s">
        <v>6171</v>
      </c>
      <c r="R1652" s="157" t="s">
        <v>144</v>
      </c>
      <c r="W1652" s="118">
        <v>202500</v>
      </c>
      <c r="X1652" s="162" t="s">
        <v>6406</v>
      </c>
    </row>
    <row r="1653" spans="1:24">
      <c r="A1653" s="83">
        <v>1316</v>
      </c>
      <c r="B1653" s="83">
        <v>194</v>
      </c>
      <c r="C1653" t="s">
        <v>7863</v>
      </c>
      <c r="D1653" s="159">
        <f t="shared" si="50"/>
        <v>45</v>
      </c>
      <c r="E1653">
        <v>1</v>
      </c>
      <c r="F1653">
        <v>5</v>
      </c>
      <c r="G1653" s="162" t="s">
        <v>6256</v>
      </c>
      <c r="H1653" s="162" t="s">
        <v>6256</v>
      </c>
      <c r="I1653" s="53" t="str">
        <f t="shared" si="51"/>
        <v>1. 5</v>
      </c>
      <c r="J1653" s="157" t="s">
        <v>142</v>
      </c>
      <c r="K1653" s="157" t="s">
        <v>141</v>
      </c>
      <c r="L1653" s="83" t="s">
        <v>6172</v>
      </c>
      <c r="M1653" s="165" t="s">
        <v>162</v>
      </c>
      <c r="O1653" s="157" t="s">
        <v>138</v>
      </c>
      <c r="P1653" s="157" t="s">
        <v>143</v>
      </c>
      <c r="Q1653" s="157" t="s">
        <v>6171</v>
      </c>
      <c r="R1653" s="157" t="s">
        <v>144</v>
      </c>
      <c r="W1653" s="118">
        <v>202500</v>
      </c>
      <c r="X1653" s="162" t="s">
        <v>6256</v>
      </c>
    </row>
    <row r="1654" spans="1:24">
      <c r="A1654" s="83">
        <v>1317</v>
      </c>
      <c r="B1654" s="83">
        <v>134</v>
      </c>
      <c r="C1654" t="s">
        <v>6586</v>
      </c>
      <c r="D1654" s="159">
        <f t="shared" si="50"/>
        <v>152</v>
      </c>
      <c r="E1654">
        <v>3</v>
      </c>
      <c r="F1654">
        <v>32</v>
      </c>
      <c r="G1654" s="162" t="s">
        <v>6376</v>
      </c>
      <c r="H1654" s="162" t="s">
        <v>6376</v>
      </c>
      <c r="I1654" s="53" t="str">
        <f t="shared" si="51"/>
        <v>3. 32</v>
      </c>
      <c r="J1654" s="157" t="s">
        <v>142</v>
      </c>
      <c r="K1654" s="157" t="s">
        <v>141</v>
      </c>
      <c r="L1654" s="83" t="s">
        <v>6172</v>
      </c>
      <c r="M1654" s="165" t="s">
        <v>6538</v>
      </c>
      <c r="O1654" s="157" t="s">
        <v>138</v>
      </c>
      <c r="P1654" s="157" t="s">
        <v>143</v>
      </c>
      <c r="Q1654" s="157" t="s">
        <v>6171</v>
      </c>
      <c r="R1654" s="157" t="s">
        <v>144</v>
      </c>
      <c r="W1654" s="118">
        <v>2052000</v>
      </c>
      <c r="X1654" s="162" t="s">
        <v>6376</v>
      </c>
    </row>
    <row r="1655" spans="1:24">
      <c r="A1655" s="83">
        <v>1319</v>
      </c>
      <c r="B1655" s="83">
        <v>538</v>
      </c>
      <c r="C1655" t="s">
        <v>8089</v>
      </c>
      <c r="D1655" s="159">
        <f t="shared" si="50"/>
        <v>294</v>
      </c>
      <c r="E1655">
        <v>7</v>
      </c>
      <c r="F1655">
        <v>14</v>
      </c>
      <c r="G1655" s="162" t="s">
        <v>6469</v>
      </c>
      <c r="H1655" s="162" t="s">
        <v>6469</v>
      </c>
      <c r="I1655" s="53" t="str">
        <f t="shared" si="51"/>
        <v>7. 14</v>
      </c>
      <c r="J1655" s="157" t="s">
        <v>142</v>
      </c>
      <c r="K1655" s="157" t="s">
        <v>141</v>
      </c>
      <c r="L1655" s="83" t="s">
        <v>6172</v>
      </c>
      <c r="M1655" s="165" t="s">
        <v>162</v>
      </c>
      <c r="O1655" s="157" t="s">
        <v>138</v>
      </c>
      <c r="P1655" s="157" t="s">
        <v>143</v>
      </c>
      <c r="Q1655" s="157" t="s">
        <v>6171</v>
      </c>
      <c r="R1655" s="157" t="s">
        <v>144</v>
      </c>
      <c r="W1655" s="118">
        <v>3969000</v>
      </c>
      <c r="X1655" s="162" t="s">
        <v>6469</v>
      </c>
    </row>
    <row r="1656" spans="1:24">
      <c r="A1656" s="83">
        <v>1320</v>
      </c>
      <c r="B1656" s="83">
        <v>116</v>
      </c>
      <c r="C1656" t="s">
        <v>7948</v>
      </c>
      <c r="D1656" s="159">
        <f t="shared" si="50"/>
        <v>20</v>
      </c>
      <c r="E1656">
        <v>0</v>
      </c>
      <c r="F1656">
        <v>20</v>
      </c>
      <c r="G1656" s="162" t="s">
        <v>6246</v>
      </c>
      <c r="H1656" s="162" t="s">
        <v>6246</v>
      </c>
      <c r="I1656" s="53" t="str">
        <f t="shared" si="51"/>
        <v>0. 20</v>
      </c>
      <c r="J1656" s="157" t="s">
        <v>142</v>
      </c>
      <c r="K1656" s="157" t="s">
        <v>141</v>
      </c>
      <c r="L1656" s="83" t="s">
        <v>6172</v>
      </c>
      <c r="M1656" s="165" t="s">
        <v>6538</v>
      </c>
      <c r="O1656" s="157" t="s">
        <v>138</v>
      </c>
      <c r="P1656" s="157" t="s">
        <v>143</v>
      </c>
      <c r="Q1656" s="157" t="s">
        <v>6171</v>
      </c>
      <c r="R1656" s="157" t="s">
        <v>144</v>
      </c>
      <c r="W1656" s="118">
        <v>1120500</v>
      </c>
      <c r="X1656" s="162" t="s">
        <v>6246</v>
      </c>
    </row>
    <row r="1657" spans="1:24">
      <c r="A1657" s="83">
        <v>1320</v>
      </c>
      <c r="B1657" s="83">
        <v>116</v>
      </c>
      <c r="C1657" t="s">
        <v>7859</v>
      </c>
      <c r="D1657" s="159">
        <f t="shared" si="50"/>
        <v>63</v>
      </c>
      <c r="E1657">
        <v>1</v>
      </c>
      <c r="F1657">
        <v>23</v>
      </c>
      <c r="G1657" s="162" t="s">
        <v>6278</v>
      </c>
      <c r="H1657" s="162" t="s">
        <v>6278</v>
      </c>
      <c r="I1657" s="53" t="str">
        <f t="shared" si="51"/>
        <v>1. 23</v>
      </c>
      <c r="J1657" s="157" t="s">
        <v>142</v>
      </c>
      <c r="K1657" s="157" t="s">
        <v>141</v>
      </c>
      <c r="L1657" s="83" t="s">
        <v>6172</v>
      </c>
      <c r="M1657" s="165" t="s">
        <v>6538</v>
      </c>
      <c r="O1657" s="157" t="s">
        <v>138</v>
      </c>
      <c r="P1657" s="157" t="s">
        <v>143</v>
      </c>
      <c r="Q1657" s="157" t="s">
        <v>6171</v>
      </c>
      <c r="R1657" s="157" t="s">
        <v>144</v>
      </c>
      <c r="W1657" s="118">
        <v>0</v>
      </c>
      <c r="X1657" s="162" t="s">
        <v>6278</v>
      </c>
    </row>
    <row r="1658" spans="1:24">
      <c r="A1658" s="83">
        <v>1324</v>
      </c>
      <c r="B1658" s="83">
        <v>266</v>
      </c>
      <c r="C1658" t="s">
        <v>7857</v>
      </c>
      <c r="D1658" s="159">
        <f t="shared" si="50"/>
        <v>46</v>
      </c>
      <c r="E1658">
        <v>1</v>
      </c>
      <c r="F1658">
        <v>6</v>
      </c>
      <c r="G1658" s="162" t="s">
        <v>6411</v>
      </c>
      <c r="H1658" s="162" t="s">
        <v>6411</v>
      </c>
      <c r="I1658" s="53" t="str">
        <f t="shared" si="51"/>
        <v>1. 6</v>
      </c>
      <c r="J1658" s="157" t="s">
        <v>142</v>
      </c>
      <c r="K1658" s="157" t="s">
        <v>141</v>
      </c>
      <c r="L1658" s="83" t="s">
        <v>6172</v>
      </c>
      <c r="M1658" s="165" t="s">
        <v>162</v>
      </c>
      <c r="O1658" s="157" t="s">
        <v>138</v>
      </c>
      <c r="P1658" s="157" t="s">
        <v>143</v>
      </c>
      <c r="Q1658" s="157" t="s">
        <v>6171</v>
      </c>
      <c r="R1658" s="157" t="s">
        <v>144</v>
      </c>
      <c r="W1658" s="118">
        <v>621000</v>
      </c>
      <c r="X1658" s="162" t="s">
        <v>6411</v>
      </c>
    </row>
    <row r="1659" spans="1:24">
      <c r="A1659" s="83">
        <v>1325</v>
      </c>
      <c r="B1659" s="83">
        <v>336</v>
      </c>
      <c r="C1659" t="s">
        <v>7850</v>
      </c>
      <c r="D1659" s="159">
        <f t="shared" si="50"/>
        <v>62</v>
      </c>
      <c r="E1659">
        <v>1</v>
      </c>
      <c r="F1659">
        <v>22</v>
      </c>
      <c r="G1659" s="162" t="s">
        <v>6422</v>
      </c>
      <c r="H1659" s="162" t="s">
        <v>6422</v>
      </c>
      <c r="I1659" s="53" t="str">
        <f t="shared" si="51"/>
        <v>1. 22</v>
      </c>
      <c r="J1659" s="157" t="s">
        <v>142</v>
      </c>
      <c r="K1659" s="157" t="s">
        <v>141</v>
      </c>
      <c r="L1659" s="83" t="s">
        <v>6172</v>
      </c>
      <c r="M1659" s="165" t="s">
        <v>162</v>
      </c>
      <c r="O1659" s="157" t="s">
        <v>138</v>
      </c>
      <c r="P1659" s="157" t="s">
        <v>143</v>
      </c>
      <c r="Q1659" s="157" t="s">
        <v>6171</v>
      </c>
      <c r="R1659" s="157" t="s">
        <v>144</v>
      </c>
      <c r="W1659" s="118">
        <v>837000</v>
      </c>
      <c r="X1659" s="162" t="s">
        <v>6422</v>
      </c>
    </row>
    <row r="1660" spans="1:24">
      <c r="A1660" s="83">
        <v>1325</v>
      </c>
      <c r="B1660" s="83">
        <v>336</v>
      </c>
      <c r="C1660" t="s">
        <v>7885</v>
      </c>
      <c r="D1660" s="159">
        <f t="shared" si="50"/>
        <v>52</v>
      </c>
      <c r="E1660">
        <v>1</v>
      </c>
      <c r="F1660">
        <v>12</v>
      </c>
      <c r="G1660" s="162" t="s">
        <v>6215</v>
      </c>
      <c r="H1660" s="162" t="s">
        <v>6215</v>
      </c>
      <c r="I1660" s="53" t="str">
        <f t="shared" si="51"/>
        <v>1. 12</v>
      </c>
      <c r="J1660" s="157" t="s">
        <v>142</v>
      </c>
      <c r="K1660" s="157" t="s">
        <v>141</v>
      </c>
      <c r="L1660" s="83" t="s">
        <v>6172</v>
      </c>
      <c r="M1660" s="165" t="s">
        <v>162</v>
      </c>
      <c r="O1660" s="157" t="s">
        <v>138</v>
      </c>
      <c r="P1660" s="157" t="s">
        <v>143</v>
      </c>
      <c r="Q1660" s="157" t="s">
        <v>6171</v>
      </c>
      <c r="R1660" s="157" t="s">
        <v>144</v>
      </c>
      <c r="W1660" s="118">
        <v>702000</v>
      </c>
      <c r="X1660" s="162" t="s">
        <v>6215</v>
      </c>
    </row>
    <row r="1661" spans="1:24">
      <c r="A1661" s="83">
        <v>1327</v>
      </c>
      <c r="B1661" s="83">
        <v>270</v>
      </c>
      <c r="C1661" t="s">
        <v>7955</v>
      </c>
      <c r="D1661" s="159">
        <f t="shared" si="50"/>
        <v>139</v>
      </c>
      <c r="E1661">
        <v>3</v>
      </c>
      <c r="F1661">
        <v>19</v>
      </c>
      <c r="G1661" s="162" t="s">
        <v>6398</v>
      </c>
      <c r="H1661" s="162" t="s">
        <v>6398</v>
      </c>
      <c r="I1661" s="53" t="str">
        <f t="shared" si="51"/>
        <v>3. 19</v>
      </c>
      <c r="J1661" s="157" t="s">
        <v>142</v>
      </c>
      <c r="K1661" s="157" t="s">
        <v>141</v>
      </c>
      <c r="L1661" s="83" t="s">
        <v>6172</v>
      </c>
      <c r="M1661" s="165" t="s">
        <v>162</v>
      </c>
      <c r="O1661" s="157" t="s">
        <v>138</v>
      </c>
      <c r="P1661" s="157" t="s">
        <v>143</v>
      </c>
      <c r="Q1661" s="157" t="s">
        <v>6171</v>
      </c>
      <c r="R1661" s="157" t="s">
        <v>144</v>
      </c>
      <c r="W1661" s="118">
        <v>1876500</v>
      </c>
      <c r="X1661" s="162" t="s">
        <v>6398</v>
      </c>
    </row>
    <row r="1662" spans="1:24">
      <c r="A1662" s="83">
        <v>1328</v>
      </c>
      <c r="B1662" s="83">
        <v>60</v>
      </c>
      <c r="C1662" t="s">
        <v>6586</v>
      </c>
      <c r="D1662" s="159">
        <f t="shared" si="50"/>
        <v>139</v>
      </c>
      <c r="E1662">
        <v>3</v>
      </c>
      <c r="F1662">
        <v>19</v>
      </c>
      <c r="G1662" s="162" t="s">
        <v>6398</v>
      </c>
      <c r="H1662" s="162" t="s">
        <v>6398</v>
      </c>
      <c r="I1662" s="53" t="str">
        <f t="shared" si="51"/>
        <v>3. 19</v>
      </c>
      <c r="J1662" s="157" t="s">
        <v>142</v>
      </c>
      <c r="K1662" s="157" t="s">
        <v>141</v>
      </c>
      <c r="L1662" s="83" t="s">
        <v>6172</v>
      </c>
      <c r="M1662" s="165" t="s">
        <v>6538</v>
      </c>
      <c r="O1662" s="157" t="s">
        <v>138</v>
      </c>
      <c r="P1662" s="157" t="s">
        <v>143</v>
      </c>
      <c r="Q1662" s="157" t="s">
        <v>6171</v>
      </c>
      <c r="R1662" s="157" t="s">
        <v>144</v>
      </c>
      <c r="W1662" s="118">
        <v>1363500</v>
      </c>
      <c r="X1662" s="162" t="s">
        <v>6398</v>
      </c>
    </row>
    <row r="1663" spans="1:24">
      <c r="A1663" s="83">
        <v>1328</v>
      </c>
      <c r="B1663" s="83">
        <v>47</v>
      </c>
      <c r="C1663" t="s">
        <v>8072</v>
      </c>
      <c r="D1663" s="159">
        <f t="shared" si="50"/>
        <v>164</v>
      </c>
      <c r="E1663">
        <v>4</v>
      </c>
      <c r="F1663">
        <v>4</v>
      </c>
      <c r="G1663" s="162" t="s">
        <v>6304</v>
      </c>
      <c r="H1663" s="162" t="s">
        <v>6304</v>
      </c>
      <c r="I1663" s="53" t="str">
        <f t="shared" si="51"/>
        <v>4. 4</v>
      </c>
      <c r="J1663" s="157" t="s">
        <v>142</v>
      </c>
      <c r="K1663" s="157" t="s">
        <v>141</v>
      </c>
      <c r="L1663" s="83" t="s">
        <v>6172</v>
      </c>
      <c r="M1663" s="165" t="s">
        <v>6538</v>
      </c>
      <c r="O1663" s="157" t="s">
        <v>138</v>
      </c>
      <c r="P1663" s="157" t="s">
        <v>143</v>
      </c>
      <c r="Q1663" s="157" t="s">
        <v>6171</v>
      </c>
      <c r="R1663" s="157" t="s">
        <v>144</v>
      </c>
      <c r="W1663" s="118">
        <v>0</v>
      </c>
      <c r="X1663" s="162" t="s">
        <v>6304</v>
      </c>
    </row>
    <row r="1664" spans="1:24">
      <c r="A1664" s="83">
        <v>1328</v>
      </c>
      <c r="B1664" s="83">
        <v>155</v>
      </c>
      <c r="C1664" t="s">
        <v>7859</v>
      </c>
      <c r="D1664" s="159">
        <f t="shared" si="50"/>
        <v>36</v>
      </c>
      <c r="E1664">
        <v>0</v>
      </c>
      <c r="F1664">
        <v>36</v>
      </c>
      <c r="G1664" s="162" t="s">
        <v>6174</v>
      </c>
      <c r="H1664" s="162" t="s">
        <v>6174</v>
      </c>
      <c r="I1664" s="53" t="str">
        <f t="shared" si="51"/>
        <v>0. 36</v>
      </c>
      <c r="J1664" s="157" t="s">
        <v>142</v>
      </c>
      <c r="K1664" s="157" t="s">
        <v>141</v>
      </c>
      <c r="L1664" s="83" t="s">
        <v>6172</v>
      </c>
      <c r="M1664" s="165" t="s">
        <v>6093</v>
      </c>
      <c r="O1664" s="157" t="s">
        <v>138</v>
      </c>
      <c r="P1664" s="157" t="s">
        <v>143</v>
      </c>
      <c r="Q1664" s="157" t="s">
        <v>6171</v>
      </c>
      <c r="R1664" s="157" t="s">
        <v>144</v>
      </c>
      <c r="W1664" s="118">
        <v>0</v>
      </c>
      <c r="X1664" s="162" t="s">
        <v>6174</v>
      </c>
    </row>
    <row r="1665" spans="1:24">
      <c r="A1665" s="83">
        <v>1329</v>
      </c>
      <c r="B1665" s="83">
        <v>126</v>
      </c>
      <c r="C1665" t="s">
        <v>7851</v>
      </c>
      <c r="D1665" s="159">
        <f t="shared" si="50"/>
        <v>111</v>
      </c>
      <c r="E1665">
        <v>2</v>
      </c>
      <c r="F1665">
        <v>31</v>
      </c>
      <c r="G1665" s="162" t="s">
        <v>6337</v>
      </c>
      <c r="H1665" s="162" t="s">
        <v>6337</v>
      </c>
      <c r="I1665" s="53" t="str">
        <f t="shared" si="51"/>
        <v>2. 31</v>
      </c>
      <c r="J1665" s="157" t="s">
        <v>142</v>
      </c>
      <c r="K1665" s="157" t="s">
        <v>141</v>
      </c>
      <c r="L1665" s="83" t="s">
        <v>6172</v>
      </c>
      <c r="M1665" s="165" t="s">
        <v>162</v>
      </c>
      <c r="O1665" s="157" t="s">
        <v>138</v>
      </c>
      <c r="P1665" s="157" t="s">
        <v>143</v>
      </c>
      <c r="Q1665" s="157" t="s">
        <v>6171</v>
      </c>
      <c r="R1665" s="157" t="s">
        <v>144</v>
      </c>
      <c r="W1665" s="118">
        <v>742500</v>
      </c>
      <c r="X1665" s="162" t="s">
        <v>6337</v>
      </c>
    </row>
    <row r="1666" spans="1:24">
      <c r="A1666" s="83">
        <v>1329</v>
      </c>
      <c r="B1666" s="83">
        <v>100</v>
      </c>
      <c r="C1666" t="s">
        <v>6648</v>
      </c>
      <c r="D1666" s="159">
        <f t="shared" si="50"/>
        <v>42</v>
      </c>
      <c r="E1666">
        <v>1</v>
      </c>
      <c r="F1666">
        <v>2</v>
      </c>
      <c r="G1666" s="162" t="s">
        <v>6318</v>
      </c>
      <c r="H1666" s="162" t="s">
        <v>6318</v>
      </c>
      <c r="I1666" s="53" t="str">
        <f t="shared" si="51"/>
        <v>1. 2</v>
      </c>
      <c r="J1666" s="157" t="s">
        <v>142</v>
      </c>
      <c r="K1666" s="157" t="s">
        <v>141</v>
      </c>
      <c r="L1666" s="83" t="s">
        <v>6172</v>
      </c>
      <c r="M1666" s="165" t="s">
        <v>162</v>
      </c>
      <c r="O1666" s="157" t="s">
        <v>138</v>
      </c>
      <c r="P1666" s="157" t="s">
        <v>143</v>
      </c>
      <c r="Q1666" s="157" t="s">
        <v>6171</v>
      </c>
      <c r="R1666" s="157" t="s">
        <v>144</v>
      </c>
      <c r="W1666" s="118">
        <v>283500</v>
      </c>
      <c r="X1666" s="162" t="s">
        <v>6318</v>
      </c>
    </row>
    <row r="1667" spans="1:24">
      <c r="A1667" s="83">
        <v>1330</v>
      </c>
      <c r="B1667" s="83">
        <v>140</v>
      </c>
      <c r="C1667" t="s">
        <v>7857</v>
      </c>
      <c r="D1667" s="159">
        <f t="shared" ref="D1667:D1730" si="52">E1667*40+F1667</f>
        <v>73</v>
      </c>
      <c r="E1667">
        <v>1</v>
      </c>
      <c r="F1667">
        <v>33</v>
      </c>
      <c r="G1667" s="162" t="s">
        <v>6415</v>
      </c>
      <c r="H1667" s="162" t="s">
        <v>6415</v>
      </c>
      <c r="I1667" s="53" t="str">
        <f t="shared" ref="I1667:I1730" si="53">H1667</f>
        <v>1. 33</v>
      </c>
      <c r="J1667" s="157" t="s">
        <v>142</v>
      </c>
      <c r="K1667" s="157" t="s">
        <v>141</v>
      </c>
      <c r="L1667" s="83" t="s">
        <v>6172</v>
      </c>
      <c r="M1667" s="165" t="s">
        <v>5797</v>
      </c>
      <c r="O1667" s="157" t="s">
        <v>138</v>
      </c>
      <c r="P1667" s="157" t="s">
        <v>143</v>
      </c>
      <c r="Q1667" s="157" t="s">
        <v>6171</v>
      </c>
      <c r="R1667" s="157" t="s">
        <v>144</v>
      </c>
      <c r="W1667" s="118">
        <v>2376000</v>
      </c>
      <c r="X1667" s="162" t="s">
        <v>6415</v>
      </c>
    </row>
    <row r="1668" spans="1:24">
      <c r="A1668" s="83">
        <v>1330</v>
      </c>
      <c r="B1668" s="83">
        <v>131</v>
      </c>
      <c r="C1668" t="s">
        <v>6586</v>
      </c>
      <c r="D1668" s="159">
        <f t="shared" si="52"/>
        <v>103</v>
      </c>
      <c r="E1668">
        <v>2</v>
      </c>
      <c r="F1668">
        <v>23</v>
      </c>
      <c r="G1668" s="162" t="s">
        <v>6451</v>
      </c>
      <c r="H1668" s="162" t="s">
        <v>6451</v>
      </c>
      <c r="I1668" s="53" t="str">
        <f t="shared" si="53"/>
        <v>2. 23</v>
      </c>
      <c r="J1668" s="157" t="s">
        <v>142</v>
      </c>
      <c r="K1668" s="157" t="s">
        <v>141</v>
      </c>
      <c r="L1668" s="83" t="s">
        <v>6172</v>
      </c>
      <c r="M1668" s="165" t="s">
        <v>6539</v>
      </c>
      <c r="O1668" s="157" t="s">
        <v>138</v>
      </c>
      <c r="P1668" s="157" t="s">
        <v>143</v>
      </c>
      <c r="Q1668" s="157" t="s">
        <v>6171</v>
      </c>
      <c r="R1668" s="157" t="s">
        <v>144</v>
      </c>
      <c r="W1668" s="118">
        <v>0</v>
      </c>
      <c r="X1668" s="162" t="s">
        <v>6451</v>
      </c>
    </row>
    <row r="1669" spans="1:24">
      <c r="A1669" s="83">
        <v>1331</v>
      </c>
      <c r="B1669" s="83">
        <v>176</v>
      </c>
      <c r="C1669" t="s">
        <v>7857</v>
      </c>
      <c r="D1669" s="159">
        <f t="shared" si="52"/>
        <v>45</v>
      </c>
      <c r="E1669">
        <v>1</v>
      </c>
      <c r="F1669">
        <v>5</v>
      </c>
      <c r="G1669" s="162" t="s">
        <v>6256</v>
      </c>
      <c r="H1669" s="162" t="s">
        <v>6256</v>
      </c>
      <c r="I1669" s="53" t="str">
        <f t="shared" si="53"/>
        <v>1. 5</v>
      </c>
      <c r="J1669" s="157" t="s">
        <v>142</v>
      </c>
      <c r="K1669" s="157" t="s">
        <v>141</v>
      </c>
      <c r="L1669" s="83" t="s">
        <v>6172</v>
      </c>
      <c r="M1669" s="165" t="s">
        <v>162</v>
      </c>
      <c r="O1669" s="157" t="s">
        <v>138</v>
      </c>
      <c r="P1669" s="157" t="s">
        <v>143</v>
      </c>
      <c r="Q1669" s="157" t="s">
        <v>6171</v>
      </c>
      <c r="R1669" s="157" t="s">
        <v>144</v>
      </c>
      <c r="W1669" s="118">
        <v>607500</v>
      </c>
      <c r="X1669" s="162" t="s">
        <v>6256</v>
      </c>
    </row>
    <row r="1670" spans="1:24">
      <c r="A1670" s="83">
        <v>1331</v>
      </c>
      <c r="B1670" s="83">
        <v>164</v>
      </c>
      <c r="C1670" t="s">
        <v>6586</v>
      </c>
      <c r="D1670" s="159">
        <f t="shared" si="52"/>
        <v>16</v>
      </c>
      <c r="E1670">
        <v>0</v>
      </c>
      <c r="F1670">
        <v>16</v>
      </c>
      <c r="G1670" s="162" t="s">
        <v>6206</v>
      </c>
      <c r="H1670" s="162" t="s">
        <v>6206</v>
      </c>
      <c r="I1670" s="53" t="str">
        <f t="shared" si="53"/>
        <v>0. 16</v>
      </c>
      <c r="J1670" s="157" t="s">
        <v>142</v>
      </c>
      <c r="K1670" s="157" t="s">
        <v>141</v>
      </c>
      <c r="L1670" s="83" t="s">
        <v>6172</v>
      </c>
      <c r="M1670" s="165" t="s">
        <v>162</v>
      </c>
      <c r="O1670" s="157" t="s">
        <v>138</v>
      </c>
      <c r="P1670" s="157" t="s">
        <v>143</v>
      </c>
      <c r="Q1670" s="157" t="s">
        <v>6171</v>
      </c>
      <c r="R1670" s="157" t="s">
        <v>144</v>
      </c>
      <c r="W1670" s="118">
        <v>216000</v>
      </c>
      <c r="X1670" s="162" t="s">
        <v>6206</v>
      </c>
    </row>
    <row r="1671" spans="1:24">
      <c r="A1671" s="83">
        <v>1331</v>
      </c>
      <c r="B1671" s="83">
        <v>154</v>
      </c>
      <c r="C1671" t="s">
        <v>8090</v>
      </c>
      <c r="D1671" s="159">
        <f t="shared" si="52"/>
        <v>24</v>
      </c>
      <c r="E1671">
        <v>0</v>
      </c>
      <c r="F1671">
        <v>24</v>
      </c>
      <c r="G1671" s="162" t="s">
        <v>6236</v>
      </c>
      <c r="H1671" s="162" t="s">
        <v>6236</v>
      </c>
      <c r="I1671" s="53" t="str">
        <f t="shared" si="53"/>
        <v>0. 24</v>
      </c>
      <c r="J1671" s="157" t="s">
        <v>142</v>
      </c>
      <c r="K1671" s="157" t="s">
        <v>141</v>
      </c>
      <c r="L1671" s="83" t="s">
        <v>6172</v>
      </c>
      <c r="M1671" s="165" t="s">
        <v>162</v>
      </c>
      <c r="O1671" s="157" t="s">
        <v>138</v>
      </c>
      <c r="P1671" s="157" t="s">
        <v>143</v>
      </c>
      <c r="Q1671" s="157" t="s">
        <v>6171</v>
      </c>
      <c r="R1671" s="157" t="s">
        <v>144</v>
      </c>
      <c r="W1671" s="118">
        <v>324000</v>
      </c>
      <c r="X1671" s="162" t="s">
        <v>6236</v>
      </c>
    </row>
    <row r="1672" spans="1:24">
      <c r="A1672" s="83">
        <v>1332</v>
      </c>
      <c r="B1672" s="83">
        <v>131</v>
      </c>
      <c r="C1672" t="s">
        <v>6586</v>
      </c>
      <c r="D1672" s="159">
        <f t="shared" si="52"/>
        <v>21</v>
      </c>
      <c r="E1672">
        <v>0</v>
      </c>
      <c r="F1672">
        <v>21</v>
      </c>
      <c r="G1672" s="162" t="s">
        <v>6189</v>
      </c>
      <c r="H1672" s="162" t="s">
        <v>6189</v>
      </c>
      <c r="I1672" s="53" t="str">
        <f t="shared" si="53"/>
        <v>0. 21</v>
      </c>
      <c r="J1672" s="157" t="s">
        <v>142</v>
      </c>
      <c r="K1672" s="157" t="s">
        <v>141</v>
      </c>
      <c r="L1672" s="83" t="s">
        <v>6172</v>
      </c>
      <c r="M1672" s="165" t="s">
        <v>5797</v>
      </c>
      <c r="O1672" s="157" t="s">
        <v>138</v>
      </c>
      <c r="P1672" s="157" t="s">
        <v>143</v>
      </c>
      <c r="Q1672" s="157" t="s">
        <v>6171</v>
      </c>
      <c r="R1672" s="157" t="s">
        <v>144</v>
      </c>
      <c r="W1672" s="118">
        <v>2754000</v>
      </c>
      <c r="X1672" s="162" t="s">
        <v>6189</v>
      </c>
    </row>
    <row r="1673" spans="1:24">
      <c r="A1673" s="83">
        <v>1332</v>
      </c>
      <c r="B1673" s="83">
        <v>131</v>
      </c>
      <c r="C1673" t="s">
        <v>6586</v>
      </c>
      <c r="D1673" s="159">
        <f t="shared" si="52"/>
        <v>111</v>
      </c>
      <c r="E1673">
        <v>2</v>
      </c>
      <c r="F1673">
        <v>31</v>
      </c>
      <c r="G1673" s="162" t="s">
        <v>6337</v>
      </c>
      <c r="H1673" s="162" t="s">
        <v>6337</v>
      </c>
      <c r="I1673" s="53" t="str">
        <f t="shared" si="53"/>
        <v>2. 31</v>
      </c>
      <c r="J1673" s="157" t="s">
        <v>142</v>
      </c>
      <c r="K1673" s="157" t="s">
        <v>141</v>
      </c>
      <c r="L1673" s="83" t="s">
        <v>6172</v>
      </c>
      <c r="M1673" s="165" t="s">
        <v>6539</v>
      </c>
      <c r="O1673" s="157" t="s">
        <v>138</v>
      </c>
      <c r="P1673" s="157" t="s">
        <v>143</v>
      </c>
      <c r="Q1673" s="157" t="s">
        <v>6171</v>
      </c>
      <c r="R1673" s="157" t="s">
        <v>144</v>
      </c>
      <c r="W1673" s="118">
        <v>0</v>
      </c>
      <c r="X1673" s="162" t="s">
        <v>6337</v>
      </c>
    </row>
    <row r="1674" spans="1:24">
      <c r="A1674" s="83">
        <v>1332</v>
      </c>
      <c r="B1674" s="83">
        <v>140</v>
      </c>
      <c r="C1674" t="s">
        <v>7857</v>
      </c>
      <c r="D1674" s="159">
        <f t="shared" si="52"/>
        <v>72</v>
      </c>
      <c r="E1674">
        <v>1</v>
      </c>
      <c r="F1674">
        <v>32</v>
      </c>
      <c r="G1674" s="162" t="s">
        <v>6325</v>
      </c>
      <c r="H1674" s="162" t="s">
        <v>6325</v>
      </c>
      <c r="I1674" s="53" t="str">
        <f t="shared" si="53"/>
        <v>1. 32</v>
      </c>
      <c r="J1674" s="157" t="s">
        <v>142</v>
      </c>
      <c r="K1674" s="157" t="s">
        <v>141</v>
      </c>
      <c r="L1674" s="83" t="s">
        <v>6172</v>
      </c>
      <c r="M1674" s="165" t="s">
        <v>6539</v>
      </c>
      <c r="O1674" s="157" t="s">
        <v>138</v>
      </c>
      <c r="P1674" s="157" t="s">
        <v>143</v>
      </c>
      <c r="Q1674" s="157" t="s">
        <v>6171</v>
      </c>
      <c r="R1674" s="157" t="s">
        <v>144</v>
      </c>
      <c r="W1674" s="118">
        <v>0</v>
      </c>
      <c r="X1674" s="162" t="s">
        <v>6325</v>
      </c>
    </row>
    <row r="1675" spans="1:24">
      <c r="A1675" s="83">
        <v>1333</v>
      </c>
      <c r="B1675" s="83">
        <v>62</v>
      </c>
      <c r="C1675" t="s">
        <v>6586</v>
      </c>
      <c r="D1675" s="159">
        <f t="shared" si="52"/>
        <v>31</v>
      </c>
      <c r="E1675">
        <v>0</v>
      </c>
      <c r="F1675">
        <v>31</v>
      </c>
      <c r="G1675" s="162" t="s">
        <v>6214</v>
      </c>
      <c r="H1675" s="162" t="s">
        <v>6214</v>
      </c>
      <c r="I1675" s="53" t="str">
        <f t="shared" si="53"/>
        <v>0. 31</v>
      </c>
      <c r="J1675" s="157" t="s">
        <v>142</v>
      </c>
      <c r="K1675" s="157" t="s">
        <v>141</v>
      </c>
      <c r="L1675" s="83" t="s">
        <v>6172</v>
      </c>
      <c r="M1675" s="165" t="s">
        <v>6538</v>
      </c>
      <c r="O1675" s="157" t="s">
        <v>138</v>
      </c>
      <c r="P1675" s="157" t="s">
        <v>143</v>
      </c>
      <c r="Q1675" s="157" t="s">
        <v>6171</v>
      </c>
      <c r="R1675" s="157" t="s">
        <v>144</v>
      </c>
      <c r="W1675" s="118">
        <v>4860000</v>
      </c>
      <c r="X1675" s="162" t="s">
        <v>6214</v>
      </c>
    </row>
    <row r="1676" spans="1:24">
      <c r="A1676" s="83">
        <v>1333</v>
      </c>
      <c r="B1676" s="83">
        <v>69</v>
      </c>
      <c r="C1676" t="s">
        <v>7851</v>
      </c>
      <c r="D1676" s="159">
        <f t="shared" si="52"/>
        <v>117</v>
      </c>
      <c r="E1676">
        <v>2</v>
      </c>
      <c r="F1676">
        <v>37</v>
      </c>
      <c r="G1676" s="162" t="s">
        <v>6296</v>
      </c>
      <c r="H1676" s="162" t="s">
        <v>6296</v>
      </c>
      <c r="I1676" s="53" t="str">
        <f t="shared" si="53"/>
        <v>2. 37</v>
      </c>
      <c r="J1676" s="157" t="s">
        <v>142</v>
      </c>
      <c r="K1676" s="157" t="s">
        <v>141</v>
      </c>
      <c r="L1676" s="83" t="s">
        <v>6172</v>
      </c>
      <c r="M1676" s="165" t="s">
        <v>6538</v>
      </c>
      <c r="O1676" s="157" t="s">
        <v>138</v>
      </c>
      <c r="P1676" s="157" t="s">
        <v>143</v>
      </c>
      <c r="Q1676" s="157" t="s">
        <v>6171</v>
      </c>
      <c r="R1676" s="157" t="s">
        <v>144</v>
      </c>
      <c r="W1676" s="118">
        <v>0</v>
      </c>
      <c r="X1676" s="162" t="s">
        <v>6296</v>
      </c>
    </row>
    <row r="1677" spans="1:24">
      <c r="A1677" s="83">
        <v>1333</v>
      </c>
      <c r="B1677" s="83">
        <v>69</v>
      </c>
      <c r="C1677" t="s">
        <v>7843</v>
      </c>
      <c r="D1677" s="159">
        <f t="shared" si="52"/>
        <v>117</v>
      </c>
      <c r="E1677">
        <v>2</v>
      </c>
      <c r="F1677">
        <v>37</v>
      </c>
      <c r="G1677" s="162" t="s">
        <v>6296</v>
      </c>
      <c r="H1677" s="162" t="s">
        <v>6296</v>
      </c>
      <c r="I1677" s="53" t="str">
        <f t="shared" si="53"/>
        <v>2. 37</v>
      </c>
      <c r="J1677" s="157" t="s">
        <v>142</v>
      </c>
      <c r="K1677" s="157" t="s">
        <v>141</v>
      </c>
      <c r="L1677" s="83" t="s">
        <v>6172</v>
      </c>
      <c r="M1677" s="165" t="s">
        <v>6538</v>
      </c>
      <c r="O1677" s="157" t="s">
        <v>138</v>
      </c>
      <c r="P1677" s="157" t="s">
        <v>143</v>
      </c>
      <c r="Q1677" s="157" t="s">
        <v>6171</v>
      </c>
      <c r="R1677" s="157" t="s">
        <v>144</v>
      </c>
      <c r="W1677" s="118">
        <v>0</v>
      </c>
      <c r="X1677" s="162" t="s">
        <v>6296</v>
      </c>
    </row>
    <row r="1678" spans="1:24">
      <c r="A1678" s="83">
        <v>1333</v>
      </c>
      <c r="B1678" s="83">
        <v>70</v>
      </c>
      <c r="C1678" t="s">
        <v>6579</v>
      </c>
      <c r="D1678" s="159">
        <f t="shared" si="52"/>
        <v>95</v>
      </c>
      <c r="E1678">
        <v>2</v>
      </c>
      <c r="F1678">
        <v>15</v>
      </c>
      <c r="G1678" s="162" t="s">
        <v>6350</v>
      </c>
      <c r="H1678" s="162" t="s">
        <v>6350</v>
      </c>
      <c r="I1678" s="53" t="str">
        <f t="shared" si="53"/>
        <v>2. 15</v>
      </c>
      <c r="J1678" s="157" t="s">
        <v>142</v>
      </c>
      <c r="K1678" s="157" t="s">
        <v>141</v>
      </c>
      <c r="L1678" s="83" t="s">
        <v>6172</v>
      </c>
      <c r="M1678" s="165" t="s">
        <v>6538</v>
      </c>
      <c r="O1678" s="157" t="s">
        <v>138</v>
      </c>
      <c r="P1678" s="157" t="s">
        <v>143</v>
      </c>
      <c r="Q1678" s="157" t="s">
        <v>6171</v>
      </c>
      <c r="R1678" s="157" t="s">
        <v>144</v>
      </c>
      <c r="W1678" s="118">
        <v>0</v>
      </c>
      <c r="X1678" s="162" t="s">
        <v>6350</v>
      </c>
    </row>
    <row r="1679" spans="1:24">
      <c r="A1679" s="83">
        <v>1334</v>
      </c>
      <c r="B1679" s="83">
        <v>62</v>
      </c>
      <c r="C1679" t="s">
        <v>7857</v>
      </c>
      <c r="D1679" s="159">
        <f t="shared" si="52"/>
        <v>31</v>
      </c>
      <c r="E1679">
        <v>0</v>
      </c>
      <c r="F1679">
        <v>31</v>
      </c>
      <c r="G1679" s="162" t="s">
        <v>6214</v>
      </c>
      <c r="H1679" s="162" t="s">
        <v>6214</v>
      </c>
      <c r="I1679" s="53" t="str">
        <f t="shared" si="53"/>
        <v>0. 31</v>
      </c>
      <c r="J1679" s="157" t="s">
        <v>142</v>
      </c>
      <c r="K1679" s="157" t="s">
        <v>141</v>
      </c>
      <c r="L1679" s="83" t="s">
        <v>6172</v>
      </c>
      <c r="M1679" s="165" t="s">
        <v>6538</v>
      </c>
      <c r="O1679" s="157" t="s">
        <v>138</v>
      </c>
      <c r="P1679" s="157" t="s">
        <v>143</v>
      </c>
      <c r="Q1679" s="157" t="s">
        <v>6171</v>
      </c>
      <c r="R1679" s="157" t="s">
        <v>144</v>
      </c>
      <c r="W1679" s="118">
        <v>418500</v>
      </c>
      <c r="X1679" s="162" t="s">
        <v>6214</v>
      </c>
    </row>
    <row r="1680" spans="1:24">
      <c r="A1680" s="83">
        <v>1334</v>
      </c>
      <c r="B1680" s="83">
        <v>69</v>
      </c>
      <c r="C1680" t="s">
        <v>6586</v>
      </c>
      <c r="D1680" s="159">
        <f t="shared" si="52"/>
        <v>77</v>
      </c>
      <c r="E1680">
        <v>1</v>
      </c>
      <c r="F1680">
        <v>37</v>
      </c>
      <c r="G1680" s="162" t="s">
        <v>6383</v>
      </c>
      <c r="H1680" s="162" t="s">
        <v>6383</v>
      </c>
      <c r="I1680" s="53" t="str">
        <f t="shared" si="53"/>
        <v>1. 37</v>
      </c>
      <c r="J1680" s="157" t="s">
        <v>142</v>
      </c>
      <c r="K1680" s="157" t="s">
        <v>141</v>
      </c>
      <c r="L1680" s="83" t="s">
        <v>6172</v>
      </c>
      <c r="M1680" s="165" t="s">
        <v>6538</v>
      </c>
      <c r="O1680" s="157" t="s">
        <v>138</v>
      </c>
      <c r="P1680" s="157" t="s">
        <v>143</v>
      </c>
      <c r="Q1680" s="157" t="s">
        <v>6171</v>
      </c>
      <c r="R1680" s="157" t="s">
        <v>144</v>
      </c>
      <c r="W1680" s="118">
        <v>1039500</v>
      </c>
      <c r="X1680" s="162" t="s">
        <v>6383</v>
      </c>
    </row>
    <row r="1681" spans="1:24">
      <c r="A1681" s="83">
        <v>1334</v>
      </c>
      <c r="B1681" s="83">
        <v>69</v>
      </c>
      <c r="C1681" t="s">
        <v>6579</v>
      </c>
      <c r="D1681" s="159">
        <f t="shared" si="52"/>
        <v>118</v>
      </c>
      <c r="E1681">
        <v>2</v>
      </c>
      <c r="F1681">
        <v>38</v>
      </c>
      <c r="G1681" s="162" t="s">
        <v>6216</v>
      </c>
      <c r="H1681" s="162" t="s">
        <v>6216</v>
      </c>
      <c r="I1681" s="53" t="str">
        <f t="shared" si="53"/>
        <v>2. 38</v>
      </c>
      <c r="J1681" s="157" t="s">
        <v>142</v>
      </c>
      <c r="K1681" s="157" t="s">
        <v>141</v>
      </c>
      <c r="L1681" s="83" t="s">
        <v>6172</v>
      </c>
      <c r="M1681" s="165" t="s">
        <v>6538</v>
      </c>
      <c r="O1681" s="157" t="s">
        <v>138</v>
      </c>
      <c r="P1681" s="157" t="s">
        <v>143</v>
      </c>
      <c r="Q1681" s="157" t="s">
        <v>6171</v>
      </c>
      <c r="R1681" s="157" t="s">
        <v>144</v>
      </c>
      <c r="W1681" s="118">
        <v>1593000</v>
      </c>
      <c r="X1681" s="162" t="s">
        <v>6216</v>
      </c>
    </row>
    <row r="1682" spans="1:24">
      <c r="A1682" s="83">
        <v>1334</v>
      </c>
      <c r="B1682" s="83">
        <v>70</v>
      </c>
      <c r="C1682" t="s">
        <v>6648</v>
      </c>
      <c r="D1682" s="159">
        <f t="shared" si="52"/>
        <v>95</v>
      </c>
      <c r="E1682">
        <v>2</v>
      </c>
      <c r="F1682">
        <v>15</v>
      </c>
      <c r="G1682" s="162" t="s">
        <v>6350</v>
      </c>
      <c r="H1682" s="162" t="s">
        <v>6350</v>
      </c>
      <c r="I1682" s="53" t="str">
        <f t="shared" si="53"/>
        <v>2. 15</v>
      </c>
      <c r="J1682" s="157" t="s">
        <v>142</v>
      </c>
      <c r="K1682" s="157" t="s">
        <v>141</v>
      </c>
      <c r="L1682" s="83" t="s">
        <v>6172</v>
      </c>
      <c r="M1682" s="165" t="s">
        <v>6538</v>
      </c>
      <c r="O1682" s="157" t="s">
        <v>138</v>
      </c>
      <c r="P1682" s="157" t="s">
        <v>143</v>
      </c>
      <c r="Q1682" s="157" t="s">
        <v>6171</v>
      </c>
      <c r="R1682" s="157" t="s">
        <v>144</v>
      </c>
      <c r="W1682" s="118">
        <v>1282500</v>
      </c>
      <c r="X1682" s="162" t="s">
        <v>6350</v>
      </c>
    </row>
    <row r="1683" spans="1:24">
      <c r="A1683" s="83">
        <v>1336</v>
      </c>
      <c r="B1683" s="83">
        <v>455</v>
      </c>
      <c r="C1683" t="s">
        <v>7900</v>
      </c>
      <c r="D1683" s="159">
        <f t="shared" si="52"/>
        <v>28</v>
      </c>
      <c r="E1683">
        <v>0</v>
      </c>
      <c r="F1683">
        <v>28</v>
      </c>
      <c r="G1683" s="162" t="s">
        <v>6178</v>
      </c>
      <c r="H1683" s="162" t="s">
        <v>6178</v>
      </c>
      <c r="I1683" s="53" t="str">
        <f t="shared" si="53"/>
        <v>0. 28</v>
      </c>
      <c r="J1683" s="157" t="s">
        <v>142</v>
      </c>
      <c r="K1683" s="157" t="s">
        <v>141</v>
      </c>
      <c r="L1683" s="83" t="s">
        <v>6172</v>
      </c>
      <c r="M1683" s="165" t="s">
        <v>162</v>
      </c>
      <c r="O1683" s="157" t="s">
        <v>138</v>
      </c>
      <c r="P1683" s="157" t="s">
        <v>143</v>
      </c>
      <c r="Q1683" s="157" t="s">
        <v>6171</v>
      </c>
      <c r="R1683" s="157" t="s">
        <v>144</v>
      </c>
      <c r="W1683" s="118">
        <v>378000</v>
      </c>
      <c r="X1683" s="162" t="s">
        <v>6178</v>
      </c>
    </row>
    <row r="1684" spans="1:24">
      <c r="A1684" s="83">
        <v>1336</v>
      </c>
      <c r="B1684" s="83">
        <v>455</v>
      </c>
      <c r="C1684" t="s">
        <v>7866</v>
      </c>
      <c r="D1684" s="159">
        <f t="shared" si="52"/>
        <v>3</v>
      </c>
      <c r="E1684">
        <v>0</v>
      </c>
      <c r="F1684">
        <v>3</v>
      </c>
      <c r="G1684" s="162" t="s">
        <v>6204</v>
      </c>
      <c r="H1684" s="162" t="s">
        <v>6204</v>
      </c>
      <c r="I1684" s="53" t="str">
        <f t="shared" si="53"/>
        <v>0. 3</v>
      </c>
      <c r="J1684" s="157" t="s">
        <v>142</v>
      </c>
      <c r="K1684" s="157" t="s">
        <v>141</v>
      </c>
      <c r="L1684" s="83" t="s">
        <v>6172</v>
      </c>
      <c r="M1684" s="165" t="s">
        <v>162</v>
      </c>
      <c r="O1684" s="157" t="s">
        <v>138</v>
      </c>
      <c r="P1684" s="157" t="s">
        <v>143</v>
      </c>
      <c r="Q1684" s="157" t="s">
        <v>6171</v>
      </c>
      <c r="R1684" s="157" t="s">
        <v>144</v>
      </c>
      <c r="W1684" s="118">
        <v>40500</v>
      </c>
      <c r="X1684" s="162" t="s">
        <v>6204</v>
      </c>
    </row>
    <row r="1685" spans="1:24">
      <c r="A1685" s="83">
        <v>1336</v>
      </c>
      <c r="B1685" s="83">
        <v>456</v>
      </c>
      <c r="C1685" t="s">
        <v>7868</v>
      </c>
      <c r="D1685" s="159">
        <f t="shared" si="52"/>
        <v>32</v>
      </c>
      <c r="E1685">
        <v>0</v>
      </c>
      <c r="F1685">
        <v>32</v>
      </c>
      <c r="G1685" s="162" t="s">
        <v>6315</v>
      </c>
      <c r="H1685" s="162" t="s">
        <v>6315</v>
      </c>
      <c r="I1685" s="53" t="str">
        <f t="shared" si="53"/>
        <v>0. 32</v>
      </c>
      <c r="J1685" s="157" t="s">
        <v>142</v>
      </c>
      <c r="K1685" s="157" t="s">
        <v>141</v>
      </c>
      <c r="L1685" s="83" t="s">
        <v>6172</v>
      </c>
      <c r="M1685" s="165" t="s">
        <v>162</v>
      </c>
      <c r="O1685" s="157" t="s">
        <v>138</v>
      </c>
      <c r="P1685" s="157" t="s">
        <v>143</v>
      </c>
      <c r="Q1685" s="157" t="s">
        <v>6171</v>
      </c>
      <c r="R1685" s="157" t="s">
        <v>144</v>
      </c>
      <c r="W1685" s="118">
        <v>432000</v>
      </c>
      <c r="X1685" s="162" t="s">
        <v>6315</v>
      </c>
    </row>
    <row r="1686" spans="1:24">
      <c r="A1686" s="83">
        <v>1336</v>
      </c>
      <c r="B1686" s="83">
        <v>456</v>
      </c>
      <c r="C1686" t="s">
        <v>7837</v>
      </c>
      <c r="D1686" s="159">
        <f t="shared" si="52"/>
        <v>3</v>
      </c>
      <c r="E1686">
        <v>0</v>
      </c>
      <c r="F1686">
        <v>3</v>
      </c>
      <c r="G1686" s="162" t="s">
        <v>6204</v>
      </c>
      <c r="H1686" s="162" t="s">
        <v>6204</v>
      </c>
      <c r="I1686" s="53" t="str">
        <f t="shared" si="53"/>
        <v>0. 3</v>
      </c>
      <c r="J1686" s="157" t="s">
        <v>142</v>
      </c>
      <c r="K1686" s="157" t="s">
        <v>141</v>
      </c>
      <c r="L1686" s="83" t="s">
        <v>6172</v>
      </c>
      <c r="M1686" s="165" t="s">
        <v>162</v>
      </c>
      <c r="O1686" s="157" t="s">
        <v>138</v>
      </c>
      <c r="P1686" s="157" t="s">
        <v>143</v>
      </c>
      <c r="Q1686" s="157" t="s">
        <v>6171</v>
      </c>
      <c r="R1686" s="157" t="s">
        <v>144</v>
      </c>
      <c r="W1686" s="118">
        <v>40500</v>
      </c>
      <c r="X1686" s="162" t="s">
        <v>6204</v>
      </c>
    </row>
    <row r="1687" spans="1:24">
      <c r="A1687" s="83">
        <v>1336</v>
      </c>
      <c r="B1687" s="83">
        <v>455</v>
      </c>
      <c r="C1687" t="s">
        <v>7953</v>
      </c>
      <c r="D1687" s="159">
        <f t="shared" si="52"/>
        <v>32</v>
      </c>
      <c r="E1687">
        <v>0</v>
      </c>
      <c r="F1687">
        <v>32</v>
      </c>
      <c r="G1687" s="162" t="s">
        <v>6315</v>
      </c>
      <c r="H1687" s="162" t="s">
        <v>6315</v>
      </c>
      <c r="I1687" s="53" t="str">
        <f t="shared" si="53"/>
        <v>0. 32</v>
      </c>
      <c r="J1687" s="157" t="s">
        <v>142</v>
      </c>
      <c r="K1687" s="157" t="s">
        <v>141</v>
      </c>
      <c r="L1687" s="83" t="s">
        <v>6172</v>
      </c>
      <c r="M1687" s="165" t="s">
        <v>162</v>
      </c>
      <c r="O1687" s="157" t="s">
        <v>138</v>
      </c>
      <c r="P1687" s="157" t="s">
        <v>143</v>
      </c>
      <c r="Q1687" s="157" t="s">
        <v>6171</v>
      </c>
      <c r="R1687" s="157" t="s">
        <v>144</v>
      </c>
      <c r="W1687" s="118">
        <v>432000</v>
      </c>
      <c r="X1687" s="162" t="s">
        <v>6315</v>
      </c>
    </row>
    <row r="1688" spans="1:24">
      <c r="A1688" s="83">
        <v>1340</v>
      </c>
      <c r="B1688" s="83">
        <v>79</v>
      </c>
      <c r="C1688" t="s">
        <v>7953</v>
      </c>
      <c r="D1688" s="159">
        <f t="shared" si="52"/>
        <v>65</v>
      </c>
      <c r="E1688">
        <v>1</v>
      </c>
      <c r="F1688">
        <v>25</v>
      </c>
      <c r="G1688" s="162" t="s">
        <v>6349</v>
      </c>
      <c r="H1688" s="162" t="s">
        <v>6349</v>
      </c>
      <c r="I1688" s="53" t="str">
        <f t="shared" si="53"/>
        <v>1. 25</v>
      </c>
      <c r="J1688" s="157" t="s">
        <v>142</v>
      </c>
      <c r="K1688" s="157" t="s">
        <v>141</v>
      </c>
      <c r="L1688" s="83" t="s">
        <v>6172</v>
      </c>
      <c r="M1688" s="165" t="s">
        <v>162</v>
      </c>
      <c r="O1688" s="157" t="s">
        <v>138</v>
      </c>
      <c r="P1688" s="157" t="s">
        <v>143</v>
      </c>
      <c r="Q1688" s="157" t="s">
        <v>6171</v>
      </c>
      <c r="R1688" s="157" t="s">
        <v>144</v>
      </c>
      <c r="W1688" s="118">
        <v>877500</v>
      </c>
      <c r="X1688" s="162" t="s">
        <v>6349</v>
      </c>
    </row>
    <row r="1689" spans="1:24">
      <c r="A1689" s="83">
        <v>1340</v>
      </c>
      <c r="B1689" s="83">
        <v>79</v>
      </c>
      <c r="C1689" t="s">
        <v>6648</v>
      </c>
      <c r="D1689" s="159">
        <f t="shared" si="52"/>
        <v>108</v>
      </c>
      <c r="E1689">
        <v>2</v>
      </c>
      <c r="F1689">
        <v>28</v>
      </c>
      <c r="G1689" s="162" t="s">
        <v>6356</v>
      </c>
      <c r="H1689" s="162" t="s">
        <v>6356</v>
      </c>
      <c r="I1689" s="53" t="str">
        <f t="shared" si="53"/>
        <v>2. 28</v>
      </c>
      <c r="J1689" s="157" t="s">
        <v>142</v>
      </c>
      <c r="K1689" s="157" t="s">
        <v>141</v>
      </c>
      <c r="L1689" s="83" t="s">
        <v>6172</v>
      </c>
      <c r="M1689" s="165" t="s">
        <v>162</v>
      </c>
      <c r="O1689" s="157" t="s">
        <v>138</v>
      </c>
      <c r="P1689" s="157" t="s">
        <v>143</v>
      </c>
      <c r="Q1689" s="157" t="s">
        <v>6171</v>
      </c>
      <c r="R1689" s="157" t="s">
        <v>144</v>
      </c>
      <c r="W1689" s="118">
        <v>1458000</v>
      </c>
      <c r="X1689" s="162" t="s">
        <v>6356</v>
      </c>
    </row>
    <row r="1690" spans="1:24">
      <c r="A1690" s="83">
        <v>1341</v>
      </c>
      <c r="B1690" s="83">
        <v>131</v>
      </c>
      <c r="C1690" t="s">
        <v>6586</v>
      </c>
      <c r="D1690" s="159">
        <f t="shared" si="52"/>
        <v>26</v>
      </c>
      <c r="E1690">
        <v>0</v>
      </c>
      <c r="F1690">
        <v>26</v>
      </c>
      <c r="G1690" s="162" t="s">
        <v>6374</v>
      </c>
      <c r="H1690" s="162" t="s">
        <v>6374</v>
      </c>
      <c r="I1690" s="53" t="str">
        <f t="shared" si="53"/>
        <v>0. 26</v>
      </c>
      <c r="J1690" s="157" t="s">
        <v>142</v>
      </c>
      <c r="K1690" s="157" t="s">
        <v>141</v>
      </c>
      <c r="L1690" s="83" t="s">
        <v>6172</v>
      </c>
      <c r="M1690" s="165" t="s">
        <v>6539</v>
      </c>
      <c r="O1690" s="157" t="s">
        <v>138</v>
      </c>
      <c r="P1690" s="157" t="s">
        <v>143</v>
      </c>
      <c r="Q1690" s="157" t="s">
        <v>6171</v>
      </c>
      <c r="R1690" s="157" t="s">
        <v>144</v>
      </c>
      <c r="W1690" s="118">
        <v>2835000</v>
      </c>
      <c r="X1690" s="162" t="s">
        <v>6374</v>
      </c>
    </row>
    <row r="1691" spans="1:24">
      <c r="A1691" s="83">
        <v>1341</v>
      </c>
      <c r="B1691" s="83">
        <v>131</v>
      </c>
      <c r="C1691" t="s">
        <v>6586</v>
      </c>
      <c r="D1691" s="159">
        <f t="shared" si="52"/>
        <v>111</v>
      </c>
      <c r="E1691">
        <v>2</v>
      </c>
      <c r="F1691">
        <v>31</v>
      </c>
      <c r="G1691" s="162" t="s">
        <v>6337</v>
      </c>
      <c r="H1691" s="162" t="s">
        <v>6337</v>
      </c>
      <c r="I1691" s="53" t="str">
        <f t="shared" si="53"/>
        <v>2. 31</v>
      </c>
      <c r="J1691" s="157" t="s">
        <v>142</v>
      </c>
      <c r="K1691" s="157" t="s">
        <v>141</v>
      </c>
      <c r="L1691" s="83" t="s">
        <v>6172</v>
      </c>
      <c r="M1691" s="165" t="s">
        <v>6539</v>
      </c>
      <c r="O1691" s="157" t="s">
        <v>138</v>
      </c>
      <c r="P1691" s="157" t="s">
        <v>143</v>
      </c>
      <c r="Q1691" s="157" t="s">
        <v>6171</v>
      </c>
      <c r="R1691" s="157" t="s">
        <v>144</v>
      </c>
      <c r="W1691" s="118">
        <v>0</v>
      </c>
      <c r="X1691" s="162" t="s">
        <v>6337</v>
      </c>
    </row>
    <row r="1692" spans="1:24">
      <c r="A1692" s="83">
        <v>1341</v>
      </c>
      <c r="B1692" s="83">
        <v>140</v>
      </c>
      <c r="C1692" t="s">
        <v>7857</v>
      </c>
      <c r="D1692" s="159">
        <f t="shared" si="52"/>
        <v>73</v>
      </c>
      <c r="E1692">
        <v>1</v>
      </c>
      <c r="F1692">
        <v>33</v>
      </c>
      <c r="G1692" s="162" t="s">
        <v>6415</v>
      </c>
      <c r="H1692" s="162" t="s">
        <v>6415</v>
      </c>
      <c r="I1692" s="53" t="str">
        <f t="shared" si="53"/>
        <v>1. 33</v>
      </c>
      <c r="J1692" s="157" t="s">
        <v>142</v>
      </c>
      <c r="K1692" s="157" t="s">
        <v>141</v>
      </c>
      <c r="L1692" s="83" t="s">
        <v>6172</v>
      </c>
      <c r="M1692" s="165" t="s">
        <v>6539</v>
      </c>
      <c r="O1692" s="157" t="s">
        <v>138</v>
      </c>
      <c r="P1692" s="157" t="s">
        <v>143</v>
      </c>
      <c r="Q1692" s="157" t="s">
        <v>6171</v>
      </c>
      <c r="R1692" s="157" t="s">
        <v>144</v>
      </c>
      <c r="W1692" s="118">
        <v>0</v>
      </c>
      <c r="X1692" s="162" t="s">
        <v>6415</v>
      </c>
    </row>
    <row r="1693" spans="1:24">
      <c r="A1693" s="83">
        <v>1342</v>
      </c>
      <c r="B1693" s="83">
        <v>11</v>
      </c>
      <c r="C1693" t="s">
        <v>8066</v>
      </c>
      <c r="D1693" s="159">
        <f t="shared" si="52"/>
        <v>100</v>
      </c>
      <c r="E1693">
        <v>2</v>
      </c>
      <c r="F1693">
        <v>20</v>
      </c>
      <c r="G1693" s="162" t="s">
        <v>6263</v>
      </c>
      <c r="H1693" s="162" t="s">
        <v>6263</v>
      </c>
      <c r="I1693" s="53" t="str">
        <f t="shared" si="53"/>
        <v>2. 20</v>
      </c>
      <c r="J1693" s="157" t="s">
        <v>142</v>
      </c>
      <c r="K1693" s="157" t="s">
        <v>141</v>
      </c>
      <c r="L1693" s="83" t="s">
        <v>6172</v>
      </c>
      <c r="M1693" s="165" t="s">
        <v>6538</v>
      </c>
      <c r="O1693" s="157" t="s">
        <v>138</v>
      </c>
      <c r="P1693" s="157" t="s">
        <v>143</v>
      </c>
      <c r="Q1693" s="157" t="s">
        <v>6171</v>
      </c>
      <c r="R1693" s="157" t="s">
        <v>144</v>
      </c>
      <c r="W1693" s="118">
        <v>0</v>
      </c>
      <c r="X1693" s="162" t="s">
        <v>6263</v>
      </c>
    </row>
    <row r="1694" spans="1:24">
      <c r="A1694" s="83">
        <v>1344</v>
      </c>
      <c r="B1694" s="83">
        <v>59</v>
      </c>
      <c r="C1694" t="s">
        <v>6586</v>
      </c>
      <c r="D1694" s="159">
        <f t="shared" si="52"/>
        <v>187</v>
      </c>
      <c r="E1694">
        <v>4</v>
      </c>
      <c r="F1694">
        <v>27</v>
      </c>
      <c r="G1694" s="162" t="s">
        <v>6346</v>
      </c>
      <c r="H1694" s="162" t="s">
        <v>6346</v>
      </c>
      <c r="I1694" s="53" t="str">
        <f t="shared" si="53"/>
        <v>4. 27</v>
      </c>
      <c r="J1694" s="157" t="s">
        <v>142</v>
      </c>
      <c r="K1694" s="157" t="s">
        <v>141</v>
      </c>
      <c r="L1694" s="83" t="s">
        <v>6172</v>
      </c>
      <c r="M1694" s="165" t="s">
        <v>162</v>
      </c>
      <c r="O1694" s="157" t="s">
        <v>138</v>
      </c>
      <c r="P1694" s="157" t="s">
        <v>143</v>
      </c>
      <c r="Q1694" s="157" t="s">
        <v>6171</v>
      </c>
      <c r="R1694" s="157" t="s">
        <v>144</v>
      </c>
      <c r="W1694" s="118">
        <v>2524500</v>
      </c>
      <c r="X1694" s="162" t="s">
        <v>6346</v>
      </c>
    </row>
    <row r="1695" spans="1:24">
      <c r="A1695" s="83">
        <v>1344</v>
      </c>
      <c r="B1695" s="83">
        <v>526</v>
      </c>
      <c r="C1695" t="s">
        <v>6648</v>
      </c>
      <c r="D1695" s="159">
        <f t="shared" si="52"/>
        <v>61</v>
      </c>
      <c r="E1695">
        <v>1</v>
      </c>
      <c r="F1695">
        <v>21</v>
      </c>
      <c r="G1695" s="162" t="s">
        <v>6233</v>
      </c>
      <c r="H1695" s="162" t="s">
        <v>6233</v>
      </c>
      <c r="I1695" s="53" t="str">
        <f t="shared" si="53"/>
        <v>1. 21</v>
      </c>
      <c r="J1695" s="157" t="s">
        <v>142</v>
      </c>
      <c r="K1695" s="157" t="s">
        <v>141</v>
      </c>
      <c r="L1695" s="83" t="s">
        <v>6172</v>
      </c>
      <c r="M1695" s="165" t="s">
        <v>162</v>
      </c>
      <c r="O1695" s="157" t="s">
        <v>138</v>
      </c>
      <c r="P1695" s="157" t="s">
        <v>143</v>
      </c>
      <c r="Q1695" s="157" t="s">
        <v>6171</v>
      </c>
      <c r="R1695" s="157" t="s">
        <v>144</v>
      </c>
      <c r="W1695" s="118">
        <v>823500</v>
      </c>
      <c r="X1695" s="162" t="s">
        <v>6233</v>
      </c>
    </row>
    <row r="1696" spans="1:24">
      <c r="A1696" s="83">
        <v>1344</v>
      </c>
      <c r="B1696" s="83">
        <v>527</v>
      </c>
      <c r="C1696" t="s">
        <v>6648</v>
      </c>
      <c r="D1696" s="159">
        <f t="shared" si="52"/>
        <v>50</v>
      </c>
      <c r="E1696">
        <v>1</v>
      </c>
      <c r="F1696">
        <v>10</v>
      </c>
      <c r="G1696" s="162" t="s">
        <v>6195</v>
      </c>
      <c r="H1696" s="162" t="s">
        <v>6195</v>
      </c>
      <c r="I1696" s="53" t="str">
        <f t="shared" si="53"/>
        <v>1. 10</v>
      </c>
      <c r="J1696" s="157" t="s">
        <v>142</v>
      </c>
      <c r="K1696" s="157" t="s">
        <v>141</v>
      </c>
      <c r="L1696" s="83" t="s">
        <v>6172</v>
      </c>
      <c r="M1696" s="165" t="s">
        <v>162</v>
      </c>
      <c r="O1696" s="157" t="s">
        <v>138</v>
      </c>
      <c r="P1696" s="157" t="s">
        <v>143</v>
      </c>
      <c r="Q1696" s="157" t="s">
        <v>6171</v>
      </c>
      <c r="R1696" s="157" t="s">
        <v>144</v>
      </c>
      <c r="W1696" s="118">
        <v>675000</v>
      </c>
      <c r="X1696" s="162" t="s">
        <v>6195</v>
      </c>
    </row>
    <row r="1697" spans="1:24">
      <c r="A1697" s="83">
        <v>1344</v>
      </c>
      <c r="B1697" s="83">
        <v>59</v>
      </c>
      <c r="C1697" t="s">
        <v>7887</v>
      </c>
      <c r="D1697" s="159">
        <f t="shared" si="52"/>
        <v>323</v>
      </c>
      <c r="E1697">
        <v>8</v>
      </c>
      <c r="F1697">
        <v>3</v>
      </c>
      <c r="G1697" s="162" t="s">
        <v>6361</v>
      </c>
      <c r="H1697" s="162" t="s">
        <v>6361</v>
      </c>
      <c r="I1697" s="53" t="str">
        <f t="shared" si="53"/>
        <v>8. 3</v>
      </c>
      <c r="J1697" s="157" t="s">
        <v>142</v>
      </c>
      <c r="K1697" s="157" t="s">
        <v>141</v>
      </c>
      <c r="L1697" s="83" t="s">
        <v>6172</v>
      </c>
      <c r="M1697" s="165" t="s">
        <v>162</v>
      </c>
      <c r="O1697" s="157" t="s">
        <v>138</v>
      </c>
      <c r="P1697" s="157" t="s">
        <v>143</v>
      </c>
      <c r="Q1697" s="157" t="s">
        <v>6171</v>
      </c>
      <c r="R1697" s="157" t="s">
        <v>144</v>
      </c>
      <c r="W1697" s="118">
        <v>2173500</v>
      </c>
      <c r="X1697" s="162" t="s">
        <v>6361</v>
      </c>
    </row>
    <row r="1698" spans="1:24">
      <c r="A1698" s="83">
        <v>1345</v>
      </c>
      <c r="B1698" s="83">
        <v>168</v>
      </c>
      <c r="C1698" t="s">
        <v>6579</v>
      </c>
      <c r="D1698" s="159">
        <f t="shared" si="52"/>
        <v>58</v>
      </c>
      <c r="E1698">
        <v>1</v>
      </c>
      <c r="F1698">
        <v>18</v>
      </c>
      <c r="G1698" s="162" t="s">
        <v>6299</v>
      </c>
      <c r="H1698" s="162" t="s">
        <v>6299</v>
      </c>
      <c r="I1698" s="53" t="str">
        <f t="shared" si="53"/>
        <v>1. 18</v>
      </c>
      <c r="J1698" s="157" t="s">
        <v>142</v>
      </c>
      <c r="K1698" s="157" t="s">
        <v>141</v>
      </c>
      <c r="L1698" s="83" t="s">
        <v>6172</v>
      </c>
      <c r="M1698" s="165" t="s">
        <v>162</v>
      </c>
      <c r="O1698" s="157" t="s">
        <v>138</v>
      </c>
      <c r="P1698" s="157" t="s">
        <v>143</v>
      </c>
      <c r="Q1698" s="157" t="s">
        <v>6171</v>
      </c>
      <c r="R1698" s="157" t="s">
        <v>144</v>
      </c>
      <c r="W1698" s="118">
        <v>783000</v>
      </c>
      <c r="X1698" s="162" t="s">
        <v>6299</v>
      </c>
    </row>
    <row r="1699" spans="1:24">
      <c r="A1699" s="83">
        <v>1345</v>
      </c>
      <c r="B1699" s="83">
        <v>168</v>
      </c>
      <c r="C1699" t="s">
        <v>8091</v>
      </c>
      <c r="D1699" s="159">
        <f t="shared" si="52"/>
        <v>55</v>
      </c>
      <c r="E1699">
        <v>1</v>
      </c>
      <c r="F1699">
        <v>15</v>
      </c>
      <c r="G1699" s="162" t="s">
        <v>6363</v>
      </c>
      <c r="H1699" s="162" t="s">
        <v>6363</v>
      </c>
      <c r="I1699" s="53" t="str">
        <f t="shared" si="53"/>
        <v>1. 15</v>
      </c>
      <c r="J1699" s="157" t="s">
        <v>142</v>
      </c>
      <c r="K1699" s="157" t="s">
        <v>141</v>
      </c>
      <c r="L1699" s="83" t="s">
        <v>6172</v>
      </c>
      <c r="M1699" s="165" t="s">
        <v>162</v>
      </c>
      <c r="O1699" s="157" t="s">
        <v>138</v>
      </c>
      <c r="P1699" s="157" t="s">
        <v>143</v>
      </c>
      <c r="Q1699" s="157" t="s">
        <v>6171</v>
      </c>
      <c r="R1699" s="157" t="s">
        <v>144</v>
      </c>
      <c r="W1699" s="118">
        <v>742500</v>
      </c>
      <c r="X1699" s="162" t="s">
        <v>6363</v>
      </c>
    </row>
    <row r="1700" spans="1:24">
      <c r="A1700" s="83">
        <v>1346</v>
      </c>
      <c r="B1700" s="83">
        <v>313</v>
      </c>
      <c r="C1700" t="s">
        <v>7857</v>
      </c>
      <c r="D1700" s="159">
        <f t="shared" si="52"/>
        <v>54</v>
      </c>
      <c r="E1700">
        <v>1</v>
      </c>
      <c r="F1700">
        <v>14</v>
      </c>
      <c r="G1700" s="162" t="s">
        <v>6264</v>
      </c>
      <c r="H1700" s="162" t="s">
        <v>6264</v>
      </c>
      <c r="I1700" s="53" t="str">
        <f t="shared" si="53"/>
        <v>1. 14</v>
      </c>
      <c r="J1700" s="157" t="s">
        <v>142</v>
      </c>
      <c r="K1700" s="157" t="s">
        <v>141</v>
      </c>
      <c r="L1700" s="83" t="s">
        <v>6172</v>
      </c>
      <c r="M1700" s="165" t="s">
        <v>162</v>
      </c>
      <c r="O1700" s="157" t="s">
        <v>138</v>
      </c>
      <c r="P1700" s="157" t="s">
        <v>143</v>
      </c>
      <c r="Q1700" s="157" t="s">
        <v>6171</v>
      </c>
      <c r="R1700" s="157" t="s">
        <v>144</v>
      </c>
      <c r="W1700" s="118">
        <v>729000</v>
      </c>
      <c r="X1700" s="162" t="s">
        <v>6264</v>
      </c>
    </row>
    <row r="1701" spans="1:24">
      <c r="A1701" s="83">
        <v>1346</v>
      </c>
      <c r="B1701" s="83">
        <v>352</v>
      </c>
      <c r="C1701" t="s">
        <v>7836</v>
      </c>
      <c r="D1701" s="159">
        <f t="shared" si="52"/>
        <v>59</v>
      </c>
      <c r="E1701">
        <v>1</v>
      </c>
      <c r="F1701">
        <v>19</v>
      </c>
      <c r="G1701" s="162" t="s">
        <v>6176</v>
      </c>
      <c r="H1701" s="162" t="s">
        <v>6176</v>
      </c>
      <c r="I1701" s="53" t="str">
        <f t="shared" si="53"/>
        <v>1. 19</v>
      </c>
      <c r="J1701" s="157" t="s">
        <v>142</v>
      </c>
      <c r="K1701" s="157" t="s">
        <v>141</v>
      </c>
      <c r="L1701" s="83" t="s">
        <v>6172</v>
      </c>
      <c r="M1701" s="165" t="s">
        <v>162</v>
      </c>
      <c r="O1701" s="157" t="s">
        <v>138</v>
      </c>
      <c r="P1701" s="157" t="s">
        <v>143</v>
      </c>
      <c r="Q1701" s="157" t="s">
        <v>6171</v>
      </c>
      <c r="R1701" s="157" t="s">
        <v>144</v>
      </c>
      <c r="W1701" s="118">
        <v>796500</v>
      </c>
      <c r="X1701" s="162" t="s">
        <v>6176</v>
      </c>
    </row>
    <row r="1702" spans="1:24">
      <c r="A1702" s="83">
        <v>1346</v>
      </c>
      <c r="B1702" s="83">
        <v>339</v>
      </c>
      <c r="C1702" t="s">
        <v>6648</v>
      </c>
      <c r="D1702" s="159">
        <f t="shared" si="52"/>
        <v>101</v>
      </c>
      <c r="E1702">
        <v>2</v>
      </c>
      <c r="F1702">
        <v>21</v>
      </c>
      <c r="G1702" s="162" t="s">
        <v>6396</v>
      </c>
      <c r="H1702" s="162" t="s">
        <v>6396</v>
      </c>
      <c r="I1702" s="53" t="str">
        <f t="shared" si="53"/>
        <v>2. 21</v>
      </c>
      <c r="J1702" s="157" t="s">
        <v>142</v>
      </c>
      <c r="K1702" s="157" t="s">
        <v>141</v>
      </c>
      <c r="L1702" s="83" t="s">
        <v>6172</v>
      </c>
      <c r="M1702" s="165" t="s">
        <v>162</v>
      </c>
      <c r="O1702" s="157" t="s">
        <v>138</v>
      </c>
      <c r="P1702" s="157" t="s">
        <v>143</v>
      </c>
      <c r="Q1702" s="157" t="s">
        <v>6171</v>
      </c>
      <c r="R1702" s="157" t="s">
        <v>144</v>
      </c>
      <c r="W1702" s="118">
        <v>1363500</v>
      </c>
      <c r="X1702" s="162" t="s">
        <v>6396</v>
      </c>
    </row>
    <row r="1703" spans="1:24">
      <c r="A1703" s="83">
        <v>1350</v>
      </c>
      <c r="B1703" s="83">
        <v>132</v>
      </c>
      <c r="C1703" t="s">
        <v>7865</v>
      </c>
      <c r="D1703" s="159">
        <f t="shared" si="52"/>
        <v>80</v>
      </c>
      <c r="E1703">
        <v>2</v>
      </c>
      <c r="F1703">
        <v>0</v>
      </c>
      <c r="G1703" s="162" t="s">
        <v>6228</v>
      </c>
      <c r="H1703" s="162" t="s">
        <v>6228</v>
      </c>
      <c r="I1703" s="53" t="str">
        <f t="shared" si="53"/>
        <v>2. 0</v>
      </c>
      <c r="J1703" s="157" t="s">
        <v>142</v>
      </c>
      <c r="K1703" s="157" t="s">
        <v>141</v>
      </c>
      <c r="L1703" s="83" t="s">
        <v>6172</v>
      </c>
      <c r="M1703" s="165" t="s">
        <v>162</v>
      </c>
      <c r="O1703" s="157" t="s">
        <v>138</v>
      </c>
      <c r="P1703" s="157" t="s">
        <v>143</v>
      </c>
      <c r="Q1703" s="157" t="s">
        <v>6171</v>
      </c>
      <c r="R1703" s="157" t="s">
        <v>144</v>
      </c>
      <c r="W1703" s="118">
        <v>270000</v>
      </c>
      <c r="X1703" s="162" t="s">
        <v>6228</v>
      </c>
    </row>
    <row r="1704" spans="1:24">
      <c r="A1704" s="83">
        <v>1350</v>
      </c>
      <c r="B1704" s="83">
        <v>132</v>
      </c>
      <c r="C1704" t="s">
        <v>7902</v>
      </c>
      <c r="D1704" s="159">
        <f t="shared" si="52"/>
        <v>97</v>
      </c>
      <c r="E1704">
        <v>2</v>
      </c>
      <c r="F1704">
        <v>17</v>
      </c>
      <c r="G1704" s="162" t="s">
        <v>6341</v>
      </c>
      <c r="H1704" s="162" t="s">
        <v>6341</v>
      </c>
      <c r="I1704" s="53" t="str">
        <f t="shared" si="53"/>
        <v>2. 17</v>
      </c>
      <c r="J1704" s="157" t="s">
        <v>142</v>
      </c>
      <c r="K1704" s="157" t="s">
        <v>141</v>
      </c>
      <c r="L1704" s="83" t="s">
        <v>6172</v>
      </c>
      <c r="M1704" s="165" t="s">
        <v>162</v>
      </c>
      <c r="O1704" s="157" t="s">
        <v>138</v>
      </c>
      <c r="P1704" s="157" t="s">
        <v>143</v>
      </c>
      <c r="Q1704" s="157" t="s">
        <v>6171</v>
      </c>
      <c r="R1704" s="157" t="s">
        <v>144</v>
      </c>
      <c r="W1704" s="118">
        <v>324000</v>
      </c>
      <c r="X1704" s="162" t="s">
        <v>6341</v>
      </c>
    </row>
    <row r="1705" spans="1:24">
      <c r="A1705" s="83">
        <v>1350</v>
      </c>
      <c r="B1705" s="83">
        <v>126</v>
      </c>
      <c r="C1705" t="s">
        <v>7857</v>
      </c>
      <c r="D1705" s="159">
        <f t="shared" si="52"/>
        <v>148</v>
      </c>
      <c r="E1705">
        <v>3</v>
      </c>
      <c r="F1705">
        <v>28</v>
      </c>
      <c r="G1705" s="162" t="s">
        <v>6366</v>
      </c>
      <c r="H1705" s="162" t="s">
        <v>6366</v>
      </c>
      <c r="I1705" s="53" t="str">
        <f t="shared" si="53"/>
        <v>3. 28</v>
      </c>
      <c r="J1705" s="157" t="s">
        <v>142</v>
      </c>
      <c r="K1705" s="157" t="s">
        <v>141</v>
      </c>
      <c r="L1705" s="83" t="s">
        <v>6172</v>
      </c>
      <c r="M1705" s="165" t="s">
        <v>6541</v>
      </c>
      <c r="O1705" s="157" t="s">
        <v>138</v>
      </c>
      <c r="P1705" s="157" t="s">
        <v>143</v>
      </c>
      <c r="Q1705" s="157" t="s">
        <v>6171</v>
      </c>
      <c r="R1705" s="157" t="s">
        <v>144</v>
      </c>
      <c r="W1705" s="118">
        <v>0</v>
      </c>
      <c r="X1705" s="162" t="s">
        <v>6366</v>
      </c>
    </row>
    <row r="1706" spans="1:24">
      <c r="A1706" s="83">
        <v>1353</v>
      </c>
      <c r="B1706" s="83">
        <v>120</v>
      </c>
      <c r="C1706" t="s">
        <v>7887</v>
      </c>
      <c r="D1706" s="159">
        <f t="shared" si="52"/>
        <v>64</v>
      </c>
      <c r="E1706">
        <v>1</v>
      </c>
      <c r="F1706">
        <v>24</v>
      </c>
      <c r="G1706" s="162" t="s">
        <v>6314</v>
      </c>
      <c r="H1706" s="162" t="s">
        <v>6314</v>
      </c>
      <c r="I1706" s="53" t="str">
        <f t="shared" si="53"/>
        <v>1. 24</v>
      </c>
      <c r="J1706" s="157" t="s">
        <v>142</v>
      </c>
      <c r="K1706" s="157" t="s">
        <v>141</v>
      </c>
      <c r="L1706" s="83" t="s">
        <v>6172</v>
      </c>
      <c r="M1706" s="165" t="s">
        <v>6538</v>
      </c>
      <c r="O1706" s="157" t="s">
        <v>138</v>
      </c>
      <c r="P1706" s="157" t="s">
        <v>143</v>
      </c>
      <c r="Q1706" s="157" t="s">
        <v>6171</v>
      </c>
      <c r="R1706" s="157" t="s">
        <v>144</v>
      </c>
      <c r="W1706" s="118">
        <v>864000</v>
      </c>
      <c r="X1706" s="162" t="s">
        <v>6314</v>
      </c>
    </row>
    <row r="1707" spans="1:24">
      <c r="A1707" s="83">
        <v>1353</v>
      </c>
      <c r="B1707" s="83">
        <v>21</v>
      </c>
      <c r="C1707" t="s">
        <v>7836</v>
      </c>
      <c r="D1707" s="159">
        <f t="shared" si="52"/>
        <v>38</v>
      </c>
      <c r="E1707">
        <v>0</v>
      </c>
      <c r="F1707">
        <v>38</v>
      </c>
      <c r="G1707" s="162" t="s">
        <v>6394</v>
      </c>
      <c r="H1707" s="162" t="s">
        <v>6394</v>
      </c>
      <c r="I1707" s="53" t="str">
        <f t="shared" si="53"/>
        <v>0. 38</v>
      </c>
      <c r="J1707" s="157" t="s">
        <v>142</v>
      </c>
      <c r="K1707" s="157" t="s">
        <v>141</v>
      </c>
      <c r="L1707" s="83" t="s">
        <v>6172</v>
      </c>
      <c r="M1707" s="165" t="s">
        <v>162</v>
      </c>
      <c r="O1707" s="157" t="s">
        <v>138</v>
      </c>
      <c r="P1707" s="157" t="s">
        <v>143</v>
      </c>
      <c r="Q1707" s="157" t="s">
        <v>6171</v>
      </c>
      <c r="R1707" s="157" t="s">
        <v>144</v>
      </c>
      <c r="W1707" s="118">
        <v>513000</v>
      </c>
      <c r="X1707" s="162" t="s">
        <v>6394</v>
      </c>
    </row>
    <row r="1708" spans="1:24">
      <c r="A1708" s="83">
        <v>1355</v>
      </c>
      <c r="B1708" s="83">
        <v>1</v>
      </c>
      <c r="C1708" t="s">
        <v>8054</v>
      </c>
      <c r="D1708" s="159">
        <f t="shared" si="52"/>
        <v>45</v>
      </c>
      <c r="E1708">
        <v>1</v>
      </c>
      <c r="F1708">
        <v>5</v>
      </c>
      <c r="G1708" s="162" t="s">
        <v>6256</v>
      </c>
      <c r="H1708" s="162" t="s">
        <v>6256</v>
      </c>
      <c r="I1708" s="53" t="str">
        <f t="shared" si="53"/>
        <v>1. 5</v>
      </c>
      <c r="J1708" s="157" t="s">
        <v>142</v>
      </c>
      <c r="K1708" s="157" t="s">
        <v>141</v>
      </c>
      <c r="L1708" s="83" t="s">
        <v>6172</v>
      </c>
      <c r="M1708" s="165" t="s">
        <v>6538</v>
      </c>
      <c r="O1708" s="157" t="s">
        <v>138</v>
      </c>
      <c r="P1708" s="157" t="s">
        <v>143</v>
      </c>
      <c r="Q1708" s="157" t="s">
        <v>6171</v>
      </c>
      <c r="R1708" s="157" t="s">
        <v>144</v>
      </c>
      <c r="W1708" s="118">
        <v>297000</v>
      </c>
      <c r="X1708" s="162" t="s">
        <v>6256</v>
      </c>
    </row>
    <row r="1709" spans="1:24">
      <c r="A1709" s="83">
        <v>1356</v>
      </c>
      <c r="B1709" s="83">
        <v>105</v>
      </c>
      <c r="C1709" t="s">
        <v>8092</v>
      </c>
      <c r="D1709" s="159">
        <f t="shared" si="52"/>
        <v>160</v>
      </c>
      <c r="E1709">
        <v>4</v>
      </c>
      <c r="F1709">
        <v>0</v>
      </c>
      <c r="G1709" s="162" t="s">
        <v>6232</v>
      </c>
      <c r="H1709" s="162" t="s">
        <v>6232</v>
      </c>
      <c r="I1709" s="53" t="str">
        <f t="shared" si="53"/>
        <v>4. 0</v>
      </c>
      <c r="J1709" s="157" t="s">
        <v>142</v>
      </c>
      <c r="K1709" s="157" t="s">
        <v>141</v>
      </c>
      <c r="L1709" s="83" t="s">
        <v>6172</v>
      </c>
      <c r="M1709" s="165" t="s">
        <v>6538</v>
      </c>
      <c r="O1709" s="157" t="s">
        <v>138</v>
      </c>
      <c r="P1709" s="157" t="s">
        <v>143</v>
      </c>
      <c r="Q1709" s="157" t="s">
        <v>6171</v>
      </c>
      <c r="R1709" s="157" t="s">
        <v>144</v>
      </c>
      <c r="W1709" s="118">
        <v>1080000</v>
      </c>
      <c r="X1709" s="162" t="s">
        <v>6232</v>
      </c>
    </row>
    <row r="1710" spans="1:24">
      <c r="A1710" s="83">
        <v>1358</v>
      </c>
      <c r="B1710" s="83">
        <v>95</v>
      </c>
      <c r="C1710" t="s">
        <v>6648</v>
      </c>
      <c r="D1710" s="159">
        <f t="shared" si="52"/>
        <v>64</v>
      </c>
      <c r="E1710">
        <v>1</v>
      </c>
      <c r="F1710">
        <v>24</v>
      </c>
      <c r="G1710" s="162" t="s">
        <v>6314</v>
      </c>
      <c r="H1710" s="162" t="s">
        <v>6314</v>
      </c>
      <c r="I1710" s="53" t="str">
        <f t="shared" si="53"/>
        <v>1. 24</v>
      </c>
      <c r="J1710" s="157" t="s">
        <v>142</v>
      </c>
      <c r="K1710" s="157" t="s">
        <v>141</v>
      </c>
      <c r="L1710" s="83" t="s">
        <v>6172</v>
      </c>
      <c r="M1710" s="165" t="s">
        <v>162</v>
      </c>
      <c r="O1710" s="157" t="s">
        <v>138</v>
      </c>
      <c r="P1710" s="157" t="s">
        <v>143</v>
      </c>
      <c r="Q1710" s="157" t="s">
        <v>6171</v>
      </c>
      <c r="R1710" s="157" t="s">
        <v>144</v>
      </c>
      <c r="W1710" s="118">
        <v>432000</v>
      </c>
      <c r="X1710" s="162" t="s">
        <v>6314</v>
      </c>
    </row>
    <row r="1711" spans="1:24">
      <c r="A1711" s="83">
        <v>1358</v>
      </c>
      <c r="B1711" s="83">
        <v>130</v>
      </c>
      <c r="C1711" t="s">
        <v>7851</v>
      </c>
      <c r="D1711" s="159">
        <f t="shared" si="52"/>
        <v>19</v>
      </c>
      <c r="E1711">
        <v>0</v>
      </c>
      <c r="F1711">
        <v>19</v>
      </c>
      <c r="G1711" s="162" t="s">
        <v>6239</v>
      </c>
      <c r="H1711" s="162" t="s">
        <v>6239</v>
      </c>
      <c r="I1711" s="53" t="str">
        <f t="shared" si="53"/>
        <v>0. 19</v>
      </c>
      <c r="J1711" s="157" t="s">
        <v>142</v>
      </c>
      <c r="K1711" s="157" t="s">
        <v>141</v>
      </c>
      <c r="L1711" s="83" t="s">
        <v>6172</v>
      </c>
      <c r="M1711" s="165" t="s">
        <v>162</v>
      </c>
      <c r="O1711" s="157" t="s">
        <v>138</v>
      </c>
      <c r="P1711" s="157" t="s">
        <v>143</v>
      </c>
      <c r="Q1711" s="157" t="s">
        <v>6171</v>
      </c>
      <c r="R1711" s="157" t="s">
        <v>144</v>
      </c>
      <c r="W1711" s="118">
        <v>121500</v>
      </c>
      <c r="X1711" s="162" t="s">
        <v>6239</v>
      </c>
    </row>
    <row r="1712" spans="1:24">
      <c r="A1712" s="83">
        <v>1358</v>
      </c>
      <c r="B1712" s="83">
        <v>131</v>
      </c>
      <c r="C1712" t="s">
        <v>6579</v>
      </c>
      <c r="D1712" s="159">
        <f t="shared" si="52"/>
        <v>50</v>
      </c>
      <c r="E1712">
        <v>1</v>
      </c>
      <c r="F1712">
        <v>10</v>
      </c>
      <c r="G1712" s="162" t="s">
        <v>6195</v>
      </c>
      <c r="H1712" s="162" t="s">
        <v>6195</v>
      </c>
      <c r="I1712" s="53" t="str">
        <f t="shared" si="53"/>
        <v>1. 10</v>
      </c>
      <c r="J1712" s="157" t="s">
        <v>142</v>
      </c>
      <c r="K1712" s="157" t="s">
        <v>141</v>
      </c>
      <c r="L1712" s="83" t="s">
        <v>6172</v>
      </c>
      <c r="M1712" s="165" t="s">
        <v>162</v>
      </c>
      <c r="O1712" s="157" t="s">
        <v>138</v>
      </c>
      <c r="P1712" s="157" t="s">
        <v>143</v>
      </c>
      <c r="Q1712" s="157" t="s">
        <v>6171</v>
      </c>
      <c r="R1712" s="157" t="s">
        <v>144</v>
      </c>
      <c r="W1712" s="118">
        <v>337500</v>
      </c>
      <c r="X1712" s="162" t="s">
        <v>6195</v>
      </c>
    </row>
    <row r="1713" spans="1:24">
      <c r="A1713" s="83">
        <v>1358</v>
      </c>
      <c r="B1713" s="83">
        <v>118</v>
      </c>
      <c r="C1713" t="s">
        <v>6648</v>
      </c>
      <c r="D1713" s="159">
        <f t="shared" si="52"/>
        <v>42</v>
      </c>
      <c r="E1713">
        <v>1</v>
      </c>
      <c r="F1713">
        <v>2</v>
      </c>
      <c r="G1713" s="162" t="s">
        <v>6318</v>
      </c>
      <c r="H1713" s="162" t="s">
        <v>6318</v>
      </c>
      <c r="I1713" s="53" t="str">
        <f t="shared" si="53"/>
        <v>1. 2</v>
      </c>
      <c r="J1713" s="157" t="s">
        <v>142</v>
      </c>
      <c r="K1713" s="157" t="s">
        <v>141</v>
      </c>
      <c r="L1713" s="83" t="s">
        <v>6172</v>
      </c>
      <c r="M1713" s="165" t="s">
        <v>162</v>
      </c>
      <c r="O1713" s="157" t="s">
        <v>138</v>
      </c>
      <c r="P1713" s="157" t="s">
        <v>143</v>
      </c>
      <c r="Q1713" s="157" t="s">
        <v>6171</v>
      </c>
      <c r="R1713" s="157" t="s">
        <v>144</v>
      </c>
      <c r="W1713" s="118">
        <v>283500</v>
      </c>
      <c r="X1713" s="162" t="s">
        <v>6318</v>
      </c>
    </row>
    <row r="1714" spans="1:24">
      <c r="A1714" s="83">
        <v>1358</v>
      </c>
      <c r="B1714" s="83">
        <v>118</v>
      </c>
      <c r="C1714" t="s">
        <v>6648</v>
      </c>
      <c r="D1714" s="159">
        <f t="shared" si="52"/>
        <v>42</v>
      </c>
      <c r="E1714">
        <v>1</v>
      </c>
      <c r="F1714">
        <v>2</v>
      </c>
      <c r="G1714" s="162" t="s">
        <v>6318</v>
      </c>
      <c r="H1714" s="162" t="s">
        <v>6318</v>
      </c>
      <c r="I1714" s="53" t="str">
        <f t="shared" si="53"/>
        <v>1. 2</v>
      </c>
      <c r="J1714" s="157" t="s">
        <v>142</v>
      </c>
      <c r="K1714" s="157" t="s">
        <v>141</v>
      </c>
      <c r="L1714" s="83" t="s">
        <v>6172</v>
      </c>
      <c r="M1714" s="165" t="s">
        <v>162</v>
      </c>
      <c r="O1714" s="157" t="s">
        <v>138</v>
      </c>
      <c r="P1714" s="157" t="s">
        <v>143</v>
      </c>
      <c r="Q1714" s="157" t="s">
        <v>6171</v>
      </c>
      <c r="R1714" s="157" t="s">
        <v>144</v>
      </c>
      <c r="W1714" s="118">
        <v>283500</v>
      </c>
      <c r="X1714" s="162" t="s">
        <v>6318</v>
      </c>
    </row>
    <row r="1715" spans="1:24">
      <c r="A1715" s="83">
        <v>1359</v>
      </c>
      <c r="B1715" s="83">
        <v>279</v>
      </c>
      <c r="C1715" t="s">
        <v>7900</v>
      </c>
      <c r="D1715" s="159">
        <f t="shared" si="52"/>
        <v>51</v>
      </c>
      <c r="E1715">
        <v>1</v>
      </c>
      <c r="F1715">
        <v>11</v>
      </c>
      <c r="G1715" s="162" t="s">
        <v>6295</v>
      </c>
      <c r="H1715" s="162" t="s">
        <v>6295</v>
      </c>
      <c r="I1715" s="53" t="str">
        <f t="shared" si="53"/>
        <v>1. 11</v>
      </c>
      <c r="J1715" s="157" t="s">
        <v>142</v>
      </c>
      <c r="K1715" s="157" t="s">
        <v>141</v>
      </c>
      <c r="L1715" s="83" t="s">
        <v>6172</v>
      </c>
      <c r="M1715" s="165" t="s">
        <v>162</v>
      </c>
      <c r="O1715" s="157" t="s">
        <v>138</v>
      </c>
      <c r="P1715" s="157" t="s">
        <v>143</v>
      </c>
      <c r="Q1715" s="157" t="s">
        <v>6171</v>
      </c>
      <c r="R1715" s="157" t="s">
        <v>144</v>
      </c>
      <c r="W1715" s="118">
        <v>688500</v>
      </c>
      <c r="X1715" s="162" t="s">
        <v>6295</v>
      </c>
    </row>
    <row r="1716" spans="1:24">
      <c r="A1716" s="83">
        <v>1360</v>
      </c>
      <c r="B1716" s="83">
        <v>582</v>
      </c>
      <c r="C1716" t="s">
        <v>7863</v>
      </c>
      <c r="D1716" s="159">
        <f t="shared" si="52"/>
        <v>136</v>
      </c>
      <c r="E1716">
        <v>3</v>
      </c>
      <c r="F1716">
        <v>16</v>
      </c>
      <c r="G1716" s="162" t="s">
        <v>6184</v>
      </c>
      <c r="H1716" s="162" t="s">
        <v>6184</v>
      </c>
      <c r="I1716" s="53" t="str">
        <f t="shared" si="53"/>
        <v>3. 16</v>
      </c>
      <c r="J1716" s="157" t="s">
        <v>142</v>
      </c>
      <c r="K1716" s="157" t="s">
        <v>141</v>
      </c>
      <c r="L1716" s="83" t="s">
        <v>6172</v>
      </c>
      <c r="M1716" s="165" t="s">
        <v>162</v>
      </c>
      <c r="O1716" s="157" t="s">
        <v>138</v>
      </c>
      <c r="P1716" s="157" t="s">
        <v>143</v>
      </c>
      <c r="Q1716" s="157" t="s">
        <v>6171</v>
      </c>
      <c r="R1716" s="157" t="s">
        <v>144</v>
      </c>
      <c r="W1716" s="118">
        <v>918000</v>
      </c>
      <c r="X1716" s="162" t="s">
        <v>6184</v>
      </c>
    </row>
    <row r="1717" spans="1:24">
      <c r="A1717" s="83">
        <v>1360</v>
      </c>
      <c r="B1717" s="83">
        <v>6</v>
      </c>
      <c r="C1717" t="s">
        <v>8008</v>
      </c>
      <c r="D1717" s="159">
        <f t="shared" si="52"/>
        <v>86</v>
      </c>
      <c r="E1717">
        <v>2</v>
      </c>
      <c r="F1717">
        <v>6</v>
      </c>
      <c r="G1717" s="162" t="s">
        <v>6384</v>
      </c>
      <c r="H1717" s="162" t="s">
        <v>6384</v>
      </c>
      <c r="I1717" s="53" t="str">
        <f t="shared" si="53"/>
        <v>2. 6</v>
      </c>
      <c r="J1717" s="157" t="s">
        <v>142</v>
      </c>
      <c r="K1717" s="157" t="s">
        <v>141</v>
      </c>
      <c r="L1717" s="83" t="s">
        <v>6172</v>
      </c>
      <c r="M1717" s="165" t="s">
        <v>6538</v>
      </c>
      <c r="O1717" s="157" t="s">
        <v>138</v>
      </c>
      <c r="P1717" s="157" t="s">
        <v>143</v>
      </c>
      <c r="Q1717" s="157" t="s">
        <v>6171</v>
      </c>
      <c r="R1717" s="157" t="s">
        <v>144</v>
      </c>
      <c r="W1717" s="118">
        <v>0</v>
      </c>
      <c r="X1717" s="162" t="s">
        <v>6384</v>
      </c>
    </row>
    <row r="1718" spans="1:24">
      <c r="A1718" s="83">
        <v>1363</v>
      </c>
      <c r="B1718" s="83">
        <v>469</v>
      </c>
      <c r="C1718" t="s">
        <v>7857</v>
      </c>
      <c r="D1718" s="159">
        <f t="shared" si="52"/>
        <v>72</v>
      </c>
      <c r="E1718">
        <v>1</v>
      </c>
      <c r="F1718">
        <v>32</v>
      </c>
      <c r="G1718" s="162" t="s">
        <v>6325</v>
      </c>
      <c r="H1718" s="162" t="s">
        <v>6325</v>
      </c>
      <c r="I1718" s="53" t="str">
        <f t="shared" si="53"/>
        <v>1. 32</v>
      </c>
      <c r="J1718" s="157" t="s">
        <v>142</v>
      </c>
      <c r="K1718" s="157" t="s">
        <v>141</v>
      </c>
      <c r="L1718" s="83" t="s">
        <v>6172</v>
      </c>
      <c r="M1718" s="165" t="s">
        <v>162</v>
      </c>
      <c r="O1718" s="157" t="s">
        <v>138</v>
      </c>
      <c r="P1718" s="157" t="s">
        <v>143</v>
      </c>
      <c r="Q1718" s="157" t="s">
        <v>6171</v>
      </c>
      <c r="R1718" s="157" t="s">
        <v>144</v>
      </c>
      <c r="W1718" s="118">
        <v>972000</v>
      </c>
      <c r="X1718" s="162" t="s">
        <v>6325</v>
      </c>
    </row>
    <row r="1719" spans="1:24">
      <c r="A1719" s="83">
        <v>1363</v>
      </c>
      <c r="B1719" s="83">
        <v>467</v>
      </c>
      <c r="C1719" t="s">
        <v>7857</v>
      </c>
      <c r="D1719" s="159">
        <f t="shared" si="52"/>
        <v>60</v>
      </c>
      <c r="E1719">
        <v>1</v>
      </c>
      <c r="F1719">
        <v>20</v>
      </c>
      <c r="G1719" s="162" t="s">
        <v>6197</v>
      </c>
      <c r="H1719" s="162" t="s">
        <v>6197</v>
      </c>
      <c r="I1719" s="53" t="str">
        <f t="shared" si="53"/>
        <v>1. 20</v>
      </c>
      <c r="J1719" s="157" t="s">
        <v>142</v>
      </c>
      <c r="K1719" s="157" t="s">
        <v>141</v>
      </c>
      <c r="L1719" s="83" t="s">
        <v>6172</v>
      </c>
      <c r="M1719" s="165" t="s">
        <v>162</v>
      </c>
      <c r="O1719" s="157" t="s">
        <v>138</v>
      </c>
      <c r="P1719" s="157" t="s">
        <v>143</v>
      </c>
      <c r="Q1719" s="157" t="s">
        <v>6171</v>
      </c>
      <c r="R1719" s="157" t="s">
        <v>144</v>
      </c>
      <c r="W1719" s="118">
        <v>810000</v>
      </c>
      <c r="X1719" s="162" t="s">
        <v>6197</v>
      </c>
    </row>
    <row r="1720" spans="1:24">
      <c r="A1720" s="83">
        <v>1363</v>
      </c>
      <c r="B1720" s="83">
        <v>469</v>
      </c>
      <c r="C1720" t="s">
        <v>7857</v>
      </c>
      <c r="D1720" s="159">
        <f t="shared" si="52"/>
        <v>72</v>
      </c>
      <c r="E1720">
        <v>1</v>
      </c>
      <c r="F1720">
        <v>32</v>
      </c>
      <c r="G1720" s="162" t="s">
        <v>6325</v>
      </c>
      <c r="H1720" s="162" t="s">
        <v>6325</v>
      </c>
      <c r="I1720" s="53" t="str">
        <f t="shared" si="53"/>
        <v>1. 32</v>
      </c>
      <c r="J1720" s="157" t="s">
        <v>142</v>
      </c>
      <c r="K1720" s="157" t="s">
        <v>141</v>
      </c>
      <c r="L1720" s="83" t="s">
        <v>6172</v>
      </c>
      <c r="M1720" s="165" t="s">
        <v>162</v>
      </c>
      <c r="O1720" s="157" t="s">
        <v>138</v>
      </c>
      <c r="P1720" s="157" t="s">
        <v>143</v>
      </c>
      <c r="Q1720" s="157" t="s">
        <v>6171</v>
      </c>
      <c r="R1720" s="157" t="s">
        <v>144</v>
      </c>
      <c r="W1720" s="118">
        <v>972000</v>
      </c>
      <c r="X1720" s="162" t="s">
        <v>6325</v>
      </c>
    </row>
    <row r="1721" spans="1:24">
      <c r="A1721" s="83">
        <v>1365</v>
      </c>
      <c r="B1721" s="83">
        <v>310</v>
      </c>
      <c r="C1721" t="s">
        <v>8093</v>
      </c>
      <c r="D1721" s="159">
        <f t="shared" si="52"/>
        <v>15</v>
      </c>
      <c r="E1721">
        <v>0</v>
      </c>
      <c r="F1721">
        <v>15</v>
      </c>
      <c r="G1721" s="162" t="s">
        <v>6210</v>
      </c>
      <c r="H1721" s="162" t="s">
        <v>6210</v>
      </c>
      <c r="I1721" s="53" t="str">
        <f t="shared" si="53"/>
        <v>0. 15</v>
      </c>
      <c r="J1721" s="157" t="s">
        <v>142</v>
      </c>
      <c r="K1721" s="157" t="s">
        <v>141</v>
      </c>
      <c r="L1721" s="83" t="s">
        <v>6172</v>
      </c>
      <c r="M1721" s="165" t="s">
        <v>162</v>
      </c>
      <c r="O1721" s="157" t="s">
        <v>138</v>
      </c>
      <c r="P1721" s="157" t="s">
        <v>143</v>
      </c>
      <c r="Q1721" s="157" t="s">
        <v>6171</v>
      </c>
      <c r="R1721" s="157" t="s">
        <v>144</v>
      </c>
      <c r="W1721" s="118">
        <v>202500</v>
      </c>
      <c r="X1721" s="162" t="s">
        <v>6210</v>
      </c>
    </row>
    <row r="1722" spans="1:24">
      <c r="A1722" s="83">
        <v>1367</v>
      </c>
      <c r="B1722" s="83">
        <v>82</v>
      </c>
      <c r="C1722" t="s">
        <v>7836</v>
      </c>
      <c r="D1722" s="159">
        <f t="shared" si="52"/>
        <v>195</v>
      </c>
      <c r="E1722">
        <v>4</v>
      </c>
      <c r="F1722">
        <v>35</v>
      </c>
      <c r="G1722" s="162" t="s">
        <v>6401</v>
      </c>
      <c r="H1722" s="162" t="s">
        <v>6401</v>
      </c>
      <c r="I1722" s="53" t="str">
        <f t="shared" si="53"/>
        <v>4. 35</v>
      </c>
      <c r="J1722" s="157" t="s">
        <v>142</v>
      </c>
      <c r="K1722" s="157" t="s">
        <v>141</v>
      </c>
      <c r="L1722" s="83" t="s">
        <v>6172</v>
      </c>
      <c r="M1722" s="165" t="s">
        <v>6538</v>
      </c>
      <c r="O1722" s="157" t="s">
        <v>138</v>
      </c>
      <c r="P1722" s="157" t="s">
        <v>143</v>
      </c>
      <c r="Q1722" s="157" t="s">
        <v>6171</v>
      </c>
      <c r="R1722" s="157" t="s">
        <v>144</v>
      </c>
      <c r="W1722" s="118">
        <v>2632500</v>
      </c>
      <c r="X1722" s="162" t="s">
        <v>6401</v>
      </c>
    </row>
    <row r="1723" spans="1:24">
      <c r="A1723" s="83">
        <v>1367</v>
      </c>
      <c r="B1723" s="83">
        <v>161</v>
      </c>
      <c r="C1723" t="s">
        <v>7961</v>
      </c>
      <c r="D1723" s="159">
        <f t="shared" si="52"/>
        <v>53</v>
      </c>
      <c r="E1723">
        <v>1</v>
      </c>
      <c r="F1723">
        <v>13</v>
      </c>
      <c r="G1723" s="162" t="s">
        <v>6309</v>
      </c>
      <c r="H1723" s="162" t="s">
        <v>6309</v>
      </c>
      <c r="I1723" s="53" t="str">
        <f t="shared" si="53"/>
        <v>1. 13</v>
      </c>
      <c r="J1723" s="157" t="s">
        <v>142</v>
      </c>
      <c r="K1723" s="157" t="s">
        <v>141</v>
      </c>
      <c r="L1723" s="83" t="s">
        <v>6172</v>
      </c>
      <c r="M1723" s="165" t="s">
        <v>162</v>
      </c>
      <c r="O1723" s="157" t="s">
        <v>138</v>
      </c>
      <c r="P1723" s="157" t="s">
        <v>143</v>
      </c>
      <c r="Q1723" s="157" t="s">
        <v>6171</v>
      </c>
      <c r="R1723" s="157" t="s">
        <v>144</v>
      </c>
      <c r="W1723" s="118">
        <v>351000</v>
      </c>
      <c r="X1723" s="162" t="s">
        <v>6309</v>
      </c>
    </row>
    <row r="1724" spans="1:24">
      <c r="A1724" s="83">
        <v>1367</v>
      </c>
      <c r="B1724" s="83">
        <v>161</v>
      </c>
      <c r="C1724" t="s">
        <v>7960</v>
      </c>
      <c r="D1724" s="159">
        <f t="shared" si="52"/>
        <v>45</v>
      </c>
      <c r="E1724">
        <v>1</v>
      </c>
      <c r="F1724">
        <v>5</v>
      </c>
      <c r="G1724" s="162" t="s">
        <v>6256</v>
      </c>
      <c r="H1724" s="162" t="s">
        <v>6256</v>
      </c>
      <c r="I1724" s="53" t="str">
        <f t="shared" si="53"/>
        <v>1. 5</v>
      </c>
      <c r="J1724" s="157" t="s">
        <v>142</v>
      </c>
      <c r="K1724" s="157" t="s">
        <v>141</v>
      </c>
      <c r="L1724" s="83" t="s">
        <v>6172</v>
      </c>
      <c r="M1724" s="165" t="s">
        <v>162</v>
      </c>
      <c r="O1724" s="157" t="s">
        <v>138</v>
      </c>
      <c r="P1724" s="157" t="s">
        <v>143</v>
      </c>
      <c r="Q1724" s="157" t="s">
        <v>6171</v>
      </c>
      <c r="R1724" s="157" t="s">
        <v>144</v>
      </c>
      <c r="W1724" s="118">
        <v>297000</v>
      </c>
      <c r="X1724" s="162" t="s">
        <v>6256</v>
      </c>
    </row>
    <row r="1725" spans="1:24">
      <c r="A1725" s="83">
        <v>1367</v>
      </c>
      <c r="B1725" s="83">
        <v>160</v>
      </c>
      <c r="C1725" t="s">
        <v>7919</v>
      </c>
      <c r="D1725" s="159">
        <f t="shared" si="52"/>
        <v>57</v>
      </c>
      <c r="E1725">
        <v>1</v>
      </c>
      <c r="F1725">
        <v>17</v>
      </c>
      <c r="G1725" s="162" t="s">
        <v>6225</v>
      </c>
      <c r="H1725" s="162" t="s">
        <v>6225</v>
      </c>
      <c r="I1725" s="53" t="str">
        <f t="shared" si="53"/>
        <v>1. 17</v>
      </c>
      <c r="J1725" s="157" t="s">
        <v>142</v>
      </c>
      <c r="K1725" s="157" t="s">
        <v>141</v>
      </c>
      <c r="L1725" s="83" t="s">
        <v>6172</v>
      </c>
      <c r="M1725" s="165" t="s">
        <v>162</v>
      </c>
      <c r="O1725" s="157" t="s">
        <v>138</v>
      </c>
      <c r="P1725" s="157" t="s">
        <v>143</v>
      </c>
      <c r="Q1725" s="157" t="s">
        <v>6171</v>
      </c>
      <c r="R1725" s="157" t="s">
        <v>144</v>
      </c>
      <c r="W1725" s="118">
        <v>378000</v>
      </c>
      <c r="X1725" s="162" t="s">
        <v>6225</v>
      </c>
    </row>
    <row r="1726" spans="1:24">
      <c r="A1726" s="83">
        <v>1367</v>
      </c>
      <c r="B1726" s="83">
        <v>160</v>
      </c>
      <c r="C1726" t="s">
        <v>7950</v>
      </c>
      <c r="D1726" s="159">
        <f t="shared" si="52"/>
        <v>79</v>
      </c>
      <c r="E1726">
        <v>1</v>
      </c>
      <c r="F1726">
        <v>39</v>
      </c>
      <c r="G1726" s="162" t="s">
        <v>6202</v>
      </c>
      <c r="H1726" s="162" t="s">
        <v>6202</v>
      </c>
      <c r="I1726" s="53" t="str">
        <f t="shared" si="53"/>
        <v>1. 39</v>
      </c>
      <c r="J1726" s="157" t="s">
        <v>142</v>
      </c>
      <c r="K1726" s="157" t="s">
        <v>141</v>
      </c>
      <c r="L1726" s="83" t="s">
        <v>6172</v>
      </c>
      <c r="M1726" s="165" t="s">
        <v>162</v>
      </c>
      <c r="O1726" s="157" t="s">
        <v>138</v>
      </c>
      <c r="P1726" s="157" t="s">
        <v>143</v>
      </c>
      <c r="Q1726" s="157" t="s">
        <v>6171</v>
      </c>
      <c r="R1726" s="157" t="s">
        <v>144</v>
      </c>
      <c r="W1726" s="118">
        <v>526500</v>
      </c>
      <c r="X1726" s="162" t="s">
        <v>6202</v>
      </c>
    </row>
    <row r="1727" spans="1:24">
      <c r="A1727" s="83">
        <v>1367</v>
      </c>
      <c r="B1727" s="83">
        <v>293</v>
      </c>
      <c r="C1727" t="s">
        <v>6586</v>
      </c>
      <c r="D1727" s="159">
        <f t="shared" si="52"/>
        <v>254</v>
      </c>
      <c r="E1727">
        <v>6</v>
      </c>
      <c r="F1727">
        <v>14</v>
      </c>
      <c r="G1727" s="162" t="s">
        <v>6432</v>
      </c>
      <c r="H1727" s="162" t="s">
        <v>6432</v>
      </c>
      <c r="I1727" s="53" t="str">
        <f t="shared" si="53"/>
        <v>6. 14</v>
      </c>
      <c r="J1727" s="157" t="s">
        <v>142</v>
      </c>
      <c r="K1727" s="157" t="s">
        <v>141</v>
      </c>
      <c r="L1727" s="83" t="s">
        <v>6172</v>
      </c>
      <c r="M1727" s="165" t="s">
        <v>6545</v>
      </c>
      <c r="O1727" s="157" t="s">
        <v>138</v>
      </c>
      <c r="P1727" s="157" t="s">
        <v>143</v>
      </c>
      <c r="Q1727" s="157" t="s">
        <v>6171</v>
      </c>
      <c r="R1727" s="157" t="s">
        <v>144</v>
      </c>
      <c r="W1727" s="118">
        <v>0</v>
      </c>
      <c r="X1727" s="162" t="s">
        <v>6432</v>
      </c>
    </row>
    <row r="1728" spans="1:24">
      <c r="A1728" s="83">
        <v>1371</v>
      </c>
      <c r="B1728" s="83">
        <v>134</v>
      </c>
      <c r="C1728" t="s">
        <v>6586</v>
      </c>
      <c r="D1728" s="159">
        <f t="shared" si="52"/>
        <v>73</v>
      </c>
      <c r="E1728">
        <v>1</v>
      </c>
      <c r="F1728">
        <v>33</v>
      </c>
      <c r="G1728" s="162" t="s">
        <v>6415</v>
      </c>
      <c r="H1728" s="162" t="s">
        <v>6415</v>
      </c>
      <c r="I1728" s="53" t="str">
        <f t="shared" si="53"/>
        <v>1. 33</v>
      </c>
      <c r="J1728" s="157" t="s">
        <v>142</v>
      </c>
      <c r="K1728" s="157" t="s">
        <v>141</v>
      </c>
      <c r="L1728" s="83" t="s">
        <v>6172</v>
      </c>
      <c r="M1728" s="165" t="s">
        <v>162</v>
      </c>
      <c r="O1728" s="157" t="s">
        <v>138</v>
      </c>
      <c r="P1728" s="157" t="s">
        <v>143</v>
      </c>
      <c r="Q1728" s="157" t="s">
        <v>6171</v>
      </c>
      <c r="R1728" s="157" t="s">
        <v>144</v>
      </c>
      <c r="W1728" s="118">
        <v>324000</v>
      </c>
      <c r="X1728" s="162" t="s">
        <v>6415</v>
      </c>
    </row>
    <row r="1729" spans="1:24">
      <c r="A1729" s="83">
        <v>1373</v>
      </c>
      <c r="B1729" s="83">
        <v>141</v>
      </c>
      <c r="C1729" t="s">
        <v>8094</v>
      </c>
      <c r="D1729" s="159">
        <f t="shared" si="52"/>
        <v>41</v>
      </c>
      <c r="E1729">
        <v>1</v>
      </c>
      <c r="F1729">
        <v>1</v>
      </c>
      <c r="G1729" s="162" t="s">
        <v>6436</v>
      </c>
      <c r="H1729" s="162" t="s">
        <v>6436</v>
      </c>
      <c r="I1729" s="53" t="str">
        <f t="shared" si="53"/>
        <v>1. 1</v>
      </c>
      <c r="J1729" s="157" t="s">
        <v>142</v>
      </c>
      <c r="K1729" s="157" t="s">
        <v>141</v>
      </c>
      <c r="L1729" s="83" t="s">
        <v>6172</v>
      </c>
      <c r="M1729" s="165" t="s">
        <v>162</v>
      </c>
      <c r="O1729" s="157" t="s">
        <v>138</v>
      </c>
      <c r="P1729" s="157" t="s">
        <v>143</v>
      </c>
      <c r="Q1729" s="157" t="s">
        <v>6171</v>
      </c>
      <c r="R1729" s="157" t="s">
        <v>144</v>
      </c>
      <c r="W1729" s="118">
        <v>553500</v>
      </c>
      <c r="X1729" s="162" t="s">
        <v>6436</v>
      </c>
    </row>
    <row r="1730" spans="1:24">
      <c r="A1730" s="83">
        <v>1373</v>
      </c>
      <c r="B1730" s="83">
        <v>141</v>
      </c>
      <c r="C1730" t="s">
        <v>8095</v>
      </c>
      <c r="D1730" s="159">
        <f t="shared" si="52"/>
        <v>79</v>
      </c>
      <c r="E1730">
        <v>1</v>
      </c>
      <c r="F1730">
        <v>39</v>
      </c>
      <c r="G1730" s="162" t="s">
        <v>6202</v>
      </c>
      <c r="H1730" s="162" t="s">
        <v>6202</v>
      </c>
      <c r="I1730" s="53" t="str">
        <f t="shared" si="53"/>
        <v>1. 39</v>
      </c>
      <c r="J1730" s="157" t="s">
        <v>142</v>
      </c>
      <c r="K1730" s="157" t="s">
        <v>141</v>
      </c>
      <c r="L1730" s="83" t="s">
        <v>6172</v>
      </c>
      <c r="M1730" s="165" t="s">
        <v>162</v>
      </c>
      <c r="O1730" s="157" t="s">
        <v>138</v>
      </c>
      <c r="P1730" s="157" t="s">
        <v>143</v>
      </c>
      <c r="Q1730" s="157" t="s">
        <v>6171</v>
      </c>
      <c r="R1730" s="157" t="s">
        <v>144</v>
      </c>
      <c r="W1730" s="118">
        <v>1066500</v>
      </c>
      <c r="X1730" s="162" t="s">
        <v>6202</v>
      </c>
    </row>
    <row r="1731" spans="1:24">
      <c r="A1731" s="83">
        <v>1374</v>
      </c>
      <c r="B1731" s="83">
        <v>553</v>
      </c>
      <c r="C1731" t="s">
        <v>7836</v>
      </c>
      <c r="D1731" s="159">
        <f t="shared" ref="D1731:D1794" si="54">E1731*40+F1731</f>
        <v>121</v>
      </c>
      <c r="E1731">
        <v>3</v>
      </c>
      <c r="F1731">
        <v>1</v>
      </c>
      <c r="G1731" s="162" t="s">
        <v>6351</v>
      </c>
      <c r="H1731" s="162" t="s">
        <v>6351</v>
      </c>
      <c r="I1731" s="53" t="str">
        <f t="shared" ref="I1731:I1794" si="55">H1731</f>
        <v>3. 1</v>
      </c>
      <c r="J1731" s="157" t="s">
        <v>142</v>
      </c>
      <c r="K1731" s="157" t="s">
        <v>141</v>
      </c>
      <c r="L1731" s="83" t="s">
        <v>6172</v>
      </c>
      <c r="M1731" s="165" t="s">
        <v>162</v>
      </c>
      <c r="O1731" s="157" t="s">
        <v>138</v>
      </c>
      <c r="P1731" s="157" t="s">
        <v>143</v>
      </c>
      <c r="Q1731" s="157" t="s">
        <v>6171</v>
      </c>
      <c r="R1731" s="157" t="s">
        <v>144</v>
      </c>
      <c r="W1731" s="118">
        <v>405000</v>
      </c>
      <c r="X1731" s="162" t="s">
        <v>6351</v>
      </c>
    </row>
    <row r="1732" spans="1:24">
      <c r="A1732" s="83">
        <v>1378</v>
      </c>
      <c r="B1732" s="83">
        <v>582</v>
      </c>
      <c r="C1732" t="s">
        <v>7863</v>
      </c>
      <c r="D1732" s="159">
        <f t="shared" si="54"/>
        <v>136</v>
      </c>
      <c r="E1732">
        <v>3</v>
      </c>
      <c r="F1732">
        <v>16</v>
      </c>
      <c r="G1732" s="162" t="s">
        <v>6184</v>
      </c>
      <c r="H1732" s="162" t="s">
        <v>6184</v>
      </c>
      <c r="I1732" s="53" t="str">
        <f t="shared" si="55"/>
        <v>3. 16</v>
      </c>
      <c r="J1732" s="157" t="s">
        <v>142</v>
      </c>
      <c r="K1732" s="157" t="s">
        <v>141</v>
      </c>
      <c r="L1732" s="83" t="s">
        <v>6172</v>
      </c>
      <c r="M1732" s="165" t="s">
        <v>162</v>
      </c>
      <c r="O1732" s="157" t="s">
        <v>138</v>
      </c>
      <c r="P1732" s="157" t="s">
        <v>143</v>
      </c>
      <c r="Q1732" s="157" t="s">
        <v>6171</v>
      </c>
      <c r="R1732" s="157" t="s">
        <v>144</v>
      </c>
      <c r="W1732" s="118">
        <v>918000</v>
      </c>
      <c r="X1732" s="162" t="s">
        <v>6184</v>
      </c>
    </row>
    <row r="1733" spans="1:24">
      <c r="A1733" s="83">
        <v>1379</v>
      </c>
      <c r="B1733" s="83">
        <v>28</v>
      </c>
      <c r="C1733" t="s">
        <v>6579</v>
      </c>
      <c r="D1733" s="159">
        <f t="shared" si="54"/>
        <v>73</v>
      </c>
      <c r="E1733">
        <v>1</v>
      </c>
      <c r="F1733">
        <v>33</v>
      </c>
      <c r="G1733" s="162" t="s">
        <v>6415</v>
      </c>
      <c r="H1733" s="162" t="s">
        <v>6415</v>
      </c>
      <c r="I1733" s="53" t="str">
        <f t="shared" si="55"/>
        <v>1. 33</v>
      </c>
      <c r="J1733" s="157" t="s">
        <v>142</v>
      </c>
      <c r="K1733" s="157" t="s">
        <v>141</v>
      </c>
      <c r="L1733" s="83" t="s">
        <v>6172</v>
      </c>
      <c r="M1733" s="165" t="s">
        <v>162</v>
      </c>
      <c r="O1733" s="157" t="s">
        <v>138</v>
      </c>
      <c r="P1733" s="157" t="s">
        <v>143</v>
      </c>
      <c r="Q1733" s="157" t="s">
        <v>6171</v>
      </c>
      <c r="R1733" s="157" t="s">
        <v>144</v>
      </c>
      <c r="W1733" s="118">
        <v>985500</v>
      </c>
      <c r="X1733" s="162" t="s">
        <v>6415</v>
      </c>
    </row>
    <row r="1734" spans="1:24">
      <c r="A1734" s="83">
        <v>1383</v>
      </c>
      <c r="B1734" s="83">
        <v>39</v>
      </c>
      <c r="C1734" t="s">
        <v>6586</v>
      </c>
      <c r="D1734" s="159">
        <f t="shared" si="54"/>
        <v>120</v>
      </c>
      <c r="E1734">
        <v>3</v>
      </c>
      <c r="F1734">
        <v>0</v>
      </c>
      <c r="G1734" s="162" t="s">
        <v>6240</v>
      </c>
      <c r="H1734" s="162" t="s">
        <v>6240</v>
      </c>
      <c r="I1734" s="53" t="str">
        <f t="shared" si="55"/>
        <v>3. 0</v>
      </c>
      <c r="J1734" s="157" t="s">
        <v>142</v>
      </c>
      <c r="K1734" s="157" t="s">
        <v>141</v>
      </c>
      <c r="L1734" s="83" t="s">
        <v>6172</v>
      </c>
      <c r="M1734" s="165" t="s">
        <v>162</v>
      </c>
      <c r="O1734" s="157" t="s">
        <v>138</v>
      </c>
      <c r="P1734" s="157" t="s">
        <v>143</v>
      </c>
      <c r="Q1734" s="157" t="s">
        <v>6171</v>
      </c>
      <c r="R1734" s="157" t="s">
        <v>144</v>
      </c>
      <c r="W1734" s="118">
        <v>1620000</v>
      </c>
      <c r="X1734" s="162" t="s">
        <v>6240</v>
      </c>
    </row>
    <row r="1735" spans="1:24">
      <c r="A1735" s="83">
        <v>1386</v>
      </c>
      <c r="B1735" s="83">
        <v>108</v>
      </c>
      <c r="C1735" t="s">
        <v>8096</v>
      </c>
      <c r="D1735" s="159">
        <f t="shared" si="54"/>
        <v>75</v>
      </c>
      <c r="E1735">
        <v>1</v>
      </c>
      <c r="F1735">
        <v>35</v>
      </c>
      <c r="G1735" s="162" t="s">
        <v>6249</v>
      </c>
      <c r="H1735" s="162" t="s">
        <v>6249</v>
      </c>
      <c r="I1735" s="53" t="str">
        <f t="shared" si="55"/>
        <v>1. 35</v>
      </c>
      <c r="J1735" s="157" t="s">
        <v>142</v>
      </c>
      <c r="K1735" s="157" t="s">
        <v>141</v>
      </c>
      <c r="L1735" s="83" t="s">
        <v>6172</v>
      </c>
      <c r="M1735" s="165" t="s">
        <v>162</v>
      </c>
      <c r="O1735" s="157" t="s">
        <v>138</v>
      </c>
      <c r="P1735" s="157" t="s">
        <v>143</v>
      </c>
      <c r="Q1735" s="157" t="s">
        <v>6171</v>
      </c>
      <c r="R1735" s="157" t="s">
        <v>144</v>
      </c>
      <c r="W1735" s="118">
        <v>1012500</v>
      </c>
      <c r="X1735" s="162" t="s">
        <v>6249</v>
      </c>
    </row>
    <row r="1736" spans="1:24">
      <c r="A1736" s="83">
        <v>1386</v>
      </c>
      <c r="B1736" s="83">
        <v>90</v>
      </c>
      <c r="C1736" t="s">
        <v>7996</v>
      </c>
      <c r="D1736" s="159">
        <f t="shared" si="54"/>
        <v>55</v>
      </c>
      <c r="E1736">
        <v>1</v>
      </c>
      <c r="F1736">
        <v>15</v>
      </c>
      <c r="G1736" s="162" t="s">
        <v>6363</v>
      </c>
      <c r="H1736" s="162" t="s">
        <v>6363</v>
      </c>
      <c r="I1736" s="53" t="str">
        <f t="shared" si="55"/>
        <v>1. 15</v>
      </c>
      <c r="J1736" s="157" t="s">
        <v>142</v>
      </c>
      <c r="K1736" s="157" t="s">
        <v>141</v>
      </c>
      <c r="L1736" s="83" t="s">
        <v>6172</v>
      </c>
      <c r="M1736" s="165" t="s">
        <v>162</v>
      </c>
      <c r="O1736" s="157" t="s">
        <v>138</v>
      </c>
      <c r="P1736" s="157" t="s">
        <v>143</v>
      </c>
      <c r="Q1736" s="157" t="s">
        <v>6171</v>
      </c>
      <c r="R1736" s="157" t="s">
        <v>144</v>
      </c>
      <c r="W1736" s="118">
        <v>175500</v>
      </c>
      <c r="X1736" s="162" t="s">
        <v>6363</v>
      </c>
    </row>
    <row r="1737" spans="1:24">
      <c r="A1737" s="83">
        <v>1386</v>
      </c>
      <c r="B1737" s="83">
        <v>108</v>
      </c>
      <c r="C1737" t="s">
        <v>8096</v>
      </c>
      <c r="D1737" s="159">
        <f t="shared" si="54"/>
        <v>19</v>
      </c>
      <c r="E1737">
        <v>0</v>
      </c>
      <c r="F1737">
        <v>19</v>
      </c>
      <c r="G1737" s="162" t="s">
        <v>6239</v>
      </c>
      <c r="H1737" s="162" t="s">
        <v>6239</v>
      </c>
      <c r="I1737" s="53" t="str">
        <f t="shared" si="55"/>
        <v>0. 19</v>
      </c>
      <c r="J1737" s="157" t="s">
        <v>142</v>
      </c>
      <c r="K1737" s="157" t="s">
        <v>141</v>
      </c>
      <c r="L1737" s="83" t="s">
        <v>6172</v>
      </c>
      <c r="M1737" s="165" t="s">
        <v>162</v>
      </c>
      <c r="O1737" s="157" t="s">
        <v>138</v>
      </c>
      <c r="P1737" s="157" t="s">
        <v>143</v>
      </c>
      <c r="Q1737" s="157" t="s">
        <v>6171</v>
      </c>
      <c r="R1737" s="157" t="s">
        <v>144</v>
      </c>
      <c r="W1737" s="118">
        <v>40500</v>
      </c>
      <c r="X1737" s="162" t="s">
        <v>6239</v>
      </c>
    </row>
    <row r="1738" spans="1:24">
      <c r="A1738" s="83">
        <v>1387</v>
      </c>
      <c r="B1738" s="83">
        <v>239</v>
      </c>
      <c r="C1738" t="s">
        <v>7948</v>
      </c>
      <c r="D1738" s="159">
        <f t="shared" si="54"/>
        <v>60</v>
      </c>
      <c r="E1738">
        <v>1</v>
      </c>
      <c r="F1738">
        <v>20</v>
      </c>
      <c r="G1738" s="162" t="s">
        <v>6197</v>
      </c>
      <c r="H1738" s="162" t="s">
        <v>6197</v>
      </c>
      <c r="I1738" s="53" t="str">
        <f t="shared" si="55"/>
        <v>1. 20</v>
      </c>
      <c r="J1738" s="157" t="s">
        <v>142</v>
      </c>
      <c r="K1738" s="157" t="s">
        <v>141</v>
      </c>
      <c r="L1738" s="83" t="s">
        <v>6172</v>
      </c>
      <c r="M1738" s="165" t="s">
        <v>162</v>
      </c>
      <c r="O1738" s="157" t="s">
        <v>138</v>
      </c>
      <c r="P1738" s="157" t="s">
        <v>143</v>
      </c>
      <c r="Q1738" s="157" t="s">
        <v>6171</v>
      </c>
      <c r="R1738" s="157" t="s">
        <v>144</v>
      </c>
      <c r="W1738" s="118">
        <v>810000</v>
      </c>
      <c r="X1738" s="162" t="s">
        <v>6197</v>
      </c>
    </row>
    <row r="1739" spans="1:24">
      <c r="A1739" s="83">
        <v>1387</v>
      </c>
      <c r="B1739" s="83">
        <v>239</v>
      </c>
      <c r="C1739" t="s">
        <v>6648</v>
      </c>
      <c r="D1739" s="159">
        <f t="shared" si="54"/>
        <v>63</v>
      </c>
      <c r="E1739">
        <v>1</v>
      </c>
      <c r="F1739">
        <v>23</v>
      </c>
      <c r="G1739" s="162" t="s">
        <v>6278</v>
      </c>
      <c r="H1739" s="162" t="s">
        <v>6278</v>
      </c>
      <c r="I1739" s="53" t="str">
        <f t="shared" si="55"/>
        <v>1. 23</v>
      </c>
      <c r="J1739" s="157" t="s">
        <v>142</v>
      </c>
      <c r="K1739" s="157" t="s">
        <v>141</v>
      </c>
      <c r="L1739" s="83" t="s">
        <v>6172</v>
      </c>
      <c r="M1739" s="165" t="s">
        <v>162</v>
      </c>
      <c r="O1739" s="157" t="s">
        <v>138</v>
      </c>
      <c r="P1739" s="157" t="s">
        <v>143</v>
      </c>
      <c r="Q1739" s="157" t="s">
        <v>6171</v>
      </c>
      <c r="R1739" s="157" t="s">
        <v>144</v>
      </c>
      <c r="W1739" s="118">
        <v>850500</v>
      </c>
      <c r="X1739" s="162" t="s">
        <v>6278</v>
      </c>
    </row>
    <row r="1740" spans="1:24">
      <c r="A1740" s="83">
        <v>1387</v>
      </c>
      <c r="B1740" s="83">
        <v>239</v>
      </c>
      <c r="C1740" t="s">
        <v>7851</v>
      </c>
      <c r="D1740" s="159">
        <f t="shared" si="54"/>
        <v>7</v>
      </c>
      <c r="E1740">
        <v>0</v>
      </c>
      <c r="F1740">
        <v>7</v>
      </c>
      <c r="G1740" s="162" t="s">
        <v>6300</v>
      </c>
      <c r="H1740" s="162" t="s">
        <v>6300</v>
      </c>
      <c r="I1740" s="53" t="str">
        <f t="shared" si="55"/>
        <v>0. 7</v>
      </c>
      <c r="J1740" s="157" t="s">
        <v>142</v>
      </c>
      <c r="K1740" s="157" t="s">
        <v>141</v>
      </c>
      <c r="L1740" s="83" t="s">
        <v>6172</v>
      </c>
      <c r="M1740" s="165" t="s">
        <v>162</v>
      </c>
      <c r="O1740" s="157" t="s">
        <v>138</v>
      </c>
      <c r="P1740" s="157" t="s">
        <v>143</v>
      </c>
      <c r="Q1740" s="157" t="s">
        <v>6171</v>
      </c>
      <c r="R1740" s="157" t="s">
        <v>144</v>
      </c>
      <c r="W1740" s="118">
        <v>94500</v>
      </c>
      <c r="X1740" s="162" t="s">
        <v>6300</v>
      </c>
    </row>
    <row r="1741" spans="1:24">
      <c r="A1741" s="83">
        <v>1388</v>
      </c>
      <c r="B1741" s="83">
        <v>164</v>
      </c>
      <c r="C1741" t="s">
        <v>6586</v>
      </c>
      <c r="D1741" s="159">
        <f t="shared" si="54"/>
        <v>16</v>
      </c>
      <c r="E1741">
        <v>0</v>
      </c>
      <c r="F1741">
        <v>16</v>
      </c>
      <c r="G1741" s="162" t="s">
        <v>6206</v>
      </c>
      <c r="H1741" s="162" t="s">
        <v>6206</v>
      </c>
      <c r="I1741" s="53" t="str">
        <f t="shared" si="55"/>
        <v>0. 16</v>
      </c>
      <c r="J1741" s="157" t="s">
        <v>142</v>
      </c>
      <c r="K1741" s="157" t="s">
        <v>141</v>
      </c>
      <c r="L1741" s="83" t="s">
        <v>6172</v>
      </c>
      <c r="M1741" s="165" t="s">
        <v>162</v>
      </c>
      <c r="O1741" s="157" t="s">
        <v>138</v>
      </c>
      <c r="P1741" s="157" t="s">
        <v>143</v>
      </c>
      <c r="Q1741" s="157" t="s">
        <v>6171</v>
      </c>
      <c r="R1741" s="157" t="s">
        <v>144</v>
      </c>
      <c r="W1741" s="118">
        <v>216000</v>
      </c>
      <c r="X1741" s="162" t="s">
        <v>6206</v>
      </c>
    </row>
    <row r="1742" spans="1:24">
      <c r="A1742" s="83">
        <v>1388</v>
      </c>
      <c r="B1742" s="83">
        <v>163</v>
      </c>
      <c r="C1742" t="s">
        <v>7948</v>
      </c>
      <c r="D1742" s="159">
        <f t="shared" si="54"/>
        <v>39</v>
      </c>
      <c r="E1742">
        <v>0</v>
      </c>
      <c r="F1742">
        <v>39</v>
      </c>
      <c r="G1742" s="162" t="s">
        <v>6230</v>
      </c>
      <c r="H1742" s="162" t="s">
        <v>6230</v>
      </c>
      <c r="I1742" s="53" t="str">
        <f t="shared" si="55"/>
        <v>0. 39</v>
      </c>
      <c r="J1742" s="157" t="s">
        <v>142</v>
      </c>
      <c r="K1742" s="157" t="s">
        <v>141</v>
      </c>
      <c r="L1742" s="83" t="s">
        <v>6172</v>
      </c>
      <c r="M1742" s="165" t="s">
        <v>162</v>
      </c>
      <c r="O1742" s="157" t="s">
        <v>138</v>
      </c>
      <c r="P1742" s="157" t="s">
        <v>143</v>
      </c>
      <c r="Q1742" s="157" t="s">
        <v>6171</v>
      </c>
      <c r="R1742" s="157" t="s">
        <v>144</v>
      </c>
      <c r="W1742" s="118">
        <v>526500</v>
      </c>
      <c r="X1742" s="162" t="s">
        <v>6230</v>
      </c>
    </row>
    <row r="1743" spans="1:24">
      <c r="A1743" s="83">
        <v>1388</v>
      </c>
      <c r="B1743" s="83">
        <v>175</v>
      </c>
      <c r="C1743" t="s">
        <v>7995</v>
      </c>
      <c r="D1743" s="159">
        <f t="shared" si="54"/>
        <v>32</v>
      </c>
      <c r="E1743">
        <v>0</v>
      </c>
      <c r="F1743">
        <v>32</v>
      </c>
      <c r="G1743" s="162" t="s">
        <v>6315</v>
      </c>
      <c r="H1743" s="162" t="s">
        <v>6315</v>
      </c>
      <c r="I1743" s="53" t="str">
        <f t="shared" si="55"/>
        <v>0. 32</v>
      </c>
      <c r="J1743" s="157" t="s">
        <v>142</v>
      </c>
      <c r="K1743" s="157" t="s">
        <v>141</v>
      </c>
      <c r="L1743" s="83" t="s">
        <v>6172</v>
      </c>
      <c r="M1743" s="165" t="s">
        <v>162</v>
      </c>
      <c r="O1743" s="157" t="s">
        <v>138</v>
      </c>
      <c r="P1743" s="157" t="s">
        <v>143</v>
      </c>
      <c r="Q1743" s="157" t="s">
        <v>6171</v>
      </c>
      <c r="R1743" s="157" t="s">
        <v>144</v>
      </c>
      <c r="W1743" s="118">
        <v>432000</v>
      </c>
      <c r="X1743" s="162" t="s">
        <v>6315</v>
      </c>
    </row>
    <row r="1744" spans="1:24">
      <c r="A1744" s="83">
        <v>1388</v>
      </c>
      <c r="B1744" s="83">
        <v>192</v>
      </c>
      <c r="C1744" t="s">
        <v>6586</v>
      </c>
      <c r="D1744" s="159">
        <f t="shared" si="54"/>
        <v>170</v>
      </c>
      <c r="E1744">
        <v>4</v>
      </c>
      <c r="F1744">
        <v>10</v>
      </c>
      <c r="G1744" s="162" t="s">
        <v>6207</v>
      </c>
      <c r="H1744" s="162" t="s">
        <v>6207</v>
      </c>
      <c r="I1744" s="53" t="str">
        <f t="shared" si="55"/>
        <v>4. 10</v>
      </c>
      <c r="J1744" s="157" t="s">
        <v>142</v>
      </c>
      <c r="K1744" s="157" t="s">
        <v>141</v>
      </c>
      <c r="L1744" s="83" t="s">
        <v>6172</v>
      </c>
      <c r="M1744" s="165" t="s">
        <v>162</v>
      </c>
      <c r="O1744" s="157" t="s">
        <v>138</v>
      </c>
      <c r="P1744" s="157" t="s">
        <v>143</v>
      </c>
      <c r="Q1744" s="157" t="s">
        <v>6171</v>
      </c>
      <c r="R1744" s="157" t="s">
        <v>144</v>
      </c>
      <c r="W1744" s="118">
        <v>2295000</v>
      </c>
      <c r="X1744" s="162" t="s">
        <v>6207</v>
      </c>
    </row>
    <row r="1745" spans="1:24">
      <c r="A1745" s="83">
        <v>1393</v>
      </c>
      <c r="B1745" s="83">
        <v>108</v>
      </c>
      <c r="C1745" t="s">
        <v>6579</v>
      </c>
      <c r="D1745" s="159">
        <f t="shared" si="54"/>
        <v>76</v>
      </c>
      <c r="E1745">
        <v>1</v>
      </c>
      <c r="F1745">
        <v>36</v>
      </c>
      <c r="G1745" s="162" t="s">
        <v>6267</v>
      </c>
      <c r="H1745" s="162" t="s">
        <v>6267</v>
      </c>
      <c r="I1745" s="53" t="str">
        <f t="shared" si="55"/>
        <v>1. 36</v>
      </c>
      <c r="J1745" s="157" t="s">
        <v>142</v>
      </c>
      <c r="K1745" s="157" t="s">
        <v>141</v>
      </c>
      <c r="L1745" s="83" t="s">
        <v>6172</v>
      </c>
      <c r="M1745" s="165" t="s">
        <v>6538</v>
      </c>
      <c r="O1745" s="157" t="s">
        <v>138</v>
      </c>
      <c r="P1745" s="157" t="s">
        <v>143</v>
      </c>
      <c r="Q1745" s="157" t="s">
        <v>6171</v>
      </c>
      <c r="R1745" s="157" t="s">
        <v>144</v>
      </c>
      <c r="W1745" s="118">
        <v>1026000</v>
      </c>
      <c r="X1745" s="162" t="s">
        <v>6267</v>
      </c>
    </row>
    <row r="1746" spans="1:24">
      <c r="A1746" s="83">
        <v>1394</v>
      </c>
      <c r="B1746" s="83">
        <v>48</v>
      </c>
      <c r="C1746" t="s">
        <v>6586</v>
      </c>
      <c r="D1746" s="159">
        <f t="shared" si="54"/>
        <v>103</v>
      </c>
      <c r="E1746">
        <v>2</v>
      </c>
      <c r="F1746">
        <v>23</v>
      </c>
      <c r="G1746" s="162" t="s">
        <v>6451</v>
      </c>
      <c r="H1746" s="162" t="s">
        <v>6451</v>
      </c>
      <c r="I1746" s="53" t="str">
        <f t="shared" si="55"/>
        <v>2. 23</v>
      </c>
      <c r="J1746" s="157" t="s">
        <v>142</v>
      </c>
      <c r="K1746" s="157" t="s">
        <v>141</v>
      </c>
      <c r="L1746" s="83" t="s">
        <v>6172</v>
      </c>
      <c r="M1746" s="165" t="s">
        <v>162</v>
      </c>
      <c r="O1746" s="157" t="s">
        <v>138</v>
      </c>
      <c r="P1746" s="157" t="s">
        <v>143</v>
      </c>
      <c r="Q1746" s="157" t="s">
        <v>6171</v>
      </c>
      <c r="R1746" s="157" t="s">
        <v>144</v>
      </c>
      <c r="W1746" s="118">
        <v>1390500</v>
      </c>
      <c r="X1746" s="162" t="s">
        <v>6451</v>
      </c>
    </row>
    <row r="1747" spans="1:24">
      <c r="A1747" s="83">
        <v>1394</v>
      </c>
      <c r="B1747" s="83">
        <v>49</v>
      </c>
      <c r="C1747" t="s">
        <v>7857</v>
      </c>
      <c r="D1747" s="159">
        <f t="shared" si="54"/>
        <v>52</v>
      </c>
      <c r="E1747">
        <v>1</v>
      </c>
      <c r="F1747">
        <v>12</v>
      </c>
      <c r="G1747" s="162" t="s">
        <v>6215</v>
      </c>
      <c r="H1747" s="162" t="s">
        <v>6215</v>
      </c>
      <c r="I1747" s="53" t="str">
        <f t="shared" si="55"/>
        <v>1. 12</v>
      </c>
      <c r="J1747" s="157" t="s">
        <v>142</v>
      </c>
      <c r="K1747" s="157" t="s">
        <v>141</v>
      </c>
      <c r="L1747" s="83" t="s">
        <v>6172</v>
      </c>
      <c r="M1747" s="165" t="s">
        <v>162</v>
      </c>
      <c r="O1747" s="157" t="s">
        <v>138</v>
      </c>
      <c r="P1747" s="157" t="s">
        <v>143</v>
      </c>
      <c r="Q1747" s="157" t="s">
        <v>6171</v>
      </c>
      <c r="R1747" s="157" t="s">
        <v>144</v>
      </c>
      <c r="W1747" s="118">
        <v>702000</v>
      </c>
      <c r="X1747" s="162" t="s">
        <v>6215</v>
      </c>
    </row>
    <row r="1748" spans="1:24">
      <c r="A1748" s="83">
        <v>1394</v>
      </c>
      <c r="B1748" s="83">
        <v>48</v>
      </c>
      <c r="C1748" t="s">
        <v>6648</v>
      </c>
      <c r="D1748" s="159">
        <f t="shared" si="54"/>
        <v>24</v>
      </c>
      <c r="E1748">
        <v>0</v>
      </c>
      <c r="F1748">
        <v>24</v>
      </c>
      <c r="G1748" s="162" t="s">
        <v>6236</v>
      </c>
      <c r="H1748" s="162" t="s">
        <v>6236</v>
      </c>
      <c r="I1748" s="53" t="str">
        <f t="shared" si="55"/>
        <v>0. 24</v>
      </c>
      <c r="J1748" s="157" t="s">
        <v>142</v>
      </c>
      <c r="K1748" s="157" t="s">
        <v>141</v>
      </c>
      <c r="L1748" s="83" t="s">
        <v>6172</v>
      </c>
      <c r="M1748" s="165" t="s">
        <v>162</v>
      </c>
      <c r="O1748" s="157" t="s">
        <v>138</v>
      </c>
      <c r="P1748" s="157" t="s">
        <v>143</v>
      </c>
      <c r="Q1748" s="157" t="s">
        <v>6171</v>
      </c>
      <c r="R1748" s="157" t="s">
        <v>144</v>
      </c>
      <c r="W1748" s="118">
        <v>324000</v>
      </c>
      <c r="X1748" s="162" t="s">
        <v>6236</v>
      </c>
    </row>
    <row r="1749" spans="1:24">
      <c r="A1749" s="83">
        <v>1394</v>
      </c>
      <c r="B1749" s="83">
        <v>49</v>
      </c>
      <c r="C1749" t="s">
        <v>6648</v>
      </c>
      <c r="D1749" s="159">
        <f t="shared" si="54"/>
        <v>15</v>
      </c>
      <c r="E1749">
        <v>0</v>
      </c>
      <c r="F1749">
        <v>15</v>
      </c>
      <c r="G1749" s="162" t="s">
        <v>6210</v>
      </c>
      <c r="H1749" s="162" t="s">
        <v>6210</v>
      </c>
      <c r="I1749" s="53" t="str">
        <f t="shared" si="55"/>
        <v>0. 15</v>
      </c>
      <c r="J1749" s="157" t="s">
        <v>142</v>
      </c>
      <c r="K1749" s="157" t="s">
        <v>141</v>
      </c>
      <c r="L1749" s="83" t="s">
        <v>6172</v>
      </c>
      <c r="M1749" s="165" t="s">
        <v>162</v>
      </c>
      <c r="O1749" s="157" t="s">
        <v>138</v>
      </c>
      <c r="P1749" s="157" t="s">
        <v>143</v>
      </c>
      <c r="Q1749" s="157" t="s">
        <v>6171</v>
      </c>
      <c r="R1749" s="157" t="s">
        <v>144</v>
      </c>
      <c r="W1749" s="118">
        <v>202500</v>
      </c>
      <c r="X1749" s="162" t="s">
        <v>6210</v>
      </c>
    </row>
    <row r="1750" spans="1:24">
      <c r="A1750" s="83">
        <v>1394</v>
      </c>
      <c r="B1750" s="83">
        <v>466</v>
      </c>
      <c r="C1750" t="s">
        <v>7857</v>
      </c>
      <c r="D1750" s="159">
        <f t="shared" si="54"/>
        <v>178</v>
      </c>
      <c r="E1750">
        <v>4</v>
      </c>
      <c r="F1750">
        <v>18</v>
      </c>
      <c r="G1750" s="162" t="s">
        <v>6439</v>
      </c>
      <c r="H1750" s="162" t="s">
        <v>6439</v>
      </c>
      <c r="I1750" s="53" t="str">
        <f t="shared" si="55"/>
        <v>4. 18</v>
      </c>
      <c r="J1750" s="157" t="s">
        <v>142</v>
      </c>
      <c r="K1750" s="157" t="s">
        <v>141</v>
      </c>
      <c r="L1750" s="83" t="s">
        <v>6172</v>
      </c>
      <c r="M1750" s="165" t="s">
        <v>6543</v>
      </c>
      <c r="O1750" s="157" t="s">
        <v>138</v>
      </c>
      <c r="P1750" s="157" t="s">
        <v>143</v>
      </c>
      <c r="Q1750" s="157" t="s">
        <v>6171</v>
      </c>
      <c r="R1750" s="157" t="s">
        <v>144</v>
      </c>
      <c r="W1750" s="118">
        <v>0</v>
      </c>
      <c r="X1750" s="162" t="s">
        <v>6439</v>
      </c>
    </row>
    <row r="1751" spans="1:24">
      <c r="A1751" s="83">
        <v>1395</v>
      </c>
      <c r="B1751" s="83">
        <v>49</v>
      </c>
      <c r="C1751" t="s">
        <v>6579</v>
      </c>
      <c r="D1751" s="159">
        <f t="shared" si="54"/>
        <v>182</v>
      </c>
      <c r="E1751">
        <v>4</v>
      </c>
      <c r="F1751">
        <v>22</v>
      </c>
      <c r="G1751" s="162" t="s">
        <v>6460</v>
      </c>
      <c r="H1751" s="162" t="s">
        <v>6460</v>
      </c>
      <c r="I1751" s="53" t="str">
        <f t="shared" si="55"/>
        <v>4. 22</v>
      </c>
      <c r="J1751" s="157" t="s">
        <v>142</v>
      </c>
      <c r="K1751" s="157" t="s">
        <v>141</v>
      </c>
      <c r="L1751" s="83" t="s">
        <v>6172</v>
      </c>
      <c r="M1751" s="165" t="s">
        <v>162</v>
      </c>
      <c r="O1751" s="157" t="s">
        <v>138</v>
      </c>
      <c r="P1751" s="157" t="s">
        <v>143</v>
      </c>
      <c r="Q1751" s="157" t="s">
        <v>6171</v>
      </c>
      <c r="R1751" s="157" t="s">
        <v>144</v>
      </c>
      <c r="W1751" s="118">
        <v>2457000</v>
      </c>
      <c r="X1751" s="162" t="s">
        <v>6460</v>
      </c>
    </row>
    <row r="1752" spans="1:24">
      <c r="A1752" s="83">
        <v>1395</v>
      </c>
      <c r="B1752" s="83">
        <v>466</v>
      </c>
      <c r="C1752" t="s">
        <v>7857</v>
      </c>
      <c r="D1752" s="159">
        <f t="shared" si="54"/>
        <v>178</v>
      </c>
      <c r="E1752">
        <v>4</v>
      </c>
      <c r="F1752">
        <v>18</v>
      </c>
      <c r="G1752" s="162" t="s">
        <v>6439</v>
      </c>
      <c r="H1752" s="162" t="s">
        <v>6439</v>
      </c>
      <c r="I1752" s="53" t="str">
        <f t="shared" si="55"/>
        <v>4. 18</v>
      </c>
      <c r="J1752" s="157" t="s">
        <v>142</v>
      </c>
      <c r="K1752" s="157" t="s">
        <v>141</v>
      </c>
      <c r="L1752" s="83" t="s">
        <v>6172</v>
      </c>
      <c r="M1752" s="165" t="s">
        <v>6543</v>
      </c>
      <c r="O1752" s="157" t="s">
        <v>138</v>
      </c>
      <c r="P1752" s="157" t="s">
        <v>143</v>
      </c>
      <c r="Q1752" s="157" t="s">
        <v>6171</v>
      </c>
      <c r="R1752" s="157" t="s">
        <v>144</v>
      </c>
      <c r="W1752" s="118">
        <v>0</v>
      </c>
      <c r="X1752" s="162" t="s">
        <v>6439</v>
      </c>
    </row>
    <row r="1753" spans="1:24">
      <c r="A1753" s="83">
        <v>1397</v>
      </c>
      <c r="B1753" s="83">
        <v>573</v>
      </c>
      <c r="C1753" t="s">
        <v>6586</v>
      </c>
      <c r="D1753" s="159">
        <f t="shared" si="54"/>
        <v>186</v>
      </c>
      <c r="E1753">
        <v>4</v>
      </c>
      <c r="F1753">
        <v>26</v>
      </c>
      <c r="G1753" s="162" t="s">
        <v>6209</v>
      </c>
      <c r="H1753" s="162" t="s">
        <v>6209</v>
      </c>
      <c r="I1753" s="53" t="str">
        <f t="shared" si="55"/>
        <v>4. 26</v>
      </c>
      <c r="J1753" s="157" t="s">
        <v>142</v>
      </c>
      <c r="K1753" s="157" t="s">
        <v>141</v>
      </c>
      <c r="L1753" s="83" t="s">
        <v>6172</v>
      </c>
      <c r="M1753" s="165" t="s">
        <v>162</v>
      </c>
      <c r="O1753" s="157" t="s">
        <v>138</v>
      </c>
      <c r="P1753" s="157" t="s">
        <v>143</v>
      </c>
      <c r="Q1753" s="157" t="s">
        <v>6171</v>
      </c>
      <c r="R1753" s="157" t="s">
        <v>144</v>
      </c>
      <c r="W1753" s="118">
        <v>100000</v>
      </c>
      <c r="X1753" s="162" t="s">
        <v>6209</v>
      </c>
    </row>
    <row r="1754" spans="1:24">
      <c r="A1754" s="83">
        <v>1399</v>
      </c>
      <c r="B1754" s="83">
        <v>558</v>
      </c>
      <c r="C1754" t="s">
        <v>7857</v>
      </c>
      <c r="D1754" s="159">
        <f t="shared" si="54"/>
        <v>126</v>
      </c>
      <c r="E1754">
        <v>3</v>
      </c>
      <c r="F1754">
        <v>6</v>
      </c>
      <c r="G1754" s="162" t="s">
        <v>6213</v>
      </c>
      <c r="H1754" s="162" t="s">
        <v>6213</v>
      </c>
      <c r="I1754" s="53" t="str">
        <f t="shared" si="55"/>
        <v>3. 6</v>
      </c>
      <c r="J1754" s="157" t="s">
        <v>142</v>
      </c>
      <c r="K1754" s="157" t="s">
        <v>141</v>
      </c>
      <c r="L1754" s="83" t="s">
        <v>6172</v>
      </c>
      <c r="M1754" s="165" t="s">
        <v>162</v>
      </c>
      <c r="O1754" s="157" t="s">
        <v>138</v>
      </c>
      <c r="P1754" s="157" t="s">
        <v>143</v>
      </c>
      <c r="Q1754" s="157" t="s">
        <v>6171</v>
      </c>
      <c r="R1754" s="157" t="s">
        <v>144</v>
      </c>
      <c r="W1754" s="118">
        <v>1701000</v>
      </c>
      <c r="X1754" s="162" t="s">
        <v>6213</v>
      </c>
    </row>
    <row r="1755" spans="1:24">
      <c r="A1755" s="83">
        <v>1399</v>
      </c>
      <c r="B1755" s="83">
        <v>559</v>
      </c>
      <c r="C1755" t="s">
        <v>7857</v>
      </c>
      <c r="D1755" s="159">
        <f t="shared" si="54"/>
        <v>194</v>
      </c>
      <c r="E1755">
        <v>4</v>
      </c>
      <c r="F1755">
        <v>34</v>
      </c>
      <c r="G1755" s="162" t="s">
        <v>6485</v>
      </c>
      <c r="H1755" s="162" t="s">
        <v>6485</v>
      </c>
      <c r="I1755" s="53" t="str">
        <f t="shared" si="55"/>
        <v>4. 34</v>
      </c>
      <c r="J1755" s="157" t="s">
        <v>142</v>
      </c>
      <c r="K1755" s="157" t="s">
        <v>141</v>
      </c>
      <c r="L1755" s="83" t="s">
        <v>6172</v>
      </c>
      <c r="M1755" s="165" t="s">
        <v>162</v>
      </c>
      <c r="O1755" s="157" t="s">
        <v>138</v>
      </c>
      <c r="P1755" s="157" t="s">
        <v>143</v>
      </c>
      <c r="Q1755" s="157" t="s">
        <v>6171</v>
      </c>
      <c r="R1755" s="157" t="s">
        <v>144</v>
      </c>
      <c r="W1755" s="118">
        <v>2619000</v>
      </c>
      <c r="X1755" s="162" t="s">
        <v>6485</v>
      </c>
    </row>
    <row r="1756" spans="1:24">
      <c r="A1756" s="83">
        <v>1400</v>
      </c>
      <c r="B1756" s="83">
        <v>283</v>
      </c>
      <c r="C1756" t="s">
        <v>7857</v>
      </c>
      <c r="D1756" s="159">
        <f t="shared" si="54"/>
        <v>94</v>
      </c>
      <c r="E1756">
        <v>2</v>
      </c>
      <c r="F1756">
        <v>14</v>
      </c>
      <c r="G1756" s="162" t="s">
        <v>6182</v>
      </c>
      <c r="H1756" s="162" t="s">
        <v>6182</v>
      </c>
      <c r="I1756" s="53" t="str">
        <f t="shared" si="55"/>
        <v>2. 14</v>
      </c>
      <c r="J1756" s="157" t="s">
        <v>142</v>
      </c>
      <c r="K1756" s="157" t="s">
        <v>141</v>
      </c>
      <c r="L1756" s="83" t="s">
        <v>6172</v>
      </c>
      <c r="M1756" s="165" t="s">
        <v>162</v>
      </c>
      <c r="O1756" s="157" t="s">
        <v>138</v>
      </c>
      <c r="P1756" s="157" t="s">
        <v>143</v>
      </c>
      <c r="Q1756" s="157" t="s">
        <v>6171</v>
      </c>
      <c r="R1756" s="157" t="s">
        <v>144</v>
      </c>
      <c r="W1756" s="118">
        <v>1269000</v>
      </c>
      <c r="X1756" s="162" t="s">
        <v>6182</v>
      </c>
    </row>
    <row r="1757" spans="1:24">
      <c r="A1757" s="83">
        <v>1400</v>
      </c>
      <c r="B1757" s="83">
        <v>282</v>
      </c>
      <c r="C1757" t="s">
        <v>7852</v>
      </c>
      <c r="D1757" s="159">
        <f t="shared" si="54"/>
        <v>62</v>
      </c>
      <c r="E1757">
        <v>1</v>
      </c>
      <c r="F1757">
        <v>22</v>
      </c>
      <c r="G1757" s="162" t="s">
        <v>6422</v>
      </c>
      <c r="H1757" s="162" t="s">
        <v>6422</v>
      </c>
      <c r="I1757" s="53" t="str">
        <f t="shared" si="55"/>
        <v>1. 22</v>
      </c>
      <c r="J1757" s="157" t="s">
        <v>142</v>
      </c>
      <c r="K1757" s="157" t="s">
        <v>141</v>
      </c>
      <c r="L1757" s="83" t="s">
        <v>6172</v>
      </c>
      <c r="M1757" s="165" t="s">
        <v>162</v>
      </c>
      <c r="O1757" s="157" t="s">
        <v>138</v>
      </c>
      <c r="P1757" s="157" t="s">
        <v>143</v>
      </c>
      <c r="Q1757" s="157" t="s">
        <v>6171</v>
      </c>
      <c r="R1757" s="157" t="s">
        <v>144</v>
      </c>
      <c r="W1757" s="118">
        <v>837000</v>
      </c>
      <c r="X1757" s="162" t="s">
        <v>6422</v>
      </c>
    </row>
    <row r="1758" spans="1:24">
      <c r="A1758" s="83">
        <v>1400</v>
      </c>
      <c r="B1758" s="83">
        <v>507</v>
      </c>
      <c r="C1758" t="s">
        <v>7982</v>
      </c>
      <c r="D1758" s="159">
        <f t="shared" si="54"/>
        <v>136</v>
      </c>
      <c r="E1758">
        <v>3</v>
      </c>
      <c r="F1758">
        <v>16</v>
      </c>
      <c r="G1758" s="162" t="s">
        <v>6184</v>
      </c>
      <c r="H1758" s="162" t="s">
        <v>6184</v>
      </c>
      <c r="I1758" s="53" t="str">
        <f t="shared" si="55"/>
        <v>3. 16</v>
      </c>
      <c r="J1758" s="157" t="s">
        <v>142</v>
      </c>
      <c r="K1758" s="157" t="s">
        <v>141</v>
      </c>
      <c r="L1758" s="83" t="s">
        <v>6172</v>
      </c>
      <c r="M1758" s="165" t="s">
        <v>162</v>
      </c>
      <c r="O1758" s="157" t="s">
        <v>138</v>
      </c>
      <c r="P1758" s="157" t="s">
        <v>143</v>
      </c>
      <c r="Q1758" s="157" t="s">
        <v>6171</v>
      </c>
      <c r="R1758" s="157" t="s">
        <v>144</v>
      </c>
      <c r="W1758" s="118">
        <v>1836000</v>
      </c>
      <c r="X1758" s="162" t="s">
        <v>6184</v>
      </c>
    </row>
    <row r="1759" spans="1:24">
      <c r="A1759" s="83">
        <v>1400</v>
      </c>
      <c r="B1759" s="83">
        <v>507</v>
      </c>
      <c r="C1759" t="s">
        <v>6586</v>
      </c>
      <c r="D1759" s="159">
        <f t="shared" si="54"/>
        <v>72</v>
      </c>
      <c r="E1759">
        <v>1</v>
      </c>
      <c r="F1759">
        <v>32</v>
      </c>
      <c r="G1759" s="162" t="s">
        <v>6325</v>
      </c>
      <c r="H1759" s="162" t="s">
        <v>6325</v>
      </c>
      <c r="I1759" s="53" t="str">
        <f t="shared" si="55"/>
        <v>1. 32</v>
      </c>
      <c r="J1759" s="157" t="s">
        <v>142</v>
      </c>
      <c r="K1759" s="157" t="s">
        <v>141</v>
      </c>
      <c r="L1759" s="83" t="s">
        <v>6172</v>
      </c>
      <c r="M1759" s="165" t="s">
        <v>162</v>
      </c>
      <c r="O1759" s="157" t="s">
        <v>138</v>
      </c>
      <c r="P1759" s="157" t="s">
        <v>143</v>
      </c>
      <c r="Q1759" s="157" t="s">
        <v>6171</v>
      </c>
      <c r="R1759" s="157" t="s">
        <v>144</v>
      </c>
      <c r="W1759" s="118">
        <v>972000</v>
      </c>
      <c r="X1759" s="162" t="s">
        <v>6325</v>
      </c>
    </row>
    <row r="1760" spans="1:24">
      <c r="A1760" s="83">
        <v>1400</v>
      </c>
      <c r="B1760" s="83">
        <v>506</v>
      </c>
      <c r="C1760" t="s">
        <v>7857</v>
      </c>
      <c r="D1760" s="159">
        <f t="shared" si="54"/>
        <v>30</v>
      </c>
      <c r="E1760">
        <v>0</v>
      </c>
      <c r="F1760">
        <v>30</v>
      </c>
      <c r="G1760" s="162" t="s">
        <v>6324</v>
      </c>
      <c r="H1760" s="162" t="s">
        <v>6324</v>
      </c>
      <c r="I1760" s="53" t="str">
        <f t="shared" si="55"/>
        <v>0. 30</v>
      </c>
      <c r="J1760" s="157" t="s">
        <v>142</v>
      </c>
      <c r="K1760" s="157" t="s">
        <v>141</v>
      </c>
      <c r="L1760" s="83" t="s">
        <v>6172</v>
      </c>
      <c r="M1760" s="165" t="s">
        <v>162</v>
      </c>
      <c r="O1760" s="157" t="s">
        <v>138</v>
      </c>
      <c r="P1760" s="157" t="s">
        <v>143</v>
      </c>
      <c r="Q1760" s="157" t="s">
        <v>6171</v>
      </c>
      <c r="R1760" s="157" t="s">
        <v>144</v>
      </c>
      <c r="W1760" s="118">
        <v>405000</v>
      </c>
      <c r="X1760" s="162" t="s">
        <v>6324</v>
      </c>
    </row>
    <row r="1761" spans="1:24">
      <c r="A1761" s="83">
        <v>1403</v>
      </c>
      <c r="B1761" s="83">
        <v>45</v>
      </c>
      <c r="C1761" t="s">
        <v>7861</v>
      </c>
      <c r="D1761" s="159">
        <f t="shared" si="54"/>
        <v>169</v>
      </c>
      <c r="E1761">
        <v>4</v>
      </c>
      <c r="F1761">
        <v>9</v>
      </c>
      <c r="G1761" s="162" t="s">
        <v>6289</v>
      </c>
      <c r="H1761" s="162" t="s">
        <v>6289</v>
      </c>
      <c r="I1761" s="53" t="str">
        <f t="shared" si="55"/>
        <v>4. 9</v>
      </c>
      <c r="J1761" s="157" t="s">
        <v>142</v>
      </c>
      <c r="K1761" s="157" t="s">
        <v>141</v>
      </c>
      <c r="L1761" s="83" t="s">
        <v>6172</v>
      </c>
      <c r="M1761" s="165" t="s">
        <v>162</v>
      </c>
      <c r="O1761" s="157" t="s">
        <v>138</v>
      </c>
      <c r="P1761" s="157" t="s">
        <v>143</v>
      </c>
      <c r="Q1761" s="157" t="s">
        <v>6171</v>
      </c>
      <c r="R1761" s="157" t="s">
        <v>144</v>
      </c>
      <c r="W1761" s="118">
        <v>2281500</v>
      </c>
      <c r="X1761" s="162" t="s">
        <v>6289</v>
      </c>
    </row>
    <row r="1762" spans="1:24">
      <c r="A1762" s="83">
        <v>1403</v>
      </c>
      <c r="B1762" s="83">
        <v>46</v>
      </c>
      <c r="C1762" t="s">
        <v>7861</v>
      </c>
      <c r="D1762" s="159">
        <f t="shared" si="54"/>
        <v>298</v>
      </c>
      <c r="E1762">
        <v>7</v>
      </c>
      <c r="F1762">
        <v>18</v>
      </c>
      <c r="G1762" s="162" t="s">
        <v>6486</v>
      </c>
      <c r="H1762" s="162" t="s">
        <v>6486</v>
      </c>
      <c r="I1762" s="53" t="str">
        <f t="shared" si="55"/>
        <v>7. 18</v>
      </c>
      <c r="J1762" s="157" t="s">
        <v>142</v>
      </c>
      <c r="K1762" s="157" t="s">
        <v>141</v>
      </c>
      <c r="L1762" s="83" t="s">
        <v>6172</v>
      </c>
      <c r="M1762" s="165" t="s">
        <v>162</v>
      </c>
      <c r="O1762" s="157" t="s">
        <v>138</v>
      </c>
      <c r="P1762" s="157" t="s">
        <v>143</v>
      </c>
      <c r="Q1762" s="157" t="s">
        <v>6171</v>
      </c>
      <c r="R1762" s="157" t="s">
        <v>144</v>
      </c>
      <c r="W1762" s="118">
        <v>4023000</v>
      </c>
      <c r="X1762" s="162" t="s">
        <v>6486</v>
      </c>
    </row>
    <row r="1763" spans="1:24">
      <c r="A1763" s="83">
        <v>1404</v>
      </c>
      <c r="B1763" s="83">
        <v>36</v>
      </c>
      <c r="C1763" t="s">
        <v>7850</v>
      </c>
      <c r="D1763" s="159">
        <f t="shared" si="54"/>
        <v>86</v>
      </c>
      <c r="E1763">
        <v>2</v>
      </c>
      <c r="F1763">
        <v>6</v>
      </c>
      <c r="G1763" s="162" t="s">
        <v>6384</v>
      </c>
      <c r="H1763" s="162" t="s">
        <v>6384</v>
      </c>
      <c r="I1763" s="53" t="str">
        <f t="shared" si="55"/>
        <v>2. 6</v>
      </c>
      <c r="J1763" s="157" t="s">
        <v>142</v>
      </c>
      <c r="K1763" s="157" t="s">
        <v>141</v>
      </c>
      <c r="L1763" s="83" t="s">
        <v>6172</v>
      </c>
      <c r="M1763" s="165" t="s">
        <v>6538</v>
      </c>
      <c r="O1763" s="157" t="s">
        <v>138</v>
      </c>
      <c r="P1763" s="157" t="s">
        <v>143</v>
      </c>
      <c r="Q1763" s="157" t="s">
        <v>6171</v>
      </c>
      <c r="R1763" s="157" t="s">
        <v>144</v>
      </c>
      <c r="W1763" s="118">
        <v>1161000</v>
      </c>
      <c r="X1763" s="162" t="s">
        <v>6384</v>
      </c>
    </row>
    <row r="1764" spans="1:24">
      <c r="A1764" s="83">
        <v>1405</v>
      </c>
      <c r="B1764" s="83">
        <v>133</v>
      </c>
      <c r="C1764" t="s">
        <v>7836</v>
      </c>
      <c r="D1764" s="159">
        <f t="shared" si="54"/>
        <v>425</v>
      </c>
      <c r="E1764">
        <v>10</v>
      </c>
      <c r="F1764">
        <v>25</v>
      </c>
      <c r="G1764" s="162" t="s">
        <v>6487</v>
      </c>
      <c r="H1764" s="162" t="s">
        <v>6487</v>
      </c>
      <c r="I1764" s="53" t="str">
        <f t="shared" si="55"/>
        <v>10. 25</v>
      </c>
      <c r="J1764" s="157" t="s">
        <v>142</v>
      </c>
      <c r="K1764" s="157" t="s">
        <v>141</v>
      </c>
      <c r="L1764" s="83" t="s">
        <v>6172</v>
      </c>
      <c r="M1764" s="165" t="s">
        <v>162</v>
      </c>
      <c r="O1764" s="157" t="s">
        <v>138</v>
      </c>
      <c r="P1764" s="157" t="s">
        <v>143</v>
      </c>
      <c r="Q1764" s="157" t="s">
        <v>6171</v>
      </c>
      <c r="R1764" s="157" t="s">
        <v>144</v>
      </c>
      <c r="W1764" s="118">
        <v>5737500</v>
      </c>
      <c r="X1764" s="162" t="s">
        <v>6487</v>
      </c>
    </row>
    <row r="1765" spans="1:24">
      <c r="A1765" s="83">
        <v>1409</v>
      </c>
      <c r="B1765" s="83">
        <v>258</v>
      </c>
      <c r="C1765" t="s">
        <v>8097</v>
      </c>
      <c r="D1765" s="159">
        <f t="shared" si="54"/>
        <v>48</v>
      </c>
      <c r="E1765">
        <v>1</v>
      </c>
      <c r="F1765">
        <v>8</v>
      </c>
      <c r="G1765" s="162" t="s">
        <v>6200</v>
      </c>
      <c r="H1765" s="162" t="s">
        <v>6200</v>
      </c>
      <c r="I1765" s="53" t="str">
        <f t="shared" si="55"/>
        <v>1. 8</v>
      </c>
      <c r="J1765" s="157" t="s">
        <v>142</v>
      </c>
      <c r="K1765" s="157" t="s">
        <v>141</v>
      </c>
      <c r="L1765" s="83" t="s">
        <v>6172</v>
      </c>
      <c r="M1765" s="165" t="s">
        <v>162</v>
      </c>
      <c r="O1765" s="157" t="s">
        <v>138</v>
      </c>
      <c r="P1765" s="157" t="s">
        <v>143</v>
      </c>
      <c r="Q1765" s="157" t="s">
        <v>6171</v>
      </c>
      <c r="R1765" s="157" t="s">
        <v>144</v>
      </c>
      <c r="W1765" s="118">
        <v>648000</v>
      </c>
      <c r="X1765" s="162" t="s">
        <v>6200</v>
      </c>
    </row>
    <row r="1766" spans="1:24">
      <c r="A1766" s="83">
        <v>1409</v>
      </c>
      <c r="B1766" s="83">
        <v>258</v>
      </c>
      <c r="C1766" t="s">
        <v>8098</v>
      </c>
      <c r="D1766" s="159">
        <f t="shared" si="54"/>
        <v>40</v>
      </c>
      <c r="E1766">
        <v>1</v>
      </c>
      <c r="F1766">
        <v>0</v>
      </c>
      <c r="G1766" s="162" t="s">
        <v>6242</v>
      </c>
      <c r="H1766" s="162" t="s">
        <v>6242</v>
      </c>
      <c r="I1766" s="53" t="str">
        <f t="shared" si="55"/>
        <v>1. 0</v>
      </c>
      <c r="J1766" s="157" t="s">
        <v>142</v>
      </c>
      <c r="K1766" s="157" t="s">
        <v>141</v>
      </c>
      <c r="L1766" s="83" t="s">
        <v>6172</v>
      </c>
      <c r="M1766" s="165" t="s">
        <v>162</v>
      </c>
      <c r="O1766" s="157" t="s">
        <v>138</v>
      </c>
      <c r="P1766" s="157" t="s">
        <v>143</v>
      </c>
      <c r="Q1766" s="157" t="s">
        <v>6171</v>
      </c>
      <c r="R1766" s="157" t="s">
        <v>144</v>
      </c>
      <c r="W1766" s="118">
        <v>540000</v>
      </c>
      <c r="X1766" s="162" t="s">
        <v>6242</v>
      </c>
    </row>
    <row r="1767" spans="1:24">
      <c r="A1767" s="83">
        <v>1409</v>
      </c>
      <c r="B1767" s="83">
        <v>258</v>
      </c>
      <c r="C1767" t="s">
        <v>8099</v>
      </c>
      <c r="D1767" s="159">
        <f t="shared" si="54"/>
        <v>25</v>
      </c>
      <c r="E1767">
        <v>0</v>
      </c>
      <c r="F1767">
        <v>25</v>
      </c>
      <c r="G1767" s="162" t="s">
        <v>6177</v>
      </c>
      <c r="H1767" s="162" t="s">
        <v>6177</v>
      </c>
      <c r="I1767" s="53" t="str">
        <f t="shared" si="55"/>
        <v>0. 25</v>
      </c>
      <c r="J1767" s="157" t="s">
        <v>142</v>
      </c>
      <c r="K1767" s="157" t="s">
        <v>141</v>
      </c>
      <c r="L1767" s="83" t="s">
        <v>6172</v>
      </c>
      <c r="M1767" s="165" t="s">
        <v>162</v>
      </c>
      <c r="O1767" s="157" t="s">
        <v>138</v>
      </c>
      <c r="P1767" s="157" t="s">
        <v>143</v>
      </c>
      <c r="Q1767" s="157" t="s">
        <v>6171</v>
      </c>
      <c r="R1767" s="157" t="s">
        <v>144</v>
      </c>
      <c r="W1767" s="118">
        <v>337500</v>
      </c>
      <c r="X1767" s="162" t="s">
        <v>6177</v>
      </c>
    </row>
    <row r="1768" spans="1:24">
      <c r="A1768" s="83">
        <v>1411</v>
      </c>
      <c r="B1768" s="83">
        <v>109</v>
      </c>
      <c r="C1768" t="s">
        <v>6579</v>
      </c>
      <c r="D1768" s="159">
        <f t="shared" si="54"/>
        <v>65</v>
      </c>
      <c r="E1768">
        <v>1</v>
      </c>
      <c r="F1768">
        <v>25</v>
      </c>
      <c r="G1768" s="162" t="s">
        <v>6349</v>
      </c>
      <c r="H1768" s="162" t="s">
        <v>6349</v>
      </c>
      <c r="I1768" s="53" t="str">
        <f t="shared" si="55"/>
        <v>1. 25</v>
      </c>
      <c r="J1768" s="157" t="s">
        <v>142</v>
      </c>
      <c r="K1768" s="157" t="s">
        <v>141</v>
      </c>
      <c r="L1768" s="83" t="s">
        <v>6172</v>
      </c>
      <c r="M1768" s="165" t="s">
        <v>162</v>
      </c>
      <c r="O1768" s="157" t="s">
        <v>138</v>
      </c>
      <c r="P1768" s="157" t="s">
        <v>143</v>
      </c>
      <c r="Q1768" s="157" t="s">
        <v>6171</v>
      </c>
      <c r="R1768" s="157" t="s">
        <v>144</v>
      </c>
      <c r="W1768" s="118">
        <v>877500</v>
      </c>
      <c r="X1768" s="162" t="s">
        <v>6349</v>
      </c>
    </row>
    <row r="1769" spans="1:24">
      <c r="A1769" s="83">
        <v>1411</v>
      </c>
      <c r="B1769" s="83">
        <v>86</v>
      </c>
      <c r="C1769" t="s">
        <v>7850</v>
      </c>
      <c r="D1769" s="159">
        <f t="shared" si="54"/>
        <v>105</v>
      </c>
      <c r="E1769">
        <v>2</v>
      </c>
      <c r="F1769">
        <v>25</v>
      </c>
      <c r="G1769" s="162" t="s">
        <v>6183</v>
      </c>
      <c r="H1769" s="162" t="s">
        <v>6183</v>
      </c>
      <c r="I1769" s="53" t="str">
        <f t="shared" si="55"/>
        <v>2. 25</v>
      </c>
      <c r="J1769" s="157" t="s">
        <v>142</v>
      </c>
      <c r="K1769" s="157" t="s">
        <v>141</v>
      </c>
      <c r="L1769" s="83" t="s">
        <v>6172</v>
      </c>
      <c r="M1769" s="165" t="s">
        <v>162</v>
      </c>
      <c r="O1769" s="157" t="s">
        <v>138</v>
      </c>
      <c r="P1769" s="157" t="s">
        <v>143</v>
      </c>
      <c r="Q1769" s="157" t="s">
        <v>6171</v>
      </c>
      <c r="R1769" s="157" t="s">
        <v>144</v>
      </c>
      <c r="W1769" s="118">
        <v>1417500</v>
      </c>
      <c r="X1769" s="162" t="s">
        <v>6183</v>
      </c>
    </row>
    <row r="1770" spans="1:24">
      <c r="A1770" s="83">
        <v>1414</v>
      </c>
      <c r="B1770" s="83">
        <v>70</v>
      </c>
      <c r="C1770" t="s">
        <v>7859</v>
      </c>
      <c r="D1770" s="159">
        <f t="shared" si="54"/>
        <v>37</v>
      </c>
      <c r="E1770">
        <v>0</v>
      </c>
      <c r="F1770">
        <v>37</v>
      </c>
      <c r="G1770" s="162" t="s">
        <v>6297</v>
      </c>
      <c r="H1770" s="162" t="s">
        <v>6297</v>
      </c>
      <c r="I1770" s="53" t="str">
        <f t="shared" si="55"/>
        <v>0. 37</v>
      </c>
      <c r="J1770" s="157" t="s">
        <v>142</v>
      </c>
      <c r="K1770" s="157" t="s">
        <v>141</v>
      </c>
      <c r="L1770" s="83" t="s">
        <v>6172</v>
      </c>
      <c r="M1770" s="165" t="s">
        <v>6538</v>
      </c>
      <c r="O1770" s="157" t="s">
        <v>138</v>
      </c>
      <c r="P1770" s="157" t="s">
        <v>143</v>
      </c>
      <c r="Q1770" s="157" t="s">
        <v>6171</v>
      </c>
      <c r="R1770" s="157" t="s">
        <v>144</v>
      </c>
      <c r="W1770" s="118">
        <v>0</v>
      </c>
      <c r="X1770" s="162" t="s">
        <v>6297</v>
      </c>
    </row>
    <row r="1771" spans="1:24">
      <c r="A1771" s="83">
        <v>1414</v>
      </c>
      <c r="B1771" s="83">
        <v>62</v>
      </c>
      <c r="C1771" t="s">
        <v>7936</v>
      </c>
      <c r="D1771" s="159">
        <f t="shared" si="54"/>
        <v>9</v>
      </c>
      <c r="E1771">
        <v>0</v>
      </c>
      <c r="F1771">
        <v>9</v>
      </c>
      <c r="G1771" s="162" t="s">
        <v>6257</v>
      </c>
      <c r="H1771" s="162" t="s">
        <v>6257</v>
      </c>
      <c r="I1771" s="53" t="str">
        <f t="shared" si="55"/>
        <v>0. 9</v>
      </c>
      <c r="J1771" s="157" t="s">
        <v>142</v>
      </c>
      <c r="K1771" s="157" t="s">
        <v>141</v>
      </c>
      <c r="L1771" s="83" t="s">
        <v>6172</v>
      </c>
      <c r="M1771" s="165" t="s">
        <v>6538</v>
      </c>
      <c r="O1771" s="157" t="s">
        <v>138</v>
      </c>
      <c r="P1771" s="157" t="s">
        <v>143</v>
      </c>
      <c r="Q1771" s="157" t="s">
        <v>6171</v>
      </c>
      <c r="R1771" s="157" t="s">
        <v>144</v>
      </c>
      <c r="W1771" s="118">
        <v>0</v>
      </c>
      <c r="X1771" s="162" t="s">
        <v>6257</v>
      </c>
    </row>
    <row r="1772" spans="1:24">
      <c r="A1772" s="83">
        <v>1414</v>
      </c>
      <c r="B1772" s="83">
        <v>69</v>
      </c>
      <c r="C1772" t="s">
        <v>7859</v>
      </c>
      <c r="D1772" s="159">
        <f t="shared" si="54"/>
        <v>59</v>
      </c>
      <c r="E1772">
        <v>1</v>
      </c>
      <c r="F1772">
        <v>19</v>
      </c>
      <c r="G1772" s="162" t="s">
        <v>6176</v>
      </c>
      <c r="H1772" s="162" t="s">
        <v>6176</v>
      </c>
      <c r="I1772" s="53" t="str">
        <f t="shared" si="55"/>
        <v>1. 19</v>
      </c>
      <c r="J1772" s="157" t="s">
        <v>142</v>
      </c>
      <c r="K1772" s="157" t="s">
        <v>141</v>
      </c>
      <c r="L1772" s="83" t="s">
        <v>6172</v>
      </c>
      <c r="M1772" s="165" t="s">
        <v>6538</v>
      </c>
      <c r="O1772" s="157" t="s">
        <v>138</v>
      </c>
      <c r="P1772" s="157" t="s">
        <v>143</v>
      </c>
      <c r="Q1772" s="157" t="s">
        <v>6171</v>
      </c>
      <c r="R1772" s="157" t="s">
        <v>144</v>
      </c>
      <c r="W1772" s="118">
        <v>0</v>
      </c>
      <c r="X1772" s="162" t="s">
        <v>6176</v>
      </c>
    </row>
    <row r="1773" spans="1:24">
      <c r="A1773" s="83">
        <v>1415</v>
      </c>
      <c r="B1773" s="83">
        <v>62</v>
      </c>
      <c r="C1773" t="s">
        <v>7875</v>
      </c>
      <c r="D1773" s="159">
        <f t="shared" si="54"/>
        <v>9</v>
      </c>
      <c r="E1773">
        <v>0</v>
      </c>
      <c r="F1773">
        <v>9</v>
      </c>
      <c r="G1773" s="162" t="s">
        <v>6257</v>
      </c>
      <c r="H1773" s="162" t="s">
        <v>6257</v>
      </c>
      <c r="I1773" s="53" t="str">
        <f t="shared" si="55"/>
        <v>0. 9</v>
      </c>
      <c r="J1773" s="157" t="s">
        <v>142</v>
      </c>
      <c r="K1773" s="157" t="s">
        <v>141</v>
      </c>
      <c r="L1773" s="83" t="s">
        <v>6172</v>
      </c>
      <c r="M1773" s="165" t="s">
        <v>6538</v>
      </c>
      <c r="O1773" s="157" t="s">
        <v>138</v>
      </c>
      <c r="P1773" s="157" t="s">
        <v>143</v>
      </c>
      <c r="Q1773" s="157" t="s">
        <v>6171</v>
      </c>
      <c r="R1773" s="157" t="s">
        <v>144</v>
      </c>
      <c r="W1773" s="118">
        <v>1431000</v>
      </c>
      <c r="X1773" s="162" t="s">
        <v>6257</v>
      </c>
    </row>
    <row r="1774" spans="1:24">
      <c r="A1774" s="83">
        <v>1415</v>
      </c>
      <c r="B1774" s="83">
        <v>62</v>
      </c>
      <c r="C1774" t="s">
        <v>8100</v>
      </c>
      <c r="D1774" s="159">
        <f t="shared" si="54"/>
        <v>76</v>
      </c>
      <c r="E1774">
        <v>1</v>
      </c>
      <c r="F1774">
        <v>36</v>
      </c>
      <c r="G1774" s="162" t="s">
        <v>6267</v>
      </c>
      <c r="H1774" s="162" t="s">
        <v>6267</v>
      </c>
      <c r="I1774" s="53" t="str">
        <f t="shared" si="55"/>
        <v>1. 36</v>
      </c>
      <c r="J1774" s="157" t="s">
        <v>142</v>
      </c>
      <c r="K1774" s="157" t="s">
        <v>141</v>
      </c>
      <c r="L1774" s="83" t="s">
        <v>6172</v>
      </c>
      <c r="M1774" s="165" t="s">
        <v>6538</v>
      </c>
      <c r="O1774" s="157" t="s">
        <v>138</v>
      </c>
      <c r="P1774" s="157" t="s">
        <v>143</v>
      </c>
      <c r="Q1774" s="157" t="s">
        <v>6171</v>
      </c>
      <c r="R1774" s="157" t="s">
        <v>144</v>
      </c>
      <c r="W1774" s="118">
        <v>0</v>
      </c>
      <c r="X1774" s="162" t="s">
        <v>6267</v>
      </c>
    </row>
    <row r="1775" spans="1:24">
      <c r="A1775" s="83">
        <v>1415</v>
      </c>
      <c r="B1775" s="83">
        <v>70</v>
      </c>
      <c r="C1775" t="s">
        <v>7857</v>
      </c>
      <c r="D1775" s="159">
        <f t="shared" si="54"/>
        <v>20</v>
      </c>
      <c r="E1775">
        <v>0</v>
      </c>
      <c r="F1775">
        <v>20</v>
      </c>
      <c r="G1775" s="162" t="s">
        <v>6246</v>
      </c>
      <c r="H1775" s="162" t="s">
        <v>6246</v>
      </c>
      <c r="I1775" s="53" t="str">
        <f t="shared" si="55"/>
        <v>0. 20</v>
      </c>
      <c r="J1775" s="157" t="s">
        <v>142</v>
      </c>
      <c r="K1775" s="157" t="s">
        <v>141</v>
      </c>
      <c r="L1775" s="83" t="s">
        <v>6172</v>
      </c>
      <c r="M1775" s="165" t="s">
        <v>6538</v>
      </c>
      <c r="O1775" s="157" t="s">
        <v>138</v>
      </c>
      <c r="P1775" s="157" t="s">
        <v>143</v>
      </c>
      <c r="Q1775" s="157" t="s">
        <v>6171</v>
      </c>
      <c r="R1775" s="157" t="s">
        <v>144</v>
      </c>
      <c r="W1775" s="118">
        <v>0</v>
      </c>
      <c r="X1775" s="162" t="s">
        <v>6246</v>
      </c>
    </row>
    <row r="1776" spans="1:24">
      <c r="A1776" s="83">
        <v>1416</v>
      </c>
      <c r="B1776" s="83">
        <v>6</v>
      </c>
      <c r="C1776" t="s">
        <v>8008</v>
      </c>
      <c r="D1776" s="159">
        <f t="shared" si="54"/>
        <v>18</v>
      </c>
      <c r="E1776">
        <v>0</v>
      </c>
      <c r="F1776">
        <v>18</v>
      </c>
      <c r="G1776" s="162" t="s">
        <v>6241</v>
      </c>
      <c r="H1776" s="162" t="s">
        <v>6241</v>
      </c>
      <c r="I1776" s="53" t="str">
        <f t="shared" si="55"/>
        <v>0. 18</v>
      </c>
      <c r="J1776" s="157" t="s">
        <v>142</v>
      </c>
      <c r="K1776" s="157" t="s">
        <v>141</v>
      </c>
      <c r="L1776" s="83" t="s">
        <v>6172</v>
      </c>
      <c r="M1776" s="165" t="s">
        <v>6538</v>
      </c>
      <c r="O1776" s="157" t="s">
        <v>138</v>
      </c>
      <c r="P1776" s="157" t="s">
        <v>143</v>
      </c>
      <c r="Q1776" s="157" t="s">
        <v>6171</v>
      </c>
      <c r="R1776" s="157" t="s">
        <v>144</v>
      </c>
      <c r="W1776" s="118">
        <v>1282500</v>
      </c>
      <c r="X1776" s="162" t="s">
        <v>6241</v>
      </c>
    </row>
    <row r="1777" spans="1:24">
      <c r="A1777" s="83">
        <v>1416</v>
      </c>
      <c r="B1777" s="83">
        <v>139</v>
      </c>
      <c r="C1777" t="s">
        <v>6586</v>
      </c>
      <c r="D1777" s="159">
        <f t="shared" si="54"/>
        <v>12</v>
      </c>
      <c r="E1777">
        <v>0</v>
      </c>
      <c r="F1777">
        <v>12</v>
      </c>
      <c r="G1777" s="162" t="s">
        <v>6190</v>
      </c>
      <c r="H1777" s="162" t="s">
        <v>6190</v>
      </c>
      <c r="I1777" s="53" t="str">
        <f t="shared" si="55"/>
        <v>0. 12</v>
      </c>
      <c r="J1777" s="157" t="s">
        <v>142</v>
      </c>
      <c r="K1777" s="157" t="s">
        <v>141</v>
      </c>
      <c r="L1777" s="83" t="s">
        <v>6172</v>
      </c>
      <c r="M1777" s="165" t="s">
        <v>6538</v>
      </c>
      <c r="O1777" s="157" t="s">
        <v>138</v>
      </c>
      <c r="P1777" s="157" t="s">
        <v>143</v>
      </c>
      <c r="Q1777" s="157" t="s">
        <v>6171</v>
      </c>
      <c r="R1777" s="157" t="s">
        <v>144</v>
      </c>
      <c r="W1777" s="118">
        <v>0</v>
      </c>
      <c r="X1777" s="162" t="s">
        <v>6190</v>
      </c>
    </row>
    <row r="1778" spans="1:24">
      <c r="A1778" s="83">
        <v>1416</v>
      </c>
      <c r="B1778" s="83">
        <v>139</v>
      </c>
      <c r="C1778" t="s">
        <v>6586</v>
      </c>
      <c r="D1778" s="159">
        <f t="shared" si="54"/>
        <v>80</v>
      </c>
      <c r="E1778">
        <v>2</v>
      </c>
      <c r="F1778">
        <v>0</v>
      </c>
      <c r="G1778" s="162" t="s">
        <v>6228</v>
      </c>
      <c r="H1778" s="162" t="s">
        <v>6228</v>
      </c>
      <c r="I1778" s="53" t="str">
        <f t="shared" si="55"/>
        <v>2. 0</v>
      </c>
      <c r="J1778" s="157" t="s">
        <v>142</v>
      </c>
      <c r="K1778" s="157" t="s">
        <v>141</v>
      </c>
      <c r="L1778" s="83" t="s">
        <v>6172</v>
      </c>
      <c r="M1778" s="165" t="s">
        <v>6538</v>
      </c>
      <c r="O1778" s="157" t="s">
        <v>138</v>
      </c>
      <c r="P1778" s="157" t="s">
        <v>143</v>
      </c>
      <c r="Q1778" s="157" t="s">
        <v>6171</v>
      </c>
      <c r="R1778" s="157" t="s">
        <v>144</v>
      </c>
      <c r="W1778" s="118">
        <v>0</v>
      </c>
      <c r="X1778" s="162" t="s">
        <v>6228</v>
      </c>
    </row>
    <row r="1779" spans="1:24">
      <c r="A1779" s="83">
        <v>1416</v>
      </c>
      <c r="B1779" s="83">
        <v>139</v>
      </c>
      <c r="C1779" t="s">
        <v>6586</v>
      </c>
      <c r="D1779" s="159">
        <f t="shared" si="54"/>
        <v>40</v>
      </c>
      <c r="E1779">
        <v>1</v>
      </c>
      <c r="F1779">
        <v>0</v>
      </c>
      <c r="G1779" s="162" t="s">
        <v>6242</v>
      </c>
      <c r="H1779" s="162" t="s">
        <v>6242</v>
      </c>
      <c r="I1779" s="53" t="str">
        <f t="shared" si="55"/>
        <v>1. 0</v>
      </c>
      <c r="J1779" s="157" t="s">
        <v>142</v>
      </c>
      <c r="K1779" s="157" t="s">
        <v>141</v>
      </c>
      <c r="L1779" s="83" t="s">
        <v>6172</v>
      </c>
      <c r="M1779" s="165" t="s">
        <v>6538</v>
      </c>
      <c r="O1779" s="157" t="s">
        <v>138</v>
      </c>
      <c r="P1779" s="157" t="s">
        <v>143</v>
      </c>
      <c r="Q1779" s="157" t="s">
        <v>6171</v>
      </c>
      <c r="R1779" s="157" t="s">
        <v>144</v>
      </c>
      <c r="W1779" s="118">
        <v>0</v>
      </c>
      <c r="X1779" s="162" t="s">
        <v>6242</v>
      </c>
    </row>
    <row r="1780" spans="1:24">
      <c r="A1780" s="83">
        <v>1417</v>
      </c>
      <c r="B1780" s="83">
        <v>574</v>
      </c>
      <c r="C1780" t="s">
        <v>6648</v>
      </c>
      <c r="D1780" s="159">
        <f t="shared" si="54"/>
        <v>35</v>
      </c>
      <c r="E1780">
        <v>0</v>
      </c>
      <c r="F1780">
        <v>35</v>
      </c>
      <c r="G1780" s="162" t="s">
        <v>6179</v>
      </c>
      <c r="H1780" s="162" t="s">
        <v>6179</v>
      </c>
      <c r="I1780" s="53" t="str">
        <f t="shared" si="55"/>
        <v>0. 35</v>
      </c>
      <c r="J1780" s="157" t="s">
        <v>142</v>
      </c>
      <c r="K1780" s="157" t="s">
        <v>141</v>
      </c>
      <c r="L1780" s="83" t="s">
        <v>6172</v>
      </c>
      <c r="M1780" s="165" t="s">
        <v>162</v>
      </c>
      <c r="O1780" s="157" t="s">
        <v>138</v>
      </c>
      <c r="P1780" s="157" t="s">
        <v>143</v>
      </c>
      <c r="Q1780" s="157" t="s">
        <v>6171</v>
      </c>
      <c r="R1780" s="157" t="s">
        <v>144</v>
      </c>
      <c r="W1780" s="118">
        <v>472500</v>
      </c>
      <c r="X1780" s="162" t="s">
        <v>6179</v>
      </c>
    </row>
    <row r="1781" spans="1:24">
      <c r="A1781" s="83">
        <v>1417</v>
      </c>
      <c r="B1781" s="83">
        <v>575</v>
      </c>
      <c r="C1781" t="s">
        <v>6579</v>
      </c>
      <c r="D1781" s="159">
        <f t="shared" si="54"/>
        <v>42</v>
      </c>
      <c r="E1781">
        <v>1</v>
      </c>
      <c r="F1781">
        <v>2</v>
      </c>
      <c r="G1781" s="162" t="s">
        <v>6318</v>
      </c>
      <c r="H1781" s="162" t="s">
        <v>6318</v>
      </c>
      <c r="I1781" s="53" t="str">
        <f t="shared" si="55"/>
        <v>1. 2</v>
      </c>
      <c r="J1781" s="157" t="s">
        <v>142</v>
      </c>
      <c r="K1781" s="157" t="s">
        <v>141</v>
      </c>
      <c r="L1781" s="83" t="s">
        <v>6172</v>
      </c>
      <c r="M1781" s="165" t="s">
        <v>162</v>
      </c>
      <c r="O1781" s="157" t="s">
        <v>138</v>
      </c>
      <c r="P1781" s="157" t="s">
        <v>143</v>
      </c>
      <c r="Q1781" s="157" t="s">
        <v>6171</v>
      </c>
      <c r="R1781" s="157" t="s">
        <v>144</v>
      </c>
      <c r="W1781" s="118">
        <v>567000</v>
      </c>
      <c r="X1781" s="162" t="s">
        <v>6318</v>
      </c>
    </row>
    <row r="1782" spans="1:24">
      <c r="A1782" s="83">
        <v>1417</v>
      </c>
      <c r="B1782" s="83">
        <v>574</v>
      </c>
      <c r="C1782" t="s">
        <v>7860</v>
      </c>
      <c r="D1782" s="159">
        <f t="shared" si="54"/>
        <v>12</v>
      </c>
      <c r="E1782">
        <v>0</v>
      </c>
      <c r="F1782">
        <v>12</v>
      </c>
      <c r="G1782" s="162" t="s">
        <v>6190</v>
      </c>
      <c r="H1782" s="162" t="s">
        <v>6190</v>
      </c>
      <c r="I1782" s="53" t="str">
        <f t="shared" si="55"/>
        <v>0. 12</v>
      </c>
      <c r="J1782" s="157" t="s">
        <v>142</v>
      </c>
      <c r="K1782" s="157" t="s">
        <v>141</v>
      </c>
      <c r="L1782" s="83" t="s">
        <v>6172</v>
      </c>
      <c r="M1782" s="165" t="s">
        <v>162</v>
      </c>
      <c r="O1782" s="157" t="s">
        <v>138</v>
      </c>
      <c r="P1782" s="157" t="s">
        <v>143</v>
      </c>
      <c r="Q1782" s="157" t="s">
        <v>6171</v>
      </c>
      <c r="R1782" s="157" t="s">
        <v>144</v>
      </c>
      <c r="W1782" s="118">
        <v>162000</v>
      </c>
      <c r="X1782" s="162" t="s">
        <v>6190</v>
      </c>
    </row>
    <row r="1783" spans="1:24">
      <c r="A1783" s="83">
        <v>1417</v>
      </c>
      <c r="B1783" s="83">
        <v>575</v>
      </c>
      <c r="C1783" t="s">
        <v>8051</v>
      </c>
      <c r="D1783" s="159">
        <f t="shared" si="54"/>
        <v>26</v>
      </c>
      <c r="E1783">
        <v>0</v>
      </c>
      <c r="F1783">
        <v>26</v>
      </c>
      <c r="G1783" s="162" t="s">
        <v>6374</v>
      </c>
      <c r="H1783" s="162" t="s">
        <v>6374</v>
      </c>
      <c r="I1783" s="53" t="str">
        <f t="shared" si="55"/>
        <v>0. 26</v>
      </c>
      <c r="J1783" s="157" t="s">
        <v>142</v>
      </c>
      <c r="K1783" s="157" t="s">
        <v>141</v>
      </c>
      <c r="L1783" s="83" t="s">
        <v>6172</v>
      </c>
      <c r="M1783" s="165" t="s">
        <v>162</v>
      </c>
      <c r="O1783" s="157" t="s">
        <v>138</v>
      </c>
      <c r="P1783" s="157" t="s">
        <v>143</v>
      </c>
      <c r="Q1783" s="157" t="s">
        <v>6171</v>
      </c>
      <c r="R1783" s="157" t="s">
        <v>144</v>
      </c>
      <c r="W1783" s="118">
        <v>351000</v>
      </c>
      <c r="X1783" s="162" t="s">
        <v>6374</v>
      </c>
    </row>
    <row r="1784" spans="1:24">
      <c r="A1784" s="83">
        <v>1418</v>
      </c>
      <c r="B1784" s="83">
        <v>378</v>
      </c>
      <c r="C1784" t="s">
        <v>7835</v>
      </c>
      <c r="D1784" s="159">
        <f t="shared" si="54"/>
        <v>106</v>
      </c>
      <c r="E1784">
        <v>2</v>
      </c>
      <c r="F1784">
        <v>26</v>
      </c>
      <c r="G1784" s="162" t="s">
        <v>6365</v>
      </c>
      <c r="H1784" s="162" t="s">
        <v>6365</v>
      </c>
      <c r="I1784" s="53" t="str">
        <f t="shared" si="55"/>
        <v>2. 26</v>
      </c>
      <c r="J1784" s="157" t="s">
        <v>142</v>
      </c>
      <c r="K1784" s="157" t="s">
        <v>141</v>
      </c>
      <c r="L1784" s="83" t="s">
        <v>6172</v>
      </c>
      <c r="M1784" s="165" t="s">
        <v>162</v>
      </c>
      <c r="O1784" s="157" t="s">
        <v>138</v>
      </c>
      <c r="P1784" s="157" t="s">
        <v>143</v>
      </c>
      <c r="Q1784" s="157" t="s">
        <v>6171</v>
      </c>
      <c r="R1784" s="157" t="s">
        <v>144</v>
      </c>
      <c r="W1784" s="118">
        <v>472500</v>
      </c>
      <c r="X1784" s="162" t="s">
        <v>6365</v>
      </c>
    </row>
    <row r="1785" spans="1:24">
      <c r="A1785" s="83">
        <v>1418</v>
      </c>
      <c r="B1785" s="83">
        <v>310</v>
      </c>
      <c r="C1785" t="s">
        <v>6586</v>
      </c>
      <c r="D1785" s="159">
        <f t="shared" si="54"/>
        <v>72</v>
      </c>
      <c r="E1785">
        <v>1</v>
      </c>
      <c r="F1785">
        <v>32</v>
      </c>
      <c r="G1785" s="162" t="s">
        <v>6325</v>
      </c>
      <c r="H1785" s="162" t="s">
        <v>6325</v>
      </c>
      <c r="I1785" s="53" t="str">
        <f t="shared" si="55"/>
        <v>1. 32</v>
      </c>
      <c r="J1785" s="157" t="s">
        <v>142</v>
      </c>
      <c r="K1785" s="157" t="s">
        <v>141</v>
      </c>
      <c r="L1785" s="83" t="s">
        <v>6172</v>
      </c>
      <c r="M1785" s="165" t="s">
        <v>162</v>
      </c>
      <c r="O1785" s="157" t="s">
        <v>138</v>
      </c>
      <c r="P1785" s="157" t="s">
        <v>143</v>
      </c>
      <c r="Q1785" s="157" t="s">
        <v>6171</v>
      </c>
      <c r="R1785" s="157" t="s">
        <v>144</v>
      </c>
      <c r="W1785" s="118">
        <v>324000</v>
      </c>
      <c r="X1785" s="162" t="s">
        <v>6325</v>
      </c>
    </row>
    <row r="1786" spans="1:24">
      <c r="A1786" s="83">
        <v>1418</v>
      </c>
      <c r="B1786" s="83">
        <v>311</v>
      </c>
      <c r="C1786" t="s">
        <v>6648</v>
      </c>
      <c r="D1786" s="159">
        <f t="shared" si="54"/>
        <v>56</v>
      </c>
      <c r="E1786">
        <v>1</v>
      </c>
      <c r="F1786">
        <v>16</v>
      </c>
      <c r="G1786" s="162" t="s">
        <v>6222</v>
      </c>
      <c r="H1786" s="162" t="s">
        <v>6222</v>
      </c>
      <c r="I1786" s="53" t="str">
        <f t="shared" si="55"/>
        <v>1. 16</v>
      </c>
      <c r="J1786" s="157" t="s">
        <v>142</v>
      </c>
      <c r="K1786" s="157" t="s">
        <v>141</v>
      </c>
      <c r="L1786" s="83" t="s">
        <v>6172</v>
      </c>
      <c r="M1786" s="165" t="s">
        <v>162</v>
      </c>
      <c r="O1786" s="157" t="s">
        <v>138</v>
      </c>
      <c r="P1786" s="157" t="s">
        <v>143</v>
      </c>
      <c r="Q1786" s="157" t="s">
        <v>6171</v>
      </c>
      <c r="R1786" s="157" t="s">
        <v>144</v>
      </c>
      <c r="W1786" s="118">
        <v>243000</v>
      </c>
      <c r="X1786" s="162" t="s">
        <v>6222</v>
      </c>
    </row>
    <row r="1787" spans="1:24">
      <c r="A1787" s="83">
        <v>1418</v>
      </c>
      <c r="B1787" s="83">
        <v>310</v>
      </c>
      <c r="C1787" t="s">
        <v>6586</v>
      </c>
      <c r="D1787" s="159">
        <f t="shared" si="54"/>
        <v>64</v>
      </c>
      <c r="E1787">
        <v>1</v>
      </c>
      <c r="F1787">
        <v>24</v>
      </c>
      <c r="G1787" s="162" t="s">
        <v>6314</v>
      </c>
      <c r="H1787" s="162" t="s">
        <v>6314</v>
      </c>
      <c r="I1787" s="53" t="str">
        <f t="shared" si="55"/>
        <v>1. 24</v>
      </c>
      <c r="J1787" s="157" t="s">
        <v>142</v>
      </c>
      <c r="K1787" s="157" t="s">
        <v>141</v>
      </c>
      <c r="L1787" s="83" t="s">
        <v>6172</v>
      </c>
      <c r="M1787" s="165" t="s">
        <v>162</v>
      </c>
      <c r="O1787" s="157" t="s">
        <v>138</v>
      </c>
      <c r="P1787" s="157" t="s">
        <v>143</v>
      </c>
      <c r="Q1787" s="157" t="s">
        <v>6171</v>
      </c>
      <c r="R1787" s="157" t="s">
        <v>144</v>
      </c>
      <c r="W1787" s="118">
        <v>283500</v>
      </c>
      <c r="X1787" s="162" t="s">
        <v>6314</v>
      </c>
    </row>
    <row r="1788" spans="1:24">
      <c r="A1788" s="83">
        <v>1418</v>
      </c>
      <c r="B1788" s="83">
        <v>183</v>
      </c>
      <c r="C1788" t="s">
        <v>6579</v>
      </c>
      <c r="D1788" s="159">
        <f t="shared" si="54"/>
        <v>5</v>
      </c>
      <c r="E1788">
        <v>0</v>
      </c>
      <c r="F1788">
        <v>5</v>
      </c>
      <c r="G1788" s="162" t="s">
        <v>6281</v>
      </c>
      <c r="H1788" s="162" t="s">
        <v>6281</v>
      </c>
      <c r="I1788" s="53" t="str">
        <f t="shared" si="55"/>
        <v>0. 5</v>
      </c>
      <c r="J1788" s="157" t="s">
        <v>142</v>
      </c>
      <c r="K1788" s="157" t="s">
        <v>141</v>
      </c>
      <c r="L1788" s="83" t="s">
        <v>6172</v>
      </c>
      <c r="M1788" s="165" t="s">
        <v>5499</v>
      </c>
      <c r="O1788" s="157" t="s">
        <v>138</v>
      </c>
      <c r="P1788" s="157" t="s">
        <v>143</v>
      </c>
      <c r="Q1788" s="157" t="s">
        <v>6171</v>
      </c>
      <c r="R1788" s="157" t="s">
        <v>144</v>
      </c>
      <c r="W1788" s="118">
        <v>0</v>
      </c>
      <c r="X1788" s="162" t="s">
        <v>6281</v>
      </c>
    </row>
    <row r="1789" spans="1:24">
      <c r="A1789" s="83">
        <v>1418</v>
      </c>
      <c r="B1789" s="83">
        <v>183</v>
      </c>
      <c r="C1789" t="s">
        <v>7852</v>
      </c>
      <c r="D1789" s="159">
        <f t="shared" si="54"/>
        <v>64</v>
      </c>
      <c r="E1789">
        <v>1</v>
      </c>
      <c r="F1789">
        <v>24</v>
      </c>
      <c r="G1789" s="162" t="s">
        <v>6314</v>
      </c>
      <c r="H1789" s="162" t="s">
        <v>6314</v>
      </c>
      <c r="I1789" s="53" t="str">
        <f t="shared" si="55"/>
        <v>1. 24</v>
      </c>
      <c r="J1789" s="157" t="s">
        <v>142</v>
      </c>
      <c r="K1789" s="157" t="s">
        <v>141</v>
      </c>
      <c r="L1789" s="83" t="s">
        <v>6172</v>
      </c>
      <c r="M1789" s="165" t="s">
        <v>5499</v>
      </c>
      <c r="O1789" s="157" t="s">
        <v>138</v>
      </c>
      <c r="P1789" s="157" t="s">
        <v>143</v>
      </c>
      <c r="Q1789" s="157" t="s">
        <v>6171</v>
      </c>
      <c r="R1789" s="157" t="s">
        <v>144</v>
      </c>
      <c r="W1789" s="118">
        <v>0</v>
      </c>
      <c r="X1789" s="162" t="s">
        <v>6314</v>
      </c>
    </row>
    <row r="1790" spans="1:24">
      <c r="A1790" s="83">
        <v>1418</v>
      </c>
      <c r="B1790" s="83">
        <v>182</v>
      </c>
      <c r="C1790" t="s">
        <v>7837</v>
      </c>
      <c r="D1790" s="159">
        <f t="shared" si="54"/>
        <v>65</v>
      </c>
      <c r="E1790">
        <v>1</v>
      </c>
      <c r="F1790">
        <v>25</v>
      </c>
      <c r="G1790" s="162" t="s">
        <v>6349</v>
      </c>
      <c r="H1790" s="162" t="s">
        <v>6349</v>
      </c>
      <c r="I1790" s="53" t="str">
        <f t="shared" si="55"/>
        <v>1. 25</v>
      </c>
      <c r="J1790" s="157" t="s">
        <v>142</v>
      </c>
      <c r="K1790" s="157" t="s">
        <v>141</v>
      </c>
      <c r="L1790" s="83" t="s">
        <v>6172</v>
      </c>
      <c r="M1790" s="165" t="s">
        <v>5499</v>
      </c>
      <c r="O1790" s="157" t="s">
        <v>138</v>
      </c>
      <c r="P1790" s="157" t="s">
        <v>143</v>
      </c>
      <c r="Q1790" s="157" t="s">
        <v>6171</v>
      </c>
      <c r="R1790" s="157" t="s">
        <v>144</v>
      </c>
      <c r="W1790" s="118">
        <v>0</v>
      </c>
      <c r="X1790" s="162" t="s">
        <v>6349</v>
      </c>
    </row>
    <row r="1791" spans="1:24">
      <c r="A1791" s="83">
        <v>1418</v>
      </c>
      <c r="B1791" s="83">
        <v>183</v>
      </c>
      <c r="C1791" t="s">
        <v>7868</v>
      </c>
      <c r="D1791" s="159">
        <f t="shared" si="54"/>
        <v>40</v>
      </c>
      <c r="E1791">
        <v>1</v>
      </c>
      <c r="F1791">
        <v>0</v>
      </c>
      <c r="G1791" s="162" t="s">
        <v>6242</v>
      </c>
      <c r="H1791" s="162" t="s">
        <v>6242</v>
      </c>
      <c r="I1791" s="53" t="str">
        <f t="shared" si="55"/>
        <v>1. 0</v>
      </c>
      <c r="J1791" s="157" t="s">
        <v>142</v>
      </c>
      <c r="K1791" s="157" t="s">
        <v>141</v>
      </c>
      <c r="L1791" s="83" t="s">
        <v>6172</v>
      </c>
      <c r="M1791" s="165" t="s">
        <v>5499</v>
      </c>
      <c r="O1791" s="157" t="s">
        <v>138</v>
      </c>
      <c r="P1791" s="157" t="s">
        <v>143</v>
      </c>
      <c r="Q1791" s="157" t="s">
        <v>6171</v>
      </c>
      <c r="R1791" s="157" t="s">
        <v>144</v>
      </c>
      <c r="W1791" s="118">
        <v>0</v>
      </c>
      <c r="X1791" s="162" t="s">
        <v>6242</v>
      </c>
    </row>
    <row r="1792" spans="1:24">
      <c r="A1792" s="83">
        <v>1420</v>
      </c>
      <c r="B1792" s="83">
        <v>51</v>
      </c>
      <c r="C1792" t="s">
        <v>7837</v>
      </c>
      <c r="D1792" s="159">
        <f t="shared" si="54"/>
        <v>107</v>
      </c>
      <c r="E1792">
        <v>2</v>
      </c>
      <c r="F1792">
        <v>27</v>
      </c>
      <c r="G1792" s="162" t="s">
        <v>6326</v>
      </c>
      <c r="H1792" s="162" t="s">
        <v>6326</v>
      </c>
      <c r="I1792" s="53" t="str">
        <f t="shared" si="55"/>
        <v>2. 27</v>
      </c>
      <c r="J1792" s="157" t="s">
        <v>142</v>
      </c>
      <c r="K1792" s="157" t="s">
        <v>141</v>
      </c>
      <c r="L1792" s="83" t="s">
        <v>6172</v>
      </c>
      <c r="M1792" s="165" t="s">
        <v>162</v>
      </c>
      <c r="O1792" s="157" t="s">
        <v>138</v>
      </c>
      <c r="P1792" s="157" t="s">
        <v>143</v>
      </c>
      <c r="Q1792" s="157" t="s">
        <v>6171</v>
      </c>
      <c r="R1792" s="157" t="s">
        <v>144</v>
      </c>
      <c r="W1792" s="118">
        <v>1444500</v>
      </c>
      <c r="X1792" s="162" t="s">
        <v>6326</v>
      </c>
    </row>
    <row r="1793" spans="1:24">
      <c r="A1793" s="83">
        <v>1420</v>
      </c>
      <c r="B1793" s="83">
        <v>99</v>
      </c>
      <c r="C1793" t="s">
        <v>7859</v>
      </c>
      <c r="D1793" s="159">
        <f t="shared" si="54"/>
        <v>74</v>
      </c>
      <c r="E1793">
        <v>1</v>
      </c>
      <c r="F1793">
        <v>34</v>
      </c>
      <c r="G1793" s="162" t="s">
        <v>6226</v>
      </c>
      <c r="H1793" s="162" t="s">
        <v>6226</v>
      </c>
      <c r="I1793" s="53" t="str">
        <f t="shared" si="55"/>
        <v>1. 34</v>
      </c>
      <c r="J1793" s="157" t="s">
        <v>142</v>
      </c>
      <c r="K1793" s="157" t="s">
        <v>141</v>
      </c>
      <c r="L1793" s="83" t="s">
        <v>6172</v>
      </c>
      <c r="M1793" s="165" t="s">
        <v>6548</v>
      </c>
      <c r="O1793" s="157" t="s">
        <v>138</v>
      </c>
      <c r="P1793" s="157" t="s">
        <v>143</v>
      </c>
      <c r="Q1793" s="157" t="s">
        <v>6171</v>
      </c>
      <c r="R1793" s="157" t="s">
        <v>144</v>
      </c>
      <c r="W1793" s="118">
        <v>499500</v>
      </c>
      <c r="X1793" s="162" t="s">
        <v>6226</v>
      </c>
    </row>
    <row r="1794" spans="1:24">
      <c r="A1794" s="83">
        <v>1420</v>
      </c>
      <c r="B1794" s="83">
        <v>100</v>
      </c>
      <c r="C1794" t="s">
        <v>7859</v>
      </c>
      <c r="D1794" s="159">
        <f t="shared" si="54"/>
        <v>71</v>
      </c>
      <c r="E1794">
        <v>1</v>
      </c>
      <c r="F1794">
        <v>31</v>
      </c>
      <c r="G1794" s="162" t="s">
        <v>6211</v>
      </c>
      <c r="H1794" s="162" t="s">
        <v>6211</v>
      </c>
      <c r="I1794" s="53" t="str">
        <f t="shared" si="55"/>
        <v>1. 31</v>
      </c>
      <c r="J1794" s="157" t="s">
        <v>142</v>
      </c>
      <c r="K1794" s="157" t="s">
        <v>141</v>
      </c>
      <c r="L1794" s="83" t="s">
        <v>6172</v>
      </c>
      <c r="M1794" s="165" t="s">
        <v>6548</v>
      </c>
      <c r="O1794" s="157" t="s">
        <v>138</v>
      </c>
      <c r="P1794" s="157" t="s">
        <v>143</v>
      </c>
      <c r="Q1794" s="157" t="s">
        <v>6171</v>
      </c>
      <c r="R1794" s="157" t="s">
        <v>144</v>
      </c>
      <c r="W1794" s="118">
        <v>472500</v>
      </c>
      <c r="X1794" s="162" t="s">
        <v>6211</v>
      </c>
    </row>
    <row r="1795" spans="1:24">
      <c r="A1795" s="83">
        <v>1420</v>
      </c>
      <c r="B1795" s="83">
        <v>101</v>
      </c>
      <c r="C1795" t="s">
        <v>7859</v>
      </c>
      <c r="D1795" s="159">
        <f t="shared" ref="D1795:D1858" si="56">E1795*40+F1795</f>
        <v>68</v>
      </c>
      <c r="E1795">
        <v>1</v>
      </c>
      <c r="F1795">
        <v>28</v>
      </c>
      <c r="G1795" s="162" t="s">
        <v>6412</v>
      </c>
      <c r="H1795" s="162" t="s">
        <v>6412</v>
      </c>
      <c r="I1795" s="53" t="str">
        <f t="shared" ref="I1795:I1858" si="57">H1795</f>
        <v>1. 28</v>
      </c>
      <c r="J1795" s="157" t="s">
        <v>142</v>
      </c>
      <c r="K1795" s="157" t="s">
        <v>141</v>
      </c>
      <c r="L1795" s="83" t="s">
        <v>6172</v>
      </c>
      <c r="M1795" s="165" t="s">
        <v>6548</v>
      </c>
      <c r="O1795" s="157" t="s">
        <v>138</v>
      </c>
      <c r="P1795" s="157" t="s">
        <v>143</v>
      </c>
      <c r="Q1795" s="157" t="s">
        <v>6171</v>
      </c>
      <c r="R1795" s="157" t="s">
        <v>144</v>
      </c>
      <c r="W1795" s="118">
        <v>459000</v>
      </c>
      <c r="X1795" s="162" t="s">
        <v>6412</v>
      </c>
    </row>
    <row r="1796" spans="1:24">
      <c r="A1796" s="83">
        <v>1420</v>
      </c>
      <c r="B1796" s="83">
        <v>102</v>
      </c>
      <c r="C1796" t="s">
        <v>7859</v>
      </c>
      <c r="D1796" s="159">
        <f t="shared" si="56"/>
        <v>72</v>
      </c>
      <c r="E1796">
        <v>1</v>
      </c>
      <c r="F1796">
        <v>32</v>
      </c>
      <c r="G1796" s="162" t="s">
        <v>6325</v>
      </c>
      <c r="H1796" s="162" t="s">
        <v>6325</v>
      </c>
      <c r="I1796" s="53" t="str">
        <f t="shared" si="57"/>
        <v>1. 32</v>
      </c>
      <c r="J1796" s="157" t="s">
        <v>142</v>
      </c>
      <c r="K1796" s="157" t="s">
        <v>141</v>
      </c>
      <c r="L1796" s="83" t="s">
        <v>6172</v>
      </c>
      <c r="M1796" s="165" t="s">
        <v>6548</v>
      </c>
      <c r="O1796" s="157" t="s">
        <v>138</v>
      </c>
      <c r="P1796" s="157" t="s">
        <v>143</v>
      </c>
      <c r="Q1796" s="157" t="s">
        <v>6171</v>
      </c>
      <c r="R1796" s="157" t="s">
        <v>144</v>
      </c>
      <c r="W1796" s="118">
        <v>486000</v>
      </c>
      <c r="X1796" s="162" t="s">
        <v>6325</v>
      </c>
    </row>
    <row r="1797" spans="1:24">
      <c r="A1797" s="83">
        <v>1421</v>
      </c>
      <c r="B1797" s="83">
        <v>1</v>
      </c>
      <c r="C1797" t="s">
        <v>8101</v>
      </c>
      <c r="D1797" s="159">
        <f t="shared" si="56"/>
        <v>45</v>
      </c>
      <c r="E1797">
        <v>1</v>
      </c>
      <c r="F1797">
        <v>5</v>
      </c>
      <c r="G1797" s="162" t="s">
        <v>6256</v>
      </c>
      <c r="H1797" s="162" t="s">
        <v>6256</v>
      </c>
      <c r="I1797" s="53" t="str">
        <f t="shared" si="57"/>
        <v>1. 5</v>
      </c>
      <c r="J1797" s="157" t="s">
        <v>142</v>
      </c>
      <c r="K1797" s="157" t="s">
        <v>141</v>
      </c>
      <c r="L1797" s="83" t="s">
        <v>6172</v>
      </c>
      <c r="M1797" s="165" t="s">
        <v>6538</v>
      </c>
      <c r="O1797" s="157" t="s">
        <v>138</v>
      </c>
      <c r="P1797" s="157" t="s">
        <v>143</v>
      </c>
      <c r="Q1797" s="157" t="s">
        <v>6171</v>
      </c>
      <c r="R1797" s="157" t="s">
        <v>144</v>
      </c>
      <c r="W1797" s="118">
        <v>810000</v>
      </c>
      <c r="X1797" s="162" t="s">
        <v>6256</v>
      </c>
    </row>
    <row r="1798" spans="1:24">
      <c r="A1798" s="83">
        <v>1421</v>
      </c>
      <c r="B1798" s="83">
        <v>108</v>
      </c>
      <c r="C1798" t="s">
        <v>6648</v>
      </c>
      <c r="D1798" s="159">
        <f t="shared" si="56"/>
        <v>76</v>
      </c>
      <c r="E1798">
        <v>1</v>
      </c>
      <c r="F1798">
        <v>36</v>
      </c>
      <c r="G1798" s="162" t="s">
        <v>6267</v>
      </c>
      <c r="H1798" s="162" t="s">
        <v>6267</v>
      </c>
      <c r="I1798" s="53" t="str">
        <f t="shared" si="57"/>
        <v>1. 36</v>
      </c>
      <c r="J1798" s="157" t="s">
        <v>142</v>
      </c>
      <c r="K1798" s="157" t="s">
        <v>141</v>
      </c>
      <c r="L1798" s="83" t="s">
        <v>6172</v>
      </c>
      <c r="M1798" s="165" t="s">
        <v>6538</v>
      </c>
      <c r="O1798" s="157" t="s">
        <v>138</v>
      </c>
      <c r="P1798" s="157" t="s">
        <v>143</v>
      </c>
      <c r="Q1798" s="157" t="s">
        <v>6171</v>
      </c>
      <c r="R1798" s="157" t="s">
        <v>144</v>
      </c>
      <c r="W1798" s="118">
        <v>0</v>
      </c>
      <c r="X1798" s="162" t="s">
        <v>6267</v>
      </c>
    </row>
    <row r="1799" spans="1:24">
      <c r="A1799" s="83">
        <v>1424</v>
      </c>
      <c r="B1799" s="83">
        <v>555</v>
      </c>
      <c r="C1799" t="s">
        <v>7964</v>
      </c>
      <c r="D1799" s="159">
        <f t="shared" si="56"/>
        <v>77</v>
      </c>
      <c r="E1799">
        <v>1</v>
      </c>
      <c r="F1799">
        <v>37</v>
      </c>
      <c r="G1799" s="162" t="s">
        <v>6383</v>
      </c>
      <c r="H1799" s="162" t="s">
        <v>6383</v>
      </c>
      <c r="I1799" s="53" t="str">
        <f t="shared" si="57"/>
        <v>1. 37</v>
      </c>
      <c r="J1799" s="157" t="s">
        <v>142</v>
      </c>
      <c r="K1799" s="157" t="s">
        <v>141</v>
      </c>
      <c r="L1799" s="83" t="s">
        <v>6172</v>
      </c>
      <c r="M1799" s="165" t="s">
        <v>162</v>
      </c>
      <c r="O1799" s="157" t="s">
        <v>138</v>
      </c>
      <c r="P1799" s="157" t="s">
        <v>143</v>
      </c>
      <c r="Q1799" s="157" t="s">
        <v>6171</v>
      </c>
      <c r="R1799" s="157" t="s">
        <v>144</v>
      </c>
      <c r="W1799" s="118">
        <v>337500</v>
      </c>
      <c r="X1799" s="162" t="s">
        <v>6383</v>
      </c>
    </row>
    <row r="1800" spans="1:24">
      <c r="A1800" s="83">
        <v>1424</v>
      </c>
      <c r="B1800" s="83">
        <v>555</v>
      </c>
      <c r="C1800" t="s">
        <v>7851</v>
      </c>
      <c r="D1800" s="159">
        <f t="shared" si="56"/>
        <v>36</v>
      </c>
      <c r="E1800">
        <v>0</v>
      </c>
      <c r="F1800">
        <v>36</v>
      </c>
      <c r="G1800" s="162" t="s">
        <v>6174</v>
      </c>
      <c r="H1800" s="162" t="s">
        <v>6174</v>
      </c>
      <c r="I1800" s="53" t="str">
        <f t="shared" si="57"/>
        <v>0. 36</v>
      </c>
      <c r="J1800" s="157" t="s">
        <v>142</v>
      </c>
      <c r="K1800" s="157" t="s">
        <v>141</v>
      </c>
      <c r="L1800" s="83" t="s">
        <v>6172</v>
      </c>
      <c r="M1800" s="165" t="s">
        <v>162</v>
      </c>
      <c r="O1800" s="157" t="s">
        <v>138</v>
      </c>
      <c r="P1800" s="157" t="s">
        <v>143</v>
      </c>
      <c r="Q1800" s="157" t="s">
        <v>6171</v>
      </c>
      <c r="R1800" s="157" t="s">
        <v>144</v>
      </c>
      <c r="W1800" s="118">
        <v>162000</v>
      </c>
      <c r="X1800" s="162" t="s">
        <v>6174</v>
      </c>
    </row>
    <row r="1801" spans="1:24">
      <c r="A1801" s="83">
        <v>1424</v>
      </c>
      <c r="B1801" s="83">
        <v>555</v>
      </c>
      <c r="C1801" t="s">
        <v>8030</v>
      </c>
      <c r="D1801" s="159">
        <f t="shared" si="56"/>
        <v>106</v>
      </c>
      <c r="E1801">
        <v>2</v>
      </c>
      <c r="F1801">
        <v>26</v>
      </c>
      <c r="G1801" s="162" t="s">
        <v>6365</v>
      </c>
      <c r="H1801" s="162" t="s">
        <v>6365</v>
      </c>
      <c r="I1801" s="53" t="str">
        <f t="shared" si="57"/>
        <v>2. 26</v>
      </c>
      <c r="J1801" s="157" t="s">
        <v>142</v>
      </c>
      <c r="K1801" s="157" t="s">
        <v>141</v>
      </c>
      <c r="L1801" s="83" t="s">
        <v>6172</v>
      </c>
      <c r="M1801" s="165" t="s">
        <v>162</v>
      </c>
      <c r="O1801" s="157" t="s">
        <v>138</v>
      </c>
      <c r="P1801" s="157" t="s">
        <v>143</v>
      </c>
      <c r="Q1801" s="157" t="s">
        <v>6171</v>
      </c>
      <c r="R1801" s="157" t="s">
        <v>144</v>
      </c>
      <c r="W1801" s="118">
        <v>472500</v>
      </c>
      <c r="X1801" s="162" t="s">
        <v>6365</v>
      </c>
    </row>
    <row r="1802" spans="1:24">
      <c r="A1802" s="83">
        <v>1425</v>
      </c>
      <c r="B1802" s="83">
        <v>247</v>
      </c>
      <c r="C1802" t="s">
        <v>7852</v>
      </c>
      <c r="D1802" s="159">
        <f t="shared" si="56"/>
        <v>26</v>
      </c>
      <c r="E1802">
        <v>0</v>
      </c>
      <c r="F1802">
        <v>26</v>
      </c>
      <c r="G1802" s="162" t="s">
        <v>6374</v>
      </c>
      <c r="H1802" s="162" t="s">
        <v>6374</v>
      </c>
      <c r="I1802" s="53" t="str">
        <f t="shared" si="57"/>
        <v>0. 26</v>
      </c>
      <c r="J1802" s="157" t="s">
        <v>142</v>
      </c>
      <c r="K1802" s="157" t="s">
        <v>141</v>
      </c>
      <c r="L1802" s="83" t="s">
        <v>6172</v>
      </c>
      <c r="M1802" s="165" t="s">
        <v>6540</v>
      </c>
      <c r="O1802" s="157" t="s">
        <v>138</v>
      </c>
      <c r="P1802" s="157" t="s">
        <v>143</v>
      </c>
      <c r="Q1802" s="157" t="s">
        <v>6171</v>
      </c>
      <c r="R1802" s="157" t="s">
        <v>144</v>
      </c>
      <c r="W1802" s="118">
        <v>405000</v>
      </c>
      <c r="X1802" s="162" t="s">
        <v>6374</v>
      </c>
    </row>
    <row r="1803" spans="1:24">
      <c r="A1803" s="83">
        <v>1425</v>
      </c>
      <c r="B1803" s="83">
        <v>247</v>
      </c>
      <c r="C1803" t="s">
        <v>7835</v>
      </c>
      <c r="D1803" s="159">
        <f t="shared" si="56"/>
        <v>16</v>
      </c>
      <c r="E1803">
        <v>0</v>
      </c>
      <c r="F1803">
        <v>16</v>
      </c>
      <c r="G1803" s="162" t="s">
        <v>6206</v>
      </c>
      <c r="H1803" s="162" t="s">
        <v>6206</v>
      </c>
      <c r="I1803" s="53" t="str">
        <f t="shared" si="57"/>
        <v>0. 16</v>
      </c>
      <c r="J1803" s="157" t="s">
        <v>142</v>
      </c>
      <c r="K1803" s="157" t="s">
        <v>141</v>
      </c>
      <c r="L1803" s="83" t="s">
        <v>6172</v>
      </c>
      <c r="M1803" s="165" t="s">
        <v>6540</v>
      </c>
      <c r="O1803" s="157" t="s">
        <v>138</v>
      </c>
      <c r="P1803" s="157" t="s">
        <v>143</v>
      </c>
      <c r="Q1803" s="157" t="s">
        <v>6171</v>
      </c>
      <c r="R1803" s="157" t="s">
        <v>144</v>
      </c>
      <c r="W1803" s="118">
        <v>0</v>
      </c>
      <c r="X1803" s="162" t="s">
        <v>6206</v>
      </c>
    </row>
    <row r="1804" spans="1:24">
      <c r="A1804" s="83">
        <v>1430</v>
      </c>
      <c r="B1804" s="83">
        <v>460</v>
      </c>
      <c r="C1804" t="s">
        <v>6579</v>
      </c>
      <c r="D1804" s="159">
        <f t="shared" si="56"/>
        <v>328</v>
      </c>
      <c r="E1804">
        <v>8</v>
      </c>
      <c r="F1804">
        <v>8</v>
      </c>
      <c r="G1804" s="162" t="s">
        <v>6488</v>
      </c>
      <c r="H1804" s="162" t="s">
        <v>6488</v>
      </c>
      <c r="I1804" s="53" t="str">
        <f t="shared" si="57"/>
        <v>8. 8</v>
      </c>
      <c r="J1804" s="157" t="s">
        <v>142</v>
      </c>
      <c r="K1804" s="157" t="s">
        <v>141</v>
      </c>
      <c r="L1804" s="83" t="s">
        <v>6172</v>
      </c>
      <c r="M1804" s="165" t="s">
        <v>162</v>
      </c>
      <c r="O1804" s="157" t="s">
        <v>138</v>
      </c>
      <c r="P1804" s="157" t="s">
        <v>143</v>
      </c>
      <c r="Q1804" s="157" t="s">
        <v>6171</v>
      </c>
      <c r="R1804" s="157" t="s">
        <v>144</v>
      </c>
      <c r="W1804" s="118">
        <v>4428000</v>
      </c>
      <c r="X1804" s="162" t="s">
        <v>6488</v>
      </c>
    </row>
    <row r="1805" spans="1:24">
      <c r="A1805" s="83">
        <v>1431</v>
      </c>
      <c r="B1805" s="83">
        <v>131</v>
      </c>
      <c r="C1805" t="s">
        <v>6579</v>
      </c>
      <c r="D1805" s="159">
        <f t="shared" si="56"/>
        <v>50</v>
      </c>
      <c r="E1805">
        <v>1</v>
      </c>
      <c r="F1805">
        <v>10</v>
      </c>
      <c r="G1805" s="162" t="s">
        <v>6195</v>
      </c>
      <c r="H1805" s="162" t="s">
        <v>6195</v>
      </c>
      <c r="I1805" s="53" t="str">
        <f t="shared" si="57"/>
        <v>1. 10</v>
      </c>
      <c r="J1805" s="157" t="s">
        <v>142</v>
      </c>
      <c r="K1805" s="157" t="s">
        <v>141</v>
      </c>
      <c r="L1805" s="83" t="s">
        <v>6172</v>
      </c>
      <c r="M1805" s="165" t="s">
        <v>162</v>
      </c>
      <c r="O1805" s="157" t="s">
        <v>138</v>
      </c>
      <c r="P1805" s="157" t="s">
        <v>143</v>
      </c>
      <c r="Q1805" s="157" t="s">
        <v>6171</v>
      </c>
      <c r="R1805" s="157" t="s">
        <v>144</v>
      </c>
      <c r="W1805" s="118">
        <v>675000</v>
      </c>
      <c r="X1805" s="162" t="s">
        <v>6195</v>
      </c>
    </row>
    <row r="1806" spans="1:24">
      <c r="A1806" s="83">
        <v>1431</v>
      </c>
      <c r="B1806" s="83">
        <v>118</v>
      </c>
      <c r="C1806" t="s">
        <v>6648</v>
      </c>
      <c r="D1806" s="159">
        <f t="shared" si="56"/>
        <v>42</v>
      </c>
      <c r="E1806">
        <v>1</v>
      </c>
      <c r="F1806">
        <v>2</v>
      </c>
      <c r="G1806" s="162" t="s">
        <v>6318</v>
      </c>
      <c r="H1806" s="162" t="s">
        <v>6318</v>
      </c>
      <c r="I1806" s="53" t="str">
        <f t="shared" si="57"/>
        <v>1. 2</v>
      </c>
      <c r="J1806" s="157" t="s">
        <v>142</v>
      </c>
      <c r="K1806" s="157" t="s">
        <v>141</v>
      </c>
      <c r="L1806" s="83" t="s">
        <v>6172</v>
      </c>
      <c r="M1806" s="165" t="s">
        <v>162</v>
      </c>
      <c r="O1806" s="157" t="s">
        <v>138</v>
      </c>
      <c r="P1806" s="157" t="s">
        <v>143</v>
      </c>
      <c r="Q1806" s="157" t="s">
        <v>6171</v>
      </c>
      <c r="R1806" s="157" t="s">
        <v>144</v>
      </c>
      <c r="W1806" s="118">
        <v>567000</v>
      </c>
      <c r="X1806" s="162" t="s">
        <v>6318</v>
      </c>
    </row>
    <row r="1807" spans="1:24">
      <c r="A1807" s="83">
        <v>1431</v>
      </c>
      <c r="B1807" s="83">
        <v>130</v>
      </c>
      <c r="C1807" t="s">
        <v>6648</v>
      </c>
      <c r="D1807" s="159">
        <f t="shared" si="56"/>
        <v>19</v>
      </c>
      <c r="E1807">
        <v>0</v>
      </c>
      <c r="F1807">
        <v>19</v>
      </c>
      <c r="G1807" s="162" t="s">
        <v>6239</v>
      </c>
      <c r="H1807" s="162" t="s">
        <v>6239</v>
      </c>
      <c r="I1807" s="53" t="str">
        <f t="shared" si="57"/>
        <v>0. 19</v>
      </c>
      <c r="J1807" s="157" t="s">
        <v>142</v>
      </c>
      <c r="K1807" s="157" t="s">
        <v>141</v>
      </c>
      <c r="L1807" s="83" t="s">
        <v>6172</v>
      </c>
      <c r="M1807" s="165" t="s">
        <v>162</v>
      </c>
      <c r="O1807" s="157" t="s">
        <v>138</v>
      </c>
      <c r="P1807" s="157" t="s">
        <v>143</v>
      </c>
      <c r="Q1807" s="157" t="s">
        <v>6171</v>
      </c>
      <c r="R1807" s="157" t="s">
        <v>144</v>
      </c>
      <c r="W1807" s="118">
        <v>256500</v>
      </c>
      <c r="X1807" s="162" t="s">
        <v>6239</v>
      </c>
    </row>
    <row r="1808" spans="1:24">
      <c r="A1808" s="83">
        <v>1433</v>
      </c>
      <c r="B1808" s="83">
        <v>329</v>
      </c>
      <c r="C1808" t="s">
        <v>8102</v>
      </c>
      <c r="D1808" s="159">
        <f t="shared" si="56"/>
        <v>42</v>
      </c>
      <c r="E1808">
        <v>1</v>
      </c>
      <c r="F1808">
        <v>2</v>
      </c>
      <c r="G1808" s="162" t="s">
        <v>6318</v>
      </c>
      <c r="H1808" s="162" t="s">
        <v>6318</v>
      </c>
      <c r="I1808" s="53" t="str">
        <f t="shared" si="57"/>
        <v>1. 2</v>
      </c>
      <c r="J1808" s="157" t="s">
        <v>142</v>
      </c>
      <c r="K1808" s="157" t="s">
        <v>141</v>
      </c>
      <c r="L1808" s="83" t="s">
        <v>6172</v>
      </c>
      <c r="M1808" s="165" t="s">
        <v>162</v>
      </c>
      <c r="O1808" s="157" t="s">
        <v>138</v>
      </c>
      <c r="P1808" s="157" t="s">
        <v>143</v>
      </c>
      <c r="Q1808" s="157" t="s">
        <v>6171</v>
      </c>
      <c r="R1808" s="157" t="s">
        <v>144</v>
      </c>
      <c r="W1808" s="118">
        <v>567000</v>
      </c>
      <c r="X1808" s="162" t="s">
        <v>6318</v>
      </c>
    </row>
    <row r="1809" spans="1:24">
      <c r="A1809" s="83">
        <v>1434</v>
      </c>
      <c r="B1809" s="83">
        <v>40</v>
      </c>
      <c r="C1809" t="s">
        <v>7857</v>
      </c>
      <c r="D1809" s="159">
        <f t="shared" si="56"/>
        <v>32</v>
      </c>
      <c r="E1809">
        <v>0</v>
      </c>
      <c r="F1809">
        <v>32</v>
      </c>
      <c r="G1809" s="162" t="s">
        <v>6315</v>
      </c>
      <c r="H1809" s="162" t="s">
        <v>6315</v>
      </c>
      <c r="I1809" s="53" t="str">
        <f t="shared" si="57"/>
        <v>0. 32</v>
      </c>
      <c r="J1809" s="157" t="s">
        <v>142</v>
      </c>
      <c r="K1809" s="157" t="s">
        <v>141</v>
      </c>
      <c r="L1809" s="83" t="s">
        <v>6172</v>
      </c>
      <c r="M1809" s="165" t="s">
        <v>162</v>
      </c>
      <c r="O1809" s="157" t="s">
        <v>138</v>
      </c>
      <c r="P1809" s="157" t="s">
        <v>143</v>
      </c>
      <c r="Q1809" s="157" t="s">
        <v>6171</v>
      </c>
      <c r="R1809" s="157" t="s">
        <v>144</v>
      </c>
      <c r="W1809" s="118">
        <v>432000</v>
      </c>
      <c r="X1809" s="162" t="s">
        <v>6315</v>
      </c>
    </row>
    <row r="1810" spans="1:24">
      <c r="A1810" s="83">
        <v>1434</v>
      </c>
      <c r="B1810" s="83">
        <v>41</v>
      </c>
      <c r="C1810" t="s">
        <v>8103</v>
      </c>
      <c r="D1810" s="159">
        <f t="shared" si="56"/>
        <v>37</v>
      </c>
      <c r="E1810">
        <v>0</v>
      </c>
      <c r="F1810">
        <v>37</v>
      </c>
      <c r="G1810" s="162" t="s">
        <v>6297</v>
      </c>
      <c r="H1810" s="162" t="s">
        <v>6297</v>
      </c>
      <c r="I1810" s="53" t="str">
        <f t="shared" si="57"/>
        <v>0. 37</v>
      </c>
      <c r="J1810" s="157" t="s">
        <v>142</v>
      </c>
      <c r="K1810" s="157" t="s">
        <v>141</v>
      </c>
      <c r="L1810" s="83" t="s">
        <v>6172</v>
      </c>
      <c r="M1810" s="165" t="s">
        <v>162</v>
      </c>
      <c r="O1810" s="157" t="s">
        <v>138</v>
      </c>
      <c r="P1810" s="157" t="s">
        <v>143</v>
      </c>
      <c r="Q1810" s="157" t="s">
        <v>6171</v>
      </c>
      <c r="R1810" s="157" t="s">
        <v>144</v>
      </c>
      <c r="W1810" s="118">
        <v>499500</v>
      </c>
      <c r="X1810" s="162" t="s">
        <v>6297</v>
      </c>
    </row>
    <row r="1811" spans="1:24">
      <c r="A1811" s="83">
        <v>1434</v>
      </c>
      <c r="B1811" s="83">
        <v>42</v>
      </c>
      <c r="C1811" t="s">
        <v>8103</v>
      </c>
      <c r="D1811" s="159">
        <f t="shared" si="56"/>
        <v>22</v>
      </c>
      <c r="E1811">
        <v>0</v>
      </c>
      <c r="F1811">
        <v>22</v>
      </c>
      <c r="G1811" s="162" t="s">
        <v>6382</v>
      </c>
      <c r="H1811" s="162" t="s">
        <v>6382</v>
      </c>
      <c r="I1811" s="53" t="str">
        <f t="shared" si="57"/>
        <v>0. 22</v>
      </c>
      <c r="J1811" s="157" t="s">
        <v>142</v>
      </c>
      <c r="K1811" s="157" t="s">
        <v>141</v>
      </c>
      <c r="L1811" s="83" t="s">
        <v>6172</v>
      </c>
      <c r="M1811" s="165" t="s">
        <v>162</v>
      </c>
      <c r="O1811" s="157" t="s">
        <v>138</v>
      </c>
      <c r="P1811" s="157" t="s">
        <v>143</v>
      </c>
      <c r="Q1811" s="157" t="s">
        <v>6171</v>
      </c>
      <c r="R1811" s="157" t="s">
        <v>144</v>
      </c>
      <c r="W1811" s="118">
        <v>297000</v>
      </c>
      <c r="X1811" s="162" t="s">
        <v>6382</v>
      </c>
    </row>
    <row r="1812" spans="1:24">
      <c r="A1812" s="83">
        <v>1434</v>
      </c>
      <c r="B1812" s="83">
        <v>38</v>
      </c>
      <c r="C1812" t="s">
        <v>7835</v>
      </c>
      <c r="D1812" s="159">
        <f t="shared" si="56"/>
        <v>59</v>
      </c>
      <c r="E1812">
        <v>1</v>
      </c>
      <c r="F1812">
        <v>19</v>
      </c>
      <c r="G1812" s="162" t="s">
        <v>6176</v>
      </c>
      <c r="H1812" s="162" t="s">
        <v>6176</v>
      </c>
      <c r="I1812" s="53" t="str">
        <f t="shared" si="57"/>
        <v>1. 19</v>
      </c>
      <c r="J1812" s="157" t="s">
        <v>142</v>
      </c>
      <c r="K1812" s="157" t="s">
        <v>141</v>
      </c>
      <c r="L1812" s="83" t="s">
        <v>6172</v>
      </c>
      <c r="M1812" s="165" t="s">
        <v>162</v>
      </c>
      <c r="O1812" s="157" t="s">
        <v>138</v>
      </c>
      <c r="P1812" s="157" t="s">
        <v>143</v>
      </c>
      <c r="Q1812" s="157" t="s">
        <v>6171</v>
      </c>
      <c r="R1812" s="157" t="s">
        <v>144</v>
      </c>
      <c r="W1812" s="118">
        <v>796500</v>
      </c>
      <c r="X1812" s="162" t="s">
        <v>6176</v>
      </c>
    </row>
    <row r="1813" spans="1:24">
      <c r="A1813" s="83">
        <v>1434</v>
      </c>
      <c r="B1813" s="83">
        <v>120</v>
      </c>
      <c r="C1813" t="s">
        <v>6648</v>
      </c>
      <c r="D1813" s="159">
        <f t="shared" si="56"/>
        <v>88</v>
      </c>
      <c r="E1813">
        <v>2</v>
      </c>
      <c r="F1813">
        <v>8</v>
      </c>
      <c r="G1813" s="162" t="s">
        <v>6359</v>
      </c>
      <c r="H1813" s="162" t="s">
        <v>6359</v>
      </c>
      <c r="I1813" s="53" t="str">
        <f t="shared" si="57"/>
        <v>2. 8</v>
      </c>
      <c r="J1813" s="157" t="s">
        <v>142</v>
      </c>
      <c r="K1813" s="157" t="s">
        <v>141</v>
      </c>
      <c r="L1813" s="83" t="s">
        <v>6172</v>
      </c>
      <c r="M1813" s="165" t="s">
        <v>162</v>
      </c>
      <c r="O1813" s="157" t="s">
        <v>138</v>
      </c>
      <c r="P1813" s="157" t="s">
        <v>143</v>
      </c>
      <c r="Q1813" s="157" t="s">
        <v>6171</v>
      </c>
      <c r="R1813" s="157" t="s">
        <v>144</v>
      </c>
      <c r="W1813" s="118">
        <v>1188000</v>
      </c>
      <c r="X1813" s="162" t="s">
        <v>6359</v>
      </c>
    </row>
    <row r="1814" spans="1:24">
      <c r="A1814" s="83">
        <v>1434</v>
      </c>
      <c r="B1814" s="83">
        <v>120</v>
      </c>
      <c r="C1814" t="s">
        <v>7851</v>
      </c>
      <c r="D1814" s="159">
        <f t="shared" si="56"/>
        <v>28</v>
      </c>
      <c r="E1814">
        <v>0</v>
      </c>
      <c r="F1814">
        <v>28</v>
      </c>
      <c r="G1814" s="162" t="s">
        <v>6178</v>
      </c>
      <c r="H1814" s="162" t="s">
        <v>6178</v>
      </c>
      <c r="I1814" s="53" t="str">
        <f t="shared" si="57"/>
        <v>0. 28</v>
      </c>
      <c r="J1814" s="157" t="s">
        <v>142</v>
      </c>
      <c r="K1814" s="157" t="s">
        <v>141</v>
      </c>
      <c r="L1814" s="83" t="s">
        <v>6172</v>
      </c>
      <c r="M1814" s="165" t="s">
        <v>162</v>
      </c>
      <c r="O1814" s="157" t="s">
        <v>138</v>
      </c>
      <c r="P1814" s="157" t="s">
        <v>143</v>
      </c>
      <c r="Q1814" s="157" t="s">
        <v>6171</v>
      </c>
      <c r="R1814" s="157" t="s">
        <v>144</v>
      </c>
      <c r="W1814" s="118">
        <v>378000</v>
      </c>
      <c r="X1814" s="162" t="s">
        <v>6178</v>
      </c>
    </row>
    <row r="1815" spans="1:24">
      <c r="A1815" s="83">
        <v>1435</v>
      </c>
      <c r="B1815" s="83">
        <v>124</v>
      </c>
      <c r="C1815" t="s">
        <v>7836</v>
      </c>
      <c r="D1815" s="159">
        <f t="shared" si="56"/>
        <v>46</v>
      </c>
      <c r="E1815">
        <v>1</v>
      </c>
      <c r="F1815">
        <v>6</v>
      </c>
      <c r="G1815" s="162" t="s">
        <v>6411</v>
      </c>
      <c r="H1815" s="162" t="s">
        <v>6411</v>
      </c>
      <c r="I1815" s="53" t="str">
        <f t="shared" si="57"/>
        <v>1. 6</v>
      </c>
      <c r="J1815" s="157" t="s">
        <v>142</v>
      </c>
      <c r="K1815" s="157" t="s">
        <v>141</v>
      </c>
      <c r="L1815" s="83" t="s">
        <v>6172</v>
      </c>
      <c r="M1815" s="165" t="s">
        <v>162</v>
      </c>
      <c r="O1815" s="157" t="s">
        <v>138</v>
      </c>
      <c r="P1815" s="157" t="s">
        <v>143</v>
      </c>
      <c r="Q1815" s="157" t="s">
        <v>6171</v>
      </c>
      <c r="R1815" s="157" t="s">
        <v>144</v>
      </c>
      <c r="W1815" s="118">
        <v>621000</v>
      </c>
      <c r="X1815" s="162" t="s">
        <v>6411</v>
      </c>
    </row>
    <row r="1816" spans="1:24">
      <c r="A1816" s="83">
        <v>1435</v>
      </c>
      <c r="B1816" s="83">
        <v>74</v>
      </c>
      <c r="C1816" t="s">
        <v>7857</v>
      </c>
      <c r="D1816" s="159">
        <f t="shared" si="56"/>
        <v>251</v>
      </c>
      <c r="E1816">
        <v>6</v>
      </c>
      <c r="F1816">
        <v>11</v>
      </c>
      <c r="G1816" s="162" t="s">
        <v>6223</v>
      </c>
      <c r="H1816" s="162" t="s">
        <v>6223</v>
      </c>
      <c r="I1816" s="53" t="str">
        <f t="shared" si="57"/>
        <v>6. 11</v>
      </c>
      <c r="J1816" s="157" t="s">
        <v>142</v>
      </c>
      <c r="K1816" s="157" t="s">
        <v>141</v>
      </c>
      <c r="L1816" s="83" t="s">
        <v>6172</v>
      </c>
      <c r="M1816" s="165" t="s">
        <v>162</v>
      </c>
      <c r="O1816" s="157" t="s">
        <v>138</v>
      </c>
      <c r="P1816" s="157" t="s">
        <v>143</v>
      </c>
      <c r="Q1816" s="157" t="s">
        <v>6171</v>
      </c>
      <c r="R1816" s="157" t="s">
        <v>144</v>
      </c>
      <c r="W1816" s="118">
        <v>1120500</v>
      </c>
      <c r="X1816" s="162" t="s">
        <v>6223</v>
      </c>
    </row>
    <row r="1817" spans="1:24">
      <c r="A1817" s="83">
        <v>1439</v>
      </c>
      <c r="B1817" s="83">
        <v>36</v>
      </c>
      <c r="C1817" t="s">
        <v>7850</v>
      </c>
      <c r="D1817" s="159">
        <f t="shared" si="56"/>
        <v>87</v>
      </c>
      <c r="E1817">
        <v>2</v>
      </c>
      <c r="F1817">
        <v>7</v>
      </c>
      <c r="G1817" s="162" t="s">
        <v>6234</v>
      </c>
      <c r="H1817" s="162" t="s">
        <v>6234</v>
      </c>
      <c r="I1817" s="53" t="str">
        <f t="shared" si="57"/>
        <v>2. 7</v>
      </c>
      <c r="J1817" s="157" t="s">
        <v>142</v>
      </c>
      <c r="K1817" s="157" t="s">
        <v>141</v>
      </c>
      <c r="L1817" s="83" t="s">
        <v>6172</v>
      </c>
      <c r="M1817" s="165" t="s">
        <v>6538</v>
      </c>
      <c r="O1817" s="157" t="s">
        <v>138</v>
      </c>
      <c r="P1817" s="157" t="s">
        <v>143</v>
      </c>
      <c r="Q1817" s="157" t="s">
        <v>6171</v>
      </c>
      <c r="R1817" s="157" t="s">
        <v>144</v>
      </c>
      <c r="W1817" s="118">
        <v>1174500</v>
      </c>
      <c r="X1817" s="162" t="s">
        <v>6234</v>
      </c>
    </row>
    <row r="1818" spans="1:24">
      <c r="A1818" s="83">
        <v>1440</v>
      </c>
      <c r="B1818" s="83">
        <v>529</v>
      </c>
      <c r="C1818" t="s">
        <v>7859</v>
      </c>
      <c r="D1818" s="159">
        <f t="shared" si="56"/>
        <v>4</v>
      </c>
      <c r="E1818">
        <v>0</v>
      </c>
      <c r="F1818">
        <v>4</v>
      </c>
      <c r="G1818" s="162" t="s">
        <v>6336</v>
      </c>
      <c r="H1818" s="162" t="s">
        <v>6336</v>
      </c>
      <c r="I1818" s="53" t="str">
        <f t="shared" si="57"/>
        <v>0. 4</v>
      </c>
      <c r="J1818" s="157" t="s">
        <v>142</v>
      </c>
      <c r="K1818" s="157" t="s">
        <v>141</v>
      </c>
      <c r="L1818" s="83" t="s">
        <v>6172</v>
      </c>
      <c r="M1818" s="165" t="s">
        <v>162</v>
      </c>
      <c r="O1818" s="157" t="s">
        <v>138</v>
      </c>
      <c r="P1818" s="157" t="s">
        <v>143</v>
      </c>
      <c r="Q1818" s="157" t="s">
        <v>6171</v>
      </c>
      <c r="R1818" s="157" t="s">
        <v>144</v>
      </c>
      <c r="W1818" s="118">
        <v>13500</v>
      </c>
      <c r="X1818" s="162" t="s">
        <v>6336</v>
      </c>
    </row>
    <row r="1819" spans="1:24">
      <c r="A1819" s="83">
        <v>1440</v>
      </c>
      <c r="B1819" s="83">
        <v>526</v>
      </c>
      <c r="C1819" t="s">
        <v>7861</v>
      </c>
      <c r="D1819" s="159">
        <f t="shared" si="56"/>
        <v>3</v>
      </c>
      <c r="E1819">
        <v>0</v>
      </c>
      <c r="F1819">
        <v>3</v>
      </c>
      <c r="G1819" s="162" t="s">
        <v>6204</v>
      </c>
      <c r="H1819" s="162" t="s">
        <v>6204</v>
      </c>
      <c r="I1819" s="53" t="str">
        <f t="shared" si="57"/>
        <v>0. 3</v>
      </c>
      <c r="J1819" s="157" t="s">
        <v>142</v>
      </c>
      <c r="K1819" s="157" t="s">
        <v>141</v>
      </c>
      <c r="L1819" s="83" t="s">
        <v>6172</v>
      </c>
      <c r="M1819" s="165" t="s">
        <v>162</v>
      </c>
      <c r="O1819" s="157" t="s">
        <v>138</v>
      </c>
      <c r="P1819" s="157" t="s">
        <v>143</v>
      </c>
      <c r="Q1819" s="157" t="s">
        <v>6171</v>
      </c>
      <c r="R1819" s="157" t="s">
        <v>144</v>
      </c>
      <c r="W1819" s="118">
        <v>13500</v>
      </c>
      <c r="X1819" s="162" t="s">
        <v>6204</v>
      </c>
    </row>
    <row r="1820" spans="1:24">
      <c r="A1820" s="83">
        <v>1440</v>
      </c>
      <c r="B1820" s="83">
        <v>315</v>
      </c>
      <c r="C1820" t="s">
        <v>7835</v>
      </c>
      <c r="D1820" s="159">
        <f t="shared" si="56"/>
        <v>157</v>
      </c>
      <c r="E1820">
        <v>3</v>
      </c>
      <c r="F1820">
        <v>37</v>
      </c>
      <c r="G1820" s="162" t="s">
        <v>6294</v>
      </c>
      <c r="H1820" s="162" t="s">
        <v>6294</v>
      </c>
      <c r="I1820" s="53" t="str">
        <f t="shared" si="57"/>
        <v>3. 37</v>
      </c>
      <c r="J1820" s="157" t="s">
        <v>142</v>
      </c>
      <c r="K1820" s="157" t="s">
        <v>141</v>
      </c>
      <c r="L1820" s="83" t="s">
        <v>6172</v>
      </c>
      <c r="M1820" s="165" t="s">
        <v>162</v>
      </c>
      <c r="O1820" s="157" t="s">
        <v>138</v>
      </c>
      <c r="P1820" s="157" t="s">
        <v>143</v>
      </c>
      <c r="Q1820" s="157" t="s">
        <v>6171</v>
      </c>
      <c r="R1820" s="157" t="s">
        <v>144</v>
      </c>
      <c r="W1820" s="118">
        <v>702000</v>
      </c>
      <c r="X1820" s="162" t="s">
        <v>6294</v>
      </c>
    </row>
    <row r="1821" spans="1:24">
      <c r="A1821" s="83">
        <v>1440</v>
      </c>
      <c r="B1821" s="83">
        <v>315</v>
      </c>
      <c r="C1821" t="s">
        <v>7852</v>
      </c>
      <c r="D1821" s="159">
        <f t="shared" si="56"/>
        <v>154</v>
      </c>
      <c r="E1821">
        <v>3</v>
      </c>
      <c r="F1821">
        <v>34</v>
      </c>
      <c r="G1821" s="162" t="s">
        <v>6250</v>
      </c>
      <c r="H1821" s="162" t="s">
        <v>6250</v>
      </c>
      <c r="I1821" s="53" t="str">
        <f t="shared" si="57"/>
        <v>3. 34</v>
      </c>
      <c r="J1821" s="157" t="s">
        <v>142</v>
      </c>
      <c r="K1821" s="157" t="s">
        <v>141</v>
      </c>
      <c r="L1821" s="83" t="s">
        <v>6172</v>
      </c>
      <c r="M1821" s="165" t="s">
        <v>162</v>
      </c>
      <c r="O1821" s="157" t="s">
        <v>138</v>
      </c>
      <c r="P1821" s="157" t="s">
        <v>143</v>
      </c>
      <c r="Q1821" s="157" t="s">
        <v>6171</v>
      </c>
      <c r="R1821" s="157" t="s">
        <v>144</v>
      </c>
      <c r="W1821" s="118">
        <v>688500</v>
      </c>
      <c r="X1821" s="162" t="s">
        <v>6250</v>
      </c>
    </row>
    <row r="1822" spans="1:24">
      <c r="A1822" s="83">
        <v>1440</v>
      </c>
      <c r="B1822" s="83">
        <v>315</v>
      </c>
      <c r="C1822" t="s">
        <v>6579</v>
      </c>
      <c r="D1822" s="159">
        <f t="shared" si="56"/>
        <v>24</v>
      </c>
      <c r="E1822">
        <v>0</v>
      </c>
      <c r="F1822">
        <v>24</v>
      </c>
      <c r="G1822" s="162" t="s">
        <v>6236</v>
      </c>
      <c r="H1822" s="162" t="s">
        <v>6236</v>
      </c>
      <c r="I1822" s="53" t="str">
        <f t="shared" si="57"/>
        <v>0. 24</v>
      </c>
      <c r="J1822" s="157" t="s">
        <v>142</v>
      </c>
      <c r="K1822" s="157" t="s">
        <v>141</v>
      </c>
      <c r="L1822" s="83" t="s">
        <v>6172</v>
      </c>
      <c r="M1822" s="165" t="s">
        <v>162</v>
      </c>
      <c r="O1822" s="157" t="s">
        <v>138</v>
      </c>
      <c r="P1822" s="157" t="s">
        <v>143</v>
      </c>
      <c r="Q1822" s="157" t="s">
        <v>6171</v>
      </c>
      <c r="R1822" s="157" t="s">
        <v>144</v>
      </c>
      <c r="W1822" s="118">
        <v>108000</v>
      </c>
      <c r="X1822" s="162" t="s">
        <v>6236</v>
      </c>
    </row>
    <row r="1823" spans="1:24">
      <c r="A1823" s="83">
        <v>1440</v>
      </c>
      <c r="B1823" s="83">
        <v>315</v>
      </c>
      <c r="C1823" t="s">
        <v>7857</v>
      </c>
      <c r="D1823" s="159">
        <f t="shared" si="56"/>
        <v>72</v>
      </c>
      <c r="E1823">
        <v>1</v>
      </c>
      <c r="F1823">
        <v>32</v>
      </c>
      <c r="G1823" s="162" t="s">
        <v>6325</v>
      </c>
      <c r="H1823" s="162" t="s">
        <v>6325</v>
      </c>
      <c r="I1823" s="53" t="str">
        <f t="shared" si="57"/>
        <v>1. 32</v>
      </c>
      <c r="J1823" s="157" t="s">
        <v>142</v>
      </c>
      <c r="K1823" s="157" t="s">
        <v>141</v>
      </c>
      <c r="L1823" s="83" t="s">
        <v>6172</v>
      </c>
      <c r="M1823" s="165" t="s">
        <v>162</v>
      </c>
      <c r="O1823" s="157" t="s">
        <v>138</v>
      </c>
      <c r="P1823" s="157" t="s">
        <v>143</v>
      </c>
      <c r="Q1823" s="157" t="s">
        <v>6171</v>
      </c>
      <c r="R1823" s="157" t="s">
        <v>144</v>
      </c>
      <c r="W1823" s="118">
        <v>324000</v>
      </c>
      <c r="X1823" s="162" t="s">
        <v>6325</v>
      </c>
    </row>
    <row r="1824" spans="1:24">
      <c r="A1824" s="83">
        <v>1440</v>
      </c>
      <c r="B1824" s="83">
        <v>314</v>
      </c>
      <c r="C1824" t="s">
        <v>7883</v>
      </c>
      <c r="D1824" s="159">
        <f t="shared" si="56"/>
        <v>53</v>
      </c>
      <c r="E1824">
        <v>1</v>
      </c>
      <c r="F1824">
        <v>13</v>
      </c>
      <c r="G1824" s="162" t="s">
        <v>6309</v>
      </c>
      <c r="H1824" s="162" t="s">
        <v>6309</v>
      </c>
      <c r="I1824" s="53" t="str">
        <f t="shared" si="57"/>
        <v>1. 13</v>
      </c>
      <c r="J1824" s="157" t="s">
        <v>142</v>
      </c>
      <c r="K1824" s="157" t="s">
        <v>141</v>
      </c>
      <c r="L1824" s="83" t="s">
        <v>6172</v>
      </c>
      <c r="M1824" s="165" t="s">
        <v>162</v>
      </c>
      <c r="O1824" s="157" t="s">
        <v>138</v>
      </c>
      <c r="P1824" s="157" t="s">
        <v>143</v>
      </c>
      <c r="Q1824" s="157" t="s">
        <v>6171</v>
      </c>
      <c r="R1824" s="157" t="s">
        <v>144</v>
      </c>
      <c r="W1824" s="118">
        <v>229500</v>
      </c>
      <c r="X1824" s="162" t="s">
        <v>6309</v>
      </c>
    </row>
    <row r="1825" spans="1:24">
      <c r="A1825" s="83">
        <v>1440</v>
      </c>
      <c r="B1825" s="83">
        <v>314</v>
      </c>
      <c r="C1825" t="s">
        <v>7931</v>
      </c>
      <c r="D1825" s="159">
        <f t="shared" si="56"/>
        <v>53</v>
      </c>
      <c r="E1825">
        <v>1</v>
      </c>
      <c r="F1825">
        <v>13</v>
      </c>
      <c r="G1825" s="162" t="s">
        <v>6309</v>
      </c>
      <c r="H1825" s="162" t="s">
        <v>6309</v>
      </c>
      <c r="I1825" s="53" t="str">
        <f t="shared" si="57"/>
        <v>1. 13</v>
      </c>
      <c r="J1825" s="157" t="s">
        <v>142</v>
      </c>
      <c r="K1825" s="157" t="s">
        <v>141</v>
      </c>
      <c r="L1825" s="83" t="s">
        <v>6172</v>
      </c>
      <c r="M1825" s="165" t="s">
        <v>162</v>
      </c>
      <c r="O1825" s="157" t="s">
        <v>138</v>
      </c>
      <c r="P1825" s="157" t="s">
        <v>143</v>
      </c>
      <c r="Q1825" s="157" t="s">
        <v>6171</v>
      </c>
      <c r="R1825" s="157" t="s">
        <v>144</v>
      </c>
      <c r="W1825" s="118">
        <v>229500</v>
      </c>
      <c r="X1825" s="162" t="s">
        <v>6309</v>
      </c>
    </row>
    <row r="1826" spans="1:24">
      <c r="A1826" s="83">
        <v>1441</v>
      </c>
      <c r="B1826" s="83">
        <v>529</v>
      </c>
      <c r="C1826" t="s">
        <v>7859</v>
      </c>
      <c r="D1826" s="159">
        <f t="shared" si="56"/>
        <v>4</v>
      </c>
      <c r="E1826">
        <v>0</v>
      </c>
      <c r="F1826">
        <v>4</v>
      </c>
      <c r="G1826" s="162" t="s">
        <v>6336</v>
      </c>
      <c r="H1826" s="162" t="s">
        <v>6336</v>
      </c>
      <c r="I1826" s="53" t="str">
        <f t="shared" si="57"/>
        <v>0. 4</v>
      </c>
      <c r="J1826" s="157" t="s">
        <v>142</v>
      </c>
      <c r="K1826" s="157" t="s">
        <v>141</v>
      </c>
      <c r="L1826" s="83" t="s">
        <v>6172</v>
      </c>
      <c r="M1826" s="165" t="s">
        <v>162</v>
      </c>
      <c r="O1826" s="157" t="s">
        <v>138</v>
      </c>
      <c r="P1826" s="157" t="s">
        <v>143</v>
      </c>
      <c r="Q1826" s="157" t="s">
        <v>6171</v>
      </c>
      <c r="R1826" s="157" t="s">
        <v>144</v>
      </c>
      <c r="W1826" s="118">
        <v>13500</v>
      </c>
      <c r="X1826" s="162" t="s">
        <v>6336</v>
      </c>
    </row>
    <row r="1827" spans="1:24">
      <c r="A1827" s="83">
        <v>1441</v>
      </c>
      <c r="B1827" s="83">
        <v>526</v>
      </c>
      <c r="C1827" t="s">
        <v>7861</v>
      </c>
      <c r="D1827" s="159">
        <f t="shared" si="56"/>
        <v>3</v>
      </c>
      <c r="E1827">
        <v>0</v>
      </c>
      <c r="F1827">
        <v>3</v>
      </c>
      <c r="G1827" s="162" t="s">
        <v>6204</v>
      </c>
      <c r="H1827" s="162" t="s">
        <v>6204</v>
      </c>
      <c r="I1827" s="53" t="str">
        <f t="shared" si="57"/>
        <v>0. 3</v>
      </c>
      <c r="J1827" s="157" t="s">
        <v>142</v>
      </c>
      <c r="K1827" s="157" t="s">
        <v>141</v>
      </c>
      <c r="L1827" s="83" t="s">
        <v>6172</v>
      </c>
      <c r="M1827" s="165" t="s">
        <v>162</v>
      </c>
      <c r="O1827" s="157" t="s">
        <v>138</v>
      </c>
      <c r="P1827" s="157" t="s">
        <v>143</v>
      </c>
      <c r="Q1827" s="157" t="s">
        <v>6171</v>
      </c>
      <c r="R1827" s="157" t="s">
        <v>144</v>
      </c>
      <c r="W1827" s="118">
        <v>13500</v>
      </c>
      <c r="X1827" s="162" t="s">
        <v>6204</v>
      </c>
    </row>
    <row r="1828" spans="1:24">
      <c r="A1828" s="83">
        <v>1441</v>
      </c>
      <c r="B1828" s="83">
        <v>315</v>
      </c>
      <c r="C1828" t="s">
        <v>7835</v>
      </c>
      <c r="D1828" s="159">
        <f t="shared" si="56"/>
        <v>157</v>
      </c>
      <c r="E1828">
        <v>3</v>
      </c>
      <c r="F1828">
        <v>37</v>
      </c>
      <c r="G1828" s="162" t="s">
        <v>6294</v>
      </c>
      <c r="H1828" s="162" t="s">
        <v>6294</v>
      </c>
      <c r="I1828" s="53" t="str">
        <f t="shared" si="57"/>
        <v>3. 37</v>
      </c>
      <c r="J1828" s="157" t="s">
        <v>142</v>
      </c>
      <c r="K1828" s="157" t="s">
        <v>141</v>
      </c>
      <c r="L1828" s="83" t="s">
        <v>6172</v>
      </c>
      <c r="M1828" s="165" t="s">
        <v>162</v>
      </c>
      <c r="O1828" s="157" t="s">
        <v>138</v>
      </c>
      <c r="P1828" s="157" t="s">
        <v>143</v>
      </c>
      <c r="Q1828" s="157" t="s">
        <v>6171</v>
      </c>
      <c r="R1828" s="157" t="s">
        <v>144</v>
      </c>
      <c r="W1828" s="118">
        <v>702000</v>
      </c>
      <c r="X1828" s="162" t="s">
        <v>6294</v>
      </c>
    </row>
    <row r="1829" spans="1:24">
      <c r="A1829" s="83">
        <v>1441</v>
      </c>
      <c r="B1829" s="83">
        <v>315</v>
      </c>
      <c r="C1829" t="s">
        <v>7852</v>
      </c>
      <c r="D1829" s="159">
        <f t="shared" si="56"/>
        <v>154</v>
      </c>
      <c r="E1829">
        <v>3</v>
      </c>
      <c r="F1829">
        <v>34</v>
      </c>
      <c r="G1829" s="162" t="s">
        <v>6250</v>
      </c>
      <c r="H1829" s="162" t="s">
        <v>6250</v>
      </c>
      <c r="I1829" s="53" t="str">
        <f t="shared" si="57"/>
        <v>3. 34</v>
      </c>
      <c r="J1829" s="157" t="s">
        <v>142</v>
      </c>
      <c r="K1829" s="157" t="s">
        <v>141</v>
      </c>
      <c r="L1829" s="83" t="s">
        <v>6172</v>
      </c>
      <c r="M1829" s="165" t="s">
        <v>162</v>
      </c>
      <c r="O1829" s="157" t="s">
        <v>138</v>
      </c>
      <c r="P1829" s="157" t="s">
        <v>143</v>
      </c>
      <c r="Q1829" s="157" t="s">
        <v>6171</v>
      </c>
      <c r="R1829" s="157" t="s">
        <v>144</v>
      </c>
      <c r="W1829" s="118">
        <v>688500</v>
      </c>
      <c r="X1829" s="162" t="s">
        <v>6250</v>
      </c>
    </row>
    <row r="1830" spans="1:24">
      <c r="A1830" s="83">
        <v>1441</v>
      </c>
      <c r="B1830" s="83">
        <v>315</v>
      </c>
      <c r="C1830" t="s">
        <v>6579</v>
      </c>
      <c r="D1830" s="159">
        <f t="shared" si="56"/>
        <v>24</v>
      </c>
      <c r="E1830">
        <v>0</v>
      </c>
      <c r="F1830">
        <v>24</v>
      </c>
      <c r="G1830" s="162" t="s">
        <v>6236</v>
      </c>
      <c r="H1830" s="162" t="s">
        <v>6236</v>
      </c>
      <c r="I1830" s="53" t="str">
        <f t="shared" si="57"/>
        <v>0. 24</v>
      </c>
      <c r="J1830" s="157" t="s">
        <v>142</v>
      </c>
      <c r="K1830" s="157" t="s">
        <v>141</v>
      </c>
      <c r="L1830" s="83" t="s">
        <v>6172</v>
      </c>
      <c r="M1830" s="165" t="s">
        <v>162</v>
      </c>
      <c r="O1830" s="157" t="s">
        <v>138</v>
      </c>
      <c r="P1830" s="157" t="s">
        <v>143</v>
      </c>
      <c r="Q1830" s="157" t="s">
        <v>6171</v>
      </c>
      <c r="R1830" s="157" t="s">
        <v>144</v>
      </c>
      <c r="W1830" s="118">
        <v>108000</v>
      </c>
      <c r="X1830" s="162" t="s">
        <v>6236</v>
      </c>
    </row>
    <row r="1831" spans="1:24">
      <c r="A1831" s="83">
        <v>1441</v>
      </c>
      <c r="B1831" s="83">
        <v>315</v>
      </c>
      <c r="C1831" t="s">
        <v>7857</v>
      </c>
      <c r="D1831" s="159">
        <f t="shared" si="56"/>
        <v>72</v>
      </c>
      <c r="E1831">
        <v>1</v>
      </c>
      <c r="F1831">
        <v>32</v>
      </c>
      <c r="G1831" s="162" t="s">
        <v>6325</v>
      </c>
      <c r="H1831" s="162" t="s">
        <v>6325</v>
      </c>
      <c r="I1831" s="53" t="str">
        <f t="shared" si="57"/>
        <v>1. 32</v>
      </c>
      <c r="J1831" s="157" t="s">
        <v>142</v>
      </c>
      <c r="K1831" s="157" t="s">
        <v>141</v>
      </c>
      <c r="L1831" s="83" t="s">
        <v>6172</v>
      </c>
      <c r="M1831" s="165" t="s">
        <v>162</v>
      </c>
      <c r="O1831" s="157" t="s">
        <v>138</v>
      </c>
      <c r="P1831" s="157" t="s">
        <v>143</v>
      </c>
      <c r="Q1831" s="157" t="s">
        <v>6171</v>
      </c>
      <c r="R1831" s="157" t="s">
        <v>144</v>
      </c>
      <c r="W1831" s="118">
        <v>324000</v>
      </c>
      <c r="X1831" s="162" t="s">
        <v>6325</v>
      </c>
    </row>
    <row r="1832" spans="1:24">
      <c r="A1832" s="83">
        <v>1441</v>
      </c>
      <c r="B1832" s="83">
        <v>314</v>
      </c>
      <c r="C1832" t="s">
        <v>7883</v>
      </c>
      <c r="D1832" s="159">
        <f t="shared" si="56"/>
        <v>53</v>
      </c>
      <c r="E1832">
        <v>1</v>
      </c>
      <c r="F1832">
        <v>13</v>
      </c>
      <c r="G1832" s="162" t="s">
        <v>6309</v>
      </c>
      <c r="H1832" s="162" t="s">
        <v>6309</v>
      </c>
      <c r="I1832" s="53" t="str">
        <f t="shared" si="57"/>
        <v>1. 13</v>
      </c>
      <c r="J1832" s="157" t="s">
        <v>142</v>
      </c>
      <c r="K1832" s="157" t="s">
        <v>141</v>
      </c>
      <c r="L1832" s="83" t="s">
        <v>6172</v>
      </c>
      <c r="M1832" s="165" t="s">
        <v>162</v>
      </c>
      <c r="O1832" s="157" t="s">
        <v>138</v>
      </c>
      <c r="P1832" s="157" t="s">
        <v>143</v>
      </c>
      <c r="Q1832" s="157" t="s">
        <v>6171</v>
      </c>
      <c r="R1832" s="157" t="s">
        <v>144</v>
      </c>
      <c r="W1832" s="118">
        <v>229500</v>
      </c>
      <c r="X1832" s="162" t="s">
        <v>6309</v>
      </c>
    </row>
    <row r="1833" spans="1:24">
      <c r="A1833" s="83">
        <v>1441</v>
      </c>
      <c r="B1833" s="83">
        <v>314</v>
      </c>
      <c r="C1833" t="s">
        <v>7931</v>
      </c>
      <c r="D1833" s="159">
        <f t="shared" si="56"/>
        <v>53</v>
      </c>
      <c r="E1833">
        <v>1</v>
      </c>
      <c r="F1833">
        <v>13</v>
      </c>
      <c r="G1833" s="162" t="s">
        <v>6309</v>
      </c>
      <c r="H1833" s="162" t="s">
        <v>6309</v>
      </c>
      <c r="I1833" s="53" t="str">
        <f t="shared" si="57"/>
        <v>1. 13</v>
      </c>
      <c r="J1833" s="157" t="s">
        <v>142</v>
      </c>
      <c r="K1833" s="157" t="s">
        <v>141</v>
      </c>
      <c r="L1833" s="83" t="s">
        <v>6172</v>
      </c>
      <c r="M1833" s="165" t="s">
        <v>162</v>
      </c>
      <c r="O1833" s="157" t="s">
        <v>138</v>
      </c>
      <c r="P1833" s="157" t="s">
        <v>143</v>
      </c>
      <c r="Q1833" s="157" t="s">
        <v>6171</v>
      </c>
      <c r="R1833" s="157" t="s">
        <v>144</v>
      </c>
      <c r="W1833" s="118">
        <v>229500</v>
      </c>
      <c r="X1833" s="162" t="s">
        <v>6309</v>
      </c>
    </row>
    <row r="1834" spans="1:24">
      <c r="A1834" s="83">
        <v>1442</v>
      </c>
      <c r="B1834" s="83">
        <v>529</v>
      </c>
      <c r="C1834" t="s">
        <v>7859</v>
      </c>
      <c r="D1834" s="159">
        <f t="shared" si="56"/>
        <v>4</v>
      </c>
      <c r="E1834">
        <v>0</v>
      </c>
      <c r="F1834">
        <v>4</v>
      </c>
      <c r="G1834" s="162" t="s">
        <v>6336</v>
      </c>
      <c r="H1834" s="162" t="s">
        <v>6336</v>
      </c>
      <c r="I1834" s="53" t="str">
        <f t="shared" si="57"/>
        <v>0. 4</v>
      </c>
      <c r="J1834" s="157" t="s">
        <v>142</v>
      </c>
      <c r="K1834" s="157" t="s">
        <v>141</v>
      </c>
      <c r="L1834" s="83" t="s">
        <v>6172</v>
      </c>
      <c r="M1834" s="165" t="s">
        <v>162</v>
      </c>
      <c r="O1834" s="157" t="s">
        <v>138</v>
      </c>
      <c r="P1834" s="157" t="s">
        <v>143</v>
      </c>
      <c r="Q1834" s="157" t="s">
        <v>6171</v>
      </c>
      <c r="R1834" s="157" t="s">
        <v>144</v>
      </c>
      <c r="W1834" s="118">
        <v>13500</v>
      </c>
      <c r="X1834" s="162" t="s">
        <v>6336</v>
      </c>
    </row>
    <row r="1835" spans="1:24">
      <c r="A1835" s="83">
        <v>1442</v>
      </c>
      <c r="B1835" s="83">
        <v>526</v>
      </c>
      <c r="C1835" t="s">
        <v>7861</v>
      </c>
      <c r="D1835" s="159">
        <f t="shared" si="56"/>
        <v>3</v>
      </c>
      <c r="E1835">
        <v>0</v>
      </c>
      <c r="F1835">
        <v>3</v>
      </c>
      <c r="G1835" s="162" t="s">
        <v>6204</v>
      </c>
      <c r="H1835" s="162" t="s">
        <v>6204</v>
      </c>
      <c r="I1835" s="53" t="str">
        <f t="shared" si="57"/>
        <v>0. 3</v>
      </c>
      <c r="J1835" s="157" t="s">
        <v>142</v>
      </c>
      <c r="K1835" s="157" t="s">
        <v>141</v>
      </c>
      <c r="L1835" s="83" t="s">
        <v>6172</v>
      </c>
      <c r="M1835" s="165" t="s">
        <v>162</v>
      </c>
      <c r="O1835" s="157" t="s">
        <v>138</v>
      </c>
      <c r="P1835" s="157" t="s">
        <v>143</v>
      </c>
      <c r="Q1835" s="157" t="s">
        <v>6171</v>
      </c>
      <c r="R1835" s="157" t="s">
        <v>144</v>
      </c>
      <c r="W1835" s="118">
        <v>13500</v>
      </c>
      <c r="X1835" s="162" t="s">
        <v>6204</v>
      </c>
    </row>
    <row r="1836" spans="1:24">
      <c r="A1836" s="83">
        <v>1442</v>
      </c>
      <c r="B1836" s="83">
        <v>315</v>
      </c>
      <c r="C1836" t="s">
        <v>7835</v>
      </c>
      <c r="D1836" s="159">
        <f t="shared" si="56"/>
        <v>157</v>
      </c>
      <c r="E1836">
        <v>3</v>
      </c>
      <c r="F1836">
        <v>37</v>
      </c>
      <c r="G1836" s="162" t="s">
        <v>6294</v>
      </c>
      <c r="H1836" s="162" t="s">
        <v>6294</v>
      </c>
      <c r="I1836" s="53" t="str">
        <f t="shared" si="57"/>
        <v>3. 37</v>
      </c>
      <c r="J1836" s="157" t="s">
        <v>142</v>
      </c>
      <c r="K1836" s="157" t="s">
        <v>141</v>
      </c>
      <c r="L1836" s="83" t="s">
        <v>6172</v>
      </c>
      <c r="M1836" s="165" t="s">
        <v>162</v>
      </c>
      <c r="O1836" s="157" t="s">
        <v>138</v>
      </c>
      <c r="P1836" s="157" t="s">
        <v>143</v>
      </c>
      <c r="Q1836" s="157" t="s">
        <v>6171</v>
      </c>
      <c r="R1836" s="157" t="s">
        <v>144</v>
      </c>
      <c r="W1836" s="118">
        <v>702000</v>
      </c>
      <c r="X1836" s="162" t="s">
        <v>6294</v>
      </c>
    </row>
    <row r="1837" spans="1:24">
      <c r="A1837" s="83">
        <v>1442</v>
      </c>
      <c r="B1837" s="83">
        <v>315</v>
      </c>
      <c r="C1837" t="s">
        <v>7852</v>
      </c>
      <c r="D1837" s="159">
        <f t="shared" si="56"/>
        <v>154</v>
      </c>
      <c r="E1837">
        <v>3</v>
      </c>
      <c r="F1837">
        <v>34</v>
      </c>
      <c r="G1837" s="162" t="s">
        <v>6250</v>
      </c>
      <c r="H1837" s="162" t="s">
        <v>6250</v>
      </c>
      <c r="I1837" s="53" t="str">
        <f t="shared" si="57"/>
        <v>3. 34</v>
      </c>
      <c r="J1837" s="157" t="s">
        <v>142</v>
      </c>
      <c r="K1837" s="157" t="s">
        <v>141</v>
      </c>
      <c r="L1837" s="83" t="s">
        <v>6172</v>
      </c>
      <c r="M1837" s="165" t="s">
        <v>162</v>
      </c>
      <c r="O1837" s="157" t="s">
        <v>138</v>
      </c>
      <c r="P1837" s="157" t="s">
        <v>143</v>
      </c>
      <c r="Q1837" s="157" t="s">
        <v>6171</v>
      </c>
      <c r="R1837" s="157" t="s">
        <v>144</v>
      </c>
      <c r="W1837" s="118">
        <v>688500</v>
      </c>
      <c r="X1837" s="162" t="s">
        <v>6250</v>
      </c>
    </row>
    <row r="1838" spans="1:24">
      <c r="A1838" s="83">
        <v>1442</v>
      </c>
      <c r="B1838" s="83">
        <v>315</v>
      </c>
      <c r="C1838" t="s">
        <v>6579</v>
      </c>
      <c r="D1838" s="159">
        <f t="shared" si="56"/>
        <v>24</v>
      </c>
      <c r="E1838">
        <v>0</v>
      </c>
      <c r="F1838">
        <v>24</v>
      </c>
      <c r="G1838" s="162" t="s">
        <v>6236</v>
      </c>
      <c r="H1838" s="162" t="s">
        <v>6236</v>
      </c>
      <c r="I1838" s="53" t="str">
        <f t="shared" si="57"/>
        <v>0. 24</v>
      </c>
      <c r="J1838" s="157" t="s">
        <v>142</v>
      </c>
      <c r="K1838" s="157" t="s">
        <v>141</v>
      </c>
      <c r="L1838" s="83" t="s">
        <v>6172</v>
      </c>
      <c r="M1838" s="165" t="s">
        <v>162</v>
      </c>
      <c r="O1838" s="157" t="s">
        <v>138</v>
      </c>
      <c r="P1838" s="157" t="s">
        <v>143</v>
      </c>
      <c r="Q1838" s="157" t="s">
        <v>6171</v>
      </c>
      <c r="R1838" s="157" t="s">
        <v>144</v>
      </c>
      <c r="W1838" s="118">
        <v>108000</v>
      </c>
      <c r="X1838" s="162" t="s">
        <v>6236</v>
      </c>
    </row>
    <row r="1839" spans="1:24">
      <c r="A1839" s="83">
        <v>1442</v>
      </c>
      <c r="B1839" s="83">
        <v>315</v>
      </c>
      <c r="C1839" t="s">
        <v>7857</v>
      </c>
      <c r="D1839" s="159">
        <f t="shared" si="56"/>
        <v>72</v>
      </c>
      <c r="E1839">
        <v>1</v>
      </c>
      <c r="F1839">
        <v>32</v>
      </c>
      <c r="G1839" s="162" t="s">
        <v>6325</v>
      </c>
      <c r="H1839" s="162" t="s">
        <v>6325</v>
      </c>
      <c r="I1839" s="53" t="str">
        <f t="shared" si="57"/>
        <v>1. 32</v>
      </c>
      <c r="J1839" s="157" t="s">
        <v>142</v>
      </c>
      <c r="K1839" s="157" t="s">
        <v>141</v>
      </c>
      <c r="L1839" s="83" t="s">
        <v>6172</v>
      </c>
      <c r="M1839" s="165" t="s">
        <v>162</v>
      </c>
      <c r="O1839" s="157" t="s">
        <v>138</v>
      </c>
      <c r="P1839" s="157" t="s">
        <v>143</v>
      </c>
      <c r="Q1839" s="157" t="s">
        <v>6171</v>
      </c>
      <c r="R1839" s="157" t="s">
        <v>144</v>
      </c>
      <c r="W1839" s="118">
        <v>324000</v>
      </c>
      <c r="X1839" s="162" t="s">
        <v>6325</v>
      </c>
    </row>
    <row r="1840" spans="1:24">
      <c r="A1840" s="83">
        <v>1442</v>
      </c>
      <c r="B1840" s="83">
        <v>314</v>
      </c>
      <c r="C1840" t="s">
        <v>7883</v>
      </c>
      <c r="D1840" s="159">
        <f t="shared" si="56"/>
        <v>53</v>
      </c>
      <c r="E1840">
        <v>1</v>
      </c>
      <c r="F1840">
        <v>13</v>
      </c>
      <c r="G1840" s="162" t="s">
        <v>6309</v>
      </c>
      <c r="H1840" s="162" t="s">
        <v>6309</v>
      </c>
      <c r="I1840" s="53" t="str">
        <f t="shared" si="57"/>
        <v>1. 13</v>
      </c>
      <c r="J1840" s="157" t="s">
        <v>142</v>
      </c>
      <c r="K1840" s="157" t="s">
        <v>141</v>
      </c>
      <c r="L1840" s="83" t="s">
        <v>6172</v>
      </c>
      <c r="M1840" s="165" t="s">
        <v>162</v>
      </c>
      <c r="O1840" s="157" t="s">
        <v>138</v>
      </c>
      <c r="P1840" s="157" t="s">
        <v>143</v>
      </c>
      <c r="Q1840" s="157" t="s">
        <v>6171</v>
      </c>
      <c r="R1840" s="157" t="s">
        <v>144</v>
      </c>
      <c r="W1840" s="118">
        <v>229500</v>
      </c>
      <c r="X1840" s="162" t="s">
        <v>6309</v>
      </c>
    </row>
    <row r="1841" spans="1:24">
      <c r="A1841" s="83">
        <v>1442</v>
      </c>
      <c r="B1841" s="83">
        <v>314</v>
      </c>
      <c r="C1841" t="s">
        <v>7931</v>
      </c>
      <c r="D1841" s="159">
        <f t="shared" si="56"/>
        <v>53</v>
      </c>
      <c r="E1841">
        <v>1</v>
      </c>
      <c r="F1841">
        <v>13</v>
      </c>
      <c r="G1841" s="162" t="s">
        <v>6309</v>
      </c>
      <c r="H1841" s="162" t="s">
        <v>6309</v>
      </c>
      <c r="I1841" s="53" t="str">
        <f t="shared" si="57"/>
        <v>1. 13</v>
      </c>
      <c r="J1841" s="157" t="s">
        <v>142</v>
      </c>
      <c r="K1841" s="157" t="s">
        <v>141</v>
      </c>
      <c r="L1841" s="83" t="s">
        <v>6172</v>
      </c>
      <c r="M1841" s="165" t="s">
        <v>162</v>
      </c>
      <c r="O1841" s="157" t="s">
        <v>138</v>
      </c>
      <c r="P1841" s="157" t="s">
        <v>143</v>
      </c>
      <c r="Q1841" s="157" t="s">
        <v>6171</v>
      </c>
      <c r="R1841" s="157" t="s">
        <v>144</v>
      </c>
      <c r="W1841" s="118">
        <v>229500</v>
      </c>
      <c r="X1841" s="162" t="s">
        <v>6309</v>
      </c>
    </row>
    <row r="1842" spans="1:24">
      <c r="A1842" s="83">
        <v>1443</v>
      </c>
      <c r="B1842" s="83">
        <v>119</v>
      </c>
      <c r="C1842" t="s">
        <v>7857</v>
      </c>
      <c r="D1842" s="159">
        <f t="shared" si="56"/>
        <v>290</v>
      </c>
      <c r="E1842">
        <v>7</v>
      </c>
      <c r="F1842">
        <v>10</v>
      </c>
      <c r="G1842" s="162" t="s">
        <v>6208</v>
      </c>
      <c r="H1842" s="162" t="s">
        <v>6208</v>
      </c>
      <c r="I1842" s="53" t="str">
        <f t="shared" si="57"/>
        <v>7. 10</v>
      </c>
      <c r="J1842" s="157" t="s">
        <v>142</v>
      </c>
      <c r="K1842" s="157" t="s">
        <v>141</v>
      </c>
      <c r="L1842" s="83" t="s">
        <v>6172</v>
      </c>
      <c r="M1842" s="165" t="s">
        <v>162</v>
      </c>
      <c r="O1842" s="157" t="s">
        <v>138</v>
      </c>
      <c r="P1842" s="157" t="s">
        <v>143</v>
      </c>
      <c r="Q1842" s="157" t="s">
        <v>6171</v>
      </c>
      <c r="R1842" s="157" t="s">
        <v>144</v>
      </c>
      <c r="W1842" s="118">
        <v>972000</v>
      </c>
      <c r="X1842" s="162" t="s">
        <v>6208</v>
      </c>
    </row>
    <row r="1843" spans="1:24">
      <c r="A1843" s="83">
        <v>1443</v>
      </c>
      <c r="B1843" s="83">
        <v>55</v>
      </c>
      <c r="C1843" t="s">
        <v>7836</v>
      </c>
      <c r="D1843" s="159">
        <f t="shared" si="56"/>
        <v>106</v>
      </c>
      <c r="E1843">
        <v>2</v>
      </c>
      <c r="F1843">
        <v>26</v>
      </c>
      <c r="G1843" s="162" t="s">
        <v>6365</v>
      </c>
      <c r="H1843" s="162" t="s">
        <v>6365</v>
      </c>
      <c r="I1843" s="53" t="str">
        <f t="shared" si="57"/>
        <v>2. 26</v>
      </c>
      <c r="J1843" s="157" t="s">
        <v>142</v>
      </c>
      <c r="K1843" s="157" t="s">
        <v>141</v>
      </c>
      <c r="L1843" s="83" t="s">
        <v>6172</v>
      </c>
      <c r="M1843" s="165" t="s">
        <v>162</v>
      </c>
      <c r="O1843" s="157" t="s">
        <v>138</v>
      </c>
      <c r="P1843" s="157" t="s">
        <v>143</v>
      </c>
      <c r="Q1843" s="157" t="s">
        <v>6171</v>
      </c>
      <c r="R1843" s="157" t="s">
        <v>144</v>
      </c>
      <c r="W1843" s="118">
        <v>351000</v>
      </c>
      <c r="X1843" s="162" t="s">
        <v>6365</v>
      </c>
    </row>
    <row r="1844" spans="1:24">
      <c r="A1844" s="83">
        <v>1443</v>
      </c>
      <c r="B1844" s="83">
        <v>80</v>
      </c>
      <c r="C1844" t="s">
        <v>7927</v>
      </c>
      <c r="D1844" s="159">
        <f t="shared" si="56"/>
        <v>122</v>
      </c>
      <c r="E1844">
        <v>3</v>
      </c>
      <c r="F1844">
        <v>2</v>
      </c>
      <c r="G1844" s="162" t="s">
        <v>6320</v>
      </c>
      <c r="H1844" s="162" t="s">
        <v>6320</v>
      </c>
      <c r="I1844" s="53" t="str">
        <f t="shared" si="57"/>
        <v>3. 2</v>
      </c>
      <c r="J1844" s="157" t="s">
        <v>142</v>
      </c>
      <c r="K1844" s="157" t="s">
        <v>141</v>
      </c>
      <c r="L1844" s="83" t="s">
        <v>6172</v>
      </c>
      <c r="M1844" s="165" t="s">
        <v>162</v>
      </c>
      <c r="O1844" s="157" t="s">
        <v>138</v>
      </c>
      <c r="P1844" s="157" t="s">
        <v>143</v>
      </c>
      <c r="Q1844" s="157" t="s">
        <v>6171</v>
      </c>
      <c r="R1844" s="157" t="s">
        <v>144</v>
      </c>
      <c r="W1844" s="118">
        <v>405000</v>
      </c>
      <c r="X1844" s="162" t="s">
        <v>6320</v>
      </c>
    </row>
    <row r="1845" spans="1:24">
      <c r="A1845" s="83">
        <v>1445</v>
      </c>
      <c r="B1845" s="83">
        <v>145</v>
      </c>
      <c r="C1845" t="s">
        <v>7857</v>
      </c>
      <c r="D1845" s="159">
        <f t="shared" si="56"/>
        <v>160</v>
      </c>
      <c r="E1845">
        <v>4</v>
      </c>
      <c r="F1845">
        <v>0</v>
      </c>
      <c r="G1845" s="162" t="s">
        <v>6232</v>
      </c>
      <c r="H1845" s="162" t="s">
        <v>6232</v>
      </c>
      <c r="I1845" s="53" t="str">
        <f t="shared" si="57"/>
        <v>4. 0</v>
      </c>
      <c r="J1845" s="157" t="s">
        <v>142</v>
      </c>
      <c r="K1845" s="157" t="s">
        <v>141</v>
      </c>
      <c r="L1845" s="83" t="s">
        <v>6172</v>
      </c>
      <c r="M1845" s="165" t="s">
        <v>162</v>
      </c>
      <c r="O1845" s="157" t="s">
        <v>138</v>
      </c>
      <c r="P1845" s="157" t="s">
        <v>143</v>
      </c>
      <c r="Q1845" s="157" t="s">
        <v>6171</v>
      </c>
      <c r="R1845" s="157" t="s">
        <v>144</v>
      </c>
      <c r="W1845" s="118">
        <v>2160000</v>
      </c>
      <c r="X1845" s="162" t="s">
        <v>6232</v>
      </c>
    </row>
    <row r="1846" spans="1:24">
      <c r="A1846" s="83">
        <v>1446</v>
      </c>
      <c r="B1846" s="83">
        <v>456</v>
      </c>
      <c r="C1846" t="s">
        <v>8104</v>
      </c>
      <c r="D1846" s="159">
        <f t="shared" si="56"/>
        <v>99</v>
      </c>
      <c r="E1846">
        <v>2</v>
      </c>
      <c r="F1846">
        <v>19</v>
      </c>
      <c r="G1846" s="162" t="s">
        <v>6327</v>
      </c>
      <c r="H1846" s="162" t="s">
        <v>6327</v>
      </c>
      <c r="I1846" s="53" t="str">
        <f t="shared" si="57"/>
        <v>2. 19</v>
      </c>
      <c r="J1846" s="157" t="s">
        <v>142</v>
      </c>
      <c r="K1846" s="157" t="s">
        <v>141</v>
      </c>
      <c r="L1846" s="83" t="s">
        <v>6172</v>
      </c>
      <c r="M1846" s="165" t="s">
        <v>162</v>
      </c>
      <c r="O1846" s="157" t="s">
        <v>138</v>
      </c>
      <c r="P1846" s="157" t="s">
        <v>143</v>
      </c>
      <c r="Q1846" s="157" t="s">
        <v>6171</v>
      </c>
      <c r="R1846" s="157" t="s">
        <v>144</v>
      </c>
      <c r="W1846" s="118">
        <v>445500</v>
      </c>
      <c r="X1846" s="162" t="s">
        <v>6327</v>
      </c>
    </row>
    <row r="1847" spans="1:24">
      <c r="A1847" s="83">
        <v>1446</v>
      </c>
      <c r="B1847" s="83">
        <v>455</v>
      </c>
      <c r="C1847" t="s">
        <v>6586</v>
      </c>
      <c r="D1847" s="159">
        <f t="shared" si="56"/>
        <v>34</v>
      </c>
      <c r="E1847">
        <v>0</v>
      </c>
      <c r="F1847">
        <v>34</v>
      </c>
      <c r="G1847" s="162" t="s">
        <v>6253</v>
      </c>
      <c r="H1847" s="162" t="s">
        <v>6253</v>
      </c>
      <c r="I1847" s="53" t="str">
        <f t="shared" si="57"/>
        <v>0. 34</v>
      </c>
      <c r="J1847" s="157" t="s">
        <v>142</v>
      </c>
      <c r="K1847" s="157" t="s">
        <v>141</v>
      </c>
      <c r="L1847" s="83" t="s">
        <v>6172</v>
      </c>
      <c r="M1847" s="165" t="s">
        <v>162</v>
      </c>
      <c r="O1847" s="157" t="s">
        <v>138</v>
      </c>
      <c r="P1847" s="157" t="s">
        <v>143</v>
      </c>
      <c r="Q1847" s="157" t="s">
        <v>6171</v>
      </c>
      <c r="R1847" s="157" t="s">
        <v>144</v>
      </c>
      <c r="W1847" s="118">
        <v>148500</v>
      </c>
      <c r="X1847" s="162" t="s">
        <v>6253</v>
      </c>
    </row>
    <row r="1848" spans="1:24">
      <c r="A1848" s="83">
        <v>1446</v>
      </c>
      <c r="B1848" s="83">
        <v>204</v>
      </c>
      <c r="C1848" t="s">
        <v>7835</v>
      </c>
      <c r="D1848" s="159">
        <f t="shared" si="56"/>
        <v>183</v>
      </c>
      <c r="E1848">
        <v>4</v>
      </c>
      <c r="F1848">
        <v>23</v>
      </c>
      <c r="G1848" s="162" t="s">
        <v>6277</v>
      </c>
      <c r="H1848" s="162" t="s">
        <v>6277</v>
      </c>
      <c r="I1848" s="53" t="str">
        <f t="shared" si="57"/>
        <v>4. 23</v>
      </c>
      <c r="J1848" s="157" t="s">
        <v>142</v>
      </c>
      <c r="K1848" s="157" t="s">
        <v>141</v>
      </c>
      <c r="L1848" s="83" t="s">
        <v>6172</v>
      </c>
      <c r="M1848" s="165" t="s">
        <v>6545</v>
      </c>
      <c r="O1848" s="157" t="s">
        <v>138</v>
      </c>
      <c r="P1848" s="157" t="s">
        <v>143</v>
      </c>
      <c r="Q1848" s="157" t="s">
        <v>6171</v>
      </c>
      <c r="R1848" s="157" t="s">
        <v>144</v>
      </c>
      <c r="W1848" s="118">
        <v>0</v>
      </c>
      <c r="X1848" s="162" t="s">
        <v>6277</v>
      </c>
    </row>
    <row r="1849" spans="1:24">
      <c r="A1849" s="83">
        <v>1453</v>
      </c>
      <c r="B1849" s="83">
        <v>135</v>
      </c>
      <c r="C1849" t="s">
        <v>7900</v>
      </c>
      <c r="D1849" s="159">
        <f t="shared" si="56"/>
        <v>11</v>
      </c>
      <c r="E1849">
        <v>0</v>
      </c>
      <c r="F1849">
        <v>11</v>
      </c>
      <c r="G1849" s="162" t="s">
        <v>6247</v>
      </c>
      <c r="H1849" s="162" t="s">
        <v>6247</v>
      </c>
      <c r="I1849" s="53" t="str">
        <f t="shared" si="57"/>
        <v>0. 11</v>
      </c>
      <c r="J1849" s="157" t="s">
        <v>142</v>
      </c>
      <c r="K1849" s="157" t="s">
        <v>141</v>
      </c>
      <c r="L1849" s="83" t="s">
        <v>6172</v>
      </c>
      <c r="M1849" s="165" t="s">
        <v>162</v>
      </c>
      <c r="O1849" s="157" t="s">
        <v>138</v>
      </c>
      <c r="P1849" s="157" t="s">
        <v>143</v>
      </c>
      <c r="Q1849" s="157" t="s">
        <v>6171</v>
      </c>
      <c r="R1849" s="157" t="s">
        <v>144</v>
      </c>
      <c r="W1849" s="118">
        <v>148500</v>
      </c>
      <c r="X1849" s="162" t="s">
        <v>6247</v>
      </c>
    </row>
    <row r="1850" spans="1:24">
      <c r="A1850" s="83">
        <v>1455</v>
      </c>
      <c r="B1850" s="83">
        <v>116</v>
      </c>
      <c r="C1850" t="s">
        <v>7857</v>
      </c>
      <c r="D1850" s="159">
        <f t="shared" si="56"/>
        <v>118</v>
      </c>
      <c r="E1850">
        <v>2</v>
      </c>
      <c r="F1850">
        <v>38</v>
      </c>
      <c r="G1850" s="162" t="s">
        <v>6216</v>
      </c>
      <c r="H1850" s="162" t="s">
        <v>6216</v>
      </c>
      <c r="I1850" s="53" t="str">
        <f t="shared" si="57"/>
        <v>2. 38</v>
      </c>
      <c r="J1850" s="157" t="s">
        <v>142</v>
      </c>
      <c r="K1850" s="157" t="s">
        <v>141</v>
      </c>
      <c r="L1850" s="83" t="s">
        <v>6172</v>
      </c>
      <c r="M1850" s="165" t="s">
        <v>6538</v>
      </c>
      <c r="O1850" s="157" t="s">
        <v>138</v>
      </c>
      <c r="P1850" s="157" t="s">
        <v>143</v>
      </c>
      <c r="Q1850" s="157" t="s">
        <v>6171</v>
      </c>
      <c r="R1850" s="157" t="s">
        <v>144</v>
      </c>
      <c r="W1850" s="118">
        <v>796500</v>
      </c>
      <c r="X1850" s="162" t="s">
        <v>6216</v>
      </c>
    </row>
    <row r="1851" spans="1:24">
      <c r="A1851" s="83">
        <v>1462</v>
      </c>
      <c r="B1851" s="83">
        <v>297</v>
      </c>
      <c r="C1851" t="s">
        <v>7836</v>
      </c>
      <c r="D1851" s="159">
        <f t="shared" si="56"/>
        <v>291</v>
      </c>
      <c r="E1851">
        <v>7</v>
      </c>
      <c r="F1851">
        <v>11</v>
      </c>
      <c r="G1851" s="162" t="s">
        <v>6344</v>
      </c>
      <c r="H1851" s="162" t="s">
        <v>6344</v>
      </c>
      <c r="I1851" s="53" t="str">
        <f t="shared" si="57"/>
        <v>7. 11</v>
      </c>
      <c r="J1851" s="157" t="s">
        <v>142</v>
      </c>
      <c r="K1851" s="157" t="s">
        <v>141</v>
      </c>
      <c r="L1851" s="83" t="s">
        <v>6172</v>
      </c>
      <c r="M1851" s="165" t="s">
        <v>5493</v>
      </c>
      <c r="O1851" s="157" t="s">
        <v>138</v>
      </c>
      <c r="P1851" s="157" t="s">
        <v>143</v>
      </c>
      <c r="Q1851" s="157" t="s">
        <v>6171</v>
      </c>
      <c r="R1851" s="157" t="s">
        <v>144</v>
      </c>
      <c r="W1851" s="118">
        <v>3928500</v>
      </c>
      <c r="X1851" s="162" t="s">
        <v>6344</v>
      </c>
    </row>
    <row r="1852" spans="1:24">
      <c r="A1852" s="83">
        <v>1462</v>
      </c>
      <c r="B1852" s="83">
        <v>297</v>
      </c>
      <c r="C1852" t="s">
        <v>7836</v>
      </c>
      <c r="D1852" s="159">
        <f t="shared" si="56"/>
        <v>212</v>
      </c>
      <c r="E1852">
        <v>5</v>
      </c>
      <c r="F1852">
        <v>12</v>
      </c>
      <c r="G1852" s="162" t="s">
        <v>6449</v>
      </c>
      <c r="H1852" s="162" t="s">
        <v>6449</v>
      </c>
      <c r="I1852" s="53" t="str">
        <f t="shared" si="57"/>
        <v>5. 12</v>
      </c>
      <c r="J1852" s="157" t="s">
        <v>142</v>
      </c>
      <c r="K1852" s="157" t="s">
        <v>141</v>
      </c>
      <c r="L1852" s="83" t="s">
        <v>6172</v>
      </c>
      <c r="M1852" s="165" t="s">
        <v>5493</v>
      </c>
      <c r="O1852" s="157" t="s">
        <v>138</v>
      </c>
      <c r="P1852" s="157" t="s">
        <v>143</v>
      </c>
      <c r="Q1852" s="157" t="s">
        <v>6171</v>
      </c>
      <c r="R1852" s="157" t="s">
        <v>144</v>
      </c>
      <c r="W1852" s="118">
        <v>0</v>
      </c>
      <c r="X1852" s="162" t="s">
        <v>6449</v>
      </c>
    </row>
    <row r="1853" spans="1:24">
      <c r="A1853" s="83">
        <v>1464</v>
      </c>
      <c r="B1853" s="83">
        <v>29</v>
      </c>
      <c r="C1853" t="s">
        <v>7997</v>
      </c>
      <c r="D1853" s="159">
        <f t="shared" si="56"/>
        <v>160</v>
      </c>
      <c r="E1853">
        <v>4</v>
      </c>
      <c r="F1853">
        <v>0</v>
      </c>
      <c r="G1853" s="162" t="s">
        <v>6232</v>
      </c>
      <c r="H1853" s="162" t="s">
        <v>6232</v>
      </c>
      <c r="I1853" s="53" t="str">
        <f t="shared" si="57"/>
        <v>4. 0</v>
      </c>
      <c r="J1853" s="157" t="s">
        <v>142</v>
      </c>
      <c r="K1853" s="157" t="s">
        <v>141</v>
      </c>
      <c r="L1853" s="83" t="s">
        <v>6172</v>
      </c>
      <c r="M1853" s="165" t="s">
        <v>162</v>
      </c>
      <c r="O1853" s="157" t="s">
        <v>138</v>
      </c>
      <c r="P1853" s="157" t="s">
        <v>143</v>
      </c>
      <c r="Q1853" s="157" t="s">
        <v>6171</v>
      </c>
      <c r="R1853" s="157" t="s">
        <v>144</v>
      </c>
      <c r="W1853" s="118">
        <v>2160000</v>
      </c>
      <c r="X1853" s="162" t="s">
        <v>6232</v>
      </c>
    </row>
    <row r="1854" spans="1:24">
      <c r="A1854" s="83">
        <v>1466</v>
      </c>
      <c r="B1854" s="83">
        <v>104</v>
      </c>
      <c r="C1854" t="s">
        <v>6586</v>
      </c>
      <c r="D1854" s="159">
        <f t="shared" si="56"/>
        <v>299</v>
      </c>
      <c r="E1854">
        <v>7</v>
      </c>
      <c r="F1854">
        <v>19</v>
      </c>
      <c r="G1854" s="162" t="s">
        <v>6476</v>
      </c>
      <c r="H1854" s="162" t="s">
        <v>6476</v>
      </c>
      <c r="I1854" s="53" t="str">
        <f t="shared" si="57"/>
        <v>7. 19</v>
      </c>
      <c r="J1854" s="157" t="s">
        <v>142</v>
      </c>
      <c r="K1854" s="157" t="s">
        <v>141</v>
      </c>
      <c r="L1854" s="83" t="s">
        <v>6172</v>
      </c>
      <c r="M1854" s="165" t="s">
        <v>6544</v>
      </c>
      <c r="O1854" s="157" t="s">
        <v>138</v>
      </c>
      <c r="P1854" s="157" t="s">
        <v>143</v>
      </c>
      <c r="Q1854" s="157" t="s">
        <v>6171</v>
      </c>
      <c r="R1854" s="157" t="s">
        <v>144</v>
      </c>
      <c r="W1854" s="118">
        <v>4036500</v>
      </c>
      <c r="X1854" s="162" t="s">
        <v>6476</v>
      </c>
    </row>
    <row r="1855" spans="1:24">
      <c r="A1855" s="83">
        <v>1467</v>
      </c>
      <c r="B1855" s="83">
        <v>137</v>
      </c>
      <c r="C1855" t="s">
        <v>7835</v>
      </c>
      <c r="D1855" s="159">
        <f t="shared" si="56"/>
        <v>40</v>
      </c>
      <c r="E1855">
        <v>1</v>
      </c>
      <c r="F1855">
        <v>0</v>
      </c>
      <c r="G1855" s="162" t="s">
        <v>6242</v>
      </c>
      <c r="H1855" s="162" t="s">
        <v>6242</v>
      </c>
      <c r="I1855" s="53" t="str">
        <f t="shared" si="57"/>
        <v>1. 0</v>
      </c>
      <c r="J1855" s="157" t="s">
        <v>142</v>
      </c>
      <c r="K1855" s="157" t="s">
        <v>141</v>
      </c>
      <c r="L1855" s="83" t="s">
        <v>6172</v>
      </c>
      <c r="M1855" s="165" t="s">
        <v>162</v>
      </c>
      <c r="O1855" s="157" t="s">
        <v>138</v>
      </c>
      <c r="P1855" s="157" t="s">
        <v>143</v>
      </c>
      <c r="Q1855" s="157" t="s">
        <v>6171</v>
      </c>
      <c r="R1855" s="157" t="s">
        <v>144</v>
      </c>
      <c r="W1855" s="118">
        <v>540000</v>
      </c>
      <c r="X1855" s="162" t="s">
        <v>6242</v>
      </c>
    </row>
    <row r="1856" spans="1:24">
      <c r="A1856" s="83">
        <v>1467</v>
      </c>
      <c r="B1856" s="83">
        <v>137</v>
      </c>
      <c r="C1856" t="s">
        <v>7857</v>
      </c>
      <c r="D1856" s="159">
        <f t="shared" si="56"/>
        <v>66</v>
      </c>
      <c r="E1856">
        <v>1</v>
      </c>
      <c r="F1856">
        <v>26</v>
      </c>
      <c r="G1856" s="162" t="s">
        <v>6175</v>
      </c>
      <c r="H1856" s="162" t="s">
        <v>6175</v>
      </c>
      <c r="I1856" s="53" t="str">
        <f t="shared" si="57"/>
        <v>1. 26</v>
      </c>
      <c r="J1856" s="157" t="s">
        <v>142</v>
      </c>
      <c r="K1856" s="157" t="s">
        <v>141</v>
      </c>
      <c r="L1856" s="83" t="s">
        <v>6172</v>
      </c>
      <c r="M1856" s="165" t="s">
        <v>162</v>
      </c>
      <c r="O1856" s="157" t="s">
        <v>138</v>
      </c>
      <c r="P1856" s="157" t="s">
        <v>143</v>
      </c>
      <c r="Q1856" s="157" t="s">
        <v>6171</v>
      </c>
      <c r="R1856" s="157" t="s">
        <v>144</v>
      </c>
      <c r="W1856" s="118">
        <v>891000</v>
      </c>
      <c r="X1856" s="162" t="s">
        <v>6175</v>
      </c>
    </row>
    <row r="1857" spans="1:24">
      <c r="A1857" s="83">
        <v>1467</v>
      </c>
      <c r="B1857" s="83">
        <v>140</v>
      </c>
      <c r="C1857" t="s">
        <v>8105</v>
      </c>
      <c r="D1857" s="159">
        <f t="shared" si="56"/>
        <v>77</v>
      </c>
      <c r="E1857">
        <v>1</v>
      </c>
      <c r="F1857">
        <v>37</v>
      </c>
      <c r="G1857" s="162" t="s">
        <v>6383</v>
      </c>
      <c r="H1857" s="162" t="s">
        <v>6383</v>
      </c>
      <c r="I1857" s="53" t="str">
        <f t="shared" si="57"/>
        <v>1. 37</v>
      </c>
      <c r="J1857" s="157" t="s">
        <v>142</v>
      </c>
      <c r="K1857" s="157" t="s">
        <v>141</v>
      </c>
      <c r="L1857" s="83" t="s">
        <v>6172</v>
      </c>
      <c r="M1857" s="165" t="s">
        <v>162</v>
      </c>
      <c r="O1857" s="157" t="s">
        <v>138</v>
      </c>
      <c r="P1857" s="157" t="s">
        <v>143</v>
      </c>
      <c r="Q1857" s="157" t="s">
        <v>6171</v>
      </c>
      <c r="R1857" s="157" t="s">
        <v>144</v>
      </c>
      <c r="W1857" s="118">
        <v>1039500</v>
      </c>
      <c r="X1857" s="162" t="s">
        <v>6383</v>
      </c>
    </row>
    <row r="1858" spans="1:24">
      <c r="A1858" s="83">
        <v>1467</v>
      </c>
      <c r="B1858" s="83">
        <v>140</v>
      </c>
      <c r="C1858" t="s">
        <v>6579</v>
      </c>
      <c r="D1858" s="159">
        <f t="shared" si="56"/>
        <v>92</v>
      </c>
      <c r="E1858">
        <v>2</v>
      </c>
      <c r="F1858">
        <v>12</v>
      </c>
      <c r="G1858" s="162" t="s">
        <v>6391</v>
      </c>
      <c r="H1858" s="162" t="s">
        <v>6391</v>
      </c>
      <c r="I1858" s="53" t="str">
        <f t="shared" si="57"/>
        <v>2. 12</v>
      </c>
      <c r="J1858" s="157" t="s">
        <v>142</v>
      </c>
      <c r="K1858" s="157" t="s">
        <v>141</v>
      </c>
      <c r="L1858" s="83" t="s">
        <v>6172</v>
      </c>
      <c r="M1858" s="165" t="s">
        <v>162</v>
      </c>
      <c r="O1858" s="157" t="s">
        <v>138</v>
      </c>
      <c r="P1858" s="157" t="s">
        <v>143</v>
      </c>
      <c r="Q1858" s="157" t="s">
        <v>6171</v>
      </c>
      <c r="R1858" s="157" t="s">
        <v>144</v>
      </c>
      <c r="W1858" s="118">
        <v>1242000</v>
      </c>
      <c r="X1858" s="162" t="s">
        <v>6391</v>
      </c>
    </row>
    <row r="1859" spans="1:24">
      <c r="A1859" s="83">
        <v>1468</v>
      </c>
      <c r="B1859" s="83">
        <v>137</v>
      </c>
      <c r="C1859" t="s">
        <v>7935</v>
      </c>
      <c r="D1859" s="159">
        <f t="shared" ref="D1859:D1922" si="58">E1859*40+F1859</f>
        <v>55</v>
      </c>
      <c r="E1859">
        <v>1</v>
      </c>
      <c r="F1859">
        <v>15</v>
      </c>
      <c r="G1859" s="162" t="s">
        <v>6363</v>
      </c>
      <c r="H1859" s="162" t="s">
        <v>6363</v>
      </c>
      <c r="I1859" s="53" t="str">
        <f t="shared" ref="I1859:I1922" si="59">H1859</f>
        <v>1. 15</v>
      </c>
      <c r="J1859" s="157" t="s">
        <v>142</v>
      </c>
      <c r="K1859" s="157" t="s">
        <v>141</v>
      </c>
      <c r="L1859" s="83" t="s">
        <v>6172</v>
      </c>
      <c r="M1859" s="165" t="s">
        <v>162</v>
      </c>
      <c r="O1859" s="157" t="s">
        <v>138</v>
      </c>
      <c r="P1859" s="157" t="s">
        <v>143</v>
      </c>
      <c r="Q1859" s="157" t="s">
        <v>6171</v>
      </c>
      <c r="R1859" s="157" t="s">
        <v>144</v>
      </c>
      <c r="W1859" s="118">
        <v>742500</v>
      </c>
      <c r="X1859" s="162" t="s">
        <v>6363</v>
      </c>
    </row>
    <row r="1860" spans="1:24">
      <c r="A1860" s="83">
        <v>1468</v>
      </c>
      <c r="B1860" s="83">
        <v>139</v>
      </c>
      <c r="C1860" t="s">
        <v>8106</v>
      </c>
      <c r="D1860" s="159">
        <f t="shared" si="58"/>
        <v>53</v>
      </c>
      <c r="E1860">
        <v>1</v>
      </c>
      <c r="F1860">
        <v>13</v>
      </c>
      <c r="G1860" s="162" t="s">
        <v>6309</v>
      </c>
      <c r="H1860" s="162" t="s">
        <v>6309</v>
      </c>
      <c r="I1860" s="53" t="str">
        <f t="shared" si="59"/>
        <v>1. 13</v>
      </c>
      <c r="J1860" s="157" t="s">
        <v>142</v>
      </c>
      <c r="K1860" s="157" t="s">
        <v>141</v>
      </c>
      <c r="L1860" s="83" t="s">
        <v>6172</v>
      </c>
      <c r="M1860" s="165" t="s">
        <v>162</v>
      </c>
      <c r="O1860" s="157" t="s">
        <v>138</v>
      </c>
      <c r="P1860" s="157" t="s">
        <v>143</v>
      </c>
      <c r="Q1860" s="157" t="s">
        <v>6171</v>
      </c>
      <c r="R1860" s="157" t="s">
        <v>144</v>
      </c>
      <c r="W1860" s="118">
        <v>715500</v>
      </c>
      <c r="X1860" s="162" t="s">
        <v>6309</v>
      </c>
    </row>
    <row r="1861" spans="1:24">
      <c r="A1861" s="83">
        <v>1468</v>
      </c>
      <c r="B1861" s="83">
        <v>139</v>
      </c>
      <c r="C1861" t="s">
        <v>6586</v>
      </c>
      <c r="D1861" s="159">
        <f t="shared" si="58"/>
        <v>117</v>
      </c>
      <c r="E1861">
        <v>2</v>
      </c>
      <c r="F1861">
        <v>37</v>
      </c>
      <c r="G1861" s="162" t="s">
        <v>6296</v>
      </c>
      <c r="H1861" s="162" t="s">
        <v>6296</v>
      </c>
      <c r="I1861" s="53" t="str">
        <f t="shared" si="59"/>
        <v>2. 37</v>
      </c>
      <c r="J1861" s="157" t="s">
        <v>142</v>
      </c>
      <c r="K1861" s="157" t="s">
        <v>141</v>
      </c>
      <c r="L1861" s="83" t="s">
        <v>6172</v>
      </c>
      <c r="M1861" s="165" t="s">
        <v>162</v>
      </c>
      <c r="O1861" s="157" t="s">
        <v>138</v>
      </c>
      <c r="P1861" s="157" t="s">
        <v>143</v>
      </c>
      <c r="Q1861" s="157" t="s">
        <v>6171</v>
      </c>
      <c r="R1861" s="157" t="s">
        <v>144</v>
      </c>
      <c r="W1861" s="118">
        <v>1579500</v>
      </c>
      <c r="X1861" s="162" t="s">
        <v>6296</v>
      </c>
    </row>
    <row r="1862" spans="1:24">
      <c r="A1862" s="83">
        <v>1469</v>
      </c>
      <c r="B1862" s="83">
        <v>137</v>
      </c>
      <c r="C1862" t="s">
        <v>7852</v>
      </c>
      <c r="D1862" s="159">
        <f t="shared" si="58"/>
        <v>58</v>
      </c>
      <c r="E1862">
        <v>1</v>
      </c>
      <c r="F1862">
        <v>18</v>
      </c>
      <c r="G1862" s="162" t="s">
        <v>6299</v>
      </c>
      <c r="H1862" s="162" t="s">
        <v>6299</v>
      </c>
      <c r="I1862" s="53" t="str">
        <f t="shared" si="59"/>
        <v>1. 18</v>
      </c>
      <c r="J1862" s="157" t="s">
        <v>142</v>
      </c>
      <c r="K1862" s="157" t="s">
        <v>141</v>
      </c>
      <c r="L1862" s="83" t="s">
        <v>6172</v>
      </c>
      <c r="M1862" s="165" t="s">
        <v>162</v>
      </c>
      <c r="O1862" s="157" t="s">
        <v>138</v>
      </c>
      <c r="P1862" s="157" t="s">
        <v>143</v>
      </c>
      <c r="Q1862" s="157" t="s">
        <v>6171</v>
      </c>
      <c r="R1862" s="157" t="s">
        <v>144</v>
      </c>
      <c r="W1862" s="118">
        <v>783000</v>
      </c>
      <c r="X1862" s="162" t="s">
        <v>6299</v>
      </c>
    </row>
    <row r="1863" spans="1:24">
      <c r="A1863" s="83">
        <v>1469</v>
      </c>
      <c r="B1863" s="83">
        <v>139</v>
      </c>
      <c r="C1863" t="s">
        <v>7860</v>
      </c>
      <c r="D1863" s="159">
        <f t="shared" si="58"/>
        <v>107</v>
      </c>
      <c r="E1863">
        <v>2</v>
      </c>
      <c r="F1863">
        <v>27</v>
      </c>
      <c r="G1863" s="162" t="s">
        <v>6326</v>
      </c>
      <c r="H1863" s="162" t="s">
        <v>6326</v>
      </c>
      <c r="I1863" s="53" t="str">
        <f t="shared" si="59"/>
        <v>2. 27</v>
      </c>
      <c r="J1863" s="157" t="s">
        <v>142</v>
      </c>
      <c r="K1863" s="157" t="s">
        <v>141</v>
      </c>
      <c r="L1863" s="83" t="s">
        <v>6172</v>
      </c>
      <c r="M1863" s="165" t="s">
        <v>162</v>
      </c>
      <c r="O1863" s="157" t="s">
        <v>138</v>
      </c>
      <c r="P1863" s="157" t="s">
        <v>143</v>
      </c>
      <c r="Q1863" s="157" t="s">
        <v>6171</v>
      </c>
      <c r="R1863" s="157" t="s">
        <v>144</v>
      </c>
      <c r="W1863" s="118">
        <v>1444500</v>
      </c>
      <c r="X1863" s="162" t="s">
        <v>6326</v>
      </c>
    </row>
    <row r="1864" spans="1:24">
      <c r="A1864" s="83">
        <v>1470</v>
      </c>
      <c r="B1864" s="83">
        <v>136</v>
      </c>
      <c r="C1864" t="s">
        <v>7851</v>
      </c>
      <c r="D1864" s="159">
        <f t="shared" si="58"/>
        <v>97</v>
      </c>
      <c r="E1864">
        <v>2</v>
      </c>
      <c r="F1864">
        <v>17</v>
      </c>
      <c r="G1864" s="162" t="s">
        <v>6341</v>
      </c>
      <c r="H1864" s="162" t="s">
        <v>6341</v>
      </c>
      <c r="I1864" s="53" t="str">
        <f t="shared" si="59"/>
        <v>2. 17</v>
      </c>
      <c r="J1864" s="157" t="s">
        <v>142</v>
      </c>
      <c r="K1864" s="157" t="s">
        <v>141</v>
      </c>
      <c r="L1864" s="83" t="s">
        <v>6172</v>
      </c>
      <c r="M1864" s="165" t="s">
        <v>162</v>
      </c>
      <c r="O1864" s="157" t="s">
        <v>138</v>
      </c>
      <c r="P1864" s="157" t="s">
        <v>143</v>
      </c>
      <c r="Q1864" s="157" t="s">
        <v>6171</v>
      </c>
      <c r="R1864" s="157" t="s">
        <v>144</v>
      </c>
      <c r="W1864" s="118">
        <v>1309500</v>
      </c>
      <c r="X1864" s="162" t="s">
        <v>6341</v>
      </c>
    </row>
    <row r="1865" spans="1:24">
      <c r="A1865" s="83">
        <v>1470</v>
      </c>
      <c r="B1865" s="83">
        <v>136</v>
      </c>
      <c r="C1865" t="s">
        <v>6579</v>
      </c>
      <c r="D1865" s="159">
        <f t="shared" si="58"/>
        <v>31</v>
      </c>
      <c r="E1865">
        <v>0</v>
      </c>
      <c r="F1865">
        <v>31</v>
      </c>
      <c r="G1865" s="162" t="s">
        <v>6214</v>
      </c>
      <c r="H1865" s="162" t="s">
        <v>6214</v>
      </c>
      <c r="I1865" s="53" t="str">
        <f t="shared" si="59"/>
        <v>0. 31</v>
      </c>
      <c r="J1865" s="157" t="s">
        <v>142</v>
      </c>
      <c r="K1865" s="157" t="s">
        <v>141</v>
      </c>
      <c r="L1865" s="83" t="s">
        <v>6172</v>
      </c>
      <c r="M1865" s="165" t="s">
        <v>162</v>
      </c>
      <c r="O1865" s="157" t="s">
        <v>138</v>
      </c>
      <c r="P1865" s="157" t="s">
        <v>143</v>
      </c>
      <c r="Q1865" s="157" t="s">
        <v>6171</v>
      </c>
      <c r="R1865" s="157" t="s">
        <v>144</v>
      </c>
      <c r="W1865" s="118">
        <v>418500</v>
      </c>
      <c r="X1865" s="162" t="s">
        <v>6214</v>
      </c>
    </row>
    <row r="1866" spans="1:24">
      <c r="A1866" s="83">
        <v>1470</v>
      </c>
      <c r="B1866" s="83">
        <v>144</v>
      </c>
      <c r="C1866" t="s">
        <v>6586</v>
      </c>
      <c r="D1866" s="159">
        <f t="shared" si="58"/>
        <v>68</v>
      </c>
      <c r="E1866">
        <v>1</v>
      </c>
      <c r="F1866">
        <v>28</v>
      </c>
      <c r="G1866" s="162" t="s">
        <v>6412</v>
      </c>
      <c r="H1866" s="162" t="s">
        <v>6412</v>
      </c>
      <c r="I1866" s="53" t="str">
        <f t="shared" si="59"/>
        <v>1. 28</v>
      </c>
      <c r="J1866" s="157" t="s">
        <v>142</v>
      </c>
      <c r="K1866" s="157" t="s">
        <v>141</v>
      </c>
      <c r="L1866" s="83" t="s">
        <v>6172</v>
      </c>
      <c r="M1866" s="165" t="s">
        <v>162</v>
      </c>
      <c r="O1866" s="157" t="s">
        <v>138</v>
      </c>
      <c r="P1866" s="157" t="s">
        <v>143</v>
      </c>
      <c r="Q1866" s="157" t="s">
        <v>6171</v>
      </c>
      <c r="R1866" s="157" t="s">
        <v>144</v>
      </c>
      <c r="W1866" s="118">
        <v>918000</v>
      </c>
      <c r="X1866" s="162" t="s">
        <v>6412</v>
      </c>
    </row>
    <row r="1867" spans="1:24">
      <c r="A1867" s="83">
        <v>1470</v>
      </c>
      <c r="B1867" s="83">
        <v>144</v>
      </c>
      <c r="C1867" t="s">
        <v>6586</v>
      </c>
      <c r="D1867" s="159">
        <f t="shared" si="58"/>
        <v>40</v>
      </c>
      <c r="E1867">
        <v>1</v>
      </c>
      <c r="F1867">
        <v>0</v>
      </c>
      <c r="G1867" s="162" t="s">
        <v>6242</v>
      </c>
      <c r="H1867" s="162" t="s">
        <v>6242</v>
      </c>
      <c r="I1867" s="53" t="str">
        <f t="shared" si="59"/>
        <v>1. 0</v>
      </c>
      <c r="J1867" s="157" t="s">
        <v>142</v>
      </c>
      <c r="K1867" s="157" t="s">
        <v>141</v>
      </c>
      <c r="L1867" s="83" t="s">
        <v>6172</v>
      </c>
      <c r="M1867" s="165" t="s">
        <v>162</v>
      </c>
      <c r="O1867" s="157" t="s">
        <v>138</v>
      </c>
      <c r="P1867" s="157" t="s">
        <v>143</v>
      </c>
      <c r="Q1867" s="157" t="s">
        <v>6171</v>
      </c>
      <c r="R1867" s="157" t="s">
        <v>144</v>
      </c>
      <c r="W1867" s="118">
        <v>540000</v>
      </c>
      <c r="X1867" s="162" t="s">
        <v>6242</v>
      </c>
    </row>
    <row r="1868" spans="1:24">
      <c r="A1868" s="83">
        <v>1471</v>
      </c>
      <c r="B1868" s="83">
        <v>144</v>
      </c>
      <c r="C1868" t="s">
        <v>7850</v>
      </c>
      <c r="D1868" s="159">
        <f t="shared" si="58"/>
        <v>208</v>
      </c>
      <c r="E1868">
        <v>5</v>
      </c>
      <c r="F1868">
        <v>8</v>
      </c>
      <c r="G1868" s="162" t="s">
        <v>6339</v>
      </c>
      <c r="H1868" s="162" t="s">
        <v>6339</v>
      </c>
      <c r="I1868" s="53" t="str">
        <f t="shared" si="59"/>
        <v>5. 8</v>
      </c>
      <c r="J1868" s="157" t="s">
        <v>142</v>
      </c>
      <c r="K1868" s="157" t="s">
        <v>141</v>
      </c>
      <c r="L1868" s="83" t="s">
        <v>6172</v>
      </c>
      <c r="M1868" s="165" t="s">
        <v>162</v>
      </c>
      <c r="O1868" s="157" t="s">
        <v>138</v>
      </c>
      <c r="P1868" s="157" t="s">
        <v>143</v>
      </c>
      <c r="Q1868" s="157" t="s">
        <v>6171</v>
      </c>
      <c r="R1868" s="157" t="s">
        <v>144</v>
      </c>
      <c r="W1868" s="118">
        <v>2808000</v>
      </c>
      <c r="X1868" s="162" t="s">
        <v>6339</v>
      </c>
    </row>
    <row r="1869" spans="1:24">
      <c r="A1869" s="83">
        <v>1472</v>
      </c>
      <c r="B1869" s="83">
        <v>50</v>
      </c>
      <c r="C1869" t="s">
        <v>7955</v>
      </c>
      <c r="D1869" s="159">
        <f t="shared" si="58"/>
        <v>51</v>
      </c>
      <c r="E1869">
        <v>1</v>
      </c>
      <c r="F1869">
        <v>11</v>
      </c>
      <c r="G1869" s="162" t="s">
        <v>6295</v>
      </c>
      <c r="H1869" s="162" t="s">
        <v>6295</v>
      </c>
      <c r="I1869" s="53" t="str">
        <f t="shared" si="59"/>
        <v>1. 11</v>
      </c>
      <c r="J1869" s="157" t="s">
        <v>142</v>
      </c>
      <c r="K1869" s="157" t="s">
        <v>141</v>
      </c>
      <c r="L1869" s="83" t="s">
        <v>6172</v>
      </c>
      <c r="M1869" s="165" t="s">
        <v>162</v>
      </c>
      <c r="O1869" s="157" t="s">
        <v>138</v>
      </c>
      <c r="P1869" s="157" t="s">
        <v>143</v>
      </c>
      <c r="Q1869" s="157" t="s">
        <v>6171</v>
      </c>
      <c r="R1869" s="157" t="s">
        <v>144</v>
      </c>
      <c r="W1869" s="118">
        <v>688500</v>
      </c>
      <c r="X1869" s="162" t="s">
        <v>6295</v>
      </c>
    </row>
    <row r="1870" spans="1:24">
      <c r="A1870" s="83">
        <v>1472</v>
      </c>
      <c r="B1870" s="83">
        <v>50</v>
      </c>
      <c r="C1870" t="s">
        <v>7871</v>
      </c>
      <c r="D1870" s="159">
        <f t="shared" si="58"/>
        <v>50</v>
      </c>
      <c r="E1870">
        <v>1</v>
      </c>
      <c r="F1870">
        <v>10</v>
      </c>
      <c r="G1870" s="162" t="s">
        <v>6195</v>
      </c>
      <c r="H1870" s="162" t="s">
        <v>6195</v>
      </c>
      <c r="I1870" s="53" t="str">
        <f t="shared" si="59"/>
        <v>1. 10</v>
      </c>
      <c r="J1870" s="157" t="s">
        <v>142</v>
      </c>
      <c r="K1870" s="157" t="s">
        <v>141</v>
      </c>
      <c r="L1870" s="83" t="s">
        <v>6172</v>
      </c>
      <c r="M1870" s="165" t="s">
        <v>162</v>
      </c>
      <c r="O1870" s="157" t="s">
        <v>138</v>
      </c>
      <c r="P1870" s="157" t="s">
        <v>143</v>
      </c>
      <c r="Q1870" s="157" t="s">
        <v>6171</v>
      </c>
      <c r="R1870" s="157" t="s">
        <v>144</v>
      </c>
      <c r="W1870" s="118">
        <v>675000</v>
      </c>
      <c r="X1870" s="162" t="s">
        <v>6195</v>
      </c>
    </row>
    <row r="1871" spans="1:24">
      <c r="A1871" s="83">
        <v>1474</v>
      </c>
      <c r="B1871" s="83">
        <v>84</v>
      </c>
      <c r="C1871" t="s">
        <v>7857</v>
      </c>
      <c r="D1871" s="159">
        <f t="shared" si="58"/>
        <v>335</v>
      </c>
      <c r="E1871">
        <v>8</v>
      </c>
      <c r="F1871">
        <v>15</v>
      </c>
      <c r="G1871" s="162" t="s">
        <v>6489</v>
      </c>
      <c r="H1871" s="162" t="s">
        <v>6489</v>
      </c>
      <c r="I1871" s="53" t="str">
        <f t="shared" si="59"/>
        <v>8. 15</v>
      </c>
      <c r="J1871" s="157" t="s">
        <v>142</v>
      </c>
      <c r="K1871" s="157" t="s">
        <v>141</v>
      </c>
      <c r="L1871" s="83" t="s">
        <v>6172</v>
      </c>
      <c r="M1871" s="165" t="s">
        <v>162</v>
      </c>
      <c r="O1871" s="157" t="s">
        <v>138</v>
      </c>
      <c r="P1871" s="157" t="s">
        <v>143</v>
      </c>
      <c r="Q1871" s="157" t="s">
        <v>6171</v>
      </c>
      <c r="R1871" s="157" t="s">
        <v>144</v>
      </c>
      <c r="W1871" s="118">
        <v>904500</v>
      </c>
      <c r="X1871" s="162" t="s">
        <v>6489</v>
      </c>
    </row>
    <row r="1872" spans="1:24">
      <c r="A1872" s="83">
        <v>1475</v>
      </c>
      <c r="B1872" s="83">
        <v>141</v>
      </c>
      <c r="C1872" t="s">
        <v>8094</v>
      </c>
      <c r="D1872" s="159">
        <f t="shared" si="58"/>
        <v>120</v>
      </c>
      <c r="E1872">
        <v>3</v>
      </c>
      <c r="F1872">
        <v>0</v>
      </c>
      <c r="G1872" s="162" t="s">
        <v>6240</v>
      </c>
      <c r="H1872" s="162" t="s">
        <v>6240</v>
      </c>
      <c r="I1872" s="53" t="str">
        <f t="shared" si="59"/>
        <v>3. 0</v>
      </c>
      <c r="J1872" s="157" t="s">
        <v>142</v>
      </c>
      <c r="K1872" s="157" t="s">
        <v>141</v>
      </c>
      <c r="L1872" s="83" t="s">
        <v>6172</v>
      </c>
      <c r="M1872" s="165" t="s">
        <v>162</v>
      </c>
      <c r="O1872" s="157" t="s">
        <v>138</v>
      </c>
      <c r="P1872" s="157" t="s">
        <v>143</v>
      </c>
      <c r="Q1872" s="157" t="s">
        <v>6171</v>
      </c>
      <c r="R1872" s="157" t="s">
        <v>144</v>
      </c>
      <c r="W1872" s="118">
        <v>1620000</v>
      </c>
      <c r="X1872" s="162" t="s">
        <v>6240</v>
      </c>
    </row>
    <row r="1873" spans="1:24">
      <c r="A1873" s="83">
        <v>1477</v>
      </c>
      <c r="B1873" s="83">
        <v>257</v>
      </c>
      <c r="C1873" t="s">
        <v>7862</v>
      </c>
      <c r="D1873" s="159">
        <f t="shared" si="58"/>
        <v>80</v>
      </c>
      <c r="E1873">
        <v>2</v>
      </c>
      <c r="F1873">
        <v>0</v>
      </c>
      <c r="G1873" s="162" t="s">
        <v>6228</v>
      </c>
      <c r="H1873" s="162" t="s">
        <v>6228</v>
      </c>
      <c r="I1873" s="53" t="str">
        <f t="shared" si="59"/>
        <v>2. 0</v>
      </c>
      <c r="J1873" s="157" t="s">
        <v>142</v>
      </c>
      <c r="K1873" s="157" t="s">
        <v>141</v>
      </c>
      <c r="L1873" s="83" t="s">
        <v>6172</v>
      </c>
      <c r="M1873" s="165" t="s">
        <v>162</v>
      </c>
      <c r="O1873" s="157" t="s">
        <v>138</v>
      </c>
      <c r="P1873" s="157" t="s">
        <v>143</v>
      </c>
      <c r="Q1873" s="157" t="s">
        <v>6171</v>
      </c>
      <c r="R1873" s="157" t="s">
        <v>144</v>
      </c>
      <c r="W1873" s="118">
        <v>270000</v>
      </c>
      <c r="X1873" s="162" t="s">
        <v>6228</v>
      </c>
    </row>
    <row r="1874" spans="1:24">
      <c r="A1874" s="83">
        <v>1477</v>
      </c>
      <c r="B1874" s="83">
        <v>257</v>
      </c>
      <c r="C1874" t="s">
        <v>7859</v>
      </c>
      <c r="D1874" s="159">
        <f t="shared" si="58"/>
        <v>69</v>
      </c>
      <c r="E1874">
        <v>1</v>
      </c>
      <c r="F1874">
        <v>29</v>
      </c>
      <c r="G1874" s="162" t="s">
        <v>6381</v>
      </c>
      <c r="H1874" s="162" t="s">
        <v>6381</v>
      </c>
      <c r="I1874" s="53" t="str">
        <f t="shared" si="59"/>
        <v>1. 29</v>
      </c>
      <c r="J1874" s="157" t="s">
        <v>142</v>
      </c>
      <c r="K1874" s="157" t="s">
        <v>141</v>
      </c>
      <c r="L1874" s="83" t="s">
        <v>6172</v>
      </c>
      <c r="M1874" s="165" t="s">
        <v>162</v>
      </c>
      <c r="O1874" s="157" t="s">
        <v>138</v>
      </c>
      <c r="P1874" s="157" t="s">
        <v>143</v>
      </c>
      <c r="Q1874" s="157" t="s">
        <v>6171</v>
      </c>
      <c r="R1874" s="157" t="s">
        <v>144</v>
      </c>
      <c r="W1874" s="118">
        <v>229500</v>
      </c>
      <c r="X1874" s="162" t="s">
        <v>6381</v>
      </c>
    </row>
    <row r="1875" spans="1:24">
      <c r="A1875" s="83">
        <v>1477</v>
      </c>
      <c r="B1875" s="83">
        <v>368</v>
      </c>
      <c r="C1875" t="s">
        <v>7857</v>
      </c>
      <c r="D1875" s="159">
        <f t="shared" si="58"/>
        <v>168</v>
      </c>
      <c r="E1875">
        <v>4</v>
      </c>
      <c r="F1875">
        <v>8</v>
      </c>
      <c r="G1875" s="162" t="s">
        <v>6455</v>
      </c>
      <c r="H1875" s="162" t="s">
        <v>6455</v>
      </c>
      <c r="I1875" s="53" t="str">
        <f t="shared" si="59"/>
        <v>4. 8</v>
      </c>
      <c r="J1875" s="157" t="s">
        <v>142</v>
      </c>
      <c r="K1875" s="157" t="s">
        <v>141</v>
      </c>
      <c r="L1875" s="83" t="s">
        <v>6172</v>
      </c>
      <c r="M1875" s="165" t="s">
        <v>162</v>
      </c>
      <c r="O1875" s="157" t="s">
        <v>138</v>
      </c>
      <c r="P1875" s="157" t="s">
        <v>143</v>
      </c>
      <c r="Q1875" s="157" t="s">
        <v>6171</v>
      </c>
      <c r="R1875" s="157" t="s">
        <v>144</v>
      </c>
      <c r="W1875" s="118">
        <v>567000</v>
      </c>
      <c r="X1875" s="162" t="s">
        <v>6455</v>
      </c>
    </row>
    <row r="1876" spans="1:24">
      <c r="A1876" s="83">
        <v>1477</v>
      </c>
      <c r="B1876" s="83">
        <v>368</v>
      </c>
      <c r="C1876" t="s">
        <v>7857</v>
      </c>
      <c r="D1876" s="159">
        <f t="shared" si="58"/>
        <v>167</v>
      </c>
      <c r="E1876">
        <v>4</v>
      </c>
      <c r="F1876">
        <v>7</v>
      </c>
      <c r="G1876" s="162" t="s">
        <v>6321</v>
      </c>
      <c r="H1876" s="162" t="s">
        <v>6321</v>
      </c>
      <c r="I1876" s="53" t="str">
        <f t="shared" si="59"/>
        <v>4. 7</v>
      </c>
      <c r="J1876" s="157" t="s">
        <v>142</v>
      </c>
      <c r="K1876" s="157" t="s">
        <v>141</v>
      </c>
      <c r="L1876" s="83" t="s">
        <v>6172</v>
      </c>
      <c r="M1876" s="165" t="s">
        <v>162</v>
      </c>
      <c r="O1876" s="157" t="s">
        <v>138</v>
      </c>
      <c r="P1876" s="157" t="s">
        <v>143</v>
      </c>
      <c r="Q1876" s="157" t="s">
        <v>6171</v>
      </c>
      <c r="R1876" s="157" t="s">
        <v>144</v>
      </c>
      <c r="W1876" s="118">
        <v>553500</v>
      </c>
      <c r="X1876" s="162" t="s">
        <v>6321</v>
      </c>
    </row>
    <row r="1877" spans="1:24">
      <c r="A1877" s="83">
        <v>1477</v>
      </c>
      <c r="B1877" s="83">
        <v>368</v>
      </c>
      <c r="C1877" t="s">
        <v>6579</v>
      </c>
      <c r="D1877" s="159">
        <f t="shared" si="58"/>
        <v>167</v>
      </c>
      <c r="E1877">
        <v>4</v>
      </c>
      <c r="F1877">
        <v>7</v>
      </c>
      <c r="G1877" s="162" t="s">
        <v>6321</v>
      </c>
      <c r="H1877" s="162" t="s">
        <v>6321</v>
      </c>
      <c r="I1877" s="53" t="str">
        <f t="shared" si="59"/>
        <v>4. 7</v>
      </c>
      <c r="J1877" s="157" t="s">
        <v>142</v>
      </c>
      <c r="K1877" s="157" t="s">
        <v>141</v>
      </c>
      <c r="L1877" s="83" t="s">
        <v>6172</v>
      </c>
      <c r="M1877" s="165" t="s">
        <v>162</v>
      </c>
      <c r="O1877" s="157" t="s">
        <v>138</v>
      </c>
      <c r="P1877" s="157" t="s">
        <v>143</v>
      </c>
      <c r="Q1877" s="157" t="s">
        <v>6171</v>
      </c>
      <c r="R1877" s="157" t="s">
        <v>144</v>
      </c>
      <c r="W1877" s="118">
        <v>553500</v>
      </c>
      <c r="X1877" s="162" t="s">
        <v>6321</v>
      </c>
    </row>
    <row r="1878" spans="1:24">
      <c r="A1878" s="83">
        <v>1477</v>
      </c>
      <c r="B1878" s="83">
        <v>368</v>
      </c>
      <c r="C1878" t="s">
        <v>6579</v>
      </c>
      <c r="D1878" s="159">
        <f t="shared" si="58"/>
        <v>167</v>
      </c>
      <c r="E1878">
        <v>4</v>
      </c>
      <c r="F1878">
        <v>7</v>
      </c>
      <c r="G1878" s="162" t="s">
        <v>6321</v>
      </c>
      <c r="H1878" s="162" t="s">
        <v>6321</v>
      </c>
      <c r="I1878" s="53" t="str">
        <f t="shared" si="59"/>
        <v>4. 7</v>
      </c>
      <c r="J1878" s="157" t="s">
        <v>142</v>
      </c>
      <c r="K1878" s="157" t="s">
        <v>141</v>
      </c>
      <c r="L1878" s="83" t="s">
        <v>6172</v>
      </c>
      <c r="M1878" s="165" t="s">
        <v>162</v>
      </c>
      <c r="O1878" s="157" t="s">
        <v>138</v>
      </c>
      <c r="P1878" s="157" t="s">
        <v>143</v>
      </c>
      <c r="Q1878" s="157" t="s">
        <v>6171</v>
      </c>
      <c r="R1878" s="157" t="s">
        <v>144</v>
      </c>
      <c r="W1878" s="118">
        <v>553500</v>
      </c>
      <c r="X1878" s="162" t="s">
        <v>6321</v>
      </c>
    </row>
    <row r="1879" spans="1:24">
      <c r="A1879" s="83">
        <v>1481</v>
      </c>
      <c r="B1879" s="83">
        <v>37</v>
      </c>
      <c r="C1879" t="s">
        <v>6586</v>
      </c>
      <c r="D1879" s="159">
        <f t="shared" si="58"/>
        <v>263</v>
      </c>
      <c r="E1879">
        <v>6</v>
      </c>
      <c r="F1879">
        <v>23</v>
      </c>
      <c r="G1879" s="162" t="s">
        <v>6462</v>
      </c>
      <c r="H1879" s="162" t="s">
        <v>6462</v>
      </c>
      <c r="I1879" s="53" t="str">
        <f t="shared" si="59"/>
        <v>6. 23</v>
      </c>
      <c r="J1879" s="157" t="s">
        <v>142</v>
      </c>
      <c r="K1879" s="157" t="s">
        <v>141</v>
      </c>
      <c r="L1879" s="83" t="s">
        <v>6172</v>
      </c>
      <c r="M1879" s="165" t="s">
        <v>162</v>
      </c>
      <c r="O1879" s="157" t="s">
        <v>138</v>
      </c>
      <c r="P1879" s="157" t="s">
        <v>143</v>
      </c>
      <c r="Q1879" s="157" t="s">
        <v>6171</v>
      </c>
      <c r="R1879" s="157" t="s">
        <v>144</v>
      </c>
      <c r="W1879" s="118">
        <v>891000</v>
      </c>
      <c r="X1879" s="162" t="s">
        <v>6462</v>
      </c>
    </row>
    <row r="1880" spans="1:24">
      <c r="A1880" s="83">
        <v>1481</v>
      </c>
      <c r="B1880" s="83">
        <v>34</v>
      </c>
      <c r="C1880" t="s">
        <v>6586</v>
      </c>
      <c r="D1880" s="159">
        <f t="shared" si="58"/>
        <v>126</v>
      </c>
      <c r="E1880">
        <v>3</v>
      </c>
      <c r="F1880">
        <v>6</v>
      </c>
      <c r="G1880" s="162" t="s">
        <v>6213</v>
      </c>
      <c r="H1880" s="162" t="s">
        <v>6213</v>
      </c>
      <c r="I1880" s="53" t="str">
        <f t="shared" si="59"/>
        <v>3. 6</v>
      </c>
      <c r="J1880" s="157" t="s">
        <v>142</v>
      </c>
      <c r="K1880" s="157" t="s">
        <v>141</v>
      </c>
      <c r="L1880" s="83" t="s">
        <v>6172</v>
      </c>
      <c r="M1880" s="165" t="s">
        <v>162</v>
      </c>
      <c r="O1880" s="157" t="s">
        <v>138</v>
      </c>
      <c r="P1880" s="157" t="s">
        <v>143</v>
      </c>
      <c r="Q1880" s="157" t="s">
        <v>6171</v>
      </c>
      <c r="R1880" s="157" t="s">
        <v>144</v>
      </c>
      <c r="W1880" s="118">
        <v>418500</v>
      </c>
      <c r="X1880" s="162" t="s">
        <v>6213</v>
      </c>
    </row>
    <row r="1881" spans="1:24">
      <c r="A1881" s="83">
        <v>1484</v>
      </c>
      <c r="B1881" s="83">
        <v>77</v>
      </c>
      <c r="C1881" t="s">
        <v>6579</v>
      </c>
      <c r="D1881" s="159">
        <f t="shared" si="58"/>
        <v>280</v>
      </c>
      <c r="E1881">
        <v>7</v>
      </c>
      <c r="F1881">
        <v>0</v>
      </c>
      <c r="G1881" s="162" t="s">
        <v>6490</v>
      </c>
      <c r="H1881" s="162" t="s">
        <v>6490</v>
      </c>
      <c r="I1881" s="53" t="str">
        <f t="shared" si="59"/>
        <v>7. 0</v>
      </c>
      <c r="J1881" s="157" t="s">
        <v>142</v>
      </c>
      <c r="K1881" s="157" t="s">
        <v>141</v>
      </c>
      <c r="L1881" s="83" t="s">
        <v>6172</v>
      </c>
      <c r="M1881" s="165" t="s">
        <v>162</v>
      </c>
      <c r="O1881" s="157" t="s">
        <v>138</v>
      </c>
      <c r="P1881" s="157" t="s">
        <v>143</v>
      </c>
      <c r="Q1881" s="157" t="s">
        <v>6171</v>
      </c>
      <c r="R1881" s="157" t="s">
        <v>144</v>
      </c>
      <c r="W1881" s="118">
        <v>3780000</v>
      </c>
      <c r="X1881" s="162" t="s">
        <v>6490</v>
      </c>
    </row>
    <row r="1882" spans="1:24">
      <c r="A1882" s="83">
        <v>1485</v>
      </c>
      <c r="B1882" s="83">
        <v>571</v>
      </c>
      <c r="C1882" t="s">
        <v>6586</v>
      </c>
      <c r="D1882" s="159">
        <f t="shared" si="58"/>
        <v>219</v>
      </c>
      <c r="E1882">
        <v>5</v>
      </c>
      <c r="F1882">
        <v>19</v>
      </c>
      <c r="G1882" s="162" t="s">
        <v>6453</v>
      </c>
      <c r="H1882" s="162" t="s">
        <v>6453</v>
      </c>
      <c r="I1882" s="53" t="str">
        <f t="shared" si="59"/>
        <v>5. 19</v>
      </c>
      <c r="J1882" s="157" t="s">
        <v>142</v>
      </c>
      <c r="K1882" s="157" t="s">
        <v>141</v>
      </c>
      <c r="L1882" s="83" t="s">
        <v>6172</v>
      </c>
      <c r="M1882" s="165" t="s">
        <v>162</v>
      </c>
      <c r="O1882" s="157" t="s">
        <v>138</v>
      </c>
      <c r="P1882" s="157" t="s">
        <v>143</v>
      </c>
      <c r="Q1882" s="157" t="s">
        <v>6171</v>
      </c>
      <c r="R1882" s="157" t="s">
        <v>144</v>
      </c>
      <c r="W1882" s="118">
        <v>1471500</v>
      </c>
      <c r="X1882" s="162" t="s">
        <v>6453</v>
      </c>
    </row>
    <row r="1883" spans="1:24">
      <c r="A1883" s="83">
        <v>1485</v>
      </c>
      <c r="B1883" s="83">
        <v>572</v>
      </c>
      <c r="C1883" t="s">
        <v>6586</v>
      </c>
      <c r="D1883" s="159">
        <f t="shared" si="58"/>
        <v>48</v>
      </c>
      <c r="E1883">
        <v>1</v>
      </c>
      <c r="F1883">
        <v>8</v>
      </c>
      <c r="G1883" s="162" t="s">
        <v>6200</v>
      </c>
      <c r="H1883" s="162" t="s">
        <v>6200</v>
      </c>
      <c r="I1883" s="53" t="str">
        <f t="shared" si="59"/>
        <v>1. 8</v>
      </c>
      <c r="J1883" s="157" t="s">
        <v>142</v>
      </c>
      <c r="K1883" s="157" t="s">
        <v>141</v>
      </c>
      <c r="L1883" s="83" t="s">
        <v>6172</v>
      </c>
      <c r="M1883" s="165" t="s">
        <v>162</v>
      </c>
      <c r="O1883" s="157" t="s">
        <v>138</v>
      </c>
      <c r="P1883" s="157" t="s">
        <v>143</v>
      </c>
      <c r="Q1883" s="157" t="s">
        <v>6171</v>
      </c>
      <c r="R1883" s="157" t="s">
        <v>144</v>
      </c>
      <c r="W1883" s="118">
        <v>324000</v>
      </c>
      <c r="X1883" s="162" t="s">
        <v>6200</v>
      </c>
    </row>
    <row r="1884" spans="1:24">
      <c r="A1884" s="83">
        <v>1485</v>
      </c>
      <c r="B1884" s="83">
        <v>597</v>
      </c>
      <c r="C1884" t="s">
        <v>7836</v>
      </c>
      <c r="D1884" s="159">
        <f t="shared" si="58"/>
        <v>83</v>
      </c>
      <c r="E1884">
        <v>2</v>
      </c>
      <c r="F1884">
        <v>3</v>
      </c>
      <c r="G1884" s="162" t="s">
        <v>6301</v>
      </c>
      <c r="H1884" s="162" t="s">
        <v>6301</v>
      </c>
      <c r="I1884" s="53" t="str">
        <f t="shared" si="59"/>
        <v>2. 3</v>
      </c>
      <c r="J1884" s="157" t="s">
        <v>142</v>
      </c>
      <c r="K1884" s="157" t="s">
        <v>141</v>
      </c>
      <c r="L1884" s="83" t="s">
        <v>6172</v>
      </c>
      <c r="M1884" s="165" t="s">
        <v>162</v>
      </c>
      <c r="O1884" s="157" t="s">
        <v>138</v>
      </c>
      <c r="P1884" s="157" t="s">
        <v>143</v>
      </c>
      <c r="Q1884" s="157" t="s">
        <v>6171</v>
      </c>
      <c r="R1884" s="157" t="s">
        <v>144</v>
      </c>
      <c r="W1884" s="118">
        <v>553500</v>
      </c>
      <c r="X1884" s="162" t="s">
        <v>6301</v>
      </c>
    </row>
    <row r="1885" spans="1:24">
      <c r="A1885" s="83">
        <v>1485</v>
      </c>
      <c r="B1885" s="83">
        <v>598</v>
      </c>
      <c r="C1885" t="s">
        <v>7866</v>
      </c>
      <c r="D1885" s="159">
        <f t="shared" si="58"/>
        <v>56</v>
      </c>
      <c r="E1885">
        <v>1</v>
      </c>
      <c r="F1885">
        <v>16</v>
      </c>
      <c r="G1885" s="162" t="s">
        <v>6222</v>
      </c>
      <c r="H1885" s="162" t="s">
        <v>6222</v>
      </c>
      <c r="I1885" s="53" t="str">
        <f t="shared" si="59"/>
        <v>1. 16</v>
      </c>
      <c r="J1885" s="157" t="s">
        <v>142</v>
      </c>
      <c r="K1885" s="157" t="s">
        <v>141</v>
      </c>
      <c r="L1885" s="83" t="s">
        <v>6172</v>
      </c>
      <c r="M1885" s="165" t="s">
        <v>162</v>
      </c>
      <c r="O1885" s="157" t="s">
        <v>138</v>
      </c>
      <c r="P1885" s="157" t="s">
        <v>143</v>
      </c>
      <c r="Q1885" s="157" t="s">
        <v>6171</v>
      </c>
      <c r="R1885" s="157" t="s">
        <v>144</v>
      </c>
      <c r="W1885" s="118">
        <v>378000</v>
      </c>
      <c r="X1885" s="162" t="s">
        <v>6222</v>
      </c>
    </row>
    <row r="1886" spans="1:24">
      <c r="A1886" s="83">
        <v>1486</v>
      </c>
      <c r="B1886" s="83">
        <v>525</v>
      </c>
      <c r="C1886" t="s">
        <v>6648</v>
      </c>
      <c r="D1886" s="159">
        <f t="shared" si="58"/>
        <v>219</v>
      </c>
      <c r="E1886">
        <v>5</v>
      </c>
      <c r="F1886">
        <v>19</v>
      </c>
      <c r="G1886" s="162" t="s">
        <v>6453</v>
      </c>
      <c r="H1886" s="162" t="s">
        <v>6453</v>
      </c>
      <c r="I1886" s="53" t="str">
        <f t="shared" si="59"/>
        <v>5. 19</v>
      </c>
      <c r="J1886" s="157" t="s">
        <v>142</v>
      </c>
      <c r="K1886" s="157" t="s">
        <v>141</v>
      </c>
      <c r="L1886" s="83" t="s">
        <v>6172</v>
      </c>
      <c r="M1886" s="165" t="s">
        <v>162</v>
      </c>
      <c r="O1886" s="157" t="s">
        <v>138</v>
      </c>
      <c r="P1886" s="157" t="s">
        <v>143</v>
      </c>
      <c r="Q1886" s="157" t="s">
        <v>6171</v>
      </c>
      <c r="R1886" s="157" t="s">
        <v>144</v>
      </c>
      <c r="W1886" s="118">
        <v>1471500</v>
      </c>
      <c r="X1886" s="162" t="s">
        <v>6453</v>
      </c>
    </row>
    <row r="1887" spans="1:24">
      <c r="A1887" s="83">
        <v>1486</v>
      </c>
      <c r="B1887" s="83">
        <v>513</v>
      </c>
      <c r="C1887" t="s">
        <v>8079</v>
      </c>
      <c r="D1887" s="159">
        <f t="shared" si="58"/>
        <v>106</v>
      </c>
      <c r="E1887">
        <v>2</v>
      </c>
      <c r="F1887">
        <v>26</v>
      </c>
      <c r="G1887" s="162" t="s">
        <v>6365</v>
      </c>
      <c r="H1887" s="162" t="s">
        <v>6365</v>
      </c>
      <c r="I1887" s="53" t="str">
        <f t="shared" si="59"/>
        <v>2. 26</v>
      </c>
      <c r="J1887" s="157" t="s">
        <v>142</v>
      </c>
      <c r="K1887" s="157" t="s">
        <v>141</v>
      </c>
      <c r="L1887" s="83" t="s">
        <v>6172</v>
      </c>
      <c r="M1887" s="165" t="s">
        <v>162</v>
      </c>
      <c r="O1887" s="157" t="s">
        <v>138</v>
      </c>
      <c r="P1887" s="157" t="s">
        <v>143</v>
      </c>
      <c r="Q1887" s="157" t="s">
        <v>6171</v>
      </c>
      <c r="R1887" s="157" t="s">
        <v>144</v>
      </c>
      <c r="W1887" s="118">
        <v>715500</v>
      </c>
      <c r="X1887" s="162" t="s">
        <v>6365</v>
      </c>
    </row>
    <row r="1888" spans="1:24">
      <c r="A1888" s="83">
        <v>1486</v>
      </c>
      <c r="B1888" s="83">
        <v>514</v>
      </c>
      <c r="C1888" t="s">
        <v>7935</v>
      </c>
      <c r="D1888" s="159">
        <f t="shared" si="58"/>
        <v>33</v>
      </c>
      <c r="E1888">
        <v>0</v>
      </c>
      <c r="F1888">
        <v>33</v>
      </c>
      <c r="G1888" s="162" t="s">
        <v>6387</v>
      </c>
      <c r="H1888" s="162" t="s">
        <v>6387</v>
      </c>
      <c r="I1888" s="53" t="str">
        <f t="shared" si="59"/>
        <v>0. 33</v>
      </c>
      <c r="J1888" s="157" t="s">
        <v>142</v>
      </c>
      <c r="K1888" s="157" t="s">
        <v>141</v>
      </c>
      <c r="L1888" s="83" t="s">
        <v>6172</v>
      </c>
      <c r="M1888" s="165" t="s">
        <v>162</v>
      </c>
      <c r="O1888" s="157" t="s">
        <v>138</v>
      </c>
      <c r="P1888" s="157" t="s">
        <v>143</v>
      </c>
      <c r="Q1888" s="157" t="s">
        <v>6171</v>
      </c>
      <c r="R1888" s="157" t="s">
        <v>144</v>
      </c>
      <c r="W1888" s="118">
        <v>216000</v>
      </c>
      <c r="X1888" s="162" t="s">
        <v>6387</v>
      </c>
    </row>
    <row r="1889" spans="1:24">
      <c r="A1889" s="83">
        <v>1486</v>
      </c>
      <c r="B1889" s="83">
        <v>514</v>
      </c>
      <c r="C1889" t="s">
        <v>7850</v>
      </c>
      <c r="D1889" s="159">
        <f t="shared" si="58"/>
        <v>68</v>
      </c>
      <c r="E1889">
        <v>1</v>
      </c>
      <c r="F1889">
        <v>28</v>
      </c>
      <c r="G1889" s="162" t="s">
        <v>6412</v>
      </c>
      <c r="H1889" s="162" t="s">
        <v>6412</v>
      </c>
      <c r="I1889" s="53" t="str">
        <f t="shared" si="59"/>
        <v>1. 28</v>
      </c>
      <c r="J1889" s="157" t="s">
        <v>142</v>
      </c>
      <c r="K1889" s="157" t="s">
        <v>141</v>
      </c>
      <c r="L1889" s="83" t="s">
        <v>6172</v>
      </c>
      <c r="M1889" s="165" t="s">
        <v>162</v>
      </c>
      <c r="O1889" s="157" t="s">
        <v>138</v>
      </c>
      <c r="P1889" s="157" t="s">
        <v>143</v>
      </c>
      <c r="Q1889" s="157" t="s">
        <v>6171</v>
      </c>
      <c r="R1889" s="157" t="s">
        <v>144</v>
      </c>
      <c r="W1889" s="118">
        <v>459000</v>
      </c>
      <c r="X1889" s="162" t="s">
        <v>6412</v>
      </c>
    </row>
    <row r="1890" spans="1:24">
      <c r="A1890" s="83">
        <v>1486</v>
      </c>
      <c r="B1890" s="83">
        <v>514</v>
      </c>
      <c r="C1890" t="s">
        <v>8080</v>
      </c>
      <c r="D1890" s="159">
        <f t="shared" si="58"/>
        <v>20</v>
      </c>
      <c r="E1890">
        <v>0</v>
      </c>
      <c r="F1890">
        <v>20</v>
      </c>
      <c r="G1890" s="162" t="s">
        <v>6246</v>
      </c>
      <c r="H1890" s="162" t="s">
        <v>6246</v>
      </c>
      <c r="I1890" s="53" t="str">
        <f t="shared" si="59"/>
        <v>0. 20</v>
      </c>
      <c r="J1890" s="157" t="s">
        <v>142</v>
      </c>
      <c r="K1890" s="157" t="s">
        <v>141</v>
      </c>
      <c r="L1890" s="83" t="s">
        <v>6172</v>
      </c>
      <c r="M1890" s="165" t="s">
        <v>162</v>
      </c>
      <c r="O1890" s="157" t="s">
        <v>138</v>
      </c>
      <c r="P1890" s="157" t="s">
        <v>143</v>
      </c>
      <c r="Q1890" s="157" t="s">
        <v>6171</v>
      </c>
      <c r="R1890" s="157" t="s">
        <v>144</v>
      </c>
      <c r="W1890" s="118">
        <v>135000</v>
      </c>
      <c r="X1890" s="162" t="s">
        <v>6246</v>
      </c>
    </row>
    <row r="1891" spans="1:24">
      <c r="A1891" s="83">
        <v>1486</v>
      </c>
      <c r="B1891" s="83">
        <v>513</v>
      </c>
      <c r="C1891" t="s">
        <v>6579</v>
      </c>
      <c r="D1891" s="159">
        <f t="shared" si="58"/>
        <v>176</v>
      </c>
      <c r="E1891">
        <v>4</v>
      </c>
      <c r="F1891">
        <v>16</v>
      </c>
      <c r="G1891" s="162" t="s">
        <v>6407</v>
      </c>
      <c r="H1891" s="162" t="s">
        <v>6407</v>
      </c>
      <c r="I1891" s="53" t="str">
        <f t="shared" si="59"/>
        <v>4. 16</v>
      </c>
      <c r="J1891" s="157" t="s">
        <v>142</v>
      </c>
      <c r="K1891" s="157" t="s">
        <v>141</v>
      </c>
      <c r="L1891" s="83" t="s">
        <v>6172</v>
      </c>
      <c r="M1891" s="165" t="s">
        <v>162</v>
      </c>
      <c r="O1891" s="157" t="s">
        <v>138</v>
      </c>
      <c r="P1891" s="157" t="s">
        <v>143</v>
      </c>
      <c r="Q1891" s="157" t="s">
        <v>6171</v>
      </c>
      <c r="R1891" s="157" t="s">
        <v>144</v>
      </c>
      <c r="W1891" s="118">
        <v>1188000</v>
      </c>
      <c r="X1891" s="162" t="s">
        <v>6407</v>
      </c>
    </row>
    <row r="1892" spans="1:24">
      <c r="A1892" s="83">
        <v>1486</v>
      </c>
      <c r="B1892" s="83">
        <v>524</v>
      </c>
      <c r="C1892" t="s">
        <v>6586</v>
      </c>
      <c r="D1892" s="159">
        <f t="shared" si="58"/>
        <v>257</v>
      </c>
      <c r="E1892">
        <v>6</v>
      </c>
      <c r="F1892">
        <v>17</v>
      </c>
      <c r="G1892" s="162" t="s">
        <v>6303</v>
      </c>
      <c r="H1892" s="162" t="s">
        <v>6303</v>
      </c>
      <c r="I1892" s="53" t="str">
        <f t="shared" si="59"/>
        <v>6. 17</v>
      </c>
      <c r="J1892" s="157" t="s">
        <v>142</v>
      </c>
      <c r="K1892" s="157" t="s">
        <v>141</v>
      </c>
      <c r="L1892" s="83" t="s">
        <v>6172</v>
      </c>
      <c r="M1892" s="165" t="s">
        <v>162</v>
      </c>
      <c r="O1892" s="157" t="s">
        <v>138</v>
      </c>
      <c r="P1892" s="157" t="s">
        <v>143</v>
      </c>
      <c r="Q1892" s="157" t="s">
        <v>6171</v>
      </c>
      <c r="R1892" s="157" t="s">
        <v>144</v>
      </c>
      <c r="W1892" s="118">
        <v>1728000</v>
      </c>
      <c r="X1892" s="162" t="s">
        <v>6303</v>
      </c>
    </row>
    <row r="1893" spans="1:24">
      <c r="A1893" s="83">
        <v>1487</v>
      </c>
      <c r="B1893" s="83">
        <v>184</v>
      </c>
      <c r="C1893" t="s">
        <v>8015</v>
      </c>
      <c r="D1893" s="159">
        <f t="shared" si="58"/>
        <v>22</v>
      </c>
      <c r="E1893">
        <v>0</v>
      </c>
      <c r="F1893">
        <v>22</v>
      </c>
      <c r="G1893" s="162" t="s">
        <v>6382</v>
      </c>
      <c r="H1893" s="162" t="s">
        <v>6382</v>
      </c>
      <c r="I1893" s="53" t="str">
        <f t="shared" si="59"/>
        <v>0. 22</v>
      </c>
      <c r="J1893" s="157" t="s">
        <v>142</v>
      </c>
      <c r="K1893" s="157" t="s">
        <v>141</v>
      </c>
      <c r="L1893" s="83" t="s">
        <v>6172</v>
      </c>
      <c r="M1893" s="165" t="s">
        <v>162</v>
      </c>
      <c r="O1893" s="157" t="s">
        <v>138</v>
      </c>
      <c r="P1893" s="157" t="s">
        <v>143</v>
      </c>
      <c r="Q1893" s="157" t="s">
        <v>6171</v>
      </c>
      <c r="R1893" s="157" t="s">
        <v>144</v>
      </c>
      <c r="W1893" s="118">
        <v>54000</v>
      </c>
      <c r="X1893" s="162" t="s">
        <v>6382</v>
      </c>
    </row>
    <row r="1894" spans="1:24">
      <c r="A1894" s="83">
        <v>1487</v>
      </c>
      <c r="B1894" s="83">
        <v>186</v>
      </c>
      <c r="C1894" t="s">
        <v>7948</v>
      </c>
      <c r="D1894" s="159">
        <f t="shared" si="58"/>
        <v>20</v>
      </c>
      <c r="E1894">
        <v>0</v>
      </c>
      <c r="F1894">
        <v>20</v>
      </c>
      <c r="G1894" s="162" t="s">
        <v>6246</v>
      </c>
      <c r="H1894" s="162" t="s">
        <v>6246</v>
      </c>
      <c r="I1894" s="53" t="str">
        <f t="shared" si="59"/>
        <v>0. 20</v>
      </c>
      <c r="J1894" s="157" t="s">
        <v>142</v>
      </c>
      <c r="K1894" s="157" t="s">
        <v>141</v>
      </c>
      <c r="L1894" s="83" t="s">
        <v>6172</v>
      </c>
      <c r="M1894" s="165" t="s">
        <v>162</v>
      </c>
      <c r="O1894" s="157" t="s">
        <v>138</v>
      </c>
      <c r="P1894" s="157" t="s">
        <v>143</v>
      </c>
      <c r="Q1894" s="157" t="s">
        <v>6171</v>
      </c>
      <c r="R1894" s="157" t="s">
        <v>144</v>
      </c>
      <c r="W1894" s="118">
        <v>54000</v>
      </c>
      <c r="X1894" s="162" t="s">
        <v>6246</v>
      </c>
    </row>
    <row r="1895" spans="1:24">
      <c r="A1895" s="83">
        <v>1487</v>
      </c>
      <c r="B1895" s="83">
        <v>26</v>
      </c>
      <c r="C1895" t="s">
        <v>7835</v>
      </c>
      <c r="D1895" s="159">
        <f t="shared" si="58"/>
        <v>178</v>
      </c>
      <c r="E1895">
        <v>4</v>
      </c>
      <c r="F1895">
        <v>18</v>
      </c>
      <c r="G1895" s="162" t="s">
        <v>6439</v>
      </c>
      <c r="H1895" s="162" t="s">
        <v>6439</v>
      </c>
      <c r="I1895" s="53" t="str">
        <f t="shared" si="59"/>
        <v>4. 18</v>
      </c>
      <c r="J1895" s="157" t="s">
        <v>142</v>
      </c>
      <c r="K1895" s="157" t="s">
        <v>141</v>
      </c>
      <c r="L1895" s="83" t="s">
        <v>6172</v>
      </c>
      <c r="M1895" s="165" t="s">
        <v>162</v>
      </c>
      <c r="O1895" s="157" t="s">
        <v>138</v>
      </c>
      <c r="P1895" s="157" t="s">
        <v>143</v>
      </c>
      <c r="Q1895" s="157" t="s">
        <v>6171</v>
      </c>
      <c r="R1895" s="157" t="s">
        <v>144</v>
      </c>
      <c r="W1895" s="118">
        <v>472500</v>
      </c>
      <c r="X1895" s="162" t="s">
        <v>6439</v>
      </c>
    </row>
    <row r="1896" spans="1:24">
      <c r="A1896" s="83">
        <v>1487</v>
      </c>
      <c r="B1896" s="83">
        <v>190</v>
      </c>
      <c r="C1896" t="s">
        <v>7857</v>
      </c>
      <c r="D1896" s="159">
        <f t="shared" si="58"/>
        <v>143</v>
      </c>
      <c r="E1896">
        <v>3</v>
      </c>
      <c r="F1896">
        <v>23</v>
      </c>
      <c r="G1896" s="162" t="s">
        <v>6276</v>
      </c>
      <c r="H1896" s="162" t="s">
        <v>6276</v>
      </c>
      <c r="I1896" s="53" t="str">
        <f t="shared" si="59"/>
        <v>3. 23</v>
      </c>
      <c r="J1896" s="157" t="s">
        <v>142</v>
      </c>
      <c r="K1896" s="157" t="s">
        <v>141</v>
      </c>
      <c r="L1896" s="83" t="s">
        <v>6172</v>
      </c>
      <c r="M1896" s="165" t="s">
        <v>162</v>
      </c>
      <c r="O1896" s="157" t="s">
        <v>138</v>
      </c>
      <c r="P1896" s="157" t="s">
        <v>143</v>
      </c>
      <c r="Q1896" s="157" t="s">
        <v>6171</v>
      </c>
      <c r="R1896" s="157" t="s">
        <v>144</v>
      </c>
      <c r="W1896" s="118">
        <v>378000</v>
      </c>
      <c r="X1896" s="162" t="s">
        <v>6276</v>
      </c>
    </row>
    <row r="1897" spans="1:24">
      <c r="A1897" s="83">
        <v>1488</v>
      </c>
      <c r="B1897" s="83">
        <v>184</v>
      </c>
      <c r="C1897" t="s">
        <v>8015</v>
      </c>
      <c r="D1897" s="159">
        <f t="shared" si="58"/>
        <v>22</v>
      </c>
      <c r="E1897">
        <v>0</v>
      </c>
      <c r="F1897">
        <v>22</v>
      </c>
      <c r="G1897" s="162" t="s">
        <v>6382</v>
      </c>
      <c r="H1897" s="162" t="s">
        <v>6382</v>
      </c>
      <c r="I1897" s="53" t="str">
        <f t="shared" si="59"/>
        <v>0. 22</v>
      </c>
      <c r="J1897" s="157" t="s">
        <v>142</v>
      </c>
      <c r="K1897" s="157" t="s">
        <v>141</v>
      </c>
      <c r="L1897" s="83" t="s">
        <v>6172</v>
      </c>
      <c r="M1897" s="165" t="s">
        <v>162</v>
      </c>
      <c r="O1897" s="157" t="s">
        <v>138</v>
      </c>
      <c r="P1897" s="157" t="s">
        <v>143</v>
      </c>
      <c r="Q1897" s="157" t="s">
        <v>6171</v>
      </c>
      <c r="R1897" s="157" t="s">
        <v>144</v>
      </c>
      <c r="W1897" s="118">
        <v>54000</v>
      </c>
      <c r="X1897" s="162" t="s">
        <v>6382</v>
      </c>
    </row>
    <row r="1898" spans="1:24">
      <c r="A1898" s="83">
        <v>1488</v>
      </c>
      <c r="B1898" s="83">
        <v>186</v>
      </c>
      <c r="C1898" t="s">
        <v>7948</v>
      </c>
      <c r="D1898" s="159">
        <f t="shared" si="58"/>
        <v>20</v>
      </c>
      <c r="E1898">
        <v>0</v>
      </c>
      <c r="F1898">
        <v>20</v>
      </c>
      <c r="G1898" s="162" t="s">
        <v>6246</v>
      </c>
      <c r="H1898" s="162" t="s">
        <v>6246</v>
      </c>
      <c r="I1898" s="53" t="str">
        <f t="shared" si="59"/>
        <v>0. 20</v>
      </c>
      <c r="J1898" s="157" t="s">
        <v>142</v>
      </c>
      <c r="K1898" s="157" t="s">
        <v>141</v>
      </c>
      <c r="L1898" s="83" t="s">
        <v>6172</v>
      </c>
      <c r="M1898" s="165" t="s">
        <v>162</v>
      </c>
      <c r="O1898" s="157" t="s">
        <v>138</v>
      </c>
      <c r="P1898" s="157" t="s">
        <v>143</v>
      </c>
      <c r="Q1898" s="157" t="s">
        <v>6171</v>
      </c>
      <c r="R1898" s="157" t="s">
        <v>144</v>
      </c>
      <c r="W1898" s="118">
        <v>54000</v>
      </c>
      <c r="X1898" s="162" t="s">
        <v>6246</v>
      </c>
    </row>
    <row r="1899" spans="1:24">
      <c r="A1899" s="83">
        <v>1488</v>
      </c>
      <c r="B1899" s="83">
        <v>26</v>
      </c>
      <c r="C1899" t="s">
        <v>7835</v>
      </c>
      <c r="D1899" s="159">
        <f t="shared" si="58"/>
        <v>178</v>
      </c>
      <c r="E1899">
        <v>4</v>
      </c>
      <c r="F1899">
        <v>18</v>
      </c>
      <c r="G1899" s="162" t="s">
        <v>6439</v>
      </c>
      <c r="H1899" s="162" t="s">
        <v>6439</v>
      </c>
      <c r="I1899" s="53" t="str">
        <f t="shared" si="59"/>
        <v>4. 18</v>
      </c>
      <c r="J1899" s="157" t="s">
        <v>142</v>
      </c>
      <c r="K1899" s="157" t="s">
        <v>141</v>
      </c>
      <c r="L1899" s="83" t="s">
        <v>6172</v>
      </c>
      <c r="M1899" s="165" t="s">
        <v>162</v>
      </c>
      <c r="O1899" s="157" t="s">
        <v>138</v>
      </c>
      <c r="P1899" s="157" t="s">
        <v>143</v>
      </c>
      <c r="Q1899" s="157" t="s">
        <v>6171</v>
      </c>
      <c r="R1899" s="157" t="s">
        <v>144</v>
      </c>
      <c r="W1899" s="118">
        <v>472500</v>
      </c>
      <c r="X1899" s="162" t="s">
        <v>6439</v>
      </c>
    </row>
    <row r="1900" spans="1:24">
      <c r="A1900" s="83">
        <v>1488</v>
      </c>
      <c r="B1900" s="83">
        <v>190</v>
      </c>
      <c r="C1900" t="s">
        <v>7857</v>
      </c>
      <c r="D1900" s="159">
        <f t="shared" si="58"/>
        <v>143</v>
      </c>
      <c r="E1900">
        <v>3</v>
      </c>
      <c r="F1900">
        <v>23</v>
      </c>
      <c r="G1900" s="162" t="s">
        <v>6276</v>
      </c>
      <c r="H1900" s="162" t="s">
        <v>6276</v>
      </c>
      <c r="I1900" s="53" t="str">
        <f t="shared" si="59"/>
        <v>3. 23</v>
      </c>
      <c r="J1900" s="157" t="s">
        <v>142</v>
      </c>
      <c r="K1900" s="157" t="s">
        <v>141</v>
      </c>
      <c r="L1900" s="83" t="s">
        <v>6172</v>
      </c>
      <c r="M1900" s="165" t="s">
        <v>162</v>
      </c>
      <c r="O1900" s="157" t="s">
        <v>138</v>
      </c>
      <c r="P1900" s="157" t="s">
        <v>143</v>
      </c>
      <c r="Q1900" s="157" t="s">
        <v>6171</v>
      </c>
      <c r="R1900" s="157" t="s">
        <v>144</v>
      </c>
      <c r="W1900" s="118">
        <v>378000</v>
      </c>
      <c r="X1900" s="162" t="s">
        <v>6276</v>
      </c>
    </row>
    <row r="1901" spans="1:24">
      <c r="A1901" s="83">
        <v>1489</v>
      </c>
      <c r="B1901" s="83">
        <v>184</v>
      </c>
      <c r="C1901" t="s">
        <v>8015</v>
      </c>
      <c r="D1901" s="159">
        <f t="shared" si="58"/>
        <v>22</v>
      </c>
      <c r="E1901">
        <v>0</v>
      </c>
      <c r="F1901">
        <v>22</v>
      </c>
      <c r="G1901" s="162" t="s">
        <v>6382</v>
      </c>
      <c r="H1901" s="162" t="s">
        <v>6382</v>
      </c>
      <c r="I1901" s="53" t="str">
        <f t="shared" si="59"/>
        <v>0. 22</v>
      </c>
      <c r="J1901" s="157" t="s">
        <v>142</v>
      </c>
      <c r="K1901" s="157" t="s">
        <v>141</v>
      </c>
      <c r="L1901" s="83" t="s">
        <v>6172</v>
      </c>
      <c r="M1901" s="165" t="s">
        <v>162</v>
      </c>
      <c r="O1901" s="157" t="s">
        <v>138</v>
      </c>
      <c r="P1901" s="157" t="s">
        <v>143</v>
      </c>
      <c r="Q1901" s="157" t="s">
        <v>6171</v>
      </c>
      <c r="R1901" s="157" t="s">
        <v>144</v>
      </c>
      <c r="W1901" s="118">
        <v>54000</v>
      </c>
      <c r="X1901" s="162" t="s">
        <v>6382</v>
      </c>
    </row>
    <row r="1902" spans="1:24">
      <c r="A1902" s="83">
        <v>1489</v>
      </c>
      <c r="B1902" s="83">
        <v>186</v>
      </c>
      <c r="C1902" t="s">
        <v>7948</v>
      </c>
      <c r="D1902" s="159">
        <f t="shared" si="58"/>
        <v>20</v>
      </c>
      <c r="E1902">
        <v>0</v>
      </c>
      <c r="F1902">
        <v>20</v>
      </c>
      <c r="G1902" s="162" t="s">
        <v>6246</v>
      </c>
      <c r="H1902" s="162" t="s">
        <v>6246</v>
      </c>
      <c r="I1902" s="53" t="str">
        <f t="shared" si="59"/>
        <v>0. 20</v>
      </c>
      <c r="J1902" s="157" t="s">
        <v>142</v>
      </c>
      <c r="K1902" s="157" t="s">
        <v>141</v>
      </c>
      <c r="L1902" s="83" t="s">
        <v>6172</v>
      </c>
      <c r="M1902" s="165" t="s">
        <v>162</v>
      </c>
      <c r="O1902" s="157" t="s">
        <v>138</v>
      </c>
      <c r="P1902" s="157" t="s">
        <v>143</v>
      </c>
      <c r="Q1902" s="157" t="s">
        <v>6171</v>
      </c>
      <c r="R1902" s="157" t="s">
        <v>144</v>
      </c>
      <c r="W1902" s="118">
        <v>54000</v>
      </c>
      <c r="X1902" s="162" t="s">
        <v>6246</v>
      </c>
    </row>
    <row r="1903" spans="1:24">
      <c r="A1903" s="83">
        <v>1489</v>
      </c>
      <c r="B1903" s="83">
        <v>26</v>
      </c>
      <c r="C1903" t="s">
        <v>7835</v>
      </c>
      <c r="D1903" s="159">
        <f t="shared" si="58"/>
        <v>178</v>
      </c>
      <c r="E1903">
        <v>4</v>
      </c>
      <c r="F1903">
        <v>18</v>
      </c>
      <c r="G1903" s="162" t="s">
        <v>6439</v>
      </c>
      <c r="H1903" s="162" t="s">
        <v>6439</v>
      </c>
      <c r="I1903" s="53" t="str">
        <f t="shared" si="59"/>
        <v>4. 18</v>
      </c>
      <c r="J1903" s="157" t="s">
        <v>142</v>
      </c>
      <c r="K1903" s="157" t="s">
        <v>141</v>
      </c>
      <c r="L1903" s="83" t="s">
        <v>6172</v>
      </c>
      <c r="M1903" s="165" t="s">
        <v>162</v>
      </c>
      <c r="O1903" s="157" t="s">
        <v>138</v>
      </c>
      <c r="P1903" s="157" t="s">
        <v>143</v>
      </c>
      <c r="Q1903" s="157" t="s">
        <v>6171</v>
      </c>
      <c r="R1903" s="157" t="s">
        <v>144</v>
      </c>
      <c r="W1903" s="118">
        <v>472500</v>
      </c>
      <c r="X1903" s="162" t="s">
        <v>6439</v>
      </c>
    </row>
    <row r="1904" spans="1:24">
      <c r="A1904" s="83">
        <v>1489</v>
      </c>
      <c r="B1904" s="83">
        <v>190</v>
      </c>
      <c r="C1904" t="s">
        <v>7857</v>
      </c>
      <c r="D1904" s="159">
        <f t="shared" si="58"/>
        <v>143</v>
      </c>
      <c r="E1904">
        <v>3</v>
      </c>
      <c r="F1904">
        <v>23</v>
      </c>
      <c r="G1904" s="162" t="s">
        <v>6276</v>
      </c>
      <c r="H1904" s="162" t="s">
        <v>6276</v>
      </c>
      <c r="I1904" s="53" t="str">
        <f t="shared" si="59"/>
        <v>3. 23</v>
      </c>
      <c r="J1904" s="157" t="s">
        <v>142</v>
      </c>
      <c r="K1904" s="157" t="s">
        <v>141</v>
      </c>
      <c r="L1904" s="83" t="s">
        <v>6172</v>
      </c>
      <c r="M1904" s="165" t="s">
        <v>162</v>
      </c>
      <c r="O1904" s="157" t="s">
        <v>138</v>
      </c>
      <c r="P1904" s="157" t="s">
        <v>143</v>
      </c>
      <c r="Q1904" s="157" t="s">
        <v>6171</v>
      </c>
      <c r="R1904" s="157" t="s">
        <v>144</v>
      </c>
      <c r="W1904" s="118">
        <v>378000</v>
      </c>
      <c r="X1904" s="162" t="s">
        <v>6276</v>
      </c>
    </row>
    <row r="1905" spans="1:24">
      <c r="A1905" s="83">
        <v>1490</v>
      </c>
      <c r="B1905" s="83">
        <v>184</v>
      </c>
      <c r="C1905" t="s">
        <v>8015</v>
      </c>
      <c r="D1905" s="159">
        <f t="shared" si="58"/>
        <v>22</v>
      </c>
      <c r="E1905">
        <v>0</v>
      </c>
      <c r="F1905">
        <v>22</v>
      </c>
      <c r="G1905" s="162" t="s">
        <v>6382</v>
      </c>
      <c r="H1905" s="162" t="s">
        <v>6382</v>
      </c>
      <c r="I1905" s="53" t="str">
        <f t="shared" si="59"/>
        <v>0. 22</v>
      </c>
      <c r="J1905" s="157" t="s">
        <v>142</v>
      </c>
      <c r="K1905" s="157" t="s">
        <v>141</v>
      </c>
      <c r="L1905" s="83" t="s">
        <v>6172</v>
      </c>
      <c r="M1905" s="165" t="s">
        <v>162</v>
      </c>
      <c r="O1905" s="157" t="s">
        <v>138</v>
      </c>
      <c r="P1905" s="157" t="s">
        <v>143</v>
      </c>
      <c r="Q1905" s="157" t="s">
        <v>6171</v>
      </c>
      <c r="R1905" s="157" t="s">
        <v>144</v>
      </c>
      <c r="W1905" s="118">
        <v>54000</v>
      </c>
      <c r="X1905" s="162" t="s">
        <v>6382</v>
      </c>
    </row>
    <row r="1906" spans="1:24">
      <c r="A1906" s="83">
        <v>1490</v>
      </c>
      <c r="B1906" s="83">
        <v>186</v>
      </c>
      <c r="C1906" t="s">
        <v>7948</v>
      </c>
      <c r="D1906" s="159">
        <f t="shared" si="58"/>
        <v>20</v>
      </c>
      <c r="E1906">
        <v>0</v>
      </c>
      <c r="F1906">
        <v>20</v>
      </c>
      <c r="G1906" s="162" t="s">
        <v>6246</v>
      </c>
      <c r="H1906" s="162" t="s">
        <v>6246</v>
      </c>
      <c r="I1906" s="53" t="str">
        <f t="shared" si="59"/>
        <v>0. 20</v>
      </c>
      <c r="J1906" s="157" t="s">
        <v>142</v>
      </c>
      <c r="K1906" s="157" t="s">
        <v>141</v>
      </c>
      <c r="L1906" s="83" t="s">
        <v>6172</v>
      </c>
      <c r="M1906" s="165" t="s">
        <v>162</v>
      </c>
      <c r="O1906" s="157" t="s">
        <v>138</v>
      </c>
      <c r="P1906" s="157" t="s">
        <v>143</v>
      </c>
      <c r="Q1906" s="157" t="s">
        <v>6171</v>
      </c>
      <c r="R1906" s="157" t="s">
        <v>144</v>
      </c>
      <c r="W1906" s="118">
        <v>54000</v>
      </c>
      <c r="X1906" s="162" t="s">
        <v>6246</v>
      </c>
    </row>
    <row r="1907" spans="1:24">
      <c r="A1907" s="83">
        <v>1490</v>
      </c>
      <c r="B1907" s="83">
        <v>26</v>
      </c>
      <c r="C1907" t="s">
        <v>7835</v>
      </c>
      <c r="D1907" s="159">
        <f t="shared" si="58"/>
        <v>178</v>
      </c>
      <c r="E1907">
        <v>4</v>
      </c>
      <c r="F1907">
        <v>18</v>
      </c>
      <c r="G1907" s="162" t="s">
        <v>6439</v>
      </c>
      <c r="H1907" s="162" t="s">
        <v>6439</v>
      </c>
      <c r="I1907" s="53" t="str">
        <f t="shared" si="59"/>
        <v>4. 18</v>
      </c>
      <c r="J1907" s="157" t="s">
        <v>142</v>
      </c>
      <c r="K1907" s="157" t="s">
        <v>141</v>
      </c>
      <c r="L1907" s="83" t="s">
        <v>6172</v>
      </c>
      <c r="M1907" s="165" t="s">
        <v>162</v>
      </c>
      <c r="O1907" s="157" t="s">
        <v>138</v>
      </c>
      <c r="P1907" s="157" t="s">
        <v>143</v>
      </c>
      <c r="Q1907" s="157" t="s">
        <v>6171</v>
      </c>
      <c r="R1907" s="157" t="s">
        <v>144</v>
      </c>
      <c r="W1907" s="118">
        <v>472500</v>
      </c>
      <c r="X1907" s="162" t="s">
        <v>6439</v>
      </c>
    </row>
    <row r="1908" spans="1:24">
      <c r="A1908" s="83">
        <v>1490</v>
      </c>
      <c r="B1908" s="83">
        <v>190</v>
      </c>
      <c r="C1908" t="s">
        <v>7857</v>
      </c>
      <c r="D1908" s="159">
        <f t="shared" si="58"/>
        <v>143</v>
      </c>
      <c r="E1908">
        <v>3</v>
      </c>
      <c r="F1908">
        <v>23</v>
      </c>
      <c r="G1908" s="162" t="s">
        <v>6276</v>
      </c>
      <c r="H1908" s="162" t="s">
        <v>6276</v>
      </c>
      <c r="I1908" s="53" t="str">
        <f t="shared" si="59"/>
        <v>3. 23</v>
      </c>
      <c r="J1908" s="157" t="s">
        <v>142</v>
      </c>
      <c r="K1908" s="157" t="s">
        <v>141</v>
      </c>
      <c r="L1908" s="83" t="s">
        <v>6172</v>
      </c>
      <c r="M1908" s="165" t="s">
        <v>162</v>
      </c>
      <c r="O1908" s="157" t="s">
        <v>138</v>
      </c>
      <c r="P1908" s="157" t="s">
        <v>143</v>
      </c>
      <c r="Q1908" s="157" t="s">
        <v>6171</v>
      </c>
      <c r="R1908" s="157" t="s">
        <v>144</v>
      </c>
      <c r="W1908" s="118">
        <v>378000</v>
      </c>
      <c r="X1908" s="162" t="s">
        <v>6276</v>
      </c>
    </row>
    <row r="1909" spans="1:24">
      <c r="A1909" s="83">
        <v>1492</v>
      </c>
      <c r="B1909" s="83">
        <v>277</v>
      </c>
      <c r="C1909" t="s">
        <v>7847</v>
      </c>
      <c r="D1909" s="159">
        <f t="shared" si="58"/>
        <v>150</v>
      </c>
      <c r="E1909">
        <v>3</v>
      </c>
      <c r="F1909">
        <v>30</v>
      </c>
      <c r="G1909" s="162" t="s">
        <v>6220</v>
      </c>
      <c r="H1909" s="162" t="s">
        <v>6220</v>
      </c>
      <c r="I1909" s="53" t="str">
        <f t="shared" si="59"/>
        <v>3. 30</v>
      </c>
      <c r="J1909" s="157" t="s">
        <v>142</v>
      </c>
      <c r="K1909" s="157" t="s">
        <v>141</v>
      </c>
      <c r="L1909" s="83" t="s">
        <v>6172</v>
      </c>
      <c r="M1909" s="165" t="s">
        <v>6540</v>
      </c>
      <c r="O1909" s="157" t="s">
        <v>138</v>
      </c>
      <c r="P1909" s="157" t="s">
        <v>143</v>
      </c>
      <c r="Q1909" s="157" t="s">
        <v>6171</v>
      </c>
      <c r="R1909" s="157" t="s">
        <v>144</v>
      </c>
      <c r="W1909" s="118">
        <v>3780000</v>
      </c>
      <c r="X1909" s="162" t="s">
        <v>6220</v>
      </c>
    </row>
    <row r="1910" spans="1:24">
      <c r="A1910" s="83">
        <v>1492</v>
      </c>
      <c r="B1910" s="83">
        <v>278</v>
      </c>
      <c r="C1910" t="s">
        <v>7847</v>
      </c>
      <c r="D1910" s="159">
        <f t="shared" si="58"/>
        <v>133</v>
      </c>
      <c r="E1910">
        <v>3</v>
      </c>
      <c r="F1910">
        <v>13</v>
      </c>
      <c r="G1910" s="162" t="s">
        <v>6368</v>
      </c>
      <c r="H1910" s="162" t="s">
        <v>6368</v>
      </c>
      <c r="I1910" s="53" t="str">
        <f t="shared" si="59"/>
        <v>3. 13</v>
      </c>
      <c r="J1910" s="157" t="s">
        <v>142</v>
      </c>
      <c r="K1910" s="157" t="s">
        <v>141</v>
      </c>
      <c r="L1910" s="83" t="s">
        <v>6172</v>
      </c>
      <c r="M1910" s="165" t="s">
        <v>6540</v>
      </c>
      <c r="O1910" s="157" t="s">
        <v>138</v>
      </c>
      <c r="P1910" s="157" t="s">
        <v>143</v>
      </c>
      <c r="Q1910" s="157" t="s">
        <v>6171</v>
      </c>
      <c r="R1910" s="157" t="s">
        <v>144</v>
      </c>
      <c r="W1910" s="118">
        <v>0</v>
      </c>
      <c r="X1910" s="162" t="s">
        <v>6368</v>
      </c>
    </row>
    <row r="1911" spans="1:24">
      <c r="A1911" s="83">
        <v>1494</v>
      </c>
      <c r="B1911" s="83">
        <v>571</v>
      </c>
      <c r="C1911" t="s">
        <v>6586</v>
      </c>
      <c r="D1911" s="159">
        <f t="shared" si="58"/>
        <v>219</v>
      </c>
      <c r="E1911">
        <v>5</v>
      </c>
      <c r="F1911">
        <v>19</v>
      </c>
      <c r="G1911" s="162" t="s">
        <v>6453</v>
      </c>
      <c r="H1911" s="162" t="s">
        <v>6453</v>
      </c>
      <c r="I1911" s="53" t="str">
        <f t="shared" si="59"/>
        <v>5. 19</v>
      </c>
      <c r="J1911" s="157" t="s">
        <v>142</v>
      </c>
      <c r="K1911" s="157" t="s">
        <v>141</v>
      </c>
      <c r="L1911" s="83" t="s">
        <v>6172</v>
      </c>
      <c r="M1911" s="165" t="s">
        <v>162</v>
      </c>
      <c r="O1911" s="157" t="s">
        <v>138</v>
      </c>
      <c r="P1911" s="157" t="s">
        <v>143</v>
      </c>
      <c r="Q1911" s="157" t="s">
        <v>6171</v>
      </c>
      <c r="R1911" s="157" t="s">
        <v>144</v>
      </c>
      <c r="W1911" s="118">
        <v>1471500</v>
      </c>
      <c r="X1911" s="162" t="s">
        <v>6453</v>
      </c>
    </row>
    <row r="1912" spans="1:24">
      <c r="A1912" s="83">
        <v>1494</v>
      </c>
      <c r="B1912" s="83">
        <v>572</v>
      </c>
      <c r="C1912" t="s">
        <v>6586</v>
      </c>
      <c r="D1912" s="159">
        <f t="shared" si="58"/>
        <v>48</v>
      </c>
      <c r="E1912">
        <v>1</v>
      </c>
      <c r="F1912">
        <v>8</v>
      </c>
      <c r="G1912" s="162" t="s">
        <v>6200</v>
      </c>
      <c r="H1912" s="162" t="s">
        <v>6200</v>
      </c>
      <c r="I1912" s="53" t="str">
        <f t="shared" si="59"/>
        <v>1. 8</v>
      </c>
      <c r="J1912" s="157" t="s">
        <v>142</v>
      </c>
      <c r="K1912" s="157" t="s">
        <v>141</v>
      </c>
      <c r="L1912" s="83" t="s">
        <v>6172</v>
      </c>
      <c r="M1912" s="165" t="s">
        <v>162</v>
      </c>
      <c r="O1912" s="157" t="s">
        <v>138</v>
      </c>
      <c r="P1912" s="157" t="s">
        <v>143</v>
      </c>
      <c r="Q1912" s="157" t="s">
        <v>6171</v>
      </c>
      <c r="R1912" s="157" t="s">
        <v>144</v>
      </c>
      <c r="W1912" s="118">
        <v>324000</v>
      </c>
      <c r="X1912" s="162" t="s">
        <v>6200</v>
      </c>
    </row>
    <row r="1913" spans="1:24">
      <c r="A1913" s="83">
        <v>1494</v>
      </c>
      <c r="B1913" s="83">
        <v>597</v>
      </c>
      <c r="C1913" t="s">
        <v>7863</v>
      </c>
      <c r="D1913" s="159">
        <f t="shared" si="58"/>
        <v>83</v>
      </c>
      <c r="E1913">
        <v>2</v>
      </c>
      <c r="F1913">
        <v>3</v>
      </c>
      <c r="G1913" s="162" t="s">
        <v>6301</v>
      </c>
      <c r="H1913" s="162" t="s">
        <v>6301</v>
      </c>
      <c r="I1913" s="53" t="str">
        <f t="shared" si="59"/>
        <v>2. 3</v>
      </c>
      <c r="J1913" s="157" t="s">
        <v>142</v>
      </c>
      <c r="K1913" s="157" t="s">
        <v>141</v>
      </c>
      <c r="L1913" s="83" t="s">
        <v>6172</v>
      </c>
      <c r="M1913" s="165" t="s">
        <v>162</v>
      </c>
      <c r="O1913" s="157" t="s">
        <v>138</v>
      </c>
      <c r="P1913" s="157" t="s">
        <v>143</v>
      </c>
      <c r="Q1913" s="157" t="s">
        <v>6171</v>
      </c>
      <c r="R1913" s="157" t="s">
        <v>144</v>
      </c>
      <c r="W1913" s="118">
        <v>567000</v>
      </c>
      <c r="X1913" s="162" t="s">
        <v>6301</v>
      </c>
    </row>
    <row r="1914" spans="1:24">
      <c r="A1914" s="83">
        <v>1494</v>
      </c>
      <c r="B1914" s="83">
        <v>598</v>
      </c>
      <c r="C1914" t="s">
        <v>7866</v>
      </c>
      <c r="D1914" s="159">
        <f t="shared" si="58"/>
        <v>56</v>
      </c>
      <c r="E1914">
        <v>1</v>
      </c>
      <c r="F1914">
        <v>16</v>
      </c>
      <c r="G1914" s="162" t="s">
        <v>6222</v>
      </c>
      <c r="H1914" s="162" t="s">
        <v>6222</v>
      </c>
      <c r="I1914" s="53" t="str">
        <f t="shared" si="59"/>
        <v>1. 16</v>
      </c>
      <c r="J1914" s="157" t="s">
        <v>142</v>
      </c>
      <c r="K1914" s="157" t="s">
        <v>141</v>
      </c>
      <c r="L1914" s="83" t="s">
        <v>6172</v>
      </c>
      <c r="M1914" s="165" t="s">
        <v>162</v>
      </c>
      <c r="O1914" s="157" t="s">
        <v>138</v>
      </c>
      <c r="P1914" s="157" t="s">
        <v>143</v>
      </c>
      <c r="Q1914" s="157" t="s">
        <v>6171</v>
      </c>
      <c r="R1914" s="157" t="s">
        <v>144</v>
      </c>
      <c r="W1914" s="118">
        <v>378000</v>
      </c>
      <c r="X1914" s="162" t="s">
        <v>6222</v>
      </c>
    </row>
    <row r="1915" spans="1:24">
      <c r="A1915" s="83">
        <v>1498</v>
      </c>
      <c r="B1915" s="83">
        <v>141</v>
      </c>
      <c r="C1915" t="s">
        <v>6586</v>
      </c>
      <c r="D1915" s="159">
        <f t="shared" si="58"/>
        <v>412</v>
      </c>
      <c r="E1915">
        <v>10</v>
      </c>
      <c r="F1915">
        <v>12</v>
      </c>
      <c r="G1915" s="162" t="s">
        <v>6491</v>
      </c>
      <c r="H1915" s="162" t="s">
        <v>6491</v>
      </c>
      <c r="I1915" s="53" t="str">
        <f t="shared" si="59"/>
        <v>10. 12</v>
      </c>
      <c r="J1915" s="157" t="s">
        <v>142</v>
      </c>
      <c r="K1915" s="157" t="s">
        <v>141</v>
      </c>
      <c r="L1915" s="83" t="s">
        <v>6172</v>
      </c>
      <c r="M1915" s="165" t="s">
        <v>162</v>
      </c>
      <c r="O1915" s="157" t="s">
        <v>138</v>
      </c>
      <c r="P1915" s="157" t="s">
        <v>143</v>
      </c>
      <c r="Q1915" s="157" t="s">
        <v>6171</v>
      </c>
      <c r="R1915" s="157" t="s">
        <v>144</v>
      </c>
      <c r="W1915" s="118">
        <v>1849500</v>
      </c>
      <c r="X1915" s="162" t="s">
        <v>6491</v>
      </c>
    </row>
    <row r="1916" spans="1:24">
      <c r="A1916" s="83">
        <v>1499</v>
      </c>
      <c r="B1916" s="83">
        <v>74</v>
      </c>
      <c r="C1916" t="s">
        <v>7852</v>
      </c>
      <c r="D1916" s="159">
        <f t="shared" si="58"/>
        <v>241</v>
      </c>
      <c r="E1916">
        <v>6</v>
      </c>
      <c r="F1916">
        <v>1</v>
      </c>
      <c r="G1916" s="162" t="s">
        <v>6484</v>
      </c>
      <c r="H1916" s="162" t="s">
        <v>6484</v>
      </c>
      <c r="I1916" s="53" t="str">
        <f t="shared" si="59"/>
        <v>6. 1</v>
      </c>
      <c r="J1916" s="157" t="s">
        <v>142</v>
      </c>
      <c r="K1916" s="157" t="s">
        <v>141</v>
      </c>
      <c r="L1916" s="83" t="s">
        <v>6172</v>
      </c>
      <c r="M1916" s="165" t="s">
        <v>162</v>
      </c>
      <c r="O1916" s="157" t="s">
        <v>138</v>
      </c>
      <c r="P1916" s="157" t="s">
        <v>143</v>
      </c>
      <c r="Q1916" s="157" t="s">
        <v>6171</v>
      </c>
      <c r="R1916" s="157" t="s">
        <v>144</v>
      </c>
      <c r="W1916" s="118">
        <v>1080000</v>
      </c>
      <c r="X1916" s="162" t="s">
        <v>6484</v>
      </c>
    </row>
    <row r="1917" spans="1:24">
      <c r="A1917" s="83">
        <v>1499</v>
      </c>
      <c r="B1917" s="83">
        <v>74</v>
      </c>
      <c r="C1917" t="s">
        <v>7935</v>
      </c>
      <c r="D1917" s="159">
        <f t="shared" si="58"/>
        <v>84</v>
      </c>
      <c r="E1917">
        <v>2</v>
      </c>
      <c r="F1917">
        <v>4</v>
      </c>
      <c r="G1917" s="162" t="s">
        <v>6273</v>
      </c>
      <c r="H1917" s="162" t="s">
        <v>6273</v>
      </c>
      <c r="I1917" s="53" t="str">
        <f t="shared" si="59"/>
        <v>2. 4</v>
      </c>
      <c r="J1917" s="157" t="s">
        <v>142</v>
      </c>
      <c r="K1917" s="157" t="s">
        <v>141</v>
      </c>
      <c r="L1917" s="83" t="s">
        <v>6172</v>
      </c>
      <c r="M1917" s="165" t="s">
        <v>162</v>
      </c>
      <c r="O1917" s="157" t="s">
        <v>138</v>
      </c>
      <c r="P1917" s="157" t="s">
        <v>143</v>
      </c>
      <c r="Q1917" s="157" t="s">
        <v>6171</v>
      </c>
      <c r="R1917" s="157" t="s">
        <v>144</v>
      </c>
      <c r="W1917" s="118">
        <v>378000</v>
      </c>
      <c r="X1917" s="162" t="s">
        <v>6273</v>
      </c>
    </row>
    <row r="1918" spans="1:24">
      <c r="A1918" s="83">
        <v>1501</v>
      </c>
      <c r="B1918" s="83">
        <v>457</v>
      </c>
      <c r="C1918" t="s">
        <v>7857</v>
      </c>
      <c r="D1918" s="159">
        <f t="shared" si="58"/>
        <v>28</v>
      </c>
      <c r="E1918">
        <v>0</v>
      </c>
      <c r="F1918">
        <v>28</v>
      </c>
      <c r="G1918" s="162" t="s">
        <v>6178</v>
      </c>
      <c r="H1918" s="162" t="s">
        <v>6178</v>
      </c>
      <c r="I1918" s="53" t="str">
        <f t="shared" si="59"/>
        <v>0. 28</v>
      </c>
      <c r="J1918" s="157" t="s">
        <v>142</v>
      </c>
      <c r="K1918" s="157" t="s">
        <v>141</v>
      </c>
      <c r="L1918" s="83" t="s">
        <v>6172</v>
      </c>
      <c r="M1918" s="165" t="s">
        <v>162</v>
      </c>
      <c r="O1918" s="157" t="s">
        <v>138</v>
      </c>
      <c r="P1918" s="157" t="s">
        <v>143</v>
      </c>
      <c r="Q1918" s="157" t="s">
        <v>6171</v>
      </c>
      <c r="R1918" s="157" t="s">
        <v>144</v>
      </c>
      <c r="W1918" s="118">
        <v>121500</v>
      </c>
      <c r="X1918" s="162" t="s">
        <v>6178</v>
      </c>
    </row>
    <row r="1919" spans="1:24">
      <c r="A1919" s="83">
        <v>1501</v>
      </c>
      <c r="B1919" s="83">
        <v>400</v>
      </c>
      <c r="C1919" t="s">
        <v>7857</v>
      </c>
      <c r="D1919" s="159">
        <f t="shared" si="58"/>
        <v>129</v>
      </c>
      <c r="E1919">
        <v>3</v>
      </c>
      <c r="F1919">
        <v>9</v>
      </c>
      <c r="G1919" s="162" t="s">
        <v>6292</v>
      </c>
      <c r="H1919" s="162" t="s">
        <v>6292</v>
      </c>
      <c r="I1919" s="53" t="str">
        <f t="shared" si="59"/>
        <v>3. 9</v>
      </c>
      <c r="J1919" s="157" t="s">
        <v>142</v>
      </c>
      <c r="K1919" s="157" t="s">
        <v>141</v>
      </c>
      <c r="L1919" s="83" t="s">
        <v>6172</v>
      </c>
      <c r="M1919" s="165" t="s">
        <v>162</v>
      </c>
      <c r="O1919" s="157" t="s">
        <v>138</v>
      </c>
      <c r="P1919" s="157" t="s">
        <v>143</v>
      </c>
      <c r="Q1919" s="157" t="s">
        <v>6171</v>
      </c>
      <c r="R1919" s="157" t="s">
        <v>144</v>
      </c>
      <c r="W1919" s="118">
        <v>432000</v>
      </c>
      <c r="X1919" s="162" t="s">
        <v>6292</v>
      </c>
    </row>
    <row r="1920" spans="1:24">
      <c r="A1920" s="83">
        <v>1501</v>
      </c>
      <c r="B1920" s="83">
        <v>399</v>
      </c>
      <c r="C1920" t="s">
        <v>7857</v>
      </c>
      <c r="D1920" s="159">
        <f t="shared" si="58"/>
        <v>143</v>
      </c>
      <c r="E1920">
        <v>3</v>
      </c>
      <c r="F1920">
        <v>23</v>
      </c>
      <c r="G1920" s="162" t="s">
        <v>6276</v>
      </c>
      <c r="H1920" s="162" t="s">
        <v>6276</v>
      </c>
      <c r="I1920" s="53" t="str">
        <f t="shared" si="59"/>
        <v>3. 23</v>
      </c>
      <c r="J1920" s="157" t="s">
        <v>142</v>
      </c>
      <c r="K1920" s="157" t="s">
        <v>141</v>
      </c>
      <c r="L1920" s="83" t="s">
        <v>6172</v>
      </c>
      <c r="M1920" s="165" t="s">
        <v>162</v>
      </c>
      <c r="O1920" s="157" t="s">
        <v>138</v>
      </c>
      <c r="P1920" s="157" t="s">
        <v>143</v>
      </c>
      <c r="Q1920" s="157" t="s">
        <v>6171</v>
      </c>
      <c r="R1920" s="157" t="s">
        <v>144</v>
      </c>
      <c r="W1920" s="118">
        <v>486000</v>
      </c>
      <c r="X1920" s="162" t="s">
        <v>6276</v>
      </c>
    </row>
    <row r="1921" spans="1:24">
      <c r="A1921" s="83">
        <v>1501</v>
      </c>
      <c r="B1921" s="83">
        <v>457</v>
      </c>
      <c r="C1921" t="s">
        <v>6586</v>
      </c>
      <c r="D1921" s="159">
        <f t="shared" si="58"/>
        <v>159</v>
      </c>
      <c r="E1921">
        <v>3</v>
      </c>
      <c r="F1921">
        <v>39</v>
      </c>
      <c r="G1921" s="162" t="s">
        <v>6235</v>
      </c>
      <c r="H1921" s="162" t="s">
        <v>6235</v>
      </c>
      <c r="I1921" s="53" t="str">
        <f t="shared" si="59"/>
        <v>3. 39</v>
      </c>
      <c r="J1921" s="157" t="s">
        <v>142</v>
      </c>
      <c r="K1921" s="157" t="s">
        <v>141</v>
      </c>
      <c r="L1921" s="83" t="s">
        <v>6172</v>
      </c>
      <c r="M1921" s="165" t="s">
        <v>162</v>
      </c>
      <c r="O1921" s="157" t="s">
        <v>138</v>
      </c>
      <c r="P1921" s="157" t="s">
        <v>143</v>
      </c>
      <c r="Q1921" s="157" t="s">
        <v>6171</v>
      </c>
      <c r="R1921" s="157" t="s">
        <v>144</v>
      </c>
      <c r="W1921" s="118">
        <v>540000</v>
      </c>
      <c r="X1921" s="162" t="s">
        <v>6235</v>
      </c>
    </row>
    <row r="1922" spans="1:24">
      <c r="A1922" s="83">
        <v>1501</v>
      </c>
      <c r="B1922" s="83">
        <v>492</v>
      </c>
      <c r="C1922" t="s">
        <v>7950</v>
      </c>
      <c r="D1922" s="159">
        <f t="shared" si="58"/>
        <v>18</v>
      </c>
      <c r="E1922">
        <v>0</v>
      </c>
      <c r="F1922">
        <v>18</v>
      </c>
      <c r="G1922" s="162" t="s">
        <v>6241</v>
      </c>
      <c r="H1922" s="162" t="s">
        <v>6241</v>
      </c>
      <c r="I1922" s="53" t="str">
        <f t="shared" si="59"/>
        <v>0. 18</v>
      </c>
      <c r="J1922" s="157" t="s">
        <v>142</v>
      </c>
      <c r="K1922" s="157" t="s">
        <v>141</v>
      </c>
      <c r="L1922" s="83" t="s">
        <v>6172</v>
      </c>
      <c r="M1922" s="165" t="s">
        <v>162</v>
      </c>
      <c r="O1922" s="157" t="s">
        <v>138</v>
      </c>
      <c r="P1922" s="157" t="s">
        <v>143</v>
      </c>
      <c r="Q1922" s="157" t="s">
        <v>6171</v>
      </c>
      <c r="R1922" s="157" t="s">
        <v>144</v>
      </c>
      <c r="W1922" s="118">
        <v>54000</v>
      </c>
      <c r="X1922" s="162" t="s">
        <v>6241</v>
      </c>
    </row>
    <row r="1923" spans="1:24">
      <c r="A1923" s="83">
        <v>1501</v>
      </c>
      <c r="B1923" s="83">
        <v>614</v>
      </c>
      <c r="C1923" t="s">
        <v>7851</v>
      </c>
      <c r="D1923" s="159">
        <f t="shared" ref="D1923:D1986" si="60">E1923*40+F1923</f>
        <v>4</v>
      </c>
      <c r="E1923">
        <v>0</v>
      </c>
      <c r="F1923">
        <v>4</v>
      </c>
      <c r="G1923" s="162" t="s">
        <v>6336</v>
      </c>
      <c r="H1923" s="162" t="s">
        <v>6336</v>
      </c>
      <c r="I1923" s="53" t="str">
        <f t="shared" ref="I1923:I1986" si="61">H1923</f>
        <v>0. 4</v>
      </c>
      <c r="J1923" s="157" t="s">
        <v>142</v>
      </c>
      <c r="K1923" s="157" t="s">
        <v>141</v>
      </c>
      <c r="L1923" s="83" t="s">
        <v>6172</v>
      </c>
      <c r="M1923" s="165" t="s">
        <v>162</v>
      </c>
      <c r="O1923" s="157" t="s">
        <v>138</v>
      </c>
      <c r="P1923" s="157" t="s">
        <v>143</v>
      </c>
      <c r="Q1923" s="157" t="s">
        <v>6171</v>
      </c>
      <c r="R1923" s="157" t="s">
        <v>144</v>
      </c>
      <c r="W1923" s="118">
        <v>13500</v>
      </c>
      <c r="X1923" s="162" t="s">
        <v>6336</v>
      </c>
    </row>
    <row r="1924" spans="1:24">
      <c r="A1924" s="83">
        <v>1501</v>
      </c>
      <c r="B1924" s="83">
        <v>457</v>
      </c>
      <c r="C1924" t="s">
        <v>6579</v>
      </c>
      <c r="D1924" s="159">
        <f t="shared" si="60"/>
        <v>54</v>
      </c>
      <c r="E1924">
        <v>1</v>
      </c>
      <c r="F1924">
        <v>14</v>
      </c>
      <c r="G1924" s="162" t="s">
        <v>6264</v>
      </c>
      <c r="H1924" s="162" t="s">
        <v>6264</v>
      </c>
      <c r="I1924" s="53" t="str">
        <f t="shared" si="61"/>
        <v>1. 14</v>
      </c>
      <c r="J1924" s="157" t="s">
        <v>142</v>
      </c>
      <c r="K1924" s="157" t="s">
        <v>141</v>
      </c>
      <c r="L1924" s="83" t="s">
        <v>6172</v>
      </c>
      <c r="M1924" s="165" t="s">
        <v>162</v>
      </c>
      <c r="O1924" s="157" t="s">
        <v>138</v>
      </c>
      <c r="P1924" s="157" t="s">
        <v>143</v>
      </c>
      <c r="Q1924" s="157" t="s">
        <v>6171</v>
      </c>
      <c r="R1924" s="157" t="s">
        <v>144</v>
      </c>
      <c r="W1924" s="118">
        <v>175500</v>
      </c>
      <c r="X1924" s="162" t="s">
        <v>6264</v>
      </c>
    </row>
    <row r="1925" spans="1:24">
      <c r="A1925" s="83">
        <v>1501</v>
      </c>
      <c r="B1925" s="83">
        <v>453</v>
      </c>
      <c r="C1925" t="s">
        <v>8017</v>
      </c>
      <c r="D1925" s="159">
        <f t="shared" si="60"/>
        <v>109</v>
      </c>
      <c r="E1925">
        <v>2</v>
      </c>
      <c r="F1925">
        <v>29</v>
      </c>
      <c r="G1925" s="162" t="s">
        <v>6286</v>
      </c>
      <c r="H1925" s="162" t="s">
        <v>6286</v>
      </c>
      <c r="I1925" s="53" t="str">
        <f t="shared" si="61"/>
        <v>2. 29</v>
      </c>
      <c r="J1925" s="157" t="s">
        <v>142</v>
      </c>
      <c r="K1925" s="157" t="s">
        <v>141</v>
      </c>
      <c r="L1925" s="83" t="s">
        <v>6172</v>
      </c>
      <c r="M1925" s="165" t="s">
        <v>162</v>
      </c>
      <c r="O1925" s="157" t="s">
        <v>138</v>
      </c>
      <c r="P1925" s="157" t="s">
        <v>143</v>
      </c>
      <c r="Q1925" s="157" t="s">
        <v>6171</v>
      </c>
      <c r="R1925" s="157" t="s">
        <v>144</v>
      </c>
      <c r="W1925" s="118">
        <v>364500</v>
      </c>
      <c r="X1925" s="162" t="s">
        <v>6286</v>
      </c>
    </row>
    <row r="1926" spans="1:24">
      <c r="A1926" s="83">
        <v>1504</v>
      </c>
      <c r="B1926" s="83">
        <v>120</v>
      </c>
      <c r="C1926" t="s">
        <v>7836</v>
      </c>
      <c r="D1926" s="159">
        <f t="shared" si="60"/>
        <v>444</v>
      </c>
      <c r="E1926">
        <v>11</v>
      </c>
      <c r="F1926">
        <v>4</v>
      </c>
      <c r="G1926" s="162" t="s">
        <v>6465</v>
      </c>
      <c r="H1926" s="162" t="s">
        <v>6465</v>
      </c>
      <c r="I1926" s="53" t="str">
        <f t="shared" si="61"/>
        <v>11. 4</v>
      </c>
      <c r="J1926" s="157" t="s">
        <v>142</v>
      </c>
      <c r="K1926" s="157" t="s">
        <v>141</v>
      </c>
      <c r="L1926" s="83" t="s">
        <v>6172</v>
      </c>
      <c r="M1926" s="165" t="s">
        <v>6549</v>
      </c>
      <c r="O1926" s="157" t="s">
        <v>138</v>
      </c>
      <c r="P1926" s="157" t="s">
        <v>143</v>
      </c>
      <c r="Q1926" s="157" t="s">
        <v>6171</v>
      </c>
      <c r="R1926" s="157" t="s">
        <v>144</v>
      </c>
      <c r="W1926" s="118">
        <v>999000</v>
      </c>
      <c r="X1926" s="162" t="s">
        <v>6465</v>
      </c>
    </row>
    <row r="1927" spans="1:24">
      <c r="A1927" s="83">
        <v>1505</v>
      </c>
      <c r="B1927" s="83">
        <v>120</v>
      </c>
      <c r="C1927" t="s">
        <v>7836</v>
      </c>
      <c r="D1927" s="159">
        <f t="shared" si="60"/>
        <v>444</v>
      </c>
      <c r="E1927">
        <v>11</v>
      </c>
      <c r="F1927">
        <v>4</v>
      </c>
      <c r="G1927" s="162" t="s">
        <v>6465</v>
      </c>
      <c r="H1927" s="162" t="s">
        <v>6465</v>
      </c>
      <c r="I1927" s="53" t="str">
        <f t="shared" si="61"/>
        <v>11. 4</v>
      </c>
      <c r="J1927" s="157" t="s">
        <v>142</v>
      </c>
      <c r="K1927" s="157" t="s">
        <v>141</v>
      </c>
      <c r="L1927" s="83" t="s">
        <v>6172</v>
      </c>
      <c r="M1927" s="165" t="s">
        <v>6549</v>
      </c>
      <c r="O1927" s="157" t="s">
        <v>138</v>
      </c>
      <c r="P1927" s="157" t="s">
        <v>143</v>
      </c>
      <c r="Q1927" s="157" t="s">
        <v>6171</v>
      </c>
      <c r="R1927" s="157" t="s">
        <v>144</v>
      </c>
      <c r="W1927" s="118">
        <v>999000</v>
      </c>
      <c r="X1927" s="162" t="s">
        <v>6465</v>
      </c>
    </row>
    <row r="1928" spans="1:24">
      <c r="A1928" s="83">
        <v>1517</v>
      </c>
      <c r="B1928" s="83">
        <v>241</v>
      </c>
      <c r="C1928" t="s">
        <v>6586</v>
      </c>
      <c r="D1928" s="159">
        <f t="shared" si="60"/>
        <v>155</v>
      </c>
      <c r="E1928">
        <v>3</v>
      </c>
      <c r="F1928">
        <v>35</v>
      </c>
      <c r="G1928" s="162" t="s">
        <v>6260</v>
      </c>
      <c r="H1928" s="162" t="s">
        <v>6260</v>
      </c>
      <c r="I1928" s="53" t="str">
        <f t="shared" si="61"/>
        <v>3. 35</v>
      </c>
      <c r="J1928" s="157" t="s">
        <v>142</v>
      </c>
      <c r="K1928" s="157" t="s">
        <v>141</v>
      </c>
      <c r="L1928" s="83" t="s">
        <v>6172</v>
      </c>
      <c r="M1928" s="165" t="s">
        <v>162</v>
      </c>
      <c r="O1928" s="157" t="s">
        <v>138</v>
      </c>
      <c r="P1928" s="157" t="s">
        <v>143</v>
      </c>
      <c r="Q1928" s="157" t="s">
        <v>6171</v>
      </c>
      <c r="R1928" s="157" t="s">
        <v>144</v>
      </c>
      <c r="W1928" s="118">
        <v>688500</v>
      </c>
      <c r="X1928" s="162" t="s">
        <v>6260</v>
      </c>
    </row>
    <row r="1929" spans="1:24">
      <c r="A1929" s="83">
        <v>1517</v>
      </c>
      <c r="B1929" s="83">
        <v>240</v>
      </c>
      <c r="C1929" t="s">
        <v>6586</v>
      </c>
      <c r="D1929" s="159">
        <f t="shared" si="60"/>
        <v>94</v>
      </c>
      <c r="E1929">
        <v>2</v>
      </c>
      <c r="F1929">
        <v>14</v>
      </c>
      <c r="G1929" s="162" t="s">
        <v>6182</v>
      </c>
      <c r="H1929" s="162" t="s">
        <v>6182</v>
      </c>
      <c r="I1929" s="53" t="str">
        <f t="shared" si="61"/>
        <v>2. 14</v>
      </c>
      <c r="J1929" s="157" t="s">
        <v>142</v>
      </c>
      <c r="K1929" s="157" t="s">
        <v>141</v>
      </c>
      <c r="L1929" s="83" t="s">
        <v>6172</v>
      </c>
      <c r="M1929" s="165" t="s">
        <v>162</v>
      </c>
      <c r="O1929" s="157" t="s">
        <v>138</v>
      </c>
      <c r="P1929" s="157" t="s">
        <v>143</v>
      </c>
      <c r="Q1929" s="157" t="s">
        <v>6171</v>
      </c>
      <c r="R1929" s="157" t="s">
        <v>144</v>
      </c>
      <c r="W1929" s="118">
        <v>418500</v>
      </c>
      <c r="X1929" s="162" t="s">
        <v>6182</v>
      </c>
    </row>
    <row r="1930" spans="1:24">
      <c r="A1930" s="83">
        <v>1517</v>
      </c>
      <c r="B1930" s="83">
        <v>239</v>
      </c>
      <c r="C1930" t="s">
        <v>6586</v>
      </c>
      <c r="D1930" s="159">
        <f t="shared" si="60"/>
        <v>248</v>
      </c>
      <c r="E1930">
        <v>6</v>
      </c>
      <c r="F1930">
        <v>8</v>
      </c>
      <c r="G1930" s="162" t="s">
        <v>6492</v>
      </c>
      <c r="H1930" s="162" t="s">
        <v>6492</v>
      </c>
      <c r="I1930" s="53" t="str">
        <f t="shared" si="61"/>
        <v>6. 8</v>
      </c>
      <c r="J1930" s="157" t="s">
        <v>142</v>
      </c>
      <c r="K1930" s="157" t="s">
        <v>141</v>
      </c>
      <c r="L1930" s="83" t="s">
        <v>6172</v>
      </c>
      <c r="M1930" s="165" t="s">
        <v>162</v>
      </c>
      <c r="O1930" s="157" t="s">
        <v>138</v>
      </c>
      <c r="P1930" s="157" t="s">
        <v>143</v>
      </c>
      <c r="Q1930" s="157" t="s">
        <v>6171</v>
      </c>
      <c r="R1930" s="157" t="s">
        <v>144</v>
      </c>
      <c r="W1930" s="118">
        <v>1107000</v>
      </c>
      <c r="X1930" s="162" t="s">
        <v>6492</v>
      </c>
    </row>
    <row r="1931" spans="1:24">
      <c r="A1931" s="83">
        <v>1521</v>
      </c>
      <c r="B1931" s="83">
        <v>179</v>
      </c>
      <c r="C1931" t="s">
        <v>6586</v>
      </c>
      <c r="D1931" s="159">
        <f t="shared" si="60"/>
        <v>63</v>
      </c>
      <c r="E1931">
        <v>1</v>
      </c>
      <c r="F1931">
        <v>23</v>
      </c>
      <c r="G1931" s="162" t="s">
        <v>6278</v>
      </c>
      <c r="H1931" s="162" t="s">
        <v>6278</v>
      </c>
      <c r="I1931" s="53" t="str">
        <f t="shared" si="61"/>
        <v>1. 23</v>
      </c>
      <c r="J1931" s="157" t="s">
        <v>142</v>
      </c>
      <c r="K1931" s="157" t="s">
        <v>141</v>
      </c>
      <c r="L1931" s="83" t="s">
        <v>6172</v>
      </c>
      <c r="M1931" s="165" t="s">
        <v>162</v>
      </c>
      <c r="O1931" s="157" t="s">
        <v>138</v>
      </c>
      <c r="P1931" s="157" t="s">
        <v>143</v>
      </c>
      <c r="Q1931" s="157" t="s">
        <v>6171</v>
      </c>
      <c r="R1931" s="157" t="s">
        <v>144</v>
      </c>
      <c r="W1931" s="118">
        <v>850500</v>
      </c>
      <c r="X1931" s="162" t="s">
        <v>6278</v>
      </c>
    </row>
    <row r="1932" spans="1:24">
      <c r="A1932" s="83">
        <v>1521</v>
      </c>
      <c r="B1932" s="83">
        <v>179</v>
      </c>
      <c r="C1932" t="s">
        <v>6586</v>
      </c>
      <c r="D1932" s="159">
        <f t="shared" si="60"/>
        <v>10</v>
      </c>
      <c r="E1932">
        <v>0</v>
      </c>
      <c r="F1932">
        <v>10</v>
      </c>
      <c r="G1932" s="162" t="s">
        <v>6347</v>
      </c>
      <c r="H1932" s="162" t="s">
        <v>6347</v>
      </c>
      <c r="I1932" s="53" t="str">
        <f t="shared" si="61"/>
        <v>0. 10</v>
      </c>
      <c r="J1932" s="157" t="s">
        <v>142</v>
      </c>
      <c r="K1932" s="157" t="s">
        <v>141</v>
      </c>
      <c r="L1932" s="83" t="s">
        <v>6172</v>
      </c>
      <c r="M1932" s="165" t="s">
        <v>162</v>
      </c>
      <c r="O1932" s="157" t="s">
        <v>138</v>
      </c>
      <c r="P1932" s="157" t="s">
        <v>143</v>
      </c>
      <c r="Q1932" s="157" t="s">
        <v>6171</v>
      </c>
      <c r="R1932" s="157" t="s">
        <v>144</v>
      </c>
      <c r="W1932" s="118">
        <v>27000</v>
      </c>
      <c r="X1932" s="162" t="s">
        <v>6347</v>
      </c>
    </row>
    <row r="1933" spans="1:24">
      <c r="A1933" s="83">
        <v>1524</v>
      </c>
      <c r="B1933" s="83">
        <v>60</v>
      </c>
      <c r="C1933" t="s">
        <v>6586</v>
      </c>
      <c r="D1933" s="159">
        <f t="shared" si="60"/>
        <v>80</v>
      </c>
      <c r="E1933">
        <v>2</v>
      </c>
      <c r="F1933">
        <v>0</v>
      </c>
      <c r="G1933" s="162" t="s">
        <v>6228</v>
      </c>
      <c r="H1933" s="162" t="s">
        <v>6228</v>
      </c>
      <c r="I1933" s="53" t="str">
        <f t="shared" si="61"/>
        <v>2. 0</v>
      </c>
      <c r="J1933" s="157" t="s">
        <v>142</v>
      </c>
      <c r="K1933" s="157" t="s">
        <v>141</v>
      </c>
      <c r="L1933" s="83" t="s">
        <v>6172</v>
      </c>
      <c r="M1933" s="165" t="s">
        <v>6093</v>
      </c>
      <c r="O1933" s="157" t="s">
        <v>138</v>
      </c>
      <c r="P1933" s="157" t="s">
        <v>143</v>
      </c>
      <c r="Q1933" s="157" t="s">
        <v>6171</v>
      </c>
      <c r="R1933" s="157" t="s">
        <v>144</v>
      </c>
      <c r="W1933" s="118">
        <v>2227500</v>
      </c>
      <c r="X1933" s="162" t="s">
        <v>6228</v>
      </c>
    </row>
    <row r="1934" spans="1:24">
      <c r="A1934" s="83">
        <v>1524</v>
      </c>
      <c r="B1934" s="83">
        <v>60</v>
      </c>
      <c r="C1934" t="s">
        <v>6586</v>
      </c>
      <c r="D1934" s="159">
        <f t="shared" si="60"/>
        <v>153</v>
      </c>
      <c r="E1934">
        <v>3</v>
      </c>
      <c r="F1934">
        <v>33</v>
      </c>
      <c r="G1934" s="162" t="s">
        <v>6261</v>
      </c>
      <c r="H1934" s="162" t="s">
        <v>6261</v>
      </c>
      <c r="I1934" s="53" t="str">
        <f t="shared" si="61"/>
        <v>3. 33</v>
      </c>
      <c r="J1934" s="157" t="s">
        <v>142</v>
      </c>
      <c r="K1934" s="157" t="s">
        <v>141</v>
      </c>
      <c r="L1934" s="83" t="s">
        <v>6172</v>
      </c>
      <c r="M1934" s="165" t="s">
        <v>6093</v>
      </c>
      <c r="O1934" s="157" t="s">
        <v>138</v>
      </c>
      <c r="P1934" s="157" t="s">
        <v>143</v>
      </c>
      <c r="Q1934" s="157" t="s">
        <v>6171</v>
      </c>
      <c r="R1934" s="157" t="s">
        <v>144</v>
      </c>
      <c r="W1934" s="118">
        <v>0</v>
      </c>
      <c r="X1934" s="162" t="s">
        <v>6261</v>
      </c>
    </row>
    <row r="1935" spans="1:24">
      <c r="A1935" s="83">
        <v>1526</v>
      </c>
      <c r="B1935" s="83">
        <v>159</v>
      </c>
      <c r="C1935" t="s">
        <v>7851</v>
      </c>
      <c r="D1935" s="159">
        <f t="shared" si="60"/>
        <v>30</v>
      </c>
      <c r="E1935">
        <v>0</v>
      </c>
      <c r="F1935">
        <v>30</v>
      </c>
      <c r="G1935" s="162" t="s">
        <v>6324</v>
      </c>
      <c r="H1935" s="162" t="s">
        <v>6324</v>
      </c>
      <c r="I1935" s="53" t="str">
        <f t="shared" si="61"/>
        <v>0. 30</v>
      </c>
      <c r="J1935" s="157" t="s">
        <v>142</v>
      </c>
      <c r="K1935" s="157" t="s">
        <v>141</v>
      </c>
      <c r="L1935" s="83" t="s">
        <v>6172</v>
      </c>
      <c r="M1935" s="165" t="s">
        <v>162</v>
      </c>
      <c r="O1935" s="157" t="s">
        <v>138</v>
      </c>
      <c r="P1935" s="157" t="s">
        <v>143</v>
      </c>
      <c r="Q1935" s="157" t="s">
        <v>6171</v>
      </c>
      <c r="R1935" s="157" t="s">
        <v>144</v>
      </c>
      <c r="W1935" s="118">
        <v>405000</v>
      </c>
      <c r="X1935" s="162" t="s">
        <v>6324</v>
      </c>
    </row>
    <row r="1936" spans="1:24">
      <c r="A1936" s="83">
        <v>1526</v>
      </c>
      <c r="B1936" s="83">
        <v>159</v>
      </c>
      <c r="C1936" t="s">
        <v>7857</v>
      </c>
      <c r="D1936" s="159">
        <f t="shared" si="60"/>
        <v>40</v>
      </c>
      <c r="E1936">
        <v>1</v>
      </c>
      <c r="F1936">
        <v>0</v>
      </c>
      <c r="G1936" s="162" t="s">
        <v>6242</v>
      </c>
      <c r="H1936" s="162" t="s">
        <v>6242</v>
      </c>
      <c r="I1936" s="53" t="str">
        <f t="shared" si="61"/>
        <v>1. 0</v>
      </c>
      <c r="J1936" s="157" t="s">
        <v>142</v>
      </c>
      <c r="K1936" s="157" t="s">
        <v>141</v>
      </c>
      <c r="L1936" s="83" t="s">
        <v>6172</v>
      </c>
      <c r="M1936" s="165" t="s">
        <v>162</v>
      </c>
      <c r="O1936" s="157" t="s">
        <v>138</v>
      </c>
      <c r="P1936" s="157" t="s">
        <v>143</v>
      </c>
      <c r="Q1936" s="157" t="s">
        <v>6171</v>
      </c>
      <c r="R1936" s="157" t="s">
        <v>144</v>
      </c>
      <c r="W1936" s="118">
        <v>540000</v>
      </c>
      <c r="X1936" s="162" t="s">
        <v>6242</v>
      </c>
    </row>
    <row r="1937" spans="1:24">
      <c r="A1937" s="83">
        <v>1526</v>
      </c>
      <c r="B1937" s="83">
        <v>149</v>
      </c>
      <c r="C1937" t="s">
        <v>7939</v>
      </c>
      <c r="D1937" s="159">
        <f t="shared" si="60"/>
        <v>101</v>
      </c>
      <c r="E1937">
        <v>2</v>
      </c>
      <c r="F1937">
        <v>21</v>
      </c>
      <c r="G1937" s="162" t="s">
        <v>6396</v>
      </c>
      <c r="H1937" s="162" t="s">
        <v>6396</v>
      </c>
      <c r="I1937" s="53" t="str">
        <f t="shared" si="61"/>
        <v>2. 21</v>
      </c>
      <c r="J1937" s="157" t="s">
        <v>142</v>
      </c>
      <c r="K1937" s="157" t="s">
        <v>141</v>
      </c>
      <c r="L1937" s="83" t="s">
        <v>6172</v>
      </c>
      <c r="M1937" s="165" t="s">
        <v>162</v>
      </c>
      <c r="O1937" s="157" t="s">
        <v>138</v>
      </c>
      <c r="P1937" s="157" t="s">
        <v>143</v>
      </c>
      <c r="Q1937" s="157" t="s">
        <v>6171</v>
      </c>
      <c r="R1937" s="157" t="s">
        <v>144</v>
      </c>
      <c r="W1937" s="118">
        <v>1363500</v>
      </c>
      <c r="X1937" s="162" t="s">
        <v>6396</v>
      </c>
    </row>
    <row r="1938" spans="1:24">
      <c r="A1938" s="83">
        <v>1527</v>
      </c>
      <c r="B1938" s="83">
        <v>39</v>
      </c>
      <c r="C1938" t="s">
        <v>6648</v>
      </c>
      <c r="D1938" s="159">
        <f t="shared" si="60"/>
        <v>120</v>
      </c>
      <c r="E1938">
        <v>3</v>
      </c>
      <c r="F1938">
        <v>0</v>
      </c>
      <c r="G1938" s="162" t="s">
        <v>6240</v>
      </c>
      <c r="H1938" s="162" t="s">
        <v>6240</v>
      </c>
      <c r="I1938" s="53" t="str">
        <f t="shared" si="61"/>
        <v>3. 0</v>
      </c>
      <c r="J1938" s="157" t="s">
        <v>142</v>
      </c>
      <c r="K1938" s="157" t="s">
        <v>141</v>
      </c>
      <c r="L1938" s="83" t="s">
        <v>6172</v>
      </c>
      <c r="M1938" s="165" t="s">
        <v>6538</v>
      </c>
      <c r="O1938" s="157" t="s">
        <v>138</v>
      </c>
      <c r="P1938" s="157" t="s">
        <v>143</v>
      </c>
      <c r="Q1938" s="157" t="s">
        <v>6171</v>
      </c>
      <c r="R1938" s="157" t="s">
        <v>144</v>
      </c>
      <c r="W1938" s="118">
        <v>1620000</v>
      </c>
      <c r="X1938" s="162" t="s">
        <v>6240</v>
      </c>
    </row>
    <row r="1939" spans="1:24">
      <c r="A1939" s="83">
        <v>1528</v>
      </c>
      <c r="B1939" s="83">
        <v>30</v>
      </c>
      <c r="C1939" t="s">
        <v>6586</v>
      </c>
      <c r="D1939" s="159">
        <f t="shared" si="60"/>
        <v>55</v>
      </c>
      <c r="E1939">
        <v>1</v>
      </c>
      <c r="F1939">
        <v>15</v>
      </c>
      <c r="G1939" s="162" t="s">
        <v>6363</v>
      </c>
      <c r="H1939" s="162" t="s">
        <v>6363</v>
      </c>
      <c r="I1939" s="53" t="str">
        <f t="shared" si="61"/>
        <v>1. 15</v>
      </c>
      <c r="J1939" s="157" t="s">
        <v>142</v>
      </c>
      <c r="K1939" s="157" t="s">
        <v>141</v>
      </c>
      <c r="L1939" s="83" t="s">
        <v>6172</v>
      </c>
      <c r="M1939" s="165" t="s">
        <v>6538</v>
      </c>
      <c r="O1939" s="157" t="s">
        <v>138</v>
      </c>
      <c r="P1939" s="157" t="s">
        <v>143</v>
      </c>
      <c r="Q1939" s="157" t="s">
        <v>6171</v>
      </c>
      <c r="R1939" s="157" t="s">
        <v>144</v>
      </c>
      <c r="W1939" s="118">
        <v>1620000</v>
      </c>
      <c r="X1939" s="162" t="s">
        <v>6363</v>
      </c>
    </row>
    <row r="1940" spans="1:24">
      <c r="A1940" s="83">
        <v>1528</v>
      </c>
      <c r="B1940" s="83">
        <v>39</v>
      </c>
      <c r="C1940" t="s">
        <v>6648</v>
      </c>
      <c r="D1940" s="159">
        <f t="shared" si="60"/>
        <v>65</v>
      </c>
      <c r="E1940">
        <v>1</v>
      </c>
      <c r="F1940">
        <v>25</v>
      </c>
      <c r="G1940" s="162" t="s">
        <v>6349</v>
      </c>
      <c r="H1940" s="162" t="s">
        <v>6349</v>
      </c>
      <c r="I1940" s="53" t="str">
        <f t="shared" si="61"/>
        <v>1. 25</v>
      </c>
      <c r="J1940" s="157" t="s">
        <v>142</v>
      </c>
      <c r="K1940" s="157" t="s">
        <v>141</v>
      </c>
      <c r="L1940" s="83" t="s">
        <v>6172</v>
      </c>
      <c r="M1940" s="165" t="s">
        <v>6538</v>
      </c>
      <c r="O1940" s="157" t="s">
        <v>138</v>
      </c>
      <c r="P1940" s="157" t="s">
        <v>143</v>
      </c>
      <c r="Q1940" s="157" t="s">
        <v>6171</v>
      </c>
      <c r="R1940" s="157" t="s">
        <v>144</v>
      </c>
      <c r="W1940" s="118">
        <v>0</v>
      </c>
      <c r="X1940" s="162" t="s">
        <v>6349</v>
      </c>
    </row>
    <row r="1941" spans="1:24">
      <c r="A1941" s="83">
        <v>1529</v>
      </c>
      <c r="B1941" s="83">
        <v>435</v>
      </c>
      <c r="C1941" t="s">
        <v>6648</v>
      </c>
      <c r="D1941" s="159">
        <f t="shared" si="60"/>
        <v>115</v>
      </c>
      <c r="E1941">
        <v>2</v>
      </c>
      <c r="F1941">
        <v>35</v>
      </c>
      <c r="G1941" s="162" t="s">
        <v>6306</v>
      </c>
      <c r="H1941" s="162" t="s">
        <v>6306</v>
      </c>
      <c r="I1941" s="53" t="str">
        <f t="shared" si="61"/>
        <v>2. 35</v>
      </c>
      <c r="J1941" s="157" t="s">
        <v>142</v>
      </c>
      <c r="K1941" s="157" t="s">
        <v>141</v>
      </c>
      <c r="L1941" s="83" t="s">
        <v>6172</v>
      </c>
      <c r="M1941" s="165" t="s">
        <v>162</v>
      </c>
      <c r="O1941" s="157" t="s">
        <v>138</v>
      </c>
      <c r="P1941" s="157" t="s">
        <v>143</v>
      </c>
      <c r="Q1941" s="157" t="s">
        <v>6171</v>
      </c>
      <c r="R1941" s="157" t="s">
        <v>144</v>
      </c>
      <c r="W1941" s="118">
        <v>1552500</v>
      </c>
      <c r="X1941" s="162" t="s">
        <v>6306</v>
      </c>
    </row>
    <row r="1942" spans="1:24">
      <c r="A1942" s="83">
        <v>1530</v>
      </c>
      <c r="B1942" s="83">
        <v>429</v>
      </c>
      <c r="C1942" t="s">
        <v>7836</v>
      </c>
      <c r="D1942" s="159">
        <f t="shared" si="60"/>
        <v>96</v>
      </c>
      <c r="E1942">
        <v>2</v>
      </c>
      <c r="F1942">
        <v>16</v>
      </c>
      <c r="G1942" s="162" t="s">
        <v>6357</v>
      </c>
      <c r="H1942" s="162" t="s">
        <v>6357</v>
      </c>
      <c r="I1942" s="53" t="str">
        <f t="shared" si="61"/>
        <v>2. 16</v>
      </c>
      <c r="J1942" s="157" t="s">
        <v>142</v>
      </c>
      <c r="K1942" s="157" t="s">
        <v>141</v>
      </c>
      <c r="L1942" s="83" t="s">
        <v>6172</v>
      </c>
      <c r="M1942" s="165" t="s">
        <v>162</v>
      </c>
      <c r="O1942" s="157" t="s">
        <v>138</v>
      </c>
      <c r="P1942" s="157" t="s">
        <v>143</v>
      </c>
      <c r="Q1942" s="157" t="s">
        <v>6171</v>
      </c>
      <c r="R1942" s="157" t="s">
        <v>144</v>
      </c>
      <c r="W1942" s="118">
        <v>1296000</v>
      </c>
      <c r="X1942" s="162" t="s">
        <v>6357</v>
      </c>
    </row>
    <row r="1943" spans="1:24">
      <c r="A1943" s="83">
        <v>1531</v>
      </c>
      <c r="B1943" s="83">
        <v>272</v>
      </c>
      <c r="C1943" t="s">
        <v>6586</v>
      </c>
      <c r="D1943" s="159">
        <f t="shared" si="60"/>
        <v>32</v>
      </c>
      <c r="E1943">
        <v>0</v>
      </c>
      <c r="F1943">
        <v>32</v>
      </c>
      <c r="G1943" s="162" t="s">
        <v>6315</v>
      </c>
      <c r="H1943" s="162" t="s">
        <v>6315</v>
      </c>
      <c r="I1943" s="53" t="str">
        <f t="shared" si="61"/>
        <v>0. 32</v>
      </c>
      <c r="J1943" s="157" t="s">
        <v>142</v>
      </c>
      <c r="K1943" s="157" t="s">
        <v>141</v>
      </c>
      <c r="L1943" s="83" t="s">
        <v>6172</v>
      </c>
      <c r="M1943" s="165" t="s">
        <v>6540</v>
      </c>
      <c r="O1943" s="157" t="s">
        <v>138</v>
      </c>
      <c r="P1943" s="157" t="s">
        <v>143</v>
      </c>
      <c r="Q1943" s="157" t="s">
        <v>6171</v>
      </c>
      <c r="R1943" s="157" t="s">
        <v>144</v>
      </c>
      <c r="W1943" s="118">
        <v>1053000</v>
      </c>
      <c r="X1943" s="162" t="s">
        <v>6315</v>
      </c>
    </row>
    <row r="1944" spans="1:24">
      <c r="A1944" s="83">
        <v>1531</v>
      </c>
      <c r="B1944" s="83">
        <v>275</v>
      </c>
      <c r="C1944" t="s">
        <v>7863</v>
      </c>
      <c r="D1944" s="159">
        <f t="shared" si="60"/>
        <v>3</v>
      </c>
      <c r="E1944">
        <v>0</v>
      </c>
      <c r="F1944">
        <v>3</v>
      </c>
      <c r="G1944" s="162" t="s">
        <v>6204</v>
      </c>
      <c r="H1944" s="162" t="s">
        <v>6204</v>
      </c>
      <c r="I1944" s="53" t="str">
        <f t="shared" si="61"/>
        <v>0. 3</v>
      </c>
      <c r="J1944" s="157" t="s">
        <v>142</v>
      </c>
      <c r="K1944" s="157" t="s">
        <v>141</v>
      </c>
      <c r="L1944" s="83" t="s">
        <v>6172</v>
      </c>
      <c r="M1944" s="165" t="s">
        <v>6540</v>
      </c>
      <c r="O1944" s="157" t="s">
        <v>138</v>
      </c>
      <c r="P1944" s="157" t="s">
        <v>143</v>
      </c>
      <c r="Q1944" s="157" t="s">
        <v>6171</v>
      </c>
      <c r="R1944" s="157" t="s">
        <v>144</v>
      </c>
      <c r="W1944" s="118">
        <v>0</v>
      </c>
      <c r="X1944" s="162" t="s">
        <v>6204</v>
      </c>
    </row>
    <row r="1945" spans="1:24">
      <c r="A1945" s="83">
        <v>1531</v>
      </c>
      <c r="B1945" s="83">
        <v>275</v>
      </c>
      <c r="C1945" t="s">
        <v>7862</v>
      </c>
      <c r="D1945" s="159">
        <f t="shared" si="60"/>
        <v>8</v>
      </c>
      <c r="E1945">
        <v>0</v>
      </c>
      <c r="F1945">
        <v>8</v>
      </c>
      <c r="G1945" s="162" t="s">
        <v>6180</v>
      </c>
      <c r="H1945" s="162" t="s">
        <v>6180</v>
      </c>
      <c r="I1945" s="53" t="str">
        <f t="shared" si="61"/>
        <v>0. 8</v>
      </c>
      <c r="J1945" s="157" t="s">
        <v>142</v>
      </c>
      <c r="K1945" s="157" t="s">
        <v>141</v>
      </c>
      <c r="L1945" s="83" t="s">
        <v>6172</v>
      </c>
      <c r="M1945" s="165" t="s">
        <v>6540</v>
      </c>
      <c r="O1945" s="157" t="s">
        <v>138</v>
      </c>
      <c r="P1945" s="157" t="s">
        <v>143</v>
      </c>
      <c r="Q1945" s="157" t="s">
        <v>6171</v>
      </c>
      <c r="R1945" s="157" t="s">
        <v>144</v>
      </c>
      <c r="W1945" s="118">
        <v>0</v>
      </c>
      <c r="X1945" s="162" t="s">
        <v>6180</v>
      </c>
    </row>
    <row r="1946" spans="1:24">
      <c r="A1946" s="83">
        <v>1531</v>
      </c>
      <c r="B1946" s="83">
        <v>273</v>
      </c>
      <c r="C1946" t="s">
        <v>6586</v>
      </c>
      <c r="D1946" s="159">
        <f t="shared" si="60"/>
        <v>6</v>
      </c>
      <c r="E1946">
        <v>0</v>
      </c>
      <c r="F1946">
        <v>6</v>
      </c>
      <c r="G1946" s="162" t="s">
        <v>6238</v>
      </c>
      <c r="H1946" s="162" t="s">
        <v>6238</v>
      </c>
      <c r="I1946" s="53" t="str">
        <f t="shared" si="61"/>
        <v>0. 6</v>
      </c>
      <c r="J1946" s="157" t="s">
        <v>142</v>
      </c>
      <c r="K1946" s="157" t="s">
        <v>141</v>
      </c>
      <c r="L1946" s="83" t="s">
        <v>6172</v>
      </c>
      <c r="M1946" s="165" t="s">
        <v>6540</v>
      </c>
      <c r="O1946" s="157" t="s">
        <v>138</v>
      </c>
      <c r="P1946" s="157" t="s">
        <v>143</v>
      </c>
      <c r="Q1946" s="157" t="s">
        <v>6171</v>
      </c>
      <c r="R1946" s="157" t="s">
        <v>144</v>
      </c>
      <c r="W1946" s="118">
        <v>0</v>
      </c>
      <c r="X1946" s="162" t="s">
        <v>6238</v>
      </c>
    </row>
    <row r="1947" spans="1:24">
      <c r="A1947" s="83">
        <v>1531</v>
      </c>
      <c r="B1947" s="83">
        <v>275</v>
      </c>
      <c r="C1947" t="s">
        <v>7862</v>
      </c>
      <c r="D1947" s="159">
        <f t="shared" si="60"/>
        <v>30</v>
      </c>
      <c r="E1947">
        <v>0</v>
      </c>
      <c r="F1947">
        <v>30</v>
      </c>
      <c r="G1947" s="162" t="s">
        <v>6324</v>
      </c>
      <c r="H1947" s="162" t="s">
        <v>6324</v>
      </c>
      <c r="I1947" s="53" t="str">
        <f t="shared" si="61"/>
        <v>0. 30</v>
      </c>
      <c r="J1947" s="157" t="s">
        <v>142</v>
      </c>
      <c r="K1947" s="157" t="s">
        <v>141</v>
      </c>
      <c r="L1947" s="83" t="s">
        <v>6172</v>
      </c>
      <c r="M1947" s="165" t="s">
        <v>6540</v>
      </c>
      <c r="O1947" s="157" t="s">
        <v>138</v>
      </c>
      <c r="P1947" s="157" t="s">
        <v>143</v>
      </c>
      <c r="Q1947" s="157" t="s">
        <v>6171</v>
      </c>
      <c r="R1947" s="157" t="s">
        <v>144</v>
      </c>
      <c r="W1947" s="118">
        <v>0</v>
      </c>
      <c r="X1947" s="162" t="s">
        <v>6324</v>
      </c>
    </row>
    <row r="1948" spans="1:24">
      <c r="A1948" s="83">
        <v>1532</v>
      </c>
      <c r="B1948" s="83">
        <v>201</v>
      </c>
      <c r="C1948" t="s">
        <v>7836</v>
      </c>
      <c r="D1948" s="159">
        <f t="shared" si="60"/>
        <v>77</v>
      </c>
      <c r="E1948">
        <v>1</v>
      </c>
      <c r="F1948">
        <v>37</v>
      </c>
      <c r="G1948" s="162" t="s">
        <v>6383</v>
      </c>
      <c r="H1948" s="162" t="s">
        <v>6383</v>
      </c>
      <c r="I1948" s="53" t="str">
        <f t="shared" si="61"/>
        <v>1. 37</v>
      </c>
      <c r="J1948" s="157" t="s">
        <v>142</v>
      </c>
      <c r="K1948" s="157" t="s">
        <v>141</v>
      </c>
      <c r="L1948" s="83" t="s">
        <v>6172</v>
      </c>
      <c r="M1948" s="165" t="s">
        <v>162</v>
      </c>
      <c r="O1948" s="157" t="s">
        <v>138</v>
      </c>
      <c r="P1948" s="157" t="s">
        <v>143</v>
      </c>
      <c r="Q1948" s="157" t="s">
        <v>6171</v>
      </c>
      <c r="R1948" s="157" t="s">
        <v>144</v>
      </c>
      <c r="W1948" s="118">
        <v>513000</v>
      </c>
      <c r="X1948" s="162" t="s">
        <v>6383</v>
      </c>
    </row>
    <row r="1949" spans="1:24">
      <c r="A1949" s="83">
        <v>1532</v>
      </c>
      <c r="B1949" s="83">
        <v>200</v>
      </c>
      <c r="C1949" t="s">
        <v>7836</v>
      </c>
      <c r="D1949" s="159">
        <f t="shared" si="60"/>
        <v>115</v>
      </c>
      <c r="E1949">
        <v>2</v>
      </c>
      <c r="F1949">
        <v>35</v>
      </c>
      <c r="G1949" s="162" t="s">
        <v>6306</v>
      </c>
      <c r="H1949" s="162" t="s">
        <v>6306</v>
      </c>
      <c r="I1949" s="53" t="str">
        <f t="shared" si="61"/>
        <v>2. 35</v>
      </c>
      <c r="J1949" s="157" t="s">
        <v>142</v>
      </c>
      <c r="K1949" s="157" t="s">
        <v>141</v>
      </c>
      <c r="L1949" s="83" t="s">
        <v>6172</v>
      </c>
      <c r="M1949" s="165" t="s">
        <v>162</v>
      </c>
      <c r="O1949" s="157" t="s">
        <v>138</v>
      </c>
      <c r="P1949" s="157" t="s">
        <v>143</v>
      </c>
      <c r="Q1949" s="157" t="s">
        <v>6171</v>
      </c>
      <c r="R1949" s="157" t="s">
        <v>144</v>
      </c>
      <c r="W1949" s="118">
        <v>1552500</v>
      </c>
      <c r="X1949" s="162" t="s">
        <v>6306</v>
      </c>
    </row>
    <row r="1950" spans="1:24">
      <c r="A1950" s="83">
        <v>1532</v>
      </c>
      <c r="B1950" s="83">
        <v>196</v>
      </c>
      <c r="C1950" t="s">
        <v>7836</v>
      </c>
      <c r="D1950" s="159">
        <f t="shared" si="60"/>
        <v>22</v>
      </c>
      <c r="E1950">
        <v>0</v>
      </c>
      <c r="F1950">
        <v>22</v>
      </c>
      <c r="G1950" s="162" t="s">
        <v>6382</v>
      </c>
      <c r="H1950" s="162" t="s">
        <v>6382</v>
      </c>
      <c r="I1950" s="53" t="str">
        <f t="shared" si="61"/>
        <v>0. 22</v>
      </c>
      <c r="J1950" s="157" t="s">
        <v>142</v>
      </c>
      <c r="K1950" s="157" t="s">
        <v>141</v>
      </c>
      <c r="L1950" s="83" t="s">
        <v>6172</v>
      </c>
      <c r="M1950" s="165" t="s">
        <v>162</v>
      </c>
      <c r="O1950" s="157" t="s">
        <v>138</v>
      </c>
      <c r="P1950" s="157" t="s">
        <v>143</v>
      </c>
      <c r="Q1950" s="157" t="s">
        <v>6171</v>
      </c>
      <c r="R1950" s="157" t="s">
        <v>144</v>
      </c>
      <c r="W1950" s="118">
        <v>297000</v>
      </c>
      <c r="X1950" s="162" t="s">
        <v>6382</v>
      </c>
    </row>
    <row r="1951" spans="1:24">
      <c r="A1951" s="83">
        <v>1532</v>
      </c>
      <c r="B1951" s="83">
        <v>174</v>
      </c>
      <c r="C1951" t="s">
        <v>7836</v>
      </c>
      <c r="D1951" s="159">
        <f t="shared" si="60"/>
        <v>56</v>
      </c>
      <c r="E1951">
        <v>1</v>
      </c>
      <c r="F1951">
        <v>16</v>
      </c>
      <c r="G1951" s="162" t="s">
        <v>6222</v>
      </c>
      <c r="H1951" s="162" t="s">
        <v>6222</v>
      </c>
      <c r="I1951" s="53" t="str">
        <f t="shared" si="61"/>
        <v>1. 16</v>
      </c>
      <c r="J1951" s="157" t="s">
        <v>142</v>
      </c>
      <c r="K1951" s="157" t="s">
        <v>141</v>
      </c>
      <c r="L1951" s="83" t="s">
        <v>6172</v>
      </c>
      <c r="M1951" s="165" t="s">
        <v>162</v>
      </c>
      <c r="O1951" s="157" t="s">
        <v>138</v>
      </c>
      <c r="P1951" s="157" t="s">
        <v>143</v>
      </c>
      <c r="Q1951" s="157" t="s">
        <v>6171</v>
      </c>
      <c r="R1951" s="157" t="s">
        <v>144</v>
      </c>
      <c r="W1951" s="118">
        <v>378000</v>
      </c>
      <c r="X1951" s="162" t="s">
        <v>6222</v>
      </c>
    </row>
    <row r="1952" spans="1:24">
      <c r="A1952" s="83">
        <v>1532</v>
      </c>
      <c r="B1952" s="83">
        <v>173</v>
      </c>
      <c r="C1952" t="s">
        <v>7836</v>
      </c>
      <c r="D1952" s="159">
        <f t="shared" si="60"/>
        <v>34</v>
      </c>
      <c r="E1952">
        <v>0</v>
      </c>
      <c r="F1952">
        <v>34</v>
      </c>
      <c r="G1952" s="162" t="s">
        <v>6253</v>
      </c>
      <c r="H1952" s="162" t="s">
        <v>6253</v>
      </c>
      <c r="I1952" s="53" t="str">
        <f t="shared" si="61"/>
        <v>0. 34</v>
      </c>
      <c r="J1952" s="157" t="s">
        <v>142</v>
      </c>
      <c r="K1952" s="157" t="s">
        <v>141</v>
      </c>
      <c r="L1952" s="83" t="s">
        <v>6172</v>
      </c>
      <c r="M1952" s="165" t="s">
        <v>162</v>
      </c>
      <c r="O1952" s="157" t="s">
        <v>138</v>
      </c>
      <c r="P1952" s="157" t="s">
        <v>143</v>
      </c>
      <c r="Q1952" s="157" t="s">
        <v>6171</v>
      </c>
      <c r="R1952" s="157" t="s">
        <v>144</v>
      </c>
      <c r="W1952" s="118">
        <v>459000</v>
      </c>
      <c r="X1952" s="162" t="s">
        <v>6253</v>
      </c>
    </row>
    <row r="1953" spans="1:24">
      <c r="A1953" s="83">
        <v>1532</v>
      </c>
      <c r="B1953" s="83">
        <v>197</v>
      </c>
      <c r="C1953" t="s">
        <v>7836</v>
      </c>
      <c r="D1953" s="159">
        <f t="shared" si="60"/>
        <v>12</v>
      </c>
      <c r="E1953">
        <v>0</v>
      </c>
      <c r="F1953">
        <v>12</v>
      </c>
      <c r="G1953" s="162" t="s">
        <v>6190</v>
      </c>
      <c r="H1953" s="162" t="s">
        <v>6190</v>
      </c>
      <c r="I1953" s="53" t="str">
        <f t="shared" si="61"/>
        <v>0. 12</v>
      </c>
      <c r="J1953" s="157" t="s">
        <v>142</v>
      </c>
      <c r="K1953" s="157" t="s">
        <v>141</v>
      </c>
      <c r="L1953" s="83" t="s">
        <v>6172</v>
      </c>
      <c r="M1953" s="165" t="s">
        <v>162</v>
      </c>
      <c r="O1953" s="157" t="s">
        <v>138</v>
      </c>
      <c r="P1953" s="157" t="s">
        <v>143</v>
      </c>
      <c r="Q1953" s="157" t="s">
        <v>6171</v>
      </c>
      <c r="R1953" s="157" t="s">
        <v>144</v>
      </c>
      <c r="W1953" s="118">
        <v>81000</v>
      </c>
      <c r="X1953" s="162" t="s">
        <v>6190</v>
      </c>
    </row>
    <row r="1954" spans="1:24">
      <c r="A1954" s="83">
        <v>1533</v>
      </c>
      <c r="B1954" s="83">
        <v>116</v>
      </c>
      <c r="C1954" t="s">
        <v>7900</v>
      </c>
      <c r="D1954" s="159">
        <f t="shared" si="60"/>
        <v>61</v>
      </c>
      <c r="E1954">
        <v>1</v>
      </c>
      <c r="F1954">
        <v>21</v>
      </c>
      <c r="G1954" s="162" t="s">
        <v>6233</v>
      </c>
      <c r="H1954" s="162" t="s">
        <v>6233</v>
      </c>
      <c r="I1954" s="53" t="str">
        <f t="shared" si="61"/>
        <v>1. 21</v>
      </c>
      <c r="J1954" s="157" t="s">
        <v>142</v>
      </c>
      <c r="K1954" s="157" t="s">
        <v>141</v>
      </c>
      <c r="L1954" s="83" t="s">
        <v>6172</v>
      </c>
      <c r="M1954" s="165" t="s">
        <v>6538</v>
      </c>
      <c r="O1954" s="157" t="s">
        <v>138</v>
      </c>
      <c r="P1954" s="157" t="s">
        <v>143</v>
      </c>
      <c r="Q1954" s="157" t="s">
        <v>6171</v>
      </c>
      <c r="R1954" s="157" t="s">
        <v>144</v>
      </c>
      <c r="W1954" s="118">
        <v>1093500</v>
      </c>
      <c r="X1954" s="162" t="s">
        <v>6233</v>
      </c>
    </row>
    <row r="1955" spans="1:24">
      <c r="A1955" s="83">
        <v>1533</v>
      </c>
      <c r="B1955" s="83">
        <v>116</v>
      </c>
      <c r="C1955" t="s">
        <v>7866</v>
      </c>
      <c r="D1955" s="159">
        <f t="shared" si="60"/>
        <v>20</v>
      </c>
      <c r="E1955">
        <v>0</v>
      </c>
      <c r="F1955">
        <v>20</v>
      </c>
      <c r="G1955" s="162" t="s">
        <v>6246</v>
      </c>
      <c r="H1955" s="162" t="s">
        <v>6246</v>
      </c>
      <c r="I1955" s="53" t="str">
        <f t="shared" si="61"/>
        <v>0. 20</v>
      </c>
      <c r="J1955" s="157" t="s">
        <v>142</v>
      </c>
      <c r="K1955" s="157" t="s">
        <v>141</v>
      </c>
      <c r="L1955" s="83" t="s">
        <v>6172</v>
      </c>
      <c r="M1955" s="165" t="s">
        <v>6538</v>
      </c>
      <c r="O1955" s="157" t="s">
        <v>138</v>
      </c>
      <c r="P1955" s="157" t="s">
        <v>143</v>
      </c>
      <c r="Q1955" s="157" t="s">
        <v>6171</v>
      </c>
      <c r="R1955" s="157" t="s">
        <v>144</v>
      </c>
      <c r="W1955" s="118">
        <v>0</v>
      </c>
      <c r="X1955" s="162" t="s">
        <v>6246</v>
      </c>
    </row>
    <row r="1956" spans="1:24">
      <c r="A1956" s="83">
        <v>1535</v>
      </c>
      <c r="B1956" s="83">
        <v>164</v>
      </c>
      <c r="C1956" t="s">
        <v>6586</v>
      </c>
      <c r="D1956" s="159">
        <f t="shared" si="60"/>
        <v>47</v>
      </c>
      <c r="E1956">
        <v>1</v>
      </c>
      <c r="F1956">
        <v>7</v>
      </c>
      <c r="G1956" s="162" t="s">
        <v>6406</v>
      </c>
      <c r="H1956" s="162" t="s">
        <v>6406</v>
      </c>
      <c r="I1956" s="53" t="str">
        <f t="shared" si="61"/>
        <v>1. 7</v>
      </c>
      <c r="J1956" s="157" t="s">
        <v>142</v>
      </c>
      <c r="K1956" s="157" t="s">
        <v>141</v>
      </c>
      <c r="L1956" s="83" t="s">
        <v>6172</v>
      </c>
      <c r="M1956" s="165" t="s">
        <v>162</v>
      </c>
      <c r="O1956" s="157" t="s">
        <v>138</v>
      </c>
      <c r="P1956" s="157" t="s">
        <v>143</v>
      </c>
      <c r="Q1956" s="157" t="s">
        <v>6171</v>
      </c>
      <c r="R1956" s="157" t="s">
        <v>144</v>
      </c>
      <c r="W1956" s="118">
        <v>634500</v>
      </c>
      <c r="X1956" s="162" t="s">
        <v>6406</v>
      </c>
    </row>
    <row r="1957" spans="1:24">
      <c r="A1957" s="83">
        <v>1536</v>
      </c>
      <c r="B1957" s="83">
        <v>147</v>
      </c>
      <c r="C1957" t="s">
        <v>7863</v>
      </c>
      <c r="D1957" s="159">
        <f t="shared" si="60"/>
        <v>127</v>
      </c>
      <c r="E1957">
        <v>3</v>
      </c>
      <c r="F1957">
        <v>7</v>
      </c>
      <c r="G1957" s="162" t="s">
        <v>6379</v>
      </c>
      <c r="H1957" s="162" t="s">
        <v>6379</v>
      </c>
      <c r="I1957" s="53" t="str">
        <f t="shared" si="61"/>
        <v>3. 7</v>
      </c>
      <c r="J1957" s="157" t="s">
        <v>142</v>
      </c>
      <c r="K1957" s="157" t="s">
        <v>141</v>
      </c>
      <c r="L1957" s="83" t="s">
        <v>6172</v>
      </c>
      <c r="M1957" s="165" t="s">
        <v>162</v>
      </c>
      <c r="O1957" s="157" t="s">
        <v>138</v>
      </c>
      <c r="P1957" s="157" t="s">
        <v>143</v>
      </c>
      <c r="Q1957" s="157" t="s">
        <v>6171</v>
      </c>
      <c r="R1957" s="157" t="s">
        <v>144</v>
      </c>
      <c r="W1957" s="118">
        <v>1714500</v>
      </c>
      <c r="X1957" s="162" t="s">
        <v>6379</v>
      </c>
    </row>
    <row r="1958" spans="1:24">
      <c r="A1958" s="83">
        <v>1537</v>
      </c>
      <c r="B1958" s="83">
        <v>525</v>
      </c>
      <c r="C1958" t="s">
        <v>7859</v>
      </c>
      <c r="D1958" s="159">
        <f t="shared" si="60"/>
        <v>78</v>
      </c>
      <c r="E1958">
        <v>1</v>
      </c>
      <c r="F1958">
        <v>38</v>
      </c>
      <c r="G1958" s="162" t="s">
        <v>6332</v>
      </c>
      <c r="H1958" s="162" t="s">
        <v>6332</v>
      </c>
      <c r="I1958" s="53" t="str">
        <f t="shared" si="61"/>
        <v>1. 38</v>
      </c>
      <c r="J1958" s="157" t="s">
        <v>142</v>
      </c>
      <c r="K1958" s="157" t="s">
        <v>141</v>
      </c>
      <c r="L1958" s="83" t="s">
        <v>6172</v>
      </c>
      <c r="M1958" s="165" t="s">
        <v>162</v>
      </c>
      <c r="O1958" s="157" t="s">
        <v>138</v>
      </c>
      <c r="P1958" s="157" t="s">
        <v>143</v>
      </c>
      <c r="Q1958" s="157" t="s">
        <v>6171</v>
      </c>
      <c r="R1958" s="157" t="s">
        <v>144</v>
      </c>
      <c r="W1958" s="118">
        <v>1053000</v>
      </c>
      <c r="X1958" s="162" t="s">
        <v>6332</v>
      </c>
    </row>
    <row r="1959" spans="1:24">
      <c r="A1959" s="83">
        <v>1537</v>
      </c>
      <c r="B1959" s="83">
        <v>525</v>
      </c>
      <c r="C1959" t="s">
        <v>7851</v>
      </c>
      <c r="D1959" s="159">
        <f t="shared" si="60"/>
        <v>83</v>
      </c>
      <c r="E1959">
        <v>2</v>
      </c>
      <c r="F1959">
        <v>3</v>
      </c>
      <c r="G1959" s="162" t="s">
        <v>6301</v>
      </c>
      <c r="H1959" s="162" t="s">
        <v>6301</v>
      </c>
      <c r="I1959" s="53" t="str">
        <f t="shared" si="61"/>
        <v>2. 3</v>
      </c>
      <c r="J1959" s="157" t="s">
        <v>142</v>
      </c>
      <c r="K1959" s="157" t="s">
        <v>141</v>
      </c>
      <c r="L1959" s="83" t="s">
        <v>6172</v>
      </c>
      <c r="M1959" s="165" t="s">
        <v>162</v>
      </c>
      <c r="O1959" s="157" t="s">
        <v>138</v>
      </c>
      <c r="P1959" s="157" t="s">
        <v>143</v>
      </c>
      <c r="Q1959" s="157" t="s">
        <v>6171</v>
      </c>
      <c r="R1959" s="157" t="s">
        <v>144</v>
      </c>
      <c r="W1959" s="118">
        <v>1120500</v>
      </c>
      <c r="X1959" s="162" t="s">
        <v>6301</v>
      </c>
    </row>
    <row r="1960" spans="1:24">
      <c r="A1960" s="83">
        <v>1539</v>
      </c>
      <c r="B1960" s="83">
        <v>212</v>
      </c>
      <c r="C1960" t="s">
        <v>6648</v>
      </c>
      <c r="D1960" s="159">
        <f t="shared" si="60"/>
        <v>84</v>
      </c>
      <c r="E1960">
        <v>2</v>
      </c>
      <c r="F1960">
        <v>4</v>
      </c>
      <c r="G1960" s="162" t="s">
        <v>6273</v>
      </c>
      <c r="H1960" s="162" t="s">
        <v>6273</v>
      </c>
      <c r="I1960" s="53" t="str">
        <f t="shared" si="61"/>
        <v>2. 4</v>
      </c>
      <c r="J1960" s="157" t="s">
        <v>142</v>
      </c>
      <c r="K1960" s="157" t="s">
        <v>141</v>
      </c>
      <c r="L1960" s="83" t="s">
        <v>6172</v>
      </c>
      <c r="M1960" s="165" t="s">
        <v>162</v>
      </c>
      <c r="O1960" s="157" t="s">
        <v>138</v>
      </c>
      <c r="P1960" s="157" t="s">
        <v>143</v>
      </c>
      <c r="Q1960" s="157" t="s">
        <v>6171</v>
      </c>
      <c r="R1960" s="157" t="s">
        <v>144</v>
      </c>
      <c r="W1960" s="118">
        <v>378000</v>
      </c>
      <c r="X1960" s="162" t="s">
        <v>6273</v>
      </c>
    </row>
    <row r="1961" spans="1:24">
      <c r="A1961" s="83">
        <v>1540</v>
      </c>
      <c r="B1961" s="83">
        <v>212</v>
      </c>
      <c r="C1961" t="s">
        <v>7857</v>
      </c>
      <c r="D1961" s="159">
        <f t="shared" si="60"/>
        <v>84</v>
      </c>
      <c r="E1961">
        <v>2</v>
      </c>
      <c r="F1961">
        <v>4</v>
      </c>
      <c r="G1961" s="162" t="s">
        <v>6273</v>
      </c>
      <c r="H1961" s="162" t="s">
        <v>6273</v>
      </c>
      <c r="I1961" s="53" t="str">
        <f t="shared" si="61"/>
        <v>2. 4</v>
      </c>
      <c r="J1961" s="157" t="s">
        <v>142</v>
      </c>
      <c r="K1961" s="157" t="s">
        <v>141</v>
      </c>
      <c r="L1961" s="83" t="s">
        <v>6172</v>
      </c>
      <c r="M1961" s="165" t="s">
        <v>162</v>
      </c>
      <c r="O1961" s="157" t="s">
        <v>138</v>
      </c>
      <c r="P1961" s="157" t="s">
        <v>143</v>
      </c>
      <c r="Q1961" s="157" t="s">
        <v>6171</v>
      </c>
      <c r="R1961" s="157" t="s">
        <v>144</v>
      </c>
      <c r="W1961" s="118">
        <v>378000</v>
      </c>
      <c r="X1961" s="162" t="s">
        <v>6273</v>
      </c>
    </row>
    <row r="1962" spans="1:24">
      <c r="A1962" s="83">
        <v>1541</v>
      </c>
      <c r="B1962" s="83">
        <v>212</v>
      </c>
      <c r="C1962" t="s">
        <v>6586</v>
      </c>
      <c r="D1962" s="159">
        <f t="shared" si="60"/>
        <v>82</v>
      </c>
      <c r="E1962">
        <v>2</v>
      </c>
      <c r="F1962">
        <v>2</v>
      </c>
      <c r="G1962" s="162" t="s">
        <v>6338</v>
      </c>
      <c r="H1962" s="162" t="s">
        <v>6338</v>
      </c>
      <c r="I1962" s="53" t="str">
        <f t="shared" si="61"/>
        <v>2. 2</v>
      </c>
      <c r="J1962" s="157" t="s">
        <v>142</v>
      </c>
      <c r="K1962" s="157" t="s">
        <v>141</v>
      </c>
      <c r="L1962" s="83" t="s">
        <v>6172</v>
      </c>
      <c r="M1962" s="165" t="s">
        <v>162</v>
      </c>
      <c r="O1962" s="157" t="s">
        <v>138</v>
      </c>
      <c r="P1962" s="157" t="s">
        <v>143</v>
      </c>
      <c r="Q1962" s="157" t="s">
        <v>6171</v>
      </c>
      <c r="R1962" s="157" t="s">
        <v>144</v>
      </c>
      <c r="W1962" s="118">
        <v>553500</v>
      </c>
      <c r="X1962" s="162" t="s">
        <v>6338</v>
      </c>
    </row>
    <row r="1963" spans="1:24">
      <c r="A1963" s="83">
        <v>1543</v>
      </c>
      <c r="B1963" s="83">
        <v>428</v>
      </c>
      <c r="C1963" t="s">
        <v>6586</v>
      </c>
      <c r="D1963" s="159">
        <f t="shared" si="60"/>
        <v>146</v>
      </c>
      <c r="E1963">
        <v>3</v>
      </c>
      <c r="F1963">
        <v>26</v>
      </c>
      <c r="G1963" s="162" t="s">
        <v>6345</v>
      </c>
      <c r="H1963" s="162" t="s">
        <v>6345</v>
      </c>
      <c r="I1963" s="53" t="str">
        <f t="shared" si="61"/>
        <v>3. 26</v>
      </c>
      <c r="J1963" s="157" t="s">
        <v>142</v>
      </c>
      <c r="K1963" s="157" t="s">
        <v>141</v>
      </c>
      <c r="L1963" s="83" t="s">
        <v>6172</v>
      </c>
      <c r="M1963" s="165" t="s">
        <v>162</v>
      </c>
      <c r="O1963" s="157" t="s">
        <v>138</v>
      </c>
      <c r="P1963" s="157" t="s">
        <v>143</v>
      </c>
      <c r="Q1963" s="157" t="s">
        <v>6171</v>
      </c>
      <c r="R1963" s="157" t="s">
        <v>144</v>
      </c>
      <c r="W1963" s="118">
        <v>648000</v>
      </c>
      <c r="X1963" s="162" t="s">
        <v>6345</v>
      </c>
    </row>
    <row r="1964" spans="1:24">
      <c r="A1964" s="83">
        <v>1547</v>
      </c>
      <c r="B1964" s="83">
        <v>284</v>
      </c>
      <c r="C1964" t="s">
        <v>7857</v>
      </c>
      <c r="D1964" s="159">
        <f t="shared" si="60"/>
        <v>100</v>
      </c>
      <c r="E1964">
        <v>2</v>
      </c>
      <c r="F1964">
        <v>20</v>
      </c>
      <c r="G1964" s="162" t="s">
        <v>6263</v>
      </c>
      <c r="H1964" s="162" t="s">
        <v>6263</v>
      </c>
      <c r="I1964" s="53" t="str">
        <f t="shared" si="61"/>
        <v>2. 20</v>
      </c>
      <c r="J1964" s="157" t="s">
        <v>142</v>
      </c>
      <c r="K1964" s="157" t="s">
        <v>141</v>
      </c>
      <c r="L1964" s="83" t="s">
        <v>6172</v>
      </c>
      <c r="M1964" s="165" t="s">
        <v>162</v>
      </c>
      <c r="O1964" s="157" t="s">
        <v>138</v>
      </c>
      <c r="P1964" s="157" t="s">
        <v>143</v>
      </c>
      <c r="Q1964" s="157" t="s">
        <v>6171</v>
      </c>
      <c r="R1964" s="157" t="s">
        <v>144</v>
      </c>
      <c r="W1964" s="118">
        <v>1350000</v>
      </c>
      <c r="X1964" s="162" t="s">
        <v>6263</v>
      </c>
    </row>
    <row r="1965" spans="1:24">
      <c r="A1965" s="83">
        <v>1547</v>
      </c>
      <c r="B1965" s="83">
        <v>285</v>
      </c>
      <c r="C1965" t="s">
        <v>7857</v>
      </c>
      <c r="D1965" s="159">
        <f t="shared" si="60"/>
        <v>153</v>
      </c>
      <c r="E1965">
        <v>3</v>
      </c>
      <c r="F1965">
        <v>33</v>
      </c>
      <c r="G1965" s="162" t="s">
        <v>6261</v>
      </c>
      <c r="H1965" s="162" t="s">
        <v>6261</v>
      </c>
      <c r="I1965" s="53" t="str">
        <f t="shared" si="61"/>
        <v>3. 33</v>
      </c>
      <c r="J1965" s="157" t="s">
        <v>142</v>
      </c>
      <c r="K1965" s="157" t="s">
        <v>141</v>
      </c>
      <c r="L1965" s="83" t="s">
        <v>6172</v>
      </c>
      <c r="M1965" s="165" t="s">
        <v>162</v>
      </c>
      <c r="O1965" s="157" t="s">
        <v>138</v>
      </c>
      <c r="P1965" s="157" t="s">
        <v>143</v>
      </c>
      <c r="Q1965" s="157" t="s">
        <v>6171</v>
      </c>
      <c r="R1965" s="157" t="s">
        <v>144</v>
      </c>
      <c r="W1965" s="118">
        <v>2065500</v>
      </c>
      <c r="X1965" s="162" t="s">
        <v>6261</v>
      </c>
    </row>
    <row r="1966" spans="1:24">
      <c r="A1966" s="83">
        <v>1552</v>
      </c>
      <c r="B1966" s="83">
        <v>457</v>
      </c>
      <c r="C1966" t="s">
        <v>7857</v>
      </c>
      <c r="D1966" s="159">
        <f t="shared" si="60"/>
        <v>28</v>
      </c>
      <c r="E1966">
        <v>0</v>
      </c>
      <c r="F1966">
        <v>28</v>
      </c>
      <c r="G1966" s="162" t="s">
        <v>6178</v>
      </c>
      <c r="H1966" s="162" t="s">
        <v>6178</v>
      </c>
      <c r="I1966" s="53" t="str">
        <f t="shared" si="61"/>
        <v>0. 28</v>
      </c>
      <c r="J1966" s="157" t="s">
        <v>142</v>
      </c>
      <c r="K1966" s="157" t="s">
        <v>141</v>
      </c>
      <c r="L1966" s="83" t="s">
        <v>6172</v>
      </c>
      <c r="M1966" s="165" t="s">
        <v>162</v>
      </c>
      <c r="O1966" s="157" t="s">
        <v>138</v>
      </c>
      <c r="P1966" s="157" t="s">
        <v>143</v>
      </c>
      <c r="Q1966" s="157" t="s">
        <v>6171</v>
      </c>
      <c r="R1966" s="157" t="s">
        <v>144</v>
      </c>
      <c r="W1966" s="118">
        <v>121500</v>
      </c>
      <c r="X1966" s="162" t="s">
        <v>6178</v>
      </c>
    </row>
    <row r="1967" spans="1:24">
      <c r="A1967" s="83">
        <v>1552</v>
      </c>
      <c r="B1967" s="83">
        <v>400</v>
      </c>
      <c r="C1967" t="s">
        <v>7857</v>
      </c>
      <c r="D1967" s="159">
        <f t="shared" si="60"/>
        <v>129</v>
      </c>
      <c r="E1967">
        <v>3</v>
      </c>
      <c r="F1967">
        <v>9</v>
      </c>
      <c r="G1967" s="162" t="s">
        <v>6292</v>
      </c>
      <c r="H1967" s="162" t="s">
        <v>6292</v>
      </c>
      <c r="I1967" s="53" t="str">
        <f t="shared" si="61"/>
        <v>3. 9</v>
      </c>
      <c r="J1967" s="157" t="s">
        <v>142</v>
      </c>
      <c r="K1967" s="157" t="s">
        <v>141</v>
      </c>
      <c r="L1967" s="83" t="s">
        <v>6172</v>
      </c>
      <c r="M1967" s="165" t="s">
        <v>162</v>
      </c>
      <c r="O1967" s="157" t="s">
        <v>138</v>
      </c>
      <c r="P1967" s="157" t="s">
        <v>143</v>
      </c>
      <c r="Q1967" s="157" t="s">
        <v>6171</v>
      </c>
      <c r="R1967" s="157" t="s">
        <v>144</v>
      </c>
      <c r="W1967" s="118">
        <v>432000</v>
      </c>
      <c r="X1967" s="162" t="s">
        <v>6292</v>
      </c>
    </row>
    <row r="1968" spans="1:24">
      <c r="A1968" s="83">
        <v>1552</v>
      </c>
      <c r="B1968" s="83">
        <v>399</v>
      </c>
      <c r="C1968" t="s">
        <v>7857</v>
      </c>
      <c r="D1968" s="159">
        <f t="shared" si="60"/>
        <v>143</v>
      </c>
      <c r="E1968">
        <v>3</v>
      </c>
      <c r="F1968">
        <v>23</v>
      </c>
      <c r="G1968" s="162" t="s">
        <v>6276</v>
      </c>
      <c r="H1968" s="162" t="s">
        <v>6276</v>
      </c>
      <c r="I1968" s="53" t="str">
        <f t="shared" si="61"/>
        <v>3. 23</v>
      </c>
      <c r="J1968" s="157" t="s">
        <v>142</v>
      </c>
      <c r="K1968" s="157" t="s">
        <v>141</v>
      </c>
      <c r="L1968" s="83" t="s">
        <v>6172</v>
      </c>
      <c r="M1968" s="165" t="s">
        <v>162</v>
      </c>
      <c r="O1968" s="157" t="s">
        <v>138</v>
      </c>
      <c r="P1968" s="157" t="s">
        <v>143</v>
      </c>
      <c r="Q1968" s="157" t="s">
        <v>6171</v>
      </c>
      <c r="R1968" s="157" t="s">
        <v>144</v>
      </c>
      <c r="W1968" s="118">
        <v>486000</v>
      </c>
      <c r="X1968" s="162" t="s">
        <v>6276</v>
      </c>
    </row>
    <row r="1969" spans="1:24">
      <c r="A1969" s="83">
        <v>1552</v>
      </c>
      <c r="B1969" s="83">
        <v>457</v>
      </c>
      <c r="C1969" t="s">
        <v>6586</v>
      </c>
      <c r="D1969" s="159">
        <f t="shared" si="60"/>
        <v>159</v>
      </c>
      <c r="E1969">
        <v>3</v>
      </c>
      <c r="F1969">
        <v>39</v>
      </c>
      <c r="G1969" s="162" t="s">
        <v>6235</v>
      </c>
      <c r="H1969" s="162" t="s">
        <v>6235</v>
      </c>
      <c r="I1969" s="53" t="str">
        <f t="shared" si="61"/>
        <v>3. 39</v>
      </c>
      <c r="J1969" s="157" t="s">
        <v>142</v>
      </c>
      <c r="K1969" s="157" t="s">
        <v>141</v>
      </c>
      <c r="L1969" s="83" t="s">
        <v>6172</v>
      </c>
      <c r="M1969" s="165" t="s">
        <v>162</v>
      </c>
      <c r="O1969" s="157" t="s">
        <v>138</v>
      </c>
      <c r="P1969" s="157" t="s">
        <v>143</v>
      </c>
      <c r="Q1969" s="157" t="s">
        <v>6171</v>
      </c>
      <c r="R1969" s="157" t="s">
        <v>144</v>
      </c>
      <c r="W1969" s="118">
        <v>540000</v>
      </c>
      <c r="X1969" s="162" t="s">
        <v>6235</v>
      </c>
    </row>
    <row r="1970" spans="1:24">
      <c r="A1970" s="83">
        <v>1552</v>
      </c>
      <c r="B1970" s="83">
        <v>492</v>
      </c>
      <c r="C1970" t="s">
        <v>7950</v>
      </c>
      <c r="D1970" s="159">
        <f t="shared" si="60"/>
        <v>18</v>
      </c>
      <c r="E1970">
        <v>0</v>
      </c>
      <c r="F1970">
        <v>18</v>
      </c>
      <c r="G1970" s="162" t="s">
        <v>6241</v>
      </c>
      <c r="H1970" s="162" t="s">
        <v>6241</v>
      </c>
      <c r="I1970" s="53" t="str">
        <f t="shared" si="61"/>
        <v>0. 18</v>
      </c>
      <c r="J1970" s="157" t="s">
        <v>142</v>
      </c>
      <c r="K1970" s="157" t="s">
        <v>141</v>
      </c>
      <c r="L1970" s="83" t="s">
        <v>6172</v>
      </c>
      <c r="M1970" s="165" t="s">
        <v>162</v>
      </c>
      <c r="O1970" s="157" t="s">
        <v>138</v>
      </c>
      <c r="P1970" s="157" t="s">
        <v>143</v>
      </c>
      <c r="Q1970" s="157" t="s">
        <v>6171</v>
      </c>
      <c r="R1970" s="157" t="s">
        <v>144</v>
      </c>
      <c r="W1970" s="118">
        <v>54000</v>
      </c>
      <c r="X1970" s="162" t="s">
        <v>6241</v>
      </c>
    </row>
    <row r="1971" spans="1:24">
      <c r="A1971" s="83">
        <v>1552</v>
      </c>
      <c r="B1971" s="83">
        <v>614</v>
      </c>
      <c r="C1971" t="s">
        <v>7851</v>
      </c>
      <c r="D1971" s="159">
        <f t="shared" si="60"/>
        <v>4</v>
      </c>
      <c r="E1971">
        <v>0</v>
      </c>
      <c r="F1971">
        <v>4</v>
      </c>
      <c r="G1971" s="162" t="s">
        <v>6336</v>
      </c>
      <c r="H1971" s="162" t="s">
        <v>6336</v>
      </c>
      <c r="I1971" s="53" t="str">
        <f t="shared" si="61"/>
        <v>0. 4</v>
      </c>
      <c r="J1971" s="157" t="s">
        <v>142</v>
      </c>
      <c r="K1971" s="157" t="s">
        <v>141</v>
      </c>
      <c r="L1971" s="83" t="s">
        <v>6172</v>
      </c>
      <c r="M1971" s="165" t="s">
        <v>162</v>
      </c>
      <c r="O1971" s="157" t="s">
        <v>138</v>
      </c>
      <c r="P1971" s="157" t="s">
        <v>143</v>
      </c>
      <c r="Q1971" s="157" t="s">
        <v>6171</v>
      </c>
      <c r="R1971" s="157" t="s">
        <v>144</v>
      </c>
      <c r="W1971" s="118">
        <v>13500</v>
      </c>
      <c r="X1971" s="162" t="s">
        <v>6336</v>
      </c>
    </row>
    <row r="1972" spans="1:24">
      <c r="A1972" s="83">
        <v>1552</v>
      </c>
      <c r="B1972" s="83">
        <v>457</v>
      </c>
      <c r="C1972" t="s">
        <v>6579</v>
      </c>
      <c r="D1972" s="159">
        <f t="shared" si="60"/>
        <v>54</v>
      </c>
      <c r="E1972">
        <v>1</v>
      </c>
      <c r="F1972">
        <v>14</v>
      </c>
      <c r="G1972" s="162" t="s">
        <v>6264</v>
      </c>
      <c r="H1972" s="162" t="s">
        <v>6264</v>
      </c>
      <c r="I1972" s="53" t="str">
        <f t="shared" si="61"/>
        <v>1. 14</v>
      </c>
      <c r="J1972" s="157" t="s">
        <v>142</v>
      </c>
      <c r="K1972" s="157" t="s">
        <v>141</v>
      </c>
      <c r="L1972" s="83" t="s">
        <v>6172</v>
      </c>
      <c r="M1972" s="165" t="s">
        <v>162</v>
      </c>
      <c r="O1972" s="157" t="s">
        <v>138</v>
      </c>
      <c r="P1972" s="157" t="s">
        <v>143</v>
      </c>
      <c r="Q1972" s="157" t="s">
        <v>6171</v>
      </c>
      <c r="R1972" s="157" t="s">
        <v>144</v>
      </c>
      <c r="W1972" s="118">
        <v>175500</v>
      </c>
      <c r="X1972" s="162" t="s">
        <v>6264</v>
      </c>
    </row>
    <row r="1973" spans="1:24">
      <c r="A1973" s="83">
        <v>1552</v>
      </c>
      <c r="B1973" s="83">
        <v>453</v>
      </c>
      <c r="C1973" t="s">
        <v>8017</v>
      </c>
      <c r="D1973" s="159">
        <f t="shared" si="60"/>
        <v>109</v>
      </c>
      <c r="E1973">
        <v>2</v>
      </c>
      <c r="F1973">
        <v>29</v>
      </c>
      <c r="G1973" s="162" t="s">
        <v>6286</v>
      </c>
      <c r="H1973" s="162" t="s">
        <v>6286</v>
      </c>
      <c r="I1973" s="53" t="str">
        <f t="shared" si="61"/>
        <v>2. 29</v>
      </c>
      <c r="J1973" s="157" t="s">
        <v>142</v>
      </c>
      <c r="K1973" s="157" t="s">
        <v>141</v>
      </c>
      <c r="L1973" s="83" t="s">
        <v>6172</v>
      </c>
      <c r="M1973" s="165" t="s">
        <v>162</v>
      </c>
      <c r="O1973" s="157" t="s">
        <v>138</v>
      </c>
      <c r="P1973" s="157" t="s">
        <v>143</v>
      </c>
      <c r="Q1973" s="157" t="s">
        <v>6171</v>
      </c>
      <c r="R1973" s="157" t="s">
        <v>144</v>
      </c>
      <c r="W1973" s="118">
        <v>364500</v>
      </c>
      <c r="X1973" s="162" t="s">
        <v>6286</v>
      </c>
    </row>
    <row r="1974" spans="1:24">
      <c r="A1974" s="83">
        <v>1553</v>
      </c>
      <c r="B1974" s="83">
        <v>119</v>
      </c>
      <c r="C1974" t="s">
        <v>7857</v>
      </c>
      <c r="D1974" s="159">
        <f t="shared" si="60"/>
        <v>290</v>
      </c>
      <c r="E1974">
        <v>7</v>
      </c>
      <c r="F1974">
        <v>10</v>
      </c>
      <c r="G1974" s="162" t="s">
        <v>6208</v>
      </c>
      <c r="H1974" s="162" t="s">
        <v>6208</v>
      </c>
      <c r="I1974" s="53" t="str">
        <f t="shared" si="61"/>
        <v>7. 10</v>
      </c>
      <c r="J1974" s="157" t="s">
        <v>142</v>
      </c>
      <c r="K1974" s="157" t="s">
        <v>141</v>
      </c>
      <c r="L1974" s="83" t="s">
        <v>6172</v>
      </c>
      <c r="M1974" s="165" t="s">
        <v>162</v>
      </c>
      <c r="O1974" s="157" t="s">
        <v>138</v>
      </c>
      <c r="P1974" s="157" t="s">
        <v>143</v>
      </c>
      <c r="Q1974" s="157" t="s">
        <v>6171</v>
      </c>
      <c r="R1974" s="157" t="s">
        <v>144</v>
      </c>
      <c r="W1974" s="118">
        <v>972000</v>
      </c>
      <c r="X1974" s="162" t="s">
        <v>6208</v>
      </c>
    </row>
    <row r="1975" spans="1:24">
      <c r="A1975" s="83">
        <v>1553</v>
      </c>
      <c r="B1975" s="83">
        <v>55</v>
      </c>
      <c r="C1975" t="s">
        <v>7836</v>
      </c>
      <c r="D1975" s="159">
        <f t="shared" si="60"/>
        <v>106</v>
      </c>
      <c r="E1975">
        <v>2</v>
      </c>
      <c r="F1975">
        <v>26</v>
      </c>
      <c r="G1975" s="162" t="s">
        <v>6365</v>
      </c>
      <c r="H1975" s="162" t="s">
        <v>6365</v>
      </c>
      <c r="I1975" s="53" t="str">
        <f t="shared" si="61"/>
        <v>2. 26</v>
      </c>
      <c r="J1975" s="157" t="s">
        <v>142</v>
      </c>
      <c r="K1975" s="157" t="s">
        <v>141</v>
      </c>
      <c r="L1975" s="83" t="s">
        <v>6172</v>
      </c>
      <c r="M1975" s="165" t="s">
        <v>162</v>
      </c>
      <c r="O1975" s="157" t="s">
        <v>138</v>
      </c>
      <c r="P1975" s="157" t="s">
        <v>143</v>
      </c>
      <c r="Q1975" s="157" t="s">
        <v>6171</v>
      </c>
      <c r="R1975" s="157" t="s">
        <v>144</v>
      </c>
      <c r="W1975" s="118">
        <v>351000</v>
      </c>
      <c r="X1975" s="162" t="s">
        <v>6365</v>
      </c>
    </row>
    <row r="1976" spans="1:24">
      <c r="A1976" s="83">
        <v>1553</v>
      </c>
      <c r="B1976" s="83">
        <v>80</v>
      </c>
      <c r="C1976" t="s">
        <v>7927</v>
      </c>
      <c r="D1976" s="159">
        <f t="shared" si="60"/>
        <v>122</v>
      </c>
      <c r="E1976">
        <v>3</v>
      </c>
      <c r="F1976">
        <v>2</v>
      </c>
      <c r="G1976" s="162" t="s">
        <v>6320</v>
      </c>
      <c r="H1976" s="162" t="s">
        <v>6320</v>
      </c>
      <c r="I1976" s="53" t="str">
        <f t="shared" si="61"/>
        <v>3. 2</v>
      </c>
      <c r="J1976" s="157" t="s">
        <v>142</v>
      </c>
      <c r="K1976" s="157" t="s">
        <v>141</v>
      </c>
      <c r="L1976" s="83" t="s">
        <v>6172</v>
      </c>
      <c r="M1976" s="165" t="s">
        <v>162</v>
      </c>
      <c r="O1976" s="157" t="s">
        <v>138</v>
      </c>
      <c r="P1976" s="157" t="s">
        <v>143</v>
      </c>
      <c r="Q1976" s="157" t="s">
        <v>6171</v>
      </c>
      <c r="R1976" s="157" t="s">
        <v>144</v>
      </c>
      <c r="W1976" s="118">
        <v>405000</v>
      </c>
      <c r="X1976" s="162" t="s">
        <v>6320</v>
      </c>
    </row>
    <row r="1977" spans="1:24">
      <c r="A1977" s="83">
        <v>1554</v>
      </c>
      <c r="B1977" s="83">
        <v>105</v>
      </c>
      <c r="C1977" t="s">
        <v>8092</v>
      </c>
      <c r="D1977" s="159">
        <f t="shared" si="60"/>
        <v>160</v>
      </c>
      <c r="E1977">
        <v>4</v>
      </c>
      <c r="F1977">
        <v>0</v>
      </c>
      <c r="G1977" s="162" t="s">
        <v>6232</v>
      </c>
      <c r="H1977" s="162" t="s">
        <v>6232</v>
      </c>
      <c r="I1977" s="53" t="str">
        <f t="shared" si="61"/>
        <v>4. 0</v>
      </c>
      <c r="J1977" s="157" t="s">
        <v>142</v>
      </c>
      <c r="K1977" s="157" t="s">
        <v>141</v>
      </c>
      <c r="L1977" s="83" t="s">
        <v>6172</v>
      </c>
      <c r="M1977" s="165" t="s">
        <v>6538</v>
      </c>
      <c r="O1977" s="157" t="s">
        <v>138</v>
      </c>
      <c r="P1977" s="157" t="s">
        <v>143</v>
      </c>
      <c r="Q1977" s="157" t="s">
        <v>6171</v>
      </c>
      <c r="R1977" s="157" t="s">
        <v>144</v>
      </c>
      <c r="W1977" s="118">
        <v>1080000</v>
      </c>
      <c r="X1977" s="162" t="s">
        <v>6232</v>
      </c>
    </row>
    <row r="1978" spans="1:24">
      <c r="A1978" s="83">
        <v>1555</v>
      </c>
      <c r="B1978" s="83">
        <v>179</v>
      </c>
      <c r="C1978" t="s">
        <v>6586</v>
      </c>
      <c r="D1978" s="159">
        <f t="shared" si="60"/>
        <v>61</v>
      </c>
      <c r="E1978">
        <v>1</v>
      </c>
      <c r="F1978">
        <v>21</v>
      </c>
      <c r="G1978" s="162" t="s">
        <v>6233</v>
      </c>
      <c r="H1978" s="162" t="s">
        <v>6233</v>
      </c>
      <c r="I1978" s="53" t="str">
        <f t="shared" si="61"/>
        <v>1. 21</v>
      </c>
      <c r="J1978" s="157" t="s">
        <v>142</v>
      </c>
      <c r="K1978" s="157" t="s">
        <v>141</v>
      </c>
      <c r="L1978" s="83" t="s">
        <v>6172</v>
      </c>
      <c r="M1978" s="165" t="s">
        <v>162</v>
      </c>
      <c r="O1978" s="157" t="s">
        <v>138</v>
      </c>
      <c r="P1978" s="157" t="s">
        <v>143</v>
      </c>
      <c r="Q1978" s="157" t="s">
        <v>6171</v>
      </c>
      <c r="R1978" s="157" t="s">
        <v>144</v>
      </c>
      <c r="W1978" s="118">
        <v>823500</v>
      </c>
      <c r="X1978" s="162" t="s">
        <v>6233</v>
      </c>
    </row>
    <row r="1979" spans="1:24">
      <c r="A1979" s="83">
        <v>1555</v>
      </c>
      <c r="B1979" s="83">
        <v>179</v>
      </c>
      <c r="C1979" t="s">
        <v>6586</v>
      </c>
      <c r="D1979" s="159">
        <f t="shared" si="60"/>
        <v>10</v>
      </c>
      <c r="E1979">
        <v>0</v>
      </c>
      <c r="F1979">
        <v>10</v>
      </c>
      <c r="G1979" s="162" t="s">
        <v>6347</v>
      </c>
      <c r="H1979" s="162" t="s">
        <v>6347</v>
      </c>
      <c r="I1979" s="53" t="str">
        <f t="shared" si="61"/>
        <v>0. 10</v>
      </c>
      <c r="J1979" s="157" t="s">
        <v>142</v>
      </c>
      <c r="K1979" s="157" t="s">
        <v>141</v>
      </c>
      <c r="L1979" s="83" t="s">
        <v>6172</v>
      </c>
      <c r="M1979" s="165" t="s">
        <v>162</v>
      </c>
      <c r="O1979" s="157" t="s">
        <v>138</v>
      </c>
      <c r="P1979" s="157" t="s">
        <v>143</v>
      </c>
      <c r="Q1979" s="157" t="s">
        <v>6171</v>
      </c>
      <c r="R1979" s="157" t="s">
        <v>144</v>
      </c>
      <c r="W1979" s="118">
        <v>27000</v>
      </c>
      <c r="X1979" s="162" t="s">
        <v>6347</v>
      </c>
    </row>
    <row r="1980" spans="1:24">
      <c r="A1980" s="83">
        <v>1557</v>
      </c>
      <c r="B1980" s="83">
        <v>158</v>
      </c>
      <c r="C1980" t="s">
        <v>7857</v>
      </c>
      <c r="D1980" s="159">
        <f t="shared" si="60"/>
        <v>460</v>
      </c>
      <c r="E1980">
        <v>11</v>
      </c>
      <c r="F1980">
        <v>20</v>
      </c>
      <c r="G1980" s="162" t="s">
        <v>6493</v>
      </c>
      <c r="H1980" s="162" t="s">
        <v>6493</v>
      </c>
      <c r="I1980" s="53" t="str">
        <f t="shared" si="61"/>
        <v>11. 20</v>
      </c>
      <c r="J1980" s="157" t="s">
        <v>142</v>
      </c>
      <c r="K1980" s="157" t="s">
        <v>141</v>
      </c>
      <c r="L1980" s="83" t="s">
        <v>6172</v>
      </c>
      <c r="M1980" s="165" t="s">
        <v>162</v>
      </c>
      <c r="O1980" s="157" t="s">
        <v>138</v>
      </c>
      <c r="P1980" s="157" t="s">
        <v>143</v>
      </c>
      <c r="Q1980" s="157" t="s">
        <v>6171</v>
      </c>
      <c r="R1980" s="157" t="s">
        <v>144</v>
      </c>
      <c r="W1980" s="118">
        <v>3105000</v>
      </c>
      <c r="X1980" s="162" t="s">
        <v>6493</v>
      </c>
    </row>
    <row r="1981" spans="1:24">
      <c r="A1981" s="83">
        <v>1560</v>
      </c>
      <c r="B1981" s="83">
        <v>517</v>
      </c>
      <c r="C1981" t="s">
        <v>7839</v>
      </c>
      <c r="D1981" s="159">
        <f t="shared" si="60"/>
        <v>285</v>
      </c>
      <c r="E1981">
        <v>7</v>
      </c>
      <c r="F1981">
        <v>5</v>
      </c>
      <c r="G1981" s="162" t="s">
        <v>6402</v>
      </c>
      <c r="H1981" s="162" t="s">
        <v>6402</v>
      </c>
      <c r="I1981" s="53" t="str">
        <f t="shared" si="61"/>
        <v>7. 5</v>
      </c>
      <c r="J1981" s="157" t="s">
        <v>142</v>
      </c>
      <c r="K1981" s="157" t="s">
        <v>141</v>
      </c>
      <c r="L1981" s="83" t="s">
        <v>6172</v>
      </c>
      <c r="M1981" s="165" t="s">
        <v>162</v>
      </c>
      <c r="O1981" s="157" t="s">
        <v>138</v>
      </c>
      <c r="P1981" s="157" t="s">
        <v>143</v>
      </c>
      <c r="Q1981" s="157" t="s">
        <v>6171</v>
      </c>
      <c r="R1981" s="157" t="s">
        <v>144</v>
      </c>
      <c r="W1981" s="118">
        <v>1282500</v>
      </c>
      <c r="X1981" s="162" t="s">
        <v>6402</v>
      </c>
    </row>
    <row r="1982" spans="1:24">
      <c r="A1982" s="83">
        <v>1562</v>
      </c>
      <c r="B1982" s="83">
        <v>517</v>
      </c>
      <c r="C1982" t="s">
        <v>7839</v>
      </c>
      <c r="D1982" s="159">
        <f t="shared" si="60"/>
        <v>285</v>
      </c>
      <c r="E1982">
        <v>7</v>
      </c>
      <c r="F1982">
        <v>5</v>
      </c>
      <c r="G1982" s="162" t="s">
        <v>6402</v>
      </c>
      <c r="H1982" s="162" t="s">
        <v>6402</v>
      </c>
      <c r="I1982" s="53" t="str">
        <f t="shared" si="61"/>
        <v>7. 5</v>
      </c>
      <c r="J1982" s="157" t="s">
        <v>142</v>
      </c>
      <c r="K1982" s="157" t="s">
        <v>141</v>
      </c>
      <c r="L1982" s="83" t="s">
        <v>6172</v>
      </c>
      <c r="M1982" s="165" t="s">
        <v>162</v>
      </c>
      <c r="O1982" s="157" t="s">
        <v>138</v>
      </c>
      <c r="P1982" s="157" t="s">
        <v>143</v>
      </c>
      <c r="Q1982" s="157" t="s">
        <v>6171</v>
      </c>
      <c r="R1982" s="157" t="s">
        <v>144</v>
      </c>
      <c r="W1982" s="118">
        <v>1282500</v>
      </c>
      <c r="X1982" s="162" t="s">
        <v>6402</v>
      </c>
    </row>
    <row r="1983" spans="1:24">
      <c r="A1983" s="83">
        <v>1563</v>
      </c>
      <c r="B1983" s="83">
        <v>47</v>
      </c>
      <c r="C1983" t="s">
        <v>8107</v>
      </c>
      <c r="D1983" s="159">
        <f t="shared" si="60"/>
        <v>65</v>
      </c>
      <c r="E1983">
        <v>1</v>
      </c>
      <c r="F1983">
        <v>25</v>
      </c>
      <c r="G1983" s="162" t="s">
        <v>6349</v>
      </c>
      <c r="H1983" s="162" t="s">
        <v>6349</v>
      </c>
      <c r="I1983" s="53" t="str">
        <f t="shared" si="61"/>
        <v>1. 25</v>
      </c>
      <c r="J1983" s="157" t="s">
        <v>142</v>
      </c>
      <c r="K1983" s="157" t="s">
        <v>141</v>
      </c>
      <c r="L1983" s="83" t="s">
        <v>6172</v>
      </c>
      <c r="M1983" s="165" t="s">
        <v>6538</v>
      </c>
      <c r="O1983" s="157" t="s">
        <v>138</v>
      </c>
      <c r="P1983" s="157" t="s">
        <v>143</v>
      </c>
      <c r="Q1983" s="157" t="s">
        <v>6171</v>
      </c>
      <c r="R1983" s="157" t="s">
        <v>144</v>
      </c>
      <c r="W1983" s="118">
        <v>7384500</v>
      </c>
      <c r="X1983" s="162" t="s">
        <v>6349</v>
      </c>
    </row>
    <row r="1984" spans="1:24">
      <c r="A1984" s="83">
        <v>1563</v>
      </c>
      <c r="B1984" s="83">
        <v>47</v>
      </c>
      <c r="C1984" t="s">
        <v>8108</v>
      </c>
      <c r="D1984" s="159">
        <f t="shared" si="60"/>
        <v>163</v>
      </c>
      <c r="E1984">
        <v>4</v>
      </c>
      <c r="F1984">
        <v>3</v>
      </c>
      <c r="G1984" s="162" t="s">
        <v>6438</v>
      </c>
      <c r="H1984" s="162" t="s">
        <v>6438</v>
      </c>
      <c r="I1984" s="53" t="str">
        <f t="shared" si="61"/>
        <v>4. 3</v>
      </c>
      <c r="J1984" s="157" t="s">
        <v>142</v>
      </c>
      <c r="K1984" s="157" t="s">
        <v>141</v>
      </c>
      <c r="L1984" s="83" t="s">
        <v>6172</v>
      </c>
      <c r="M1984" s="165" t="s">
        <v>6538</v>
      </c>
      <c r="O1984" s="157" t="s">
        <v>138</v>
      </c>
      <c r="P1984" s="157" t="s">
        <v>143</v>
      </c>
      <c r="Q1984" s="157" t="s">
        <v>6171</v>
      </c>
      <c r="R1984" s="157" t="s">
        <v>144</v>
      </c>
      <c r="W1984" s="118">
        <v>0</v>
      </c>
      <c r="X1984" s="162" t="s">
        <v>6438</v>
      </c>
    </row>
    <row r="1985" spans="1:24">
      <c r="A1985" s="83">
        <v>1563</v>
      </c>
      <c r="B1985" s="83">
        <v>60</v>
      </c>
      <c r="C1985" t="s">
        <v>7857</v>
      </c>
      <c r="D1985" s="159">
        <f t="shared" si="60"/>
        <v>319</v>
      </c>
      <c r="E1985">
        <v>7</v>
      </c>
      <c r="F1985">
        <v>39</v>
      </c>
      <c r="G1985" s="162" t="s">
        <v>6494</v>
      </c>
      <c r="H1985" s="162" t="s">
        <v>6494</v>
      </c>
      <c r="I1985" s="53" t="str">
        <f t="shared" si="61"/>
        <v>7. 39</v>
      </c>
      <c r="J1985" s="157" t="s">
        <v>142</v>
      </c>
      <c r="K1985" s="157" t="s">
        <v>141</v>
      </c>
      <c r="L1985" s="83" t="s">
        <v>6172</v>
      </c>
      <c r="M1985" s="165" t="s">
        <v>6538</v>
      </c>
      <c r="O1985" s="157" t="s">
        <v>138</v>
      </c>
      <c r="P1985" s="157" t="s">
        <v>143</v>
      </c>
      <c r="Q1985" s="157" t="s">
        <v>6171</v>
      </c>
      <c r="R1985" s="157" t="s">
        <v>144</v>
      </c>
      <c r="W1985" s="118">
        <v>0</v>
      </c>
      <c r="X1985" s="162" t="s">
        <v>6494</v>
      </c>
    </row>
    <row r="1986" spans="1:24">
      <c r="A1986" s="83">
        <v>1565</v>
      </c>
      <c r="B1986" s="83">
        <v>118</v>
      </c>
      <c r="C1986" t="s">
        <v>6579</v>
      </c>
      <c r="D1986" s="159">
        <f t="shared" si="60"/>
        <v>54</v>
      </c>
      <c r="E1986">
        <v>1</v>
      </c>
      <c r="F1986">
        <v>14</v>
      </c>
      <c r="G1986" s="162" t="s">
        <v>6264</v>
      </c>
      <c r="H1986" s="162" t="s">
        <v>6264</v>
      </c>
      <c r="I1986" s="53" t="str">
        <f t="shared" si="61"/>
        <v>1. 14</v>
      </c>
      <c r="J1986" s="157" t="s">
        <v>142</v>
      </c>
      <c r="K1986" s="157" t="s">
        <v>141</v>
      </c>
      <c r="L1986" s="83" t="s">
        <v>6172</v>
      </c>
      <c r="M1986" s="165" t="s">
        <v>5797</v>
      </c>
      <c r="O1986" s="157" t="s">
        <v>138</v>
      </c>
      <c r="P1986" s="157" t="s">
        <v>143</v>
      </c>
      <c r="Q1986" s="157" t="s">
        <v>6171</v>
      </c>
      <c r="R1986" s="157" t="s">
        <v>144</v>
      </c>
      <c r="W1986" s="118">
        <v>1822500</v>
      </c>
      <c r="X1986" s="162" t="s">
        <v>6264</v>
      </c>
    </row>
    <row r="1987" spans="1:24">
      <c r="A1987" s="83">
        <v>1565</v>
      </c>
      <c r="B1987" s="83">
        <v>80</v>
      </c>
      <c r="C1987" t="s">
        <v>7866</v>
      </c>
      <c r="D1987" s="159">
        <f t="shared" ref="D1987:D2050" si="62">E1987*40+F1987</f>
        <v>81</v>
      </c>
      <c r="E1987">
        <v>2</v>
      </c>
      <c r="F1987">
        <v>1</v>
      </c>
      <c r="G1987" s="162" t="s">
        <v>6400</v>
      </c>
      <c r="H1987" s="162" t="s">
        <v>6400</v>
      </c>
      <c r="I1987" s="53" t="str">
        <f t="shared" ref="I1987:I2050" si="63">H1987</f>
        <v>2. 1</v>
      </c>
      <c r="J1987" s="157" t="s">
        <v>142</v>
      </c>
      <c r="K1987" s="157" t="s">
        <v>141</v>
      </c>
      <c r="L1987" s="83" t="s">
        <v>6172</v>
      </c>
      <c r="M1987" s="165" t="s">
        <v>6093</v>
      </c>
      <c r="O1987" s="157" t="s">
        <v>138</v>
      </c>
      <c r="P1987" s="157" t="s">
        <v>143</v>
      </c>
      <c r="Q1987" s="157" t="s">
        <v>6171</v>
      </c>
      <c r="R1987" s="157" t="s">
        <v>144</v>
      </c>
      <c r="W1987" s="118">
        <v>0</v>
      </c>
      <c r="X1987" s="162" t="s">
        <v>6400</v>
      </c>
    </row>
    <row r="1988" spans="1:24">
      <c r="A1988" s="83">
        <v>1567</v>
      </c>
      <c r="B1988" s="83">
        <v>1</v>
      </c>
      <c r="C1988" t="s">
        <v>8109</v>
      </c>
      <c r="D1988" s="159">
        <f t="shared" si="62"/>
        <v>45</v>
      </c>
      <c r="E1988">
        <v>1</v>
      </c>
      <c r="F1988">
        <v>5</v>
      </c>
      <c r="G1988" s="162" t="s">
        <v>6256</v>
      </c>
      <c r="H1988" s="162" t="s">
        <v>6256</v>
      </c>
      <c r="I1988" s="53" t="str">
        <f t="shared" si="63"/>
        <v>1. 5</v>
      </c>
      <c r="J1988" s="157" t="s">
        <v>142</v>
      </c>
      <c r="K1988" s="157" t="s">
        <v>141</v>
      </c>
      <c r="L1988" s="83" t="s">
        <v>6172</v>
      </c>
      <c r="M1988" s="165" t="s">
        <v>6538</v>
      </c>
      <c r="O1988" s="157" t="s">
        <v>138</v>
      </c>
      <c r="P1988" s="157" t="s">
        <v>143</v>
      </c>
      <c r="Q1988" s="157" t="s">
        <v>6171</v>
      </c>
      <c r="R1988" s="157" t="s">
        <v>144</v>
      </c>
      <c r="W1988" s="118">
        <v>1620000</v>
      </c>
      <c r="X1988" s="162" t="s">
        <v>6256</v>
      </c>
    </row>
    <row r="1989" spans="1:24">
      <c r="A1989" s="83">
        <v>1567</v>
      </c>
      <c r="B1989" s="83">
        <v>108</v>
      </c>
      <c r="C1989" t="s">
        <v>6648</v>
      </c>
      <c r="D1989" s="159">
        <f t="shared" si="62"/>
        <v>76</v>
      </c>
      <c r="E1989">
        <v>1</v>
      </c>
      <c r="F1989">
        <v>36</v>
      </c>
      <c r="G1989" s="162" t="s">
        <v>6267</v>
      </c>
      <c r="H1989" s="162" t="s">
        <v>6267</v>
      </c>
      <c r="I1989" s="53" t="str">
        <f t="shared" si="63"/>
        <v>1. 36</v>
      </c>
      <c r="J1989" s="157" t="s">
        <v>142</v>
      </c>
      <c r="K1989" s="157" t="s">
        <v>141</v>
      </c>
      <c r="L1989" s="83" t="s">
        <v>6172</v>
      </c>
      <c r="M1989" s="165" t="s">
        <v>6538</v>
      </c>
      <c r="O1989" s="157" t="s">
        <v>138</v>
      </c>
      <c r="P1989" s="157" t="s">
        <v>143</v>
      </c>
      <c r="Q1989" s="157" t="s">
        <v>6171</v>
      </c>
      <c r="R1989" s="157" t="s">
        <v>144</v>
      </c>
      <c r="W1989" s="118">
        <v>0</v>
      </c>
      <c r="X1989" s="162" t="s">
        <v>6267</v>
      </c>
    </row>
    <row r="1990" spans="1:24">
      <c r="A1990" s="83">
        <v>1567</v>
      </c>
      <c r="B1990" s="83">
        <v>108</v>
      </c>
      <c r="C1990" t="s">
        <v>6648</v>
      </c>
      <c r="D1990" s="159">
        <f t="shared" si="62"/>
        <v>75</v>
      </c>
      <c r="E1990">
        <v>1</v>
      </c>
      <c r="F1990">
        <v>35</v>
      </c>
      <c r="G1990" s="162" t="s">
        <v>6249</v>
      </c>
      <c r="H1990" s="162" t="s">
        <v>6249</v>
      </c>
      <c r="I1990" s="53" t="str">
        <f t="shared" si="63"/>
        <v>1. 35</v>
      </c>
      <c r="J1990" s="157" t="s">
        <v>142</v>
      </c>
      <c r="K1990" s="157" t="s">
        <v>141</v>
      </c>
      <c r="L1990" s="83" t="s">
        <v>6172</v>
      </c>
      <c r="M1990" s="165" t="s">
        <v>6538</v>
      </c>
      <c r="O1990" s="157" t="s">
        <v>138</v>
      </c>
      <c r="P1990" s="157" t="s">
        <v>143</v>
      </c>
      <c r="Q1990" s="157" t="s">
        <v>6171</v>
      </c>
      <c r="R1990" s="157" t="s">
        <v>144</v>
      </c>
      <c r="W1990" s="118">
        <v>0</v>
      </c>
      <c r="X1990" s="162" t="s">
        <v>6249</v>
      </c>
    </row>
    <row r="1991" spans="1:24">
      <c r="A1991" s="83">
        <v>1567</v>
      </c>
      <c r="B1991" s="83">
        <v>146</v>
      </c>
      <c r="C1991" t="s">
        <v>7836</v>
      </c>
      <c r="D1991" s="159">
        <f t="shared" si="62"/>
        <v>42</v>
      </c>
      <c r="E1991">
        <v>1</v>
      </c>
      <c r="F1991">
        <v>2</v>
      </c>
      <c r="G1991" s="162" t="s">
        <v>6318</v>
      </c>
      <c r="H1991" s="162" t="s">
        <v>6318</v>
      </c>
      <c r="I1991" s="53" t="str">
        <f t="shared" si="63"/>
        <v>1. 2</v>
      </c>
      <c r="J1991" s="157" t="s">
        <v>142</v>
      </c>
      <c r="K1991" s="157" t="s">
        <v>141</v>
      </c>
      <c r="L1991" s="83" t="s">
        <v>6172</v>
      </c>
      <c r="M1991" s="165" t="s">
        <v>6538</v>
      </c>
      <c r="O1991" s="157" t="s">
        <v>138</v>
      </c>
      <c r="P1991" s="157" t="s">
        <v>143</v>
      </c>
      <c r="Q1991" s="157" t="s">
        <v>6171</v>
      </c>
      <c r="R1991" s="157" t="s">
        <v>144</v>
      </c>
      <c r="W1991" s="118">
        <v>0</v>
      </c>
      <c r="X1991" s="162" t="s">
        <v>6318</v>
      </c>
    </row>
    <row r="1992" spans="1:24">
      <c r="A1992" s="83">
        <v>1568</v>
      </c>
      <c r="B1992" s="83">
        <v>1</v>
      </c>
      <c r="C1992" t="s">
        <v>8109</v>
      </c>
      <c r="D1992" s="159">
        <f t="shared" si="62"/>
        <v>45</v>
      </c>
      <c r="E1992">
        <v>1</v>
      </c>
      <c r="F1992">
        <v>5</v>
      </c>
      <c r="G1992" s="162" t="s">
        <v>6256</v>
      </c>
      <c r="H1992" s="162" t="s">
        <v>6256</v>
      </c>
      <c r="I1992" s="53" t="str">
        <f t="shared" si="63"/>
        <v>1. 5</v>
      </c>
      <c r="J1992" s="157" t="s">
        <v>142</v>
      </c>
      <c r="K1992" s="157" t="s">
        <v>141</v>
      </c>
      <c r="L1992" s="83" t="s">
        <v>6172</v>
      </c>
      <c r="M1992" s="165" t="s">
        <v>6538</v>
      </c>
      <c r="O1992" s="157" t="s">
        <v>138</v>
      </c>
      <c r="P1992" s="157" t="s">
        <v>143</v>
      </c>
      <c r="Q1992" s="157" t="s">
        <v>6171</v>
      </c>
      <c r="R1992" s="157" t="s">
        <v>144</v>
      </c>
      <c r="W1992" s="118">
        <v>1620000</v>
      </c>
      <c r="X1992" s="162" t="s">
        <v>6256</v>
      </c>
    </row>
    <row r="1993" spans="1:24">
      <c r="A1993" s="83">
        <v>1568</v>
      </c>
      <c r="B1993" s="83">
        <v>108</v>
      </c>
      <c r="C1993" t="s">
        <v>6648</v>
      </c>
      <c r="D1993" s="159">
        <f t="shared" si="62"/>
        <v>76</v>
      </c>
      <c r="E1993">
        <v>1</v>
      </c>
      <c r="F1993">
        <v>36</v>
      </c>
      <c r="G1993" s="162" t="s">
        <v>6267</v>
      </c>
      <c r="H1993" s="162" t="s">
        <v>6267</v>
      </c>
      <c r="I1993" s="53" t="str">
        <f t="shared" si="63"/>
        <v>1. 36</v>
      </c>
      <c r="J1993" s="157" t="s">
        <v>142</v>
      </c>
      <c r="K1993" s="157" t="s">
        <v>141</v>
      </c>
      <c r="L1993" s="83" t="s">
        <v>6172</v>
      </c>
      <c r="M1993" s="165" t="s">
        <v>6538</v>
      </c>
      <c r="O1993" s="157" t="s">
        <v>138</v>
      </c>
      <c r="P1993" s="157" t="s">
        <v>143</v>
      </c>
      <c r="Q1993" s="157" t="s">
        <v>6171</v>
      </c>
      <c r="R1993" s="157" t="s">
        <v>144</v>
      </c>
      <c r="W1993" s="118">
        <v>0</v>
      </c>
      <c r="X1993" s="162" t="s">
        <v>6267</v>
      </c>
    </row>
    <row r="1994" spans="1:24">
      <c r="A1994" s="83">
        <v>1568</v>
      </c>
      <c r="B1994" s="83">
        <v>108</v>
      </c>
      <c r="C1994" t="s">
        <v>6648</v>
      </c>
      <c r="D1994" s="159">
        <f t="shared" si="62"/>
        <v>75</v>
      </c>
      <c r="E1994">
        <v>1</v>
      </c>
      <c r="F1994">
        <v>35</v>
      </c>
      <c r="G1994" s="162" t="s">
        <v>6249</v>
      </c>
      <c r="H1994" s="162" t="s">
        <v>6249</v>
      </c>
      <c r="I1994" s="53" t="str">
        <f t="shared" si="63"/>
        <v>1. 35</v>
      </c>
      <c r="J1994" s="157" t="s">
        <v>142</v>
      </c>
      <c r="K1994" s="157" t="s">
        <v>141</v>
      </c>
      <c r="L1994" s="83" t="s">
        <v>6172</v>
      </c>
      <c r="M1994" s="165" t="s">
        <v>6538</v>
      </c>
      <c r="O1994" s="157" t="s">
        <v>138</v>
      </c>
      <c r="P1994" s="157" t="s">
        <v>143</v>
      </c>
      <c r="Q1994" s="157" t="s">
        <v>6171</v>
      </c>
      <c r="R1994" s="157" t="s">
        <v>144</v>
      </c>
      <c r="W1994" s="118">
        <v>0</v>
      </c>
      <c r="X1994" s="162" t="s">
        <v>6249</v>
      </c>
    </row>
    <row r="1995" spans="1:24">
      <c r="A1995" s="83">
        <v>1568</v>
      </c>
      <c r="B1995" s="83">
        <v>146</v>
      </c>
      <c r="C1995" t="s">
        <v>7836</v>
      </c>
      <c r="D1995" s="159">
        <f t="shared" si="62"/>
        <v>42</v>
      </c>
      <c r="E1995">
        <v>1</v>
      </c>
      <c r="F1995">
        <v>2</v>
      </c>
      <c r="G1995" s="162" t="s">
        <v>6318</v>
      </c>
      <c r="H1995" s="162" t="s">
        <v>6318</v>
      </c>
      <c r="I1995" s="53" t="str">
        <f t="shared" si="63"/>
        <v>1. 2</v>
      </c>
      <c r="J1995" s="157" t="s">
        <v>142</v>
      </c>
      <c r="K1995" s="157" t="s">
        <v>141</v>
      </c>
      <c r="L1995" s="83" t="s">
        <v>6172</v>
      </c>
      <c r="M1995" s="165" t="s">
        <v>6538</v>
      </c>
      <c r="O1995" s="157" t="s">
        <v>138</v>
      </c>
      <c r="P1995" s="157" t="s">
        <v>143</v>
      </c>
      <c r="Q1995" s="157" t="s">
        <v>6171</v>
      </c>
      <c r="R1995" s="157" t="s">
        <v>144</v>
      </c>
      <c r="W1995" s="118">
        <v>0</v>
      </c>
      <c r="X1995" s="162" t="s">
        <v>6318</v>
      </c>
    </row>
    <row r="1996" spans="1:24">
      <c r="A1996" s="83">
        <v>1569</v>
      </c>
      <c r="B1996" s="83">
        <v>551</v>
      </c>
      <c r="C1996" t="s">
        <v>7860</v>
      </c>
      <c r="D1996" s="159">
        <f t="shared" si="62"/>
        <v>127</v>
      </c>
      <c r="E1996">
        <v>3</v>
      </c>
      <c r="F1996">
        <v>7</v>
      </c>
      <c r="G1996" s="162" t="s">
        <v>6379</v>
      </c>
      <c r="H1996" s="162" t="s">
        <v>6379</v>
      </c>
      <c r="I1996" s="53" t="str">
        <f t="shared" si="63"/>
        <v>3. 7</v>
      </c>
      <c r="J1996" s="157" t="s">
        <v>142</v>
      </c>
      <c r="K1996" s="157" t="s">
        <v>141</v>
      </c>
      <c r="L1996" s="83" t="s">
        <v>6172</v>
      </c>
      <c r="M1996" s="165" t="s">
        <v>162</v>
      </c>
      <c r="O1996" s="157" t="s">
        <v>138</v>
      </c>
      <c r="P1996" s="157" t="s">
        <v>143</v>
      </c>
      <c r="Q1996" s="157" t="s">
        <v>6171</v>
      </c>
      <c r="R1996" s="157" t="s">
        <v>144</v>
      </c>
      <c r="W1996" s="118">
        <v>418500</v>
      </c>
      <c r="X1996" s="162" t="s">
        <v>6379</v>
      </c>
    </row>
    <row r="1997" spans="1:24">
      <c r="A1997" s="83">
        <v>1569</v>
      </c>
      <c r="B1997" s="83">
        <v>551</v>
      </c>
      <c r="C1997" t="s">
        <v>7905</v>
      </c>
      <c r="D1997" s="159">
        <f t="shared" si="62"/>
        <v>22</v>
      </c>
      <c r="E1997">
        <v>0</v>
      </c>
      <c r="F1997">
        <v>22</v>
      </c>
      <c r="G1997" s="162" t="s">
        <v>6382</v>
      </c>
      <c r="H1997" s="162" t="s">
        <v>6382</v>
      </c>
      <c r="I1997" s="53" t="str">
        <f t="shared" si="63"/>
        <v>0. 22</v>
      </c>
      <c r="J1997" s="157" t="s">
        <v>142</v>
      </c>
      <c r="K1997" s="157" t="s">
        <v>141</v>
      </c>
      <c r="L1997" s="83" t="s">
        <v>6172</v>
      </c>
      <c r="M1997" s="165" t="s">
        <v>162</v>
      </c>
      <c r="O1997" s="157" t="s">
        <v>138</v>
      </c>
      <c r="P1997" s="157" t="s">
        <v>143</v>
      </c>
      <c r="Q1997" s="157" t="s">
        <v>6171</v>
      </c>
      <c r="R1997" s="157" t="s">
        <v>144</v>
      </c>
      <c r="W1997" s="118">
        <v>67500</v>
      </c>
      <c r="X1997" s="162" t="s">
        <v>6382</v>
      </c>
    </row>
    <row r="1998" spans="1:24">
      <c r="A1998" s="83">
        <v>1569</v>
      </c>
      <c r="B1998" s="83">
        <v>551</v>
      </c>
      <c r="C1998" t="s">
        <v>7996</v>
      </c>
      <c r="D1998" s="159">
        <f t="shared" si="62"/>
        <v>10</v>
      </c>
      <c r="E1998">
        <v>0</v>
      </c>
      <c r="F1998">
        <v>10</v>
      </c>
      <c r="G1998" s="162" t="s">
        <v>6347</v>
      </c>
      <c r="H1998" s="162" t="s">
        <v>6347</v>
      </c>
      <c r="I1998" s="53" t="str">
        <f t="shared" si="63"/>
        <v>0. 10</v>
      </c>
      <c r="J1998" s="157" t="s">
        <v>142</v>
      </c>
      <c r="K1998" s="157" t="s">
        <v>141</v>
      </c>
      <c r="L1998" s="83" t="s">
        <v>6172</v>
      </c>
      <c r="M1998" s="165" t="s">
        <v>162</v>
      </c>
      <c r="O1998" s="157" t="s">
        <v>138</v>
      </c>
      <c r="P1998" s="157" t="s">
        <v>143</v>
      </c>
      <c r="Q1998" s="157" t="s">
        <v>6171</v>
      </c>
      <c r="R1998" s="157" t="s">
        <v>144</v>
      </c>
      <c r="W1998" s="118">
        <v>27000</v>
      </c>
      <c r="X1998" s="162" t="s">
        <v>6347</v>
      </c>
    </row>
    <row r="1999" spans="1:24">
      <c r="A1999" s="83">
        <v>1569</v>
      </c>
      <c r="B1999" s="83">
        <v>551</v>
      </c>
      <c r="C1999" t="s">
        <v>7839</v>
      </c>
      <c r="D1999" s="159">
        <f t="shared" si="62"/>
        <v>89</v>
      </c>
      <c r="E1999">
        <v>2</v>
      </c>
      <c r="F1999">
        <v>9</v>
      </c>
      <c r="G1999" s="162" t="s">
        <v>6270</v>
      </c>
      <c r="H1999" s="162" t="s">
        <v>6270</v>
      </c>
      <c r="I1999" s="53" t="str">
        <f t="shared" si="63"/>
        <v>2. 9</v>
      </c>
      <c r="J1999" s="157" t="s">
        <v>142</v>
      </c>
      <c r="K1999" s="157" t="s">
        <v>141</v>
      </c>
      <c r="L1999" s="83" t="s">
        <v>6172</v>
      </c>
      <c r="M1999" s="165" t="s">
        <v>162</v>
      </c>
      <c r="O1999" s="157" t="s">
        <v>138</v>
      </c>
      <c r="P1999" s="157" t="s">
        <v>143</v>
      </c>
      <c r="Q1999" s="157" t="s">
        <v>6171</v>
      </c>
      <c r="R1999" s="157" t="s">
        <v>144</v>
      </c>
      <c r="W1999" s="118">
        <v>297000</v>
      </c>
      <c r="X1999" s="162" t="s">
        <v>6270</v>
      </c>
    </row>
    <row r="2000" spans="1:24">
      <c r="A2000" s="83">
        <v>1570</v>
      </c>
      <c r="B2000" s="83">
        <v>74</v>
      </c>
      <c r="C2000" t="s">
        <v>6586</v>
      </c>
      <c r="D2000" s="159">
        <f t="shared" si="62"/>
        <v>84</v>
      </c>
      <c r="E2000">
        <v>2</v>
      </c>
      <c r="F2000">
        <v>4</v>
      </c>
      <c r="G2000" s="162" t="s">
        <v>6273</v>
      </c>
      <c r="H2000" s="162" t="s">
        <v>6273</v>
      </c>
      <c r="I2000" s="53" t="str">
        <f t="shared" si="63"/>
        <v>2. 4</v>
      </c>
      <c r="J2000" s="157" t="s">
        <v>142</v>
      </c>
      <c r="K2000" s="157" t="s">
        <v>141</v>
      </c>
      <c r="L2000" s="83" t="s">
        <v>6172</v>
      </c>
      <c r="M2000" s="165" t="s">
        <v>162</v>
      </c>
      <c r="O2000" s="157" t="s">
        <v>138</v>
      </c>
      <c r="P2000" s="157" t="s">
        <v>143</v>
      </c>
      <c r="Q2000" s="157" t="s">
        <v>6171</v>
      </c>
      <c r="R2000" s="157" t="s">
        <v>144</v>
      </c>
      <c r="W2000" s="118">
        <v>1134000</v>
      </c>
      <c r="X2000" s="162" t="s">
        <v>6273</v>
      </c>
    </row>
    <row r="2001" spans="1:24">
      <c r="A2001" s="83">
        <v>1579</v>
      </c>
      <c r="B2001" s="83">
        <v>271</v>
      </c>
      <c r="C2001" t="s">
        <v>7852</v>
      </c>
      <c r="D2001" s="159">
        <f t="shared" si="62"/>
        <v>305</v>
      </c>
      <c r="E2001">
        <v>7</v>
      </c>
      <c r="F2001">
        <v>25</v>
      </c>
      <c r="G2001" s="162" t="s">
        <v>6319</v>
      </c>
      <c r="H2001" s="162" t="s">
        <v>6319</v>
      </c>
      <c r="I2001" s="53" t="str">
        <f t="shared" si="63"/>
        <v>7. 25</v>
      </c>
      <c r="J2001" s="157" t="s">
        <v>142</v>
      </c>
      <c r="K2001" s="157" t="s">
        <v>141</v>
      </c>
      <c r="L2001" s="83" t="s">
        <v>6172</v>
      </c>
      <c r="M2001" s="165" t="s">
        <v>162</v>
      </c>
      <c r="O2001" s="157" t="s">
        <v>138</v>
      </c>
      <c r="P2001" s="157" t="s">
        <v>143</v>
      </c>
      <c r="Q2001" s="157" t="s">
        <v>6171</v>
      </c>
      <c r="R2001" s="157" t="s">
        <v>144</v>
      </c>
      <c r="W2001" s="118">
        <v>4117500</v>
      </c>
      <c r="X2001" s="162" t="s">
        <v>6319</v>
      </c>
    </row>
    <row r="2002" spans="1:24">
      <c r="A2002" s="83">
        <v>1580</v>
      </c>
      <c r="B2002" s="83">
        <v>146</v>
      </c>
      <c r="C2002" t="s">
        <v>7935</v>
      </c>
      <c r="D2002" s="159">
        <f t="shared" si="62"/>
        <v>40</v>
      </c>
      <c r="E2002">
        <v>1</v>
      </c>
      <c r="F2002">
        <v>0</v>
      </c>
      <c r="G2002" s="162" t="s">
        <v>6242</v>
      </c>
      <c r="H2002" s="162" t="s">
        <v>6242</v>
      </c>
      <c r="I2002" s="53" t="str">
        <f t="shared" si="63"/>
        <v>1. 0</v>
      </c>
      <c r="J2002" s="157" t="s">
        <v>142</v>
      </c>
      <c r="K2002" s="157" t="s">
        <v>141</v>
      </c>
      <c r="L2002" s="83" t="s">
        <v>6172</v>
      </c>
      <c r="M2002" s="165" t="s">
        <v>162</v>
      </c>
      <c r="O2002" s="157" t="s">
        <v>138</v>
      </c>
      <c r="P2002" s="157" t="s">
        <v>143</v>
      </c>
      <c r="Q2002" s="157" t="s">
        <v>6171</v>
      </c>
      <c r="R2002" s="157" t="s">
        <v>144</v>
      </c>
      <c r="W2002" s="118">
        <v>540000</v>
      </c>
      <c r="X2002" s="162" t="s">
        <v>6242</v>
      </c>
    </row>
    <row r="2003" spans="1:24">
      <c r="A2003" s="83">
        <v>1580</v>
      </c>
      <c r="B2003" s="83">
        <v>146</v>
      </c>
      <c r="C2003" t="s">
        <v>7935</v>
      </c>
      <c r="D2003" s="159">
        <f t="shared" si="62"/>
        <v>40</v>
      </c>
      <c r="E2003">
        <v>1</v>
      </c>
      <c r="F2003">
        <v>0</v>
      </c>
      <c r="G2003" s="162" t="s">
        <v>6242</v>
      </c>
      <c r="H2003" s="162" t="s">
        <v>6242</v>
      </c>
      <c r="I2003" s="53" t="str">
        <f t="shared" si="63"/>
        <v>1. 0</v>
      </c>
      <c r="J2003" s="157" t="s">
        <v>142</v>
      </c>
      <c r="K2003" s="157" t="s">
        <v>141</v>
      </c>
      <c r="L2003" s="83" t="s">
        <v>6172</v>
      </c>
      <c r="M2003" s="165" t="s">
        <v>162</v>
      </c>
      <c r="O2003" s="157" t="s">
        <v>138</v>
      </c>
      <c r="P2003" s="157" t="s">
        <v>143</v>
      </c>
      <c r="Q2003" s="157" t="s">
        <v>6171</v>
      </c>
      <c r="R2003" s="157" t="s">
        <v>144</v>
      </c>
      <c r="W2003" s="118">
        <v>175500</v>
      </c>
      <c r="X2003" s="162" t="s">
        <v>6242</v>
      </c>
    </row>
    <row r="2004" spans="1:24">
      <c r="A2004" s="83">
        <v>1583</v>
      </c>
      <c r="B2004" s="83">
        <v>249</v>
      </c>
      <c r="C2004" t="s">
        <v>8110</v>
      </c>
      <c r="D2004" s="159">
        <f t="shared" si="62"/>
        <v>163</v>
      </c>
      <c r="E2004">
        <v>4</v>
      </c>
      <c r="F2004">
        <v>3</v>
      </c>
      <c r="G2004" s="162" t="s">
        <v>6438</v>
      </c>
      <c r="H2004" s="162" t="s">
        <v>6438</v>
      </c>
      <c r="I2004" s="53" t="str">
        <f t="shared" si="63"/>
        <v>4. 3</v>
      </c>
      <c r="J2004" s="157" t="s">
        <v>142</v>
      </c>
      <c r="K2004" s="157" t="s">
        <v>141</v>
      </c>
      <c r="L2004" s="83" t="s">
        <v>6172</v>
      </c>
      <c r="M2004" s="165" t="s">
        <v>162</v>
      </c>
      <c r="O2004" s="157" t="s">
        <v>138</v>
      </c>
      <c r="P2004" s="157" t="s">
        <v>143</v>
      </c>
      <c r="Q2004" s="157" t="s">
        <v>6171</v>
      </c>
      <c r="R2004" s="157" t="s">
        <v>144</v>
      </c>
      <c r="W2004" s="118">
        <v>2200500</v>
      </c>
      <c r="X2004" s="162" t="s">
        <v>6438</v>
      </c>
    </row>
    <row r="2005" spans="1:24">
      <c r="A2005" s="83">
        <v>1584</v>
      </c>
      <c r="B2005" s="83">
        <v>565</v>
      </c>
      <c r="C2005" t="s">
        <v>7851</v>
      </c>
      <c r="D2005" s="159">
        <f t="shared" si="62"/>
        <v>150</v>
      </c>
      <c r="E2005">
        <v>3</v>
      </c>
      <c r="F2005">
        <v>30</v>
      </c>
      <c r="G2005" s="162" t="s">
        <v>6220</v>
      </c>
      <c r="H2005" s="162" t="s">
        <v>6220</v>
      </c>
      <c r="I2005" s="53" t="str">
        <f t="shared" si="63"/>
        <v>3. 30</v>
      </c>
      <c r="J2005" s="157" t="s">
        <v>142</v>
      </c>
      <c r="K2005" s="157" t="s">
        <v>141</v>
      </c>
      <c r="L2005" s="83" t="s">
        <v>6172</v>
      </c>
      <c r="M2005" s="165" t="s">
        <v>162</v>
      </c>
      <c r="O2005" s="157" t="s">
        <v>138</v>
      </c>
      <c r="P2005" s="157" t="s">
        <v>143</v>
      </c>
      <c r="Q2005" s="157" t="s">
        <v>6171</v>
      </c>
      <c r="R2005" s="157" t="s">
        <v>144</v>
      </c>
      <c r="W2005" s="118">
        <v>2025000</v>
      </c>
      <c r="X2005" s="162" t="s">
        <v>6220</v>
      </c>
    </row>
    <row r="2006" spans="1:24">
      <c r="A2006" s="83">
        <v>1584</v>
      </c>
      <c r="B2006" s="83">
        <v>565</v>
      </c>
      <c r="C2006" t="s">
        <v>6579</v>
      </c>
      <c r="D2006" s="159">
        <f t="shared" si="62"/>
        <v>22</v>
      </c>
      <c r="E2006">
        <v>0</v>
      </c>
      <c r="F2006">
        <v>22</v>
      </c>
      <c r="G2006" s="162" t="s">
        <v>6382</v>
      </c>
      <c r="H2006" s="162" t="s">
        <v>6382</v>
      </c>
      <c r="I2006" s="53" t="str">
        <f t="shared" si="63"/>
        <v>0. 22</v>
      </c>
      <c r="J2006" s="157" t="s">
        <v>142</v>
      </c>
      <c r="K2006" s="157" t="s">
        <v>141</v>
      </c>
      <c r="L2006" s="83" t="s">
        <v>6172</v>
      </c>
      <c r="M2006" s="165" t="s">
        <v>162</v>
      </c>
      <c r="O2006" s="157" t="s">
        <v>138</v>
      </c>
      <c r="P2006" s="157" t="s">
        <v>143</v>
      </c>
      <c r="Q2006" s="157" t="s">
        <v>6171</v>
      </c>
      <c r="R2006" s="157" t="s">
        <v>144</v>
      </c>
      <c r="W2006" s="118">
        <v>297000</v>
      </c>
      <c r="X2006" s="162" t="s">
        <v>6382</v>
      </c>
    </row>
    <row r="2007" spans="1:24">
      <c r="A2007" s="83">
        <v>1586</v>
      </c>
      <c r="B2007" s="83">
        <v>533</v>
      </c>
      <c r="C2007" t="s">
        <v>7843</v>
      </c>
      <c r="D2007" s="159">
        <f t="shared" si="62"/>
        <v>46</v>
      </c>
      <c r="E2007">
        <v>1</v>
      </c>
      <c r="F2007">
        <v>6</v>
      </c>
      <c r="G2007" s="162" t="s">
        <v>6411</v>
      </c>
      <c r="H2007" s="162" t="s">
        <v>6411</v>
      </c>
      <c r="I2007" s="53" t="str">
        <f t="shared" si="63"/>
        <v>1. 6</v>
      </c>
      <c r="J2007" s="157" t="s">
        <v>142</v>
      </c>
      <c r="K2007" s="157" t="s">
        <v>141</v>
      </c>
      <c r="L2007" s="83" t="s">
        <v>6172</v>
      </c>
      <c r="M2007" s="165" t="s">
        <v>162</v>
      </c>
      <c r="O2007" s="157" t="s">
        <v>138</v>
      </c>
      <c r="P2007" s="157" t="s">
        <v>143</v>
      </c>
      <c r="Q2007" s="157" t="s">
        <v>6171</v>
      </c>
      <c r="R2007" s="157" t="s">
        <v>144</v>
      </c>
      <c r="W2007" s="118">
        <v>202500</v>
      </c>
      <c r="X2007" s="162" t="s">
        <v>6411</v>
      </c>
    </row>
    <row r="2008" spans="1:24">
      <c r="A2008" s="83">
        <v>1586</v>
      </c>
      <c r="B2008" s="83">
        <v>471</v>
      </c>
      <c r="C2008" t="s">
        <v>7857</v>
      </c>
      <c r="D2008" s="159">
        <f t="shared" si="62"/>
        <v>59</v>
      </c>
      <c r="E2008">
        <v>1</v>
      </c>
      <c r="F2008">
        <v>19</v>
      </c>
      <c r="G2008" s="162" t="s">
        <v>6176</v>
      </c>
      <c r="H2008" s="162" t="s">
        <v>6176</v>
      </c>
      <c r="I2008" s="53" t="str">
        <f t="shared" si="63"/>
        <v>1. 19</v>
      </c>
      <c r="J2008" s="157" t="s">
        <v>142</v>
      </c>
      <c r="K2008" s="157" t="s">
        <v>141</v>
      </c>
      <c r="L2008" s="83" t="s">
        <v>6172</v>
      </c>
      <c r="M2008" s="165" t="s">
        <v>162</v>
      </c>
      <c r="O2008" s="157" t="s">
        <v>138</v>
      </c>
      <c r="P2008" s="157" t="s">
        <v>143</v>
      </c>
      <c r="Q2008" s="157" t="s">
        <v>6171</v>
      </c>
      <c r="R2008" s="157" t="s">
        <v>144</v>
      </c>
      <c r="W2008" s="118">
        <v>391500</v>
      </c>
      <c r="X2008" s="162" t="s">
        <v>6176</v>
      </c>
    </row>
    <row r="2009" spans="1:24">
      <c r="A2009" s="83">
        <v>1586</v>
      </c>
      <c r="B2009" s="83">
        <v>471</v>
      </c>
      <c r="C2009" t="s">
        <v>6648</v>
      </c>
      <c r="D2009" s="159">
        <f t="shared" si="62"/>
        <v>67</v>
      </c>
      <c r="E2009">
        <v>1</v>
      </c>
      <c r="F2009">
        <v>27</v>
      </c>
      <c r="G2009" s="162" t="s">
        <v>6262</v>
      </c>
      <c r="H2009" s="162" t="s">
        <v>6262</v>
      </c>
      <c r="I2009" s="53" t="str">
        <f t="shared" si="63"/>
        <v>1. 27</v>
      </c>
      <c r="J2009" s="157" t="s">
        <v>142</v>
      </c>
      <c r="K2009" s="157" t="s">
        <v>141</v>
      </c>
      <c r="L2009" s="83" t="s">
        <v>6172</v>
      </c>
      <c r="M2009" s="165" t="s">
        <v>162</v>
      </c>
      <c r="O2009" s="157" t="s">
        <v>138</v>
      </c>
      <c r="P2009" s="157" t="s">
        <v>143</v>
      </c>
      <c r="Q2009" s="157" t="s">
        <v>6171</v>
      </c>
      <c r="R2009" s="157" t="s">
        <v>144</v>
      </c>
      <c r="W2009" s="118">
        <v>297000</v>
      </c>
      <c r="X2009" s="162" t="s">
        <v>6262</v>
      </c>
    </row>
    <row r="2010" spans="1:24">
      <c r="A2010" s="83">
        <v>1586</v>
      </c>
      <c r="B2010" s="83">
        <v>533</v>
      </c>
      <c r="C2010" t="s">
        <v>7843</v>
      </c>
      <c r="D2010" s="159">
        <f t="shared" si="62"/>
        <v>27</v>
      </c>
      <c r="E2010">
        <v>0</v>
      </c>
      <c r="F2010">
        <v>27</v>
      </c>
      <c r="G2010" s="162" t="s">
        <v>6307</v>
      </c>
      <c r="H2010" s="162" t="s">
        <v>6307</v>
      </c>
      <c r="I2010" s="53" t="str">
        <f t="shared" si="63"/>
        <v>0. 27</v>
      </c>
      <c r="J2010" s="157" t="s">
        <v>142</v>
      </c>
      <c r="K2010" s="157" t="s">
        <v>141</v>
      </c>
      <c r="L2010" s="83" t="s">
        <v>6172</v>
      </c>
      <c r="M2010" s="165" t="s">
        <v>162</v>
      </c>
      <c r="O2010" s="157" t="s">
        <v>138</v>
      </c>
      <c r="P2010" s="157" t="s">
        <v>143</v>
      </c>
      <c r="Q2010" s="157" t="s">
        <v>6171</v>
      </c>
      <c r="R2010" s="157" t="s">
        <v>144</v>
      </c>
      <c r="W2010" s="118">
        <v>121500</v>
      </c>
      <c r="X2010" s="162" t="s">
        <v>6307</v>
      </c>
    </row>
    <row r="2011" spans="1:24">
      <c r="A2011" s="83">
        <v>1586</v>
      </c>
      <c r="B2011" s="83">
        <v>53</v>
      </c>
      <c r="C2011" t="s">
        <v>7935</v>
      </c>
      <c r="D2011" s="159">
        <f t="shared" si="62"/>
        <v>136</v>
      </c>
      <c r="E2011">
        <v>3</v>
      </c>
      <c r="F2011">
        <v>16</v>
      </c>
      <c r="G2011" s="162" t="s">
        <v>6184</v>
      </c>
      <c r="H2011" s="162" t="s">
        <v>6184</v>
      </c>
      <c r="I2011" s="53" t="str">
        <f t="shared" si="63"/>
        <v>3. 16</v>
      </c>
      <c r="J2011" s="157" t="s">
        <v>142</v>
      </c>
      <c r="K2011" s="157" t="s">
        <v>141</v>
      </c>
      <c r="L2011" s="83" t="s">
        <v>6172</v>
      </c>
      <c r="M2011" s="165" t="s">
        <v>162</v>
      </c>
      <c r="O2011" s="157" t="s">
        <v>138</v>
      </c>
      <c r="P2011" s="157" t="s">
        <v>143</v>
      </c>
      <c r="Q2011" s="157" t="s">
        <v>6171</v>
      </c>
      <c r="R2011" s="157" t="s">
        <v>144</v>
      </c>
      <c r="W2011" s="118">
        <v>1836000</v>
      </c>
      <c r="X2011" s="162" t="s">
        <v>6184</v>
      </c>
    </row>
    <row r="2012" spans="1:24">
      <c r="A2012" s="83">
        <v>1588</v>
      </c>
      <c r="B2012" s="83">
        <v>308</v>
      </c>
      <c r="C2012" t="s">
        <v>7954</v>
      </c>
      <c r="D2012" s="159">
        <f t="shared" si="62"/>
        <v>33</v>
      </c>
      <c r="E2012">
        <v>0</v>
      </c>
      <c r="F2012">
        <v>33</v>
      </c>
      <c r="G2012" s="162" t="s">
        <v>6387</v>
      </c>
      <c r="H2012" s="162" t="s">
        <v>6387</v>
      </c>
      <c r="I2012" s="53" t="str">
        <f t="shared" si="63"/>
        <v>0. 33</v>
      </c>
      <c r="J2012" s="157" t="s">
        <v>142</v>
      </c>
      <c r="K2012" s="157" t="s">
        <v>141</v>
      </c>
      <c r="L2012" s="83" t="s">
        <v>6172</v>
      </c>
      <c r="M2012" s="165" t="s">
        <v>162</v>
      </c>
      <c r="O2012" s="157" t="s">
        <v>138</v>
      </c>
      <c r="P2012" s="157" t="s">
        <v>143</v>
      </c>
      <c r="Q2012" s="157" t="s">
        <v>6171</v>
      </c>
      <c r="R2012" s="157" t="s">
        <v>144</v>
      </c>
      <c r="W2012" s="118">
        <v>445500</v>
      </c>
      <c r="X2012" s="162" t="s">
        <v>6387</v>
      </c>
    </row>
    <row r="2013" spans="1:24">
      <c r="A2013" s="83">
        <v>1588</v>
      </c>
      <c r="B2013" s="83">
        <v>308</v>
      </c>
      <c r="C2013" t="s">
        <v>7857</v>
      </c>
      <c r="D2013" s="159">
        <f t="shared" si="62"/>
        <v>62</v>
      </c>
      <c r="E2013">
        <v>1</v>
      </c>
      <c r="F2013">
        <v>22</v>
      </c>
      <c r="G2013" s="162" t="s">
        <v>6422</v>
      </c>
      <c r="H2013" s="162" t="s">
        <v>6422</v>
      </c>
      <c r="I2013" s="53" t="str">
        <f t="shared" si="63"/>
        <v>1. 22</v>
      </c>
      <c r="J2013" s="157" t="s">
        <v>142</v>
      </c>
      <c r="K2013" s="157" t="s">
        <v>141</v>
      </c>
      <c r="L2013" s="83" t="s">
        <v>6172</v>
      </c>
      <c r="M2013" s="165" t="s">
        <v>162</v>
      </c>
      <c r="O2013" s="157" t="s">
        <v>138</v>
      </c>
      <c r="P2013" s="157" t="s">
        <v>143</v>
      </c>
      <c r="Q2013" s="157" t="s">
        <v>6171</v>
      </c>
      <c r="R2013" s="157" t="s">
        <v>144</v>
      </c>
      <c r="W2013" s="118">
        <v>162000</v>
      </c>
      <c r="X2013" s="162" t="s">
        <v>6422</v>
      </c>
    </row>
    <row r="2014" spans="1:24">
      <c r="A2014" s="83">
        <v>1588</v>
      </c>
      <c r="B2014" s="83">
        <v>308</v>
      </c>
      <c r="C2014" t="s">
        <v>7847</v>
      </c>
      <c r="D2014" s="159">
        <f t="shared" si="62"/>
        <v>31</v>
      </c>
      <c r="E2014">
        <v>0</v>
      </c>
      <c r="F2014">
        <v>31</v>
      </c>
      <c r="G2014" s="162" t="s">
        <v>6214</v>
      </c>
      <c r="H2014" s="162" t="s">
        <v>6214</v>
      </c>
      <c r="I2014" s="53" t="str">
        <f t="shared" si="63"/>
        <v>0. 31</v>
      </c>
      <c r="J2014" s="157" t="s">
        <v>142</v>
      </c>
      <c r="K2014" s="157" t="s">
        <v>141</v>
      </c>
      <c r="L2014" s="83" t="s">
        <v>6172</v>
      </c>
      <c r="M2014" s="165" t="s">
        <v>162</v>
      </c>
      <c r="O2014" s="157" t="s">
        <v>138</v>
      </c>
      <c r="P2014" s="157" t="s">
        <v>143</v>
      </c>
      <c r="Q2014" s="157" t="s">
        <v>6171</v>
      </c>
      <c r="R2014" s="157" t="s">
        <v>144</v>
      </c>
      <c r="W2014" s="118">
        <v>81000</v>
      </c>
      <c r="X2014" s="162" t="s">
        <v>6214</v>
      </c>
    </row>
    <row r="2015" spans="1:24">
      <c r="A2015" s="83">
        <v>1589</v>
      </c>
      <c r="B2015" s="83">
        <v>552</v>
      </c>
      <c r="C2015" t="s">
        <v>8111</v>
      </c>
      <c r="D2015" s="159">
        <f t="shared" si="62"/>
        <v>80</v>
      </c>
      <c r="E2015">
        <v>2</v>
      </c>
      <c r="F2015">
        <v>0</v>
      </c>
      <c r="G2015" s="162" t="s">
        <v>6228</v>
      </c>
      <c r="H2015" s="162" t="s">
        <v>6228</v>
      </c>
      <c r="I2015" s="53" t="str">
        <f t="shared" si="63"/>
        <v>2. 0</v>
      </c>
      <c r="J2015" s="157" t="s">
        <v>142</v>
      </c>
      <c r="K2015" s="157" t="s">
        <v>141</v>
      </c>
      <c r="L2015" s="83" t="s">
        <v>6172</v>
      </c>
      <c r="M2015" s="165" t="s">
        <v>162</v>
      </c>
      <c r="O2015" s="157" t="s">
        <v>138</v>
      </c>
      <c r="P2015" s="157" t="s">
        <v>143</v>
      </c>
      <c r="Q2015" s="157" t="s">
        <v>6171</v>
      </c>
      <c r="R2015" s="157" t="s">
        <v>144</v>
      </c>
      <c r="W2015" s="118">
        <v>1080000</v>
      </c>
      <c r="X2015" s="162" t="s">
        <v>6228</v>
      </c>
    </row>
    <row r="2016" spans="1:24">
      <c r="A2016" s="83">
        <v>1589</v>
      </c>
      <c r="B2016" s="83">
        <v>552</v>
      </c>
      <c r="C2016" t="s">
        <v>8112</v>
      </c>
      <c r="D2016" s="159">
        <f t="shared" si="62"/>
        <v>80</v>
      </c>
      <c r="E2016">
        <v>2</v>
      </c>
      <c r="F2016">
        <v>0</v>
      </c>
      <c r="G2016" s="162" t="s">
        <v>6228</v>
      </c>
      <c r="H2016" s="162" t="s">
        <v>6228</v>
      </c>
      <c r="I2016" s="53" t="str">
        <f t="shared" si="63"/>
        <v>2. 0</v>
      </c>
      <c r="J2016" s="157" t="s">
        <v>142</v>
      </c>
      <c r="K2016" s="157" t="s">
        <v>141</v>
      </c>
      <c r="L2016" s="83" t="s">
        <v>6172</v>
      </c>
      <c r="M2016" s="165" t="s">
        <v>162</v>
      </c>
      <c r="O2016" s="157" t="s">
        <v>138</v>
      </c>
      <c r="P2016" s="157" t="s">
        <v>143</v>
      </c>
      <c r="Q2016" s="157" t="s">
        <v>6171</v>
      </c>
      <c r="R2016" s="157" t="s">
        <v>144</v>
      </c>
      <c r="W2016" s="118">
        <v>1080000</v>
      </c>
      <c r="X2016" s="162" t="s">
        <v>6228</v>
      </c>
    </row>
    <row r="2017" spans="1:24">
      <c r="A2017" s="83">
        <v>1590</v>
      </c>
      <c r="B2017" s="83">
        <v>67</v>
      </c>
      <c r="C2017" t="s">
        <v>6586</v>
      </c>
      <c r="D2017" s="159">
        <f t="shared" si="62"/>
        <v>213</v>
      </c>
      <c r="E2017">
        <v>5</v>
      </c>
      <c r="F2017">
        <v>13</v>
      </c>
      <c r="G2017" s="162" t="s">
        <v>6329</v>
      </c>
      <c r="H2017" s="162" t="s">
        <v>6329</v>
      </c>
      <c r="I2017" s="53" t="str">
        <f t="shared" si="63"/>
        <v>5. 13</v>
      </c>
      <c r="J2017" s="157" t="s">
        <v>142</v>
      </c>
      <c r="K2017" s="157" t="s">
        <v>141</v>
      </c>
      <c r="L2017" s="83" t="s">
        <v>6172</v>
      </c>
      <c r="M2017" s="165" t="s">
        <v>6538</v>
      </c>
      <c r="O2017" s="157" t="s">
        <v>138</v>
      </c>
      <c r="P2017" s="157" t="s">
        <v>143</v>
      </c>
      <c r="Q2017" s="157" t="s">
        <v>6171</v>
      </c>
      <c r="R2017" s="157" t="s">
        <v>144</v>
      </c>
      <c r="W2017" s="118">
        <v>6858000</v>
      </c>
      <c r="X2017" s="162" t="s">
        <v>6329</v>
      </c>
    </row>
    <row r="2018" spans="1:24">
      <c r="A2018" s="83">
        <v>1590</v>
      </c>
      <c r="B2018" s="83">
        <v>46</v>
      </c>
      <c r="C2018" t="s">
        <v>6586</v>
      </c>
      <c r="D2018" s="159">
        <f t="shared" si="62"/>
        <v>216</v>
      </c>
      <c r="E2018">
        <v>5</v>
      </c>
      <c r="F2018">
        <v>16</v>
      </c>
      <c r="G2018" s="162" t="s">
        <v>6426</v>
      </c>
      <c r="H2018" s="162" t="s">
        <v>6426</v>
      </c>
      <c r="I2018" s="53" t="str">
        <f t="shared" si="63"/>
        <v>5. 16</v>
      </c>
      <c r="J2018" s="157" t="s">
        <v>142</v>
      </c>
      <c r="K2018" s="157" t="s">
        <v>141</v>
      </c>
      <c r="L2018" s="83" t="s">
        <v>6172</v>
      </c>
      <c r="M2018" s="165" t="s">
        <v>6538</v>
      </c>
      <c r="O2018" s="157" t="s">
        <v>138</v>
      </c>
      <c r="P2018" s="157" t="s">
        <v>143</v>
      </c>
      <c r="Q2018" s="157" t="s">
        <v>6171</v>
      </c>
      <c r="R2018" s="157" t="s">
        <v>144</v>
      </c>
      <c r="W2018" s="118">
        <v>0</v>
      </c>
      <c r="X2018" s="162" t="s">
        <v>6426</v>
      </c>
    </row>
    <row r="2019" spans="1:24">
      <c r="A2019" s="83">
        <v>1590</v>
      </c>
      <c r="B2019" s="83">
        <v>45</v>
      </c>
      <c r="C2019" t="s">
        <v>7857</v>
      </c>
      <c r="D2019" s="159">
        <f t="shared" si="62"/>
        <v>109</v>
      </c>
      <c r="E2019">
        <v>2</v>
      </c>
      <c r="F2019">
        <v>29</v>
      </c>
      <c r="G2019" s="162" t="s">
        <v>6286</v>
      </c>
      <c r="H2019" s="162" t="s">
        <v>6286</v>
      </c>
      <c r="I2019" s="53" t="str">
        <f t="shared" si="63"/>
        <v>2. 29</v>
      </c>
      <c r="J2019" s="157" t="s">
        <v>142</v>
      </c>
      <c r="K2019" s="157" t="s">
        <v>141</v>
      </c>
      <c r="L2019" s="83" t="s">
        <v>6172</v>
      </c>
      <c r="M2019" s="165" t="s">
        <v>6538</v>
      </c>
      <c r="O2019" s="157" t="s">
        <v>138</v>
      </c>
      <c r="P2019" s="157" t="s">
        <v>143</v>
      </c>
      <c r="Q2019" s="157" t="s">
        <v>6171</v>
      </c>
      <c r="R2019" s="157" t="s">
        <v>144</v>
      </c>
      <c r="W2019" s="118">
        <v>0</v>
      </c>
      <c r="X2019" s="162" t="s">
        <v>6286</v>
      </c>
    </row>
    <row r="2020" spans="1:24">
      <c r="A2020" s="83">
        <v>1590</v>
      </c>
      <c r="B2020" s="83">
        <v>44</v>
      </c>
      <c r="C2020" t="s">
        <v>7857</v>
      </c>
      <c r="D2020" s="159">
        <f t="shared" si="62"/>
        <v>166</v>
      </c>
      <c r="E2020">
        <v>4</v>
      </c>
      <c r="F2020">
        <v>6</v>
      </c>
      <c r="G2020" s="162" t="s">
        <v>6458</v>
      </c>
      <c r="H2020" s="162" t="s">
        <v>6458</v>
      </c>
      <c r="I2020" s="53" t="str">
        <f t="shared" si="63"/>
        <v>4. 6</v>
      </c>
      <c r="J2020" s="157" t="s">
        <v>142</v>
      </c>
      <c r="K2020" s="157" t="s">
        <v>141</v>
      </c>
      <c r="L2020" s="83" t="s">
        <v>6172</v>
      </c>
      <c r="M2020" s="165" t="s">
        <v>6538</v>
      </c>
      <c r="O2020" s="157" t="s">
        <v>138</v>
      </c>
      <c r="P2020" s="157" t="s">
        <v>143</v>
      </c>
      <c r="Q2020" s="157" t="s">
        <v>6171</v>
      </c>
      <c r="R2020" s="157" t="s">
        <v>144</v>
      </c>
      <c r="W2020" s="118">
        <v>0</v>
      </c>
      <c r="X2020" s="162" t="s">
        <v>6458</v>
      </c>
    </row>
    <row r="2021" spans="1:24">
      <c r="A2021" s="83">
        <v>1590</v>
      </c>
      <c r="B2021" s="83">
        <v>46</v>
      </c>
      <c r="C2021" t="s">
        <v>7857</v>
      </c>
      <c r="D2021" s="159">
        <f t="shared" si="62"/>
        <v>110</v>
      </c>
      <c r="E2021">
        <v>2</v>
      </c>
      <c r="F2021">
        <v>30</v>
      </c>
      <c r="G2021" s="162" t="s">
        <v>6282</v>
      </c>
      <c r="H2021" s="162" t="s">
        <v>6282</v>
      </c>
      <c r="I2021" s="53" t="str">
        <f t="shared" si="63"/>
        <v>2. 30</v>
      </c>
      <c r="J2021" s="157" t="s">
        <v>142</v>
      </c>
      <c r="K2021" s="157" t="s">
        <v>141</v>
      </c>
      <c r="L2021" s="83" t="s">
        <v>6172</v>
      </c>
      <c r="M2021" s="165" t="s">
        <v>6538</v>
      </c>
      <c r="O2021" s="157" t="s">
        <v>138</v>
      </c>
      <c r="P2021" s="157" t="s">
        <v>143</v>
      </c>
      <c r="Q2021" s="157" t="s">
        <v>6171</v>
      </c>
      <c r="R2021" s="157" t="s">
        <v>144</v>
      </c>
      <c r="W2021" s="118">
        <v>0</v>
      </c>
      <c r="X2021" s="162" t="s">
        <v>6282</v>
      </c>
    </row>
    <row r="2022" spans="1:24">
      <c r="A2022" s="83">
        <v>1590</v>
      </c>
      <c r="B2022" s="83">
        <v>52</v>
      </c>
      <c r="C2022" t="s">
        <v>6586</v>
      </c>
      <c r="D2022" s="159">
        <f t="shared" si="62"/>
        <v>204</v>
      </c>
      <c r="E2022">
        <v>5</v>
      </c>
      <c r="F2022">
        <v>4</v>
      </c>
      <c r="G2022" s="162" t="s">
        <v>6275</v>
      </c>
      <c r="H2022" s="162" t="s">
        <v>6275</v>
      </c>
      <c r="I2022" s="53" t="str">
        <f t="shared" si="63"/>
        <v>5. 4</v>
      </c>
      <c r="J2022" s="157" t="s">
        <v>142</v>
      </c>
      <c r="K2022" s="157" t="s">
        <v>141</v>
      </c>
      <c r="L2022" s="83" t="s">
        <v>6172</v>
      </c>
      <c r="M2022" s="165" t="s">
        <v>6538</v>
      </c>
      <c r="O2022" s="157" t="s">
        <v>138</v>
      </c>
      <c r="P2022" s="157" t="s">
        <v>143</v>
      </c>
      <c r="Q2022" s="157" t="s">
        <v>6171</v>
      </c>
      <c r="R2022" s="157" t="s">
        <v>144</v>
      </c>
      <c r="W2022" s="118">
        <v>0</v>
      </c>
      <c r="X2022" s="162" t="s">
        <v>6275</v>
      </c>
    </row>
    <row r="2023" spans="1:24">
      <c r="A2023" s="83">
        <v>1592</v>
      </c>
      <c r="B2023" s="83">
        <v>271</v>
      </c>
      <c r="C2023" t="s">
        <v>7857</v>
      </c>
      <c r="D2023" s="159">
        <f t="shared" si="62"/>
        <v>160</v>
      </c>
      <c r="E2023">
        <v>4</v>
      </c>
      <c r="F2023">
        <v>0</v>
      </c>
      <c r="G2023" s="162" t="s">
        <v>6232</v>
      </c>
      <c r="H2023" s="162" t="s">
        <v>6232</v>
      </c>
      <c r="I2023" s="53" t="str">
        <f t="shared" si="63"/>
        <v>4. 0</v>
      </c>
      <c r="J2023" s="157" t="s">
        <v>142</v>
      </c>
      <c r="K2023" s="157" t="s">
        <v>141</v>
      </c>
      <c r="L2023" s="83" t="s">
        <v>6172</v>
      </c>
      <c r="M2023" s="165" t="s">
        <v>162</v>
      </c>
      <c r="O2023" s="157" t="s">
        <v>138</v>
      </c>
      <c r="P2023" s="157" t="s">
        <v>143</v>
      </c>
      <c r="Q2023" s="157" t="s">
        <v>6171</v>
      </c>
      <c r="R2023" s="157" t="s">
        <v>144</v>
      </c>
      <c r="W2023" s="118">
        <v>2160000</v>
      </c>
      <c r="X2023" s="162" t="s">
        <v>6232</v>
      </c>
    </row>
    <row r="2024" spans="1:24">
      <c r="A2024" s="83">
        <v>1593</v>
      </c>
      <c r="B2024" s="83">
        <v>41</v>
      </c>
      <c r="C2024" t="s">
        <v>7850</v>
      </c>
      <c r="D2024" s="159">
        <f t="shared" si="62"/>
        <v>160</v>
      </c>
      <c r="E2024">
        <v>4</v>
      </c>
      <c r="F2024">
        <v>0</v>
      </c>
      <c r="G2024" s="162" t="s">
        <v>6232</v>
      </c>
      <c r="H2024" s="162" t="s">
        <v>6232</v>
      </c>
      <c r="I2024" s="53" t="str">
        <f t="shared" si="63"/>
        <v>4. 0</v>
      </c>
      <c r="J2024" s="157" t="s">
        <v>142</v>
      </c>
      <c r="K2024" s="157" t="s">
        <v>141</v>
      </c>
      <c r="L2024" s="83" t="s">
        <v>6172</v>
      </c>
      <c r="M2024" s="165" t="s">
        <v>6538</v>
      </c>
      <c r="O2024" s="157" t="s">
        <v>138</v>
      </c>
      <c r="P2024" s="157" t="s">
        <v>143</v>
      </c>
      <c r="Q2024" s="157" t="s">
        <v>6171</v>
      </c>
      <c r="R2024" s="157" t="s">
        <v>144</v>
      </c>
      <c r="W2024" s="118">
        <v>3145500</v>
      </c>
      <c r="X2024" s="162" t="s">
        <v>6232</v>
      </c>
    </row>
    <row r="2025" spans="1:24">
      <c r="A2025" s="83">
        <v>1593</v>
      </c>
      <c r="B2025" s="83">
        <v>41</v>
      </c>
      <c r="C2025" t="s">
        <v>7885</v>
      </c>
      <c r="D2025" s="159">
        <f t="shared" si="62"/>
        <v>61</v>
      </c>
      <c r="E2025">
        <v>1</v>
      </c>
      <c r="F2025">
        <v>21</v>
      </c>
      <c r="G2025" s="162" t="s">
        <v>6233</v>
      </c>
      <c r="H2025" s="162" t="s">
        <v>6233</v>
      </c>
      <c r="I2025" s="53" t="str">
        <f t="shared" si="63"/>
        <v>1. 21</v>
      </c>
      <c r="J2025" s="157" t="s">
        <v>142</v>
      </c>
      <c r="K2025" s="157" t="s">
        <v>141</v>
      </c>
      <c r="L2025" s="83" t="s">
        <v>6172</v>
      </c>
      <c r="M2025" s="165" t="s">
        <v>6538</v>
      </c>
      <c r="O2025" s="157" t="s">
        <v>138</v>
      </c>
      <c r="P2025" s="157" t="s">
        <v>143</v>
      </c>
      <c r="Q2025" s="157" t="s">
        <v>6171</v>
      </c>
      <c r="R2025" s="157" t="s">
        <v>144</v>
      </c>
      <c r="W2025" s="118">
        <v>0</v>
      </c>
      <c r="X2025" s="162" t="s">
        <v>6233</v>
      </c>
    </row>
    <row r="2026" spans="1:24">
      <c r="A2026" s="83">
        <v>1593</v>
      </c>
      <c r="B2026" s="83">
        <v>41</v>
      </c>
      <c r="C2026" t="s">
        <v>7847</v>
      </c>
      <c r="D2026" s="159">
        <f t="shared" si="62"/>
        <v>12</v>
      </c>
      <c r="E2026">
        <v>0</v>
      </c>
      <c r="F2026">
        <v>12</v>
      </c>
      <c r="G2026" s="162" t="s">
        <v>6190</v>
      </c>
      <c r="H2026" s="162" t="s">
        <v>6190</v>
      </c>
      <c r="I2026" s="53" t="str">
        <f t="shared" si="63"/>
        <v>0. 12</v>
      </c>
      <c r="J2026" s="157" t="s">
        <v>142</v>
      </c>
      <c r="K2026" s="157" t="s">
        <v>141</v>
      </c>
      <c r="L2026" s="83" t="s">
        <v>6172</v>
      </c>
      <c r="M2026" s="165" t="s">
        <v>6538</v>
      </c>
      <c r="O2026" s="157" t="s">
        <v>138</v>
      </c>
      <c r="P2026" s="157" t="s">
        <v>143</v>
      </c>
      <c r="Q2026" s="157" t="s">
        <v>6171</v>
      </c>
      <c r="R2026" s="157" t="s">
        <v>144</v>
      </c>
      <c r="W2026" s="118">
        <v>0</v>
      </c>
      <c r="X2026" s="162" t="s">
        <v>6190</v>
      </c>
    </row>
    <row r="2027" spans="1:24">
      <c r="A2027" s="83">
        <v>1593</v>
      </c>
      <c r="B2027" s="83">
        <v>74</v>
      </c>
      <c r="C2027" t="s">
        <v>7836</v>
      </c>
      <c r="D2027" s="159">
        <f t="shared" si="62"/>
        <v>146</v>
      </c>
      <c r="E2027">
        <v>3</v>
      </c>
      <c r="F2027">
        <v>26</v>
      </c>
      <c r="G2027" s="162" t="s">
        <v>6345</v>
      </c>
      <c r="H2027" s="162" t="s">
        <v>6345</v>
      </c>
      <c r="I2027" s="53" t="str">
        <f t="shared" si="63"/>
        <v>3. 26</v>
      </c>
      <c r="J2027" s="157" t="s">
        <v>142</v>
      </c>
      <c r="K2027" s="157" t="s">
        <v>141</v>
      </c>
      <c r="L2027" s="83" t="s">
        <v>6172</v>
      </c>
      <c r="M2027" s="165" t="s">
        <v>6538</v>
      </c>
      <c r="O2027" s="157" t="s">
        <v>138</v>
      </c>
      <c r="P2027" s="157" t="s">
        <v>143</v>
      </c>
      <c r="Q2027" s="157" t="s">
        <v>6171</v>
      </c>
      <c r="R2027" s="157" t="s">
        <v>144</v>
      </c>
      <c r="W2027" s="118">
        <v>0</v>
      </c>
      <c r="X2027" s="162" t="s">
        <v>6345</v>
      </c>
    </row>
    <row r="2028" spans="1:24">
      <c r="A2028" s="83">
        <v>1594</v>
      </c>
      <c r="B2028" s="83">
        <v>100</v>
      </c>
      <c r="C2028" t="s">
        <v>7862</v>
      </c>
      <c r="D2028" s="159">
        <f t="shared" si="62"/>
        <v>71</v>
      </c>
      <c r="E2028">
        <v>1</v>
      </c>
      <c r="F2028">
        <v>31</v>
      </c>
      <c r="G2028" s="162" t="s">
        <v>6211</v>
      </c>
      <c r="H2028" s="162" t="s">
        <v>6211</v>
      </c>
      <c r="I2028" s="53" t="str">
        <f t="shared" si="63"/>
        <v>1. 31</v>
      </c>
      <c r="J2028" s="157" t="s">
        <v>142</v>
      </c>
      <c r="K2028" s="157" t="s">
        <v>141</v>
      </c>
      <c r="L2028" s="83" t="s">
        <v>6172</v>
      </c>
      <c r="M2028" s="165" t="s">
        <v>6538</v>
      </c>
      <c r="O2028" s="157" t="s">
        <v>138</v>
      </c>
      <c r="P2028" s="157" t="s">
        <v>143</v>
      </c>
      <c r="Q2028" s="157" t="s">
        <v>6171</v>
      </c>
      <c r="R2028" s="157" t="s">
        <v>144</v>
      </c>
      <c r="W2028" s="118">
        <v>958500</v>
      </c>
      <c r="X2028" s="162" t="s">
        <v>6211</v>
      </c>
    </row>
    <row r="2029" spans="1:24">
      <c r="A2029" s="83">
        <v>1595</v>
      </c>
      <c r="B2029" s="83">
        <v>96</v>
      </c>
      <c r="C2029" t="s">
        <v>8113</v>
      </c>
      <c r="D2029" s="159">
        <f t="shared" si="62"/>
        <v>91</v>
      </c>
      <c r="E2029">
        <v>2</v>
      </c>
      <c r="F2029">
        <v>11</v>
      </c>
      <c r="G2029" s="162" t="s">
        <v>6268</v>
      </c>
      <c r="H2029" s="162" t="s">
        <v>6268</v>
      </c>
      <c r="I2029" s="53" t="str">
        <f t="shared" si="63"/>
        <v>2. 11</v>
      </c>
      <c r="J2029" s="157" t="s">
        <v>142</v>
      </c>
      <c r="K2029" s="157" t="s">
        <v>141</v>
      </c>
      <c r="L2029" s="83" t="s">
        <v>6172</v>
      </c>
      <c r="M2029" s="165" t="s">
        <v>162</v>
      </c>
      <c r="O2029" s="157" t="s">
        <v>138</v>
      </c>
      <c r="P2029" s="157" t="s">
        <v>143</v>
      </c>
      <c r="Q2029" s="157" t="s">
        <v>6171</v>
      </c>
      <c r="R2029" s="157" t="s">
        <v>144</v>
      </c>
      <c r="W2029" s="118">
        <v>1228500</v>
      </c>
      <c r="X2029" s="162" t="s">
        <v>6268</v>
      </c>
    </row>
    <row r="2030" spans="1:24">
      <c r="A2030" s="83">
        <v>1595</v>
      </c>
      <c r="B2030" s="83">
        <v>96</v>
      </c>
      <c r="C2030" t="s">
        <v>7964</v>
      </c>
      <c r="D2030" s="159">
        <f t="shared" si="62"/>
        <v>20</v>
      </c>
      <c r="E2030">
        <v>0</v>
      </c>
      <c r="F2030">
        <v>20</v>
      </c>
      <c r="G2030" s="162" t="s">
        <v>6246</v>
      </c>
      <c r="H2030" s="162" t="s">
        <v>6246</v>
      </c>
      <c r="I2030" s="53" t="str">
        <f t="shared" si="63"/>
        <v>0. 20</v>
      </c>
      <c r="J2030" s="157" t="s">
        <v>142</v>
      </c>
      <c r="K2030" s="157" t="s">
        <v>141</v>
      </c>
      <c r="L2030" s="83" t="s">
        <v>6172</v>
      </c>
      <c r="M2030" s="165" t="s">
        <v>162</v>
      </c>
      <c r="O2030" s="157" t="s">
        <v>138</v>
      </c>
      <c r="P2030" s="157" t="s">
        <v>143</v>
      </c>
      <c r="Q2030" s="157" t="s">
        <v>6171</v>
      </c>
      <c r="R2030" s="157" t="s">
        <v>144</v>
      </c>
      <c r="W2030" s="118">
        <v>270000</v>
      </c>
      <c r="X2030" s="162" t="s">
        <v>6246</v>
      </c>
    </row>
    <row r="2031" spans="1:24">
      <c r="A2031" s="83">
        <v>1596</v>
      </c>
      <c r="B2031" s="83">
        <v>57</v>
      </c>
      <c r="C2031" t="s">
        <v>6586</v>
      </c>
      <c r="D2031" s="159">
        <f t="shared" si="62"/>
        <v>180</v>
      </c>
      <c r="E2031">
        <v>4</v>
      </c>
      <c r="F2031">
        <v>20</v>
      </c>
      <c r="G2031" s="162" t="s">
        <v>6385</v>
      </c>
      <c r="H2031" s="162" t="s">
        <v>6385</v>
      </c>
      <c r="I2031" s="53" t="str">
        <f t="shared" si="63"/>
        <v>4. 20</v>
      </c>
      <c r="J2031" s="157" t="s">
        <v>142</v>
      </c>
      <c r="K2031" s="157" t="s">
        <v>141</v>
      </c>
      <c r="L2031" s="83" t="s">
        <v>6172</v>
      </c>
      <c r="M2031" s="165" t="s">
        <v>6538</v>
      </c>
      <c r="O2031" s="157" t="s">
        <v>138</v>
      </c>
      <c r="P2031" s="157" t="s">
        <v>143</v>
      </c>
      <c r="Q2031" s="157" t="s">
        <v>6171</v>
      </c>
      <c r="R2031" s="157" t="s">
        <v>144</v>
      </c>
      <c r="W2031" s="118">
        <v>2430000</v>
      </c>
      <c r="X2031" s="162" t="s">
        <v>6385</v>
      </c>
    </row>
    <row r="2032" spans="1:24">
      <c r="A2032" s="83">
        <v>1598</v>
      </c>
      <c r="B2032" s="83">
        <v>85</v>
      </c>
      <c r="C2032" t="s">
        <v>6586</v>
      </c>
      <c r="D2032" s="159">
        <f t="shared" si="62"/>
        <v>120</v>
      </c>
      <c r="E2032">
        <v>3</v>
      </c>
      <c r="F2032">
        <v>0</v>
      </c>
      <c r="G2032" s="162" t="s">
        <v>6240</v>
      </c>
      <c r="H2032" s="162" t="s">
        <v>6240</v>
      </c>
      <c r="I2032" s="53" t="str">
        <f t="shared" si="63"/>
        <v>3. 0</v>
      </c>
      <c r="J2032" s="157" t="s">
        <v>142</v>
      </c>
      <c r="K2032" s="157" t="s">
        <v>141</v>
      </c>
      <c r="L2032" s="83" t="s">
        <v>6172</v>
      </c>
      <c r="M2032" s="165" t="s">
        <v>162</v>
      </c>
      <c r="O2032" s="157" t="s">
        <v>138</v>
      </c>
      <c r="P2032" s="157" t="s">
        <v>143</v>
      </c>
      <c r="Q2032" s="157" t="s">
        <v>6171</v>
      </c>
      <c r="R2032" s="157" t="s">
        <v>144</v>
      </c>
      <c r="W2032" s="118">
        <v>1620000</v>
      </c>
      <c r="X2032" s="162" t="s">
        <v>6240</v>
      </c>
    </row>
    <row r="2033" spans="1:24">
      <c r="A2033" s="83">
        <v>1598</v>
      </c>
      <c r="B2033" s="83">
        <v>109</v>
      </c>
      <c r="C2033" t="s">
        <v>7857</v>
      </c>
      <c r="D2033" s="159">
        <f t="shared" si="62"/>
        <v>33</v>
      </c>
      <c r="E2033">
        <v>0</v>
      </c>
      <c r="F2033">
        <v>33</v>
      </c>
      <c r="G2033" s="162" t="s">
        <v>6387</v>
      </c>
      <c r="H2033" s="162" t="s">
        <v>6387</v>
      </c>
      <c r="I2033" s="53" t="str">
        <f t="shared" si="63"/>
        <v>0. 33</v>
      </c>
      <c r="J2033" s="157" t="s">
        <v>142</v>
      </c>
      <c r="K2033" s="157" t="s">
        <v>141</v>
      </c>
      <c r="L2033" s="83" t="s">
        <v>6172</v>
      </c>
      <c r="M2033" s="165" t="s">
        <v>162</v>
      </c>
      <c r="O2033" s="157" t="s">
        <v>138</v>
      </c>
      <c r="P2033" s="157" t="s">
        <v>143</v>
      </c>
      <c r="Q2033" s="157" t="s">
        <v>6171</v>
      </c>
      <c r="R2033" s="157" t="s">
        <v>144</v>
      </c>
      <c r="W2033" s="118">
        <v>445500</v>
      </c>
      <c r="X2033" s="162" t="s">
        <v>6387</v>
      </c>
    </row>
    <row r="2034" spans="1:24">
      <c r="A2034" s="83">
        <v>1599</v>
      </c>
      <c r="B2034" s="83">
        <v>308</v>
      </c>
      <c r="C2034" t="s">
        <v>6582</v>
      </c>
      <c r="D2034" s="159">
        <f t="shared" si="62"/>
        <v>10</v>
      </c>
      <c r="E2034">
        <v>0</v>
      </c>
      <c r="F2034">
        <v>10</v>
      </c>
      <c r="G2034" s="162" t="s">
        <v>6347</v>
      </c>
      <c r="H2034" s="162" t="s">
        <v>6347</v>
      </c>
      <c r="I2034" s="53" t="str">
        <f t="shared" si="63"/>
        <v>0. 10</v>
      </c>
      <c r="J2034" s="157" t="s">
        <v>142</v>
      </c>
      <c r="K2034" s="157" t="s">
        <v>141</v>
      </c>
      <c r="L2034" s="83" t="s">
        <v>6172</v>
      </c>
      <c r="M2034" s="165" t="s">
        <v>162</v>
      </c>
      <c r="O2034" s="157" t="s">
        <v>138</v>
      </c>
      <c r="P2034" s="157" t="s">
        <v>143</v>
      </c>
      <c r="Q2034" s="157" t="s">
        <v>6171</v>
      </c>
      <c r="R2034" s="157" t="s">
        <v>144</v>
      </c>
      <c r="W2034" s="118">
        <v>135000</v>
      </c>
      <c r="X2034" s="162" t="s">
        <v>6347</v>
      </c>
    </row>
    <row r="2035" spans="1:24">
      <c r="A2035" s="83">
        <v>1599</v>
      </c>
      <c r="B2035" s="83">
        <v>308</v>
      </c>
      <c r="C2035" t="s">
        <v>6648</v>
      </c>
      <c r="D2035" s="159">
        <f t="shared" si="62"/>
        <v>36</v>
      </c>
      <c r="E2035">
        <v>0</v>
      </c>
      <c r="F2035">
        <v>36</v>
      </c>
      <c r="G2035" s="162" t="s">
        <v>6174</v>
      </c>
      <c r="H2035" s="162" t="s">
        <v>6174</v>
      </c>
      <c r="I2035" s="53" t="str">
        <f t="shared" si="63"/>
        <v>0. 36</v>
      </c>
      <c r="J2035" s="157" t="s">
        <v>142</v>
      </c>
      <c r="K2035" s="157" t="s">
        <v>141</v>
      </c>
      <c r="L2035" s="83" t="s">
        <v>6172</v>
      </c>
      <c r="M2035" s="165" t="s">
        <v>162</v>
      </c>
      <c r="O2035" s="157" t="s">
        <v>138</v>
      </c>
      <c r="P2035" s="157" t="s">
        <v>143</v>
      </c>
      <c r="Q2035" s="157" t="s">
        <v>6171</v>
      </c>
      <c r="R2035" s="157" t="s">
        <v>144</v>
      </c>
      <c r="W2035" s="118">
        <v>486000</v>
      </c>
      <c r="X2035" s="162" t="s">
        <v>6174</v>
      </c>
    </row>
    <row r="2036" spans="1:24">
      <c r="A2036" s="83">
        <v>1599</v>
      </c>
      <c r="B2036" s="83">
        <v>308</v>
      </c>
      <c r="C2036" t="s">
        <v>7857</v>
      </c>
      <c r="D2036" s="159">
        <f t="shared" si="62"/>
        <v>62</v>
      </c>
      <c r="E2036">
        <v>1</v>
      </c>
      <c r="F2036">
        <v>22</v>
      </c>
      <c r="G2036" s="162" t="s">
        <v>6422</v>
      </c>
      <c r="H2036" s="162" t="s">
        <v>6422</v>
      </c>
      <c r="I2036" s="53" t="str">
        <f t="shared" si="63"/>
        <v>1. 22</v>
      </c>
      <c r="J2036" s="157" t="s">
        <v>142</v>
      </c>
      <c r="K2036" s="157" t="s">
        <v>141</v>
      </c>
      <c r="L2036" s="83" t="s">
        <v>6172</v>
      </c>
      <c r="M2036" s="165" t="s">
        <v>162</v>
      </c>
      <c r="O2036" s="157" t="s">
        <v>138</v>
      </c>
      <c r="P2036" s="157" t="s">
        <v>143</v>
      </c>
      <c r="Q2036" s="157" t="s">
        <v>6171</v>
      </c>
      <c r="R2036" s="157" t="s">
        <v>144</v>
      </c>
      <c r="W2036" s="118">
        <v>162000</v>
      </c>
      <c r="X2036" s="162" t="s">
        <v>6422</v>
      </c>
    </row>
    <row r="2037" spans="1:24">
      <c r="A2037" s="83">
        <v>1599</v>
      </c>
      <c r="B2037" s="83">
        <v>308</v>
      </c>
      <c r="C2037" t="s">
        <v>7847</v>
      </c>
      <c r="D2037" s="159">
        <f t="shared" si="62"/>
        <v>31</v>
      </c>
      <c r="E2037">
        <v>0</v>
      </c>
      <c r="F2037">
        <v>31</v>
      </c>
      <c r="G2037" s="162" t="s">
        <v>6214</v>
      </c>
      <c r="H2037" s="162" t="s">
        <v>6214</v>
      </c>
      <c r="I2037" s="53" t="str">
        <f t="shared" si="63"/>
        <v>0. 31</v>
      </c>
      <c r="J2037" s="157" t="s">
        <v>142</v>
      </c>
      <c r="K2037" s="157" t="s">
        <v>141</v>
      </c>
      <c r="L2037" s="83" t="s">
        <v>6172</v>
      </c>
      <c r="M2037" s="165" t="s">
        <v>162</v>
      </c>
      <c r="O2037" s="157" t="s">
        <v>138</v>
      </c>
      <c r="P2037" s="157" t="s">
        <v>143</v>
      </c>
      <c r="Q2037" s="157" t="s">
        <v>6171</v>
      </c>
      <c r="R2037" s="157" t="s">
        <v>144</v>
      </c>
      <c r="W2037" s="118">
        <v>81000</v>
      </c>
      <c r="X2037" s="162" t="s">
        <v>6214</v>
      </c>
    </row>
    <row r="2038" spans="1:24">
      <c r="A2038" s="83">
        <v>1599</v>
      </c>
      <c r="B2038" s="83">
        <v>308</v>
      </c>
      <c r="C2038" t="s">
        <v>7953</v>
      </c>
      <c r="D2038" s="159">
        <f t="shared" si="62"/>
        <v>15</v>
      </c>
      <c r="E2038">
        <v>0</v>
      </c>
      <c r="F2038">
        <v>15</v>
      </c>
      <c r="G2038" s="162" t="s">
        <v>6210</v>
      </c>
      <c r="H2038" s="162" t="s">
        <v>6210</v>
      </c>
      <c r="I2038" s="53" t="str">
        <f t="shared" si="63"/>
        <v>0. 15</v>
      </c>
      <c r="J2038" s="157" t="s">
        <v>142</v>
      </c>
      <c r="K2038" s="157" t="s">
        <v>141</v>
      </c>
      <c r="L2038" s="83" t="s">
        <v>6172</v>
      </c>
      <c r="M2038" s="165" t="s">
        <v>162</v>
      </c>
      <c r="O2038" s="157" t="s">
        <v>138</v>
      </c>
      <c r="P2038" s="157" t="s">
        <v>143</v>
      </c>
      <c r="Q2038" s="157" t="s">
        <v>6171</v>
      </c>
      <c r="R2038" s="157" t="s">
        <v>144</v>
      </c>
      <c r="W2038" s="118">
        <v>40500</v>
      </c>
      <c r="X2038" s="162" t="s">
        <v>6210</v>
      </c>
    </row>
    <row r="2039" spans="1:24">
      <c r="A2039" s="83">
        <v>1601</v>
      </c>
      <c r="B2039" s="83">
        <v>308</v>
      </c>
      <c r="C2039" t="s">
        <v>7945</v>
      </c>
      <c r="D2039" s="159">
        <f t="shared" si="62"/>
        <v>15</v>
      </c>
      <c r="E2039">
        <v>0</v>
      </c>
      <c r="F2039">
        <v>15</v>
      </c>
      <c r="G2039" s="162" t="s">
        <v>6210</v>
      </c>
      <c r="H2039" s="162" t="s">
        <v>6210</v>
      </c>
      <c r="I2039" s="53" t="str">
        <f t="shared" si="63"/>
        <v>0. 15</v>
      </c>
      <c r="J2039" s="157" t="s">
        <v>142</v>
      </c>
      <c r="K2039" s="157" t="s">
        <v>141</v>
      </c>
      <c r="L2039" s="83" t="s">
        <v>6172</v>
      </c>
      <c r="M2039" s="165" t="s">
        <v>162</v>
      </c>
      <c r="O2039" s="157" t="s">
        <v>138</v>
      </c>
      <c r="P2039" s="157" t="s">
        <v>143</v>
      </c>
      <c r="Q2039" s="157" t="s">
        <v>6171</v>
      </c>
      <c r="R2039" s="157" t="s">
        <v>144</v>
      </c>
      <c r="W2039" s="118">
        <v>202500</v>
      </c>
      <c r="X2039" s="162" t="s">
        <v>6210</v>
      </c>
    </row>
    <row r="2040" spans="1:24">
      <c r="A2040" s="83">
        <v>1601</v>
      </c>
      <c r="B2040" s="83">
        <v>308</v>
      </c>
      <c r="C2040" t="s">
        <v>8114</v>
      </c>
      <c r="D2040" s="159">
        <f t="shared" si="62"/>
        <v>26</v>
      </c>
      <c r="E2040">
        <v>0</v>
      </c>
      <c r="F2040">
        <v>26</v>
      </c>
      <c r="G2040" s="162" t="s">
        <v>6374</v>
      </c>
      <c r="H2040" s="162" t="s">
        <v>6374</v>
      </c>
      <c r="I2040" s="53" t="str">
        <f t="shared" si="63"/>
        <v>0. 26</v>
      </c>
      <c r="J2040" s="157" t="s">
        <v>142</v>
      </c>
      <c r="K2040" s="157" t="s">
        <v>141</v>
      </c>
      <c r="L2040" s="83" t="s">
        <v>6172</v>
      </c>
      <c r="M2040" s="165" t="s">
        <v>162</v>
      </c>
      <c r="O2040" s="157" t="s">
        <v>138</v>
      </c>
      <c r="P2040" s="157" t="s">
        <v>143</v>
      </c>
      <c r="Q2040" s="157" t="s">
        <v>6171</v>
      </c>
      <c r="R2040" s="157" t="s">
        <v>144</v>
      </c>
      <c r="W2040" s="118">
        <v>351000</v>
      </c>
      <c r="X2040" s="162" t="s">
        <v>6374</v>
      </c>
    </row>
    <row r="2041" spans="1:24">
      <c r="A2041" s="83">
        <v>1601</v>
      </c>
      <c r="B2041" s="83">
        <v>308</v>
      </c>
      <c r="C2041" t="s">
        <v>7857</v>
      </c>
      <c r="D2041" s="159">
        <f t="shared" si="62"/>
        <v>62</v>
      </c>
      <c r="E2041">
        <v>1</v>
      </c>
      <c r="F2041">
        <v>22</v>
      </c>
      <c r="G2041" s="162" t="s">
        <v>6422</v>
      </c>
      <c r="H2041" s="162" t="s">
        <v>6422</v>
      </c>
      <c r="I2041" s="53" t="str">
        <f t="shared" si="63"/>
        <v>1. 22</v>
      </c>
      <c r="J2041" s="157" t="s">
        <v>142</v>
      </c>
      <c r="K2041" s="157" t="s">
        <v>141</v>
      </c>
      <c r="L2041" s="83" t="s">
        <v>6172</v>
      </c>
      <c r="M2041" s="165" t="s">
        <v>162</v>
      </c>
      <c r="O2041" s="157" t="s">
        <v>138</v>
      </c>
      <c r="P2041" s="157" t="s">
        <v>143</v>
      </c>
      <c r="Q2041" s="157" t="s">
        <v>6171</v>
      </c>
      <c r="R2041" s="157" t="s">
        <v>144</v>
      </c>
      <c r="W2041" s="118">
        <v>162000</v>
      </c>
      <c r="X2041" s="162" t="s">
        <v>6422</v>
      </c>
    </row>
    <row r="2042" spans="1:24">
      <c r="A2042" s="83">
        <v>1601</v>
      </c>
      <c r="B2042" s="83">
        <v>308</v>
      </c>
      <c r="C2042" t="s">
        <v>7847</v>
      </c>
      <c r="D2042" s="159">
        <f t="shared" si="62"/>
        <v>31</v>
      </c>
      <c r="E2042">
        <v>0</v>
      </c>
      <c r="F2042">
        <v>31</v>
      </c>
      <c r="G2042" s="162" t="s">
        <v>6214</v>
      </c>
      <c r="H2042" s="162" t="s">
        <v>6214</v>
      </c>
      <c r="I2042" s="53" t="str">
        <f t="shared" si="63"/>
        <v>0. 31</v>
      </c>
      <c r="J2042" s="157" t="s">
        <v>142</v>
      </c>
      <c r="K2042" s="157" t="s">
        <v>141</v>
      </c>
      <c r="L2042" s="83" t="s">
        <v>6172</v>
      </c>
      <c r="M2042" s="165" t="s">
        <v>162</v>
      </c>
      <c r="O2042" s="157" t="s">
        <v>138</v>
      </c>
      <c r="P2042" s="157" t="s">
        <v>143</v>
      </c>
      <c r="Q2042" s="157" t="s">
        <v>6171</v>
      </c>
      <c r="R2042" s="157" t="s">
        <v>144</v>
      </c>
      <c r="W2042" s="118">
        <v>81000</v>
      </c>
      <c r="X2042" s="162" t="s">
        <v>6214</v>
      </c>
    </row>
    <row r="2043" spans="1:24">
      <c r="A2043" s="83">
        <v>1602</v>
      </c>
      <c r="B2043" s="83">
        <v>260</v>
      </c>
      <c r="C2043" t="s">
        <v>8115</v>
      </c>
      <c r="D2043" s="159">
        <f t="shared" si="62"/>
        <v>84</v>
      </c>
      <c r="E2043">
        <v>2</v>
      </c>
      <c r="F2043">
        <v>4</v>
      </c>
      <c r="G2043" s="162" t="s">
        <v>6273</v>
      </c>
      <c r="H2043" s="162" t="s">
        <v>6273</v>
      </c>
      <c r="I2043" s="53" t="str">
        <f t="shared" si="63"/>
        <v>2. 4</v>
      </c>
      <c r="J2043" s="157" t="s">
        <v>142</v>
      </c>
      <c r="K2043" s="157" t="s">
        <v>141</v>
      </c>
      <c r="L2043" s="83" t="s">
        <v>6172</v>
      </c>
      <c r="M2043" s="165" t="s">
        <v>162</v>
      </c>
      <c r="O2043" s="157" t="s">
        <v>138</v>
      </c>
      <c r="P2043" s="157" t="s">
        <v>143</v>
      </c>
      <c r="Q2043" s="157" t="s">
        <v>6171</v>
      </c>
      <c r="R2043" s="157" t="s">
        <v>144</v>
      </c>
      <c r="W2043" s="118">
        <v>1134000</v>
      </c>
      <c r="X2043" s="162" t="s">
        <v>6273</v>
      </c>
    </row>
    <row r="2044" spans="1:24">
      <c r="A2044" s="83">
        <v>1603</v>
      </c>
      <c r="B2044" s="83">
        <v>106</v>
      </c>
      <c r="C2044" t="s">
        <v>7931</v>
      </c>
      <c r="D2044" s="159">
        <f t="shared" si="62"/>
        <v>186</v>
      </c>
      <c r="E2044">
        <v>4</v>
      </c>
      <c r="F2044">
        <v>26</v>
      </c>
      <c r="G2044" s="162" t="s">
        <v>6209</v>
      </c>
      <c r="H2044" s="162" t="s">
        <v>6209</v>
      </c>
      <c r="I2044" s="53" t="str">
        <f t="shared" si="63"/>
        <v>4. 26</v>
      </c>
      <c r="J2044" s="157" t="s">
        <v>142</v>
      </c>
      <c r="K2044" s="157" t="s">
        <v>141</v>
      </c>
      <c r="L2044" s="83" t="s">
        <v>6172</v>
      </c>
      <c r="M2044" s="165" t="s">
        <v>162</v>
      </c>
      <c r="O2044" s="157" t="s">
        <v>138</v>
      </c>
      <c r="P2044" s="157" t="s">
        <v>143</v>
      </c>
      <c r="Q2044" s="157" t="s">
        <v>6171</v>
      </c>
      <c r="R2044" s="157" t="s">
        <v>144</v>
      </c>
      <c r="W2044" s="118">
        <v>2511000</v>
      </c>
      <c r="X2044" s="162" t="s">
        <v>6209</v>
      </c>
    </row>
    <row r="2045" spans="1:24">
      <c r="A2045" s="83">
        <v>1603</v>
      </c>
      <c r="B2045" s="83">
        <v>106</v>
      </c>
      <c r="C2045" t="s">
        <v>7857</v>
      </c>
      <c r="D2045" s="159">
        <f t="shared" si="62"/>
        <v>56</v>
      </c>
      <c r="E2045">
        <v>1</v>
      </c>
      <c r="F2045">
        <v>16</v>
      </c>
      <c r="G2045" s="162" t="s">
        <v>6222</v>
      </c>
      <c r="H2045" s="162" t="s">
        <v>6222</v>
      </c>
      <c r="I2045" s="53" t="str">
        <f t="shared" si="63"/>
        <v>1. 16</v>
      </c>
      <c r="J2045" s="157" t="s">
        <v>142</v>
      </c>
      <c r="K2045" s="157" t="s">
        <v>141</v>
      </c>
      <c r="L2045" s="83" t="s">
        <v>6172</v>
      </c>
      <c r="M2045" s="165" t="s">
        <v>162</v>
      </c>
      <c r="O2045" s="157" t="s">
        <v>138</v>
      </c>
      <c r="P2045" s="157" t="s">
        <v>143</v>
      </c>
      <c r="Q2045" s="157" t="s">
        <v>6171</v>
      </c>
      <c r="R2045" s="157" t="s">
        <v>144</v>
      </c>
      <c r="W2045" s="118">
        <v>756000</v>
      </c>
      <c r="X2045" s="162" t="s">
        <v>6222</v>
      </c>
    </row>
    <row r="2046" spans="1:24">
      <c r="A2046" s="83">
        <v>1603</v>
      </c>
      <c r="B2046" s="83">
        <v>48</v>
      </c>
      <c r="C2046" t="s">
        <v>6579</v>
      </c>
      <c r="D2046" s="159">
        <f t="shared" si="62"/>
        <v>340</v>
      </c>
      <c r="E2046">
        <v>8</v>
      </c>
      <c r="F2046">
        <v>20</v>
      </c>
      <c r="G2046" s="162" t="s">
        <v>6495</v>
      </c>
      <c r="H2046" s="162" t="s">
        <v>6495</v>
      </c>
      <c r="I2046" s="53" t="str">
        <f t="shared" si="63"/>
        <v>8. 20</v>
      </c>
      <c r="J2046" s="157" t="s">
        <v>142</v>
      </c>
      <c r="K2046" s="157" t="s">
        <v>141</v>
      </c>
      <c r="L2046" s="83" t="s">
        <v>6172</v>
      </c>
      <c r="M2046" s="165" t="s">
        <v>162</v>
      </c>
      <c r="O2046" s="157" t="s">
        <v>138</v>
      </c>
      <c r="P2046" s="157" t="s">
        <v>143</v>
      </c>
      <c r="Q2046" s="157" t="s">
        <v>6171</v>
      </c>
      <c r="R2046" s="157" t="s">
        <v>144</v>
      </c>
      <c r="W2046" s="118">
        <v>1728000</v>
      </c>
      <c r="X2046" s="162" t="s">
        <v>6495</v>
      </c>
    </row>
    <row r="2047" spans="1:24">
      <c r="A2047" s="83">
        <v>1604</v>
      </c>
      <c r="B2047" s="83">
        <v>106</v>
      </c>
      <c r="C2047" t="s">
        <v>7883</v>
      </c>
      <c r="D2047" s="159">
        <f t="shared" si="62"/>
        <v>190</v>
      </c>
      <c r="E2047">
        <v>4</v>
      </c>
      <c r="F2047">
        <v>30</v>
      </c>
      <c r="G2047" s="162" t="s">
        <v>6193</v>
      </c>
      <c r="H2047" s="162" t="s">
        <v>6193</v>
      </c>
      <c r="I2047" s="53" t="str">
        <f t="shared" si="63"/>
        <v>4. 30</v>
      </c>
      <c r="J2047" s="157" t="s">
        <v>142</v>
      </c>
      <c r="K2047" s="157" t="s">
        <v>141</v>
      </c>
      <c r="L2047" s="83" t="s">
        <v>6172</v>
      </c>
      <c r="M2047" s="165" t="s">
        <v>162</v>
      </c>
      <c r="O2047" s="157" t="s">
        <v>138</v>
      </c>
      <c r="P2047" s="157" t="s">
        <v>143</v>
      </c>
      <c r="Q2047" s="157" t="s">
        <v>6171</v>
      </c>
      <c r="R2047" s="157" t="s">
        <v>144</v>
      </c>
      <c r="W2047" s="118">
        <v>2565000</v>
      </c>
      <c r="X2047" s="162" t="s">
        <v>6193</v>
      </c>
    </row>
    <row r="2048" spans="1:24">
      <c r="A2048" s="83">
        <v>1604</v>
      </c>
      <c r="B2048" s="83">
        <v>106</v>
      </c>
      <c r="C2048" t="s">
        <v>6579</v>
      </c>
      <c r="D2048" s="159">
        <f t="shared" si="62"/>
        <v>50</v>
      </c>
      <c r="E2048">
        <v>1</v>
      </c>
      <c r="F2048">
        <v>10</v>
      </c>
      <c r="G2048" s="162" t="s">
        <v>6195</v>
      </c>
      <c r="H2048" s="162" t="s">
        <v>6195</v>
      </c>
      <c r="I2048" s="53" t="str">
        <f t="shared" si="63"/>
        <v>1. 10</v>
      </c>
      <c r="J2048" s="157" t="s">
        <v>142</v>
      </c>
      <c r="K2048" s="157" t="s">
        <v>141</v>
      </c>
      <c r="L2048" s="83" t="s">
        <v>6172</v>
      </c>
      <c r="M2048" s="165" t="s">
        <v>162</v>
      </c>
      <c r="O2048" s="157" t="s">
        <v>138</v>
      </c>
      <c r="P2048" s="157" t="s">
        <v>143</v>
      </c>
      <c r="Q2048" s="157" t="s">
        <v>6171</v>
      </c>
      <c r="R2048" s="157" t="s">
        <v>144</v>
      </c>
      <c r="W2048" s="118">
        <v>675000</v>
      </c>
      <c r="X2048" s="162" t="s">
        <v>6195</v>
      </c>
    </row>
    <row r="2049" spans="1:24">
      <c r="A2049" s="83">
        <v>1605</v>
      </c>
      <c r="B2049" s="83">
        <v>142</v>
      </c>
      <c r="C2049" t="s">
        <v>8116</v>
      </c>
      <c r="D2049" s="159">
        <f t="shared" si="62"/>
        <v>133</v>
      </c>
      <c r="E2049">
        <v>3</v>
      </c>
      <c r="F2049">
        <v>13</v>
      </c>
      <c r="G2049" s="162" t="s">
        <v>6368</v>
      </c>
      <c r="H2049" s="162" t="s">
        <v>6368</v>
      </c>
      <c r="I2049" s="53" t="str">
        <f t="shared" si="63"/>
        <v>3. 13</v>
      </c>
      <c r="J2049" s="157" t="s">
        <v>142</v>
      </c>
      <c r="K2049" s="157" t="s">
        <v>141</v>
      </c>
      <c r="L2049" s="83" t="s">
        <v>6172</v>
      </c>
      <c r="M2049" s="165" t="s">
        <v>162</v>
      </c>
      <c r="O2049" s="157" t="s">
        <v>138</v>
      </c>
      <c r="P2049" s="157" t="s">
        <v>143</v>
      </c>
      <c r="Q2049" s="157" t="s">
        <v>6171</v>
      </c>
      <c r="R2049" s="157" t="s">
        <v>144</v>
      </c>
      <c r="W2049" s="118">
        <v>351000</v>
      </c>
      <c r="X2049" s="162" t="s">
        <v>6368</v>
      </c>
    </row>
    <row r="2050" spans="1:24">
      <c r="A2050" s="83">
        <v>1606</v>
      </c>
      <c r="B2050" s="83">
        <v>570</v>
      </c>
      <c r="C2050" t="s">
        <v>7857</v>
      </c>
      <c r="D2050" s="159">
        <f t="shared" si="62"/>
        <v>60</v>
      </c>
      <c r="E2050">
        <v>1</v>
      </c>
      <c r="F2050">
        <v>20</v>
      </c>
      <c r="G2050" s="162" t="s">
        <v>6197</v>
      </c>
      <c r="H2050" s="162" t="s">
        <v>6197</v>
      </c>
      <c r="I2050" s="53" t="str">
        <f t="shared" si="63"/>
        <v>1. 20</v>
      </c>
      <c r="J2050" s="157" t="s">
        <v>142</v>
      </c>
      <c r="K2050" s="157" t="s">
        <v>141</v>
      </c>
      <c r="L2050" s="83" t="s">
        <v>6172</v>
      </c>
      <c r="M2050" s="165" t="s">
        <v>162</v>
      </c>
      <c r="O2050" s="157" t="s">
        <v>138</v>
      </c>
      <c r="P2050" s="157" t="s">
        <v>143</v>
      </c>
      <c r="Q2050" s="157" t="s">
        <v>6171</v>
      </c>
      <c r="R2050" s="157" t="s">
        <v>144</v>
      </c>
      <c r="W2050" s="118">
        <v>810000</v>
      </c>
      <c r="X2050" s="162" t="s">
        <v>6197</v>
      </c>
    </row>
    <row r="2051" spans="1:24">
      <c r="A2051" s="83">
        <v>1607</v>
      </c>
      <c r="B2051" s="83">
        <v>142</v>
      </c>
      <c r="C2051" t="s">
        <v>8116</v>
      </c>
      <c r="D2051" s="159">
        <f t="shared" ref="D2051:D2114" si="64">E2051*40+F2051</f>
        <v>133</v>
      </c>
      <c r="E2051">
        <v>3</v>
      </c>
      <c r="F2051">
        <v>13</v>
      </c>
      <c r="G2051" s="162" t="s">
        <v>6368</v>
      </c>
      <c r="H2051" s="162" t="s">
        <v>6368</v>
      </c>
      <c r="I2051" s="53" t="str">
        <f t="shared" ref="I2051:I2114" si="65">H2051</f>
        <v>3. 13</v>
      </c>
      <c r="J2051" s="157" t="s">
        <v>142</v>
      </c>
      <c r="K2051" s="157" t="s">
        <v>141</v>
      </c>
      <c r="L2051" s="83" t="s">
        <v>6172</v>
      </c>
      <c r="M2051" s="165" t="s">
        <v>162</v>
      </c>
      <c r="O2051" s="157" t="s">
        <v>138</v>
      </c>
      <c r="P2051" s="157" t="s">
        <v>143</v>
      </c>
      <c r="Q2051" s="157" t="s">
        <v>6171</v>
      </c>
      <c r="R2051" s="157" t="s">
        <v>144</v>
      </c>
      <c r="W2051" s="118">
        <v>351000</v>
      </c>
      <c r="X2051" s="162" t="s">
        <v>6368</v>
      </c>
    </row>
    <row r="2052" spans="1:24">
      <c r="A2052" s="83">
        <v>1609</v>
      </c>
      <c r="B2052" s="83">
        <v>39</v>
      </c>
      <c r="C2052" t="s">
        <v>7851</v>
      </c>
      <c r="D2052" s="159">
        <f t="shared" si="64"/>
        <v>67</v>
      </c>
      <c r="E2052">
        <v>1</v>
      </c>
      <c r="F2052">
        <v>27</v>
      </c>
      <c r="G2052" s="162" t="s">
        <v>6262</v>
      </c>
      <c r="H2052" s="162" t="s">
        <v>6262</v>
      </c>
      <c r="I2052" s="53" t="str">
        <f t="shared" si="65"/>
        <v>1. 27</v>
      </c>
      <c r="J2052" s="157" t="s">
        <v>142</v>
      </c>
      <c r="K2052" s="157" t="s">
        <v>141</v>
      </c>
      <c r="L2052" s="83" t="s">
        <v>6172</v>
      </c>
      <c r="M2052" s="165" t="s">
        <v>6538</v>
      </c>
      <c r="O2052" s="157" t="s">
        <v>138</v>
      </c>
      <c r="P2052" s="157" t="s">
        <v>143</v>
      </c>
      <c r="Q2052" s="157" t="s">
        <v>6171</v>
      </c>
      <c r="R2052" s="157" t="s">
        <v>144</v>
      </c>
      <c r="W2052" s="118">
        <v>904500</v>
      </c>
      <c r="X2052" s="162" t="s">
        <v>6262</v>
      </c>
    </row>
    <row r="2053" spans="1:24">
      <c r="A2053" s="83">
        <v>1610</v>
      </c>
      <c r="B2053" s="83">
        <v>160</v>
      </c>
      <c r="C2053" t="s">
        <v>6579</v>
      </c>
      <c r="D2053" s="159">
        <f t="shared" si="64"/>
        <v>88</v>
      </c>
      <c r="E2053">
        <v>2</v>
      </c>
      <c r="F2053">
        <v>8</v>
      </c>
      <c r="G2053" s="162" t="s">
        <v>6359</v>
      </c>
      <c r="H2053" s="162" t="s">
        <v>6359</v>
      </c>
      <c r="I2053" s="53" t="str">
        <f t="shared" si="65"/>
        <v>2. 8</v>
      </c>
      <c r="J2053" s="157" t="s">
        <v>142</v>
      </c>
      <c r="K2053" s="157" t="s">
        <v>141</v>
      </c>
      <c r="L2053" s="83" t="s">
        <v>6172</v>
      </c>
      <c r="M2053" s="165" t="s">
        <v>6541</v>
      </c>
      <c r="O2053" s="157" t="s">
        <v>138</v>
      </c>
      <c r="P2053" s="157" t="s">
        <v>143</v>
      </c>
      <c r="Q2053" s="157" t="s">
        <v>6171</v>
      </c>
      <c r="R2053" s="157" t="s">
        <v>144</v>
      </c>
      <c r="W2053" s="118">
        <v>0</v>
      </c>
      <c r="X2053" s="162" t="s">
        <v>6359</v>
      </c>
    </row>
    <row r="2054" spans="1:24">
      <c r="A2054" s="83">
        <v>1610</v>
      </c>
      <c r="B2054" s="83">
        <v>160</v>
      </c>
      <c r="C2054" t="s">
        <v>6648</v>
      </c>
      <c r="D2054" s="159">
        <f t="shared" si="64"/>
        <v>88</v>
      </c>
      <c r="E2054">
        <v>2</v>
      </c>
      <c r="F2054">
        <v>8</v>
      </c>
      <c r="G2054" s="162" t="s">
        <v>6359</v>
      </c>
      <c r="H2054" s="162" t="s">
        <v>6359</v>
      </c>
      <c r="I2054" s="53" t="str">
        <f t="shared" si="65"/>
        <v>2. 8</v>
      </c>
      <c r="J2054" s="157" t="s">
        <v>142</v>
      </c>
      <c r="K2054" s="157" t="s">
        <v>141</v>
      </c>
      <c r="L2054" s="83" t="s">
        <v>6172</v>
      </c>
      <c r="M2054" s="165" t="s">
        <v>6541</v>
      </c>
      <c r="O2054" s="157" t="s">
        <v>138</v>
      </c>
      <c r="P2054" s="157" t="s">
        <v>143</v>
      </c>
      <c r="Q2054" s="157" t="s">
        <v>6171</v>
      </c>
      <c r="R2054" s="157" t="s">
        <v>144</v>
      </c>
      <c r="W2054" s="118">
        <v>0</v>
      </c>
      <c r="X2054" s="162" t="s">
        <v>6359</v>
      </c>
    </row>
    <row r="2055" spans="1:24">
      <c r="A2055" s="83">
        <v>1613</v>
      </c>
      <c r="B2055" s="83">
        <v>76</v>
      </c>
      <c r="C2055" t="s">
        <v>7835</v>
      </c>
      <c r="D2055" s="159">
        <f t="shared" si="64"/>
        <v>80</v>
      </c>
      <c r="E2055">
        <v>2</v>
      </c>
      <c r="F2055">
        <v>0</v>
      </c>
      <c r="G2055" s="162" t="s">
        <v>6228</v>
      </c>
      <c r="H2055" s="162" t="s">
        <v>6228</v>
      </c>
      <c r="I2055" s="53" t="str">
        <f t="shared" si="65"/>
        <v>2. 0</v>
      </c>
      <c r="J2055" s="157" t="s">
        <v>142</v>
      </c>
      <c r="K2055" s="157" t="s">
        <v>141</v>
      </c>
      <c r="L2055" s="83" t="s">
        <v>6172</v>
      </c>
      <c r="M2055" s="165" t="s">
        <v>6538</v>
      </c>
      <c r="O2055" s="157" t="s">
        <v>138</v>
      </c>
      <c r="P2055" s="157" t="s">
        <v>143</v>
      </c>
      <c r="Q2055" s="157" t="s">
        <v>6171</v>
      </c>
      <c r="R2055" s="157" t="s">
        <v>144</v>
      </c>
      <c r="W2055" s="118">
        <v>1255500</v>
      </c>
      <c r="X2055" s="162" t="s">
        <v>6228</v>
      </c>
    </row>
    <row r="2056" spans="1:24">
      <c r="A2056" s="83">
        <v>1613</v>
      </c>
      <c r="B2056" s="83">
        <v>101</v>
      </c>
      <c r="C2056" t="s">
        <v>6586</v>
      </c>
      <c r="D2056" s="159">
        <f t="shared" si="64"/>
        <v>160</v>
      </c>
      <c r="E2056">
        <v>4</v>
      </c>
      <c r="F2056">
        <v>0</v>
      </c>
      <c r="G2056" s="162" t="s">
        <v>6232</v>
      </c>
      <c r="H2056" s="162" t="s">
        <v>6232</v>
      </c>
      <c r="I2056" s="53" t="str">
        <f t="shared" si="65"/>
        <v>4. 0</v>
      </c>
      <c r="J2056" s="157" t="s">
        <v>142</v>
      </c>
      <c r="K2056" s="157" t="s">
        <v>141</v>
      </c>
      <c r="L2056" s="83" t="s">
        <v>6172</v>
      </c>
      <c r="M2056" s="165" t="s">
        <v>6538</v>
      </c>
      <c r="O2056" s="157" t="s">
        <v>138</v>
      </c>
      <c r="P2056" s="157" t="s">
        <v>143</v>
      </c>
      <c r="Q2056" s="157" t="s">
        <v>6171</v>
      </c>
      <c r="R2056" s="157" t="s">
        <v>144</v>
      </c>
      <c r="W2056" s="118">
        <v>0</v>
      </c>
      <c r="X2056" s="162" t="s">
        <v>6232</v>
      </c>
    </row>
    <row r="2057" spans="1:24">
      <c r="A2057" s="83">
        <v>1613</v>
      </c>
      <c r="B2057" s="83">
        <v>102</v>
      </c>
      <c r="C2057" t="s">
        <v>7836</v>
      </c>
      <c r="D2057" s="159">
        <f t="shared" si="64"/>
        <v>166</v>
      </c>
      <c r="E2057">
        <v>4</v>
      </c>
      <c r="F2057">
        <v>6</v>
      </c>
      <c r="G2057" s="162" t="s">
        <v>6458</v>
      </c>
      <c r="H2057" s="162" t="s">
        <v>6458</v>
      </c>
      <c r="I2057" s="53" t="str">
        <f t="shared" si="65"/>
        <v>4. 6</v>
      </c>
      <c r="J2057" s="157" t="s">
        <v>142</v>
      </c>
      <c r="K2057" s="157" t="s">
        <v>141</v>
      </c>
      <c r="L2057" s="83" t="s">
        <v>6172</v>
      </c>
      <c r="M2057" s="165" t="s">
        <v>6538</v>
      </c>
      <c r="O2057" s="157" t="s">
        <v>138</v>
      </c>
      <c r="P2057" s="157" t="s">
        <v>143</v>
      </c>
      <c r="Q2057" s="157" t="s">
        <v>6171</v>
      </c>
      <c r="R2057" s="157" t="s">
        <v>144</v>
      </c>
      <c r="W2057" s="118">
        <v>0</v>
      </c>
      <c r="X2057" s="162" t="s">
        <v>6458</v>
      </c>
    </row>
    <row r="2058" spans="1:24">
      <c r="A2058" s="83">
        <v>1614</v>
      </c>
      <c r="B2058" s="83">
        <v>288</v>
      </c>
      <c r="C2058" t="s">
        <v>7857</v>
      </c>
      <c r="D2058" s="159">
        <f t="shared" si="64"/>
        <v>62</v>
      </c>
      <c r="E2058">
        <v>1</v>
      </c>
      <c r="F2058">
        <v>22</v>
      </c>
      <c r="G2058" s="162" t="s">
        <v>6422</v>
      </c>
      <c r="H2058" s="162" t="s">
        <v>6422</v>
      </c>
      <c r="I2058" s="53" t="str">
        <f t="shared" si="65"/>
        <v>1. 22</v>
      </c>
      <c r="J2058" s="157" t="s">
        <v>142</v>
      </c>
      <c r="K2058" s="157" t="s">
        <v>141</v>
      </c>
      <c r="L2058" s="83" t="s">
        <v>6172</v>
      </c>
      <c r="M2058" s="165" t="s">
        <v>6540</v>
      </c>
      <c r="O2058" s="157" t="s">
        <v>138</v>
      </c>
      <c r="P2058" s="157" t="s">
        <v>143</v>
      </c>
      <c r="Q2058" s="157" t="s">
        <v>6171</v>
      </c>
      <c r="R2058" s="157" t="s">
        <v>144</v>
      </c>
      <c r="W2058" s="118">
        <v>1188000</v>
      </c>
      <c r="X2058" s="162" t="s">
        <v>6422</v>
      </c>
    </row>
    <row r="2059" spans="1:24">
      <c r="A2059" s="83">
        <v>1614</v>
      </c>
      <c r="B2059" s="83">
        <v>142</v>
      </c>
      <c r="C2059" t="s">
        <v>8116</v>
      </c>
      <c r="D2059" s="159">
        <f t="shared" si="64"/>
        <v>133</v>
      </c>
      <c r="E2059">
        <v>3</v>
      </c>
      <c r="F2059">
        <v>13</v>
      </c>
      <c r="G2059" s="162" t="s">
        <v>6368</v>
      </c>
      <c r="H2059" s="162" t="s">
        <v>6368</v>
      </c>
      <c r="I2059" s="53" t="str">
        <f t="shared" si="65"/>
        <v>3. 13</v>
      </c>
      <c r="J2059" s="157" t="s">
        <v>142</v>
      </c>
      <c r="K2059" s="157" t="s">
        <v>141</v>
      </c>
      <c r="L2059" s="83" t="s">
        <v>6172</v>
      </c>
      <c r="M2059" s="165" t="s">
        <v>162</v>
      </c>
      <c r="O2059" s="157" t="s">
        <v>138</v>
      </c>
      <c r="P2059" s="157" t="s">
        <v>143</v>
      </c>
      <c r="Q2059" s="157" t="s">
        <v>6171</v>
      </c>
      <c r="R2059" s="157" t="s">
        <v>144</v>
      </c>
      <c r="W2059" s="118">
        <v>351000</v>
      </c>
      <c r="X2059" s="162" t="s">
        <v>6368</v>
      </c>
    </row>
    <row r="2060" spans="1:24">
      <c r="A2060" s="83">
        <v>1615</v>
      </c>
      <c r="B2060" s="83">
        <v>76</v>
      </c>
      <c r="C2060" t="s">
        <v>7835</v>
      </c>
      <c r="D2060" s="159">
        <f t="shared" si="64"/>
        <v>80</v>
      </c>
      <c r="E2060">
        <v>2</v>
      </c>
      <c r="F2060">
        <v>0</v>
      </c>
      <c r="G2060" s="162" t="s">
        <v>6228</v>
      </c>
      <c r="H2060" s="162" t="s">
        <v>6228</v>
      </c>
      <c r="I2060" s="53" t="str">
        <f t="shared" si="65"/>
        <v>2. 0</v>
      </c>
      <c r="J2060" s="157" t="s">
        <v>142</v>
      </c>
      <c r="K2060" s="157" t="s">
        <v>141</v>
      </c>
      <c r="L2060" s="83" t="s">
        <v>6172</v>
      </c>
      <c r="M2060" s="165" t="s">
        <v>6538</v>
      </c>
      <c r="O2060" s="157" t="s">
        <v>138</v>
      </c>
      <c r="P2060" s="157" t="s">
        <v>143</v>
      </c>
      <c r="Q2060" s="157" t="s">
        <v>6171</v>
      </c>
      <c r="R2060" s="157" t="s">
        <v>144</v>
      </c>
      <c r="W2060" s="118">
        <v>1255500</v>
      </c>
      <c r="X2060" s="162" t="s">
        <v>6228</v>
      </c>
    </row>
    <row r="2061" spans="1:24">
      <c r="A2061" s="83">
        <v>1615</v>
      </c>
      <c r="B2061" s="83">
        <v>101</v>
      </c>
      <c r="C2061" t="s">
        <v>6586</v>
      </c>
      <c r="D2061" s="159">
        <f t="shared" si="64"/>
        <v>160</v>
      </c>
      <c r="E2061">
        <v>4</v>
      </c>
      <c r="F2061">
        <v>0</v>
      </c>
      <c r="G2061" s="162" t="s">
        <v>6232</v>
      </c>
      <c r="H2061" s="162" t="s">
        <v>6232</v>
      </c>
      <c r="I2061" s="53" t="str">
        <f t="shared" si="65"/>
        <v>4. 0</v>
      </c>
      <c r="J2061" s="157" t="s">
        <v>142</v>
      </c>
      <c r="K2061" s="157" t="s">
        <v>141</v>
      </c>
      <c r="L2061" s="83" t="s">
        <v>6172</v>
      </c>
      <c r="M2061" s="165" t="s">
        <v>6538</v>
      </c>
      <c r="O2061" s="157" t="s">
        <v>138</v>
      </c>
      <c r="P2061" s="157" t="s">
        <v>143</v>
      </c>
      <c r="Q2061" s="157" t="s">
        <v>6171</v>
      </c>
      <c r="R2061" s="157" t="s">
        <v>144</v>
      </c>
      <c r="W2061" s="118">
        <v>0</v>
      </c>
      <c r="X2061" s="162" t="s">
        <v>6232</v>
      </c>
    </row>
    <row r="2062" spans="1:24">
      <c r="A2062" s="83">
        <v>1615</v>
      </c>
      <c r="B2062" s="83">
        <v>102</v>
      </c>
      <c r="C2062" t="s">
        <v>7836</v>
      </c>
      <c r="D2062" s="159">
        <f t="shared" si="64"/>
        <v>166</v>
      </c>
      <c r="E2062">
        <v>4</v>
      </c>
      <c r="F2062">
        <v>6</v>
      </c>
      <c r="G2062" s="162" t="s">
        <v>6458</v>
      </c>
      <c r="H2062" s="162" t="s">
        <v>6458</v>
      </c>
      <c r="I2062" s="53" t="str">
        <f t="shared" si="65"/>
        <v>4. 6</v>
      </c>
      <c r="J2062" s="157" t="s">
        <v>142</v>
      </c>
      <c r="K2062" s="157" t="s">
        <v>141</v>
      </c>
      <c r="L2062" s="83" t="s">
        <v>6172</v>
      </c>
      <c r="M2062" s="165" t="s">
        <v>6538</v>
      </c>
      <c r="O2062" s="157" t="s">
        <v>138</v>
      </c>
      <c r="P2062" s="157" t="s">
        <v>143</v>
      </c>
      <c r="Q2062" s="157" t="s">
        <v>6171</v>
      </c>
      <c r="R2062" s="157" t="s">
        <v>144</v>
      </c>
      <c r="W2062" s="118">
        <v>0</v>
      </c>
      <c r="X2062" s="162" t="s">
        <v>6458</v>
      </c>
    </row>
    <row r="2063" spans="1:24">
      <c r="A2063" s="83">
        <v>1616</v>
      </c>
      <c r="B2063" s="83">
        <v>101</v>
      </c>
      <c r="C2063" t="s">
        <v>6586</v>
      </c>
      <c r="D2063" s="159">
        <f t="shared" si="64"/>
        <v>160</v>
      </c>
      <c r="E2063">
        <v>4</v>
      </c>
      <c r="F2063">
        <v>0</v>
      </c>
      <c r="G2063" s="162" t="s">
        <v>6232</v>
      </c>
      <c r="H2063" s="162" t="s">
        <v>6232</v>
      </c>
      <c r="I2063" s="53" t="str">
        <f t="shared" si="65"/>
        <v>4. 0</v>
      </c>
      <c r="J2063" s="157" t="s">
        <v>142</v>
      </c>
      <c r="K2063" s="157" t="s">
        <v>141</v>
      </c>
      <c r="L2063" s="83" t="s">
        <v>6172</v>
      </c>
      <c r="M2063" s="165" t="s">
        <v>6538</v>
      </c>
      <c r="O2063" s="157" t="s">
        <v>138</v>
      </c>
      <c r="P2063" s="157" t="s">
        <v>143</v>
      </c>
      <c r="Q2063" s="157" t="s">
        <v>6171</v>
      </c>
      <c r="R2063" s="157" t="s">
        <v>144</v>
      </c>
      <c r="W2063" s="118">
        <v>0</v>
      </c>
      <c r="X2063" s="162" t="s">
        <v>6232</v>
      </c>
    </row>
    <row r="2064" spans="1:24">
      <c r="A2064" s="83">
        <v>1616</v>
      </c>
      <c r="B2064" s="83">
        <v>102</v>
      </c>
      <c r="C2064" t="s">
        <v>7836</v>
      </c>
      <c r="D2064" s="159">
        <f t="shared" si="64"/>
        <v>166</v>
      </c>
      <c r="E2064">
        <v>4</v>
      </c>
      <c r="F2064">
        <v>6</v>
      </c>
      <c r="G2064" s="162" t="s">
        <v>6458</v>
      </c>
      <c r="H2064" s="162" t="s">
        <v>6458</v>
      </c>
      <c r="I2064" s="53" t="str">
        <f t="shared" si="65"/>
        <v>4. 6</v>
      </c>
      <c r="J2064" s="157" t="s">
        <v>142</v>
      </c>
      <c r="K2064" s="157" t="s">
        <v>141</v>
      </c>
      <c r="L2064" s="83" t="s">
        <v>6172</v>
      </c>
      <c r="M2064" s="165" t="s">
        <v>6538</v>
      </c>
      <c r="O2064" s="157" t="s">
        <v>138</v>
      </c>
      <c r="P2064" s="157" t="s">
        <v>143</v>
      </c>
      <c r="Q2064" s="157" t="s">
        <v>6171</v>
      </c>
      <c r="R2064" s="157" t="s">
        <v>144</v>
      </c>
      <c r="W2064" s="118">
        <v>0</v>
      </c>
      <c r="X2064" s="162" t="s">
        <v>6458</v>
      </c>
    </row>
    <row r="2065" spans="1:24">
      <c r="A2065" s="83">
        <v>1616</v>
      </c>
      <c r="B2065" s="83">
        <v>101</v>
      </c>
      <c r="C2065" t="s">
        <v>6586</v>
      </c>
      <c r="D2065" s="159">
        <f t="shared" si="64"/>
        <v>26</v>
      </c>
      <c r="E2065">
        <v>0</v>
      </c>
      <c r="F2065">
        <v>26</v>
      </c>
      <c r="G2065" s="162" t="s">
        <v>6374</v>
      </c>
      <c r="H2065" s="162" t="s">
        <v>6374</v>
      </c>
      <c r="I2065" s="53" t="str">
        <f t="shared" si="65"/>
        <v>0. 26</v>
      </c>
      <c r="J2065" s="157" t="s">
        <v>142</v>
      </c>
      <c r="K2065" s="157" t="s">
        <v>141</v>
      </c>
      <c r="L2065" s="83" t="s">
        <v>6172</v>
      </c>
      <c r="M2065" s="165" t="s">
        <v>6538</v>
      </c>
      <c r="O2065" s="157" t="s">
        <v>138</v>
      </c>
      <c r="P2065" s="157" t="s">
        <v>143</v>
      </c>
      <c r="Q2065" s="157" t="s">
        <v>6171</v>
      </c>
      <c r="R2065" s="157" t="s">
        <v>144</v>
      </c>
      <c r="W2065" s="118">
        <v>0</v>
      </c>
      <c r="X2065" s="162" t="s">
        <v>6374</v>
      </c>
    </row>
    <row r="2066" spans="1:24">
      <c r="A2066" s="83">
        <v>1619</v>
      </c>
      <c r="B2066" s="83">
        <v>50</v>
      </c>
      <c r="C2066" t="s">
        <v>7857</v>
      </c>
      <c r="D2066" s="159">
        <f t="shared" si="64"/>
        <v>320</v>
      </c>
      <c r="E2066">
        <v>8</v>
      </c>
      <c r="F2066">
        <v>0</v>
      </c>
      <c r="G2066" s="162" t="s">
        <v>6496</v>
      </c>
      <c r="H2066" s="162" t="s">
        <v>6496</v>
      </c>
      <c r="I2066" s="53" t="str">
        <f t="shared" si="65"/>
        <v>8. 0</v>
      </c>
      <c r="J2066" s="157" t="s">
        <v>142</v>
      </c>
      <c r="K2066" s="157" t="s">
        <v>141</v>
      </c>
      <c r="L2066" s="83" t="s">
        <v>6172</v>
      </c>
      <c r="M2066" s="165" t="s">
        <v>162</v>
      </c>
      <c r="O2066" s="157" t="s">
        <v>138</v>
      </c>
      <c r="P2066" s="157" t="s">
        <v>143</v>
      </c>
      <c r="Q2066" s="157" t="s">
        <v>6171</v>
      </c>
      <c r="R2066" s="157" t="s">
        <v>144</v>
      </c>
      <c r="W2066" s="118">
        <v>1080000</v>
      </c>
      <c r="X2066" s="162" t="s">
        <v>6496</v>
      </c>
    </row>
    <row r="2067" spans="1:24">
      <c r="A2067" s="83">
        <v>1619</v>
      </c>
      <c r="B2067" s="83">
        <v>177</v>
      </c>
      <c r="C2067" t="s">
        <v>7857</v>
      </c>
      <c r="D2067" s="159">
        <f t="shared" si="64"/>
        <v>292</v>
      </c>
      <c r="E2067">
        <v>7</v>
      </c>
      <c r="F2067">
        <v>12</v>
      </c>
      <c r="G2067" s="162" t="s">
        <v>6497</v>
      </c>
      <c r="H2067" s="162" t="s">
        <v>6497</v>
      </c>
      <c r="I2067" s="53" t="str">
        <f t="shared" si="65"/>
        <v>7. 12</v>
      </c>
      <c r="J2067" s="157" t="s">
        <v>142</v>
      </c>
      <c r="K2067" s="157" t="s">
        <v>141</v>
      </c>
      <c r="L2067" s="83" t="s">
        <v>6172</v>
      </c>
      <c r="M2067" s="165" t="s">
        <v>6093</v>
      </c>
      <c r="O2067" s="157" t="s">
        <v>138</v>
      </c>
      <c r="P2067" s="157" t="s">
        <v>143</v>
      </c>
      <c r="Q2067" s="157" t="s">
        <v>6171</v>
      </c>
      <c r="R2067" s="157" t="s">
        <v>144</v>
      </c>
      <c r="W2067" s="118">
        <v>0</v>
      </c>
      <c r="X2067" s="162" t="s">
        <v>6497</v>
      </c>
    </row>
    <row r="2068" spans="1:24">
      <c r="A2068" s="83">
        <v>1620</v>
      </c>
      <c r="B2068" s="83">
        <v>164</v>
      </c>
      <c r="C2068" t="s">
        <v>7857</v>
      </c>
      <c r="D2068" s="159">
        <f t="shared" si="64"/>
        <v>137</v>
      </c>
      <c r="E2068">
        <v>3</v>
      </c>
      <c r="F2068">
        <v>17</v>
      </c>
      <c r="G2068" s="162" t="s">
        <v>6285</v>
      </c>
      <c r="H2068" s="162" t="s">
        <v>6285</v>
      </c>
      <c r="I2068" s="53" t="str">
        <f t="shared" si="65"/>
        <v>3. 17</v>
      </c>
      <c r="J2068" s="157" t="s">
        <v>142</v>
      </c>
      <c r="K2068" s="157" t="s">
        <v>141</v>
      </c>
      <c r="L2068" s="83" t="s">
        <v>6172</v>
      </c>
      <c r="M2068" s="165" t="s">
        <v>162</v>
      </c>
      <c r="O2068" s="157" t="s">
        <v>138</v>
      </c>
      <c r="P2068" s="157" t="s">
        <v>143</v>
      </c>
      <c r="Q2068" s="157" t="s">
        <v>6171</v>
      </c>
      <c r="R2068" s="157" t="s">
        <v>144</v>
      </c>
      <c r="W2068" s="118">
        <v>1849500</v>
      </c>
      <c r="X2068" s="162" t="s">
        <v>6285</v>
      </c>
    </row>
    <row r="2069" spans="1:24">
      <c r="A2069" s="83">
        <v>1620</v>
      </c>
      <c r="B2069" s="83">
        <v>176</v>
      </c>
      <c r="C2069" t="s">
        <v>7851</v>
      </c>
      <c r="D2069" s="159">
        <f t="shared" si="64"/>
        <v>392</v>
      </c>
      <c r="E2069">
        <v>9</v>
      </c>
      <c r="F2069">
        <v>32</v>
      </c>
      <c r="G2069" s="162" t="s">
        <v>6498</v>
      </c>
      <c r="H2069" s="162" t="s">
        <v>6498</v>
      </c>
      <c r="I2069" s="53" t="str">
        <f t="shared" si="65"/>
        <v>9. 32</v>
      </c>
      <c r="J2069" s="157" t="s">
        <v>142</v>
      </c>
      <c r="K2069" s="157" t="s">
        <v>141</v>
      </c>
      <c r="L2069" s="83" t="s">
        <v>6172</v>
      </c>
      <c r="M2069" s="165" t="s">
        <v>162</v>
      </c>
      <c r="O2069" s="157" t="s">
        <v>138</v>
      </c>
      <c r="P2069" s="157" t="s">
        <v>143</v>
      </c>
      <c r="Q2069" s="157" t="s">
        <v>6171</v>
      </c>
      <c r="R2069" s="157" t="s">
        <v>144</v>
      </c>
      <c r="W2069" s="118">
        <v>5292000</v>
      </c>
      <c r="X2069" s="162" t="s">
        <v>6498</v>
      </c>
    </row>
    <row r="2070" spans="1:24">
      <c r="A2070" s="83">
        <v>1620</v>
      </c>
      <c r="B2070" s="83">
        <v>164</v>
      </c>
      <c r="C2070" t="s">
        <v>6579</v>
      </c>
      <c r="D2070" s="159">
        <f t="shared" si="64"/>
        <v>227</v>
      </c>
      <c r="E2070">
        <v>5</v>
      </c>
      <c r="F2070">
        <v>27</v>
      </c>
      <c r="G2070" s="162" t="s">
        <v>6499</v>
      </c>
      <c r="H2070" s="162" t="s">
        <v>6499</v>
      </c>
      <c r="I2070" s="53" t="str">
        <f t="shared" si="65"/>
        <v>5. 27</v>
      </c>
      <c r="J2070" s="157" t="s">
        <v>142</v>
      </c>
      <c r="K2070" s="157" t="s">
        <v>141</v>
      </c>
      <c r="L2070" s="83" t="s">
        <v>6172</v>
      </c>
      <c r="M2070" s="165" t="s">
        <v>162</v>
      </c>
      <c r="O2070" s="157" t="s">
        <v>138</v>
      </c>
      <c r="P2070" s="157" t="s">
        <v>143</v>
      </c>
      <c r="Q2070" s="157" t="s">
        <v>6171</v>
      </c>
      <c r="R2070" s="157" t="s">
        <v>144</v>
      </c>
      <c r="W2070" s="118">
        <v>3064500</v>
      </c>
      <c r="X2070" s="162" t="s">
        <v>6499</v>
      </c>
    </row>
    <row r="2071" spans="1:24">
      <c r="A2071" s="83">
        <v>1621</v>
      </c>
      <c r="B2071" s="83">
        <v>1</v>
      </c>
      <c r="C2071" t="s">
        <v>8101</v>
      </c>
      <c r="D2071" s="159">
        <f t="shared" si="64"/>
        <v>45</v>
      </c>
      <c r="E2071">
        <v>1</v>
      </c>
      <c r="F2071">
        <v>5</v>
      </c>
      <c r="G2071" s="162" t="s">
        <v>6256</v>
      </c>
      <c r="H2071" s="162" t="s">
        <v>6256</v>
      </c>
      <c r="I2071" s="53" t="str">
        <f t="shared" si="65"/>
        <v>1. 5</v>
      </c>
      <c r="J2071" s="157" t="s">
        <v>142</v>
      </c>
      <c r="K2071" s="157" t="s">
        <v>141</v>
      </c>
      <c r="L2071" s="83" t="s">
        <v>6172</v>
      </c>
      <c r="M2071" s="165" t="s">
        <v>6538</v>
      </c>
      <c r="O2071" s="157" t="s">
        <v>138</v>
      </c>
      <c r="P2071" s="157" t="s">
        <v>143</v>
      </c>
      <c r="Q2071" s="157" t="s">
        <v>6171</v>
      </c>
      <c r="R2071" s="157" t="s">
        <v>144</v>
      </c>
      <c r="W2071" s="118">
        <v>810000</v>
      </c>
      <c r="X2071" s="162" t="s">
        <v>6256</v>
      </c>
    </row>
    <row r="2072" spans="1:24">
      <c r="A2072" s="83">
        <v>1621</v>
      </c>
      <c r="B2072" s="83">
        <v>108</v>
      </c>
      <c r="C2072" t="s">
        <v>6648</v>
      </c>
      <c r="D2072" s="159">
        <f t="shared" si="64"/>
        <v>76</v>
      </c>
      <c r="E2072">
        <v>1</v>
      </c>
      <c r="F2072">
        <v>36</v>
      </c>
      <c r="G2072" s="162" t="s">
        <v>6267</v>
      </c>
      <c r="H2072" s="162" t="s">
        <v>6267</v>
      </c>
      <c r="I2072" s="53" t="str">
        <f t="shared" si="65"/>
        <v>1. 36</v>
      </c>
      <c r="J2072" s="157" t="s">
        <v>142</v>
      </c>
      <c r="K2072" s="157" t="s">
        <v>141</v>
      </c>
      <c r="L2072" s="83" t="s">
        <v>6172</v>
      </c>
      <c r="M2072" s="165" t="s">
        <v>6538</v>
      </c>
      <c r="O2072" s="157" t="s">
        <v>138</v>
      </c>
      <c r="P2072" s="157" t="s">
        <v>143</v>
      </c>
      <c r="Q2072" s="157" t="s">
        <v>6171</v>
      </c>
      <c r="R2072" s="157" t="s">
        <v>144</v>
      </c>
      <c r="W2072" s="118">
        <v>0</v>
      </c>
      <c r="X2072" s="162" t="s">
        <v>6267</v>
      </c>
    </row>
    <row r="2073" spans="1:24">
      <c r="A2073" s="83">
        <v>1622</v>
      </c>
      <c r="B2073" s="83">
        <v>86</v>
      </c>
      <c r="C2073" t="s">
        <v>6586</v>
      </c>
      <c r="D2073" s="159">
        <f t="shared" si="64"/>
        <v>66</v>
      </c>
      <c r="E2073">
        <v>1</v>
      </c>
      <c r="F2073">
        <v>26</v>
      </c>
      <c r="G2073" s="162" t="s">
        <v>6175</v>
      </c>
      <c r="H2073" s="162" t="s">
        <v>6175</v>
      </c>
      <c r="I2073" s="53" t="str">
        <f t="shared" si="65"/>
        <v>1. 26</v>
      </c>
      <c r="J2073" s="157" t="s">
        <v>142</v>
      </c>
      <c r="K2073" s="157" t="s">
        <v>141</v>
      </c>
      <c r="L2073" s="83" t="s">
        <v>6172</v>
      </c>
      <c r="M2073" s="165" t="s">
        <v>162</v>
      </c>
      <c r="O2073" s="157" t="s">
        <v>138</v>
      </c>
      <c r="P2073" s="157" t="s">
        <v>143</v>
      </c>
      <c r="Q2073" s="157" t="s">
        <v>6171</v>
      </c>
      <c r="R2073" s="157" t="s">
        <v>144</v>
      </c>
      <c r="W2073" s="118">
        <v>891000</v>
      </c>
      <c r="X2073" s="162" t="s">
        <v>6175</v>
      </c>
    </row>
    <row r="2074" spans="1:24">
      <c r="A2074" s="83">
        <v>1622</v>
      </c>
      <c r="B2074" s="83">
        <v>85</v>
      </c>
      <c r="C2074" t="s">
        <v>8117</v>
      </c>
      <c r="D2074" s="159">
        <f t="shared" si="64"/>
        <v>103</v>
      </c>
      <c r="E2074">
        <v>2</v>
      </c>
      <c r="F2074">
        <v>23</v>
      </c>
      <c r="G2074" s="162" t="s">
        <v>6451</v>
      </c>
      <c r="H2074" s="162" t="s">
        <v>6451</v>
      </c>
      <c r="I2074" s="53" t="str">
        <f t="shared" si="65"/>
        <v>2. 23</v>
      </c>
      <c r="J2074" s="157" t="s">
        <v>142</v>
      </c>
      <c r="K2074" s="157" t="s">
        <v>141</v>
      </c>
      <c r="L2074" s="83" t="s">
        <v>6172</v>
      </c>
      <c r="M2074" s="165" t="s">
        <v>162</v>
      </c>
      <c r="O2074" s="157" t="s">
        <v>138</v>
      </c>
      <c r="P2074" s="157" t="s">
        <v>143</v>
      </c>
      <c r="Q2074" s="157" t="s">
        <v>6171</v>
      </c>
      <c r="R2074" s="157" t="s">
        <v>144</v>
      </c>
      <c r="W2074" s="118">
        <v>1390500</v>
      </c>
      <c r="X2074" s="162" t="s">
        <v>6451</v>
      </c>
    </row>
    <row r="2075" spans="1:24">
      <c r="A2075" s="83">
        <v>1622</v>
      </c>
      <c r="B2075" s="83">
        <v>85</v>
      </c>
      <c r="C2075" t="s">
        <v>8118</v>
      </c>
      <c r="D2075" s="159">
        <f t="shared" si="64"/>
        <v>30</v>
      </c>
      <c r="E2075">
        <v>0</v>
      </c>
      <c r="F2075">
        <v>30</v>
      </c>
      <c r="G2075" s="162" t="s">
        <v>6324</v>
      </c>
      <c r="H2075" s="162" t="s">
        <v>6324</v>
      </c>
      <c r="I2075" s="53" t="str">
        <f t="shared" si="65"/>
        <v>0. 30</v>
      </c>
      <c r="J2075" s="157" t="s">
        <v>142</v>
      </c>
      <c r="K2075" s="157" t="s">
        <v>141</v>
      </c>
      <c r="L2075" s="83" t="s">
        <v>6172</v>
      </c>
      <c r="M2075" s="165" t="s">
        <v>162</v>
      </c>
      <c r="O2075" s="157" t="s">
        <v>138</v>
      </c>
      <c r="P2075" s="157" t="s">
        <v>143</v>
      </c>
      <c r="Q2075" s="157" t="s">
        <v>6171</v>
      </c>
      <c r="R2075" s="157" t="s">
        <v>144</v>
      </c>
      <c r="W2075" s="118">
        <v>202500</v>
      </c>
      <c r="X2075" s="162" t="s">
        <v>6324</v>
      </c>
    </row>
    <row r="2076" spans="1:24">
      <c r="A2076" s="83">
        <v>1623</v>
      </c>
      <c r="B2076" s="83">
        <v>1</v>
      </c>
      <c r="C2076" t="s">
        <v>8119</v>
      </c>
      <c r="D2076" s="159">
        <f t="shared" si="64"/>
        <v>45</v>
      </c>
      <c r="E2076">
        <v>1</v>
      </c>
      <c r="F2076">
        <v>5</v>
      </c>
      <c r="G2076" s="162" t="s">
        <v>6256</v>
      </c>
      <c r="H2076" s="162" t="s">
        <v>6256</v>
      </c>
      <c r="I2076" s="53" t="str">
        <f t="shared" si="65"/>
        <v>1. 5</v>
      </c>
      <c r="J2076" s="157" t="s">
        <v>142</v>
      </c>
      <c r="K2076" s="157" t="s">
        <v>141</v>
      </c>
      <c r="L2076" s="83" t="s">
        <v>6172</v>
      </c>
      <c r="M2076" s="165" t="s">
        <v>6538</v>
      </c>
      <c r="O2076" s="157" t="s">
        <v>138</v>
      </c>
      <c r="P2076" s="157" t="s">
        <v>143</v>
      </c>
      <c r="Q2076" s="157" t="s">
        <v>6171</v>
      </c>
      <c r="R2076" s="157" t="s">
        <v>144</v>
      </c>
      <c r="W2076" s="118">
        <v>1755000</v>
      </c>
      <c r="X2076" s="162" t="s">
        <v>6256</v>
      </c>
    </row>
    <row r="2077" spans="1:24">
      <c r="A2077" s="83">
        <v>1623</v>
      </c>
      <c r="B2077" s="83">
        <v>108</v>
      </c>
      <c r="C2077" t="s">
        <v>6586</v>
      </c>
      <c r="D2077" s="159">
        <f t="shared" si="64"/>
        <v>76</v>
      </c>
      <c r="E2077">
        <v>1</v>
      </c>
      <c r="F2077">
        <v>36</v>
      </c>
      <c r="G2077" s="162" t="s">
        <v>6267</v>
      </c>
      <c r="H2077" s="162" t="s">
        <v>6267</v>
      </c>
      <c r="I2077" s="53" t="str">
        <f t="shared" si="65"/>
        <v>1. 36</v>
      </c>
      <c r="J2077" s="157" t="s">
        <v>142</v>
      </c>
      <c r="K2077" s="157" t="s">
        <v>141</v>
      </c>
      <c r="L2077" s="83" t="s">
        <v>6172</v>
      </c>
      <c r="M2077" s="165" t="s">
        <v>6538</v>
      </c>
      <c r="O2077" s="157" t="s">
        <v>138</v>
      </c>
      <c r="P2077" s="157" t="s">
        <v>143</v>
      </c>
      <c r="Q2077" s="157" t="s">
        <v>6171</v>
      </c>
      <c r="R2077" s="157" t="s">
        <v>144</v>
      </c>
      <c r="W2077" s="118">
        <v>0</v>
      </c>
      <c r="X2077" s="162" t="s">
        <v>6267</v>
      </c>
    </row>
    <row r="2078" spans="1:24">
      <c r="A2078" s="83">
        <v>1623</v>
      </c>
      <c r="B2078" s="83">
        <v>52</v>
      </c>
      <c r="C2078" t="s">
        <v>7857</v>
      </c>
      <c r="D2078" s="159">
        <f t="shared" si="64"/>
        <v>140</v>
      </c>
      <c r="E2078">
        <v>3</v>
      </c>
      <c r="F2078">
        <v>20</v>
      </c>
      <c r="G2078" s="162" t="s">
        <v>6251</v>
      </c>
      <c r="H2078" s="162" t="s">
        <v>6251</v>
      </c>
      <c r="I2078" s="53" t="str">
        <f t="shared" si="65"/>
        <v>3. 20</v>
      </c>
      <c r="J2078" s="157" t="s">
        <v>142</v>
      </c>
      <c r="K2078" s="157" t="s">
        <v>141</v>
      </c>
      <c r="L2078" s="83" t="s">
        <v>6172</v>
      </c>
      <c r="M2078" s="165" t="s">
        <v>6538</v>
      </c>
      <c r="O2078" s="157" t="s">
        <v>138</v>
      </c>
      <c r="P2078" s="157" t="s">
        <v>143</v>
      </c>
      <c r="Q2078" s="157" t="s">
        <v>6171</v>
      </c>
      <c r="R2078" s="157" t="s">
        <v>144</v>
      </c>
      <c r="W2078" s="118">
        <v>0</v>
      </c>
      <c r="X2078" s="162" t="s">
        <v>6251</v>
      </c>
    </row>
    <row r="2079" spans="1:24">
      <c r="A2079" s="83">
        <v>1624</v>
      </c>
      <c r="B2079" s="83">
        <v>1</v>
      </c>
      <c r="C2079" t="s">
        <v>8119</v>
      </c>
      <c r="D2079" s="159">
        <f t="shared" si="64"/>
        <v>45</v>
      </c>
      <c r="E2079">
        <v>1</v>
      </c>
      <c r="F2079">
        <v>5</v>
      </c>
      <c r="G2079" s="162" t="s">
        <v>6256</v>
      </c>
      <c r="H2079" s="162" t="s">
        <v>6256</v>
      </c>
      <c r="I2079" s="53" t="str">
        <f t="shared" si="65"/>
        <v>1. 5</v>
      </c>
      <c r="J2079" s="157" t="s">
        <v>142</v>
      </c>
      <c r="K2079" s="157" t="s">
        <v>141</v>
      </c>
      <c r="L2079" s="83" t="s">
        <v>6172</v>
      </c>
      <c r="M2079" s="165" t="s">
        <v>6538</v>
      </c>
      <c r="O2079" s="157" t="s">
        <v>138</v>
      </c>
      <c r="P2079" s="157" t="s">
        <v>143</v>
      </c>
      <c r="Q2079" s="157" t="s">
        <v>6171</v>
      </c>
      <c r="R2079" s="157" t="s">
        <v>144</v>
      </c>
      <c r="W2079" s="118">
        <v>1755000</v>
      </c>
      <c r="X2079" s="162" t="s">
        <v>6256</v>
      </c>
    </row>
    <row r="2080" spans="1:24">
      <c r="A2080" s="83">
        <v>1624</v>
      </c>
      <c r="B2080" s="83">
        <v>108</v>
      </c>
      <c r="C2080" t="s">
        <v>6586</v>
      </c>
      <c r="D2080" s="159">
        <f t="shared" si="64"/>
        <v>76</v>
      </c>
      <c r="E2080">
        <v>1</v>
      </c>
      <c r="F2080">
        <v>36</v>
      </c>
      <c r="G2080" s="162" t="s">
        <v>6267</v>
      </c>
      <c r="H2080" s="162" t="s">
        <v>6267</v>
      </c>
      <c r="I2080" s="53" t="str">
        <f t="shared" si="65"/>
        <v>1. 36</v>
      </c>
      <c r="J2080" s="157" t="s">
        <v>142</v>
      </c>
      <c r="K2080" s="157" t="s">
        <v>141</v>
      </c>
      <c r="L2080" s="83" t="s">
        <v>6172</v>
      </c>
      <c r="M2080" s="165" t="s">
        <v>6538</v>
      </c>
      <c r="O2080" s="157" t="s">
        <v>138</v>
      </c>
      <c r="P2080" s="157" t="s">
        <v>143</v>
      </c>
      <c r="Q2080" s="157" t="s">
        <v>6171</v>
      </c>
      <c r="R2080" s="157" t="s">
        <v>144</v>
      </c>
      <c r="W2080" s="118">
        <v>0</v>
      </c>
      <c r="X2080" s="162" t="s">
        <v>6267</v>
      </c>
    </row>
    <row r="2081" spans="1:24">
      <c r="A2081" s="83">
        <v>1624</v>
      </c>
      <c r="B2081" s="83">
        <v>52</v>
      </c>
      <c r="C2081" t="s">
        <v>7857</v>
      </c>
      <c r="D2081" s="159">
        <f t="shared" si="64"/>
        <v>140</v>
      </c>
      <c r="E2081">
        <v>3</v>
      </c>
      <c r="F2081">
        <v>20</v>
      </c>
      <c r="G2081" s="162" t="s">
        <v>6251</v>
      </c>
      <c r="H2081" s="162" t="s">
        <v>6251</v>
      </c>
      <c r="I2081" s="53" t="str">
        <f t="shared" si="65"/>
        <v>3. 20</v>
      </c>
      <c r="J2081" s="157" t="s">
        <v>142</v>
      </c>
      <c r="K2081" s="157" t="s">
        <v>141</v>
      </c>
      <c r="L2081" s="83" t="s">
        <v>6172</v>
      </c>
      <c r="M2081" s="165" t="s">
        <v>6538</v>
      </c>
      <c r="O2081" s="157" t="s">
        <v>138</v>
      </c>
      <c r="P2081" s="157" t="s">
        <v>143</v>
      </c>
      <c r="Q2081" s="157" t="s">
        <v>6171</v>
      </c>
      <c r="R2081" s="157" t="s">
        <v>144</v>
      </c>
      <c r="W2081" s="118">
        <v>0</v>
      </c>
      <c r="X2081" s="162" t="s">
        <v>6251</v>
      </c>
    </row>
    <row r="2082" spans="1:24">
      <c r="A2082" s="83">
        <v>1627</v>
      </c>
      <c r="B2082" s="83">
        <v>255</v>
      </c>
      <c r="C2082" t="s">
        <v>6579</v>
      </c>
      <c r="D2082" s="159">
        <f t="shared" si="64"/>
        <v>90</v>
      </c>
      <c r="E2082">
        <v>2</v>
      </c>
      <c r="F2082">
        <v>10</v>
      </c>
      <c r="G2082" s="162" t="s">
        <v>6265</v>
      </c>
      <c r="H2082" s="162" t="s">
        <v>6265</v>
      </c>
      <c r="I2082" s="53" t="str">
        <f t="shared" si="65"/>
        <v>2. 10</v>
      </c>
      <c r="J2082" s="157" t="s">
        <v>142</v>
      </c>
      <c r="K2082" s="157" t="s">
        <v>141</v>
      </c>
      <c r="L2082" s="83" t="s">
        <v>6172</v>
      </c>
      <c r="M2082" s="165" t="s">
        <v>162</v>
      </c>
      <c r="O2082" s="157" t="s">
        <v>138</v>
      </c>
      <c r="P2082" s="157" t="s">
        <v>143</v>
      </c>
      <c r="Q2082" s="157" t="s">
        <v>6171</v>
      </c>
      <c r="R2082" s="157" t="s">
        <v>144</v>
      </c>
      <c r="W2082" s="118">
        <v>607500</v>
      </c>
      <c r="X2082" s="162" t="s">
        <v>6265</v>
      </c>
    </row>
    <row r="2083" spans="1:24">
      <c r="A2083" s="83">
        <v>1627</v>
      </c>
      <c r="B2083" s="83">
        <v>256</v>
      </c>
      <c r="C2083" t="s">
        <v>6579</v>
      </c>
      <c r="D2083" s="159">
        <f t="shared" si="64"/>
        <v>95</v>
      </c>
      <c r="E2083">
        <v>2</v>
      </c>
      <c r="F2083">
        <v>15</v>
      </c>
      <c r="G2083" s="162" t="s">
        <v>6350</v>
      </c>
      <c r="H2083" s="162" t="s">
        <v>6350</v>
      </c>
      <c r="I2083" s="53" t="str">
        <f t="shared" si="65"/>
        <v>2. 15</v>
      </c>
      <c r="J2083" s="157" t="s">
        <v>142</v>
      </c>
      <c r="K2083" s="157" t="s">
        <v>141</v>
      </c>
      <c r="L2083" s="83" t="s">
        <v>6172</v>
      </c>
      <c r="M2083" s="165" t="s">
        <v>162</v>
      </c>
      <c r="O2083" s="157" t="s">
        <v>138</v>
      </c>
      <c r="P2083" s="157" t="s">
        <v>143</v>
      </c>
      <c r="Q2083" s="157" t="s">
        <v>6171</v>
      </c>
      <c r="R2083" s="157" t="s">
        <v>144</v>
      </c>
      <c r="W2083" s="118">
        <v>634500</v>
      </c>
      <c r="X2083" s="162" t="s">
        <v>6350</v>
      </c>
    </row>
    <row r="2084" spans="1:24">
      <c r="A2084" s="83">
        <v>1628</v>
      </c>
      <c r="B2084" s="83">
        <v>36</v>
      </c>
      <c r="C2084" t="s">
        <v>7868</v>
      </c>
      <c r="D2084" s="159">
        <f t="shared" si="64"/>
        <v>40</v>
      </c>
      <c r="E2084">
        <v>1</v>
      </c>
      <c r="F2084">
        <v>0</v>
      </c>
      <c r="G2084" s="162" t="s">
        <v>6242</v>
      </c>
      <c r="H2084" s="162" t="s">
        <v>6242</v>
      </c>
      <c r="I2084" s="53" t="str">
        <f t="shared" si="65"/>
        <v>1. 0</v>
      </c>
      <c r="J2084" s="157" t="s">
        <v>142</v>
      </c>
      <c r="K2084" s="157" t="s">
        <v>141</v>
      </c>
      <c r="L2084" s="83" t="s">
        <v>6172</v>
      </c>
      <c r="M2084" s="165" t="s">
        <v>6538</v>
      </c>
      <c r="O2084" s="157" t="s">
        <v>138</v>
      </c>
      <c r="P2084" s="157" t="s">
        <v>143</v>
      </c>
      <c r="Q2084" s="157" t="s">
        <v>6171</v>
      </c>
      <c r="R2084" s="157" t="s">
        <v>144</v>
      </c>
      <c r="W2084" s="118">
        <v>540000</v>
      </c>
      <c r="X2084" s="162" t="s">
        <v>6242</v>
      </c>
    </row>
    <row r="2085" spans="1:24">
      <c r="A2085" s="83">
        <v>1629</v>
      </c>
      <c r="B2085" s="83">
        <v>82</v>
      </c>
      <c r="C2085" t="s">
        <v>8120</v>
      </c>
      <c r="D2085" s="159">
        <f t="shared" si="64"/>
        <v>137</v>
      </c>
      <c r="E2085">
        <v>3</v>
      </c>
      <c r="F2085">
        <v>17</v>
      </c>
      <c r="G2085" s="162" t="s">
        <v>6285</v>
      </c>
      <c r="H2085" s="162" t="s">
        <v>6285</v>
      </c>
      <c r="I2085" s="53" t="str">
        <f t="shared" si="65"/>
        <v>3. 17</v>
      </c>
      <c r="J2085" s="157" t="s">
        <v>142</v>
      </c>
      <c r="K2085" s="157" t="s">
        <v>141</v>
      </c>
      <c r="L2085" s="83" t="s">
        <v>6172</v>
      </c>
      <c r="M2085" s="165" t="s">
        <v>5499</v>
      </c>
      <c r="O2085" s="157" t="s">
        <v>138</v>
      </c>
      <c r="P2085" s="157" t="s">
        <v>143</v>
      </c>
      <c r="Q2085" s="157" t="s">
        <v>6171</v>
      </c>
      <c r="R2085" s="157" t="s">
        <v>144</v>
      </c>
      <c r="W2085" s="118">
        <v>1849500</v>
      </c>
      <c r="X2085" s="162" t="s">
        <v>6285</v>
      </c>
    </row>
    <row r="2086" spans="1:24">
      <c r="A2086" s="83">
        <v>1630</v>
      </c>
      <c r="B2086" s="83">
        <v>56</v>
      </c>
      <c r="C2086" t="s">
        <v>7857</v>
      </c>
      <c r="D2086" s="159">
        <f t="shared" si="64"/>
        <v>211</v>
      </c>
      <c r="E2086">
        <v>5</v>
      </c>
      <c r="F2086">
        <v>11</v>
      </c>
      <c r="G2086" s="162" t="s">
        <v>6500</v>
      </c>
      <c r="H2086" s="162" t="s">
        <v>6500</v>
      </c>
      <c r="I2086" s="53" t="str">
        <f t="shared" si="65"/>
        <v>5. 11</v>
      </c>
      <c r="J2086" s="157" t="s">
        <v>142</v>
      </c>
      <c r="K2086" s="157" t="s">
        <v>141</v>
      </c>
      <c r="L2086" s="83" t="s">
        <v>6172</v>
      </c>
      <c r="M2086" s="165" t="s">
        <v>6538</v>
      </c>
      <c r="O2086" s="157" t="s">
        <v>138</v>
      </c>
      <c r="P2086" s="157" t="s">
        <v>143</v>
      </c>
      <c r="Q2086" s="157" t="s">
        <v>6171</v>
      </c>
      <c r="R2086" s="157" t="s">
        <v>144</v>
      </c>
      <c r="W2086" s="118">
        <v>2848500</v>
      </c>
      <c r="X2086" s="162" t="s">
        <v>6500</v>
      </c>
    </row>
    <row r="2087" spans="1:24">
      <c r="A2087" s="83">
        <v>1631</v>
      </c>
      <c r="B2087" s="83">
        <v>135</v>
      </c>
      <c r="C2087" t="s">
        <v>7857</v>
      </c>
      <c r="D2087" s="159">
        <f t="shared" si="64"/>
        <v>76</v>
      </c>
      <c r="E2087">
        <v>1</v>
      </c>
      <c r="F2087">
        <v>36</v>
      </c>
      <c r="G2087" s="162" t="s">
        <v>6267</v>
      </c>
      <c r="H2087" s="162" t="s">
        <v>6267</v>
      </c>
      <c r="I2087" s="53" t="str">
        <f t="shared" si="65"/>
        <v>1. 36</v>
      </c>
      <c r="J2087" s="157" t="s">
        <v>142</v>
      </c>
      <c r="K2087" s="157" t="s">
        <v>141</v>
      </c>
      <c r="L2087" s="83" t="s">
        <v>6172</v>
      </c>
      <c r="M2087" s="165" t="s">
        <v>6538</v>
      </c>
      <c r="O2087" s="157" t="s">
        <v>138</v>
      </c>
      <c r="P2087" s="157" t="s">
        <v>143</v>
      </c>
      <c r="Q2087" s="157" t="s">
        <v>6171</v>
      </c>
      <c r="R2087" s="157" t="s">
        <v>144</v>
      </c>
      <c r="W2087" s="118">
        <v>1080000</v>
      </c>
      <c r="X2087" s="162" t="s">
        <v>6267</v>
      </c>
    </row>
    <row r="2088" spans="1:24">
      <c r="A2088" s="83">
        <v>1632</v>
      </c>
      <c r="B2088" s="83">
        <v>57</v>
      </c>
      <c r="C2088" t="s">
        <v>7850</v>
      </c>
      <c r="D2088" s="159">
        <f t="shared" si="64"/>
        <v>51</v>
      </c>
      <c r="E2088">
        <v>1</v>
      </c>
      <c r="F2088">
        <v>11</v>
      </c>
      <c r="G2088" s="162" t="s">
        <v>6295</v>
      </c>
      <c r="H2088" s="162" t="s">
        <v>6295</v>
      </c>
      <c r="I2088" s="53" t="str">
        <f t="shared" si="65"/>
        <v>1. 11</v>
      </c>
      <c r="J2088" s="157" t="s">
        <v>142</v>
      </c>
      <c r="K2088" s="157" t="s">
        <v>141</v>
      </c>
      <c r="L2088" s="83" t="s">
        <v>6172</v>
      </c>
      <c r="M2088" s="165" t="s">
        <v>162</v>
      </c>
      <c r="O2088" s="157" t="s">
        <v>138</v>
      </c>
      <c r="P2088" s="157" t="s">
        <v>143</v>
      </c>
      <c r="Q2088" s="157" t="s">
        <v>6171</v>
      </c>
      <c r="R2088" s="157" t="s">
        <v>144</v>
      </c>
      <c r="W2088" s="118">
        <v>135000</v>
      </c>
      <c r="X2088" s="162" t="s">
        <v>6295</v>
      </c>
    </row>
    <row r="2089" spans="1:24">
      <c r="A2089" s="83">
        <v>1632</v>
      </c>
      <c r="B2089" s="83">
        <v>116</v>
      </c>
      <c r="C2089" t="s">
        <v>7935</v>
      </c>
      <c r="D2089" s="159">
        <f t="shared" si="64"/>
        <v>121</v>
      </c>
      <c r="E2089">
        <v>3</v>
      </c>
      <c r="F2089">
        <v>1</v>
      </c>
      <c r="G2089" s="162" t="s">
        <v>6351</v>
      </c>
      <c r="H2089" s="162" t="s">
        <v>6351</v>
      </c>
      <c r="I2089" s="53" t="str">
        <f t="shared" si="65"/>
        <v>3. 1</v>
      </c>
      <c r="J2089" s="157" t="s">
        <v>142</v>
      </c>
      <c r="K2089" s="157" t="s">
        <v>141</v>
      </c>
      <c r="L2089" s="83" t="s">
        <v>6172</v>
      </c>
      <c r="M2089" s="165" t="s">
        <v>162</v>
      </c>
      <c r="O2089" s="157" t="s">
        <v>138</v>
      </c>
      <c r="P2089" s="157" t="s">
        <v>143</v>
      </c>
      <c r="Q2089" s="157" t="s">
        <v>6171</v>
      </c>
      <c r="R2089" s="157" t="s">
        <v>144</v>
      </c>
      <c r="W2089" s="118">
        <v>405000</v>
      </c>
      <c r="X2089" s="162" t="s">
        <v>6351</v>
      </c>
    </row>
    <row r="2090" spans="1:24">
      <c r="A2090" s="83">
        <v>1632</v>
      </c>
      <c r="B2090" s="83">
        <v>116</v>
      </c>
      <c r="C2090" t="s">
        <v>7850</v>
      </c>
      <c r="D2090" s="159">
        <f t="shared" si="64"/>
        <v>68</v>
      </c>
      <c r="E2090">
        <v>1</v>
      </c>
      <c r="F2090">
        <v>28</v>
      </c>
      <c r="G2090" s="162" t="s">
        <v>6412</v>
      </c>
      <c r="H2090" s="162" t="s">
        <v>6412</v>
      </c>
      <c r="I2090" s="53" t="str">
        <f t="shared" si="65"/>
        <v>1. 28</v>
      </c>
      <c r="J2090" s="157" t="s">
        <v>142</v>
      </c>
      <c r="K2090" s="157" t="s">
        <v>141</v>
      </c>
      <c r="L2090" s="83" t="s">
        <v>6172</v>
      </c>
      <c r="M2090" s="165" t="s">
        <v>162</v>
      </c>
      <c r="O2090" s="157" t="s">
        <v>138</v>
      </c>
      <c r="P2090" s="157" t="s">
        <v>143</v>
      </c>
      <c r="Q2090" s="157" t="s">
        <v>6171</v>
      </c>
      <c r="R2090" s="157" t="s">
        <v>144</v>
      </c>
      <c r="W2090" s="118">
        <v>175500</v>
      </c>
      <c r="X2090" s="162" t="s">
        <v>6412</v>
      </c>
    </row>
    <row r="2091" spans="1:24">
      <c r="A2091" s="83">
        <v>1632</v>
      </c>
      <c r="B2091" s="83">
        <v>116</v>
      </c>
      <c r="C2091" t="s">
        <v>7868</v>
      </c>
      <c r="D2091" s="159">
        <f t="shared" si="64"/>
        <v>264</v>
      </c>
      <c r="E2091">
        <v>6</v>
      </c>
      <c r="F2091">
        <v>24</v>
      </c>
      <c r="G2091" s="162" t="s">
        <v>6352</v>
      </c>
      <c r="H2091" s="162" t="s">
        <v>6352</v>
      </c>
      <c r="I2091" s="53" t="str">
        <f t="shared" si="65"/>
        <v>6. 24</v>
      </c>
      <c r="J2091" s="157" t="s">
        <v>142</v>
      </c>
      <c r="K2091" s="157" t="s">
        <v>141</v>
      </c>
      <c r="L2091" s="83" t="s">
        <v>6172</v>
      </c>
      <c r="M2091" s="165" t="s">
        <v>162</v>
      </c>
      <c r="O2091" s="157" t="s">
        <v>138</v>
      </c>
      <c r="P2091" s="157" t="s">
        <v>143</v>
      </c>
      <c r="Q2091" s="157" t="s">
        <v>6171</v>
      </c>
      <c r="R2091" s="157" t="s">
        <v>144</v>
      </c>
      <c r="W2091" s="118">
        <v>702000</v>
      </c>
      <c r="X2091" s="162" t="s">
        <v>6352</v>
      </c>
    </row>
    <row r="2092" spans="1:24">
      <c r="A2092" s="83">
        <v>1632</v>
      </c>
      <c r="B2092" s="83">
        <v>305</v>
      </c>
      <c r="C2092" t="s">
        <v>7857</v>
      </c>
      <c r="D2092" s="159">
        <f t="shared" si="64"/>
        <v>369</v>
      </c>
      <c r="E2092">
        <v>9</v>
      </c>
      <c r="F2092">
        <v>9</v>
      </c>
      <c r="G2092" s="162" t="s">
        <v>6353</v>
      </c>
      <c r="H2092" s="162" t="s">
        <v>6353</v>
      </c>
      <c r="I2092" s="53" t="str">
        <f t="shared" si="65"/>
        <v>9. 9</v>
      </c>
      <c r="J2092" s="157" t="s">
        <v>142</v>
      </c>
      <c r="K2092" s="157" t="s">
        <v>141</v>
      </c>
      <c r="L2092" s="83" t="s">
        <v>6172</v>
      </c>
      <c r="M2092" s="165" t="s">
        <v>162</v>
      </c>
      <c r="O2092" s="157" t="s">
        <v>138</v>
      </c>
      <c r="P2092" s="157" t="s">
        <v>143</v>
      </c>
      <c r="Q2092" s="157" t="s">
        <v>6171</v>
      </c>
      <c r="R2092" s="157" t="s">
        <v>144</v>
      </c>
      <c r="W2092" s="118">
        <v>985500</v>
      </c>
      <c r="X2092" s="162" t="s">
        <v>6353</v>
      </c>
    </row>
    <row r="2093" spans="1:24">
      <c r="A2093" s="83">
        <v>1632</v>
      </c>
      <c r="B2093" s="83">
        <v>307</v>
      </c>
      <c r="C2093" t="s">
        <v>7857</v>
      </c>
      <c r="D2093" s="159">
        <f t="shared" si="64"/>
        <v>282</v>
      </c>
      <c r="E2093">
        <v>7</v>
      </c>
      <c r="F2093">
        <v>2</v>
      </c>
      <c r="G2093" s="162" t="s">
        <v>6354</v>
      </c>
      <c r="H2093" s="162" t="s">
        <v>6354</v>
      </c>
      <c r="I2093" s="53" t="str">
        <f t="shared" si="65"/>
        <v>7. 2</v>
      </c>
      <c r="J2093" s="157" t="s">
        <v>142</v>
      </c>
      <c r="K2093" s="157" t="s">
        <v>141</v>
      </c>
      <c r="L2093" s="83" t="s">
        <v>6172</v>
      </c>
      <c r="M2093" s="165" t="s">
        <v>162</v>
      </c>
      <c r="O2093" s="157" t="s">
        <v>138</v>
      </c>
      <c r="P2093" s="157" t="s">
        <v>143</v>
      </c>
      <c r="Q2093" s="157" t="s">
        <v>6171</v>
      </c>
      <c r="R2093" s="157" t="s">
        <v>144</v>
      </c>
      <c r="W2093" s="118">
        <v>756000</v>
      </c>
      <c r="X2093" s="162" t="s">
        <v>6354</v>
      </c>
    </row>
    <row r="2094" spans="1:24">
      <c r="A2094" s="83">
        <v>1632</v>
      </c>
      <c r="B2094" s="83">
        <v>319</v>
      </c>
      <c r="C2094" t="s">
        <v>7836</v>
      </c>
      <c r="D2094" s="159">
        <f t="shared" si="64"/>
        <v>284</v>
      </c>
      <c r="E2094">
        <v>7</v>
      </c>
      <c r="F2094">
        <v>4</v>
      </c>
      <c r="G2094" s="162" t="s">
        <v>6355</v>
      </c>
      <c r="H2094" s="162" t="s">
        <v>6355</v>
      </c>
      <c r="I2094" s="53" t="str">
        <f t="shared" si="65"/>
        <v>7. 4</v>
      </c>
      <c r="J2094" s="157" t="s">
        <v>142</v>
      </c>
      <c r="K2094" s="157" t="s">
        <v>141</v>
      </c>
      <c r="L2094" s="83" t="s">
        <v>6172</v>
      </c>
      <c r="M2094" s="165" t="s">
        <v>162</v>
      </c>
      <c r="O2094" s="157" t="s">
        <v>138</v>
      </c>
      <c r="P2094" s="157" t="s">
        <v>143</v>
      </c>
      <c r="Q2094" s="157" t="s">
        <v>6171</v>
      </c>
      <c r="R2094" s="157" t="s">
        <v>144</v>
      </c>
      <c r="W2094" s="118">
        <v>756000</v>
      </c>
      <c r="X2094" s="162" t="s">
        <v>6355</v>
      </c>
    </row>
    <row r="2095" spans="1:24">
      <c r="A2095" s="83">
        <v>1632</v>
      </c>
      <c r="B2095" s="83">
        <v>346</v>
      </c>
      <c r="C2095" t="s">
        <v>7836</v>
      </c>
      <c r="D2095" s="159">
        <f t="shared" si="64"/>
        <v>125</v>
      </c>
      <c r="E2095">
        <v>3</v>
      </c>
      <c r="F2095">
        <v>5</v>
      </c>
      <c r="G2095" s="162" t="s">
        <v>6186</v>
      </c>
      <c r="H2095" s="162" t="s">
        <v>6186</v>
      </c>
      <c r="I2095" s="53" t="str">
        <f t="shared" si="65"/>
        <v>3. 5</v>
      </c>
      <c r="J2095" s="157" t="s">
        <v>142</v>
      </c>
      <c r="K2095" s="157" t="s">
        <v>141</v>
      </c>
      <c r="L2095" s="83" t="s">
        <v>6172</v>
      </c>
      <c r="M2095" s="165" t="s">
        <v>162</v>
      </c>
      <c r="O2095" s="157" t="s">
        <v>138</v>
      </c>
      <c r="P2095" s="157" t="s">
        <v>143</v>
      </c>
      <c r="Q2095" s="157" t="s">
        <v>6171</v>
      </c>
      <c r="R2095" s="157" t="s">
        <v>144</v>
      </c>
      <c r="W2095" s="118">
        <v>337500</v>
      </c>
      <c r="X2095" s="162" t="s">
        <v>6186</v>
      </c>
    </row>
    <row r="2096" spans="1:24">
      <c r="A2096" s="83">
        <v>1632</v>
      </c>
      <c r="B2096" s="83">
        <v>318</v>
      </c>
      <c r="C2096" t="s">
        <v>6586</v>
      </c>
      <c r="D2096" s="159">
        <f t="shared" si="64"/>
        <v>108</v>
      </c>
      <c r="E2096">
        <v>2</v>
      </c>
      <c r="F2096">
        <v>28</v>
      </c>
      <c r="G2096" s="162" t="s">
        <v>6356</v>
      </c>
      <c r="H2096" s="162" t="s">
        <v>6356</v>
      </c>
      <c r="I2096" s="53" t="str">
        <f t="shared" si="65"/>
        <v>2. 28</v>
      </c>
      <c r="J2096" s="157" t="s">
        <v>142</v>
      </c>
      <c r="K2096" s="157" t="s">
        <v>141</v>
      </c>
      <c r="L2096" s="83" t="s">
        <v>6172</v>
      </c>
      <c r="M2096" s="165" t="s">
        <v>162</v>
      </c>
      <c r="O2096" s="157" t="s">
        <v>138</v>
      </c>
      <c r="P2096" s="157" t="s">
        <v>143</v>
      </c>
      <c r="Q2096" s="157" t="s">
        <v>6171</v>
      </c>
      <c r="R2096" s="157" t="s">
        <v>144</v>
      </c>
      <c r="W2096" s="118">
        <v>283500</v>
      </c>
      <c r="X2096" s="162" t="s">
        <v>6356</v>
      </c>
    </row>
    <row r="2097" spans="1:24">
      <c r="A2097" s="83">
        <v>1632</v>
      </c>
      <c r="B2097" s="83">
        <v>320</v>
      </c>
      <c r="C2097" t="s">
        <v>6586</v>
      </c>
      <c r="D2097" s="159">
        <f t="shared" si="64"/>
        <v>96</v>
      </c>
      <c r="E2097">
        <v>2</v>
      </c>
      <c r="F2097">
        <v>16</v>
      </c>
      <c r="G2097" s="162" t="s">
        <v>6357</v>
      </c>
      <c r="H2097" s="162" t="s">
        <v>6357</v>
      </c>
      <c r="I2097" s="53" t="str">
        <f t="shared" si="65"/>
        <v>2. 16</v>
      </c>
      <c r="J2097" s="157" t="s">
        <v>142</v>
      </c>
      <c r="K2097" s="157" t="s">
        <v>141</v>
      </c>
      <c r="L2097" s="83" t="s">
        <v>6172</v>
      </c>
      <c r="M2097" s="165" t="s">
        <v>162</v>
      </c>
      <c r="O2097" s="157" t="s">
        <v>138</v>
      </c>
      <c r="P2097" s="157" t="s">
        <v>143</v>
      </c>
      <c r="Q2097" s="157" t="s">
        <v>6171</v>
      </c>
      <c r="R2097" s="157" t="s">
        <v>144</v>
      </c>
      <c r="W2097" s="118">
        <v>256500</v>
      </c>
      <c r="X2097" s="162" t="s">
        <v>6357</v>
      </c>
    </row>
    <row r="2098" spans="1:24">
      <c r="A2098" s="83">
        <v>1632</v>
      </c>
      <c r="B2098" s="83">
        <v>116</v>
      </c>
      <c r="C2098" t="s">
        <v>7862</v>
      </c>
      <c r="D2098" s="159">
        <f t="shared" si="64"/>
        <v>57</v>
      </c>
      <c r="E2098">
        <v>1</v>
      </c>
      <c r="F2098">
        <v>17</v>
      </c>
      <c r="G2098" s="162" t="s">
        <v>6225</v>
      </c>
      <c r="H2098" s="162" t="s">
        <v>6225</v>
      </c>
      <c r="I2098" s="53" t="str">
        <f t="shared" si="65"/>
        <v>1. 17</v>
      </c>
      <c r="J2098" s="157" t="s">
        <v>142</v>
      </c>
      <c r="K2098" s="157" t="s">
        <v>141</v>
      </c>
      <c r="L2098" s="83" t="s">
        <v>6172</v>
      </c>
      <c r="M2098" s="165" t="s">
        <v>162</v>
      </c>
      <c r="O2098" s="157" t="s">
        <v>138</v>
      </c>
      <c r="P2098" s="157" t="s">
        <v>143</v>
      </c>
      <c r="Q2098" s="157" t="s">
        <v>6171</v>
      </c>
      <c r="R2098" s="157" t="s">
        <v>144</v>
      </c>
      <c r="W2098" s="118">
        <v>378000</v>
      </c>
      <c r="X2098" s="162" t="s">
        <v>6225</v>
      </c>
    </row>
    <row r="2099" spans="1:24">
      <c r="A2099" s="83">
        <v>1632</v>
      </c>
      <c r="B2099" s="83">
        <v>56</v>
      </c>
      <c r="C2099" t="s">
        <v>7850</v>
      </c>
      <c r="D2099" s="159">
        <f t="shared" si="64"/>
        <v>95</v>
      </c>
      <c r="E2099">
        <v>2</v>
      </c>
      <c r="F2099">
        <v>15</v>
      </c>
      <c r="G2099" s="162" t="s">
        <v>6350</v>
      </c>
      <c r="H2099" s="162" t="s">
        <v>6350</v>
      </c>
      <c r="I2099" s="53" t="str">
        <f t="shared" si="65"/>
        <v>2. 15</v>
      </c>
      <c r="J2099" s="157" t="s">
        <v>142</v>
      </c>
      <c r="K2099" s="157" t="s">
        <v>141</v>
      </c>
      <c r="L2099" s="83" t="s">
        <v>6172</v>
      </c>
      <c r="M2099" s="165" t="s">
        <v>162</v>
      </c>
      <c r="O2099" s="157" t="s">
        <v>138</v>
      </c>
      <c r="P2099" s="157" t="s">
        <v>143</v>
      </c>
      <c r="Q2099" s="157" t="s">
        <v>6171</v>
      </c>
      <c r="R2099" s="157" t="s">
        <v>144</v>
      </c>
      <c r="W2099" s="118">
        <v>256500</v>
      </c>
      <c r="X2099" s="162" t="s">
        <v>6350</v>
      </c>
    </row>
    <row r="2100" spans="1:24">
      <c r="A2100" s="83">
        <v>1633</v>
      </c>
      <c r="B2100" s="83">
        <v>40</v>
      </c>
      <c r="C2100" t="s">
        <v>6586</v>
      </c>
      <c r="D2100" s="159">
        <f t="shared" si="64"/>
        <v>287</v>
      </c>
      <c r="E2100">
        <v>7</v>
      </c>
      <c r="F2100">
        <v>7</v>
      </c>
      <c r="G2100" s="162" t="s">
        <v>6478</v>
      </c>
      <c r="H2100" s="162" t="s">
        <v>6478</v>
      </c>
      <c r="I2100" s="53" t="str">
        <f t="shared" si="65"/>
        <v>7. 7</v>
      </c>
      <c r="J2100" s="157" t="s">
        <v>142</v>
      </c>
      <c r="K2100" s="157" t="s">
        <v>141</v>
      </c>
      <c r="L2100" s="83" t="s">
        <v>6172</v>
      </c>
      <c r="M2100" s="165" t="s">
        <v>162</v>
      </c>
      <c r="O2100" s="157" t="s">
        <v>138</v>
      </c>
      <c r="P2100" s="157" t="s">
        <v>143</v>
      </c>
      <c r="Q2100" s="157" t="s">
        <v>6171</v>
      </c>
      <c r="R2100" s="157" t="s">
        <v>144</v>
      </c>
      <c r="W2100" s="118">
        <v>1282500</v>
      </c>
      <c r="X2100" s="162" t="s">
        <v>6478</v>
      </c>
    </row>
    <row r="2101" spans="1:24">
      <c r="A2101" s="83">
        <v>1633</v>
      </c>
      <c r="B2101" s="83">
        <v>41</v>
      </c>
      <c r="C2101" t="s">
        <v>8078</v>
      </c>
      <c r="D2101" s="159">
        <f t="shared" si="64"/>
        <v>348</v>
      </c>
      <c r="E2101">
        <v>8</v>
      </c>
      <c r="F2101">
        <v>28</v>
      </c>
      <c r="G2101" s="162" t="s">
        <v>6283</v>
      </c>
      <c r="H2101" s="162" t="s">
        <v>6283</v>
      </c>
      <c r="I2101" s="53" t="str">
        <f t="shared" si="65"/>
        <v>8. 28</v>
      </c>
      <c r="J2101" s="157" t="s">
        <v>142</v>
      </c>
      <c r="K2101" s="157" t="s">
        <v>141</v>
      </c>
      <c r="L2101" s="83" t="s">
        <v>6172</v>
      </c>
      <c r="M2101" s="165" t="s">
        <v>162</v>
      </c>
      <c r="O2101" s="157" t="s">
        <v>138</v>
      </c>
      <c r="P2101" s="157" t="s">
        <v>143</v>
      </c>
      <c r="Q2101" s="157" t="s">
        <v>6171</v>
      </c>
      <c r="R2101" s="157" t="s">
        <v>144</v>
      </c>
      <c r="W2101" s="118">
        <v>1566000</v>
      </c>
      <c r="X2101" s="162" t="s">
        <v>6283</v>
      </c>
    </row>
    <row r="2102" spans="1:24">
      <c r="A2102" s="83">
        <v>1633</v>
      </c>
      <c r="B2102" s="83">
        <v>42</v>
      </c>
      <c r="C2102" t="s">
        <v>8078</v>
      </c>
      <c r="D2102" s="159">
        <f t="shared" si="64"/>
        <v>199</v>
      </c>
      <c r="E2102">
        <v>4</v>
      </c>
      <c r="F2102">
        <v>39</v>
      </c>
      <c r="G2102" s="162" t="s">
        <v>6392</v>
      </c>
      <c r="H2102" s="162" t="s">
        <v>6392</v>
      </c>
      <c r="I2102" s="53" t="str">
        <f t="shared" si="65"/>
        <v>4. 39</v>
      </c>
      <c r="J2102" s="157" t="s">
        <v>142</v>
      </c>
      <c r="K2102" s="157" t="s">
        <v>141</v>
      </c>
      <c r="L2102" s="83" t="s">
        <v>6172</v>
      </c>
      <c r="M2102" s="165" t="s">
        <v>162</v>
      </c>
      <c r="O2102" s="157" t="s">
        <v>138</v>
      </c>
      <c r="P2102" s="157" t="s">
        <v>143</v>
      </c>
      <c r="Q2102" s="157" t="s">
        <v>6171</v>
      </c>
      <c r="R2102" s="157" t="s">
        <v>144</v>
      </c>
      <c r="W2102" s="118">
        <v>891000</v>
      </c>
      <c r="X2102" s="162" t="s">
        <v>6392</v>
      </c>
    </row>
    <row r="2103" spans="1:24">
      <c r="A2103" s="83">
        <v>1634</v>
      </c>
      <c r="B2103" s="83">
        <v>234</v>
      </c>
      <c r="C2103" t="s">
        <v>8121</v>
      </c>
      <c r="D2103" s="159">
        <f t="shared" si="64"/>
        <v>119</v>
      </c>
      <c r="E2103">
        <v>2</v>
      </c>
      <c r="F2103">
        <v>39</v>
      </c>
      <c r="G2103" s="162" t="s">
        <v>6390</v>
      </c>
      <c r="H2103" s="162" t="s">
        <v>6390</v>
      </c>
      <c r="I2103" s="53" t="str">
        <f t="shared" si="65"/>
        <v>2. 39</v>
      </c>
      <c r="J2103" s="157" t="s">
        <v>142</v>
      </c>
      <c r="K2103" s="157" t="s">
        <v>141</v>
      </c>
      <c r="L2103" s="83" t="s">
        <v>6172</v>
      </c>
      <c r="M2103" s="165" t="s">
        <v>162</v>
      </c>
      <c r="O2103" s="157" t="s">
        <v>138</v>
      </c>
      <c r="P2103" s="157" t="s">
        <v>143</v>
      </c>
      <c r="Q2103" s="157" t="s">
        <v>6171</v>
      </c>
      <c r="R2103" s="157" t="s">
        <v>144</v>
      </c>
      <c r="W2103" s="118">
        <v>1471500</v>
      </c>
      <c r="X2103" s="162" t="s">
        <v>6390</v>
      </c>
    </row>
    <row r="2104" spans="1:24">
      <c r="A2104" s="83">
        <v>1634</v>
      </c>
      <c r="B2104" s="83">
        <v>235</v>
      </c>
      <c r="C2104" t="s">
        <v>6579</v>
      </c>
      <c r="D2104" s="159">
        <f t="shared" si="64"/>
        <v>133</v>
      </c>
      <c r="E2104">
        <v>3</v>
      </c>
      <c r="F2104">
        <v>13</v>
      </c>
      <c r="G2104" s="162" t="s">
        <v>6368</v>
      </c>
      <c r="H2104" s="162" t="s">
        <v>6368</v>
      </c>
      <c r="I2104" s="53" t="str">
        <f t="shared" si="65"/>
        <v>3. 13</v>
      </c>
      <c r="J2104" s="157" t="s">
        <v>142</v>
      </c>
      <c r="K2104" s="157" t="s">
        <v>141</v>
      </c>
      <c r="L2104" s="83" t="s">
        <v>6172</v>
      </c>
      <c r="M2104" s="165" t="s">
        <v>162</v>
      </c>
      <c r="O2104" s="157" t="s">
        <v>138</v>
      </c>
      <c r="P2104" s="157" t="s">
        <v>143</v>
      </c>
      <c r="Q2104" s="157" t="s">
        <v>6171</v>
      </c>
      <c r="R2104" s="157" t="s">
        <v>144</v>
      </c>
      <c r="W2104" s="118">
        <v>1795500</v>
      </c>
      <c r="X2104" s="162" t="s">
        <v>6368</v>
      </c>
    </row>
    <row r="2105" spans="1:24">
      <c r="A2105" s="83">
        <v>1635</v>
      </c>
      <c r="B2105" s="83">
        <v>181</v>
      </c>
      <c r="C2105" t="s">
        <v>7851</v>
      </c>
      <c r="D2105" s="159">
        <f t="shared" si="64"/>
        <v>93</v>
      </c>
      <c r="E2105">
        <v>2</v>
      </c>
      <c r="F2105">
        <v>13</v>
      </c>
      <c r="G2105" s="162" t="s">
        <v>6269</v>
      </c>
      <c r="H2105" s="162" t="s">
        <v>6269</v>
      </c>
      <c r="I2105" s="53" t="str">
        <f t="shared" si="65"/>
        <v>2. 13</v>
      </c>
      <c r="J2105" s="157" t="s">
        <v>142</v>
      </c>
      <c r="K2105" s="157" t="s">
        <v>141</v>
      </c>
      <c r="L2105" s="83" t="s">
        <v>6172</v>
      </c>
      <c r="M2105" s="165" t="s">
        <v>162</v>
      </c>
      <c r="O2105" s="157" t="s">
        <v>138</v>
      </c>
      <c r="P2105" s="157" t="s">
        <v>143</v>
      </c>
      <c r="Q2105" s="157" t="s">
        <v>6171</v>
      </c>
      <c r="R2105" s="157" t="s">
        <v>144</v>
      </c>
      <c r="W2105" s="118">
        <v>1255500</v>
      </c>
      <c r="X2105" s="162" t="s">
        <v>6269</v>
      </c>
    </row>
    <row r="2106" spans="1:24">
      <c r="A2106" s="83">
        <v>1635</v>
      </c>
      <c r="B2106" s="83">
        <v>180</v>
      </c>
      <c r="C2106" t="s">
        <v>7883</v>
      </c>
      <c r="D2106" s="159">
        <f t="shared" si="64"/>
        <v>171</v>
      </c>
      <c r="E2106">
        <v>4</v>
      </c>
      <c r="F2106">
        <v>11</v>
      </c>
      <c r="G2106" s="162" t="s">
        <v>6243</v>
      </c>
      <c r="H2106" s="162" t="s">
        <v>6243</v>
      </c>
      <c r="I2106" s="53" t="str">
        <f t="shared" si="65"/>
        <v>4. 11</v>
      </c>
      <c r="J2106" s="157" t="s">
        <v>142</v>
      </c>
      <c r="K2106" s="157" t="s">
        <v>141</v>
      </c>
      <c r="L2106" s="83" t="s">
        <v>6172</v>
      </c>
      <c r="M2106" s="165" t="s">
        <v>162</v>
      </c>
      <c r="O2106" s="157" t="s">
        <v>138</v>
      </c>
      <c r="P2106" s="157" t="s">
        <v>143</v>
      </c>
      <c r="Q2106" s="157" t="s">
        <v>6171</v>
      </c>
      <c r="R2106" s="157" t="s">
        <v>144</v>
      </c>
      <c r="W2106" s="118">
        <v>1147500</v>
      </c>
      <c r="X2106" s="162" t="s">
        <v>6243</v>
      </c>
    </row>
    <row r="2107" spans="1:24">
      <c r="A2107" s="83">
        <v>1635</v>
      </c>
      <c r="B2107" s="83">
        <v>180</v>
      </c>
      <c r="C2107" t="s">
        <v>7931</v>
      </c>
      <c r="D2107" s="159">
        <f t="shared" si="64"/>
        <v>101</v>
      </c>
      <c r="E2107">
        <v>2</v>
      </c>
      <c r="F2107">
        <v>21</v>
      </c>
      <c r="G2107" s="162" t="s">
        <v>6396</v>
      </c>
      <c r="H2107" s="162" t="s">
        <v>6396</v>
      </c>
      <c r="I2107" s="53" t="str">
        <f t="shared" si="65"/>
        <v>2. 21</v>
      </c>
      <c r="J2107" s="157" t="s">
        <v>142</v>
      </c>
      <c r="K2107" s="157" t="s">
        <v>141</v>
      </c>
      <c r="L2107" s="83" t="s">
        <v>6172</v>
      </c>
      <c r="M2107" s="165" t="s">
        <v>162</v>
      </c>
      <c r="O2107" s="157" t="s">
        <v>138</v>
      </c>
      <c r="P2107" s="157" t="s">
        <v>143</v>
      </c>
      <c r="Q2107" s="157" t="s">
        <v>6171</v>
      </c>
      <c r="R2107" s="157" t="s">
        <v>144</v>
      </c>
      <c r="W2107" s="118">
        <v>675000</v>
      </c>
      <c r="X2107" s="162" t="s">
        <v>6396</v>
      </c>
    </row>
    <row r="2108" spans="1:24">
      <c r="A2108" s="83">
        <v>1635</v>
      </c>
      <c r="B2108" s="83">
        <v>181</v>
      </c>
      <c r="C2108" t="s">
        <v>7863</v>
      </c>
      <c r="D2108" s="159">
        <f t="shared" si="64"/>
        <v>115</v>
      </c>
      <c r="E2108">
        <v>2</v>
      </c>
      <c r="F2108">
        <v>35</v>
      </c>
      <c r="G2108" s="162" t="s">
        <v>6306</v>
      </c>
      <c r="H2108" s="162" t="s">
        <v>6306</v>
      </c>
      <c r="I2108" s="53" t="str">
        <f t="shared" si="65"/>
        <v>2. 35</v>
      </c>
      <c r="J2108" s="157" t="s">
        <v>142</v>
      </c>
      <c r="K2108" s="157" t="s">
        <v>141</v>
      </c>
      <c r="L2108" s="83" t="s">
        <v>6172</v>
      </c>
      <c r="M2108" s="165" t="s">
        <v>162</v>
      </c>
      <c r="O2108" s="157" t="s">
        <v>138</v>
      </c>
      <c r="P2108" s="157" t="s">
        <v>143</v>
      </c>
      <c r="Q2108" s="157" t="s">
        <v>6171</v>
      </c>
      <c r="R2108" s="157" t="s">
        <v>144</v>
      </c>
      <c r="W2108" s="118">
        <v>1552500</v>
      </c>
      <c r="X2108" s="162" t="s">
        <v>6306</v>
      </c>
    </row>
    <row r="2109" spans="1:24">
      <c r="A2109" s="83">
        <v>1638</v>
      </c>
      <c r="B2109" s="83">
        <v>439</v>
      </c>
      <c r="C2109" t="s">
        <v>7836</v>
      </c>
      <c r="D2109" s="159">
        <f t="shared" si="64"/>
        <v>207</v>
      </c>
      <c r="E2109">
        <v>5</v>
      </c>
      <c r="F2109">
        <v>7</v>
      </c>
      <c r="G2109" s="162" t="s">
        <v>6229</v>
      </c>
      <c r="H2109" s="162" t="s">
        <v>6229</v>
      </c>
      <c r="I2109" s="53" t="str">
        <f t="shared" si="65"/>
        <v>5. 7</v>
      </c>
      <c r="J2109" s="157" t="s">
        <v>142</v>
      </c>
      <c r="K2109" s="157" t="s">
        <v>141</v>
      </c>
      <c r="L2109" s="83" t="s">
        <v>6172</v>
      </c>
      <c r="M2109" s="165" t="s">
        <v>162</v>
      </c>
      <c r="O2109" s="157" t="s">
        <v>138</v>
      </c>
      <c r="P2109" s="157" t="s">
        <v>143</v>
      </c>
      <c r="Q2109" s="157" t="s">
        <v>6171</v>
      </c>
      <c r="R2109" s="157" t="s">
        <v>144</v>
      </c>
      <c r="W2109" s="118">
        <v>2794500</v>
      </c>
      <c r="X2109" s="162" t="s">
        <v>6229</v>
      </c>
    </row>
    <row r="2110" spans="1:24">
      <c r="A2110" s="83">
        <v>1638</v>
      </c>
      <c r="B2110" s="83">
        <v>35</v>
      </c>
      <c r="C2110" t="s">
        <v>6586</v>
      </c>
      <c r="D2110" s="159">
        <f t="shared" si="64"/>
        <v>318</v>
      </c>
      <c r="E2110">
        <v>7</v>
      </c>
      <c r="F2110">
        <v>38</v>
      </c>
      <c r="G2110" s="162" t="s">
        <v>6358</v>
      </c>
      <c r="H2110" s="162" t="s">
        <v>6358</v>
      </c>
      <c r="I2110" s="53" t="str">
        <f t="shared" si="65"/>
        <v>7. 38</v>
      </c>
      <c r="J2110" s="157" t="s">
        <v>142</v>
      </c>
      <c r="K2110" s="157" t="s">
        <v>141</v>
      </c>
      <c r="L2110" s="83" t="s">
        <v>6172</v>
      </c>
      <c r="M2110" s="165" t="s">
        <v>6538</v>
      </c>
      <c r="O2110" s="157" t="s">
        <v>138</v>
      </c>
      <c r="P2110" s="157" t="s">
        <v>143</v>
      </c>
      <c r="Q2110" s="157" t="s">
        <v>6171</v>
      </c>
      <c r="R2110" s="157" t="s">
        <v>144</v>
      </c>
      <c r="W2110" s="118">
        <v>0</v>
      </c>
      <c r="X2110" s="162" t="s">
        <v>6358</v>
      </c>
    </row>
    <row r="2111" spans="1:24">
      <c r="A2111" s="83">
        <v>1639</v>
      </c>
      <c r="B2111" s="83">
        <v>140</v>
      </c>
      <c r="C2111" t="s">
        <v>6586</v>
      </c>
      <c r="D2111" s="159">
        <f t="shared" si="64"/>
        <v>200</v>
      </c>
      <c r="E2111">
        <v>5</v>
      </c>
      <c r="F2111">
        <v>0</v>
      </c>
      <c r="G2111" s="162" t="s">
        <v>6414</v>
      </c>
      <c r="H2111" s="162" t="s">
        <v>6414</v>
      </c>
      <c r="I2111" s="53" t="str">
        <f t="shared" si="65"/>
        <v>5. 0</v>
      </c>
      <c r="J2111" s="157" t="s">
        <v>142</v>
      </c>
      <c r="K2111" s="157" t="s">
        <v>141</v>
      </c>
      <c r="L2111" s="83" t="s">
        <v>6172</v>
      </c>
      <c r="M2111" s="165" t="s">
        <v>5797</v>
      </c>
      <c r="O2111" s="157" t="s">
        <v>138</v>
      </c>
      <c r="P2111" s="157" t="s">
        <v>143</v>
      </c>
      <c r="Q2111" s="157" t="s">
        <v>6171</v>
      </c>
      <c r="R2111" s="157" t="s">
        <v>144</v>
      </c>
      <c r="W2111" s="118">
        <v>2700000</v>
      </c>
      <c r="X2111" s="162" t="s">
        <v>6414</v>
      </c>
    </row>
    <row r="2112" spans="1:24">
      <c r="A2112" s="83">
        <v>1640</v>
      </c>
      <c r="B2112" s="83">
        <v>581</v>
      </c>
      <c r="C2112" t="s">
        <v>7871</v>
      </c>
      <c r="D2112" s="159">
        <f t="shared" si="64"/>
        <v>40</v>
      </c>
      <c r="E2112">
        <v>1</v>
      </c>
      <c r="F2112">
        <v>0</v>
      </c>
      <c r="G2112" s="162" t="s">
        <v>6242</v>
      </c>
      <c r="H2112" s="162" t="s">
        <v>6242</v>
      </c>
      <c r="I2112" s="53" t="str">
        <f t="shared" si="65"/>
        <v>1. 0</v>
      </c>
      <c r="J2112" s="157" t="s">
        <v>142</v>
      </c>
      <c r="K2112" s="157" t="s">
        <v>141</v>
      </c>
      <c r="L2112" s="83" t="s">
        <v>6172</v>
      </c>
      <c r="M2112" s="165" t="s">
        <v>162</v>
      </c>
      <c r="O2112" s="157" t="s">
        <v>138</v>
      </c>
      <c r="P2112" s="157" t="s">
        <v>143</v>
      </c>
      <c r="Q2112" s="157" t="s">
        <v>6171</v>
      </c>
      <c r="R2112" s="157" t="s">
        <v>144</v>
      </c>
      <c r="W2112" s="118">
        <v>540000</v>
      </c>
      <c r="X2112" s="162" t="s">
        <v>6242</v>
      </c>
    </row>
    <row r="2113" spans="1:24">
      <c r="A2113" s="83">
        <v>1640</v>
      </c>
      <c r="B2113" s="83">
        <v>581</v>
      </c>
      <c r="C2113" t="s">
        <v>7850</v>
      </c>
      <c r="D2113" s="159">
        <f t="shared" si="64"/>
        <v>230</v>
      </c>
      <c r="E2113">
        <v>5</v>
      </c>
      <c r="F2113">
        <v>30</v>
      </c>
      <c r="G2113" s="162" t="s">
        <v>6266</v>
      </c>
      <c r="H2113" s="162" t="s">
        <v>6266</v>
      </c>
      <c r="I2113" s="53" t="str">
        <f t="shared" si="65"/>
        <v>5. 30</v>
      </c>
      <c r="J2113" s="157" t="s">
        <v>142</v>
      </c>
      <c r="K2113" s="157" t="s">
        <v>141</v>
      </c>
      <c r="L2113" s="83" t="s">
        <v>6172</v>
      </c>
      <c r="M2113" s="165" t="s">
        <v>162</v>
      </c>
      <c r="O2113" s="157" t="s">
        <v>138</v>
      </c>
      <c r="P2113" s="157" t="s">
        <v>143</v>
      </c>
      <c r="Q2113" s="157" t="s">
        <v>6171</v>
      </c>
      <c r="R2113" s="157" t="s">
        <v>144</v>
      </c>
      <c r="W2113" s="118">
        <v>3105000</v>
      </c>
      <c r="X2113" s="162" t="s">
        <v>6266</v>
      </c>
    </row>
    <row r="2114" spans="1:24">
      <c r="A2114" s="83">
        <v>1642</v>
      </c>
      <c r="B2114" s="83">
        <v>161</v>
      </c>
      <c r="C2114" t="s">
        <v>7836</v>
      </c>
      <c r="D2114" s="159">
        <f t="shared" si="64"/>
        <v>109</v>
      </c>
      <c r="E2114">
        <v>2</v>
      </c>
      <c r="F2114">
        <v>29</v>
      </c>
      <c r="G2114" s="162" t="s">
        <v>6286</v>
      </c>
      <c r="H2114" s="162" t="s">
        <v>6286</v>
      </c>
      <c r="I2114" s="53" t="str">
        <f t="shared" si="65"/>
        <v>2. 29</v>
      </c>
      <c r="J2114" s="157" t="s">
        <v>142</v>
      </c>
      <c r="K2114" s="157" t="s">
        <v>141</v>
      </c>
      <c r="L2114" s="83" t="s">
        <v>6172</v>
      </c>
      <c r="M2114" s="165" t="s">
        <v>6541</v>
      </c>
      <c r="O2114" s="157" t="s">
        <v>138</v>
      </c>
      <c r="P2114" s="157" t="s">
        <v>143</v>
      </c>
      <c r="Q2114" s="157" t="s">
        <v>6171</v>
      </c>
      <c r="R2114" s="157" t="s">
        <v>144</v>
      </c>
      <c r="W2114" s="118">
        <v>2929500</v>
      </c>
      <c r="X2114" s="162" t="s">
        <v>6286</v>
      </c>
    </row>
    <row r="2115" spans="1:24">
      <c r="A2115" s="83">
        <v>1642</v>
      </c>
      <c r="B2115" s="83">
        <v>161</v>
      </c>
      <c r="C2115" t="s">
        <v>7836</v>
      </c>
      <c r="D2115" s="159">
        <f t="shared" ref="D2115:D2178" si="66">E2115*40+F2115</f>
        <v>108</v>
      </c>
      <c r="E2115">
        <v>2</v>
      </c>
      <c r="F2115">
        <v>28</v>
      </c>
      <c r="G2115" s="162" t="s">
        <v>6356</v>
      </c>
      <c r="H2115" s="162" t="s">
        <v>6356</v>
      </c>
      <c r="I2115" s="53" t="str">
        <f t="shared" ref="I2115:I2178" si="67">H2115</f>
        <v>2. 28</v>
      </c>
      <c r="J2115" s="157" t="s">
        <v>142</v>
      </c>
      <c r="K2115" s="157" t="s">
        <v>141</v>
      </c>
      <c r="L2115" s="83" t="s">
        <v>6172</v>
      </c>
      <c r="M2115" s="165" t="s">
        <v>6541</v>
      </c>
      <c r="O2115" s="157" t="s">
        <v>138</v>
      </c>
      <c r="P2115" s="157" t="s">
        <v>143</v>
      </c>
      <c r="Q2115" s="157" t="s">
        <v>6171</v>
      </c>
      <c r="R2115" s="157" t="s">
        <v>144</v>
      </c>
      <c r="W2115" s="118">
        <v>0</v>
      </c>
      <c r="X2115" s="162" t="s">
        <v>6356</v>
      </c>
    </row>
    <row r="2116" spans="1:24">
      <c r="A2116" s="83">
        <v>1642</v>
      </c>
      <c r="B2116" s="83">
        <v>161</v>
      </c>
      <c r="C2116" t="s">
        <v>7836</v>
      </c>
      <c r="D2116" s="159">
        <f t="shared" si="66"/>
        <v>109</v>
      </c>
      <c r="E2116">
        <v>2</v>
      </c>
      <c r="F2116">
        <v>29</v>
      </c>
      <c r="G2116" s="162" t="s">
        <v>6286</v>
      </c>
      <c r="H2116" s="162" t="s">
        <v>6286</v>
      </c>
      <c r="I2116" s="53" t="str">
        <f t="shared" si="67"/>
        <v>2. 29</v>
      </c>
      <c r="J2116" s="157" t="s">
        <v>142</v>
      </c>
      <c r="K2116" s="157" t="s">
        <v>141</v>
      </c>
      <c r="L2116" s="83" t="s">
        <v>6172</v>
      </c>
      <c r="M2116" s="165" t="s">
        <v>6541</v>
      </c>
      <c r="O2116" s="157" t="s">
        <v>138</v>
      </c>
      <c r="P2116" s="157" t="s">
        <v>143</v>
      </c>
      <c r="Q2116" s="157" t="s">
        <v>6171</v>
      </c>
      <c r="R2116" s="157" t="s">
        <v>144</v>
      </c>
      <c r="W2116" s="118">
        <v>0</v>
      </c>
      <c r="X2116" s="162" t="s">
        <v>6286</v>
      </c>
    </row>
    <row r="2117" spans="1:24">
      <c r="A2117" s="83">
        <v>1643</v>
      </c>
      <c r="B2117" s="83">
        <v>164</v>
      </c>
      <c r="C2117" t="s">
        <v>7976</v>
      </c>
      <c r="D2117" s="159">
        <f t="shared" si="66"/>
        <v>117</v>
      </c>
      <c r="E2117">
        <v>2</v>
      </c>
      <c r="F2117">
        <v>37</v>
      </c>
      <c r="G2117" s="162" t="s">
        <v>6296</v>
      </c>
      <c r="H2117" s="162" t="s">
        <v>6296</v>
      </c>
      <c r="I2117" s="53" t="str">
        <f t="shared" si="67"/>
        <v>2. 37</v>
      </c>
      <c r="J2117" s="157" t="s">
        <v>142</v>
      </c>
      <c r="K2117" s="157" t="s">
        <v>141</v>
      </c>
      <c r="L2117" s="83" t="s">
        <v>6172</v>
      </c>
      <c r="M2117" s="165" t="s">
        <v>6541</v>
      </c>
      <c r="O2117" s="157" t="s">
        <v>138</v>
      </c>
      <c r="P2117" s="157" t="s">
        <v>143</v>
      </c>
      <c r="Q2117" s="157" t="s">
        <v>6171</v>
      </c>
      <c r="R2117" s="157" t="s">
        <v>144</v>
      </c>
      <c r="W2117" s="118">
        <v>3051000</v>
      </c>
      <c r="X2117" s="162" t="s">
        <v>6296</v>
      </c>
    </row>
    <row r="2118" spans="1:24">
      <c r="A2118" s="83">
        <v>1643</v>
      </c>
      <c r="B2118" s="83">
        <v>164</v>
      </c>
      <c r="C2118" t="s">
        <v>7976</v>
      </c>
      <c r="D2118" s="159">
        <f t="shared" si="66"/>
        <v>109</v>
      </c>
      <c r="E2118">
        <v>2</v>
      </c>
      <c r="F2118">
        <v>29</v>
      </c>
      <c r="G2118" s="162" t="s">
        <v>6286</v>
      </c>
      <c r="H2118" s="162" t="s">
        <v>6286</v>
      </c>
      <c r="I2118" s="53" t="str">
        <f t="shared" si="67"/>
        <v>2. 29</v>
      </c>
      <c r="J2118" s="157" t="s">
        <v>142</v>
      </c>
      <c r="K2118" s="157" t="s">
        <v>141</v>
      </c>
      <c r="L2118" s="83" t="s">
        <v>6172</v>
      </c>
      <c r="M2118" s="165" t="s">
        <v>6541</v>
      </c>
      <c r="O2118" s="157" t="s">
        <v>138</v>
      </c>
      <c r="P2118" s="157" t="s">
        <v>143</v>
      </c>
      <c r="Q2118" s="157" t="s">
        <v>6171</v>
      </c>
      <c r="R2118" s="157" t="s">
        <v>144</v>
      </c>
      <c r="W2118" s="118">
        <v>0</v>
      </c>
      <c r="X2118" s="162" t="s">
        <v>6286</v>
      </c>
    </row>
    <row r="2119" spans="1:24">
      <c r="A2119" s="83">
        <v>1653</v>
      </c>
      <c r="B2119" s="83">
        <v>330</v>
      </c>
      <c r="C2119" t="s">
        <v>6579</v>
      </c>
      <c r="D2119" s="159">
        <f t="shared" si="66"/>
        <v>48</v>
      </c>
      <c r="E2119">
        <v>1</v>
      </c>
      <c r="F2119">
        <v>8</v>
      </c>
      <c r="G2119" s="162" t="s">
        <v>6200</v>
      </c>
      <c r="H2119" s="162" t="s">
        <v>6200</v>
      </c>
      <c r="I2119" s="53" t="str">
        <f t="shared" si="67"/>
        <v>1. 8</v>
      </c>
      <c r="J2119" s="157" t="s">
        <v>142</v>
      </c>
      <c r="K2119" s="157" t="s">
        <v>141</v>
      </c>
      <c r="L2119" s="83" t="s">
        <v>6172</v>
      </c>
      <c r="M2119" s="165" t="s">
        <v>162</v>
      </c>
      <c r="O2119" s="157" t="s">
        <v>138</v>
      </c>
      <c r="P2119" s="157" t="s">
        <v>143</v>
      </c>
      <c r="Q2119" s="157" t="s">
        <v>6171</v>
      </c>
      <c r="R2119" s="157" t="s">
        <v>144</v>
      </c>
      <c r="W2119" s="118">
        <v>648000</v>
      </c>
      <c r="X2119" s="162" t="s">
        <v>6200</v>
      </c>
    </row>
    <row r="2120" spans="1:24">
      <c r="A2120" s="83">
        <v>1653</v>
      </c>
      <c r="B2120" s="83">
        <v>331</v>
      </c>
      <c r="C2120" t="s">
        <v>6579</v>
      </c>
      <c r="D2120" s="159">
        <f t="shared" si="66"/>
        <v>50</v>
      </c>
      <c r="E2120">
        <v>1</v>
      </c>
      <c r="F2120">
        <v>10</v>
      </c>
      <c r="G2120" s="162" t="s">
        <v>6195</v>
      </c>
      <c r="H2120" s="162" t="s">
        <v>6195</v>
      </c>
      <c r="I2120" s="53" t="str">
        <f t="shared" si="67"/>
        <v>1. 10</v>
      </c>
      <c r="J2120" s="157" t="s">
        <v>142</v>
      </c>
      <c r="K2120" s="157" t="s">
        <v>141</v>
      </c>
      <c r="L2120" s="83" t="s">
        <v>6172</v>
      </c>
      <c r="M2120" s="165" t="s">
        <v>162</v>
      </c>
      <c r="O2120" s="157" t="s">
        <v>138</v>
      </c>
      <c r="P2120" s="157" t="s">
        <v>143</v>
      </c>
      <c r="Q2120" s="157" t="s">
        <v>6171</v>
      </c>
      <c r="R2120" s="157" t="s">
        <v>144</v>
      </c>
      <c r="W2120" s="118">
        <v>675000</v>
      </c>
      <c r="X2120" s="162" t="s">
        <v>6195</v>
      </c>
    </row>
    <row r="2121" spans="1:24">
      <c r="A2121" s="83">
        <v>1653</v>
      </c>
      <c r="B2121" s="83">
        <v>332</v>
      </c>
      <c r="C2121" t="s">
        <v>6648</v>
      </c>
      <c r="D2121" s="159">
        <f t="shared" si="66"/>
        <v>20</v>
      </c>
      <c r="E2121">
        <v>0</v>
      </c>
      <c r="F2121">
        <v>20</v>
      </c>
      <c r="G2121" s="162" t="s">
        <v>6246</v>
      </c>
      <c r="H2121" s="162" t="s">
        <v>6246</v>
      </c>
      <c r="I2121" s="53" t="str">
        <f t="shared" si="67"/>
        <v>0. 20</v>
      </c>
      <c r="J2121" s="157" t="s">
        <v>142</v>
      </c>
      <c r="K2121" s="157" t="s">
        <v>141</v>
      </c>
      <c r="L2121" s="83" t="s">
        <v>6172</v>
      </c>
      <c r="M2121" s="165" t="s">
        <v>162</v>
      </c>
      <c r="O2121" s="157" t="s">
        <v>138</v>
      </c>
      <c r="P2121" s="157" t="s">
        <v>143</v>
      </c>
      <c r="Q2121" s="157" t="s">
        <v>6171</v>
      </c>
      <c r="R2121" s="157" t="s">
        <v>144</v>
      </c>
      <c r="W2121" s="118">
        <v>270000</v>
      </c>
      <c r="X2121" s="162" t="s">
        <v>6246</v>
      </c>
    </row>
    <row r="2122" spans="1:24">
      <c r="A2122" s="83">
        <v>1654</v>
      </c>
      <c r="B2122" s="83">
        <v>467</v>
      </c>
      <c r="C2122" t="s">
        <v>7950</v>
      </c>
      <c r="D2122" s="159">
        <f t="shared" si="66"/>
        <v>84</v>
      </c>
      <c r="E2122">
        <v>2</v>
      </c>
      <c r="F2122">
        <v>4</v>
      </c>
      <c r="G2122" s="162" t="s">
        <v>6273</v>
      </c>
      <c r="H2122" s="162" t="s">
        <v>6273</v>
      </c>
      <c r="I2122" s="53" t="str">
        <f t="shared" si="67"/>
        <v>2. 4</v>
      </c>
      <c r="J2122" s="157" t="s">
        <v>142</v>
      </c>
      <c r="K2122" s="157" t="s">
        <v>141</v>
      </c>
      <c r="L2122" s="83" t="s">
        <v>6172</v>
      </c>
      <c r="M2122" s="165" t="s">
        <v>162</v>
      </c>
      <c r="O2122" s="157" t="s">
        <v>138</v>
      </c>
      <c r="P2122" s="157" t="s">
        <v>143</v>
      </c>
      <c r="Q2122" s="157" t="s">
        <v>6171</v>
      </c>
      <c r="R2122" s="157" t="s">
        <v>144</v>
      </c>
      <c r="W2122" s="118">
        <v>216000</v>
      </c>
      <c r="X2122" s="162" t="s">
        <v>6273</v>
      </c>
    </row>
    <row r="2123" spans="1:24">
      <c r="A2123" s="83">
        <v>1654</v>
      </c>
      <c r="B2123" s="83">
        <v>468</v>
      </c>
      <c r="C2123" t="s">
        <v>7857</v>
      </c>
      <c r="D2123" s="159">
        <f t="shared" si="66"/>
        <v>141</v>
      </c>
      <c r="E2123">
        <v>3</v>
      </c>
      <c r="F2123">
        <v>21</v>
      </c>
      <c r="G2123" s="162" t="s">
        <v>6457</v>
      </c>
      <c r="H2123" s="162" t="s">
        <v>6457</v>
      </c>
      <c r="I2123" s="53" t="str">
        <f t="shared" si="67"/>
        <v>3. 21</v>
      </c>
      <c r="J2123" s="157" t="s">
        <v>142</v>
      </c>
      <c r="K2123" s="157" t="s">
        <v>141</v>
      </c>
      <c r="L2123" s="83" t="s">
        <v>6172</v>
      </c>
      <c r="M2123" s="165" t="s">
        <v>162</v>
      </c>
      <c r="O2123" s="157" t="s">
        <v>138</v>
      </c>
      <c r="P2123" s="157" t="s">
        <v>143</v>
      </c>
      <c r="Q2123" s="157" t="s">
        <v>6171</v>
      </c>
      <c r="R2123" s="157" t="s">
        <v>144</v>
      </c>
      <c r="W2123" s="118">
        <v>378000</v>
      </c>
      <c r="X2123" s="162" t="s">
        <v>6457</v>
      </c>
    </row>
    <row r="2124" spans="1:24">
      <c r="A2124" s="83">
        <v>1655</v>
      </c>
      <c r="B2124" s="83">
        <v>156</v>
      </c>
      <c r="C2124" t="s">
        <v>7860</v>
      </c>
      <c r="D2124" s="159">
        <f t="shared" si="66"/>
        <v>106</v>
      </c>
      <c r="E2124">
        <v>2</v>
      </c>
      <c r="F2124">
        <v>26</v>
      </c>
      <c r="G2124" s="162" t="s">
        <v>6365</v>
      </c>
      <c r="H2124" s="162" t="s">
        <v>6365</v>
      </c>
      <c r="I2124" s="53" t="str">
        <f t="shared" si="67"/>
        <v>2. 26</v>
      </c>
      <c r="J2124" s="157" t="s">
        <v>142</v>
      </c>
      <c r="K2124" s="157" t="s">
        <v>141</v>
      </c>
      <c r="L2124" s="83" t="s">
        <v>6172</v>
      </c>
      <c r="M2124" s="165" t="s">
        <v>162</v>
      </c>
      <c r="O2124" s="157" t="s">
        <v>138</v>
      </c>
      <c r="P2124" s="157" t="s">
        <v>143</v>
      </c>
      <c r="Q2124" s="157" t="s">
        <v>6171</v>
      </c>
      <c r="R2124" s="157" t="s">
        <v>144</v>
      </c>
      <c r="W2124" s="118">
        <v>1431000</v>
      </c>
      <c r="X2124" s="162" t="s">
        <v>6365</v>
      </c>
    </row>
    <row r="2125" spans="1:24">
      <c r="A2125" s="83">
        <v>1656</v>
      </c>
      <c r="B2125" s="83">
        <v>170</v>
      </c>
      <c r="C2125" t="s">
        <v>6586</v>
      </c>
      <c r="D2125" s="159">
        <f t="shared" si="66"/>
        <v>17</v>
      </c>
      <c r="E2125">
        <v>0</v>
      </c>
      <c r="F2125">
        <v>17</v>
      </c>
      <c r="G2125" s="162" t="s">
        <v>6191</v>
      </c>
      <c r="H2125" s="162" t="s">
        <v>6191</v>
      </c>
      <c r="I2125" s="53" t="str">
        <f t="shared" si="67"/>
        <v>0. 17</v>
      </c>
      <c r="J2125" s="157" t="s">
        <v>142</v>
      </c>
      <c r="K2125" s="157" t="s">
        <v>141</v>
      </c>
      <c r="L2125" s="83" t="s">
        <v>6172</v>
      </c>
      <c r="M2125" s="165" t="s">
        <v>162</v>
      </c>
      <c r="O2125" s="157" t="s">
        <v>138</v>
      </c>
      <c r="P2125" s="157" t="s">
        <v>143</v>
      </c>
      <c r="Q2125" s="157" t="s">
        <v>6171</v>
      </c>
      <c r="R2125" s="157" t="s">
        <v>144</v>
      </c>
      <c r="W2125" s="118">
        <v>67500</v>
      </c>
      <c r="X2125" s="162" t="s">
        <v>6191</v>
      </c>
    </row>
    <row r="2126" spans="1:24">
      <c r="A2126" s="83">
        <v>1656</v>
      </c>
      <c r="B2126" s="83">
        <v>164</v>
      </c>
      <c r="C2126" t="s">
        <v>7850</v>
      </c>
      <c r="D2126" s="159">
        <f t="shared" si="66"/>
        <v>55</v>
      </c>
      <c r="E2126">
        <v>1</v>
      </c>
      <c r="F2126">
        <v>15</v>
      </c>
      <c r="G2126" s="162" t="s">
        <v>6363</v>
      </c>
      <c r="H2126" s="162" t="s">
        <v>6363</v>
      </c>
      <c r="I2126" s="53" t="str">
        <f t="shared" si="67"/>
        <v>1. 15</v>
      </c>
      <c r="J2126" s="157" t="s">
        <v>142</v>
      </c>
      <c r="K2126" s="157" t="s">
        <v>141</v>
      </c>
      <c r="L2126" s="83" t="s">
        <v>6172</v>
      </c>
      <c r="M2126" s="165" t="s">
        <v>162</v>
      </c>
      <c r="O2126" s="157" t="s">
        <v>138</v>
      </c>
      <c r="P2126" s="157" t="s">
        <v>143</v>
      </c>
      <c r="Q2126" s="157" t="s">
        <v>6171</v>
      </c>
      <c r="R2126" s="157" t="s">
        <v>144</v>
      </c>
      <c r="W2126" s="118">
        <v>243000</v>
      </c>
      <c r="X2126" s="162" t="s">
        <v>6363</v>
      </c>
    </row>
    <row r="2127" spans="1:24">
      <c r="A2127" s="83">
        <v>1656</v>
      </c>
      <c r="B2127" s="83">
        <v>172</v>
      </c>
      <c r="C2127" t="s">
        <v>7857</v>
      </c>
      <c r="D2127" s="159">
        <f t="shared" si="66"/>
        <v>76</v>
      </c>
      <c r="E2127">
        <v>1</v>
      </c>
      <c r="F2127">
        <v>36</v>
      </c>
      <c r="G2127" s="162" t="s">
        <v>6267</v>
      </c>
      <c r="H2127" s="162" t="s">
        <v>6267</v>
      </c>
      <c r="I2127" s="53" t="str">
        <f t="shared" si="67"/>
        <v>1. 36</v>
      </c>
      <c r="J2127" s="157" t="s">
        <v>142</v>
      </c>
      <c r="K2127" s="157" t="s">
        <v>141</v>
      </c>
      <c r="L2127" s="83" t="s">
        <v>6172</v>
      </c>
      <c r="M2127" s="165" t="s">
        <v>162</v>
      </c>
      <c r="O2127" s="157" t="s">
        <v>138</v>
      </c>
      <c r="P2127" s="157" t="s">
        <v>143</v>
      </c>
      <c r="Q2127" s="157" t="s">
        <v>6171</v>
      </c>
      <c r="R2127" s="157" t="s">
        <v>144</v>
      </c>
      <c r="W2127" s="118">
        <v>1026000</v>
      </c>
      <c r="X2127" s="162" t="s">
        <v>6267</v>
      </c>
    </row>
    <row r="2128" spans="1:24">
      <c r="A2128" s="83">
        <v>1656</v>
      </c>
      <c r="B2128" s="83">
        <v>172</v>
      </c>
      <c r="C2128" t="s">
        <v>6586</v>
      </c>
      <c r="D2128" s="159">
        <f t="shared" si="66"/>
        <v>114</v>
      </c>
      <c r="E2128">
        <v>2</v>
      </c>
      <c r="F2128">
        <v>34</v>
      </c>
      <c r="G2128" s="162" t="s">
        <v>6373</v>
      </c>
      <c r="H2128" s="162" t="s">
        <v>6373</v>
      </c>
      <c r="I2128" s="53" t="str">
        <f t="shared" si="67"/>
        <v>2. 34</v>
      </c>
      <c r="J2128" s="157" t="s">
        <v>142</v>
      </c>
      <c r="K2128" s="157" t="s">
        <v>141</v>
      </c>
      <c r="L2128" s="83" t="s">
        <v>6172</v>
      </c>
      <c r="M2128" s="165" t="s">
        <v>162</v>
      </c>
      <c r="O2128" s="157" t="s">
        <v>138</v>
      </c>
      <c r="P2128" s="157" t="s">
        <v>143</v>
      </c>
      <c r="Q2128" s="157" t="s">
        <v>6171</v>
      </c>
      <c r="R2128" s="157" t="s">
        <v>144</v>
      </c>
      <c r="W2128" s="118">
        <v>1539000</v>
      </c>
      <c r="X2128" s="162" t="s">
        <v>6373</v>
      </c>
    </row>
    <row r="2129" spans="1:24">
      <c r="A2129" s="83">
        <v>1656</v>
      </c>
      <c r="B2129" s="83">
        <v>202</v>
      </c>
      <c r="C2129" t="s">
        <v>7857</v>
      </c>
      <c r="D2129" s="159">
        <f t="shared" si="66"/>
        <v>40</v>
      </c>
      <c r="E2129">
        <v>1</v>
      </c>
      <c r="F2129">
        <v>0</v>
      </c>
      <c r="G2129" s="162" t="s">
        <v>6242</v>
      </c>
      <c r="H2129" s="162" t="s">
        <v>6242</v>
      </c>
      <c r="I2129" s="53" t="str">
        <f t="shared" si="67"/>
        <v>1. 0</v>
      </c>
      <c r="J2129" s="157" t="s">
        <v>142</v>
      </c>
      <c r="K2129" s="157" t="s">
        <v>141</v>
      </c>
      <c r="L2129" s="83" t="s">
        <v>6172</v>
      </c>
      <c r="M2129" s="165" t="s">
        <v>162</v>
      </c>
      <c r="O2129" s="157" t="s">
        <v>138</v>
      </c>
      <c r="P2129" s="157" t="s">
        <v>143</v>
      </c>
      <c r="Q2129" s="157" t="s">
        <v>6171</v>
      </c>
      <c r="R2129" s="157" t="s">
        <v>144</v>
      </c>
      <c r="W2129" s="118">
        <v>175500</v>
      </c>
      <c r="X2129" s="162" t="s">
        <v>6242</v>
      </c>
    </row>
    <row r="2130" spans="1:24">
      <c r="A2130" s="83">
        <v>1657</v>
      </c>
      <c r="B2130" s="83">
        <v>170</v>
      </c>
      <c r="C2130" t="s">
        <v>6586</v>
      </c>
      <c r="D2130" s="159">
        <f t="shared" si="66"/>
        <v>77</v>
      </c>
      <c r="E2130">
        <v>1</v>
      </c>
      <c r="F2130">
        <v>37</v>
      </c>
      <c r="G2130" s="162" t="s">
        <v>6383</v>
      </c>
      <c r="H2130" s="162" t="s">
        <v>6383</v>
      </c>
      <c r="I2130" s="53" t="str">
        <f t="shared" si="67"/>
        <v>1. 37</v>
      </c>
      <c r="J2130" s="157" t="s">
        <v>142</v>
      </c>
      <c r="K2130" s="157" t="s">
        <v>141</v>
      </c>
      <c r="L2130" s="83" t="s">
        <v>6172</v>
      </c>
      <c r="M2130" s="165" t="s">
        <v>162</v>
      </c>
      <c r="O2130" s="157" t="s">
        <v>138</v>
      </c>
      <c r="P2130" s="157" t="s">
        <v>143</v>
      </c>
      <c r="Q2130" s="157" t="s">
        <v>6171</v>
      </c>
      <c r="R2130" s="157" t="s">
        <v>144</v>
      </c>
      <c r="W2130" s="118">
        <v>1039500</v>
      </c>
      <c r="X2130" s="162" t="s">
        <v>6383</v>
      </c>
    </row>
    <row r="2131" spans="1:24">
      <c r="A2131" s="83">
        <v>1657</v>
      </c>
      <c r="B2131" s="83">
        <v>170</v>
      </c>
      <c r="C2131" t="s">
        <v>6586</v>
      </c>
      <c r="D2131" s="159">
        <f t="shared" si="66"/>
        <v>17</v>
      </c>
      <c r="E2131">
        <v>0</v>
      </c>
      <c r="F2131">
        <v>17</v>
      </c>
      <c r="G2131" s="162" t="s">
        <v>6191</v>
      </c>
      <c r="H2131" s="162" t="s">
        <v>6191</v>
      </c>
      <c r="I2131" s="53" t="str">
        <f t="shared" si="67"/>
        <v>0. 17</v>
      </c>
      <c r="J2131" s="157" t="s">
        <v>142</v>
      </c>
      <c r="K2131" s="157" t="s">
        <v>141</v>
      </c>
      <c r="L2131" s="83" t="s">
        <v>6172</v>
      </c>
      <c r="M2131" s="165" t="s">
        <v>162</v>
      </c>
      <c r="O2131" s="157" t="s">
        <v>138</v>
      </c>
      <c r="P2131" s="157" t="s">
        <v>143</v>
      </c>
      <c r="Q2131" s="157" t="s">
        <v>6171</v>
      </c>
      <c r="R2131" s="157" t="s">
        <v>144</v>
      </c>
      <c r="W2131" s="118">
        <v>67500</v>
      </c>
      <c r="X2131" s="162" t="s">
        <v>6191</v>
      </c>
    </row>
    <row r="2132" spans="1:24">
      <c r="A2132" s="83">
        <v>1657</v>
      </c>
      <c r="B2132" s="83">
        <v>170</v>
      </c>
      <c r="C2132" t="s">
        <v>7850</v>
      </c>
      <c r="D2132" s="159">
        <f t="shared" si="66"/>
        <v>28</v>
      </c>
      <c r="E2132">
        <v>0</v>
      </c>
      <c r="F2132">
        <v>28</v>
      </c>
      <c r="G2132" s="162" t="s">
        <v>6178</v>
      </c>
      <c r="H2132" s="162" t="s">
        <v>6178</v>
      </c>
      <c r="I2132" s="53" t="str">
        <f t="shared" si="67"/>
        <v>0. 28</v>
      </c>
      <c r="J2132" s="157" t="s">
        <v>142</v>
      </c>
      <c r="K2132" s="157" t="s">
        <v>141</v>
      </c>
      <c r="L2132" s="83" t="s">
        <v>6172</v>
      </c>
      <c r="M2132" s="165" t="s">
        <v>162</v>
      </c>
      <c r="O2132" s="157" t="s">
        <v>138</v>
      </c>
      <c r="P2132" s="157" t="s">
        <v>143</v>
      </c>
      <c r="Q2132" s="157" t="s">
        <v>6171</v>
      </c>
      <c r="R2132" s="157" t="s">
        <v>144</v>
      </c>
      <c r="W2132" s="118">
        <v>378000</v>
      </c>
      <c r="X2132" s="162" t="s">
        <v>6178</v>
      </c>
    </row>
    <row r="2133" spans="1:24">
      <c r="A2133" s="83">
        <v>1657</v>
      </c>
      <c r="B2133" s="83">
        <v>170</v>
      </c>
      <c r="C2133" t="s">
        <v>7862</v>
      </c>
      <c r="D2133" s="159">
        <f t="shared" si="66"/>
        <v>13</v>
      </c>
      <c r="E2133">
        <v>0</v>
      </c>
      <c r="F2133">
        <v>13</v>
      </c>
      <c r="G2133" s="162" t="s">
        <v>6205</v>
      </c>
      <c r="H2133" s="162" t="s">
        <v>6205</v>
      </c>
      <c r="I2133" s="53" t="str">
        <f t="shared" si="67"/>
        <v>0. 13</v>
      </c>
      <c r="J2133" s="157" t="s">
        <v>142</v>
      </c>
      <c r="K2133" s="157" t="s">
        <v>141</v>
      </c>
      <c r="L2133" s="83" t="s">
        <v>6172</v>
      </c>
      <c r="M2133" s="165" t="s">
        <v>162</v>
      </c>
      <c r="O2133" s="157" t="s">
        <v>138</v>
      </c>
      <c r="P2133" s="157" t="s">
        <v>143</v>
      </c>
      <c r="Q2133" s="157" t="s">
        <v>6171</v>
      </c>
      <c r="R2133" s="157" t="s">
        <v>144</v>
      </c>
      <c r="W2133" s="118">
        <v>175500</v>
      </c>
      <c r="X2133" s="162" t="s">
        <v>6205</v>
      </c>
    </row>
    <row r="2134" spans="1:24">
      <c r="A2134" s="83">
        <v>1657</v>
      </c>
      <c r="B2134" s="83">
        <v>170</v>
      </c>
      <c r="C2134" t="s">
        <v>7863</v>
      </c>
      <c r="D2134" s="159">
        <f t="shared" si="66"/>
        <v>69</v>
      </c>
      <c r="E2134">
        <v>1</v>
      </c>
      <c r="F2134">
        <v>29</v>
      </c>
      <c r="G2134" s="162" t="s">
        <v>6381</v>
      </c>
      <c r="H2134" s="162" t="s">
        <v>6381</v>
      </c>
      <c r="I2134" s="53" t="str">
        <f t="shared" si="67"/>
        <v>1. 29</v>
      </c>
      <c r="J2134" s="157" t="s">
        <v>142</v>
      </c>
      <c r="K2134" s="157" t="s">
        <v>141</v>
      </c>
      <c r="L2134" s="83" t="s">
        <v>6172</v>
      </c>
      <c r="M2134" s="165" t="s">
        <v>162</v>
      </c>
      <c r="O2134" s="157" t="s">
        <v>138</v>
      </c>
      <c r="P2134" s="157" t="s">
        <v>143</v>
      </c>
      <c r="Q2134" s="157" t="s">
        <v>6171</v>
      </c>
      <c r="R2134" s="157" t="s">
        <v>144</v>
      </c>
      <c r="W2134" s="118">
        <v>931500</v>
      </c>
      <c r="X2134" s="162" t="s">
        <v>6381</v>
      </c>
    </row>
    <row r="2135" spans="1:24">
      <c r="A2135" s="83">
        <v>1657</v>
      </c>
      <c r="B2135" s="83">
        <v>170</v>
      </c>
      <c r="C2135" t="s">
        <v>7868</v>
      </c>
      <c r="D2135" s="159">
        <f t="shared" si="66"/>
        <v>13</v>
      </c>
      <c r="E2135">
        <v>0</v>
      </c>
      <c r="F2135">
        <v>13</v>
      </c>
      <c r="G2135" s="162" t="s">
        <v>6205</v>
      </c>
      <c r="H2135" s="162" t="s">
        <v>6205</v>
      </c>
      <c r="I2135" s="53" t="str">
        <f t="shared" si="67"/>
        <v>0. 13</v>
      </c>
      <c r="J2135" s="157" t="s">
        <v>142</v>
      </c>
      <c r="K2135" s="157" t="s">
        <v>141</v>
      </c>
      <c r="L2135" s="83" t="s">
        <v>6172</v>
      </c>
      <c r="M2135" s="165" t="s">
        <v>162</v>
      </c>
      <c r="O2135" s="157" t="s">
        <v>138</v>
      </c>
      <c r="P2135" s="157" t="s">
        <v>143</v>
      </c>
      <c r="Q2135" s="157" t="s">
        <v>6171</v>
      </c>
      <c r="R2135" s="157" t="s">
        <v>144</v>
      </c>
      <c r="W2135" s="118">
        <v>175500</v>
      </c>
      <c r="X2135" s="162" t="s">
        <v>6205</v>
      </c>
    </row>
    <row r="2136" spans="1:24">
      <c r="A2136" s="83">
        <v>1657</v>
      </c>
      <c r="B2136" s="83">
        <v>202</v>
      </c>
      <c r="C2136" t="s">
        <v>7857</v>
      </c>
      <c r="D2136" s="159">
        <f t="shared" si="66"/>
        <v>40</v>
      </c>
      <c r="E2136">
        <v>1</v>
      </c>
      <c r="F2136">
        <v>0</v>
      </c>
      <c r="G2136" s="162" t="s">
        <v>6242</v>
      </c>
      <c r="H2136" s="162" t="s">
        <v>6242</v>
      </c>
      <c r="I2136" s="53" t="str">
        <f t="shared" si="67"/>
        <v>1. 0</v>
      </c>
      <c r="J2136" s="157" t="s">
        <v>142</v>
      </c>
      <c r="K2136" s="157" t="s">
        <v>141</v>
      </c>
      <c r="L2136" s="83" t="s">
        <v>6172</v>
      </c>
      <c r="M2136" s="165" t="s">
        <v>162</v>
      </c>
      <c r="O2136" s="157" t="s">
        <v>138</v>
      </c>
      <c r="P2136" s="157" t="s">
        <v>143</v>
      </c>
      <c r="Q2136" s="157" t="s">
        <v>6171</v>
      </c>
      <c r="R2136" s="157" t="s">
        <v>144</v>
      </c>
      <c r="W2136" s="118">
        <v>175500</v>
      </c>
      <c r="X2136" s="162" t="s">
        <v>6242</v>
      </c>
    </row>
    <row r="2137" spans="1:24">
      <c r="A2137" s="83">
        <v>1657</v>
      </c>
      <c r="B2137" s="83">
        <v>164</v>
      </c>
      <c r="C2137" t="s">
        <v>6586</v>
      </c>
      <c r="D2137" s="159">
        <f t="shared" si="66"/>
        <v>55</v>
      </c>
      <c r="E2137">
        <v>1</v>
      </c>
      <c r="F2137">
        <v>15</v>
      </c>
      <c r="G2137" s="162" t="s">
        <v>6363</v>
      </c>
      <c r="H2137" s="162" t="s">
        <v>6363</v>
      </c>
      <c r="I2137" s="53" t="str">
        <f t="shared" si="67"/>
        <v>1. 15</v>
      </c>
      <c r="J2137" s="157" t="s">
        <v>142</v>
      </c>
      <c r="K2137" s="157" t="s">
        <v>141</v>
      </c>
      <c r="L2137" s="83" t="s">
        <v>6172</v>
      </c>
      <c r="M2137" s="165" t="s">
        <v>162</v>
      </c>
      <c r="O2137" s="157" t="s">
        <v>138</v>
      </c>
      <c r="P2137" s="157" t="s">
        <v>143</v>
      </c>
      <c r="Q2137" s="157" t="s">
        <v>6171</v>
      </c>
      <c r="R2137" s="157" t="s">
        <v>144</v>
      </c>
      <c r="W2137" s="118">
        <v>243000</v>
      </c>
      <c r="X2137" s="162" t="s">
        <v>6363</v>
      </c>
    </row>
    <row r="2138" spans="1:24">
      <c r="A2138" s="83">
        <v>1658</v>
      </c>
      <c r="B2138" s="83">
        <v>170</v>
      </c>
      <c r="C2138" t="s">
        <v>6586</v>
      </c>
      <c r="D2138" s="159">
        <f t="shared" si="66"/>
        <v>17</v>
      </c>
      <c r="E2138">
        <v>0</v>
      </c>
      <c r="F2138">
        <v>17</v>
      </c>
      <c r="G2138" s="162" t="s">
        <v>6191</v>
      </c>
      <c r="H2138" s="162" t="s">
        <v>6191</v>
      </c>
      <c r="I2138" s="53" t="str">
        <f t="shared" si="67"/>
        <v>0. 17</v>
      </c>
      <c r="J2138" s="157" t="s">
        <v>142</v>
      </c>
      <c r="K2138" s="157" t="s">
        <v>141</v>
      </c>
      <c r="L2138" s="83" t="s">
        <v>6172</v>
      </c>
      <c r="M2138" s="165" t="s">
        <v>162</v>
      </c>
      <c r="O2138" s="157" t="s">
        <v>138</v>
      </c>
      <c r="P2138" s="157" t="s">
        <v>143</v>
      </c>
      <c r="Q2138" s="157" t="s">
        <v>6171</v>
      </c>
      <c r="R2138" s="157" t="s">
        <v>144</v>
      </c>
      <c r="W2138" s="118">
        <v>67500</v>
      </c>
      <c r="X2138" s="162" t="s">
        <v>6191</v>
      </c>
    </row>
    <row r="2139" spans="1:24">
      <c r="A2139" s="83">
        <v>1658</v>
      </c>
      <c r="B2139" s="83">
        <v>164</v>
      </c>
      <c r="C2139" t="s">
        <v>7850</v>
      </c>
      <c r="D2139" s="159">
        <f t="shared" si="66"/>
        <v>55</v>
      </c>
      <c r="E2139">
        <v>1</v>
      </c>
      <c r="F2139">
        <v>15</v>
      </c>
      <c r="G2139" s="162" t="s">
        <v>6363</v>
      </c>
      <c r="H2139" s="162" t="s">
        <v>6363</v>
      </c>
      <c r="I2139" s="53" t="str">
        <f t="shared" si="67"/>
        <v>1. 15</v>
      </c>
      <c r="J2139" s="157" t="s">
        <v>142</v>
      </c>
      <c r="K2139" s="157" t="s">
        <v>141</v>
      </c>
      <c r="L2139" s="83" t="s">
        <v>6172</v>
      </c>
      <c r="M2139" s="165" t="s">
        <v>162</v>
      </c>
      <c r="O2139" s="157" t="s">
        <v>138</v>
      </c>
      <c r="P2139" s="157" t="s">
        <v>143</v>
      </c>
      <c r="Q2139" s="157" t="s">
        <v>6171</v>
      </c>
      <c r="R2139" s="157" t="s">
        <v>144</v>
      </c>
      <c r="W2139" s="118">
        <v>243000</v>
      </c>
      <c r="X2139" s="162" t="s">
        <v>6363</v>
      </c>
    </row>
    <row r="2140" spans="1:24">
      <c r="A2140" s="83">
        <v>1658</v>
      </c>
      <c r="B2140" s="83">
        <v>202</v>
      </c>
      <c r="C2140" t="s">
        <v>7857</v>
      </c>
      <c r="D2140" s="159">
        <f t="shared" si="66"/>
        <v>160</v>
      </c>
      <c r="E2140">
        <v>4</v>
      </c>
      <c r="F2140">
        <v>0</v>
      </c>
      <c r="G2140" s="162" t="s">
        <v>6232</v>
      </c>
      <c r="H2140" s="162" t="s">
        <v>6232</v>
      </c>
      <c r="I2140" s="53" t="str">
        <f t="shared" si="67"/>
        <v>4. 0</v>
      </c>
      <c r="J2140" s="157" t="s">
        <v>142</v>
      </c>
      <c r="K2140" s="157" t="s">
        <v>141</v>
      </c>
      <c r="L2140" s="83" t="s">
        <v>6172</v>
      </c>
      <c r="M2140" s="165" t="s">
        <v>162</v>
      </c>
      <c r="O2140" s="157" t="s">
        <v>138</v>
      </c>
      <c r="P2140" s="157" t="s">
        <v>143</v>
      </c>
      <c r="Q2140" s="157" t="s">
        <v>6171</v>
      </c>
      <c r="R2140" s="157" t="s">
        <v>144</v>
      </c>
      <c r="W2140" s="118">
        <v>2160000</v>
      </c>
      <c r="X2140" s="162" t="s">
        <v>6232</v>
      </c>
    </row>
    <row r="2141" spans="1:24">
      <c r="A2141" s="83">
        <v>1658</v>
      </c>
      <c r="B2141" s="83">
        <v>202</v>
      </c>
      <c r="C2141" t="s">
        <v>7857</v>
      </c>
      <c r="D2141" s="159">
        <f t="shared" si="66"/>
        <v>40</v>
      </c>
      <c r="E2141">
        <v>1</v>
      </c>
      <c r="F2141">
        <v>0</v>
      </c>
      <c r="G2141" s="162" t="s">
        <v>6242</v>
      </c>
      <c r="H2141" s="162" t="s">
        <v>6242</v>
      </c>
      <c r="I2141" s="53" t="str">
        <f t="shared" si="67"/>
        <v>1. 0</v>
      </c>
      <c r="J2141" s="157" t="s">
        <v>142</v>
      </c>
      <c r="K2141" s="157" t="s">
        <v>141</v>
      </c>
      <c r="L2141" s="83" t="s">
        <v>6172</v>
      </c>
      <c r="M2141" s="165" t="s">
        <v>162</v>
      </c>
      <c r="O2141" s="157" t="s">
        <v>138</v>
      </c>
      <c r="P2141" s="157" t="s">
        <v>143</v>
      </c>
      <c r="Q2141" s="157" t="s">
        <v>6171</v>
      </c>
      <c r="R2141" s="157" t="s">
        <v>144</v>
      </c>
      <c r="W2141" s="118">
        <v>175500</v>
      </c>
      <c r="X2141" s="162" t="s">
        <v>6242</v>
      </c>
    </row>
    <row r="2142" spans="1:24">
      <c r="A2142" s="83">
        <v>1659</v>
      </c>
      <c r="B2142" s="83">
        <v>79</v>
      </c>
      <c r="C2142" t="s">
        <v>7857</v>
      </c>
      <c r="D2142" s="159">
        <f t="shared" si="66"/>
        <v>108</v>
      </c>
      <c r="E2142">
        <v>2</v>
      </c>
      <c r="F2142">
        <v>28</v>
      </c>
      <c r="G2142" s="162" t="s">
        <v>6356</v>
      </c>
      <c r="H2142" s="162" t="s">
        <v>6356</v>
      </c>
      <c r="I2142" s="53" t="str">
        <f t="shared" si="67"/>
        <v>2. 28</v>
      </c>
      <c r="J2142" s="157" t="s">
        <v>142</v>
      </c>
      <c r="K2142" s="157" t="s">
        <v>141</v>
      </c>
      <c r="L2142" s="83" t="s">
        <v>6172</v>
      </c>
      <c r="M2142" s="165" t="s">
        <v>162</v>
      </c>
      <c r="O2142" s="157" t="s">
        <v>138</v>
      </c>
      <c r="P2142" s="157" t="s">
        <v>143</v>
      </c>
      <c r="Q2142" s="157" t="s">
        <v>6171</v>
      </c>
      <c r="R2142" s="157" t="s">
        <v>144</v>
      </c>
      <c r="W2142" s="118">
        <v>486000</v>
      </c>
      <c r="X2142" s="162" t="s">
        <v>6356</v>
      </c>
    </row>
    <row r="2143" spans="1:24">
      <c r="A2143" s="83">
        <v>1659</v>
      </c>
      <c r="B2143" s="83">
        <v>79</v>
      </c>
      <c r="C2143" t="s">
        <v>7945</v>
      </c>
      <c r="D2143" s="159">
        <f t="shared" si="66"/>
        <v>68</v>
      </c>
      <c r="E2143">
        <v>1</v>
      </c>
      <c r="F2143">
        <v>28</v>
      </c>
      <c r="G2143" s="162" t="s">
        <v>6412</v>
      </c>
      <c r="H2143" s="162" t="s">
        <v>6412</v>
      </c>
      <c r="I2143" s="53" t="str">
        <f t="shared" si="67"/>
        <v>1. 28</v>
      </c>
      <c r="J2143" s="157" t="s">
        <v>142</v>
      </c>
      <c r="K2143" s="157" t="s">
        <v>141</v>
      </c>
      <c r="L2143" s="83" t="s">
        <v>6172</v>
      </c>
      <c r="M2143" s="165" t="s">
        <v>162</v>
      </c>
      <c r="O2143" s="157" t="s">
        <v>138</v>
      </c>
      <c r="P2143" s="157" t="s">
        <v>143</v>
      </c>
      <c r="Q2143" s="157" t="s">
        <v>6171</v>
      </c>
      <c r="R2143" s="157" t="s">
        <v>144</v>
      </c>
      <c r="W2143" s="118">
        <v>297000</v>
      </c>
      <c r="X2143" s="162" t="s">
        <v>6412</v>
      </c>
    </row>
    <row r="2144" spans="1:24">
      <c r="A2144" s="83">
        <v>1660</v>
      </c>
      <c r="B2144" s="83">
        <v>267</v>
      </c>
      <c r="C2144" t="s">
        <v>7851</v>
      </c>
      <c r="D2144" s="159">
        <f t="shared" si="66"/>
        <v>60</v>
      </c>
      <c r="E2144">
        <v>1</v>
      </c>
      <c r="F2144">
        <v>20</v>
      </c>
      <c r="G2144" s="162" t="s">
        <v>6197</v>
      </c>
      <c r="H2144" s="162" t="s">
        <v>6197</v>
      </c>
      <c r="I2144" s="53" t="str">
        <f t="shared" si="67"/>
        <v>1. 20</v>
      </c>
      <c r="J2144" s="157" t="s">
        <v>142</v>
      </c>
      <c r="K2144" s="157" t="s">
        <v>141</v>
      </c>
      <c r="L2144" s="83" t="s">
        <v>6172</v>
      </c>
      <c r="M2144" s="165" t="s">
        <v>162</v>
      </c>
      <c r="O2144" s="157" t="s">
        <v>138</v>
      </c>
      <c r="P2144" s="157" t="s">
        <v>143</v>
      </c>
      <c r="Q2144" s="157" t="s">
        <v>6171</v>
      </c>
      <c r="R2144" s="157" t="s">
        <v>144</v>
      </c>
      <c r="W2144" s="118">
        <v>810000</v>
      </c>
      <c r="X2144" s="162" t="s">
        <v>6197</v>
      </c>
    </row>
    <row r="2145" spans="1:24">
      <c r="A2145" s="83">
        <v>1660</v>
      </c>
      <c r="B2145" s="83">
        <v>267</v>
      </c>
      <c r="C2145" t="s">
        <v>7861</v>
      </c>
      <c r="D2145" s="159">
        <f t="shared" si="66"/>
        <v>34</v>
      </c>
      <c r="E2145">
        <v>0</v>
      </c>
      <c r="F2145">
        <v>34</v>
      </c>
      <c r="G2145" s="162" t="s">
        <v>6253</v>
      </c>
      <c r="H2145" s="162" t="s">
        <v>6253</v>
      </c>
      <c r="I2145" s="53" t="str">
        <f t="shared" si="67"/>
        <v>0. 34</v>
      </c>
      <c r="J2145" s="157" t="s">
        <v>142</v>
      </c>
      <c r="K2145" s="157" t="s">
        <v>141</v>
      </c>
      <c r="L2145" s="83" t="s">
        <v>6172</v>
      </c>
      <c r="M2145" s="165" t="s">
        <v>162</v>
      </c>
      <c r="O2145" s="157" t="s">
        <v>138</v>
      </c>
      <c r="P2145" s="157" t="s">
        <v>143</v>
      </c>
      <c r="Q2145" s="157" t="s">
        <v>6171</v>
      </c>
      <c r="R2145" s="157" t="s">
        <v>144</v>
      </c>
      <c r="W2145" s="118">
        <v>459000</v>
      </c>
      <c r="X2145" s="162" t="s">
        <v>6253</v>
      </c>
    </row>
    <row r="2146" spans="1:24">
      <c r="A2146" s="83">
        <v>1660</v>
      </c>
      <c r="B2146" s="83">
        <v>267</v>
      </c>
      <c r="C2146" t="s">
        <v>7961</v>
      </c>
      <c r="D2146" s="159">
        <f t="shared" si="66"/>
        <v>23</v>
      </c>
      <c r="E2146">
        <v>0</v>
      </c>
      <c r="F2146">
        <v>23</v>
      </c>
      <c r="G2146" s="162" t="s">
        <v>6237</v>
      </c>
      <c r="H2146" s="162" t="s">
        <v>6237</v>
      </c>
      <c r="I2146" s="53" t="str">
        <f t="shared" si="67"/>
        <v>0. 23</v>
      </c>
      <c r="J2146" s="157" t="s">
        <v>142</v>
      </c>
      <c r="K2146" s="157" t="s">
        <v>141</v>
      </c>
      <c r="L2146" s="83" t="s">
        <v>6172</v>
      </c>
      <c r="M2146" s="165" t="s">
        <v>162</v>
      </c>
      <c r="O2146" s="157" t="s">
        <v>138</v>
      </c>
      <c r="P2146" s="157" t="s">
        <v>143</v>
      </c>
      <c r="Q2146" s="157" t="s">
        <v>6171</v>
      </c>
      <c r="R2146" s="157" t="s">
        <v>144</v>
      </c>
      <c r="W2146" s="118">
        <v>310500</v>
      </c>
      <c r="X2146" s="162" t="s">
        <v>6237</v>
      </c>
    </row>
    <row r="2147" spans="1:24">
      <c r="A2147" s="83">
        <v>1661</v>
      </c>
      <c r="B2147" s="83">
        <v>41</v>
      </c>
      <c r="C2147" t="s">
        <v>7866</v>
      </c>
      <c r="D2147" s="159">
        <f t="shared" si="66"/>
        <v>2</v>
      </c>
      <c r="E2147">
        <v>0</v>
      </c>
      <c r="F2147">
        <v>2</v>
      </c>
      <c r="G2147" s="162" t="s">
        <v>6284</v>
      </c>
      <c r="H2147" s="162" t="s">
        <v>6284</v>
      </c>
      <c r="I2147" s="53" t="str">
        <f t="shared" si="67"/>
        <v>0. 2</v>
      </c>
      <c r="J2147" s="157" t="s">
        <v>142</v>
      </c>
      <c r="K2147" s="157" t="s">
        <v>141</v>
      </c>
      <c r="L2147" s="83" t="s">
        <v>6172</v>
      </c>
      <c r="M2147" s="165" t="s">
        <v>6538</v>
      </c>
      <c r="O2147" s="157" t="s">
        <v>138</v>
      </c>
      <c r="P2147" s="157" t="s">
        <v>143</v>
      </c>
      <c r="Q2147" s="157" t="s">
        <v>6171</v>
      </c>
      <c r="R2147" s="157" t="s">
        <v>144</v>
      </c>
      <c r="W2147" s="118">
        <v>2592000</v>
      </c>
      <c r="X2147" s="162" t="s">
        <v>6284</v>
      </c>
    </row>
    <row r="2148" spans="1:24">
      <c r="A2148" s="83">
        <v>1661</v>
      </c>
      <c r="B2148" s="83">
        <v>41</v>
      </c>
      <c r="C2148" t="s">
        <v>7900</v>
      </c>
      <c r="D2148" s="159">
        <f t="shared" si="66"/>
        <v>80</v>
      </c>
      <c r="E2148">
        <v>2</v>
      </c>
      <c r="F2148">
        <v>0</v>
      </c>
      <c r="G2148" s="162" t="s">
        <v>6228</v>
      </c>
      <c r="H2148" s="162" t="s">
        <v>6228</v>
      </c>
      <c r="I2148" s="53" t="str">
        <f t="shared" si="67"/>
        <v>2. 0</v>
      </c>
      <c r="J2148" s="157" t="s">
        <v>142</v>
      </c>
      <c r="K2148" s="157" t="s">
        <v>141</v>
      </c>
      <c r="L2148" s="83" t="s">
        <v>6172</v>
      </c>
      <c r="M2148" s="165" t="s">
        <v>6538</v>
      </c>
      <c r="O2148" s="157" t="s">
        <v>138</v>
      </c>
      <c r="P2148" s="157" t="s">
        <v>143</v>
      </c>
      <c r="Q2148" s="157" t="s">
        <v>6171</v>
      </c>
      <c r="R2148" s="157" t="s">
        <v>144</v>
      </c>
      <c r="W2148" s="118">
        <v>0</v>
      </c>
      <c r="X2148" s="162" t="s">
        <v>6228</v>
      </c>
    </row>
    <row r="2149" spans="1:24">
      <c r="A2149" s="83">
        <v>1661</v>
      </c>
      <c r="B2149" s="83">
        <v>41</v>
      </c>
      <c r="C2149" t="s">
        <v>7862</v>
      </c>
      <c r="D2149" s="159">
        <f t="shared" si="66"/>
        <v>150</v>
      </c>
      <c r="E2149">
        <v>3</v>
      </c>
      <c r="F2149">
        <v>30</v>
      </c>
      <c r="G2149" s="162" t="s">
        <v>6220</v>
      </c>
      <c r="H2149" s="162" t="s">
        <v>6220</v>
      </c>
      <c r="I2149" s="53" t="str">
        <f t="shared" si="67"/>
        <v>3. 30</v>
      </c>
      <c r="J2149" s="157" t="s">
        <v>142</v>
      </c>
      <c r="K2149" s="157" t="s">
        <v>141</v>
      </c>
      <c r="L2149" s="83" t="s">
        <v>6172</v>
      </c>
      <c r="M2149" s="165" t="s">
        <v>6538</v>
      </c>
      <c r="O2149" s="157" t="s">
        <v>138</v>
      </c>
      <c r="P2149" s="157" t="s">
        <v>143</v>
      </c>
      <c r="Q2149" s="157" t="s">
        <v>6171</v>
      </c>
      <c r="R2149" s="157" t="s">
        <v>144</v>
      </c>
      <c r="W2149" s="118">
        <v>0</v>
      </c>
      <c r="X2149" s="162" t="s">
        <v>6220</v>
      </c>
    </row>
    <row r="2150" spans="1:24">
      <c r="A2150" s="83">
        <v>1662</v>
      </c>
      <c r="B2150" s="83">
        <v>592</v>
      </c>
      <c r="C2150" t="s">
        <v>7843</v>
      </c>
      <c r="D2150" s="159">
        <f t="shared" si="66"/>
        <v>20</v>
      </c>
      <c r="E2150">
        <v>0</v>
      </c>
      <c r="F2150">
        <v>20</v>
      </c>
      <c r="G2150" s="162" t="s">
        <v>6246</v>
      </c>
      <c r="H2150" s="162" t="s">
        <v>6246</v>
      </c>
      <c r="I2150" s="53" t="str">
        <f t="shared" si="67"/>
        <v>0. 20</v>
      </c>
      <c r="J2150" s="157" t="s">
        <v>142</v>
      </c>
      <c r="K2150" s="157" t="s">
        <v>141</v>
      </c>
      <c r="L2150" s="83" t="s">
        <v>6172</v>
      </c>
      <c r="M2150" s="165" t="s">
        <v>162</v>
      </c>
      <c r="O2150" s="157" t="s">
        <v>138</v>
      </c>
      <c r="P2150" s="157" t="s">
        <v>143</v>
      </c>
      <c r="Q2150" s="157" t="s">
        <v>6171</v>
      </c>
      <c r="R2150" s="157" t="s">
        <v>144</v>
      </c>
      <c r="W2150" s="118">
        <v>270000</v>
      </c>
      <c r="X2150" s="162" t="s">
        <v>6246</v>
      </c>
    </row>
    <row r="2151" spans="1:24">
      <c r="A2151" s="83">
        <v>1664</v>
      </c>
      <c r="B2151" s="83">
        <v>99</v>
      </c>
      <c r="C2151" t="s">
        <v>6648</v>
      </c>
      <c r="D2151" s="159">
        <f t="shared" si="66"/>
        <v>31</v>
      </c>
      <c r="E2151">
        <v>0</v>
      </c>
      <c r="F2151">
        <v>31</v>
      </c>
      <c r="G2151" s="162" t="s">
        <v>6214</v>
      </c>
      <c r="H2151" s="162" t="s">
        <v>6214</v>
      </c>
      <c r="I2151" s="53" t="str">
        <f t="shared" si="67"/>
        <v>0. 31</v>
      </c>
      <c r="J2151" s="157" t="s">
        <v>142</v>
      </c>
      <c r="K2151" s="157" t="s">
        <v>141</v>
      </c>
      <c r="L2151" s="83" t="s">
        <v>6172</v>
      </c>
      <c r="M2151" s="165" t="s">
        <v>162</v>
      </c>
      <c r="O2151" s="157" t="s">
        <v>138</v>
      </c>
      <c r="P2151" s="157" t="s">
        <v>143</v>
      </c>
      <c r="Q2151" s="157" t="s">
        <v>6171</v>
      </c>
      <c r="R2151" s="157" t="s">
        <v>144</v>
      </c>
      <c r="W2151" s="118">
        <v>418500</v>
      </c>
      <c r="X2151" s="162" t="s">
        <v>6214</v>
      </c>
    </row>
    <row r="2152" spans="1:24">
      <c r="A2152" s="83">
        <v>1665</v>
      </c>
      <c r="B2152" s="83">
        <v>30</v>
      </c>
      <c r="C2152" t="s">
        <v>6648</v>
      </c>
      <c r="D2152" s="159">
        <f t="shared" si="66"/>
        <v>140</v>
      </c>
      <c r="E2152">
        <v>3</v>
      </c>
      <c r="F2152">
        <v>20</v>
      </c>
      <c r="G2152" s="162" t="s">
        <v>6251</v>
      </c>
      <c r="H2152" s="162" t="s">
        <v>6251</v>
      </c>
      <c r="I2152" s="53" t="str">
        <f t="shared" si="67"/>
        <v>3. 20</v>
      </c>
      <c r="J2152" s="157" t="s">
        <v>142</v>
      </c>
      <c r="K2152" s="157" t="s">
        <v>141</v>
      </c>
      <c r="L2152" s="83" t="s">
        <v>6172</v>
      </c>
      <c r="M2152" s="165" t="s">
        <v>6538</v>
      </c>
      <c r="O2152" s="157" t="s">
        <v>138</v>
      </c>
      <c r="P2152" s="157" t="s">
        <v>143</v>
      </c>
      <c r="Q2152" s="157" t="s">
        <v>6171</v>
      </c>
      <c r="R2152" s="157" t="s">
        <v>144</v>
      </c>
      <c r="W2152" s="118">
        <v>621000</v>
      </c>
      <c r="X2152" s="162" t="s">
        <v>6251</v>
      </c>
    </row>
    <row r="2153" spans="1:24">
      <c r="A2153" s="83">
        <v>1666</v>
      </c>
      <c r="B2153" s="83">
        <v>267</v>
      </c>
      <c r="C2153" t="s">
        <v>6586</v>
      </c>
      <c r="D2153" s="159">
        <f t="shared" si="66"/>
        <v>37</v>
      </c>
      <c r="E2153">
        <v>0</v>
      </c>
      <c r="F2153">
        <v>37</v>
      </c>
      <c r="G2153" s="162" t="s">
        <v>6297</v>
      </c>
      <c r="H2153" s="162" t="s">
        <v>6297</v>
      </c>
      <c r="I2153" s="53" t="str">
        <f t="shared" si="67"/>
        <v>0. 37</v>
      </c>
      <c r="J2153" s="157" t="s">
        <v>142</v>
      </c>
      <c r="K2153" s="157" t="s">
        <v>141</v>
      </c>
      <c r="L2153" s="83" t="s">
        <v>6172</v>
      </c>
      <c r="M2153" s="165" t="s">
        <v>162</v>
      </c>
      <c r="O2153" s="157" t="s">
        <v>138</v>
      </c>
      <c r="P2153" s="157" t="s">
        <v>143</v>
      </c>
      <c r="Q2153" s="157" t="s">
        <v>6171</v>
      </c>
      <c r="R2153" s="157" t="s">
        <v>144</v>
      </c>
      <c r="W2153" s="118">
        <v>499500</v>
      </c>
      <c r="X2153" s="162" t="s">
        <v>6297</v>
      </c>
    </row>
    <row r="2154" spans="1:24">
      <c r="A2154" s="83">
        <v>1666</v>
      </c>
      <c r="B2154" s="83">
        <v>269</v>
      </c>
      <c r="C2154" t="s">
        <v>6582</v>
      </c>
      <c r="D2154" s="159">
        <f t="shared" si="66"/>
        <v>23</v>
      </c>
      <c r="E2154">
        <v>0</v>
      </c>
      <c r="F2154">
        <v>23</v>
      </c>
      <c r="G2154" s="162" t="s">
        <v>6237</v>
      </c>
      <c r="H2154" s="162" t="s">
        <v>6237</v>
      </c>
      <c r="I2154" s="53" t="str">
        <f t="shared" si="67"/>
        <v>0. 23</v>
      </c>
      <c r="J2154" s="157" t="s">
        <v>142</v>
      </c>
      <c r="K2154" s="157" t="s">
        <v>141</v>
      </c>
      <c r="L2154" s="83" t="s">
        <v>6172</v>
      </c>
      <c r="M2154" s="165" t="s">
        <v>162</v>
      </c>
      <c r="O2154" s="157" t="s">
        <v>138</v>
      </c>
      <c r="P2154" s="157" t="s">
        <v>143</v>
      </c>
      <c r="Q2154" s="157" t="s">
        <v>6171</v>
      </c>
      <c r="R2154" s="157" t="s">
        <v>144</v>
      </c>
      <c r="W2154" s="118">
        <v>310500</v>
      </c>
      <c r="X2154" s="162" t="s">
        <v>6237</v>
      </c>
    </row>
    <row r="2155" spans="1:24">
      <c r="A2155" s="83">
        <v>1666</v>
      </c>
      <c r="B2155" s="83">
        <v>268</v>
      </c>
      <c r="C2155" t="s">
        <v>6590</v>
      </c>
      <c r="D2155" s="159">
        <f t="shared" si="66"/>
        <v>70</v>
      </c>
      <c r="E2155">
        <v>1</v>
      </c>
      <c r="F2155">
        <v>30</v>
      </c>
      <c r="G2155" s="162" t="s">
        <v>6334</v>
      </c>
      <c r="H2155" s="162" t="s">
        <v>6334</v>
      </c>
      <c r="I2155" s="53" t="str">
        <f t="shared" si="67"/>
        <v>1. 30</v>
      </c>
      <c r="J2155" s="157" t="s">
        <v>142</v>
      </c>
      <c r="K2155" s="157" t="s">
        <v>141</v>
      </c>
      <c r="L2155" s="83" t="s">
        <v>6172</v>
      </c>
      <c r="M2155" s="165" t="s">
        <v>162</v>
      </c>
      <c r="O2155" s="157" t="s">
        <v>138</v>
      </c>
      <c r="P2155" s="157" t="s">
        <v>143</v>
      </c>
      <c r="Q2155" s="157" t="s">
        <v>6171</v>
      </c>
      <c r="R2155" s="157" t="s">
        <v>144</v>
      </c>
      <c r="W2155" s="118">
        <v>945000</v>
      </c>
      <c r="X2155" s="162" t="s">
        <v>6334</v>
      </c>
    </row>
    <row r="2156" spans="1:24">
      <c r="A2156" s="83">
        <v>1666</v>
      </c>
      <c r="B2156" s="83">
        <v>266</v>
      </c>
      <c r="C2156" t="s">
        <v>7838</v>
      </c>
      <c r="D2156" s="159">
        <f t="shared" si="66"/>
        <v>20</v>
      </c>
      <c r="E2156">
        <v>0</v>
      </c>
      <c r="F2156">
        <v>20</v>
      </c>
      <c r="G2156" s="162" t="s">
        <v>6246</v>
      </c>
      <c r="H2156" s="162" t="s">
        <v>6246</v>
      </c>
      <c r="I2156" s="53" t="str">
        <f t="shared" si="67"/>
        <v>0. 20</v>
      </c>
      <c r="J2156" s="157" t="s">
        <v>142</v>
      </c>
      <c r="K2156" s="157" t="s">
        <v>141</v>
      </c>
      <c r="L2156" s="83" t="s">
        <v>6172</v>
      </c>
      <c r="M2156" s="165" t="s">
        <v>162</v>
      </c>
      <c r="O2156" s="157" t="s">
        <v>138</v>
      </c>
      <c r="P2156" s="157" t="s">
        <v>143</v>
      </c>
      <c r="Q2156" s="157" t="s">
        <v>6171</v>
      </c>
      <c r="R2156" s="157" t="s">
        <v>144</v>
      </c>
      <c r="W2156" s="118">
        <v>270000</v>
      </c>
      <c r="X2156" s="162" t="s">
        <v>6246</v>
      </c>
    </row>
    <row r="2157" spans="1:24">
      <c r="A2157" s="83">
        <v>1666</v>
      </c>
      <c r="B2157" s="83">
        <v>266</v>
      </c>
      <c r="C2157" t="s">
        <v>7852</v>
      </c>
      <c r="D2157" s="159">
        <f t="shared" si="66"/>
        <v>20</v>
      </c>
      <c r="E2157">
        <v>0</v>
      </c>
      <c r="F2157">
        <v>20</v>
      </c>
      <c r="G2157" s="162" t="s">
        <v>6246</v>
      </c>
      <c r="H2157" s="162" t="s">
        <v>6246</v>
      </c>
      <c r="I2157" s="53" t="str">
        <f t="shared" si="67"/>
        <v>0. 20</v>
      </c>
      <c r="J2157" s="157" t="s">
        <v>142</v>
      </c>
      <c r="K2157" s="157" t="s">
        <v>141</v>
      </c>
      <c r="L2157" s="83" t="s">
        <v>6172</v>
      </c>
      <c r="M2157" s="165" t="s">
        <v>162</v>
      </c>
      <c r="O2157" s="157" t="s">
        <v>138</v>
      </c>
      <c r="P2157" s="157" t="s">
        <v>143</v>
      </c>
      <c r="Q2157" s="157" t="s">
        <v>6171</v>
      </c>
      <c r="R2157" s="157" t="s">
        <v>144</v>
      </c>
      <c r="W2157" s="118">
        <v>270000</v>
      </c>
      <c r="X2157" s="162" t="s">
        <v>6246</v>
      </c>
    </row>
    <row r="2158" spans="1:24">
      <c r="A2158" s="83">
        <v>1666</v>
      </c>
      <c r="B2158" s="83">
        <v>267</v>
      </c>
      <c r="C2158" t="s">
        <v>7857</v>
      </c>
      <c r="D2158" s="159">
        <f t="shared" si="66"/>
        <v>29</v>
      </c>
      <c r="E2158">
        <v>0</v>
      </c>
      <c r="F2158">
        <v>29</v>
      </c>
      <c r="G2158" s="162" t="s">
        <v>6188</v>
      </c>
      <c r="H2158" s="162" t="s">
        <v>6188</v>
      </c>
      <c r="I2158" s="53" t="str">
        <f t="shared" si="67"/>
        <v>0. 29</v>
      </c>
      <c r="J2158" s="157" t="s">
        <v>142</v>
      </c>
      <c r="K2158" s="157" t="s">
        <v>141</v>
      </c>
      <c r="L2158" s="83" t="s">
        <v>6172</v>
      </c>
      <c r="M2158" s="165" t="s">
        <v>162</v>
      </c>
      <c r="O2158" s="157" t="s">
        <v>138</v>
      </c>
      <c r="P2158" s="157" t="s">
        <v>143</v>
      </c>
      <c r="Q2158" s="157" t="s">
        <v>6171</v>
      </c>
      <c r="R2158" s="157" t="s">
        <v>144</v>
      </c>
      <c r="W2158" s="118">
        <v>391500</v>
      </c>
      <c r="X2158" s="162" t="s">
        <v>6188</v>
      </c>
    </row>
    <row r="2159" spans="1:24">
      <c r="A2159" s="83">
        <v>1666</v>
      </c>
      <c r="B2159" s="83">
        <v>267</v>
      </c>
      <c r="C2159" t="s">
        <v>6579</v>
      </c>
      <c r="D2159" s="159">
        <f t="shared" si="66"/>
        <v>31</v>
      </c>
      <c r="E2159">
        <v>0</v>
      </c>
      <c r="F2159">
        <v>31</v>
      </c>
      <c r="G2159" s="162" t="s">
        <v>6214</v>
      </c>
      <c r="H2159" s="162" t="s">
        <v>6214</v>
      </c>
      <c r="I2159" s="53" t="str">
        <f t="shared" si="67"/>
        <v>0. 31</v>
      </c>
      <c r="J2159" s="157" t="s">
        <v>142</v>
      </c>
      <c r="K2159" s="157" t="s">
        <v>141</v>
      </c>
      <c r="L2159" s="83" t="s">
        <v>6172</v>
      </c>
      <c r="M2159" s="165" t="s">
        <v>162</v>
      </c>
      <c r="O2159" s="157" t="s">
        <v>138</v>
      </c>
      <c r="P2159" s="157" t="s">
        <v>143</v>
      </c>
      <c r="Q2159" s="157" t="s">
        <v>6171</v>
      </c>
      <c r="R2159" s="157" t="s">
        <v>144</v>
      </c>
      <c r="W2159" s="118">
        <v>418500</v>
      </c>
      <c r="X2159" s="162" t="s">
        <v>6214</v>
      </c>
    </row>
    <row r="2160" spans="1:24">
      <c r="A2160" s="83">
        <v>1667</v>
      </c>
      <c r="B2160" s="83">
        <v>424</v>
      </c>
      <c r="C2160" t="s">
        <v>7839</v>
      </c>
      <c r="D2160" s="159">
        <f t="shared" si="66"/>
        <v>138</v>
      </c>
      <c r="E2160">
        <v>3</v>
      </c>
      <c r="F2160">
        <v>18</v>
      </c>
      <c r="G2160" s="162" t="s">
        <v>6416</v>
      </c>
      <c r="H2160" s="162" t="s">
        <v>6416</v>
      </c>
      <c r="I2160" s="53" t="str">
        <f t="shared" si="67"/>
        <v>3. 18</v>
      </c>
      <c r="J2160" s="157" t="s">
        <v>142</v>
      </c>
      <c r="K2160" s="157" t="s">
        <v>141</v>
      </c>
      <c r="L2160" s="83" t="s">
        <v>6172</v>
      </c>
      <c r="M2160" s="165" t="s">
        <v>162</v>
      </c>
      <c r="O2160" s="157" t="s">
        <v>138</v>
      </c>
      <c r="P2160" s="157" t="s">
        <v>143</v>
      </c>
      <c r="Q2160" s="157" t="s">
        <v>6171</v>
      </c>
      <c r="R2160" s="157" t="s">
        <v>144</v>
      </c>
      <c r="W2160" s="118">
        <v>1863000</v>
      </c>
      <c r="X2160" s="162" t="s">
        <v>6416</v>
      </c>
    </row>
    <row r="2161" spans="1:24">
      <c r="A2161" s="83">
        <v>1669</v>
      </c>
      <c r="B2161" s="83">
        <v>512</v>
      </c>
      <c r="C2161" t="s">
        <v>7996</v>
      </c>
      <c r="D2161" s="159">
        <f t="shared" si="66"/>
        <v>6</v>
      </c>
      <c r="E2161">
        <v>0</v>
      </c>
      <c r="F2161">
        <v>6</v>
      </c>
      <c r="G2161" s="162" t="s">
        <v>6238</v>
      </c>
      <c r="H2161" s="162" t="s">
        <v>6238</v>
      </c>
      <c r="I2161" s="53" t="str">
        <f t="shared" si="67"/>
        <v>0. 6</v>
      </c>
      <c r="J2161" s="157" t="s">
        <v>142</v>
      </c>
      <c r="K2161" s="157" t="s">
        <v>141</v>
      </c>
      <c r="L2161" s="83" t="s">
        <v>6172</v>
      </c>
      <c r="M2161" s="165" t="s">
        <v>162</v>
      </c>
      <c r="O2161" s="157" t="s">
        <v>138</v>
      </c>
      <c r="P2161" s="157" t="s">
        <v>143</v>
      </c>
      <c r="Q2161" s="157" t="s">
        <v>6171</v>
      </c>
      <c r="R2161" s="157" t="s">
        <v>144</v>
      </c>
      <c r="W2161" s="118">
        <v>81000</v>
      </c>
      <c r="X2161" s="162" t="s">
        <v>6238</v>
      </c>
    </row>
    <row r="2162" spans="1:24">
      <c r="A2162" s="83">
        <v>1669</v>
      </c>
      <c r="B2162" s="83">
        <v>512</v>
      </c>
      <c r="C2162" t="s">
        <v>8122</v>
      </c>
      <c r="D2162" s="159">
        <f t="shared" si="66"/>
        <v>128</v>
      </c>
      <c r="E2162">
        <v>3</v>
      </c>
      <c r="F2162">
        <v>8</v>
      </c>
      <c r="G2162" s="162" t="s">
        <v>6199</v>
      </c>
      <c r="H2162" s="162" t="s">
        <v>6199</v>
      </c>
      <c r="I2162" s="53" t="str">
        <f t="shared" si="67"/>
        <v>3. 8</v>
      </c>
      <c r="J2162" s="157" t="s">
        <v>142</v>
      </c>
      <c r="K2162" s="157" t="s">
        <v>141</v>
      </c>
      <c r="L2162" s="83" t="s">
        <v>6172</v>
      </c>
      <c r="M2162" s="165" t="s">
        <v>162</v>
      </c>
      <c r="O2162" s="157" t="s">
        <v>138</v>
      </c>
      <c r="P2162" s="157" t="s">
        <v>143</v>
      </c>
      <c r="Q2162" s="157" t="s">
        <v>6171</v>
      </c>
      <c r="R2162" s="157" t="s">
        <v>144</v>
      </c>
      <c r="W2162" s="118">
        <v>1728000</v>
      </c>
      <c r="X2162" s="162" t="s">
        <v>6199</v>
      </c>
    </row>
    <row r="2163" spans="1:24">
      <c r="A2163" s="83">
        <v>1671</v>
      </c>
      <c r="B2163" s="83">
        <v>50</v>
      </c>
      <c r="C2163" t="s">
        <v>7857</v>
      </c>
      <c r="D2163" s="159">
        <f t="shared" si="66"/>
        <v>320</v>
      </c>
      <c r="E2163">
        <v>8</v>
      </c>
      <c r="F2163">
        <v>0</v>
      </c>
      <c r="G2163" s="162" t="s">
        <v>6496</v>
      </c>
      <c r="H2163" s="162" t="s">
        <v>6496</v>
      </c>
      <c r="I2163" s="53" t="str">
        <f t="shared" si="67"/>
        <v>8. 0</v>
      </c>
      <c r="J2163" s="157" t="s">
        <v>142</v>
      </c>
      <c r="K2163" s="157" t="s">
        <v>141</v>
      </c>
      <c r="L2163" s="83" t="s">
        <v>6172</v>
      </c>
      <c r="M2163" s="165" t="s">
        <v>162</v>
      </c>
      <c r="O2163" s="157" t="s">
        <v>138</v>
      </c>
      <c r="P2163" s="157" t="s">
        <v>143</v>
      </c>
      <c r="Q2163" s="157" t="s">
        <v>6171</v>
      </c>
      <c r="R2163" s="157" t="s">
        <v>144</v>
      </c>
      <c r="W2163" s="118">
        <v>1080000</v>
      </c>
      <c r="X2163" s="162" t="s">
        <v>6496</v>
      </c>
    </row>
    <row r="2164" spans="1:24">
      <c r="A2164" s="83">
        <v>1671</v>
      </c>
      <c r="B2164" s="83">
        <v>177</v>
      </c>
      <c r="C2164" t="s">
        <v>7857</v>
      </c>
      <c r="D2164" s="159">
        <f t="shared" si="66"/>
        <v>292</v>
      </c>
      <c r="E2164">
        <v>7</v>
      </c>
      <c r="F2164">
        <v>12</v>
      </c>
      <c r="G2164" s="162" t="s">
        <v>6497</v>
      </c>
      <c r="H2164" s="162" t="s">
        <v>6497</v>
      </c>
      <c r="I2164" s="53" t="str">
        <f t="shared" si="67"/>
        <v>7. 12</v>
      </c>
      <c r="J2164" s="157" t="s">
        <v>142</v>
      </c>
      <c r="K2164" s="157" t="s">
        <v>141</v>
      </c>
      <c r="L2164" s="83" t="s">
        <v>6172</v>
      </c>
      <c r="M2164" s="165" t="s">
        <v>6093</v>
      </c>
      <c r="O2164" s="157" t="s">
        <v>138</v>
      </c>
      <c r="P2164" s="157" t="s">
        <v>143</v>
      </c>
      <c r="Q2164" s="157" t="s">
        <v>6171</v>
      </c>
      <c r="R2164" s="157" t="s">
        <v>144</v>
      </c>
      <c r="W2164" s="118">
        <v>0</v>
      </c>
      <c r="X2164" s="162" t="s">
        <v>6497</v>
      </c>
    </row>
    <row r="2165" spans="1:24">
      <c r="A2165" s="83">
        <v>1672</v>
      </c>
      <c r="B2165" s="83">
        <v>50</v>
      </c>
      <c r="C2165" t="s">
        <v>7857</v>
      </c>
      <c r="D2165" s="159">
        <f t="shared" si="66"/>
        <v>320</v>
      </c>
      <c r="E2165">
        <v>8</v>
      </c>
      <c r="F2165">
        <v>0</v>
      </c>
      <c r="G2165" s="162" t="s">
        <v>6496</v>
      </c>
      <c r="H2165" s="162" t="s">
        <v>6496</v>
      </c>
      <c r="I2165" s="53" t="str">
        <f t="shared" si="67"/>
        <v>8. 0</v>
      </c>
      <c r="J2165" s="157" t="s">
        <v>142</v>
      </c>
      <c r="K2165" s="157" t="s">
        <v>141</v>
      </c>
      <c r="L2165" s="83" t="s">
        <v>6172</v>
      </c>
      <c r="M2165" s="165" t="s">
        <v>162</v>
      </c>
      <c r="O2165" s="157" t="s">
        <v>138</v>
      </c>
      <c r="P2165" s="157" t="s">
        <v>143</v>
      </c>
      <c r="Q2165" s="157" t="s">
        <v>6171</v>
      </c>
      <c r="R2165" s="157" t="s">
        <v>144</v>
      </c>
      <c r="W2165" s="118">
        <v>1080000</v>
      </c>
      <c r="X2165" s="162" t="s">
        <v>6496</v>
      </c>
    </row>
    <row r="2166" spans="1:24">
      <c r="A2166" s="83">
        <v>1672</v>
      </c>
      <c r="B2166" s="83">
        <v>177</v>
      </c>
      <c r="C2166" t="s">
        <v>7857</v>
      </c>
      <c r="D2166" s="159">
        <f t="shared" si="66"/>
        <v>292</v>
      </c>
      <c r="E2166">
        <v>7</v>
      </c>
      <c r="F2166">
        <v>12</v>
      </c>
      <c r="G2166" s="162" t="s">
        <v>6497</v>
      </c>
      <c r="H2166" s="162" t="s">
        <v>6497</v>
      </c>
      <c r="I2166" s="53" t="str">
        <f t="shared" si="67"/>
        <v>7. 12</v>
      </c>
      <c r="J2166" s="157" t="s">
        <v>142</v>
      </c>
      <c r="K2166" s="157" t="s">
        <v>141</v>
      </c>
      <c r="L2166" s="83" t="s">
        <v>6172</v>
      </c>
      <c r="M2166" s="165" t="s">
        <v>6093</v>
      </c>
      <c r="O2166" s="157" t="s">
        <v>138</v>
      </c>
      <c r="P2166" s="157" t="s">
        <v>143</v>
      </c>
      <c r="Q2166" s="157" t="s">
        <v>6171</v>
      </c>
      <c r="R2166" s="157" t="s">
        <v>144</v>
      </c>
      <c r="W2166" s="118">
        <v>0</v>
      </c>
      <c r="X2166" s="162" t="s">
        <v>6497</v>
      </c>
    </row>
    <row r="2167" spans="1:24">
      <c r="A2167" s="83">
        <v>1677</v>
      </c>
      <c r="B2167" s="83">
        <v>296</v>
      </c>
      <c r="C2167" t="s">
        <v>7836</v>
      </c>
      <c r="D2167" s="159">
        <f t="shared" si="66"/>
        <v>150</v>
      </c>
      <c r="E2167">
        <v>3</v>
      </c>
      <c r="F2167">
        <v>30</v>
      </c>
      <c r="G2167" s="162" t="s">
        <v>6220</v>
      </c>
      <c r="H2167" s="162" t="s">
        <v>6220</v>
      </c>
      <c r="I2167" s="53" t="str">
        <f t="shared" si="67"/>
        <v>3. 30</v>
      </c>
      <c r="J2167" s="157" t="s">
        <v>142</v>
      </c>
      <c r="K2167" s="157" t="s">
        <v>141</v>
      </c>
      <c r="L2167" s="83" t="s">
        <v>6172</v>
      </c>
      <c r="M2167" s="165" t="s">
        <v>162</v>
      </c>
      <c r="O2167" s="157" t="s">
        <v>138</v>
      </c>
      <c r="P2167" s="157" t="s">
        <v>143</v>
      </c>
      <c r="Q2167" s="157" t="s">
        <v>6171</v>
      </c>
      <c r="R2167" s="157" t="s">
        <v>144</v>
      </c>
      <c r="W2167" s="118">
        <v>2025000</v>
      </c>
      <c r="X2167" s="162" t="s">
        <v>6220</v>
      </c>
    </row>
    <row r="2168" spans="1:24">
      <c r="A2168" s="83">
        <v>1677</v>
      </c>
      <c r="B2168" s="83">
        <v>295</v>
      </c>
      <c r="C2168" t="s">
        <v>7836</v>
      </c>
      <c r="D2168" s="159">
        <f t="shared" si="66"/>
        <v>258</v>
      </c>
      <c r="E2168">
        <v>6</v>
      </c>
      <c r="F2168">
        <v>18</v>
      </c>
      <c r="G2168" s="162" t="s">
        <v>6501</v>
      </c>
      <c r="H2168" s="162" t="s">
        <v>6501</v>
      </c>
      <c r="I2168" s="53" t="str">
        <f t="shared" si="67"/>
        <v>6. 18</v>
      </c>
      <c r="J2168" s="157" t="s">
        <v>142</v>
      </c>
      <c r="K2168" s="157" t="s">
        <v>141</v>
      </c>
      <c r="L2168" s="83" t="s">
        <v>6172</v>
      </c>
      <c r="M2168" s="165" t="s">
        <v>162</v>
      </c>
      <c r="O2168" s="157" t="s">
        <v>138</v>
      </c>
      <c r="P2168" s="157" t="s">
        <v>143</v>
      </c>
      <c r="Q2168" s="157" t="s">
        <v>6171</v>
      </c>
      <c r="R2168" s="157" t="s">
        <v>144</v>
      </c>
      <c r="W2168" s="118">
        <v>1741500</v>
      </c>
      <c r="X2168" s="162" t="s">
        <v>6501</v>
      </c>
    </row>
    <row r="2169" spans="1:24">
      <c r="A2169" s="83">
        <v>1677</v>
      </c>
      <c r="B2169" s="83">
        <v>294</v>
      </c>
      <c r="C2169" t="s">
        <v>7836</v>
      </c>
      <c r="D2169" s="159">
        <f t="shared" si="66"/>
        <v>489</v>
      </c>
      <c r="E2169">
        <v>12</v>
      </c>
      <c r="F2169">
        <v>9</v>
      </c>
      <c r="G2169" s="162" t="s">
        <v>6502</v>
      </c>
      <c r="H2169" s="162" t="s">
        <v>6502</v>
      </c>
      <c r="I2169" s="53" t="str">
        <f t="shared" si="67"/>
        <v>12. 9</v>
      </c>
      <c r="J2169" s="157" t="s">
        <v>142</v>
      </c>
      <c r="K2169" s="157" t="s">
        <v>141</v>
      </c>
      <c r="L2169" s="83" t="s">
        <v>6172</v>
      </c>
      <c r="M2169" s="165" t="s">
        <v>162</v>
      </c>
      <c r="O2169" s="157" t="s">
        <v>138</v>
      </c>
      <c r="P2169" s="157" t="s">
        <v>143</v>
      </c>
      <c r="Q2169" s="157" t="s">
        <v>6171</v>
      </c>
      <c r="R2169" s="157" t="s">
        <v>144</v>
      </c>
      <c r="W2169" s="118">
        <v>3294000</v>
      </c>
      <c r="X2169" s="162" t="s">
        <v>6502</v>
      </c>
    </row>
    <row r="2170" spans="1:24">
      <c r="A2170" s="83">
        <v>1677</v>
      </c>
      <c r="B2170" s="83">
        <v>453</v>
      </c>
      <c r="C2170" t="s">
        <v>6586</v>
      </c>
      <c r="D2170" s="159">
        <f t="shared" si="66"/>
        <v>100</v>
      </c>
      <c r="E2170">
        <v>2</v>
      </c>
      <c r="F2170">
        <v>20</v>
      </c>
      <c r="G2170" s="162" t="s">
        <v>6263</v>
      </c>
      <c r="H2170" s="162" t="s">
        <v>6263</v>
      </c>
      <c r="I2170" s="53" t="str">
        <f t="shared" si="67"/>
        <v>2. 20</v>
      </c>
      <c r="J2170" s="157" t="s">
        <v>142</v>
      </c>
      <c r="K2170" s="157" t="s">
        <v>141</v>
      </c>
      <c r="L2170" s="83" t="s">
        <v>6172</v>
      </c>
      <c r="M2170" s="165" t="s">
        <v>162</v>
      </c>
      <c r="O2170" s="157" t="s">
        <v>138</v>
      </c>
      <c r="P2170" s="157" t="s">
        <v>143</v>
      </c>
      <c r="Q2170" s="157" t="s">
        <v>6171</v>
      </c>
      <c r="R2170" s="157" t="s">
        <v>144</v>
      </c>
      <c r="W2170" s="118">
        <v>1350000</v>
      </c>
      <c r="X2170" s="162" t="s">
        <v>6263</v>
      </c>
    </row>
    <row r="2171" spans="1:24">
      <c r="A2171" s="83">
        <v>1679</v>
      </c>
      <c r="B2171" s="83">
        <v>490</v>
      </c>
      <c r="C2171" t="s">
        <v>7981</v>
      </c>
      <c r="D2171" s="159">
        <f t="shared" si="66"/>
        <v>151</v>
      </c>
      <c r="E2171">
        <v>3</v>
      </c>
      <c r="F2171">
        <v>31</v>
      </c>
      <c r="G2171" s="162" t="s">
        <v>6196</v>
      </c>
      <c r="H2171" s="162" t="s">
        <v>6196</v>
      </c>
      <c r="I2171" s="53" t="str">
        <f t="shared" si="67"/>
        <v>3. 31</v>
      </c>
      <c r="J2171" s="157" t="s">
        <v>142</v>
      </c>
      <c r="K2171" s="157" t="s">
        <v>141</v>
      </c>
      <c r="L2171" s="83" t="s">
        <v>6172</v>
      </c>
      <c r="M2171" s="165" t="s">
        <v>162</v>
      </c>
      <c r="O2171" s="157" t="s">
        <v>138</v>
      </c>
      <c r="P2171" s="157" t="s">
        <v>143</v>
      </c>
      <c r="Q2171" s="157" t="s">
        <v>6171</v>
      </c>
      <c r="R2171" s="157" t="s">
        <v>144</v>
      </c>
      <c r="W2171" s="118">
        <v>2038500</v>
      </c>
      <c r="X2171" s="162" t="s">
        <v>6196</v>
      </c>
    </row>
    <row r="2172" spans="1:24">
      <c r="A2172" s="83">
        <v>1680</v>
      </c>
      <c r="B2172" s="83">
        <v>103</v>
      </c>
      <c r="C2172" t="s">
        <v>8123</v>
      </c>
      <c r="D2172" s="159">
        <f t="shared" si="66"/>
        <v>278</v>
      </c>
      <c r="E2172">
        <v>6</v>
      </c>
      <c r="F2172">
        <v>38</v>
      </c>
      <c r="G2172" s="162" t="s">
        <v>6187</v>
      </c>
      <c r="H2172" s="162" t="s">
        <v>6187</v>
      </c>
      <c r="I2172" s="53" t="str">
        <f t="shared" si="67"/>
        <v>6. 38</v>
      </c>
      <c r="J2172" s="157" t="s">
        <v>142</v>
      </c>
      <c r="K2172" s="157" t="s">
        <v>141</v>
      </c>
      <c r="L2172" s="83" t="s">
        <v>6172</v>
      </c>
      <c r="M2172" s="165" t="s">
        <v>162</v>
      </c>
      <c r="O2172" s="157" t="s">
        <v>138</v>
      </c>
      <c r="P2172" s="157" t="s">
        <v>143</v>
      </c>
      <c r="Q2172" s="157" t="s">
        <v>6171</v>
      </c>
      <c r="R2172" s="157" t="s">
        <v>144</v>
      </c>
      <c r="W2172" s="118">
        <v>3753000</v>
      </c>
      <c r="X2172" s="162" t="s">
        <v>6187</v>
      </c>
    </row>
    <row r="2173" spans="1:24">
      <c r="A2173" s="83">
        <v>1684</v>
      </c>
      <c r="B2173" s="83">
        <v>371</v>
      </c>
      <c r="C2173" t="s">
        <v>7857</v>
      </c>
      <c r="D2173" s="159">
        <f t="shared" si="66"/>
        <v>253</v>
      </c>
      <c r="E2173">
        <v>6</v>
      </c>
      <c r="F2173">
        <v>13</v>
      </c>
      <c r="G2173" s="162" t="s">
        <v>6503</v>
      </c>
      <c r="H2173" s="162" t="s">
        <v>6503</v>
      </c>
      <c r="I2173" s="53" t="str">
        <f t="shared" si="67"/>
        <v>6. 13</v>
      </c>
      <c r="J2173" s="157" t="s">
        <v>142</v>
      </c>
      <c r="K2173" s="157" t="s">
        <v>141</v>
      </c>
      <c r="L2173" s="83" t="s">
        <v>6172</v>
      </c>
      <c r="M2173" s="165" t="s">
        <v>162</v>
      </c>
      <c r="O2173" s="157" t="s">
        <v>138</v>
      </c>
      <c r="P2173" s="157" t="s">
        <v>143</v>
      </c>
      <c r="Q2173" s="157" t="s">
        <v>6171</v>
      </c>
      <c r="R2173" s="157" t="s">
        <v>144</v>
      </c>
      <c r="W2173" s="118">
        <v>3415500</v>
      </c>
      <c r="X2173" s="162" t="s">
        <v>6503</v>
      </c>
    </row>
    <row r="2174" spans="1:24">
      <c r="A2174" s="83">
        <v>1684</v>
      </c>
      <c r="B2174" s="83">
        <v>366</v>
      </c>
      <c r="C2174" t="s">
        <v>6579</v>
      </c>
      <c r="D2174" s="159">
        <f t="shared" si="66"/>
        <v>89</v>
      </c>
      <c r="E2174">
        <v>2</v>
      </c>
      <c r="F2174">
        <v>9</v>
      </c>
      <c r="G2174" s="162" t="s">
        <v>6270</v>
      </c>
      <c r="H2174" s="162" t="s">
        <v>6270</v>
      </c>
      <c r="I2174" s="53" t="str">
        <f t="shared" si="67"/>
        <v>2. 9</v>
      </c>
      <c r="J2174" s="157" t="s">
        <v>142</v>
      </c>
      <c r="K2174" s="157" t="s">
        <v>141</v>
      </c>
      <c r="L2174" s="83" t="s">
        <v>6172</v>
      </c>
      <c r="M2174" s="165" t="s">
        <v>162</v>
      </c>
      <c r="O2174" s="157" t="s">
        <v>138</v>
      </c>
      <c r="P2174" s="157" t="s">
        <v>143</v>
      </c>
      <c r="Q2174" s="157" t="s">
        <v>6171</v>
      </c>
      <c r="R2174" s="157" t="s">
        <v>144</v>
      </c>
      <c r="W2174" s="118">
        <v>1201500</v>
      </c>
      <c r="X2174" s="162" t="s">
        <v>6270</v>
      </c>
    </row>
    <row r="2175" spans="1:24">
      <c r="A2175" s="83">
        <v>1685</v>
      </c>
      <c r="B2175" s="83">
        <v>339</v>
      </c>
      <c r="C2175" t="s">
        <v>7857</v>
      </c>
      <c r="D2175" s="159">
        <f t="shared" si="66"/>
        <v>51</v>
      </c>
      <c r="E2175">
        <v>1</v>
      </c>
      <c r="F2175">
        <v>11</v>
      </c>
      <c r="G2175" s="162" t="s">
        <v>6295</v>
      </c>
      <c r="H2175" s="162" t="s">
        <v>6295</v>
      </c>
      <c r="I2175" s="53" t="str">
        <f t="shared" si="67"/>
        <v>1. 11</v>
      </c>
      <c r="J2175" s="157" t="s">
        <v>142</v>
      </c>
      <c r="K2175" s="157" t="s">
        <v>141</v>
      </c>
      <c r="L2175" s="83" t="s">
        <v>6172</v>
      </c>
      <c r="M2175" s="165" t="s">
        <v>162</v>
      </c>
      <c r="O2175" s="157" t="s">
        <v>138</v>
      </c>
      <c r="P2175" s="157" t="s">
        <v>143</v>
      </c>
      <c r="Q2175" s="157" t="s">
        <v>6171</v>
      </c>
      <c r="R2175" s="157" t="s">
        <v>144</v>
      </c>
      <c r="W2175" s="118">
        <v>688500</v>
      </c>
      <c r="X2175" s="162" t="s">
        <v>6295</v>
      </c>
    </row>
    <row r="2176" spans="1:24">
      <c r="A2176" s="83">
        <v>1685</v>
      </c>
      <c r="B2176" s="83">
        <v>313</v>
      </c>
      <c r="C2176" t="s">
        <v>6586</v>
      </c>
      <c r="D2176" s="159">
        <f t="shared" si="66"/>
        <v>113</v>
      </c>
      <c r="E2176">
        <v>2</v>
      </c>
      <c r="F2176">
        <v>33</v>
      </c>
      <c r="G2176" s="162" t="s">
        <v>6331</v>
      </c>
      <c r="H2176" s="162" t="s">
        <v>6331</v>
      </c>
      <c r="I2176" s="53" t="str">
        <f t="shared" si="67"/>
        <v>2. 33</v>
      </c>
      <c r="J2176" s="157" t="s">
        <v>142</v>
      </c>
      <c r="K2176" s="157" t="s">
        <v>141</v>
      </c>
      <c r="L2176" s="83" t="s">
        <v>6172</v>
      </c>
      <c r="M2176" s="165" t="s">
        <v>162</v>
      </c>
      <c r="O2176" s="157" t="s">
        <v>138</v>
      </c>
      <c r="P2176" s="157" t="s">
        <v>143</v>
      </c>
      <c r="Q2176" s="157" t="s">
        <v>6171</v>
      </c>
      <c r="R2176" s="157" t="s">
        <v>144</v>
      </c>
      <c r="W2176" s="118">
        <v>1525500</v>
      </c>
      <c r="X2176" s="162" t="s">
        <v>6331</v>
      </c>
    </row>
    <row r="2177" spans="1:24">
      <c r="A2177" s="83">
        <v>1690</v>
      </c>
      <c r="B2177" s="83">
        <v>310</v>
      </c>
      <c r="C2177" t="s">
        <v>7951</v>
      </c>
      <c r="D2177" s="159">
        <f t="shared" si="66"/>
        <v>75</v>
      </c>
      <c r="E2177">
        <v>1</v>
      </c>
      <c r="F2177">
        <v>35</v>
      </c>
      <c r="G2177" s="162" t="s">
        <v>6249</v>
      </c>
      <c r="H2177" s="162" t="s">
        <v>6249</v>
      </c>
      <c r="I2177" s="53" t="str">
        <f t="shared" si="67"/>
        <v>1. 35</v>
      </c>
      <c r="J2177" s="157" t="s">
        <v>142</v>
      </c>
      <c r="K2177" s="157" t="s">
        <v>141</v>
      </c>
      <c r="L2177" s="83" t="s">
        <v>6172</v>
      </c>
      <c r="M2177" s="165" t="s">
        <v>162</v>
      </c>
      <c r="O2177" s="157" t="s">
        <v>138</v>
      </c>
      <c r="P2177" s="157" t="s">
        <v>143</v>
      </c>
      <c r="Q2177" s="157" t="s">
        <v>6171</v>
      </c>
      <c r="R2177" s="157" t="s">
        <v>144</v>
      </c>
      <c r="W2177" s="118">
        <v>1012500</v>
      </c>
      <c r="X2177" s="162" t="s">
        <v>6249</v>
      </c>
    </row>
    <row r="2178" spans="1:24">
      <c r="A2178" s="83">
        <v>1693</v>
      </c>
      <c r="B2178" s="83">
        <v>363</v>
      </c>
      <c r="C2178" t="s">
        <v>7871</v>
      </c>
      <c r="D2178" s="159">
        <f t="shared" si="66"/>
        <v>221</v>
      </c>
      <c r="E2178">
        <v>5</v>
      </c>
      <c r="F2178">
        <v>21</v>
      </c>
      <c r="G2178" s="162" t="s">
        <v>6316</v>
      </c>
      <c r="H2178" s="162" t="s">
        <v>6316</v>
      </c>
      <c r="I2178" s="53" t="str">
        <f t="shared" si="67"/>
        <v>5. 21</v>
      </c>
      <c r="J2178" s="157" t="s">
        <v>142</v>
      </c>
      <c r="K2178" s="157" t="s">
        <v>141</v>
      </c>
      <c r="L2178" s="83" t="s">
        <v>6172</v>
      </c>
      <c r="M2178" s="165" t="s">
        <v>5493</v>
      </c>
      <c r="O2178" s="157" t="s">
        <v>138</v>
      </c>
      <c r="P2178" s="157" t="s">
        <v>143</v>
      </c>
      <c r="Q2178" s="157" t="s">
        <v>6171</v>
      </c>
      <c r="R2178" s="157" t="s">
        <v>144</v>
      </c>
      <c r="W2178" s="118">
        <v>1323000</v>
      </c>
      <c r="X2178" s="162" t="s">
        <v>6316</v>
      </c>
    </row>
    <row r="2179" spans="1:24">
      <c r="A2179" s="83">
        <v>1693</v>
      </c>
      <c r="B2179" s="83">
        <v>363</v>
      </c>
      <c r="C2179" t="s">
        <v>7887</v>
      </c>
      <c r="D2179" s="159">
        <f t="shared" ref="D2179:D2242" si="68">E2179*40+F2179</f>
        <v>75</v>
      </c>
      <c r="E2179">
        <v>1</v>
      </c>
      <c r="F2179">
        <v>35</v>
      </c>
      <c r="G2179" s="162" t="s">
        <v>6249</v>
      </c>
      <c r="H2179" s="162" t="s">
        <v>6249</v>
      </c>
      <c r="I2179" s="53" t="str">
        <f t="shared" ref="I2179:I2242" si="69">H2179</f>
        <v>1. 35</v>
      </c>
      <c r="J2179" s="157" t="s">
        <v>142</v>
      </c>
      <c r="K2179" s="157" t="s">
        <v>141</v>
      </c>
      <c r="L2179" s="83" t="s">
        <v>6172</v>
      </c>
      <c r="M2179" s="165" t="s">
        <v>5493</v>
      </c>
      <c r="O2179" s="157" t="s">
        <v>138</v>
      </c>
      <c r="P2179" s="157" t="s">
        <v>143</v>
      </c>
      <c r="Q2179" s="157" t="s">
        <v>6171</v>
      </c>
      <c r="R2179" s="157" t="s">
        <v>144</v>
      </c>
      <c r="W2179" s="118">
        <v>0</v>
      </c>
      <c r="X2179" s="162" t="s">
        <v>6249</v>
      </c>
    </row>
    <row r="2180" spans="1:24">
      <c r="A2180" s="83">
        <v>1698</v>
      </c>
      <c r="B2180" s="83">
        <v>93</v>
      </c>
      <c r="C2180" t="s">
        <v>6579</v>
      </c>
      <c r="D2180" s="159">
        <f t="shared" si="68"/>
        <v>200</v>
      </c>
      <c r="E2180">
        <v>5</v>
      </c>
      <c r="F2180">
        <v>0</v>
      </c>
      <c r="G2180" s="162" t="s">
        <v>6414</v>
      </c>
      <c r="H2180" s="162" t="s">
        <v>6414</v>
      </c>
      <c r="I2180" s="53" t="str">
        <f t="shared" si="69"/>
        <v>5. 0</v>
      </c>
      <c r="J2180" s="157" t="s">
        <v>142</v>
      </c>
      <c r="K2180" s="157" t="s">
        <v>141</v>
      </c>
      <c r="L2180" s="83" t="s">
        <v>6172</v>
      </c>
      <c r="M2180" s="165" t="s">
        <v>6541</v>
      </c>
      <c r="O2180" s="157" t="s">
        <v>138</v>
      </c>
      <c r="P2180" s="157" t="s">
        <v>143</v>
      </c>
      <c r="Q2180" s="157" t="s">
        <v>6171</v>
      </c>
      <c r="R2180" s="157" t="s">
        <v>144</v>
      </c>
      <c r="W2180" s="118">
        <v>2700000</v>
      </c>
      <c r="X2180" s="162" t="s">
        <v>6414</v>
      </c>
    </row>
    <row r="2181" spans="1:24">
      <c r="A2181" s="83">
        <v>1699</v>
      </c>
      <c r="B2181" s="83">
        <v>58</v>
      </c>
      <c r="C2181" t="s">
        <v>7857</v>
      </c>
      <c r="D2181" s="159">
        <f t="shared" si="68"/>
        <v>156</v>
      </c>
      <c r="E2181">
        <v>3</v>
      </c>
      <c r="F2181">
        <v>36</v>
      </c>
      <c r="G2181" s="162" t="s">
        <v>6212</v>
      </c>
      <c r="H2181" s="162" t="s">
        <v>6212</v>
      </c>
      <c r="I2181" s="53" t="str">
        <f t="shared" si="69"/>
        <v>3. 36</v>
      </c>
      <c r="J2181" s="157" t="s">
        <v>142</v>
      </c>
      <c r="K2181" s="157" t="s">
        <v>141</v>
      </c>
      <c r="L2181" s="83" t="s">
        <v>6172</v>
      </c>
      <c r="M2181" s="165" t="s">
        <v>6538</v>
      </c>
      <c r="O2181" s="157" t="s">
        <v>138</v>
      </c>
      <c r="P2181" s="157" t="s">
        <v>143</v>
      </c>
      <c r="Q2181" s="157" t="s">
        <v>6171</v>
      </c>
      <c r="R2181" s="157" t="s">
        <v>144</v>
      </c>
      <c r="W2181" s="118">
        <v>2106000</v>
      </c>
      <c r="X2181" s="162" t="s">
        <v>6212</v>
      </c>
    </row>
    <row r="2182" spans="1:24">
      <c r="A2182" s="83">
        <v>1700</v>
      </c>
      <c r="B2182" s="83">
        <v>247</v>
      </c>
      <c r="C2182" t="s">
        <v>6586</v>
      </c>
      <c r="D2182" s="159">
        <f t="shared" si="68"/>
        <v>15</v>
      </c>
      <c r="E2182">
        <v>0</v>
      </c>
      <c r="F2182">
        <v>15</v>
      </c>
      <c r="G2182" s="162" t="s">
        <v>6210</v>
      </c>
      <c r="H2182" s="162" t="s">
        <v>6210</v>
      </c>
      <c r="I2182" s="53" t="str">
        <f t="shared" si="69"/>
        <v>0. 15</v>
      </c>
      <c r="J2182" s="157" t="s">
        <v>142</v>
      </c>
      <c r="K2182" s="157" t="s">
        <v>141</v>
      </c>
      <c r="L2182" s="83" t="s">
        <v>6172</v>
      </c>
      <c r="M2182" s="165" t="s">
        <v>6540</v>
      </c>
      <c r="O2182" s="157" t="s">
        <v>138</v>
      </c>
      <c r="P2182" s="157" t="s">
        <v>143</v>
      </c>
      <c r="Q2182" s="157" t="s">
        <v>6171</v>
      </c>
      <c r="R2182" s="157" t="s">
        <v>144</v>
      </c>
      <c r="W2182" s="118">
        <v>0</v>
      </c>
      <c r="X2182" s="162" t="s">
        <v>6210</v>
      </c>
    </row>
    <row r="2183" spans="1:24">
      <c r="A2183" s="83">
        <v>1700</v>
      </c>
      <c r="B2183" s="83">
        <v>247</v>
      </c>
      <c r="C2183" t="s">
        <v>6586</v>
      </c>
      <c r="D2183" s="159">
        <f t="shared" si="68"/>
        <v>11</v>
      </c>
      <c r="E2183">
        <v>0</v>
      </c>
      <c r="F2183">
        <v>11</v>
      </c>
      <c r="G2183" s="162" t="s">
        <v>6247</v>
      </c>
      <c r="H2183" s="162" t="s">
        <v>6247</v>
      </c>
      <c r="I2183" s="53" t="str">
        <f t="shared" si="69"/>
        <v>0. 11</v>
      </c>
      <c r="J2183" s="157" t="s">
        <v>142</v>
      </c>
      <c r="K2183" s="157" t="s">
        <v>141</v>
      </c>
      <c r="L2183" s="83" t="s">
        <v>6172</v>
      </c>
      <c r="M2183" s="165" t="s">
        <v>6540</v>
      </c>
      <c r="O2183" s="157" t="s">
        <v>138</v>
      </c>
      <c r="P2183" s="157" t="s">
        <v>143</v>
      </c>
      <c r="Q2183" s="157" t="s">
        <v>6171</v>
      </c>
      <c r="R2183" s="157" t="s">
        <v>144</v>
      </c>
      <c r="W2183" s="118">
        <v>0</v>
      </c>
      <c r="X2183" s="162" t="s">
        <v>6247</v>
      </c>
    </row>
    <row r="2184" spans="1:24">
      <c r="A2184" s="83">
        <v>1700</v>
      </c>
      <c r="B2184" s="83">
        <v>247</v>
      </c>
      <c r="C2184" t="s">
        <v>6586</v>
      </c>
      <c r="D2184" s="159">
        <f t="shared" si="68"/>
        <v>16</v>
      </c>
      <c r="E2184">
        <v>0</v>
      </c>
      <c r="F2184">
        <v>16</v>
      </c>
      <c r="G2184" s="162" t="s">
        <v>6206</v>
      </c>
      <c r="H2184" s="162" t="s">
        <v>6206</v>
      </c>
      <c r="I2184" s="53" t="str">
        <f t="shared" si="69"/>
        <v>0. 16</v>
      </c>
      <c r="J2184" s="157" t="s">
        <v>142</v>
      </c>
      <c r="K2184" s="157" t="s">
        <v>141</v>
      </c>
      <c r="L2184" s="83" t="s">
        <v>6172</v>
      </c>
      <c r="M2184" s="165" t="s">
        <v>6540</v>
      </c>
      <c r="O2184" s="157" t="s">
        <v>138</v>
      </c>
      <c r="P2184" s="157" t="s">
        <v>143</v>
      </c>
      <c r="Q2184" s="157" t="s">
        <v>6171</v>
      </c>
      <c r="R2184" s="157" t="s">
        <v>144</v>
      </c>
      <c r="W2184" s="118">
        <v>0</v>
      </c>
      <c r="X2184" s="162" t="s">
        <v>6206</v>
      </c>
    </row>
    <row r="2185" spans="1:24">
      <c r="A2185" s="83">
        <v>1701</v>
      </c>
      <c r="B2185" s="83">
        <v>557</v>
      </c>
      <c r="C2185" t="s">
        <v>7863</v>
      </c>
      <c r="D2185" s="159">
        <f t="shared" si="68"/>
        <v>100</v>
      </c>
      <c r="E2185">
        <v>2</v>
      </c>
      <c r="F2185">
        <v>20</v>
      </c>
      <c r="G2185" s="162" t="s">
        <v>6263</v>
      </c>
      <c r="H2185" s="162" t="s">
        <v>6263</v>
      </c>
      <c r="I2185" s="53" t="str">
        <f t="shared" si="69"/>
        <v>2. 20</v>
      </c>
      <c r="J2185" s="157" t="s">
        <v>142</v>
      </c>
      <c r="K2185" s="157" t="s">
        <v>141</v>
      </c>
      <c r="L2185" s="83" t="s">
        <v>6172</v>
      </c>
      <c r="M2185" s="165" t="s">
        <v>162</v>
      </c>
      <c r="O2185" s="157" t="s">
        <v>138</v>
      </c>
      <c r="P2185" s="157" t="s">
        <v>143</v>
      </c>
      <c r="Q2185" s="157" t="s">
        <v>6171</v>
      </c>
      <c r="R2185" s="157" t="s">
        <v>144</v>
      </c>
      <c r="W2185" s="118">
        <v>675000</v>
      </c>
      <c r="X2185" s="162" t="s">
        <v>6263</v>
      </c>
    </row>
    <row r="2186" spans="1:24">
      <c r="A2186" s="83">
        <v>1701</v>
      </c>
      <c r="B2186" s="83">
        <v>22</v>
      </c>
      <c r="C2186" t="s">
        <v>7836</v>
      </c>
      <c r="D2186" s="159">
        <f t="shared" si="68"/>
        <v>40</v>
      </c>
      <c r="E2186">
        <v>1</v>
      </c>
      <c r="F2186">
        <v>0</v>
      </c>
      <c r="G2186" s="162" t="s">
        <v>6242</v>
      </c>
      <c r="H2186" s="162" t="s">
        <v>6242</v>
      </c>
      <c r="I2186" s="53" t="str">
        <f t="shared" si="69"/>
        <v>1. 0</v>
      </c>
      <c r="J2186" s="157" t="s">
        <v>142</v>
      </c>
      <c r="K2186" s="157" t="s">
        <v>141</v>
      </c>
      <c r="L2186" s="83" t="s">
        <v>6172</v>
      </c>
      <c r="M2186" s="165" t="s">
        <v>6538</v>
      </c>
      <c r="O2186" s="157" t="s">
        <v>138</v>
      </c>
      <c r="P2186" s="157" t="s">
        <v>143</v>
      </c>
      <c r="Q2186" s="157" t="s">
        <v>6171</v>
      </c>
      <c r="R2186" s="157" t="s">
        <v>144</v>
      </c>
      <c r="W2186" s="118">
        <v>0</v>
      </c>
      <c r="X2186" s="162" t="s">
        <v>6242</v>
      </c>
    </row>
    <row r="2187" spans="1:24">
      <c r="A2187" s="83">
        <v>1702</v>
      </c>
      <c r="B2187" s="83">
        <v>48</v>
      </c>
      <c r="C2187" t="s">
        <v>7857</v>
      </c>
      <c r="D2187" s="159">
        <f t="shared" si="68"/>
        <v>419</v>
      </c>
      <c r="E2187">
        <v>10</v>
      </c>
      <c r="F2187">
        <v>19</v>
      </c>
      <c r="G2187" s="162" t="s">
        <v>6311</v>
      </c>
      <c r="H2187" s="162" t="s">
        <v>6311</v>
      </c>
      <c r="I2187" s="53" t="str">
        <f t="shared" si="69"/>
        <v>10. 19</v>
      </c>
      <c r="J2187" s="157" t="s">
        <v>142</v>
      </c>
      <c r="K2187" s="157" t="s">
        <v>141</v>
      </c>
      <c r="L2187" s="83" t="s">
        <v>6172</v>
      </c>
      <c r="M2187" s="165" t="s">
        <v>6538</v>
      </c>
      <c r="O2187" s="157" t="s">
        <v>138</v>
      </c>
      <c r="P2187" s="157" t="s">
        <v>143</v>
      </c>
      <c r="Q2187" s="157" t="s">
        <v>6171</v>
      </c>
      <c r="R2187" s="157" t="s">
        <v>144</v>
      </c>
      <c r="W2187" s="118">
        <v>7141500</v>
      </c>
      <c r="X2187" s="162" t="s">
        <v>6311</v>
      </c>
    </row>
    <row r="2188" spans="1:24">
      <c r="A2188" s="83">
        <v>1702</v>
      </c>
      <c r="B2188" s="83">
        <v>83</v>
      </c>
      <c r="C2188" t="s">
        <v>7857</v>
      </c>
      <c r="D2188" s="159">
        <f t="shared" si="68"/>
        <v>17</v>
      </c>
      <c r="E2188">
        <v>0</v>
      </c>
      <c r="F2188">
        <v>17</v>
      </c>
      <c r="G2188" s="162" t="s">
        <v>6191</v>
      </c>
      <c r="H2188" s="162" t="s">
        <v>6191</v>
      </c>
      <c r="I2188" s="53" t="str">
        <f t="shared" si="69"/>
        <v>0. 17</v>
      </c>
      <c r="J2188" s="157" t="s">
        <v>142</v>
      </c>
      <c r="K2188" s="157" t="s">
        <v>141</v>
      </c>
      <c r="L2188" s="83" t="s">
        <v>6172</v>
      </c>
      <c r="M2188" s="165" t="s">
        <v>6538</v>
      </c>
      <c r="O2188" s="157" t="s">
        <v>138</v>
      </c>
      <c r="P2188" s="157" t="s">
        <v>143</v>
      </c>
      <c r="Q2188" s="157" t="s">
        <v>6171</v>
      </c>
      <c r="R2188" s="157" t="s">
        <v>144</v>
      </c>
      <c r="W2188" s="118">
        <v>0</v>
      </c>
      <c r="X2188" s="162" t="s">
        <v>6191</v>
      </c>
    </row>
    <row r="2189" spans="1:24">
      <c r="A2189" s="83">
        <v>1702</v>
      </c>
      <c r="B2189" s="83">
        <v>49</v>
      </c>
      <c r="C2189" t="s">
        <v>7837</v>
      </c>
      <c r="D2189" s="159">
        <f t="shared" si="68"/>
        <v>93</v>
      </c>
      <c r="E2189">
        <v>2</v>
      </c>
      <c r="F2189">
        <v>13</v>
      </c>
      <c r="G2189" s="162" t="s">
        <v>6269</v>
      </c>
      <c r="H2189" s="162" t="s">
        <v>6269</v>
      </c>
      <c r="I2189" s="53" t="str">
        <f t="shared" si="69"/>
        <v>2. 13</v>
      </c>
      <c r="J2189" s="157" t="s">
        <v>142</v>
      </c>
      <c r="K2189" s="157" t="s">
        <v>141</v>
      </c>
      <c r="L2189" s="83" t="s">
        <v>6172</v>
      </c>
      <c r="M2189" s="165" t="s">
        <v>6538</v>
      </c>
      <c r="O2189" s="157" t="s">
        <v>138</v>
      </c>
      <c r="P2189" s="157" t="s">
        <v>143</v>
      </c>
      <c r="Q2189" s="157" t="s">
        <v>6171</v>
      </c>
      <c r="R2189" s="157" t="s">
        <v>144</v>
      </c>
      <c r="W2189" s="118">
        <v>0</v>
      </c>
      <c r="X2189" s="162" t="s">
        <v>6269</v>
      </c>
    </row>
    <row r="2190" spans="1:24">
      <c r="A2190" s="83">
        <v>1702</v>
      </c>
      <c r="B2190" s="83">
        <v>72</v>
      </c>
      <c r="C2190" t="s">
        <v>7857</v>
      </c>
      <c r="D2190" s="159">
        <f t="shared" si="68"/>
        <v>305</v>
      </c>
      <c r="E2190">
        <v>7</v>
      </c>
      <c r="F2190">
        <v>25</v>
      </c>
      <c r="G2190" s="162" t="s">
        <v>6319</v>
      </c>
      <c r="H2190" s="162" t="s">
        <v>6319</v>
      </c>
      <c r="I2190" s="53" t="str">
        <f t="shared" si="69"/>
        <v>7. 25</v>
      </c>
      <c r="J2190" s="157" t="s">
        <v>142</v>
      </c>
      <c r="K2190" s="157" t="s">
        <v>141</v>
      </c>
      <c r="L2190" s="83" t="s">
        <v>6172</v>
      </c>
      <c r="M2190" s="165" t="s">
        <v>6538</v>
      </c>
      <c r="O2190" s="157" t="s">
        <v>138</v>
      </c>
      <c r="P2190" s="157" t="s">
        <v>143</v>
      </c>
      <c r="Q2190" s="157" t="s">
        <v>6171</v>
      </c>
      <c r="R2190" s="157" t="s">
        <v>144</v>
      </c>
      <c r="W2190" s="118">
        <v>0</v>
      </c>
      <c r="X2190" s="162" t="s">
        <v>6319</v>
      </c>
    </row>
    <row r="2191" spans="1:24">
      <c r="A2191" s="83">
        <v>1706</v>
      </c>
      <c r="B2191" s="83">
        <v>436</v>
      </c>
      <c r="C2191" t="s">
        <v>6579</v>
      </c>
      <c r="D2191" s="159">
        <f t="shared" si="68"/>
        <v>22</v>
      </c>
      <c r="E2191">
        <v>0</v>
      </c>
      <c r="F2191">
        <v>22</v>
      </c>
      <c r="G2191" s="162" t="s">
        <v>6382</v>
      </c>
      <c r="H2191" s="162" t="s">
        <v>6382</v>
      </c>
      <c r="I2191" s="53" t="str">
        <f t="shared" si="69"/>
        <v>0. 22</v>
      </c>
      <c r="J2191" s="157" t="s">
        <v>142</v>
      </c>
      <c r="K2191" s="157" t="s">
        <v>141</v>
      </c>
      <c r="L2191" s="83" t="s">
        <v>6172</v>
      </c>
      <c r="M2191" s="165" t="s">
        <v>162</v>
      </c>
      <c r="O2191" s="157" t="s">
        <v>138</v>
      </c>
      <c r="P2191" s="157" t="s">
        <v>143</v>
      </c>
      <c r="Q2191" s="157" t="s">
        <v>6171</v>
      </c>
      <c r="R2191" s="157" t="s">
        <v>144</v>
      </c>
      <c r="W2191" s="118">
        <v>297000</v>
      </c>
      <c r="X2191" s="162" t="s">
        <v>6382</v>
      </c>
    </row>
    <row r="2192" spans="1:24">
      <c r="A2192" s="83">
        <v>1706</v>
      </c>
      <c r="B2192" s="83">
        <v>438</v>
      </c>
      <c r="C2192" t="s">
        <v>8124</v>
      </c>
      <c r="D2192" s="159">
        <f t="shared" si="68"/>
        <v>222</v>
      </c>
      <c r="E2192">
        <v>5</v>
      </c>
      <c r="F2192">
        <v>22</v>
      </c>
      <c r="G2192" s="162" t="s">
        <v>6302</v>
      </c>
      <c r="H2192" s="162" t="s">
        <v>6302</v>
      </c>
      <c r="I2192" s="53" t="str">
        <f t="shared" si="69"/>
        <v>5. 22</v>
      </c>
      <c r="J2192" s="157" t="s">
        <v>142</v>
      </c>
      <c r="K2192" s="157" t="s">
        <v>141</v>
      </c>
      <c r="L2192" s="83" t="s">
        <v>6172</v>
      </c>
      <c r="M2192" s="165" t="s">
        <v>162</v>
      </c>
      <c r="O2192" s="157" t="s">
        <v>138</v>
      </c>
      <c r="P2192" s="157" t="s">
        <v>143</v>
      </c>
      <c r="Q2192" s="157" t="s">
        <v>6171</v>
      </c>
      <c r="R2192" s="157" t="s">
        <v>144</v>
      </c>
      <c r="W2192" s="118">
        <v>2997000</v>
      </c>
      <c r="X2192" s="162" t="s">
        <v>6302</v>
      </c>
    </row>
    <row r="2193" spans="1:24">
      <c r="A2193" s="83">
        <v>1706</v>
      </c>
      <c r="B2193" s="83">
        <v>429</v>
      </c>
      <c r="C2193" t="s">
        <v>7851</v>
      </c>
      <c r="D2193" s="159">
        <f t="shared" si="68"/>
        <v>60</v>
      </c>
      <c r="E2193">
        <v>1</v>
      </c>
      <c r="F2193">
        <v>20</v>
      </c>
      <c r="G2193" s="162" t="s">
        <v>6197</v>
      </c>
      <c r="H2193" s="162" t="s">
        <v>6197</v>
      </c>
      <c r="I2193" s="53" t="str">
        <f t="shared" si="69"/>
        <v>1. 20</v>
      </c>
      <c r="J2193" s="157" t="s">
        <v>142</v>
      </c>
      <c r="K2193" s="157" t="s">
        <v>141</v>
      </c>
      <c r="L2193" s="83" t="s">
        <v>6172</v>
      </c>
      <c r="M2193" s="165" t="s">
        <v>162</v>
      </c>
      <c r="O2193" s="157" t="s">
        <v>138</v>
      </c>
      <c r="P2193" s="157" t="s">
        <v>143</v>
      </c>
      <c r="Q2193" s="157" t="s">
        <v>6171</v>
      </c>
      <c r="R2193" s="157" t="s">
        <v>144</v>
      </c>
      <c r="W2193" s="118">
        <v>810000</v>
      </c>
      <c r="X2193" s="162" t="s">
        <v>6197</v>
      </c>
    </row>
    <row r="2194" spans="1:24">
      <c r="A2194" s="83">
        <v>1707</v>
      </c>
      <c r="B2194" s="83">
        <v>437</v>
      </c>
      <c r="C2194" t="s">
        <v>6648</v>
      </c>
      <c r="D2194" s="159">
        <f t="shared" si="68"/>
        <v>82</v>
      </c>
      <c r="E2194">
        <v>2</v>
      </c>
      <c r="F2194">
        <v>2</v>
      </c>
      <c r="G2194" s="162" t="s">
        <v>6338</v>
      </c>
      <c r="H2194" s="162" t="s">
        <v>6338</v>
      </c>
      <c r="I2194" s="53" t="str">
        <f t="shared" si="69"/>
        <v>2. 2</v>
      </c>
      <c r="J2194" s="157" t="s">
        <v>142</v>
      </c>
      <c r="K2194" s="157" t="s">
        <v>141</v>
      </c>
      <c r="L2194" s="83" t="s">
        <v>6172</v>
      </c>
      <c r="M2194" s="165" t="s">
        <v>162</v>
      </c>
      <c r="O2194" s="157" t="s">
        <v>138</v>
      </c>
      <c r="P2194" s="157" t="s">
        <v>143</v>
      </c>
      <c r="Q2194" s="157" t="s">
        <v>6171</v>
      </c>
      <c r="R2194" s="157" t="s">
        <v>144</v>
      </c>
      <c r="W2194" s="118">
        <v>553500</v>
      </c>
      <c r="X2194" s="162" t="s">
        <v>6338</v>
      </c>
    </row>
    <row r="2195" spans="1:24">
      <c r="A2195" s="83">
        <v>1707</v>
      </c>
      <c r="B2195" s="83">
        <v>437</v>
      </c>
      <c r="C2195" t="s">
        <v>7857</v>
      </c>
      <c r="D2195" s="159">
        <f t="shared" si="68"/>
        <v>43</v>
      </c>
      <c r="E2195">
        <v>1</v>
      </c>
      <c r="F2195">
        <v>3</v>
      </c>
      <c r="G2195" s="162" t="s">
        <v>6280</v>
      </c>
      <c r="H2195" s="162" t="s">
        <v>6280</v>
      </c>
      <c r="I2195" s="53" t="str">
        <f t="shared" si="69"/>
        <v>1. 3</v>
      </c>
      <c r="J2195" s="157" t="s">
        <v>142</v>
      </c>
      <c r="K2195" s="157" t="s">
        <v>141</v>
      </c>
      <c r="L2195" s="83" t="s">
        <v>6172</v>
      </c>
      <c r="M2195" s="165" t="s">
        <v>162</v>
      </c>
      <c r="O2195" s="157" t="s">
        <v>138</v>
      </c>
      <c r="P2195" s="157" t="s">
        <v>143</v>
      </c>
      <c r="Q2195" s="157" t="s">
        <v>6171</v>
      </c>
      <c r="R2195" s="157" t="s">
        <v>144</v>
      </c>
      <c r="W2195" s="118">
        <v>580500</v>
      </c>
      <c r="X2195" s="162" t="s">
        <v>6280</v>
      </c>
    </row>
    <row r="2196" spans="1:24">
      <c r="A2196" s="83">
        <v>1707</v>
      </c>
      <c r="B2196" s="83">
        <v>436</v>
      </c>
      <c r="C2196" t="s">
        <v>6579</v>
      </c>
      <c r="D2196" s="159">
        <f t="shared" si="68"/>
        <v>38</v>
      </c>
      <c r="E2196">
        <v>0</v>
      </c>
      <c r="F2196">
        <v>38</v>
      </c>
      <c r="G2196" s="162" t="s">
        <v>6394</v>
      </c>
      <c r="H2196" s="162" t="s">
        <v>6394</v>
      </c>
      <c r="I2196" s="53" t="str">
        <f t="shared" si="69"/>
        <v>0. 38</v>
      </c>
      <c r="J2196" s="157" t="s">
        <v>142</v>
      </c>
      <c r="K2196" s="157" t="s">
        <v>141</v>
      </c>
      <c r="L2196" s="83" t="s">
        <v>6172</v>
      </c>
      <c r="M2196" s="165" t="s">
        <v>162</v>
      </c>
      <c r="O2196" s="157" t="s">
        <v>138</v>
      </c>
      <c r="P2196" s="157" t="s">
        <v>143</v>
      </c>
      <c r="Q2196" s="157" t="s">
        <v>6171</v>
      </c>
      <c r="R2196" s="157" t="s">
        <v>144</v>
      </c>
      <c r="W2196" s="118">
        <v>513000</v>
      </c>
      <c r="X2196" s="162" t="s">
        <v>6394</v>
      </c>
    </row>
    <row r="2197" spans="1:24">
      <c r="A2197" s="83">
        <v>1707</v>
      </c>
      <c r="B2197" s="83">
        <v>436</v>
      </c>
      <c r="C2197" t="s">
        <v>6648</v>
      </c>
      <c r="D2197" s="159">
        <f t="shared" si="68"/>
        <v>60</v>
      </c>
      <c r="E2197">
        <v>1</v>
      </c>
      <c r="F2197">
        <v>20</v>
      </c>
      <c r="G2197" s="162" t="s">
        <v>6197</v>
      </c>
      <c r="H2197" s="162" t="s">
        <v>6197</v>
      </c>
      <c r="I2197" s="53" t="str">
        <f t="shared" si="69"/>
        <v>1. 20</v>
      </c>
      <c r="J2197" s="157" t="s">
        <v>142</v>
      </c>
      <c r="K2197" s="157" t="s">
        <v>141</v>
      </c>
      <c r="L2197" s="83" t="s">
        <v>6172</v>
      </c>
      <c r="M2197" s="165" t="s">
        <v>162</v>
      </c>
      <c r="O2197" s="157" t="s">
        <v>138</v>
      </c>
      <c r="P2197" s="157" t="s">
        <v>143</v>
      </c>
      <c r="Q2197" s="157" t="s">
        <v>6171</v>
      </c>
      <c r="R2197" s="157" t="s">
        <v>144</v>
      </c>
      <c r="W2197" s="118">
        <v>810000</v>
      </c>
      <c r="X2197" s="162" t="s">
        <v>6197</v>
      </c>
    </row>
    <row r="2198" spans="1:24">
      <c r="A2198" s="83">
        <v>1707</v>
      </c>
      <c r="B2198" s="83">
        <v>429</v>
      </c>
      <c r="C2198" t="s">
        <v>7851</v>
      </c>
      <c r="D2198" s="159">
        <f t="shared" si="68"/>
        <v>40</v>
      </c>
      <c r="E2198">
        <v>1</v>
      </c>
      <c r="F2198">
        <v>0</v>
      </c>
      <c r="G2198" s="162" t="s">
        <v>6242</v>
      </c>
      <c r="H2198" s="162" t="s">
        <v>6242</v>
      </c>
      <c r="I2198" s="53" t="str">
        <f t="shared" si="69"/>
        <v>1. 0</v>
      </c>
      <c r="J2198" s="157" t="s">
        <v>142</v>
      </c>
      <c r="K2198" s="157" t="s">
        <v>141</v>
      </c>
      <c r="L2198" s="83" t="s">
        <v>6172</v>
      </c>
      <c r="M2198" s="165" t="s">
        <v>162</v>
      </c>
      <c r="O2198" s="157" t="s">
        <v>138</v>
      </c>
      <c r="P2198" s="157" t="s">
        <v>143</v>
      </c>
      <c r="Q2198" s="157" t="s">
        <v>6171</v>
      </c>
      <c r="R2198" s="157" t="s">
        <v>144</v>
      </c>
      <c r="W2198" s="118">
        <v>540000</v>
      </c>
      <c r="X2198" s="162" t="s">
        <v>6242</v>
      </c>
    </row>
    <row r="2199" spans="1:24">
      <c r="A2199" s="83">
        <v>1709</v>
      </c>
      <c r="B2199" s="83">
        <v>1</v>
      </c>
      <c r="C2199" t="s">
        <v>8053</v>
      </c>
      <c r="D2199" s="159">
        <f t="shared" si="68"/>
        <v>45</v>
      </c>
      <c r="E2199">
        <v>1</v>
      </c>
      <c r="F2199">
        <v>5</v>
      </c>
      <c r="G2199" s="162" t="s">
        <v>6256</v>
      </c>
      <c r="H2199" s="162" t="s">
        <v>6256</v>
      </c>
      <c r="I2199" s="53" t="str">
        <f t="shared" si="69"/>
        <v>1. 5</v>
      </c>
      <c r="J2199" s="157" t="s">
        <v>142</v>
      </c>
      <c r="K2199" s="157" t="s">
        <v>141</v>
      </c>
      <c r="L2199" s="83" t="s">
        <v>6172</v>
      </c>
      <c r="M2199" s="165" t="s">
        <v>6538</v>
      </c>
      <c r="O2199" s="157" t="s">
        <v>138</v>
      </c>
      <c r="P2199" s="157" t="s">
        <v>143</v>
      </c>
      <c r="Q2199" s="157" t="s">
        <v>6171</v>
      </c>
      <c r="R2199" s="157" t="s">
        <v>144</v>
      </c>
      <c r="W2199" s="118">
        <v>607500</v>
      </c>
      <c r="X2199" s="162" t="s">
        <v>6256</v>
      </c>
    </row>
    <row r="2200" spans="1:24">
      <c r="A2200" s="83">
        <v>1712</v>
      </c>
      <c r="B2200" s="83">
        <v>37</v>
      </c>
      <c r="C2200" t="s">
        <v>7883</v>
      </c>
      <c r="D2200" s="159">
        <f t="shared" si="68"/>
        <v>20</v>
      </c>
      <c r="E2200">
        <v>0</v>
      </c>
      <c r="F2200">
        <v>20</v>
      </c>
      <c r="G2200" s="162" t="s">
        <v>6246</v>
      </c>
      <c r="H2200" s="162" t="s">
        <v>6246</v>
      </c>
      <c r="I2200" s="53" t="str">
        <f t="shared" si="69"/>
        <v>0. 20</v>
      </c>
      <c r="J2200" s="157" t="s">
        <v>142</v>
      </c>
      <c r="K2200" s="157" t="s">
        <v>141</v>
      </c>
      <c r="L2200" s="83" t="s">
        <v>6172</v>
      </c>
      <c r="M2200" s="165" t="s">
        <v>162</v>
      </c>
      <c r="O2200" s="157" t="s">
        <v>138</v>
      </c>
      <c r="P2200" s="157" t="s">
        <v>143</v>
      </c>
      <c r="Q2200" s="157" t="s">
        <v>6171</v>
      </c>
      <c r="R2200" s="157" t="s">
        <v>144</v>
      </c>
      <c r="W2200" s="118">
        <v>270000</v>
      </c>
      <c r="X2200" s="162" t="s">
        <v>6246</v>
      </c>
    </row>
    <row r="2201" spans="1:24">
      <c r="A2201" s="83">
        <v>1712</v>
      </c>
      <c r="B2201" s="83">
        <v>34</v>
      </c>
      <c r="C2201" t="s">
        <v>8125</v>
      </c>
      <c r="D2201" s="159">
        <f t="shared" si="68"/>
        <v>21</v>
      </c>
      <c r="E2201">
        <v>0</v>
      </c>
      <c r="F2201">
        <v>21</v>
      </c>
      <c r="G2201" s="162" t="s">
        <v>6189</v>
      </c>
      <c r="H2201" s="162" t="s">
        <v>6189</v>
      </c>
      <c r="I2201" s="53" t="str">
        <f t="shared" si="69"/>
        <v>0. 21</v>
      </c>
      <c r="J2201" s="157" t="s">
        <v>142</v>
      </c>
      <c r="K2201" s="157" t="s">
        <v>141</v>
      </c>
      <c r="L2201" s="83" t="s">
        <v>6172</v>
      </c>
      <c r="M2201" s="165" t="s">
        <v>162</v>
      </c>
      <c r="O2201" s="157" t="s">
        <v>138</v>
      </c>
      <c r="P2201" s="157" t="s">
        <v>143</v>
      </c>
      <c r="Q2201" s="157" t="s">
        <v>6171</v>
      </c>
      <c r="R2201" s="157" t="s">
        <v>144</v>
      </c>
      <c r="W2201" s="118">
        <v>283500</v>
      </c>
      <c r="X2201" s="162" t="s">
        <v>6189</v>
      </c>
    </row>
    <row r="2202" spans="1:24">
      <c r="A2202" s="83">
        <v>1712</v>
      </c>
      <c r="B2202" s="83">
        <v>33</v>
      </c>
      <c r="C2202" t="s">
        <v>6579</v>
      </c>
      <c r="D2202" s="159">
        <f t="shared" si="68"/>
        <v>12</v>
      </c>
      <c r="E2202">
        <v>0</v>
      </c>
      <c r="F2202">
        <v>12</v>
      </c>
      <c r="G2202" s="162" t="s">
        <v>6190</v>
      </c>
      <c r="H2202" s="162" t="s">
        <v>6190</v>
      </c>
      <c r="I2202" s="53" t="str">
        <f t="shared" si="69"/>
        <v>0. 12</v>
      </c>
      <c r="J2202" s="157" t="s">
        <v>142</v>
      </c>
      <c r="K2202" s="157" t="s">
        <v>141</v>
      </c>
      <c r="L2202" s="83" t="s">
        <v>6172</v>
      </c>
      <c r="M2202" s="165" t="s">
        <v>162</v>
      </c>
      <c r="O2202" s="157" t="s">
        <v>138</v>
      </c>
      <c r="P2202" s="157" t="s">
        <v>143</v>
      </c>
      <c r="Q2202" s="157" t="s">
        <v>6171</v>
      </c>
      <c r="R2202" s="157" t="s">
        <v>144</v>
      </c>
      <c r="W2202" s="118">
        <v>162000</v>
      </c>
      <c r="X2202" s="162" t="s">
        <v>6190</v>
      </c>
    </row>
    <row r="2203" spans="1:24">
      <c r="A2203" s="83">
        <v>1712</v>
      </c>
      <c r="B2203" s="83">
        <v>677</v>
      </c>
      <c r="C2203" t="s">
        <v>6579</v>
      </c>
      <c r="D2203" s="159">
        <f t="shared" si="68"/>
        <v>400</v>
      </c>
      <c r="E2203">
        <v>10</v>
      </c>
      <c r="F2203">
        <v>0</v>
      </c>
      <c r="G2203" s="162" t="s">
        <v>6419</v>
      </c>
      <c r="H2203" s="162" t="s">
        <v>6419</v>
      </c>
      <c r="I2203" s="53" t="str">
        <f t="shared" si="69"/>
        <v>10. 0</v>
      </c>
      <c r="J2203" s="157" t="s">
        <v>142</v>
      </c>
      <c r="K2203" s="157" t="s">
        <v>141</v>
      </c>
      <c r="L2203" s="83" t="s">
        <v>6172</v>
      </c>
      <c r="M2203" s="165" t="s">
        <v>6550</v>
      </c>
      <c r="O2203" s="157" t="s">
        <v>138</v>
      </c>
      <c r="P2203" s="157" t="s">
        <v>143</v>
      </c>
      <c r="Q2203" s="157" t="s">
        <v>6171</v>
      </c>
      <c r="R2203" s="157" t="s">
        <v>144</v>
      </c>
      <c r="W2203" s="118">
        <v>0</v>
      </c>
      <c r="X2203" s="162" t="s">
        <v>6419</v>
      </c>
    </row>
    <row r="2204" spans="1:24">
      <c r="A2204" s="83">
        <v>1713</v>
      </c>
      <c r="B2204" s="83">
        <v>116</v>
      </c>
      <c r="C2204" t="s">
        <v>7857</v>
      </c>
      <c r="D2204" s="159">
        <f t="shared" si="68"/>
        <v>118</v>
      </c>
      <c r="E2204">
        <v>2</v>
      </c>
      <c r="F2204">
        <v>38</v>
      </c>
      <c r="G2204" s="162" t="s">
        <v>6216</v>
      </c>
      <c r="H2204" s="162" t="s">
        <v>6216</v>
      </c>
      <c r="I2204" s="53" t="str">
        <f t="shared" si="69"/>
        <v>2. 38</v>
      </c>
      <c r="J2204" s="157" t="s">
        <v>142</v>
      </c>
      <c r="K2204" s="157" t="s">
        <v>141</v>
      </c>
      <c r="L2204" s="83" t="s">
        <v>6172</v>
      </c>
      <c r="M2204" s="165" t="s">
        <v>6538</v>
      </c>
      <c r="O2204" s="157" t="s">
        <v>138</v>
      </c>
      <c r="P2204" s="157" t="s">
        <v>143</v>
      </c>
      <c r="Q2204" s="157" t="s">
        <v>6171</v>
      </c>
      <c r="R2204" s="157" t="s">
        <v>144</v>
      </c>
      <c r="W2204" s="118">
        <v>796500</v>
      </c>
      <c r="X2204" s="162" t="s">
        <v>6216</v>
      </c>
    </row>
    <row r="2205" spans="1:24">
      <c r="A2205" s="83">
        <v>1719</v>
      </c>
      <c r="B2205" s="83">
        <v>536</v>
      </c>
      <c r="C2205" t="s">
        <v>7851</v>
      </c>
      <c r="D2205" s="159">
        <f t="shared" si="68"/>
        <v>489</v>
      </c>
      <c r="E2205">
        <v>12</v>
      </c>
      <c r="F2205">
        <v>9</v>
      </c>
      <c r="G2205" s="162" t="s">
        <v>6502</v>
      </c>
      <c r="H2205" s="162" t="s">
        <v>6502</v>
      </c>
      <c r="I2205" s="53" t="str">
        <f t="shared" si="69"/>
        <v>12. 9</v>
      </c>
      <c r="J2205" s="157" t="s">
        <v>142</v>
      </c>
      <c r="K2205" s="157" t="s">
        <v>141</v>
      </c>
      <c r="L2205" s="83" t="s">
        <v>6172</v>
      </c>
      <c r="M2205" s="165" t="s">
        <v>162</v>
      </c>
      <c r="O2205" s="157" t="s">
        <v>138</v>
      </c>
      <c r="P2205" s="157" t="s">
        <v>143</v>
      </c>
      <c r="Q2205" s="157" t="s">
        <v>6171</v>
      </c>
      <c r="R2205" s="157" t="s">
        <v>144</v>
      </c>
      <c r="W2205" s="118">
        <v>3294000</v>
      </c>
      <c r="X2205" s="162" t="s">
        <v>6502</v>
      </c>
    </row>
    <row r="2206" spans="1:24">
      <c r="A2206" s="83">
        <v>1721</v>
      </c>
      <c r="B2206" s="83">
        <v>130</v>
      </c>
      <c r="C2206" t="s">
        <v>7843</v>
      </c>
      <c r="D2206" s="159">
        <f t="shared" si="68"/>
        <v>19</v>
      </c>
      <c r="E2206">
        <v>0</v>
      </c>
      <c r="F2206">
        <v>19</v>
      </c>
      <c r="G2206" s="162" t="s">
        <v>6239</v>
      </c>
      <c r="H2206" s="162" t="s">
        <v>6239</v>
      </c>
      <c r="I2206" s="53" t="str">
        <f t="shared" si="69"/>
        <v>0. 19</v>
      </c>
      <c r="J2206" s="157" t="s">
        <v>142</v>
      </c>
      <c r="K2206" s="157" t="s">
        <v>141</v>
      </c>
      <c r="L2206" s="83" t="s">
        <v>6172</v>
      </c>
      <c r="M2206" s="165" t="s">
        <v>162</v>
      </c>
      <c r="O2206" s="157" t="s">
        <v>138</v>
      </c>
      <c r="P2206" s="157" t="s">
        <v>143</v>
      </c>
      <c r="Q2206" s="157" t="s">
        <v>6171</v>
      </c>
      <c r="R2206" s="157" t="s">
        <v>144</v>
      </c>
      <c r="W2206" s="118">
        <v>256500</v>
      </c>
      <c r="X2206" s="162" t="s">
        <v>6239</v>
      </c>
    </row>
    <row r="2207" spans="1:24">
      <c r="A2207" s="83">
        <v>1721</v>
      </c>
      <c r="B2207" s="83">
        <v>131</v>
      </c>
      <c r="C2207" t="s">
        <v>6579</v>
      </c>
      <c r="D2207" s="159">
        <f t="shared" si="68"/>
        <v>39</v>
      </c>
      <c r="E2207">
        <v>0</v>
      </c>
      <c r="F2207">
        <v>39</v>
      </c>
      <c r="G2207" s="162" t="s">
        <v>6230</v>
      </c>
      <c r="H2207" s="162" t="s">
        <v>6230</v>
      </c>
      <c r="I2207" s="53" t="str">
        <f t="shared" si="69"/>
        <v>0. 39</v>
      </c>
      <c r="J2207" s="157" t="s">
        <v>142</v>
      </c>
      <c r="K2207" s="157" t="s">
        <v>141</v>
      </c>
      <c r="L2207" s="83" t="s">
        <v>6172</v>
      </c>
      <c r="M2207" s="165" t="s">
        <v>162</v>
      </c>
      <c r="O2207" s="157" t="s">
        <v>138</v>
      </c>
      <c r="P2207" s="157" t="s">
        <v>143</v>
      </c>
      <c r="Q2207" s="157" t="s">
        <v>6171</v>
      </c>
      <c r="R2207" s="157" t="s">
        <v>144</v>
      </c>
      <c r="W2207" s="118">
        <v>526500</v>
      </c>
      <c r="X2207" s="162" t="s">
        <v>6230</v>
      </c>
    </row>
    <row r="2208" spans="1:24">
      <c r="A2208" s="83">
        <v>1721</v>
      </c>
      <c r="B2208" s="83">
        <v>131</v>
      </c>
      <c r="C2208" t="s">
        <v>6579</v>
      </c>
      <c r="D2208" s="159">
        <f t="shared" si="68"/>
        <v>11</v>
      </c>
      <c r="E2208">
        <v>0</v>
      </c>
      <c r="F2208">
        <v>11</v>
      </c>
      <c r="G2208" s="162" t="s">
        <v>6247</v>
      </c>
      <c r="H2208" s="162" t="s">
        <v>6247</v>
      </c>
      <c r="I2208" s="53" t="str">
        <f t="shared" si="69"/>
        <v>0. 11</v>
      </c>
      <c r="J2208" s="157" t="s">
        <v>142</v>
      </c>
      <c r="K2208" s="157" t="s">
        <v>141</v>
      </c>
      <c r="L2208" s="83" t="s">
        <v>6172</v>
      </c>
      <c r="M2208" s="165" t="s">
        <v>162</v>
      </c>
      <c r="O2208" s="157" t="s">
        <v>138</v>
      </c>
      <c r="P2208" s="157" t="s">
        <v>143</v>
      </c>
      <c r="Q2208" s="157" t="s">
        <v>6171</v>
      </c>
      <c r="R2208" s="157" t="s">
        <v>144</v>
      </c>
      <c r="W2208" s="118">
        <v>148500</v>
      </c>
      <c r="X2208" s="162" t="s">
        <v>6247</v>
      </c>
    </row>
    <row r="2209" spans="1:24">
      <c r="A2209" s="83">
        <v>1722</v>
      </c>
      <c r="B2209" s="83">
        <v>92</v>
      </c>
      <c r="C2209" t="s">
        <v>7836</v>
      </c>
      <c r="D2209" s="159">
        <f t="shared" si="68"/>
        <v>54</v>
      </c>
      <c r="E2209">
        <v>1</v>
      </c>
      <c r="F2209">
        <v>14</v>
      </c>
      <c r="G2209" s="162" t="s">
        <v>6264</v>
      </c>
      <c r="H2209" s="162" t="s">
        <v>6264</v>
      </c>
      <c r="I2209" s="53" t="str">
        <f t="shared" si="69"/>
        <v>1. 14</v>
      </c>
      <c r="J2209" s="157" t="s">
        <v>142</v>
      </c>
      <c r="K2209" s="157" t="s">
        <v>141</v>
      </c>
      <c r="L2209" s="83" t="s">
        <v>6172</v>
      </c>
      <c r="M2209" s="165" t="s">
        <v>162</v>
      </c>
      <c r="O2209" s="157" t="s">
        <v>138</v>
      </c>
      <c r="P2209" s="157" t="s">
        <v>143</v>
      </c>
      <c r="Q2209" s="157" t="s">
        <v>6171</v>
      </c>
      <c r="R2209" s="157" t="s">
        <v>144</v>
      </c>
      <c r="W2209" s="118">
        <v>243000</v>
      </c>
      <c r="X2209" s="162" t="s">
        <v>6264</v>
      </c>
    </row>
    <row r="2210" spans="1:24">
      <c r="A2210" s="83">
        <v>1722</v>
      </c>
      <c r="B2210" s="83">
        <v>92</v>
      </c>
      <c r="C2210" t="s">
        <v>7836</v>
      </c>
      <c r="D2210" s="159">
        <f t="shared" si="68"/>
        <v>40</v>
      </c>
      <c r="E2210">
        <v>1</v>
      </c>
      <c r="F2210">
        <v>0</v>
      </c>
      <c r="G2210" s="162" t="s">
        <v>6242</v>
      </c>
      <c r="H2210" s="162" t="s">
        <v>6242</v>
      </c>
      <c r="I2210" s="53" t="str">
        <f t="shared" si="69"/>
        <v>1. 0</v>
      </c>
      <c r="J2210" s="157" t="s">
        <v>142</v>
      </c>
      <c r="K2210" s="157" t="s">
        <v>141</v>
      </c>
      <c r="L2210" s="83" t="s">
        <v>6172</v>
      </c>
      <c r="M2210" s="165" t="s">
        <v>162</v>
      </c>
      <c r="O2210" s="157" t="s">
        <v>138</v>
      </c>
      <c r="P2210" s="157" t="s">
        <v>143</v>
      </c>
      <c r="Q2210" s="157" t="s">
        <v>6171</v>
      </c>
      <c r="R2210" s="157" t="s">
        <v>144</v>
      </c>
      <c r="W2210" s="118">
        <v>175500</v>
      </c>
      <c r="X2210" s="162" t="s">
        <v>6242</v>
      </c>
    </row>
    <row r="2211" spans="1:24">
      <c r="A2211" s="83">
        <v>1722</v>
      </c>
      <c r="B2211" s="83">
        <v>90</v>
      </c>
      <c r="C2211" t="s">
        <v>7982</v>
      </c>
      <c r="D2211" s="159">
        <f t="shared" si="68"/>
        <v>78</v>
      </c>
      <c r="E2211">
        <v>1</v>
      </c>
      <c r="F2211">
        <v>38</v>
      </c>
      <c r="G2211" s="162" t="s">
        <v>6332</v>
      </c>
      <c r="H2211" s="162" t="s">
        <v>6332</v>
      </c>
      <c r="I2211" s="53" t="str">
        <f t="shared" si="69"/>
        <v>1. 38</v>
      </c>
      <c r="J2211" s="157" t="s">
        <v>142</v>
      </c>
      <c r="K2211" s="157" t="s">
        <v>141</v>
      </c>
      <c r="L2211" s="83" t="s">
        <v>6172</v>
      </c>
      <c r="M2211" s="165" t="s">
        <v>162</v>
      </c>
      <c r="O2211" s="157" t="s">
        <v>138</v>
      </c>
      <c r="P2211" s="157" t="s">
        <v>143</v>
      </c>
      <c r="Q2211" s="157" t="s">
        <v>6171</v>
      </c>
      <c r="R2211" s="157" t="s">
        <v>144</v>
      </c>
      <c r="W2211" s="118">
        <v>351000</v>
      </c>
      <c r="X2211" s="162" t="s">
        <v>6332</v>
      </c>
    </row>
    <row r="2212" spans="1:24">
      <c r="A2212" s="83">
        <v>1722</v>
      </c>
      <c r="B2212" s="83">
        <v>90</v>
      </c>
      <c r="C2212" t="s">
        <v>7982</v>
      </c>
      <c r="D2212" s="159">
        <f t="shared" si="68"/>
        <v>16</v>
      </c>
      <c r="E2212">
        <v>0</v>
      </c>
      <c r="F2212">
        <v>16</v>
      </c>
      <c r="G2212" s="162" t="s">
        <v>6206</v>
      </c>
      <c r="H2212" s="162" t="s">
        <v>6206</v>
      </c>
      <c r="I2212" s="53" t="str">
        <f t="shared" si="69"/>
        <v>0. 16</v>
      </c>
      <c r="J2212" s="157" t="s">
        <v>142</v>
      </c>
      <c r="K2212" s="157" t="s">
        <v>141</v>
      </c>
      <c r="L2212" s="83" t="s">
        <v>6172</v>
      </c>
      <c r="M2212" s="165" t="s">
        <v>162</v>
      </c>
      <c r="O2212" s="157" t="s">
        <v>138</v>
      </c>
      <c r="P2212" s="157" t="s">
        <v>143</v>
      </c>
      <c r="Q2212" s="157" t="s">
        <v>6171</v>
      </c>
      <c r="R2212" s="157" t="s">
        <v>144</v>
      </c>
      <c r="W2212" s="118">
        <v>67500</v>
      </c>
      <c r="X2212" s="162" t="s">
        <v>6206</v>
      </c>
    </row>
    <row r="2213" spans="1:24">
      <c r="A2213" s="83">
        <v>1727</v>
      </c>
      <c r="B2213" s="83">
        <v>300</v>
      </c>
      <c r="C2213" t="s">
        <v>6586</v>
      </c>
      <c r="D2213" s="159">
        <f t="shared" si="68"/>
        <v>44</v>
      </c>
      <c r="E2213">
        <v>1</v>
      </c>
      <c r="F2213">
        <v>4</v>
      </c>
      <c r="G2213" s="162" t="s">
        <v>6248</v>
      </c>
      <c r="H2213" s="162" t="s">
        <v>6248</v>
      </c>
      <c r="I2213" s="53" t="str">
        <f t="shared" si="69"/>
        <v>1. 4</v>
      </c>
      <c r="J2213" s="157" t="s">
        <v>142</v>
      </c>
      <c r="K2213" s="157" t="s">
        <v>141</v>
      </c>
      <c r="L2213" s="83" t="s">
        <v>6172</v>
      </c>
      <c r="M2213" s="165" t="s">
        <v>162</v>
      </c>
      <c r="O2213" s="157" t="s">
        <v>138</v>
      </c>
      <c r="P2213" s="157" t="s">
        <v>143</v>
      </c>
      <c r="Q2213" s="157" t="s">
        <v>6171</v>
      </c>
      <c r="R2213" s="157" t="s">
        <v>144</v>
      </c>
      <c r="W2213" s="118">
        <v>121500</v>
      </c>
      <c r="X2213" s="162" t="s">
        <v>6248</v>
      </c>
    </row>
    <row r="2214" spans="1:24">
      <c r="A2214" s="83">
        <v>1727</v>
      </c>
      <c r="B2214" s="83">
        <v>300</v>
      </c>
      <c r="C2214" t="s">
        <v>6648</v>
      </c>
      <c r="D2214" s="159">
        <f t="shared" si="68"/>
        <v>51</v>
      </c>
      <c r="E2214">
        <v>1</v>
      </c>
      <c r="F2214">
        <v>11</v>
      </c>
      <c r="G2214" s="162" t="s">
        <v>6295</v>
      </c>
      <c r="H2214" s="162" t="s">
        <v>6295</v>
      </c>
      <c r="I2214" s="53" t="str">
        <f t="shared" si="69"/>
        <v>1. 11</v>
      </c>
      <c r="J2214" s="157" t="s">
        <v>142</v>
      </c>
      <c r="K2214" s="157" t="s">
        <v>141</v>
      </c>
      <c r="L2214" s="83" t="s">
        <v>6172</v>
      </c>
      <c r="M2214" s="165" t="s">
        <v>162</v>
      </c>
      <c r="O2214" s="157" t="s">
        <v>138</v>
      </c>
      <c r="P2214" s="157" t="s">
        <v>143</v>
      </c>
      <c r="Q2214" s="157" t="s">
        <v>6171</v>
      </c>
      <c r="R2214" s="157" t="s">
        <v>144</v>
      </c>
      <c r="W2214" s="118">
        <v>135000</v>
      </c>
      <c r="X2214" s="162" t="s">
        <v>6295</v>
      </c>
    </row>
    <row r="2215" spans="1:24">
      <c r="A2215" s="83">
        <v>1727</v>
      </c>
      <c r="B2215" s="83">
        <v>299</v>
      </c>
      <c r="C2215" t="s">
        <v>7931</v>
      </c>
      <c r="D2215" s="159">
        <f t="shared" si="68"/>
        <v>33</v>
      </c>
      <c r="E2215">
        <v>0</v>
      </c>
      <c r="F2215">
        <v>33</v>
      </c>
      <c r="G2215" s="162" t="s">
        <v>6387</v>
      </c>
      <c r="H2215" s="162" t="s">
        <v>6387</v>
      </c>
      <c r="I2215" s="53" t="str">
        <f t="shared" si="69"/>
        <v>0. 33</v>
      </c>
      <c r="J2215" s="157" t="s">
        <v>142</v>
      </c>
      <c r="K2215" s="157" t="s">
        <v>141</v>
      </c>
      <c r="L2215" s="83" t="s">
        <v>6172</v>
      </c>
      <c r="M2215" s="165" t="s">
        <v>162</v>
      </c>
      <c r="O2215" s="157" t="s">
        <v>138</v>
      </c>
      <c r="P2215" s="157" t="s">
        <v>143</v>
      </c>
      <c r="Q2215" s="157" t="s">
        <v>6171</v>
      </c>
      <c r="R2215" s="157" t="s">
        <v>144</v>
      </c>
      <c r="W2215" s="118">
        <v>81000</v>
      </c>
      <c r="X2215" s="162" t="s">
        <v>6387</v>
      </c>
    </row>
    <row r="2216" spans="1:24">
      <c r="A2216" s="83">
        <v>1727</v>
      </c>
      <c r="B2216" s="83">
        <v>301</v>
      </c>
      <c r="C2216" t="s">
        <v>6648</v>
      </c>
      <c r="D2216" s="159">
        <f t="shared" si="68"/>
        <v>44</v>
      </c>
      <c r="E2216">
        <v>1</v>
      </c>
      <c r="F2216">
        <v>4</v>
      </c>
      <c r="G2216" s="162" t="s">
        <v>6248</v>
      </c>
      <c r="H2216" s="162" t="s">
        <v>6248</v>
      </c>
      <c r="I2216" s="53" t="str">
        <f t="shared" si="69"/>
        <v>1. 4</v>
      </c>
      <c r="J2216" s="157" t="s">
        <v>142</v>
      </c>
      <c r="K2216" s="157" t="s">
        <v>141</v>
      </c>
      <c r="L2216" s="83" t="s">
        <v>6172</v>
      </c>
      <c r="M2216" s="165" t="s">
        <v>162</v>
      </c>
      <c r="O2216" s="157" t="s">
        <v>138</v>
      </c>
      <c r="P2216" s="157" t="s">
        <v>143</v>
      </c>
      <c r="Q2216" s="157" t="s">
        <v>6171</v>
      </c>
      <c r="R2216" s="157" t="s">
        <v>144</v>
      </c>
      <c r="W2216" s="118">
        <v>108000</v>
      </c>
      <c r="X2216" s="162" t="s">
        <v>6248</v>
      </c>
    </row>
    <row r="2217" spans="1:24">
      <c r="A2217" s="83">
        <v>1727</v>
      </c>
      <c r="B2217" s="83">
        <v>302</v>
      </c>
      <c r="C2217" t="s">
        <v>8108</v>
      </c>
      <c r="D2217" s="159">
        <f t="shared" si="68"/>
        <v>52</v>
      </c>
      <c r="E2217">
        <v>1</v>
      </c>
      <c r="F2217">
        <v>12</v>
      </c>
      <c r="G2217" s="162" t="s">
        <v>6215</v>
      </c>
      <c r="H2217" s="162" t="s">
        <v>6215</v>
      </c>
      <c r="I2217" s="53" t="str">
        <f t="shared" si="69"/>
        <v>1. 12</v>
      </c>
      <c r="J2217" s="157" t="s">
        <v>142</v>
      </c>
      <c r="K2217" s="157" t="s">
        <v>141</v>
      </c>
      <c r="L2217" s="83" t="s">
        <v>6172</v>
      </c>
      <c r="M2217" s="165" t="s">
        <v>162</v>
      </c>
      <c r="O2217" s="157" t="s">
        <v>138</v>
      </c>
      <c r="P2217" s="157" t="s">
        <v>143</v>
      </c>
      <c r="Q2217" s="157" t="s">
        <v>6171</v>
      </c>
      <c r="R2217" s="157" t="s">
        <v>144</v>
      </c>
      <c r="W2217" s="118">
        <v>135000</v>
      </c>
      <c r="X2217" s="162" t="s">
        <v>6215</v>
      </c>
    </row>
    <row r="2218" spans="1:24">
      <c r="A2218" s="83">
        <v>1727</v>
      </c>
      <c r="B2218" s="83">
        <v>302</v>
      </c>
      <c r="C2218" t="s">
        <v>8126</v>
      </c>
      <c r="D2218" s="159">
        <f t="shared" si="68"/>
        <v>17</v>
      </c>
      <c r="E2218">
        <v>0</v>
      </c>
      <c r="F2218">
        <v>17</v>
      </c>
      <c r="G2218" s="162" t="s">
        <v>6191</v>
      </c>
      <c r="H2218" s="162" t="s">
        <v>6191</v>
      </c>
      <c r="I2218" s="53" t="str">
        <f t="shared" si="69"/>
        <v>0. 17</v>
      </c>
      <c r="J2218" s="157" t="s">
        <v>142</v>
      </c>
      <c r="K2218" s="157" t="s">
        <v>141</v>
      </c>
      <c r="L2218" s="83" t="s">
        <v>6172</v>
      </c>
      <c r="M2218" s="165" t="s">
        <v>162</v>
      </c>
      <c r="O2218" s="157" t="s">
        <v>138</v>
      </c>
      <c r="P2218" s="157" t="s">
        <v>143</v>
      </c>
      <c r="Q2218" s="157" t="s">
        <v>6171</v>
      </c>
      <c r="R2218" s="157" t="s">
        <v>144</v>
      </c>
      <c r="W2218" s="118">
        <v>40500</v>
      </c>
      <c r="X2218" s="162" t="s">
        <v>6191</v>
      </c>
    </row>
    <row r="2219" spans="1:24">
      <c r="A2219" s="83">
        <v>1727</v>
      </c>
      <c r="B2219" s="83">
        <v>299</v>
      </c>
      <c r="C2219" t="s">
        <v>8127</v>
      </c>
      <c r="D2219" s="159">
        <f t="shared" si="68"/>
        <v>35</v>
      </c>
      <c r="E2219">
        <v>0</v>
      </c>
      <c r="F2219">
        <v>35</v>
      </c>
      <c r="G2219" s="162" t="s">
        <v>6179</v>
      </c>
      <c r="H2219" s="162" t="s">
        <v>6179</v>
      </c>
      <c r="I2219" s="53" t="str">
        <f t="shared" si="69"/>
        <v>0. 35</v>
      </c>
      <c r="J2219" s="157" t="s">
        <v>142</v>
      </c>
      <c r="K2219" s="157" t="s">
        <v>141</v>
      </c>
      <c r="L2219" s="83" t="s">
        <v>6172</v>
      </c>
      <c r="M2219" s="165" t="s">
        <v>162</v>
      </c>
      <c r="O2219" s="157" t="s">
        <v>138</v>
      </c>
      <c r="P2219" s="157" t="s">
        <v>143</v>
      </c>
      <c r="Q2219" s="157" t="s">
        <v>6171</v>
      </c>
      <c r="R2219" s="157" t="s">
        <v>144</v>
      </c>
      <c r="W2219" s="118">
        <v>94500</v>
      </c>
      <c r="X2219" s="162" t="s">
        <v>6179</v>
      </c>
    </row>
    <row r="2220" spans="1:24">
      <c r="A2220" s="83">
        <v>1727</v>
      </c>
      <c r="B2220" s="83">
        <v>297</v>
      </c>
      <c r="C2220" t="s">
        <v>8128</v>
      </c>
      <c r="D2220" s="159">
        <f t="shared" si="68"/>
        <v>175</v>
      </c>
      <c r="E2220">
        <v>4</v>
      </c>
      <c r="F2220">
        <v>15</v>
      </c>
      <c r="G2220" s="162" t="s">
        <v>6428</v>
      </c>
      <c r="H2220" s="162" t="s">
        <v>6428</v>
      </c>
      <c r="I2220" s="53" t="str">
        <f t="shared" si="69"/>
        <v>4. 15</v>
      </c>
      <c r="J2220" s="157" t="s">
        <v>142</v>
      </c>
      <c r="K2220" s="157" t="s">
        <v>141</v>
      </c>
      <c r="L2220" s="83" t="s">
        <v>6172</v>
      </c>
      <c r="M2220" s="165" t="s">
        <v>162</v>
      </c>
      <c r="O2220" s="157" t="s">
        <v>138</v>
      </c>
      <c r="P2220" s="157" t="s">
        <v>143</v>
      </c>
      <c r="Q2220" s="157" t="s">
        <v>6171</v>
      </c>
      <c r="R2220" s="157" t="s">
        <v>144</v>
      </c>
      <c r="W2220" s="118">
        <v>472500</v>
      </c>
      <c r="X2220" s="162" t="s">
        <v>6428</v>
      </c>
    </row>
    <row r="2221" spans="1:24">
      <c r="A2221" s="83">
        <v>1727</v>
      </c>
      <c r="B2221" s="83">
        <v>301</v>
      </c>
      <c r="C2221" t="s">
        <v>7851</v>
      </c>
      <c r="D2221" s="159">
        <f t="shared" si="68"/>
        <v>10</v>
      </c>
      <c r="E2221">
        <v>0</v>
      </c>
      <c r="F2221">
        <v>10</v>
      </c>
      <c r="G2221" s="162" t="s">
        <v>6347</v>
      </c>
      <c r="H2221" s="162" t="s">
        <v>6347</v>
      </c>
      <c r="I2221" s="53" t="str">
        <f t="shared" si="69"/>
        <v>0. 10</v>
      </c>
      <c r="J2221" s="157" t="s">
        <v>142</v>
      </c>
      <c r="K2221" s="157" t="s">
        <v>141</v>
      </c>
      <c r="L2221" s="83" t="s">
        <v>6172</v>
      </c>
      <c r="M2221" s="165" t="s">
        <v>162</v>
      </c>
      <c r="O2221" s="157" t="s">
        <v>138</v>
      </c>
      <c r="P2221" s="157" t="s">
        <v>143</v>
      </c>
      <c r="Q2221" s="157" t="s">
        <v>6171</v>
      </c>
      <c r="R2221" s="157" t="s">
        <v>144</v>
      </c>
      <c r="W2221" s="118">
        <v>135000</v>
      </c>
      <c r="X2221" s="162" t="s">
        <v>6347</v>
      </c>
    </row>
    <row r="2222" spans="1:24">
      <c r="A2222" s="83">
        <v>1729</v>
      </c>
      <c r="B2222" s="83">
        <v>27</v>
      </c>
      <c r="C2222" t="s">
        <v>7851</v>
      </c>
      <c r="D2222" s="159">
        <f t="shared" si="68"/>
        <v>12</v>
      </c>
      <c r="E2222">
        <v>0</v>
      </c>
      <c r="F2222">
        <v>12</v>
      </c>
      <c r="G2222" s="162" t="s">
        <v>6190</v>
      </c>
      <c r="H2222" s="162" t="s">
        <v>6190</v>
      </c>
      <c r="I2222" s="53" t="str">
        <f t="shared" si="69"/>
        <v>0. 12</v>
      </c>
      <c r="J2222" s="157" t="s">
        <v>142</v>
      </c>
      <c r="K2222" s="157" t="s">
        <v>141</v>
      </c>
      <c r="L2222" s="83" t="s">
        <v>6172</v>
      </c>
      <c r="M2222" s="165" t="s">
        <v>162</v>
      </c>
      <c r="O2222" s="157" t="s">
        <v>138</v>
      </c>
      <c r="P2222" s="157" t="s">
        <v>143</v>
      </c>
      <c r="Q2222" s="157" t="s">
        <v>6171</v>
      </c>
      <c r="R2222" s="157" t="s">
        <v>144</v>
      </c>
      <c r="W2222" s="118">
        <v>54000</v>
      </c>
      <c r="X2222" s="162" t="s">
        <v>6190</v>
      </c>
    </row>
    <row r="2223" spans="1:24">
      <c r="A2223" s="83">
        <v>1729</v>
      </c>
      <c r="B2223" s="83">
        <v>27</v>
      </c>
      <c r="C2223" t="s">
        <v>7952</v>
      </c>
      <c r="D2223" s="159">
        <f t="shared" si="68"/>
        <v>37</v>
      </c>
      <c r="E2223">
        <v>0</v>
      </c>
      <c r="F2223">
        <v>37</v>
      </c>
      <c r="G2223" s="162" t="s">
        <v>6297</v>
      </c>
      <c r="H2223" s="162" t="s">
        <v>6297</v>
      </c>
      <c r="I2223" s="53" t="str">
        <f t="shared" si="69"/>
        <v>0. 37</v>
      </c>
      <c r="J2223" s="157" t="s">
        <v>142</v>
      </c>
      <c r="K2223" s="157" t="s">
        <v>141</v>
      </c>
      <c r="L2223" s="83" t="s">
        <v>6172</v>
      </c>
      <c r="M2223" s="165" t="s">
        <v>162</v>
      </c>
      <c r="O2223" s="157" t="s">
        <v>138</v>
      </c>
      <c r="P2223" s="157" t="s">
        <v>143</v>
      </c>
      <c r="Q2223" s="157" t="s">
        <v>6171</v>
      </c>
      <c r="R2223" s="157" t="s">
        <v>144</v>
      </c>
      <c r="W2223" s="118">
        <v>162000</v>
      </c>
      <c r="X2223" s="162" t="s">
        <v>6297</v>
      </c>
    </row>
    <row r="2224" spans="1:24">
      <c r="A2224" s="83">
        <v>1729</v>
      </c>
      <c r="B2224" s="83">
        <v>27</v>
      </c>
      <c r="C2224" t="s">
        <v>8129</v>
      </c>
      <c r="D2224" s="159">
        <f t="shared" si="68"/>
        <v>8</v>
      </c>
      <c r="E2224">
        <v>0</v>
      </c>
      <c r="F2224">
        <v>8</v>
      </c>
      <c r="G2224" s="162" t="s">
        <v>6180</v>
      </c>
      <c r="H2224" s="162" t="s">
        <v>6180</v>
      </c>
      <c r="I2224" s="53" t="str">
        <f t="shared" si="69"/>
        <v>0. 8</v>
      </c>
      <c r="J2224" s="157" t="s">
        <v>142</v>
      </c>
      <c r="K2224" s="157" t="s">
        <v>141</v>
      </c>
      <c r="L2224" s="83" t="s">
        <v>6172</v>
      </c>
      <c r="M2224" s="165" t="s">
        <v>162</v>
      </c>
      <c r="O2224" s="157" t="s">
        <v>138</v>
      </c>
      <c r="P2224" s="157" t="s">
        <v>143</v>
      </c>
      <c r="Q2224" s="157" t="s">
        <v>6171</v>
      </c>
      <c r="R2224" s="157" t="s">
        <v>144</v>
      </c>
      <c r="W2224" s="118">
        <v>27000</v>
      </c>
      <c r="X2224" s="162" t="s">
        <v>6180</v>
      </c>
    </row>
    <row r="2225" spans="1:24">
      <c r="A2225" s="83">
        <v>1734</v>
      </c>
      <c r="B2225" s="83">
        <v>79</v>
      </c>
      <c r="C2225" t="s">
        <v>7850</v>
      </c>
      <c r="D2225" s="159">
        <f t="shared" si="68"/>
        <v>100</v>
      </c>
      <c r="E2225">
        <v>2</v>
      </c>
      <c r="F2225">
        <v>20</v>
      </c>
      <c r="G2225" s="162" t="s">
        <v>6263</v>
      </c>
      <c r="H2225" s="162" t="s">
        <v>6263</v>
      </c>
      <c r="I2225" s="53" t="str">
        <f t="shared" si="69"/>
        <v>2. 20</v>
      </c>
      <c r="J2225" s="157" t="s">
        <v>142</v>
      </c>
      <c r="K2225" s="157" t="s">
        <v>141</v>
      </c>
      <c r="L2225" s="83" t="s">
        <v>6172</v>
      </c>
      <c r="M2225" s="165" t="s">
        <v>5499</v>
      </c>
      <c r="O2225" s="157" t="s">
        <v>138</v>
      </c>
      <c r="P2225" s="157" t="s">
        <v>143</v>
      </c>
      <c r="Q2225" s="157" t="s">
        <v>6171</v>
      </c>
      <c r="R2225" s="157" t="s">
        <v>144</v>
      </c>
      <c r="W2225" s="118">
        <v>1174500</v>
      </c>
      <c r="X2225" s="162" t="s">
        <v>6263</v>
      </c>
    </row>
    <row r="2226" spans="1:24">
      <c r="A2226" s="83">
        <v>1734</v>
      </c>
      <c r="B2226" s="83">
        <v>80</v>
      </c>
      <c r="C2226" t="s">
        <v>7850</v>
      </c>
      <c r="D2226" s="159">
        <f t="shared" si="68"/>
        <v>100</v>
      </c>
      <c r="E2226">
        <v>2</v>
      </c>
      <c r="F2226">
        <v>20</v>
      </c>
      <c r="G2226" s="162" t="s">
        <v>6263</v>
      </c>
      <c r="H2226" s="162" t="s">
        <v>6263</v>
      </c>
      <c r="I2226" s="53" t="str">
        <f t="shared" si="69"/>
        <v>2. 20</v>
      </c>
      <c r="J2226" s="157" t="s">
        <v>142</v>
      </c>
      <c r="K2226" s="157" t="s">
        <v>141</v>
      </c>
      <c r="L2226" s="83" t="s">
        <v>6172</v>
      </c>
      <c r="M2226" s="165" t="s">
        <v>5499</v>
      </c>
      <c r="O2226" s="157" t="s">
        <v>138</v>
      </c>
      <c r="P2226" s="157" t="s">
        <v>143</v>
      </c>
      <c r="Q2226" s="157" t="s">
        <v>6171</v>
      </c>
      <c r="R2226" s="157" t="s">
        <v>144</v>
      </c>
      <c r="W2226" s="118">
        <v>175500</v>
      </c>
      <c r="X2226" s="162" t="s">
        <v>6263</v>
      </c>
    </row>
    <row r="2227" spans="1:24">
      <c r="A2227" s="83">
        <v>1734</v>
      </c>
      <c r="B2227" s="83">
        <v>191</v>
      </c>
      <c r="C2227" t="s">
        <v>7857</v>
      </c>
      <c r="D2227" s="159">
        <f t="shared" si="68"/>
        <v>13</v>
      </c>
      <c r="E2227">
        <v>0</v>
      </c>
      <c r="F2227">
        <v>13</v>
      </c>
      <c r="G2227" s="162" t="s">
        <v>6205</v>
      </c>
      <c r="H2227" s="162" t="s">
        <v>6205</v>
      </c>
      <c r="I2227" s="53" t="str">
        <f t="shared" si="69"/>
        <v>0. 13</v>
      </c>
      <c r="J2227" s="157" t="s">
        <v>142</v>
      </c>
      <c r="K2227" s="157" t="s">
        <v>141</v>
      </c>
      <c r="L2227" s="83" t="s">
        <v>6172</v>
      </c>
      <c r="M2227" s="165" t="s">
        <v>162</v>
      </c>
      <c r="O2227" s="157" t="s">
        <v>138</v>
      </c>
      <c r="P2227" s="157" t="s">
        <v>143</v>
      </c>
      <c r="Q2227" s="157" t="s">
        <v>6171</v>
      </c>
      <c r="R2227" s="157" t="s">
        <v>144</v>
      </c>
      <c r="W2227" s="118">
        <v>175500</v>
      </c>
      <c r="X2227" s="162" t="s">
        <v>6205</v>
      </c>
    </row>
    <row r="2228" spans="1:24">
      <c r="A2228" s="83">
        <v>1734</v>
      </c>
      <c r="B2228" s="83">
        <v>191</v>
      </c>
      <c r="C2228" t="s">
        <v>7857</v>
      </c>
      <c r="D2228" s="159">
        <f t="shared" si="68"/>
        <v>87</v>
      </c>
      <c r="E2228">
        <v>2</v>
      </c>
      <c r="F2228">
        <v>7</v>
      </c>
      <c r="G2228" s="162" t="s">
        <v>6234</v>
      </c>
      <c r="H2228" s="162" t="s">
        <v>6234</v>
      </c>
      <c r="I2228" s="53" t="str">
        <f t="shared" si="69"/>
        <v>2. 7</v>
      </c>
      <c r="J2228" s="157" t="s">
        <v>142</v>
      </c>
      <c r="K2228" s="157" t="s">
        <v>141</v>
      </c>
      <c r="L2228" s="83" t="s">
        <v>6172</v>
      </c>
      <c r="M2228" s="165" t="s">
        <v>162</v>
      </c>
      <c r="O2228" s="157" t="s">
        <v>138</v>
      </c>
      <c r="P2228" s="157" t="s">
        <v>143</v>
      </c>
      <c r="Q2228" s="157" t="s">
        <v>6171</v>
      </c>
      <c r="R2228" s="157" t="s">
        <v>144</v>
      </c>
      <c r="W2228" s="118">
        <v>1174500</v>
      </c>
      <c r="X2228" s="162" t="s">
        <v>6234</v>
      </c>
    </row>
    <row r="2229" spans="1:24">
      <c r="A2229" s="83">
        <v>1734</v>
      </c>
      <c r="B2229" s="83">
        <v>29</v>
      </c>
      <c r="C2229" t="s">
        <v>7948</v>
      </c>
      <c r="D2229" s="159">
        <f t="shared" si="68"/>
        <v>103</v>
      </c>
      <c r="E2229">
        <v>2</v>
      </c>
      <c r="F2229">
        <v>23</v>
      </c>
      <c r="G2229" s="162" t="s">
        <v>6451</v>
      </c>
      <c r="H2229" s="162" t="s">
        <v>6451</v>
      </c>
      <c r="I2229" s="53" t="str">
        <f t="shared" si="69"/>
        <v>2. 23</v>
      </c>
      <c r="J2229" s="157" t="s">
        <v>142</v>
      </c>
      <c r="K2229" s="157" t="s">
        <v>141</v>
      </c>
      <c r="L2229" s="83" t="s">
        <v>6172</v>
      </c>
      <c r="M2229" s="165" t="s">
        <v>6551</v>
      </c>
      <c r="O2229" s="157" t="s">
        <v>138</v>
      </c>
      <c r="P2229" s="157" t="s">
        <v>143</v>
      </c>
      <c r="Q2229" s="157" t="s">
        <v>6171</v>
      </c>
      <c r="R2229" s="157" t="s">
        <v>144</v>
      </c>
      <c r="W2229" s="118">
        <v>1390500</v>
      </c>
      <c r="X2229" s="162" t="s">
        <v>6451</v>
      </c>
    </row>
    <row r="2230" spans="1:24">
      <c r="A2230" s="83">
        <v>1734</v>
      </c>
      <c r="B2230" s="83">
        <v>29</v>
      </c>
      <c r="C2230" t="s">
        <v>7859</v>
      </c>
      <c r="D2230" s="159">
        <f t="shared" si="68"/>
        <v>100</v>
      </c>
      <c r="E2230">
        <v>2</v>
      </c>
      <c r="F2230">
        <v>20</v>
      </c>
      <c r="G2230" s="162" t="s">
        <v>6263</v>
      </c>
      <c r="H2230" s="162" t="s">
        <v>6263</v>
      </c>
      <c r="I2230" s="53" t="str">
        <f t="shared" si="69"/>
        <v>2. 20</v>
      </c>
      <c r="J2230" s="157" t="s">
        <v>142</v>
      </c>
      <c r="K2230" s="157" t="s">
        <v>141</v>
      </c>
      <c r="L2230" s="83" t="s">
        <v>6172</v>
      </c>
      <c r="M2230" s="165" t="s">
        <v>6551</v>
      </c>
      <c r="O2230" s="157" t="s">
        <v>138</v>
      </c>
      <c r="P2230" s="157" t="s">
        <v>143</v>
      </c>
      <c r="Q2230" s="157" t="s">
        <v>6171</v>
      </c>
      <c r="R2230" s="157" t="s">
        <v>144</v>
      </c>
      <c r="W2230" s="118">
        <v>1350000</v>
      </c>
      <c r="X2230" s="162" t="s">
        <v>6263</v>
      </c>
    </row>
    <row r="2231" spans="1:24">
      <c r="A2231" s="83">
        <v>1737</v>
      </c>
      <c r="B2231" s="83">
        <v>377</v>
      </c>
      <c r="C2231" t="s">
        <v>6586</v>
      </c>
      <c r="D2231" s="159">
        <f t="shared" si="68"/>
        <v>97</v>
      </c>
      <c r="E2231">
        <v>2</v>
      </c>
      <c r="F2231">
        <v>17</v>
      </c>
      <c r="G2231" s="162" t="s">
        <v>6341</v>
      </c>
      <c r="H2231" s="162" t="s">
        <v>6341</v>
      </c>
      <c r="I2231" s="53" t="str">
        <f t="shared" si="69"/>
        <v>2. 17</v>
      </c>
      <c r="J2231" s="157" t="s">
        <v>142</v>
      </c>
      <c r="K2231" s="157" t="s">
        <v>141</v>
      </c>
      <c r="L2231" s="83" t="s">
        <v>6172</v>
      </c>
      <c r="M2231" s="165" t="s">
        <v>162</v>
      </c>
      <c r="O2231" s="157" t="s">
        <v>138</v>
      </c>
      <c r="P2231" s="157" t="s">
        <v>143</v>
      </c>
      <c r="Q2231" s="157" t="s">
        <v>6171</v>
      </c>
      <c r="R2231" s="157" t="s">
        <v>144</v>
      </c>
      <c r="W2231" s="118">
        <v>648000</v>
      </c>
      <c r="X2231" s="162" t="s">
        <v>6341</v>
      </c>
    </row>
    <row r="2232" spans="1:24">
      <c r="A2232" s="83">
        <v>1737</v>
      </c>
      <c r="B2232" s="83">
        <v>325</v>
      </c>
      <c r="C2232" t="s">
        <v>7852</v>
      </c>
      <c r="D2232" s="159">
        <f t="shared" si="68"/>
        <v>119</v>
      </c>
      <c r="E2232">
        <v>2</v>
      </c>
      <c r="F2232">
        <v>39</v>
      </c>
      <c r="G2232" s="162" t="s">
        <v>6390</v>
      </c>
      <c r="H2232" s="162" t="s">
        <v>6390</v>
      </c>
      <c r="I2232" s="53" t="str">
        <f t="shared" si="69"/>
        <v>2. 39</v>
      </c>
      <c r="J2232" s="157" t="s">
        <v>142</v>
      </c>
      <c r="K2232" s="157" t="s">
        <v>141</v>
      </c>
      <c r="L2232" s="83" t="s">
        <v>6172</v>
      </c>
      <c r="M2232" s="165" t="s">
        <v>162</v>
      </c>
      <c r="O2232" s="157" t="s">
        <v>138</v>
      </c>
      <c r="P2232" s="157" t="s">
        <v>143</v>
      </c>
      <c r="Q2232" s="157" t="s">
        <v>6171</v>
      </c>
      <c r="R2232" s="157" t="s">
        <v>144</v>
      </c>
      <c r="W2232" s="118">
        <v>796500</v>
      </c>
      <c r="X2232" s="162" t="s">
        <v>6390</v>
      </c>
    </row>
    <row r="2233" spans="1:24">
      <c r="A2233" s="83">
        <v>1737</v>
      </c>
      <c r="B2233" s="83">
        <v>324</v>
      </c>
      <c r="C2233" t="s">
        <v>7852</v>
      </c>
      <c r="D2233" s="159">
        <f t="shared" si="68"/>
        <v>187</v>
      </c>
      <c r="E2233">
        <v>4</v>
      </c>
      <c r="F2233">
        <v>27</v>
      </c>
      <c r="G2233" s="162" t="s">
        <v>6346</v>
      </c>
      <c r="H2233" s="162" t="s">
        <v>6346</v>
      </c>
      <c r="I2233" s="53" t="str">
        <f t="shared" si="69"/>
        <v>4. 27</v>
      </c>
      <c r="J2233" s="157" t="s">
        <v>142</v>
      </c>
      <c r="K2233" s="157" t="s">
        <v>141</v>
      </c>
      <c r="L2233" s="83" t="s">
        <v>6172</v>
      </c>
      <c r="M2233" s="165" t="s">
        <v>162</v>
      </c>
      <c r="O2233" s="157" t="s">
        <v>138</v>
      </c>
      <c r="P2233" s="157" t="s">
        <v>143</v>
      </c>
      <c r="Q2233" s="157" t="s">
        <v>6171</v>
      </c>
      <c r="R2233" s="157" t="s">
        <v>144</v>
      </c>
      <c r="W2233" s="118">
        <v>1255500</v>
      </c>
      <c r="X2233" s="162" t="s">
        <v>6346</v>
      </c>
    </row>
    <row r="2234" spans="1:24">
      <c r="A2234" s="83">
        <v>1737</v>
      </c>
      <c r="B2234" s="83">
        <v>325</v>
      </c>
      <c r="C2234" t="s">
        <v>7862</v>
      </c>
      <c r="D2234" s="159">
        <f t="shared" si="68"/>
        <v>147</v>
      </c>
      <c r="E2234">
        <v>3</v>
      </c>
      <c r="F2234">
        <v>27</v>
      </c>
      <c r="G2234" s="162" t="s">
        <v>6194</v>
      </c>
      <c r="H2234" s="162" t="s">
        <v>6194</v>
      </c>
      <c r="I2234" s="53" t="str">
        <f t="shared" si="69"/>
        <v>3. 27</v>
      </c>
      <c r="J2234" s="157" t="s">
        <v>142</v>
      </c>
      <c r="K2234" s="157" t="s">
        <v>141</v>
      </c>
      <c r="L2234" s="83" t="s">
        <v>6172</v>
      </c>
      <c r="M2234" s="165" t="s">
        <v>162</v>
      </c>
      <c r="O2234" s="157" t="s">
        <v>138</v>
      </c>
      <c r="P2234" s="157" t="s">
        <v>143</v>
      </c>
      <c r="Q2234" s="157" t="s">
        <v>6171</v>
      </c>
      <c r="R2234" s="157" t="s">
        <v>144</v>
      </c>
      <c r="W2234" s="118">
        <v>985500</v>
      </c>
      <c r="X2234" s="162" t="s">
        <v>6194</v>
      </c>
    </row>
    <row r="2235" spans="1:24">
      <c r="A2235" s="83">
        <v>1737</v>
      </c>
      <c r="B2235" s="83">
        <v>341</v>
      </c>
      <c r="C2235" t="s">
        <v>7852</v>
      </c>
      <c r="D2235" s="159">
        <f t="shared" si="68"/>
        <v>145</v>
      </c>
      <c r="E2235">
        <v>3</v>
      </c>
      <c r="F2235">
        <v>25</v>
      </c>
      <c r="G2235" s="162" t="s">
        <v>6404</v>
      </c>
      <c r="H2235" s="162" t="s">
        <v>6404</v>
      </c>
      <c r="I2235" s="53" t="str">
        <f t="shared" si="69"/>
        <v>3. 25</v>
      </c>
      <c r="J2235" s="157" t="s">
        <v>142</v>
      </c>
      <c r="K2235" s="157" t="s">
        <v>141</v>
      </c>
      <c r="L2235" s="83" t="s">
        <v>6172</v>
      </c>
      <c r="M2235" s="165" t="s">
        <v>162</v>
      </c>
      <c r="O2235" s="157" t="s">
        <v>138</v>
      </c>
      <c r="P2235" s="157" t="s">
        <v>143</v>
      </c>
      <c r="Q2235" s="157" t="s">
        <v>6171</v>
      </c>
      <c r="R2235" s="157" t="s">
        <v>144</v>
      </c>
      <c r="W2235" s="118">
        <v>972000</v>
      </c>
      <c r="X2235" s="162" t="s">
        <v>6404</v>
      </c>
    </row>
    <row r="2236" spans="1:24">
      <c r="A2236" s="83">
        <v>1742</v>
      </c>
      <c r="B2236" s="83">
        <v>428</v>
      </c>
      <c r="C2236" t="s">
        <v>7836</v>
      </c>
      <c r="D2236" s="159">
        <f t="shared" si="68"/>
        <v>147</v>
      </c>
      <c r="E2236">
        <v>3</v>
      </c>
      <c r="F2236">
        <v>27</v>
      </c>
      <c r="G2236" s="162" t="s">
        <v>6194</v>
      </c>
      <c r="H2236" s="162" t="s">
        <v>6194</v>
      </c>
      <c r="I2236" s="53" t="str">
        <f t="shared" si="69"/>
        <v>3. 27</v>
      </c>
      <c r="J2236" s="157" t="s">
        <v>142</v>
      </c>
      <c r="K2236" s="157" t="s">
        <v>141</v>
      </c>
      <c r="L2236" s="83" t="s">
        <v>6172</v>
      </c>
      <c r="M2236" s="165" t="s">
        <v>162</v>
      </c>
      <c r="O2236" s="157" t="s">
        <v>138</v>
      </c>
      <c r="P2236" s="157" t="s">
        <v>143</v>
      </c>
      <c r="Q2236" s="157" t="s">
        <v>6171</v>
      </c>
      <c r="R2236" s="157" t="s">
        <v>144</v>
      </c>
      <c r="W2236" s="118">
        <v>661500</v>
      </c>
      <c r="X2236" s="162" t="s">
        <v>6194</v>
      </c>
    </row>
    <row r="2237" spans="1:24">
      <c r="A2237" s="83">
        <v>1747</v>
      </c>
      <c r="B2237" s="83">
        <v>115</v>
      </c>
      <c r="C2237" t="s">
        <v>6586</v>
      </c>
      <c r="D2237" s="159">
        <f t="shared" si="68"/>
        <v>179</v>
      </c>
      <c r="E2237">
        <v>4</v>
      </c>
      <c r="F2237">
        <v>19</v>
      </c>
      <c r="G2237" s="162" t="s">
        <v>6456</v>
      </c>
      <c r="H2237" s="162" t="s">
        <v>6456</v>
      </c>
      <c r="I2237" s="53" t="str">
        <f t="shared" si="69"/>
        <v>4. 19</v>
      </c>
      <c r="J2237" s="157" t="s">
        <v>142</v>
      </c>
      <c r="K2237" s="157" t="s">
        <v>141</v>
      </c>
      <c r="L2237" s="83" t="s">
        <v>6172</v>
      </c>
      <c r="M2237" s="165" t="s">
        <v>6538</v>
      </c>
      <c r="O2237" s="157" t="s">
        <v>138</v>
      </c>
      <c r="P2237" s="157" t="s">
        <v>143</v>
      </c>
      <c r="Q2237" s="157" t="s">
        <v>6171</v>
      </c>
      <c r="R2237" s="157" t="s">
        <v>144</v>
      </c>
      <c r="W2237" s="118">
        <v>2686500</v>
      </c>
      <c r="X2237" s="162" t="s">
        <v>6456</v>
      </c>
    </row>
    <row r="2238" spans="1:24">
      <c r="A2238" s="83">
        <v>1748</v>
      </c>
      <c r="B2238" s="83">
        <v>50</v>
      </c>
      <c r="C2238" t="s">
        <v>7857</v>
      </c>
      <c r="D2238" s="159">
        <f t="shared" si="68"/>
        <v>320</v>
      </c>
      <c r="E2238">
        <v>8</v>
      </c>
      <c r="F2238">
        <v>0</v>
      </c>
      <c r="G2238" s="162" t="s">
        <v>6496</v>
      </c>
      <c r="H2238" s="162" t="s">
        <v>6496</v>
      </c>
      <c r="I2238" s="53" t="str">
        <f t="shared" si="69"/>
        <v>8. 0</v>
      </c>
      <c r="J2238" s="157" t="s">
        <v>142</v>
      </c>
      <c r="K2238" s="157" t="s">
        <v>141</v>
      </c>
      <c r="L2238" s="83" t="s">
        <v>6172</v>
      </c>
      <c r="M2238" s="165" t="s">
        <v>162</v>
      </c>
      <c r="O2238" s="157" t="s">
        <v>138</v>
      </c>
      <c r="P2238" s="157" t="s">
        <v>143</v>
      </c>
      <c r="Q2238" s="157" t="s">
        <v>6171</v>
      </c>
      <c r="R2238" s="157" t="s">
        <v>144</v>
      </c>
      <c r="W2238" s="118">
        <v>1080000</v>
      </c>
      <c r="X2238" s="162" t="s">
        <v>6496</v>
      </c>
    </row>
    <row r="2239" spans="1:24">
      <c r="A2239" s="83">
        <v>1748</v>
      </c>
      <c r="B2239" s="83">
        <v>177</v>
      </c>
      <c r="C2239" t="s">
        <v>7857</v>
      </c>
      <c r="D2239" s="159">
        <f t="shared" si="68"/>
        <v>292</v>
      </c>
      <c r="E2239">
        <v>7</v>
      </c>
      <c r="F2239">
        <v>12</v>
      </c>
      <c r="G2239" s="162" t="s">
        <v>6497</v>
      </c>
      <c r="H2239" s="162" t="s">
        <v>6497</v>
      </c>
      <c r="I2239" s="53" t="str">
        <f t="shared" si="69"/>
        <v>7. 12</v>
      </c>
      <c r="J2239" s="157" t="s">
        <v>142</v>
      </c>
      <c r="K2239" s="157" t="s">
        <v>141</v>
      </c>
      <c r="L2239" s="83" t="s">
        <v>6172</v>
      </c>
      <c r="M2239" s="165" t="s">
        <v>6093</v>
      </c>
      <c r="O2239" s="157" t="s">
        <v>138</v>
      </c>
      <c r="P2239" s="157" t="s">
        <v>143</v>
      </c>
      <c r="Q2239" s="157" t="s">
        <v>6171</v>
      </c>
      <c r="R2239" s="157" t="s">
        <v>144</v>
      </c>
      <c r="W2239" s="118">
        <v>0</v>
      </c>
      <c r="X2239" s="162" t="s">
        <v>6497</v>
      </c>
    </row>
    <row r="2240" spans="1:24">
      <c r="A2240" s="83">
        <v>1749</v>
      </c>
      <c r="B2240" s="83">
        <v>399</v>
      </c>
      <c r="C2240" t="s">
        <v>6586</v>
      </c>
      <c r="D2240" s="159">
        <f t="shared" si="68"/>
        <v>62</v>
      </c>
      <c r="E2240">
        <v>1</v>
      </c>
      <c r="F2240">
        <v>22</v>
      </c>
      <c r="G2240" s="162" t="s">
        <v>6422</v>
      </c>
      <c r="H2240" s="162" t="s">
        <v>6422</v>
      </c>
      <c r="I2240" s="53" t="str">
        <f t="shared" si="69"/>
        <v>1. 22</v>
      </c>
      <c r="J2240" s="157" t="s">
        <v>142</v>
      </c>
      <c r="K2240" s="157" t="s">
        <v>141</v>
      </c>
      <c r="L2240" s="83" t="s">
        <v>6172</v>
      </c>
      <c r="M2240" s="165" t="s">
        <v>5499</v>
      </c>
      <c r="O2240" s="157" t="s">
        <v>138</v>
      </c>
      <c r="P2240" s="157" t="s">
        <v>143</v>
      </c>
      <c r="Q2240" s="157" t="s">
        <v>6171</v>
      </c>
      <c r="R2240" s="157" t="s">
        <v>144</v>
      </c>
      <c r="W2240" s="118">
        <v>837000</v>
      </c>
      <c r="X2240" s="162" t="s">
        <v>6422</v>
      </c>
    </row>
    <row r="2241" spans="1:24">
      <c r="A2241" s="83">
        <v>1749</v>
      </c>
      <c r="B2241" s="83">
        <v>400</v>
      </c>
      <c r="C2241" t="s">
        <v>7976</v>
      </c>
      <c r="D2241" s="159">
        <f t="shared" si="68"/>
        <v>60</v>
      </c>
      <c r="E2241">
        <v>1</v>
      </c>
      <c r="F2241">
        <v>20</v>
      </c>
      <c r="G2241" s="162" t="s">
        <v>6197</v>
      </c>
      <c r="H2241" s="162" t="s">
        <v>6197</v>
      </c>
      <c r="I2241" s="53" t="str">
        <f t="shared" si="69"/>
        <v>1. 20</v>
      </c>
      <c r="J2241" s="157" t="s">
        <v>142</v>
      </c>
      <c r="K2241" s="157" t="s">
        <v>141</v>
      </c>
      <c r="L2241" s="83" t="s">
        <v>6172</v>
      </c>
      <c r="M2241" s="165" t="s">
        <v>162</v>
      </c>
      <c r="O2241" s="157" t="s">
        <v>138</v>
      </c>
      <c r="P2241" s="157" t="s">
        <v>143</v>
      </c>
      <c r="Q2241" s="157" t="s">
        <v>6171</v>
      </c>
      <c r="R2241" s="157" t="s">
        <v>144</v>
      </c>
      <c r="W2241" s="118">
        <v>810000</v>
      </c>
      <c r="X2241" s="162" t="s">
        <v>6197</v>
      </c>
    </row>
    <row r="2242" spans="1:24">
      <c r="A2242" s="83">
        <v>1750</v>
      </c>
      <c r="B2242" s="83">
        <v>310</v>
      </c>
      <c r="C2242" t="s">
        <v>7950</v>
      </c>
      <c r="D2242" s="159">
        <f t="shared" si="68"/>
        <v>83</v>
      </c>
      <c r="E2242">
        <v>2</v>
      </c>
      <c r="F2242">
        <v>3</v>
      </c>
      <c r="G2242" s="162" t="s">
        <v>6301</v>
      </c>
      <c r="H2242" s="162" t="s">
        <v>6301</v>
      </c>
      <c r="I2242" s="53" t="str">
        <f t="shared" si="69"/>
        <v>2. 3</v>
      </c>
      <c r="J2242" s="157" t="s">
        <v>142</v>
      </c>
      <c r="K2242" s="157" t="s">
        <v>141</v>
      </c>
      <c r="L2242" s="83" t="s">
        <v>6172</v>
      </c>
      <c r="M2242" s="165" t="s">
        <v>162</v>
      </c>
      <c r="O2242" s="157" t="s">
        <v>138</v>
      </c>
      <c r="P2242" s="157" t="s">
        <v>143</v>
      </c>
      <c r="Q2242" s="157" t="s">
        <v>6171</v>
      </c>
      <c r="R2242" s="157" t="s">
        <v>144</v>
      </c>
      <c r="W2242" s="118">
        <v>553500</v>
      </c>
      <c r="X2242" s="162" t="s">
        <v>6301</v>
      </c>
    </row>
    <row r="2243" spans="1:24">
      <c r="A2243" s="83">
        <v>1751</v>
      </c>
      <c r="B2243" s="83">
        <v>429</v>
      </c>
      <c r="C2243" t="s">
        <v>6648</v>
      </c>
      <c r="D2243" s="159">
        <f t="shared" ref="D2243:D2306" si="70">E2243*40+F2243</f>
        <v>132</v>
      </c>
      <c r="E2243">
        <v>3</v>
      </c>
      <c r="F2243">
        <v>12</v>
      </c>
      <c r="G2243" s="162" t="s">
        <v>6279</v>
      </c>
      <c r="H2243" s="162" t="s">
        <v>6279</v>
      </c>
      <c r="I2243" s="53" t="str">
        <f t="shared" ref="I2243:I2306" si="71">H2243</f>
        <v>3. 12</v>
      </c>
      <c r="J2243" s="157" t="s">
        <v>142</v>
      </c>
      <c r="K2243" s="157" t="s">
        <v>141</v>
      </c>
      <c r="L2243" s="83" t="s">
        <v>6172</v>
      </c>
      <c r="M2243" s="165" t="s">
        <v>162</v>
      </c>
      <c r="O2243" s="157" t="s">
        <v>138</v>
      </c>
      <c r="P2243" s="157" t="s">
        <v>143</v>
      </c>
      <c r="Q2243" s="157" t="s">
        <v>6171</v>
      </c>
      <c r="R2243" s="157" t="s">
        <v>144</v>
      </c>
      <c r="W2243" s="118">
        <v>1782000</v>
      </c>
      <c r="X2243" s="162" t="s">
        <v>6279</v>
      </c>
    </row>
    <row r="2244" spans="1:24">
      <c r="A2244" s="83">
        <v>1752</v>
      </c>
      <c r="B2244" s="83">
        <v>463</v>
      </c>
      <c r="C2244" t="s">
        <v>6586</v>
      </c>
      <c r="D2244" s="159">
        <f t="shared" si="70"/>
        <v>80</v>
      </c>
      <c r="E2244">
        <v>2</v>
      </c>
      <c r="F2244">
        <v>0</v>
      </c>
      <c r="G2244" s="162" t="s">
        <v>6228</v>
      </c>
      <c r="H2244" s="162" t="s">
        <v>6228</v>
      </c>
      <c r="I2244" s="53" t="str">
        <f t="shared" si="71"/>
        <v>2. 0</v>
      </c>
      <c r="J2244" s="157" t="s">
        <v>142</v>
      </c>
      <c r="K2244" s="157" t="s">
        <v>141</v>
      </c>
      <c r="L2244" s="83" t="s">
        <v>6172</v>
      </c>
      <c r="M2244" s="165" t="s">
        <v>162</v>
      </c>
      <c r="O2244" s="157" t="s">
        <v>138</v>
      </c>
      <c r="P2244" s="157" t="s">
        <v>143</v>
      </c>
      <c r="Q2244" s="157" t="s">
        <v>6171</v>
      </c>
      <c r="R2244" s="157" t="s">
        <v>144</v>
      </c>
      <c r="W2244" s="118">
        <v>1080000</v>
      </c>
      <c r="X2244" s="162" t="s">
        <v>6228</v>
      </c>
    </row>
    <row r="2245" spans="1:24">
      <c r="A2245" s="83">
        <v>1753</v>
      </c>
      <c r="B2245" s="83">
        <v>92</v>
      </c>
      <c r="C2245" t="s">
        <v>7836</v>
      </c>
      <c r="D2245" s="159">
        <f t="shared" si="70"/>
        <v>96</v>
      </c>
      <c r="E2245">
        <v>2</v>
      </c>
      <c r="F2245">
        <v>16</v>
      </c>
      <c r="G2245" s="162" t="s">
        <v>6357</v>
      </c>
      <c r="H2245" s="162" t="s">
        <v>6357</v>
      </c>
      <c r="I2245" s="53" t="str">
        <f t="shared" si="71"/>
        <v>2. 16</v>
      </c>
      <c r="J2245" s="157" t="s">
        <v>142</v>
      </c>
      <c r="K2245" s="157" t="s">
        <v>141</v>
      </c>
      <c r="L2245" s="83" t="s">
        <v>6172</v>
      </c>
      <c r="M2245" s="165" t="s">
        <v>162</v>
      </c>
      <c r="O2245" s="157" t="s">
        <v>138</v>
      </c>
      <c r="P2245" s="157" t="s">
        <v>143</v>
      </c>
      <c r="Q2245" s="157" t="s">
        <v>6171</v>
      </c>
      <c r="R2245" s="157" t="s">
        <v>144</v>
      </c>
      <c r="W2245" s="118">
        <v>1296000</v>
      </c>
      <c r="X2245" s="162" t="s">
        <v>6357</v>
      </c>
    </row>
    <row r="2246" spans="1:24">
      <c r="A2246" s="83">
        <v>1754</v>
      </c>
      <c r="B2246" s="83">
        <v>298</v>
      </c>
      <c r="C2246" t="s">
        <v>6586</v>
      </c>
      <c r="D2246" s="159">
        <f t="shared" si="70"/>
        <v>77</v>
      </c>
      <c r="E2246">
        <v>1</v>
      </c>
      <c r="F2246">
        <v>37</v>
      </c>
      <c r="G2246" s="162" t="s">
        <v>6383</v>
      </c>
      <c r="H2246" s="162" t="s">
        <v>6383</v>
      </c>
      <c r="I2246" s="53" t="str">
        <f t="shared" si="71"/>
        <v>1. 37</v>
      </c>
      <c r="J2246" s="157" t="s">
        <v>142</v>
      </c>
      <c r="K2246" s="157" t="s">
        <v>141</v>
      </c>
      <c r="L2246" s="83" t="s">
        <v>6172</v>
      </c>
      <c r="M2246" s="165" t="s">
        <v>5493</v>
      </c>
      <c r="O2246" s="157" t="s">
        <v>138</v>
      </c>
      <c r="P2246" s="157" t="s">
        <v>143</v>
      </c>
      <c r="Q2246" s="157" t="s">
        <v>6171</v>
      </c>
      <c r="R2246" s="157" t="s">
        <v>144</v>
      </c>
      <c r="W2246" s="118">
        <v>1039500</v>
      </c>
      <c r="X2246" s="162" t="s">
        <v>6383</v>
      </c>
    </row>
    <row r="2247" spans="1:24">
      <c r="A2247" s="83">
        <v>1755</v>
      </c>
      <c r="B2247" s="83">
        <v>102</v>
      </c>
      <c r="C2247" t="s">
        <v>7851</v>
      </c>
      <c r="D2247" s="159">
        <f t="shared" si="70"/>
        <v>61</v>
      </c>
      <c r="E2247">
        <v>1</v>
      </c>
      <c r="F2247">
        <v>21</v>
      </c>
      <c r="G2247" s="162" t="s">
        <v>6233</v>
      </c>
      <c r="H2247" s="162" t="s">
        <v>6233</v>
      </c>
      <c r="I2247" s="53" t="str">
        <f t="shared" si="71"/>
        <v>1. 21</v>
      </c>
      <c r="J2247" s="157" t="s">
        <v>142</v>
      </c>
      <c r="K2247" s="157" t="s">
        <v>141</v>
      </c>
      <c r="L2247" s="83" t="s">
        <v>6172</v>
      </c>
      <c r="M2247" s="165" t="s">
        <v>162</v>
      </c>
      <c r="O2247" s="157" t="s">
        <v>138</v>
      </c>
      <c r="P2247" s="157" t="s">
        <v>143</v>
      </c>
      <c r="Q2247" s="157" t="s">
        <v>6171</v>
      </c>
      <c r="R2247" s="157" t="s">
        <v>144</v>
      </c>
      <c r="W2247" s="118">
        <v>823500</v>
      </c>
      <c r="X2247" s="162" t="s">
        <v>6233</v>
      </c>
    </row>
    <row r="2248" spans="1:24">
      <c r="A2248" s="83">
        <v>1755</v>
      </c>
      <c r="B2248" s="83">
        <v>111</v>
      </c>
      <c r="C2248" t="s">
        <v>7836</v>
      </c>
      <c r="D2248" s="159">
        <f t="shared" si="70"/>
        <v>61</v>
      </c>
      <c r="E2248">
        <v>1</v>
      </c>
      <c r="F2248">
        <v>21</v>
      </c>
      <c r="G2248" s="162" t="s">
        <v>6233</v>
      </c>
      <c r="H2248" s="162" t="s">
        <v>6233</v>
      </c>
      <c r="I2248" s="53" t="str">
        <f t="shared" si="71"/>
        <v>1. 21</v>
      </c>
      <c r="J2248" s="157" t="s">
        <v>142</v>
      </c>
      <c r="K2248" s="157" t="s">
        <v>141</v>
      </c>
      <c r="L2248" s="83" t="s">
        <v>6172</v>
      </c>
      <c r="M2248" s="165" t="s">
        <v>162</v>
      </c>
      <c r="O2248" s="157" t="s">
        <v>138</v>
      </c>
      <c r="P2248" s="157" t="s">
        <v>143</v>
      </c>
      <c r="Q2248" s="157" t="s">
        <v>6171</v>
      </c>
      <c r="R2248" s="157" t="s">
        <v>144</v>
      </c>
      <c r="W2248" s="118">
        <v>823500</v>
      </c>
      <c r="X2248" s="162" t="s">
        <v>6233</v>
      </c>
    </row>
    <row r="2249" spans="1:24">
      <c r="A2249" s="83">
        <v>1757</v>
      </c>
      <c r="B2249" s="83">
        <v>179</v>
      </c>
      <c r="C2249" t="s">
        <v>6586</v>
      </c>
      <c r="D2249" s="159">
        <f t="shared" si="70"/>
        <v>61</v>
      </c>
      <c r="E2249">
        <v>1</v>
      </c>
      <c r="F2249">
        <v>21</v>
      </c>
      <c r="G2249" s="162" t="s">
        <v>6233</v>
      </c>
      <c r="H2249" s="162" t="s">
        <v>6233</v>
      </c>
      <c r="I2249" s="53" t="str">
        <f t="shared" si="71"/>
        <v>1. 21</v>
      </c>
      <c r="J2249" s="157" t="s">
        <v>142</v>
      </c>
      <c r="K2249" s="157" t="s">
        <v>141</v>
      </c>
      <c r="L2249" s="83" t="s">
        <v>6172</v>
      </c>
      <c r="M2249" s="165" t="s">
        <v>162</v>
      </c>
      <c r="O2249" s="157" t="s">
        <v>138</v>
      </c>
      <c r="P2249" s="157" t="s">
        <v>143</v>
      </c>
      <c r="Q2249" s="157" t="s">
        <v>6171</v>
      </c>
      <c r="R2249" s="157" t="s">
        <v>144</v>
      </c>
      <c r="W2249" s="118">
        <v>823500</v>
      </c>
      <c r="X2249" s="162" t="s">
        <v>6233</v>
      </c>
    </row>
    <row r="2250" spans="1:24">
      <c r="A2250" s="83">
        <v>1757</v>
      </c>
      <c r="B2250" s="83">
        <v>179</v>
      </c>
      <c r="C2250" t="s">
        <v>6586</v>
      </c>
      <c r="D2250" s="159">
        <f t="shared" si="70"/>
        <v>10</v>
      </c>
      <c r="E2250">
        <v>0</v>
      </c>
      <c r="F2250">
        <v>10</v>
      </c>
      <c r="G2250" s="162" t="s">
        <v>6347</v>
      </c>
      <c r="H2250" s="162" t="s">
        <v>6347</v>
      </c>
      <c r="I2250" s="53" t="str">
        <f t="shared" si="71"/>
        <v>0. 10</v>
      </c>
      <c r="J2250" s="157" t="s">
        <v>142</v>
      </c>
      <c r="K2250" s="157" t="s">
        <v>141</v>
      </c>
      <c r="L2250" s="83" t="s">
        <v>6172</v>
      </c>
      <c r="M2250" s="165" t="s">
        <v>162</v>
      </c>
      <c r="O2250" s="157" t="s">
        <v>138</v>
      </c>
      <c r="P2250" s="157" t="s">
        <v>143</v>
      </c>
      <c r="Q2250" s="157" t="s">
        <v>6171</v>
      </c>
      <c r="R2250" s="157" t="s">
        <v>144</v>
      </c>
      <c r="W2250" s="118">
        <v>27000</v>
      </c>
      <c r="X2250" s="162" t="s">
        <v>6347</v>
      </c>
    </row>
    <row r="2251" spans="1:24">
      <c r="A2251" s="83">
        <v>1759</v>
      </c>
      <c r="B2251" s="83">
        <v>429</v>
      </c>
      <c r="C2251" t="s">
        <v>6579</v>
      </c>
      <c r="D2251" s="159">
        <f t="shared" si="70"/>
        <v>135</v>
      </c>
      <c r="E2251">
        <v>3</v>
      </c>
      <c r="F2251">
        <v>15</v>
      </c>
      <c r="G2251" s="162" t="s">
        <v>6271</v>
      </c>
      <c r="H2251" s="162" t="s">
        <v>6271</v>
      </c>
      <c r="I2251" s="53" t="str">
        <f t="shared" si="71"/>
        <v>3. 15</v>
      </c>
      <c r="J2251" s="157" t="s">
        <v>142</v>
      </c>
      <c r="K2251" s="157" t="s">
        <v>141</v>
      </c>
      <c r="L2251" s="83" t="s">
        <v>6172</v>
      </c>
      <c r="M2251" s="165" t="s">
        <v>162</v>
      </c>
      <c r="O2251" s="157" t="s">
        <v>138</v>
      </c>
      <c r="P2251" s="157" t="s">
        <v>143</v>
      </c>
      <c r="Q2251" s="157" t="s">
        <v>6171</v>
      </c>
      <c r="R2251" s="157" t="s">
        <v>144</v>
      </c>
      <c r="W2251" s="118">
        <v>1822500</v>
      </c>
      <c r="X2251" s="162" t="s">
        <v>6271</v>
      </c>
    </row>
    <row r="2252" spans="1:24">
      <c r="A2252" s="83">
        <v>1760</v>
      </c>
      <c r="B2252" s="83">
        <v>95</v>
      </c>
      <c r="C2252" t="s">
        <v>7866</v>
      </c>
      <c r="D2252" s="159">
        <f t="shared" si="70"/>
        <v>94</v>
      </c>
      <c r="E2252">
        <v>2</v>
      </c>
      <c r="F2252">
        <v>14</v>
      </c>
      <c r="G2252" s="162" t="s">
        <v>6182</v>
      </c>
      <c r="H2252" s="162" t="s">
        <v>6182</v>
      </c>
      <c r="I2252" s="53" t="str">
        <f t="shared" si="71"/>
        <v>2. 14</v>
      </c>
      <c r="J2252" s="157" t="s">
        <v>142</v>
      </c>
      <c r="K2252" s="157" t="s">
        <v>141</v>
      </c>
      <c r="L2252" s="83" t="s">
        <v>6172</v>
      </c>
      <c r="M2252" s="165" t="s">
        <v>162</v>
      </c>
      <c r="O2252" s="157" t="s">
        <v>138</v>
      </c>
      <c r="P2252" s="157" t="s">
        <v>143</v>
      </c>
      <c r="Q2252" s="157" t="s">
        <v>6171</v>
      </c>
      <c r="R2252" s="157" t="s">
        <v>144</v>
      </c>
      <c r="W2252" s="118">
        <v>1269000</v>
      </c>
      <c r="X2252" s="162" t="s">
        <v>6182</v>
      </c>
    </row>
    <row r="2253" spans="1:24">
      <c r="A2253" s="83">
        <v>1760</v>
      </c>
      <c r="B2253" s="83">
        <v>95</v>
      </c>
      <c r="C2253" t="s">
        <v>7847</v>
      </c>
      <c r="D2253" s="159">
        <f t="shared" si="70"/>
        <v>14</v>
      </c>
      <c r="E2253">
        <v>0</v>
      </c>
      <c r="F2253">
        <v>14</v>
      </c>
      <c r="G2253" s="162" t="s">
        <v>6224</v>
      </c>
      <c r="H2253" s="162" t="s">
        <v>6224</v>
      </c>
      <c r="I2253" s="53" t="str">
        <f t="shared" si="71"/>
        <v>0. 14</v>
      </c>
      <c r="J2253" s="157" t="s">
        <v>142</v>
      </c>
      <c r="K2253" s="157" t="s">
        <v>141</v>
      </c>
      <c r="L2253" s="83" t="s">
        <v>6172</v>
      </c>
      <c r="M2253" s="165" t="s">
        <v>162</v>
      </c>
      <c r="O2253" s="157" t="s">
        <v>138</v>
      </c>
      <c r="P2253" s="157" t="s">
        <v>143</v>
      </c>
      <c r="Q2253" s="157" t="s">
        <v>6171</v>
      </c>
      <c r="R2253" s="157" t="s">
        <v>144</v>
      </c>
      <c r="W2253" s="118">
        <v>189000</v>
      </c>
      <c r="X2253" s="162" t="s">
        <v>6224</v>
      </c>
    </row>
    <row r="2254" spans="1:24">
      <c r="A2254" s="83">
        <v>1760</v>
      </c>
      <c r="B2254" s="83">
        <v>95</v>
      </c>
      <c r="C2254" t="s">
        <v>7861</v>
      </c>
      <c r="D2254" s="159">
        <f t="shared" si="70"/>
        <v>3</v>
      </c>
      <c r="E2254">
        <v>0</v>
      </c>
      <c r="F2254">
        <v>3</v>
      </c>
      <c r="G2254" s="162" t="s">
        <v>6204</v>
      </c>
      <c r="H2254" s="162" t="s">
        <v>6204</v>
      </c>
      <c r="I2254" s="53" t="str">
        <f t="shared" si="71"/>
        <v>0. 3</v>
      </c>
      <c r="J2254" s="157" t="s">
        <v>142</v>
      </c>
      <c r="K2254" s="157" t="s">
        <v>141</v>
      </c>
      <c r="L2254" s="83" t="s">
        <v>6172</v>
      </c>
      <c r="M2254" s="165" t="s">
        <v>162</v>
      </c>
      <c r="O2254" s="157" t="s">
        <v>138</v>
      </c>
      <c r="P2254" s="157" t="s">
        <v>143</v>
      </c>
      <c r="Q2254" s="157" t="s">
        <v>6171</v>
      </c>
      <c r="R2254" s="157" t="s">
        <v>144</v>
      </c>
      <c r="W2254" s="118">
        <v>40500</v>
      </c>
      <c r="X2254" s="162" t="s">
        <v>6204</v>
      </c>
    </row>
    <row r="2255" spans="1:24">
      <c r="A2255" s="83">
        <v>1760</v>
      </c>
      <c r="B2255" s="83">
        <v>95</v>
      </c>
      <c r="C2255" t="s">
        <v>7857</v>
      </c>
      <c r="D2255" s="159">
        <f t="shared" si="70"/>
        <v>4</v>
      </c>
      <c r="E2255">
        <v>0</v>
      </c>
      <c r="F2255">
        <v>4</v>
      </c>
      <c r="G2255" s="162" t="s">
        <v>6336</v>
      </c>
      <c r="H2255" s="162" t="s">
        <v>6336</v>
      </c>
      <c r="I2255" s="53" t="str">
        <f t="shared" si="71"/>
        <v>0. 4</v>
      </c>
      <c r="J2255" s="157" t="s">
        <v>142</v>
      </c>
      <c r="K2255" s="157" t="s">
        <v>141</v>
      </c>
      <c r="L2255" s="83" t="s">
        <v>6172</v>
      </c>
      <c r="M2255" s="165" t="s">
        <v>162</v>
      </c>
      <c r="O2255" s="157" t="s">
        <v>138</v>
      </c>
      <c r="P2255" s="157" t="s">
        <v>143</v>
      </c>
      <c r="Q2255" s="157" t="s">
        <v>6171</v>
      </c>
      <c r="R2255" s="157" t="s">
        <v>144</v>
      </c>
      <c r="W2255" s="118">
        <v>54000</v>
      </c>
      <c r="X2255" s="162" t="s">
        <v>6336</v>
      </c>
    </row>
    <row r="2256" spans="1:24">
      <c r="A2256" s="83">
        <v>1761</v>
      </c>
      <c r="B2256" s="83">
        <v>95</v>
      </c>
      <c r="C2256" t="s">
        <v>6582</v>
      </c>
      <c r="D2256" s="159">
        <f t="shared" si="70"/>
        <v>38</v>
      </c>
      <c r="E2256">
        <v>0</v>
      </c>
      <c r="F2256">
        <v>38</v>
      </c>
      <c r="G2256" s="162" t="s">
        <v>6394</v>
      </c>
      <c r="H2256" s="162" t="s">
        <v>6394</v>
      </c>
      <c r="I2256" s="53" t="str">
        <f t="shared" si="71"/>
        <v>0. 38</v>
      </c>
      <c r="J2256" s="157" t="s">
        <v>142</v>
      </c>
      <c r="K2256" s="157" t="s">
        <v>141</v>
      </c>
      <c r="L2256" s="83" t="s">
        <v>6172</v>
      </c>
      <c r="M2256" s="165" t="s">
        <v>162</v>
      </c>
      <c r="O2256" s="157" t="s">
        <v>138</v>
      </c>
      <c r="P2256" s="157" t="s">
        <v>143</v>
      </c>
      <c r="Q2256" s="157" t="s">
        <v>6171</v>
      </c>
      <c r="R2256" s="157" t="s">
        <v>144</v>
      </c>
      <c r="W2256" s="118">
        <v>378000</v>
      </c>
      <c r="X2256" s="162" t="s">
        <v>6394</v>
      </c>
    </row>
    <row r="2257" spans="1:24">
      <c r="A2257" s="83">
        <v>1761</v>
      </c>
      <c r="B2257" s="83">
        <v>95</v>
      </c>
      <c r="C2257" t="s">
        <v>7945</v>
      </c>
      <c r="D2257" s="159">
        <f t="shared" si="70"/>
        <v>7</v>
      </c>
      <c r="E2257">
        <v>0</v>
      </c>
      <c r="F2257">
        <v>7</v>
      </c>
      <c r="G2257" s="162" t="s">
        <v>6300</v>
      </c>
      <c r="H2257" s="162" t="s">
        <v>6300</v>
      </c>
      <c r="I2257" s="53" t="str">
        <f t="shared" si="71"/>
        <v>0. 7</v>
      </c>
      <c r="J2257" s="157" t="s">
        <v>142</v>
      </c>
      <c r="K2257" s="157" t="s">
        <v>141</v>
      </c>
      <c r="L2257" s="83" t="s">
        <v>6172</v>
      </c>
      <c r="M2257" s="165" t="s">
        <v>162</v>
      </c>
      <c r="O2257" s="157" t="s">
        <v>138</v>
      </c>
      <c r="P2257" s="157" t="s">
        <v>143</v>
      </c>
      <c r="Q2257" s="157" t="s">
        <v>6171</v>
      </c>
      <c r="R2257" s="157" t="s">
        <v>144</v>
      </c>
      <c r="W2257" s="118">
        <v>94500</v>
      </c>
      <c r="X2257" s="162" t="s">
        <v>6300</v>
      </c>
    </row>
    <row r="2258" spans="1:24">
      <c r="A2258" s="83">
        <v>1761</v>
      </c>
      <c r="B2258" s="83">
        <v>95</v>
      </c>
      <c r="C2258" t="s">
        <v>7953</v>
      </c>
      <c r="D2258" s="159">
        <f t="shared" si="70"/>
        <v>80</v>
      </c>
      <c r="E2258">
        <v>2</v>
      </c>
      <c r="F2258">
        <v>0</v>
      </c>
      <c r="G2258" s="162" t="s">
        <v>6228</v>
      </c>
      <c r="H2258" s="162" t="s">
        <v>6228</v>
      </c>
      <c r="I2258" s="53" t="str">
        <f t="shared" si="71"/>
        <v>2. 0</v>
      </c>
      <c r="J2258" s="157" t="s">
        <v>142</v>
      </c>
      <c r="K2258" s="157" t="s">
        <v>141</v>
      </c>
      <c r="L2258" s="83" t="s">
        <v>6172</v>
      </c>
      <c r="M2258" s="165" t="s">
        <v>162</v>
      </c>
      <c r="O2258" s="157" t="s">
        <v>138</v>
      </c>
      <c r="P2258" s="157" t="s">
        <v>143</v>
      </c>
      <c r="Q2258" s="157" t="s">
        <v>6171</v>
      </c>
      <c r="R2258" s="157" t="s">
        <v>144</v>
      </c>
      <c r="W2258" s="118">
        <v>1080000</v>
      </c>
      <c r="X2258" s="162" t="s">
        <v>6228</v>
      </c>
    </row>
    <row r="2259" spans="1:24">
      <c r="A2259" s="83">
        <v>1762</v>
      </c>
      <c r="B2259" s="83">
        <v>266</v>
      </c>
      <c r="C2259" t="s">
        <v>7863</v>
      </c>
      <c r="D2259" s="159">
        <f t="shared" si="70"/>
        <v>82</v>
      </c>
      <c r="E2259">
        <v>2</v>
      </c>
      <c r="F2259">
        <v>2</v>
      </c>
      <c r="G2259" s="162" t="s">
        <v>6338</v>
      </c>
      <c r="H2259" s="162" t="s">
        <v>6338</v>
      </c>
      <c r="I2259" s="53" t="str">
        <f t="shared" si="71"/>
        <v>2. 2</v>
      </c>
      <c r="J2259" s="157" t="s">
        <v>142</v>
      </c>
      <c r="K2259" s="157" t="s">
        <v>141</v>
      </c>
      <c r="L2259" s="83" t="s">
        <v>6172</v>
      </c>
      <c r="M2259" s="165" t="s">
        <v>162</v>
      </c>
      <c r="O2259" s="157" t="s">
        <v>138</v>
      </c>
      <c r="P2259" s="157" t="s">
        <v>143</v>
      </c>
      <c r="Q2259" s="157" t="s">
        <v>6171</v>
      </c>
      <c r="R2259" s="157" t="s">
        <v>144</v>
      </c>
      <c r="W2259" s="118">
        <v>540000</v>
      </c>
      <c r="X2259" s="162" t="s">
        <v>6338</v>
      </c>
    </row>
    <row r="2260" spans="1:24">
      <c r="A2260" s="83">
        <v>1762</v>
      </c>
      <c r="B2260" s="83">
        <v>267</v>
      </c>
      <c r="C2260" t="s">
        <v>7861</v>
      </c>
      <c r="D2260" s="159">
        <f t="shared" si="70"/>
        <v>25</v>
      </c>
      <c r="E2260">
        <v>0</v>
      </c>
      <c r="F2260">
        <v>25</v>
      </c>
      <c r="G2260" s="162" t="s">
        <v>6177</v>
      </c>
      <c r="H2260" s="162" t="s">
        <v>6177</v>
      </c>
      <c r="I2260" s="53" t="str">
        <f t="shared" si="71"/>
        <v>0. 25</v>
      </c>
      <c r="J2260" s="157" t="s">
        <v>142</v>
      </c>
      <c r="K2260" s="157" t="s">
        <v>141</v>
      </c>
      <c r="L2260" s="83" t="s">
        <v>6172</v>
      </c>
      <c r="M2260" s="165" t="s">
        <v>162</v>
      </c>
      <c r="O2260" s="157" t="s">
        <v>138</v>
      </c>
      <c r="P2260" s="157" t="s">
        <v>143</v>
      </c>
      <c r="Q2260" s="157" t="s">
        <v>6171</v>
      </c>
      <c r="R2260" s="157" t="s">
        <v>144</v>
      </c>
      <c r="W2260" s="118">
        <v>162000</v>
      </c>
      <c r="X2260" s="162" t="s">
        <v>6177</v>
      </c>
    </row>
    <row r="2261" spans="1:24">
      <c r="A2261" s="83">
        <v>1762</v>
      </c>
      <c r="B2261" s="83">
        <v>267</v>
      </c>
      <c r="C2261" t="s">
        <v>7960</v>
      </c>
      <c r="D2261" s="159">
        <f t="shared" si="70"/>
        <v>14</v>
      </c>
      <c r="E2261">
        <v>0</v>
      </c>
      <c r="F2261">
        <v>14</v>
      </c>
      <c r="G2261" s="162" t="s">
        <v>6224</v>
      </c>
      <c r="H2261" s="162" t="s">
        <v>6224</v>
      </c>
      <c r="I2261" s="53" t="str">
        <f t="shared" si="71"/>
        <v>0. 14</v>
      </c>
      <c r="J2261" s="157" t="s">
        <v>142</v>
      </c>
      <c r="K2261" s="157" t="s">
        <v>141</v>
      </c>
      <c r="L2261" s="83" t="s">
        <v>6172</v>
      </c>
      <c r="M2261" s="165" t="s">
        <v>162</v>
      </c>
      <c r="O2261" s="157" t="s">
        <v>138</v>
      </c>
      <c r="P2261" s="157" t="s">
        <v>143</v>
      </c>
      <c r="Q2261" s="157" t="s">
        <v>6171</v>
      </c>
      <c r="R2261" s="157" t="s">
        <v>144</v>
      </c>
      <c r="W2261" s="118">
        <v>94500</v>
      </c>
      <c r="X2261" s="162" t="s">
        <v>6224</v>
      </c>
    </row>
    <row r="2262" spans="1:24">
      <c r="A2262" s="83">
        <v>1762</v>
      </c>
      <c r="B2262" s="83">
        <v>231</v>
      </c>
      <c r="C2262" t="s">
        <v>6648</v>
      </c>
      <c r="D2262" s="159">
        <f t="shared" si="70"/>
        <v>36</v>
      </c>
      <c r="E2262">
        <v>0</v>
      </c>
      <c r="F2262">
        <v>36</v>
      </c>
      <c r="G2262" s="162" t="s">
        <v>6174</v>
      </c>
      <c r="H2262" s="162" t="s">
        <v>6174</v>
      </c>
      <c r="I2262" s="53" t="str">
        <f t="shared" si="71"/>
        <v>0. 36</v>
      </c>
      <c r="J2262" s="157" t="s">
        <v>142</v>
      </c>
      <c r="K2262" s="157" t="s">
        <v>141</v>
      </c>
      <c r="L2262" s="83" t="s">
        <v>6172</v>
      </c>
      <c r="M2262" s="165" t="s">
        <v>162</v>
      </c>
      <c r="O2262" s="157" t="s">
        <v>138</v>
      </c>
      <c r="P2262" s="157" t="s">
        <v>143</v>
      </c>
      <c r="Q2262" s="157" t="s">
        <v>6171</v>
      </c>
      <c r="R2262" s="157" t="s">
        <v>144</v>
      </c>
      <c r="W2262" s="118">
        <v>243000</v>
      </c>
      <c r="X2262" s="162" t="s">
        <v>6174</v>
      </c>
    </row>
    <row r="2263" spans="1:24">
      <c r="A2263" s="83">
        <v>1762</v>
      </c>
      <c r="B2263" s="83">
        <v>231</v>
      </c>
      <c r="C2263" t="s">
        <v>7844</v>
      </c>
      <c r="D2263" s="159">
        <f t="shared" si="70"/>
        <v>16</v>
      </c>
      <c r="E2263">
        <v>0</v>
      </c>
      <c r="F2263">
        <v>16</v>
      </c>
      <c r="G2263" s="162" t="s">
        <v>6206</v>
      </c>
      <c r="H2263" s="162" t="s">
        <v>6206</v>
      </c>
      <c r="I2263" s="53" t="str">
        <f t="shared" si="71"/>
        <v>0. 16</v>
      </c>
      <c r="J2263" s="157" t="s">
        <v>142</v>
      </c>
      <c r="K2263" s="157" t="s">
        <v>141</v>
      </c>
      <c r="L2263" s="83" t="s">
        <v>6172</v>
      </c>
      <c r="M2263" s="165" t="s">
        <v>162</v>
      </c>
      <c r="O2263" s="157" t="s">
        <v>138</v>
      </c>
      <c r="P2263" s="157" t="s">
        <v>143</v>
      </c>
      <c r="Q2263" s="157" t="s">
        <v>6171</v>
      </c>
      <c r="R2263" s="157" t="s">
        <v>144</v>
      </c>
      <c r="W2263" s="118">
        <v>108000</v>
      </c>
      <c r="X2263" s="162" t="s">
        <v>6206</v>
      </c>
    </row>
    <row r="2264" spans="1:24">
      <c r="A2264" s="83">
        <v>1762</v>
      </c>
      <c r="B2264" s="83">
        <v>266</v>
      </c>
      <c r="C2264" t="s">
        <v>7852</v>
      </c>
      <c r="D2264" s="159">
        <f t="shared" si="70"/>
        <v>8</v>
      </c>
      <c r="E2264">
        <v>0</v>
      </c>
      <c r="F2264">
        <v>8</v>
      </c>
      <c r="G2264" s="162" t="s">
        <v>6180</v>
      </c>
      <c r="H2264" s="162" t="s">
        <v>6180</v>
      </c>
      <c r="I2264" s="53" t="str">
        <f t="shared" si="71"/>
        <v>0. 8</v>
      </c>
      <c r="J2264" s="157" t="s">
        <v>142</v>
      </c>
      <c r="K2264" s="157" t="s">
        <v>141</v>
      </c>
      <c r="L2264" s="83" t="s">
        <v>6172</v>
      </c>
      <c r="M2264" s="165" t="s">
        <v>162</v>
      </c>
      <c r="O2264" s="157" t="s">
        <v>138</v>
      </c>
      <c r="P2264" s="157" t="s">
        <v>143</v>
      </c>
      <c r="Q2264" s="157" t="s">
        <v>6171</v>
      </c>
      <c r="R2264" s="157" t="s">
        <v>144</v>
      </c>
      <c r="W2264" s="118">
        <v>54000</v>
      </c>
      <c r="X2264" s="162" t="s">
        <v>6180</v>
      </c>
    </row>
    <row r="2265" spans="1:24">
      <c r="A2265" s="83">
        <v>1763</v>
      </c>
      <c r="B2265" s="83">
        <v>263</v>
      </c>
      <c r="C2265" t="s">
        <v>7857</v>
      </c>
      <c r="D2265" s="159">
        <f t="shared" si="70"/>
        <v>51</v>
      </c>
      <c r="E2265">
        <v>1</v>
      </c>
      <c r="F2265">
        <v>11</v>
      </c>
      <c r="G2265" s="162" t="s">
        <v>6295</v>
      </c>
      <c r="H2265" s="162" t="s">
        <v>6295</v>
      </c>
      <c r="I2265" s="53" t="str">
        <f t="shared" si="71"/>
        <v>1. 11</v>
      </c>
      <c r="J2265" s="157" t="s">
        <v>142</v>
      </c>
      <c r="K2265" s="157" t="s">
        <v>141</v>
      </c>
      <c r="L2265" s="83" t="s">
        <v>6172</v>
      </c>
      <c r="M2265" s="165" t="s">
        <v>162</v>
      </c>
      <c r="O2265" s="157" t="s">
        <v>138</v>
      </c>
      <c r="P2265" s="157" t="s">
        <v>143</v>
      </c>
      <c r="Q2265" s="157" t="s">
        <v>6171</v>
      </c>
      <c r="R2265" s="157" t="s">
        <v>144</v>
      </c>
      <c r="W2265" s="118">
        <v>688500</v>
      </c>
      <c r="X2265" s="162" t="s">
        <v>6295</v>
      </c>
    </row>
    <row r="2266" spans="1:24">
      <c r="A2266" s="83">
        <v>1765</v>
      </c>
      <c r="B2266" s="83">
        <v>552</v>
      </c>
      <c r="C2266" t="s">
        <v>8130</v>
      </c>
      <c r="D2266" s="159">
        <f t="shared" si="70"/>
        <v>156</v>
      </c>
      <c r="E2266">
        <v>3</v>
      </c>
      <c r="F2266">
        <v>36</v>
      </c>
      <c r="G2266" s="162" t="s">
        <v>6212</v>
      </c>
      <c r="H2266" s="162" t="s">
        <v>6212</v>
      </c>
      <c r="I2266" s="53" t="str">
        <f t="shared" si="71"/>
        <v>3. 36</v>
      </c>
      <c r="J2266" s="157" t="s">
        <v>142</v>
      </c>
      <c r="K2266" s="157" t="s">
        <v>141</v>
      </c>
      <c r="L2266" s="83" t="s">
        <v>6172</v>
      </c>
      <c r="M2266" s="165" t="s">
        <v>162</v>
      </c>
      <c r="O2266" s="157" t="s">
        <v>138</v>
      </c>
      <c r="P2266" s="157" t="s">
        <v>143</v>
      </c>
      <c r="Q2266" s="157" t="s">
        <v>6171</v>
      </c>
      <c r="R2266" s="157" t="s">
        <v>144</v>
      </c>
      <c r="W2266" s="118">
        <v>2106000</v>
      </c>
      <c r="X2266" s="162" t="s">
        <v>6212</v>
      </c>
    </row>
    <row r="2267" spans="1:24">
      <c r="A2267" s="83">
        <v>1766</v>
      </c>
      <c r="B2267" s="83">
        <v>561</v>
      </c>
      <c r="C2267" t="s">
        <v>7850</v>
      </c>
      <c r="D2267" s="159">
        <f t="shared" si="70"/>
        <v>48</v>
      </c>
      <c r="E2267">
        <v>1</v>
      </c>
      <c r="F2267">
        <v>8</v>
      </c>
      <c r="G2267" s="162" t="s">
        <v>6200</v>
      </c>
      <c r="H2267" s="162" t="s">
        <v>6200</v>
      </c>
      <c r="I2267" s="53" t="str">
        <f t="shared" si="71"/>
        <v>1. 8</v>
      </c>
      <c r="J2267" s="157" t="s">
        <v>142</v>
      </c>
      <c r="K2267" s="157" t="s">
        <v>141</v>
      </c>
      <c r="L2267" s="83" t="s">
        <v>6172</v>
      </c>
      <c r="M2267" s="165" t="s">
        <v>162</v>
      </c>
      <c r="O2267" s="157" t="s">
        <v>138</v>
      </c>
      <c r="P2267" s="157" t="s">
        <v>143</v>
      </c>
      <c r="Q2267" s="157" t="s">
        <v>6171</v>
      </c>
      <c r="R2267" s="157" t="s">
        <v>144</v>
      </c>
      <c r="W2267" s="118">
        <v>216000</v>
      </c>
      <c r="X2267" s="162" t="s">
        <v>6200</v>
      </c>
    </row>
    <row r="2268" spans="1:24">
      <c r="A2268" s="83">
        <v>1766</v>
      </c>
      <c r="B2268" s="83">
        <v>561</v>
      </c>
      <c r="C2268" t="s">
        <v>6586</v>
      </c>
      <c r="D2268" s="159">
        <f t="shared" si="70"/>
        <v>40</v>
      </c>
      <c r="E2268">
        <v>1</v>
      </c>
      <c r="F2268">
        <v>0</v>
      </c>
      <c r="G2268" s="162" t="s">
        <v>6242</v>
      </c>
      <c r="H2268" s="162" t="s">
        <v>6242</v>
      </c>
      <c r="I2268" s="53" t="str">
        <f t="shared" si="71"/>
        <v>1. 0</v>
      </c>
      <c r="J2268" s="157" t="s">
        <v>142</v>
      </c>
      <c r="K2268" s="157" t="s">
        <v>141</v>
      </c>
      <c r="L2268" s="83" t="s">
        <v>6172</v>
      </c>
      <c r="M2268" s="165" t="s">
        <v>162</v>
      </c>
      <c r="O2268" s="157" t="s">
        <v>138</v>
      </c>
      <c r="P2268" s="157" t="s">
        <v>143</v>
      </c>
      <c r="Q2268" s="157" t="s">
        <v>6171</v>
      </c>
      <c r="R2268" s="157" t="s">
        <v>144</v>
      </c>
      <c r="W2268" s="118">
        <v>175500</v>
      </c>
      <c r="X2268" s="162" t="s">
        <v>6242</v>
      </c>
    </row>
    <row r="2269" spans="1:24">
      <c r="A2269" s="83">
        <v>1766</v>
      </c>
      <c r="B2269" s="83">
        <v>561</v>
      </c>
      <c r="C2269" t="s">
        <v>7862</v>
      </c>
      <c r="D2269" s="159">
        <f t="shared" si="70"/>
        <v>88</v>
      </c>
      <c r="E2269">
        <v>2</v>
      </c>
      <c r="F2269">
        <v>8</v>
      </c>
      <c r="G2269" s="162" t="s">
        <v>6359</v>
      </c>
      <c r="H2269" s="162" t="s">
        <v>6359</v>
      </c>
      <c r="I2269" s="53" t="str">
        <f t="shared" si="71"/>
        <v>2. 8</v>
      </c>
      <c r="J2269" s="157" t="s">
        <v>142</v>
      </c>
      <c r="K2269" s="157" t="s">
        <v>141</v>
      </c>
      <c r="L2269" s="83" t="s">
        <v>6172</v>
      </c>
      <c r="M2269" s="165" t="s">
        <v>162</v>
      </c>
      <c r="O2269" s="157" t="s">
        <v>138</v>
      </c>
      <c r="P2269" s="157" t="s">
        <v>143</v>
      </c>
      <c r="Q2269" s="157" t="s">
        <v>6171</v>
      </c>
      <c r="R2269" s="157" t="s">
        <v>144</v>
      </c>
      <c r="W2269" s="118">
        <v>391500</v>
      </c>
      <c r="X2269" s="162" t="s">
        <v>6359</v>
      </c>
    </row>
    <row r="2270" spans="1:24">
      <c r="A2270" s="83">
        <v>1767</v>
      </c>
      <c r="B2270" s="83">
        <v>464</v>
      </c>
      <c r="C2270" t="s">
        <v>7889</v>
      </c>
      <c r="D2270" s="159">
        <f t="shared" si="70"/>
        <v>77</v>
      </c>
      <c r="E2270">
        <v>1</v>
      </c>
      <c r="F2270">
        <v>37</v>
      </c>
      <c r="G2270" s="162" t="s">
        <v>6383</v>
      </c>
      <c r="H2270" s="162" t="s">
        <v>6383</v>
      </c>
      <c r="I2270" s="53" t="str">
        <f t="shared" si="71"/>
        <v>1. 37</v>
      </c>
      <c r="J2270" s="157" t="s">
        <v>142</v>
      </c>
      <c r="K2270" s="157" t="s">
        <v>141</v>
      </c>
      <c r="L2270" s="83" t="s">
        <v>6172</v>
      </c>
      <c r="M2270" s="165" t="s">
        <v>162</v>
      </c>
      <c r="O2270" s="157" t="s">
        <v>138</v>
      </c>
      <c r="P2270" s="157" t="s">
        <v>143</v>
      </c>
      <c r="Q2270" s="157" t="s">
        <v>6171</v>
      </c>
      <c r="R2270" s="157" t="s">
        <v>144</v>
      </c>
      <c r="W2270" s="118">
        <v>1039500</v>
      </c>
      <c r="X2270" s="162" t="s">
        <v>6383</v>
      </c>
    </row>
    <row r="2271" spans="1:24">
      <c r="A2271" s="83">
        <v>1769</v>
      </c>
      <c r="B2271" s="83">
        <v>602</v>
      </c>
      <c r="C2271" t="s">
        <v>8131</v>
      </c>
      <c r="D2271" s="159">
        <f t="shared" si="70"/>
        <v>44</v>
      </c>
      <c r="E2271">
        <v>1</v>
      </c>
      <c r="F2271">
        <v>4</v>
      </c>
      <c r="G2271" s="162" t="s">
        <v>6248</v>
      </c>
      <c r="H2271" s="162" t="s">
        <v>6248</v>
      </c>
      <c r="I2271" s="53" t="str">
        <f t="shared" si="71"/>
        <v>1. 4</v>
      </c>
      <c r="J2271" s="157" t="s">
        <v>142</v>
      </c>
      <c r="K2271" s="157" t="s">
        <v>141</v>
      </c>
      <c r="L2271" s="83" t="s">
        <v>6172</v>
      </c>
      <c r="M2271" s="165" t="s">
        <v>162</v>
      </c>
      <c r="O2271" s="157" t="s">
        <v>138</v>
      </c>
      <c r="P2271" s="157" t="s">
        <v>143</v>
      </c>
      <c r="Q2271" s="157" t="s">
        <v>6171</v>
      </c>
      <c r="R2271" s="157" t="s">
        <v>144</v>
      </c>
      <c r="W2271" s="118">
        <v>148500</v>
      </c>
      <c r="X2271" s="162" t="s">
        <v>6248</v>
      </c>
    </row>
    <row r="2272" spans="1:24">
      <c r="A2272" s="83">
        <v>1769</v>
      </c>
      <c r="B2272" s="83">
        <v>522</v>
      </c>
      <c r="C2272" t="s">
        <v>8132</v>
      </c>
      <c r="D2272" s="159">
        <f t="shared" si="70"/>
        <v>88</v>
      </c>
      <c r="E2272">
        <v>2</v>
      </c>
      <c r="F2272">
        <v>8</v>
      </c>
      <c r="G2272" s="162" t="s">
        <v>6359</v>
      </c>
      <c r="H2272" s="162" t="s">
        <v>6359</v>
      </c>
      <c r="I2272" s="53" t="str">
        <f t="shared" si="71"/>
        <v>2. 8</v>
      </c>
      <c r="J2272" s="157" t="s">
        <v>142</v>
      </c>
      <c r="K2272" s="157" t="s">
        <v>141</v>
      </c>
      <c r="L2272" s="83" t="s">
        <v>6172</v>
      </c>
      <c r="M2272" s="165" t="s">
        <v>162</v>
      </c>
      <c r="O2272" s="157" t="s">
        <v>138</v>
      </c>
      <c r="P2272" s="157" t="s">
        <v>143</v>
      </c>
      <c r="Q2272" s="157" t="s">
        <v>6171</v>
      </c>
      <c r="R2272" s="157" t="s">
        <v>144</v>
      </c>
      <c r="W2272" s="118">
        <v>297000</v>
      </c>
      <c r="X2272" s="162" t="s">
        <v>6359</v>
      </c>
    </row>
    <row r="2273" spans="1:24">
      <c r="A2273" s="83">
        <v>1769</v>
      </c>
      <c r="B2273" s="83">
        <v>522</v>
      </c>
      <c r="C2273" t="s">
        <v>8133</v>
      </c>
      <c r="D2273" s="159">
        <f t="shared" si="70"/>
        <v>115</v>
      </c>
      <c r="E2273">
        <v>2</v>
      </c>
      <c r="F2273">
        <v>35</v>
      </c>
      <c r="G2273" s="162" t="s">
        <v>6306</v>
      </c>
      <c r="H2273" s="162" t="s">
        <v>6306</v>
      </c>
      <c r="I2273" s="53" t="str">
        <f t="shared" si="71"/>
        <v>2. 35</v>
      </c>
      <c r="J2273" s="157" t="s">
        <v>142</v>
      </c>
      <c r="K2273" s="157" t="s">
        <v>141</v>
      </c>
      <c r="L2273" s="83" t="s">
        <v>6172</v>
      </c>
      <c r="M2273" s="165" t="s">
        <v>162</v>
      </c>
      <c r="O2273" s="157" t="s">
        <v>138</v>
      </c>
      <c r="P2273" s="157" t="s">
        <v>143</v>
      </c>
      <c r="Q2273" s="157" t="s">
        <v>6171</v>
      </c>
      <c r="R2273" s="157" t="s">
        <v>144</v>
      </c>
      <c r="W2273" s="118">
        <v>391500</v>
      </c>
      <c r="X2273" s="162" t="s">
        <v>6306</v>
      </c>
    </row>
    <row r="2274" spans="1:24">
      <c r="A2274" s="83">
        <v>1770</v>
      </c>
      <c r="B2274" s="83">
        <v>91</v>
      </c>
      <c r="C2274" t="s">
        <v>7836</v>
      </c>
      <c r="D2274" s="159">
        <f t="shared" si="70"/>
        <v>30</v>
      </c>
      <c r="E2274">
        <v>0</v>
      </c>
      <c r="F2274">
        <v>30</v>
      </c>
      <c r="G2274" s="162" t="s">
        <v>6324</v>
      </c>
      <c r="H2274" s="162" t="s">
        <v>6324</v>
      </c>
      <c r="I2274" s="53" t="str">
        <f t="shared" si="71"/>
        <v>0. 30</v>
      </c>
      <c r="J2274" s="157" t="s">
        <v>142</v>
      </c>
      <c r="K2274" s="157" t="s">
        <v>141</v>
      </c>
      <c r="L2274" s="83" t="s">
        <v>6172</v>
      </c>
      <c r="M2274" s="165" t="s">
        <v>6538</v>
      </c>
      <c r="O2274" s="157" t="s">
        <v>138</v>
      </c>
      <c r="P2274" s="157" t="s">
        <v>143</v>
      </c>
      <c r="Q2274" s="157" t="s">
        <v>6171</v>
      </c>
      <c r="R2274" s="157" t="s">
        <v>144</v>
      </c>
      <c r="W2274" s="118">
        <v>1350000</v>
      </c>
      <c r="X2274" s="162" t="s">
        <v>6324</v>
      </c>
    </row>
    <row r="2275" spans="1:24">
      <c r="A2275" s="83">
        <v>1770</v>
      </c>
      <c r="B2275" s="83">
        <v>58</v>
      </c>
      <c r="C2275" t="s">
        <v>7857</v>
      </c>
      <c r="D2275" s="159">
        <f t="shared" si="70"/>
        <v>100</v>
      </c>
      <c r="E2275">
        <v>2</v>
      </c>
      <c r="F2275">
        <v>20</v>
      </c>
      <c r="G2275" s="162" t="s">
        <v>6263</v>
      </c>
      <c r="H2275" s="162" t="s">
        <v>6263</v>
      </c>
      <c r="I2275" s="53" t="str">
        <f t="shared" si="71"/>
        <v>2. 20</v>
      </c>
      <c r="J2275" s="157" t="s">
        <v>142</v>
      </c>
      <c r="K2275" s="157" t="s">
        <v>141</v>
      </c>
      <c r="L2275" s="83" t="s">
        <v>6172</v>
      </c>
      <c r="M2275" s="165" t="s">
        <v>162</v>
      </c>
      <c r="O2275" s="157" t="s">
        <v>138</v>
      </c>
      <c r="P2275" s="157" t="s">
        <v>143</v>
      </c>
      <c r="Q2275" s="157" t="s">
        <v>6171</v>
      </c>
      <c r="R2275" s="157" t="s">
        <v>144</v>
      </c>
      <c r="W2275" s="118">
        <v>1350000</v>
      </c>
      <c r="X2275" s="162" t="s">
        <v>6263</v>
      </c>
    </row>
    <row r="2276" spans="1:24">
      <c r="A2276" s="83">
        <v>1770</v>
      </c>
      <c r="B2276" s="83">
        <v>58</v>
      </c>
      <c r="C2276" t="s">
        <v>6586</v>
      </c>
      <c r="D2276" s="159">
        <f t="shared" si="70"/>
        <v>99</v>
      </c>
      <c r="E2276">
        <v>2</v>
      </c>
      <c r="F2276">
        <v>19</v>
      </c>
      <c r="G2276" s="162" t="s">
        <v>6327</v>
      </c>
      <c r="H2276" s="162" t="s">
        <v>6327</v>
      </c>
      <c r="I2276" s="53" t="str">
        <f t="shared" si="71"/>
        <v>2. 19</v>
      </c>
      <c r="J2276" s="157" t="s">
        <v>142</v>
      </c>
      <c r="K2276" s="157" t="s">
        <v>141</v>
      </c>
      <c r="L2276" s="83" t="s">
        <v>6172</v>
      </c>
      <c r="M2276" s="165" t="s">
        <v>162</v>
      </c>
      <c r="O2276" s="157" t="s">
        <v>138</v>
      </c>
      <c r="P2276" s="157" t="s">
        <v>143</v>
      </c>
      <c r="Q2276" s="157" t="s">
        <v>6171</v>
      </c>
      <c r="R2276" s="157" t="s">
        <v>144</v>
      </c>
      <c r="W2276" s="118">
        <v>162000</v>
      </c>
      <c r="X2276" s="162" t="s">
        <v>6327</v>
      </c>
    </row>
    <row r="2277" spans="1:24">
      <c r="A2277" s="83">
        <v>1770</v>
      </c>
      <c r="B2277" s="83">
        <v>58</v>
      </c>
      <c r="C2277" t="s">
        <v>6579</v>
      </c>
      <c r="D2277" s="159">
        <f t="shared" si="70"/>
        <v>199</v>
      </c>
      <c r="E2277">
        <v>4</v>
      </c>
      <c r="F2277">
        <v>39</v>
      </c>
      <c r="G2277" s="162" t="s">
        <v>6392</v>
      </c>
      <c r="H2277" s="162" t="s">
        <v>6392</v>
      </c>
      <c r="I2277" s="53" t="str">
        <f t="shared" si="71"/>
        <v>4. 39</v>
      </c>
      <c r="J2277" s="157" t="s">
        <v>142</v>
      </c>
      <c r="K2277" s="157" t="s">
        <v>141</v>
      </c>
      <c r="L2277" s="83" t="s">
        <v>6172</v>
      </c>
      <c r="M2277" s="165" t="s">
        <v>162</v>
      </c>
      <c r="O2277" s="157" t="s">
        <v>138</v>
      </c>
      <c r="P2277" s="157" t="s">
        <v>143</v>
      </c>
      <c r="Q2277" s="157" t="s">
        <v>6171</v>
      </c>
      <c r="R2277" s="157" t="s">
        <v>144</v>
      </c>
      <c r="W2277" s="118">
        <v>324000</v>
      </c>
      <c r="X2277" s="162" t="s">
        <v>6392</v>
      </c>
    </row>
    <row r="2278" spans="1:24">
      <c r="A2278" s="83">
        <v>1771</v>
      </c>
      <c r="B2278" s="83">
        <v>89</v>
      </c>
      <c r="C2278" t="s">
        <v>7863</v>
      </c>
      <c r="D2278" s="159">
        <f t="shared" si="70"/>
        <v>10</v>
      </c>
      <c r="E2278">
        <v>0</v>
      </c>
      <c r="F2278">
        <v>10</v>
      </c>
      <c r="G2278" s="162" t="s">
        <v>6347</v>
      </c>
      <c r="H2278" s="162" t="s">
        <v>6347</v>
      </c>
      <c r="I2278" s="53" t="str">
        <f t="shared" si="71"/>
        <v>0. 10</v>
      </c>
      <c r="J2278" s="157" t="s">
        <v>142</v>
      </c>
      <c r="K2278" s="157" t="s">
        <v>141</v>
      </c>
      <c r="L2278" s="83" t="s">
        <v>6172</v>
      </c>
      <c r="M2278" s="165" t="s">
        <v>162</v>
      </c>
      <c r="O2278" s="157" t="s">
        <v>138</v>
      </c>
      <c r="P2278" s="157" t="s">
        <v>143</v>
      </c>
      <c r="Q2278" s="157" t="s">
        <v>6171</v>
      </c>
      <c r="R2278" s="157" t="s">
        <v>144</v>
      </c>
      <c r="W2278" s="118">
        <v>135000</v>
      </c>
      <c r="X2278" s="162" t="s">
        <v>6347</v>
      </c>
    </row>
    <row r="2279" spans="1:24">
      <c r="A2279" s="83">
        <v>1771</v>
      </c>
      <c r="B2279" s="83">
        <v>89</v>
      </c>
      <c r="C2279" t="s">
        <v>7857</v>
      </c>
      <c r="D2279" s="159">
        <f t="shared" si="70"/>
        <v>11</v>
      </c>
      <c r="E2279">
        <v>0</v>
      </c>
      <c r="F2279">
        <v>11</v>
      </c>
      <c r="G2279" s="162" t="s">
        <v>6247</v>
      </c>
      <c r="H2279" s="162" t="s">
        <v>6247</v>
      </c>
      <c r="I2279" s="53" t="str">
        <f t="shared" si="71"/>
        <v>0. 11</v>
      </c>
      <c r="J2279" s="157" t="s">
        <v>142</v>
      </c>
      <c r="K2279" s="157" t="s">
        <v>141</v>
      </c>
      <c r="L2279" s="83" t="s">
        <v>6172</v>
      </c>
      <c r="M2279" s="165" t="s">
        <v>162</v>
      </c>
      <c r="O2279" s="157" t="s">
        <v>138</v>
      </c>
      <c r="P2279" s="157" t="s">
        <v>143</v>
      </c>
      <c r="Q2279" s="157" t="s">
        <v>6171</v>
      </c>
      <c r="R2279" s="157" t="s">
        <v>144</v>
      </c>
      <c r="W2279" s="118">
        <v>148500</v>
      </c>
      <c r="X2279" s="162" t="s">
        <v>6247</v>
      </c>
    </row>
    <row r="2280" spans="1:24">
      <c r="A2280" s="83">
        <v>1771</v>
      </c>
      <c r="B2280" s="83">
        <v>90</v>
      </c>
      <c r="C2280" t="s">
        <v>7905</v>
      </c>
      <c r="D2280" s="159">
        <f t="shared" si="70"/>
        <v>60</v>
      </c>
      <c r="E2280">
        <v>1</v>
      </c>
      <c r="F2280">
        <v>20</v>
      </c>
      <c r="G2280" s="162" t="s">
        <v>6197</v>
      </c>
      <c r="H2280" s="162" t="s">
        <v>6197</v>
      </c>
      <c r="I2280" s="53" t="str">
        <f t="shared" si="71"/>
        <v>1. 20</v>
      </c>
      <c r="J2280" s="157" t="s">
        <v>142</v>
      </c>
      <c r="K2280" s="157" t="s">
        <v>141</v>
      </c>
      <c r="L2280" s="83" t="s">
        <v>6172</v>
      </c>
      <c r="M2280" s="165" t="s">
        <v>162</v>
      </c>
      <c r="O2280" s="157" t="s">
        <v>138</v>
      </c>
      <c r="P2280" s="157" t="s">
        <v>143</v>
      </c>
      <c r="Q2280" s="157" t="s">
        <v>6171</v>
      </c>
      <c r="R2280" s="157" t="s">
        <v>144</v>
      </c>
      <c r="W2280" s="118">
        <v>405000</v>
      </c>
      <c r="X2280" s="162" t="s">
        <v>6197</v>
      </c>
    </row>
    <row r="2281" spans="1:24">
      <c r="A2281" s="83">
        <v>1771</v>
      </c>
      <c r="B2281" s="83">
        <v>99</v>
      </c>
      <c r="C2281" t="s">
        <v>7948</v>
      </c>
      <c r="D2281" s="159">
        <f t="shared" si="70"/>
        <v>48</v>
      </c>
      <c r="E2281">
        <v>1</v>
      </c>
      <c r="F2281">
        <v>8</v>
      </c>
      <c r="G2281" s="162" t="s">
        <v>6200</v>
      </c>
      <c r="H2281" s="162" t="s">
        <v>6200</v>
      </c>
      <c r="I2281" s="53" t="str">
        <f t="shared" si="71"/>
        <v>1. 8</v>
      </c>
      <c r="J2281" s="157" t="s">
        <v>142</v>
      </c>
      <c r="K2281" s="157" t="s">
        <v>141</v>
      </c>
      <c r="L2281" s="83" t="s">
        <v>6172</v>
      </c>
      <c r="M2281" s="165" t="s">
        <v>162</v>
      </c>
      <c r="O2281" s="157" t="s">
        <v>138</v>
      </c>
      <c r="P2281" s="157" t="s">
        <v>143</v>
      </c>
      <c r="Q2281" s="157" t="s">
        <v>6171</v>
      </c>
      <c r="R2281" s="157" t="s">
        <v>144</v>
      </c>
      <c r="W2281" s="118">
        <v>324000</v>
      </c>
      <c r="X2281" s="162" t="s">
        <v>6200</v>
      </c>
    </row>
    <row r="2282" spans="1:24">
      <c r="A2282" s="83">
        <v>1771</v>
      </c>
      <c r="B2282" s="83">
        <v>99</v>
      </c>
      <c r="C2282" t="s">
        <v>7857</v>
      </c>
      <c r="D2282" s="159">
        <f t="shared" si="70"/>
        <v>60</v>
      </c>
      <c r="E2282">
        <v>1</v>
      </c>
      <c r="F2282">
        <v>20</v>
      </c>
      <c r="G2282" s="162" t="s">
        <v>6197</v>
      </c>
      <c r="H2282" s="162" t="s">
        <v>6197</v>
      </c>
      <c r="I2282" s="53" t="str">
        <f t="shared" si="71"/>
        <v>1. 20</v>
      </c>
      <c r="J2282" s="157" t="s">
        <v>142</v>
      </c>
      <c r="K2282" s="157" t="s">
        <v>141</v>
      </c>
      <c r="L2282" s="83" t="s">
        <v>6172</v>
      </c>
      <c r="M2282" s="165" t="s">
        <v>162</v>
      </c>
      <c r="O2282" s="157" t="s">
        <v>138</v>
      </c>
      <c r="P2282" s="157" t="s">
        <v>143</v>
      </c>
      <c r="Q2282" s="157" t="s">
        <v>6171</v>
      </c>
      <c r="R2282" s="157" t="s">
        <v>144</v>
      </c>
      <c r="W2282" s="118">
        <v>405000</v>
      </c>
      <c r="X2282" s="162" t="s">
        <v>6197</v>
      </c>
    </row>
    <row r="2283" spans="1:24">
      <c r="A2283" s="83">
        <v>1771</v>
      </c>
      <c r="B2283" s="83">
        <v>90</v>
      </c>
      <c r="C2283" t="s">
        <v>7967</v>
      </c>
      <c r="D2283" s="159">
        <f t="shared" si="70"/>
        <v>195</v>
      </c>
      <c r="E2283">
        <v>4</v>
      </c>
      <c r="F2283">
        <v>35</v>
      </c>
      <c r="G2283" s="162" t="s">
        <v>6401</v>
      </c>
      <c r="H2283" s="162" t="s">
        <v>6401</v>
      </c>
      <c r="I2283" s="53" t="str">
        <f t="shared" si="71"/>
        <v>4. 35</v>
      </c>
      <c r="J2283" s="157" t="s">
        <v>142</v>
      </c>
      <c r="K2283" s="157" t="s">
        <v>141</v>
      </c>
      <c r="L2283" s="83" t="s">
        <v>6172</v>
      </c>
      <c r="M2283" s="165" t="s">
        <v>162</v>
      </c>
      <c r="O2283" s="157" t="s">
        <v>138</v>
      </c>
      <c r="P2283" s="157" t="s">
        <v>143</v>
      </c>
      <c r="Q2283" s="157" t="s">
        <v>6171</v>
      </c>
      <c r="R2283" s="157" t="s">
        <v>144</v>
      </c>
      <c r="W2283" s="118">
        <v>648000</v>
      </c>
      <c r="X2283" s="162" t="s">
        <v>6401</v>
      </c>
    </row>
    <row r="2284" spans="1:24">
      <c r="A2284" s="83">
        <v>1772</v>
      </c>
      <c r="B2284" s="83">
        <v>243</v>
      </c>
      <c r="C2284" t="s">
        <v>7996</v>
      </c>
      <c r="D2284" s="159">
        <f t="shared" si="70"/>
        <v>16</v>
      </c>
      <c r="E2284">
        <v>0</v>
      </c>
      <c r="F2284">
        <v>16</v>
      </c>
      <c r="G2284" s="162" t="s">
        <v>6206</v>
      </c>
      <c r="H2284" s="162" t="s">
        <v>6206</v>
      </c>
      <c r="I2284" s="53" t="str">
        <f t="shared" si="71"/>
        <v>0. 16</v>
      </c>
      <c r="J2284" s="157" t="s">
        <v>142</v>
      </c>
      <c r="K2284" s="157" t="s">
        <v>141</v>
      </c>
      <c r="L2284" s="83" t="s">
        <v>6172</v>
      </c>
      <c r="M2284" s="165" t="s">
        <v>162</v>
      </c>
      <c r="O2284" s="157" t="s">
        <v>138</v>
      </c>
      <c r="P2284" s="157" t="s">
        <v>143</v>
      </c>
      <c r="Q2284" s="157" t="s">
        <v>6171</v>
      </c>
      <c r="R2284" s="157" t="s">
        <v>144</v>
      </c>
      <c r="W2284" s="118">
        <v>216000</v>
      </c>
      <c r="X2284" s="162" t="s">
        <v>6206</v>
      </c>
    </row>
    <row r="2285" spans="1:24">
      <c r="A2285" s="83">
        <v>1773</v>
      </c>
      <c r="B2285" s="83">
        <v>182</v>
      </c>
      <c r="C2285" t="s">
        <v>7859</v>
      </c>
      <c r="D2285" s="159">
        <f t="shared" si="70"/>
        <v>23</v>
      </c>
      <c r="E2285">
        <v>0</v>
      </c>
      <c r="F2285">
        <v>23</v>
      </c>
      <c r="G2285" s="162" t="s">
        <v>6237</v>
      </c>
      <c r="H2285" s="162" t="s">
        <v>6237</v>
      </c>
      <c r="I2285" s="53" t="str">
        <f t="shared" si="71"/>
        <v>0. 23</v>
      </c>
      <c r="J2285" s="157" t="s">
        <v>142</v>
      </c>
      <c r="K2285" s="157" t="s">
        <v>141</v>
      </c>
      <c r="L2285" s="83" t="s">
        <v>6172</v>
      </c>
      <c r="M2285" s="165" t="s">
        <v>162</v>
      </c>
      <c r="O2285" s="157" t="s">
        <v>138</v>
      </c>
      <c r="P2285" s="157" t="s">
        <v>143</v>
      </c>
      <c r="Q2285" s="157" t="s">
        <v>6171</v>
      </c>
      <c r="R2285" s="157" t="s">
        <v>144</v>
      </c>
      <c r="W2285" s="118">
        <v>148500</v>
      </c>
      <c r="X2285" s="162" t="s">
        <v>6237</v>
      </c>
    </row>
    <row r="2286" spans="1:24">
      <c r="A2286" s="83">
        <v>1773</v>
      </c>
      <c r="B2286" s="83">
        <v>182</v>
      </c>
      <c r="C2286" t="s">
        <v>6579</v>
      </c>
      <c r="D2286" s="159">
        <f t="shared" si="70"/>
        <v>42</v>
      </c>
      <c r="E2286">
        <v>1</v>
      </c>
      <c r="F2286">
        <v>2</v>
      </c>
      <c r="G2286" s="162" t="s">
        <v>6318</v>
      </c>
      <c r="H2286" s="162" t="s">
        <v>6318</v>
      </c>
      <c r="I2286" s="53" t="str">
        <f t="shared" si="71"/>
        <v>1. 2</v>
      </c>
      <c r="J2286" s="157" t="s">
        <v>142</v>
      </c>
      <c r="K2286" s="157" t="s">
        <v>141</v>
      </c>
      <c r="L2286" s="83" t="s">
        <v>6172</v>
      </c>
      <c r="M2286" s="165" t="s">
        <v>162</v>
      </c>
      <c r="O2286" s="157" t="s">
        <v>138</v>
      </c>
      <c r="P2286" s="157" t="s">
        <v>143</v>
      </c>
      <c r="Q2286" s="157" t="s">
        <v>6171</v>
      </c>
      <c r="R2286" s="157" t="s">
        <v>144</v>
      </c>
      <c r="W2286" s="118">
        <v>283500</v>
      </c>
      <c r="X2286" s="162" t="s">
        <v>6318</v>
      </c>
    </row>
    <row r="2287" spans="1:24">
      <c r="A2287" s="83">
        <v>1773</v>
      </c>
      <c r="B2287" s="83">
        <v>182</v>
      </c>
      <c r="C2287" t="s">
        <v>7948</v>
      </c>
      <c r="D2287" s="159">
        <f t="shared" si="70"/>
        <v>10</v>
      </c>
      <c r="E2287">
        <v>0</v>
      </c>
      <c r="F2287">
        <v>10</v>
      </c>
      <c r="G2287" s="162" t="s">
        <v>6347</v>
      </c>
      <c r="H2287" s="162" t="s">
        <v>6347</v>
      </c>
      <c r="I2287" s="53" t="str">
        <f t="shared" si="71"/>
        <v>0. 10</v>
      </c>
      <c r="J2287" s="157" t="s">
        <v>142</v>
      </c>
      <c r="K2287" s="157" t="s">
        <v>141</v>
      </c>
      <c r="L2287" s="83" t="s">
        <v>6172</v>
      </c>
      <c r="M2287" s="165" t="s">
        <v>162</v>
      </c>
      <c r="O2287" s="157" t="s">
        <v>138</v>
      </c>
      <c r="P2287" s="157" t="s">
        <v>143</v>
      </c>
      <c r="Q2287" s="157" t="s">
        <v>6171</v>
      </c>
      <c r="R2287" s="157" t="s">
        <v>144</v>
      </c>
      <c r="W2287" s="118">
        <v>40500</v>
      </c>
      <c r="X2287" s="162" t="s">
        <v>6347</v>
      </c>
    </row>
    <row r="2288" spans="1:24">
      <c r="A2288" s="83">
        <v>1773</v>
      </c>
      <c r="B2288" s="83">
        <v>182</v>
      </c>
      <c r="C2288" t="s">
        <v>7948</v>
      </c>
      <c r="D2288" s="159">
        <f t="shared" si="70"/>
        <v>25</v>
      </c>
      <c r="E2288">
        <v>0</v>
      </c>
      <c r="F2288">
        <v>25</v>
      </c>
      <c r="G2288" s="162" t="s">
        <v>6177</v>
      </c>
      <c r="H2288" s="162" t="s">
        <v>6177</v>
      </c>
      <c r="I2288" s="53" t="str">
        <f t="shared" si="71"/>
        <v>0. 25</v>
      </c>
      <c r="J2288" s="157" t="s">
        <v>142</v>
      </c>
      <c r="K2288" s="157" t="s">
        <v>141</v>
      </c>
      <c r="L2288" s="83" t="s">
        <v>6172</v>
      </c>
      <c r="M2288" s="165" t="s">
        <v>162</v>
      </c>
      <c r="O2288" s="157" t="s">
        <v>138</v>
      </c>
      <c r="P2288" s="157" t="s">
        <v>143</v>
      </c>
      <c r="Q2288" s="157" t="s">
        <v>6171</v>
      </c>
      <c r="R2288" s="157" t="s">
        <v>144</v>
      </c>
      <c r="W2288" s="118">
        <v>162000</v>
      </c>
      <c r="X2288" s="162" t="s">
        <v>6177</v>
      </c>
    </row>
    <row r="2289" spans="1:24">
      <c r="A2289" s="83">
        <v>1773</v>
      </c>
      <c r="B2289" s="83">
        <v>182</v>
      </c>
      <c r="C2289" t="s">
        <v>6648</v>
      </c>
      <c r="D2289" s="159">
        <f t="shared" si="70"/>
        <v>48</v>
      </c>
      <c r="E2289">
        <v>1</v>
      </c>
      <c r="F2289">
        <v>8</v>
      </c>
      <c r="G2289" s="162" t="s">
        <v>6200</v>
      </c>
      <c r="H2289" s="162" t="s">
        <v>6200</v>
      </c>
      <c r="I2289" s="53" t="str">
        <f t="shared" si="71"/>
        <v>1. 8</v>
      </c>
      <c r="J2289" s="157" t="s">
        <v>142</v>
      </c>
      <c r="K2289" s="157" t="s">
        <v>141</v>
      </c>
      <c r="L2289" s="83" t="s">
        <v>6172</v>
      </c>
      <c r="M2289" s="165" t="s">
        <v>162</v>
      </c>
      <c r="O2289" s="157" t="s">
        <v>138</v>
      </c>
      <c r="P2289" s="157" t="s">
        <v>143</v>
      </c>
      <c r="Q2289" s="157" t="s">
        <v>6171</v>
      </c>
      <c r="R2289" s="157" t="s">
        <v>144</v>
      </c>
      <c r="W2289" s="118">
        <v>324000</v>
      </c>
      <c r="X2289" s="162" t="s">
        <v>6200</v>
      </c>
    </row>
    <row r="2290" spans="1:24">
      <c r="A2290" s="83">
        <v>1773</v>
      </c>
      <c r="B2290" s="83">
        <v>182</v>
      </c>
      <c r="C2290" t="s">
        <v>6648</v>
      </c>
      <c r="D2290" s="159">
        <f t="shared" si="70"/>
        <v>20</v>
      </c>
      <c r="E2290">
        <v>0</v>
      </c>
      <c r="F2290">
        <v>20</v>
      </c>
      <c r="G2290" s="162" t="s">
        <v>6246</v>
      </c>
      <c r="H2290" s="162" t="s">
        <v>6246</v>
      </c>
      <c r="I2290" s="53" t="str">
        <f t="shared" si="71"/>
        <v>0. 20</v>
      </c>
      <c r="J2290" s="157" t="s">
        <v>142</v>
      </c>
      <c r="K2290" s="157" t="s">
        <v>141</v>
      </c>
      <c r="L2290" s="83" t="s">
        <v>6172</v>
      </c>
      <c r="M2290" s="165" t="s">
        <v>162</v>
      </c>
      <c r="O2290" s="157" t="s">
        <v>138</v>
      </c>
      <c r="P2290" s="157" t="s">
        <v>143</v>
      </c>
      <c r="Q2290" s="157" t="s">
        <v>6171</v>
      </c>
      <c r="R2290" s="157" t="s">
        <v>144</v>
      </c>
      <c r="W2290" s="118">
        <v>81000</v>
      </c>
      <c r="X2290" s="162" t="s">
        <v>6246</v>
      </c>
    </row>
    <row r="2291" spans="1:24">
      <c r="A2291" s="83">
        <v>1773</v>
      </c>
      <c r="B2291" s="83">
        <v>182</v>
      </c>
      <c r="C2291" t="s">
        <v>7861</v>
      </c>
      <c r="D2291" s="159">
        <f t="shared" si="70"/>
        <v>8</v>
      </c>
      <c r="E2291">
        <v>0</v>
      </c>
      <c r="F2291">
        <v>8</v>
      </c>
      <c r="G2291" s="162" t="s">
        <v>6180</v>
      </c>
      <c r="H2291" s="162" t="s">
        <v>6180</v>
      </c>
      <c r="I2291" s="53" t="str">
        <f t="shared" si="71"/>
        <v>0. 8</v>
      </c>
      <c r="J2291" s="157" t="s">
        <v>142</v>
      </c>
      <c r="K2291" s="157" t="s">
        <v>141</v>
      </c>
      <c r="L2291" s="83" t="s">
        <v>6172</v>
      </c>
      <c r="M2291" s="165" t="s">
        <v>162</v>
      </c>
      <c r="O2291" s="157" t="s">
        <v>138</v>
      </c>
      <c r="P2291" s="157" t="s">
        <v>143</v>
      </c>
      <c r="Q2291" s="157" t="s">
        <v>6171</v>
      </c>
      <c r="R2291" s="157" t="s">
        <v>144</v>
      </c>
      <c r="W2291" s="118">
        <v>54000</v>
      </c>
      <c r="X2291" s="162" t="s">
        <v>6180</v>
      </c>
    </row>
    <row r="2292" spans="1:24">
      <c r="A2292" s="83">
        <v>1773</v>
      </c>
      <c r="B2292" s="83">
        <v>182</v>
      </c>
      <c r="C2292" t="s">
        <v>7861</v>
      </c>
      <c r="D2292" s="159">
        <f t="shared" si="70"/>
        <v>3</v>
      </c>
      <c r="E2292">
        <v>0</v>
      </c>
      <c r="F2292">
        <v>3</v>
      </c>
      <c r="G2292" s="162" t="s">
        <v>6204</v>
      </c>
      <c r="H2292" s="162" t="s">
        <v>6204</v>
      </c>
      <c r="I2292" s="53" t="str">
        <f t="shared" si="71"/>
        <v>0. 3</v>
      </c>
      <c r="J2292" s="157" t="s">
        <v>142</v>
      </c>
      <c r="K2292" s="157" t="s">
        <v>141</v>
      </c>
      <c r="L2292" s="83" t="s">
        <v>6172</v>
      </c>
      <c r="M2292" s="165" t="s">
        <v>162</v>
      </c>
      <c r="O2292" s="157" t="s">
        <v>138</v>
      </c>
      <c r="P2292" s="157" t="s">
        <v>143</v>
      </c>
      <c r="Q2292" s="157" t="s">
        <v>6171</v>
      </c>
      <c r="R2292" s="157" t="s">
        <v>144</v>
      </c>
      <c r="W2292" s="118">
        <v>13500</v>
      </c>
      <c r="X2292" s="162" t="s">
        <v>6204</v>
      </c>
    </row>
    <row r="2293" spans="1:24">
      <c r="A2293" s="83">
        <v>1773</v>
      </c>
      <c r="B2293" s="83">
        <v>182</v>
      </c>
      <c r="C2293" t="s">
        <v>7861</v>
      </c>
      <c r="D2293" s="159">
        <f t="shared" si="70"/>
        <v>3</v>
      </c>
      <c r="E2293">
        <v>0</v>
      </c>
      <c r="F2293">
        <v>3</v>
      </c>
      <c r="G2293" s="162" t="s">
        <v>6204</v>
      </c>
      <c r="H2293" s="162" t="s">
        <v>6204</v>
      </c>
      <c r="I2293" s="53" t="str">
        <f t="shared" si="71"/>
        <v>0. 3</v>
      </c>
      <c r="J2293" s="157" t="s">
        <v>142</v>
      </c>
      <c r="K2293" s="157" t="s">
        <v>141</v>
      </c>
      <c r="L2293" s="83" t="s">
        <v>6172</v>
      </c>
      <c r="M2293" s="165" t="s">
        <v>162</v>
      </c>
      <c r="O2293" s="157" t="s">
        <v>138</v>
      </c>
      <c r="P2293" s="157" t="s">
        <v>143</v>
      </c>
      <c r="Q2293" s="157" t="s">
        <v>6171</v>
      </c>
      <c r="R2293" s="157" t="s">
        <v>144</v>
      </c>
      <c r="W2293" s="118">
        <v>13500</v>
      </c>
      <c r="X2293" s="162" t="s">
        <v>6204</v>
      </c>
    </row>
    <row r="2294" spans="1:24">
      <c r="A2294" s="83">
        <v>1773</v>
      </c>
      <c r="B2294" s="83">
        <v>182</v>
      </c>
      <c r="C2294" t="s">
        <v>7857</v>
      </c>
      <c r="D2294" s="159">
        <f t="shared" si="70"/>
        <v>15</v>
      </c>
      <c r="E2294">
        <v>0</v>
      </c>
      <c r="F2294">
        <v>15</v>
      </c>
      <c r="G2294" s="162" t="s">
        <v>6210</v>
      </c>
      <c r="H2294" s="162" t="s">
        <v>6210</v>
      </c>
      <c r="I2294" s="53" t="str">
        <f t="shared" si="71"/>
        <v>0. 15</v>
      </c>
      <c r="J2294" s="157" t="s">
        <v>142</v>
      </c>
      <c r="K2294" s="157" t="s">
        <v>141</v>
      </c>
      <c r="L2294" s="83" t="s">
        <v>6172</v>
      </c>
      <c r="M2294" s="165" t="s">
        <v>162</v>
      </c>
      <c r="O2294" s="157" t="s">
        <v>138</v>
      </c>
      <c r="P2294" s="157" t="s">
        <v>143</v>
      </c>
      <c r="Q2294" s="157" t="s">
        <v>6171</v>
      </c>
      <c r="R2294" s="157" t="s">
        <v>144</v>
      </c>
      <c r="W2294" s="118">
        <v>94500</v>
      </c>
      <c r="X2294" s="162" t="s">
        <v>6210</v>
      </c>
    </row>
    <row r="2295" spans="1:24">
      <c r="A2295" s="83">
        <v>1773</v>
      </c>
      <c r="B2295" s="83">
        <v>182</v>
      </c>
      <c r="C2295" t="s">
        <v>7857</v>
      </c>
      <c r="D2295" s="159">
        <f t="shared" si="70"/>
        <v>6</v>
      </c>
      <c r="E2295">
        <v>0</v>
      </c>
      <c r="F2295">
        <v>6</v>
      </c>
      <c r="G2295" s="162" t="s">
        <v>6238</v>
      </c>
      <c r="H2295" s="162" t="s">
        <v>6238</v>
      </c>
      <c r="I2295" s="53" t="str">
        <f t="shared" si="71"/>
        <v>0. 6</v>
      </c>
      <c r="J2295" s="157" t="s">
        <v>142</v>
      </c>
      <c r="K2295" s="157" t="s">
        <v>141</v>
      </c>
      <c r="L2295" s="83" t="s">
        <v>6172</v>
      </c>
      <c r="M2295" s="165" t="s">
        <v>162</v>
      </c>
      <c r="O2295" s="157" t="s">
        <v>138</v>
      </c>
      <c r="P2295" s="157" t="s">
        <v>143</v>
      </c>
      <c r="Q2295" s="157" t="s">
        <v>6171</v>
      </c>
      <c r="R2295" s="157" t="s">
        <v>144</v>
      </c>
      <c r="W2295" s="118">
        <v>27000</v>
      </c>
      <c r="X2295" s="162" t="s">
        <v>6238</v>
      </c>
    </row>
    <row r="2296" spans="1:24">
      <c r="A2296" s="83">
        <v>1773</v>
      </c>
      <c r="B2296" s="83">
        <v>182</v>
      </c>
      <c r="C2296" t="s">
        <v>7948</v>
      </c>
      <c r="D2296" s="159">
        <f t="shared" si="70"/>
        <v>10</v>
      </c>
      <c r="E2296">
        <v>0</v>
      </c>
      <c r="F2296">
        <v>10</v>
      </c>
      <c r="G2296" s="162" t="s">
        <v>6347</v>
      </c>
      <c r="H2296" s="162" t="s">
        <v>6347</v>
      </c>
      <c r="I2296" s="53" t="str">
        <f t="shared" si="71"/>
        <v>0. 10</v>
      </c>
      <c r="J2296" s="157" t="s">
        <v>142</v>
      </c>
      <c r="K2296" s="157" t="s">
        <v>141</v>
      </c>
      <c r="L2296" s="83" t="s">
        <v>6172</v>
      </c>
      <c r="M2296" s="165" t="s">
        <v>162</v>
      </c>
      <c r="O2296" s="157" t="s">
        <v>138</v>
      </c>
      <c r="P2296" s="157" t="s">
        <v>143</v>
      </c>
      <c r="Q2296" s="157" t="s">
        <v>6171</v>
      </c>
      <c r="R2296" s="157" t="s">
        <v>144</v>
      </c>
      <c r="W2296" s="118">
        <v>40500</v>
      </c>
      <c r="X2296" s="162" t="s">
        <v>6347</v>
      </c>
    </row>
    <row r="2297" spans="1:24">
      <c r="A2297" s="83">
        <v>1773</v>
      </c>
      <c r="B2297" s="83">
        <v>182</v>
      </c>
      <c r="C2297" t="s">
        <v>7857</v>
      </c>
      <c r="D2297" s="159">
        <f t="shared" si="70"/>
        <v>6</v>
      </c>
      <c r="E2297">
        <v>0</v>
      </c>
      <c r="F2297">
        <v>6</v>
      </c>
      <c r="G2297" s="162" t="s">
        <v>6238</v>
      </c>
      <c r="H2297" s="162" t="s">
        <v>6238</v>
      </c>
      <c r="I2297" s="53" t="str">
        <f t="shared" si="71"/>
        <v>0. 6</v>
      </c>
      <c r="J2297" s="157" t="s">
        <v>142</v>
      </c>
      <c r="K2297" s="157" t="s">
        <v>141</v>
      </c>
      <c r="L2297" s="83" t="s">
        <v>6172</v>
      </c>
      <c r="M2297" s="165" t="s">
        <v>162</v>
      </c>
      <c r="O2297" s="157" t="s">
        <v>138</v>
      </c>
      <c r="P2297" s="157" t="s">
        <v>143</v>
      </c>
      <c r="Q2297" s="157" t="s">
        <v>6171</v>
      </c>
      <c r="R2297" s="157" t="s">
        <v>144</v>
      </c>
      <c r="W2297" s="118">
        <v>27000</v>
      </c>
      <c r="X2297" s="162" t="s">
        <v>6238</v>
      </c>
    </row>
    <row r="2298" spans="1:24">
      <c r="A2298" s="83">
        <v>1774</v>
      </c>
      <c r="B2298" s="83">
        <v>54</v>
      </c>
      <c r="C2298" t="s">
        <v>7857</v>
      </c>
      <c r="D2298" s="159">
        <f t="shared" si="70"/>
        <v>80</v>
      </c>
      <c r="E2298">
        <v>2</v>
      </c>
      <c r="F2298">
        <v>0</v>
      </c>
      <c r="G2298" s="162" t="s">
        <v>6228</v>
      </c>
      <c r="H2298" s="162" t="s">
        <v>6228</v>
      </c>
      <c r="I2298" s="53" t="str">
        <f t="shared" si="71"/>
        <v>2. 0</v>
      </c>
      <c r="J2298" s="157" t="s">
        <v>142</v>
      </c>
      <c r="K2298" s="157" t="s">
        <v>141</v>
      </c>
      <c r="L2298" s="83" t="s">
        <v>6172</v>
      </c>
      <c r="M2298" s="165" t="s">
        <v>6538</v>
      </c>
      <c r="O2298" s="157" t="s">
        <v>138</v>
      </c>
      <c r="P2298" s="157" t="s">
        <v>143</v>
      </c>
      <c r="Q2298" s="157" t="s">
        <v>6171</v>
      </c>
      <c r="R2298" s="157" t="s">
        <v>144</v>
      </c>
      <c r="W2298" s="118">
        <v>1080000</v>
      </c>
      <c r="X2298" s="162" t="s">
        <v>6228</v>
      </c>
    </row>
    <row r="2299" spans="1:24">
      <c r="A2299" s="83">
        <v>1775</v>
      </c>
      <c r="B2299" s="83">
        <v>54</v>
      </c>
      <c r="C2299" t="s">
        <v>6579</v>
      </c>
      <c r="D2299" s="159">
        <f t="shared" si="70"/>
        <v>50</v>
      </c>
      <c r="E2299">
        <v>1</v>
      </c>
      <c r="F2299">
        <v>10</v>
      </c>
      <c r="G2299" s="162" t="s">
        <v>6195</v>
      </c>
      <c r="H2299" s="162" t="s">
        <v>6195</v>
      </c>
      <c r="I2299" s="53" t="str">
        <f t="shared" si="71"/>
        <v>1. 10</v>
      </c>
      <c r="J2299" s="157" t="s">
        <v>142</v>
      </c>
      <c r="K2299" s="157" t="s">
        <v>141</v>
      </c>
      <c r="L2299" s="83" t="s">
        <v>6172</v>
      </c>
      <c r="M2299" s="165" t="s">
        <v>6538</v>
      </c>
      <c r="O2299" s="157" t="s">
        <v>138</v>
      </c>
      <c r="P2299" s="157" t="s">
        <v>143</v>
      </c>
      <c r="Q2299" s="157" t="s">
        <v>6171</v>
      </c>
      <c r="R2299" s="157" t="s">
        <v>144</v>
      </c>
      <c r="W2299" s="118">
        <v>1080000</v>
      </c>
      <c r="X2299" s="162" t="s">
        <v>6195</v>
      </c>
    </row>
    <row r="2300" spans="1:24">
      <c r="A2300" s="83">
        <v>1776</v>
      </c>
      <c r="B2300" s="83">
        <v>101</v>
      </c>
      <c r="C2300" t="s">
        <v>7850</v>
      </c>
      <c r="D2300" s="159">
        <f t="shared" si="70"/>
        <v>26</v>
      </c>
      <c r="E2300">
        <v>0</v>
      </c>
      <c r="F2300">
        <v>26</v>
      </c>
      <c r="G2300" s="162" t="s">
        <v>6374</v>
      </c>
      <c r="H2300" s="162" t="s">
        <v>6374</v>
      </c>
      <c r="I2300" s="53" t="str">
        <f t="shared" si="71"/>
        <v>0. 26</v>
      </c>
      <c r="J2300" s="157" t="s">
        <v>142</v>
      </c>
      <c r="K2300" s="157" t="s">
        <v>141</v>
      </c>
      <c r="L2300" s="83" t="s">
        <v>6172</v>
      </c>
      <c r="M2300" s="165" t="s">
        <v>6538</v>
      </c>
      <c r="O2300" s="157" t="s">
        <v>138</v>
      </c>
      <c r="P2300" s="157" t="s">
        <v>143</v>
      </c>
      <c r="Q2300" s="157" t="s">
        <v>6171</v>
      </c>
      <c r="R2300" s="157" t="s">
        <v>144</v>
      </c>
      <c r="W2300" s="118">
        <v>864000</v>
      </c>
      <c r="X2300" s="162" t="s">
        <v>6374</v>
      </c>
    </row>
    <row r="2301" spans="1:24">
      <c r="A2301" s="83">
        <v>1776</v>
      </c>
      <c r="B2301" s="83">
        <v>102</v>
      </c>
      <c r="C2301" t="s">
        <v>7836</v>
      </c>
      <c r="D2301" s="159">
        <f t="shared" si="70"/>
        <v>38</v>
      </c>
      <c r="E2301">
        <v>0</v>
      </c>
      <c r="F2301">
        <v>38</v>
      </c>
      <c r="G2301" s="162" t="s">
        <v>6394</v>
      </c>
      <c r="H2301" s="162" t="s">
        <v>6394</v>
      </c>
      <c r="I2301" s="53" t="str">
        <f t="shared" si="71"/>
        <v>0. 38</v>
      </c>
      <c r="J2301" s="157" t="s">
        <v>142</v>
      </c>
      <c r="K2301" s="157" t="s">
        <v>141</v>
      </c>
      <c r="L2301" s="83" t="s">
        <v>6172</v>
      </c>
      <c r="M2301" s="165" t="s">
        <v>6538</v>
      </c>
      <c r="O2301" s="157" t="s">
        <v>138</v>
      </c>
      <c r="P2301" s="157" t="s">
        <v>143</v>
      </c>
      <c r="Q2301" s="157" t="s">
        <v>6171</v>
      </c>
      <c r="R2301" s="157" t="s">
        <v>144</v>
      </c>
      <c r="W2301" s="118">
        <v>0</v>
      </c>
      <c r="X2301" s="162" t="s">
        <v>6394</v>
      </c>
    </row>
    <row r="2302" spans="1:24">
      <c r="A2302" s="83">
        <v>1777</v>
      </c>
      <c r="B2302" s="83">
        <v>101</v>
      </c>
      <c r="C2302" t="s">
        <v>6586</v>
      </c>
      <c r="D2302" s="159">
        <f t="shared" si="70"/>
        <v>160</v>
      </c>
      <c r="E2302">
        <v>4</v>
      </c>
      <c r="F2302">
        <v>0</v>
      </c>
      <c r="G2302" s="162" t="s">
        <v>6232</v>
      </c>
      <c r="H2302" s="162" t="s">
        <v>6232</v>
      </c>
      <c r="I2302" s="53" t="str">
        <f t="shared" si="71"/>
        <v>4. 0</v>
      </c>
      <c r="J2302" s="157" t="s">
        <v>142</v>
      </c>
      <c r="K2302" s="157" t="s">
        <v>141</v>
      </c>
      <c r="L2302" s="83" t="s">
        <v>6172</v>
      </c>
      <c r="M2302" s="165" t="s">
        <v>6538</v>
      </c>
      <c r="O2302" s="157" t="s">
        <v>138</v>
      </c>
      <c r="P2302" s="157" t="s">
        <v>143</v>
      </c>
      <c r="Q2302" s="157" t="s">
        <v>6171</v>
      </c>
      <c r="R2302" s="157" t="s">
        <v>144</v>
      </c>
      <c r="W2302" s="118">
        <v>729000</v>
      </c>
      <c r="X2302" s="162" t="s">
        <v>6232</v>
      </c>
    </row>
    <row r="2303" spans="1:24">
      <c r="A2303" s="83">
        <v>1777</v>
      </c>
      <c r="B2303" s="83">
        <v>102</v>
      </c>
      <c r="C2303" t="s">
        <v>7836</v>
      </c>
      <c r="D2303" s="159">
        <f t="shared" si="70"/>
        <v>166</v>
      </c>
      <c r="E2303">
        <v>4</v>
      </c>
      <c r="F2303">
        <v>6</v>
      </c>
      <c r="G2303" s="162" t="s">
        <v>6458</v>
      </c>
      <c r="H2303" s="162" t="s">
        <v>6458</v>
      </c>
      <c r="I2303" s="53" t="str">
        <f t="shared" si="71"/>
        <v>4. 6</v>
      </c>
      <c r="J2303" s="157" t="s">
        <v>142</v>
      </c>
      <c r="K2303" s="157" t="s">
        <v>141</v>
      </c>
      <c r="L2303" s="83" t="s">
        <v>6172</v>
      </c>
      <c r="M2303" s="165" t="s">
        <v>6538</v>
      </c>
      <c r="O2303" s="157" t="s">
        <v>138</v>
      </c>
      <c r="P2303" s="157" t="s">
        <v>143</v>
      </c>
      <c r="Q2303" s="157" t="s">
        <v>6171</v>
      </c>
      <c r="R2303" s="157" t="s">
        <v>144</v>
      </c>
      <c r="W2303" s="118">
        <v>0</v>
      </c>
      <c r="X2303" s="162" t="s">
        <v>6458</v>
      </c>
    </row>
    <row r="2304" spans="1:24">
      <c r="A2304" s="83">
        <v>1778</v>
      </c>
      <c r="B2304" s="83">
        <v>513</v>
      </c>
      <c r="C2304" t="s">
        <v>8134</v>
      </c>
      <c r="D2304" s="159">
        <f t="shared" si="70"/>
        <v>16</v>
      </c>
      <c r="E2304">
        <v>0</v>
      </c>
      <c r="F2304">
        <v>16</v>
      </c>
      <c r="G2304" s="162" t="s">
        <v>6206</v>
      </c>
      <c r="H2304" s="162" t="s">
        <v>6206</v>
      </c>
      <c r="I2304" s="53" t="str">
        <f t="shared" si="71"/>
        <v>0. 16</v>
      </c>
      <c r="J2304" s="157" t="s">
        <v>142</v>
      </c>
      <c r="K2304" s="157" t="s">
        <v>141</v>
      </c>
      <c r="L2304" s="83" t="s">
        <v>6172</v>
      </c>
      <c r="M2304" s="165" t="s">
        <v>162</v>
      </c>
      <c r="O2304" s="157" t="s">
        <v>138</v>
      </c>
      <c r="P2304" s="157" t="s">
        <v>143</v>
      </c>
      <c r="Q2304" s="157" t="s">
        <v>6171</v>
      </c>
      <c r="R2304" s="157" t="s">
        <v>144</v>
      </c>
      <c r="W2304" s="118">
        <v>216000</v>
      </c>
      <c r="X2304" s="162" t="s">
        <v>6206</v>
      </c>
    </row>
    <row r="2305" spans="1:24">
      <c r="A2305" s="83">
        <v>1778</v>
      </c>
      <c r="B2305" s="83">
        <v>513</v>
      </c>
      <c r="C2305" t="s">
        <v>8135</v>
      </c>
      <c r="D2305" s="159">
        <f t="shared" si="70"/>
        <v>116</v>
      </c>
      <c r="E2305">
        <v>2</v>
      </c>
      <c r="F2305">
        <v>36</v>
      </c>
      <c r="G2305" s="162" t="s">
        <v>6173</v>
      </c>
      <c r="H2305" s="162" t="s">
        <v>6173</v>
      </c>
      <c r="I2305" s="53" t="str">
        <f t="shared" si="71"/>
        <v>2. 36</v>
      </c>
      <c r="J2305" s="157" t="s">
        <v>142</v>
      </c>
      <c r="K2305" s="157" t="s">
        <v>141</v>
      </c>
      <c r="L2305" s="83" t="s">
        <v>6172</v>
      </c>
      <c r="M2305" s="165" t="s">
        <v>162</v>
      </c>
      <c r="O2305" s="157" t="s">
        <v>138</v>
      </c>
      <c r="P2305" s="157" t="s">
        <v>143</v>
      </c>
      <c r="Q2305" s="157" t="s">
        <v>6171</v>
      </c>
      <c r="R2305" s="157" t="s">
        <v>144</v>
      </c>
      <c r="W2305" s="118">
        <v>783000</v>
      </c>
      <c r="X2305" s="162" t="s">
        <v>6173</v>
      </c>
    </row>
    <row r="2306" spans="1:24">
      <c r="A2306" s="83">
        <v>1778</v>
      </c>
      <c r="B2306" s="83">
        <v>512</v>
      </c>
      <c r="C2306" t="s">
        <v>7974</v>
      </c>
      <c r="D2306" s="159">
        <f t="shared" si="70"/>
        <v>93</v>
      </c>
      <c r="E2306">
        <v>2</v>
      </c>
      <c r="F2306">
        <v>13</v>
      </c>
      <c r="G2306" s="162" t="s">
        <v>6269</v>
      </c>
      <c r="H2306" s="162" t="s">
        <v>6269</v>
      </c>
      <c r="I2306" s="53" t="str">
        <f t="shared" si="71"/>
        <v>2. 13</v>
      </c>
      <c r="J2306" s="157" t="s">
        <v>142</v>
      </c>
      <c r="K2306" s="157" t="s">
        <v>141</v>
      </c>
      <c r="L2306" s="83" t="s">
        <v>6172</v>
      </c>
      <c r="M2306" s="165" t="s">
        <v>162</v>
      </c>
      <c r="O2306" s="157" t="s">
        <v>138</v>
      </c>
      <c r="P2306" s="157" t="s">
        <v>143</v>
      </c>
      <c r="Q2306" s="157" t="s">
        <v>6171</v>
      </c>
      <c r="R2306" s="157" t="s">
        <v>144</v>
      </c>
      <c r="W2306" s="118">
        <v>418500</v>
      </c>
      <c r="X2306" s="162" t="s">
        <v>6269</v>
      </c>
    </row>
    <row r="2307" spans="1:24">
      <c r="A2307" s="83">
        <v>1778</v>
      </c>
      <c r="B2307" s="83">
        <v>512</v>
      </c>
      <c r="C2307" t="s">
        <v>8136</v>
      </c>
      <c r="D2307" s="159">
        <f t="shared" ref="D2307:D2370" si="72">E2307*40+F2307</f>
        <v>114</v>
      </c>
      <c r="E2307">
        <v>2</v>
      </c>
      <c r="F2307">
        <v>34</v>
      </c>
      <c r="G2307" s="162" t="s">
        <v>6373</v>
      </c>
      <c r="H2307" s="162" t="s">
        <v>6373</v>
      </c>
      <c r="I2307" s="53" t="str">
        <f t="shared" ref="I2307:I2370" si="73">H2307</f>
        <v>2. 34</v>
      </c>
      <c r="J2307" s="157" t="s">
        <v>142</v>
      </c>
      <c r="K2307" s="157" t="s">
        <v>141</v>
      </c>
      <c r="L2307" s="83" t="s">
        <v>6172</v>
      </c>
      <c r="M2307" s="165" t="s">
        <v>162</v>
      </c>
      <c r="O2307" s="157" t="s">
        <v>138</v>
      </c>
      <c r="P2307" s="157" t="s">
        <v>143</v>
      </c>
      <c r="Q2307" s="157" t="s">
        <v>6171</v>
      </c>
      <c r="R2307" s="157" t="s">
        <v>144</v>
      </c>
      <c r="W2307" s="118">
        <v>513000</v>
      </c>
      <c r="X2307" s="162" t="s">
        <v>6373</v>
      </c>
    </row>
    <row r="2308" spans="1:24">
      <c r="A2308" s="83">
        <v>1778</v>
      </c>
      <c r="B2308" s="83">
        <v>512</v>
      </c>
      <c r="C2308" t="s">
        <v>7852</v>
      </c>
      <c r="D2308" s="159">
        <f t="shared" si="72"/>
        <v>31</v>
      </c>
      <c r="E2308">
        <v>0</v>
      </c>
      <c r="F2308">
        <v>31</v>
      </c>
      <c r="G2308" s="162" t="s">
        <v>6214</v>
      </c>
      <c r="H2308" s="162" t="s">
        <v>6214</v>
      </c>
      <c r="I2308" s="53" t="str">
        <f t="shared" si="73"/>
        <v>0. 31</v>
      </c>
      <c r="J2308" s="157" t="s">
        <v>142</v>
      </c>
      <c r="K2308" s="157" t="s">
        <v>141</v>
      </c>
      <c r="L2308" s="83" t="s">
        <v>6172</v>
      </c>
      <c r="M2308" s="165" t="s">
        <v>162</v>
      </c>
      <c r="O2308" s="157" t="s">
        <v>138</v>
      </c>
      <c r="P2308" s="157" t="s">
        <v>143</v>
      </c>
      <c r="Q2308" s="157" t="s">
        <v>6171</v>
      </c>
      <c r="R2308" s="157" t="s">
        <v>144</v>
      </c>
      <c r="W2308" s="118">
        <v>135000</v>
      </c>
      <c r="X2308" s="162" t="s">
        <v>6214</v>
      </c>
    </row>
    <row r="2309" spans="1:24">
      <c r="A2309" s="83">
        <v>1778</v>
      </c>
      <c r="B2309" s="83">
        <v>512</v>
      </c>
      <c r="C2309" t="s">
        <v>7835</v>
      </c>
      <c r="D2309" s="159">
        <f t="shared" si="72"/>
        <v>33</v>
      </c>
      <c r="E2309">
        <v>0</v>
      </c>
      <c r="F2309">
        <v>33</v>
      </c>
      <c r="G2309" s="162" t="s">
        <v>6387</v>
      </c>
      <c r="H2309" s="162" t="s">
        <v>6387</v>
      </c>
      <c r="I2309" s="53" t="str">
        <f t="shared" si="73"/>
        <v>0. 33</v>
      </c>
      <c r="J2309" s="157" t="s">
        <v>142</v>
      </c>
      <c r="K2309" s="157" t="s">
        <v>141</v>
      </c>
      <c r="L2309" s="83" t="s">
        <v>6172</v>
      </c>
      <c r="M2309" s="165" t="s">
        <v>162</v>
      </c>
      <c r="O2309" s="157" t="s">
        <v>138</v>
      </c>
      <c r="P2309" s="157" t="s">
        <v>143</v>
      </c>
      <c r="Q2309" s="157" t="s">
        <v>6171</v>
      </c>
      <c r="R2309" s="157" t="s">
        <v>144</v>
      </c>
      <c r="W2309" s="118">
        <v>148500</v>
      </c>
      <c r="X2309" s="162" t="s">
        <v>6387</v>
      </c>
    </row>
    <row r="2310" spans="1:24">
      <c r="A2310" s="83">
        <v>1778</v>
      </c>
      <c r="B2310" s="83">
        <v>488</v>
      </c>
      <c r="C2310" t="s">
        <v>6579</v>
      </c>
      <c r="D2310" s="159">
        <f t="shared" si="72"/>
        <v>63</v>
      </c>
      <c r="E2310">
        <v>1</v>
      </c>
      <c r="F2310">
        <v>23</v>
      </c>
      <c r="G2310" s="162" t="s">
        <v>6278</v>
      </c>
      <c r="H2310" s="162" t="s">
        <v>6278</v>
      </c>
      <c r="I2310" s="53" t="str">
        <f t="shared" si="73"/>
        <v>1. 23</v>
      </c>
      <c r="J2310" s="157" t="s">
        <v>142</v>
      </c>
      <c r="K2310" s="157" t="s">
        <v>141</v>
      </c>
      <c r="L2310" s="83" t="s">
        <v>6172</v>
      </c>
      <c r="M2310" s="165" t="s">
        <v>162</v>
      </c>
      <c r="O2310" s="157" t="s">
        <v>138</v>
      </c>
      <c r="P2310" s="157" t="s">
        <v>143</v>
      </c>
      <c r="Q2310" s="157" t="s">
        <v>6171</v>
      </c>
      <c r="R2310" s="157" t="s">
        <v>144</v>
      </c>
      <c r="W2310" s="118">
        <v>418500</v>
      </c>
      <c r="X2310" s="162" t="s">
        <v>6278</v>
      </c>
    </row>
    <row r="2311" spans="1:24">
      <c r="A2311" s="83">
        <v>1778</v>
      </c>
      <c r="B2311" s="83">
        <v>517</v>
      </c>
      <c r="C2311" t="s">
        <v>8137</v>
      </c>
      <c r="D2311" s="159">
        <f t="shared" si="72"/>
        <v>287</v>
      </c>
      <c r="E2311">
        <v>7</v>
      </c>
      <c r="F2311">
        <v>7</v>
      </c>
      <c r="G2311" s="162" t="s">
        <v>6478</v>
      </c>
      <c r="H2311" s="162" t="s">
        <v>6478</v>
      </c>
      <c r="I2311" s="53" t="str">
        <f t="shared" si="73"/>
        <v>7. 7</v>
      </c>
      <c r="J2311" s="157" t="s">
        <v>142</v>
      </c>
      <c r="K2311" s="157" t="s">
        <v>141</v>
      </c>
      <c r="L2311" s="83" t="s">
        <v>6172</v>
      </c>
      <c r="M2311" s="165" t="s">
        <v>162</v>
      </c>
      <c r="O2311" s="157" t="s">
        <v>138</v>
      </c>
      <c r="P2311" s="157" t="s">
        <v>143</v>
      </c>
      <c r="Q2311" s="157" t="s">
        <v>6171</v>
      </c>
      <c r="R2311" s="157" t="s">
        <v>144</v>
      </c>
      <c r="W2311" s="118">
        <v>1282500</v>
      </c>
      <c r="X2311" s="162" t="s">
        <v>6478</v>
      </c>
    </row>
    <row r="2312" spans="1:24">
      <c r="A2312" s="83">
        <v>1779</v>
      </c>
      <c r="B2312" s="83">
        <v>512</v>
      </c>
      <c r="C2312" t="s">
        <v>7974</v>
      </c>
      <c r="D2312" s="159">
        <f t="shared" si="72"/>
        <v>93</v>
      </c>
      <c r="E2312">
        <v>2</v>
      </c>
      <c r="F2312">
        <v>13</v>
      </c>
      <c r="G2312" s="162" t="s">
        <v>6269</v>
      </c>
      <c r="H2312" s="162" t="s">
        <v>6269</v>
      </c>
      <c r="I2312" s="53" t="str">
        <f t="shared" si="73"/>
        <v>2. 13</v>
      </c>
      <c r="J2312" s="157" t="s">
        <v>142</v>
      </c>
      <c r="K2312" s="157" t="s">
        <v>141</v>
      </c>
      <c r="L2312" s="83" t="s">
        <v>6172</v>
      </c>
      <c r="M2312" s="165" t="s">
        <v>162</v>
      </c>
      <c r="O2312" s="157" t="s">
        <v>138</v>
      </c>
      <c r="P2312" s="157" t="s">
        <v>143</v>
      </c>
      <c r="Q2312" s="157" t="s">
        <v>6171</v>
      </c>
      <c r="R2312" s="157" t="s">
        <v>144</v>
      </c>
      <c r="W2312" s="118">
        <v>418500</v>
      </c>
      <c r="X2312" s="162" t="s">
        <v>6269</v>
      </c>
    </row>
    <row r="2313" spans="1:24">
      <c r="A2313" s="83">
        <v>1779</v>
      </c>
      <c r="B2313" s="83">
        <v>512</v>
      </c>
      <c r="C2313" t="s">
        <v>8136</v>
      </c>
      <c r="D2313" s="159">
        <f t="shared" si="72"/>
        <v>114</v>
      </c>
      <c r="E2313">
        <v>2</v>
      </c>
      <c r="F2313">
        <v>34</v>
      </c>
      <c r="G2313" s="162" t="s">
        <v>6373</v>
      </c>
      <c r="H2313" s="162" t="s">
        <v>6373</v>
      </c>
      <c r="I2313" s="53" t="str">
        <f t="shared" si="73"/>
        <v>2. 34</v>
      </c>
      <c r="J2313" s="157" t="s">
        <v>142</v>
      </c>
      <c r="K2313" s="157" t="s">
        <v>141</v>
      </c>
      <c r="L2313" s="83" t="s">
        <v>6172</v>
      </c>
      <c r="M2313" s="165" t="s">
        <v>162</v>
      </c>
      <c r="O2313" s="157" t="s">
        <v>138</v>
      </c>
      <c r="P2313" s="157" t="s">
        <v>143</v>
      </c>
      <c r="Q2313" s="157" t="s">
        <v>6171</v>
      </c>
      <c r="R2313" s="157" t="s">
        <v>144</v>
      </c>
      <c r="W2313" s="118">
        <v>513000</v>
      </c>
      <c r="X2313" s="162" t="s">
        <v>6373</v>
      </c>
    </row>
    <row r="2314" spans="1:24">
      <c r="A2314" s="83">
        <v>1779</v>
      </c>
      <c r="B2314" s="83">
        <v>512</v>
      </c>
      <c r="C2314" t="s">
        <v>7852</v>
      </c>
      <c r="D2314" s="159">
        <f t="shared" si="72"/>
        <v>31</v>
      </c>
      <c r="E2314">
        <v>0</v>
      </c>
      <c r="F2314">
        <v>31</v>
      </c>
      <c r="G2314" s="162" t="s">
        <v>6214</v>
      </c>
      <c r="H2314" s="162" t="s">
        <v>6214</v>
      </c>
      <c r="I2314" s="53" t="str">
        <f t="shared" si="73"/>
        <v>0. 31</v>
      </c>
      <c r="J2314" s="157" t="s">
        <v>142</v>
      </c>
      <c r="K2314" s="157" t="s">
        <v>141</v>
      </c>
      <c r="L2314" s="83" t="s">
        <v>6172</v>
      </c>
      <c r="M2314" s="165" t="s">
        <v>162</v>
      </c>
      <c r="O2314" s="157" t="s">
        <v>138</v>
      </c>
      <c r="P2314" s="157" t="s">
        <v>143</v>
      </c>
      <c r="Q2314" s="157" t="s">
        <v>6171</v>
      </c>
      <c r="R2314" s="157" t="s">
        <v>144</v>
      </c>
      <c r="W2314" s="118">
        <v>135000</v>
      </c>
      <c r="X2314" s="162" t="s">
        <v>6214</v>
      </c>
    </row>
    <row r="2315" spans="1:24">
      <c r="A2315" s="83">
        <v>1779</v>
      </c>
      <c r="B2315" s="83">
        <v>512</v>
      </c>
      <c r="C2315" t="s">
        <v>7835</v>
      </c>
      <c r="D2315" s="159">
        <f t="shared" si="72"/>
        <v>33</v>
      </c>
      <c r="E2315">
        <v>0</v>
      </c>
      <c r="F2315">
        <v>33</v>
      </c>
      <c r="G2315" s="162" t="s">
        <v>6387</v>
      </c>
      <c r="H2315" s="162" t="s">
        <v>6387</v>
      </c>
      <c r="I2315" s="53" t="str">
        <f t="shared" si="73"/>
        <v>0. 33</v>
      </c>
      <c r="J2315" s="157" t="s">
        <v>142</v>
      </c>
      <c r="K2315" s="157" t="s">
        <v>141</v>
      </c>
      <c r="L2315" s="83" t="s">
        <v>6172</v>
      </c>
      <c r="M2315" s="165" t="s">
        <v>162</v>
      </c>
      <c r="O2315" s="157" t="s">
        <v>138</v>
      </c>
      <c r="P2315" s="157" t="s">
        <v>143</v>
      </c>
      <c r="Q2315" s="157" t="s">
        <v>6171</v>
      </c>
      <c r="R2315" s="157" t="s">
        <v>144</v>
      </c>
      <c r="W2315" s="118">
        <v>148500</v>
      </c>
      <c r="X2315" s="162" t="s">
        <v>6387</v>
      </c>
    </row>
    <row r="2316" spans="1:24">
      <c r="A2316" s="83">
        <v>1779</v>
      </c>
      <c r="B2316" s="83">
        <v>517</v>
      </c>
      <c r="C2316" t="s">
        <v>8137</v>
      </c>
      <c r="D2316" s="159">
        <f t="shared" si="72"/>
        <v>287</v>
      </c>
      <c r="E2316">
        <v>7</v>
      </c>
      <c r="F2316">
        <v>7</v>
      </c>
      <c r="G2316" s="162" t="s">
        <v>6478</v>
      </c>
      <c r="H2316" s="162" t="s">
        <v>6478</v>
      </c>
      <c r="I2316" s="53" t="str">
        <f t="shared" si="73"/>
        <v>7. 7</v>
      </c>
      <c r="J2316" s="157" t="s">
        <v>142</v>
      </c>
      <c r="K2316" s="157" t="s">
        <v>141</v>
      </c>
      <c r="L2316" s="83" t="s">
        <v>6172</v>
      </c>
      <c r="M2316" s="165" t="s">
        <v>162</v>
      </c>
      <c r="O2316" s="157" t="s">
        <v>138</v>
      </c>
      <c r="P2316" s="157" t="s">
        <v>143</v>
      </c>
      <c r="Q2316" s="157" t="s">
        <v>6171</v>
      </c>
      <c r="R2316" s="157" t="s">
        <v>144</v>
      </c>
      <c r="W2316" s="118">
        <v>1282500</v>
      </c>
      <c r="X2316" s="162" t="s">
        <v>6478</v>
      </c>
    </row>
    <row r="2317" spans="1:24">
      <c r="A2317" s="83">
        <v>1780</v>
      </c>
      <c r="B2317" s="83">
        <v>265</v>
      </c>
      <c r="C2317" t="s">
        <v>7836</v>
      </c>
      <c r="D2317" s="159">
        <f t="shared" si="72"/>
        <v>633</v>
      </c>
      <c r="E2317">
        <v>15</v>
      </c>
      <c r="F2317">
        <v>33</v>
      </c>
      <c r="G2317" s="162" t="s">
        <v>6504</v>
      </c>
      <c r="H2317" s="162" t="s">
        <v>6504</v>
      </c>
      <c r="I2317" s="53" t="str">
        <f t="shared" si="73"/>
        <v>15. 33</v>
      </c>
      <c r="J2317" s="157" t="s">
        <v>142</v>
      </c>
      <c r="K2317" s="157" t="s">
        <v>141</v>
      </c>
      <c r="L2317" s="83" t="s">
        <v>6172</v>
      </c>
      <c r="M2317" s="165" t="s">
        <v>162</v>
      </c>
      <c r="O2317" s="157" t="s">
        <v>138</v>
      </c>
      <c r="P2317" s="157" t="s">
        <v>143</v>
      </c>
      <c r="Q2317" s="157" t="s">
        <v>6171</v>
      </c>
      <c r="R2317" s="157" t="s">
        <v>144</v>
      </c>
      <c r="W2317" s="118">
        <v>2848500</v>
      </c>
      <c r="X2317" s="162" t="s">
        <v>6504</v>
      </c>
    </row>
    <row r="2318" spans="1:24">
      <c r="A2318" s="83">
        <v>1781</v>
      </c>
      <c r="B2318" s="83">
        <v>520</v>
      </c>
      <c r="C2318" t="s">
        <v>7847</v>
      </c>
      <c r="D2318" s="159">
        <f t="shared" si="72"/>
        <v>93</v>
      </c>
      <c r="E2318">
        <v>2</v>
      </c>
      <c r="F2318">
        <v>13</v>
      </c>
      <c r="G2318" s="162" t="s">
        <v>6269</v>
      </c>
      <c r="H2318" s="162" t="s">
        <v>6269</v>
      </c>
      <c r="I2318" s="53" t="str">
        <f t="shared" si="73"/>
        <v>2. 13</v>
      </c>
      <c r="J2318" s="157" t="s">
        <v>142</v>
      </c>
      <c r="K2318" s="157" t="s">
        <v>141</v>
      </c>
      <c r="L2318" s="83" t="s">
        <v>6172</v>
      </c>
      <c r="M2318" s="165" t="s">
        <v>162</v>
      </c>
      <c r="O2318" s="157" t="s">
        <v>138</v>
      </c>
      <c r="P2318" s="157" t="s">
        <v>143</v>
      </c>
      <c r="Q2318" s="157" t="s">
        <v>6171</v>
      </c>
      <c r="R2318" s="157" t="s">
        <v>144</v>
      </c>
      <c r="W2318" s="118">
        <v>418500</v>
      </c>
      <c r="X2318" s="162" t="s">
        <v>6269</v>
      </c>
    </row>
    <row r="2319" spans="1:24">
      <c r="A2319" s="83">
        <v>1781</v>
      </c>
      <c r="B2319" s="83">
        <v>520</v>
      </c>
      <c r="C2319" t="s">
        <v>7857</v>
      </c>
      <c r="D2319" s="159">
        <f t="shared" si="72"/>
        <v>257</v>
      </c>
      <c r="E2319">
        <v>6</v>
      </c>
      <c r="F2319">
        <v>17</v>
      </c>
      <c r="G2319" s="162" t="s">
        <v>6303</v>
      </c>
      <c r="H2319" s="162" t="s">
        <v>6303</v>
      </c>
      <c r="I2319" s="53" t="str">
        <f t="shared" si="73"/>
        <v>6. 17</v>
      </c>
      <c r="J2319" s="157" t="s">
        <v>142</v>
      </c>
      <c r="K2319" s="157" t="s">
        <v>141</v>
      </c>
      <c r="L2319" s="83" t="s">
        <v>6172</v>
      </c>
      <c r="M2319" s="165" t="s">
        <v>162</v>
      </c>
      <c r="O2319" s="157" t="s">
        <v>138</v>
      </c>
      <c r="P2319" s="157" t="s">
        <v>143</v>
      </c>
      <c r="Q2319" s="157" t="s">
        <v>6171</v>
      </c>
      <c r="R2319" s="157" t="s">
        <v>144</v>
      </c>
      <c r="W2319" s="118">
        <v>1147500</v>
      </c>
      <c r="X2319" s="162" t="s">
        <v>6303</v>
      </c>
    </row>
    <row r="2320" spans="1:24">
      <c r="A2320" s="83">
        <v>1782</v>
      </c>
      <c r="B2320" s="83">
        <v>525</v>
      </c>
      <c r="C2320" t="s">
        <v>7861</v>
      </c>
      <c r="D2320" s="159">
        <f t="shared" si="72"/>
        <v>158</v>
      </c>
      <c r="E2320">
        <v>3</v>
      </c>
      <c r="F2320">
        <v>38</v>
      </c>
      <c r="G2320" s="162" t="s">
        <v>6274</v>
      </c>
      <c r="H2320" s="162" t="s">
        <v>6274</v>
      </c>
      <c r="I2320" s="53" t="str">
        <f t="shared" si="73"/>
        <v>3. 38</v>
      </c>
      <c r="J2320" s="157" t="s">
        <v>142</v>
      </c>
      <c r="K2320" s="157" t="s">
        <v>141</v>
      </c>
      <c r="L2320" s="83" t="s">
        <v>6172</v>
      </c>
      <c r="M2320" s="165" t="s">
        <v>162</v>
      </c>
      <c r="O2320" s="157" t="s">
        <v>138</v>
      </c>
      <c r="P2320" s="157" t="s">
        <v>143</v>
      </c>
      <c r="Q2320" s="157" t="s">
        <v>6171</v>
      </c>
      <c r="R2320" s="157" t="s">
        <v>144</v>
      </c>
      <c r="W2320" s="118">
        <v>2133000</v>
      </c>
      <c r="X2320" s="162" t="s">
        <v>6274</v>
      </c>
    </row>
    <row r="2321" spans="1:24">
      <c r="A2321" s="83">
        <v>1785</v>
      </c>
      <c r="B2321" s="83">
        <v>201</v>
      </c>
      <c r="C2321" t="s">
        <v>7935</v>
      </c>
      <c r="D2321" s="159">
        <f t="shared" si="72"/>
        <v>29</v>
      </c>
      <c r="E2321">
        <v>0</v>
      </c>
      <c r="F2321">
        <v>29</v>
      </c>
      <c r="G2321" s="162" t="s">
        <v>6188</v>
      </c>
      <c r="H2321" s="162" t="s">
        <v>6188</v>
      </c>
      <c r="I2321" s="53" t="str">
        <f t="shared" si="73"/>
        <v>0. 29</v>
      </c>
      <c r="J2321" s="157" t="s">
        <v>142</v>
      </c>
      <c r="K2321" s="157" t="s">
        <v>141</v>
      </c>
      <c r="L2321" s="83" t="s">
        <v>6172</v>
      </c>
      <c r="M2321" s="165" t="s">
        <v>162</v>
      </c>
      <c r="O2321" s="157" t="s">
        <v>138</v>
      </c>
      <c r="P2321" s="157" t="s">
        <v>143</v>
      </c>
      <c r="Q2321" s="157" t="s">
        <v>6171</v>
      </c>
      <c r="R2321" s="157" t="s">
        <v>144</v>
      </c>
      <c r="W2321" s="118">
        <v>121500</v>
      </c>
      <c r="X2321" s="162" t="s">
        <v>6188</v>
      </c>
    </row>
    <row r="2322" spans="1:24">
      <c r="A2322" s="83">
        <v>1785</v>
      </c>
      <c r="B2322" s="83">
        <v>243</v>
      </c>
      <c r="C2322" t="s">
        <v>7935</v>
      </c>
      <c r="D2322" s="159">
        <f t="shared" si="72"/>
        <v>35</v>
      </c>
      <c r="E2322">
        <v>0</v>
      </c>
      <c r="F2322">
        <v>35</v>
      </c>
      <c r="G2322" s="162" t="s">
        <v>6179</v>
      </c>
      <c r="H2322" s="162" t="s">
        <v>6179</v>
      </c>
      <c r="I2322" s="53" t="str">
        <f t="shared" si="73"/>
        <v>0. 35</v>
      </c>
      <c r="J2322" s="157" t="s">
        <v>142</v>
      </c>
      <c r="K2322" s="157" t="s">
        <v>141</v>
      </c>
      <c r="L2322" s="83" t="s">
        <v>6172</v>
      </c>
      <c r="M2322" s="165" t="s">
        <v>162</v>
      </c>
      <c r="O2322" s="157" t="s">
        <v>138</v>
      </c>
      <c r="P2322" s="157" t="s">
        <v>143</v>
      </c>
      <c r="Q2322" s="157" t="s">
        <v>6171</v>
      </c>
      <c r="R2322" s="157" t="s">
        <v>144</v>
      </c>
      <c r="W2322" s="118">
        <v>148500</v>
      </c>
      <c r="X2322" s="162" t="s">
        <v>6179</v>
      </c>
    </row>
    <row r="2323" spans="1:24">
      <c r="A2323" s="83">
        <v>1785</v>
      </c>
      <c r="B2323" s="83">
        <v>243</v>
      </c>
      <c r="C2323" t="s">
        <v>7974</v>
      </c>
      <c r="D2323" s="159">
        <f t="shared" si="72"/>
        <v>61</v>
      </c>
      <c r="E2323">
        <v>1</v>
      </c>
      <c r="F2323">
        <v>21</v>
      </c>
      <c r="G2323" s="162" t="s">
        <v>6233</v>
      </c>
      <c r="H2323" s="162" t="s">
        <v>6233</v>
      </c>
      <c r="I2323" s="53" t="str">
        <f t="shared" si="73"/>
        <v>1. 21</v>
      </c>
      <c r="J2323" s="157" t="s">
        <v>142</v>
      </c>
      <c r="K2323" s="157" t="s">
        <v>141</v>
      </c>
      <c r="L2323" s="83" t="s">
        <v>6172</v>
      </c>
      <c r="M2323" s="165" t="s">
        <v>162</v>
      </c>
      <c r="O2323" s="157" t="s">
        <v>138</v>
      </c>
      <c r="P2323" s="157" t="s">
        <v>143</v>
      </c>
      <c r="Q2323" s="157" t="s">
        <v>6171</v>
      </c>
      <c r="R2323" s="157" t="s">
        <v>144</v>
      </c>
      <c r="W2323" s="118">
        <v>270000</v>
      </c>
      <c r="X2323" s="162" t="s">
        <v>6233</v>
      </c>
    </row>
    <row r="2324" spans="1:24">
      <c r="A2324" s="83">
        <v>1785</v>
      </c>
      <c r="B2324" s="83">
        <v>243</v>
      </c>
      <c r="C2324" t="s">
        <v>7975</v>
      </c>
      <c r="D2324" s="159">
        <f t="shared" si="72"/>
        <v>46</v>
      </c>
      <c r="E2324">
        <v>1</v>
      </c>
      <c r="F2324">
        <v>6</v>
      </c>
      <c r="G2324" s="162" t="s">
        <v>6411</v>
      </c>
      <c r="H2324" s="162" t="s">
        <v>6411</v>
      </c>
      <c r="I2324" s="53" t="str">
        <f t="shared" si="73"/>
        <v>1. 6</v>
      </c>
      <c r="J2324" s="157" t="s">
        <v>142</v>
      </c>
      <c r="K2324" s="157" t="s">
        <v>141</v>
      </c>
      <c r="L2324" s="83" t="s">
        <v>6172</v>
      </c>
      <c r="M2324" s="165" t="s">
        <v>162</v>
      </c>
      <c r="O2324" s="157" t="s">
        <v>138</v>
      </c>
      <c r="P2324" s="157" t="s">
        <v>143</v>
      </c>
      <c r="Q2324" s="157" t="s">
        <v>6171</v>
      </c>
      <c r="R2324" s="157" t="s">
        <v>144</v>
      </c>
      <c r="W2324" s="118">
        <v>202500</v>
      </c>
      <c r="X2324" s="162" t="s">
        <v>6411</v>
      </c>
    </row>
    <row r="2325" spans="1:24">
      <c r="A2325" s="83">
        <v>1785</v>
      </c>
      <c r="B2325" s="83">
        <v>243</v>
      </c>
      <c r="C2325" t="s">
        <v>7976</v>
      </c>
      <c r="D2325" s="159">
        <f t="shared" si="72"/>
        <v>17</v>
      </c>
      <c r="E2325">
        <v>0</v>
      </c>
      <c r="F2325">
        <v>17</v>
      </c>
      <c r="G2325" s="162" t="s">
        <v>6191</v>
      </c>
      <c r="H2325" s="162" t="s">
        <v>6191</v>
      </c>
      <c r="I2325" s="53" t="str">
        <f t="shared" si="73"/>
        <v>0. 17</v>
      </c>
      <c r="J2325" s="157" t="s">
        <v>142</v>
      </c>
      <c r="K2325" s="157" t="s">
        <v>141</v>
      </c>
      <c r="L2325" s="83" t="s">
        <v>6172</v>
      </c>
      <c r="M2325" s="165" t="s">
        <v>162</v>
      </c>
      <c r="O2325" s="157" t="s">
        <v>138</v>
      </c>
      <c r="P2325" s="157" t="s">
        <v>143</v>
      </c>
      <c r="Q2325" s="157" t="s">
        <v>6171</v>
      </c>
      <c r="R2325" s="157" t="s">
        <v>144</v>
      </c>
      <c r="W2325" s="118">
        <v>67500</v>
      </c>
      <c r="X2325" s="162" t="s">
        <v>6191</v>
      </c>
    </row>
    <row r="2326" spans="1:24">
      <c r="A2326" s="83">
        <v>1785</v>
      </c>
      <c r="B2326" s="83">
        <v>243</v>
      </c>
      <c r="C2326" t="s">
        <v>7852</v>
      </c>
      <c r="D2326" s="159">
        <f t="shared" si="72"/>
        <v>23</v>
      </c>
      <c r="E2326">
        <v>0</v>
      </c>
      <c r="F2326">
        <v>23</v>
      </c>
      <c r="G2326" s="162" t="s">
        <v>6237</v>
      </c>
      <c r="H2326" s="162" t="s">
        <v>6237</v>
      </c>
      <c r="I2326" s="53" t="str">
        <f t="shared" si="73"/>
        <v>0. 23</v>
      </c>
      <c r="J2326" s="157" t="s">
        <v>142</v>
      </c>
      <c r="K2326" s="157" t="s">
        <v>141</v>
      </c>
      <c r="L2326" s="83" t="s">
        <v>6172</v>
      </c>
      <c r="M2326" s="165" t="s">
        <v>162</v>
      </c>
      <c r="O2326" s="157" t="s">
        <v>138</v>
      </c>
      <c r="P2326" s="157" t="s">
        <v>143</v>
      </c>
      <c r="Q2326" s="157" t="s">
        <v>6171</v>
      </c>
      <c r="R2326" s="157" t="s">
        <v>144</v>
      </c>
      <c r="W2326" s="118">
        <v>94500</v>
      </c>
      <c r="X2326" s="162" t="s">
        <v>6237</v>
      </c>
    </row>
    <row r="2327" spans="1:24">
      <c r="A2327" s="83">
        <v>1785</v>
      </c>
      <c r="B2327" s="83">
        <v>242</v>
      </c>
      <c r="C2327" t="s">
        <v>7976</v>
      </c>
      <c r="D2327" s="159">
        <f t="shared" si="72"/>
        <v>35</v>
      </c>
      <c r="E2327">
        <v>0</v>
      </c>
      <c r="F2327">
        <v>35</v>
      </c>
      <c r="G2327" s="162" t="s">
        <v>6179</v>
      </c>
      <c r="H2327" s="162" t="s">
        <v>6179</v>
      </c>
      <c r="I2327" s="53" t="str">
        <f t="shared" si="73"/>
        <v>0. 35</v>
      </c>
      <c r="J2327" s="157" t="s">
        <v>142</v>
      </c>
      <c r="K2327" s="157" t="s">
        <v>141</v>
      </c>
      <c r="L2327" s="83" t="s">
        <v>6172</v>
      </c>
      <c r="M2327" s="165" t="s">
        <v>162</v>
      </c>
      <c r="O2327" s="157" t="s">
        <v>138</v>
      </c>
      <c r="P2327" s="157" t="s">
        <v>143</v>
      </c>
      <c r="Q2327" s="157" t="s">
        <v>6171</v>
      </c>
      <c r="R2327" s="157" t="s">
        <v>144</v>
      </c>
      <c r="W2327" s="118">
        <v>148500</v>
      </c>
      <c r="X2327" s="162" t="s">
        <v>6179</v>
      </c>
    </row>
    <row r="2328" spans="1:24">
      <c r="A2328" s="83">
        <v>1785</v>
      </c>
      <c r="B2328" s="83">
        <v>242</v>
      </c>
      <c r="C2328" t="s">
        <v>7852</v>
      </c>
      <c r="D2328" s="159">
        <f t="shared" si="72"/>
        <v>33</v>
      </c>
      <c r="E2328">
        <v>0</v>
      </c>
      <c r="F2328">
        <v>33</v>
      </c>
      <c r="G2328" s="162" t="s">
        <v>6387</v>
      </c>
      <c r="H2328" s="162" t="s">
        <v>6387</v>
      </c>
      <c r="I2328" s="53" t="str">
        <f t="shared" si="73"/>
        <v>0. 33</v>
      </c>
      <c r="J2328" s="157" t="s">
        <v>142</v>
      </c>
      <c r="K2328" s="157" t="s">
        <v>141</v>
      </c>
      <c r="L2328" s="83" t="s">
        <v>6172</v>
      </c>
      <c r="M2328" s="165" t="s">
        <v>162</v>
      </c>
      <c r="O2328" s="157" t="s">
        <v>138</v>
      </c>
      <c r="P2328" s="157" t="s">
        <v>143</v>
      </c>
      <c r="Q2328" s="157" t="s">
        <v>6171</v>
      </c>
      <c r="R2328" s="157" t="s">
        <v>144</v>
      </c>
      <c r="W2328" s="118">
        <v>148500</v>
      </c>
      <c r="X2328" s="162" t="s">
        <v>6387</v>
      </c>
    </row>
    <row r="2329" spans="1:24">
      <c r="A2329" s="83">
        <v>1786</v>
      </c>
      <c r="B2329" s="83">
        <v>201</v>
      </c>
      <c r="C2329" t="s">
        <v>7935</v>
      </c>
      <c r="D2329" s="159">
        <f t="shared" si="72"/>
        <v>29</v>
      </c>
      <c r="E2329">
        <v>0</v>
      </c>
      <c r="F2329">
        <v>29</v>
      </c>
      <c r="G2329" s="162" t="s">
        <v>6188</v>
      </c>
      <c r="H2329" s="162" t="s">
        <v>6188</v>
      </c>
      <c r="I2329" s="53" t="str">
        <f t="shared" si="73"/>
        <v>0. 29</v>
      </c>
      <c r="J2329" s="157" t="s">
        <v>142</v>
      </c>
      <c r="K2329" s="157" t="s">
        <v>141</v>
      </c>
      <c r="L2329" s="83" t="s">
        <v>6172</v>
      </c>
      <c r="M2329" s="165" t="s">
        <v>162</v>
      </c>
      <c r="O2329" s="157" t="s">
        <v>138</v>
      </c>
      <c r="P2329" s="157" t="s">
        <v>143</v>
      </c>
      <c r="Q2329" s="157" t="s">
        <v>6171</v>
      </c>
      <c r="R2329" s="157" t="s">
        <v>144</v>
      </c>
      <c r="W2329" s="118">
        <v>121500</v>
      </c>
      <c r="X2329" s="162" t="s">
        <v>6188</v>
      </c>
    </row>
    <row r="2330" spans="1:24">
      <c r="A2330" s="83">
        <v>1786</v>
      </c>
      <c r="B2330" s="83">
        <v>243</v>
      </c>
      <c r="C2330" t="s">
        <v>7935</v>
      </c>
      <c r="D2330" s="159">
        <f t="shared" si="72"/>
        <v>35</v>
      </c>
      <c r="E2330">
        <v>0</v>
      </c>
      <c r="F2330">
        <v>35</v>
      </c>
      <c r="G2330" s="162" t="s">
        <v>6179</v>
      </c>
      <c r="H2330" s="162" t="s">
        <v>6179</v>
      </c>
      <c r="I2330" s="53" t="str">
        <f t="shared" si="73"/>
        <v>0. 35</v>
      </c>
      <c r="J2330" s="157" t="s">
        <v>142</v>
      </c>
      <c r="K2330" s="157" t="s">
        <v>141</v>
      </c>
      <c r="L2330" s="83" t="s">
        <v>6172</v>
      </c>
      <c r="M2330" s="165" t="s">
        <v>162</v>
      </c>
      <c r="O2330" s="157" t="s">
        <v>138</v>
      </c>
      <c r="P2330" s="157" t="s">
        <v>143</v>
      </c>
      <c r="Q2330" s="157" t="s">
        <v>6171</v>
      </c>
      <c r="R2330" s="157" t="s">
        <v>144</v>
      </c>
      <c r="W2330" s="118">
        <v>148500</v>
      </c>
      <c r="X2330" s="162" t="s">
        <v>6179</v>
      </c>
    </row>
    <row r="2331" spans="1:24">
      <c r="A2331" s="83">
        <v>1786</v>
      </c>
      <c r="B2331" s="83">
        <v>243</v>
      </c>
      <c r="C2331" t="s">
        <v>7974</v>
      </c>
      <c r="D2331" s="159">
        <f t="shared" si="72"/>
        <v>61</v>
      </c>
      <c r="E2331">
        <v>1</v>
      </c>
      <c r="F2331">
        <v>21</v>
      </c>
      <c r="G2331" s="162" t="s">
        <v>6233</v>
      </c>
      <c r="H2331" s="162" t="s">
        <v>6233</v>
      </c>
      <c r="I2331" s="53" t="str">
        <f t="shared" si="73"/>
        <v>1. 21</v>
      </c>
      <c r="J2331" s="157" t="s">
        <v>142</v>
      </c>
      <c r="K2331" s="157" t="s">
        <v>141</v>
      </c>
      <c r="L2331" s="83" t="s">
        <v>6172</v>
      </c>
      <c r="M2331" s="165" t="s">
        <v>162</v>
      </c>
      <c r="O2331" s="157" t="s">
        <v>138</v>
      </c>
      <c r="P2331" s="157" t="s">
        <v>143</v>
      </c>
      <c r="Q2331" s="157" t="s">
        <v>6171</v>
      </c>
      <c r="R2331" s="157" t="s">
        <v>144</v>
      </c>
      <c r="W2331" s="118">
        <v>270000</v>
      </c>
      <c r="X2331" s="162" t="s">
        <v>6233</v>
      </c>
    </row>
    <row r="2332" spans="1:24">
      <c r="A2332" s="83">
        <v>1786</v>
      </c>
      <c r="B2332" s="83">
        <v>243</v>
      </c>
      <c r="C2332" t="s">
        <v>7975</v>
      </c>
      <c r="D2332" s="159">
        <f t="shared" si="72"/>
        <v>46</v>
      </c>
      <c r="E2332">
        <v>1</v>
      </c>
      <c r="F2332">
        <v>6</v>
      </c>
      <c r="G2332" s="162" t="s">
        <v>6411</v>
      </c>
      <c r="H2332" s="162" t="s">
        <v>6411</v>
      </c>
      <c r="I2332" s="53" t="str">
        <f t="shared" si="73"/>
        <v>1. 6</v>
      </c>
      <c r="J2332" s="157" t="s">
        <v>142</v>
      </c>
      <c r="K2332" s="157" t="s">
        <v>141</v>
      </c>
      <c r="L2332" s="83" t="s">
        <v>6172</v>
      </c>
      <c r="M2332" s="165" t="s">
        <v>162</v>
      </c>
      <c r="O2332" s="157" t="s">
        <v>138</v>
      </c>
      <c r="P2332" s="157" t="s">
        <v>143</v>
      </c>
      <c r="Q2332" s="157" t="s">
        <v>6171</v>
      </c>
      <c r="R2332" s="157" t="s">
        <v>144</v>
      </c>
      <c r="W2332" s="118">
        <v>202500</v>
      </c>
      <c r="X2332" s="162" t="s">
        <v>6411</v>
      </c>
    </row>
    <row r="2333" spans="1:24">
      <c r="A2333" s="83">
        <v>1786</v>
      </c>
      <c r="B2333" s="83">
        <v>243</v>
      </c>
      <c r="C2333" t="s">
        <v>7976</v>
      </c>
      <c r="D2333" s="159">
        <f t="shared" si="72"/>
        <v>17</v>
      </c>
      <c r="E2333">
        <v>0</v>
      </c>
      <c r="F2333">
        <v>17</v>
      </c>
      <c r="G2333" s="162" t="s">
        <v>6191</v>
      </c>
      <c r="H2333" s="162" t="s">
        <v>6191</v>
      </c>
      <c r="I2333" s="53" t="str">
        <f t="shared" si="73"/>
        <v>0. 17</v>
      </c>
      <c r="J2333" s="157" t="s">
        <v>142</v>
      </c>
      <c r="K2333" s="157" t="s">
        <v>141</v>
      </c>
      <c r="L2333" s="83" t="s">
        <v>6172</v>
      </c>
      <c r="M2333" s="165" t="s">
        <v>162</v>
      </c>
      <c r="O2333" s="157" t="s">
        <v>138</v>
      </c>
      <c r="P2333" s="157" t="s">
        <v>143</v>
      </c>
      <c r="Q2333" s="157" t="s">
        <v>6171</v>
      </c>
      <c r="R2333" s="157" t="s">
        <v>144</v>
      </c>
      <c r="W2333" s="118">
        <v>67500</v>
      </c>
      <c r="X2333" s="162" t="s">
        <v>6191</v>
      </c>
    </row>
    <row r="2334" spans="1:24">
      <c r="A2334" s="83">
        <v>1786</v>
      </c>
      <c r="B2334" s="83">
        <v>243</v>
      </c>
      <c r="C2334" t="s">
        <v>7852</v>
      </c>
      <c r="D2334" s="159">
        <f t="shared" si="72"/>
        <v>23</v>
      </c>
      <c r="E2334">
        <v>0</v>
      </c>
      <c r="F2334">
        <v>23</v>
      </c>
      <c r="G2334" s="162" t="s">
        <v>6237</v>
      </c>
      <c r="H2334" s="162" t="s">
        <v>6237</v>
      </c>
      <c r="I2334" s="53" t="str">
        <f t="shared" si="73"/>
        <v>0. 23</v>
      </c>
      <c r="J2334" s="157" t="s">
        <v>142</v>
      </c>
      <c r="K2334" s="157" t="s">
        <v>141</v>
      </c>
      <c r="L2334" s="83" t="s">
        <v>6172</v>
      </c>
      <c r="M2334" s="165" t="s">
        <v>162</v>
      </c>
      <c r="O2334" s="157" t="s">
        <v>138</v>
      </c>
      <c r="P2334" s="157" t="s">
        <v>143</v>
      </c>
      <c r="Q2334" s="157" t="s">
        <v>6171</v>
      </c>
      <c r="R2334" s="157" t="s">
        <v>144</v>
      </c>
      <c r="W2334" s="118">
        <v>94500</v>
      </c>
      <c r="X2334" s="162" t="s">
        <v>6237</v>
      </c>
    </row>
    <row r="2335" spans="1:24">
      <c r="A2335" s="83">
        <v>1786</v>
      </c>
      <c r="B2335" s="83">
        <v>242</v>
      </c>
      <c r="C2335" t="s">
        <v>7976</v>
      </c>
      <c r="D2335" s="159">
        <f t="shared" si="72"/>
        <v>35</v>
      </c>
      <c r="E2335">
        <v>0</v>
      </c>
      <c r="F2335">
        <v>35</v>
      </c>
      <c r="G2335" s="162" t="s">
        <v>6179</v>
      </c>
      <c r="H2335" s="162" t="s">
        <v>6179</v>
      </c>
      <c r="I2335" s="53" t="str">
        <f t="shared" si="73"/>
        <v>0. 35</v>
      </c>
      <c r="J2335" s="157" t="s">
        <v>142</v>
      </c>
      <c r="K2335" s="157" t="s">
        <v>141</v>
      </c>
      <c r="L2335" s="83" t="s">
        <v>6172</v>
      </c>
      <c r="M2335" s="165" t="s">
        <v>162</v>
      </c>
      <c r="O2335" s="157" t="s">
        <v>138</v>
      </c>
      <c r="P2335" s="157" t="s">
        <v>143</v>
      </c>
      <c r="Q2335" s="157" t="s">
        <v>6171</v>
      </c>
      <c r="R2335" s="157" t="s">
        <v>144</v>
      </c>
      <c r="W2335" s="118">
        <v>148500</v>
      </c>
      <c r="X2335" s="162" t="s">
        <v>6179</v>
      </c>
    </row>
    <row r="2336" spans="1:24">
      <c r="A2336" s="83">
        <v>1786</v>
      </c>
      <c r="B2336" s="83">
        <v>242</v>
      </c>
      <c r="C2336" t="s">
        <v>7852</v>
      </c>
      <c r="D2336" s="159">
        <f t="shared" si="72"/>
        <v>33</v>
      </c>
      <c r="E2336">
        <v>0</v>
      </c>
      <c r="F2336">
        <v>33</v>
      </c>
      <c r="G2336" s="162" t="s">
        <v>6387</v>
      </c>
      <c r="H2336" s="162" t="s">
        <v>6387</v>
      </c>
      <c r="I2336" s="53" t="str">
        <f t="shared" si="73"/>
        <v>0. 33</v>
      </c>
      <c r="J2336" s="157" t="s">
        <v>142</v>
      </c>
      <c r="K2336" s="157" t="s">
        <v>141</v>
      </c>
      <c r="L2336" s="83" t="s">
        <v>6172</v>
      </c>
      <c r="M2336" s="165" t="s">
        <v>162</v>
      </c>
      <c r="O2336" s="157" t="s">
        <v>138</v>
      </c>
      <c r="P2336" s="157" t="s">
        <v>143</v>
      </c>
      <c r="Q2336" s="157" t="s">
        <v>6171</v>
      </c>
      <c r="R2336" s="157" t="s">
        <v>144</v>
      </c>
      <c r="W2336" s="118">
        <v>148500</v>
      </c>
      <c r="X2336" s="162" t="s">
        <v>6387</v>
      </c>
    </row>
    <row r="2337" spans="1:24">
      <c r="A2337" s="83">
        <v>1789</v>
      </c>
      <c r="B2337" s="83">
        <v>75</v>
      </c>
      <c r="C2337" t="s">
        <v>7857</v>
      </c>
      <c r="D2337" s="159">
        <f t="shared" si="72"/>
        <v>17</v>
      </c>
      <c r="E2337">
        <v>0</v>
      </c>
      <c r="F2337">
        <v>17</v>
      </c>
      <c r="G2337" s="162" t="s">
        <v>6191</v>
      </c>
      <c r="H2337" s="162" t="s">
        <v>6191</v>
      </c>
      <c r="I2337" s="53" t="str">
        <f t="shared" si="73"/>
        <v>0. 17</v>
      </c>
      <c r="J2337" s="157" t="s">
        <v>142</v>
      </c>
      <c r="K2337" s="157" t="s">
        <v>141</v>
      </c>
      <c r="L2337" s="83" t="s">
        <v>6172</v>
      </c>
      <c r="M2337" s="165" t="s">
        <v>6538</v>
      </c>
      <c r="O2337" s="157" t="s">
        <v>138</v>
      </c>
      <c r="P2337" s="157" t="s">
        <v>143</v>
      </c>
      <c r="Q2337" s="157" t="s">
        <v>6171</v>
      </c>
      <c r="R2337" s="157" t="s">
        <v>144</v>
      </c>
      <c r="W2337" s="118">
        <v>1404000</v>
      </c>
      <c r="X2337" s="162" t="s">
        <v>6191</v>
      </c>
    </row>
    <row r="2338" spans="1:24">
      <c r="A2338" s="83">
        <v>1789</v>
      </c>
      <c r="B2338" s="83">
        <v>75</v>
      </c>
      <c r="C2338" t="s">
        <v>6579</v>
      </c>
      <c r="D2338" s="159">
        <f t="shared" si="72"/>
        <v>17</v>
      </c>
      <c r="E2338">
        <v>0</v>
      </c>
      <c r="F2338">
        <v>17</v>
      </c>
      <c r="G2338" s="162" t="s">
        <v>6191</v>
      </c>
      <c r="H2338" s="162" t="s">
        <v>6191</v>
      </c>
      <c r="I2338" s="53" t="str">
        <f t="shared" si="73"/>
        <v>0. 17</v>
      </c>
      <c r="J2338" s="157" t="s">
        <v>142</v>
      </c>
      <c r="K2338" s="157" t="s">
        <v>141</v>
      </c>
      <c r="L2338" s="83" t="s">
        <v>6172</v>
      </c>
      <c r="M2338" s="165" t="s">
        <v>6538</v>
      </c>
      <c r="O2338" s="157" t="s">
        <v>138</v>
      </c>
      <c r="P2338" s="157" t="s">
        <v>143</v>
      </c>
      <c r="Q2338" s="157" t="s">
        <v>6171</v>
      </c>
      <c r="R2338" s="157" t="s">
        <v>144</v>
      </c>
      <c r="W2338" s="118">
        <v>0</v>
      </c>
      <c r="X2338" s="162" t="s">
        <v>6191</v>
      </c>
    </row>
    <row r="2339" spans="1:24">
      <c r="A2339" s="83">
        <v>1789</v>
      </c>
      <c r="B2339" s="83">
        <v>75</v>
      </c>
      <c r="C2339" t="s">
        <v>7851</v>
      </c>
      <c r="D2339" s="159">
        <f t="shared" si="72"/>
        <v>15</v>
      </c>
      <c r="E2339">
        <v>0</v>
      </c>
      <c r="F2339">
        <v>15</v>
      </c>
      <c r="G2339" s="162" t="s">
        <v>6210</v>
      </c>
      <c r="H2339" s="162" t="s">
        <v>6210</v>
      </c>
      <c r="I2339" s="53" t="str">
        <f t="shared" si="73"/>
        <v>0. 15</v>
      </c>
      <c r="J2339" s="157" t="s">
        <v>142</v>
      </c>
      <c r="K2339" s="157" t="s">
        <v>141</v>
      </c>
      <c r="L2339" s="83" t="s">
        <v>6172</v>
      </c>
      <c r="M2339" s="165" t="s">
        <v>6538</v>
      </c>
      <c r="O2339" s="157" t="s">
        <v>138</v>
      </c>
      <c r="P2339" s="157" t="s">
        <v>143</v>
      </c>
      <c r="Q2339" s="157" t="s">
        <v>6171</v>
      </c>
      <c r="R2339" s="157" t="s">
        <v>144</v>
      </c>
      <c r="W2339" s="118">
        <v>0</v>
      </c>
      <c r="X2339" s="162" t="s">
        <v>6210</v>
      </c>
    </row>
    <row r="2340" spans="1:24">
      <c r="A2340" s="83">
        <v>1789</v>
      </c>
      <c r="B2340" s="83">
        <v>75</v>
      </c>
      <c r="C2340" t="s">
        <v>7843</v>
      </c>
      <c r="D2340" s="159">
        <f t="shared" si="72"/>
        <v>15</v>
      </c>
      <c r="E2340">
        <v>0</v>
      </c>
      <c r="F2340">
        <v>15</v>
      </c>
      <c r="G2340" s="162" t="s">
        <v>6210</v>
      </c>
      <c r="H2340" s="162" t="s">
        <v>6210</v>
      </c>
      <c r="I2340" s="53" t="str">
        <f t="shared" si="73"/>
        <v>0. 15</v>
      </c>
      <c r="J2340" s="157" t="s">
        <v>142</v>
      </c>
      <c r="K2340" s="157" t="s">
        <v>141</v>
      </c>
      <c r="L2340" s="83" t="s">
        <v>6172</v>
      </c>
      <c r="M2340" s="165" t="s">
        <v>6538</v>
      </c>
      <c r="O2340" s="157" t="s">
        <v>138</v>
      </c>
      <c r="P2340" s="157" t="s">
        <v>143</v>
      </c>
      <c r="Q2340" s="157" t="s">
        <v>6171</v>
      </c>
      <c r="R2340" s="157" t="s">
        <v>144</v>
      </c>
      <c r="W2340" s="118">
        <v>0</v>
      </c>
      <c r="X2340" s="162" t="s">
        <v>6210</v>
      </c>
    </row>
    <row r="2341" spans="1:24">
      <c r="A2341" s="83">
        <v>1789</v>
      </c>
      <c r="B2341" s="83">
        <v>75</v>
      </c>
      <c r="C2341" t="s">
        <v>7861</v>
      </c>
      <c r="D2341" s="159">
        <f t="shared" si="72"/>
        <v>20</v>
      </c>
      <c r="E2341">
        <v>0</v>
      </c>
      <c r="F2341">
        <v>20</v>
      </c>
      <c r="G2341" s="162" t="s">
        <v>6246</v>
      </c>
      <c r="H2341" s="162" t="s">
        <v>6246</v>
      </c>
      <c r="I2341" s="53" t="str">
        <f t="shared" si="73"/>
        <v>0. 20</v>
      </c>
      <c r="J2341" s="157" t="s">
        <v>142</v>
      </c>
      <c r="K2341" s="157" t="s">
        <v>141</v>
      </c>
      <c r="L2341" s="83" t="s">
        <v>6172</v>
      </c>
      <c r="M2341" s="165" t="s">
        <v>6538</v>
      </c>
      <c r="O2341" s="157" t="s">
        <v>138</v>
      </c>
      <c r="P2341" s="157" t="s">
        <v>143</v>
      </c>
      <c r="Q2341" s="157" t="s">
        <v>6171</v>
      </c>
      <c r="R2341" s="157" t="s">
        <v>144</v>
      </c>
      <c r="W2341" s="118">
        <v>0</v>
      </c>
      <c r="X2341" s="162" t="s">
        <v>6246</v>
      </c>
    </row>
    <row r="2342" spans="1:24">
      <c r="A2342" s="83">
        <v>1789</v>
      </c>
      <c r="B2342" s="83">
        <v>75</v>
      </c>
      <c r="C2342" t="s">
        <v>7859</v>
      </c>
      <c r="D2342" s="159">
        <f t="shared" si="72"/>
        <v>20</v>
      </c>
      <c r="E2342">
        <v>0</v>
      </c>
      <c r="F2342">
        <v>20</v>
      </c>
      <c r="G2342" s="162" t="s">
        <v>6246</v>
      </c>
      <c r="H2342" s="162" t="s">
        <v>6246</v>
      </c>
      <c r="I2342" s="53" t="str">
        <f t="shared" si="73"/>
        <v>0. 20</v>
      </c>
      <c r="J2342" s="157" t="s">
        <v>142</v>
      </c>
      <c r="K2342" s="157" t="s">
        <v>141</v>
      </c>
      <c r="L2342" s="83" t="s">
        <v>6172</v>
      </c>
      <c r="M2342" s="165" t="s">
        <v>6538</v>
      </c>
      <c r="O2342" s="157" t="s">
        <v>138</v>
      </c>
      <c r="P2342" s="157" t="s">
        <v>143</v>
      </c>
      <c r="Q2342" s="157" t="s">
        <v>6171</v>
      </c>
      <c r="R2342" s="157" t="s">
        <v>144</v>
      </c>
      <c r="W2342" s="118">
        <v>0</v>
      </c>
      <c r="X2342" s="162" t="s">
        <v>6246</v>
      </c>
    </row>
    <row r="2343" spans="1:24">
      <c r="A2343" s="83">
        <v>1790</v>
      </c>
      <c r="B2343" s="83">
        <v>75</v>
      </c>
      <c r="C2343" t="s">
        <v>7857</v>
      </c>
      <c r="D2343" s="159">
        <f t="shared" si="72"/>
        <v>17</v>
      </c>
      <c r="E2343">
        <v>0</v>
      </c>
      <c r="F2343">
        <v>17</v>
      </c>
      <c r="G2343" s="162" t="s">
        <v>6191</v>
      </c>
      <c r="H2343" s="162" t="s">
        <v>6191</v>
      </c>
      <c r="I2343" s="53" t="str">
        <f t="shared" si="73"/>
        <v>0. 17</v>
      </c>
      <c r="J2343" s="157" t="s">
        <v>142</v>
      </c>
      <c r="K2343" s="157" t="s">
        <v>141</v>
      </c>
      <c r="L2343" s="83" t="s">
        <v>6172</v>
      </c>
      <c r="M2343" s="165" t="s">
        <v>6538</v>
      </c>
      <c r="O2343" s="157" t="s">
        <v>138</v>
      </c>
      <c r="P2343" s="157" t="s">
        <v>143</v>
      </c>
      <c r="Q2343" s="157" t="s">
        <v>6171</v>
      </c>
      <c r="R2343" s="157" t="s">
        <v>144</v>
      </c>
      <c r="W2343" s="118">
        <v>1404000</v>
      </c>
      <c r="X2343" s="162" t="s">
        <v>6191</v>
      </c>
    </row>
    <row r="2344" spans="1:24">
      <c r="A2344" s="83">
        <v>1790</v>
      </c>
      <c r="B2344" s="83">
        <v>75</v>
      </c>
      <c r="C2344" t="s">
        <v>6579</v>
      </c>
      <c r="D2344" s="159">
        <f t="shared" si="72"/>
        <v>17</v>
      </c>
      <c r="E2344">
        <v>0</v>
      </c>
      <c r="F2344">
        <v>17</v>
      </c>
      <c r="G2344" s="162" t="s">
        <v>6191</v>
      </c>
      <c r="H2344" s="162" t="s">
        <v>6191</v>
      </c>
      <c r="I2344" s="53" t="str">
        <f t="shared" si="73"/>
        <v>0. 17</v>
      </c>
      <c r="J2344" s="157" t="s">
        <v>142</v>
      </c>
      <c r="K2344" s="157" t="s">
        <v>141</v>
      </c>
      <c r="L2344" s="83" t="s">
        <v>6172</v>
      </c>
      <c r="M2344" s="165" t="s">
        <v>6538</v>
      </c>
      <c r="O2344" s="157" t="s">
        <v>138</v>
      </c>
      <c r="P2344" s="157" t="s">
        <v>143</v>
      </c>
      <c r="Q2344" s="157" t="s">
        <v>6171</v>
      </c>
      <c r="R2344" s="157" t="s">
        <v>144</v>
      </c>
      <c r="W2344" s="118">
        <v>0</v>
      </c>
      <c r="X2344" s="162" t="s">
        <v>6191</v>
      </c>
    </row>
    <row r="2345" spans="1:24">
      <c r="A2345" s="83">
        <v>1790</v>
      </c>
      <c r="B2345" s="83">
        <v>75</v>
      </c>
      <c r="C2345" t="s">
        <v>7851</v>
      </c>
      <c r="D2345" s="159">
        <f t="shared" si="72"/>
        <v>15</v>
      </c>
      <c r="E2345">
        <v>0</v>
      </c>
      <c r="F2345">
        <v>15</v>
      </c>
      <c r="G2345" s="162" t="s">
        <v>6210</v>
      </c>
      <c r="H2345" s="162" t="s">
        <v>6210</v>
      </c>
      <c r="I2345" s="53" t="str">
        <f t="shared" si="73"/>
        <v>0. 15</v>
      </c>
      <c r="J2345" s="157" t="s">
        <v>142</v>
      </c>
      <c r="K2345" s="157" t="s">
        <v>141</v>
      </c>
      <c r="L2345" s="83" t="s">
        <v>6172</v>
      </c>
      <c r="M2345" s="165" t="s">
        <v>6538</v>
      </c>
      <c r="O2345" s="157" t="s">
        <v>138</v>
      </c>
      <c r="P2345" s="157" t="s">
        <v>143</v>
      </c>
      <c r="Q2345" s="157" t="s">
        <v>6171</v>
      </c>
      <c r="R2345" s="157" t="s">
        <v>144</v>
      </c>
      <c r="W2345" s="118">
        <v>0</v>
      </c>
      <c r="X2345" s="162" t="s">
        <v>6210</v>
      </c>
    </row>
    <row r="2346" spans="1:24">
      <c r="A2346" s="83">
        <v>1790</v>
      </c>
      <c r="B2346" s="83">
        <v>75</v>
      </c>
      <c r="C2346" t="s">
        <v>7843</v>
      </c>
      <c r="D2346" s="159">
        <f t="shared" si="72"/>
        <v>15</v>
      </c>
      <c r="E2346">
        <v>0</v>
      </c>
      <c r="F2346">
        <v>15</v>
      </c>
      <c r="G2346" s="162" t="s">
        <v>6210</v>
      </c>
      <c r="H2346" s="162" t="s">
        <v>6210</v>
      </c>
      <c r="I2346" s="53" t="str">
        <f t="shared" si="73"/>
        <v>0. 15</v>
      </c>
      <c r="J2346" s="157" t="s">
        <v>142</v>
      </c>
      <c r="K2346" s="157" t="s">
        <v>141</v>
      </c>
      <c r="L2346" s="83" t="s">
        <v>6172</v>
      </c>
      <c r="M2346" s="165" t="s">
        <v>6538</v>
      </c>
      <c r="O2346" s="157" t="s">
        <v>138</v>
      </c>
      <c r="P2346" s="157" t="s">
        <v>143</v>
      </c>
      <c r="Q2346" s="157" t="s">
        <v>6171</v>
      </c>
      <c r="R2346" s="157" t="s">
        <v>144</v>
      </c>
      <c r="W2346" s="118">
        <v>0</v>
      </c>
      <c r="X2346" s="162" t="s">
        <v>6210</v>
      </c>
    </row>
    <row r="2347" spans="1:24">
      <c r="A2347" s="83">
        <v>1790</v>
      </c>
      <c r="B2347" s="83">
        <v>75</v>
      </c>
      <c r="C2347" t="s">
        <v>7861</v>
      </c>
      <c r="D2347" s="159">
        <f t="shared" si="72"/>
        <v>20</v>
      </c>
      <c r="E2347">
        <v>0</v>
      </c>
      <c r="F2347">
        <v>20</v>
      </c>
      <c r="G2347" s="162" t="s">
        <v>6246</v>
      </c>
      <c r="H2347" s="162" t="s">
        <v>6246</v>
      </c>
      <c r="I2347" s="53" t="str">
        <f t="shared" si="73"/>
        <v>0. 20</v>
      </c>
      <c r="J2347" s="157" t="s">
        <v>142</v>
      </c>
      <c r="K2347" s="157" t="s">
        <v>141</v>
      </c>
      <c r="L2347" s="83" t="s">
        <v>6172</v>
      </c>
      <c r="M2347" s="165" t="s">
        <v>6538</v>
      </c>
      <c r="O2347" s="157" t="s">
        <v>138</v>
      </c>
      <c r="P2347" s="157" t="s">
        <v>143</v>
      </c>
      <c r="Q2347" s="157" t="s">
        <v>6171</v>
      </c>
      <c r="R2347" s="157" t="s">
        <v>144</v>
      </c>
      <c r="W2347" s="118">
        <v>0</v>
      </c>
      <c r="X2347" s="162" t="s">
        <v>6246</v>
      </c>
    </row>
    <row r="2348" spans="1:24">
      <c r="A2348" s="83">
        <v>1790</v>
      </c>
      <c r="B2348" s="83">
        <v>75</v>
      </c>
      <c r="C2348" t="s">
        <v>7859</v>
      </c>
      <c r="D2348" s="159">
        <f t="shared" si="72"/>
        <v>20</v>
      </c>
      <c r="E2348">
        <v>0</v>
      </c>
      <c r="F2348">
        <v>20</v>
      </c>
      <c r="G2348" s="162" t="s">
        <v>6246</v>
      </c>
      <c r="H2348" s="162" t="s">
        <v>6246</v>
      </c>
      <c r="I2348" s="53" t="str">
        <f t="shared" si="73"/>
        <v>0. 20</v>
      </c>
      <c r="J2348" s="157" t="s">
        <v>142</v>
      </c>
      <c r="K2348" s="157" t="s">
        <v>141</v>
      </c>
      <c r="L2348" s="83" t="s">
        <v>6172</v>
      </c>
      <c r="M2348" s="165" t="s">
        <v>6538</v>
      </c>
      <c r="O2348" s="157" t="s">
        <v>138</v>
      </c>
      <c r="P2348" s="157" t="s">
        <v>143</v>
      </c>
      <c r="Q2348" s="157" t="s">
        <v>6171</v>
      </c>
      <c r="R2348" s="157" t="s">
        <v>144</v>
      </c>
      <c r="W2348" s="118">
        <v>0</v>
      </c>
      <c r="X2348" s="162" t="s">
        <v>6246</v>
      </c>
    </row>
    <row r="2349" spans="1:24">
      <c r="A2349" s="83">
        <v>1791</v>
      </c>
      <c r="B2349" s="83">
        <v>11</v>
      </c>
      <c r="C2349" t="s">
        <v>7857</v>
      </c>
      <c r="D2349" s="159">
        <f t="shared" si="72"/>
        <v>26</v>
      </c>
      <c r="E2349">
        <v>0</v>
      </c>
      <c r="F2349">
        <v>26</v>
      </c>
      <c r="G2349" s="162" t="s">
        <v>6374</v>
      </c>
      <c r="H2349" s="162" t="s">
        <v>6374</v>
      </c>
      <c r="I2349" s="53" t="str">
        <f t="shared" si="73"/>
        <v>0. 26</v>
      </c>
      <c r="J2349" s="157" t="s">
        <v>142</v>
      </c>
      <c r="K2349" s="157" t="s">
        <v>141</v>
      </c>
      <c r="L2349" s="83" t="s">
        <v>6172</v>
      </c>
      <c r="M2349" s="165" t="s">
        <v>6538</v>
      </c>
      <c r="O2349" s="157" t="s">
        <v>138</v>
      </c>
      <c r="P2349" s="157" t="s">
        <v>143</v>
      </c>
      <c r="Q2349" s="157" t="s">
        <v>6171</v>
      </c>
      <c r="R2349" s="157" t="s">
        <v>144</v>
      </c>
      <c r="W2349" s="118">
        <v>1215000</v>
      </c>
      <c r="X2349" s="162" t="s">
        <v>6374</v>
      </c>
    </row>
    <row r="2350" spans="1:24">
      <c r="A2350" s="83">
        <v>1791</v>
      </c>
      <c r="B2350" s="83">
        <v>11</v>
      </c>
      <c r="C2350" t="s">
        <v>7857</v>
      </c>
      <c r="D2350" s="159">
        <f t="shared" si="72"/>
        <v>64</v>
      </c>
      <c r="E2350">
        <v>1</v>
      </c>
      <c r="F2350">
        <v>24</v>
      </c>
      <c r="G2350" s="162" t="s">
        <v>6314</v>
      </c>
      <c r="H2350" s="162" t="s">
        <v>6314</v>
      </c>
      <c r="I2350" s="53" t="str">
        <f t="shared" si="73"/>
        <v>1. 24</v>
      </c>
      <c r="J2350" s="157" t="s">
        <v>142</v>
      </c>
      <c r="K2350" s="157" t="s">
        <v>141</v>
      </c>
      <c r="L2350" s="83" t="s">
        <v>6172</v>
      </c>
      <c r="M2350" s="165" t="s">
        <v>6538</v>
      </c>
      <c r="O2350" s="157" t="s">
        <v>138</v>
      </c>
      <c r="P2350" s="157" t="s">
        <v>143</v>
      </c>
      <c r="Q2350" s="157" t="s">
        <v>6171</v>
      </c>
      <c r="R2350" s="157" t="s">
        <v>144</v>
      </c>
      <c r="W2350" s="118">
        <v>0</v>
      </c>
      <c r="X2350" s="162" t="s">
        <v>6314</v>
      </c>
    </row>
    <row r="2351" spans="1:24">
      <c r="A2351" s="83">
        <v>1792</v>
      </c>
      <c r="B2351" s="83">
        <v>42</v>
      </c>
      <c r="C2351" t="s">
        <v>6586</v>
      </c>
      <c r="D2351" s="159">
        <f t="shared" si="72"/>
        <v>338</v>
      </c>
      <c r="E2351">
        <v>8</v>
      </c>
      <c r="F2351">
        <v>18</v>
      </c>
      <c r="G2351" s="162" t="s">
        <v>6505</v>
      </c>
      <c r="H2351" s="162" t="s">
        <v>6505</v>
      </c>
      <c r="I2351" s="53" t="str">
        <f t="shared" si="73"/>
        <v>8. 18</v>
      </c>
      <c r="J2351" s="157" t="s">
        <v>142</v>
      </c>
      <c r="K2351" s="157" t="s">
        <v>141</v>
      </c>
      <c r="L2351" s="83" t="s">
        <v>6172</v>
      </c>
      <c r="M2351" s="165" t="s">
        <v>6538</v>
      </c>
      <c r="O2351" s="157" t="s">
        <v>138</v>
      </c>
      <c r="P2351" s="157" t="s">
        <v>143</v>
      </c>
      <c r="Q2351" s="157" t="s">
        <v>6171</v>
      </c>
      <c r="R2351" s="157" t="s">
        <v>144</v>
      </c>
      <c r="W2351" s="118">
        <v>7560000</v>
      </c>
      <c r="X2351" s="162" t="s">
        <v>6505</v>
      </c>
    </row>
    <row r="2352" spans="1:24">
      <c r="A2352" s="83">
        <v>1792</v>
      </c>
      <c r="B2352" s="83">
        <v>43</v>
      </c>
      <c r="C2352" t="s">
        <v>6586</v>
      </c>
      <c r="D2352" s="159">
        <f t="shared" si="72"/>
        <v>146</v>
      </c>
      <c r="E2352">
        <v>3</v>
      </c>
      <c r="F2352">
        <v>26</v>
      </c>
      <c r="G2352" s="162" t="s">
        <v>6345</v>
      </c>
      <c r="H2352" s="162" t="s">
        <v>6345</v>
      </c>
      <c r="I2352" s="53" t="str">
        <f t="shared" si="73"/>
        <v>3. 26</v>
      </c>
      <c r="J2352" s="157" t="s">
        <v>142</v>
      </c>
      <c r="K2352" s="157" t="s">
        <v>141</v>
      </c>
      <c r="L2352" s="83" t="s">
        <v>6172</v>
      </c>
      <c r="M2352" s="165" t="s">
        <v>6538</v>
      </c>
      <c r="O2352" s="157" t="s">
        <v>138</v>
      </c>
      <c r="P2352" s="157" t="s">
        <v>143</v>
      </c>
      <c r="Q2352" s="157" t="s">
        <v>6171</v>
      </c>
      <c r="R2352" s="157" t="s">
        <v>144</v>
      </c>
      <c r="W2352" s="118">
        <v>0</v>
      </c>
      <c r="X2352" s="162" t="s">
        <v>6345</v>
      </c>
    </row>
    <row r="2353" spans="1:24">
      <c r="A2353" s="83">
        <v>1792</v>
      </c>
      <c r="B2353" s="83">
        <v>29</v>
      </c>
      <c r="C2353" t="s">
        <v>6586</v>
      </c>
      <c r="D2353" s="159">
        <f t="shared" si="72"/>
        <v>80</v>
      </c>
      <c r="E2353">
        <v>2</v>
      </c>
      <c r="F2353">
        <v>0</v>
      </c>
      <c r="G2353" s="162" t="s">
        <v>6228</v>
      </c>
      <c r="H2353" s="162" t="s">
        <v>6228</v>
      </c>
      <c r="I2353" s="53" t="str">
        <f t="shared" si="73"/>
        <v>2. 0</v>
      </c>
      <c r="J2353" s="157" t="s">
        <v>142</v>
      </c>
      <c r="K2353" s="157" t="s">
        <v>141</v>
      </c>
      <c r="L2353" s="83" t="s">
        <v>6172</v>
      </c>
      <c r="M2353" s="165" t="s">
        <v>6538</v>
      </c>
      <c r="O2353" s="157" t="s">
        <v>138</v>
      </c>
      <c r="P2353" s="157" t="s">
        <v>143</v>
      </c>
      <c r="Q2353" s="157" t="s">
        <v>6171</v>
      </c>
      <c r="R2353" s="157" t="s">
        <v>144</v>
      </c>
      <c r="W2353" s="118">
        <v>0</v>
      </c>
      <c r="X2353" s="162" t="s">
        <v>6228</v>
      </c>
    </row>
    <row r="2354" spans="1:24">
      <c r="A2354" s="83">
        <v>1797</v>
      </c>
      <c r="B2354" s="83">
        <v>555</v>
      </c>
      <c r="C2354" t="s">
        <v>6648</v>
      </c>
      <c r="D2354" s="159">
        <f t="shared" si="72"/>
        <v>157</v>
      </c>
      <c r="E2354">
        <v>3</v>
      </c>
      <c r="F2354">
        <v>37</v>
      </c>
      <c r="G2354" s="162" t="s">
        <v>6294</v>
      </c>
      <c r="H2354" s="162" t="s">
        <v>6294</v>
      </c>
      <c r="I2354" s="53" t="str">
        <f t="shared" si="73"/>
        <v>3. 37</v>
      </c>
      <c r="J2354" s="157" t="s">
        <v>142</v>
      </c>
      <c r="K2354" s="157" t="s">
        <v>141</v>
      </c>
      <c r="L2354" s="83" t="s">
        <v>6172</v>
      </c>
      <c r="M2354" s="165" t="s">
        <v>162</v>
      </c>
      <c r="O2354" s="157" t="s">
        <v>138</v>
      </c>
      <c r="P2354" s="157" t="s">
        <v>143</v>
      </c>
      <c r="Q2354" s="157" t="s">
        <v>6171</v>
      </c>
      <c r="R2354" s="157" t="s">
        <v>144</v>
      </c>
      <c r="W2354" s="118">
        <v>2119500</v>
      </c>
      <c r="X2354" s="162" t="s">
        <v>6294</v>
      </c>
    </row>
    <row r="2355" spans="1:24">
      <c r="A2355" s="83">
        <v>1797</v>
      </c>
      <c r="B2355" s="83">
        <v>554</v>
      </c>
      <c r="C2355" t="s">
        <v>7857</v>
      </c>
      <c r="D2355" s="159">
        <f t="shared" si="72"/>
        <v>393</v>
      </c>
      <c r="E2355">
        <v>9</v>
      </c>
      <c r="F2355">
        <v>33</v>
      </c>
      <c r="G2355" s="162" t="s">
        <v>6506</v>
      </c>
      <c r="H2355" s="162" t="s">
        <v>6506</v>
      </c>
      <c r="I2355" s="53" t="str">
        <f t="shared" si="73"/>
        <v>9. 33</v>
      </c>
      <c r="J2355" s="157" t="s">
        <v>142</v>
      </c>
      <c r="K2355" s="157" t="s">
        <v>141</v>
      </c>
      <c r="L2355" s="83" t="s">
        <v>6172</v>
      </c>
      <c r="M2355" s="165" t="s">
        <v>162</v>
      </c>
      <c r="O2355" s="157" t="s">
        <v>138</v>
      </c>
      <c r="P2355" s="157" t="s">
        <v>143</v>
      </c>
      <c r="Q2355" s="157" t="s">
        <v>6171</v>
      </c>
      <c r="R2355" s="157" t="s">
        <v>144</v>
      </c>
      <c r="W2355" s="118">
        <v>5305500</v>
      </c>
      <c r="X2355" s="162" t="s">
        <v>6506</v>
      </c>
    </row>
    <row r="2356" spans="1:24">
      <c r="A2356" s="83">
        <v>1797</v>
      </c>
      <c r="B2356" s="83">
        <v>555</v>
      </c>
      <c r="C2356" t="s">
        <v>7948</v>
      </c>
      <c r="D2356" s="159">
        <f t="shared" si="72"/>
        <v>35</v>
      </c>
      <c r="E2356">
        <v>0</v>
      </c>
      <c r="F2356">
        <v>35</v>
      </c>
      <c r="G2356" s="162" t="s">
        <v>6179</v>
      </c>
      <c r="H2356" s="162" t="s">
        <v>6179</v>
      </c>
      <c r="I2356" s="53" t="str">
        <f t="shared" si="73"/>
        <v>0. 35</v>
      </c>
      <c r="J2356" s="157" t="s">
        <v>142</v>
      </c>
      <c r="K2356" s="157" t="s">
        <v>141</v>
      </c>
      <c r="L2356" s="83" t="s">
        <v>6172</v>
      </c>
      <c r="M2356" s="165" t="s">
        <v>162</v>
      </c>
      <c r="O2356" s="157" t="s">
        <v>138</v>
      </c>
      <c r="P2356" s="157" t="s">
        <v>143</v>
      </c>
      <c r="Q2356" s="157" t="s">
        <v>6171</v>
      </c>
      <c r="R2356" s="157" t="s">
        <v>144</v>
      </c>
      <c r="W2356" s="118">
        <v>472500</v>
      </c>
      <c r="X2356" s="162" t="s">
        <v>6179</v>
      </c>
    </row>
    <row r="2357" spans="1:24">
      <c r="A2357" s="83">
        <v>1798</v>
      </c>
      <c r="B2357" s="83">
        <v>457</v>
      </c>
      <c r="C2357" t="s">
        <v>7857</v>
      </c>
      <c r="D2357" s="159">
        <f t="shared" si="72"/>
        <v>28</v>
      </c>
      <c r="E2357">
        <v>0</v>
      </c>
      <c r="F2357">
        <v>28</v>
      </c>
      <c r="G2357" s="162" t="s">
        <v>6178</v>
      </c>
      <c r="H2357" s="162" t="s">
        <v>6178</v>
      </c>
      <c r="I2357" s="53" t="str">
        <f t="shared" si="73"/>
        <v>0. 28</v>
      </c>
      <c r="J2357" s="157" t="s">
        <v>142</v>
      </c>
      <c r="K2357" s="157" t="s">
        <v>141</v>
      </c>
      <c r="L2357" s="83" t="s">
        <v>6172</v>
      </c>
      <c r="M2357" s="165" t="s">
        <v>162</v>
      </c>
      <c r="O2357" s="157" t="s">
        <v>138</v>
      </c>
      <c r="P2357" s="157" t="s">
        <v>143</v>
      </c>
      <c r="Q2357" s="157" t="s">
        <v>6171</v>
      </c>
      <c r="R2357" s="157" t="s">
        <v>144</v>
      </c>
      <c r="W2357" s="118">
        <v>121500</v>
      </c>
      <c r="X2357" s="162" t="s">
        <v>6178</v>
      </c>
    </row>
    <row r="2358" spans="1:24">
      <c r="A2358" s="83">
        <v>1798</v>
      </c>
      <c r="B2358" s="83">
        <v>400</v>
      </c>
      <c r="C2358" t="s">
        <v>7857</v>
      </c>
      <c r="D2358" s="159">
        <f t="shared" si="72"/>
        <v>129</v>
      </c>
      <c r="E2358">
        <v>3</v>
      </c>
      <c r="F2358">
        <v>9</v>
      </c>
      <c r="G2358" s="162" t="s">
        <v>6292</v>
      </c>
      <c r="H2358" s="162" t="s">
        <v>6292</v>
      </c>
      <c r="I2358" s="53" t="str">
        <f t="shared" si="73"/>
        <v>3. 9</v>
      </c>
      <c r="J2358" s="157" t="s">
        <v>142</v>
      </c>
      <c r="K2358" s="157" t="s">
        <v>141</v>
      </c>
      <c r="L2358" s="83" t="s">
        <v>6172</v>
      </c>
      <c r="M2358" s="165" t="s">
        <v>162</v>
      </c>
      <c r="O2358" s="157" t="s">
        <v>138</v>
      </c>
      <c r="P2358" s="157" t="s">
        <v>143</v>
      </c>
      <c r="Q2358" s="157" t="s">
        <v>6171</v>
      </c>
      <c r="R2358" s="157" t="s">
        <v>144</v>
      </c>
      <c r="W2358" s="118">
        <v>432000</v>
      </c>
      <c r="X2358" s="162" t="s">
        <v>6292</v>
      </c>
    </row>
    <row r="2359" spans="1:24">
      <c r="A2359" s="83">
        <v>1798</v>
      </c>
      <c r="B2359" s="83">
        <v>399</v>
      </c>
      <c r="C2359" t="s">
        <v>7857</v>
      </c>
      <c r="D2359" s="159">
        <f t="shared" si="72"/>
        <v>143</v>
      </c>
      <c r="E2359">
        <v>3</v>
      </c>
      <c r="F2359">
        <v>23</v>
      </c>
      <c r="G2359" s="162" t="s">
        <v>6276</v>
      </c>
      <c r="H2359" s="162" t="s">
        <v>6276</v>
      </c>
      <c r="I2359" s="53" t="str">
        <f t="shared" si="73"/>
        <v>3. 23</v>
      </c>
      <c r="J2359" s="157" t="s">
        <v>142</v>
      </c>
      <c r="K2359" s="157" t="s">
        <v>141</v>
      </c>
      <c r="L2359" s="83" t="s">
        <v>6172</v>
      </c>
      <c r="M2359" s="165" t="s">
        <v>162</v>
      </c>
      <c r="O2359" s="157" t="s">
        <v>138</v>
      </c>
      <c r="P2359" s="157" t="s">
        <v>143</v>
      </c>
      <c r="Q2359" s="157" t="s">
        <v>6171</v>
      </c>
      <c r="R2359" s="157" t="s">
        <v>144</v>
      </c>
      <c r="W2359" s="118">
        <v>486000</v>
      </c>
      <c r="X2359" s="162" t="s">
        <v>6276</v>
      </c>
    </row>
    <row r="2360" spans="1:24">
      <c r="A2360" s="83">
        <v>1798</v>
      </c>
      <c r="B2360" s="83">
        <v>457</v>
      </c>
      <c r="C2360" t="s">
        <v>6586</v>
      </c>
      <c r="D2360" s="159">
        <f t="shared" si="72"/>
        <v>159</v>
      </c>
      <c r="E2360">
        <v>3</v>
      </c>
      <c r="F2360">
        <v>39</v>
      </c>
      <c r="G2360" s="162" t="s">
        <v>6235</v>
      </c>
      <c r="H2360" s="162" t="s">
        <v>6235</v>
      </c>
      <c r="I2360" s="53" t="str">
        <f t="shared" si="73"/>
        <v>3. 39</v>
      </c>
      <c r="J2360" s="157" t="s">
        <v>142</v>
      </c>
      <c r="K2360" s="157" t="s">
        <v>141</v>
      </c>
      <c r="L2360" s="83" t="s">
        <v>6172</v>
      </c>
      <c r="M2360" s="165" t="s">
        <v>162</v>
      </c>
      <c r="O2360" s="157" t="s">
        <v>138</v>
      </c>
      <c r="P2360" s="157" t="s">
        <v>143</v>
      </c>
      <c r="Q2360" s="157" t="s">
        <v>6171</v>
      </c>
      <c r="R2360" s="157" t="s">
        <v>144</v>
      </c>
      <c r="W2360" s="118">
        <v>540000</v>
      </c>
      <c r="X2360" s="162" t="s">
        <v>6235</v>
      </c>
    </row>
    <row r="2361" spans="1:24">
      <c r="A2361" s="83">
        <v>1798</v>
      </c>
      <c r="B2361" s="83">
        <v>492</v>
      </c>
      <c r="C2361" t="s">
        <v>7950</v>
      </c>
      <c r="D2361" s="159">
        <f t="shared" si="72"/>
        <v>18</v>
      </c>
      <c r="E2361">
        <v>0</v>
      </c>
      <c r="F2361">
        <v>18</v>
      </c>
      <c r="G2361" s="162" t="s">
        <v>6241</v>
      </c>
      <c r="H2361" s="162" t="s">
        <v>6241</v>
      </c>
      <c r="I2361" s="53" t="str">
        <f t="shared" si="73"/>
        <v>0. 18</v>
      </c>
      <c r="J2361" s="157" t="s">
        <v>142</v>
      </c>
      <c r="K2361" s="157" t="s">
        <v>141</v>
      </c>
      <c r="L2361" s="83" t="s">
        <v>6172</v>
      </c>
      <c r="M2361" s="165" t="s">
        <v>162</v>
      </c>
      <c r="O2361" s="157" t="s">
        <v>138</v>
      </c>
      <c r="P2361" s="157" t="s">
        <v>143</v>
      </c>
      <c r="Q2361" s="157" t="s">
        <v>6171</v>
      </c>
      <c r="R2361" s="157" t="s">
        <v>144</v>
      </c>
      <c r="W2361" s="118">
        <v>54000</v>
      </c>
      <c r="X2361" s="162" t="s">
        <v>6241</v>
      </c>
    </row>
    <row r="2362" spans="1:24">
      <c r="A2362" s="83">
        <v>1798</v>
      </c>
      <c r="B2362" s="83">
        <v>492</v>
      </c>
      <c r="C2362" t="s">
        <v>8039</v>
      </c>
      <c r="D2362" s="159">
        <f t="shared" si="72"/>
        <v>17</v>
      </c>
      <c r="E2362">
        <v>0</v>
      </c>
      <c r="F2362">
        <v>17</v>
      </c>
      <c r="G2362" s="162" t="s">
        <v>6191</v>
      </c>
      <c r="H2362" s="162" t="s">
        <v>6191</v>
      </c>
      <c r="I2362" s="53" t="str">
        <f t="shared" si="73"/>
        <v>0. 17</v>
      </c>
      <c r="J2362" s="157" t="s">
        <v>142</v>
      </c>
      <c r="K2362" s="157" t="s">
        <v>141</v>
      </c>
      <c r="L2362" s="83" t="s">
        <v>6172</v>
      </c>
      <c r="M2362" s="165" t="s">
        <v>162</v>
      </c>
      <c r="O2362" s="157" t="s">
        <v>138</v>
      </c>
      <c r="P2362" s="157" t="s">
        <v>143</v>
      </c>
      <c r="Q2362" s="157" t="s">
        <v>6171</v>
      </c>
      <c r="R2362" s="157" t="s">
        <v>144</v>
      </c>
      <c r="W2362" s="118">
        <v>229500</v>
      </c>
      <c r="X2362" s="162" t="s">
        <v>6191</v>
      </c>
    </row>
    <row r="2363" spans="1:24">
      <c r="A2363" s="83">
        <v>1798</v>
      </c>
      <c r="B2363" s="83">
        <v>614</v>
      </c>
      <c r="C2363" t="s">
        <v>7851</v>
      </c>
      <c r="D2363" s="159">
        <f t="shared" si="72"/>
        <v>4</v>
      </c>
      <c r="E2363">
        <v>0</v>
      </c>
      <c r="F2363">
        <v>4</v>
      </c>
      <c r="G2363" s="162" t="s">
        <v>6336</v>
      </c>
      <c r="H2363" s="162" t="s">
        <v>6336</v>
      </c>
      <c r="I2363" s="53" t="str">
        <f t="shared" si="73"/>
        <v>0. 4</v>
      </c>
      <c r="J2363" s="157" t="s">
        <v>142</v>
      </c>
      <c r="K2363" s="157" t="s">
        <v>141</v>
      </c>
      <c r="L2363" s="83" t="s">
        <v>6172</v>
      </c>
      <c r="M2363" s="165" t="s">
        <v>162</v>
      </c>
      <c r="O2363" s="157" t="s">
        <v>138</v>
      </c>
      <c r="P2363" s="157" t="s">
        <v>143</v>
      </c>
      <c r="Q2363" s="157" t="s">
        <v>6171</v>
      </c>
      <c r="R2363" s="157" t="s">
        <v>144</v>
      </c>
      <c r="W2363" s="118">
        <v>13500</v>
      </c>
      <c r="X2363" s="162" t="s">
        <v>6336</v>
      </c>
    </row>
    <row r="2364" spans="1:24">
      <c r="A2364" s="83">
        <v>1798</v>
      </c>
      <c r="B2364" s="83">
        <v>457</v>
      </c>
      <c r="C2364" t="s">
        <v>6579</v>
      </c>
      <c r="D2364" s="159">
        <f t="shared" si="72"/>
        <v>54</v>
      </c>
      <c r="E2364">
        <v>1</v>
      </c>
      <c r="F2364">
        <v>14</v>
      </c>
      <c r="G2364" s="162" t="s">
        <v>6264</v>
      </c>
      <c r="H2364" s="162" t="s">
        <v>6264</v>
      </c>
      <c r="I2364" s="53" t="str">
        <f t="shared" si="73"/>
        <v>1. 14</v>
      </c>
      <c r="J2364" s="157" t="s">
        <v>142</v>
      </c>
      <c r="K2364" s="157" t="s">
        <v>141</v>
      </c>
      <c r="L2364" s="83" t="s">
        <v>6172</v>
      </c>
      <c r="M2364" s="165" t="s">
        <v>162</v>
      </c>
      <c r="O2364" s="157" t="s">
        <v>138</v>
      </c>
      <c r="P2364" s="157" t="s">
        <v>143</v>
      </c>
      <c r="Q2364" s="157" t="s">
        <v>6171</v>
      </c>
      <c r="R2364" s="157" t="s">
        <v>144</v>
      </c>
      <c r="W2364" s="118">
        <v>175500</v>
      </c>
      <c r="X2364" s="162" t="s">
        <v>6264</v>
      </c>
    </row>
    <row r="2365" spans="1:24">
      <c r="A2365" s="83">
        <v>1798</v>
      </c>
      <c r="B2365" s="83">
        <v>453</v>
      </c>
      <c r="C2365" t="s">
        <v>8017</v>
      </c>
      <c r="D2365" s="159">
        <f t="shared" si="72"/>
        <v>109</v>
      </c>
      <c r="E2365">
        <v>2</v>
      </c>
      <c r="F2365">
        <v>29</v>
      </c>
      <c r="G2365" s="162" t="s">
        <v>6286</v>
      </c>
      <c r="H2365" s="162" t="s">
        <v>6286</v>
      </c>
      <c r="I2365" s="53" t="str">
        <f t="shared" si="73"/>
        <v>2. 29</v>
      </c>
      <c r="J2365" s="157" t="s">
        <v>142</v>
      </c>
      <c r="K2365" s="157" t="s">
        <v>141</v>
      </c>
      <c r="L2365" s="83" t="s">
        <v>6172</v>
      </c>
      <c r="M2365" s="165" t="s">
        <v>162</v>
      </c>
      <c r="O2365" s="157" t="s">
        <v>138</v>
      </c>
      <c r="P2365" s="157" t="s">
        <v>143</v>
      </c>
      <c r="Q2365" s="157" t="s">
        <v>6171</v>
      </c>
      <c r="R2365" s="157" t="s">
        <v>144</v>
      </c>
      <c r="W2365" s="118">
        <v>364500</v>
      </c>
      <c r="X2365" s="162" t="s">
        <v>6286</v>
      </c>
    </row>
    <row r="2366" spans="1:24">
      <c r="A2366" s="83">
        <v>1799</v>
      </c>
      <c r="B2366" s="83">
        <v>71</v>
      </c>
      <c r="C2366" t="s">
        <v>7836</v>
      </c>
      <c r="D2366" s="159">
        <f t="shared" si="72"/>
        <v>54</v>
      </c>
      <c r="E2366">
        <v>1</v>
      </c>
      <c r="F2366">
        <v>14</v>
      </c>
      <c r="G2366" s="162" t="s">
        <v>6264</v>
      </c>
      <c r="H2366" s="162" t="s">
        <v>6264</v>
      </c>
      <c r="I2366" s="53" t="str">
        <f t="shared" si="73"/>
        <v>1. 14</v>
      </c>
      <c r="J2366" s="157" t="s">
        <v>142</v>
      </c>
      <c r="K2366" s="157" t="s">
        <v>141</v>
      </c>
      <c r="L2366" s="83" t="s">
        <v>6172</v>
      </c>
      <c r="M2366" s="165" t="s">
        <v>6538</v>
      </c>
      <c r="O2366" s="157" t="s">
        <v>138</v>
      </c>
      <c r="P2366" s="157" t="s">
        <v>143</v>
      </c>
      <c r="Q2366" s="157" t="s">
        <v>6171</v>
      </c>
      <c r="R2366" s="157" t="s">
        <v>144</v>
      </c>
      <c r="W2366" s="118">
        <v>1903500</v>
      </c>
      <c r="X2366" s="162" t="s">
        <v>6264</v>
      </c>
    </row>
    <row r="2367" spans="1:24">
      <c r="A2367" s="83">
        <v>1799</v>
      </c>
      <c r="B2367" s="83">
        <v>70</v>
      </c>
      <c r="C2367" t="s">
        <v>6586</v>
      </c>
      <c r="D2367" s="159">
        <f t="shared" si="72"/>
        <v>95</v>
      </c>
      <c r="E2367">
        <v>2</v>
      </c>
      <c r="F2367">
        <v>15</v>
      </c>
      <c r="G2367" s="162" t="s">
        <v>6350</v>
      </c>
      <c r="H2367" s="162" t="s">
        <v>6350</v>
      </c>
      <c r="I2367" s="53" t="str">
        <f t="shared" si="73"/>
        <v>2. 15</v>
      </c>
      <c r="J2367" s="157" t="s">
        <v>142</v>
      </c>
      <c r="K2367" s="157" t="s">
        <v>141</v>
      </c>
      <c r="L2367" s="83" t="s">
        <v>6172</v>
      </c>
      <c r="M2367" s="165" t="s">
        <v>6538</v>
      </c>
      <c r="O2367" s="157" t="s">
        <v>138</v>
      </c>
      <c r="P2367" s="157" t="s">
        <v>143</v>
      </c>
      <c r="Q2367" s="157" t="s">
        <v>6171</v>
      </c>
      <c r="R2367" s="157" t="s">
        <v>144</v>
      </c>
      <c r="W2367" s="118">
        <v>0</v>
      </c>
      <c r="X2367" s="162" t="s">
        <v>6350</v>
      </c>
    </row>
    <row r="2368" spans="1:24">
      <c r="A2368" s="83">
        <v>1799</v>
      </c>
      <c r="B2368" s="83">
        <v>62</v>
      </c>
      <c r="C2368" t="s">
        <v>7945</v>
      </c>
      <c r="D2368" s="159">
        <f t="shared" si="72"/>
        <v>53</v>
      </c>
      <c r="E2368">
        <v>1</v>
      </c>
      <c r="F2368">
        <v>13</v>
      </c>
      <c r="G2368" s="162" t="s">
        <v>6309</v>
      </c>
      <c r="H2368" s="162" t="s">
        <v>6309</v>
      </c>
      <c r="I2368" s="53" t="str">
        <f t="shared" si="73"/>
        <v>1. 13</v>
      </c>
      <c r="J2368" s="157" t="s">
        <v>142</v>
      </c>
      <c r="K2368" s="157" t="s">
        <v>141</v>
      </c>
      <c r="L2368" s="83" t="s">
        <v>6172</v>
      </c>
      <c r="M2368" s="165" t="s">
        <v>6538</v>
      </c>
      <c r="O2368" s="157" t="s">
        <v>138</v>
      </c>
      <c r="P2368" s="157" t="s">
        <v>143</v>
      </c>
      <c r="Q2368" s="157" t="s">
        <v>6171</v>
      </c>
      <c r="R2368" s="157" t="s">
        <v>144</v>
      </c>
      <c r="W2368" s="118">
        <v>0</v>
      </c>
      <c r="X2368" s="162" t="s">
        <v>6309</v>
      </c>
    </row>
    <row r="2369" spans="1:24">
      <c r="A2369" s="83">
        <v>1799</v>
      </c>
      <c r="B2369" s="83">
        <v>69</v>
      </c>
      <c r="C2369" t="s">
        <v>6648</v>
      </c>
      <c r="D2369" s="159">
        <f t="shared" si="72"/>
        <v>117</v>
      </c>
      <c r="E2369">
        <v>2</v>
      </c>
      <c r="F2369">
        <v>37</v>
      </c>
      <c r="G2369" s="162" t="s">
        <v>6296</v>
      </c>
      <c r="H2369" s="162" t="s">
        <v>6296</v>
      </c>
      <c r="I2369" s="53" t="str">
        <f t="shared" si="73"/>
        <v>2. 37</v>
      </c>
      <c r="J2369" s="157" t="s">
        <v>142</v>
      </c>
      <c r="K2369" s="157" t="s">
        <v>141</v>
      </c>
      <c r="L2369" s="83" t="s">
        <v>6172</v>
      </c>
      <c r="M2369" s="165" t="s">
        <v>6538</v>
      </c>
      <c r="O2369" s="157" t="s">
        <v>138</v>
      </c>
      <c r="P2369" s="157" t="s">
        <v>143</v>
      </c>
      <c r="Q2369" s="157" t="s">
        <v>6171</v>
      </c>
      <c r="R2369" s="157" t="s">
        <v>144</v>
      </c>
      <c r="W2369" s="118">
        <v>0</v>
      </c>
      <c r="X2369" s="162" t="s">
        <v>6296</v>
      </c>
    </row>
    <row r="2370" spans="1:24">
      <c r="A2370" s="83">
        <v>1800</v>
      </c>
      <c r="B2370" s="83">
        <v>75</v>
      </c>
      <c r="C2370" t="s">
        <v>7857</v>
      </c>
      <c r="D2370" s="159">
        <f t="shared" si="72"/>
        <v>17</v>
      </c>
      <c r="E2370">
        <v>0</v>
      </c>
      <c r="F2370">
        <v>17</v>
      </c>
      <c r="G2370" s="162" t="s">
        <v>6191</v>
      </c>
      <c r="H2370" s="162" t="s">
        <v>6191</v>
      </c>
      <c r="I2370" s="53" t="str">
        <f t="shared" si="73"/>
        <v>0. 17</v>
      </c>
      <c r="J2370" s="157" t="s">
        <v>142</v>
      </c>
      <c r="K2370" s="157" t="s">
        <v>141</v>
      </c>
      <c r="L2370" s="83" t="s">
        <v>6172</v>
      </c>
      <c r="M2370" s="165" t="s">
        <v>6538</v>
      </c>
      <c r="O2370" s="157" t="s">
        <v>138</v>
      </c>
      <c r="P2370" s="157" t="s">
        <v>143</v>
      </c>
      <c r="Q2370" s="157" t="s">
        <v>6171</v>
      </c>
      <c r="R2370" s="157" t="s">
        <v>144</v>
      </c>
      <c r="W2370" s="118">
        <v>1404000</v>
      </c>
      <c r="X2370" s="162" t="s">
        <v>6191</v>
      </c>
    </row>
    <row r="2371" spans="1:24">
      <c r="A2371" s="83">
        <v>1800</v>
      </c>
      <c r="B2371" s="83">
        <v>75</v>
      </c>
      <c r="C2371" t="s">
        <v>6579</v>
      </c>
      <c r="D2371" s="159">
        <f t="shared" ref="D2371:D2434" si="74">E2371*40+F2371</f>
        <v>17</v>
      </c>
      <c r="E2371">
        <v>0</v>
      </c>
      <c r="F2371">
        <v>17</v>
      </c>
      <c r="G2371" s="162" t="s">
        <v>6191</v>
      </c>
      <c r="H2371" s="162" t="s">
        <v>6191</v>
      </c>
      <c r="I2371" s="53" t="str">
        <f t="shared" ref="I2371:I2434" si="75">H2371</f>
        <v>0. 17</v>
      </c>
      <c r="J2371" s="157" t="s">
        <v>142</v>
      </c>
      <c r="K2371" s="157" t="s">
        <v>141</v>
      </c>
      <c r="L2371" s="83" t="s">
        <v>6172</v>
      </c>
      <c r="M2371" s="165" t="s">
        <v>6538</v>
      </c>
      <c r="O2371" s="157" t="s">
        <v>138</v>
      </c>
      <c r="P2371" s="157" t="s">
        <v>143</v>
      </c>
      <c r="Q2371" s="157" t="s">
        <v>6171</v>
      </c>
      <c r="R2371" s="157" t="s">
        <v>144</v>
      </c>
      <c r="W2371" s="118">
        <v>0</v>
      </c>
      <c r="X2371" s="162" t="s">
        <v>6191</v>
      </c>
    </row>
    <row r="2372" spans="1:24">
      <c r="A2372" s="83">
        <v>1800</v>
      </c>
      <c r="B2372" s="83">
        <v>75</v>
      </c>
      <c r="C2372" t="s">
        <v>7851</v>
      </c>
      <c r="D2372" s="159">
        <f t="shared" si="74"/>
        <v>15</v>
      </c>
      <c r="E2372">
        <v>0</v>
      </c>
      <c r="F2372">
        <v>15</v>
      </c>
      <c r="G2372" s="162" t="s">
        <v>6210</v>
      </c>
      <c r="H2372" s="162" t="s">
        <v>6210</v>
      </c>
      <c r="I2372" s="53" t="str">
        <f t="shared" si="75"/>
        <v>0. 15</v>
      </c>
      <c r="J2372" s="157" t="s">
        <v>142</v>
      </c>
      <c r="K2372" s="157" t="s">
        <v>141</v>
      </c>
      <c r="L2372" s="83" t="s">
        <v>6172</v>
      </c>
      <c r="M2372" s="165" t="s">
        <v>6538</v>
      </c>
      <c r="O2372" s="157" t="s">
        <v>138</v>
      </c>
      <c r="P2372" s="157" t="s">
        <v>143</v>
      </c>
      <c r="Q2372" s="157" t="s">
        <v>6171</v>
      </c>
      <c r="R2372" s="157" t="s">
        <v>144</v>
      </c>
      <c r="W2372" s="118">
        <v>0</v>
      </c>
      <c r="X2372" s="162" t="s">
        <v>6210</v>
      </c>
    </row>
    <row r="2373" spans="1:24">
      <c r="A2373" s="83">
        <v>1800</v>
      </c>
      <c r="B2373" s="83">
        <v>75</v>
      </c>
      <c r="C2373" t="s">
        <v>7843</v>
      </c>
      <c r="D2373" s="159">
        <f t="shared" si="74"/>
        <v>15</v>
      </c>
      <c r="E2373">
        <v>0</v>
      </c>
      <c r="F2373">
        <v>15</v>
      </c>
      <c r="G2373" s="162" t="s">
        <v>6210</v>
      </c>
      <c r="H2373" s="162" t="s">
        <v>6210</v>
      </c>
      <c r="I2373" s="53" t="str">
        <f t="shared" si="75"/>
        <v>0. 15</v>
      </c>
      <c r="J2373" s="157" t="s">
        <v>142</v>
      </c>
      <c r="K2373" s="157" t="s">
        <v>141</v>
      </c>
      <c r="L2373" s="83" t="s">
        <v>6172</v>
      </c>
      <c r="M2373" s="165" t="s">
        <v>6538</v>
      </c>
      <c r="O2373" s="157" t="s">
        <v>138</v>
      </c>
      <c r="P2373" s="157" t="s">
        <v>143</v>
      </c>
      <c r="Q2373" s="157" t="s">
        <v>6171</v>
      </c>
      <c r="R2373" s="157" t="s">
        <v>144</v>
      </c>
      <c r="W2373" s="118">
        <v>0</v>
      </c>
      <c r="X2373" s="162" t="s">
        <v>6210</v>
      </c>
    </row>
    <row r="2374" spans="1:24">
      <c r="A2374" s="83">
        <v>1800</v>
      </c>
      <c r="B2374" s="83">
        <v>75</v>
      </c>
      <c r="C2374" t="s">
        <v>7861</v>
      </c>
      <c r="D2374" s="159">
        <f t="shared" si="74"/>
        <v>20</v>
      </c>
      <c r="E2374">
        <v>0</v>
      </c>
      <c r="F2374">
        <v>20</v>
      </c>
      <c r="G2374" s="162" t="s">
        <v>6246</v>
      </c>
      <c r="H2374" s="162" t="s">
        <v>6246</v>
      </c>
      <c r="I2374" s="53" t="str">
        <f t="shared" si="75"/>
        <v>0. 20</v>
      </c>
      <c r="J2374" s="157" t="s">
        <v>142</v>
      </c>
      <c r="K2374" s="157" t="s">
        <v>141</v>
      </c>
      <c r="L2374" s="83" t="s">
        <v>6172</v>
      </c>
      <c r="M2374" s="165" t="s">
        <v>6538</v>
      </c>
      <c r="O2374" s="157" t="s">
        <v>138</v>
      </c>
      <c r="P2374" s="157" t="s">
        <v>143</v>
      </c>
      <c r="Q2374" s="157" t="s">
        <v>6171</v>
      </c>
      <c r="R2374" s="157" t="s">
        <v>144</v>
      </c>
      <c r="W2374" s="118">
        <v>0</v>
      </c>
      <c r="X2374" s="162" t="s">
        <v>6246</v>
      </c>
    </row>
    <row r="2375" spans="1:24">
      <c r="A2375" s="83">
        <v>1800</v>
      </c>
      <c r="B2375" s="83">
        <v>75</v>
      </c>
      <c r="C2375" t="s">
        <v>7859</v>
      </c>
      <c r="D2375" s="159">
        <f t="shared" si="74"/>
        <v>20</v>
      </c>
      <c r="E2375">
        <v>0</v>
      </c>
      <c r="F2375">
        <v>20</v>
      </c>
      <c r="G2375" s="162" t="s">
        <v>6246</v>
      </c>
      <c r="H2375" s="162" t="s">
        <v>6246</v>
      </c>
      <c r="I2375" s="53" t="str">
        <f t="shared" si="75"/>
        <v>0. 20</v>
      </c>
      <c r="J2375" s="157" t="s">
        <v>142</v>
      </c>
      <c r="K2375" s="157" t="s">
        <v>141</v>
      </c>
      <c r="L2375" s="83" t="s">
        <v>6172</v>
      </c>
      <c r="M2375" s="165" t="s">
        <v>6538</v>
      </c>
      <c r="O2375" s="157" t="s">
        <v>138</v>
      </c>
      <c r="P2375" s="157" t="s">
        <v>143</v>
      </c>
      <c r="Q2375" s="157" t="s">
        <v>6171</v>
      </c>
      <c r="R2375" s="157" t="s">
        <v>144</v>
      </c>
      <c r="W2375" s="118">
        <v>0</v>
      </c>
      <c r="X2375" s="162" t="s">
        <v>6246</v>
      </c>
    </row>
    <row r="2376" spans="1:24">
      <c r="A2376" s="83">
        <v>1802</v>
      </c>
      <c r="B2376" s="83">
        <v>217</v>
      </c>
      <c r="C2376" t="s">
        <v>7852</v>
      </c>
      <c r="D2376" s="159">
        <f t="shared" si="74"/>
        <v>107</v>
      </c>
      <c r="E2376">
        <v>2</v>
      </c>
      <c r="F2376">
        <v>27</v>
      </c>
      <c r="G2376" s="162" t="s">
        <v>6326</v>
      </c>
      <c r="H2376" s="162" t="s">
        <v>6326</v>
      </c>
      <c r="I2376" s="53" t="str">
        <f t="shared" si="75"/>
        <v>2. 27</v>
      </c>
      <c r="J2376" s="157" t="s">
        <v>142</v>
      </c>
      <c r="K2376" s="157" t="s">
        <v>141</v>
      </c>
      <c r="L2376" s="83" t="s">
        <v>6172</v>
      </c>
      <c r="M2376" s="165" t="s">
        <v>162</v>
      </c>
      <c r="O2376" s="157" t="s">
        <v>138</v>
      </c>
      <c r="P2376" s="157" t="s">
        <v>143</v>
      </c>
      <c r="Q2376" s="157" t="s">
        <v>6171</v>
      </c>
      <c r="R2376" s="157" t="s">
        <v>144</v>
      </c>
      <c r="W2376" s="118">
        <v>1444500</v>
      </c>
      <c r="X2376" s="162" t="s">
        <v>6326</v>
      </c>
    </row>
    <row r="2377" spans="1:24">
      <c r="A2377" s="83">
        <v>1803</v>
      </c>
      <c r="B2377" s="83">
        <v>470</v>
      </c>
      <c r="C2377" t="s">
        <v>7835</v>
      </c>
      <c r="D2377" s="159">
        <f t="shared" si="74"/>
        <v>19</v>
      </c>
      <c r="E2377">
        <v>0</v>
      </c>
      <c r="F2377">
        <v>19</v>
      </c>
      <c r="G2377" s="162" t="s">
        <v>6239</v>
      </c>
      <c r="H2377" s="162" t="s">
        <v>6239</v>
      </c>
      <c r="I2377" s="53" t="str">
        <f t="shared" si="75"/>
        <v>0. 19</v>
      </c>
      <c r="J2377" s="157" t="s">
        <v>142</v>
      </c>
      <c r="K2377" s="157" t="s">
        <v>141</v>
      </c>
      <c r="L2377" s="83" t="s">
        <v>6172</v>
      </c>
      <c r="M2377" s="165" t="s">
        <v>162</v>
      </c>
      <c r="O2377" s="157" t="s">
        <v>138</v>
      </c>
      <c r="P2377" s="157" t="s">
        <v>143</v>
      </c>
      <c r="Q2377" s="157" t="s">
        <v>6171</v>
      </c>
      <c r="R2377" s="157" t="s">
        <v>144</v>
      </c>
      <c r="W2377" s="118">
        <v>256500</v>
      </c>
      <c r="X2377" s="162" t="s">
        <v>6239</v>
      </c>
    </row>
    <row r="2378" spans="1:24">
      <c r="A2378" s="83">
        <v>1803</v>
      </c>
      <c r="B2378" s="83">
        <v>533</v>
      </c>
      <c r="C2378" t="s">
        <v>6586</v>
      </c>
      <c r="D2378" s="159">
        <f t="shared" si="74"/>
        <v>45</v>
      </c>
      <c r="E2378">
        <v>1</v>
      </c>
      <c r="F2378">
        <v>5</v>
      </c>
      <c r="G2378" s="162" t="s">
        <v>6256</v>
      </c>
      <c r="H2378" s="162" t="s">
        <v>6256</v>
      </c>
      <c r="I2378" s="53" t="str">
        <f t="shared" si="75"/>
        <v>1. 5</v>
      </c>
      <c r="J2378" s="157" t="s">
        <v>142</v>
      </c>
      <c r="K2378" s="157" t="s">
        <v>141</v>
      </c>
      <c r="L2378" s="83" t="s">
        <v>6172</v>
      </c>
      <c r="M2378" s="165" t="s">
        <v>162</v>
      </c>
      <c r="O2378" s="157" t="s">
        <v>138</v>
      </c>
      <c r="P2378" s="157" t="s">
        <v>143</v>
      </c>
      <c r="Q2378" s="157" t="s">
        <v>6171</v>
      </c>
      <c r="R2378" s="157" t="s">
        <v>144</v>
      </c>
      <c r="W2378" s="118">
        <v>202500</v>
      </c>
      <c r="X2378" s="162" t="s">
        <v>6256</v>
      </c>
    </row>
    <row r="2379" spans="1:24">
      <c r="A2379" s="83">
        <v>1803</v>
      </c>
      <c r="B2379" s="83">
        <v>470</v>
      </c>
      <c r="C2379" t="s">
        <v>7835</v>
      </c>
      <c r="D2379" s="159">
        <f t="shared" si="74"/>
        <v>113</v>
      </c>
      <c r="E2379">
        <v>2</v>
      </c>
      <c r="F2379">
        <v>33</v>
      </c>
      <c r="G2379" s="162" t="s">
        <v>6331</v>
      </c>
      <c r="H2379" s="162" t="s">
        <v>6331</v>
      </c>
      <c r="I2379" s="53" t="str">
        <f t="shared" si="75"/>
        <v>2. 33</v>
      </c>
      <c r="J2379" s="157" t="s">
        <v>142</v>
      </c>
      <c r="K2379" s="157" t="s">
        <v>141</v>
      </c>
      <c r="L2379" s="83" t="s">
        <v>6172</v>
      </c>
      <c r="M2379" s="165" t="s">
        <v>162</v>
      </c>
      <c r="O2379" s="157" t="s">
        <v>138</v>
      </c>
      <c r="P2379" s="157" t="s">
        <v>143</v>
      </c>
      <c r="Q2379" s="157" t="s">
        <v>6171</v>
      </c>
      <c r="R2379" s="157" t="s">
        <v>144</v>
      </c>
      <c r="W2379" s="118">
        <v>148500</v>
      </c>
      <c r="X2379" s="162" t="s">
        <v>6331</v>
      </c>
    </row>
    <row r="2380" spans="1:24">
      <c r="A2380" s="83">
        <v>1803</v>
      </c>
      <c r="B2380" s="83">
        <v>15</v>
      </c>
      <c r="C2380" t="s">
        <v>8138</v>
      </c>
      <c r="D2380" s="159">
        <f t="shared" si="74"/>
        <v>10</v>
      </c>
      <c r="E2380">
        <v>0</v>
      </c>
      <c r="F2380">
        <v>10</v>
      </c>
      <c r="G2380" s="162" t="s">
        <v>6347</v>
      </c>
      <c r="H2380" s="162" t="s">
        <v>6347</v>
      </c>
      <c r="I2380" s="53" t="str">
        <f t="shared" si="75"/>
        <v>0. 10</v>
      </c>
      <c r="J2380" s="157" t="s">
        <v>142</v>
      </c>
      <c r="K2380" s="157" t="s">
        <v>141</v>
      </c>
      <c r="L2380" s="83" t="s">
        <v>6172</v>
      </c>
      <c r="M2380" s="165" t="s">
        <v>162</v>
      </c>
      <c r="O2380" s="157" t="s">
        <v>138</v>
      </c>
      <c r="P2380" s="157" t="s">
        <v>143</v>
      </c>
      <c r="Q2380" s="157" t="s">
        <v>6171</v>
      </c>
      <c r="R2380" s="157" t="s">
        <v>144</v>
      </c>
      <c r="W2380" s="118">
        <v>13500</v>
      </c>
      <c r="X2380" s="162" t="s">
        <v>6347</v>
      </c>
    </row>
    <row r="2381" spans="1:24">
      <c r="A2381" s="83">
        <v>1803</v>
      </c>
      <c r="B2381" s="83">
        <v>15</v>
      </c>
      <c r="C2381" t="s">
        <v>8139</v>
      </c>
      <c r="D2381" s="159">
        <f t="shared" si="74"/>
        <v>8</v>
      </c>
      <c r="E2381">
        <v>0</v>
      </c>
      <c r="F2381">
        <v>8</v>
      </c>
      <c r="G2381" s="162" t="s">
        <v>6180</v>
      </c>
      <c r="H2381" s="162" t="s">
        <v>6180</v>
      </c>
      <c r="I2381" s="53" t="str">
        <f t="shared" si="75"/>
        <v>0. 8</v>
      </c>
      <c r="J2381" s="157" t="s">
        <v>142</v>
      </c>
      <c r="K2381" s="157" t="s">
        <v>141</v>
      </c>
      <c r="L2381" s="83" t="s">
        <v>6172</v>
      </c>
      <c r="M2381" s="165" t="s">
        <v>162</v>
      </c>
      <c r="O2381" s="157" t="s">
        <v>138</v>
      </c>
      <c r="P2381" s="157" t="s">
        <v>143</v>
      </c>
      <c r="Q2381" s="157" t="s">
        <v>6171</v>
      </c>
      <c r="R2381" s="157" t="s">
        <v>144</v>
      </c>
      <c r="W2381" s="118">
        <v>108000</v>
      </c>
      <c r="X2381" s="162" t="s">
        <v>6180</v>
      </c>
    </row>
    <row r="2382" spans="1:24">
      <c r="A2382" s="83">
        <v>1803</v>
      </c>
      <c r="B2382" s="83">
        <v>15</v>
      </c>
      <c r="C2382" t="s">
        <v>7948</v>
      </c>
      <c r="D2382" s="159">
        <f t="shared" si="74"/>
        <v>21</v>
      </c>
      <c r="E2382">
        <v>0</v>
      </c>
      <c r="F2382">
        <v>21</v>
      </c>
      <c r="G2382" s="162" t="s">
        <v>6189</v>
      </c>
      <c r="H2382" s="162" t="s">
        <v>6189</v>
      </c>
      <c r="I2382" s="53" t="str">
        <f t="shared" si="75"/>
        <v>0. 21</v>
      </c>
      <c r="J2382" s="157" t="s">
        <v>142</v>
      </c>
      <c r="K2382" s="157" t="s">
        <v>141</v>
      </c>
      <c r="L2382" s="83" t="s">
        <v>6172</v>
      </c>
      <c r="M2382" s="165" t="s">
        <v>162</v>
      </c>
      <c r="O2382" s="157" t="s">
        <v>138</v>
      </c>
      <c r="P2382" s="157" t="s">
        <v>143</v>
      </c>
      <c r="Q2382" s="157" t="s">
        <v>6171</v>
      </c>
      <c r="R2382" s="157" t="s">
        <v>144</v>
      </c>
      <c r="W2382" s="118">
        <v>13500</v>
      </c>
      <c r="X2382" s="162" t="s">
        <v>6189</v>
      </c>
    </row>
    <row r="2383" spans="1:24">
      <c r="A2383" s="83">
        <v>1803</v>
      </c>
      <c r="B2383" s="83">
        <v>15</v>
      </c>
      <c r="C2383" t="s">
        <v>7861</v>
      </c>
      <c r="D2383" s="159">
        <f t="shared" si="74"/>
        <v>12</v>
      </c>
      <c r="E2383">
        <v>0</v>
      </c>
      <c r="F2383">
        <v>12</v>
      </c>
      <c r="G2383" s="162" t="s">
        <v>6190</v>
      </c>
      <c r="H2383" s="162" t="s">
        <v>6190</v>
      </c>
      <c r="I2383" s="53" t="str">
        <f t="shared" si="75"/>
        <v>0. 12</v>
      </c>
      <c r="J2383" s="157" t="s">
        <v>142</v>
      </c>
      <c r="K2383" s="157" t="s">
        <v>141</v>
      </c>
      <c r="L2383" s="83" t="s">
        <v>6172</v>
      </c>
      <c r="M2383" s="165" t="s">
        <v>162</v>
      </c>
      <c r="O2383" s="157" t="s">
        <v>138</v>
      </c>
      <c r="P2383" s="157" t="s">
        <v>143</v>
      </c>
      <c r="Q2383" s="157" t="s">
        <v>6171</v>
      </c>
      <c r="R2383" s="157" t="s">
        <v>144</v>
      </c>
      <c r="W2383" s="118">
        <v>13500</v>
      </c>
      <c r="X2383" s="162" t="s">
        <v>6190</v>
      </c>
    </row>
    <row r="2384" spans="1:24">
      <c r="A2384" s="83">
        <v>1803</v>
      </c>
      <c r="B2384" s="83">
        <v>15</v>
      </c>
      <c r="C2384" t="s">
        <v>7857</v>
      </c>
      <c r="D2384" s="159">
        <f t="shared" si="74"/>
        <v>3</v>
      </c>
      <c r="E2384">
        <v>0</v>
      </c>
      <c r="F2384">
        <v>3</v>
      </c>
      <c r="G2384" s="162" t="s">
        <v>6204</v>
      </c>
      <c r="H2384" s="162" t="s">
        <v>6204</v>
      </c>
      <c r="I2384" s="53" t="str">
        <f t="shared" si="75"/>
        <v>0. 3</v>
      </c>
      <c r="J2384" s="157" t="s">
        <v>142</v>
      </c>
      <c r="K2384" s="157" t="s">
        <v>141</v>
      </c>
      <c r="L2384" s="83" t="s">
        <v>6172</v>
      </c>
      <c r="M2384" s="165" t="s">
        <v>162</v>
      </c>
      <c r="O2384" s="157" t="s">
        <v>138</v>
      </c>
      <c r="P2384" s="157" t="s">
        <v>143</v>
      </c>
      <c r="Q2384" s="157" t="s">
        <v>6171</v>
      </c>
      <c r="R2384" s="157" t="s">
        <v>144</v>
      </c>
      <c r="W2384" s="118">
        <v>13500</v>
      </c>
      <c r="X2384" s="162" t="s">
        <v>6204</v>
      </c>
    </row>
    <row r="2385" spans="1:24">
      <c r="A2385" s="83">
        <v>1803</v>
      </c>
      <c r="B2385" s="83">
        <v>15</v>
      </c>
      <c r="C2385" t="s">
        <v>7900</v>
      </c>
      <c r="D2385" s="159">
        <f t="shared" si="74"/>
        <v>11</v>
      </c>
      <c r="E2385">
        <v>0</v>
      </c>
      <c r="F2385">
        <v>11</v>
      </c>
      <c r="G2385" s="162" t="s">
        <v>6247</v>
      </c>
      <c r="H2385" s="162" t="s">
        <v>6247</v>
      </c>
      <c r="I2385" s="53" t="str">
        <f t="shared" si="75"/>
        <v>0. 11</v>
      </c>
      <c r="J2385" s="157" t="s">
        <v>142</v>
      </c>
      <c r="K2385" s="157" t="s">
        <v>141</v>
      </c>
      <c r="L2385" s="83" t="s">
        <v>6172</v>
      </c>
      <c r="M2385" s="165" t="s">
        <v>162</v>
      </c>
      <c r="O2385" s="157" t="s">
        <v>138</v>
      </c>
      <c r="P2385" s="157" t="s">
        <v>143</v>
      </c>
      <c r="Q2385" s="157" t="s">
        <v>6171</v>
      </c>
      <c r="R2385" s="157" t="s">
        <v>144</v>
      </c>
      <c r="W2385" s="118">
        <v>13500</v>
      </c>
      <c r="X2385" s="162" t="s">
        <v>6247</v>
      </c>
    </row>
    <row r="2386" spans="1:24">
      <c r="A2386" s="83">
        <v>1804</v>
      </c>
      <c r="B2386" s="83">
        <v>80</v>
      </c>
      <c r="C2386" t="s">
        <v>8140</v>
      </c>
      <c r="D2386" s="159">
        <f t="shared" si="74"/>
        <v>122</v>
      </c>
      <c r="E2386">
        <v>3</v>
      </c>
      <c r="F2386">
        <v>2</v>
      </c>
      <c r="G2386" s="162" t="s">
        <v>6320</v>
      </c>
      <c r="H2386" s="162" t="s">
        <v>6320</v>
      </c>
      <c r="I2386" s="53" t="str">
        <f t="shared" si="75"/>
        <v>3. 2</v>
      </c>
      <c r="J2386" s="157" t="s">
        <v>142</v>
      </c>
      <c r="K2386" s="157" t="s">
        <v>141</v>
      </c>
      <c r="L2386" s="83" t="s">
        <v>6172</v>
      </c>
      <c r="M2386" s="165" t="s">
        <v>162</v>
      </c>
      <c r="O2386" s="157" t="s">
        <v>138</v>
      </c>
      <c r="P2386" s="157" t="s">
        <v>143</v>
      </c>
      <c r="Q2386" s="157" t="s">
        <v>6171</v>
      </c>
      <c r="R2386" s="157" t="s">
        <v>144</v>
      </c>
      <c r="W2386" s="118">
        <v>1647000</v>
      </c>
      <c r="X2386" s="162" t="s">
        <v>6320</v>
      </c>
    </row>
    <row r="2387" spans="1:24">
      <c r="A2387" s="83">
        <v>1805</v>
      </c>
      <c r="B2387" s="83">
        <v>219</v>
      </c>
      <c r="C2387" t="s">
        <v>7857</v>
      </c>
      <c r="D2387" s="159">
        <f t="shared" si="74"/>
        <v>7</v>
      </c>
      <c r="E2387">
        <v>0</v>
      </c>
      <c r="F2387">
        <v>7</v>
      </c>
      <c r="G2387" s="162" t="s">
        <v>6300</v>
      </c>
      <c r="H2387" s="162" t="s">
        <v>6300</v>
      </c>
      <c r="I2387" s="53" t="str">
        <f t="shared" si="75"/>
        <v>0. 7</v>
      </c>
      <c r="J2387" s="157" t="s">
        <v>142</v>
      </c>
      <c r="K2387" s="157" t="s">
        <v>141</v>
      </c>
      <c r="L2387" s="83" t="s">
        <v>6172</v>
      </c>
      <c r="M2387" s="165" t="s">
        <v>162</v>
      </c>
      <c r="O2387" s="157" t="s">
        <v>138</v>
      </c>
      <c r="P2387" s="157" t="s">
        <v>143</v>
      </c>
      <c r="Q2387" s="157" t="s">
        <v>6171</v>
      </c>
      <c r="R2387" s="157" t="s">
        <v>144</v>
      </c>
      <c r="W2387" s="118">
        <v>94500</v>
      </c>
      <c r="X2387" s="162" t="s">
        <v>6300</v>
      </c>
    </row>
    <row r="2388" spans="1:24">
      <c r="A2388" s="83">
        <v>1805</v>
      </c>
      <c r="B2388" s="83">
        <v>218</v>
      </c>
      <c r="C2388" t="s">
        <v>7835</v>
      </c>
      <c r="D2388" s="159">
        <f t="shared" si="74"/>
        <v>75</v>
      </c>
      <c r="E2388">
        <v>1</v>
      </c>
      <c r="F2388">
        <v>35</v>
      </c>
      <c r="G2388" s="162" t="s">
        <v>6249</v>
      </c>
      <c r="H2388" s="162" t="s">
        <v>6249</v>
      </c>
      <c r="I2388" s="53" t="str">
        <f t="shared" si="75"/>
        <v>1. 35</v>
      </c>
      <c r="J2388" s="157" t="s">
        <v>142</v>
      </c>
      <c r="K2388" s="157" t="s">
        <v>141</v>
      </c>
      <c r="L2388" s="83" t="s">
        <v>6172</v>
      </c>
      <c r="M2388" s="165" t="s">
        <v>162</v>
      </c>
      <c r="O2388" s="157" t="s">
        <v>138</v>
      </c>
      <c r="P2388" s="157" t="s">
        <v>143</v>
      </c>
      <c r="Q2388" s="157" t="s">
        <v>6171</v>
      </c>
      <c r="R2388" s="157" t="s">
        <v>144</v>
      </c>
      <c r="W2388" s="118">
        <v>1012500</v>
      </c>
      <c r="X2388" s="162" t="s">
        <v>6249</v>
      </c>
    </row>
    <row r="2389" spans="1:24">
      <c r="A2389" s="83">
        <v>1806</v>
      </c>
      <c r="B2389" s="83">
        <v>233</v>
      </c>
      <c r="C2389" t="s">
        <v>8069</v>
      </c>
      <c r="D2389" s="159">
        <f t="shared" si="74"/>
        <v>247</v>
      </c>
      <c r="E2389">
        <v>6</v>
      </c>
      <c r="F2389">
        <v>7</v>
      </c>
      <c r="G2389" s="162" t="s">
        <v>6378</v>
      </c>
      <c r="H2389" s="162" t="s">
        <v>6378</v>
      </c>
      <c r="I2389" s="53" t="str">
        <f t="shared" si="75"/>
        <v>6. 7</v>
      </c>
      <c r="J2389" s="157" t="s">
        <v>142</v>
      </c>
      <c r="K2389" s="157" t="s">
        <v>141</v>
      </c>
      <c r="L2389" s="83" t="s">
        <v>6172</v>
      </c>
      <c r="M2389" s="165" t="s">
        <v>162</v>
      </c>
      <c r="O2389" s="157" t="s">
        <v>138</v>
      </c>
      <c r="P2389" s="157" t="s">
        <v>143</v>
      </c>
      <c r="Q2389" s="157" t="s">
        <v>6171</v>
      </c>
      <c r="R2389" s="157" t="s">
        <v>144</v>
      </c>
      <c r="W2389" s="118">
        <v>3334500</v>
      </c>
      <c r="X2389" s="162" t="s">
        <v>6378</v>
      </c>
    </row>
    <row r="2390" spans="1:24">
      <c r="A2390" s="83">
        <v>1806</v>
      </c>
      <c r="B2390" s="83">
        <v>221</v>
      </c>
      <c r="C2390" t="s">
        <v>6579</v>
      </c>
      <c r="D2390" s="159">
        <f t="shared" si="74"/>
        <v>300</v>
      </c>
      <c r="E2390">
        <v>7</v>
      </c>
      <c r="F2390">
        <v>20</v>
      </c>
      <c r="G2390" s="162" t="s">
        <v>6507</v>
      </c>
      <c r="H2390" s="162" t="s">
        <v>6507</v>
      </c>
      <c r="I2390" s="53" t="str">
        <f t="shared" si="75"/>
        <v>7. 20</v>
      </c>
      <c r="J2390" s="157" t="s">
        <v>142</v>
      </c>
      <c r="K2390" s="157" t="s">
        <v>141</v>
      </c>
      <c r="L2390" s="83" t="s">
        <v>6172</v>
      </c>
      <c r="M2390" s="165" t="s">
        <v>162</v>
      </c>
      <c r="O2390" s="157" t="s">
        <v>138</v>
      </c>
      <c r="P2390" s="157" t="s">
        <v>143</v>
      </c>
      <c r="Q2390" s="157" t="s">
        <v>6171</v>
      </c>
      <c r="R2390" s="157" t="s">
        <v>144</v>
      </c>
      <c r="W2390" s="118">
        <v>4050000</v>
      </c>
      <c r="X2390" s="162" t="s">
        <v>6507</v>
      </c>
    </row>
    <row r="2391" spans="1:24">
      <c r="A2391" s="83">
        <v>1806</v>
      </c>
      <c r="B2391" s="83">
        <v>231</v>
      </c>
      <c r="C2391" t="s">
        <v>7863</v>
      </c>
      <c r="D2391" s="159">
        <f t="shared" si="74"/>
        <v>55</v>
      </c>
      <c r="E2391">
        <v>1</v>
      </c>
      <c r="F2391">
        <v>15</v>
      </c>
      <c r="G2391" s="162" t="s">
        <v>6363</v>
      </c>
      <c r="H2391" s="162" t="s">
        <v>6363</v>
      </c>
      <c r="I2391" s="53" t="str">
        <f t="shared" si="75"/>
        <v>1. 15</v>
      </c>
      <c r="J2391" s="157" t="s">
        <v>142</v>
      </c>
      <c r="K2391" s="157" t="s">
        <v>141</v>
      </c>
      <c r="L2391" s="83" t="s">
        <v>6172</v>
      </c>
      <c r="M2391" s="165" t="s">
        <v>162</v>
      </c>
      <c r="O2391" s="157" t="s">
        <v>138</v>
      </c>
      <c r="P2391" s="157" t="s">
        <v>143</v>
      </c>
      <c r="Q2391" s="157" t="s">
        <v>6171</v>
      </c>
      <c r="R2391" s="157" t="s">
        <v>144</v>
      </c>
      <c r="W2391" s="118">
        <v>742500</v>
      </c>
      <c r="X2391" s="162" t="s">
        <v>6363</v>
      </c>
    </row>
    <row r="2392" spans="1:24">
      <c r="A2392" s="83">
        <v>1807</v>
      </c>
      <c r="B2392" s="83">
        <v>121</v>
      </c>
      <c r="C2392" t="s">
        <v>7887</v>
      </c>
      <c r="D2392" s="159">
        <f t="shared" si="74"/>
        <v>65</v>
      </c>
      <c r="E2392">
        <v>1</v>
      </c>
      <c r="F2392">
        <v>25</v>
      </c>
      <c r="G2392" s="162" t="s">
        <v>6349</v>
      </c>
      <c r="H2392" s="162" t="s">
        <v>6349</v>
      </c>
      <c r="I2392" s="53" t="str">
        <f t="shared" si="75"/>
        <v>1. 25</v>
      </c>
      <c r="J2392" s="157" t="s">
        <v>142</v>
      </c>
      <c r="K2392" s="157" t="s">
        <v>141</v>
      </c>
      <c r="L2392" s="83" t="s">
        <v>6172</v>
      </c>
      <c r="M2392" s="165" t="s">
        <v>162</v>
      </c>
      <c r="O2392" s="157" t="s">
        <v>138</v>
      </c>
      <c r="P2392" s="157" t="s">
        <v>143</v>
      </c>
      <c r="Q2392" s="157" t="s">
        <v>6171</v>
      </c>
      <c r="R2392" s="157" t="s">
        <v>144</v>
      </c>
      <c r="W2392" s="118">
        <v>877500</v>
      </c>
      <c r="X2392" s="162" t="s">
        <v>6349</v>
      </c>
    </row>
    <row r="2393" spans="1:24">
      <c r="A2393" s="83">
        <v>1807</v>
      </c>
      <c r="B2393" s="83">
        <v>120</v>
      </c>
      <c r="C2393" t="s">
        <v>7835</v>
      </c>
      <c r="D2393" s="159">
        <f t="shared" si="74"/>
        <v>40</v>
      </c>
      <c r="E2393">
        <v>1</v>
      </c>
      <c r="F2393">
        <v>0</v>
      </c>
      <c r="G2393" s="162" t="s">
        <v>6242</v>
      </c>
      <c r="H2393" s="162" t="s">
        <v>6242</v>
      </c>
      <c r="I2393" s="53" t="str">
        <f t="shared" si="75"/>
        <v>1. 0</v>
      </c>
      <c r="J2393" s="157" t="s">
        <v>142</v>
      </c>
      <c r="K2393" s="157" t="s">
        <v>141</v>
      </c>
      <c r="L2393" s="83" t="s">
        <v>6172</v>
      </c>
      <c r="M2393" s="165" t="s">
        <v>162</v>
      </c>
      <c r="O2393" s="157" t="s">
        <v>138</v>
      </c>
      <c r="P2393" s="157" t="s">
        <v>143</v>
      </c>
      <c r="Q2393" s="157" t="s">
        <v>6171</v>
      </c>
      <c r="R2393" s="157" t="s">
        <v>144</v>
      </c>
      <c r="W2393" s="118">
        <v>540000</v>
      </c>
      <c r="X2393" s="162" t="s">
        <v>6242</v>
      </c>
    </row>
    <row r="2394" spans="1:24">
      <c r="A2394" s="83">
        <v>1808</v>
      </c>
      <c r="B2394" s="83">
        <v>164</v>
      </c>
      <c r="C2394" t="s">
        <v>7835</v>
      </c>
      <c r="D2394" s="159">
        <f t="shared" si="74"/>
        <v>160</v>
      </c>
      <c r="E2394">
        <v>4</v>
      </c>
      <c r="F2394">
        <v>0</v>
      </c>
      <c r="G2394" s="162" t="s">
        <v>6232</v>
      </c>
      <c r="H2394" s="162" t="s">
        <v>6232</v>
      </c>
      <c r="I2394" s="53" t="str">
        <f t="shared" si="75"/>
        <v>4. 0</v>
      </c>
      <c r="J2394" s="157" t="s">
        <v>142</v>
      </c>
      <c r="K2394" s="157" t="s">
        <v>141</v>
      </c>
      <c r="L2394" s="83" t="s">
        <v>6172</v>
      </c>
      <c r="M2394" s="165" t="s">
        <v>6541</v>
      </c>
      <c r="O2394" s="157" t="s">
        <v>138</v>
      </c>
      <c r="P2394" s="157" t="s">
        <v>143</v>
      </c>
      <c r="Q2394" s="157" t="s">
        <v>6171</v>
      </c>
      <c r="R2394" s="157" t="s">
        <v>144</v>
      </c>
      <c r="W2394" s="118">
        <v>2160000</v>
      </c>
      <c r="X2394" s="162" t="s">
        <v>6232</v>
      </c>
    </row>
    <row r="2395" spans="1:24">
      <c r="A2395" s="83">
        <v>1809</v>
      </c>
      <c r="B2395" s="83">
        <v>164</v>
      </c>
      <c r="C2395" t="s">
        <v>7935</v>
      </c>
      <c r="D2395" s="159">
        <f t="shared" si="74"/>
        <v>81</v>
      </c>
      <c r="E2395">
        <v>2</v>
      </c>
      <c r="F2395">
        <v>1</v>
      </c>
      <c r="G2395" s="162" t="s">
        <v>6400</v>
      </c>
      <c r="H2395" s="162" t="s">
        <v>6400</v>
      </c>
      <c r="I2395" s="53" t="str">
        <f t="shared" si="75"/>
        <v>2. 1</v>
      </c>
      <c r="J2395" s="157" t="s">
        <v>142</v>
      </c>
      <c r="K2395" s="157" t="s">
        <v>141</v>
      </c>
      <c r="L2395" s="83" t="s">
        <v>6172</v>
      </c>
      <c r="M2395" s="165" t="s">
        <v>6541</v>
      </c>
      <c r="O2395" s="157" t="s">
        <v>138</v>
      </c>
      <c r="P2395" s="157" t="s">
        <v>143</v>
      </c>
      <c r="Q2395" s="157" t="s">
        <v>6171</v>
      </c>
      <c r="R2395" s="157" t="s">
        <v>144</v>
      </c>
      <c r="W2395" s="118">
        <v>1093500</v>
      </c>
      <c r="X2395" s="162" t="s">
        <v>6400</v>
      </c>
    </row>
    <row r="2396" spans="1:24">
      <c r="A2396" s="83">
        <v>1811</v>
      </c>
      <c r="B2396" s="83">
        <v>222</v>
      </c>
      <c r="C2396" t="s">
        <v>7862</v>
      </c>
      <c r="D2396" s="159">
        <f t="shared" si="74"/>
        <v>19</v>
      </c>
      <c r="E2396">
        <v>0</v>
      </c>
      <c r="F2396">
        <v>19</v>
      </c>
      <c r="G2396" s="162" t="s">
        <v>6239</v>
      </c>
      <c r="H2396" s="162" t="s">
        <v>6239</v>
      </c>
      <c r="I2396" s="53" t="str">
        <f t="shared" si="75"/>
        <v>0. 19</v>
      </c>
      <c r="J2396" s="157" t="s">
        <v>142</v>
      </c>
      <c r="K2396" s="157" t="s">
        <v>141</v>
      </c>
      <c r="L2396" s="83" t="s">
        <v>6172</v>
      </c>
      <c r="M2396" s="165" t="s">
        <v>162</v>
      </c>
      <c r="O2396" s="157" t="s">
        <v>138</v>
      </c>
      <c r="P2396" s="157" t="s">
        <v>143</v>
      </c>
      <c r="Q2396" s="157" t="s">
        <v>6171</v>
      </c>
      <c r="R2396" s="157" t="s">
        <v>144</v>
      </c>
      <c r="W2396" s="118">
        <v>40500</v>
      </c>
      <c r="X2396" s="162" t="s">
        <v>6239</v>
      </c>
    </row>
    <row r="2397" spans="1:24">
      <c r="A2397" s="83">
        <v>1811</v>
      </c>
      <c r="B2397" s="83">
        <v>222</v>
      </c>
      <c r="C2397" t="s">
        <v>7862</v>
      </c>
      <c r="D2397" s="159">
        <f t="shared" si="74"/>
        <v>120</v>
      </c>
      <c r="E2397">
        <v>3</v>
      </c>
      <c r="F2397">
        <v>0</v>
      </c>
      <c r="G2397" s="162" t="s">
        <v>6240</v>
      </c>
      <c r="H2397" s="162" t="s">
        <v>6240</v>
      </c>
      <c r="I2397" s="53" t="str">
        <f t="shared" si="75"/>
        <v>3. 0</v>
      </c>
      <c r="J2397" s="157" t="s">
        <v>142</v>
      </c>
      <c r="K2397" s="157" t="s">
        <v>141</v>
      </c>
      <c r="L2397" s="83" t="s">
        <v>6172</v>
      </c>
      <c r="M2397" s="165" t="s">
        <v>162</v>
      </c>
      <c r="O2397" s="157" t="s">
        <v>138</v>
      </c>
      <c r="P2397" s="157" t="s">
        <v>143</v>
      </c>
      <c r="Q2397" s="157" t="s">
        <v>6171</v>
      </c>
      <c r="R2397" s="157" t="s">
        <v>144</v>
      </c>
      <c r="W2397" s="118">
        <v>324000</v>
      </c>
      <c r="X2397" s="162" t="s">
        <v>6240</v>
      </c>
    </row>
    <row r="2398" spans="1:24">
      <c r="A2398" s="83">
        <v>1811</v>
      </c>
      <c r="B2398" s="83">
        <v>220</v>
      </c>
      <c r="C2398" t="s">
        <v>7857</v>
      </c>
      <c r="D2398" s="159">
        <f t="shared" si="74"/>
        <v>6</v>
      </c>
      <c r="E2398">
        <v>0</v>
      </c>
      <c r="F2398">
        <v>6</v>
      </c>
      <c r="G2398" s="162" t="s">
        <v>6238</v>
      </c>
      <c r="H2398" s="162" t="s">
        <v>6238</v>
      </c>
      <c r="I2398" s="53" t="str">
        <f t="shared" si="75"/>
        <v>0. 6</v>
      </c>
      <c r="J2398" s="157" t="s">
        <v>142</v>
      </c>
      <c r="K2398" s="157" t="s">
        <v>141</v>
      </c>
      <c r="L2398" s="83" t="s">
        <v>6172</v>
      </c>
      <c r="M2398" s="165" t="s">
        <v>162</v>
      </c>
      <c r="O2398" s="157" t="s">
        <v>138</v>
      </c>
      <c r="P2398" s="157" t="s">
        <v>143</v>
      </c>
      <c r="Q2398" s="157" t="s">
        <v>6171</v>
      </c>
      <c r="R2398" s="157" t="s">
        <v>144</v>
      </c>
      <c r="W2398" s="118">
        <v>13500</v>
      </c>
      <c r="X2398" s="162" t="s">
        <v>6238</v>
      </c>
    </row>
    <row r="2399" spans="1:24">
      <c r="A2399" s="83">
        <v>1811</v>
      </c>
      <c r="B2399" s="83">
        <v>219</v>
      </c>
      <c r="C2399" t="s">
        <v>7852</v>
      </c>
      <c r="D2399" s="159">
        <f t="shared" si="74"/>
        <v>23</v>
      </c>
      <c r="E2399">
        <v>0</v>
      </c>
      <c r="F2399">
        <v>23</v>
      </c>
      <c r="G2399" s="162" t="s">
        <v>6237</v>
      </c>
      <c r="H2399" s="162" t="s">
        <v>6237</v>
      </c>
      <c r="I2399" s="53" t="str">
        <f t="shared" si="75"/>
        <v>0. 23</v>
      </c>
      <c r="J2399" s="157" t="s">
        <v>142</v>
      </c>
      <c r="K2399" s="157" t="s">
        <v>141</v>
      </c>
      <c r="L2399" s="83" t="s">
        <v>6172</v>
      </c>
      <c r="M2399" s="165" t="s">
        <v>162</v>
      </c>
      <c r="O2399" s="157" t="s">
        <v>138</v>
      </c>
      <c r="P2399" s="157" t="s">
        <v>143</v>
      </c>
      <c r="Q2399" s="157" t="s">
        <v>6171</v>
      </c>
      <c r="R2399" s="157" t="s">
        <v>144</v>
      </c>
      <c r="W2399" s="118">
        <v>54000</v>
      </c>
      <c r="X2399" s="162" t="s">
        <v>6237</v>
      </c>
    </row>
    <row r="2400" spans="1:24">
      <c r="A2400" s="83">
        <v>1811</v>
      </c>
      <c r="B2400" s="83">
        <v>221</v>
      </c>
      <c r="C2400" t="s">
        <v>7862</v>
      </c>
      <c r="D2400" s="159">
        <f t="shared" si="74"/>
        <v>61</v>
      </c>
      <c r="E2400">
        <v>1</v>
      </c>
      <c r="F2400">
        <v>21</v>
      </c>
      <c r="G2400" s="162" t="s">
        <v>6233</v>
      </c>
      <c r="H2400" s="162" t="s">
        <v>6233</v>
      </c>
      <c r="I2400" s="53" t="str">
        <f t="shared" si="75"/>
        <v>1. 21</v>
      </c>
      <c r="J2400" s="157" t="s">
        <v>142</v>
      </c>
      <c r="K2400" s="157" t="s">
        <v>141</v>
      </c>
      <c r="L2400" s="83" t="s">
        <v>6172</v>
      </c>
      <c r="M2400" s="165" t="s">
        <v>162</v>
      </c>
      <c r="O2400" s="157" t="s">
        <v>138</v>
      </c>
      <c r="P2400" s="157" t="s">
        <v>143</v>
      </c>
      <c r="Q2400" s="157" t="s">
        <v>6171</v>
      </c>
      <c r="R2400" s="157" t="s">
        <v>144</v>
      </c>
      <c r="W2400" s="118">
        <v>823500</v>
      </c>
      <c r="X2400" s="162" t="s">
        <v>6233</v>
      </c>
    </row>
    <row r="2401" spans="1:24">
      <c r="A2401" s="83">
        <v>1812</v>
      </c>
      <c r="B2401" s="83">
        <v>156</v>
      </c>
      <c r="C2401" t="s">
        <v>7852</v>
      </c>
      <c r="D2401" s="159">
        <f t="shared" si="74"/>
        <v>186</v>
      </c>
      <c r="E2401">
        <v>4</v>
      </c>
      <c r="F2401">
        <v>26</v>
      </c>
      <c r="G2401" s="162" t="s">
        <v>6209</v>
      </c>
      <c r="H2401" s="162" t="s">
        <v>6209</v>
      </c>
      <c r="I2401" s="53" t="str">
        <f t="shared" si="75"/>
        <v>4. 26</v>
      </c>
      <c r="J2401" s="157" t="s">
        <v>142</v>
      </c>
      <c r="K2401" s="157" t="s">
        <v>141</v>
      </c>
      <c r="L2401" s="83" t="s">
        <v>6172</v>
      </c>
      <c r="M2401" s="165" t="s">
        <v>162</v>
      </c>
      <c r="O2401" s="157" t="s">
        <v>138</v>
      </c>
      <c r="P2401" s="157" t="s">
        <v>143</v>
      </c>
      <c r="Q2401" s="157" t="s">
        <v>6171</v>
      </c>
      <c r="R2401" s="157" t="s">
        <v>144</v>
      </c>
      <c r="W2401" s="118">
        <v>621000</v>
      </c>
      <c r="X2401" s="162" t="s">
        <v>6209</v>
      </c>
    </row>
    <row r="2402" spans="1:24">
      <c r="A2402" s="83">
        <v>1815</v>
      </c>
      <c r="B2402" s="83">
        <v>175</v>
      </c>
      <c r="C2402" t="s">
        <v>7835</v>
      </c>
      <c r="D2402" s="159">
        <f t="shared" si="74"/>
        <v>36</v>
      </c>
      <c r="E2402">
        <v>0</v>
      </c>
      <c r="F2402">
        <v>36</v>
      </c>
      <c r="G2402" s="162" t="s">
        <v>6174</v>
      </c>
      <c r="H2402" s="162" t="s">
        <v>6174</v>
      </c>
      <c r="I2402" s="53" t="str">
        <f t="shared" si="75"/>
        <v>0. 36</v>
      </c>
      <c r="J2402" s="157" t="s">
        <v>142</v>
      </c>
      <c r="K2402" s="157" t="s">
        <v>141</v>
      </c>
      <c r="L2402" s="83" t="s">
        <v>6172</v>
      </c>
      <c r="M2402" s="165" t="s">
        <v>162</v>
      </c>
      <c r="O2402" s="157" t="s">
        <v>138</v>
      </c>
      <c r="P2402" s="157" t="s">
        <v>143</v>
      </c>
      <c r="Q2402" s="157" t="s">
        <v>6171</v>
      </c>
      <c r="R2402" s="157" t="s">
        <v>144</v>
      </c>
      <c r="W2402" s="118">
        <v>486000</v>
      </c>
      <c r="X2402" s="162" t="s">
        <v>6174</v>
      </c>
    </row>
    <row r="2403" spans="1:24">
      <c r="A2403" s="83">
        <v>1815</v>
      </c>
      <c r="B2403" s="83">
        <v>175</v>
      </c>
      <c r="C2403" t="s">
        <v>7852</v>
      </c>
      <c r="D2403" s="159">
        <f t="shared" si="74"/>
        <v>47</v>
      </c>
      <c r="E2403">
        <v>1</v>
      </c>
      <c r="F2403">
        <v>7</v>
      </c>
      <c r="G2403" s="162" t="s">
        <v>6406</v>
      </c>
      <c r="H2403" s="162" t="s">
        <v>6406</v>
      </c>
      <c r="I2403" s="53" t="str">
        <f t="shared" si="75"/>
        <v>1. 7</v>
      </c>
      <c r="J2403" s="157" t="s">
        <v>142</v>
      </c>
      <c r="K2403" s="157" t="s">
        <v>141</v>
      </c>
      <c r="L2403" s="83" t="s">
        <v>6172</v>
      </c>
      <c r="M2403" s="165" t="s">
        <v>162</v>
      </c>
      <c r="O2403" s="157" t="s">
        <v>138</v>
      </c>
      <c r="P2403" s="157" t="s">
        <v>143</v>
      </c>
      <c r="Q2403" s="157" t="s">
        <v>6171</v>
      </c>
      <c r="R2403" s="157" t="s">
        <v>144</v>
      </c>
      <c r="W2403" s="118">
        <v>634500</v>
      </c>
      <c r="X2403" s="162" t="s">
        <v>6406</v>
      </c>
    </row>
    <row r="2404" spans="1:24">
      <c r="A2404" s="83">
        <v>1817</v>
      </c>
      <c r="B2404" s="83">
        <v>131</v>
      </c>
      <c r="C2404" t="s">
        <v>7857</v>
      </c>
      <c r="D2404" s="159">
        <f t="shared" si="74"/>
        <v>40</v>
      </c>
      <c r="E2404">
        <v>1</v>
      </c>
      <c r="F2404">
        <v>0</v>
      </c>
      <c r="G2404" s="162" t="s">
        <v>6242</v>
      </c>
      <c r="H2404" s="162" t="s">
        <v>6242</v>
      </c>
      <c r="I2404" s="53" t="str">
        <f t="shared" si="75"/>
        <v>1. 0</v>
      </c>
      <c r="J2404" s="157" t="s">
        <v>142</v>
      </c>
      <c r="K2404" s="157" t="s">
        <v>141</v>
      </c>
      <c r="L2404" s="83" t="s">
        <v>6172</v>
      </c>
      <c r="M2404" s="165" t="s">
        <v>162</v>
      </c>
      <c r="O2404" s="157" t="s">
        <v>138</v>
      </c>
      <c r="P2404" s="157" t="s">
        <v>143</v>
      </c>
      <c r="Q2404" s="157" t="s">
        <v>6171</v>
      </c>
      <c r="R2404" s="157" t="s">
        <v>144</v>
      </c>
      <c r="W2404" s="118">
        <v>540000</v>
      </c>
      <c r="X2404" s="162" t="s">
        <v>6242</v>
      </c>
    </row>
    <row r="2405" spans="1:24">
      <c r="A2405" s="83">
        <v>1817</v>
      </c>
      <c r="B2405" s="83">
        <v>131</v>
      </c>
      <c r="C2405" t="s">
        <v>6579</v>
      </c>
      <c r="D2405" s="159">
        <f t="shared" si="74"/>
        <v>50</v>
      </c>
      <c r="E2405">
        <v>1</v>
      </c>
      <c r="F2405">
        <v>10</v>
      </c>
      <c r="G2405" s="162" t="s">
        <v>6195</v>
      </c>
      <c r="H2405" s="162" t="s">
        <v>6195</v>
      </c>
      <c r="I2405" s="53" t="str">
        <f t="shared" si="75"/>
        <v>1. 10</v>
      </c>
      <c r="J2405" s="157" t="s">
        <v>142</v>
      </c>
      <c r="K2405" s="157" t="s">
        <v>141</v>
      </c>
      <c r="L2405" s="83" t="s">
        <v>6172</v>
      </c>
      <c r="M2405" s="165" t="s">
        <v>162</v>
      </c>
      <c r="O2405" s="157" t="s">
        <v>138</v>
      </c>
      <c r="P2405" s="157" t="s">
        <v>143</v>
      </c>
      <c r="Q2405" s="157" t="s">
        <v>6171</v>
      </c>
      <c r="R2405" s="157" t="s">
        <v>144</v>
      </c>
      <c r="W2405" s="118">
        <v>675000</v>
      </c>
      <c r="X2405" s="162" t="s">
        <v>6195</v>
      </c>
    </row>
    <row r="2406" spans="1:24">
      <c r="A2406" s="83">
        <v>1817</v>
      </c>
      <c r="B2406" s="83">
        <v>118</v>
      </c>
      <c r="C2406" t="s">
        <v>6648</v>
      </c>
      <c r="D2406" s="159">
        <f t="shared" si="74"/>
        <v>42</v>
      </c>
      <c r="E2406">
        <v>1</v>
      </c>
      <c r="F2406">
        <v>2</v>
      </c>
      <c r="G2406" s="162" t="s">
        <v>6318</v>
      </c>
      <c r="H2406" s="162" t="s">
        <v>6318</v>
      </c>
      <c r="I2406" s="53" t="str">
        <f t="shared" si="75"/>
        <v>1. 2</v>
      </c>
      <c r="J2406" s="157" t="s">
        <v>142</v>
      </c>
      <c r="K2406" s="157" t="s">
        <v>141</v>
      </c>
      <c r="L2406" s="83" t="s">
        <v>6172</v>
      </c>
      <c r="M2406" s="165" t="s">
        <v>162</v>
      </c>
      <c r="O2406" s="157" t="s">
        <v>138</v>
      </c>
      <c r="P2406" s="157" t="s">
        <v>143</v>
      </c>
      <c r="Q2406" s="157" t="s">
        <v>6171</v>
      </c>
      <c r="R2406" s="157" t="s">
        <v>144</v>
      </c>
      <c r="W2406" s="118">
        <v>567000</v>
      </c>
      <c r="X2406" s="162" t="s">
        <v>6318</v>
      </c>
    </row>
    <row r="2407" spans="1:24">
      <c r="A2407" s="83">
        <v>1817</v>
      </c>
      <c r="B2407" s="83">
        <v>118</v>
      </c>
      <c r="C2407" t="s">
        <v>7837</v>
      </c>
      <c r="D2407" s="159">
        <f t="shared" si="74"/>
        <v>93</v>
      </c>
      <c r="E2407">
        <v>2</v>
      </c>
      <c r="F2407">
        <v>13</v>
      </c>
      <c r="G2407" s="162" t="s">
        <v>6269</v>
      </c>
      <c r="H2407" s="162" t="s">
        <v>6269</v>
      </c>
      <c r="I2407" s="53" t="str">
        <f t="shared" si="75"/>
        <v>2. 13</v>
      </c>
      <c r="J2407" s="157" t="s">
        <v>142</v>
      </c>
      <c r="K2407" s="157" t="s">
        <v>141</v>
      </c>
      <c r="L2407" s="83" t="s">
        <v>6172</v>
      </c>
      <c r="M2407" s="165" t="s">
        <v>162</v>
      </c>
      <c r="O2407" s="157" t="s">
        <v>138</v>
      </c>
      <c r="P2407" s="157" t="s">
        <v>143</v>
      </c>
      <c r="Q2407" s="157" t="s">
        <v>6171</v>
      </c>
      <c r="R2407" s="157" t="s">
        <v>144</v>
      </c>
      <c r="W2407" s="118">
        <v>1255500</v>
      </c>
      <c r="X2407" s="162" t="s">
        <v>6269</v>
      </c>
    </row>
    <row r="2408" spans="1:24">
      <c r="A2408" s="83">
        <v>1839</v>
      </c>
      <c r="B2408" s="83">
        <v>265</v>
      </c>
      <c r="C2408" t="s">
        <v>7836</v>
      </c>
      <c r="D2408" s="159">
        <f t="shared" si="74"/>
        <v>633</v>
      </c>
      <c r="E2408">
        <v>15</v>
      </c>
      <c r="F2408">
        <v>33</v>
      </c>
      <c r="G2408" s="162" t="s">
        <v>6504</v>
      </c>
      <c r="H2408" s="162" t="s">
        <v>6504</v>
      </c>
      <c r="I2408" s="53" t="str">
        <f t="shared" si="75"/>
        <v>15. 33</v>
      </c>
      <c r="J2408" s="157" t="s">
        <v>142</v>
      </c>
      <c r="K2408" s="157" t="s">
        <v>141</v>
      </c>
      <c r="L2408" s="83" t="s">
        <v>6172</v>
      </c>
      <c r="M2408" s="165" t="s">
        <v>162</v>
      </c>
      <c r="O2408" s="157" t="s">
        <v>138</v>
      </c>
      <c r="P2408" s="157" t="s">
        <v>143</v>
      </c>
      <c r="Q2408" s="157" t="s">
        <v>6171</v>
      </c>
      <c r="R2408" s="157" t="s">
        <v>144</v>
      </c>
      <c r="W2408" s="118">
        <v>2848500</v>
      </c>
      <c r="X2408" s="162" t="s">
        <v>6504</v>
      </c>
    </row>
    <row r="2409" spans="1:24">
      <c r="A2409" s="83">
        <v>1841</v>
      </c>
      <c r="B2409" s="83">
        <v>266</v>
      </c>
      <c r="C2409" t="s">
        <v>7863</v>
      </c>
      <c r="D2409" s="159">
        <f t="shared" si="74"/>
        <v>82</v>
      </c>
      <c r="E2409">
        <v>2</v>
      </c>
      <c r="F2409">
        <v>2</v>
      </c>
      <c r="G2409" s="162" t="s">
        <v>6338</v>
      </c>
      <c r="H2409" s="162" t="s">
        <v>6338</v>
      </c>
      <c r="I2409" s="53" t="str">
        <f t="shared" si="75"/>
        <v>2. 2</v>
      </c>
      <c r="J2409" s="157" t="s">
        <v>142</v>
      </c>
      <c r="K2409" s="157" t="s">
        <v>141</v>
      </c>
      <c r="L2409" s="83" t="s">
        <v>6172</v>
      </c>
      <c r="M2409" s="165" t="s">
        <v>162</v>
      </c>
      <c r="O2409" s="157" t="s">
        <v>138</v>
      </c>
      <c r="P2409" s="157" t="s">
        <v>143</v>
      </c>
      <c r="Q2409" s="157" t="s">
        <v>6171</v>
      </c>
      <c r="R2409" s="157" t="s">
        <v>144</v>
      </c>
      <c r="W2409" s="118">
        <v>553500</v>
      </c>
      <c r="X2409" s="162" t="s">
        <v>6338</v>
      </c>
    </row>
    <row r="2410" spans="1:24">
      <c r="A2410" s="83">
        <v>1841</v>
      </c>
      <c r="B2410" s="83">
        <v>267</v>
      </c>
      <c r="C2410" t="s">
        <v>7861</v>
      </c>
      <c r="D2410" s="159">
        <f t="shared" si="74"/>
        <v>25</v>
      </c>
      <c r="E2410">
        <v>0</v>
      </c>
      <c r="F2410">
        <v>25</v>
      </c>
      <c r="G2410" s="162" t="s">
        <v>6177</v>
      </c>
      <c r="H2410" s="162" t="s">
        <v>6177</v>
      </c>
      <c r="I2410" s="53" t="str">
        <f t="shared" si="75"/>
        <v>0. 25</v>
      </c>
      <c r="J2410" s="157" t="s">
        <v>142</v>
      </c>
      <c r="K2410" s="157" t="s">
        <v>141</v>
      </c>
      <c r="L2410" s="83" t="s">
        <v>6172</v>
      </c>
      <c r="M2410" s="165" t="s">
        <v>162</v>
      </c>
      <c r="O2410" s="157" t="s">
        <v>138</v>
      </c>
      <c r="P2410" s="157" t="s">
        <v>143</v>
      </c>
      <c r="Q2410" s="157" t="s">
        <v>6171</v>
      </c>
      <c r="R2410" s="157" t="s">
        <v>144</v>
      </c>
      <c r="W2410" s="118">
        <v>162000</v>
      </c>
      <c r="X2410" s="162" t="s">
        <v>6177</v>
      </c>
    </row>
    <row r="2411" spans="1:24">
      <c r="A2411" s="83">
        <v>1841</v>
      </c>
      <c r="B2411" s="83">
        <v>267</v>
      </c>
      <c r="C2411" t="s">
        <v>7960</v>
      </c>
      <c r="D2411" s="159">
        <f t="shared" si="74"/>
        <v>14</v>
      </c>
      <c r="E2411">
        <v>0</v>
      </c>
      <c r="F2411">
        <v>14</v>
      </c>
      <c r="G2411" s="162" t="s">
        <v>6224</v>
      </c>
      <c r="H2411" s="162" t="s">
        <v>6224</v>
      </c>
      <c r="I2411" s="53" t="str">
        <f t="shared" si="75"/>
        <v>0. 14</v>
      </c>
      <c r="J2411" s="157" t="s">
        <v>142</v>
      </c>
      <c r="K2411" s="157" t="s">
        <v>141</v>
      </c>
      <c r="L2411" s="83" t="s">
        <v>6172</v>
      </c>
      <c r="M2411" s="165" t="s">
        <v>162</v>
      </c>
      <c r="O2411" s="157" t="s">
        <v>138</v>
      </c>
      <c r="P2411" s="157" t="s">
        <v>143</v>
      </c>
      <c r="Q2411" s="157" t="s">
        <v>6171</v>
      </c>
      <c r="R2411" s="157" t="s">
        <v>144</v>
      </c>
      <c r="W2411" s="118">
        <v>94500</v>
      </c>
      <c r="X2411" s="162" t="s">
        <v>6224</v>
      </c>
    </row>
    <row r="2412" spans="1:24">
      <c r="A2412" s="83">
        <v>1841</v>
      </c>
      <c r="B2412" s="83">
        <v>231</v>
      </c>
      <c r="C2412" t="s">
        <v>6648</v>
      </c>
      <c r="D2412" s="159">
        <f t="shared" si="74"/>
        <v>36</v>
      </c>
      <c r="E2412">
        <v>0</v>
      </c>
      <c r="F2412">
        <v>36</v>
      </c>
      <c r="G2412" s="162" t="s">
        <v>6174</v>
      </c>
      <c r="H2412" s="162" t="s">
        <v>6174</v>
      </c>
      <c r="I2412" s="53" t="str">
        <f t="shared" si="75"/>
        <v>0. 36</v>
      </c>
      <c r="J2412" s="157" t="s">
        <v>142</v>
      </c>
      <c r="K2412" s="157" t="s">
        <v>141</v>
      </c>
      <c r="L2412" s="83" t="s">
        <v>6172</v>
      </c>
      <c r="M2412" s="165" t="s">
        <v>162</v>
      </c>
      <c r="O2412" s="157" t="s">
        <v>138</v>
      </c>
      <c r="P2412" s="157" t="s">
        <v>143</v>
      </c>
      <c r="Q2412" s="157" t="s">
        <v>6171</v>
      </c>
      <c r="R2412" s="157" t="s">
        <v>144</v>
      </c>
      <c r="W2412" s="118">
        <v>243000</v>
      </c>
      <c r="X2412" s="162" t="s">
        <v>6174</v>
      </c>
    </row>
    <row r="2413" spans="1:24">
      <c r="A2413" s="83">
        <v>1841</v>
      </c>
      <c r="B2413" s="83">
        <v>231</v>
      </c>
      <c r="C2413" t="s">
        <v>7844</v>
      </c>
      <c r="D2413" s="159">
        <f t="shared" si="74"/>
        <v>16</v>
      </c>
      <c r="E2413">
        <v>0</v>
      </c>
      <c r="F2413">
        <v>16</v>
      </c>
      <c r="G2413" s="162" t="s">
        <v>6206</v>
      </c>
      <c r="H2413" s="162" t="s">
        <v>6206</v>
      </c>
      <c r="I2413" s="53" t="str">
        <f t="shared" si="75"/>
        <v>0. 16</v>
      </c>
      <c r="J2413" s="157" t="s">
        <v>142</v>
      </c>
      <c r="K2413" s="157" t="s">
        <v>141</v>
      </c>
      <c r="L2413" s="83" t="s">
        <v>6172</v>
      </c>
      <c r="M2413" s="165" t="s">
        <v>162</v>
      </c>
      <c r="O2413" s="157" t="s">
        <v>138</v>
      </c>
      <c r="P2413" s="157" t="s">
        <v>143</v>
      </c>
      <c r="Q2413" s="157" t="s">
        <v>6171</v>
      </c>
      <c r="R2413" s="157" t="s">
        <v>144</v>
      </c>
      <c r="W2413" s="118">
        <v>108000</v>
      </c>
      <c r="X2413" s="162" t="s">
        <v>6206</v>
      </c>
    </row>
    <row r="2414" spans="1:24">
      <c r="A2414" s="83">
        <v>1841</v>
      </c>
      <c r="B2414" s="83">
        <v>266</v>
      </c>
      <c r="C2414" t="s">
        <v>7852</v>
      </c>
      <c r="D2414" s="159">
        <f t="shared" si="74"/>
        <v>8</v>
      </c>
      <c r="E2414">
        <v>0</v>
      </c>
      <c r="F2414">
        <v>8</v>
      </c>
      <c r="G2414" s="162" t="s">
        <v>6180</v>
      </c>
      <c r="H2414" s="162" t="s">
        <v>6180</v>
      </c>
      <c r="I2414" s="53" t="str">
        <f t="shared" si="75"/>
        <v>0. 8</v>
      </c>
      <c r="J2414" s="157" t="s">
        <v>142</v>
      </c>
      <c r="K2414" s="157" t="s">
        <v>141</v>
      </c>
      <c r="L2414" s="83" t="s">
        <v>6172</v>
      </c>
      <c r="M2414" s="165" t="s">
        <v>162</v>
      </c>
      <c r="O2414" s="157" t="s">
        <v>138</v>
      </c>
      <c r="P2414" s="157" t="s">
        <v>143</v>
      </c>
      <c r="Q2414" s="157" t="s">
        <v>6171</v>
      </c>
      <c r="R2414" s="157" t="s">
        <v>144</v>
      </c>
      <c r="W2414" s="118">
        <v>54000</v>
      </c>
      <c r="X2414" s="162" t="s">
        <v>6180</v>
      </c>
    </row>
    <row r="2415" spans="1:24">
      <c r="A2415" s="83">
        <v>1843</v>
      </c>
      <c r="B2415" s="83">
        <v>123</v>
      </c>
      <c r="C2415" t="s">
        <v>7836</v>
      </c>
      <c r="D2415" s="159">
        <f t="shared" si="74"/>
        <v>694</v>
      </c>
      <c r="E2415">
        <v>17</v>
      </c>
      <c r="F2415">
        <v>14</v>
      </c>
      <c r="G2415" s="162" t="s">
        <v>6508</v>
      </c>
      <c r="H2415" s="162" t="s">
        <v>6508</v>
      </c>
      <c r="I2415" s="53" t="str">
        <f t="shared" si="75"/>
        <v>17. 14</v>
      </c>
      <c r="J2415" s="157" t="s">
        <v>142</v>
      </c>
      <c r="K2415" s="157" t="s">
        <v>141</v>
      </c>
      <c r="L2415" s="83" t="s">
        <v>6172</v>
      </c>
      <c r="M2415" s="165" t="s">
        <v>162</v>
      </c>
      <c r="O2415" s="157" t="s">
        <v>138</v>
      </c>
      <c r="P2415" s="157" t="s">
        <v>143</v>
      </c>
      <c r="Q2415" s="157" t="s">
        <v>6171</v>
      </c>
      <c r="R2415" s="157" t="s">
        <v>144</v>
      </c>
      <c r="W2415" s="118">
        <v>9369000</v>
      </c>
      <c r="X2415" s="162" t="s">
        <v>6508</v>
      </c>
    </row>
    <row r="2416" spans="1:24">
      <c r="A2416" s="83">
        <v>1846</v>
      </c>
      <c r="B2416" s="83">
        <v>191</v>
      </c>
      <c r="C2416" t="s">
        <v>7857</v>
      </c>
      <c r="D2416" s="159">
        <f t="shared" si="74"/>
        <v>87</v>
      </c>
      <c r="E2416">
        <v>2</v>
      </c>
      <c r="F2416">
        <v>7</v>
      </c>
      <c r="G2416" s="162" t="s">
        <v>6234</v>
      </c>
      <c r="H2416" s="162" t="s">
        <v>6234</v>
      </c>
      <c r="I2416" s="53" t="str">
        <f t="shared" si="75"/>
        <v>2. 7</v>
      </c>
      <c r="J2416" s="157" t="s">
        <v>142</v>
      </c>
      <c r="K2416" s="157" t="s">
        <v>141</v>
      </c>
      <c r="L2416" s="83" t="s">
        <v>6172</v>
      </c>
      <c r="M2416" s="165" t="s">
        <v>162</v>
      </c>
      <c r="O2416" s="157" t="s">
        <v>138</v>
      </c>
      <c r="P2416" s="157" t="s">
        <v>143</v>
      </c>
      <c r="Q2416" s="157" t="s">
        <v>6171</v>
      </c>
      <c r="R2416" s="157" t="s">
        <v>144</v>
      </c>
      <c r="W2416" s="118">
        <v>1174500</v>
      </c>
      <c r="X2416" s="162" t="s">
        <v>6234</v>
      </c>
    </row>
    <row r="2417" spans="1:24">
      <c r="A2417" s="83">
        <v>1846</v>
      </c>
      <c r="B2417" s="83">
        <v>191</v>
      </c>
      <c r="C2417" t="s">
        <v>8141</v>
      </c>
      <c r="D2417" s="159">
        <f t="shared" si="74"/>
        <v>13</v>
      </c>
      <c r="E2417">
        <v>0</v>
      </c>
      <c r="F2417">
        <v>13</v>
      </c>
      <c r="G2417" s="162" t="s">
        <v>6205</v>
      </c>
      <c r="H2417" s="162" t="s">
        <v>6205</v>
      </c>
      <c r="I2417" s="53" t="str">
        <f t="shared" si="75"/>
        <v>0. 13</v>
      </c>
      <c r="J2417" s="157" t="s">
        <v>142</v>
      </c>
      <c r="K2417" s="157" t="s">
        <v>141</v>
      </c>
      <c r="L2417" s="83" t="s">
        <v>6172</v>
      </c>
      <c r="M2417" s="165" t="s">
        <v>162</v>
      </c>
      <c r="O2417" s="157" t="s">
        <v>138</v>
      </c>
      <c r="P2417" s="157" t="s">
        <v>143</v>
      </c>
      <c r="Q2417" s="157" t="s">
        <v>6171</v>
      </c>
      <c r="R2417" s="157" t="s">
        <v>144</v>
      </c>
      <c r="W2417" s="118">
        <v>175500</v>
      </c>
      <c r="X2417" s="162" t="s">
        <v>6205</v>
      </c>
    </row>
    <row r="2418" spans="1:24">
      <c r="A2418" s="83">
        <v>1846</v>
      </c>
      <c r="B2418" s="83">
        <v>79</v>
      </c>
      <c r="C2418" t="s">
        <v>6579</v>
      </c>
      <c r="D2418" s="159">
        <f t="shared" si="74"/>
        <v>100</v>
      </c>
      <c r="E2418">
        <v>2</v>
      </c>
      <c r="F2418">
        <v>20</v>
      </c>
      <c r="G2418" s="162" t="s">
        <v>6263</v>
      </c>
      <c r="H2418" s="162" t="s">
        <v>6263</v>
      </c>
      <c r="I2418" s="53" t="str">
        <f t="shared" si="75"/>
        <v>2. 20</v>
      </c>
      <c r="J2418" s="157" t="s">
        <v>142</v>
      </c>
      <c r="K2418" s="157" t="s">
        <v>141</v>
      </c>
      <c r="L2418" s="83" t="s">
        <v>6172</v>
      </c>
      <c r="M2418" s="165" t="s">
        <v>5499</v>
      </c>
      <c r="O2418" s="157" t="s">
        <v>138</v>
      </c>
      <c r="P2418" s="157" t="s">
        <v>143</v>
      </c>
      <c r="Q2418" s="157" t="s">
        <v>6171</v>
      </c>
      <c r="R2418" s="157" t="s">
        <v>144</v>
      </c>
      <c r="W2418" s="118">
        <v>0</v>
      </c>
      <c r="X2418" s="162" t="s">
        <v>6263</v>
      </c>
    </row>
    <row r="2419" spans="1:24">
      <c r="A2419" s="83">
        <v>1846</v>
      </c>
      <c r="B2419" s="83">
        <v>80</v>
      </c>
      <c r="C2419" t="s">
        <v>7850</v>
      </c>
      <c r="D2419" s="159">
        <f t="shared" si="74"/>
        <v>100</v>
      </c>
      <c r="E2419">
        <v>2</v>
      </c>
      <c r="F2419">
        <v>20</v>
      </c>
      <c r="G2419" s="162" t="s">
        <v>6263</v>
      </c>
      <c r="H2419" s="162" t="s">
        <v>6263</v>
      </c>
      <c r="I2419" s="53" t="str">
        <f t="shared" si="75"/>
        <v>2. 20</v>
      </c>
      <c r="J2419" s="157" t="s">
        <v>142</v>
      </c>
      <c r="K2419" s="157" t="s">
        <v>141</v>
      </c>
      <c r="L2419" s="83" t="s">
        <v>6172</v>
      </c>
      <c r="M2419" s="165" t="s">
        <v>5499</v>
      </c>
      <c r="O2419" s="157" t="s">
        <v>138</v>
      </c>
      <c r="P2419" s="157" t="s">
        <v>143</v>
      </c>
      <c r="Q2419" s="157" t="s">
        <v>6171</v>
      </c>
      <c r="R2419" s="157" t="s">
        <v>144</v>
      </c>
      <c r="W2419" s="118">
        <v>0</v>
      </c>
      <c r="X2419" s="162" t="s">
        <v>6263</v>
      </c>
    </row>
    <row r="2420" spans="1:24">
      <c r="A2420" s="83">
        <v>1847</v>
      </c>
      <c r="B2420" s="83">
        <v>191</v>
      </c>
      <c r="C2420" t="s">
        <v>7857</v>
      </c>
      <c r="D2420" s="159">
        <f t="shared" si="74"/>
        <v>87</v>
      </c>
      <c r="E2420">
        <v>2</v>
      </c>
      <c r="F2420">
        <v>7</v>
      </c>
      <c r="G2420" s="162" t="s">
        <v>6234</v>
      </c>
      <c r="H2420" s="162" t="s">
        <v>6234</v>
      </c>
      <c r="I2420" s="53" t="str">
        <f t="shared" si="75"/>
        <v>2. 7</v>
      </c>
      <c r="J2420" s="157" t="s">
        <v>142</v>
      </c>
      <c r="K2420" s="157" t="s">
        <v>141</v>
      </c>
      <c r="L2420" s="83" t="s">
        <v>6172</v>
      </c>
      <c r="M2420" s="165" t="s">
        <v>162</v>
      </c>
      <c r="O2420" s="157" t="s">
        <v>138</v>
      </c>
      <c r="P2420" s="157" t="s">
        <v>143</v>
      </c>
      <c r="Q2420" s="157" t="s">
        <v>6171</v>
      </c>
      <c r="R2420" s="157" t="s">
        <v>144</v>
      </c>
      <c r="W2420" s="118">
        <v>1174500</v>
      </c>
      <c r="X2420" s="162" t="s">
        <v>6234</v>
      </c>
    </row>
    <row r="2421" spans="1:24">
      <c r="A2421" s="83">
        <v>1847</v>
      </c>
      <c r="B2421" s="83">
        <v>191</v>
      </c>
      <c r="C2421" t="s">
        <v>8141</v>
      </c>
      <c r="D2421" s="159">
        <f t="shared" si="74"/>
        <v>13</v>
      </c>
      <c r="E2421">
        <v>0</v>
      </c>
      <c r="F2421">
        <v>13</v>
      </c>
      <c r="G2421" s="162" t="s">
        <v>6205</v>
      </c>
      <c r="H2421" s="162" t="s">
        <v>6205</v>
      </c>
      <c r="I2421" s="53" t="str">
        <f t="shared" si="75"/>
        <v>0. 13</v>
      </c>
      <c r="J2421" s="157" t="s">
        <v>142</v>
      </c>
      <c r="K2421" s="157" t="s">
        <v>141</v>
      </c>
      <c r="L2421" s="83" t="s">
        <v>6172</v>
      </c>
      <c r="M2421" s="165" t="s">
        <v>162</v>
      </c>
      <c r="O2421" s="157" t="s">
        <v>138</v>
      </c>
      <c r="P2421" s="157" t="s">
        <v>143</v>
      </c>
      <c r="Q2421" s="157" t="s">
        <v>6171</v>
      </c>
      <c r="R2421" s="157" t="s">
        <v>144</v>
      </c>
      <c r="W2421" s="118">
        <v>175500</v>
      </c>
      <c r="X2421" s="162" t="s">
        <v>6205</v>
      </c>
    </row>
    <row r="2422" spans="1:24">
      <c r="A2422" s="83">
        <v>1847</v>
      </c>
      <c r="B2422" s="83">
        <v>79</v>
      </c>
      <c r="C2422" t="s">
        <v>6579</v>
      </c>
      <c r="D2422" s="159">
        <f t="shared" si="74"/>
        <v>100</v>
      </c>
      <c r="E2422">
        <v>2</v>
      </c>
      <c r="F2422">
        <v>20</v>
      </c>
      <c r="G2422" s="162" t="s">
        <v>6263</v>
      </c>
      <c r="H2422" s="162" t="s">
        <v>6263</v>
      </c>
      <c r="I2422" s="53" t="str">
        <f t="shared" si="75"/>
        <v>2. 20</v>
      </c>
      <c r="J2422" s="157" t="s">
        <v>142</v>
      </c>
      <c r="K2422" s="157" t="s">
        <v>141</v>
      </c>
      <c r="L2422" s="83" t="s">
        <v>6172</v>
      </c>
      <c r="M2422" s="165" t="s">
        <v>5499</v>
      </c>
      <c r="O2422" s="157" t="s">
        <v>138</v>
      </c>
      <c r="P2422" s="157" t="s">
        <v>143</v>
      </c>
      <c r="Q2422" s="157" t="s">
        <v>6171</v>
      </c>
      <c r="R2422" s="157" t="s">
        <v>144</v>
      </c>
      <c r="W2422" s="118">
        <v>0</v>
      </c>
      <c r="X2422" s="162" t="s">
        <v>6263</v>
      </c>
    </row>
    <row r="2423" spans="1:24">
      <c r="A2423" s="83">
        <v>1847</v>
      </c>
      <c r="B2423" s="83">
        <v>80</v>
      </c>
      <c r="C2423" t="s">
        <v>7850</v>
      </c>
      <c r="D2423" s="159">
        <f t="shared" si="74"/>
        <v>100</v>
      </c>
      <c r="E2423">
        <v>2</v>
      </c>
      <c r="F2423">
        <v>20</v>
      </c>
      <c r="G2423" s="162" t="s">
        <v>6263</v>
      </c>
      <c r="H2423" s="162" t="s">
        <v>6263</v>
      </c>
      <c r="I2423" s="53" t="str">
        <f t="shared" si="75"/>
        <v>2. 20</v>
      </c>
      <c r="J2423" s="157" t="s">
        <v>142</v>
      </c>
      <c r="K2423" s="157" t="s">
        <v>141</v>
      </c>
      <c r="L2423" s="83" t="s">
        <v>6172</v>
      </c>
      <c r="M2423" s="165" t="s">
        <v>5499</v>
      </c>
      <c r="O2423" s="157" t="s">
        <v>138</v>
      </c>
      <c r="P2423" s="157" t="s">
        <v>143</v>
      </c>
      <c r="Q2423" s="157" t="s">
        <v>6171</v>
      </c>
      <c r="R2423" s="157" t="s">
        <v>144</v>
      </c>
      <c r="W2423" s="118">
        <v>0</v>
      </c>
      <c r="X2423" s="162" t="s">
        <v>6263</v>
      </c>
    </row>
    <row r="2424" spans="1:24">
      <c r="A2424" s="83">
        <v>1849</v>
      </c>
      <c r="B2424" s="83">
        <v>99</v>
      </c>
      <c r="C2424" t="s">
        <v>6579</v>
      </c>
      <c r="D2424" s="159">
        <f t="shared" si="74"/>
        <v>70</v>
      </c>
      <c r="E2424">
        <v>1</v>
      </c>
      <c r="F2424">
        <v>30</v>
      </c>
      <c r="G2424" s="162" t="s">
        <v>6334</v>
      </c>
      <c r="H2424" s="162" t="s">
        <v>6334</v>
      </c>
      <c r="I2424" s="53" t="str">
        <f t="shared" si="75"/>
        <v>1. 30</v>
      </c>
      <c r="J2424" s="157" t="s">
        <v>142</v>
      </c>
      <c r="K2424" s="157" t="s">
        <v>141</v>
      </c>
      <c r="L2424" s="83" t="s">
        <v>6172</v>
      </c>
      <c r="M2424" s="165" t="s">
        <v>162</v>
      </c>
      <c r="O2424" s="157" t="s">
        <v>138</v>
      </c>
      <c r="P2424" s="157" t="s">
        <v>143</v>
      </c>
      <c r="Q2424" s="157" t="s">
        <v>6171</v>
      </c>
      <c r="R2424" s="157" t="s">
        <v>144</v>
      </c>
      <c r="W2424" s="118">
        <v>472500</v>
      </c>
      <c r="X2424" s="162" t="s">
        <v>6334</v>
      </c>
    </row>
    <row r="2425" spans="1:24">
      <c r="A2425" s="83">
        <v>1849</v>
      </c>
      <c r="B2425" s="83">
        <v>99</v>
      </c>
      <c r="C2425" t="s">
        <v>7861</v>
      </c>
      <c r="D2425" s="159">
        <f t="shared" si="74"/>
        <v>38</v>
      </c>
      <c r="E2425">
        <v>0</v>
      </c>
      <c r="F2425">
        <v>38</v>
      </c>
      <c r="G2425" s="162" t="s">
        <v>6394</v>
      </c>
      <c r="H2425" s="162" t="s">
        <v>6394</v>
      </c>
      <c r="I2425" s="53" t="str">
        <f t="shared" si="75"/>
        <v>0. 38</v>
      </c>
      <c r="J2425" s="157" t="s">
        <v>142</v>
      </c>
      <c r="K2425" s="157" t="s">
        <v>141</v>
      </c>
      <c r="L2425" s="83" t="s">
        <v>6172</v>
      </c>
      <c r="M2425" s="165" t="s">
        <v>162</v>
      </c>
      <c r="O2425" s="157" t="s">
        <v>138</v>
      </c>
      <c r="P2425" s="157" t="s">
        <v>143</v>
      </c>
      <c r="Q2425" s="157" t="s">
        <v>6171</v>
      </c>
      <c r="R2425" s="157" t="s">
        <v>144</v>
      </c>
      <c r="W2425" s="118">
        <v>256500</v>
      </c>
      <c r="X2425" s="162" t="s">
        <v>6394</v>
      </c>
    </row>
    <row r="2426" spans="1:24">
      <c r="A2426" s="83">
        <v>1849</v>
      </c>
      <c r="B2426" s="83">
        <v>90</v>
      </c>
      <c r="C2426" t="s">
        <v>7976</v>
      </c>
      <c r="D2426" s="159">
        <f t="shared" si="74"/>
        <v>96</v>
      </c>
      <c r="E2426">
        <v>2</v>
      </c>
      <c r="F2426">
        <v>16</v>
      </c>
      <c r="G2426" s="162" t="s">
        <v>6357</v>
      </c>
      <c r="H2426" s="162" t="s">
        <v>6357</v>
      </c>
      <c r="I2426" s="53" t="str">
        <f t="shared" si="75"/>
        <v>2. 16</v>
      </c>
      <c r="J2426" s="157" t="s">
        <v>142</v>
      </c>
      <c r="K2426" s="157" t="s">
        <v>141</v>
      </c>
      <c r="L2426" s="83" t="s">
        <v>6172</v>
      </c>
      <c r="M2426" s="165" t="s">
        <v>162</v>
      </c>
      <c r="O2426" s="157" t="s">
        <v>138</v>
      </c>
      <c r="P2426" s="157" t="s">
        <v>143</v>
      </c>
      <c r="Q2426" s="157" t="s">
        <v>6171</v>
      </c>
      <c r="R2426" s="157" t="s">
        <v>144</v>
      </c>
      <c r="W2426" s="118">
        <v>648000</v>
      </c>
      <c r="X2426" s="162" t="s">
        <v>6357</v>
      </c>
    </row>
    <row r="2427" spans="1:24">
      <c r="A2427" s="83">
        <v>1850</v>
      </c>
      <c r="B2427" s="83">
        <v>395</v>
      </c>
      <c r="C2427" t="s">
        <v>6648</v>
      </c>
      <c r="D2427" s="159">
        <f t="shared" si="74"/>
        <v>44</v>
      </c>
      <c r="E2427">
        <v>1</v>
      </c>
      <c r="F2427">
        <v>4</v>
      </c>
      <c r="G2427" s="162" t="s">
        <v>6248</v>
      </c>
      <c r="H2427" s="162" t="s">
        <v>6248</v>
      </c>
      <c r="I2427" s="53" t="str">
        <f t="shared" si="75"/>
        <v>1. 4</v>
      </c>
      <c r="J2427" s="157" t="s">
        <v>142</v>
      </c>
      <c r="K2427" s="157" t="s">
        <v>141</v>
      </c>
      <c r="L2427" s="83" t="s">
        <v>6172</v>
      </c>
      <c r="M2427" s="165" t="s">
        <v>162</v>
      </c>
      <c r="O2427" s="157" t="s">
        <v>138</v>
      </c>
      <c r="P2427" s="157" t="s">
        <v>143</v>
      </c>
      <c r="Q2427" s="157" t="s">
        <v>6171</v>
      </c>
      <c r="R2427" s="157" t="s">
        <v>144</v>
      </c>
      <c r="W2427" s="118">
        <v>594000</v>
      </c>
      <c r="X2427" s="162" t="s">
        <v>6248</v>
      </c>
    </row>
    <row r="2428" spans="1:24">
      <c r="A2428" s="83">
        <v>1850</v>
      </c>
      <c r="B2428" s="83">
        <v>393</v>
      </c>
      <c r="C2428" t="s">
        <v>8142</v>
      </c>
      <c r="D2428" s="159">
        <f t="shared" si="74"/>
        <v>32</v>
      </c>
      <c r="E2428">
        <v>0</v>
      </c>
      <c r="F2428">
        <v>32</v>
      </c>
      <c r="G2428" s="162" t="s">
        <v>6315</v>
      </c>
      <c r="H2428" s="162" t="s">
        <v>6315</v>
      </c>
      <c r="I2428" s="53" t="str">
        <f t="shared" si="75"/>
        <v>0. 32</v>
      </c>
      <c r="J2428" s="157" t="s">
        <v>142</v>
      </c>
      <c r="K2428" s="157" t="s">
        <v>141</v>
      </c>
      <c r="L2428" s="83" t="s">
        <v>6172</v>
      </c>
      <c r="M2428" s="165" t="s">
        <v>162</v>
      </c>
      <c r="O2428" s="157" t="s">
        <v>138</v>
      </c>
      <c r="P2428" s="157" t="s">
        <v>143</v>
      </c>
      <c r="Q2428" s="157" t="s">
        <v>6171</v>
      </c>
      <c r="R2428" s="157" t="s">
        <v>144</v>
      </c>
      <c r="W2428" s="118">
        <v>432000</v>
      </c>
      <c r="X2428" s="162" t="s">
        <v>6315</v>
      </c>
    </row>
    <row r="2429" spans="1:24">
      <c r="A2429" s="83">
        <v>1850</v>
      </c>
      <c r="B2429" s="83">
        <v>392</v>
      </c>
      <c r="C2429" t="s">
        <v>8143</v>
      </c>
      <c r="D2429" s="159">
        <f t="shared" si="74"/>
        <v>48</v>
      </c>
      <c r="E2429">
        <v>1</v>
      </c>
      <c r="F2429">
        <v>8</v>
      </c>
      <c r="G2429" s="162" t="s">
        <v>6200</v>
      </c>
      <c r="H2429" s="162" t="s">
        <v>6200</v>
      </c>
      <c r="I2429" s="53" t="str">
        <f t="shared" si="75"/>
        <v>1. 8</v>
      </c>
      <c r="J2429" s="157" t="s">
        <v>142</v>
      </c>
      <c r="K2429" s="157" t="s">
        <v>141</v>
      </c>
      <c r="L2429" s="83" t="s">
        <v>6172</v>
      </c>
      <c r="M2429" s="165" t="s">
        <v>162</v>
      </c>
      <c r="O2429" s="157" t="s">
        <v>138</v>
      </c>
      <c r="P2429" s="157" t="s">
        <v>143</v>
      </c>
      <c r="Q2429" s="157" t="s">
        <v>6171</v>
      </c>
      <c r="R2429" s="157" t="s">
        <v>144</v>
      </c>
      <c r="W2429" s="118">
        <v>648000</v>
      </c>
      <c r="X2429" s="162" t="s">
        <v>6200</v>
      </c>
    </row>
    <row r="2430" spans="1:24">
      <c r="A2430" s="83">
        <v>1850</v>
      </c>
      <c r="B2430" s="83">
        <v>394</v>
      </c>
      <c r="C2430" t="s">
        <v>8144</v>
      </c>
      <c r="D2430" s="159">
        <f t="shared" si="74"/>
        <v>4</v>
      </c>
      <c r="E2430">
        <v>0</v>
      </c>
      <c r="F2430">
        <v>4</v>
      </c>
      <c r="G2430" s="162" t="s">
        <v>6336</v>
      </c>
      <c r="H2430" s="162" t="s">
        <v>6336</v>
      </c>
      <c r="I2430" s="53" t="str">
        <f t="shared" si="75"/>
        <v>0. 4</v>
      </c>
      <c r="J2430" s="157" t="s">
        <v>142</v>
      </c>
      <c r="K2430" s="157" t="s">
        <v>141</v>
      </c>
      <c r="L2430" s="83" t="s">
        <v>6172</v>
      </c>
      <c r="M2430" s="165" t="s">
        <v>162</v>
      </c>
      <c r="O2430" s="157" t="s">
        <v>138</v>
      </c>
      <c r="P2430" s="157" t="s">
        <v>143</v>
      </c>
      <c r="Q2430" s="157" t="s">
        <v>6171</v>
      </c>
      <c r="R2430" s="157" t="s">
        <v>144</v>
      </c>
      <c r="W2430" s="118">
        <v>54000</v>
      </c>
      <c r="X2430" s="162" t="s">
        <v>6336</v>
      </c>
    </row>
    <row r="2431" spans="1:24">
      <c r="A2431" s="83">
        <v>1851</v>
      </c>
      <c r="B2431" s="83">
        <v>99</v>
      </c>
      <c r="C2431" t="s">
        <v>7976</v>
      </c>
      <c r="D2431" s="159">
        <f t="shared" si="74"/>
        <v>30</v>
      </c>
      <c r="E2431">
        <v>0</v>
      </c>
      <c r="F2431">
        <v>30</v>
      </c>
      <c r="G2431" s="162" t="s">
        <v>6324</v>
      </c>
      <c r="H2431" s="162" t="s">
        <v>6324</v>
      </c>
      <c r="I2431" s="53" t="str">
        <f t="shared" si="75"/>
        <v>0. 30</v>
      </c>
      <c r="J2431" s="157" t="s">
        <v>142</v>
      </c>
      <c r="K2431" s="157" t="s">
        <v>141</v>
      </c>
      <c r="L2431" s="83" t="s">
        <v>6172</v>
      </c>
      <c r="M2431" s="165" t="s">
        <v>6542</v>
      </c>
      <c r="O2431" s="157" t="s">
        <v>138</v>
      </c>
      <c r="P2431" s="157" t="s">
        <v>143</v>
      </c>
      <c r="Q2431" s="157" t="s">
        <v>6171</v>
      </c>
      <c r="R2431" s="157" t="s">
        <v>144</v>
      </c>
      <c r="W2431" s="118">
        <v>1485000</v>
      </c>
      <c r="X2431" s="162" t="s">
        <v>6324</v>
      </c>
    </row>
    <row r="2432" spans="1:24">
      <c r="A2432" s="83">
        <v>1851</v>
      </c>
      <c r="B2432" s="83">
        <v>99</v>
      </c>
      <c r="C2432" t="s">
        <v>7835</v>
      </c>
      <c r="D2432" s="159">
        <f t="shared" si="74"/>
        <v>80</v>
      </c>
      <c r="E2432">
        <v>2</v>
      </c>
      <c r="F2432">
        <v>0</v>
      </c>
      <c r="G2432" s="162" t="s">
        <v>6228</v>
      </c>
      <c r="H2432" s="162" t="s">
        <v>6228</v>
      </c>
      <c r="I2432" s="53" t="str">
        <f t="shared" si="75"/>
        <v>2. 0</v>
      </c>
      <c r="J2432" s="157" t="s">
        <v>142</v>
      </c>
      <c r="K2432" s="157" t="s">
        <v>141</v>
      </c>
      <c r="L2432" s="83" t="s">
        <v>6172</v>
      </c>
      <c r="M2432" s="165" t="s">
        <v>6542</v>
      </c>
      <c r="O2432" s="157" t="s">
        <v>138</v>
      </c>
      <c r="P2432" s="157" t="s">
        <v>143</v>
      </c>
      <c r="Q2432" s="157" t="s">
        <v>6171</v>
      </c>
      <c r="R2432" s="157" t="s">
        <v>144</v>
      </c>
      <c r="W2432" s="118">
        <v>0</v>
      </c>
      <c r="X2432" s="162" t="s">
        <v>6228</v>
      </c>
    </row>
    <row r="2433" spans="1:24">
      <c r="A2433" s="83">
        <v>1851</v>
      </c>
      <c r="B2433" s="83">
        <v>89</v>
      </c>
      <c r="C2433" t="s">
        <v>6582</v>
      </c>
      <c r="D2433" s="159">
        <f t="shared" si="74"/>
        <v>2</v>
      </c>
      <c r="E2433">
        <v>0</v>
      </c>
      <c r="F2433">
        <v>2</v>
      </c>
      <c r="G2433" s="162" t="s">
        <v>6284</v>
      </c>
      <c r="H2433" s="162" t="s">
        <v>6284</v>
      </c>
      <c r="I2433" s="53" t="str">
        <f t="shared" si="75"/>
        <v>0. 2</v>
      </c>
      <c r="J2433" s="157" t="s">
        <v>142</v>
      </c>
      <c r="K2433" s="157" t="s">
        <v>141</v>
      </c>
      <c r="L2433" s="83" t="s">
        <v>6172</v>
      </c>
      <c r="M2433" s="165" t="s">
        <v>6552</v>
      </c>
      <c r="O2433" s="157" t="s">
        <v>138</v>
      </c>
      <c r="P2433" s="157" t="s">
        <v>143</v>
      </c>
      <c r="Q2433" s="157" t="s">
        <v>6171</v>
      </c>
      <c r="R2433" s="157" t="s">
        <v>144</v>
      </c>
      <c r="W2433" s="118">
        <v>0</v>
      </c>
      <c r="X2433" s="162" t="s">
        <v>6284</v>
      </c>
    </row>
    <row r="2434" spans="1:24">
      <c r="A2434" s="83">
        <v>1851</v>
      </c>
      <c r="B2434" s="83">
        <v>99</v>
      </c>
      <c r="C2434" t="s">
        <v>8145</v>
      </c>
      <c r="D2434" s="159">
        <f t="shared" si="74"/>
        <v>13</v>
      </c>
      <c r="E2434">
        <v>0</v>
      </c>
      <c r="F2434">
        <v>13</v>
      </c>
      <c r="G2434" s="162" t="s">
        <v>6205</v>
      </c>
      <c r="H2434" s="162" t="s">
        <v>6205</v>
      </c>
      <c r="I2434" s="53" t="str">
        <f t="shared" si="75"/>
        <v>0. 13</v>
      </c>
      <c r="J2434" s="157" t="s">
        <v>142</v>
      </c>
      <c r="K2434" s="157" t="s">
        <v>141</v>
      </c>
      <c r="L2434" s="83" t="s">
        <v>6172</v>
      </c>
      <c r="M2434" s="165" t="s">
        <v>6542</v>
      </c>
      <c r="O2434" s="157" t="s">
        <v>138</v>
      </c>
      <c r="P2434" s="157" t="s">
        <v>143</v>
      </c>
      <c r="Q2434" s="157" t="s">
        <v>6171</v>
      </c>
      <c r="R2434" s="157" t="s">
        <v>144</v>
      </c>
      <c r="W2434" s="118">
        <v>0</v>
      </c>
      <c r="X2434" s="162" t="s">
        <v>6205</v>
      </c>
    </row>
    <row r="2435" spans="1:24">
      <c r="A2435" s="83">
        <v>1852</v>
      </c>
      <c r="B2435" s="83">
        <v>136</v>
      </c>
      <c r="C2435" t="s">
        <v>6586</v>
      </c>
      <c r="D2435" s="159">
        <f t="shared" ref="D2435:D2498" si="76">E2435*40+F2435</f>
        <v>102</v>
      </c>
      <c r="E2435">
        <v>2</v>
      </c>
      <c r="F2435">
        <v>22</v>
      </c>
      <c r="G2435" s="162" t="s">
        <v>6198</v>
      </c>
      <c r="H2435" s="162" t="s">
        <v>6198</v>
      </c>
      <c r="I2435" s="53" t="str">
        <f t="shared" ref="I2435:I2498" si="77">H2435</f>
        <v>2. 22</v>
      </c>
      <c r="J2435" s="157" t="s">
        <v>142</v>
      </c>
      <c r="K2435" s="157" t="s">
        <v>141</v>
      </c>
      <c r="L2435" s="83" t="s">
        <v>6172</v>
      </c>
      <c r="M2435" s="165" t="s">
        <v>162</v>
      </c>
      <c r="O2435" s="157" t="s">
        <v>138</v>
      </c>
      <c r="P2435" s="157" t="s">
        <v>143</v>
      </c>
      <c r="Q2435" s="157" t="s">
        <v>6171</v>
      </c>
      <c r="R2435" s="157" t="s">
        <v>144</v>
      </c>
      <c r="W2435" s="118">
        <v>1377000</v>
      </c>
      <c r="X2435" s="162" t="s">
        <v>6198</v>
      </c>
    </row>
    <row r="2436" spans="1:24">
      <c r="A2436" s="83">
        <v>1852</v>
      </c>
      <c r="B2436" s="83">
        <v>131</v>
      </c>
      <c r="C2436" t="s">
        <v>7862</v>
      </c>
      <c r="D2436" s="159">
        <f t="shared" si="76"/>
        <v>40</v>
      </c>
      <c r="E2436">
        <v>1</v>
      </c>
      <c r="F2436">
        <v>0</v>
      </c>
      <c r="G2436" s="162" t="s">
        <v>6242</v>
      </c>
      <c r="H2436" s="162" t="s">
        <v>6242</v>
      </c>
      <c r="I2436" s="53" t="str">
        <f t="shared" si="77"/>
        <v>1. 0</v>
      </c>
      <c r="J2436" s="157" t="s">
        <v>142</v>
      </c>
      <c r="K2436" s="157" t="s">
        <v>141</v>
      </c>
      <c r="L2436" s="83" t="s">
        <v>6172</v>
      </c>
      <c r="M2436" s="165" t="s">
        <v>162</v>
      </c>
      <c r="O2436" s="157" t="s">
        <v>138</v>
      </c>
      <c r="P2436" s="157" t="s">
        <v>143</v>
      </c>
      <c r="Q2436" s="157" t="s">
        <v>6171</v>
      </c>
      <c r="R2436" s="157" t="s">
        <v>144</v>
      </c>
      <c r="W2436" s="118">
        <v>540000</v>
      </c>
      <c r="X2436" s="162" t="s">
        <v>6242</v>
      </c>
    </row>
    <row r="2437" spans="1:24">
      <c r="A2437" s="83">
        <v>1852</v>
      </c>
      <c r="B2437" s="83">
        <v>135</v>
      </c>
      <c r="C2437" t="s">
        <v>7859</v>
      </c>
      <c r="D2437" s="159">
        <f t="shared" si="76"/>
        <v>17</v>
      </c>
      <c r="E2437">
        <v>0</v>
      </c>
      <c r="F2437">
        <v>17</v>
      </c>
      <c r="G2437" s="162" t="s">
        <v>6191</v>
      </c>
      <c r="H2437" s="162" t="s">
        <v>6191</v>
      </c>
      <c r="I2437" s="53" t="str">
        <f t="shared" si="77"/>
        <v>0. 17</v>
      </c>
      <c r="J2437" s="157" t="s">
        <v>142</v>
      </c>
      <c r="K2437" s="157" t="s">
        <v>141</v>
      </c>
      <c r="L2437" s="83" t="s">
        <v>6172</v>
      </c>
      <c r="M2437" s="165" t="s">
        <v>162</v>
      </c>
      <c r="O2437" s="157" t="s">
        <v>138</v>
      </c>
      <c r="P2437" s="157" t="s">
        <v>143</v>
      </c>
      <c r="Q2437" s="157" t="s">
        <v>6171</v>
      </c>
      <c r="R2437" s="157" t="s">
        <v>144</v>
      </c>
      <c r="W2437" s="118">
        <v>229500</v>
      </c>
      <c r="X2437" s="162" t="s">
        <v>6191</v>
      </c>
    </row>
    <row r="2438" spans="1:24">
      <c r="A2438" s="83">
        <v>1852</v>
      </c>
      <c r="B2438" s="83">
        <v>135</v>
      </c>
      <c r="C2438" t="s">
        <v>7863</v>
      </c>
      <c r="D2438" s="159">
        <f t="shared" si="76"/>
        <v>95</v>
      </c>
      <c r="E2438">
        <v>2</v>
      </c>
      <c r="F2438">
        <v>15</v>
      </c>
      <c r="G2438" s="162" t="s">
        <v>6350</v>
      </c>
      <c r="H2438" s="162" t="s">
        <v>6350</v>
      </c>
      <c r="I2438" s="53" t="str">
        <f t="shared" si="77"/>
        <v>2. 15</v>
      </c>
      <c r="J2438" s="157" t="s">
        <v>142</v>
      </c>
      <c r="K2438" s="157" t="s">
        <v>141</v>
      </c>
      <c r="L2438" s="83" t="s">
        <v>6172</v>
      </c>
      <c r="M2438" s="165" t="s">
        <v>162</v>
      </c>
      <c r="O2438" s="157" t="s">
        <v>138</v>
      </c>
      <c r="P2438" s="157" t="s">
        <v>143</v>
      </c>
      <c r="Q2438" s="157" t="s">
        <v>6171</v>
      </c>
      <c r="R2438" s="157" t="s">
        <v>144</v>
      </c>
      <c r="W2438" s="118">
        <v>634500</v>
      </c>
      <c r="X2438" s="162" t="s">
        <v>6350</v>
      </c>
    </row>
    <row r="2439" spans="1:24">
      <c r="A2439" s="83">
        <v>1852</v>
      </c>
      <c r="B2439" s="83">
        <v>135</v>
      </c>
      <c r="C2439" t="s">
        <v>7837</v>
      </c>
      <c r="D2439" s="159">
        <f t="shared" si="76"/>
        <v>55</v>
      </c>
      <c r="E2439">
        <v>1</v>
      </c>
      <c r="F2439">
        <v>15</v>
      </c>
      <c r="G2439" s="162" t="s">
        <v>6363</v>
      </c>
      <c r="H2439" s="162" t="s">
        <v>6363</v>
      </c>
      <c r="I2439" s="53" t="str">
        <f t="shared" si="77"/>
        <v>1. 15</v>
      </c>
      <c r="J2439" s="157" t="s">
        <v>142</v>
      </c>
      <c r="K2439" s="157" t="s">
        <v>141</v>
      </c>
      <c r="L2439" s="83" t="s">
        <v>6172</v>
      </c>
      <c r="M2439" s="165" t="s">
        <v>162</v>
      </c>
      <c r="O2439" s="157" t="s">
        <v>138</v>
      </c>
      <c r="P2439" s="157" t="s">
        <v>143</v>
      </c>
      <c r="Q2439" s="157" t="s">
        <v>6171</v>
      </c>
      <c r="R2439" s="157" t="s">
        <v>144</v>
      </c>
      <c r="W2439" s="118">
        <v>364500</v>
      </c>
      <c r="X2439" s="162" t="s">
        <v>6363</v>
      </c>
    </row>
    <row r="2440" spans="1:24">
      <c r="A2440" s="83">
        <v>1852</v>
      </c>
      <c r="B2440" s="83">
        <v>137</v>
      </c>
      <c r="C2440" t="s">
        <v>7862</v>
      </c>
      <c r="D2440" s="159">
        <f t="shared" si="76"/>
        <v>16</v>
      </c>
      <c r="E2440">
        <v>0</v>
      </c>
      <c r="F2440">
        <v>16</v>
      </c>
      <c r="G2440" s="162" t="s">
        <v>6206</v>
      </c>
      <c r="H2440" s="162" t="s">
        <v>6206</v>
      </c>
      <c r="I2440" s="53" t="str">
        <f t="shared" si="77"/>
        <v>0. 16</v>
      </c>
      <c r="J2440" s="157" t="s">
        <v>142</v>
      </c>
      <c r="K2440" s="157" t="s">
        <v>141</v>
      </c>
      <c r="L2440" s="83" t="s">
        <v>6172</v>
      </c>
      <c r="M2440" s="165" t="s">
        <v>5493</v>
      </c>
      <c r="O2440" s="157" t="s">
        <v>138</v>
      </c>
      <c r="P2440" s="157" t="s">
        <v>143</v>
      </c>
      <c r="Q2440" s="157" t="s">
        <v>6171</v>
      </c>
      <c r="R2440" s="157" t="s">
        <v>144</v>
      </c>
      <c r="W2440" s="118">
        <v>216000</v>
      </c>
      <c r="X2440" s="162" t="s">
        <v>6206</v>
      </c>
    </row>
    <row r="2441" spans="1:24">
      <c r="A2441" s="83">
        <v>1852</v>
      </c>
      <c r="B2441" s="83">
        <v>40</v>
      </c>
      <c r="C2441" t="s">
        <v>6586</v>
      </c>
      <c r="D2441" s="159">
        <f t="shared" si="76"/>
        <v>557</v>
      </c>
      <c r="E2441">
        <v>13</v>
      </c>
      <c r="F2441">
        <v>37</v>
      </c>
      <c r="G2441" s="162" t="s">
        <v>6509</v>
      </c>
      <c r="H2441" s="162" t="s">
        <v>6509</v>
      </c>
      <c r="I2441" s="53" t="str">
        <f t="shared" si="77"/>
        <v>13. 37</v>
      </c>
      <c r="J2441" s="157" t="s">
        <v>142</v>
      </c>
      <c r="K2441" s="157" t="s">
        <v>141</v>
      </c>
      <c r="L2441" s="83" t="s">
        <v>6172</v>
      </c>
      <c r="M2441" s="165" t="s">
        <v>6553</v>
      </c>
      <c r="O2441" s="157" t="s">
        <v>138</v>
      </c>
      <c r="P2441" s="157" t="s">
        <v>143</v>
      </c>
      <c r="Q2441" s="157" t="s">
        <v>6171</v>
      </c>
      <c r="R2441" s="157" t="s">
        <v>144</v>
      </c>
      <c r="W2441" s="118">
        <v>0</v>
      </c>
      <c r="X2441" s="162" t="s">
        <v>6509</v>
      </c>
    </row>
    <row r="2442" spans="1:24">
      <c r="A2442" s="83">
        <v>1852</v>
      </c>
      <c r="B2442" s="83">
        <v>136</v>
      </c>
      <c r="C2442" t="s">
        <v>6648</v>
      </c>
      <c r="D2442" s="159">
        <f t="shared" si="76"/>
        <v>14</v>
      </c>
      <c r="E2442">
        <v>0</v>
      </c>
      <c r="F2442">
        <v>14</v>
      </c>
      <c r="G2442" s="162" t="s">
        <v>6224</v>
      </c>
      <c r="H2442" s="162" t="s">
        <v>6224</v>
      </c>
      <c r="I2442" s="53" t="str">
        <f t="shared" si="77"/>
        <v>0. 14</v>
      </c>
      <c r="J2442" s="157" t="s">
        <v>142</v>
      </c>
      <c r="K2442" s="157" t="s">
        <v>141</v>
      </c>
      <c r="L2442" s="83" t="s">
        <v>6172</v>
      </c>
      <c r="M2442" s="165" t="s">
        <v>162</v>
      </c>
      <c r="O2442" s="157" t="s">
        <v>138</v>
      </c>
      <c r="P2442" s="157" t="s">
        <v>143</v>
      </c>
      <c r="Q2442" s="157" t="s">
        <v>6171</v>
      </c>
      <c r="R2442" s="157" t="s">
        <v>144</v>
      </c>
      <c r="W2442" s="118">
        <v>189000</v>
      </c>
      <c r="X2442" s="162" t="s">
        <v>6224</v>
      </c>
    </row>
    <row r="2443" spans="1:24">
      <c r="A2443" s="83">
        <v>1852</v>
      </c>
      <c r="B2443" s="83">
        <v>131</v>
      </c>
      <c r="C2443" t="s">
        <v>7862</v>
      </c>
      <c r="D2443" s="159">
        <f t="shared" si="76"/>
        <v>40</v>
      </c>
      <c r="E2443">
        <v>1</v>
      </c>
      <c r="F2443">
        <v>0</v>
      </c>
      <c r="G2443" s="162" t="s">
        <v>6242</v>
      </c>
      <c r="H2443" s="162" t="s">
        <v>6242</v>
      </c>
      <c r="I2443" s="53" t="str">
        <f t="shared" si="77"/>
        <v>1. 0</v>
      </c>
      <c r="J2443" s="157" t="s">
        <v>142</v>
      </c>
      <c r="K2443" s="157" t="s">
        <v>141</v>
      </c>
      <c r="L2443" s="83" t="s">
        <v>6172</v>
      </c>
      <c r="M2443" s="165" t="s">
        <v>162</v>
      </c>
      <c r="O2443" s="157" t="s">
        <v>138</v>
      </c>
      <c r="P2443" s="157" t="s">
        <v>143</v>
      </c>
      <c r="Q2443" s="157" t="s">
        <v>6171</v>
      </c>
      <c r="R2443" s="157" t="s">
        <v>144</v>
      </c>
      <c r="W2443" s="118">
        <v>270000</v>
      </c>
      <c r="X2443" s="162" t="s">
        <v>6242</v>
      </c>
    </row>
    <row r="2444" spans="1:24">
      <c r="A2444" s="83">
        <v>1852</v>
      </c>
      <c r="B2444" s="83">
        <v>135</v>
      </c>
      <c r="C2444" t="s">
        <v>7843</v>
      </c>
      <c r="D2444" s="159">
        <f t="shared" si="76"/>
        <v>35</v>
      </c>
      <c r="E2444">
        <v>0</v>
      </c>
      <c r="F2444">
        <v>35</v>
      </c>
      <c r="G2444" s="162" t="s">
        <v>6179</v>
      </c>
      <c r="H2444" s="162" t="s">
        <v>6179</v>
      </c>
      <c r="I2444" s="53" t="str">
        <f t="shared" si="77"/>
        <v>0. 35</v>
      </c>
      <c r="J2444" s="157" t="s">
        <v>142</v>
      </c>
      <c r="K2444" s="157" t="s">
        <v>141</v>
      </c>
      <c r="L2444" s="83" t="s">
        <v>6172</v>
      </c>
      <c r="M2444" s="165" t="s">
        <v>162</v>
      </c>
      <c r="O2444" s="157" t="s">
        <v>138</v>
      </c>
      <c r="P2444" s="157" t="s">
        <v>143</v>
      </c>
      <c r="Q2444" s="157" t="s">
        <v>6171</v>
      </c>
      <c r="R2444" s="157" t="s">
        <v>144</v>
      </c>
      <c r="W2444" s="118">
        <v>229500</v>
      </c>
      <c r="X2444" s="162" t="s">
        <v>6179</v>
      </c>
    </row>
    <row r="2445" spans="1:24">
      <c r="A2445" s="83">
        <v>1852</v>
      </c>
      <c r="B2445" s="83">
        <v>135</v>
      </c>
      <c r="C2445" t="s">
        <v>7861</v>
      </c>
      <c r="D2445" s="159">
        <f t="shared" si="76"/>
        <v>35</v>
      </c>
      <c r="E2445">
        <v>0</v>
      </c>
      <c r="F2445">
        <v>35</v>
      </c>
      <c r="G2445" s="162" t="s">
        <v>6179</v>
      </c>
      <c r="H2445" s="162" t="s">
        <v>6179</v>
      </c>
      <c r="I2445" s="53" t="str">
        <f t="shared" si="77"/>
        <v>0. 35</v>
      </c>
      <c r="J2445" s="157" t="s">
        <v>142</v>
      </c>
      <c r="K2445" s="157" t="s">
        <v>141</v>
      </c>
      <c r="L2445" s="83" t="s">
        <v>6172</v>
      </c>
      <c r="M2445" s="165" t="s">
        <v>162</v>
      </c>
      <c r="O2445" s="157" t="s">
        <v>138</v>
      </c>
      <c r="P2445" s="157" t="s">
        <v>143</v>
      </c>
      <c r="Q2445" s="157" t="s">
        <v>6171</v>
      </c>
      <c r="R2445" s="157" t="s">
        <v>144</v>
      </c>
      <c r="W2445" s="118">
        <v>229500</v>
      </c>
      <c r="X2445" s="162" t="s">
        <v>6179</v>
      </c>
    </row>
    <row r="2446" spans="1:24">
      <c r="A2446" s="83">
        <v>1852</v>
      </c>
      <c r="B2446" s="83">
        <v>135</v>
      </c>
      <c r="C2446" t="s">
        <v>7859</v>
      </c>
      <c r="D2446" s="159">
        <f t="shared" si="76"/>
        <v>38</v>
      </c>
      <c r="E2446">
        <v>0</v>
      </c>
      <c r="F2446">
        <v>38</v>
      </c>
      <c r="G2446" s="162" t="s">
        <v>6394</v>
      </c>
      <c r="H2446" s="162" t="s">
        <v>6394</v>
      </c>
      <c r="I2446" s="53" t="str">
        <f t="shared" si="77"/>
        <v>0. 38</v>
      </c>
      <c r="J2446" s="157" t="s">
        <v>142</v>
      </c>
      <c r="K2446" s="157" t="s">
        <v>141</v>
      </c>
      <c r="L2446" s="83" t="s">
        <v>6172</v>
      </c>
      <c r="M2446" s="165" t="s">
        <v>162</v>
      </c>
      <c r="O2446" s="157" t="s">
        <v>138</v>
      </c>
      <c r="P2446" s="157" t="s">
        <v>143</v>
      </c>
      <c r="Q2446" s="157" t="s">
        <v>6171</v>
      </c>
      <c r="R2446" s="157" t="s">
        <v>144</v>
      </c>
      <c r="W2446" s="118">
        <v>256500</v>
      </c>
      <c r="X2446" s="162" t="s">
        <v>6394</v>
      </c>
    </row>
    <row r="2447" spans="1:24">
      <c r="A2447" s="83">
        <v>1852</v>
      </c>
      <c r="B2447" s="83">
        <v>135</v>
      </c>
      <c r="C2447" t="s">
        <v>7948</v>
      </c>
      <c r="D2447" s="159">
        <f t="shared" si="76"/>
        <v>38</v>
      </c>
      <c r="E2447">
        <v>0</v>
      </c>
      <c r="F2447">
        <v>38</v>
      </c>
      <c r="G2447" s="162" t="s">
        <v>6394</v>
      </c>
      <c r="H2447" s="162" t="s">
        <v>6394</v>
      </c>
      <c r="I2447" s="53" t="str">
        <f t="shared" si="77"/>
        <v>0. 38</v>
      </c>
      <c r="J2447" s="157" t="s">
        <v>142</v>
      </c>
      <c r="K2447" s="157" t="s">
        <v>141</v>
      </c>
      <c r="L2447" s="83" t="s">
        <v>6172</v>
      </c>
      <c r="M2447" s="165" t="s">
        <v>162</v>
      </c>
      <c r="O2447" s="157" t="s">
        <v>138</v>
      </c>
      <c r="P2447" s="157" t="s">
        <v>143</v>
      </c>
      <c r="Q2447" s="157" t="s">
        <v>6171</v>
      </c>
      <c r="R2447" s="157" t="s">
        <v>144</v>
      </c>
      <c r="W2447" s="118">
        <v>256500</v>
      </c>
      <c r="X2447" s="162" t="s">
        <v>6394</v>
      </c>
    </row>
    <row r="2448" spans="1:24">
      <c r="A2448" s="83">
        <v>1852</v>
      </c>
      <c r="B2448" s="83">
        <v>135</v>
      </c>
      <c r="C2448" t="s">
        <v>7862</v>
      </c>
      <c r="D2448" s="159">
        <f t="shared" si="76"/>
        <v>35</v>
      </c>
      <c r="E2448">
        <v>0</v>
      </c>
      <c r="F2448">
        <v>35</v>
      </c>
      <c r="G2448" s="162" t="s">
        <v>6179</v>
      </c>
      <c r="H2448" s="162" t="s">
        <v>6179</v>
      </c>
      <c r="I2448" s="53" t="str">
        <f t="shared" si="77"/>
        <v>0. 35</v>
      </c>
      <c r="J2448" s="157" t="s">
        <v>142</v>
      </c>
      <c r="K2448" s="157" t="s">
        <v>141</v>
      </c>
      <c r="L2448" s="83" t="s">
        <v>6172</v>
      </c>
      <c r="M2448" s="165" t="s">
        <v>162</v>
      </c>
      <c r="O2448" s="157" t="s">
        <v>138</v>
      </c>
      <c r="P2448" s="157" t="s">
        <v>143</v>
      </c>
      <c r="Q2448" s="157" t="s">
        <v>6171</v>
      </c>
      <c r="R2448" s="157" t="s">
        <v>144</v>
      </c>
      <c r="W2448" s="118">
        <v>229500</v>
      </c>
      <c r="X2448" s="162" t="s">
        <v>6179</v>
      </c>
    </row>
    <row r="2449" spans="1:24">
      <c r="A2449" s="83">
        <v>1853</v>
      </c>
      <c r="B2449" s="83">
        <v>49</v>
      </c>
      <c r="C2449" t="s">
        <v>7851</v>
      </c>
      <c r="D2449" s="159">
        <f t="shared" si="76"/>
        <v>304</v>
      </c>
      <c r="E2449">
        <v>7</v>
      </c>
      <c r="F2449">
        <v>24</v>
      </c>
      <c r="G2449" s="162" t="s">
        <v>6510</v>
      </c>
      <c r="H2449" s="162" t="s">
        <v>6510</v>
      </c>
      <c r="I2449" s="53" t="str">
        <f t="shared" si="77"/>
        <v>7. 24</v>
      </c>
      <c r="J2449" s="157" t="s">
        <v>142</v>
      </c>
      <c r="K2449" s="157" t="s">
        <v>141</v>
      </c>
      <c r="L2449" s="83" t="s">
        <v>6172</v>
      </c>
      <c r="M2449" s="165" t="s">
        <v>162</v>
      </c>
      <c r="O2449" s="157" t="s">
        <v>138</v>
      </c>
      <c r="P2449" s="157" t="s">
        <v>143</v>
      </c>
      <c r="Q2449" s="157" t="s">
        <v>6171</v>
      </c>
      <c r="R2449" s="157" t="s">
        <v>144</v>
      </c>
      <c r="W2449" s="118">
        <v>2052000</v>
      </c>
      <c r="X2449" s="162" t="s">
        <v>6510</v>
      </c>
    </row>
    <row r="2450" spans="1:24">
      <c r="A2450" s="83">
        <v>1853</v>
      </c>
      <c r="B2450" s="83">
        <v>48</v>
      </c>
      <c r="C2450" t="s">
        <v>7843</v>
      </c>
      <c r="D2450" s="159">
        <f t="shared" si="76"/>
        <v>299</v>
      </c>
      <c r="E2450">
        <v>7</v>
      </c>
      <c r="F2450">
        <v>19</v>
      </c>
      <c r="G2450" s="162" t="s">
        <v>6476</v>
      </c>
      <c r="H2450" s="162" t="s">
        <v>6476</v>
      </c>
      <c r="I2450" s="53" t="str">
        <f t="shared" si="77"/>
        <v>7. 19</v>
      </c>
      <c r="J2450" s="157" t="s">
        <v>142</v>
      </c>
      <c r="K2450" s="157" t="s">
        <v>141</v>
      </c>
      <c r="L2450" s="83" t="s">
        <v>6172</v>
      </c>
      <c r="M2450" s="165" t="s">
        <v>162</v>
      </c>
      <c r="O2450" s="157" t="s">
        <v>138</v>
      </c>
      <c r="P2450" s="157" t="s">
        <v>143</v>
      </c>
      <c r="Q2450" s="157" t="s">
        <v>6171</v>
      </c>
      <c r="R2450" s="157" t="s">
        <v>144</v>
      </c>
      <c r="W2450" s="118">
        <v>2011500</v>
      </c>
      <c r="X2450" s="162" t="s">
        <v>6476</v>
      </c>
    </row>
    <row r="2451" spans="1:24">
      <c r="A2451" s="83">
        <v>1854</v>
      </c>
      <c r="B2451" s="83">
        <v>49</v>
      </c>
      <c r="C2451" t="s">
        <v>7851</v>
      </c>
      <c r="D2451" s="159">
        <f t="shared" si="76"/>
        <v>304</v>
      </c>
      <c r="E2451">
        <v>7</v>
      </c>
      <c r="F2451">
        <v>24</v>
      </c>
      <c r="G2451" s="162" t="s">
        <v>6510</v>
      </c>
      <c r="H2451" s="162" t="s">
        <v>6510</v>
      </c>
      <c r="I2451" s="53" t="str">
        <f t="shared" si="77"/>
        <v>7. 24</v>
      </c>
      <c r="J2451" s="157" t="s">
        <v>142</v>
      </c>
      <c r="K2451" s="157" t="s">
        <v>141</v>
      </c>
      <c r="L2451" s="83" t="s">
        <v>6172</v>
      </c>
      <c r="M2451" s="165" t="s">
        <v>162</v>
      </c>
      <c r="O2451" s="157" t="s">
        <v>138</v>
      </c>
      <c r="P2451" s="157" t="s">
        <v>143</v>
      </c>
      <c r="Q2451" s="157" t="s">
        <v>6171</v>
      </c>
      <c r="R2451" s="157" t="s">
        <v>144</v>
      </c>
      <c r="W2451" s="118">
        <v>2052000</v>
      </c>
      <c r="X2451" s="162" t="s">
        <v>6510</v>
      </c>
    </row>
    <row r="2452" spans="1:24">
      <c r="A2452" s="83">
        <v>1854</v>
      </c>
      <c r="B2452" s="83">
        <v>48</v>
      </c>
      <c r="C2452" t="s">
        <v>7843</v>
      </c>
      <c r="D2452" s="159">
        <f t="shared" si="76"/>
        <v>299</v>
      </c>
      <c r="E2452">
        <v>7</v>
      </c>
      <c r="F2452">
        <v>19</v>
      </c>
      <c r="G2452" s="162" t="s">
        <v>6476</v>
      </c>
      <c r="H2452" s="162" t="s">
        <v>6476</v>
      </c>
      <c r="I2452" s="53" t="str">
        <f t="shared" si="77"/>
        <v>7. 19</v>
      </c>
      <c r="J2452" s="157" t="s">
        <v>142</v>
      </c>
      <c r="K2452" s="157" t="s">
        <v>141</v>
      </c>
      <c r="L2452" s="83" t="s">
        <v>6172</v>
      </c>
      <c r="M2452" s="165" t="s">
        <v>162</v>
      </c>
      <c r="O2452" s="157" t="s">
        <v>138</v>
      </c>
      <c r="P2452" s="157" t="s">
        <v>143</v>
      </c>
      <c r="Q2452" s="157" t="s">
        <v>6171</v>
      </c>
      <c r="R2452" s="157" t="s">
        <v>144</v>
      </c>
      <c r="W2452" s="118">
        <v>2011500</v>
      </c>
      <c r="X2452" s="162" t="s">
        <v>6476</v>
      </c>
    </row>
    <row r="2453" spans="1:24">
      <c r="A2453" s="83">
        <v>1855</v>
      </c>
      <c r="B2453" s="83">
        <v>465</v>
      </c>
      <c r="C2453" t="s">
        <v>7836</v>
      </c>
      <c r="D2453" s="159">
        <f t="shared" si="76"/>
        <v>98</v>
      </c>
      <c r="E2453">
        <v>2</v>
      </c>
      <c r="F2453">
        <v>18</v>
      </c>
      <c r="G2453" s="162" t="s">
        <v>6201</v>
      </c>
      <c r="H2453" s="162" t="s">
        <v>6201</v>
      </c>
      <c r="I2453" s="53" t="str">
        <f t="shared" si="77"/>
        <v>2. 18</v>
      </c>
      <c r="J2453" s="157" t="s">
        <v>142</v>
      </c>
      <c r="K2453" s="157" t="s">
        <v>141</v>
      </c>
      <c r="L2453" s="83" t="s">
        <v>6172</v>
      </c>
      <c r="M2453" s="165" t="s">
        <v>162</v>
      </c>
      <c r="O2453" s="157" t="s">
        <v>138</v>
      </c>
      <c r="P2453" s="157" t="s">
        <v>143</v>
      </c>
      <c r="Q2453" s="157" t="s">
        <v>6171</v>
      </c>
      <c r="R2453" s="157" t="s">
        <v>144</v>
      </c>
      <c r="W2453" s="118">
        <v>432000</v>
      </c>
      <c r="X2453" s="162" t="s">
        <v>6201</v>
      </c>
    </row>
    <row r="2454" spans="1:24">
      <c r="A2454" s="83">
        <v>1855</v>
      </c>
      <c r="B2454" s="83">
        <v>466</v>
      </c>
      <c r="C2454" t="s">
        <v>7835</v>
      </c>
      <c r="D2454" s="159">
        <f t="shared" si="76"/>
        <v>84</v>
      </c>
      <c r="E2454">
        <v>2</v>
      </c>
      <c r="F2454">
        <v>4</v>
      </c>
      <c r="G2454" s="162" t="s">
        <v>6273</v>
      </c>
      <c r="H2454" s="162" t="s">
        <v>6273</v>
      </c>
      <c r="I2454" s="53" t="str">
        <f t="shared" si="77"/>
        <v>2. 4</v>
      </c>
      <c r="J2454" s="157" t="s">
        <v>142</v>
      </c>
      <c r="K2454" s="157" t="s">
        <v>141</v>
      </c>
      <c r="L2454" s="83" t="s">
        <v>6172</v>
      </c>
      <c r="M2454" s="165" t="s">
        <v>162</v>
      </c>
      <c r="O2454" s="157" t="s">
        <v>138</v>
      </c>
      <c r="P2454" s="157" t="s">
        <v>143</v>
      </c>
      <c r="Q2454" s="157" t="s">
        <v>6171</v>
      </c>
      <c r="R2454" s="157" t="s">
        <v>144</v>
      </c>
      <c r="W2454" s="118">
        <v>567000</v>
      </c>
      <c r="X2454" s="162" t="s">
        <v>6273</v>
      </c>
    </row>
    <row r="2455" spans="1:24">
      <c r="A2455" s="83">
        <v>1855</v>
      </c>
      <c r="B2455" s="83">
        <v>86</v>
      </c>
      <c r="C2455" t="s">
        <v>8146</v>
      </c>
      <c r="D2455" s="159">
        <f t="shared" si="76"/>
        <v>112</v>
      </c>
      <c r="E2455">
        <v>2</v>
      </c>
      <c r="F2455">
        <v>32</v>
      </c>
      <c r="G2455" s="162" t="s">
        <v>6386</v>
      </c>
      <c r="H2455" s="162" t="s">
        <v>6386</v>
      </c>
      <c r="I2455" s="53" t="str">
        <f t="shared" si="77"/>
        <v>2. 32</v>
      </c>
      <c r="J2455" s="157" t="s">
        <v>142</v>
      </c>
      <c r="K2455" s="157" t="s">
        <v>141</v>
      </c>
      <c r="L2455" s="83" t="s">
        <v>6172</v>
      </c>
      <c r="M2455" s="165" t="s">
        <v>6552</v>
      </c>
      <c r="O2455" s="157" t="s">
        <v>138</v>
      </c>
      <c r="P2455" s="157" t="s">
        <v>143</v>
      </c>
      <c r="Q2455" s="157" t="s">
        <v>6171</v>
      </c>
      <c r="R2455" s="157" t="s">
        <v>144</v>
      </c>
      <c r="W2455" s="118">
        <v>756000</v>
      </c>
      <c r="X2455" s="162" t="s">
        <v>6386</v>
      </c>
    </row>
    <row r="2456" spans="1:24">
      <c r="A2456" s="83">
        <v>1855</v>
      </c>
      <c r="B2456" s="83">
        <v>99</v>
      </c>
      <c r="C2456" t="s">
        <v>8147</v>
      </c>
      <c r="D2456" s="159">
        <f t="shared" si="76"/>
        <v>39</v>
      </c>
      <c r="E2456">
        <v>0</v>
      </c>
      <c r="F2456">
        <v>39</v>
      </c>
      <c r="G2456" s="162" t="s">
        <v>6230</v>
      </c>
      <c r="H2456" s="162" t="s">
        <v>6230</v>
      </c>
      <c r="I2456" s="53" t="str">
        <f t="shared" si="77"/>
        <v>0. 39</v>
      </c>
      <c r="J2456" s="157" t="s">
        <v>142</v>
      </c>
      <c r="K2456" s="157" t="s">
        <v>141</v>
      </c>
      <c r="L2456" s="83" t="s">
        <v>6172</v>
      </c>
      <c r="M2456" s="165" t="s">
        <v>6552</v>
      </c>
      <c r="O2456" s="157" t="s">
        <v>138</v>
      </c>
      <c r="P2456" s="157" t="s">
        <v>143</v>
      </c>
      <c r="Q2456" s="157" t="s">
        <v>6171</v>
      </c>
      <c r="R2456" s="157" t="s">
        <v>144</v>
      </c>
      <c r="W2456" s="118">
        <v>256500</v>
      </c>
      <c r="X2456" s="162" t="s">
        <v>6230</v>
      </c>
    </row>
    <row r="2457" spans="1:24">
      <c r="A2457" s="83">
        <v>1855</v>
      </c>
      <c r="B2457" s="83">
        <v>80</v>
      </c>
      <c r="C2457" t="s">
        <v>8148</v>
      </c>
      <c r="D2457" s="159">
        <f t="shared" si="76"/>
        <v>30</v>
      </c>
      <c r="E2457">
        <v>0</v>
      </c>
      <c r="F2457">
        <v>30</v>
      </c>
      <c r="G2457" s="162" t="s">
        <v>6324</v>
      </c>
      <c r="H2457" s="162" t="s">
        <v>6324</v>
      </c>
      <c r="I2457" s="53" t="str">
        <f t="shared" si="77"/>
        <v>0. 30</v>
      </c>
      <c r="J2457" s="157" t="s">
        <v>142</v>
      </c>
      <c r="K2457" s="157" t="s">
        <v>141</v>
      </c>
      <c r="L2457" s="83" t="s">
        <v>6172</v>
      </c>
      <c r="M2457" s="165" t="s">
        <v>6552</v>
      </c>
      <c r="O2457" s="157" t="s">
        <v>138</v>
      </c>
      <c r="P2457" s="157" t="s">
        <v>143</v>
      </c>
      <c r="Q2457" s="157" t="s">
        <v>6171</v>
      </c>
      <c r="R2457" s="157" t="s">
        <v>144</v>
      </c>
      <c r="W2457" s="118">
        <v>0</v>
      </c>
      <c r="X2457" s="162" t="s">
        <v>6324</v>
      </c>
    </row>
    <row r="2458" spans="1:24">
      <c r="A2458" s="83">
        <v>1856</v>
      </c>
      <c r="B2458" s="83">
        <v>465</v>
      </c>
      <c r="C2458" t="s">
        <v>7836</v>
      </c>
      <c r="D2458" s="159">
        <f t="shared" si="76"/>
        <v>98</v>
      </c>
      <c r="E2458">
        <v>2</v>
      </c>
      <c r="F2458">
        <v>18</v>
      </c>
      <c r="G2458" s="162" t="s">
        <v>6201</v>
      </c>
      <c r="H2458" s="162" t="s">
        <v>6201</v>
      </c>
      <c r="I2458" s="53" t="str">
        <f t="shared" si="77"/>
        <v>2. 18</v>
      </c>
      <c r="J2458" s="157" t="s">
        <v>142</v>
      </c>
      <c r="K2458" s="157" t="s">
        <v>141</v>
      </c>
      <c r="L2458" s="83" t="s">
        <v>6172</v>
      </c>
      <c r="M2458" s="165" t="s">
        <v>162</v>
      </c>
      <c r="O2458" s="157" t="s">
        <v>138</v>
      </c>
      <c r="P2458" s="157" t="s">
        <v>143</v>
      </c>
      <c r="Q2458" s="157" t="s">
        <v>6171</v>
      </c>
      <c r="R2458" s="157" t="s">
        <v>144</v>
      </c>
      <c r="W2458" s="118">
        <v>432000</v>
      </c>
      <c r="X2458" s="162" t="s">
        <v>6201</v>
      </c>
    </row>
    <row r="2459" spans="1:24">
      <c r="A2459" s="83">
        <v>1856</v>
      </c>
      <c r="B2459" s="83">
        <v>466</v>
      </c>
      <c r="C2459" t="s">
        <v>7835</v>
      </c>
      <c r="D2459" s="159">
        <f t="shared" si="76"/>
        <v>84</v>
      </c>
      <c r="E2459">
        <v>2</v>
      </c>
      <c r="F2459">
        <v>4</v>
      </c>
      <c r="G2459" s="162" t="s">
        <v>6273</v>
      </c>
      <c r="H2459" s="162" t="s">
        <v>6273</v>
      </c>
      <c r="I2459" s="53" t="str">
        <f t="shared" si="77"/>
        <v>2. 4</v>
      </c>
      <c r="J2459" s="157" t="s">
        <v>142</v>
      </c>
      <c r="K2459" s="157" t="s">
        <v>141</v>
      </c>
      <c r="L2459" s="83" t="s">
        <v>6172</v>
      </c>
      <c r="M2459" s="165" t="s">
        <v>162</v>
      </c>
      <c r="O2459" s="157" t="s">
        <v>138</v>
      </c>
      <c r="P2459" s="157" t="s">
        <v>143</v>
      </c>
      <c r="Q2459" s="157" t="s">
        <v>6171</v>
      </c>
      <c r="R2459" s="157" t="s">
        <v>144</v>
      </c>
      <c r="W2459" s="118">
        <v>567000</v>
      </c>
      <c r="X2459" s="162" t="s">
        <v>6273</v>
      </c>
    </row>
    <row r="2460" spans="1:24">
      <c r="A2460" s="83">
        <v>1856</v>
      </c>
      <c r="B2460" s="83">
        <v>86</v>
      </c>
      <c r="C2460" t="s">
        <v>8146</v>
      </c>
      <c r="D2460" s="159">
        <f t="shared" si="76"/>
        <v>112</v>
      </c>
      <c r="E2460">
        <v>2</v>
      </c>
      <c r="F2460">
        <v>32</v>
      </c>
      <c r="G2460" s="162" t="s">
        <v>6386</v>
      </c>
      <c r="H2460" s="162" t="s">
        <v>6386</v>
      </c>
      <c r="I2460" s="53" t="str">
        <f t="shared" si="77"/>
        <v>2. 32</v>
      </c>
      <c r="J2460" s="157" t="s">
        <v>142</v>
      </c>
      <c r="K2460" s="157" t="s">
        <v>141</v>
      </c>
      <c r="L2460" s="83" t="s">
        <v>6172</v>
      </c>
      <c r="M2460" s="165" t="s">
        <v>6552</v>
      </c>
      <c r="O2460" s="157" t="s">
        <v>138</v>
      </c>
      <c r="P2460" s="157" t="s">
        <v>143</v>
      </c>
      <c r="Q2460" s="157" t="s">
        <v>6171</v>
      </c>
      <c r="R2460" s="157" t="s">
        <v>144</v>
      </c>
      <c r="W2460" s="118">
        <v>756000</v>
      </c>
      <c r="X2460" s="162" t="s">
        <v>6386</v>
      </c>
    </row>
    <row r="2461" spans="1:24">
      <c r="A2461" s="83">
        <v>1856</v>
      </c>
      <c r="B2461" s="83">
        <v>99</v>
      </c>
      <c r="C2461" t="s">
        <v>8147</v>
      </c>
      <c r="D2461" s="159">
        <f t="shared" si="76"/>
        <v>39</v>
      </c>
      <c r="E2461">
        <v>0</v>
      </c>
      <c r="F2461">
        <v>39</v>
      </c>
      <c r="G2461" s="162" t="s">
        <v>6230</v>
      </c>
      <c r="H2461" s="162" t="s">
        <v>6230</v>
      </c>
      <c r="I2461" s="53" t="str">
        <f t="shared" si="77"/>
        <v>0. 39</v>
      </c>
      <c r="J2461" s="157" t="s">
        <v>142</v>
      </c>
      <c r="K2461" s="157" t="s">
        <v>141</v>
      </c>
      <c r="L2461" s="83" t="s">
        <v>6172</v>
      </c>
      <c r="M2461" s="165" t="s">
        <v>6552</v>
      </c>
      <c r="O2461" s="157" t="s">
        <v>138</v>
      </c>
      <c r="P2461" s="157" t="s">
        <v>143</v>
      </c>
      <c r="Q2461" s="157" t="s">
        <v>6171</v>
      </c>
      <c r="R2461" s="157" t="s">
        <v>144</v>
      </c>
      <c r="W2461" s="118">
        <v>256500</v>
      </c>
      <c r="X2461" s="162" t="s">
        <v>6230</v>
      </c>
    </row>
    <row r="2462" spans="1:24">
      <c r="A2462" s="83">
        <v>1856</v>
      </c>
      <c r="B2462" s="83">
        <v>80</v>
      </c>
      <c r="C2462" t="s">
        <v>8148</v>
      </c>
      <c r="D2462" s="159">
        <f t="shared" si="76"/>
        <v>30</v>
      </c>
      <c r="E2462">
        <v>0</v>
      </c>
      <c r="F2462">
        <v>30</v>
      </c>
      <c r="G2462" s="162" t="s">
        <v>6324</v>
      </c>
      <c r="H2462" s="162" t="s">
        <v>6324</v>
      </c>
      <c r="I2462" s="53" t="str">
        <f t="shared" si="77"/>
        <v>0. 30</v>
      </c>
      <c r="J2462" s="157" t="s">
        <v>142</v>
      </c>
      <c r="K2462" s="157" t="s">
        <v>141</v>
      </c>
      <c r="L2462" s="83" t="s">
        <v>6172</v>
      </c>
      <c r="M2462" s="165" t="s">
        <v>6552</v>
      </c>
      <c r="O2462" s="157" t="s">
        <v>138</v>
      </c>
      <c r="P2462" s="157" t="s">
        <v>143</v>
      </c>
      <c r="Q2462" s="157" t="s">
        <v>6171</v>
      </c>
      <c r="R2462" s="157" t="s">
        <v>144</v>
      </c>
      <c r="W2462" s="118">
        <v>0</v>
      </c>
      <c r="X2462" s="162" t="s">
        <v>6324</v>
      </c>
    </row>
    <row r="2463" spans="1:24">
      <c r="A2463" s="83">
        <v>1857</v>
      </c>
      <c r="B2463" s="83">
        <v>378</v>
      </c>
      <c r="C2463" t="s">
        <v>7857</v>
      </c>
      <c r="D2463" s="159">
        <f t="shared" si="76"/>
        <v>103</v>
      </c>
      <c r="E2463">
        <v>2</v>
      </c>
      <c r="F2463">
        <v>23</v>
      </c>
      <c r="G2463" s="162" t="s">
        <v>6451</v>
      </c>
      <c r="H2463" s="162" t="s">
        <v>6451</v>
      </c>
      <c r="I2463" s="53" t="str">
        <f t="shared" si="77"/>
        <v>2. 23</v>
      </c>
      <c r="J2463" s="157" t="s">
        <v>142</v>
      </c>
      <c r="K2463" s="157" t="s">
        <v>141</v>
      </c>
      <c r="L2463" s="83" t="s">
        <v>6172</v>
      </c>
      <c r="M2463" s="165" t="s">
        <v>162</v>
      </c>
      <c r="O2463" s="157" t="s">
        <v>138</v>
      </c>
      <c r="P2463" s="157" t="s">
        <v>143</v>
      </c>
      <c r="Q2463" s="157" t="s">
        <v>6171</v>
      </c>
      <c r="R2463" s="157" t="s">
        <v>144</v>
      </c>
      <c r="W2463" s="118">
        <v>1390500</v>
      </c>
      <c r="X2463" s="162" t="s">
        <v>6451</v>
      </c>
    </row>
    <row r="2464" spans="1:24">
      <c r="A2464" s="83">
        <v>1857</v>
      </c>
      <c r="B2464" s="83">
        <v>379</v>
      </c>
      <c r="C2464" t="s">
        <v>6586</v>
      </c>
      <c r="D2464" s="159">
        <f t="shared" si="76"/>
        <v>51</v>
      </c>
      <c r="E2464">
        <v>1</v>
      </c>
      <c r="F2464">
        <v>11</v>
      </c>
      <c r="G2464" s="162" t="s">
        <v>6295</v>
      </c>
      <c r="H2464" s="162" t="s">
        <v>6295</v>
      </c>
      <c r="I2464" s="53" t="str">
        <f t="shared" si="77"/>
        <v>1. 11</v>
      </c>
      <c r="J2464" s="157" t="s">
        <v>142</v>
      </c>
      <c r="K2464" s="157" t="s">
        <v>141</v>
      </c>
      <c r="L2464" s="83" t="s">
        <v>6172</v>
      </c>
      <c r="M2464" s="165" t="s">
        <v>162</v>
      </c>
      <c r="O2464" s="157" t="s">
        <v>138</v>
      </c>
      <c r="P2464" s="157" t="s">
        <v>143</v>
      </c>
      <c r="Q2464" s="157" t="s">
        <v>6171</v>
      </c>
      <c r="R2464" s="157" t="s">
        <v>144</v>
      </c>
      <c r="W2464" s="118">
        <v>688500</v>
      </c>
      <c r="X2464" s="162" t="s">
        <v>6295</v>
      </c>
    </row>
    <row r="2465" spans="1:24">
      <c r="A2465" s="83">
        <v>1857</v>
      </c>
      <c r="B2465" s="83">
        <v>380</v>
      </c>
      <c r="C2465" t="s">
        <v>7857</v>
      </c>
      <c r="D2465" s="159">
        <f t="shared" si="76"/>
        <v>51</v>
      </c>
      <c r="E2465">
        <v>1</v>
      </c>
      <c r="F2465">
        <v>11</v>
      </c>
      <c r="G2465" s="162" t="s">
        <v>6295</v>
      </c>
      <c r="H2465" s="162" t="s">
        <v>6295</v>
      </c>
      <c r="I2465" s="53" t="str">
        <f t="shared" si="77"/>
        <v>1. 11</v>
      </c>
      <c r="J2465" s="157" t="s">
        <v>142</v>
      </c>
      <c r="K2465" s="157" t="s">
        <v>141</v>
      </c>
      <c r="L2465" s="83" t="s">
        <v>6172</v>
      </c>
      <c r="M2465" s="165" t="s">
        <v>162</v>
      </c>
      <c r="O2465" s="157" t="s">
        <v>138</v>
      </c>
      <c r="P2465" s="157" t="s">
        <v>143</v>
      </c>
      <c r="Q2465" s="157" t="s">
        <v>6171</v>
      </c>
      <c r="R2465" s="157" t="s">
        <v>144</v>
      </c>
      <c r="W2465" s="118">
        <v>688500</v>
      </c>
      <c r="X2465" s="162" t="s">
        <v>6295</v>
      </c>
    </row>
    <row r="2466" spans="1:24">
      <c r="A2466" s="83">
        <v>1862</v>
      </c>
      <c r="B2466" s="83">
        <v>219</v>
      </c>
      <c r="C2466" t="s">
        <v>7852</v>
      </c>
      <c r="D2466" s="159">
        <f t="shared" si="76"/>
        <v>23</v>
      </c>
      <c r="E2466">
        <v>0</v>
      </c>
      <c r="F2466">
        <v>23</v>
      </c>
      <c r="G2466" s="162" t="s">
        <v>6237</v>
      </c>
      <c r="H2466" s="162" t="s">
        <v>6237</v>
      </c>
      <c r="I2466" s="53" t="str">
        <f t="shared" si="77"/>
        <v>0. 23</v>
      </c>
      <c r="J2466" s="157" t="s">
        <v>142</v>
      </c>
      <c r="K2466" s="157" t="s">
        <v>141</v>
      </c>
      <c r="L2466" s="83" t="s">
        <v>6172</v>
      </c>
      <c r="M2466" s="165" t="s">
        <v>162</v>
      </c>
      <c r="O2466" s="157" t="s">
        <v>138</v>
      </c>
      <c r="P2466" s="157" t="s">
        <v>143</v>
      </c>
      <c r="Q2466" s="157" t="s">
        <v>6171</v>
      </c>
      <c r="R2466" s="157" t="s">
        <v>144</v>
      </c>
      <c r="W2466" s="118">
        <v>67500</v>
      </c>
      <c r="X2466" s="162" t="s">
        <v>6237</v>
      </c>
    </row>
    <row r="2467" spans="1:24">
      <c r="A2467" s="83">
        <v>1862</v>
      </c>
      <c r="B2467" s="83">
        <v>220</v>
      </c>
      <c r="C2467" t="s">
        <v>7857</v>
      </c>
      <c r="D2467" s="159">
        <f t="shared" si="76"/>
        <v>6</v>
      </c>
      <c r="E2467">
        <v>0</v>
      </c>
      <c r="F2467">
        <v>6</v>
      </c>
      <c r="G2467" s="162" t="s">
        <v>6238</v>
      </c>
      <c r="H2467" s="162" t="s">
        <v>6238</v>
      </c>
      <c r="I2467" s="53" t="str">
        <f t="shared" si="77"/>
        <v>0. 6</v>
      </c>
      <c r="J2467" s="157" t="s">
        <v>142</v>
      </c>
      <c r="K2467" s="157" t="s">
        <v>141</v>
      </c>
      <c r="L2467" s="83" t="s">
        <v>6172</v>
      </c>
      <c r="M2467" s="165" t="s">
        <v>162</v>
      </c>
      <c r="O2467" s="157" t="s">
        <v>138</v>
      </c>
      <c r="P2467" s="157" t="s">
        <v>143</v>
      </c>
      <c r="Q2467" s="157" t="s">
        <v>6171</v>
      </c>
      <c r="R2467" s="157" t="s">
        <v>144</v>
      </c>
      <c r="W2467" s="118">
        <v>13500</v>
      </c>
      <c r="X2467" s="162" t="s">
        <v>6238</v>
      </c>
    </row>
    <row r="2468" spans="1:24">
      <c r="A2468" s="83">
        <v>1862</v>
      </c>
      <c r="B2468" s="83">
        <v>222</v>
      </c>
      <c r="C2468" t="s">
        <v>7862</v>
      </c>
      <c r="D2468" s="159">
        <f t="shared" si="76"/>
        <v>19</v>
      </c>
      <c r="E2468">
        <v>0</v>
      </c>
      <c r="F2468">
        <v>19</v>
      </c>
      <c r="G2468" s="162" t="s">
        <v>6239</v>
      </c>
      <c r="H2468" s="162" t="s">
        <v>6239</v>
      </c>
      <c r="I2468" s="53" t="str">
        <f t="shared" si="77"/>
        <v>0. 19</v>
      </c>
      <c r="J2468" s="157" t="s">
        <v>142</v>
      </c>
      <c r="K2468" s="157" t="s">
        <v>141</v>
      </c>
      <c r="L2468" s="83" t="s">
        <v>6172</v>
      </c>
      <c r="M2468" s="165" t="s">
        <v>162</v>
      </c>
      <c r="O2468" s="157" t="s">
        <v>138</v>
      </c>
      <c r="P2468" s="157" t="s">
        <v>143</v>
      </c>
      <c r="Q2468" s="157" t="s">
        <v>6171</v>
      </c>
      <c r="R2468" s="157" t="s">
        <v>144</v>
      </c>
      <c r="W2468" s="118">
        <v>54000</v>
      </c>
      <c r="X2468" s="162" t="s">
        <v>6239</v>
      </c>
    </row>
    <row r="2469" spans="1:24">
      <c r="A2469" s="83">
        <v>1862</v>
      </c>
      <c r="B2469" s="83">
        <v>222</v>
      </c>
      <c r="C2469" t="s">
        <v>7862</v>
      </c>
      <c r="D2469" s="159">
        <f t="shared" si="76"/>
        <v>120</v>
      </c>
      <c r="E2469">
        <v>3</v>
      </c>
      <c r="F2469">
        <v>0</v>
      </c>
      <c r="G2469" s="162" t="s">
        <v>6240</v>
      </c>
      <c r="H2469" s="162" t="s">
        <v>6240</v>
      </c>
      <c r="I2469" s="53" t="str">
        <f t="shared" si="77"/>
        <v>3. 0</v>
      </c>
      <c r="J2469" s="157" t="s">
        <v>142</v>
      </c>
      <c r="K2469" s="157" t="s">
        <v>141</v>
      </c>
      <c r="L2469" s="83" t="s">
        <v>6172</v>
      </c>
      <c r="M2469" s="165" t="s">
        <v>162</v>
      </c>
      <c r="O2469" s="157" t="s">
        <v>138</v>
      </c>
      <c r="P2469" s="157" t="s">
        <v>143</v>
      </c>
      <c r="Q2469" s="157" t="s">
        <v>6171</v>
      </c>
      <c r="R2469" s="157" t="s">
        <v>144</v>
      </c>
      <c r="W2469" s="118">
        <v>324000</v>
      </c>
      <c r="X2469" s="162" t="s">
        <v>6240</v>
      </c>
    </row>
    <row r="2470" spans="1:24">
      <c r="A2470" s="83">
        <v>1863</v>
      </c>
      <c r="B2470" s="83">
        <v>219</v>
      </c>
      <c r="C2470" t="s">
        <v>7852</v>
      </c>
      <c r="D2470" s="159">
        <f t="shared" si="76"/>
        <v>23</v>
      </c>
      <c r="E2470">
        <v>0</v>
      </c>
      <c r="F2470">
        <v>23</v>
      </c>
      <c r="G2470" s="162" t="s">
        <v>6237</v>
      </c>
      <c r="H2470" s="162" t="s">
        <v>6237</v>
      </c>
      <c r="I2470" s="53" t="str">
        <f t="shared" si="77"/>
        <v>0. 23</v>
      </c>
      <c r="J2470" s="157" t="s">
        <v>142</v>
      </c>
      <c r="K2470" s="157" t="s">
        <v>141</v>
      </c>
      <c r="L2470" s="83" t="s">
        <v>6172</v>
      </c>
      <c r="M2470" s="165" t="s">
        <v>162</v>
      </c>
      <c r="O2470" s="157" t="s">
        <v>138</v>
      </c>
      <c r="P2470" s="157" t="s">
        <v>143</v>
      </c>
      <c r="Q2470" s="157" t="s">
        <v>6171</v>
      </c>
      <c r="R2470" s="157" t="s">
        <v>144</v>
      </c>
      <c r="W2470" s="118">
        <v>67500</v>
      </c>
      <c r="X2470" s="162" t="s">
        <v>6237</v>
      </c>
    </row>
    <row r="2471" spans="1:24">
      <c r="A2471" s="83">
        <v>1863</v>
      </c>
      <c r="B2471" s="83">
        <v>220</v>
      </c>
      <c r="C2471" t="s">
        <v>7857</v>
      </c>
      <c r="D2471" s="159">
        <f t="shared" si="76"/>
        <v>6</v>
      </c>
      <c r="E2471">
        <v>0</v>
      </c>
      <c r="F2471">
        <v>6</v>
      </c>
      <c r="G2471" s="162" t="s">
        <v>6238</v>
      </c>
      <c r="H2471" s="162" t="s">
        <v>6238</v>
      </c>
      <c r="I2471" s="53" t="str">
        <f t="shared" si="77"/>
        <v>0. 6</v>
      </c>
      <c r="J2471" s="157" t="s">
        <v>142</v>
      </c>
      <c r="K2471" s="157" t="s">
        <v>141</v>
      </c>
      <c r="L2471" s="83" t="s">
        <v>6172</v>
      </c>
      <c r="M2471" s="165" t="s">
        <v>162</v>
      </c>
      <c r="O2471" s="157" t="s">
        <v>138</v>
      </c>
      <c r="P2471" s="157" t="s">
        <v>143</v>
      </c>
      <c r="Q2471" s="157" t="s">
        <v>6171</v>
      </c>
      <c r="R2471" s="157" t="s">
        <v>144</v>
      </c>
      <c r="W2471" s="118">
        <v>13500</v>
      </c>
      <c r="X2471" s="162" t="s">
        <v>6238</v>
      </c>
    </row>
    <row r="2472" spans="1:24">
      <c r="A2472" s="83">
        <v>1863</v>
      </c>
      <c r="B2472" s="83">
        <v>222</v>
      </c>
      <c r="C2472" t="s">
        <v>7862</v>
      </c>
      <c r="D2472" s="159">
        <f t="shared" si="76"/>
        <v>19</v>
      </c>
      <c r="E2472">
        <v>0</v>
      </c>
      <c r="F2472">
        <v>19</v>
      </c>
      <c r="G2472" s="162" t="s">
        <v>6239</v>
      </c>
      <c r="H2472" s="162" t="s">
        <v>6239</v>
      </c>
      <c r="I2472" s="53" t="str">
        <f t="shared" si="77"/>
        <v>0. 19</v>
      </c>
      <c r="J2472" s="157" t="s">
        <v>142</v>
      </c>
      <c r="K2472" s="157" t="s">
        <v>141</v>
      </c>
      <c r="L2472" s="83" t="s">
        <v>6172</v>
      </c>
      <c r="M2472" s="165" t="s">
        <v>162</v>
      </c>
      <c r="O2472" s="157" t="s">
        <v>138</v>
      </c>
      <c r="P2472" s="157" t="s">
        <v>143</v>
      </c>
      <c r="Q2472" s="157" t="s">
        <v>6171</v>
      </c>
      <c r="R2472" s="157" t="s">
        <v>144</v>
      </c>
      <c r="W2472" s="118">
        <v>54000</v>
      </c>
      <c r="X2472" s="162" t="s">
        <v>6239</v>
      </c>
    </row>
    <row r="2473" spans="1:24">
      <c r="A2473" s="83">
        <v>1863</v>
      </c>
      <c r="B2473" s="83">
        <v>222</v>
      </c>
      <c r="C2473" t="s">
        <v>7862</v>
      </c>
      <c r="D2473" s="159">
        <f t="shared" si="76"/>
        <v>120</v>
      </c>
      <c r="E2473">
        <v>3</v>
      </c>
      <c r="F2473">
        <v>0</v>
      </c>
      <c r="G2473" s="162" t="s">
        <v>6240</v>
      </c>
      <c r="H2473" s="162" t="s">
        <v>6240</v>
      </c>
      <c r="I2473" s="53" t="str">
        <f t="shared" si="77"/>
        <v>3. 0</v>
      </c>
      <c r="J2473" s="157" t="s">
        <v>142</v>
      </c>
      <c r="K2473" s="157" t="s">
        <v>141</v>
      </c>
      <c r="L2473" s="83" t="s">
        <v>6172</v>
      </c>
      <c r="M2473" s="165" t="s">
        <v>162</v>
      </c>
      <c r="O2473" s="157" t="s">
        <v>138</v>
      </c>
      <c r="P2473" s="157" t="s">
        <v>143</v>
      </c>
      <c r="Q2473" s="157" t="s">
        <v>6171</v>
      </c>
      <c r="R2473" s="157" t="s">
        <v>144</v>
      </c>
      <c r="W2473" s="118">
        <v>324000</v>
      </c>
      <c r="X2473" s="162" t="s">
        <v>6240</v>
      </c>
    </row>
    <row r="2474" spans="1:24">
      <c r="A2474" s="83">
        <v>1865</v>
      </c>
      <c r="B2474" s="83">
        <v>143</v>
      </c>
      <c r="C2474" t="s">
        <v>7857</v>
      </c>
      <c r="D2474" s="159">
        <f t="shared" si="76"/>
        <v>187</v>
      </c>
      <c r="E2474">
        <v>4</v>
      </c>
      <c r="F2474">
        <v>27</v>
      </c>
      <c r="G2474" s="162" t="s">
        <v>6346</v>
      </c>
      <c r="H2474" s="162" t="s">
        <v>6346</v>
      </c>
      <c r="I2474" s="53" t="str">
        <f t="shared" si="77"/>
        <v>4. 27</v>
      </c>
      <c r="J2474" s="157" t="s">
        <v>142</v>
      </c>
      <c r="K2474" s="157" t="s">
        <v>141</v>
      </c>
      <c r="L2474" s="83" t="s">
        <v>6172</v>
      </c>
      <c r="M2474" s="165" t="s">
        <v>162</v>
      </c>
      <c r="O2474" s="157" t="s">
        <v>138</v>
      </c>
      <c r="P2474" s="157" t="s">
        <v>143</v>
      </c>
      <c r="Q2474" s="157" t="s">
        <v>6171</v>
      </c>
      <c r="R2474" s="157" t="s">
        <v>144</v>
      </c>
      <c r="W2474" s="118">
        <v>837000</v>
      </c>
      <c r="X2474" s="162" t="s">
        <v>6346</v>
      </c>
    </row>
    <row r="2475" spans="1:24">
      <c r="A2475" s="83">
        <v>1865</v>
      </c>
      <c r="B2475" s="83">
        <v>177</v>
      </c>
      <c r="C2475" t="s">
        <v>7850</v>
      </c>
      <c r="D2475" s="159">
        <f t="shared" si="76"/>
        <v>84</v>
      </c>
      <c r="E2475">
        <v>2</v>
      </c>
      <c r="F2475">
        <v>4</v>
      </c>
      <c r="G2475" s="162" t="s">
        <v>6273</v>
      </c>
      <c r="H2475" s="162" t="s">
        <v>6273</v>
      </c>
      <c r="I2475" s="53" t="str">
        <f t="shared" si="77"/>
        <v>2. 4</v>
      </c>
      <c r="J2475" s="157" t="s">
        <v>142</v>
      </c>
      <c r="K2475" s="157" t="s">
        <v>141</v>
      </c>
      <c r="L2475" s="83" t="s">
        <v>6172</v>
      </c>
      <c r="M2475" s="165" t="s">
        <v>162</v>
      </c>
      <c r="O2475" s="157" t="s">
        <v>138</v>
      </c>
      <c r="P2475" s="157" t="s">
        <v>143</v>
      </c>
      <c r="Q2475" s="157" t="s">
        <v>6171</v>
      </c>
      <c r="R2475" s="157" t="s">
        <v>144</v>
      </c>
      <c r="W2475" s="118">
        <v>378000</v>
      </c>
      <c r="X2475" s="162" t="s">
        <v>6273</v>
      </c>
    </row>
    <row r="2476" spans="1:24">
      <c r="A2476" s="83">
        <v>1865</v>
      </c>
      <c r="B2476" s="83">
        <v>192</v>
      </c>
      <c r="C2476" t="s">
        <v>7981</v>
      </c>
      <c r="D2476" s="159">
        <f t="shared" si="76"/>
        <v>41</v>
      </c>
      <c r="E2476">
        <v>1</v>
      </c>
      <c r="F2476">
        <v>1</v>
      </c>
      <c r="G2476" s="162" t="s">
        <v>6436</v>
      </c>
      <c r="H2476" s="162" t="s">
        <v>6436</v>
      </c>
      <c r="I2476" s="53" t="str">
        <f t="shared" si="77"/>
        <v>1. 1</v>
      </c>
      <c r="J2476" s="157" t="s">
        <v>142</v>
      </c>
      <c r="K2476" s="157" t="s">
        <v>141</v>
      </c>
      <c r="L2476" s="83" t="s">
        <v>6172</v>
      </c>
      <c r="M2476" s="165" t="s">
        <v>162</v>
      </c>
      <c r="O2476" s="157" t="s">
        <v>138</v>
      </c>
      <c r="P2476" s="157" t="s">
        <v>143</v>
      </c>
      <c r="Q2476" s="157" t="s">
        <v>6171</v>
      </c>
      <c r="R2476" s="157" t="s">
        <v>144</v>
      </c>
      <c r="W2476" s="118">
        <v>175500</v>
      </c>
      <c r="X2476" s="162" t="s">
        <v>6436</v>
      </c>
    </row>
    <row r="2477" spans="1:24">
      <c r="A2477" s="83">
        <v>1865</v>
      </c>
      <c r="B2477" s="83">
        <v>192</v>
      </c>
      <c r="C2477" t="s">
        <v>8149</v>
      </c>
      <c r="D2477" s="159">
        <f t="shared" si="76"/>
        <v>78</v>
      </c>
      <c r="E2477">
        <v>1</v>
      </c>
      <c r="F2477">
        <v>38</v>
      </c>
      <c r="G2477" s="162" t="s">
        <v>6332</v>
      </c>
      <c r="H2477" s="162" t="s">
        <v>6332</v>
      </c>
      <c r="I2477" s="53" t="str">
        <f t="shared" si="77"/>
        <v>1. 38</v>
      </c>
      <c r="J2477" s="157" t="s">
        <v>142</v>
      </c>
      <c r="K2477" s="157" t="s">
        <v>141</v>
      </c>
      <c r="L2477" s="83" t="s">
        <v>6172</v>
      </c>
      <c r="M2477" s="165" t="s">
        <v>162</v>
      </c>
      <c r="O2477" s="157" t="s">
        <v>138</v>
      </c>
      <c r="P2477" s="157" t="s">
        <v>143</v>
      </c>
      <c r="Q2477" s="157" t="s">
        <v>6171</v>
      </c>
      <c r="R2477" s="157" t="s">
        <v>144</v>
      </c>
      <c r="W2477" s="118">
        <v>351000</v>
      </c>
      <c r="X2477" s="162" t="s">
        <v>6332</v>
      </c>
    </row>
    <row r="2478" spans="1:24">
      <c r="A2478" s="83">
        <v>1866</v>
      </c>
      <c r="B2478" s="83">
        <v>143</v>
      </c>
      <c r="C2478" t="s">
        <v>7857</v>
      </c>
      <c r="D2478" s="159">
        <f t="shared" si="76"/>
        <v>187</v>
      </c>
      <c r="E2478">
        <v>4</v>
      </c>
      <c r="F2478">
        <v>27</v>
      </c>
      <c r="G2478" s="162" t="s">
        <v>6346</v>
      </c>
      <c r="H2478" s="162" t="s">
        <v>6346</v>
      </c>
      <c r="I2478" s="53" t="str">
        <f t="shared" si="77"/>
        <v>4. 27</v>
      </c>
      <c r="J2478" s="157" t="s">
        <v>142</v>
      </c>
      <c r="K2478" s="157" t="s">
        <v>141</v>
      </c>
      <c r="L2478" s="83" t="s">
        <v>6172</v>
      </c>
      <c r="M2478" s="165" t="s">
        <v>162</v>
      </c>
      <c r="O2478" s="157" t="s">
        <v>138</v>
      </c>
      <c r="P2478" s="157" t="s">
        <v>143</v>
      </c>
      <c r="Q2478" s="157" t="s">
        <v>6171</v>
      </c>
      <c r="R2478" s="157" t="s">
        <v>144</v>
      </c>
      <c r="W2478" s="118">
        <v>837000</v>
      </c>
      <c r="X2478" s="162" t="s">
        <v>6346</v>
      </c>
    </row>
    <row r="2479" spans="1:24">
      <c r="A2479" s="83">
        <v>1866</v>
      </c>
      <c r="B2479" s="83">
        <v>177</v>
      </c>
      <c r="C2479" t="s">
        <v>7850</v>
      </c>
      <c r="D2479" s="159">
        <f t="shared" si="76"/>
        <v>84</v>
      </c>
      <c r="E2479">
        <v>2</v>
      </c>
      <c r="F2479">
        <v>4</v>
      </c>
      <c r="G2479" s="162" t="s">
        <v>6273</v>
      </c>
      <c r="H2479" s="162" t="s">
        <v>6273</v>
      </c>
      <c r="I2479" s="53" t="str">
        <f t="shared" si="77"/>
        <v>2. 4</v>
      </c>
      <c r="J2479" s="157" t="s">
        <v>142</v>
      </c>
      <c r="K2479" s="157" t="s">
        <v>141</v>
      </c>
      <c r="L2479" s="83" t="s">
        <v>6172</v>
      </c>
      <c r="M2479" s="165" t="s">
        <v>162</v>
      </c>
      <c r="O2479" s="157" t="s">
        <v>138</v>
      </c>
      <c r="P2479" s="157" t="s">
        <v>143</v>
      </c>
      <c r="Q2479" s="157" t="s">
        <v>6171</v>
      </c>
      <c r="R2479" s="157" t="s">
        <v>144</v>
      </c>
      <c r="W2479" s="118">
        <v>378000</v>
      </c>
      <c r="X2479" s="162" t="s">
        <v>6273</v>
      </c>
    </row>
    <row r="2480" spans="1:24">
      <c r="A2480" s="83">
        <v>1866</v>
      </c>
      <c r="B2480" s="83">
        <v>192</v>
      </c>
      <c r="C2480" t="s">
        <v>7981</v>
      </c>
      <c r="D2480" s="159">
        <f t="shared" si="76"/>
        <v>41</v>
      </c>
      <c r="E2480">
        <v>1</v>
      </c>
      <c r="F2480">
        <v>1</v>
      </c>
      <c r="G2480" s="162" t="s">
        <v>6436</v>
      </c>
      <c r="H2480" s="162" t="s">
        <v>6436</v>
      </c>
      <c r="I2480" s="53" t="str">
        <f t="shared" si="77"/>
        <v>1. 1</v>
      </c>
      <c r="J2480" s="157" t="s">
        <v>142</v>
      </c>
      <c r="K2480" s="157" t="s">
        <v>141</v>
      </c>
      <c r="L2480" s="83" t="s">
        <v>6172</v>
      </c>
      <c r="M2480" s="165" t="s">
        <v>162</v>
      </c>
      <c r="O2480" s="157" t="s">
        <v>138</v>
      </c>
      <c r="P2480" s="157" t="s">
        <v>143</v>
      </c>
      <c r="Q2480" s="157" t="s">
        <v>6171</v>
      </c>
      <c r="R2480" s="157" t="s">
        <v>144</v>
      </c>
      <c r="W2480" s="118">
        <v>175500</v>
      </c>
      <c r="X2480" s="162" t="s">
        <v>6436</v>
      </c>
    </row>
    <row r="2481" spans="1:24">
      <c r="A2481" s="83">
        <v>1866</v>
      </c>
      <c r="B2481" s="83">
        <v>192</v>
      </c>
      <c r="C2481" t="s">
        <v>8149</v>
      </c>
      <c r="D2481" s="159">
        <f t="shared" si="76"/>
        <v>78</v>
      </c>
      <c r="E2481">
        <v>1</v>
      </c>
      <c r="F2481">
        <v>38</v>
      </c>
      <c r="G2481" s="162" t="s">
        <v>6332</v>
      </c>
      <c r="H2481" s="162" t="s">
        <v>6332</v>
      </c>
      <c r="I2481" s="53" t="str">
        <f t="shared" si="77"/>
        <v>1. 38</v>
      </c>
      <c r="J2481" s="157" t="s">
        <v>142</v>
      </c>
      <c r="K2481" s="157" t="s">
        <v>141</v>
      </c>
      <c r="L2481" s="83" t="s">
        <v>6172</v>
      </c>
      <c r="M2481" s="165" t="s">
        <v>162</v>
      </c>
      <c r="O2481" s="157" t="s">
        <v>138</v>
      </c>
      <c r="P2481" s="157" t="s">
        <v>143</v>
      </c>
      <c r="Q2481" s="157" t="s">
        <v>6171</v>
      </c>
      <c r="R2481" s="157" t="s">
        <v>144</v>
      </c>
      <c r="W2481" s="118">
        <v>351000</v>
      </c>
      <c r="X2481" s="162" t="s">
        <v>6332</v>
      </c>
    </row>
    <row r="2482" spans="1:24">
      <c r="A2482" s="83">
        <v>1867</v>
      </c>
      <c r="B2482" s="83">
        <v>141</v>
      </c>
      <c r="C2482" t="s">
        <v>6586</v>
      </c>
      <c r="D2482" s="159">
        <f t="shared" si="76"/>
        <v>412</v>
      </c>
      <c r="E2482">
        <v>10</v>
      </c>
      <c r="F2482">
        <v>12</v>
      </c>
      <c r="G2482" s="162" t="s">
        <v>6491</v>
      </c>
      <c r="H2482" s="162" t="s">
        <v>6491</v>
      </c>
      <c r="I2482" s="53" t="str">
        <f t="shared" si="77"/>
        <v>10. 12</v>
      </c>
      <c r="J2482" s="157" t="s">
        <v>142</v>
      </c>
      <c r="K2482" s="157" t="s">
        <v>141</v>
      </c>
      <c r="L2482" s="83" t="s">
        <v>6172</v>
      </c>
      <c r="M2482" s="165" t="s">
        <v>162</v>
      </c>
      <c r="O2482" s="157" t="s">
        <v>138</v>
      </c>
      <c r="P2482" s="157" t="s">
        <v>143</v>
      </c>
      <c r="Q2482" s="157" t="s">
        <v>6171</v>
      </c>
      <c r="R2482" s="157" t="s">
        <v>144</v>
      </c>
      <c r="W2482" s="118">
        <v>1849500</v>
      </c>
      <c r="X2482" s="162" t="s">
        <v>6491</v>
      </c>
    </row>
    <row r="2483" spans="1:24">
      <c r="A2483" s="83">
        <v>1869</v>
      </c>
      <c r="B2483" s="83">
        <v>153</v>
      </c>
      <c r="C2483" t="s">
        <v>7857</v>
      </c>
      <c r="D2483" s="159">
        <f t="shared" si="76"/>
        <v>36</v>
      </c>
      <c r="E2483">
        <v>0</v>
      </c>
      <c r="F2483">
        <v>36</v>
      </c>
      <c r="G2483" s="162" t="s">
        <v>6174</v>
      </c>
      <c r="H2483" s="162" t="s">
        <v>6174</v>
      </c>
      <c r="I2483" s="53" t="str">
        <f t="shared" si="77"/>
        <v>0. 36</v>
      </c>
      <c r="J2483" s="157" t="s">
        <v>142</v>
      </c>
      <c r="K2483" s="157" t="s">
        <v>141</v>
      </c>
      <c r="L2483" s="83" t="s">
        <v>6172</v>
      </c>
      <c r="M2483" s="165" t="s">
        <v>6093</v>
      </c>
      <c r="O2483" s="157" t="s">
        <v>138</v>
      </c>
      <c r="P2483" s="157" t="s">
        <v>143</v>
      </c>
      <c r="Q2483" s="157" t="s">
        <v>6171</v>
      </c>
      <c r="R2483" s="157" t="s">
        <v>144</v>
      </c>
      <c r="W2483" s="118">
        <v>486000</v>
      </c>
      <c r="X2483" s="162" t="s">
        <v>6174</v>
      </c>
    </row>
    <row r="2484" spans="1:24">
      <c r="A2484" s="83">
        <v>1870</v>
      </c>
      <c r="B2484" s="83">
        <v>41</v>
      </c>
      <c r="C2484" t="s">
        <v>6586</v>
      </c>
      <c r="D2484" s="159">
        <f t="shared" si="76"/>
        <v>122</v>
      </c>
      <c r="E2484">
        <v>3</v>
      </c>
      <c r="F2484">
        <v>2</v>
      </c>
      <c r="G2484" s="162" t="s">
        <v>6320</v>
      </c>
      <c r="H2484" s="162" t="s">
        <v>6320</v>
      </c>
      <c r="I2484" s="53" t="str">
        <f t="shared" si="77"/>
        <v>3. 2</v>
      </c>
      <c r="J2484" s="157" t="s">
        <v>142</v>
      </c>
      <c r="K2484" s="157" t="s">
        <v>141</v>
      </c>
      <c r="L2484" s="83" t="s">
        <v>6172</v>
      </c>
      <c r="M2484" s="165" t="s">
        <v>6538</v>
      </c>
      <c r="O2484" s="157" t="s">
        <v>138</v>
      </c>
      <c r="P2484" s="157" t="s">
        <v>143</v>
      </c>
      <c r="Q2484" s="157" t="s">
        <v>6171</v>
      </c>
      <c r="R2484" s="157" t="s">
        <v>144</v>
      </c>
      <c r="W2484" s="118">
        <v>837000</v>
      </c>
      <c r="X2484" s="162" t="s">
        <v>6320</v>
      </c>
    </row>
    <row r="2485" spans="1:24">
      <c r="A2485" s="83">
        <v>1870</v>
      </c>
      <c r="B2485" s="83">
        <v>40</v>
      </c>
      <c r="C2485" t="s">
        <v>7836</v>
      </c>
      <c r="D2485" s="159">
        <f t="shared" si="76"/>
        <v>40</v>
      </c>
      <c r="E2485">
        <v>1</v>
      </c>
      <c r="F2485">
        <v>0</v>
      </c>
      <c r="G2485" s="162" t="s">
        <v>6242</v>
      </c>
      <c r="H2485" s="162" t="s">
        <v>6242</v>
      </c>
      <c r="I2485" s="53" t="str">
        <f t="shared" si="77"/>
        <v>1. 0</v>
      </c>
      <c r="J2485" s="157" t="s">
        <v>142</v>
      </c>
      <c r="K2485" s="157" t="s">
        <v>141</v>
      </c>
      <c r="L2485" s="83" t="s">
        <v>6172</v>
      </c>
      <c r="M2485" s="165" t="s">
        <v>6538</v>
      </c>
      <c r="O2485" s="157" t="s">
        <v>138</v>
      </c>
      <c r="P2485" s="157" t="s">
        <v>143</v>
      </c>
      <c r="Q2485" s="157" t="s">
        <v>6171</v>
      </c>
      <c r="R2485" s="157" t="s">
        <v>144</v>
      </c>
      <c r="W2485" s="118">
        <v>0</v>
      </c>
      <c r="X2485" s="162" t="s">
        <v>6242</v>
      </c>
    </row>
    <row r="2486" spans="1:24">
      <c r="A2486" s="83">
        <v>1870</v>
      </c>
      <c r="B2486" s="83">
        <v>39</v>
      </c>
      <c r="C2486" t="s">
        <v>6586</v>
      </c>
      <c r="D2486" s="159">
        <f t="shared" si="76"/>
        <v>62</v>
      </c>
      <c r="E2486">
        <v>1</v>
      </c>
      <c r="F2486">
        <v>22</v>
      </c>
      <c r="G2486" s="162" t="s">
        <v>6422</v>
      </c>
      <c r="H2486" s="162" t="s">
        <v>6422</v>
      </c>
      <c r="I2486" s="53" t="str">
        <f t="shared" si="77"/>
        <v>1. 22</v>
      </c>
      <c r="J2486" s="157" t="s">
        <v>142</v>
      </c>
      <c r="K2486" s="157" t="s">
        <v>141</v>
      </c>
      <c r="L2486" s="83" t="s">
        <v>6172</v>
      </c>
      <c r="M2486" s="165" t="s">
        <v>6538</v>
      </c>
      <c r="O2486" s="157" t="s">
        <v>138</v>
      </c>
      <c r="P2486" s="157" t="s">
        <v>143</v>
      </c>
      <c r="Q2486" s="157" t="s">
        <v>6171</v>
      </c>
      <c r="R2486" s="157" t="s">
        <v>144</v>
      </c>
      <c r="W2486" s="118">
        <v>0</v>
      </c>
      <c r="X2486" s="162" t="s">
        <v>6422</v>
      </c>
    </row>
    <row r="2487" spans="1:24">
      <c r="A2487" s="83">
        <v>1876</v>
      </c>
      <c r="B2487" s="83">
        <v>293</v>
      </c>
      <c r="C2487" t="s">
        <v>7835</v>
      </c>
      <c r="D2487" s="159">
        <f t="shared" si="76"/>
        <v>23</v>
      </c>
      <c r="E2487">
        <v>0</v>
      </c>
      <c r="F2487">
        <v>23</v>
      </c>
      <c r="G2487" s="162" t="s">
        <v>6237</v>
      </c>
      <c r="H2487" s="162" t="s">
        <v>6237</v>
      </c>
      <c r="I2487" s="53" t="str">
        <f t="shared" si="77"/>
        <v>0. 23</v>
      </c>
      <c r="J2487" s="157" t="s">
        <v>142</v>
      </c>
      <c r="K2487" s="157" t="s">
        <v>141</v>
      </c>
      <c r="L2487" s="83" t="s">
        <v>6172</v>
      </c>
      <c r="M2487" s="165" t="s">
        <v>162</v>
      </c>
      <c r="O2487" s="157" t="s">
        <v>138</v>
      </c>
      <c r="P2487" s="157" t="s">
        <v>143</v>
      </c>
      <c r="Q2487" s="157" t="s">
        <v>6171</v>
      </c>
      <c r="R2487" s="157" t="s">
        <v>144</v>
      </c>
      <c r="W2487" s="118">
        <v>310500</v>
      </c>
      <c r="X2487" s="162" t="s">
        <v>6237</v>
      </c>
    </row>
    <row r="2488" spans="1:24">
      <c r="A2488" s="83">
        <v>1878</v>
      </c>
      <c r="B2488" s="83">
        <v>139</v>
      </c>
      <c r="C2488" t="s">
        <v>6586</v>
      </c>
      <c r="D2488" s="159">
        <f t="shared" si="76"/>
        <v>151</v>
      </c>
      <c r="E2488">
        <v>3</v>
      </c>
      <c r="F2488">
        <v>31</v>
      </c>
      <c r="G2488" s="162" t="s">
        <v>6196</v>
      </c>
      <c r="H2488" s="162" t="s">
        <v>6196</v>
      </c>
      <c r="I2488" s="53" t="str">
        <f t="shared" si="77"/>
        <v>3. 31</v>
      </c>
      <c r="J2488" s="157" t="s">
        <v>142</v>
      </c>
      <c r="K2488" s="157" t="s">
        <v>141</v>
      </c>
      <c r="L2488" s="83" t="s">
        <v>6172</v>
      </c>
      <c r="M2488" s="165" t="s">
        <v>162</v>
      </c>
      <c r="O2488" s="157" t="s">
        <v>138</v>
      </c>
      <c r="P2488" s="157" t="s">
        <v>143</v>
      </c>
      <c r="Q2488" s="157" t="s">
        <v>6171</v>
      </c>
      <c r="R2488" s="157" t="s">
        <v>144</v>
      </c>
      <c r="W2488" s="118">
        <v>675000</v>
      </c>
      <c r="X2488" s="162" t="s">
        <v>6196</v>
      </c>
    </row>
    <row r="2489" spans="1:24">
      <c r="A2489" s="83">
        <v>1879</v>
      </c>
      <c r="B2489" s="83">
        <v>139</v>
      </c>
      <c r="C2489" t="s">
        <v>6586</v>
      </c>
      <c r="D2489" s="159">
        <f t="shared" si="76"/>
        <v>151</v>
      </c>
      <c r="E2489">
        <v>3</v>
      </c>
      <c r="F2489">
        <v>31</v>
      </c>
      <c r="G2489" s="162" t="s">
        <v>6196</v>
      </c>
      <c r="H2489" s="162" t="s">
        <v>6196</v>
      </c>
      <c r="I2489" s="53" t="str">
        <f t="shared" si="77"/>
        <v>3. 31</v>
      </c>
      <c r="J2489" s="157" t="s">
        <v>142</v>
      </c>
      <c r="K2489" s="157" t="s">
        <v>141</v>
      </c>
      <c r="L2489" s="83" t="s">
        <v>6172</v>
      </c>
      <c r="M2489" s="165" t="s">
        <v>162</v>
      </c>
      <c r="O2489" s="157" t="s">
        <v>138</v>
      </c>
      <c r="P2489" s="157" t="s">
        <v>143</v>
      </c>
      <c r="Q2489" s="157" t="s">
        <v>6171</v>
      </c>
      <c r="R2489" s="157" t="s">
        <v>144</v>
      </c>
      <c r="W2489" s="118">
        <v>675000</v>
      </c>
      <c r="X2489" s="162" t="s">
        <v>6196</v>
      </c>
    </row>
    <row r="2490" spans="1:24">
      <c r="A2490" s="83">
        <v>1880</v>
      </c>
      <c r="B2490" s="83">
        <v>139</v>
      </c>
      <c r="C2490" t="s">
        <v>7836</v>
      </c>
      <c r="D2490" s="159">
        <f t="shared" si="76"/>
        <v>151</v>
      </c>
      <c r="E2490">
        <v>3</v>
      </c>
      <c r="F2490">
        <v>31</v>
      </c>
      <c r="G2490" s="162" t="s">
        <v>6196</v>
      </c>
      <c r="H2490" s="162" t="s">
        <v>6196</v>
      </c>
      <c r="I2490" s="53" t="str">
        <f t="shared" si="77"/>
        <v>3. 31</v>
      </c>
      <c r="J2490" s="157" t="s">
        <v>142</v>
      </c>
      <c r="K2490" s="157" t="s">
        <v>141</v>
      </c>
      <c r="L2490" s="83" t="s">
        <v>6172</v>
      </c>
      <c r="M2490" s="165" t="s">
        <v>162</v>
      </c>
      <c r="O2490" s="157" t="s">
        <v>138</v>
      </c>
      <c r="P2490" s="157" t="s">
        <v>143</v>
      </c>
      <c r="Q2490" s="157" t="s">
        <v>6171</v>
      </c>
      <c r="R2490" s="157" t="s">
        <v>144</v>
      </c>
      <c r="W2490" s="118">
        <v>675000</v>
      </c>
      <c r="X2490" s="162" t="s">
        <v>6196</v>
      </c>
    </row>
    <row r="2491" spans="1:24">
      <c r="A2491" s="83">
        <v>1881</v>
      </c>
      <c r="B2491" s="83">
        <v>582</v>
      </c>
      <c r="C2491" t="s">
        <v>6586</v>
      </c>
      <c r="D2491" s="159">
        <f t="shared" si="76"/>
        <v>165</v>
      </c>
      <c r="E2491">
        <v>4</v>
      </c>
      <c r="F2491">
        <v>5</v>
      </c>
      <c r="G2491" s="162" t="s">
        <v>6219</v>
      </c>
      <c r="H2491" s="162" t="s">
        <v>6219</v>
      </c>
      <c r="I2491" s="53" t="str">
        <f t="shared" si="77"/>
        <v>4. 5</v>
      </c>
      <c r="J2491" s="157" t="s">
        <v>142</v>
      </c>
      <c r="K2491" s="157" t="s">
        <v>141</v>
      </c>
      <c r="L2491" s="83" t="s">
        <v>6172</v>
      </c>
      <c r="M2491" s="165" t="s">
        <v>162</v>
      </c>
      <c r="O2491" s="157" t="s">
        <v>138</v>
      </c>
      <c r="P2491" s="157" t="s">
        <v>143</v>
      </c>
      <c r="Q2491" s="157" t="s">
        <v>6171</v>
      </c>
      <c r="R2491" s="157" t="s">
        <v>144</v>
      </c>
      <c r="W2491" s="118">
        <v>1390500</v>
      </c>
      <c r="X2491" s="162" t="s">
        <v>6219</v>
      </c>
    </row>
    <row r="2492" spans="1:24">
      <c r="A2492" s="83">
        <v>1882</v>
      </c>
      <c r="B2492" s="83">
        <v>582</v>
      </c>
      <c r="C2492" t="s">
        <v>6586</v>
      </c>
      <c r="D2492" s="159">
        <f t="shared" si="76"/>
        <v>165</v>
      </c>
      <c r="E2492">
        <v>4</v>
      </c>
      <c r="F2492">
        <v>5</v>
      </c>
      <c r="G2492" s="162" t="s">
        <v>6219</v>
      </c>
      <c r="H2492" s="162" t="s">
        <v>6219</v>
      </c>
      <c r="I2492" s="53" t="str">
        <f t="shared" si="77"/>
        <v>4. 5</v>
      </c>
      <c r="J2492" s="157" t="s">
        <v>142</v>
      </c>
      <c r="K2492" s="157" t="s">
        <v>141</v>
      </c>
      <c r="L2492" s="83" t="s">
        <v>6172</v>
      </c>
      <c r="M2492" s="165" t="s">
        <v>162</v>
      </c>
      <c r="O2492" s="157" t="s">
        <v>138</v>
      </c>
      <c r="P2492" s="157" t="s">
        <v>143</v>
      </c>
      <c r="Q2492" s="157" t="s">
        <v>6171</v>
      </c>
      <c r="R2492" s="157" t="s">
        <v>144</v>
      </c>
      <c r="W2492" s="118">
        <v>1390500</v>
      </c>
      <c r="X2492" s="162" t="s">
        <v>6219</v>
      </c>
    </row>
    <row r="2493" spans="1:24">
      <c r="A2493" s="83">
        <v>1883</v>
      </c>
      <c r="B2493" s="83">
        <v>116</v>
      </c>
      <c r="C2493" t="s">
        <v>7852</v>
      </c>
      <c r="D2493" s="159">
        <f t="shared" si="76"/>
        <v>115</v>
      </c>
      <c r="E2493">
        <v>2</v>
      </c>
      <c r="F2493">
        <v>35</v>
      </c>
      <c r="G2493" s="162" t="s">
        <v>6306</v>
      </c>
      <c r="H2493" s="162" t="s">
        <v>6306</v>
      </c>
      <c r="I2493" s="53" t="str">
        <f t="shared" si="77"/>
        <v>2. 35</v>
      </c>
      <c r="J2493" s="157" t="s">
        <v>142</v>
      </c>
      <c r="K2493" s="157" t="s">
        <v>141</v>
      </c>
      <c r="L2493" s="83" t="s">
        <v>6172</v>
      </c>
      <c r="M2493" s="165" t="s">
        <v>162</v>
      </c>
      <c r="O2493" s="157" t="s">
        <v>138</v>
      </c>
      <c r="P2493" s="157" t="s">
        <v>143</v>
      </c>
      <c r="Q2493" s="157" t="s">
        <v>6171</v>
      </c>
      <c r="R2493" s="157" t="s">
        <v>144</v>
      </c>
      <c r="W2493" s="118">
        <v>513000</v>
      </c>
      <c r="X2493" s="162" t="s">
        <v>6306</v>
      </c>
    </row>
    <row r="2494" spans="1:24">
      <c r="A2494" s="83">
        <v>1883</v>
      </c>
      <c r="B2494" s="83">
        <v>471</v>
      </c>
      <c r="C2494" t="s">
        <v>7857</v>
      </c>
      <c r="D2494" s="159">
        <f t="shared" si="76"/>
        <v>60</v>
      </c>
      <c r="E2494">
        <v>1</v>
      </c>
      <c r="F2494">
        <v>20</v>
      </c>
      <c r="G2494" s="162" t="s">
        <v>6197</v>
      </c>
      <c r="H2494" s="162" t="s">
        <v>6197</v>
      </c>
      <c r="I2494" s="53" t="str">
        <f t="shared" si="77"/>
        <v>1. 20</v>
      </c>
      <c r="J2494" s="157" t="s">
        <v>142</v>
      </c>
      <c r="K2494" s="157" t="s">
        <v>141</v>
      </c>
      <c r="L2494" s="83" t="s">
        <v>6172</v>
      </c>
      <c r="M2494" s="165" t="s">
        <v>162</v>
      </c>
      <c r="O2494" s="157" t="s">
        <v>138</v>
      </c>
      <c r="P2494" s="157" t="s">
        <v>143</v>
      </c>
      <c r="Q2494" s="157" t="s">
        <v>6171</v>
      </c>
      <c r="R2494" s="157" t="s">
        <v>144</v>
      </c>
      <c r="W2494" s="118">
        <v>270000</v>
      </c>
      <c r="X2494" s="162" t="s">
        <v>6197</v>
      </c>
    </row>
    <row r="2495" spans="1:24">
      <c r="A2495" s="83">
        <v>1883</v>
      </c>
      <c r="B2495" s="83">
        <v>471</v>
      </c>
      <c r="C2495" t="s">
        <v>6648</v>
      </c>
      <c r="D2495" s="159">
        <f t="shared" si="76"/>
        <v>16</v>
      </c>
      <c r="E2495">
        <v>0</v>
      </c>
      <c r="F2495">
        <v>16</v>
      </c>
      <c r="G2495" s="162" t="s">
        <v>6206</v>
      </c>
      <c r="H2495" s="162" t="s">
        <v>6206</v>
      </c>
      <c r="I2495" s="53" t="str">
        <f t="shared" si="77"/>
        <v>0. 16</v>
      </c>
      <c r="J2495" s="157" t="s">
        <v>142</v>
      </c>
      <c r="K2495" s="157" t="s">
        <v>141</v>
      </c>
      <c r="L2495" s="83" t="s">
        <v>6172</v>
      </c>
      <c r="M2495" s="165" t="s">
        <v>162</v>
      </c>
      <c r="O2495" s="157" t="s">
        <v>138</v>
      </c>
      <c r="P2495" s="157" t="s">
        <v>143</v>
      </c>
      <c r="Q2495" s="157" t="s">
        <v>6171</v>
      </c>
      <c r="R2495" s="157" t="s">
        <v>144</v>
      </c>
      <c r="W2495" s="118">
        <v>67500</v>
      </c>
      <c r="X2495" s="162" t="s">
        <v>6206</v>
      </c>
    </row>
    <row r="2496" spans="1:24">
      <c r="A2496" s="83">
        <v>1883</v>
      </c>
      <c r="B2496" s="83">
        <v>204</v>
      </c>
      <c r="C2496" t="s">
        <v>7850</v>
      </c>
      <c r="D2496" s="159">
        <f t="shared" si="76"/>
        <v>192</v>
      </c>
      <c r="E2496">
        <v>4</v>
      </c>
      <c r="F2496">
        <v>32</v>
      </c>
      <c r="G2496" s="162" t="s">
        <v>6252</v>
      </c>
      <c r="H2496" s="162" t="s">
        <v>6252</v>
      </c>
      <c r="I2496" s="53" t="str">
        <f t="shared" si="77"/>
        <v>4. 32</v>
      </c>
      <c r="J2496" s="157" t="s">
        <v>142</v>
      </c>
      <c r="K2496" s="157" t="s">
        <v>141</v>
      </c>
      <c r="L2496" s="83" t="s">
        <v>6172</v>
      </c>
      <c r="M2496" s="165" t="s">
        <v>6545</v>
      </c>
      <c r="O2496" s="157" t="s">
        <v>138</v>
      </c>
      <c r="P2496" s="157" t="s">
        <v>143</v>
      </c>
      <c r="Q2496" s="157" t="s">
        <v>6171</v>
      </c>
      <c r="R2496" s="157" t="s">
        <v>144</v>
      </c>
      <c r="W2496" s="118">
        <v>864000</v>
      </c>
      <c r="X2496" s="162" t="s">
        <v>6252</v>
      </c>
    </row>
    <row r="2497" spans="1:24">
      <c r="A2497" s="83">
        <v>1883</v>
      </c>
      <c r="B2497" s="83">
        <v>533</v>
      </c>
      <c r="C2497" t="s">
        <v>6586</v>
      </c>
      <c r="D2497" s="159">
        <f t="shared" si="76"/>
        <v>5</v>
      </c>
      <c r="E2497">
        <v>0</v>
      </c>
      <c r="F2497">
        <v>5</v>
      </c>
      <c r="G2497" s="162" t="s">
        <v>6281</v>
      </c>
      <c r="H2497" s="162" t="s">
        <v>6281</v>
      </c>
      <c r="I2497" s="53" t="str">
        <f t="shared" si="77"/>
        <v>0. 5</v>
      </c>
      <c r="J2497" s="157" t="s">
        <v>142</v>
      </c>
      <c r="K2497" s="157" t="s">
        <v>141</v>
      </c>
      <c r="L2497" s="83" t="s">
        <v>6172</v>
      </c>
      <c r="M2497" s="165" t="s">
        <v>162</v>
      </c>
      <c r="O2497" s="157" t="s">
        <v>138</v>
      </c>
      <c r="P2497" s="157" t="s">
        <v>143</v>
      </c>
      <c r="Q2497" s="157" t="s">
        <v>6171</v>
      </c>
      <c r="R2497" s="157" t="s">
        <v>144</v>
      </c>
      <c r="W2497" s="118">
        <v>13500</v>
      </c>
      <c r="X2497" s="162" t="s">
        <v>6281</v>
      </c>
    </row>
    <row r="2498" spans="1:24">
      <c r="A2498" s="83">
        <v>1883</v>
      </c>
      <c r="B2498" s="83">
        <v>533</v>
      </c>
      <c r="C2498" t="s">
        <v>6586</v>
      </c>
      <c r="D2498" s="159">
        <f t="shared" si="76"/>
        <v>9</v>
      </c>
      <c r="E2498">
        <v>0</v>
      </c>
      <c r="F2498">
        <v>9</v>
      </c>
      <c r="G2498" s="162" t="s">
        <v>6257</v>
      </c>
      <c r="H2498" s="162" t="s">
        <v>6257</v>
      </c>
      <c r="I2498" s="53" t="str">
        <f t="shared" si="77"/>
        <v>0. 9</v>
      </c>
      <c r="J2498" s="157" t="s">
        <v>142</v>
      </c>
      <c r="K2498" s="157" t="s">
        <v>141</v>
      </c>
      <c r="L2498" s="83" t="s">
        <v>6172</v>
      </c>
      <c r="M2498" s="165" t="s">
        <v>162</v>
      </c>
      <c r="O2498" s="157" t="s">
        <v>138</v>
      </c>
      <c r="P2498" s="157" t="s">
        <v>143</v>
      </c>
      <c r="Q2498" s="157" t="s">
        <v>6171</v>
      </c>
      <c r="R2498" s="157" t="s">
        <v>144</v>
      </c>
      <c r="W2498" s="118">
        <v>40500</v>
      </c>
      <c r="X2498" s="162" t="s">
        <v>6257</v>
      </c>
    </row>
    <row r="2499" spans="1:24">
      <c r="A2499" s="83">
        <v>1884</v>
      </c>
      <c r="B2499" s="83">
        <v>116</v>
      </c>
      <c r="C2499" t="s">
        <v>7852</v>
      </c>
      <c r="D2499" s="159">
        <f t="shared" ref="D2499:D2562" si="78">E2499*40+F2499</f>
        <v>115</v>
      </c>
      <c r="E2499">
        <v>2</v>
      </c>
      <c r="F2499">
        <v>35</v>
      </c>
      <c r="G2499" s="162" t="s">
        <v>6306</v>
      </c>
      <c r="H2499" s="162" t="s">
        <v>6306</v>
      </c>
      <c r="I2499" s="53" t="str">
        <f t="shared" ref="I2499:I2562" si="79">H2499</f>
        <v>2. 35</v>
      </c>
      <c r="J2499" s="157" t="s">
        <v>142</v>
      </c>
      <c r="K2499" s="157" t="s">
        <v>141</v>
      </c>
      <c r="L2499" s="83" t="s">
        <v>6172</v>
      </c>
      <c r="M2499" s="165" t="s">
        <v>162</v>
      </c>
      <c r="O2499" s="157" t="s">
        <v>138</v>
      </c>
      <c r="P2499" s="157" t="s">
        <v>143</v>
      </c>
      <c r="Q2499" s="157" t="s">
        <v>6171</v>
      </c>
      <c r="R2499" s="157" t="s">
        <v>144</v>
      </c>
      <c r="W2499" s="118">
        <v>513000</v>
      </c>
      <c r="X2499" s="162" t="s">
        <v>6306</v>
      </c>
    </row>
    <row r="2500" spans="1:24">
      <c r="A2500" s="83">
        <v>1884</v>
      </c>
      <c r="B2500" s="83">
        <v>533</v>
      </c>
      <c r="C2500" t="s">
        <v>6586</v>
      </c>
      <c r="D2500" s="159">
        <f t="shared" si="78"/>
        <v>27</v>
      </c>
      <c r="E2500">
        <v>0</v>
      </c>
      <c r="F2500">
        <v>27</v>
      </c>
      <c r="G2500" s="162" t="s">
        <v>6307</v>
      </c>
      <c r="H2500" s="162" t="s">
        <v>6307</v>
      </c>
      <c r="I2500" s="53" t="str">
        <f t="shared" si="79"/>
        <v>0. 27</v>
      </c>
      <c r="J2500" s="157" t="s">
        <v>142</v>
      </c>
      <c r="K2500" s="157" t="s">
        <v>141</v>
      </c>
      <c r="L2500" s="83" t="s">
        <v>6172</v>
      </c>
      <c r="M2500" s="165" t="s">
        <v>162</v>
      </c>
      <c r="O2500" s="157" t="s">
        <v>138</v>
      </c>
      <c r="P2500" s="157" t="s">
        <v>143</v>
      </c>
      <c r="Q2500" s="157" t="s">
        <v>6171</v>
      </c>
      <c r="R2500" s="157" t="s">
        <v>144</v>
      </c>
      <c r="W2500" s="118">
        <v>67500</v>
      </c>
      <c r="X2500" s="162" t="s">
        <v>6307</v>
      </c>
    </row>
    <row r="2501" spans="1:24">
      <c r="A2501" s="83">
        <v>1884</v>
      </c>
      <c r="B2501" s="83">
        <v>471</v>
      </c>
      <c r="C2501" t="s">
        <v>7857</v>
      </c>
      <c r="D2501" s="159">
        <f t="shared" si="78"/>
        <v>239</v>
      </c>
      <c r="E2501">
        <v>5</v>
      </c>
      <c r="F2501">
        <v>39</v>
      </c>
      <c r="G2501" s="162" t="s">
        <v>6470</v>
      </c>
      <c r="H2501" s="162" t="s">
        <v>6470</v>
      </c>
      <c r="I2501" s="53" t="str">
        <f t="shared" si="79"/>
        <v>5. 39</v>
      </c>
      <c r="J2501" s="157" t="s">
        <v>142</v>
      </c>
      <c r="K2501" s="157" t="s">
        <v>141</v>
      </c>
      <c r="L2501" s="83" t="s">
        <v>6172</v>
      </c>
      <c r="M2501" s="165" t="s">
        <v>162</v>
      </c>
      <c r="O2501" s="157" t="s">
        <v>138</v>
      </c>
      <c r="P2501" s="157" t="s">
        <v>143</v>
      </c>
      <c r="Q2501" s="157" t="s">
        <v>6171</v>
      </c>
      <c r="R2501" s="157" t="s">
        <v>144</v>
      </c>
      <c r="W2501" s="118">
        <v>634500</v>
      </c>
      <c r="X2501" s="162" t="s">
        <v>6470</v>
      </c>
    </row>
    <row r="2502" spans="1:24">
      <c r="A2502" s="83">
        <v>1884</v>
      </c>
      <c r="B2502" s="83">
        <v>471</v>
      </c>
      <c r="C2502" t="s">
        <v>6648</v>
      </c>
      <c r="D2502" s="159">
        <f t="shared" si="78"/>
        <v>33</v>
      </c>
      <c r="E2502">
        <v>0</v>
      </c>
      <c r="F2502">
        <v>33</v>
      </c>
      <c r="G2502" s="162" t="s">
        <v>6387</v>
      </c>
      <c r="H2502" s="162" t="s">
        <v>6387</v>
      </c>
      <c r="I2502" s="53" t="str">
        <f t="shared" si="79"/>
        <v>0. 33</v>
      </c>
      <c r="J2502" s="157" t="s">
        <v>142</v>
      </c>
      <c r="K2502" s="157" t="s">
        <v>141</v>
      </c>
      <c r="L2502" s="83" t="s">
        <v>6172</v>
      </c>
      <c r="M2502" s="165" t="s">
        <v>162</v>
      </c>
      <c r="O2502" s="157" t="s">
        <v>138</v>
      </c>
      <c r="P2502" s="157" t="s">
        <v>143</v>
      </c>
      <c r="Q2502" s="157" t="s">
        <v>6171</v>
      </c>
      <c r="R2502" s="157" t="s">
        <v>144</v>
      </c>
      <c r="W2502" s="118">
        <v>148500</v>
      </c>
      <c r="X2502" s="162" t="s">
        <v>6387</v>
      </c>
    </row>
    <row r="2503" spans="1:24">
      <c r="A2503" s="83">
        <v>1884</v>
      </c>
      <c r="B2503" s="83">
        <v>204</v>
      </c>
      <c r="C2503" t="s">
        <v>7857</v>
      </c>
      <c r="D2503" s="159">
        <f t="shared" si="78"/>
        <v>32</v>
      </c>
      <c r="E2503">
        <v>0</v>
      </c>
      <c r="F2503">
        <v>32</v>
      </c>
      <c r="G2503" s="162" t="s">
        <v>6315</v>
      </c>
      <c r="H2503" s="162" t="s">
        <v>6315</v>
      </c>
      <c r="I2503" s="53" t="str">
        <f t="shared" si="79"/>
        <v>0. 32</v>
      </c>
      <c r="J2503" s="157" t="s">
        <v>142</v>
      </c>
      <c r="K2503" s="157" t="s">
        <v>141</v>
      </c>
      <c r="L2503" s="83" t="s">
        <v>6172</v>
      </c>
      <c r="M2503" s="165" t="s">
        <v>6545</v>
      </c>
      <c r="O2503" s="157" t="s">
        <v>138</v>
      </c>
      <c r="P2503" s="157" t="s">
        <v>143</v>
      </c>
      <c r="Q2503" s="157" t="s">
        <v>6171</v>
      </c>
      <c r="R2503" s="157" t="s">
        <v>144</v>
      </c>
      <c r="W2503" s="118">
        <v>0</v>
      </c>
      <c r="X2503" s="162" t="s">
        <v>6315</v>
      </c>
    </row>
    <row r="2504" spans="1:24">
      <c r="A2504" s="83">
        <v>1885</v>
      </c>
      <c r="B2504" s="83">
        <v>66</v>
      </c>
      <c r="C2504" t="s">
        <v>7857</v>
      </c>
      <c r="D2504" s="159">
        <f t="shared" si="78"/>
        <v>54</v>
      </c>
      <c r="E2504">
        <v>1</v>
      </c>
      <c r="F2504">
        <v>14</v>
      </c>
      <c r="G2504" s="162" t="s">
        <v>6264</v>
      </c>
      <c r="H2504" s="162" t="s">
        <v>6264</v>
      </c>
      <c r="I2504" s="53" t="str">
        <f t="shared" si="79"/>
        <v>1. 14</v>
      </c>
      <c r="J2504" s="157" t="s">
        <v>142</v>
      </c>
      <c r="K2504" s="157" t="s">
        <v>141</v>
      </c>
      <c r="L2504" s="83" t="s">
        <v>6172</v>
      </c>
      <c r="M2504" s="165" t="s">
        <v>6538</v>
      </c>
      <c r="O2504" s="157" t="s">
        <v>138</v>
      </c>
      <c r="P2504" s="157" t="s">
        <v>143</v>
      </c>
      <c r="Q2504" s="157" t="s">
        <v>6171</v>
      </c>
      <c r="R2504" s="157" t="s">
        <v>144</v>
      </c>
      <c r="W2504" s="118">
        <v>1053000</v>
      </c>
      <c r="X2504" s="162" t="s">
        <v>6264</v>
      </c>
    </row>
    <row r="2505" spans="1:24">
      <c r="A2505" s="83">
        <v>1885</v>
      </c>
      <c r="B2505" s="83">
        <v>66</v>
      </c>
      <c r="C2505" t="s">
        <v>7857</v>
      </c>
      <c r="D2505" s="159">
        <f t="shared" si="78"/>
        <v>54</v>
      </c>
      <c r="E2505">
        <v>1</v>
      </c>
      <c r="F2505">
        <v>14</v>
      </c>
      <c r="G2505" s="162" t="s">
        <v>6264</v>
      </c>
      <c r="H2505" s="162" t="s">
        <v>6264</v>
      </c>
      <c r="I2505" s="53" t="str">
        <f t="shared" si="79"/>
        <v>1. 14</v>
      </c>
      <c r="J2505" s="157" t="s">
        <v>142</v>
      </c>
      <c r="K2505" s="157" t="s">
        <v>141</v>
      </c>
      <c r="L2505" s="83" t="s">
        <v>6172</v>
      </c>
      <c r="M2505" s="165" t="s">
        <v>6538</v>
      </c>
      <c r="O2505" s="157" t="s">
        <v>138</v>
      </c>
      <c r="P2505" s="157" t="s">
        <v>143</v>
      </c>
      <c r="Q2505" s="157" t="s">
        <v>6171</v>
      </c>
      <c r="R2505" s="157" t="s">
        <v>144</v>
      </c>
      <c r="W2505" s="118">
        <v>0</v>
      </c>
      <c r="X2505" s="162" t="s">
        <v>6264</v>
      </c>
    </row>
    <row r="2506" spans="1:24">
      <c r="A2506" s="83">
        <v>1885</v>
      </c>
      <c r="B2506" s="83">
        <v>9</v>
      </c>
      <c r="C2506" t="s">
        <v>7852</v>
      </c>
      <c r="D2506" s="159">
        <f t="shared" si="78"/>
        <v>153</v>
      </c>
      <c r="E2506">
        <v>3</v>
      </c>
      <c r="F2506">
        <v>33</v>
      </c>
      <c r="G2506" s="162" t="s">
        <v>6261</v>
      </c>
      <c r="H2506" s="162" t="s">
        <v>6261</v>
      </c>
      <c r="I2506" s="53" t="str">
        <f t="shared" si="79"/>
        <v>3. 33</v>
      </c>
      <c r="J2506" s="157" t="s">
        <v>142</v>
      </c>
      <c r="K2506" s="157" t="s">
        <v>141</v>
      </c>
      <c r="L2506" s="83" t="s">
        <v>6172</v>
      </c>
      <c r="M2506" s="165" t="s">
        <v>6538</v>
      </c>
      <c r="O2506" s="157" t="s">
        <v>138</v>
      </c>
      <c r="P2506" s="157" t="s">
        <v>143</v>
      </c>
      <c r="Q2506" s="157" t="s">
        <v>6171</v>
      </c>
      <c r="R2506" s="157" t="s">
        <v>144</v>
      </c>
      <c r="W2506" s="118">
        <v>0</v>
      </c>
      <c r="X2506" s="162" t="s">
        <v>6261</v>
      </c>
    </row>
    <row r="2507" spans="1:24">
      <c r="A2507" s="83">
        <v>1886</v>
      </c>
      <c r="B2507" s="83">
        <v>66</v>
      </c>
      <c r="C2507" t="s">
        <v>7857</v>
      </c>
      <c r="D2507" s="159">
        <f t="shared" si="78"/>
        <v>54</v>
      </c>
      <c r="E2507">
        <v>1</v>
      </c>
      <c r="F2507">
        <v>14</v>
      </c>
      <c r="G2507" s="162" t="s">
        <v>6264</v>
      </c>
      <c r="H2507" s="162" t="s">
        <v>6264</v>
      </c>
      <c r="I2507" s="53" t="str">
        <f t="shared" si="79"/>
        <v>1. 14</v>
      </c>
      <c r="J2507" s="157" t="s">
        <v>142</v>
      </c>
      <c r="K2507" s="157" t="s">
        <v>141</v>
      </c>
      <c r="L2507" s="83" t="s">
        <v>6172</v>
      </c>
      <c r="M2507" s="165" t="s">
        <v>6538</v>
      </c>
      <c r="O2507" s="157" t="s">
        <v>138</v>
      </c>
      <c r="P2507" s="157" t="s">
        <v>143</v>
      </c>
      <c r="Q2507" s="157" t="s">
        <v>6171</v>
      </c>
      <c r="R2507" s="157" t="s">
        <v>144</v>
      </c>
      <c r="W2507" s="118">
        <v>1053000</v>
      </c>
      <c r="X2507" s="162" t="s">
        <v>6264</v>
      </c>
    </row>
    <row r="2508" spans="1:24">
      <c r="A2508" s="83">
        <v>1886</v>
      </c>
      <c r="B2508" s="83">
        <v>66</v>
      </c>
      <c r="C2508" t="s">
        <v>7857</v>
      </c>
      <c r="D2508" s="159">
        <f t="shared" si="78"/>
        <v>27</v>
      </c>
      <c r="E2508">
        <v>0</v>
      </c>
      <c r="F2508">
        <v>27</v>
      </c>
      <c r="G2508" s="162" t="s">
        <v>6307</v>
      </c>
      <c r="H2508" s="162" t="s">
        <v>6307</v>
      </c>
      <c r="I2508" s="53" t="str">
        <f t="shared" si="79"/>
        <v>0. 27</v>
      </c>
      <c r="J2508" s="157" t="s">
        <v>142</v>
      </c>
      <c r="K2508" s="157" t="s">
        <v>141</v>
      </c>
      <c r="L2508" s="83" t="s">
        <v>6172</v>
      </c>
      <c r="M2508" s="165" t="s">
        <v>6538</v>
      </c>
      <c r="O2508" s="157" t="s">
        <v>138</v>
      </c>
      <c r="P2508" s="157" t="s">
        <v>143</v>
      </c>
      <c r="Q2508" s="157" t="s">
        <v>6171</v>
      </c>
      <c r="R2508" s="157" t="s">
        <v>144</v>
      </c>
      <c r="W2508" s="118">
        <v>0</v>
      </c>
      <c r="X2508" s="162" t="s">
        <v>6307</v>
      </c>
    </row>
    <row r="2509" spans="1:24">
      <c r="A2509" s="83">
        <v>1886</v>
      </c>
      <c r="B2509" s="83">
        <v>9</v>
      </c>
      <c r="C2509" t="s">
        <v>7852</v>
      </c>
      <c r="D2509" s="159">
        <f t="shared" si="78"/>
        <v>153</v>
      </c>
      <c r="E2509">
        <v>3</v>
      </c>
      <c r="F2509">
        <v>33</v>
      </c>
      <c r="G2509" s="162" t="s">
        <v>6261</v>
      </c>
      <c r="H2509" s="162" t="s">
        <v>6261</v>
      </c>
      <c r="I2509" s="53" t="str">
        <f t="shared" si="79"/>
        <v>3. 33</v>
      </c>
      <c r="J2509" s="157" t="s">
        <v>142</v>
      </c>
      <c r="K2509" s="157" t="s">
        <v>141</v>
      </c>
      <c r="L2509" s="83" t="s">
        <v>6172</v>
      </c>
      <c r="M2509" s="165" t="s">
        <v>6538</v>
      </c>
      <c r="O2509" s="157" t="s">
        <v>138</v>
      </c>
      <c r="P2509" s="157" t="s">
        <v>143</v>
      </c>
      <c r="Q2509" s="157" t="s">
        <v>6171</v>
      </c>
      <c r="R2509" s="157" t="s">
        <v>144</v>
      </c>
      <c r="W2509" s="118">
        <v>0</v>
      </c>
      <c r="X2509" s="162" t="s">
        <v>6261</v>
      </c>
    </row>
    <row r="2510" spans="1:24">
      <c r="A2510" s="83">
        <v>1887</v>
      </c>
      <c r="B2510" s="83">
        <v>469</v>
      </c>
      <c r="C2510" t="s">
        <v>6579</v>
      </c>
      <c r="D2510" s="159">
        <f t="shared" si="78"/>
        <v>80</v>
      </c>
      <c r="E2510">
        <v>2</v>
      </c>
      <c r="F2510">
        <v>0</v>
      </c>
      <c r="G2510" s="162" t="s">
        <v>6228</v>
      </c>
      <c r="H2510" s="162" t="s">
        <v>6228</v>
      </c>
      <c r="I2510" s="53" t="str">
        <f t="shared" si="79"/>
        <v>2. 0</v>
      </c>
      <c r="J2510" s="157" t="s">
        <v>142</v>
      </c>
      <c r="K2510" s="157" t="s">
        <v>141</v>
      </c>
      <c r="L2510" s="83" t="s">
        <v>6172</v>
      </c>
      <c r="M2510" s="165" t="s">
        <v>162</v>
      </c>
      <c r="O2510" s="157" t="s">
        <v>138</v>
      </c>
      <c r="P2510" s="157" t="s">
        <v>143</v>
      </c>
      <c r="Q2510" s="157" t="s">
        <v>6171</v>
      </c>
      <c r="R2510" s="157" t="s">
        <v>144</v>
      </c>
      <c r="W2510" s="118">
        <v>1080000</v>
      </c>
      <c r="X2510" s="162" t="s">
        <v>6228</v>
      </c>
    </row>
    <row r="2511" spans="1:24">
      <c r="A2511" s="83">
        <v>1887</v>
      </c>
      <c r="B2511" s="83">
        <v>467</v>
      </c>
      <c r="C2511" t="s">
        <v>7861</v>
      </c>
      <c r="D2511" s="159">
        <f t="shared" si="78"/>
        <v>50</v>
      </c>
      <c r="E2511">
        <v>1</v>
      </c>
      <c r="F2511">
        <v>10</v>
      </c>
      <c r="G2511" s="162" t="s">
        <v>6195</v>
      </c>
      <c r="H2511" s="162" t="s">
        <v>6195</v>
      </c>
      <c r="I2511" s="53" t="str">
        <f t="shared" si="79"/>
        <v>1. 10</v>
      </c>
      <c r="J2511" s="157" t="s">
        <v>142</v>
      </c>
      <c r="K2511" s="157" t="s">
        <v>141</v>
      </c>
      <c r="L2511" s="83" t="s">
        <v>6172</v>
      </c>
      <c r="M2511" s="165" t="s">
        <v>162</v>
      </c>
      <c r="O2511" s="157" t="s">
        <v>138</v>
      </c>
      <c r="P2511" s="157" t="s">
        <v>143</v>
      </c>
      <c r="Q2511" s="157" t="s">
        <v>6171</v>
      </c>
      <c r="R2511" s="157" t="s">
        <v>144</v>
      </c>
      <c r="W2511" s="118">
        <v>675000</v>
      </c>
      <c r="X2511" s="162" t="s">
        <v>6195</v>
      </c>
    </row>
    <row r="2512" spans="1:24">
      <c r="A2512" s="83">
        <v>1887</v>
      </c>
      <c r="B2512" s="83">
        <v>469</v>
      </c>
      <c r="C2512" t="s">
        <v>7843</v>
      </c>
      <c r="D2512" s="159">
        <f t="shared" si="78"/>
        <v>25</v>
      </c>
      <c r="E2512">
        <v>0</v>
      </c>
      <c r="F2512">
        <v>25</v>
      </c>
      <c r="G2512" s="162" t="s">
        <v>6177</v>
      </c>
      <c r="H2512" s="162" t="s">
        <v>6177</v>
      </c>
      <c r="I2512" s="53" t="str">
        <f t="shared" si="79"/>
        <v>0. 25</v>
      </c>
      <c r="J2512" s="157" t="s">
        <v>142</v>
      </c>
      <c r="K2512" s="157" t="s">
        <v>141</v>
      </c>
      <c r="L2512" s="83" t="s">
        <v>6172</v>
      </c>
      <c r="M2512" s="165" t="s">
        <v>162</v>
      </c>
      <c r="O2512" s="157" t="s">
        <v>138</v>
      </c>
      <c r="P2512" s="157" t="s">
        <v>143</v>
      </c>
      <c r="Q2512" s="157" t="s">
        <v>6171</v>
      </c>
      <c r="R2512" s="157" t="s">
        <v>144</v>
      </c>
      <c r="W2512" s="118">
        <v>337500</v>
      </c>
      <c r="X2512" s="162" t="s">
        <v>6177</v>
      </c>
    </row>
    <row r="2513" spans="1:24">
      <c r="A2513" s="83">
        <v>1887</v>
      </c>
      <c r="B2513" s="83">
        <v>469</v>
      </c>
      <c r="C2513" t="s">
        <v>6648</v>
      </c>
      <c r="D2513" s="159">
        <f t="shared" si="78"/>
        <v>21</v>
      </c>
      <c r="E2513">
        <v>0</v>
      </c>
      <c r="F2513">
        <v>21</v>
      </c>
      <c r="G2513" s="162" t="s">
        <v>6189</v>
      </c>
      <c r="H2513" s="162" t="s">
        <v>6189</v>
      </c>
      <c r="I2513" s="53" t="str">
        <f t="shared" si="79"/>
        <v>0. 21</v>
      </c>
      <c r="J2513" s="157" t="s">
        <v>142</v>
      </c>
      <c r="K2513" s="157" t="s">
        <v>141</v>
      </c>
      <c r="L2513" s="83" t="s">
        <v>6172</v>
      </c>
      <c r="M2513" s="165" t="s">
        <v>162</v>
      </c>
      <c r="O2513" s="157" t="s">
        <v>138</v>
      </c>
      <c r="P2513" s="157" t="s">
        <v>143</v>
      </c>
      <c r="Q2513" s="157" t="s">
        <v>6171</v>
      </c>
      <c r="R2513" s="157" t="s">
        <v>144</v>
      </c>
      <c r="W2513" s="118">
        <v>283500</v>
      </c>
      <c r="X2513" s="162" t="s">
        <v>6189</v>
      </c>
    </row>
    <row r="2514" spans="1:24">
      <c r="A2514" s="83">
        <v>1887</v>
      </c>
      <c r="B2514" s="83">
        <v>469</v>
      </c>
      <c r="C2514" t="s">
        <v>7948</v>
      </c>
      <c r="D2514" s="159">
        <f t="shared" si="78"/>
        <v>62</v>
      </c>
      <c r="E2514">
        <v>1</v>
      </c>
      <c r="F2514">
        <v>22</v>
      </c>
      <c r="G2514" s="162" t="s">
        <v>6422</v>
      </c>
      <c r="H2514" s="162" t="s">
        <v>6422</v>
      </c>
      <c r="I2514" s="53" t="str">
        <f t="shared" si="79"/>
        <v>1. 22</v>
      </c>
      <c r="J2514" s="157" t="s">
        <v>142</v>
      </c>
      <c r="K2514" s="157" t="s">
        <v>141</v>
      </c>
      <c r="L2514" s="83" t="s">
        <v>6172</v>
      </c>
      <c r="M2514" s="165" t="s">
        <v>162</v>
      </c>
      <c r="O2514" s="157" t="s">
        <v>138</v>
      </c>
      <c r="P2514" s="157" t="s">
        <v>143</v>
      </c>
      <c r="Q2514" s="157" t="s">
        <v>6171</v>
      </c>
      <c r="R2514" s="157" t="s">
        <v>144</v>
      </c>
      <c r="W2514" s="118">
        <v>837000</v>
      </c>
      <c r="X2514" s="162" t="s">
        <v>6422</v>
      </c>
    </row>
    <row r="2515" spans="1:24">
      <c r="A2515" s="83">
        <v>1888</v>
      </c>
      <c r="B2515" s="83">
        <v>157</v>
      </c>
      <c r="C2515" t="s">
        <v>7851</v>
      </c>
      <c r="D2515" s="159">
        <f t="shared" si="78"/>
        <v>239</v>
      </c>
      <c r="E2515">
        <v>5</v>
      </c>
      <c r="F2515">
        <v>39</v>
      </c>
      <c r="G2515" s="162" t="s">
        <v>6470</v>
      </c>
      <c r="H2515" s="162" t="s">
        <v>6470</v>
      </c>
      <c r="I2515" s="53" t="str">
        <f t="shared" si="79"/>
        <v>5. 39</v>
      </c>
      <c r="J2515" s="157" t="s">
        <v>142</v>
      </c>
      <c r="K2515" s="157" t="s">
        <v>141</v>
      </c>
      <c r="L2515" s="83" t="s">
        <v>6172</v>
      </c>
      <c r="M2515" s="165" t="s">
        <v>162</v>
      </c>
      <c r="O2515" s="157" t="s">
        <v>138</v>
      </c>
      <c r="P2515" s="157" t="s">
        <v>143</v>
      </c>
      <c r="Q2515" s="157" t="s">
        <v>6171</v>
      </c>
      <c r="R2515" s="157" t="s">
        <v>144</v>
      </c>
      <c r="W2515" s="118">
        <v>3226500</v>
      </c>
      <c r="X2515" s="162" t="s">
        <v>6470</v>
      </c>
    </row>
    <row r="2516" spans="1:24">
      <c r="A2516" s="83">
        <v>1889</v>
      </c>
      <c r="B2516" s="83">
        <v>469</v>
      </c>
      <c r="C2516" t="s">
        <v>7851</v>
      </c>
      <c r="D2516" s="159">
        <f t="shared" si="78"/>
        <v>72</v>
      </c>
      <c r="E2516">
        <v>1</v>
      </c>
      <c r="F2516">
        <v>32</v>
      </c>
      <c r="G2516" s="162" t="s">
        <v>6325</v>
      </c>
      <c r="H2516" s="162" t="s">
        <v>6325</v>
      </c>
      <c r="I2516" s="53" t="str">
        <f t="shared" si="79"/>
        <v>1. 32</v>
      </c>
      <c r="J2516" s="157" t="s">
        <v>142</v>
      </c>
      <c r="K2516" s="157" t="s">
        <v>141</v>
      </c>
      <c r="L2516" s="83" t="s">
        <v>6172</v>
      </c>
      <c r="M2516" s="165" t="s">
        <v>162</v>
      </c>
      <c r="O2516" s="157" t="s">
        <v>138</v>
      </c>
      <c r="P2516" s="157" t="s">
        <v>143</v>
      </c>
      <c r="Q2516" s="157" t="s">
        <v>6171</v>
      </c>
      <c r="R2516" s="157" t="s">
        <v>144</v>
      </c>
      <c r="W2516" s="118">
        <v>972000</v>
      </c>
      <c r="X2516" s="162" t="s">
        <v>6325</v>
      </c>
    </row>
    <row r="2517" spans="1:24">
      <c r="A2517" s="83">
        <v>1889</v>
      </c>
      <c r="B2517" s="83">
        <v>467</v>
      </c>
      <c r="C2517" t="s">
        <v>6579</v>
      </c>
      <c r="D2517" s="159">
        <f t="shared" si="78"/>
        <v>50</v>
      </c>
      <c r="E2517">
        <v>1</v>
      </c>
      <c r="F2517">
        <v>10</v>
      </c>
      <c r="G2517" s="162" t="s">
        <v>6195</v>
      </c>
      <c r="H2517" s="162" t="s">
        <v>6195</v>
      </c>
      <c r="I2517" s="53" t="str">
        <f t="shared" si="79"/>
        <v>1. 10</v>
      </c>
      <c r="J2517" s="157" t="s">
        <v>142</v>
      </c>
      <c r="K2517" s="157" t="s">
        <v>141</v>
      </c>
      <c r="L2517" s="83" t="s">
        <v>6172</v>
      </c>
      <c r="M2517" s="165" t="s">
        <v>162</v>
      </c>
      <c r="O2517" s="157" t="s">
        <v>138</v>
      </c>
      <c r="P2517" s="157" t="s">
        <v>143</v>
      </c>
      <c r="Q2517" s="157" t="s">
        <v>6171</v>
      </c>
      <c r="R2517" s="157" t="s">
        <v>144</v>
      </c>
      <c r="W2517" s="118">
        <v>675000</v>
      </c>
      <c r="X2517" s="162" t="s">
        <v>6195</v>
      </c>
    </row>
    <row r="2518" spans="1:24">
      <c r="A2518" s="83">
        <v>1889</v>
      </c>
      <c r="B2518" s="83">
        <v>467</v>
      </c>
      <c r="C2518" t="s">
        <v>7948</v>
      </c>
      <c r="D2518" s="159">
        <f t="shared" si="78"/>
        <v>10</v>
      </c>
      <c r="E2518">
        <v>0</v>
      </c>
      <c r="F2518">
        <v>10</v>
      </c>
      <c r="G2518" s="162" t="s">
        <v>6347</v>
      </c>
      <c r="H2518" s="162" t="s">
        <v>6347</v>
      </c>
      <c r="I2518" s="53" t="str">
        <f t="shared" si="79"/>
        <v>0. 10</v>
      </c>
      <c r="J2518" s="157" t="s">
        <v>142</v>
      </c>
      <c r="K2518" s="157" t="s">
        <v>141</v>
      </c>
      <c r="L2518" s="83" t="s">
        <v>6172</v>
      </c>
      <c r="M2518" s="165" t="s">
        <v>162</v>
      </c>
      <c r="O2518" s="157" t="s">
        <v>138</v>
      </c>
      <c r="P2518" s="157" t="s">
        <v>143</v>
      </c>
      <c r="Q2518" s="157" t="s">
        <v>6171</v>
      </c>
      <c r="R2518" s="157" t="s">
        <v>144</v>
      </c>
      <c r="W2518" s="118">
        <v>135000</v>
      </c>
      <c r="X2518" s="162" t="s">
        <v>6347</v>
      </c>
    </row>
    <row r="2519" spans="1:24">
      <c r="A2519" s="83">
        <v>1889</v>
      </c>
      <c r="B2519" s="83">
        <v>469</v>
      </c>
      <c r="C2519" t="s">
        <v>7859</v>
      </c>
      <c r="D2519" s="159">
        <f t="shared" si="78"/>
        <v>32</v>
      </c>
      <c r="E2519">
        <v>0</v>
      </c>
      <c r="F2519">
        <v>32</v>
      </c>
      <c r="G2519" s="162" t="s">
        <v>6315</v>
      </c>
      <c r="H2519" s="162" t="s">
        <v>6315</v>
      </c>
      <c r="I2519" s="53" t="str">
        <f t="shared" si="79"/>
        <v>0. 32</v>
      </c>
      <c r="J2519" s="157" t="s">
        <v>142</v>
      </c>
      <c r="K2519" s="157" t="s">
        <v>141</v>
      </c>
      <c r="L2519" s="83" t="s">
        <v>6172</v>
      </c>
      <c r="M2519" s="165" t="s">
        <v>162</v>
      </c>
      <c r="O2519" s="157" t="s">
        <v>138</v>
      </c>
      <c r="P2519" s="157" t="s">
        <v>143</v>
      </c>
      <c r="Q2519" s="157" t="s">
        <v>6171</v>
      </c>
      <c r="R2519" s="157" t="s">
        <v>144</v>
      </c>
      <c r="W2519" s="118">
        <v>432000</v>
      </c>
      <c r="X2519" s="162" t="s">
        <v>6315</v>
      </c>
    </row>
    <row r="2520" spans="1:24">
      <c r="A2520" s="83">
        <v>1890</v>
      </c>
      <c r="B2520" s="83">
        <v>136</v>
      </c>
      <c r="C2520" t="s">
        <v>7948</v>
      </c>
      <c r="D2520" s="159">
        <f t="shared" si="78"/>
        <v>125</v>
      </c>
      <c r="E2520">
        <v>3</v>
      </c>
      <c r="F2520">
        <v>5</v>
      </c>
      <c r="G2520" s="162" t="s">
        <v>6186</v>
      </c>
      <c r="H2520" s="162" t="s">
        <v>6186</v>
      </c>
      <c r="I2520" s="53" t="str">
        <f t="shared" si="79"/>
        <v>3. 5</v>
      </c>
      <c r="J2520" s="157" t="s">
        <v>142</v>
      </c>
      <c r="K2520" s="157" t="s">
        <v>141</v>
      </c>
      <c r="L2520" s="83" t="s">
        <v>6172</v>
      </c>
      <c r="M2520" s="165" t="s">
        <v>162</v>
      </c>
      <c r="O2520" s="157" t="s">
        <v>138</v>
      </c>
      <c r="P2520" s="157" t="s">
        <v>143</v>
      </c>
      <c r="Q2520" s="157" t="s">
        <v>6171</v>
      </c>
      <c r="R2520" s="157" t="s">
        <v>144</v>
      </c>
      <c r="W2520" s="118">
        <v>418500</v>
      </c>
      <c r="X2520" s="162" t="s">
        <v>6186</v>
      </c>
    </row>
    <row r="2521" spans="1:24">
      <c r="A2521" s="83">
        <v>1892</v>
      </c>
      <c r="B2521" s="83">
        <v>143</v>
      </c>
      <c r="C2521" t="s">
        <v>7857</v>
      </c>
      <c r="D2521" s="159">
        <f t="shared" si="78"/>
        <v>187</v>
      </c>
      <c r="E2521">
        <v>4</v>
      </c>
      <c r="F2521">
        <v>27</v>
      </c>
      <c r="G2521" s="162" t="s">
        <v>6346</v>
      </c>
      <c r="H2521" s="162" t="s">
        <v>6346</v>
      </c>
      <c r="I2521" s="53" t="str">
        <f t="shared" si="79"/>
        <v>4. 27</v>
      </c>
      <c r="J2521" s="157" t="s">
        <v>142</v>
      </c>
      <c r="K2521" s="157" t="s">
        <v>141</v>
      </c>
      <c r="L2521" s="83" t="s">
        <v>6172</v>
      </c>
      <c r="M2521" s="165" t="s">
        <v>162</v>
      </c>
      <c r="O2521" s="157" t="s">
        <v>138</v>
      </c>
      <c r="P2521" s="157" t="s">
        <v>143</v>
      </c>
      <c r="Q2521" s="157" t="s">
        <v>6171</v>
      </c>
      <c r="R2521" s="157" t="s">
        <v>144</v>
      </c>
      <c r="W2521" s="118">
        <v>837000</v>
      </c>
      <c r="X2521" s="162" t="s">
        <v>6346</v>
      </c>
    </row>
    <row r="2522" spans="1:24">
      <c r="A2522" s="83">
        <v>1892</v>
      </c>
      <c r="B2522" s="83">
        <v>177</v>
      </c>
      <c r="C2522" t="s">
        <v>7850</v>
      </c>
      <c r="D2522" s="159">
        <f t="shared" si="78"/>
        <v>84</v>
      </c>
      <c r="E2522">
        <v>2</v>
      </c>
      <c r="F2522">
        <v>4</v>
      </c>
      <c r="G2522" s="162" t="s">
        <v>6273</v>
      </c>
      <c r="H2522" s="162" t="s">
        <v>6273</v>
      </c>
      <c r="I2522" s="53" t="str">
        <f t="shared" si="79"/>
        <v>2. 4</v>
      </c>
      <c r="J2522" s="157" t="s">
        <v>142</v>
      </c>
      <c r="K2522" s="157" t="s">
        <v>141</v>
      </c>
      <c r="L2522" s="83" t="s">
        <v>6172</v>
      </c>
      <c r="M2522" s="165" t="s">
        <v>162</v>
      </c>
      <c r="O2522" s="157" t="s">
        <v>138</v>
      </c>
      <c r="P2522" s="157" t="s">
        <v>143</v>
      </c>
      <c r="Q2522" s="157" t="s">
        <v>6171</v>
      </c>
      <c r="R2522" s="157" t="s">
        <v>144</v>
      </c>
      <c r="W2522" s="118">
        <v>378000</v>
      </c>
      <c r="X2522" s="162" t="s">
        <v>6273</v>
      </c>
    </row>
    <row r="2523" spans="1:24">
      <c r="A2523" s="83">
        <v>1892</v>
      </c>
      <c r="B2523" s="83">
        <v>192</v>
      </c>
      <c r="C2523" t="s">
        <v>7981</v>
      </c>
      <c r="D2523" s="159">
        <f t="shared" si="78"/>
        <v>41</v>
      </c>
      <c r="E2523">
        <v>1</v>
      </c>
      <c r="F2523">
        <v>1</v>
      </c>
      <c r="G2523" s="162" t="s">
        <v>6436</v>
      </c>
      <c r="H2523" s="162" t="s">
        <v>6436</v>
      </c>
      <c r="I2523" s="53" t="str">
        <f t="shared" si="79"/>
        <v>1. 1</v>
      </c>
      <c r="J2523" s="157" t="s">
        <v>142</v>
      </c>
      <c r="K2523" s="157" t="s">
        <v>141</v>
      </c>
      <c r="L2523" s="83" t="s">
        <v>6172</v>
      </c>
      <c r="M2523" s="165" t="s">
        <v>162</v>
      </c>
      <c r="O2523" s="157" t="s">
        <v>138</v>
      </c>
      <c r="P2523" s="157" t="s">
        <v>143</v>
      </c>
      <c r="Q2523" s="157" t="s">
        <v>6171</v>
      </c>
      <c r="R2523" s="157" t="s">
        <v>144</v>
      </c>
      <c r="W2523" s="118">
        <v>175500</v>
      </c>
      <c r="X2523" s="162" t="s">
        <v>6436</v>
      </c>
    </row>
    <row r="2524" spans="1:24">
      <c r="A2524" s="83">
        <v>1892</v>
      </c>
      <c r="B2524" s="83">
        <v>192</v>
      </c>
      <c r="C2524" t="s">
        <v>8149</v>
      </c>
      <c r="D2524" s="159">
        <f t="shared" si="78"/>
        <v>78</v>
      </c>
      <c r="E2524">
        <v>1</v>
      </c>
      <c r="F2524">
        <v>38</v>
      </c>
      <c r="G2524" s="162" t="s">
        <v>6332</v>
      </c>
      <c r="H2524" s="162" t="s">
        <v>6332</v>
      </c>
      <c r="I2524" s="53" t="str">
        <f t="shared" si="79"/>
        <v>1. 38</v>
      </c>
      <c r="J2524" s="157" t="s">
        <v>142</v>
      </c>
      <c r="K2524" s="157" t="s">
        <v>141</v>
      </c>
      <c r="L2524" s="83" t="s">
        <v>6172</v>
      </c>
      <c r="M2524" s="165" t="s">
        <v>162</v>
      </c>
      <c r="O2524" s="157" t="s">
        <v>138</v>
      </c>
      <c r="P2524" s="157" t="s">
        <v>143</v>
      </c>
      <c r="Q2524" s="157" t="s">
        <v>6171</v>
      </c>
      <c r="R2524" s="157" t="s">
        <v>144</v>
      </c>
      <c r="W2524" s="118">
        <v>351000</v>
      </c>
      <c r="X2524" s="162" t="s">
        <v>6332</v>
      </c>
    </row>
    <row r="2525" spans="1:24">
      <c r="A2525" s="83">
        <v>1893</v>
      </c>
      <c r="B2525" s="83">
        <v>143</v>
      </c>
      <c r="C2525" t="s">
        <v>7939</v>
      </c>
      <c r="D2525" s="159">
        <f t="shared" si="78"/>
        <v>187</v>
      </c>
      <c r="E2525">
        <v>4</v>
      </c>
      <c r="F2525">
        <v>27</v>
      </c>
      <c r="G2525" s="162" t="s">
        <v>6346</v>
      </c>
      <c r="H2525" s="162" t="s">
        <v>6346</v>
      </c>
      <c r="I2525" s="53" t="str">
        <f t="shared" si="79"/>
        <v>4. 27</v>
      </c>
      <c r="J2525" s="157" t="s">
        <v>142</v>
      </c>
      <c r="K2525" s="157" t="s">
        <v>141</v>
      </c>
      <c r="L2525" s="83" t="s">
        <v>6172</v>
      </c>
      <c r="M2525" s="165" t="s">
        <v>162</v>
      </c>
      <c r="O2525" s="157" t="s">
        <v>138</v>
      </c>
      <c r="P2525" s="157" t="s">
        <v>143</v>
      </c>
      <c r="Q2525" s="157" t="s">
        <v>6171</v>
      </c>
      <c r="R2525" s="157" t="s">
        <v>144</v>
      </c>
      <c r="W2525" s="118">
        <v>837000</v>
      </c>
      <c r="X2525" s="162" t="s">
        <v>6346</v>
      </c>
    </row>
    <row r="2526" spans="1:24">
      <c r="A2526" s="83">
        <v>1893</v>
      </c>
      <c r="B2526" s="83">
        <v>177</v>
      </c>
      <c r="C2526" t="s">
        <v>7939</v>
      </c>
      <c r="D2526" s="159">
        <f t="shared" si="78"/>
        <v>83</v>
      </c>
      <c r="E2526">
        <v>2</v>
      </c>
      <c r="F2526">
        <v>3</v>
      </c>
      <c r="G2526" s="162" t="s">
        <v>6301</v>
      </c>
      <c r="H2526" s="162" t="s">
        <v>6301</v>
      </c>
      <c r="I2526" s="53" t="str">
        <f t="shared" si="79"/>
        <v>2. 3</v>
      </c>
      <c r="J2526" s="157" t="s">
        <v>142</v>
      </c>
      <c r="K2526" s="157" t="s">
        <v>141</v>
      </c>
      <c r="L2526" s="83" t="s">
        <v>6172</v>
      </c>
      <c r="M2526" s="165" t="s">
        <v>162</v>
      </c>
      <c r="O2526" s="157" t="s">
        <v>138</v>
      </c>
      <c r="P2526" s="157" t="s">
        <v>143</v>
      </c>
      <c r="Q2526" s="157" t="s">
        <v>6171</v>
      </c>
      <c r="R2526" s="157" t="s">
        <v>144</v>
      </c>
      <c r="W2526" s="118">
        <v>364500</v>
      </c>
      <c r="X2526" s="162" t="s">
        <v>6301</v>
      </c>
    </row>
    <row r="2527" spans="1:24">
      <c r="A2527" s="83">
        <v>1893</v>
      </c>
      <c r="B2527" s="83">
        <v>192</v>
      </c>
      <c r="C2527" t="s">
        <v>8150</v>
      </c>
      <c r="D2527" s="159">
        <f t="shared" si="78"/>
        <v>42</v>
      </c>
      <c r="E2527">
        <v>1</v>
      </c>
      <c r="F2527">
        <v>2</v>
      </c>
      <c r="G2527" s="162" t="s">
        <v>6318</v>
      </c>
      <c r="H2527" s="162" t="s">
        <v>6318</v>
      </c>
      <c r="I2527" s="53" t="str">
        <f t="shared" si="79"/>
        <v>1. 2</v>
      </c>
      <c r="J2527" s="157" t="s">
        <v>142</v>
      </c>
      <c r="K2527" s="157" t="s">
        <v>141</v>
      </c>
      <c r="L2527" s="83" t="s">
        <v>6172</v>
      </c>
      <c r="M2527" s="165" t="s">
        <v>162</v>
      </c>
      <c r="O2527" s="157" t="s">
        <v>138</v>
      </c>
      <c r="P2527" s="157" t="s">
        <v>143</v>
      </c>
      <c r="Q2527" s="157" t="s">
        <v>6171</v>
      </c>
      <c r="R2527" s="157" t="s">
        <v>144</v>
      </c>
      <c r="W2527" s="118">
        <v>189000</v>
      </c>
      <c r="X2527" s="162" t="s">
        <v>6318</v>
      </c>
    </row>
    <row r="2528" spans="1:24">
      <c r="A2528" s="83">
        <v>1893</v>
      </c>
      <c r="B2528" s="83">
        <v>194</v>
      </c>
      <c r="C2528" t="s">
        <v>8151</v>
      </c>
      <c r="D2528" s="159">
        <f t="shared" si="78"/>
        <v>46</v>
      </c>
      <c r="E2528">
        <v>1</v>
      </c>
      <c r="F2528">
        <v>6</v>
      </c>
      <c r="G2528" s="162" t="s">
        <v>6411</v>
      </c>
      <c r="H2528" s="162" t="s">
        <v>6411</v>
      </c>
      <c r="I2528" s="53" t="str">
        <f t="shared" si="79"/>
        <v>1. 6</v>
      </c>
      <c r="J2528" s="157" t="s">
        <v>142</v>
      </c>
      <c r="K2528" s="157" t="s">
        <v>141</v>
      </c>
      <c r="L2528" s="83" t="s">
        <v>6172</v>
      </c>
      <c r="M2528" s="165" t="s">
        <v>162</v>
      </c>
      <c r="O2528" s="157" t="s">
        <v>138</v>
      </c>
      <c r="P2528" s="157" t="s">
        <v>143</v>
      </c>
      <c r="Q2528" s="157" t="s">
        <v>6171</v>
      </c>
      <c r="R2528" s="157" t="s">
        <v>144</v>
      </c>
      <c r="W2528" s="118">
        <v>202500</v>
      </c>
      <c r="X2528" s="162" t="s">
        <v>6411</v>
      </c>
    </row>
    <row r="2529" spans="1:24">
      <c r="A2529" s="83">
        <v>1893</v>
      </c>
      <c r="B2529" s="83">
        <v>192</v>
      </c>
      <c r="C2529" t="s">
        <v>8152</v>
      </c>
      <c r="D2529" s="159">
        <f t="shared" si="78"/>
        <v>47</v>
      </c>
      <c r="E2529">
        <v>1</v>
      </c>
      <c r="F2529">
        <v>7</v>
      </c>
      <c r="G2529" s="162" t="s">
        <v>6406</v>
      </c>
      <c r="H2529" s="162" t="s">
        <v>6406</v>
      </c>
      <c r="I2529" s="53" t="str">
        <f t="shared" si="79"/>
        <v>1. 7</v>
      </c>
      <c r="J2529" s="157" t="s">
        <v>142</v>
      </c>
      <c r="K2529" s="157" t="s">
        <v>141</v>
      </c>
      <c r="L2529" s="83" t="s">
        <v>6172</v>
      </c>
      <c r="M2529" s="165" t="s">
        <v>162</v>
      </c>
      <c r="O2529" s="157" t="s">
        <v>138</v>
      </c>
      <c r="P2529" s="157" t="s">
        <v>143</v>
      </c>
      <c r="Q2529" s="157" t="s">
        <v>6171</v>
      </c>
      <c r="R2529" s="157" t="s">
        <v>144</v>
      </c>
      <c r="W2529" s="118">
        <v>202500</v>
      </c>
      <c r="X2529" s="162" t="s">
        <v>6406</v>
      </c>
    </row>
    <row r="2530" spans="1:24">
      <c r="A2530" s="83">
        <v>1900</v>
      </c>
      <c r="B2530" s="83">
        <v>519</v>
      </c>
      <c r="C2530" t="s">
        <v>7850</v>
      </c>
      <c r="D2530" s="159">
        <f t="shared" si="78"/>
        <v>294</v>
      </c>
      <c r="E2530">
        <v>7</v>
      </c>
      <c r="F2530">
        <v>14</v>
      </c>
      <c r="G2530" s="162" t="s">
        <v>6469</v>
      </c>
      <c r="H2530" s="162" t="s">
        <v>6469</v>
      </c>
      <c r="I2530" s="53" t="str">
        <f t="shared" si="79"/>
        <v>7. 14</v>
      </c>
      <c r="J2530" s="157" t="s">
        <v>142</v>
      </c>
      <c r="K2530" s="157" t="s">
        <v>141</v>
      </c>
      <c r="L2530" s="83" t="s">
        <v>6172</v>
      </c>
      <c r="M2530" s="165" t="s">
        <v>162</v>
      </c>
      <c r="O2530" s="157" t="s">
        <v>138</v>
      </c>
      <c r="P2530" s="157" t="s">
        <v>143</v>
      </c>
      <c r="Q2530" s="157" t="s">
        <v>6171</v>
      </c>
      <c r="R2530" s="157" t="s">
        <v>144</v>
      </c>
      <c r="W2530" s="118">
        <v>1984500</v>
      </c>
      <c r="X2530" s="162" t="s">
        <v>6469</v>
      </c>
    </row>
    <row r="2531" spans="1:24">
      <c r="A2531" s="83">
        <v>1900</v>
      </c>
      <c r="B2531" s="83">
        <v>358</v>
      </c>
      <c r="C2531" t="s">
        <v>6586</v>
      </c>
      <c r="D2531" s="159">
        <f t="shared" si="78"/>
        <v>77</v>
      </c>
      <c r="E2531">
        <v>1</v>
      </c>
      <c r="F2531">
        <v>37</v>
      </c>
      <c r="G2531" s="162" t="s">
        <v>6383</v>
      </c>
      <c r="H2531" s="162" t="s">
        <v>6383</v>
      </c>
      <c r="I2531" s="53" t="str">
        <f t="shared" si="79"/>
        <v>1. 37</v>
      </c>
      <c r="J2531" s="157" t="s">
        <v>142</v>
      </c>
      <c r="K2531" s="157" t="s">
        <v>141</v>
      </c>
      <c r="L2531" s="83" t="s">
        <v>6172</v>
      </c>
      <c r="M2531" s="165" t="s">
        <v>162</v>
      </c>
      <c r="O2531" s="157" t="s">
        <v>138</v>
      </c>
      <c r="P2531" s="157" t="s">
        <v>143</v>
      </c>
      <c r="Q2531" s="157" t="s">
        <v>6171</v>
      </c>
      <c r="R2531" s="157" t="s">
        <v>144</v>
      </c>
      <c r="W2531" s="118">
        <v>526500</v>
      </c>
      <c r="X2531" s="162" t="s">
        <v>6383</v>
      </c>
    </row>
    <row r="2532" spans="1:24">
      <c r="A2532" s="83">
        <v>1910</v>
      </c>
      <c r="B2532" s="83">
        <v>194</v>
      </c>
      <c r="C2532" t="s">
        <v>7857</v>
      </c>
      <c r="D2532" s="159">
        <f t="shared" si="78"/>
        <v>40</v>
      </c>
      <c r="E2532">
        <v>1</v>
      </c>
      <c r="F2532">
        <v>0</v>
      </c>
      <c r="G2532" s="162" t="s">
        <v>6242</v>
      </c>
      <c r="H2532" s="162" t="s">
        <v>6242</v>
      </c>
      <c r="I2532" s="53" t="str">
        <f t="shared" si="79"/>
        <v>1. 0</v>
      </c>
      <c r="J2532" s="157" t="s">
        <v>142</v>
      </c>
      <c r="K2532" s="157" t="s">
        <v>141</v>
      </c>
      <c r="L2532" s="83" t="s">
        <v>6172</v>
      </c>
      <c r="M2532" s="165" t="s">
        <v>162</v>
      </c>
      <c r="O2532" s="157" t="s">
        <v>138</v>
      </c>
      <c r="P2532" s="157" t="s">
        <v>143</v>
      </c>
      <c r="Q2532" s="157" t="s">
        <v>6171</v>
      </c>
      <c r="R2532" s="157" t="s">
        <v>144</v>
      </c>
      <c r="W2532" s="118">
        <v>540000</v>
      </c>
      <c r="X2532" s="162" t="s">
        <v>6242</v>
      </c>
    </row>
    <row r="2533" spans="1:24">
      <c r="A2533" s="83">
        <v>1910</v>
      </c>
      <c r="B2533" s="83">
        <v>192</v>
      </c>
      <c r="C2533" t="s">
        <v>7837</v>
      </c>
      <c r="D2533" s="159">
        <f t="shared" si="78"/>
        <v>40</v>
      </c>
      <c r="E2533">
        <v>1</v>
      </c>
      <c r="F2533">
        <v>0</v>
      </c>
      <c r="G2533" s="162" t="s">
        <v>6242</v>
      </c>
      <c r="H2533" s="162" t="s">
        <v>6242</v>
      </c>
      <c r="I2533" s="53" t="str">
        <f t="shared" si="79"/>
        <v>1. 0</v>
      </c>
      <c r="J2533" s="157" t="s">
        <v>142</v>
      </c>
      <c r="K2533" s="157" t="s">
        <v>141</v>
      </c>
      <c r="L2533" s="83" t="s">
        <v>6172</v>
      </c>
      <c r="M2533" s="165" t="s">
        <v>162</v>
      </c>
      <c r="O2533" s="157" t="s">
        <v>138</v>
      </c>
      <c r="P2533" s="157" t="s">
        <v>143</v>
      </c>
      <c r="Q2533" s="157" t="s">
        <v>6171</v>
      </c>
      <c r="R2533" s="157" t="s">
        <v>144</v>
      </c>
      <c r="W2533" s="118">
        <v>540000</v>
      </c>
      <c r="X2533" s="162" t="s">
        <v>6242</v>
      </c>
    </row>
    <row r="2534" spans="1:24">
      <c r="A2534" s="83">
        <v>1911</v>
      </c>
      <c r="B2534" s="83">
        <v>157</v>
      </c>
      <c r="C2534" t="s">
        <v>8153</v>
      </c>
      <c r="D2534" s="159">
        <f t="shared" si="78"/>
        <v>86</v>
      </c>
      <c r="E2534">
        <v>2</v>
      </c>
      <c r="F2534">
        <v>6</v>
      </c>
      <c r="G2534" s="162" t="s">
        <v>6384</v>
      </c>
      <c r="H2534" s="162" t="s">
        <v>6384</v>
      </c>
      <c r="I2534" s="53" t="str">
        <f t="shared" si="79"/>
        <v>2. 6</v>
      </c>
      <c r="J2534" s="157" t="s">
        <v>142</v>
      </c>
      <c r="K2534" s="157" t="s">
        <v>141</v>
      </c>
      <c r="L2534" s="83" t="s">
        <v>6172</v>
      </c>
      <c r="M2534" s="165" t="s">
        <v>6541</v>
      </c>
      <c r="O2534" s="157" t="s">
        <v>138</v>
      </c>
      <c r="P2534" s="157" t="s">
        <v>143</v>
      </c>
      <c r="Q2534" s="157" t="s">
        <v>6171</v>
      </c>
      <c r="R2534" s="157" t="s">
        <v>144</v>
      </c>
      <c r="W2534" s="118">
        <v>0</v>
      </c>
      <c r="X2534" s="162" t="s">
        <v>6384</v>
      </c>
    </row>
    <row r="2535" spans="1:24">
      <c r="A2535" s="83">
        <v>1915</v>
      </c>
      <c r="B2535" s="83">
        <v>60</v>
      </c>
      <c r="C2535" t="s">
        <v>6586</v>
      </c>
      <c r="D2535" s="159">
        <f t="shared" si="78"/>
        <v>273</v>
      </c>
      <c r="E2535">
        <v>6</v>
      </c>
      <c r="F2535">
        <v>33</v>
      </c>
      <c r="G2535" s="162" t="s">
        <v>6371</v>
      </c>
      <c r="H2535" s="162" t="s">
        <v>6371</v>
      </c>
      <c r="I2535" s="53" t="str">
        <f t="shared" si="79"/>
        <v>6. 33</v>
      </c>
      <c r="J2535" s="157" t="s">
        <v>142</v>
      </c>
      <c r="K2535" s="157" t="s">
        <v>141</v>
      </c>
      <c r="L2535" s="83" t="s">
        <v>6172</v>
      </c>
      <c r="M2535" s="165" t="s">
        <v>162</v>
      </c>
      <c r="O2535" s="157" t="s">
        <v>138</v>
      </c>
      <c r="P2535" s="157" t="s">
        <v>143</v>
      </c>
      <c r="Q2535" s="157" t="s">
        <v>6171</v>
      </c>
      <c r="R2535" s="157" t="s">
        <v>144</v>
      </c>
      <c r="W2535" s="118">
        <v>1242000</v>
      </c>
      <c r="X2535" s="162" t="s">
        <v>6371</v>
      </c>
    </row>
    <row r="2536" spans="1:24">
      <c r="A2536" s="83">
        <v>1915</v>
      </c>
      <c r="B2536" s="83">
        <v>61</v>
      </c>
      <c r="C2536" t="s">
        <v>7835</v>
      </c>
      <c r="D2536" s="159">
        <f t="shared" si="78"/>
        <v>160</v>
      </c>
      <c r="E2536">
        <v>4</v>
      </c>
      <c r="F2536">
        <v>0</v>
      </c>
      <c r="G2536" s="162" t="s">
        <v>6232</v>
      </c>
      <c r="H2536" s="162" t="s">
        <v>6232</v>
      </c>
      <c r="I2536" s="53" t="str">
        <f t="shared" si="79"/>
        <v>4. 0</v>
      </c>
      <c r="J2536" s="157" t="s">
        <v>142</v>
      </c>
      <c r="K2536" s="157" t="s">
        <v>141</v>
      </c>
      <c r="L2536" s="83" t="s">
        <v>6172</v>
      </c>
      <c r="M2536" s="165" t="s">
        <v>162</v>
      </c>
      <c r="O2536" s="157" t="s">
        <v>138</v>
      </c>
      <c r="P2536" s="157" t="s">
        <v>143</v>
      </c>
      <c r="Q2536" s="157" t="s">
        <v>6171</v>
      </c>
      <c r="R2536" s="157" t="s">
        <v>144</v>
      </c>
      <c r="W2536" s="118">
        <v>715500</v>
      </c>
      <c r="X2536" s="162" t="s">
        <v>6232</v>
      </c>
    </row>
    <row r="2537" spans="1:24">
      <c r="A2537" s="83">
        <v>1915</v>
      </c>
      <c r="B2537" s="83">
        <v>61</v>
      </c>
      <c r="C2537" t="s">
        <v>7852</v>
      </c>
      <c r="D2537" s="159">
        <f t="shared" si="78"/>
        <v>240</v>
      </c>
      <c r="E2537">
        <v>6</v>
      </c>
      <c r="F2537">
        <v>0</v>
      </c>
      <c r="G2537" s="162" t="s">
        <v>6290</v>
      </c>
      <c r="H2537" s="162" t="s">
        <v>6290</v>
      </c>
      <c r="I2537" s="53" t="str">
        <f t="shared" si="79"/>
        <v>6. 0</v>
      </c>
      <c r="J2537" s="157" t="s">
        <v>142</v>
      </c>
      <c r="K2537" s="157" t="s">
        <v>141</v>
      </c>
      <c r="L2537" s="83" t="s">
        <v>6172</v>
      </c>
      <c r="M2537" s="165" t="s">
        <v>162</v>
      </c>
      <c r="O2537" s="157" t="s">
        <v>138</v>
      </c>
      <c r="P2537" s="157" t="s">
        <v>143</v>
      </c>
      <c r="Q2537" s="157" t="s">
        <v>6171</v>
      </c>
      <c r="R2537" s="157" t="s">
        <v>144</v>
      </c>
      <c r="W2537" s="118">
        <v>1080000</v>
      </c>
      <c r="X2537" s="162" t="s">
        <v>6290</v>
      </c>
    </row>
    <row r="2538" spans="1:24">
      <c r="A2538" s="83">
        <v>1915</v>
      </c>
      <c r="B2538" s="83">
        <v>61</v>
      </c>
      <c r="C2538" t="s">
        <v>7857</v>
      </c>
      <c r="D2538" s="159">
        <f t="shared" si="78"/>
        <v>321</v>
      </c>
      <c r="E2538">
        <v>8</v>
      </c>
      <c r="F2538">
        <v>1</v>
      </c>
      <c r="G2538" s="162" t="s">
        <v>6372</v>
      </c>
      <c r="H2538" s="162" t="s">
        <v>6372</v>
      </c>
      <c r="I2538" s="53" t="str">
        <f t="shared" si="79"/>
        <v>8. 1</v>
      </c>
      <c r="J2538" s="157" t="s">
        <v>142</v>
      </c>
      <c r="K2538" s="157" t="s">
        <v>141</v>
      </c>
      <c r="L2538" s="83" t="s">
        <v>6172</v>
      </c>
      <c r="M2538" s="165" t="s">
        <v>162</v>
      </c>
      <c r="O2538" s="157" t="s">
        <v>138</v>
      </c>
      <c r="P2538" s="157" t="s">
        <v>143</v>
      </c>
      <c r="Q2538" s="157" t="s">
        <v>6171</v>
      </c>
      <c r="R2538" s="157" t="s">
        <v>144</v>
      </c>
      <c r="W2538" s="118">
        <v>1444500</v>
      </c>
      <c r="X2538" s="162" t="s">
        <v>6372</v>
      </c>
    </row>
    <row r="2539" spans="1:24">
      <c r="A2539" s="83">
        <v>1915</v>
      </c>
      <c r="B2539" s="83">
        <v>274</v>
      </c>
      <c r="C2539" t="s">
        <v>6586</v>
      </c>
      <c r="D2539" s="159">
        <f t="shared" si="78"/>
        <v>52</v>
      </c>
      <c r="E2539">
        <v>1</v>
      </c>
      <c r="F2539">
        <v>12</v>
      </c>
      <c r="G2539" s="162" t="s">
        <v>6215</v>
      </c>
      <c r="H2539" s="162" t="s">
        <v>6215</v>
      </c>
      <c r="I2539" s="53" t="str">
        <f t="shared" si="79"/>
        <v>1. 12</v>
      </c>
      <c r="J2539" s="157" t="s">
        <v>142</v>
      </c>
      <c r="K2539" s="157" t="s">
        <v>141</v>
      </c>
      <c r="L2539" s="83" t="s">
        <v>6172</v>
      </c>
      <c r="M2539" s="165" t="s">
        <v>162</v>
      </c>
      <c r="O2539" s="157" t="s">
        <v>138</v>
      </c>
      <c r="P2539" s="157" t="s">
        <v>143</v>
      </c>
      <c r="Q2539" s="157" t="s">
        <v>6171</v>
      </c>
      <c r="R2539" s="157" t="s">
        <v>144</v>
      </c>
      <c r="W2539" s="118">
        <v>229500</v>
      </c>
      <c r="X2539" s="162" t="s">
        <v>6215</v>
      </c>
    </row>
    <row r="2540" spans="1:24">
      <c r="A2540" s="83">
        <v>1915</v>
      </c>
      <c r="B2540" s="83">
        <v>274</v>
      </c>
      <c r="C2540" t="s">
        <v>7857</v>
      </c>
      <c r="D2540" s="159">
        <f t="shared" si="78"/>
        <v>43</v>
      </c>
      <c r="E2540">
        <v>1</v>
      </c>
      <c r="F2540">
        <v>3</v>
      </c>
      <c r="G2540" s="162" t="s">
        <v>6280</v>
      </c>
      <c r="H2540" s="162" t="s">
        <v>6280</v>
      </c>
      <c r="I2540" s="53" t="str">
        <f t="shared" si="79"/>
        <v>1. 3</v>
      </c>
      <c r="J2540" s="157" t="s">
        <v>142</v>
      </c>
      <c r="K2540" s="157" t="s">
        <v>141</v>
      </c>
      <c r="L2540" s="83" t="s">
        <v>6172</v>
      </c>
      <c r="M2540" s="165" t="s">
        <v>162</v>
      </c>
      <c r="O2540" s="157" t="s">
        <v>138</v>
      </c>
      <c r="P2540" s="157" t="s">
        <v>143</v>
      </c>
      <c r="Q2540" s="157" t="s">
        <v>6171</v>
      </c>
      <c r="R2540" s="157" t="s">
        <v>144</v>
      </c>
      <c r="W2540" s="118">
        <v>189000</v>
      </c>
      <c r="X2540" s="162" t="s">
        <v>6280</v>
      </c>
    </row>
    <row r="2541" spans="1:24">
      <c r="A2541" s="83">
        <v>1915</v>
      </c>
      <c r="B2541" s="83">
        <v>274</v>
      </c>
      <c r="C2541" t="s">
        <v>7863</v>
      </c>
      <c r="D2541" s="159">
        <f t="shared" si="78"/>
        <v>8</v>
      </c>
      <c r="E2541">
        <v>0</v>
      </c>
      <c r="F2541">
        <v>8</v>
      </c>
      <c r="G2541" s="162" t="s">
        <v>6180</v>
      </c>
      <c r="H2541" s="162" t="s">
        <v>6180</v>
      </c>
      <c r="I2541" s="53" t="str">
        <f t="shared" si="79"/>
        <v>0. 8</v>
      </c>
      <c r="J2541" s="157" t="s">
        <v>142</v>
      </c>
      <c r="K2541" s="157" t="s">
        <v>141</v>
      </c>
      <c r="L2541" s="83" t="s">
        <v>6172</v>
      </c>
      <c r="M2541" s="165" t="s">
        <v>162</v>
      </c>
      <c r="O2541" s="157" t="s">
        <v>138</v>
      </c>
      <c r="P2541" s="157" t="s">
        <v>143</v>
      </c>
      <c r="Q2541" s="157" t="s">
        <v>6171</v>
      </c>
      <c r="R2541" s="157" t="s">
        <v>144</v>
      </c>
      <c r="W2541" s="118">
        <v>27000</v>
      </c>
      <c r="X2541" s="162" t="s">
        <v>6180</v>
      </c>
    </row>
    <row r="2542" spans="1:24">
      <c r="A2542" s="83">
        <v>1915</v>
      </c>
      <c r="B2542" s="83">
        <v>274</v>
      </c>
      <c r="C2542" t="s">
        <v>7953</v>
      </c>
      <c r="D2542" s="159">
        <f t="shared" si="78"/>
        <v>48</v>
      </c>
      <c r="E2542">
        <v>1</v>
      </c>
      <c r="F2542">
        <v>8</v>
      </c>
      <c r="G2542" s="162" t="s">
        <v>6200</v>
      </c>
      <c r="H2542" s="162" t="s">
        <v>6200</v>
      </c>
      <c r="I2542" s="53" t="str">
        <f t="shared" si="79"/>
        <v>1. 8</v>
      </c>
      <c r="J2542" s="157" t="s">
        <v>142</v>
      </c>
      <c r="K2542" s="157" t="s">
        <v>141</v>
      </c>
      <c r="L2542" s="83" t="s">
        <v>6172</v>
      </c>
      <c r="M2542" s="165" t="s">
        <v>162</v>
      </c>
      <c r="O2542" s="157" t="s">
        <v>138</v>
      </c>
      <c r="P2542" s="157" t="s">
        <v>143</v>
      </c>
      <c r="Q2542" s="157" t="s">
        <v>6171</v>
      </c>
      <c r="R2542" s="157" t="s">
        <v>144</v>
      </c>
      <c r="W2542" s="118">
        <v>216000</v>
      </c>
      <c r="X2542" s="162" t="s">
        <v>6200</v>
      </c>
    </row>
    <row r="2543" spans="1:24">
      <c r="A2543" s="83">
        <v>1915</v>
      </c>
      <c r="B2543" s="83">
        <v>274</v>
      </c>
      <c r="C2543" t="s">
        <v>7954</v>
      </c>
      <c r="D2543" s="159">
        <f t="shared" si="78"/>
        <v>16</v>
      </c>
      <c r="E2543">
        <v>0</v>
      </c>
      <c r="F2543">
        <v>16</v>
      </c>
      <c r="G2543" s="162" t="s">
        <v>6206</v>
      </c>
      <c r="H2543" s="162" t="s">
        <v>6206</v>
      </c>
      <c r="I2543" s="53" t="str">
        <f t="shared" si="79"/>
        <v>0. 16</v>
      </c>
      <c r="J2543" s="157" t="s">
        <v>142</v>
      </c>
      <c r="K2543" s="157" t="s">
        <v>141</v>
      </c>
      <c r="L2543" s="83" t="s">
        <v>6172</v>
      </c>
      <c r="M2543" s="165" t="s">
        <v>162</v>
      </c>
      <c r="O2543" s="157" t="s">
        <v>138</v>
      </c>
      <c r="P2543" s="157" t="s">
        <v>143</v>
      </c>
      <c r="Q2543" s="157" t="s">
        <v>6171</v>
      </c>
      <c r="R2543" s="157" t="s">
        <v>144</v>
      </c>
      <c r="W2543" s="118">
        <v>67500</v>
      </c>
      <c r="X2543" s="162" t="s">
        <v>6206</v>
      </c>
    </row>
    <row r="2544" spans="1:24">
      <c r="A2544" s="83">
        <v>1915</v>
      </c>
      <c r="B2544" s="83">
        <v>472</v>
      </c>
      <c r="C2544" t="s">
        <v>7857</v>
      </c>
      <c r="D2544" s="159">
        <f t="shared" si="78"/>
        <v>158</v>
      </c>
      <c r="E2544">
        <v>3</v>
      </c>
      <c r="F2544">
        <v>38</v>
      </c>
      <c r="G2544" s="162" t="s">
        <v>6274</v>
      </c>
      <c r="H2544" s="162" t="s">
        <v>6274</v>
      </c>
      <c r="I2544" s="53" t="str">
        <f t="shared" si="79"/>
        <v>3. 38</v>
      </c>
      <c r="J2544" s="157" t="s">
        <v>142</v>
      </c>
      <c r="K2544" s="157" t="s">
        <v>141</v>
      </c>
      <c r="L2544" s="83" t="s">
        <v>6172</v>
      </c>
      <c r="M2544" s="165" t="s">
        <v>162</v>
      </c>
      <c r="O2544" s="157" t="s">
        <v>138</v>
      </c>
      <c r="P2544" s="157" t="s">
        <v>143</v>
      </c>
      <c r="Q2544" s="157" t="s">
        <v>6171</v>
      </c>
      <c r="R2544" s="157" t="s">
        <v>144</v>
      </c>
      <c r="W2544" s="118">
        <v>702000</v>
      </c>
      <c r="X2544" s="162" t="s">
        <v>6274</v>
      </c>
    </row>
    <row r="2545" spans="1:24">
      <c r="A2545" s="83">
        <v>1915</v>
      </c>
      <c r="B2545" s="83">
        <v>526</v>
      </c>
      <c r="C2545" t="s">
        <v>7857</v>
      </c>
      <c r="D2545" s="159">
        <f t="shared" si="78"/>
        <v>135</v>
      </c>
      <c r="E2545">
        <v>3</v>
      </c>
      <c r="F2545">
        <v>15</v>
      </c>
      <c r="G2545" s="162" t="s">
        <v>6271</v>
      </c>
      <c r="H2545" s="162" t="s">
        <v>6271</v>
      </c>
      <c r="I2545" s="53" t="str">
        <f t="shared" si="79"/>
        <v>3. 15</v>
      </c>
      <c r="J2545" s="157" t="s">
        <v>142</v>
      </c>
      <c r="K2545" s="157" t="s">
        <v>141</v>
      </c>
      <c r="L2545" s="83" t="s">
        <v>6172</v>
      </c>
      <c r="M2545" s="165" t="s">
        <v>162</v>
      </c>
      <c r="O2545" s="157" t="s">
        <v>138</v>
      </c>
      <c r="P2545" s="157" t="s">
        <v>143</v>
      </c>
      <c r="Q2545" s="157" t="s">
        <v>6171</v>
      </c>
      <c r="R2545" s="157" t="s">
        <v>144</v>
      </c>
      <c r="W2545" s="118">
        <v>607500</v>
      </c>
      <c r="X2545" s="162" t="s">
        <v>6271</v>
      </c>
    </row>
    <row r="2546" spans="1:24">
      <c r="A2546" s="83">
        <v>1915</v>
      </c>
      <c r="B2546" s="83">
        <v>527</v>
      </c>
      <c r="C2546" t="s">
        <v>7857</v>
      </c>
      <c r="D2546" s="159">
        <f t="shared" si="78"/>
        <v>114</v>
      </c>
      <c r="E2546">
        <v>2</v>
      </c>
      <c r="F2546">
        <v>34</v>
      </c>
      <c r="G2546" s="162" t="s">
        <v>6373</v>
      </c>
      <c r="H2546" s="162" t="s">
        <v>6373</v>
      </c>
      <c r="I2546" s="53" t="str">
        <f t="shared" si="79"/>
        <v>2. 34</v>
      </c>
      <c r="J2546" s="157" t="s">
        <v>142</v>
      </c>
      <c r="K2546" s="157" t="s">
        <v>141</v>
      </c>
      <c r="L2546" s="83" t="s">
        <v>6172</v>
      </c>
      <c r="M2546" s="165" t="s">
        <v>162</v>
      </c>
      <c r="O2546" s="157" t="s">
        <v>138</v>
      </c>
      <c r="P2546" s="157" t="s">
        <v>143</v>
      </c>
      <c r="Q2546" s="157" t="s">
        <v>6171</v>
      </c>
      <c r="R2546" s="157" t="s">
        <v>144</v>
      </c>
      <c r="W2546" s="118">
        <v>513000</v>
      </c>
      <c r="X2546" s="162" t="s">
        <v>6373</v>
      </c>
    </row>
    <row r="2547" spans="1:24">
      <c r="A2547" s="83">
        <v>1915</v>
      </c>
      <c r="B2547" s="83">
        <v>616</v>
      </c>
      <c r="C2547" t="s">
        <v>7857</v>
      </c>
      <c r="D2547" s="159">
        <f t="shared" si="78"/>
        <v>26</v>
      </c>
      <c r="E2547">
        <v>0</v>
      </c>
      <c r="F2547">
        <v>26</v>
      </c>
      <c r="G2547" s="162" t="s">
        <v>6374</v>
      </c>
      <c r="H2547" s="162" t="s">
        <v>6374</v>
      </c>
      <c r="I2547" s="53" t="str">
        <f t="shared" si="79"/>
        <v>0. 26</v>
      </c>
      <c r="J2547" s="157" t="s">
        <v>142</v>
      </c>
      <c r="K2547" s="157" t="s">
        <v>141</v>
      </c>
      <c r="L2547" s="83" t="s">
        <v>6172</v>
      </c>
      <c r="M2547" s="165" t="s">
        <v>162</v>
      </c>
      <c r="O2547" s="157" t="s">
        <v>138</v>
      </c>
      <c r="P2547" s="157" t="s">
        <v>143</v>
      </c>
      <c r="Q2547" s="157" t="s">
        <v>6171</v>
      </c>
      <c r="R2547" s="157" t="s">
        <v>144</v>
      </c>
      <c r="W2547" s="118">
        <v>108000</v>
      </c>
      <c r="X2547" s="162" t="s">
        <v>6374</v>
      </c>
    </row>
    <row r="2548" spans="1:24">
      <c r="A2548" s="83">
        <v>1915</v>
      </c>
      <c r="B2548" s="83">
        <v>59</v>
      </c>
      <c r="C2548" t="s">
        <v>7862</v>
      </c>
      <c r="D2548" s="159">
        <f t="shared" si="78"/>
        <v>20</v>
      </c>
      <c r="E2548">
        <v>0</v>
      </c>
      <c r="F2548">
        <v>20</v>
      </c>
      <c r="G2548" s="162" t="s">
        <v>6246</v>
      </c>
      <c r="H2548" s="162" t="s">
        <v>6246</v>
      </c>
      <c r="I2548" s="53" t="str">
        <f t="shared" si="79"/>
        <v>0. 20</v>
      </c>
      <c r="J2548" s="157" t="s">
        <v>142</v>
      </c>
      <c r="K2548" s="157" t="s">
        <v>141</v>
      </c>
      <c r="L2548" s="83" t="s">
        <v>6172</v>
      </c>
      <c r="M2548" s="165" t="s">
        <v>162</v>
      </c>
      <c r="O2548" s="157" t="s">
        <v>138</v>
      </c>
      <c r="P2548" s="157" t="s">
        <v>143</v>
      </c>
      <c r="Q2548" s="157" t="s">
        <v>6171</v>
      </c>
      <c r="R2548" s="157" t="s">
        <v>144</v>
      </c>
      <c r="W2548" s="118">
        <v>81000</v>
      </c>
      <c r="X2548" s="162" t="s">
        <v>6246</v>
      </c>
    </row>
    <row r="2549" spans="1:24">
      <c r="A2549" s="83">
        <v>1915</v>
      </c>
      <c r="B2549" s="83">
        <v>60</v>
      </c>
      <c r="C2549" t="s">
        <v>7857</v>
      </c>
      <c r="D2549" s="159">
        <f t="shared" si="78"/>
        <v>260</v>
      </c>
      <c r="E2549">
        <v>6</v>
      </c>
      <c r="F2549">
        <v>20</v>
      </c>
      <c r="G2549" s="162" t="s">
        <v>6375</v>
      </c>
      <c r="H2549" s="162" t="s">
        <v>6375</v>
      </c>
      <c r="I2549" s="53" t="str">
        <f t="shared" si="79"/>
        <v>6. 20</v>
      </c>
      <c r="J2549" s="157" t="s">
        <v>142</v>
      </c>
      <c r="K2549" s="157" t="s">
        <v>141</v>
      </c>
      <c r="L2549" s="83" t="s">
        <v>6172</v>
      </c>
      <c r="M2549" s="165" t="s">
        <v>162</v>
      </c>
      <c r="O2549" s="157" t="s">
        <v>138</v>
      </c>
      <c r="P2549" s="157" t="s">
        <v>143</v>
      </c>
      <c r="Q2549" s="157" t="s">
        <v>6171</v>
      </c>
      <c r="R2549" s="157" t="s">
        <v>144</v>
      </c>
      <c r="W2549" s="118">
        <v>1161000</v>
      </c>
      <c r="X2549" s="162" t="s">
        <v>6375</v>
      </c>
    </row>
    <row r="2550" spans="1:24">
      <c r="A2550" s="83">
        <v>1915</v>
      </c>
      <c r="B2550" s="83">
        <v>149</v>
      </c>
      <c r="C2550" t="s">
        <v>7955</v>
      </c>
      <c r="D2550" s="159">
        <f t="shared" si="78"/>
        <v>5</v>
      </c>
      <c r="E2550">
        <v>0</v>
      </c>
      <c r="F2550">
        <v>5</v>
      </c>
      <c r="G2550" s="162" t="s">
        <v>6281</v>
      </c>
      <c r="H2550" s="162" t="s">
        <v>6281</v>
      </c>
      <c r="I2550" s="53" t="str">
        <f t="shared" si="79"/>
        <v>0. 5</v>
      </c>
      <c r="J2550" s="157" t="s">
        <v>142</v>
      </c>
      <c r="K2550" s="157" t="s">
        <v>141</v>
      </c>
      <c r="L2550" s="83" t="s">
        <v>6172</v>
      </c>
      <c r="M2550" s="165" t="s">
        <v>162</v>
      </c>
      <c r="O2550" s="157" t="s">
        <v>138</v>
      </c>
      <c r="P2550" s="157" t="s">
        <v>143</v>
      </c>
      <c r="Q2550" s="157" t="s">
        <v>6171</v>
      </c>
      <c r="R2550" s="157" t="s">
        <v>144</v>
      </c>
      <c r="W2550" s="118">
        <v>13500</v>
      </c>
      <c r="X2550" s="162" t="s">
        <v>6281</v>
      </c>
    </row>
    <row r="2551" spans="1:24">
      <c r="A2551" s="83">
        <v>1917</v>
      </c>
      <c r="B2551" s="83">
        <v>549</v>
      </c>
      <c r="C2551" t="s">
        <v>7857</v>
      </c>
      <c r="D2551" s="159">
        <f t="shared" si="78"/>
        <v>209</v>
      </c>
      <c r="E2551">
        <v>5</v>
      </c>
      <c r="F2551">
        <v>9</v>
      </c>
      <c r="G2551" s="162" t="s">
        <v>6399</v>
      </c>
      <c r="H2551" s="162" t="s">
        <v>6399</v>
      </c>
      <c r="I2551" s="53" t="str">
        <f t="shared" si="79"/>
        <v>5. 9</v>
      </c>
      <c r="J2551" s="157" t="s">
        <v>142</v>
      </c>
      <c r="K2551" s="157" t="s">
        <v>141</v>
      </c>
      <c r="L2551" s="83" t="s">
        <v>6172</v>
      </c>
      <c r="M2551" s="165" t="s">
        <v>162</v>
      </c>
      <c r="O2551" s="157" t="s">
        <v>138</v>
      </c>
      <c r="P2551" s="157" t="s">
        <v>143</v>
      </c>
      <c r="Q2551" s="157" t="s">
        <v>6171</v>
      </c>
      <c r="R2551" s="157" t="s">
        <v>144</v>
      </c>
      <c r="W2551" s="118">
        <v>931500</v>
      </c>
      <c r="X2551" s="162" t="s">
        <v>6399</v>
      </c>
    </row>
    <row r="2552" spans="1:24">
      <c r="A2552" s="83">
        <v>1917</v>
      </c>
      <c r="B2552" s="83">
        <v>512</v>
      </c>
      <c r="C2552" t="s">
        <v>7850</v>
      </c>
      <c r="D2552" s="159">
        <f t="shared" si="78"/>
        <v>108</v>
      </c>
      <c r="E2552">
        <v>2</v>
      </c>
      <c r="F2552">
        <v>28</v>
      </c>
      <c r="G2552" s="162" t="s">
        <v>6356</v>
      </c>
      <c r="H2552" s="162" t="s">
        <v>6356</v>
      </c>
      <c r="I2552" s="53" t="str">
        <f t="shared" si="79"/>
        <v>2. 28</v>
      </c>
      <c r="J2552" s="157" t="s">
        <v>142</v>
      </c>
      <c r="K2552" s="157" t="s">
        <v>141</v>
      </c>
      <c r="L2552" s="83" t="s">
        <v>6172</v>
      </c>
      <c r="M2552" s="165" t="s">
        <v>162</v>
      </c>
      <c r="O2552" s="157" t="s">
        <v>138</v>
      </c>
      <c r="P2552" s="157" t="s">
        <v>143</v>
      </c>
      <c r="Q2552" s="157" t="s">
        <v>6171</v>
      </c>
      <c r="R2552" s="157" t="s">
        <v>144</v>
      </c>
      <c r="W2552" s="118">
        <v>1458000</v>
      </c>
      <c r="X2552" s="162" t="s">
        <v>6356</v>
      </c>
    </row>
    <row r="2553" spans="1:24">
      <c r="A2553" s="83">
        <v>1917</v>
      </c>
      <c r="B2553" s="83">
        <v>512</v>
      </c>
      <c r="C2553" t="s">
        <v>7862</v>
      </c>
      <c r="D2553" s="159">
        <f t="shared" si="78"/>
        <v>139</v>
      </c>
      <c r="E2553">
        <v>3</v>
      </c>
      <c r="F2553">
        <v>19</v>
      </c>
      <c r="G2553" s="162" t="s">
        <v>6398</v>
      </c>
      <c r="H2553" s="162" t="s">
        <v>6398</v>
      </c>
      <c r="I2553" s="53" t="str">
        <f t="shared" si="79"/>
        <v>3. 19</v>
      </c>
      <c r="J2553" s="157" t="s">
        <v>142</v>
      </c>
      <c r="K2553" s="157" t="s">
        <v>141</v>
      </c>
      <c r="L2553" s="83" t="s">
        <v>6172</v>
      </c>
      <c r="M2553" s="165" t="s">
        <v>162</v>
      </c>
      <c r="O2553" s="157" t="s">
        <v>138</v>
      </c>
      <c r="P2553" s="157" t="s">
        <v>143</v>
      </c>
      <c r="Q2553" s="157" t="s">
        <v>6171</v>
      </c>
      <c r="R2553" s="157" t="s">
        <v>144</v>
      </c>
      <c r="W2553" s="118">
        <v>1876500</v>
      </c>
      <c r="X2553" s="162" t="s">
        <v>6398</v>
      </c>
    </row>
    <row r="2554" spans="1:24">
      <c r="A2554" s="83">
        <v>1917</v>
      </c>
      <c r="B2554" s="83">
        <v>543</v>
      </c>
      <c r="C2554" t="s">
        <v>6579</v>
      </c>
      <c r="D2554" s="159">
        <f t="shared" si="78"/>
        <v>217</v>
      </c>
      <c r="E2554">
        <v>5</v>
      </c>
      <c r="F2554">
        <v>17</v>
      </c>
      <c r="G2554" s="162" t="s">
        <v>6441</v>
      </c>
      <c r="H2554" s="162" t="s">
        <v>6441</v>
      </c>
      <c r="I2554" s="53" t="str">
        <f t="shared" si="79"/>
        <v>5. 17</v>
      </c>
      <c r="J2554" s="157" t="s">
        <v>142</v>
      </c>
      <c r="K2554" s="157" t="s">
        <v>141</v>
      </c>
      <c r="L2554" s="83" t="s">
        <v>6172</v>
      </c>
      <c r="M2554" s="165" t="s">
        <v>162</v>
      </c>
      <c r="O2554" s="157" t="s">
        <v>138</v>
      </c>
      <c r="P2554" s="157" t="s">
        <v>143</v>
      </c>
      <c r="Q2554" s="157" t="s">
        <v>6171</v>
      </c>
      <c r="R2554" s="157" t="s">
        <v>144</v>
      </c>
      <c r="W2554" s="118">
        <v>2929500</v>
      </c>
      <c r="X2554" s="162" t="s">
        <v>6441</v>
      </c>
    </row>
    <row r="2555" spans="1:24">
      <c r="A2555" s="83">
        <v>1917</v>
      </c>
      <c r="B2555" s="83">
        <v>549</v>
      </c>
      <c r="C2555" t="s">
        <v>7852</v>
      </c>
      <c r="D2555" s="159">
        <f t="shared" si="78"/>
        <v>70</v>
      </c>
      <c r="E2555">
        <v>1</v>
      </c>
      <c r="F2555">
        <v>30</v>
      </c>
      <c r="G2555" s="162" t="s">
        <v>6334</v>
      </c>
      <c r="H2555" s="162" t="s">
        <v>6334</v>
      </c>
      <c r="I2555" s="53" t="str">
        <f t="shared" si="79"/>
        <v>1. 30</v>
      </c>
      <c r="J2555" s="157" t="s">
        <v>142</v>
      </c>
      <c r="K2555" s="157" t="s">
        <v>141</v>
      </c>
      <c r="L2555" s="83" t="s">
        <v>6172</v>
      </c>
      <c r="M2555" s="165" t="s">
        <v>162</v>
      </c>
      <c r="O2555" s="157" t="s">
        <v>138</v>
      </c>
      <c r="P2555" s="157" t="s">
        <v>143</v>
      </c>
      <c r="Q2555" s="157" t="s">
        <v>6171</v>
      </c>
      <c r="R2555" s="157" t="s">
        <v>144</v>
      </c>
      <c r="W2555" s="118">
        <v>945000</v>
      </c>
      <c r="X2555" s="162" t="s">
        <v>6334</v>
      </c>
    </row>
    <row r="2556" spans="1:24">
      <c r="A2556" s="83">
        <v>1917</v>
      </c>
      <c r="B2556" s="83">
        <v>543</v>
      </c>
      <c r="C2556" t="s">
        <v>7857</v>
      </c>
      <c r="D2556" s="159">
        <f t="shared" si="78"/>
        <v>251</v>
      </c>
      <c r="E2556">
        <v>6</v>
      </c>
      <c r="F2556">
        <v>11</v>
      </c>
      <c r="G2556" s="162" t="s">
        <v>6223</v>
      </c>
      <c r="H2556" s="162" t="s">
        <v>6223</v>
      </c>
      <c r="I2556" s="53" t="str">
        <f t="shared" si="79"/>
        <v>6. 11</v>
      </c>
      <c r="J2556" s="157" t="s">
        <v>142</v>
      </c>
      <c r="K2556" s="157" t="s">
        <v>141</v>
      </c>
      <c r="L2556" s="83" t="s">
        <v>6172</v>
      </c>
      <c r="M2556" s="165" t="s">
        <v>162</v>
      </c>
      <c r="O2556" s="157" t="s">
        <v>138</v>
      </c>
      <c r="P2556" s="157" t="s">
        <v>143</v>
      </c>
      <c r="Q2556" s="157" t="s">
        <v>6171</v>
      </c>
      <c r="R2556" s="157" t="s">
        <v>144</v>
      </c>
      <c r="W2556" s="118">
        <v>3388500</v>
      </c>
      <c r="X2556" s="162" t="s">
        <v>6223</v>
      </c>
    </row>
    <row r="2557" spans="1:24">
      <c r="A2557" s="83">
        <v>1917</v>
      </c>
      <c r="B2557" s="83">
        <v>543</v>
      </c>
      <c r="C2557" t="s">
        <v>7852</v>
      </c>
      <c r="D2557" s="159">
        <f t="shared" si="78"/>
        <v>115</v>
      </c>
      <c r="E2557">
        <v>2</v>
      </c>
      <c r="F2557">
        <v>35</v>
      </c>
      <c r="G2557" s="162" t="s">
        <v>6306</v>
      </c>
      <c r="H2557" s="162" t="s">
        <v>6306</v>
      </c>
      <c r="I2557" s="53" t="str">
        <f t="shared" si="79"/>
        <v>2. 35</v>
      </c>
      <c r="J2557" s="157" t="s">
        <v>142</v>
      </c>
      <c r="K2557" s="157" t="s">
        <v>141</v>
      </c>
      <c r="L2557" s="83" t="s">
        <v>6172</v>
      </c>
      <c r="M2557" s="165" t="s">
        <v>162</v>
      </c>
      <c r="O2557" s="157" t="s">
        <v>138</v>
      </c>
      <c r="P2557" s="157" t="s">
        <v>143</v>
      </c>
      <c r="Q2557" s="157" t="s">
        <v>6171</v>
      </c>
      <c r="R2557" s="157" t="s">
        <v>144</v>
      </c>
      <c r="W2557" s="118">
        <v>1552500</v>
      </c>
      <c r="X2557" s="162" t="s">
        <v>6306</v>
      </c>
    </row>
    <row r="2558" spans="1:24">
      <c r="A2558" s="83">
        <v>1917</v>
      </c>
      <c r="B2558" s="83">
        <v>26</v>
      </c>
      <c r="C2558" t="s">
        <v>7955</v>
      </c>
      <c r="D2558" s="159">
        <f t="shared" si="78"/>
        <v>183</v>
      </c>
      <c r="E2558">
        <v>4</v>
      </c>
      <c r="F2558">
        <v>23</v>
      </c>
      <c r="G2558" s="162" t="s">
        <v>6277</v>
      </c>
      <c r="H2558" s="162" t="s">
        <v>6277</v>
      </c>
      <c r="I2558" s="53" t="str">
        <f t="shared" si="79"/>
        <v>4. 23</v>
      </c>
      <c r="J2558" s="157" t="s">
        <v>142</v>
      </c>
      <c r="K2558" s="157" t="s">
        <v>141</v>
      </c>
      <c r="L2558" s="83" t="s">
        <v>6172</v>
      </c>
      <c r="M2558" s="165" t="s">
        <v>162</v>
      </c>
      <c r="O2558" s="157" t="s">
        <v>138</v>
      </c>
      <c r="P2558" s="157" t="s">
        <v>143</v>
      </c>
      <c r="Q2558" s="157" t="s">
        <v>6171</v>
      </c>
      <c r="R2558" s="157" t="s">
        <v>144</v>
      </c>
      <c r="W2558" s="118">
        <v>2470500</v>
      </c>
      <c r="X2558" s="162" t="s">
        <v>6277</v>
      </c>
    </row>
    <row r="2559" spans="1:24">
      <c r="A2559" s="83">
        <v>1917</v>
      </c>
      <c r="B2559" s="83">
        <v>512</v>
      </c>
      <c r="C2559" t="s">
        <v>8154</v>
      </c>
      <c r="D2559" s="159">
        <f t="shared" si="78"/>
        <v>63</v>
      </c>
      <c r="E2559">
        <v>1</v>
      </c>
      <c r="F2559">
        <v>23</v>
      </c>
      <c r="G2559" s="162" t="s">
        <v>6278</v>
      </c>
      <c r="H2559" s="162" t="s">
        <v>6278</v>
      </c>
      <c r="I2559" s="53" t="str">
        <f t="shared" si="79"/>
        <v>1. 23</v>
      </c>
      <c r="J2559" s="157" t="s">
        <v>142</v>
      </c>
      <c r="K2559" s="157" t="s">
        <v>141</v>
      </c>
      <c r="L2559" s="83" t="s">
        <v>6172</v>
      </c>
      <c r="M2559" s="165" t="s">
        <v>162</v>
      </c>
      <c r="O2559" s="157" t="s">
        <v>138</v>
      </c>
      <c r="P2559" s="157" t="s">
        <v>143</v>
      </c>
      <c r="Q2559" s="157" t="s">
        <v>6171</v>
      </c>
      <c r="R2559" s="157" t="s">
        <v>144</v>
      </c>
      <c r="W2559" s="118">
        <v>850500</v>
      </c>
      <c r="X2559" s="162" t="s">
        <v>6278</v>
      </c>
    </row>
    <row r="2560" spans="1:24">
      <c r="A2560" s="83">
        <v>1917</v>
      </c>
      <c r="B2560" s="83">
        <v>505</v>
      </c>
      <c r="C2560" t="s">
        <v>6586</v>
      </c>
      <c r="D2560" s="159">
        <f t="shared" si="78"/>
        <v>109</v>
      </c>
      <c r="E2560">
        <v>2</v>
      </c>
      <c r="F2560">
        <v>29</v>
      </c>
      <c r="G2560" s="162" t="s">
        <v>6286</v>
      </c>
      <c r="H2560" s="162" t="s">
        <v>6286</v>
      </c>
      <c r="I2560" s="53" t="str">
        <f t="shared" si="79"/>
        <v>2. 29</v>
      </c>
      <c r="J2560" s="157" t="s">
        <v>142</v>
      </c>
      <c r="K2560" s="157" t="s">
        <v>141</v>
      </c>
      <c r="L2560" s="83" t="s">
        <v>6172</v>
      </c>
      <c r="M2560" s="165" t="s">
        <v>162</v>
      </c>
      <c r="O2560" s="157" t="s">
        <v>138</v>
      </c>
      <c r="P2560" s="157" t="s">
        <v>143</v>
      </c>
      <c r="Q2560" s="157" t="s">
        <v>6171</v>
      </c>
      <c r="R2560" s="157" t="s">
        <v>144</v>
      </c>
      <c r="W2560" s="118">
        <v>1471500</v>
      </c>
      <c r="X2560" s="162" t="s">
        <v>6286</v>
      </c>
    </row>
    <row r="2561" spans="1:24">
      <c r="A2561" s="83">
        <v>1918</v>
      </c>
      <c r="B2561" s="83">
        <v>466</v>
      </c>
      <c r="C2561" t="s">
        <v>8151</v>
      </c>
      <c r="D2561" s="159">
        <f t="shared" si="78"/>
        <v>40</v>
      </c>
      <c r="E2561">
        <v>1</v>
      </c>
      <c r="F2561">
        <v>0</v>
      </c>
      <c r="G2561" s="162" t="s">
        <v>6242</v>
      </c>
      <c r="H2561" s="162" t="s">
        <v>6242</v>
      </c>
      <c r="I2561" s="53" t="str">
        <f t="shared" si="79"/>
        <v>1. 0</v>
      </c>
      <c r="J2561" s="157" t="s">
        <v>142</v>
      </c>
      <c r="K2561" s="157" t="s">
        <v>141</v>
      </c>
      <c r="L2561" s="83" t="s">
        <v>6172</v>
      </c>
      <c r="M2561" s="165" t="s">
        <v>162</v>
      </c>
      <c r="O2561" s="157" t="s">
        <v>138</v>
      </c>
      <c r="P2561" s="157" t="s">
        <v>143</v>
      </c>
      <c r="Q2561" s="157" t="s">
        <v>6171</v>
      </c>
      <c r="R2561" s="157" t="s">
        <v>144</v>
      </c>
      <c r="W2561" s="118">
        <v>540000</v>
      </c>
      <c r="X2561" s="162" t="s">
        <v>6242</v>
      </c>
    </row>
    <row r="2562" spans="1:24">
      <c r="A2562" s="83">
        <v>1919</v>
      </c>
      <c r="B2562" s="83">
        <v>168</v>
      </c>
      <c r="C2562" t="s">
        <v>7860</v>
      </c>
      <c r="D2562" s="159">
        <f t="shared" si="78"/>
        <v>10</v>
      </c>
      <c r="E2562">
        <v>0</v>
      </c>
      <c r="F2562">
        <v>10</v>
      </c>
      <c r="G2562" s="162" t="s">
        <v>6347</v>
      </c>
      <c r="H2562" s="162" t="s">
        <v>6347</v>
      </c>
      <c r="I2562" s="53" t="str">
        <f t="shared" si="79"/>
        <v>0. 10</v>
      </c>
      <c r="J2562" s="157" t="s">
        <v>142</v>
      </c>
      <c r="K2562" s="157" t="s">
        <v>141</v>
      </c>
      <c r="L2562" s="83" t="s">
        <v>6172</v>
      </c>
      <c r="M2562" s="165" t="s">
        <v>162</v>
      </c>
      <c r="O2562" s="157" t="s">
        <v>138</v>
      </c>
      <c r="P2562" s="157" t="s">
        <v>143</v>
      </c>
      <c r="Q2562" s="157" t="s">
        <v>6171</v>
      </c>
      <c r="R2562" s="157" t="s">
        <v>144</v>
      </c>
      <c r="W2562" s="118">
        <v>67500</v>
      </c>
      <c r="X2562" s="162" t="s">
        <v>6347</v>
      </c>
    </row>
    <row r="2563" spans="1:24">
      <c r="A2563" s="83">
        <v>1919</v>
      </c>
      <c r="B2563" s="83">
        <v>213</v>
      </c>
      <c r="C2563" t="s">
        <v>7857</v>
      </c>
      <c r="D2563" s="159">
        <f t="shared" ref="D2563:D2626" si="80">E2563*40+F2563</f>
        <v>71</v>
      </c>
      <c r="E2563">
        <v>1</v>
      </c>
      <c r="F2563">
        <v>31</v>
      </c>
      <c r="G2563" s="162" t="s">
        <v>6211</v>
      </c>
      <c r="H2563" s="162" t="s">
        <v>6211</v>
      </c>
      <c r="I2563" s="53" t="str">
        <f t="shared" ref="I2563:I2626" si="81">H2563</f>
        <v>1. 31</v>
      </c>
      <c r="J2563" s="157" t="s">
        <v>142</v>
      </c>
      <c r="K2563" s="157" t="s">
        <v>141</v>
      </c>
      <c r="L2563" s="83" t="s">
        <v>6172</v>
      </c>
      <c r="M2563" s="165" t="s">
        <v>162</v>
      </c>
      <c r="O2563" s="157" t="s">
        <v>138</v>
      </c>
      <c r="P2563" s="157" t="s">
        <v>143</v>
      </c>
      <c r="Q2563" s="157" t="s">
        <v>6171</v>
      </c>
      <c r="R2563" s="157" t="s">
        <v>144</v>
      </c>
      <c r="W2563" s="118">
        <v>472500</v>
      </c>
      <c r="X2563" s="162" t="s">
        <v>6211</v>
      </c>
    </row>
    <row r="2564" spans="1:24">
      <c r="A2564" s="83">
        <v>1919</v>
      </c>
      <c r="B2564" s="83">
        <v>168</v>
      </c>
      <c r="C2564" t="s">
        <v>7838</v>
      </c>
      <c r="D2564" s="159">
        <f t="shared" si="80"/>
        <v>87</v>
      </c>
      <c r="E2564">
        <v>2</v>
      </c>
      <c r="F2564">
        <v>7</v>
      </c>
      <c r="G2564" s="162" t="s">
        <v>6234</v>
      </c>
      <c r="H2564" s="162" t="s">
        <v>6234</v>
      </c>
      <c r="I2564" s="53" t="str">
        <f t="shared" si="81"/>
        <v>2. 7</v>
      </c>
      <c r="J2564" s="157" t="s">
        <v>142</v>
      </c>
      <c r="K2564" s="157" t="s">
        <v>141</v>
      </c>
      <c r="L2564" s="83" t="s">
        <v>6172</v>
      </c>
      <c r="M2564" s="165" t="s">
        <v>162</v>
      </c>
      <c r="O2564" s="157" t="s">
        <v>138</v>
      </c>
      <c r="P2564" s="157" t="s">
        <v>143</v>
      </c>
      <c r="Q2564" s="157" t="s">
        <v>6171</v>
      </c>
      <c r="R2564" s="157" t="s">
        <v>144</v>
      </c>
      <c r="W2564" s="118">
        <v>580500</v>
      </c>
      <c r="X2564" s="162" t="s">
        <v>6234</v>
      </c>
    </row>
    <row r="2565" spans="1:24">
      <c r="A2565" s="83">
        <v>1920</v>
      </c>
      <c r="B2565" s="83">
        <v>117</v>
      </c>
      <c r="C2565" t="s">
        <v>7948</v>
      </c>
      <c r="D2565" s="159">
        <f t="shared" si="80"/>
        <v>35</v>
      </c>
      <c r="E2565">
        <v>0</v>
      </c>
      <c r="F2565">
        <v>35</v>
      </c>
      <c r="G2565" s="162" t="s">
        <v>6179</v>
      </c>
      <c r="H2565" s="162" t="s">
        <v>6179</v>
      </c>
      <c r="I2565" s="53" t="str">
        <f t="shared" si="81"/>
        <v>0. 35</v>
      </c>
      <c r="J2565" s="157" t="s">
        <v>142</v>
      </c>
      <c r="K2565" s="157" t="s">
        <v>141</v>
      </c>
      <c r="L2565" s="83" t="s">
        <v>6172</v>
      </c>
      <c r="M2565" s="165" t="s">
        <v>6538</v>
      </c>
      <c r="O2565" s="157" t="s">
        <v>138</v>
      </c>
      <c r="P2565" s="157" t="s">
        <v>143</v>
      </c>
      <c r="Q2565" s="157" t="s">
        <v>6171</v>
      </c>
      <c r="R2565" s="157" t="s">
        <v>144</v>
      </c>
      <c r="W2565" s="118">
        <v>3982500</v>
      </c>
      <c r="X2565" s="162" t="s">
        <v>6179</v>
      </c>
    </row>
    <row r="2566" spans="1:24">
      <c r="A2566" s="83">
        <v>1920</v>
      </c>
      <c r="B2566" s="83">
        <v>117</v>
      </c>
      <c r="C2566" t="s">
        <v>6648</v>
      </c>
      <c r="D2566" s="159">
        <f t="shared" si="80"/>
        <v>78</v>
      </c>
      <c r="E2566">
        <v>1</v>
      </c>
      <c r="F2566">
        <v>38</v>
      </c>
      <c r="G2566" s="162" t="s">
        <v>6332</v>
      </c>
      <c r="H2566" s="162" t="s">
        <v>6332</v>
      </c>
      <c r="I2566" s="53" t="str">
        <f t="shared" si="81"/>
        <v>1. 38</v>
      </c>
      <c r="J2566" s="157" t="s">
        <v>142</v>
      </c>
      <c r="K2566" s="157" t="s">
        <v>141</v>
      </c>
      <c r="L2566" s="83" t="s">
        <v>6172</v>
      </c>
      <c r="M2566" s="165" t="s">
        <v>6538</v>
      </c>
      <c r="O2566" s="157" t="s">
        <v>138</v>
      </c>
      <c r="P2566" s="157" t="s">
        <v>143</v>
      </c>
      <c r="Q2566" s="157" t="s">
        <v>6171</v>
      </c>
      <c r="R2566" s="157" t="s">
        <v>144</v>
      </c>
      <c r="W2566" s="118">
        <v>0</v>
      </c>
      <c r="X2566" s="162" t="s">
        <v>6332</v>
      </c>
    </row>
    <row r="2567" spans="1:24">
      <c r="A2567" s="83">
        <v>1920</v>
      </c>
      <c r="B2567" s="83">
        <v>117</v>
      </c>
      <c r="C2567" t="s">
        <v>7863</v>
      </c>
      <c r="D2567" s="159">
        <f t="shared" si="80"/>
        <v>6</v>
      </c>
      <c r="E2567">
        <v>0</v>
      </c>
      <c r="F2567">
        <v>6</v>
      </c>
      <c r="G2567" s="162" t="s">
        <v>6238</v>
      </c>
      <c r="H2567" s="162" t="s">
        <v>6238</v>
      </c>
      <c r="I2567" s="53" t="str">
        <f t="shared" si="81"/>
        <v>0. 6</v>
      </c>
      <c r="J2567" s="157" t="s">
        <v>142</v>
      </c>
      <c r="K2567" s="157" t="s">
        <v>141</v>
      </c>
      <c r="L2567" s="83" t="s">
        <v>6172</v>
      </c>
      <c r="M2567" s="165" t="s">
        <v>6538</v>
      </c>
      <c r="O2567" s="157" t="s">
        <v>138</v>
      </c>
      <c r="P2567" s="157" t="s">
        <v>143</v>
      </c>
      <c r="Q2567" s="157" t="s">
        <v>6171</v>
      </c>
      <c r="R2567" s="157" t="s">
        <v>144</v>
      </c>
      <c r="W2567" s="118">
        <v>0</v>
      </c>
      <c r="X2567" s="162" t="s">
        <v>6238</v>
      </c>
    </row>
    <row r="2568" spans="1:24">
      <c r="A2568" s="83">
        <v>1920</v>
      </c>
      <c r="B2568" s="83">
        <v>117</v>
      </c>
      <c r="C2568" t="s">
        <v>6586</v>
      </c>
      <c r="D2568" s="159">
        <f t="shared" si="80"/>
        <v>261</v>
      </c>
      <c r="E2568">
        <v>6</v>
      </c>
      <c r="F2568">
        <v>21</v>
      </c>
      <c r="G2568" s="162" t="s">
        <v>6511</v>
      </c>
      <c r="H2568" s="162" t="s">
        <v>6511</v>
      </c>
      <c r="I2568" s="53" t="str">
        <f t="shared" si="81"/>
        <v>6. 21</v>
      </c>
      <c r="J2568" s="157" t="s">
        <v>142</v>
      </c>
      <c r="K2568" s="157" t="s">
        <v>141</v>
      </c>
      <c r="L2568" s="83" t="s">
        <v>6172</v>
      </c>
      <c r="M2568" s="165" t="s">
        <v>6538</v>
      </c>
      <c r="O2568" s="157" t="s">
        <v>138</v>
      </c>
      <c r="P2568" s="157" t="s">
        <v>143</v>
      </c>
      <c r="Q2568" s="157" t="s">
        <v>6171</v>
      </c>
      <c r="R2568" s="157" t="s">
        <v>144</v>
      </c>
      <c r="W2568" s="118">
        <v>0</v>
      </c>
      <c r="X2568" s="162" t="s">
        <v>6511</v>
      </c>
    </row>
    <row r="2569" spans="1:24">
      <c r="A2569" s="83">
        <v>1920</v>
      </c>
      <c r="B2569" s="83">
        <v>27</v>
      </c>
      <c r="C2569" t="s">
        <v>6579</v>
      </c>
      <c r="D2569" s="159">
        <f t="shared" si="80"/>
        <v>266</v>
      </c>
      <c r="E2569">
        <v>6</v>
      </c>
      <c r="F2569">
        <v>26</v>
      </c>
      <c r="G2569" s="162" t="s">
        <v>6512</v>
      </c>
      <c r="H2569" s="162" t="s">
        <v>6512</v>
      </c>
      <c r="I2569" s="53" t="str">
        <f t="shared" si="81"/>
        <v>6. 26</v>
      </c>
      <c r="J2569" s="157" t="s">
        <v>142</v>
      </c>
      <c r="K2569" s="157" t="s">
        <v>141</v>
      </c>
      <c r="L2569" s="83" t="s">
        <v>6172</v>
      </c>
      <c r="M2569" s="165" t="s">
        <v>6538</v>
      </c>
      <c r="O2569" s="157" t="s">
        <v>138</v>
      </c>
      <c r="P2569" s="157" t="s">
        <v>143</v>
      </c>
      <c r="Q2569" s="157" t="s">
        <v>6171</v>
      </c>
      <c r="R2569" s="157" t="s">
        <v>144</v>
      </c>
      <c r="W2569" s="118">
        <v>0</v>
      </c>
      <c r="X2569" s="162" t="s">
        <v>6512</v>
      </c>
    </row>
    <row r="2570" spans="1:24">
      <c r="A2570" s="83">
        <v>1920</v>
      </c>
      <c r="B2570" s="83">
        <v>6</v>
      </c>
      <c r="C2570" t="s">
        <v>8008</v>
      </c>
      <c r="D2570" s="159">
        <f t="shared" si="80"/>
        <v>21</v>
      </c>
      <c r="E2570">
        <v>0</v>
      </c>
      <c r="F2570">
        <v>21</v>
      </c>
      <c r="G2570" s="162" t="s">
        <v>6189</v>
      </c>
      <c r="H2570" s="162" t="s">
        <v>6189</v>
      </c>
      <c r="I2570" s="53" t="str">
        <f t="shared" si="81"/>
        <v>0. 21</v>
      </c>
      <c r="J2570" s="157" t="s">
        <v>142</v>
      </c>
      <c r="K2570" s="157" t="s">
        <v>141</v>
      </c>
      <c r="L2570" s="83" t="s">
        <v>6172</v>
      </c>
      <c r="M2570" s="165" t="s">
        <v>6538</v>
      </c>
      <c r="O2570" s="157" t="s">
        <v>138</v>
      </c>
      <c r="P2570" s="157" t="s">
        <v>143</v>
      </c>
      <c r="Q2570" s="157" t="s">
        <v>6171</v>
      </c>
      <c r="R2570" s="157" t="s">
        <v>144</v>
      </c>
      <c r="W2570" s="118">
        <v>0</v>
      </c>
      <c r="X2570" s="162" t="s">
        <v>6189</v>
      </c>
    </row>
    <row r="2571" spans="1:24">
      <c r="A2571" s="83">
        <v>1920</v>
      </c>
      <c r="B2571" s="83">
        <v>139</v>
      </c>
      <c r="C2571" t="s">
        <v>6586</v>
      </c>
      <c r="D2571" s="159">
        <f t="shared" si="80"/>
        <v>30</v>
      </c>
      <c r="E2571">
        <v>0</v>
      </c>
      <c r="F2571">
        <v>30</v>
      </c>
      <c r="G2571" s="162" t="s">
        <v>6324</v>
      </c>
      <c r="H2571" s="162" t="s">
        <v>6324</v>
      </c>
      <c r="I2571" s="53" t="str">
        <f t="shared" si="81"/>
        <v>0. 30</v>
      </c>
      <c r="J2571" s="157" t="s">
        <v>142</v>
      </c>
      <c r="K2571" s="157" t="s">
        <v>141</v>
      </c>
      <c r="L2571" s="83" t="s">
        <v>6172</v>
      </c>
      <c r="M2571" s="165" t="s">
        <v>6538</v>
      </c>
      <c r="O2571" s="157" t="s">
        <v>138</v>
      </c>
      <c r="P2571" s="157" t="s">
        <v>143</v>
      </c>
      <c r="Q2571" s="157" t="s">
        <v>6171</v>
      </c>
      <c r="R2571" s="157" t="s">
        <v>144</v>
      </c>
      <c r="W2571" s="118">
        <v>0</v>
      </c>
      <c r="X2571" s="162" t="s">
        <v>6324</v>
      </c>
    </row>
    <row r="2572" spans="1:24">
      <c r="A2572" s="83">
        <v>1920</v>
      </c>
      <c r="B2572" s="83">
        <v>139</v>
      </c>
      <c r="C2572" t="s">
        <v>6586</v>
      </c>
      <c r="D2572" s="159">
        <f t="shared" si="80"/>
        <v>30</v>
      </c>
      <c r="E2572">
        <v>0</v>
      </c>
      <c r="F2572">
        <v>30</v>
      </c>
      <c r="G2572" s="162" t="s">
        <v>6324</v>
      </c>
      <c r="H2572" s="162" t="s">
        <v>6324</v>
      </c>
      <c r="I2572" s="53" t="str">
        <f t="shared" si="81"/>
        <v>0. 30</v>
      </c>
      <c r="J2572" s="157" t="s">
        <v>142</v>
      </c>
      <c r="K2572" s="157" t="s">
        <v>141</v>
      </c>
      <c r="L2572" s="83" t="s">
        <v>6172</v>
      </c>
      <c r="M2572" s="165" t="s">
        <v>6538</v>
      </c>
      <c r="O2572" s="157" t="s">
        <v>138</v>
      </c>
      <c r="P2572" s="157" t="s">
        <v>143</v>
      </c>
      <c r="Q2572" s="157" t="s">
        <v>6171</v>
      </c>
      <c r="R2572" s="157" t="s">
        <v>144</v>
      </c>
      <c r="W2572" s="118">
        <v>0</v>
      </c>
      <c r="X2572" s="162" t="s">
        <v>6324</v>
      </c>
    </row>
    <row r="2573" spans="1:24">
      <c r="A2573" s="83">
        <v>1920</v>
      </c>
      <c r="B2573" s="83">
        <v>139</v>
      </c>
      <c r="C2573" t="s">
        <v>6586</v>
      </c>
      <c r="D2573" s="159">
        <f t="shared" si="80"/>
        <v>20</v>
      </c>
      <c r="E2573">
        <v>0</v>
      </c>
      <c r="F2573">
        <v>20</v>
      </c>
      <c r="G2573" s="162" t="s">
        <v>6246</v>
      </c>
      <c r="H2573" s="162" t="s">
        <v>6246</v>
      </c>
      <c r="I2573" s="53" t="str">
        <f t="shared" si="81"/>
        <v>0. 20</v>
      </c>
      <c r="J2573" s="157" t="s">
        <v>142</v>
      </c>
      <c r="K2573" s="157" t="s">
        <v>141</v>
      </c>
      <c r="L2573" s="83" t="s">
        <v>6172</v>
      </c>
      <c r="M2573" s="165" t="s">
        <v>6538</v>
      </c>
      <c r="O2573" s="157" t="s">
        <v>138</v>
      </c>
      <c r="P2573" s="157" t="s">
        <v>143</v>
      </c>
      <c r="Q2573" s="157" t="s">
        <v>6171</v>
      </c>
      <c r="R2573" s="157" t="s">
        <v>144</v>
      </c>
      <c r="W2573" s="118">
        <v>0</v>
      </c>
      <c r="X2573" s="162" t="s">
        <v>6246</v>
      </c>
    </row>
    <row r="2574" spans="1:24">
      <c r="A2574" s="83">
        <v>1920</v>
      </c>
      <c r="B2574" s="83">
        <v>139</v>
      </c>
      <c r="C2574" t="s">
        <v>6586</v>
      </c>
      <c r="D2574" s="159">
        <f t="shared" si="80"/>
        <v>28</v>
      </c>
      <c r="E2574">
        <v>0</v>
      </c>
      <c r="F2574">
        <v>28</v>
      </c>
      <c r="G2574" s="162" t="s">
        <v>6178</v>
      </c>
      <c r="H2574" s="162" t="s">
        <v>6178</v>
      </c>
      <c r="I2574" s="53" t="str">
        <f t="shared" si="81"/>
        <v>0. 28</v>
      </c>
      <c r="J2574" s="157" t="s">
        <v>142</v>
      </c>
      <c r="K2574" s="157" t="s">
        <v>141</v>
      </c>
      <c r="L2574" s="83" t="s">
        <v>6172</v>
      </c>
      <c r="M2574" s="165" t="s">
        <v>6538</v>
      </c>
      <c r="O2574" s="157" t="s">
        <v>138</v>
      </c>
      <c r="P2574" s="157" t="s">
        <v>143</v>
      </c>
      <c r="Q2574" s="157" t="s">
        <v>6171</v>
      </c>
      <c r="R2574" s="157" t="s">
        <v>144</v>
      </c>
      <c r="W2574" s="118">
        <v>0</v>
      </c>
      <c r="X2574" s="162" t="s">
        <v>6178</v>
      </c>
    </row>
    <row r="2575" spans="1:24">
      <c r="A2575" s="83">
        <v>1920</v>
      </c>
      <c r="B2575" s="83">
        <v>139</v>
      </c>
      <c r="C2575" t="s">
        <v>6586</v>
      </c>
      <c r="D2575" s="159">
        <f t="shared" si="80"/>
        <v>20</v>
      </c>
      <c r="E2575">
        <v>0</v>
      </c>
      <c r="F2575">
        <v>20</v>
      </c>
      <c r="G2575" s="162" t="s">
        <v>6246</v>
      </c>
      <c r="H2575" s="162" t="s">
        <v>6246</v>
      </c>
      <c r="I2575" s="53" t="str">
        <f t="shared" si="81"/>
        <v>0. 20</v>
      </c>
      <c r="J2575" s="157" t="s">
        <v>142</v>
      </c>
      <c r="K2575" s="157" t="s">
        <v>141</v>
      </c>
      <c r="L2575" s="83" t="s">
        <v>6172</v>
      </c>
      <c r="M2575" s="165" t="s">
        <v>6538</v>
      </c>
      <c r="O2575" s="157" t="s">
        <v>138</v>
      </c>
      <c r="P2575" s="157" t="s">
        <v>143</v>
      </c>
      <c r="Q2575" s="157" t="s">
        <v>6171</v>
      </c>
      <c r="R2575" s="157" t="s">
        <v>144</v>
      </c>
      <c r="W2575" s="118">
        <v>0</v>
      </c>
      <c r="X2575" s="162" t="s">
        <v>6246</v>
      </c>
    </row>
    <row r="2576" spans="1:24">
      <c r="A2576" s="83">
        <v>1920</v>
      </c>
      <c r="B2576" s="83">
        <v>139</v>
      </c>
      <c r="C2576" t="s">
        <v>6586</v>
      </c>
      <c r="D2576" s="159">
        <f t="shared" si="80"/>
        <v>110</v>
      </c>
      <c r="E2576">
        <v>2</v>
      </c>
      <c r="F2576">
        <v>30</v>
      </c>
      <c r="G2576" s="162" t="s">
        <v>6282</v>
      </c>
      <c r="H2576" s="162" t="s">
        <v>6282</v>
      </c>
      <c r="I2576" s="53" t="str">
        <f t="shared" si="81"/>
        <v>2. 30</v>
      </c>
      <c r="J2576" s="157" t="s">
        <v>142</v>
      </c>
      <c r="K2576" s="157" t="s">
        <v>141</v>
      </c>
      <c r="L2576" s="83" t="s">
        <v>6172</v>
      </c>
      <c r="M2576" s="165" t="s">
        <v>6538</v>
      </c>
      <c r="O2576" s="157" t="s">
        <v>138</v>
      </c>
      <c r="P2576" s="157" t="s">
        <v>143</v>
      </c>
      <c r="Q2576" s="157" t="s">
        <v>6171</v>
      </c>
      <c r="R2576" s="157" t="s">
        <v>144</v>
      </c>
      <c r="W2576" s="118">
        <v>0</v>
      </c>
      <c r="X2576" s="162" t="s">
        <v>6282</v>
      </c>
    </row>
    <row r="2577" spans="1:24">
      <c r="A2577" s="83">
        <v>1921</v>
      </c>
      <c r="B2577" s="83">
        <v>117</v>
      </c>
      <c r="C2577" t="s">
        <v>7948</v>
      </c>
      <c r="D2577" s="159">
        <f t="shared" si="80"/>
        <v>35</v>
      </c>
      <c r="E2577">
        <v>0</v>
      </c>
      <c r="F2577">
        <v>35</v>
      </c>
      <c r="G2577" s="162" t="s">
        <v>6179</v>
      </c>
      <c r="H2577" s="162" t="s">
        <v>6179</v>
      </c>
      <c r="I2577" s="53" t="str">
        <f t="shared" si="81"/>
        <v>0. 35</v>
      </c>
      <c r="J2577" s="157" t="s">
        <v>142</v>
      </c>
      <c r="K2577" s="157" t="s">
        <v>141</v>
      </c>
      <c r="L2577" s="83" t="s">
        <v>6172</v>
      </c>
      <c r="M2577" s="165" t="s">
        <v>6538</v>
      </c>
      <c r="O2577" s="157" t="s">
        <v>138</v>
      </c>
      <c r="P2577" s="157" t="s">
        <v>143</v>
      </c>
      <c r="Q2577" s="157" t="s">
        <v>6171</v>
      </c>
      <c r="R2577" s="157" t="s">
        <v>144</v>
      </c>
      <c r="W2577" s="118">
        <v>3982500</v>
      </c>
      <c r="X2577" s="162" t="s">
        <v>6179</v>
      </c>
    </row>
    <row r="2578" spans="1:24">
      <c r="A2578" s="83">
        <v>1921</v>
      </c>
      <c r="B2578" s="83">
        <v>117</v>
      </c>
      <c r="C2578" t="s">
        <v>6648</v>
      </c>
      <c r="D2578" s="159">
        <f t="shared" si="80"/>
        <v>78</v>
      </c>
      <c r="E2578">
        <v>1</v>
      </c>
      <c r="F2578">
        <v>38</v>
      </c>
      <c r="G2578" s="162" t="s">
        <v>6332</v>
      </c>
      <c r="H2578" s="162" t="s">
        <v>6332</v>
      </c>
      <c r="I2578" s="53" t="str">
        <f t="shared" si="81"/>
        <v>1. 38</v>
      </c>
      <c r="J2578" s="157" t="s">
        <v>142</v>
      </c>
      <c r="K2578" s="157" t="s">
        <v>141</v>
      </c>
      <c r="L2578" s="83" t="s">
        <v>6172</v>
      </c>
      <c r="M2578" s="165" t="s">
        <v>6538</v>
      </c>
      <c r="O2578" s="157" t="s">
        <v>138</v>
      </c>
      <c r="P2578" s="157" t="s">
        <v>143</v>
      </c>
      <c r="Q2578" s="157" t="s">
        <v>6171</v>
      </c>
      <c r="R2578" s="157" t="s">
        <v>144</v>
      </c>
      <c r="W2578" s="118">
        <v>0</v>
      </c>
      <c r="X2578" s="162" t="s">
        <v>6332</v>
      </c>
    </row>
    <row r="2579" spans="1:24">
      <c r="A2579" s="83">
        <v>1921</v>
      </c>
      <c r="B2579" s="83">
        <v>117</v>
      </c>
      <c r="C2579" t="s">
        <v>7863</v>
      </c>
      <c r="D2579" s="159">
        <f t="shared" si="80"/>
        <v>6</v>
      </c>
      <c r="E2579">
        <v>0</v>
      </c>
      <c r="F2579">
        <v>6</v>
      </c>
      <c r="G2579" s="162" t="s">
        <v>6238</v>
      </c>
      <c r="H2579" s="162" t="s">
        <v>6238</v>
      </c>
      <c r="I2579" s="53" t="str">
        <f t="shared" si="81"/>
        <v>0. 6</v>
      </c>
      <c r="J2579" s="157" t="s">
        <v>142</v>
      </c>
      <c r="K2579" s="157" t="s">
        <v>141</v>
      </c>
      <c r="L2579" s="83" t="s">
        <v>6172</v>
      </c>
      <c r="M2579" s="165" t="s">
        <v>6538</v>
      </c>
      <c r="O2579" s="157" t="s">
        <v>138</v>
      </c>
      <c r="P2579" s="157" t="s">
        <v>143</v>
      </c>
      <c r="Q2579" s="157" t="s">
        <v>6171</v>
      </c>
      <c r="R2579" s="157" t="s">
        <v>144</v>
      </c>
      <c r="W2579" s="118">
        <v>0</v>
      </c>
      <c r="X2579" s="162" t="s">
        <v>6238</v>
      </c>
    </row>
    <row r="2580" spans="1:24">
      <c r="A2580" s="83">
        <v>1921</v>
      </c>
      <c r="B2580" s="83">
        <v>117</v>
      </c>
      <c r="C2580" t="s">
        <v>6586</v>
      </c>
      <c r="D2580" s="159">
        <f t="shared" si="80"/>
        <v>261</v>
      </c>
      <c r="E2580">
        <v>6</v>
      </c>
      <c r="F2580">
        <v>21</v>
      </c>
      <c r="G2580" s="162" t="s">
        <v>6511</v>
      </c>
      <c r="H2580" s="162" t="s">
        <v>6511</v>
      </c>
      <c r="I2580" s="53" t="str">
        <f t="shared" si="81"/>
        <v>6. 21</v>
      </c>
      <c r="J2580" s="157" t="s">
        <v>142</v>
      </c>
      <c r="K2580" s="157" t="s">
        <v>141</v>
      </c>
      <c r="L2580" s="83" t="s">
        <v>6172</v>
      </c>
      <c r="M2580" s="165" t="s">
        <v>6538</v>
      </c>
      <c r="O2580" s="157" t="s">
        <v>138</v>
      </c>
      <c r="P2580" s="157" t="s">
        <v>143</v>
      </c>
      <c r="Q2580" s="157" t="s">
        <v>6171</v>
      </c>
      <c r="R2580" s="157" t="s">
        <v>144</v>
      </c>
      <c r="W2580" s="118">
        <v>0</v>
      </c>
      <c r="X2580" s="162" t="s">
        <v>6511</v>
      </c>
    </row>
    <row r="2581" spans="1:24">
      <c r="A2581" s="83">
        <v>1921</v>
      </c>
      <c r="B2581" s="83">
        <v>27</v>
      </c>
      <c r="C2581" t="s">
        <v>6579</v>
      </c>
      <c r="D2581" s="159">
        <f t="shared" si="80"/>
        <v>266</v>
      </c>
      <c r="E2581">
        <v>6</v>
      </c>
      <c r="F2581">
        <v>26</v>
      </c>
      <c r="G2581" s="162" t="s">
        <v>6512</v>
      </c>
      <c r="H2581" s="162" t="s">
        <v>6512</v>
      </c>
      <c r="I2581" s="53" t="str">
        <f t="shared" si="81"/>
        <v>6. 26</v>
      </c>
      <c r="J2581" s="157" t="s">
        <v>142</v>
      </c>
      <c r="K2581" s="157" t="s">
        <v>141</v>
      </c>
      <c r="L2581" s="83" t="s">
        <v>6172</v>
      </c>
      <c r="M2581" s="165" t="s">
        <v>6538</v>
      </c>
      <c r="O2581" s="157" t="s">
        <v>138</v>
      </c>
      <c r="P2581" s="157" t="s">
        <v>143</v>
      </c>
      <c r="Q2581" s="157" t="s">
        <v>6171</v>
      </c>
      <c r="R2581" s="157" t="s">
        <v>144</v>
      </c>
      <c r="W2581" s="118">
        <v>0</v>
      </c>
      <c r="X2581" s="162" t="s">
        <v>6512</v>
      </c>
    </row>
    <row r="2582" spans="1:24">
      <c r="A2582" s="83">
        <v>1921</v>
      </c>
      <c r="B2582" s="83">
        <v>6</v>
      </c>
      <c r="C2582" t="s">
        <v>8008</v>
      </c>
      <c r="D2582" s="159">
        <f t="shared" si="80"/>
        <v>21</v>
      </c>
      <c r="E2582">
        <v>0</v>
      </c>
      <c r="F2582">
        <v>21</v>
      </c>
      <c r="G2582" s="162" t="s">
        <v>6189</v>
      </c>
      <c r="H2582" s="162" t="s">
        <v>6189</v>
      </c>
      <c r="I2582" s="53" t="str">
        <f t="shared" si="81"/>
        <v>0. 21</v>
      </c>
      <c r="J2582" s="157" t="s">
        <v>142</v>
      </c>
      <c r="K2582" s="157" t="s">
        <v>141</v>
      </c>
      <c r="L2582" s="83" t="s">
        <v>6172</v>
      </c>
      <c r="M2582" s="165" t="s">
        <v>6538</v>
      </c>
      <c r="O2582" s="157" t="s">
        <v>138</v>
      </c>
      <c r="P2582" s="157" t="s">
        <v>143</v>
      </c>
      <c r="Q2582" s="157" t="s">
        <v>6171</v>
      </c>
      <c r="R2582" s="157" t="s">
        <v>144</v>
      </c>
      <c r="W2582" s="118">
        <v>0</v>
      </c>
      <c r="X2582" s="162" t="s">
        <v>6189</v>
      </c>
    </row>
    <row r="2583" spans="1:24">
      <c r="A2583" s="83">
        <v>1921</v>
      </c>
      <c r="B2583" s="83">
        <v>139</v>
      </c>
      <c r="C2583" t="s">
        <v>6586</v>
      </c>
      <c r="D2583" s="159">
        <f t="shared" si="80"/>
        <v>30</v>
      </c>
      <c r="E2583">
        <v>0</v>
      </c>
      <c r="F2583">
        <v>30</v>
      </c>
      <c r="G2583" s="162" t="s">
        <v>6324</v>
      </c>
      <c r="H2583" s="162" t="s">
        <v>6324</v>
      </c>
      <c r="I2583" s="53" t="str">
        <f t="shared" si="81"/>
        <v>0. 30</v>
      </c>
      <c r="J2583" s="157" t="s">
        <v>142</v>
      </c>
      <c r="K2583" s="157" t="s">
        <v>141</v>
      </c>
      <c r="L2583" s="83" t="s">
        <v>6172</v>
      </c>
      <c r="M2583" s="165" t="s">
        <v>6538</v>
      </c>
      <c r="O2583" s="157" t="s">
        <v>138</v>
      </c>
      <c r="P2583" s="157" t="s">
        <v>143</v>
      </c>
      <c r="Q2583" s="157" t="s">
        <v>6171</v>
      </c>
      <c r="R2583" s="157" t="s">
        <v>144</v>
      </c>
      <c r="W2583" s="118">
        <v>0</v>
      </c>
      <c r="X2583" s="162" t="s">
        <v>6324</v>
      </c>
    </row>
    <row r="2584" spans="1:24">
      <c r="A2584" s="83">
        <v>1921</v>
      </c>
      <c r="B2584" s="83">
        <v>139</v>
      </c>
      <c r="C2584" t="s">
        <v>6586</v>
      </c>
      <c r="D2584" s="159">
        <f t="shared" si="80"/>
        <v>30</v>
      </c>
      <c r="E2584">
        <v>0</v>
      </c>
      <c r="F2584">
        <v>30</v>
      </c>
      <c r="G2584" s="162" t="s">
        <v>6324</v>
      </c>
      <c r="H2584" s="162" t="s">
        <v>6324</v>
      </c>
      <c r="I2584" s="53" t="str">
        <f t="shared" si="81"/>
        <v>0. 30</v>
      </c>
      <c r="J2584" s="157" t="s">
        <v>142</v>
      </c>
      <c r="K2584" s="157" t="s">
        <v>141</v>
      </c>
      <c r="L2584" s="83" t="s">
        <v>6172</v>
      </c>
      <c r="M2584" s="165" t="s">
        <v>6538</v>
      </c>
      <c r="O2584" s="157" t="s">
        <v>138</v>
      </c>
      <c r="P2584" s="157" t="s">
        <v>143</v>
      </c>
      <c r="Q2584" s="157" t="s">
        <v>6171</v>
      </c>
      <c r="R2584" s="157" t="s">
        <v>144</v>
      </c>
      <c r="W2584" s="118">
        <v>0</v>
      </c>
      <c r="X2584" s="162" t="s">
        <v>6324</v>
      </c>
    </row>
    <row r="2585" spans="1:24">
      <c r="A2585" s="83">
        <v>1921</v>
      </c>
      <c r="B2585" s="83">
        <v>139</v>
      </c>
      <c r="C2585" t="s">
        <v>6586</v>
      </c>
      <c r="D2585" s="159">
        <f t="shared" si="80"/>
        <v>20</v>
      </c>
      <c r="E2585">
        <v>0</v>
      </c>
      <c r="F2585">
        <v>20</v>
      </c>
      <c r="G2585" s="162" t="s">
        <v>6246</v>
      </c>
      <c r="H2585" s="162" t="s">
        <v>6246</v>
      </c>
      <c r="I2585" s="53" t="str">
        <f t="shared" si="81"/>
        <v>0. 20</v>
      </c>
      <c r="J2585" s="157" t="s">
        <v>142</v>
      </c>
      <c r="K2585" s="157" t="s">
        <v>141</v>
      </c>
      <c r="L2585" s="83" t="s">
        <v>6172</v>
      </c>
      <c r="M2585" s="165" t="s">
        <v>6538</v>
      </c>
      <c r="O2585" s="157" t="s">
        <v>138</v>
      </c>
      <c r="P2585" s="157" t="s">
        <v>143</v>
      </c>
      <c r="Q2585" s="157" t="s">
        <v>6171</v>
      </c>
      <c r="R2585" s="157" t="s">
        <v>144</v>
      </c>
      <c r="W2585" s="118">
        <v>0</v>
      </c>
      <c r="X2585" s="162" t="s">
        <v>6246</v>
      </c>
    </row>
    <row r="2586" spans="1:24">
      <c r="A2586" s="83">
        <v>1921</v>
      </c>
      <c r="B2586" s="83">
        <v>139</v>
      </c>
      <c r="C2586" t="s">
        <v>6586</v>
      </c>
      <c r="D2586" s="159">
        <f t="shared" si="80"/>
        <v>28</v>
      </c>
      <c r="E2586">
        <v>0</v>
      </c>
      <c r="F2586">
        <v>28</v>
      </c>
      <c r="G2586" s="162" t="s">
        <v>6178</v>
      </c>
      <c r="H2586" s="162" t="s">
        <v>6178</v>
      </c>
      <c r="I2586" s="53" t="str">
        <f t="shared" si="81"/>
        <v>0. 28</v>
      </c>
      <c r="J2586" s="157" t="s">
        <v>142</v>
      </c>
      <c r="K2586" s="157" t="s">
        <v>141</v>
      </c>
      <c r="L2586" s="83" t="s">
        <v>6172</v>
      </c>
      <c r="M2586" s="165" t="s">
        <v>6538</v>
      </c>
      <c r="O2586" s="157" t="s">
        <v>138</v>
      </c>
      <c r="P2586" s="157" t="s">
        <v>143</v>
      </c>
      <c r="Q2586" s="157" t="s">
        <v>6171</v>
      </c>
      <c r="R2586" s="157" t="s">
        <v>144</v>
      </c>
      <c r="W2586" s="118">
        <v>0</v>
      </c>
      <c r="X2586" s="162" t="s">
        <v>6178</v>
      </c>
    </row>
    <row r="2587" spans="1:24">
      <c r="A2587" s="83">
        <v>1921</v>
      </c>
      <c r="B2587" s="83">
        <v>139</v>
      </c>
      <c r="C2587" t="s">
        <v>6586</v>
      </c>
      <c r="D2587" s="159">
        <f t="shared" si="80"/>
        <v>20</v>
      </c>
      <c r="E2587">
        <v>0</v>
      </c>
      <c r="F2587">
        <v>20</v>
      </c>
      <c r="G2587" s="162" t="s">
        <v>6246</v>
      </c>
      <c r="H2587" s="162" t="s">
        <v>6246</v>
      </c>
      <c r="I2587" s="53" t="str">
        <f t="shared" si="81"/>
        <v>0. 20</v>
      </c>
      <c r="J2587" s="157" t="s">
        <v>142</v>
      </c>
      <c r="K2587" s="157" t="s">
        <v>141</v>
      </c>
      <c r="L2587" s="83" t="s">
        <v>6172</v>
      </c>
      <c r="M2587" s="165" t="s">
        <v>6538</v>
      </c>
      <c r="O2587" s="157" t="s">
        <v>138</v>
      </c>
      <c r="P2587" s="157" t="s">
        <v>143</v>
      </c>
      <c r="Q2587" s="157" t="s">
        <v>6171</v>
      </c>
      <c r="R2587" s="157" t="s">
        <v>144</v>
      </c>
      <c r="W2587" s="118">
        <v>0</v>
      </c>
      <c r="X2587" s="162" t="s">
        <v>6246</v>
      </c>
    </row>
    <row r="2588" spans="1:24">
      <c r="A2588" s="83">
        <v>1921</v>
      </c>
      <c r="B2588" s="83">
        <v>139</v>
      </c>
      <c r="C2588" t="s">
        <v>6586</v>
      </c>
      <c r="D2588" s="159">
        <f t="shared" si="80"/>
        <v>110</v>
      </c>
      <c r="E2588">
        <v>2</v>
      </c>
      <c r="F2588">
        <v>30</v>
      </c>
      <c r="G2588" s="162" t="s">
        <v>6282</v>
      </c>
      <c r="H2588" s="162" t="s">
        <v>6282</v>
      </c>
      <c r="I2588" s="53" t="str">
        <f t="shared" si="81"/>
        <v>2. 30</v>
      </c>
      <c r="J2588" s="157" t="s">
        <v>142</v>
      </c>
      <c r="K2588" s="157" t="s">
        <v>141</v>
      </c>
      <c r="L2588" s="83" t="s">
        <v>6172</v>
      </c>
      <c r="M2588" s="165" t="s">
        <v>6538</v>
      </c>
      <c r="O2588" s="157" t="s">
        <v>138</v>
      </c>
      <c r="P2588" s="157" t="s">
        <v>143</v>
      </c>
      <c r="Q2588" s="157" t="s">
        <v>6171</v>
      </c>
      <c r="R2588" s="157" t="s">
        <v>144</v>
      </c>
      <c r="W2588" s="118">
        <v>0</v>
      </c>
      <c r="X2588" s="162" t="s">
        <v>6282</v>
      </c>
    </row>
    <row r="2589" spans="1:24">
      <c r="A2589" s="83">
        <v>1922</v>
      </c>
      <c r="B2589" s="83">
        <v>117</v>
      </c>
      <c r="C2589" t="s">
        <v>7948</v>
      </c>
      <c r="D2589" s="159">
        <f t="shared" si="80"/>
        <v>35</v>
      </c>
      <c r="E2589">
        <v>0</v>
      </c>
      <c r="F2589">
        <v>35</v>
      </c>
      <c r="G2589" s="162" t="s">
        <v>6179</v>
      </c>
      <c r="H2589" s="162" t="s">
        <v>6179</v>
      </c>
      <c r="I2589" s="53" t="str">
        <f t="shared" si="81"/>
        <v>0. 35</v>
      </c>
      <c r="J2589" s="157" t="s">
        <v>142</v>
      </c>
      <c r="K2589" s="157" t="s">
        <v>141</v>
      </c>
      <c r="L2589" s="83" t="s">
        <v>6172</v>
      </c>
      <c r="M2589" s="165" t="s">
        <v>6538</v>
      </c>
      <c r="O2589" s="157" t="s">
        <v>138</v>
      </c>
      <c r="P2589" s="157" t="s">
        <v>143</v>
      </c>
      <c r="Q2589" s="157" t="s">
        <v>6171</v>
      </c>
      <c r="R2589" s="157" t="s">
        <v>144</v>
      </c>
      <c r="W2589" s="118">
        <v>3982500</v>
      </c>
      <c r="X2589" s="162" t="s">
        <v>6179</v>
      </c>
    </row>
    <row r="2590" spans="1:24">
      <c r="A2590" s="83">
        <v>1922</v>
      </c>
      <c r="B2590" s="83">
        <v>117</v>
      </c>
      <c r="C2590" t="s">
        <v>6648</v>
      </c>
      <c r="D2590" s="159">
        <f t="shared" si="80"/>
        <v>78</v>
      </c>
      <c r="E2590">
        <v>1</v>
      </c>
      <c r="F2590">
        <v>38</v>
      </c>
      <c r="G2590" s="162" t="s">
        <v>6332</v>
      </c>
      <c r="H2590" s="162" t="s">
        <v>6332</v>
      </c>
      <c r="I2590" s="53" t="str">
        <f t="shared" si="81"/>
        <v>1. 38</v>
      </c>
      <c r="J2590" s="157" t="s">
        <v>142</v>
      </c>
      <c r="K2590" s="157" t="s">
        <v>141</v>
      </c>
      <c r="L2590" s="83" t="s">
        <v>6172</v>
      </c>
      <c r="M2590" s="165" t="s">
        <v>6538</v>
      </c>
      <c r="O2590" s="157" t="s">
        <v>138</v>
      </c>
      <c r="P2590" s="157" t="s">
        <v>143</v>
      </c>
      <c r="Q2590" s="157" t="s">
        <v>6171</v>
      </c>
      <c r="R2590" s="157" t="s">
        <v>144</v>
      </c>
      <c r="W2590" s="118">
        <v>0</v>
      </c>
      <c r="X2590" s="162" t="s">
        <v>6332</v>
      </c>
    </row>
    <row r="2591" spans="1:24">
      <c r="A2591" s="83">
        <v>1922</v>
      </c>
      <c r="B2591" s="83">
        <v>117</v>
      </c>
      <c r="C2591" t="s">
        <v>7863</v>
      </c>
      <c r="D2591" s="159">
        <f t="shared" si="80"/>
        <v>6</v>
      </c>
      <c r="E2591">
        <v>0</v>
      </c>
      <c r="F2591">
        <v>6</v>
      </c>
      <c r="G2591" s="162" t="s">
        <v>6238</v>
      </c>
      <c r="H2591" s="162" t="s">
        <v>6238</v>
      </c>
      <c r="I2591" s="53" t="str">
        <f t="shared" si="81"/>
        <v>0. 6</v>
      </c>
      <c r="J2591" s="157" t="s">
        <v>142</v>
      </c>
      <c r="K2591" s="157" t="s">
        <v>141</v>
      </c>
      <c r="L2591" s="83" t="s">
        <v>6172</v>
      </c>
      <c r="M2591" s="165" t="s">
        <v>6538</v>
      </c>
      <c r="O2591" s="157" t="s">
        <v>138</v>
      </c>
      <c r="P2591" s="157" t="s">
        <v>143</v>
      </c>
      <c r="Q2591" s="157" t="s">
        <v>6171</v>
      </c>
      <c r="R2591" s="157" t="s">
        <v>144</v>
      </c>
      <c r="W2591" s="118">
        <v>0</v>
      </c>
      <c r="X2591" s="162" t="s">
        <v>6238</v>
      </c>
    </row>
    <row r="2592" spans="1:24">
      <c r="A2592" s="83">
        <v>1922</v>
      </c>
      <c r="B2592" s="83">
        <v>117</v>
      </c>
      <c r="C2592" t="s">
        <v>6586</v>
      </c>
      <c r="D2592" s="159">
        <f t="shared" si="80"/>
        <v>261</v>
      </c>
      <c r="E2592">
        <v>6</v>
      </c>
      <c r="F2592">
        <v>21</v>
      </c>
      <c r="G2592" s="162" t="s">
        <v>6511</v>
      </c>
      <c r="H2592" s="162" t="s">
        <v>6511</v>
      </c>
      <c r="I2592" s="53" t="str">
        <f t="shared" si="81"/>
        <v>6. 21</v>
      </c>
      <c r="J2592" s="157" t="s">
        <v>142</v>
      </c>
      <c r="K2592" s="157" t="s">
        <v>141</v>
      </c>
      <c r="L2592" s="83" t="s">
        <v>6172</v>
      </c>
      <c r="M2592" s="165" t="s">
        <v>6538</v>
      </c>
      <c r="O2592" s="157" t="s">
        <v>138</v>
      </c>
      <c r="P2592" s="157" t="s">
        <v>143</v>
      </c>
      <c r="Q2592" s="157" t="s">
        <v>6171</v>
      </c>
      <c r="R2592" s="157" t="s">
        <v>144</v>
      </c>
      <c r="W2592" s="118">
        <v>0</v>
      </c>
      <c r="X2592" s="162" t="s">
        <v>6511</v>
      </c>
    </row>
    <row r="2593" spans="1:24">
      <c r="A2593" s="83">
        <v>1922</v>
      </c>
      <c r="B2593" s="83">
        <v>27</v>
      </c>
      <c r="C2593" t="s">
        <v>6579</v>
      </c>
      <c r="D2593" s="159">
        <f t="shared" si="80"/>
        <v>266</v>
      </c>
      <c r="E2593">
        <v>6</v>
      </c>
      <c r="F2593">
        <v>26</v>
      </c>
      <c r="G2593" s="162" t="s">
        <v>6512</v>
      </c>
      <c r="H2593" s="162" t="s">
        <v>6512</v>
      </c>
      <c r="I2593" s="53" t="str">
        <f t="shared" si="81"/>
        <v>6. 26</v>
      </c>
      <c r="J2593" s="157" t="s">
        <v>142</v>
      </c>
      <c r="K2593" s="157" t="s">
        <v>141</v>
      </c>
      <c r="L2593" s="83" t="s">
        <v>6172</v>
      </c>
      <c r="M2593" s="165" t="s">
        <v>6538</v>
      </c>
      <c r="O2593" s="157" t="s">
        <v>138</v>
      </c>
      <c r="P2593" s="157" t="s">
        <v>143</v>
      </c>
      <c r="Q2593" s="157" t="s">
        <v>6171</v>
      </c>
      <c r="R2593" s="157" t="s">
        <v>144</v>
      </c>
      <c r="W2593" s="118">
        <v>0</v>
      </c>
      <c r="X2593" s="162" t="s">
        <v>6512</v>
      </c>
    </row>
    <row r="2594" spans="1:24">
      <c r="A2594" s="83">
        <v>1922</v>
      </c>
      <c r="B2594" s="83">
        <v>6</v>
      </c>
      <c r="C2594" t="s">
        <v>8008</v>
      </c>
      <c r="D2594" s="159">
        <f t="shared" si="80"/>
        <v>21</v>
      </c>
      <c r="E2594">
        <v>0</v>
      </c>
      <c r="F2594">
        <v>21</v>
      </c>
      <c r="G2594" s="162" t="s">
        <v>6189</v>
      </c>
      <c r="H2594" s="162" t="s">
        <v>6189</v>
      </c>
      <c r="I2594" s="53" t="str">
        <f t="shared" si="81"/>
        <v>0. 21</v>
      </c>
      <c r="J2594" s="157" t="s">
        <v>142</v>
      </c>
      <c r="K2594" s="157" t="s">
        <v>141</v>
      </c>
      <c r="L2594" s="83" t="s">
        <v>6172</v>
      </c>
      <c r="M2594" s="165" t="s">
        <v>6538</v>
      </c>
      <c r="O2594" s="157" t="s">
        <v>138</v>
      </c>
      <c r="P2594" s="157" t="s">
        <v>143</v>
      </c>
      <c r="Q2594" s="157" t="s">
        <v>6171</v>
      </c>
      <c r="R2594" s="157" t="s">
        <v>144</v>
      </c>
      <c r="W2594" s="118">
        <v>0</v>
      </c>
      <c r="X2594" s="162" t="s">
        <v>6189</v>
      </c>
    </row>
    <row r="2595" spans="1:24">
      <c r="A2595" s="83">
        <v>1922</v>
      </c>
      <c r="B2595" s="83">
        <v>139</v>
      </c>
      <c r="C2595" t="s">
        <v>6586</v>
      </c>
      <c r="D2595" s="159">
        <f t="shared" si="80"/>
        <v>30</v>
      </c>
      <c r="E2595">
        <v>0</v>
      </c>
      <c r="F2595">
        <v>30</v>
      </c>
      <c r="G2595" s="162" t="s">
        <v>6324</v>
      </c>
      <c r="H2595" s="162" t="s">
        <v>6324</v>
      </c>
      <c r="I2595" s="53" t="str">
        <f t="shared" si="81"/>
        <v>0. 30</v>
      </c>
      <c r="J2595" s="157" t="s">
        <v>142</v>
      </c>
      <c r="K2595" s="157" t="s">
        <v>141</v>
      </c>
      <c r="L2595" s="83" t="s">
        <v>6172</v>
      </c>
      <c r="M2595" s="165" t="s">
        <v>6538</v>
      </c>
      <c r="O2595" s="157" t="s">
        <v>138</v>
      </c>
      <c r="P2595" s="157" t="s">
        <v>143</v>
      </c>
      <c r="Q2595" s="157" t="s">
        <v>6171</v>
      </c>
      <c r="R2595" s="157" t="s">
        <v>144</v>
      </c>
      <c r="W2595" s="118">
        <v>0</v>
      </c>
      <c r="X2595" s="162" t="s">
        <v>6324</v>
      </c>
    </row>
    <row r="2596" spans="1:24">
      <c r="A2596" s="83">
        <v>1922</v>
      </c>
      <c r="B2596" s="83">
        <v>139</v>
      </c>
      <c r="C2596" t="s">
        <v>6586</v>
      </c>
      <c r="D2596" s="159">
        <f t="shared" si="80"/>
        <v>30</v>
      </c>
      <c r="E2596">
        <v>0</v>
      </c>
      <c r="F2596">
        <v>30</v>
      </c>
      <c r="G2596" s="162" t="s">
        <v>6324</v>
      </c>
      <c r="H2596" s="162" t="s">
        <v>6324</v>
      </c>
      <c r="I2596" s="53" t="str">
        <f t="shared" si="81"/>
        <v>0. 30</v>
      </c>
      <c r="J2596" s="157" t="s">
        <v>142</v>
      </c>
      <c r="K2596" s="157" t="s">
        <v>141</v>
      </c>
      <c r="L2596" s="83" t="s">
        <v>6172</v>
      </c>
      <c r="M2596" s="165" t="s">
        <v>6538</v>
      </c>
      <c r="O2596" s="157" t="s">
        <v>138</v>
      </c>
      <c r="P2596" s="157" t="s">
        <v>143</v>
      </c>
      <c r="Q2596" s="157" t="s">
        <v>6171</v>
      </c>
      <c r="R2596" s="157" t="s">
        <v>144</v>
      </c>
      <c r="W2596" s="118">
        <v>0</v>
      </c>
      <c r="X2596" s="162" t="s">
        <v>6324</v>
      </c>
    </row>
    <row r="2597" spans="1:24">
      <c r="A2597" s="83">
        <v>1922</v>
      </c>
      <c r="B2597" s="83">
        <v>139</v>
      </c>
      <c r="C2597" t="s">
        <v>6586</v>
      </c>
      <c r="D2597" s="159">
        <f t="shared" si="80"/>
        <v>20</v>
      </c>
      <c r="E2597">
        <v>0</v>
      </c>
      <c r="F2597">
        <v>20</v>
      </c>
      <c r="G2597" s="162" t="s">
        <v>6246</v>
      </c>
      <c r="H2597" s="162" t="s">
        <v>6246</v>
      </c>
      <c r="I2597" s="53" t="str">
        <f t="shared" si="81"/>
        <v>0. 20</v>
      </c>
      <c r="J2597" s="157" t="s">
        <v>142</v>
      </c>
      <c r="K2597" s="157" t="s">
        <v>141</v>
      </c>
      <c r="L2597" s="83" t="s">
        <v>6172</v>
      </c>
      <c r="M2597" s="165" t="s">
        <v>6538</v>
      </c>
      <c r="O2597" s="157" t="s">
        <v>138</v>
      </c>
      <c r="P2597" s="157" t="s">
        <v>143</v>
      </c>
      <c r="Q2597" s="157" t="s">
        <v>6171</v>
      </c>
      <c r="R2597" s="157" t="s">
        <v>144</v>
      </c>
      <c r="W2597" s="118">
        <v>0</v>
      </c>
      <c r="X2597" s="162" t="s">
        <v>6246</v>
      </c>
    </row>
    <row r="2598" spans="1:24">
      <c r="A2598" s="83">
        <v>1922</v>
      </c>
      <c r="B2598" s="83">
        <v>139</v>
      </c>
      <c r="C2598" t="s">
        <v>6586</v>
      </c>
      <c r="D2598" s="159">
        <f t="shared" si="80"/>
        <v>28</v>
      </c>
      <c r="E2598">
        <v>0</v>
      </c>
      <c r="F2598">
        <v>28</v>
      </c>
      <c r="G2598" s="162" t="s">
        <v>6178</v>
      </c>
      <c r="H2598" s="162" t="s">
        <v>6178</v>
      </c>
      <c r="I2598" s="53" t="str">
        <f t="shared" si="81"/>
        <v>0. 28</v>
      </c>
      <c r="J2598" s="157" t="s">
        <v>142</v>
      </c>
      <c r="K2598" s="157" t="s">
        <v>141</v>
      </c>
      <c r="L2598" s="83" t="s">
        <v>6172</v>
      </c>
      <c r="M2598" s="165" t="s">
        <v>6538</v>
      </c>
      <c r="O2598" s="157" t="s">
        <v>138</v>
      </c>
      <c r="P2598" s="157" t="s">
        <v>143</v>
      </c>
      <c r="Q2598" s="157" t="s">
        <v>6171</v>
      </c>
      <c r="R2598" s="157" t="s">
        <v>144</v>
      </c>
      <c r="W2598" s="118">
        <v>0</v>
      </c>
      <c r="X2598" s="162" t="s">
        <v>6178</v>
      </c>
    </row>
    <row r="2599" spans="1:24">
      <c r="A2599" s="83">
        <v>1922</v>
      </c>
      <c r="B2599" s="83">
        <v>139</v>
      </c>
      <c r="C2599" t="s">
        <v>6586</v>
      </c>
      <c r="D2599" s="159">
        <f t="shared" si="80"/>
        <v>20</v>
      </c>
      <c r="E2599">
        <v>0</v>
      </c>
      <c r="F2599">
        <v>20</v>
      </c>
      <c r="G2599" s="162" t="s">
        <v>6246</v>
      </c>
      <c r="H2599" s="162" t="s">
        <v>6246</v>
      </c>
      <c r="I2599" s="53" t="str">
        <f t="shared" si="81"/>
        <v>0. 20</v>
      </c>
      <c r="J2599" s="157" t="s">
        <v>142</v>
      </c>
      <c r="K2599" s="157" t="s">
        <v>141</v>
      </c>
      <c r="L2599" s="83" t="s">
        <v>6172</v>
      </c>
      <c r="M2599" s="165" t="s">
        <v>6538</v>
      </c>
      <c r="O2599" s="157" t="s">
        <v>138</v>
      </c>
      <c r="P2599" s="157" t="s">
        <v>143</v>
      </c>
      <c r="Q2599" s="157" t="s">
        <v>6171</v>
      </c>
      <c r="R2599" s="157" t="s">
        <v>144</v>
      </c>
      <c r="W2599" s="118">
        <v>0</v>
      </c>
      <c r="X2599" s="162" t="s">
        <v>6246</v>
      </c>
    </row>
    <row r="2600" spans="1:24">
      <c r="A2600" s="83">
        <v>1922</v>
      </c>
      <c r="B2600" s="83">
        <v>139</v>
      </c>
      <c r="C2600" t="s">
        <v>6586</v>
      </c>
      <c r="D2600" s="159">
        <f t="shared" si="80"/>
        <v>110</v>
      </c>
      <c r="E2600">
        <v>2</v>
      </c>
      <c r="F2600">
        <v>30</v>
      </c>
      <c r="G2600" s="162" t="s">
        <v>6282</v>
      </c>
      <c r="H2600" s="162" t="s">
        <v>6282</v>
      </c>
      <c r="I2600" s="53" t="str">
        <f t="shared" si="81"/>
        <v>2. 30</v>
      </c>
      <c r="J2600" s="157" t="s">
        <v>142</v>
      </c>
      <c r="K2600" s="157" t="s">
        <v>141</v>
      </c>
      <c r="L2600" s="83" t="s">
        <v>6172</v>
      </c>
      <c r="M2600" s="165" t="s">
        <v>6538</v>
      </c>
      <c r="O2600" s="157" t="s">
        <v>138</v>
      </c>
      <c r="P2600" s="157" t="s">
        <v>143</v>
      </c>
      <c r="Q2600" s="157" t="s">
        <v>6171</v>
      </c>
      <c r="R2600" s="157" t="s">
        <v>144</v>
      </c>
      <c r="W2600" s="118">
        <v>0</v>
      </c>
      <c r="X2600" s="162" t="s">
        <v>6282</v>
      </c>
    </row>
    <row r="2601" spans="1:24">
      <c r="A2601" s="83">
        <v>1925</v>
      </c>
      <c r="B2601" s="83">
        <v>463</v>
      </c>
      <c r="C2601" t="s">
        <v>6586</v>
      </c>
      <c r="D2601" s="159">
        <f t="shared" si="80"/>
        <v>80</v>
      </c>
      <c r="E2601">
        <v>2</v>
      </c>
      <c r="F2601">
        <v>0</v>
      </c>
      <c r="G2601" s="162" t="s">
        <v>6228</v>
      </c>
      <c r="H2601" s="162" t="s">
        <v>6228</v>
      </c>
      <c r="I2601" s="53" t="str">
        <f t="shared" si="81"/>
        <v>2. 0</v>
      </c>
      <c r="J2601" s="157" t="s">
        <v>142</v>
      </c>
      <c r="K2601" s="157" t="s">
        <v>141</v>
      </c>
      <c r="L2601" s="83" t="s">
        <v>6172</v>
      </c>
      <c r="M2601" s="165" t="s">
        <v>162</v>
      </c>
      <c r="O2601" s="157" t="s">
        <v>138</v>
      </c>
      <c r="P2601" s="157" t="s">
        <v>143</v>
      </c>
      <c r="Q2601" s="157" t="s">
        <v>6171</v>
      </c>
      <c r="R2601" s="157" t="s">
        <v>144</v>
      </c>
      <c r="W2601" s="118">
        <v>540000</v>
      </c>
      <c r="X2601" s="162" t="s">
        <v>6228</v>
      </c>
    </row>
    <row r="2602" spans="1:24">
      <c r="A2602" s="83">
        <v>1926</v>
      </c>
      <c r="B2602" s="83">
        <v>463</v>
      </c>
      <c r="C2602" t="s">
        <v>6586</v>
      </c>
      <c r="D2602" s="159">
        <f t="shared" si="80"/>
        <v>80</v>
      </c>
      <c r="E2602">
        <v>2</v>
      </c>
      <c r="F2602">
        <v>0</v>
      </c>
      <c r="G2602" s="162" t="s">
        <v>6228</v>
      </c>
      <c r="H2602" s="162" t="s">
        <v>6228</v>
      </c>
      <c r="I2602" s="53" t="str">
        <f t="shared" si="81"/>
        <v>2. 0</v>
      </c>
      <c r="J2602" s="157" t="s">
        <v>142</v>
      </c>
      <c r="K2602" s="157" t="s">
        <v>141</v>
      </c>
      <c r="L2602" s="83" t="s">
        <v>6172</v>
      </c>
      <c r="M2602" s="165" t="s">
        <v>162</v>
      </c>
      <c r="O2602" s="157" t="s">
        <v>138</v>
      </c>
      <c r="P2602" s="157" t="s">
        <v>143</v>
      </c>
      <c r="Q2602" s="157" t="s">
        <v>6171</v>
      </c>
      <c r="R2602" s="157" t="s">
        <v>144</v>
      </c>
      <c r="W2602" s="118">
        <v>540000</v>
      </c>
      <c r="X2602" s="162" t="s">
        <v>6228</v>
      </c>
    </row>
    <row r="2603" spans="1:24">
      <c r="A2603" s="83">
        <v>1928</v>
      </c>
      <c r="B2603" s="83">
        <v>377</v>
      </c>
      <c r="C2603" t="s">
        <v>6586</v>
      </c>
      <c r="D2603" s="159">
        <f t="shared" si="80"/>
        <v>96</v>
      </c>
      <c r="E2603">
        <v>2</v>
      </c>
      <c r="F2603">
        <v>16</v>
      </c>
      <c r="G2603" s="162" t="s">
        <v>6357</v>
      </c>
      <c r="H2603" s="162" t="s">
        <v>6357</v>
      </c>
      <c r="I2603" s="53" t="str">
        <f t="shared" si="81"/>
        <v>2. 16</v>
      </c>
      <c r="J2603" s="157" t="s">
        <v>142</v>
      </c>
      <c r="K2603" s="157" t="s">
        <v>141</v>
      </c>
      <c r="L2603" s="83" t="s">
        <v>6172</v>
      </c>
      <c r="M2603" s="165" t="s">
        <v>162</v>
      </c>
      <c r="O2603" s="157" t="s">
        <v>138</v>
      </c>
      <c r="P2603" s="157" t="s">
        <v>143</v>
      </c>
      <c r="Q2603" s="157" t="s">
        <v>6171</v>
      </c>
      <c r="R2603" s="157" t="s">
        <v>144</v>
      </c>
      <c r="W2603" s="118">
        <v>432000</v>
      </c>
      <c r="X2603" s="162" t="s">
        <v>6357</v>
      </c>
    </row>
    <row r="2604" spans="1:24">
      <c r="A2604" s="83">
        <v>1928</v>
      </c>
      <c r="B2604" s="83">
        <v>325</v>
      </c>
      <c r="C2604" t="s">
        <v>7852</v>
      </c>
      <c r="D2604" s="159">
        <f t="shared" si="80"/>
        <v>59</v>
      </c>
      <c r="E2604">
        <v>1</v>
      </c>
      <c r="F2604">
        <v>19</v>
      </c>
      <c r="G2604" s="162" t="s">
        <v>6176</v>
      </c>
      <c r="H2604" s="162" t="s">
        <v>6176</v>
      </c>
      <c r="I2604" s="53" t="str">
        <f t="shared" si="81"/>
        <v>1. 19</v>
      </c>
      <c r="J2604" s="157" t="s">
        <v>142</v>
      </c>
      <c r="K2604" s="157" t="s">
        <v>141</v>
      </c>
      <c r="L2604" s="83" t="s">
        <v>6172</v>
      </c>
      <c r="M2604" s="165" t="s">
        <v>162</v>
      </c>
      <c r="O2604" s="157" t="s">
        <v>138</v>
      </c>
      <c r="P2604" s="157" t="s">
        <v>143</v>
      </c>
      <c r="Q2604" s="157" t="s">
        <v>6171</v>
      </c>
      <c r="R2604" s="157" t="s">
        <v>144</v>
      </c>
      <c r="W2604" s="118">
        <v>256500</v>
      </c>
      <c r="X2604" s="162" t="s">
        <v>6176</v>
      </c>
    </row>
    <row r="2605" spans="1:24">
      <c r="A2605" s="83">
        <v>1928</v>
      </c>
      <c r="B2605" s="83">
        <v>324</v>
      </c>
      <c r="C2605" t="s">
        <v>7852</v>
      </c>
      <c r="D2605" s="159">
        <f t="shared" si="80"/>
        <v>93</v>
      </c>
      <c r="E2605">
        <v>2</v>
      </c>
      <c r="F2605">
        <v>13</v>
      </c>
      <c r="G2605" s="162" t="s">
        <v>6269</v>
      </c>
      <c r="H2605" s="162" t="s">
        <v>6269</v>
      </c>
      <c r="I2605" s="53" t="str">
        <f t="shared" si="81"/>
        <v>2. 13</v>
      </c>
      <c r="J2605" s="157" t="s">
        <v>142</v>
      </c>
      <c r="K2605" s="157" t="s">
        <v>141</v>
      </c>
      <c r="L2605" s="83" t="s">
        <v>6172</v>
      </c>
      <c r="M2605" s="165" t="s">
        <v>162</v>
      </c>
      <c r="O2605" s="157" t="s">
        <v>138</v>
      </c>
      <c r="P2605" s="157" t="s">
        <v>143</v>
      </c>
      <c r="Q2605" s="157" t="s">
        <v>6171</v>
      </c>
      <c r="R2605" s="157" t="s">
        <v>144</v>
      </c>
      <c r="W2605" s="118">
        <v>418500</v>
      </c>
      <c r="X2605" s="162" t="s">
        <v>6269</v>
      </c>
    </row>
    <row r="2606" spans="1:24">
      <c r="A2606" s="83">
        <v>1928</v>
      </c>
      <c r="B2606" s="83">
        <v>325</v>
      </c>
      <c r="C2606" t="s">
        <v>7862</v>
      </c>
      <c r="D2606" s="159">
        <f t="shared" si="80"/>
        <v>73</v>
      </c>
      <c r="E2606">
        <v>1</v>
      </c>
      <c r="F2606">
        <v>33</v>
      </c>
      <c r="G2606" s="162" t="s">
        <v>6415</v>
      </c>
      <c r="H2606" s="162" t="s">
        <v>6415</v>
      </c>
      <c r="I2606" s="53" t="str">
        <f t="shared" si="81"/>
        <v>1. 33</v>
      </c>
      <c r="J2606" s="157" t="s">
        <v>142</v>
      </c>
      <c r="K2606" s="157" t="s">
        <v>141</v>
      </c>
      <c r="L2606" s="83" t="s">
        <v>6172</v>
      </c>
      <c r="M2606" s="165" t="s">
        <v>162</v>
      </c>
      <c r="O2606" s="157" t="s">
        <v>138</v>
      </c>
      <c r="P2606" s="157" t="s">
        <v>143</v>
      </c>
      <c r="Q2606" s="157" t="s">
        <v>6171</v>
      </c>
      <c r="R2606" s="157" t="s">
        <v>144</v>
      </c>
      <c r="W2606" s="118">
        <v>324000</v>
      </c>
      <c r="X2606" s="162" t="s">
        <v>6415</v>
      </c>
    </row>
    <row r="2607" spans="1:24">
      <c r="A2607" s="83">
        <v>1928</v>
      </c>
      <c r="B2607" s="83">
        <v>341</v>
      </c>
      <c r="C2607" t="s">
        <v>7852</v>
      </c>
      <c r="D2607" s="159">
        <f t="shared" si="80"/>
        <v>72</v>
      </c>
      <c r="E2607">
        <v>1</v>
      </c>
      <c r="F2607">
        <v>32</v>
      </c>
      <c r="G2607" s="162" t="s">
        <v>6325</v>
      </c>
      <c r="H2607" s="162" t="s">
        <v>6325</v>
      </c>
      <c r="I2607" s="53" t="str">
        <f t="shared" si="81"/>
        <v>1. 32</v>
      </c>
      <c r="J2607" s="157" t="s">
        <v>142</v>
      </c>
      <c r="K2607" s="157" t="s">
        <v>141</v>
      </c>
      <c r="L2607" s="83" t="s">
        <v>6172</v>
      </c>
      <c r="M2607" s="165" t="s">
        <v>162</v>
      </c>
      <c r="O2607" s="157" t="s">
        <v>138</v>
      </c>
      <c r="P2607" s="157" t="s">
        <v>143</v>
      </c>
      <c r="Q2607" s="157" t="s">
        <v>6171</v>
      </c>
      <c r="R2607" s="157" t="s">
        <v>144</v>
      </c>
      <c r="W2607" s="118">
        <v>324000</v>
      </c>
      <c r="X2607" s="162" t="s">
        <v>6325</v>
      </c>
    </row>
    <row r="2608" spans="1:24">
      <c r="A2608" s="83">
        <v>1932</v>
      </c>
      <c r="B2608" s="83">
        <v>182</v>
      </c>
      <c r="C2608" t="s">
        <v>7861</v>
      </c>
      <c r="D2608" s="159">
        <f t="shared" si="80"/>
        <v>117</v>
      </c>
      <c r="E2608">
        <v>2</v>
      </c>
      <c r="F2608">
        <v>37</v>
      </c>
      <c r="G2608" s="162" t="s">
        <v>6296</v>
      </c>
      <c r="H2608" s="162" t="s">
        <v>6296</v>
      </c>
      <c r="I2608" s="53" t="str">
        <f t="shared" si="81"/>
        <v>2. 37</v>
      </c>
      <c r="J2608" s="157" t="s">
        <v>142</v>
      </c>
      <c r="K2608" s="157" t="s">
        <v>141</v>
      </c>
      <c r="L2608" s="83" t="s">
        <v>6172</v>
      </c>
      <c r="M2608" s="165" t="s">
        <v>6093</v>
      </c>
      <c r="O2608" s="157" t="s">
        <v>138</v>
      </c>
      <c r="P2608" s="157" t="s">
        <v>143</v>
      </c>
      <c r="Q2608" s="157" t="s">
        <v>6171</v>
      </c>
      <c r="R2608" s="157" t="s">
        <v>144</v>
      </c>
      <c r="W2608" s="118">
        <v>2646000</v>
      </c>
      <c r="X2608" s="162" t="s">
        <v>6296</v>
      </c>
    </row>
    <row r="2609" spans="1:24">
      <c r="A2609" s="83">
        <v>1932</v>
      </c>
      <c r="B2609" s="83">
        <v>107</v>
      </c>
      <c r="C2609" t="s">
        <v>8065</v>
      </c>
      <c r="D2609" s="159">
        <f t="shared" si="80"/>
        <v>60</v>
      </c>
      <c r="E2609">
        <v>1</v>
      </c>
      <c r="F2609">
        <v>20</v>
      </c>
      <c r="G2609" s="162" t="s">
        <v>6197</v>
      </c>
      <c r="H2609" s="162" t="s">
        <v>6197</v>
      </c>
      <c r="I2609" s="53" t="str">
        <f t="shared" si="81"/>
        <v>1. 20</v>
      </c>
      <c r="J2609" s="157" t="s">
        <v>142</v>
      </c>
      <c r="K2609" s="157" t="s">
        <v>141</v>
      </c>
      <c r="L2609" s="83" t="s">
        <v>6172</v>
      </c>
      <c r="M2609" s="165" t="s">
        <v>162</v>
      </c>
      <c r="O2609" s="157" t="s">
        <v>138</v>
      </c>
      <c r="P2609" s="157" t="s">
        <v>143</v>
      </c>
      <c r="Q2609" s="157" t="s">
        <v>6171</v>
      </c>
      <c r="R2609" s="157" t="s">
        <v>144</v>
      </c>
      <c r="W2609" s="118">
        <v>810000</v>
      </c>
      <c r="X2609" s="162" t="s">
        <v>6197</v>
      </c>
    </row>
    <row r="2610" spans="1:24">
      <c r="A2610" s="83">
        <v>1933</v>
      </c>
      <c r="B2610" s="83">
        <v>182</v>
      </c>
      <c r="C2610" t="s">
        <v>7861</v>
      </c>
      <c r="D2610" s="159">
        <f t="shared" si="80"/>
        <v>117</v>
      </c>
      <c r="E2610">
        <v>2</v>
      </c>
      <c r="F2610">
        <v>37</v>
      </c>
      <c r="G2610" s="162" t="s">
        <v>6296</v>
      </c>
      <c r="H2610" s="162" t="s">
        <v>6296</v>
      </c>
      <c r="I2610" s="53" t="str">
        <f t="shared" si="81"/>
        <v>2. 37</v>
      </c>
      <c r="J2610" s="157" t="s">
        <v>142</v>
      </c>
      <c r="K2610" s="157" t="s">
        <v>141</v>
      </c>
      <c r="L2610" s="83" t="s">
        <v>6172</v>
      </c>
      <c r="M2610" s="165" t="s">
        <v>6093</v>
      </c>
      <c r="O2610" s="157" t="s">
        <v>138</v>
      </c>
      <c r="P2610" s="157" t="s">
        <v>143</v>
      </c>
      <c r="Q2610" s="157" t="s">
        <v>6171</v>
      </c>
      <c r="R2610" s="157" t="s">
        <v>144</v>
      </c>
      <c r="W2610" s="118">
        <v>2646000</v>
      </c>
      <c r="X2610" s="162" t="s">
        <v>6296</v>
      </c>
    </row>
    <row r="2611" spans="1:24">
      <c r="A2611" s="83">
        <v>1933</v>
      </c>
      <c r="B2611" s="83">
        <v>182</v>
      </c>
      <c r="C2611" t="s">
        <v>7851</v>
      </c>
      <c r="D2611" s="159">
        <f t="shared" si="80"/>
        <v>39</v>
      </c>
      <c r="E2611">
        <v>0</v>
      </c>
      <c r="F2611">
        <v>39</v>
      </c>
      <c r="G2611" s="162" t="s">
        <v>6230</v>
      </c>
      <c r="H2611" s="162" t="s">
        <v>6230</v>
      </c>
      <c r="I2611" s="53" t="str">
        <f t="shared" si="81"/>
        <v>0. 39</v>
      </c>
      <c r="J2611" s="157" t="s">
        <v>142</v>
      </c>
      <c r="K2611" s="157" t="s">
        <v>141</v>
      </c>
      <c r="L2611" s="83" t="s">
        <v>6172</v>
      </c>
      <c r="M2611" s="165" t="s">
        <v>6093</v>
      </c>
      <c r="O2611" s="157" t="s">
        <v>138</v>
      </c>
      <c r="P2611" s="157" t="s">
        <v>143</v>
      </c>
      <c r="Q2611" s="157" t="s">
        <v>6171</v>
      </c>
      <c r="R2611" s="157" t="s">
        <v>144</v>
      </c>
      <c r="W2611" s="118">
        <v>0</v>
      </c>
      <c r="X2611" s="162" t="s">
        <v>6230</v>
      </c>
    </row>
    <row r="2612" spans="1:24">
      <c r="A2612" s="83">
        <v>1933</v>
      </c>
      <c r="B2612" s="83">
        <v>107</v>
      </c>
      <c r="C2612" t="s">
        <v>8155</v>
      </c>
      <c r="D2612" s="159">
        <f t="shared" si="80"/>
        <v>60</v>
      </c>
      <c r="E2612">
        <v>1</v>
      </c>
      <c r="F2612">
        <v>20</v>
      </c>
      <c r="G2612" s="162" t="s">
        <v>6197</v>
      </c>
      <c r="H2612" s="162" t="s">
        <v>6197</v>
      </c>
      <c r="I2612" s="53" t="str">
        <f t="shared" si="81"/>
        <v>1. 20</v>
      </c>
      <c r="J2612" s="157" t="s">
        <v>142</v>
      </c>
      <c r="K2612" s="157" t="s">
        <v>141</v>
      </c>
      <c r="L2612" s="83" t="s">
        <v>6172</v>
      </c>
      <c r="M2612" s="165" t="s">
        <v>162</v>
      </c>
      <c r="O2612" s="157" t="s">
        <v>138</v>
      </c>
      <c r="P2612" s="157" t="s">
        <v>143</v>
      </c>
      <c r="Q2612" s="157" t="s">
        <v>6171</v>
      </c>
      <c r="R2612" s="157" t="s">
        <v>144</v>
      </c>
      <c r="W2612" s="118">
        <v>810000</v>
      </c>
      <c r="X2612" s="162" t="s">
        <v>6197</v>
      </c>
    </row>
    <row r="2613" spans="1:24">
      <c r="A2613" s="83">
        <v>1934</v>
      </c>
      <c r="B2613" s="83">
        <v>77</v>
      </c>
      <c r="C2613" t="s">
        <v>6586</v>
      </c>
      <c r="D2613" s="159">
        <f t="shared" si="80"/>
        <v>100</v>
      </c>
      <c r="E2613">
        <v>2</v>
      </c>
      <c r="F2613">
        <v>20</v>
      </c>
      <c r="G2613" s="162" t="s">
        <v>6263</v>
      </c>
      <c r="H2613" s="162" t="s">
        <v>6263</v>
      </c>
      <c r="I2613" s="53" t="str">
        <f t="shared" si="81"/>
        <v>2. 20</v>
      </c>
      <c r="J2613" s="157" t="s">
        <v>142</v>
      </c>
      <c r="K2613" s="157" t="s">
        <v>141</v>
      </c>
      <c r="L2613" s="83" t="s">
        <v>6172</v>
      </c>
      <c r="M2613" s="165" t="s">
        <v>6538</v>
      </c>
      <c r="O2613" s="157" t="s">
        <v>138</v>
      </c>
      <c r="P2613" s="157" t="s">
        <v>143</v>
      </c>
      <c r="Q2613" s="157" t="s">
        <v>6171</v>
      </c>
      <c r="R2613" s="157" t="s">
        <v>144</v>
      </c>
      <c r="W2613" s="118">
        <v>1350000</v>
      </c>
      <c r="X2613" s="162" t="s">
        <v>6263</v>
      </c>
    </row>
    <row r="2614" spans="1:24">
      <c r="A2614" s="83">
        <v>1935</v>
      </c>
      <c r="B2614" s="83">
        <v>77</v>
      </c>
      <c r="C2614" t="s">
        <v>6586</v>
      </c>
      <c r="D2614" s="159">
        <f t="shared" si="80"/>
        <v>100</v>
      </c>
      <c r="E2614">
        <v>2</v>
      </c>
      <c r="F2614">
        <v>20</v>
      </c>
      <c r="G2614" s="162" t="s">
        <v>6263</v>
      </c>
      <c r="H2614" s="162" t="s">
        <v>6263</v>
      </c>
      <c r="I2614" s="53" t="str">
        <f t="shared" si="81"/>
        <v>2. 20</v>
      </c>
      <c r="J2614" s="157" t="s">
        <v>142</v>
      </c>
      <c r="K2614" s="157" t="s">
        <v>141</v>
      </c>
      <c r="L2614" s="83" t="s">
        <v>6172</v>
      </c>
      <c r="M2614" s="165" t="s">
        <v>6538</v>
      </c>
      <c r="O2614" s="157" t="s">
        <v>138</v>
      </c>
      <c r="P2614" s="157" t="s">
        <v>143</v>
      </c>
      <c r="Q2614" s="157" t="s">
        <v>6171</v>
      </c>
      <c r="R2614" s="157" t="s">
        <v>144</v>
      </c>
      <c r="W2614" s="118">
        <v>1350000</v>
      </c>
      <c r="X2614" s="162" t="s">
        <v>6263</v>
      </c>
    </row>
    <row r="2615" spans="1:24">
      <c r="A2615" s="83">
        <v>1936</v>
      </c>
      <c r="B2615" s="83">
        <v>19</v>
      </c>
      <c r="C2615" t="s">
        <v>7836</v>
      </c>
      <c r="D2615" s="159">
        <f t="shared" si="80"/>
        <v>237</v>
      </c>
      <c r="E2615">
        <v>5</v>
      </c>
      <c r="F2615">
        <v>37</v>
      </c>
      <c r="G2615" s="162" t="s">
        <v>6433</v>
      </c>
      <c r="H2615" s="162" t="s">
        <v>6433</v>
      </c>
      <c r="I2615" s="53" t="str">
        <f t="shared" si="81"/>
        <v>5. 37</v>
      </c>
      <c r="J2615" s="157" t="s">
        <v>142</v>
      </c>
      <c r="K2615" s="157" t="s">
        <v>141</v>
      </c>
      <c r="L2615" s="83" t="s">
        <v>6172</v>
      </c>
      <c r="M2615" s="165" t="s">
        <v>6538</v>
      </c>
      <c r="O2615" s="157" t="s">
        <v>138</v>
      </c>
      <c r="P2615" s="157" t="s">
        <v>143</v>
      </c>
      <c r="Q2615" s="157" t="s">
        <v>6171</v>
      </c>
      <c r="R2615" s="157" t="s">
        <v>144</v>
      </c>
      <c r="W2615" s="118">
        <v>2133000</v>
      </c>
      <c r="X2615" s="162" t="s">
        <v>6433</v>
      </c>
    </row>
    <row r="2616" spans="1:24">
      <c r="A2616" s="83">
        <v>1936</v>
      </c>
      <c r="B2616" s="83">
        <v>11</v>
      </c>
      <c r="C2616" t="s">
        <v>7871</v>
      </c>
      <c r="D2616" s="159">
        <f t="shared" si="80"/>
        <v>80</v>
      </c>
      <c r="E2616">
        <v>2</v>
      </c>
      <c r="F2616">
        <v>0</v>
      </c>
      <c r="G2616" s="162" t="s">
        <v>6228</v>
      </c>
      <c r="H2616" s="162" t="s">
        <v>6228</v>
      </c>
      <c r="I2616" s="53" t="str">
        <f t="shared" si="81"/>
        <v>2. 0</v>
      </c>
      <c r="J2616" s="157" t="s">
        <v>142</v>
      </c>
      <c r="K2616" s="157" t="s">
        <v>141</v>
      </c>
      <c r="L2616" s="83" t="s">
        <v>6172</v>
      </c>
      <c r="M2616" s="165" t="s">
        <v>6538</v>
      </c>
      <c r="O2616" s="157" t="s">
        <v>138</v>
      </c>
      <c r="P2616" s="157" t="s">
        <v>143</v>
      </c>
      <c r="Q2616" s="157" t="s">
        <v>6171</v>
      </c>
      <c r="R2616" s="157" t="s">
        <v>144</v>
      </c>
      <c r="W2616" s="118">
        <v>0</v>
      </c>
      <c r="X2616" s="162" t="s">
        <v>6228</v>
      </c>
    </row>
    <row r="2617" spans="1:24">
      <c r="A2617" s="83">
        <v>1937</v>
      </c>
      <c r="B2617" s="83">
        <v>19</v>
      </c>
      <c r="C2617" t="s">
        <v>7836</v>
      </c>
      <c r="D2617" s="159">
        <f t="shared" si="80"/>
        <v>118</v>
      </c>
      <c r="E2617">
        <v>2</v>
      </c>
      <c r="F2617">
        <v>38</v>
      </c>
      <c r="G2617" s="162" t="s">
        <v>6216</v>
      </c>
      <c r="H2617" s="162" t="s">
        <v>6216</v>
      </c>
      <c r="I2617" s="53" t="str">
        <f t="shared" si="81"/>
        <v>2. 38</v>
      </c>
      <c r="J2617" s="157" t="s">
        <v>142</v>
      </c>
      <c r="K2617" s="157" t="s">
        <v>141</v>
      </c>
      <c r="L2617" s="83" t="s">
        <v>6172</v>
      </c>
      <c r="M2617" s="165" t="s">
        <v>6538</v>
      </c>
      <c r="O2617" s="157" t="s">
        <v>138</v>
      </c>
      <c r="P2617" s="157" t="s">
        <v>143</v>
      </c>
      <c r="Q2617" s="157" t="s">
        <v>6171</v>
      </c>
      <c r="R2617" s="157" t="s">
        <v>144</v>
      </c>
      <c r="W2617" s="118">
        <v>1444500</v>
      </c>
      <c r="X2617" s="162" t="s">
        <v>6216</v>
      </c>
    </row>
    <row r="2618" spans="1:24">
      <c r="A2618" s="83">
        <v>1937</v>
      </c>
      <c r="B2618" s="83">
        <v>19</v>
      </c>
      <c r="C2618" t="s">
        <v>7836</v>
      </c>
      <c r="D2618" s="159">
        <f t="shared" si="80"/>
        <v>118</v>
      </c>
      <c r="E2618">
        <v>2</v>
      </c>
      <c r="F2618">
        <v>38</v>
      </c>
      <c r="G2618" s="162" t="s">
        <v>6216</v>
      </c>
      <c r="H2618" s="162" t="s">
        <v>6216</v>
      </c>
      <c r="I2618" s="53" t="str">
        <f t="shared" si="81"/>
        <v>2. 38</v>
      </c>
      <c r="J2618" s="157" t="s">
        <v>142</v>
      </c>
      <c r="K2618" s="157" t="s">
        <v>141</v>
      </c>
      <c r="L2618" s="83" t="s">
        <v>6172</v>
      </c>
      <c r="M2618" s="165" t="s">
        <v>6538</v>
      </c>
      <c r="O2618" s="157" t="s">
        <v>138</v>
      </c>
      <c r="P2618" s="157" t="s">
        <v>143</v>
      </c>
      <c r="Q2618" s="157" t="s">
        <v>6171</v>
      </c>
      <c r="R2618" s="157" t="s">
        <v>144</v>
      </c>
      <c r="W2618" s="118">
        <v>0</v>
      </c>
      <c r="X2618" s="162" t="s">
        <v>6216</v>
      </c>
    </row>
    <row r="2619" spans="1:24">
      <c r="A2619" s="83">
        <v>1938</v>
      </c>
      <c r="B2619" s="83">
        <v>11</v>
      </c>
      <c r="C2619" t="s">
        <v>7857</v>
      </c>
      <c r="D2619" s="159">
        <f t="shared" si="80"/>
        <v>26</v>
      </c>
      <c r="E2619">
        <v>0</v>
      </c>
      <c r="F2619">
        <v>26</v>
      </c>
      <c r="G2619" s="162" t="s">
        <v>6374</v>
      </c>
      <c r="H2619" s="162" t="s">
        <v>6374</v>
      </c>
      <c r="I2619" s="53" t="str">
        <f t="shared" si="81"/>
        <v>0. 26</v>
      </c>
      <c r="J2619" s="157" t="s">
        <v>142</v>
      </c>
      <c r="K2619" s="157" t="s">
        <v>141</v>
      </c>
      <c r="L2619" s="83" t="s">
        <v>6172</v>
      </c>
      <c r="M2619" s="165" t="s">
        <v>6538</v>
      </c>
      <c r="O2619" s="157" t="s">
        <v>138</v>
      </c>
      <c r="P2619" s="157" t="s">
        <v>143</v>
      </c>
      <c r="Q2619" s="157" t="s">
        <v>6171</v>
      </c>
      <c r="R2619" s="157" t="s">
        <v>144</v>
      </c>
      <c r="W2619" s="118">
        <v>1215000</v>
      </c>
      <c r="X2619" s="162" t="s">
        <v>6374</v>
      </c>
    </row>
    <row r="2620" spans="1:24">
      <c r="A2620" s="83">
        <v>1938</v>
      </c>
      <c r="B2620" s="83">
        <v>11</v>
      </c>
      <c r="C2620" t="s">
        <v>7908</v>
      </c>
      <c r="D2620" s="159">
        <f t="shared" si="80"/>
        <v>64</v>
      </c>
      <c r="E2620">
        <v>1</v>
      </c>
      <c r="F2620">
        <v>24</v>
      </c>
      <c r="G2620" s="162" t="s">
        <v>6314</v>
      </c>
      <c r="H2620" s="162" t="s">
        <v>6314</v>
      </c>
      <c r="I2620" s="53" t="str">
        <f t="shared" si="81"/>
        <v>1. 24</v>
      </c>
      <c r="J2620" s="157" t="s">
        <v>142</v>
      </c>
      <c r="K2620" s="157" t="s">
        <v>141</v>
      </c>
      <c r="L2620" s="83" t="s">
        <v>6172</v>
      </c>
      <c r="M2620" s="165" t="s">
        <v>6538</v>
      </c>
      <c r="O2620" s="157" t="s">
        <v>138</v>
      </c>
      <c r="P2620" s="157" t="s">
        <v>143</v>
      </c>
      <c r="Q2620" s="157" t="s">
        <v>6171</v>
      </c>
      <c r="R2620" s="157" t="s">
        <v>144</v>
      </c>
      <c r="W2620" s="118">
        <v>0</v>
      </c>
      <c r="X2620" s="162" t="s">
        <v>6314</v>
      </c>
    </row>
    <row r="2621" spans="1:24">
      <c r="A2621" s="83">
        <v>1940</v>
      </c>
      <c r="B2621" s="83">
        <v>12</v>
      </c>
      <c r="C2621" t="s">
        <v>7857</v>
      </c>
      <c r="D2621" s="159">
        <f t="shared" si="80"/>
        <v>243</v>
      </c>
      <c r="E2621">
        <v>6</v>
      </c>
      <c r="F2621">
        <v>3</v>
      </c>
      <c r="G2621" s="162" t="s">
        <v>6370</v>
      </c>
      <c r="H2621" s="162" t="s">
        <v>6370</v>
      </c>
      <c r="I2621" s="53" t="str">
        <f t="shared" si="81"/>
        <v>6. 3</v>
      </c>
      <c r="J2621" s="157" t="s">
        <v>142</v>
      </c>
      <c r="K2621" s="157" t="s">
        <v>141</v>
      </c>
      <c r="L2621" s="83" t="s">
        <v>6172</v>
      </c>
      <c r="M2621" s="165" t="s">
        <v>6538</v>
      </c>
      <c r="O2621" s="157" t="s">
        <v>138</v>
      </c>
      <c r="P2621" s="157" t="s">
        <v>143</v>
      </c>
      <c r="Q2621" s="157" t="s">
        <v>6171</v>
      </c>
      <c r="R2621" s="157" t="s">
        <v>144</v>
      </c>
      <c r="W2621" s="118">
        <v>1633500</v>
      </c>
      <c r="X2621" s="162" t="s">
        <v>6370</v>
      </c>
    </row>
    <row r="2622" spans="1:24">
      <c r="A2622" s="83">
        <v>1940</v>
      </c>
      <c r="B2622" s="83">
        <v>11</v>
      </c>
      <c r="C2622" t="s">
        <v>7861</v>
      </c>
      <c r="D2622" s="159">
        <f t="shared" si="80"/>
        <v>40</v>
      </c>
      <c r="E2622">
        <v>1</v>
      </c>
      <c r="F2622">
        <v>0</v>
      </c>
      <c r="G2622" s="162" t="s">
        <v>6242</v>
      </c>
      <c r="H2622" s="162" t="s">
        <v>6242</v>
      </c>
      <c r="I2622" s="53" t="str">
        <f t="shared" si="81"/>
        <v>1. 0</v>
      </c>
      <c r="J2622" s="157" t="s">
        <v>142</v>
      </c>
      <c r="K2622" s="157" t="s">
        <v>141</v>
      </c>
      <c r="L2622" s="83" t="s">
        <v>6172</v>
      </c>
      <c r="M2622" s="165" t="s">
        <v>6538</v>
      </c>
      <c r="O2622" s="157" t="s">
        <v>138</v>
      </c>
      <c r="P2622" s="157" t="s">
        <v>143</v>
      </c>
      <c r="Q2622" s="157" t="s">
        <v>6171</v>
      </c>
      <c r="R2622" s="157" t="s">
        <v>144</v>
      </c>
      <c r="W2622" s="118">
        <v>0</v>
      </c>
      <c r="X2622" s="162" t="s">
        <v>6242</v>
      </c>
    </row>
    <row r="2623" spans="1:24">
      <c r="A2623" s="83">
        <v>1940</v>
      </c>
      <c r="B2623" s="83">
        <v>11</v>
      </c>
      <c r="C2623" t="s">
        <v>7859</v>
      </c>
      <c r="D2623" s="159">
        <f t="shared" si="80"/>
        <v>10</v>
      </c>
      <c r="E2623">
        <v>0</v>
      </c>
      <c r="F2623">
        <v>10</v>
      </c>
      <c r="G2623" s="162" t="s">
        <v>6347</v>
      </c>
      <c r="H2623" s="162" t="s">
        <v>6347</v>
      </c>
      <c r="I2623" s="53" t="str">
        <f t="shared" si="81"/>
        <v>0. 10</v>
      </c>
      <c r="J2623" s="157" t="s">
        <v>142</v>
      </c>
      <c r="K2623" s="157" t="s">
        <v>141</v>
      </c>
      <c r="L2623" s="83" t="s">
        <v>6172</v>
      </c>
      <c r="M2623" s="165" t="s">
        <v>6538</v>
      </c>
      <c r="O2623" s="157" t="s">
        <v>138</v>
      </c>
      <c r="P2623" s="157" t="s">
        <v>143</v>
      </c>
      <c r="Q2623" s="157" t="s">
        <v>6171</v>
      </c>
      <c r="R2623" s="157" t="s">
        <v>144</v>
      </c>
      <c r="W2623" s="118">
        <v>0</v>
      </c>
      <c r="X2623" s="162" t="s">
        <v>6347</v>
      </c>
    </row>
    <row r="2624" spans="1:24">
      <c r="A2624" s="83">
        <v>1941</v>
      </c>
      <c r="B2624" s="83">
        <v>12</v>
      </c>
      <c r="C2624" t="s">
        <v>7857</v>
      </c>
      <c r="D2624" s="159">
        <f t="shared" si="80"/>
        <v>243</v>
      </c>
      <c r="E2624">
        <v>6</v>
      </c>
      <c r="F2624">
        <v>3</v>
      </c>
      <c r="G2624" s="162" t="s">
        <v>6370</v>
      </c>
      <c r="H2624" s="162" t="s">
        <v>6370</v>
      </c>
      <c r="I2624" s="53" t="str">
        <f t="shared" si="81"/>
        <v>6. 3</v>
      </c>
      <c r="J2624" s="157" t="s">
        <v>142</v>
      </c>
      <c r="K2624" s="157" t="s">
        <v>141</v>
      </c>
      <c r="L2624" s="83" t="s">
        <v>6172</v>
      </c>
      <c r="M2624" s="165" t="s">
        <v>6538</v>
      </c>
      <c r="O2624" s="157" t="s">
        <v>138</v>
      </c>
      <c r="P2624" s="157" t="s">
        <v>143</v>
      </c>
      <c r="Q2624" s="157" t="s">
        <v>6171</v>
      </c>
      <c r="R2624" s="157" t="s">
        <v>144</v>
      </c>
      <c r="W2624" s="118">
        <v>0</v>
      </c>
      <c r="X2624" s="162" t="s">
        <v>6370</v>
      </c>
    </row>
    <row r="2625" spans="1:24">
      <c r="A2625" s="83">
        <v>1944</v>
      </c>
      <c r="B2625" s="83">
        <v>59</v>
      </c>
      <c r="C2625" t="s">
        <v>7836</v>
      </c>
      <c r="D2625" s="159">
        <f t="shared" si="80"/>
        <v>266</v>
      </c>
      <c r="E2625">
        <v>6</v>
      </c>
      <c r="F2625">
        <v>26</v>
      </c>
      <c r="G2625" s="162" t="s">
        <v>6512</v>
      </c>
      <c r="H2625" s="162" t="s">
        <v>6512</v>
      </c>
      <c r="I2625" s="53" t="str">
        <f t="shared" si="81"/>
        <v>6. 26</v>
      </c>
      <c r="J2625" s="157" t="s">
        <v>142</v>
      </c>
      <c r="K2625" s="157" t="s">
        <v>141</v>
      </c>
      <c r="L2625" s="83" t="s">
        <v>6172</v>
      </c>
      <c r="M2625" s="165" t="s">
        <v>6538</v>
      </c>
      <c r="O2625" s="157" t="s">
        <v>138</v>
      </c>
      <c r="P2625" s="157" t="s">
        <v>143</v>
      </c>
      <c r="Q2625" s="157" t="s">
        <v>6171</v>
      </c>
      <c r="R2625" s="157" t="s">
        <v>144</v>
      </c>
      <c r="W2625" s="118">
        <v>3591000</v>
      </c>
      <c r="X2625" s="162" t="s">
        <v>6512</v>
      </c>
    </row>
    <row r="2626" spans="1:24">
      <c r="A2626" s="83">
        <v>1946</v>
      </c>
      <c r="B2626" s="83">
        <v>26</v>
      </c>
      <c r="C2626" t="s">
        <v>7843</v>
      </c>
      <c r="D2626" s="159">
        <f t="shared" si="80"/>
        <v>63</v>
      </c>
      <c r="E2626">
        <v>1</v>
      </c>
      <c r="F2626">
        <v>23</v>
      </c>
      <c r="G2626" s="162" t="s">
        <v>6278</v>
      </c>
      <c r="H2626" s="162" t="s">
        <v>6278</v>
      </c>
      <c r="I2626" s="53" t="str">
        <f t="shared" si="81"/>
        <v>1. 23</v>
      </c>
      <c r="J2626" s="157" t="s">
        <v>142</v>
      </c>
      <c r="K2626" s="157" t="s">
        <v>141</v>
      </c>
      <c r="L2626" s="83" t="s">
        <v>6172</v>
      </c>
      <c r="M2626" s="165" t="s">
        <v>6538</v>
      </c>
      <c r="O2626" s="157" t="s">
        <v>138</v>
      </c>
      <c r="P2626" s="157" t="s">
        <v>143</v>
      </c>
      <c r="Q2626" s="157" t="s">
        <v>6171</v>
      </c>
      <c r="R2626" s="157" t="s">
        <v>144</v>
      </c>
      <c r="W2626" s="118">
        <v>850500</v>
      </c>
      <c r="X2626" s="162" t="s">
        <v>6278</v>
      </c>
    </row>
    <row r="2627" spans="1:24">
      <c r="A2627" s="83">
        <v>1947</v>
      </c>
      <c r="B2627" s="83">
        <v>26</v>
      </c>
      <c r="C2627" t="s">
        <v>6586</v>
      </c>
      <c r="D2627" s="159">
        <f t="shared" ref="D2627:D2690" si="82">E2627*40+F2627</f>
        <v>63</v>
      </c>
      <c r="E2627">
        <v>1</v>
      </c>
      <c r="F2627">
        <v>23</v>
      </c>
      <c r="G2627" s="162" t="s">
        <v>6278</v>
      </c>
      <c r="H2627" s="162" t="s">
        <v>6278</v>
      </c>
      <c r="I2627" s="53" t="str">
        <f t="shared" ref="I2627:I2690" si="83">H2627</f>
        <v>1. 23</v>
      </c>
      <c r="J2627" s="157" t="s">
        <v>142</v>
      </c>
      <c r="K2627" s="157" t="s">
        <v>141</v>
      </c>
      <c r="L2627" s="83" t="s">
        <v>6172</v>
      </c>
      <c r="M2627" s="165" t="s">
        <v>6538</v>
      </c>
      <c r="O2627" s="157" t="s">
        <v>138</v>
      </c>
      <c r="P2627" s="157" t="s">
        <v>143</v>
      </c>
      <c r="Q2627" s="157" t="s">
        <v>6171</v>
      </c>
      <c r="R2627" s="157" t="s">
        <v>144</v>
      </c>
      <c r="W2627" s="118">
        <v>850500</v>
      </c>
      <c r="X2627" s="162" t="s">
        <v>6278</v>
      </c>
    </row>
    <row r="2628" spans="1:24">
      <c r="A2628" s="83">
        <v>1947</v>
      </c>
      <c r="B2628" s="83">
        <v>26</v>
      </c>
      <c r="C2628" t="s">
        <v>7843</v>
      </c>
      <c r="D2628" s="159">
        <f t="shared" si="82"/>
        <v>63</v>
      </c>
      <c r="E2628">
        <v>1</v>
      </c>
      <c r="F2628">
        <v>23</v>
      </c>
      <c r="G2628" s="162" t="s">
        <v>6278</v>
      </c>
      <c r="H2628" s="162" t="s">
        <v>6278</v>
      </c>
      <c r="I2628" s="53" t="str">
        <f t="shared" si="83"/>
        <v>1. 23</v>
      </c>
      <c r="J2628" s="157" t="s">
        <v>142</v>
      </c>
      <c r="K2628" s="157" t="s">
        <v>141</v>
      </c>
      <c r="L2628" s="83" t="s">
        <v>6172</v>
      </c>
      <c r="M2628" s="165" t="s">
        <v>6538</v>
      </c>
      <c r="O2628" s="157" t="s">
        <v>138</v>
      </c>
      <c r="P2628" s="157" t="s">
        <v>143</v>
      </c>
      <c r="Q2628" s="157" t="s">
        <v>6171</v>
      </c>
      <c r="R2628" s="157" t="s">
        <v>144</v>
      </c>
      <c r="W2628" s="118">
        <v>0</v>
      </c>
      <c r="X2628" s="162" t="s">
        <v>6278</v>
      </c>
    </row>
    <row r="2629" spans="1:24">
      <c r="A2629" s="83">
        <v>1948</v>
      </c>
      <c r="B2629" s="83">
        <v>330</v>
      </c>
      <c r="C2629" t="s">
        <v>7857</v>
      </c>
      <c r="D2629" s="159">
        <f t="shared" si="82"/>
        <v>44</v>
      </c>
      <c r="E2629">
        <v>1</v>
      </c>
      <c r="F2629">
        <v>4</v>
      </c>
      <c r="G2629" s="162" t="s">
        <v>6248</v>
      </c>
      <c r="H2629" s="162" t="s">
        <v>6248</v>
      </c>
      <c r="I2629" s="53" t="str">
        <f t="shared" si="83"/>
        <v>1. 4</v>
      </c>
      <c r="J2629" s="157" t="s">
        <v>142</v>
      </c>
      <c r="K2629" s="157" t="s">
        <v>141</v>
      </c>
      <c r="L2629" s="83" t="s">
        <v>6172</v>
      </c>
      <c r="M2629" s="165" t="s">
        <v>162</v>
      </c>
      <c r="O2629" s="157" t="s">
        <v>138</v>
      </c>
      <c r="P2629" s="157" t="s">
        <v>143</v>
      </c>
      <c r="Q2629" s="157" t="s">
        <v>6171</v>
      </c>
      <c r="R2629" s="157" t="s">
        <v>144</v>
      </c>
      <c r="W2629" s="118">
        <v>594000</v>
      </c>
      <c r="X2629" s="162" t="s">
        <v>6248</v>
      </c>
    </row>
    <row r="2630" spans="1:24">
      <c r="A2630" s="83">
        <v>1950</v>
      </c>
      <c r="B2630" s="83">
        <v>60</v>
      </c>
      <c r="C2630" t="s">
        <v>7851</v>
      </c>
      <c r="D2630" s="159">
        <f t="shared" si="82"/>
        <v>110</v>
      </c>
      <c r="E2630">
        <v>2</v>
      </c>
      <c r="F2630">
        <v>30</v>
      </c>
      <c r="G2630" s="162" t="s">
        <v>6282</v>
      </c>
      <c r="H2630" s="162" t="s">
        <v>6282</v>
      </c>
      <c r="I2630" s="53" t="str">
        <f t="shared" si="83"/>
        <v>2. 30</v>
      </c>
      <c r="J2630" s="157" t="s">
        <v>142</v>
      </c>
      <c r="K2630" s="157" t="s">
        <v>141</v>
      </c>
      <c r="L2630" s="83" t="s">
        <v>6172</v>
      </c>
      <c r="M2630" s="165" t="s">
        <v>6542</v>
      </c>
      <c r="O2630" s="157" t="s">
        <v>138</v>
      </c>
      <c r="P2630" s="157" t="s">
        <v>143</v>
      </c>
      <c r="Q2630" s="157" t="s">
        <v>6171</v>
      </c>
      <c r="R2630" s="157" t="s">
        <v>144</v>
      </c>
      <c r="W2630" s="118">
        <v>1485000</v>
      </c>
      <c r="X2630" s="162" t="s">
        <v>6282</v>
      </c>
    </row>
    <row r="2631" spans="1:24">
      <c r="A2631" s="83">
        <v>1950</v>
      </c>
      <c r="B2631" s="83">
        <v>466</v>
      </c>
      <c r="C2631" t="s">
        <v>7837</v>
      </c>
      <c r="D2631" s="159">
        <f t="shared" si="82"/>
        <v>40</v>
      </c>
      <c r="E2631">
        <v>1</v>
      </c>
      <c r="F2631">
        <v>0</v>
      </c>
      <c r="G2631" s="162" t="s">
        <v>6242</v>
      </c>
      <c r="H2631" s="162" t="s">
        <v>6242</v>
      </c>
      <c r="I2631" s="53" t="str">
        <f t="shared" si="83"/>
        <v>1. 0</v>
      </c>
      <c r="J2631" s="157" t="s">
        <v>142</v>
      </c>
      <c r="K2631" s="157" t="s">
        <v>141</v>
      </c>
      <c r="L2631" s="83" t="s">
        <v>6172</v>
      </c>
      <c r="M2631" s="165" t="s">
        <v>162</v>
      </c>
      <c r="O2631" s="157" t="s">
        <v>138</v>
      </c>
      <c r="P2631" s="157" t="s">
        <v>143</v>
      </c>
      <c r="Q2631" s="157" t="s">
        <v>6171</v>
      </c>
      <c r="R2631" s="157" t="s">
        <v>144</v>
      </c>
      <c r="W2631" s="118">
        <v>270000</v>
      </c>
      <c r="X2631" s="162" t="s">
        <v>6242</v>
      </c>
    </row>
    <row r="2632" spans="1:24">
      <c r="A2632" s="83">
        <v>1951</v>
      </c>
      <c r="B2632" s="83">
        <v>146</v>
      </c>
      <c r="C2632" t="s">
        <v>7836</v>
      </c>
      <c r="D2632" s="159">
        <f t="shared" si="82"/>
        <v>21</v>
      </c>
      <c r="E2632">
        <v>0</v>
      </c>
      <c r="F2632">
        <v>21</v>
      </c>
      <c r="G2632" s="162" t="s">
        <v>6189</v>
      </c>
      <c r="H2632" s="162" t="s">
        <v>6189</v>
      </c>
      <c r="I2632" s="53" t="str">
        <f t="shared" si="83"/>
        <v>0. 21</v>
      </c>
      <c r="J2632" s="157" t="s">
        <v>142</v>
      </c>
      <c r="K2632" s="157" t="s">
        <v>141</v>
      </c>
      <c r="L2632" s="83" t="s">
        <v>6172</v>
      </c>
      <c r="M2632" s="165" t="s">
        <v>6538</v>
      </c>
      <c r="O2632" s="157" t="s">
        <v>138</v>
      </c>
      <c r="P2632" s="157" t="s">
        <v>143</v>
      </c>
      <c r="Q2632" s="157" t="s">
        <v>6171</v>
      </c>
      <c r="R2632" s="157" t="s">
        <v>144</v>
      </c>
      <c r="W2632" s="118">
        <v>621000</v>
      </c>
      <c r="X2632" s="162" t="s">
        <v>6189</v>
      </c>
    </row>
    <row r="2633" spans="1:24">
      <c r="A2633" s="83">
        <v>1951</v>
      </c>
      <c r="B2633" s="83">
        <v>143</v>
      </c>
      <c r="C2633" t="s">
        <v>7857</v>
      </c>
      <c r="D2633" s="159">
        <f t="shared" si="82"/>
        <v>25</v>
      </c>
      <c r="E2633">
        <v>0</v>
      </c>
      <c r="F2633">
        <v>25</v>
      </c>
      <c r="G2633" s="162" t="s">
        <v>6177</v>
      </c>
      <c r="H2633" s="162" t="s">
        <v>6177</v>
      </c>
      <c r="I2633" s="53" t="str">
        <f t="shared" si="83"/>
        <v>0. 25</v>
      </c>
      <c r="J2633" s="157" t="s">
        <v>142</v>
      </c>
      <c r="K2633" s="157" t="s">
        <v>141</v>
      </c>
      <c r="L2633" s="83" t="s">
        <v>6172</v>
      </c>
      <c r="M2633" s="165" t="s">
        <v>6538</v>
      </c>
      <c r="O2633" s="157" t="s">
        <v>138</v>
      </c>
      <c r="P2633" s="157" t="s">
        <v>143</v>
      </c>
      <c r="Q2633" s="157" t="s">
        <v>6171</v>
      </c>
      <c r="R2633" s="157" t="s">
        <v>144</v>
      </c>
      <c r="W2633" s="118">
        <v>0</v>
      </c>
      <c r="X2633" s="162" t="s">
        <v>6177</v>
      </c>
    </row>
    <row r="2634" spans="1:24">
      <c r="A2634" s="83">
        <v>1952</v>
      </c>
      <c r="B2634" s="83">
        <v>116</v>
      </c>
      <c r="C2634" t="s">
        <v>7861</v>
      </c>
      <c r="D2634" s="159">
        <f t="shared" si="82"/>
        <v>85</v>
      </c>
      <c r="E2634">
        <v>2</v>
      </c>
      <c r="F2634">
        <v>5</v>
      </c>
      <c r="G2634" s="162" t="s">
        <v>6258</v>
      </c>
      <c r="H2634" s="162" t="s">
        <v>6258</v>
      </c>
      <c r="I2634" s="53" t="str">
        <f t="shared" si="83"/>
        <v>2. 5</v>
      </c>
      <c r="J2634" s="157" t="s">
        <v>142</v>
      </c>
      <c r="K2634" s="157" t="s">
        <v>141</v>
      </c>
      <c r="L2634" s="83" t="s">
        <v>6172</v>
      </c>
      <c r="M2634" s="165" t="s">
        <v>6538</v>
      </c>
      <c r="O2634" s="157" t="s">
        <v>138</v>
      </c>
      <c r="P2634" s="157" t="s">
        <v>143</v>
      </c>
      <c r="Q2634" s="157" t="s">
        <v>6171</v>
      </c>
      <c r="R2634" s="157" t="s">
        <v>144</v>
      </c>
      <c r="W2634" s="118">
        <v>2457000</v>
      </c>
      <c r="X2634" s="162" t="s">
        <v>6258</v>
      </c>
    </row>
    <row r="2635" spans="1:24">
      <c r="A2635" s="83">
        <v>1952</v>
      </c>
      <c r="B2635" s="83">
        <v>116</v>
      </c>
      <c r="C2635" t="s">
        <v>7851</v>
      </c>
      <c r="D2635" s="159">
        <f t="shared" si="82"/>
        <v>40</v>
      </c>
      <c r="E2635">
        <v>1</v>
      </c>
      <c r="F2635">
        <v>0</v>
      </c>
      <c r="G2635" s="162" t="s">
        <v>6242</v>
      </c>
      <c r="H2635" s="162" t="s">
        <v>6242</v>
      </c>
      <c r="I2635" s="53" t="str">
        <f t="shared" si="83"/>
        <v>1. 0</v>
      </c>
      <c r="J2635" s="157" t="s">
        <v>142</v>
      </c>
      <c r="K2635" s="157" t="s">
        <v>141</v>
      </c>
      <c r="L2635" s="83" t="s">
        <v>6172</v>
      </c>
      <c r="M2635" s="165" t="s">
        <v>6538</v>
      </c>
      <c r="O2635" s="157" t="s">
        <v>138</v>
      </c>
      <c r="P2635" s="157" t="s">
        <v>143</v>
      </c>
      <c r="Q2635" s="157" t="s">
        <v>6171</v>
      </c>
      <c r="R2635" s="157" t="s">
        <v>144</v>
      </c>
      <c r="W2635" s="118">
        <v>0</v>
      </c>
      <c r="X2635" s="162" t="s">
        <v>6242</v>
      </c>
    </row>
    <row r="2636" spans="1:24">
      <c r="A2636" s="83">
        <v>1952</v>
      </c>
      <c r="B2636" s="83">
        <v>398</v>
      </c>
      <c r="C2636" t="s">
        <v>7857</v>
      </c>
      <c r="D2636" s="159">
        <f t="shared" si="82"/>
        <v>57</v>
      </c>
      <c r="E2636">
        <v>1</v>
      </c>
      <c r="F2636">
        <v>17</v>
      </c>
      <c r="G2636" s="162" t="s">
        <v>6225</v>
      </c>
      <c r="H2636" s="162" t="s">
        <v>6225</v>
      </c>
      <c r="I2636" s="53" t="str">
        <f t="shared" si="83"/>
        <v>1. 17</v>
      </c>
      <c r="J2636" s="157" t="s">
        <v>142</v>
      </c>
      <c r="K2636" s="157" t="s">
        <v>141</v>
      </c>
      <c r="L2636" s="83" t="s">
        <v>6172</v>
      </c>
      <c r="M2636" s="165" t="s">
        <v>162</v>
      </c>
      <c r="O2636" s="157" t="s">
        <v>138</v>
      </c>
      <c r="P2636" s="157" t="s">
        <v>143</v>
      </c>
      <c r="Q2636" s="157" t="s">
        <v>6171</v>
      </c>
      <c r="R2636" s="157" t="s">
        <v>144</v>
      </c>
      <c r="W2636" s="118">
        <v>0</v>
      </c>
      <c r="X2636" s="162" t="s">
        <v>6225</v>
      </c>
    </row>
    <row r="2637" spans="1:24">
      <c r="A2637" s="83">
        <v>1956</v>
      </c>
      <c r="B2637" s="83">
        <v>110</v>
      </c>
      <c r="C2637" t="s">
        <v>7900</v>
      </c>
      <c r="D2637" s="159">
        <f t="shared" si="82"/>
        <v>40</v>
      </c>
      <c r="E2637">
        <v>1</v>
      </c>
      <c r="F2637">
        <v>0</v>
      </c>
      <c r="G2637" s="162" t="s">
        <v>6242</v>
      </c>
      <c r="H2637" s="162" t="s">
        <v>6242</v>
      </c>
      <c r="I2637" s="53" t="str">
        <f t="shared" si="83"/>
        <v>1. 0</v>
      </c>
      <c r="J2637" s="157" t="s">
        <v>142</v>
      </c>
      <c r="K2637" s="157" t="s">
        <v>141</v>
      </c>
      <c r="L2637" s="83" t="s">
        <v>6172</v>
      </c>
      <c r="M2637" s="165" t="s">
        <v>6538</v>
      </c>
      <c r="O2637" s="157" t="s">
        <v>138</v>
      </c>
      <c r="P2637" s="157" t="s">
        <v>143</v>
      </c>
      <c r="Q2637" s="157" t="s">
        <v>6171</v>
      </c>
      <c r="R2637" s="157" t="s">
        <v>144</v>
      </c>
      <c r="W2637" s="118">
        <v>540000</v>
      </c>
      <c r="X2637" s="162" t="s">
        <v>6242</v>
      </c>
    </row>
    <row r="2638" spans="1:24">
      <c r="A2638" s="83">
        <v>1957</v>
      </c>
      <c r="B2638" s="83">
        <v>110</v>
      </c>
      <c r="C2638" t="s">
        <v>7866</v>
      </c>
      <c r="D2638" s="159">
        <f t="shared" si="82"/>
        <v>10</v>
      </c>
      <c r="E2638">
        <v>0</v>
      </c>
      <c r="F2638">
        <v>10</v>
      </c>
      <c r="G2638" s="162" t="s">
        <v>6347</v>
      </c>
      <c r="H2638" s="162" t="s">
        <v>6347</v>
      </c>
      <c r="I2638" s="53" t="str">
        <f t="shared" si="83"/>
        <v>0. 10</v>
      </c>
      <c r="J2638" s="157" t="s">
        <v>142</v>
      </c>
      <c r="K2638" s="157" t="s">
        <v>141</v>
      </c>
      <c r="L2638" s="83" t="s">
        <v>6172</v>
      </c>
      <c r="M2638" s="165" t="s">
        <v>6538</v>
      </c>
      <c r="O2638" s="157" t="s">
        <v>138</v>
      </c>
      <c r="P2638" s="157" t="s">
        <v>143</v>
      </c>
      <c r="Q2638" s="157" t="s">
        <v>6171</v>
      </c>
      <c r="R2638" s="157" t="s">
        <v>144</v>
      </c>
      <c r="W2638" s="118">
        <v>634500</v>
      </c>
      <c r="X2638" s="162" t="s">
        <v>6347</v>
      </c>
    </row>
    <row r="2639" spans="1:24">
      <c r="A2639" s="83">
        <v>1957</v>
      </c>
      <c r="B2639" s="83">
        <v>110</v>
      </c>
      <c r="C2639" t="s">
        <v>7861</v>
      </c>
      <c r="D2639" s="159">
        <f t="shared" si="82"/>
        <v>36</v>
      </c>
      <c r="E2639">
        <v>0</v>
      </c>
      <c r="F2639">
        <v>36</v>
      </c>
      <c r="G2639" s="162" t="s">
        <v>6174</v>
      </c>
      <c r="H2639" s="162" t="s">
        <v>6174</v>
      </c>
      <c r="I2639" s="53" t="str">
        <f t="shared" si="83"/>
        <v>0. 36</v>
      </c>
      <c r="J2639" s="157" t="s">
        <v>142</v>
      </c>
      <c r="K2639" s="157" t="s">
        <v>141</v>
      </c>
      <c r="L2639" s="83" t="s">
        <v>6172</v>
      </c>
      <c r="M2639" s="165" t="s">
        <v>6538</v>
      </c>
      <c r="O2639" s="157" t="s">
        <v>138</v>
      </c>
      <c r="P2639" s="157" t="s">
        <v>143</v>
      </c>
      <c r="Q2639" s="157" t="s">
        <v>6171</v>
      </c>
      <c r="R2639" s="157" t="s">
        <v>144</v>
      </c>
      <c r="W2639" s="118">
        <v>0</v>
      </c>
      <c r="X2639" s="162" t="s">
        <v>6174</v>
      </c>
    </row>
    <row r="2640" spans="1:24">
      <c r="A2640" s="83">
        <v>1958</v>
      </c>
      <c r="B2640" s="83">
        <v>561</v>
      </c>
      <c r="C2640" t="s">
        <v>7871</v>
      </c>
      <c r="D2640" s="159">
        <f t="shared" si="82"/>
        <v>208</v>
      </c>
      <c r="E2640">
        <v>5</v>
      </c>
      <c r="F2640">
        <v>8</v>
      </c>
      <c r="G2640" s="162" t="s">
        <v>6339</v>
      </c>
      <c r="H2640" s="162" t="s">
        <v>6339</v>
      </c>
      <c r="I2640" s="53" t="str">
        <f t="shared" si="83"/>
        <v>5. 8</v>
      </c>
      <c r="J2640" s="157" t="s">
        <v>142</v>
      </c>
      <c r="K2640" s="157" t="s">
        <v>141</v>
      </c>
      <c r="L2640" s="83" t="s">
        <v>6172</v>
      </c>
      <c r="M2640" s="165" t="s">
        <v>162</v>
      </c>
      <c r="O2640" s="157" t="s">
        <v>138</v>
      </c>
      <c r="P2640" s="157" t="s">
        <v>143</v>
      </c>
      <c r="Q2640" s="157" t="s">
        <v>6171</v>
      </c>
      <c r="R2640" s="157" t="s">
        <v>144</v>
      </c>
      <c r="W2640" s="118">
        <v>459000</v>
      </c>
      <c r="X2640" s="162" t="s">
        <v>6339</v>
      </c>
    </row>
    <row r="2641" spans="1:24">
      <c r="A2641" s="83">
        <v>1958</v>
      </c>
      <c r="B2641" s="83">
        <v>561</v>
      </c>
      <c r="C2641" t="s">
        <v>7852</v>
      </c>
      <c r="D2641" s="159">
        <f t="shared" si="82"/>
        <v>96</v>
      </c>
      <c r="E2641">
        <v>2</v>
      </c>
      <c r="F2641">
        <v>16</v>
      </c>
      <c r="G2641" s="162" t="s">
        <v>6357</v>
      </c>
      <c r="H2641" s="162" t="s">
        <v>6357</v>
      </c>
      <c r="I2641" s="53" t="str">
        <f t="shared" si="83"/>
        <v>2. 16</v>
      </c>
      <c r="J2641" s="157" t="s">
        <v>142</v>
      </c>
      <c r="K2641" s="157" t="s">
        <v>141</v>
      </c>
      <c r="L2641" s="83" t="s">
        <v>6172</v>
      </c>
      <c r="M2641" s="165" t="s">
        <v>162</v>
      </c>
      <c r="O2641" s="157" t="s">
        <v>138</v>
      </c>
      <c r="P2641" s="157" t="s">
        <v>143</v>
      </c>
      <c r="Q2641" s="157" t="s">
        <v>6171</v>
      </c>
      <c r="R2641" s="157" t="s">
        <v>144</v>
      </c>
      <c r="W2641" s="118">
        <v>324000</v>
      </c>
      <c r="X2641" s="162" t="s">
        <v>6357</v>
      </c>
    </row>
    <row r="2642" spans="1:24">
      <c r="A2642" s="83">
        <v>1965</v>
      </c>
      <c r="B2642" s="83">
        <v>139</v>
      </c>
      <c r="C2642" t="s">
        <v>6648</v>
      </c>
      <c r="D2642" s="159">
        <f t="shared" si="82"/>
        <v>36</v>
      </c>
      <c r="E2642">
        <v>0</v>
      </c>
      <c r="F2642">
        <v>36</v>
      </c>
      <c r="G2642" s="162" t="s">
        <v>6174</v>
      </c>
      <c r="H2642" s="162" t="s">
        <v>6174</v>
      </c>
      <c r="I2642" s="53" t="str">
        <f t="shared" si="83"/>
        <v>0. 36</v>
      </c>
      <c r="J2642" s="157" t="s">
        <v>142</v>
      </c>
      <c r="K2642" s="157" t="s">
        <v>141</v>
      </c>
      <c r="L2642" s="83" t="s">
        <v>6172</v>
      </c>
      <c r="M2642" s="165" t="s">
        <v>162</v>
      </c>
      <c r="O2642" s="157" t="s">
        <v>138</v>
      </c>
      <c r="P2642" s="157" t="s">
        <v>143</v>
      </c>
      <c r="Q2642" s="157" t="s">
        <v>6171</v>
      </c>
      <c r="R2642" s="157" t="s">
        <v>144</v>
      </c>
      <c r="W2642" s="118">
        <v>486000</v>
      </c>
      <c r="X2642" s="162" t="s">
        <v>6174</v>
      </c>
    </row>
    <row r="2643" spans="1:24">
      <c r="A2643" s="83">
        <v>1967</v>
      </c>
      <c r="B2643" s="83">
        <v>268</v>
      </c>
      <c r="C2643" t="s">
        <v>7883</v>
      </c>
      <c r="D2643" s="159">
        <f t="shared" si="82"/>
        <v>61</v>
      </c>
      <c r="E2643">
        <v>1</v>
      </c>
      <c r="F2643">
        <v>21</v>
      </c>
      <c r="G2643" s="162" t="s">
        <v>6233</v>
      </c>
      <c r="H2643" s="162" t="s">
        <v>6233</v>
      </c>
      <c r="I2643" s="53" t="str">
        <f t="shared" si="83"/>
        <v>1. 21</v>
      </c>
      <c r="J2643" s="157" t="s">
        <v>142</v>
      </c>
      <c r="K2643" s="157" t="s">
        <v>141</v>
      </c>
      <c r="L2643" s="83" t="s">
        <v>6172</v>
      </c>
      <c r="M2643" s="165" t="s">
        <v>162</v>
      </c>
      <c r="O2643" s="157" t="s">
        <v>138</v>
      </c>
      <c r="P2643" s="157" t="s">
        <v>143</v>
      </c>
      <c r="Q2643" s="157" t="s">
        <v>6171</v>
      </c>
      <c r="R2643" s="157" t="s">
        <v>144</v>
      </c>
      <c r="W2643" s="118">
        <v>270000</v>
      </c>
      <c r="X2643" s="162" t="s">
        <v>6233</v>
      </c>
    </row>
    <row r="2644" spans="1:24">
      <c r="A2644" s="83">
        <v>1968</v>
      </c>
      <c r="B2644" s="83">
        <v>487</v>
      </c>
      <c r="C2644" t="s">
        <v>7935</v>
      </c>
      <c r="D2644" s="159">
        <f t="shared" si="82"/>
        <v>114</v>
      </c>
      <c r="E2644">
        <v>2</v>
      </c>
      <c r="F2644">
        <v>34</v>
      </c>
      <c r="G2644" s="162" t="s">
        <v>6373</v>
      </c>
      <c r="H2644" s="162" t="s">
        <v>6373</v>
      </c>
      <c r="I2644" s="53" t="str">
        <f t="shared" si="83"/>
        <v>2. 34</v>
      </c>
      <c r="J2644" s="157" t="s">
        <v>142</v>
      </c>
      <c r="K2644" s="157" t="s">
        <v>141</v>
      </c>
      <c r="L2644" s="83" t="s">
        <v>6172</v>
      </c>
      <c r="M2644" s="165" t="s">
        <v>162</v>
      </c>
      <c r="O2644" s="157" t="s">
        <v>138</v>
      </c>
      <c r="P2644" s="157" t="s">
        <v>143</v>
      </c>
      <c r="Q2644" s="157" t="s">
        <v>6171</v>
      </c>
      <c r="R2644" s="157" t="s">
        <v>144</v>
      </c>
      <c r="W2644" s="118">
        <v>1539000</v>
      </c>
      <c r="X2644" s="162" t="s">
        <v>6373</v>
      </c>
    </row>
    <row r="2645" spans="1:24">
      <c r="A2645" s="83">
        <v>1969</v>
      </c>
      <c r="B2645" s="83">
        <v>380</v>
      </c>
      <c r="C2645" t="s">
        <v>7836</v>
      </c>
      <c r="D2645" s="159">
        <f t="shared" si="82"/>
        <v>52</v>
      </c>
      <c r="E2645">
        <v>1</v>
      </c>
      <c r="F2645">
        <v>12</v>
      </c>
      <c r="G2645" s="162" t="s">
        <v>6215</v>
      </c>
      <c r="H2645" s="162" t="s">
        <v>6215</v>
      </c>
      <c r="I2645" s="53" t="str">
        <f t="shared" si="83"/>
        <v>1. 12</v>
      </c>
      <c r="J2645" s="157" t="s">
        <v>142</v>
      </c>
      <c r="K2645" s="157" t="s">
        <v>141</v>
      </c>
      <c r="L2645" s="83" t="s">
        <v>6172</v>
      </c>
      <c r="M2645" s="165" t="s">
        <v>162</v>
      </c>
      <c r="O2645" s="157" t="s">
        <v>138</v>
      </c>
      <c r="P2645" s="157" t="s">
        <v>143</v>
      </c>
      <c r="Q2645" s="157" t="s">
        <v>6171</v>
      </c>
      <c r="R2645" s="157" t="s">
        <v>144</v>
      </c>
      <c r="W2645" s="118">
        <v>702000</v>
      </c>
      <c r="X2645" s="162" t="s">
        <v>6215</v>
      </c>
    </row>
    <row r="2646" spans="1:24">
      <c r="A2646" s="83">
        <v>1969</v>
      </c>
      <c r="B2646" s="83">
        <v>378</v>
      </c>
      <c r="C2646" t="s">
        <v>7857</v>
      </c>
      <c r="D2646" s="159">
        <f t="shared" si="82"/>
        <v>106</v>
      </c>
      <c r="E2646">
        <v>2</v>
      </c>
      <c r="F2646">
        <v>26</v>
      </c>
      <c r="G2646" s="162" t="s">
        <v>6365</v>
      </c>
      <c r="H2646" s="162" t="s">
        <v>6365</v>
      </c>
      <c r="I2646" s="53" t="str">
        <f t="shared" si="83"/>
        <v>2. 26</v>
      </c>
      <c r="J2646" s="157" t="s">
        <v>142</v>
      </c>
      <c r="K2646" s="157" t="s">
        <v>141</v>
      </c>
      <c r="L2646" s="83" t="s">
        <v>6172</v>
      </c>
      <c r="M2646" s="165" t="s">
        <v>162</v>
      </c>
      <c r="O2646" s="157" t="s">
        <v>138</v>
      </c>
      <c r="P2646" s="157" t="s">
        <v>143</v>
      </c>
      <c r="Q2646" s="157" t="s">
        <v>6171</v>
      </c>
      <c r="R2646" s="157" t="s">
        <v>144</v>
      </c>
      <c r="W2646" s="118">
        <v>1431000</v>
      </c>
      <c r="X2646" s="162" t="s">
        <v>6365</v>
      </c>
    </row>
    <row r="2647" spans="1:24">
      <c r="A2647" s="83">
        <v>1969</v>
      </c>
      <c r="B2647" s="83">
        <v>379</v>
      </c>
      <c r="C2647" t="s">
        <v>6586</v>
      </c>
      <c r="D2647" s="159">
        <f t="shared" si="82"/>
        <v>52</v>
      </c>
      <c r="E2647">
        <v>1</v>
      </c>
      <c r="F2647">
        <v>12</v>
      </c>
      <c r="G2647" s="162" t="s">
        <v>6215</v>
      </c>
      <c r="H2647" s="162" t="s">
        <v>6215</v>
      </c>
      <c r="I2647" s="53" t="str">
        <f t="shared" si="83"/>
        <v>1. 12</v>
      </c>
      <c r="J2647" s="157" t="s">
        <v>142</v>
      </c>
      <c r="K2647" s="157" t="s">
        <v>141</v>
      </c>
      <c r="L2647" s="83" t="s">
        <v>6172</v>
      </c>
      <c r="M2647" s="165" t="s">
        <v>162</v>
      </c>
      <c r="O2647" s="157" t="s">
        <v>138</v>
      </c>
      <c r="P2647" s="157" t="s">
        <v>143</v>
      </c>
      <c r="Q2647" s="157" t="s">
        <v>6171</v>
      </c>
      <c r="R2647" s="157" t="s">
        <v>144</v>
      </c>
      <c r="W2647" s="118">
        <v>702000</v>
      </c>
      <c r="X2647" s="162" t="s">
        <v>6215</v>
      </c>
    </row>
    <row r="2648" spans="1:24">
      <c r="A2648" s="83">
        <v>1970</v>
      </c>
      <c r="B2648" s="83">
        <v>506</v>
      </c>
      <c r="C2648" t="s">
        <v>6586</v>
      </c>
      <c r="D2648" s="159">
        <f t="shared" si="82"/>
        <v>160</v>
      </c>
      <c r="E2648">
        <v>4</v>
      </c>
      <c r="F2648">
        <v>0</v>
      </c>
      <c r="G2648" s="162" t="s">
        <v>6232</v>
      </c>
      <c r="H2648" s="162" t="s">
        <v>6232</v>
      </c>
      <c r="I2648" s="53" t="str">
        <f t="shared" si="83"/>
        <v>4. 0</v>
      </c>
      <c r="J2648" s="157" t="s">
        <v>142</v>
      </c>
      <c r="K2648" s="157" t="s">
        <v>141</v>
      </c>
      <c r="L2648" s="83" t="s">
        <v>6172</v>
      </c>
      <c r="M2648" s="165" t="s">
        <v>162</v>
      </c>
      <c r="O2648" s="157" t="s">
        <v>138</v>
      </c>
      <c r="P2648" s="157" t="s">
        <v>143</v>
      </c>
      <c r="Q2648" s="157" t="s">
        <v>6171</v>
      </c>
      <c r="R2648" s="157" t="s">
        <v>144</v>
      </c>
      <c r="W2648" s="118">
        <v>1080000</v>
      </c>
      <c r="X2648" s="162" t="s">
        <v>6232</v>
      </c>
    </row>
    <row r="2649" spans="1:24">
      <c r="A2649" s="83">
        <v>1970</v>
      </c>
      <c r="B2649" s="83">
        <v>506</v>
      </c>
      <c r="C2649" t="s">
        <v>6586</v>
      </c>
      <c r="D2649" s="159">
        <f t="shared" si="82"/>
        <v>42</v>
      </c>
      <c r="E2649">
        <v>1</v>
      </c>
      <c r="F2649">
        <v>2</v>
      </c>
      <c r="G2649" s="162" t="s">
        <v>6318</v>
      </c>
      <c r="H2649" s="162" t="s">
        <v>6318</v>
      </c>
      <c r="I2649" s="53" t="str">
        <f t="shared" si="83"/>
        <v>1. 2</v>
      </c>
      <c r="J2649" s="157" t="s">
        <v>142</v>
      </c>
      <c r="K2649" s="157" t="s">
        <v>141</v>
      </c>
      <c r="L2649" s="83" t="s">
        <v>6172</v>
      </c>
      <c r="M2649" s="165" t="s">
        <v>162</v>
      </c>
      <c r="O2649" s="157" t="s">
        <v>138</v>
      </c>
      <c r="P2649" s="157" t="s">
        <v>143</v>
      </c>
      <c r="Q2649" s="157" t="s">
        <v>6171</v>
      </c>
      <c r="R2649" s="157" t="s">
        <v>144</v>
      </c>
      <c r="W2649" s="118">
        <v>283500</v>
      </c>
      <c r="X2649" s="162" t="s">
        <v>6318</v>
      </c>
    </row>
    <row r="2650" spans="1:24">
      <c r="A2650" s="83">
        <v>1970</v>
      </c>
      <c r="B2650" s="83">
        <v>506</v>
      </c>
      <c r="C2650" t="s">
        <v>6586</v>
      </c>
      <c r="D2650" s="159">
        <f t="shared" si="82"/>
        <v>160</v>
      </c>
      <c r="E2650">
        <v>4</v>
      </c>
      <c r="F2650">
        <v>0</v>
      </c>
      <c r="G2650" s="162" t="s">
        <v>6232</v>
      </c>
      <c r="H2650" s="162" t="s">
        <v>6232</v>
      </c>
      <c r="I2650" s="53" t="str">
        <f t="shared" si="83"/>
        <v>4. 0</v>
      </c>
      <c r="J2650" s="157" t="s">
        <v>142</v>
      </c>
      <c r="K2650" s="157" t="s">
        <v>141</v>
      </c>
      <c r="L2650" s="83" t="s">
        <v>6172</v>
      </c>
      <c r="M2650" s="165" t="s">
        <v>162</v>
      </c>
      <c r="O2650" s="157" t="s">
        <v>138</v>
      </c>
      <c r="P2650" s="157" t="s">
        <v>143</v>
      </c>
      <c r="Q2650" s="157" t="s">
        <v>6171</v>
      </c>
      <c r="R2650" s="157" t="s">
        <v>144</v>
      </c>
      <c r="W2650" s="118">
        <v>1080000</v>
      </c>
      <c r="X2650" s="162" t="s">
        <v>6232</v>
      </c>
    </row>
    <row r="2651" spans="1:24">
      <c r="A2651" s="83">
        <v>1971</v>
      </c>
      <c r="B2651" s="83">
        <v>154</v>
      </c>
      <c r="C2651" t="s">
        <v>7835</v>
      </c>
      <c r="D2651" s="159">
        <f t="shared" si="82"/>
        <v>160</v>
      </c>
      <c r="E2651">
        <v>4</v>
      </c>
      <c r="F2651">
        <v>0</v>
      </c>
      <c r="G2651" s="162" t="s">
        <v>6232</v>
      </c>
      <c r="H2651" s="162" t="s">
        <v>6232</v>
      </c>
      <c r="I2651" s="53" t="str">
        <f t="shared" si="83"/>
        <v>4. 0</v>
      </c>
      <c r="J2651" s="157" t="s">
        <v>142</v>
      </c>
      <c r="K2651" s="157" t="s">
        <v>141</v>
      </c>
      <c r="L2651" s="83" t="s">
        <v>6172</v>
      </c>
      <c r="M2651" s="165" t="s">
        <v>6093</v>
      </c>
      <c r="O2651" s="157" t="s">
        <v>138</v>
      </c>
      <c r="P2651" s="157" t="s">
        <v>143</v>
      </c>
      <c r="Q2651" s="157" t="s">
        <v>6171</v>
      </c>
      <c r="R2651" s="157" t="s">
        <v>144</v>
      </c>
      <c r="W2651" s="118">
        <v>1593000</v>
      </c>
      <c r="X2651" s="162" t="s">
        <v>6232</v>
      </c>
    </row>
    <row r="2652" spans="1:24">
      <c r="A2652" s="83">
        <v>1971</v>
      </c>
      <c r="B2652" s="83">
        <v>154</v>
      </c>
      <c r="C2652" t="s">
        <v>7852</v>
      </c>
      <c r="D2652" s="159">
        <f t="shared" si="82"/>
        <v>160</v>
      </c>
      <c r="E2652">
        <v>4</v>
      </c>
      <c r="F2652">
        <v>0</v>
      </c>
      <c r="G2652" s="162" t="s">
        <v>6232</v>
      </c>
      <c r="H2652" s="162" t="s">
        <v>6232</v>
      </c>
      <c r="I2652" s="53" t="str">
        <f t="shared" si="83"/>
        <v>4. 0</v>
      </c>
      <c r="J2652" s="157" t="s">
        <v>142</v>
      </c>
      <c r="K2652" s="157" t="s">
        <v>141</v>
      </c>
      <c r="L2652" s="83" t="s">
        <v>6172</v>
      </c>
      <c r="M2652" s="165" t="s">
        <v>6093</v>
      </c>
      <c r="O2652" s="157" t="s">
        <v>138</v>
      </c>
      <c r="P2652" s="157" t="s">
        <v>143</v>
      </c>
      <c r="Q2652" s="157" t="s">
        <v>6171</v>
      </c>
      <c r="R2652" s="157" t="s">
        <v>144</v>
      </c>
      <c r="W2652" s="118">
        <v>0</v>
      </c>
      <c r="X2652" s="162" t="s">
        <v>6232</v>
      </c>
    </row>
    <row r="2653" spans="1:24">
      <c r="A2653" s="83">
        <v>1971</v>
      </c>
      <c r="B2653" s="83">
        <v>154</v>
      </c>
      <c r="C2653" t="s">
        <v>8156</v>
      </c>
      <c r="D2653" s="159">
        <f t="shared" si="82"/>
        <v>154</v>
      </c>
      <c r="E2653">
        <v>3</v>
      </c>
      <c r="F2653">
        <v>34</v>
      </c>
      <c r="G2653" s="162" t="s">
        <v>6250</v>
      </c>
      <c r="H2653" s="162" t="s">
        <v>6250</v>
      </c>
      <c r="I2653" s="53" t="str">
        <f t="shared" si="83"/>
        <v>3. 34</v>
      </c>
      <c r="J2653" s="157" t="s">
        <v>142</v>
      </c>
      <c r="K2653" s="157" t="s">
        <v>141</v>
      </c>
      <c r="L2653" s="83" t="s">
        <v>6172</v>
      </c>
      <c r="M2653" s="165" t="s">
        <v>6093</v>
      </c>
      <c r="O2653" s="157" t="s">
        <v>138</v>
      </c>
      <c r="P2653" s="157" t="s">
        <v>143</v>
      </c>
      <c r="Q2653" s="157" t="s">
        <v>6171</v>
      </c>
      <c r="R2653" s="157" t="s">
        <v>144</v>
      </c>
      <c r="W2653" s="118">
        <v>0</v>
      </c>
      <c r="X2653" s="162" t="s">
        <v>6250</v>
      </c>
    </row>
    <row r="2654" spans="1:24">
      <c r="A2654" s="83">
        <v>1972</v>
      </c>
      <c r="B2654" s="83">
        <v>408</v>
      </c>
      <c r="C2654" t="s">
        <v>6586</v>
      </c>
      <c r="D2654" s="159">
        <f t="shared" si="82"/>
        <v>120</v>
      </c>
      <c r="E2654">
        <v>3</v>
      </c>
      <c r="F2654">
        <v>0</v>
      </c>
      <c r="G2654" s="162" t="s">
        <v>6240</v>
      </c>
      <c r="H2654" s="162" t="s">
        <v>6240</v>
      </c>
      <c r="I2654" s="53" t="str">
        <f t="shared" si="83"/>
        <v>3. 0</v>
      </c>
      <c r="J2654" s="157" t="s">
        <v>142</v>
      </c>
      <c r="K2654" s="157" t="s">
        <v>141</v>
      </c>
      <c r="L2654" s="83" t="s">
        <v>6172</v>
      </c>
      <c r="M2654" s="165" t="s">
        <v>162</v>
      </c>
      <c r="O2654" s="157" t="s">
        <v>138</v>
      </c>
      <c r="P2654" s="157" t="s">
        <v>143</v>
      </c>
      <c r="Q2654" s="157" t="s">
        <v>6171</v>
      </c>
      <c r="R2654" s="157" t="s">
        <v>144</v>
      </c>
      <c r="W2654" s="118">
        <v>405000</v>
      </c>
      <c r="X2654" s="162" t="s">
        <v>6240</v>
      </c>
    </row>
    <row r="2655" spans="1:24">
      <c r="A2655" s="83">
        <v>1972</v>
      </c>
      <c r="B2655" s="83">
        <v>409</v>
      </c>
      <c r="C2655" t="s">
        <v>6648</v>
      </c>
      <c r="D2655" s="159">
        <f t="shared" si="82"/>
        <v>138</v>
      </c>
      <c r="E2655">
        <v>3</v>
      </c>
      <c r="F2655">
        <v>18</v>
      </c>
      <c r="G2655" s="162" t="s">
        <v>6416</v>
      </c>
      <c r="H2655" s="162" t="s">
        <v>6416</v>
      </c>
      <c r="I2655" s="53" t="str">
        <f t="shared" si="83"/>
        <v>3. 18</v>
      </c>
      <c r="J2655" s="157" t="s">
        <v>142</v>
      </c>
      <c r="K2655" s="157" t="s">
        <v>141</v>
      </c>
      <c r="L2655" s="83" t="s">
        <v>6172</v>
      </c>
      <c r="M2655" s="165" t="s">
        <v>162</v>
      </c>
      <c r="O2655" s="157" t="s">
        <v>138</v>
      </c>
      <c r="P2655" s="157" t="s">
        <v>143</v>
      </c>
      <c r="Q2655" s="157" t="s">
        <v>6171</v>
      </c>
      <c r="R2655" s="157" t="s">
        <v>144</v>
      </c>
      <c r="W2655" s="118">
        <v>459000</v>
      </c>
      <c r="X2655" s="162" t="s">
        <v>6416</v>
      </c>
    </row>
    <row r="2656" spans="1:24">
      <c r="A2656" s="83">
        <v>1972</v>
      </c>
      <c r="B2656" s="83">
        <v>403</v>
      </c>
      <c r="C2656" t="s">
        <v>7863</v>
      </c>
      <c r="D2656" s="159">
        <f t="shared" si="82"/>
        <v>2</v>
      </c>
      <c r="E2656">
        <v>0</v>
      </c>
      <c r="F2656">
        <v>2</v>
      </c>
      <c r="G2656" s="162" t="s">
        <v>6284</v>
      </c>
      <c r="H2656" s="162" t="s">
        <v>6284</v>
      </c>
      <c r="I2656" s="53" t="str">
        <f t="shared" si="83"/>
        <v>0. 2</v>
      </c>
      <c r="J2656" s="157" t="s">
        <v>142</v>
      </c>
      <c r="K2656" s="157" t="s">
        <v>141</v>
      </c>
      <c r="L2656" s="83" t="s">
        <v>6172</v>
      </c>
      <c r="M2656" s="165" t="s">
        <v>162</v>
      </c>
      <c r="O2656" s="157" t="s">
        <v>138</v>
      </c>
      <c r="P2656" s="157" t="s">
        <v>143</v>
      </c>
      <c r="Q2656" s="157" t="s">
        <v>6171</v>
      </c>
      <c r="R2656" s="157" t="s">
        <v>144</v>
      </c>
      <c r="W2656" s="118">
        <v>0</v>
      </c>
      <c r="X2656" s="162" t="s">
        <v>6284</v>
      </c>
    </row>
    <row r="2657" spans="1:24">
      <c r="A2657" s="83">
        <v>1973</v>
      </c>
      <c r="B2657" s="83">
        <v>274</v>
      </c>
      <c r="C2657" t="s">
        <v>6586</v>
      </c>
      <c r="D2657" s="159">
        <f t="shared" si="82"/>
        <v>147</v>
      </c>
      <c r="E2657">
        <v>3</v>
      </c>
      <c r="F2657">
        <v>27</v>
      </c>
      <c r="G2657" s="162" t="s">
        <v>6194</v>
      </c>
      <c r="H2657" s="162" t="s">
        <v>6194</v>
      </c>
      <c r="I2657" s="53" t="str">
        <f t="shared" si="83"/>
        <v>3. 27</v>
      </c>
      <c r="J2657" s="157" t="s">
        <v>142</v>
      </c>
      <c r="K2657" s="157" t="s">
        <v>141</v>
      </c>
      <c r="L2657" s="83" t="s">
        <v>6172</v>
      </c>
      <c r="M2657" s="165" t="s">
        <v>6540</v>
      </c>
      <c r="O2657" s="157" t="s">
        <v>138</v>
      </c>
      <c r="P2657" s="157" t="s">
        <v>143</v>
      </c>
      <c r="Q2657" s="157" t="s">
        <v>6171</v>
      </c>
      <c r="R2657" s="157" t="s">
        <v>144</v>
      </c>
      <c r="W2657" s="118">
        <v>0</v>
      </c>
      <c r="X2657" s="162" t="s">
        <v>6194</v>
      </c>
    </row>
    <row r="2658" spans="1:24">
      <c r="A2658" s="83">
        <v>1973</v>
      </c>
      <c r="B2658" s="83">
        <v>115</v>
      </c>
      <c r="C2658" t="s">
        <v>7885</v>
      </c>
      <c r="D2658" s="159">
        <f t="shared" si="82"/>
        <v>52</v>
      </c>
      <c r="E2658">
        <v>1</v>
      </c>
      <c r="F2658">
        <v>12</v>
      </c>
      <c r="G2658" s="162" t="s">
        <v>6215</v>
      </c>
      <c r="H2658" s="162" t="s">
        <v>6215</v>
      </c>
      <c r="I2658" s="53" t="str">
        <f t="shared" si="83"/>
        <v>1. 12</v>
      </c>
      <c r="J2658" s="157" t="s">
        <v>142</v>
      </c>
      <c r="K2658" s="157" t="s">
        <v>141</v>
      </c>
      <c r="L2658" s="83" t="s">
        <v>6172</v>
      </c>
      <c r="M2658" s="165" t="s">
        <v>162</v>
      </c>
      <c r="O2658" s="157" t="s">
        <v>138</v>
      </c>
      <c r="P2658" s="157" t="s">
        <v>143</v>
      </c>
      <c r="Q2658" s="157" t="s">
        <v>6171</v>
      </c>
      <c r="R2658" s="157" t="s">
        <v>144</v>
      </c>
      <c r="W2658" s="118">
        <v>351000</v>
      </c>
      <c r="X2658" s="162" t="s">
        <v>6215</v>
      </c>
    </row>
    <row r="2659" spans="1:24">
      <c r="A2659" s="83">
        <v>1973</v>
      </c>
      <c r="B2659" s="83">
        <v>115</v>
      </c>
      <c r="C2659" t="s">
        <v>7887</v>
      </c>
      <c r="D2659" s="159">
        <f t="shared" si="82"/>
        <v>39</v>
      </c>
      <c r="E2659">
        <v>0</v>
      </c>
      <c r="F2659">
        <v>39</v>
      </c>
      <c r="G2659" s="162" t="s">
        <v>6230</v>
      </c>
      <c r="H2659" s="162" t="s">
        <v>6230</v>
      </c>
      <c r="I2659" s="53" t="str">
        <f t="shared" si="83"/>
        <v>0. 39</v>
      </c>
      <c r="J2659" s="157" t="s">
        <v>142</v>
      </c>
      <c r="K2659" s="157" t="s">
        <v>141</v>
      </c>
      <c r="L2659" s="83" t="s">
        <v>6172</v>
      </c>
      <c r="M2659" s="165" t="s">
        <v>162</v>
      </c>
      <c r="O2659" s="157" t="s">
        <v>138</v>
      </c>
      <c r="P2659" s="157" t="s">
        <v>143</v>
      </c>
      <c r="Q2659" s="157" t="s">
        <v>6171</v>
      </c>
      <c r="R2659" s="157" t="s">
        <v>144</v>
      </c>
      <c r="W2659" s="118">
        <v>81000</v>
      </c>
      <c r="X2659" s="162" t="s">
        <v>6230</v>
      </c>
    </row>
    <row r="2660" spans="1:24">
      <c r="A2660" s="83">
        <v>1973</v>
      </c>
      <c r="B2660" s="83">
        <v>549</v>
      </c>
      <c r="C2660" t="s">
        <v>6586</v>
      </c>
      <c r="D2660" s="159">
        <f t="shared" si="82"/>
        <v>97</v>
      </c>
      <c r="E2660">
        <v>2</v>
      </c>
      <c r="F2660">
        <v>17</v>
      </c>
      <c r="G2660" s="162" t="s">
        <v>6341</v>
      </c>
      <c r="H2660" s="162" t="s">
        <v>6341</v>
      </c>
      <c r="I2660" s="53" t="str">
        <f t="shared" si="83"/>
        <v>2. 17</v>
      </c>
      <c r="J2660" s="157" t="s">
        <v>142</v>
      </c>
      <c r="K2660" s="157" t="s">
        <v>141</v>
      </c>
      <c r="L2660" s="83" t="s">
        <v>6172</v>
      </c>
      <c r="M2660" s="165" t="s">
        <v>162</v>
      </c>
      <c r="O2660" s="157" t="s">
        <v>138</v>
      </c>
      <c r="P2660" s="157" t="s">
        <v>143</v>
      </c>
      <c r="Q2660" s="157" t="s">
        <v>6171</v>
      </c>
      <c r="R2660" s="157" t="s">
        <v>144</v>
      </c>
      <c r="W2660" s="118">
        <v>216000</v>
      </c>
      <c r="X2660" s="162" t="s">
        <v>6341</v>
      </c>
    </row>
    <row r="2661" spans="1:24">
      <c r="A2661" s="83">
        <v>1973</v>
      </c>
      <c r="B2661" s="83">
        <v>115</v>
      </c>
      <c r="C2661" t="s">
        <v>7976</v>
      </c>
      <c r="D2661" s="159">
        <f t="shared" si="82"/>
        <v>12</v>
      </c>
      <c r="E2661">
        <v>0</v>
      </c>
      <c r="F2661">
        <v>12</v>
      </c>
      <c r="G2661" s="162" t="s">
        <v>6190</v>
      </c>
      <c r="H2661" s="162" t="s">
        <v>6190</v>
      </c>
      <c r="I2661" s="53" t="str">
        <f t="shared" si="83"/>
        <v>0. 12</v>
      </c>
      <c r="J2661" s="157" t="s">
        <v>142</v>
      </c>
      <c r="K2661" s="157" t="s">
        <v>141</v>
      </c>
      <c r="L2661" s="83" t="s">
        <v>6172</v>
      </c>
      <c r="M2661" s="165" t="s">
        <v>162</v>
      </c>
      <c r="O2661" s="157" t="s">
        <v>138</v>
      </c>
      <c r="P2661" s="157" t="s">
        <v>143</v>
      </c>
      <c r="Q2661" s="157" t="s">
        <v>6171</v>
      </c>
      <c r="R2661" s="157" t="s">
        <v>144</v>
      </c>
      <c r="W2661" s="118">
        <v>13500</v>
      </c>
      <c r="X2661" s="162" t="s">
        <v>6190</v>
      </c>
    </row>
    <row r="2662" spans="1:24">
      <c r="A2662" s="83">
        <v>1973</v>
      </c>
      <c r="B2662" s="83">
        <v>551</v>
      </c>
      <c r="C2662" t="s">
        <v>6579</v>
      </c>
      <c r="D2662" s="159">
        <f t="shared" si="82"/>
        <v>336</v>
      </c>
      <c r="E2662">
        <v>8</v>
      </c>
      <c r="F2662">
        <v>16</v>
      </c>
      <c r="G2662" s="162" t="s">
        <v>6452</v>
      </c>
      <c r="H2662" s="162" t="s">
        <v>6452</v>
      </c>
      <c r="I2662" s="53" t="str">
        <f t="shared" si="83"/>
        <v>8. 16</v>
      </c>
      <c r="J2662" s="157" t="s">
        <v>142</v>
      </c>
      <c r="K2662" s="157" t="s">
        <v>141</v>
      </c>
      <c r="L2662" s="83" t="s">
        <v>6172</v>
      </c>
      <c r="M2662" s="165" t="s">
        <v>162</v>
      </c>
      <c r="O2662" s="157" t="s">
        <v>138</v>
      </c>
      <c r="P2662" s="157" t="s">
        <v>143</v>
      </c>
      <c r="Q2662" s="157" t="s">
        <v>6171</v>
      </c>
      <c r="R2662" s="157" t="s">
        <v>144</v>
      </c>
      <c r="W2662" s="118">
        <v>756000</v>
      </c>
      <c r="X2662" s="162" t="s">
        <v>6452</v>
      </c>
    </row>
    <row r="2663" spans="1:24">
      <c r="A2663" s="83">
        <v>1974</v>
      </c>
      <c r="B2663" s="83">
        <v>274</v>
      </c>
      <c r="C2663" t="s">
        <v>6586</v>
      </c>
      <c r="D2663" s="159">
        <f t="shared" si="82"/>
        <v>144</v>
      </c>
      <c r="E2663">
        <v>3</v>
      </c>
      <c r="F2663">
        <v>24</v>
      </c>
      <c r="G2663" s="162" t="s">
        <v>6418</v>
      </c>
      <c r="H2663" s="162" t="s">
        <v>6418</v>
      </c>
      <c r="I2663" s="53" t="str">
        <f t="shared" si="83"/>
        <v>3. 24</v>
      </c>
      <c r="J2663" s="157" t="s">
        <v>142</v>
      </c>
      <c r="K2663" s="157" t="s">
        <v>141</v>
      </c>
      <c r="L2663" s="83" t="s">
        <v>6172</v>
      </c>
      <c r="M2663" s="165" t="s">
        <v>6540</v>
      </c>
      <c r="O2663" s="157" t="s">
        <v>138</v>
      </c>
      <c r="P2663" s="157" t="s">
        <v>143</v>
      </c>
      <c r="Q2663" s="157" t="s">
        <v>6171</v>
      </c>
      <c r="R2663" s="157" t="s">
        <v>144</v>
      </c>
      <c r="W2663" s="118">
        <v>0</v>
      </c>
      <c r="X2663" s="162" t="s">
        <v>6418</v>
      </c>
    </row>
    <row r="2664" spans="1:24">
      <c r="A2664" s="83">
        <v>1974</v>
      </c>
      <c r="B2664" s="83">
        <v>115</v>
      </c>
      <c r="C2664" t="s">
        <v>7887</v>
      </c>
      <c r="D2664" s="159">
        <f t="shared" si="82"/>
        <v>39</v>
      </c>
      <c r="E2664">
        <v>0</v>
      </c>
      <c r="F2664">
        <v>39</v>
      </c>
      <c r="G2664" s="162" t="s">
        <v>6230</v>
      </c>
      <c r="H2664" s="162" t="s">
        <v>6230</v>
      </c>
      <c r="I2664" s="53" t="str">
        <f t="shared" si="83"/>
        <v>0. 39</v>
      </c>
      <c r="J2664" s="157" t="s">
        <v>142</v>
      </c>
      <c r="K2664" s="157" t="s">
        <v>141</v>
      </c>
      <c r="L2664" s="83" t="s">
        <v>6172</v>
      </c>
      <c r="M2664" s="165" t="s">
        <v>6540</v>
      </c>
      <c r="O2664" s="157" t="s">
        <v>138</v>
      </c>
      <c r="P2664" s="157" t="s">
        <v>143</v>
      </c>
      <c r="Q2664" s="157" t="s">
        <v>6171</v>
      </c>
      <c r="R2664" s="157" t="s">
        <v>144</v>
      </c>
      <c r="W2664" s="118">
        <v>0</v>
      </c>
      <c r="X2664" s="162" t="s">
        <v>6230</v>
      </c>
    </row>
    <row r="2665" spans="1:24">
      <c r="A2665" s="83">
        <v>1974</v>
      </c>
      <c r="B2665" s="83">
        <v>549</v>
      </c>
      <c r="C2665" t="s">
        <v>6586</v>
      </c>
      <c r="D2665" s="159">
        <f t="shared" si="82"/>
        <v>97</v>
      </c>
      <c r="E2665">
        <v>2</v>
      </c>
      <c r="F2665">
        <v>17</v>
      </c>
      <c r="G2665" s="162" t="s">
        <v>6341</v>
      </c>
      <c r="H2665" s="162" t="s">
        <v>6341</v>
      </c>
      <c r="I2665" s="53" t="str">
        <f t="shared" si="83"/>
        <v>2. 17</v>
      </c>
      <c r="J2665" s="157" t="s">
        <v>142</v>
      </c>
      <c r="K2665" s="157" t="s">
        <v>141</v>
      </c>
      <c r="L2665" s="83" t="s">
        <v>6172</v>
      </c>
      <c r="M2665" s="165" t="s">
        <v>162</v>
      </c>
      <c r="O2665" s="157" t="s">
        <v>138</v>
      </c>
      <c r="P2665" s="157" t="s">
        <v>143</v>
      </c>
      <c r="Q2665" s="157" t="s">
        <v>6171</v>
      </c>
      <c r="R2665" s="157" t="s">
        <v>144</v>
      </c>
      <c r="W2665" s="118">
        <v>216000</v>
      </c>
      <c r="X2665" s="162" t="s">
        <v>6341</v>
      </c>
    </row>
    <row r="2666" spans="1:24">
      <c r="A2666" s="83">
        <v>1974</v>
      </c>
      <c r="B2666" s="83">
        <v>551</v>
      </c>
      <c r="C2666" t="s">
        <v>6579</v>
      </c>
      <c r="D2666" s="159">
        <f t="shared" si="82"/>
        <v>336</v>
      </c>
      <c r="E2666">
        <v>8</v>
      </c>
      <c r="F2666">
        <v>16</v>
      </c>
      <c r="G2666" s="162" t="s">
        <v>6452</v>
      </c>
      <c r="H2666" s="162" t="s">
        <v>6452</v>
      </c>
      <c r="I2666" s="53" t="str">
        <f t="shared" si="83"/>
        <v>8. 16</v>
      </c>
      <c r="J2666" s="157" t="s">
        <v>142</v>
      </c>
      <c r="K2666" s="157" t="s">
        <v>141</v>
      </c>
      <c r="L2666" s="83" t="s">
        <v>6172</v>
      </c>
      <c r="M2666" s="165" t="s">
        <v>162</v>
      </c>
      <c r="O2666" s="157" t="s">
        <v>138</v>
      </c>
      <c r="P2666" s="157" t="s">
        <v>143</v>
      </c>
      <c r="Q2666" s="157" t="s">
        <v>6171</v>
      </c>
      <c r="R2666" s="157" t="s">
        <v>144</v>
      </c>
      <c r="W2666" s="118">
        <v>756000</v>
      </c>
      <c r="X2666" s="162" t="s">
        <v>6452</v>
      </c>
    </row>
    <row r="2667" spans="1:24">
      <c r="A2667" s="83">
        <v>1974</v>
      </c>
      <c r="B2667" s="83">
        <v>115</v>
      </c>
      <c r="C2667" t="s">
        <v>7852</v>
      </c>
      <c r="D2667" s="159">
        <f t="shared" si="82"/>
        <v>12</v>
      </c>
      <c r="E2667">
        <v>0</v>
      </c>
      <c r="F2667">
        <v>12</v>
      </c>
      <c r="G2667" s="162" t="s">
        <v>6190</v>
      </c>
      <c r="H2667" s="162" t="s">
        <v>6190</v>
      </c>
      <c r="I2667" s="53" t="str">
        <f t="shared" si="83"/>
        <v>0. 12</v>
      </c>
      <c r="J2667" s="157" t="s">
        <v>142</v>
      </c>
      <c r="K2667" s="157" t="s">
        <v>141</v>
      </c>
      <c r="L2667" s="83" t="s">
        <v>6172</v>
      </c>
      <c r="M2667" s="165" t="s">
        <v>162</v>
      </c>
      <c r="O2667" s="157" t="s">
        <v>138</v>
      </c>
      <c r="P2667" s="157" t="s">
        <v>143</v>
      </c>
      <c r="Q2667" s="157" t="s">
        <v>6171</v>
      </c>
      <c r="R2667" s="157" t="s">
        <v>144</v>
      </c>
      <c r="W2667" s="118">
        <v>13500</v>
      </c>
      <c r="X2667" s="162" t="s">
        <v>6190</v>
      </c>
    </row>
    <row r="2668" spans="1:24">
      <c r="A2668" s="83">
        <v>1975</v>
      </c>
      <c r="B2668" s="83">
        <v>133</v>
      </c>
      <c r="C2668" t="s">
        <v>6579</v>
      </c>
      <c r="D2668" s="159">
        <f t="shared" si="82"/>
        <v>153</v>
      </c>
      <c r="E2668">
        <v>3</v>
      </c>
      <c r="F2668">
        <v>33</v>
      </c>
      <c r="G2668" s="162" t="s">
        <v>6261</v>
      </c>
      <c r="H2668" s="162" t="s">
        <v>6261</v>
      </c>
      <c r="I2668" s="53" t="str">
        <f t="shared" si="83"/>
        <v>3. 33</v>
      </c>
      <c r="J2668" s="157" t="s">
        <v>142</v>
      </c>
      <c r="K2668" s="157" t="s">
        <v>141</v>
      </c>
      <c r="L2668" s="83" t="s">
        <v>6172</v>
      </c>
      <c r="M2668" s="165" t="s">
        <v>6538</v>
      </c>
      <c r="O2668" s="157" t="s">
        <v>138</v>
      </c>
      <c r="P2668" s="157" t="s">
        <v>143</v>
      </c>
      <c r="Q2668" s="157" t="s">
        <v>6171</v>
      </c>
      <c r="R2668" s="157" t="s">
        <v>144</v>
      </c>
      <c r="W2668" s="118">
        <v>3483000</v>
      </c>
      <c r="X2668" s="162" t="s">
        <v>6261</v>
      </c>
    </row>
    <row r="2669" spans="1:24">
      <c r="A2669" s="83">
        <v>1975</v>
      </c>
      <c r="B2669" s="83">
        <v>133</v>
      </c>
      <c r="C2669" t="s">
        <v>7899</v>
      </c>
      <c r="D2669" s="159">
        <f t="shared" si="82"/>
        <v>101</v>
      </c>
      <c r="E2669">
        <v>2</v>
      </c>
      <c r="F2669">
        <v>21</v>
      </c>
      <c r="G2669" s="162" t="s">
        <v>6396</v>
      </c>
      <c r="H2669" s="162" t="s">
        <v>6396</v>
      </c>
      <c r="I2669" s="53" t="str">
        <f t="shared" si="83"/>
        <v>2. 21</v>
      </c>
      <c r="J2669" s="157" t="s">
        <v>142</v>
      </c>
      <c r="K2669" s="157" t="s">
        <v>141</v>
      </c>
      <c r="L2669" s="83" t="s">
        <v>6172</v>
      </c>
      <c r="M2669" s="165" t="s">
        <v>6538</v>
      </c>
      <c r="O2669" s="157" t="s">
        <v>138</v>
      </c>
      <c r="P2669" s="157" t="s">
        <v>143</v>
      </c>
      <c r="Q2669" s="157" t="s">
        <v>6171</v>
      </c>
      <c r="R2669" s="157" t="s">
        <v>144</v>
      </c>
      <c r="W2669" s="118">
        <v>0</v>
      </c>
      <c r="X2669" s="162" t="s">
        <v>6396</v>
      </c>
    </row>
    <row r="2670" spans="1:24">
      <c r="A2670" s="83">
        <v>1975</v>
      </c>
      <c r="B2670" s="83">
        <v>11</v>
      </c>
      <c r="C2670" t="s">
        <v>7955</v>
      </c>
      <c r="D2670" s="159">
        <f t="shared" si="82"/>
        <v>4</v>
      </c>
      <c r="E2670">
        <v>0</v>
      </c>
      <c r="F2670">
        <v>4</v>
      </c>
      <c r="G2670" s="162" t="s">
        <v>6336</v>
      </c>
      <c r="H2670" s="162" t="s">
        <v>6336</v>
      </c>
      <c r="I2670" s="53" t="str">
        <f t="shared" si="83"/>
        <v>0. 4</v>
      </c>
      <c r="J2670" s="157" t="s">
        <v>142</v>
      </c>
      <c r="K2670" s="157" t="s">
        <v>141</v>
      </c>
      <c r="L2670" s="83" t="s">
        <v>6172</v>
      </c>
      <c r="M2670" s="165" t="s">
        <v>6538</v>
      </c>
      <c r="O2670" s="157" t="s">
        <v>138</v>
      </c>
      <c r="P2670" s="157" t="s">
        <v>143</v>
      </c>
      <c r="Q2670" s="157" t="s">
        <v>6171</v>
      </c>
      <c r="R2670" s="157" t="s">
        <v>144</v>
      </c>
      <c r="W2670" s="118">
        <v>0</v>
      </c>
      <c r="X2670" s="162" t="s">
        <v>6336</v>
      </c>
    </row>
    <row r="2671" spans="1:24">
      <c r="A2671" s="83">
        <v>1976</v>
      </c>
      <c r="B2671" s="83">
        <v>288</v>
      </c>
      <c r="C2671" t="s">
        <v>7857</v>
      </c>
      <c r="D2671" s="159">
        <f t="shared" si="82"/>
        <v>97</v>
      </c>
      <c r="E2671">
        <v>2</v>
      </c>
      <c r="F2671">
        <v>17</v>
      </c>
      <c r="G2671" s="162" t="s">
        <v>6341</v>
      </c>
      <c r="H2671" s="162" t="s">
        <v>6341</v>
      </c>
      <c r="I2671" s="53" t="str">
        <f t="shared" si="83"/>
        <v>2. 17</v>
      </c>
      <c r="J2671" s="157" t="s">
        <v>142</v>
      </c>
      <c r="K2671" s="157" t="s">
        <v>141</v>
      </c>
      <c r="L2671" s="83" t="s">
        <v>6172</v>
      </c>
      <c r="M2671" s="165" t="s">
        <v>162</v>
      </c>
      <c r="O2671" s="157" t="s">
        <v>138</v>
      </c>
      <c r="P2671" s="157" t="s">
        <v>143</v>
      </c>
      <c r="Q2671" s="157" t="s">
        <v>6171</v>
      </c>
      <c r="R2671" s="157" t="s">
        <v>144</v>
      </c>
      <c r="W2671" s="118">
        <v>1309500</v>
      </c>
      <c r="X2671" s="162" t="s">
        <v>6341</v>
      </c>
    </row>
    <row r="2672" spans="1:24">
      <c r="A2672" s="83">
        <v>1976</v>
      </c>
      <c r="B2672" s="83">
        <v>115</v>
      </c>
      <c r="C2672" t="s">
        <v>7885</v>
      </c>
      <c r="D2672" s="159">
        <f t="shared" si="82"/>
        <v>52</v>
      </c>
      <c r="E2672">
        <v>1</v>
      </c>
      <c r="F2672">
        <v>12</v>
      </c>
      <c r="G2672" s="162" t="s">
        <v>6215</v>
      </c>
      <c r="H2672" s="162" t="s">
        <v>6215</v>
      </c>
      <c r="I2672" s="53" t="str">
        <f t="shared" si="83"/>
        <v>1. 12</v>
      </c>
      <c r="J2672" s="157" t="s">
        <v>142</v>
      </c>
      <c r="K2672" s="157" t="s">
        <v>141</v>
      </c>
      <c r="L2672" s="83" t="s">
        <v>6172</v>
      </c>
      <c r="M2672" s="165" t="s">
        <v>162</v>
      </c>
      <c r="O2672" s="157" t="s">
        <v>138</v>
      </c>
      <c r="P2672" s="157" t="s">
        <v>143</v>
      </c>
      <c r="Q2672" s="157" t="s">
        <v>6171</v>
      </c>
      <c r="R2672" s="157" t="s">
        <v>144</v>
      </c>
      <c r="W2672" s="118">
        <v>351000</v>
      </c>
      <c r="X2672" s="162" t="s">
        <v>6215</v>
      </c>
    </row>
    <row r="2673" spans="1:24">
      <c r="A2673" s="83">
        <v>1976</v>
      </c>
      <c r="B2673" s="83">
        <v>115</v>
      </c>
      <c r="C2673" t="s">
        <v>7947</v>
      </c>
      <c r="D2673" s="159">
        <f t="shared" si="82"/>
        <v>28</v>
      </c>
      <c r="E2673">
        <v>0</v>
      </c>
      <c r="F2673">
        <v>28</v>
      </c>
      <c r="G2673" s="162" t="s">
        <v>6178</v>
      </c>
      <c r="H2673" s="162" t="s">
        <v>6178</v>
      </c>
      <c r="I2673" s="53" t="str">
        <f t="shared" si="83"/>
        <v>0. 28</v>
      </c>
      <c r="J2673" s="157" t="s">
        <v>142</v>
      </c>
      <c r="K2673" s="157" t="s">
        <v>141</v>
      </c>
      <c r="L2673" s="83" t="s">
        <v>6172</v>
      </c>
      <c r="M2673" s="165" t="s">
        <v>162</v>
      </c>
      <c r="O2673" s="157" t="s">
        <v>138</v>
      </c>
      <c r="P2673" s="157" t="s">
        <v>143</v>
      </c>
      <c r="Q2673" s="157" t="s">
        <v>6171</v>
      </c>
      <c r="R2673" s="157" t="s">
        <v>144</v>
      </c>
      <c r="W2673" s="118">
        <v>378000</v>
      </c>
      <c r="X2673" s="162" t="s">
        <v>6178</v>
      </c>
    </row>
    <row r="2674" spans="1:24">
      <c r="A2674" s="83">
        <v>1976</v>
      </c>
      <c r="B2674" s="83">
        <v>115</v>
      </c>
      <c r="C2674" t="s">
        <v>7887</v>
      </c>
      <c r="D2674" s="159">
        <f t="shared" si="82"/>
        <v>39</v>
      </c>
      <c r="E2674">
        <v>0</v>
      </c>
      <c r="F2674">
        <v>39</v>
      </c>
      <c r="G2674" s="162" t="s">
        <v>6230</v>
      </c>
      <c r="H2674" s="162" t="s">
        <v>6230</v>
      </c>
      <c r="I2674" s="53" t="str">
        <f t="shared" si="83"/>
        <v>0. 39</v>
      </c>
      <c r="J2674" s="157" t="s">
        <v>142</v>
      </c>
      <c r="K2674" s="157" t="s">
        <v>141</v>
      </c>
      <c r="L2674" s="83" t="s">
        <v>6172</v>
      </c>
      <c r="M2674" s="165" t="s">
        <v>162</v>
      </c>
      <c r="O2674" s="157" t="s">
        <v>138</v>
      </c>
      <c r="P2674" s="157" t="s">
        <v>143</v>
      </c>
      <c r="Q2674" s="157" t="s">
        <v>6171</v>
      </c>
      <c r="R2674" s="157" t="s">
        <v>144</v>
      </c>
      <c r="W2674" s="118">
        <v>81000</v>
      </c>
      <c r="X2674" s="162" t="s">
        <v>6230</v>
      </c>
    </row>
    <row r="2675" spans="1:24">
      <c r="A2675" s="83">
        <v>1976</v>
      </c>
      <c r="B2675" s="83">
        <v>549</v>
      </c>
      <c r="C2675" t="s">
        <v>6586</v>
      </c>
      <c r="D2675" s="159">
        <f t="shared" si="82"/>
        <v>97</v>
      </c>
      <c r="E2675">
        <v>2</v>
      </c>
      <c r="F2675">
        <v>17</v>
      </c>
      <c r="G2675" s="162" t="s">
        <v>6341</v>
      </c>
      <c r="H2675" s="162" t="s">
        <v>6341</v>
      </c>
      <c r="I2675" s="53" t="str">
        <f t="shared" si="83"/>
        <v>2. 17</v>
      </c>
      <c r="J2675" s="157" t="s">
        <v>142</v>
      </c>
      <c r="K2675" s="157" t="s">
        <v>141</v>
      </c>
      <c r="L2675" s="83" t="s">
        <v>6172</v>
      </c>
      <c r="M2675" s="165" t="s">
        <v>162</v>
      </c>
      <c r="O2675" s="157" t="s">
        <v>138</v>
      </c>
      <c r="P2675" s="157" t="s">
        <v>143</v>
      </c>
      <c r="Q2675" s="157" t="s">
        <v>6171</v>
      </c>
      <c r="R2675" s="157" t="s">
        <v>144</v>
      </c>
      <c r="W2675" s="118">
        <v>216000</v>
      </c>
      <c r="X2675" s="162" t="s">
        <v>6341</v>
      </c>
    </row>
    <row r="2676" spans="1:24">
      <c r="A2676" s="83">
        <v>1976</v>
      </c>
      <c r="B2676" s="83">
        <v>551</v>
      </c>
      <c r="C2676" t="s">
        <v>6579</v>
      </c>
      <c r="D2676" s="159">
        <f t="shared" si="82"/>
        <v>336</v>
      </c>
      <c r="E2676">
        <v>8</v>
      </c>
      <c r="F2676">
        <v>16</v>
      </c>
      <c r="G2676" s="162" t="s">
        <v>6452</v>
      </c>
      <c r="H2676" s="162" t="s">
        <v>6452</v>
      </c>
      <c r="I2676" s="53" t="str">
        <f t="shared" si="83"/>
        <v>8. 16</v>
      </c>
      <c r="J2676" s="157" t="s">
        <v>142</v>
      </c>
      <c r="K2676" s="157" t="s">
        <v>141</v>
      </c>
      <c r="L2676" s="83" t="s">
        <v>6172</v>
      </c>
      <c r="M2676" s="165" t="s">
        <v>162</v>
      </c>
      <c r="O2676" s="157" t="s">
        <v>138</v>
      </c>
      <c r="P2676" s="157" t="s">
        <v>143</v>
      </c>
      <c r="Q2676" s="157" t="s">
        <v>6171</v>
      </c>
      <c r="R2676" s="157" t="s">
        <v>144</v>
      </c>
      <c r="W2676" s="118">
        <v>756000</v>
      </c>
      <c r="X2676" s="162" t="s">
        <v>6452</v>
      </c>
    </row>
    <row r="2677" spans="1:24">
      <c r="A2677" s="83">
        <v>1976</v>
      </c>
      <c r="B2677" s="83">
        <v>115</v>
      </c>
      <c r="C2677" t="s">
        <v>7852</v>
      </c>
      <c r="D2677" s="159">
        <f t="shared" si="82"/>
        <v>12</v>
      </c>
      <c r="E2677">
        <v>0</v>
      </c>
      <c r="F2677">
        <v>12</v>
      </c>
      <c r="G2677" s="162" t="s">
        <v>6190</v>
      </c>
      <c r="H2677" s="162" t="s">
        <v>6190</v>
      </c>
      <c r="I2677" s="53" t="str">
        <f t="shared" si="83"/>
        <v>0. 12</v>
      </c>
      <c r="J2677" s="157" t="s">
        <v>142</v>
      </c>
      <c r="K2677" s="157" t="s">
        <v>141</v>
      </c>
      <c r="L2677" s="83" t="s">
        <v>6172</v>
      </c>
      <c r="M2677" s="165" t="s">
        <v>162</v>
      </c>
      <c r="O2677" s="157" t="s">
        <v>138</v>
      </c>
      <c r="P2677" s="157" t="s">
        <v>143</v>
      </c>
      <c r="Q2677" s="157" t="s">
        <v>6171</v>
      </c>
      <c r="R2677" s="157" t="s">
        <v>144</v>
      </c>
      <c r="W2677" s="118">
        <v>13500</v>
      </c>
      <c r="X2677" s="162" t="s">
        <v>6190</v>
      </c>
    </row>
    <row r="2678" spans="1:24">
      <c r="A2678" s="83">
        <v>1977</v>
      </c>
      <c r="B2678" s="83">
        <v>287</v>
      </c>
      <c r="C2678" t="s">
        <v>7851</v>
      </c>
      <c r="D2678" s="159">
        <f t="shared" si="82"/>
        <v>3</v>
      </c>
      <c r="E2678">
        <v>0</v>
      </c>
      <c r="F2678">
        <v>3</v>
      </c>
      <c r="G2678" s="162" t="s">
        <v>6204</v>
      </c>
      <c r="H2678" s="162" t="s">
        <v>6204</v>
      </c>
      <c r="I2678" s="53" t="str">
        <f t="shared" si="83"/>
        <v>0. 3</v>
      </c>
      <c r="J2678" s="157" t="s">
        <v>142</v>
      </c>
      <c r="K2678" s="157" t="s">
        <v>141</v>
      </c>
      <c r="L2678" s="83" t="s">
        <v>6172</v>
      </c>
      <c r="M2678" s="165" t="s">
        <v>162</v>
      </c>
      <c r="O2678" s="157" t="s">
        <v>138</v>
      </c>
      <c r="P2678" s="157" t="s">
        <v>143</v>
      </c>
      <c r="Q2678" s="157" t="s">
        <v>6171</v>
      </c>
      <c r="R2678" s="157" t="s">
        <v>144</v>
      </c>
      <c r="W2678" s="118">
        <v>40500</v>
      </c>
      <c r="X2678" s="162" t="s">
        <v>6204</v>
      </c>
    </row>
    <row r="2679" spans="1:24">
      <c r="A2679" s="83">
        <v>1977</v>
      </c>
      <c r="B2679" s="83">
        <v>274</v>
      </c>
      <c r="C2679" t="s">
        <v>6586</v>
      </c>
      <c r="D2679" s="159">
        <f t="shared" si="82"/>
        <v>86</v>
      </c>
      <c r="E2679">
        <v>2</v>
      </c>
      <c r="F2679">
        <v>6</v>
      </c>
      <c r="G2679" s="162" t="s">
        <v>6384</v>
      </c>
      <c r="H2679" s="162" t="s">
        <v>6384</v>
      </c>
      <c r="I2679" s="53" t="str">
        <f t="shared" si="83"/>
        <v>2. 6</v>
      </c>
      <c r="J2679" s="157" t="s">
        <v>142</v>
      </c>
      <c r="K2679" s="157" t="s">
        <v>141</v>
      </c>
      <c r="L2679" s="83" t="s">
        <v>6172</v>
      </c>
      <c r="M2679" s="165" t="s">
        <v>6540</v>
      </c>
      <c r="O2679" s="157" t="s">
        <v>138</v>
      </c>
      <c r="P2679" s="157" t="s">
        <v>143</v>
      </c>
      <c r="Q2679" s="157" t="s">
        <v>6171</v>
      </c>
      <c r="R2679" s="157" t="s">
        <v>144</v>
      </c>
      <c r="W2679" s="118">
        <v>0</v>
      </c>
      <c r="X2679" s="162" t="s">
        <v>6384</v>
      </c>
    </row>
    <row r="2680" spans="1:24">
      <c r="A2680" s="83">
        <v>1977</v>
      </c>
      <c r="B2680" s="83">
        <v>293</v>
      </c>
      <c r="C2680" t="s">
        <v>7857</v>
      </c>
      <c r="D2680" s="159">
        <f t="shared" si="82"/>
        <v>57</v>
      </c>
      <c r="E2680">
        <v>1</v>
      </c>
      <c r="F2680">
        <v>17</v>
      </c>
      <c r="G2680" s="162" t="s">
        <v>6225</v>
      </c>
      <c r="H2680" s="162" t="s">
        <v>6225</v>
      </c>
      <c r="I2680" s="53" t="str">
        <f t="shared" si="83"/>
        <v>1. 17</v>
      </c>
      <c r="J2680" s="157" t="s">
        <v>142</v>
      </c>
      <c r="K2680" s="157" t="s">
        <v>141</v>
      </c>
      <c r="L2680" s="83" t="s">
        <v>6172</v>
      </c>
      <c r="M2680" s="165" t="s">
        <v>6540</v>
      </c>
      <c r="O2680" s="157" t="s">
        <v>138</v>
      </c>
      <c r="P2680" s="157" t="s">
        <v>143</v>
      </c>
      <c r="Q2680" s="157" t="s">
        <v>6171</v>
      </c>
      <c r="R2680" s="157" t="s">
        <v>144</v>
      </c>
      <c r="W2680" s="118">
        <v>0</v>
      </c>
      <c r="X2680" s="162" t="s">
        <v>6225</v>
      </c>
    </row>
    <row r="2681" spans="1:24">
      <c r="A2681" s="83">
        <v>1977</v>
      </c>
      <c r="B2681" s="83">
        <v>115</v>
      </c>
      <c r="C2681" t="s">
        <v>7887</v>
      </c>
      <c r="D2681" s="159">
        <f t="shared" si="82"/>
        <v>39</v>
      </c>
      <c r="E2681">
        <v>0</v>
      </c>
      <c r="F2681">
        <v>39</v>
      </c>
      <c r="G2681" s="162" t="s">
        <v>6230</v>
      </c>
      <c r="H2681" s="162" t="s">
        <v>6230</v>
      </c>
      <c r="I2681" s="53" t="str">
        <f t="shared" si="83"/>
        <v>0. 39</v>
      </c>
      <c r="J2681" s="157" t="s">
        <v>142</v>
      </c>
      <c r="K2681" s="157" t="s">
        <v>141</v>
      </c>
      <c r="L2681" s="83" t="s">
        <v>6172</v>
      </c>
      <c r="M2681" s="165" t="s">
        <v>162</v>
      </c>
      <c r="O2681" s="157" t="s">
        <v>138</v>
      </c>
      <c r="P2681" s="157" t="s">
        <v>143</v>
      </c>
      <c r="Q2681" s="157" t="s">
        <v>6171</v>
      </c>
      <c r="R2681" s="157" t="s">
        <v>144</v>
      </c>
      <c r="W2681" s="118">
        <v>0</v>
      </c>
      <c r="X2681" s="162" t="s">
        <v>6230</v>
      </c>
    </row>
    <row r="2682" spans="1:24">
      <c r="A2682" s="83">
        <v>1977</v>
      </c>
      <c r="B2682" s="83">
        <v>549</v>
      </c>
      <c r="C2682" t="s">
        <v>6586</v>
      </c>
      <c r="D2682" s="159">
        <f t="shared" si="82"/>
        <v>97</v>
      </c>
      <c r="E2682">
        <v>2</v>
      </c>
      <c r="F2682">
        <v>17</v>
      </c>
      <c r="G2682" s="162" t="s">
        <v>6341</v>
      </c>
      <c r="H2682" s="162" t="s">
        <v>6341</v>
      </c>
      <c r="I2682" s="53" t="str">
        <f t="shared" si="83"/>
        <v>2. 17</v>
      </c>
      <c r="J2682" s="157" t="s">
        <v>142</v>
      </c>
      <c r="K2682" s="157" t="s">
        <v>141</v>
      </c>
      <c r="L2682" s="83" t="s">
        <v>6172</v>
      </c>
      <c r="M2682" s="165" t="s">
        <v>162</v>
      </c>
      <c r="O2682" s="157" t="s">
        <v>138</v>
      </c>
      <c r="P2682" s="157" t="s">
        <v>143</v>
      </c>
      <c r="Q2682" s="157" t="s">
        <v>6171</v>
      </c>
      <c r="R2682" s="157" t="s">
        <v>144</v>
      </c>
      <c r="W2682" s="118">
        <v>216000</v>
      </c>
      <c r="X2682" s="162" t="s">
        <v>6341</v>
      </c>
    </row>
    <row r="2683" spans="1:24">
      <c r="A2683" s="83">
        <v>1977</v>
      </c>
      <c r="B2683" s="83">
        <v>551</v>
      </c>
      <c r="C2683" t="s">
        <v>6579</v>
      </c>
      <c r="D2683" s="159">
        <f t="shared" si="82"/>
        <v>336</v>
      </c>
      <c r="E2683">
        <v>8</v>
      </c>
      <c r="F2683">
        <v>16</v>
      </c>
      <c r="G2683" s="162" t="s">
        <v>6452</v>
      </c>
      <c r="H2683" s="162" t="s">
        <v>6452</v>
      </c>
      <c r="I2683" s="53" t="str">
        <f t="shared" si="83"/>
        <v>8. 16</v>
      </c>
      <c r="J2683" s="157" t="s">
        <v>142</v>
      </c>
      <c r="K2683" s="157" t="s">
        <v>141</v>
      </c>
      <c r="L2683" s="83" t="s">
        <v>6172</v>
      </c>
      <c r="M2683" s="165" t="s">
        <v>162</v>
      </c>
      <c r="O2683" s="157" t="s">
        <v>138</v>
      </c>
      <c r="P2683" s="157" t="s">
        <v>143</v>
      </c>
      <c r="Q2683" s="157" t="s">
        <v>6171</v>
      </c>
      <c r="R2683" s="157" t="s">
        <v>144</v>
      </c>
      <c r="W2683" s="118">
        <v>756000</v>
      </c>
      <c r="X2683" s="162" t="s">
        <v>6452</v>
      </c>
    </row>
    <row r="2684" spans="1:24">
      <c r="A2684" s="83">
        <v>1977</v>
      </c>
      <c r="B2684" s="83">
        <v>115</v>
      </c>
      <c r="C2684" t="s">
        <v>7852</v>
      </c>
      <c r="D2684" s="159">
        <f t="shared" si="82"/>
        <v>12</v>
      </c>
      <c r="E2684">
        <v>0</v>
      </c>
      <c r="F2684">
        <v>12</v>
      </c>
      <c r="G2684" s="162" t="s">
        <v>6190</v>
      </c>
      <c r="H2684" s="162" t="s">
        <v>6190</v>
      </c>
      <c r="I2684" s="53" t="str">
        <f t="shared" si="83"/>
        <v>0. 12</v>
      </c>
      <c r="J2684" s="157" t="s">
        <v>142</v>
      </c>
      <c r="K2684" s="157" t="s">
        <v>141</v>
      </c>
      <c r="L2684" s="83" t="s">
        <v>6172</v>
      </c>
      <c r="M2684" s="165" t="s">
        <v>162</v>
      </c>
      <c r="O2684" s="157" t="s">
        <v>138</v>
      </c>
      <c r="P2684" s="157" t="s">
        <v>143</v>
      </c>
      <c r="Q2684" s="157" t="s">
        <v>6171</v>
      </c>
      <c r="R2684" s="157" t="s">
        <v>144</v>
      </c>
      <c r="W2684" s="118">
        <v>13500</v>
      </c>
      <c r="X2684" s="162" t="s">
        <v>6190</v>
      </c>
    </row>
    <row r="2685" spans="1:24">
      <c r="A2685" s="83">
        <v>1978</v>
      </c>
      <c r="B2685" s="83">
        <v>281</v>
      </c>
      <c r="C2685" t="s">
        <v>7857</v>
      </c>
      <c r="D2685" s="159">
        <f t="shared" si="82"/>
        <v>218</v>
      </c>
      <c r="E2685">
        <v>5</v>
      </c>
      <c r="F2685">
        <v>18</v>
      </c>
      <c r="G2685" s="162" t="s">
        <v>6227</v>
      </c>
      <c r="H2685" s="162" t="s">
        <v>6227</v>
      </c>
      <c r="I2685" s="53" t="str">
        <f t="shared" si="83"/>
        <v>5. 18</v>
      </c>
      <c r="J2685" s="157" t="s">
        <v>142</v>
      </c>
      <c r="K2685" s="157" t="s">
        <v>141</v>
      </c>
      <c r="L2685" s="83" t="s">
        <v>6172</v>
      </c>
      <c r="M2685" s="165" t="s">
        <v>162</v>
      </c>
      <c r="O2685" s="157" t="s">
        <v>138</v>
      </c>
      <c r="P2685" s="157" t="s">
        <v>143</v>
      </c>
      <c r="Q2685" s="157" t="s">
        <v>6171</v>
      </c>
      <c r="R2685" s="157" t="s">
        <v>144</v>
      </c>
      <c r="W2685" s="118">
        <v>2943000</v>
      </c>
      <c r="X2685" s="162" t="s">
        <v>6227</v>
      </c>
    </row>
    <row r="2686" spans="1:24">
      <c r="A2686" s="83">
        <v>1979</v>
      </c>
      <c r="B2686" s="83">
        <v>367</v>
      </c>
      <c r="C2686" t="s">
        <v>8157</v>
      </c>
      <c r="D2686" s="159">
        <f t="shared" si="82"/>
        <v>82</v>
      </c>
      <c r="E2686">
        <v>2</v>
      </c>
      <c r="F2686">
        <v>2</v>
      </c>
      <c r="G2686" s="162" t="s">
        <v>6338</v>
      </c>
      <c r="H2686" s="162" t="s">
        <v>6338</v>
      </c>
      <c r="I2686" s="53" t="str">
        <f t="shared" si="83"/>
        <v>2. 2</v>
      </c>
      <c r="J2686" s="157" t="s">
        <v>142</v>
      </c>
      <c r="K2686" s="157" t="s">
        <v>141</v>
      </c>
      <c r="L2686" s="83" t="s">
        <v>6172</v>
      </c>
      <c r="M2686" s="165" t="s">
        <v>162</v>
      </c>
      <c r="O2686" s="157" t="s">
        <v>138</v>
      </c>
      <c r="P2686" s="157" t="s">
        <v>143</v>
      </c>
      <c r="Q2686" s="157" t="s">
        <v>6171</v>
      </c>
      <c r="R2686" s="157" t="s">
        <v>144</v>
      </c>
      <c r="W2686" s="118">
        <v>270000</v>
      </c>
      <c r="X2686" s="162" t="s">
        <v>6338</v>
      </c>
    </row>
    <row r="2687" spans="1:24">
      <c r="A2687" s="83">
        <v>1987</v>
      </c>
      <c r="B2687" s="83">
        <v>27</v>
      </c>
      <c r="C2687" t="s">
        <v>7851</v>
      </c>
      <c r="D2687" s="159">
        <f t="shared" si="82"/>
        <v>4</v>
      </c>
      <c r="E2687">
        <v>0</v>
      </c>
      <c r="F2687">
        <v>4</v>
      </c>
      <c r="G2687" s="162" t="s">
        <v>6336</v>
      </c>
      <c r="H2687" s="162" t="s">
        <v>6336</v>
      </c>
      <c r="I2687" s="53" t="str">
        <f t="shared" si="83"/>
        <v>0. 4</v>
      </c>
      <c r="J2687" s="157" t="s">
        <v>142</v>
      </c>
      <c r="K2687" s="157" t="s">
        <v>141</v>
      </c>
      <c r="L2687" s="83" t="s">
        <v>6172</v>
      </c>
      <c r="M2687" s="165" t="s">
        <v>162</v>
      </c>
      <c r="O2687" s="157" t="s">
        <v>138</v>
      </c>
      <c r="P2687" s="157" t="s">
        <v>143</v>
      </c>
      <c r="Q2687" s="157" t="s">
        <v>6171</v>
      </c>
      <c r="R2687" s="157" t="s">
        <v>144</v>
      </c>
      <c r="W2687" s="118">
        <v>54000</v>
      </c>
      <c r="X2687" s="162" t="s">
        <v>6336</v>
      </c>
    </row>
    <row r="2688" spans="1:24">
      <c r="A2688" s="83">
        <v>1996</v>
      </c>
      <c r="B2688" s="83">
        <v>92</v>
      </c>
      <c r="C2688" t="s">
        <v>7836</v>
      </c>
      <c r="D2688" s="159">
        <f t="shared" si="82"/>
        <v>163</v>
      </c>
      <c r="E2688">
        <v>4</v>
      </c>
      <c r="F2688">
        <v>3</v>
      </c>
      <c r="G2688" s="162" t="s">
        <v>6438</v>
      </c>
      <c r="H2688" s="162" t="s">
        <v>6438</v>
      </c>
      <c r="I2688" s="53" t="str">
        <f t="shared" si="83"/>
        <v>4. 3</v>
      </c>
      <c r="J2688" s="157" t="s">
        <v>142</v>
      </c>
      <c r="K2688" s="157" t="s">
        <v>141</v>
      </c>
      <c r="L2688" s="83" t="s">
        <v>6172</v>
      </c>
      <c r="M2688" s="165" t="s">
        <v>162</v>
      </c>
      <c r="O2688" s="157" t="s">
        <v>138</v>
      </c>
      <c r="P2688" s="157" t="s">
        <v>143</v>
      </c>
      <c r="Q2688" s="157" t="s">
        <v>6171</v>
      </c>
      <c r="R2688" s="157" t="s">
        <v>144</v>
      </c>
      <c r="W2688" s="118">
        <v>729000</v>
      </c>
      <c r="X2688" s="162" t="s">
        <v>6438</v>
      </c>
    </row>
    <row r="2689" spans="1:24">
      <c r="A2689" s="83">
        <v>1996</v>
      </c>
      <c r="B2689" s="83">
        <v>92</v>
      </c>
      <c r="C2689" t="s">
        <v>7836</v>
      </c>
      <c r="D2689" s="159">
        <f t="shared" si="82"/>
        <v>122</v>
      </c>
      <c r="E2689">
        <v>3</v>
      </c>
      <c r="F2689">
        <v>2</v>
      </c>
      <c r="G2689" s="162" t="s">
        <v>6320</v>
      </c>
      <c r="H2689" s="162" t="s">
        <v>6320</v>
      </c>
      <c r="I2689" s="53" t="str">
        <f t="shared" si="83"/>
        <v>3. 2</v>
      </c>
      <c r="J2689" s="157" t="s">
        <v>142</v>
      </c>
      <c r="K2689" s="157" t="s">
        <v>141</v>
      </c>
      <c r="L2689" s="83" t="s">
        <v>6172</v>
      </c>
      <c r="M2689" s="165" t="s">
        <v>162</v>
      </c>
      <c r="O2689" s="157" t="s">
        <v>138</v>
      </c>
      <c r="P2689" s="157" t="s">
        <v>143</v>
      </c>
      <c r="Q2689" s="157" t="s">
        <v>6171</v>
      </c>
      <c r="R2689" s="157" t="s">
        <v>144</v>
      </c>
      <c r="W2689" s="118">
        <v>540000</v>
      </c>
      <c r="X2689" s="162" t="s">
        <v>6320</v>
      </c>
    </row>
    <row r="2690" spans="1:24">
      <c r="A2690" s="83">
        <v>1996</v>
      </c>
      <c r="B2690" s="83">
        <v>90</v>
      </c>
      <c r="C2690" t="s">
        <v>7982</v>
      </c>
      <c r="D2690" s="159">
        <f t="shared" si="82"/>
        <v>234</v>
      </c>
      <c r="E2690">
        <v>5</v>
      </c>
      <c r="F2690">
        <v>34</v>
      </c>
      <c r="G2690" s="162" t="s">
        <v>6475</v>
      </c>
      <c r="H2690" s="162" t="s">
        <v>6475</v>
      </c>
      <c r="I2690" s="53" t="str">
        <f t="shared" si="83"/>
        <v>5. 34</v>
      </c>
      <c r="J2690" s="157" t="s">
        <v>142</v>
      </c>
      <c r="K2690" s="157" t="s">
        <v>141</v>
      </c>
      <c r="L2690" s="83" t="s">
        <v>6172</v>
      </c>
      <c r="M2690" s="165" t="s">
        <v>162</v>
      </c>
      <c r="O2690" s="157" t="s">
        <v>138</v>
      </c>
      <c r="P2690" s="157" t="s">
        <v>143</v>
      </c>
      <c r="Q2690" s="157" t="s">
        <v>6171</v>
      </c>
      <c r="R2690" s="157" t="s">
        <v>144</v>
      </c>
      <c r="W2690" s="118">
        <v>1053000</v>
      </c>
      <c r="X2690" s="162" t="s">
        <v>6475</v>
      </c>
    </row>
    <row r="2691" spans="1:24">
      <c r="A2691" s="83">
        <v>1996</v>
      </c>
      <c r="B2691" s="83">
        <v>90</v>
      </c>
      <c r="C2691" t="s">
        <v>7982</v>
      </c>
      <c r="D2691" s="159">
        <f t="shared" ref="D2691:D2754" si="84">E2691*40+F2691</f>
        <v>49</v>
      </c>
      <c r="E2691">
        <v>1</v>
      </c>
      <c r="F2691">
        <v>9</v>
      </c>
      <c r="G2691" s="162" t="s">
        <v>6393</v>
      </c>
      <c r="H2691" s="162" t="s">
        <v>6393</v>
      </c>
      <c r="I2691" s="53" t="str">
        <f t="shared" ref="I2691:I2754" si="85">H2691</f>
        <v>1. 9</v>
      </c>
      <c r="J2691" s="157" t="s">
        <v>142</v>
      </c>
      <c r="K2691" s="157" t="s">
        <v>141</v>
      </c>
      <c r="L2691" s="83" t="s">
        <v>6172</v>
      </c>
      <c r="M2691" s="165" t="s">
        <v>162</v>
      </c>
      <c r="O2691" s="157" t="s">
        <v>138</v>
      </c>
      <c r="P2691" s="157" t="s">
        <v>143</v>
      </c>
      <c r="Q2691" s="157" t="s">
        <v>6171</v>
      </c>
      <c r="R2691" s="157" t="s">
        <v>144</v>
      </c>
      <c r="W2691" s="118">
        <v>216000</v>
      </c>
      <c r="X2691" s="162" t="s">
        <v>6393</v>
      </c>
    </row>
    <row r="2692" spans="1:24">
      <c r="A2692" s="83">
        <v>1998</v>
      </c>
      <c r="B2692" s="83">
        <v>166</v>
      </c>
      <c r="C2692" t="s">
        <v>7852</v>
      </c>
      <c r="D2692" s="159">
        <f t="shared" si="84"/>
        <v>106</v>
      </c>
      <c r="E2692">
        <v>2</v>
      </c>
      <c r="F2692">
        <v>26</v>
      </c>
      <c r="G2692" s="162" t="s">
        <v>6365</v>
      </c>
      <c r="H2692" s="162" t="s">
        <v>6365</v>
      </c>
      <c r="I2692" s="53" t="str">
        <f t="shared" si="85"/>
        <v>2. 26</v>
      </c>
      <c r="J2692" s="157" t="s">
        <v>142</v>
      </c>
      <c r="K2692" s="157" t="s">
        <v>141</v>
      </c>
      <c r="L2692" s="83" t="s">
        <v>6172</v>
      </c>
      <c r="M2692" s="165" t="s">
        <v>162</v>
      </c>
      <c r="O2692" s="157" t="s">
        <v>138</v>
      </c>
      <c r="P2692" s="157" t="s">
        <v>143</v>
      </c>
      <c r="Q2692" s="157" t="s">
        <v>6171</v>
      </c>
      <c r="R2692" s="157" t="s">
        <v>144</v>
      </c>
      <c r="W2692" s="118">
        <v>283500</v>
      </c>
      <c r="X2692" s="162" t="s">
        <v>6365</v>
      </c>
    </row>
    <row r="2693" spans="1:24">
      <c r="A2693" s="83">
        <v>1998</v>
      </c>
      <c r="B2693" s="83">
        <v>169</v>
      </c>
      <c r="C2693" t="s">
        <v>7857</v>
      </c>
      <c r="D2693" s="159">
        <f t="shared" si="84"/>
        <v>247</v>
      </c>
      <c r="E2693">
        <v>6</v>
      </c>
      <c r="F2693">
        <v>7</v>
      </c>
      <c r="G2693" s="162" t="s">
        <v>6378</v>
      </c>
      <c r="H2693" s="162" t="s">
        <v>6378</v>
      </c>
      <c r="I2693" s="53" t="str">
        <f t="shared" si="85"/>
        <v>6. 7</v>
      </c>
      <c r="J2693" s="157" t="s">
        <v>142</v>
      </c>
      <c r="K2693" s="157" t="s">
        <v>141</v>
      </c>
      <c r="L2693" s="83" t="s">
        <v>6172</v>
      </c>
      <c r="M2693" s="165" t="s">
        <v>162</v>
      </c>
      <c r="O2693" s="157" t="s">
        <v>138</v>
      </c>
      <c r="P2693" s="157" t="s">
        <v>143</v>
      </c>
      <c r="Q2693" s="157" t="s">
        <v>6171</v>
      </c>
      <c r="R2693" s="157" t="s">
        <v>144</v>
      </c>
      <c r="W2693" s="118">
        <v>661500</v>
      </c>
      <c r="X2693" s="162" t="s">
        <v>6378</v>
      </c>
    </row>
    <row r="2694" spans="1:24">
      <c r="A2694" s="83">
        <v>1998</v>
      </c>
      <c r="B2694" s="83">
        <v>165</v>
      </c>
      <c r="C2694" t="s">
        <v>7863</v>
      </c>
      <c r="D2694" s="159">
        <f t="shared" si="84"/>
        <v>127</v>
      </c>
      <c r="E2694">
        <v>3</v>
      </c>
      <c r="F2694">
        <v>7</v>
      </c>
      <c r="G2694" s="162" t="s">
        <v>6379</v>
      </c>
      <c r="H2694" s="162" t="s">
        <v>6379</v>
      </c>
      <c r="I2694" s="53" t="str">
        <f t="shared" si="85"/>
        <v>3. 7</v>
      </c>
      <c r="J2694" s="157" t="s">
        <v>142</v>
      </c>
      <c r="K2694" s="157" t="s">
        <v>141</v>
      </c>
      <c r="L2694" s="83" t="s">
        <v>6172</v>
      </c>
      <c r="M2694" s="165" t="s">
        <v>162</v>
      </c>
      <c r="O2694" s="157" t="s">
        <v>138</v>
      </c>
      <c r="P2694" s="157" t="s">
        <v>143</v>
      </c>
      <c r="Q2694" s="157" t="s">
        <v>6171</v>
      </c>
      <c r="R2694" s="157" t="s">
        <v>144</v>
      </c>
      <c r="W2694" s="118">
        <v>337500</v>
      </c>
      <c r="X2694" s="162" t="s">
        <v>6379</v>
      </c>
    </row>
    <row r="2695" spans="1:24">
      <c r="A2695" s="83">
        <v>1998</v>
      </c>
      <c r="B2695" s="83">
        <v>163</v>
      </c>
      <c r="C2695" t="s">
        <v>7851</v>
      </c>
      <c r="D2695" s="159">
        <f t="shared" si="84"/>
        <v>17</v>
      </c>
      <c r="E2695">
        <v>0</v>
      </c>
      <c r="F2695">
        <v>17</v>
      </c>
      <c r="G2695" s="162" t="s">
        <v>6191</v>
      </c>
      <c r="H2695" s="162" t="s">
        <v>6191</v>
      </c>
      <c r="I2695" s="53" t="str">
        <f t="shared" si="85"/>
        <v>0. 17</v>
      </c>
      <c r="J2695" s="157" t="s">
        <v>142</v>
      </c>
      <c r="K2695" s="157" t="s">
        <v>141</v>
      </c>
      <c r="L2695" s="83" t="s">
        <v>6172</v>
      </c>
      <c r="M2695" s="165" t="s">
        <v>162</v>
      </c>
      <c r="O2695" s="157" t="s">
        <v>138</v>
      </c>
      <c r="P2695" s="157" t="s">
        <v>143</v>
      </c>
      <c r="Q2695" s="157" t="s">
        <v>6171</v>
      </c>
      <c r="R2695" s="157" t="s">
        <v>144</v>
      </c>
      <c r="W2695" s="118">
        <v>40500</v>
      </c>
      <c r="X2695" s="162" t="s">
        <v>6191</v>
      </c>
    </row>
    <row r="2696" spans="1:24">
      <c r="A2696" s="83">
        <v>1998</v>
      </c>
      <c r="B2696" s="83">
        <v>163</v>
      </c>
      <c r="C2696" t="s">
        <v>6586</v>
      </c>
      <c r="D2696" s="159">
        <f t="shared" si="84"/>
        <v>399</v>
      </c>
      <c r="E2696">
        <v>9</v>
      </c>
      <c r="F2696">
        <v>39</v>
      </c>
      <c r="G2696" s="162" t="s">
        <v>6380</v>
      </c>
      <c r="H2696" s="162" t="s">
        <v>6380</v>
      </c>
      <c r="I2696" s="53" t="str">
        <f t="shared" si="85"/>
        <v>9. 39</v>
      </c>
      <c r="J2696" s="157" t="s">
        <v>142</v>
      </c>
      <c r="K2696" s="157" t="s">
        <v>141</v>
      </c>
      <c r="L2696" s="83" t="s">
        <v>6172</v>
      </c>
      <c r="M2696" s="165" t="s">
        <v>162</v>
      </c>
      <c r="O2696" s="157" t="s">
        <v>138</v>
      </c>
      <c r="P2696" s="157" t="s">
        <v>143</v>
      </c>
      <c r="Q2696" s="157" t="s">
        <v>6171</v>
      </c>
      <c r="R2696" s="157" t="s">
        <v>144</v>
      </c>
      <c r="W2696" s="118">
        <v>1066500</v>
      </c>
      <c r="X2696" s="162" t="s">
        <v>6380</v>
      </c>
    </row>
    <row r="2697" spans="1:24">
      <c r="A2697" s="83">
        <v>1998</v>
      </c>
      <c r="B2697" s="83">
        <v>162</v>
      </c>
      <c r="C2697" t="s">
        <v>7851</v>
      </c>
      <c r="D2697" s="159">
        <f t="shared" si="84"/>
        <v>69</v>
      </c>
      <c r="E2697">
        <v>1</v>
      </c>
      <c r="F2697">
        <v>29</v>
      </c>
      <c r="G2697" s="162" t="s">
        <v>6381</v>
      </c>
      <c r="H2697" s="162" t="s">
        <v>6381</v>
      </c>
      <c r="I2697" s="53" t="str">
        <f t="shared" si="85"/>
        <v>1. 29</v>
      </c>
      <c r="J2697" s="157" t="s">
        <v>142</v>
      </c>
      <c r="K2697" s="157" t="s">
        <v>141</v>
      </c>
      <c r="L2697" s="83" t="s">
        <v>6172</v>
      </c>
      <c r="M2697" s="165" t="s">
        <v>162</v>
      </c>
      <c r="O2697" s="157" t="s">
        <v>138</v>
      </c>
      <c r="P2697" s="157" t="s">
        <v>143</v>
      </c>
      <c r="Q2697" s="157" t="s">
        <v>6171</v>
      </c>
      <c r="R2697" s="157" t="s">
        <v>144</v>
      </c>
      <c r="W2697" s="118">
        <v>175500</v>
      </c>
      <c r="X2697" s="162" t="s">
        <v>6381</v>
      </c>
    </row>
    <row r="2698" spans="1:24">
      <c r="A2698" s="83">
        <v>1998</v>
      </c>
      <c r="B2698" s="83">
        <v>165</v>
      </c>
      <c r="C2698" t="s">
        <v>7850</v>
      </c>
      <c r="D2698" s="159">
        <f t="shared" si="84"/>
        <v>84</v>
      </c>
      <c r="E2698">
        <v>2</v>
      </c>
      <c r="F2698">
        <v>4</v>
      </c>
      <c r="G2698" s="162" t="s">
        <v>6273</v>
      </c>
      <c r="H2698" s="162" t="s">
        <v>6273</v>
      </c>
      <c r="I2698" s="53" t="str">
        <f t="shared" si="85"/>
        <v>2. 4</v>
      </c>
      <c r="J2698" s="157" t="s">
        <v>142</v>
      </c>
      <c r="K2698" s="157" t="s">
        <v>141</v>
      </c>
      <c r="L2698" s="83" t="s">
        <v>6172</v>
      </c>
      <c r="M2698" s="165" t="s">
        <v>162</v>
      </c>
      <c r="O2698" s="157" t="s">
        <v>138</v>
      </c>
      <c r="P2698" s="157" t="s">
        <v>143</v>
      </c>
      <c r="Q2698" s="157" t="s">
        <v>6171</v>
      </c>
      <c r="R2698" s="157" t="s">
        <v>144</v>
      </c>
      <c r="W2698" s="118">
        <v>216000</v>
      </c>
      <c r="X2698" s="162" t="s">
        <v>6273</v>
      </c>
    </row>
    <row r="2699" spans="1:24">
      <c r="A2699" s="83">
        <v>1998</v>
      </c>
      <c r="B2699" s="83">
        <v>165</v>
      </c>
      <c r="C2699" t="s">
        <v>7850</v>
      </c>
      <c r="D2699" s="159">
        <f t="shared" si="84"/>
        <v>44</v>
      </c>
      <c r="E2699">
        <v>1</v>
      </c>
      <c r="F2699">
        <v>4</v>
      </c>
      <c r="G2699" s="162" t="s">
        <v>6248</v>
      </c>
      <c r="H2699" s="162" t="s">
        <v>6248</v>
      </c>
      <c r="I2699" s="53" t="str">
        <f t="shared" si="85"/>
        <v>1. 4</v>
      </c>
      <c r="J2699" s="157" t="s">
        <v>142</v>
      </c>
      <c r="K2699" s="157" t="s">
        <v>141</v>
      </c>
      <c r="L2699" s="83" t="s">
        <v>6172</v>
      </c>
      <c r="M2699" s="165" t="s">
        <v>162</v>
      </c>
      <c r="O2699" s="157" t="s">
        <v>138</v>
      </c>
      <c r="P2699" s="157" t="s">
        <v>143</v>
      </c>
      <c r="Q2699" s="157" t="s">
        <v>6171</v>
      </c>
      <c r="R2699" s="157" t="s">
        <v>144</v>
      </c>
      <c r="W2699" s="118">
        <v>108000</v>
      </c>
      <c r="X2699" s="162" t="s">
        <v>6248</v>
      </c>
    </row>
    <row r="2700" spans="1:24">
      <c r="A2700" s="83">
        <v>1998</v>
      </c>
      <c r="B2700" s="83">
        <v>165</v>
      </c>
      <c r="C2700" t="s">
        <v>6586</v>
      </c>
      <c r="D2700" s="159">
        <f t="shared" si="84"/>
        <v>195</v>
      </c>
      <c r="E2700">
        <v>4</v>
      </c>
      <c r="F2700">
        <v>35</v>
      </c>
      <c r="G2700" s="162" t="s">
        <v>6401</v>
      </c>
      <c r="H2700" s="162" t="s">
        <v>6401</v>
      </c>
      <c r="I2700" s="53" t="str">
        <f t="shared" si="85"/>
        <v>4. 35</v>
      </c>
      <c r="J2700" s="157" t="s">
        <v>142</v>
      </c>
      <c r="K2700" s="157" t="s">
        <v>141</v>
      </c>
      <c r="L2700" s="83" t="s">
        <v>6172</v>
      </c>
      <c r="M2700" s="165" t="s">
        <v>162</v>
      </c>
      <c r="O2700" s="157" t="s">
        <v>138</v>
      </c>
      <c r="P2700" s="157" t="s">
        <v>143</v>
      </c>
      <c r="Q2700" s="157" t="s">
        <v>6171</v>
      </c>
      <c r="R2700" s="157" t="s">
        <v>144</v>
      </c>
      <c r="W2700" s="118">
        <v>648000</v>
      </c>
      <c r="X2700" s="162" t="s">
        <v>6401</v>
      </c>
    </row>
    <row r="2701" spans="1:24">
      <c r="A2701" s="83">
        <v>2001</v>
      </c>
      <c r="B2701" s="83">
        <v>168</v>
      </c>
      <c r="C2701" t="s">
        <v>6579</v>
      </c>
      <c r="D2701" s="159">
        <f t="shared" si="84"/>
        <v>58</v>
      </c>
      <c r="E2701">
        <v>1</v>
      </c>
      <c r="F2701">
        <v>18</v>
      </c>
      <c r="G2701" s="162" t="s">
        <v>6299</v>
      </c>
      <c r="H2701" s="162" t="s">
        <v>6299</v>
      </c>
      <c r="I2701" s="53" t="str">
        <f t="shared" si="85"/>
        <v>1. 18</v>
      </c>
      <c r="J2701" s="157" t="s">
        <v>142</v>
      </c>
      <c r="K2701" s="157" t="s">
        <v>141</v>
      </c>
      <c r="L2701" s="83" t="s">
        <v>6172</v>
      </c>
      <c r="M2701" s="165" t="s">
        <v>162</v>
      </c>
      <c r="O2701" s="157" t="s">
        <v>138</v>
      </c>
      <c r="P2701" s="157" t="s">
        <v>143</v>
      </c>
      <c r="Q2701" s="157" t="s">
        <v>6171</v>
      </c>
      <c r="R2701" s="157" t="s">
        <v>144</v>
      </c>
      <c r="W2701" s="118">
        <v>256500</v>
      </c>
      <c r="X2701" s="162" t="s">
        <v>6299</v>
      </c>
    </row>
    <row r="2702" spans="1:24">
      <c r="A2702" s="83">
        <v>2001</v>
      </c>
      <c r="B2702" s="83">
        <v>168</v>
      </c>
      <c r="C2702" t="s">
        <v>8091</v>
      </c>
      <c r="D2702" s="159">
        <f t="shared" si="84"/>
        <v>55</v>
      </c>
      <c r="E2702">
        <v>1</v>
      </c>
      <c r="F2702">
        <v>15</v>
      </c>
      <c r="G2702" s="162" t="s">
        <v>6363</v>
      </c>
      <c r="H2702" s="162" t="s">
        <v>6363</v>
      </c>
      <c r="I2702" s="53" t="str">
        <f t="shared" si="85"/>
        <v>1. 15</v>
      </c>
      <c r="J2702" s="157" t="s">
        <v>142</v>
      </c>
      <c r="K2702" s="157" t="s">
        <v>141</v>
      </c>
      <c r="L2702" s="83" t="s">
        <v>6172</v>
      </c>
      <c r="M2702" s="165" t="s">
        <v>162</v>
      </c>
      <c r="O2702" s="157" t="s">
        <v>138</v>
      </c>
      <c r="P2702" s="157" t="s">
        <v>143</v>
      </c>
      <c r="Q2702" s="157" t="s">
        <v>6171</v>
      </c>
      <c r="R2702" s="157" t="s">
        <v>144</v>
      </c>
      <c r="W2702" s="118">
        <v>243000</v>
      </c>
      <c r="X2702" s="162" t="s">
        <v>6363</v>
      </c>
    </row>
    <row r="2703" spans="1:24">
      <c r="A2703" s="83">
        <v>2010</v>
      </c>
      <c r="B2703" s="83">
        <v>563</v>
      </c>
      <c r="C2703" t="s">
        <v>7930</v>
      </c>
      <c r="D2703" s="159">
        <f t="shared" si="84"/>
        <v>128</v>
      </c>
      <c r="E2703">
        <v>3</v>
      </c>
      <c r="F2703">
        <v>8</v>
      </c>
      <c r="G2703" s="162" t="s">
        <v>6199</v>
      </c>
      <c r="H2703" s="162" t="s">
        <v>6199</v>
      </c>
      <c r="I2703" s="53" t="str">
        <f t="shared" si="85"/>
        <v>3. 8</v>
      </c>
      <c r="J2703" s="157" t="s">
        <v>142</v>
      </c>
      <c r="K2703" s="157" t="s">
        <v>141</v>
      </c>
      <c r="L2703" s="83" t="s">
        <v>6172</v>
      </c>
      <c r="M2703" s="165" t="s">
        <v>162</v>
      </c>
      <c r="O2703" s="157" t="s">
        <v>138</v>
      </c>
      <c r="P2703" s="157" t="s">
        <v>143</v>
      </c>
      <c r="Q2703" s="157" t="s">
        <v>6171</v>
      </c>
      <c r="R2703" s="157" t="s">
        <v>144</v>
      </c>
      <c r="W2703" s="118">
        <v>864000</v>
      </c>
      <c r="X2703" s="162" t="s">
        <v>6199</v>
      </c>
    </row>
    <row r="2704" spans="1:24">
      <c r="A2704" s="83">
        <v>2011</v>
      </c>
      <c r="B2704" s="83">
        <v>56</v>
      </c>
      <c r="C2704" t="s">
        <v>8158</v>
      </c>
      <c r="D2704" s="159">
        <f t="shared" si="84"/>
        <v>104</v>
      </c>
      <c r="E2704">
        <v>2</v>
      </c>
      <c r="F2704">
        <v>24</v>
      </c>
      <c r="G2704" s="162" t="s">
        <v>6410</v>
      </c>
      <c r="H2704" s="162" t="s">
        <v>6410</v>
      </c>
      <c r="I2704" s="53" t="str">
        <f t="shared" si="85"/>
        <v>2. 24</v>
      </c>
      <c r="J2704" s="157" t="s">
        <v>142</v>
      </c>
      <c r="K2704" s="157" t="s">
        <v>141</v>
      </c>
      <c r="L2704" s="83" t="s">
        <v>6172</v>
      </c>
      <c r="M2704" s="165" t="s">
        <v>6538</v>
      </c>
      <c r="O2704" s="157" t="s">
        <v>138</v>
      </c>
      <c r="P2704" s="157" t="s">
        <v>143</v>
      </c>
      <c r="Q2704" s="157" t="s">
        <v>6171</v>
      </c>
      <c r="R2704" s="157" t="s">
        <v>144</v>
      </c>
      <c r="W2704" s="118">
        <v>2484000</v>
      </c>
      <c r="X2704" s="162" t="s">
        <v>6410</v>
      </c>
    </row>
    <row r="2705" spans="1:24">
      <c r="A2705" s="83">
        <v>2011</v>
      </c>
      <c r="B2705" s="83">
        <v>65</v>
      </c>
      <c r="C2705" t="s">
        <v>7948</v>
      </c>
      <c r="D2705" s="159">
        <f t="shared" si="84"/>
        <v>40</v>
      </c>
      <c r="E2705">
        <v>1</v>
      </c>
      <c r="F2705">
        <v>0</v>
      </c>
      <c r="G2705" s="162" t="s">
        <v>6242</v>
      </c>
      <c r="H2705" s="162" t="s">
        <v>6242</v>
      </c>
      <c r="I2705" s="53" t="str">
        <f t="shared" si="85"/>
        <v>1. 0</v>
      </c>
      <c r="J2705" s="157" t="s">
        <v>142</v>
      </c>
      <c r="K2705" s="157" t="s">
        <v>141</v>
      </c>
      <c r="L2705" s="83" t="s">
        <v>6172</v>
      </c>
      <c r="M2705" s="165" t="s">
        <v>6538</v>
      </c>
      <c r="O2705" s="157" t="s">
        <v>138</v>
      </c>
      <c r="P2705" s="157" t="s">
        <v>143</v>
      </c>
      <c r="Q2705" s="157" t="s">
        <v>6171</v>
      </c>
      <c r="R2705" s="157" t="s">
        <v>144</v>
      </c>
      <c r="W2705" s="118">
        <v>0</v>
      </c>
      <c r="X2705" s="162" t="s">
        <v>6242</v>
      </c>
    </row>
    <row r="2706" spans="1:24">
      <c r="A2706" s="83">
        <v>2011</v>
      </c>
      <c r="B2706" s="83">
        <v>155</v>
      </c>
      <c r="C2706" t="s">
        <v>7843</v>
      </c>
      <c r="D2706" s="159">
        <f t="shared" si="84"/>
        <v>29</v>
      </c>
      <c r="E2706">
        <v>0</v>
      </c>
      <c r="F2706">
        <v>29</v>
      </c>
      <c r="G2706" s="162" t="s">
        <v>6188</v>
      </c>
      <c r="H2706" s="162" t="s">
        <v>6188</v>
      </c>
      <c r="I2706" s="53" t="str">
        <f t="shared" si="85"/>
        <v>0. 29</v>
      </c>
      <c r="J2706" s="157" t="s">
        <v>142</v>
      </c>
      <c r="K2706" s="157" t="s">
        <v>141</v>
      </c>
      <c r="L2706" s="83" t="s">
        <v>6172</v>
      </c>
      <c r="M2706" s="165" t="s">
        <v>6093</v>
      </c>
      <c r="O2706" s="157" t="s">
        <v>138</v>
      </c>
      <c r="P2706" s="157" t="s">
        <v>143</v>
      </c>
      <c r="Q2706" s="157" t="s">
        <v>6171</v>
      </c>
      <c r="R2706" s="157" t="s">
        <v>144</v>
      </c>
      <c r="W2706" s="118">
        <v>0</v>
      </c>
      <c r="X2706" s="162" t="s">
        <v>6188</v>
      </c>
    </row>
    <row r="2707" spans="1:24">
      <c r="A2707" s="83">
        <v>2015</v>
      </c>
      <c r="B2707" s="83">
        <v>37</v>
      </c>
      <c r="C2707" t="s">
        <v>6586</v>
      </c>
      <c r="D2707" s="159">
        <f t="shared" si="84"/>
        <v>263</v>
      </c>
      <c r="E2707">
        <v>6</v>
      </c>
      <c r="F2707">
        <v>23</v>
      </c>
      <c r="G2707" s="162" t="s">
        <v>6462</v>
      </c>
      <c r="H2707" s="162" t="s">
        <v>6462</v>
      </c>
      <c r="I2707" s="53" t="str">
        <f t="shared" si="85"/>
        <v>6. 23</v>
      </c>
      <c r="J2707" s="157" t="s">
        <v>142</v>
      </c>
      <c r="K2707" s="157" t="s">
        <v>141</v>
      </c>
      <c r="L2707" s="83" t="s">
        <v>6172</v>
      </c>
      <c r="M2707" s="165" t="s">
        <v>162</v>
      </c>
      <c r="O2707" s="157" t="s">
        <v>138</v>
      </c>
      <c r="P2707" s="157" t="s">
        <v>143</v>
      </c>
      <c r="Q2707" s="157" t="s">
        <v>6171</v>
      </c>
      <c r="R2707" s="157" t="s">
        <v>144</v>
      </c>
      <c r="W2707" s="118">
        <v>877500</v>
      </c>
      <c r="X2707" s="162" t="s">
        <v>6462</v>
      </c>
    </row>
    <row r="2708" spans="1:24">
      <c r="A2708" s="83">
        <v>2015</v>
      </c>
      <c r="B2708" s="83">
        <v>34</v>
      </c>
      <c r="C2708" t="s">
        <v>6586</v>
      </c>
      <c r="D2708" s="159">
        <f t="shared" si="84"/>
        <v>126</v>
      </c>
      <c r="E2708">
        <v>3</v>
      </c>
      <c r="F2708">
        <v>6</v>
      </c>
      <c r="G2708" s="162" t="s">
        <v>6213</v>
      </c>
      <c r="H2708" s="162" t="s">
        <v>6213</v>
      </c>
      <c r="I2708" s="53" t="str">
        <f t="shared" si="85"/>
        <v>3. 6</v>
      </c>
      <c r="J2708" s="157" t="s">
        <v>142</v>
      </c>
      <c r="K2708" s="157" t="s">
        <v>141</v>
      </c>
      <c r="L2708" s="83" t="s">
        <v>6172</v>
      </c>
      <c r="M2708" s="165" t="s">
        <v>162</v>
      </c>
      <c r="O2708" s="157" t="s">
        <v>138</v>
      </c>
      <c r="P2708" s="157" t="s">
        <v>143</v>
      </c>
      <c r="Q2708" s="157" t="s">
        <v>6171</v>
      </c>
      <c r="R2708" s="157" t="s">
        <v>144</v>
      </c>
      <c r="W2708" s="118">
        <v>418500</v>
      </c>
      <c r="X2708" s="162" t="s">
        <v>6213</v>
      </c>
    </row>
    <row r="2709" spans="1:24">
      <c r="A2709" s="83">
        <v>2016</v>
      </c>
      <c r="B2709" s="83">
        <v>98</v>
      </c>
      <c r="C2709" t="s">
        <v>7857</v>
      </c>
      <c r="D2709" s="159">
        <f t="shared" si="84"/>
        <v>71</v>
      </c>
      <c r="E2709">
        <v>1</v>
      </c>
      <c r="F2709">
        <v>31</v>
      </c>
      <c r="G2709" s="162" t="s">
        <v>6211</v>
      </c>
      <c r="H2709" s="162" t="s">
        <v>6211</v>
      </c>
      <c r="I2709" s="53" t="str">
        <f t="shared" si="85"/>
        <v>1. 31</v>
      </c>
      <c r="J2709" s="157" t="s">
        <v>142</v>
      </c>
      <c r="K2709" s="157" t="s">
        <v>141</v>
      </c>
      <c r="L2709" s="83" t="s">
        <v>6172</v>
      </c>
      <c r="M2709" s="165" t="s">
        <v>162</v>
      </c>
      <c r="O2709" s="157" t="s">
        <v>138</v>
      </c>
      <c r="P2709" s="157" t="s">
        <v>143</v>
      </c>
      <c r="Q2709" s="157" t="s">
        <v>6171</v>
      </c>
      <c r="R2709" s="157" t="s">
        <v>144</v>
      </c>
      <c r="W2709" s="118">
        <v>958500</v>
      </c>
      <c r="X2709" s="162" t="s">
        <v>6211</v>
      </c>
    </row>
    <row r="2710" spans="1:24">
      <c r="A2710" s="83">
        <v>2016</v>
      </c>
      <c r="B2710" s="83">
        <v>97</v>
      </c>
      <c r="C2710" t="s">
        <v>8158</v>
      </c>
      <c r="D2710" s="159">
        <f t="shared" si="84"/>
        <v>192</v>
      </c>
      <c r="E2710">
        <v>4</v>
      </c>
      <c r="F2710">
        <v>32</v>
      </c>
      <c r="G2710" s="162" t="s">
        <v>6252</v>
      </c>
      <c r="H2710" s="162" t="s">
        <v>6252</v>
      </c>
      <c r="I2710" s="53" t="str">
        <f t="shared" si="85"/>
        <v>4. 32</v>
      </c>
      <c r="J2710" s="157" t="s">
        <v>142</v>
      </c>
      <c r="K2710" s="157" t="s">
        <v>141</v>
      </c>
      <c r="L2710" s="83" t="s">
        <v>6172</v>
      </c>
      <c r="M2710" s="165" t="s">
        <v>162</v>
      </c>
      <c r="O2710" s="157" t="s">
        <v>138</v>
      </c>
      <c r="P2710" s="157" t="s">
        <v>143</v>
      </c>
      <c r="Q2710" s="157" t="s">
        <v>6171</v>
      </c>
      <c r="R2710" s="157" t="s">
        <v>144</v>
      </c>
      <c r="W2710" s="118">
        <v>432000</v>
      </c>
      <c r="X2710" s="162" t="s">
        <v>6252</v>
      </c>
    </row>
    <row r="2711" spans="1:24">
      <c r="A2711" s="83">
        <v>2021</v>
      </c>
      <c r="B2711" s="83">
        <v>561</v>
      </c>
      <c r="C2711" t="s">
        <v>7871</v>
      </c>
      <c r="D2711" s="159">
        <f t="shared" si="84"/>
        <v>208</v>
      </c>
      <c r="E2711">
        <v>5</v>
      </c>
      <c r="F2711">
        <v>8</v>
      </c>
      <c r="G2711" s="162" t="s">
        <v>6339</v>
      </c>
      <c r="H2711" s="162" t="s">
        <v>6339</v>
      </c>
      <c r="I2711" s="53" t="str">
        <f t="shared" si="85"/>
        <v>5. 8</v>
      </c>
      <c r="J2711" s="157" t="s">
        <v>142</v>
      </c>
      <c r="K2711" s="157" t="s">
        <v>141</v>
      </c>
      <c r="L2711" s="83" t="s">
        <v>6172</v>
      </c>
      <c r="M2711" s="165" t="s">
        <v>162</v>
      </c>
      <c r="O2711" s="157" t="s">
        <v>138</v>
      </c>
      <c r="P2711" s="157" t="s">
        <v>143</v>
      </c>
      <c r="Q2711" s="157" t="s">
        <v>6171</v>
      </c>
      <c r="R2711" s="157" t="s">
        <v>144</v>
      </c>
      <c r="W2711" s="118">
        <v>459000</v>
      </c>
      <c r="X2711" s="162" t="s">
        <v>6339</v>
      </c>
    </row>
    <row r="2712" spans="1:24">
      <c r="A2712" s="83">
        <v>2021</v>
      </c>
      <c r="B2712" s="83">
        <v>561</v>
      </c>
      <c r="C2712" t="s">
        <v>7852</v>
      </c>
      <c r="D2712" s="159">
        <f t="shared" si="84"/>
        <v>96</v>
      </c>
      <c r="E2712">
        <v>2</v>
      </c>
      <c r="F2712">
        <v>16</v>
      </c>
      <c r="G2712" s="162" t="s">
        <v>6357</v>
      </c>
      <c r="H2712" s="162" t="s">
        <v>6357</v>
      </c>
      <c r="I2712" s="53" t="str">
        <f t="shared" si="85"/>
        <v>2. 16</v>
      </c>
      <c r="J2712" s="157" t="s">
        <v>142</v>
      </c>
      <c r="K2712" s="157" t="s">
        <v>141</v>
      </c>
      <c r="L2712" s="83" t="s">
        <v>6172</v>
      </c>
      <c r="M2712" s="165" t="s">
        <v>162</v>
      </c>
      <c r="O2712" s="157" t="s">
        <v>138</v>
      </c>
      <c r="P2712" s="157" t="s">
        <v>143</v>
      </c>
      <c r="Q2712" s="157" t="s">
        <v>6171</v>
      </c>
      <c r="R2712" s="157" t="s">
        <v>144</v>
      </c>
      <c r="W2712" s="118">
        <v>324000</v>
      </c>
      <c r="X2712" s="162" t="s">
        <v>6357</v>
      </c>
    </row>
    <row r="2713" spans="1:24">
      <c r="A2713" s="83">
        <v>2030</v>
      </c>
      <c r="B2713" s="83">
        <v>182</v>
      </c>
      <c r="C2713" t="s">
        <v>7861</v>
      </c>
      <c r="D2713" s="159">
        <f t="shared" si="84"/>
        <v>117</v>
      </c>
      <c r="E2713">
        <v>2</v>
      </c>
      <c r="F2713">
        <v>37</v>
      </c>
      <c r="G2713" s="162" t="s">
        <v>6296</v>
      </c>
      <c r="H2713" s="162" t="s">
        <v>6296</v>
      </c>
      <c r="I2713" s="53" t="str">
        <f t="shared" si="85"/>
        <v>2. 37</v>
      </c>
      <c r="J2713" s="157" t="s">
        <v>142</v>
      </c>
      <c r="K2713" s="157" t="s">
        <v>141</v>
      </c>
      <c r="L2713" s="83" t="s">
        <v>6172</v>
      </c>
      <c r="M2713" s="165" t="s">
        <v>6093</v>
      </c>
      <c r="O2713" s="157" t="s">
        <v>138</v>
      </c>
      <c r="P2713" s="157" t="s">
        <v>143</v>
      </c>
      <c r="Q2713" s="157" t="s">
        <v>6171</v>
      </c>
      <c r="R2713" s="157" t="s">
        <v>144</v>
      </c>
      <c r="W2713" s="118">
        <v>2646000</v>
      </c>
      <c r="X2713" s="162" t="s">
        <v>6296</v>
      </c>
    </row>
    <row r="2714" spans="1:24">
      <c r="A2714" s="83">
        <v>2030</v>
      </c>
      <c r="B2714" s="83">
        <v>182</v>
      </c>
      <c r="C2714" t="s">
        <v>7851</v>
      </c>
      <c r="D2714" s="159">
        <f t="shared" si="84"/>
        <v>39</v>
      </c>
      <c r="E2714">
        <v>0</v>
      </c>
      <c r="F2714">
        <v>39</v>
      </c>
      <c r="G2714" s="162" t="s">
        <v>6230</v>
      </c>
      <c r="H2714" s="162" t="s">
        <v>6230</v>
      </c>
      <c r="I2714" s="53" t="str">
        <f t="shared" si="85"/>
        <v>0. 39</v>
      </c>
      <c r="J2714" s="157" t="s">
        <v>142</v>
      </c>
      <c r="K2714" s="157" t="s">
        <v>141</v>
      </c>
      <c r="L2714" s="83" t="s">
        <v>6172</v>
      </c>
      <c r="M2714" s="165" t="s">
        <v>6093</v>
      </c>
      <c r="O2714" s="157" t="s">
        <v>138</v>
      </c>
      <c r="P2714" s="157" t="s">
        <v>143</v>
      </c>
      <c r="Q2714" s="157" t="s">
        <v>6171</v>
      </c>
      <c r="R2714" s="157" t="s">
        <v>144</v>
      </c>
      <c r="W2714" s="118">
        <v>0</v>
      </c>
      <c r="X2714" s="162" t="s">
        <v>6230</v>
      </c>
    </row>
    <row r="2715" spans="1:24">
      <c r="A2715" s="83">
        <v>2030</v>
      </c>
      <c r="B2715" s="83">
        <v>107</v>
      </c>
      <c r="C2715" t="s">
        <v>6586</v>
      </c>
      <c r="D2715" s="159">
        <f t="shared" si="84"/>
        <v>60</v>
      </c>
      <c r="E2715">
        <v>1</v>
      </c>
      <c r="F2715">
        <v>20</v>
      </c>
      <c r="G2715" s="162" t="s">
        <v>6197</v>
      </c>
      <c r="H2715" s="162" t="s">
        <v>6197</v>
      </c>
      <c r="I2715" s="53" t="str">
        <f t="shared" si="85"/>
        <v>1. 20</v>
      </c>
      <c r="J2715" s="157" t="s">
        <v>142</v>
      </c>
      <c r="K2715" s="157" t="s">
        <v>141</v>
      </c>
      <c r="L2715" s="83" t="s">
        <v>6172</v>
      </c>
      <c r="M2715" s="165" t="s">
        <v>162</v>
      </c>
      <c r="O2715" s="157" t="s">
        <v>138</v>
      </c>
      <c r="P2715" s="157" t="s">
        <v>143</v>
      </c>
      <c r="Q2715" s="157" t="s">
        <v>6171</v>
      </c>
      <c r="R2715" s="157" t="s">
        <v>144</v>
      </c>
      <c r="W2715" s="118">
        <v>810000</v>
      </c>
      <c r="X2715" s="162" t="s">
        <v>6197</v>
      </c>
    </row>
    <row r="2716" spans="1:24">
      <c r="A2716" s="83">
        <v>2031</v>
      </c>
      <c r="B2716" s="83">
        <v>522</v>
      </c>
      <c r="C2716" t="s">
        <v>8159</v>
      </c>
      <c r="D2716" s="159">
        <f t="shared" si="84"/>
        <v>115</v>
      </c>
      <c r="E2716">
        <v>2</v>
      </c>
      <c r="F2716">
        <v>35</v>
      </c>
      <c r="G2716" s="162" t="s">
        <v>6306</v>
      </c>
      <c r="H2716" s="162" t="s">
        <v>6306</v>
      </c>
      <c r="I2716" s="53" t="str">
        <f t="shared" si="85"/>
        <v>2. 35</v>
      </c>
      <c r="J2716" s="157" t="s">
        <v>142</v>
      </c>
      <c r="K2716" s="157" t="s">
        <v>141</v>
      </c>
      <c r="L2716" s="83" t="s">
        <v>6172</v>
      </c>
      <c r="M2716" s="165" t="s">
        <v>162</v>
      </c>
      <c r="O2716" s="157" t="s">
        <v>138</v>
      </c>
      <c r="P2716" s="157" t="s">
        <v>143</v>
      </c>
      <c r="Q2716" s="157" t="s">
        <v>6171</v>
      </c>
      <c r="R2716" s="157" t="s">
        <v>144</v>
      </c>
      <c r="W2716" s="118">
        <v>378000</v>
      </c>
      <c r="X2716" s="162" t="s">
        <v>6306</v>
      </c>
    </row>
    <row r="2717" spans="1:24">
      <c r="A2717" s="83">
        <v>2031</v>
      </c>
      <c r="B2717" s="83">
        <v>522</v>
      </c>
      <c r="C2717" t="s">
        <v>8160</v>
      </c>
      <c r="D2717" s="159">
        <f t="shared" si="84"/>
        <v>127</v>
      </c>
      <c r="E2717">
        <v>3</v>
      </c>
      <c r="F2717">
        <v>7</v>
      </c>
      <c r="G2717" s="162" t="s">
        <v>6379</v>
      </c>
      <c r="H2717" s="162" t="s">
        <v>6379</v>
      </c>
      <c r="I2717" s="53" t="str">
        <f t="shared" si="85"/>
        <v>3. 7</v>
      </c>
      <c r="J2717" s="157" t="s">
        <v>142</v>
      </c>
      <c r="K2717" s="157" t="s">
        <v>141</v>
      </c>
      <c r="L2717" s="83" t="s">
        <v>6172</v>
      </c>
      <c r="M2717" s="165" t="s">
        <v>162</v>
      </c>
      <c r="O2717" s="157" t="s">
        <v>138</v>
      </c>
      <c r="P2717" s="157" t="s">
        <v>143</v>
      </c>
      <c r="Q2717" s="157" t="s">
        <v>6171</v>
      </c>
      <c r="R2717" s="157" t="s">
        <v>144</v>
      </c>
      <c r="W2717" s="118">
        <v>850500</v>
      </c>
      <c r="X2717" s="162" t="s">
        <v>6379</v>
      </c>
    </row>
    <row r="2718" spans="1:24">
      <c r="A2718" s="83">
        <v>2031</v>
      </c>
      <c r="B2718" s="83">
        <v>522</v>
      </c>
      <c r="C2718" t="s">
        <v>7874</v>
      </c>
      <c r="D2718" s="159">
        <f t="shared" si="84"/>
        <v>41</v>
      </c>
      <c r="E2718">
        <v>1</v>
      </c>
      <c r="F2718">
        <v>1</v>
      </c>
      <c r="G2718" s="162" t="s">
        <v>6436</v>
      </c>
      <c r="H2718" s="162" t="s">
        <v>6436</v>
      </c>
      <c r="I2718" s="53" t="str">
        <f t="shared" si="85"/>
        <v>1. 1</v>
      </c>
      <c r="J2718" s="157" t="s">
        <v>142</v>
      </c>
      <c r="K2718" s="157" t="s">
        <v>141</v>
      </c>
      <c r="L2718" s="83" t="s">
        <v>6172</v>
      </c>
      <c r="M2718" s="165" t="s">
        <v>162</v>
      </c>
      <c r="O2718" s="157" t="s">
        <v>138</v>
      </c>
      <c r="P2718" s="157" t="s">
        <v>143</v>
      </c>
      <c r="Q2718" s="157" t="s">
        <v>6171</v>
      </c>
      <c r="R2718" s="157" t="s">
        <v>144</v>
      </c>
      <c r="W2718" s="118">
        <v>553500</v>
      </c>
      <c r="X2718" s="162" t="s">
        <v>6436</v>
      </c>
    </row>
    <row r="2719" spans="1:24">
      <c r="A2719" s="83">
        <v>2033</v>
      </c>
      <c r="B2719" s="83">
        <v>180</v>
      </c>
      <c r="C2719" t="s">
        <v>6586</v>
      </c>
      <c r="D2719" s="159">
        <f t="shared" si="84"/>
        <v>541</v>
      </c>
      <c r="E2719">
        <v>13</v>
      </c>
      <c r="F2719">
        <v>21</v>
      </c>
      <c r="G2719" s="162" t="s">
        <v>6459</v>
      </c>
      <c r="H2719" s="162" t="s">
        <v>6459</v>
      </c>
      <c r="I2719" s="53" t="str">
        <f t="shared" si="85"/>
        <v>13. 21</v>
      </c>
      <c r="J2719" s="157" t="s">
        <v>142</v>
      </c>
      <c r="K2719" s="157" t="s">
        <v>141</v>
      </c>
      <c r="L2719" s="83" t="s">
        <v>6172</v>
      </c>
      <c r="M2719" s="165" t="s">
        <v>6093</v>
      </c>
      <c r="O2719" s="157" t="s">
        <v>138</v>
      </c>
      <c r="P2719" s="157" t="s">
        <v>143</v>
      </c>
      <c r="Q2719" s="157" t="s">
        <v>6171</v>
      </c>
      <c r="R2719" s="157" t="s">
        <v>144</v>
      </c>
      <c r="W2719" s="118">
        <v>4225500</v>
      </c>
      <c r="X2719" s="162" t="s">
        <v>6459</v>
      </c>
    </row>
    <row r="2720" spans="1:24">
      <c r="A2720" s="83">
        <v>2033</v>
      </c>
      <c r="B2720" s="83">
        <v>180</v>
      </c>
      <c r="C2720" t="s">
        <v>7857</v>
      </c>
      <c r="D2720" s="159">
        <f t="shared" si="84"/>
        <v>400</v>
      </c>
      <c r="E2720">
        <v>10</v>
      </c>
      <c r="F2720">
        <v>0</v>
      </c>
      <c r="G2720" s="162" t="s">
        <v>6419</v>
      </c>
      <c r="H2720" s="162" t="s">
        <v>6419</v>
      </c>
      <c r="I2720" s="53" t="str">
        <f t="shared" si="85"/>
        <v>10. 0</v>
      </c>
      <c r="J2720" s="157" t="s">
        <v>142</v>
      </c>
      <c r="K2720" s="157" t="s">
        <v>141</v>
      </c>
      <c r="L2720" s="83" t="s">
        <v>6172</v>
      </c>
      <c r="M2720" s="165" t="s">
        <v>6093</v>
      </c>
      <c r="O2720" s="157" t="s">
        <v>138</v>
      </c>
      <c r="P2720" s="157" t="s">
        <v>143</v>
      </c>
      <c r="Q2720" s="157" t="s">
        <v>6171</v>
      </c>
      <c r="R2720" s="157" t="s">
        <v>144</v>
      </c>
      <c r="W2720" s="118">
        <v>0</v>
      </c>
      <c r="X2720" s="162" t="s">
        <v>6419</v>
      </c>
    </row>
    <row r="2721" spans="1:24">
      <c r="A2721" s="83">
        <v>2040</v>
      </c>
      <c r="B2721" s="83">
        <v>378</v>
      </c>
      <c r="C2721" t="s">
        <v>7835</v>
      </c>
      <c r="D2721" s="159">
        <f t="shared" si="84"/>
        <v>106</v>
      </c>
      <c r="E2721">
        <v>2</v>
      </c>
      <c r="F2721">
        <v>26</v>
      </c>
      <c r="G2721" s="162" t="s">
        <v>6365</v>
      </c>
      <c r="H2721" s="162" t="s">
        <v>6365</v>
      </c>
      <c r="I2721" s="53" t="str">
        <f t="shared" si="85"/>
        <v>2. 26</v>
      </c>
      <c r="J2721" s="157" t="s">
        <v>142</v>
      </c>
      <c r="K2721" s="157" t="s">
        <v>141</v>
      </c>
      <c r="L2721" s="83" t="s">
        <v>6172</v>
      </c>
      <c r="M2721" s="165" t="s">
        <v>162</v>
      </c>
      <c r="O2721" s="157" t="s">
        <v>138</v>
      </c>
      <c r="P2721" s="157" t="s">
        <v>143</v>
      </c>
      <c r="Q2721" s="157" t="s">
        <v>6171</v>
      </c>
      <c r="R2721" s="157" t="s">
        <v>144</v>
      </c>
      <c r="W2721" s="118">
        <v>472500</v>
      </c>
      <c r="X2721" s="162" t="s">
        <v>6365</v>
      </c>
    </row>
    <row r="2722" spans="1:24">
      <c r="A2722" s="83">
        <v>2040</v>
      </c>
      <c r="B2722" s="83">
        <v>310</v>
      </c>
      <c r="C2722" t="s">
        <v>6586</v>
      </c>
      <c r="D2722" s="159">
        <f t="shared" si="84"/>
        <v>72</v>
      </c>
      <c r="E2722">
        <v>1</v>
      </c>
      <c r="F2722">
        <v>32</v>
      </c>
      <c r="G2722" s="162" t="s">
        <v>6325</v>
      </c>
      <c r="H2722" s="162" t="s">
        <v>6325</v>
      </c>
      <c r="I2722" s="53" t="str">
        <f t="shared" si="85"/>
        <v>1. 32</v>
      </c>
      <c r="J2722" s="157" t="s">
        <v>142</v>
      </c>
      <c r="K2722" s="157" t="s">
        <v>141</v>
      </c>
      <c r="L2722" s="83" t="s">
        <v>6172</v>
      </c>
      <c r="M2722" s="165" t="s">
        <v>162</v>
      </c>
      <c r="O2722" s="157" t="s">
        <v>138</v>
      </c>
      <c r="P2722" s="157" t="s">
        <v>143</v>
      </c>
      <c r="Q2722" s="157" t="s">
        <v>6171</v>
      </c>
      <c r="R2722" s="157" t="s">
        <v>144</v>
      </c>
      <c r="W2722" s="118">
        <v>324000</v>
      </c>
      <c r="X2722" s="162" t="s">
        <v>6325</v>
      </c>
    </row>
    <row r="2723" spans="1:24">
      <c r="A2723" s="83">
        <v>2040</v>
      </c>
      <c r="B2723" s="83">
        <v>311</v>
      </c>
      <c r="C2723" t="s">
        <v>6648</v>
      </c>
      <c r="D2723" s="159">
        <f t="shared" si="84"/>
        <v>56</v>
      </c>
      <c r="E2723">
        <v>1</v>
      </c>
      <c r="F2723">
        <v>16</v>
      </c>
      <c r="G2723" s="162" t="s">
        <v>6222</v>
      </c>
      <c r="H2723" s="162" t="s">
        <v>6222</v>
      </c>
      <c r="I2723" s="53" t="str">
        <f t="shared" si="85"/>
        <v>1. 16</v>
      </c>
      <c r="J2723" s="157" t="s">
        <v>142</v>
      </c>
      <c r="K2723" s="157" t="s">
        <v>141</v>
      </c>
      <c r="L2723" s="83" t="s">
        <v>6172</v>
      </c>
      <c r="M2723" s="165" t="s">
        <v>162</v>
      </c>
      <c r="O2723" s="157" t="s">
        <v>138</v>
      </c>
      <c r="P2723" s="157" t="s">
        <v>143</v>
      </c>
      <c r="Q2723" s="157" t="s">
        <v>6171</v>
      </c>
      <c r="R2723" s="157" t="s">
        <v>144</v>
      </c>
      <c r="W2723" s="118">
        <v>243000</v>
      </c>
      <c r="X2723" s="162" t="s">
        <v>6222</v>
      </c>
    </row>
    <row r="2724" spans="1:24">
      <c r="A2724" s="83">
        <v>2040</v>
      </c>
      <c r="B2724" s="83">
        <v>310</v>
      </c>
      <c r="C2724" t="s">
        <v>6586</v>
      </c>
      <c r="D2724" s="159">
        <f t="shared" si="84"/>
        <v>64</v>
      </c>
      <c r="E2724">
        <v>1</v>
      </c>
      <c r="F2724">
        <v>24</v>
      </c>
      <c r="G2724" s="162" t="s">
        <v>6314</v>
      </c>
      <c r="H2724" s="162" t="s">
        <v>6314</v>
      </c>
      <c r="I2724" s="53" t="str">
        <f t="shared" si="85"/>
        <v>1. 24</v>
      </c>
      <c r="J2724" s="157" t="s">
        <v>142</v>
      </c>
      <c r="K2724" s="157" t="s">
        <v>141</v>
      </c>
      <c r="L2724" s="83" t="s">
        <v>6172</v>
      </c>
      <c r="M2724" s="165" t="s">
        <v>162</v>
      </c>
      <c r="O2724" s="157" t="s">
        <v>138</v>
      </c>
      <c r="P2724" s="157" t="s">
        <v>143</v>
      </c>
      <c r="Q2724" s="157" t="s">
        <v>6171</v>
      </c>
      <c r="R2724" s="157" t="s">
        <v>144</v>
      </c>
      <c r="W2724" s="118">
        <v>283500</v>
      </c>
      <c r="X2724" s="162" t="s">
        <v>6314</v>
      </c>
    </row>
    <row r="2725" spans="1:24">
      <c r="A2725" s="83">
        <v>2040</v>
      </c>
      <c r="B2725" s="83">
        <v>183</v>
      </c>
      <c r="C2725" t="s">
        <v>6579</v>
      </c>
      <c r="D2725" s="159">
        <f t="shared" si="84"/>
        <v>5</v>
      </c>
      <c r="E2725">
        <v>0</v>
      </c>
      <c r="F2725">
        <v>5</v>
      </c>
      <c r="G2725" s="162" t="s">
        <v>6281</v>
      </c>
      <c r="H2725" s="162" t="s">
        <v>6281</v>
      </c>
      <c r="I2725" s="53" t="str">
        <f t="shared" si="85"/>
        <v>0. 5</v>
      </c>
      <c r="J2725" s="157" t="s">
        <v>142</v>
      </c>
      <c r="K2725" s="157" t="s">
        <v>141</v>
      </c>
      <c r="L2725" s="83" t="s">
        <v>6172</v>
      </c>
      <c r="M2725" s="165" t="s">
        <v>5499</v>
      </c>
      <c r="O2725" s="157" t="s">
        <v>138</v>
      </c>
      <c r="P2725" s="157" t="s">
        <v>143</v>
      </c>
      <c r="Q2725" s="157" t="s">
        <v>6171</v>
      </c>
      <c r="R2725" s="157" t="s">
        <v>144</v>
      </c>
      <c r="W2725" s="118">
        <v>0</v>
      </c>
      <c r="X2725" s="162" t="s">
        <v>6281</v>
      </c>
    </row>
    <row r="2726" spans="1:24">
      <c r="A2726" s="83">
        <v>2040</v>
      </c>
      <c r="B2726" s="83">
        <v>183</v>
      </c>
      <c r="C2726" t="s">
        <v>7852</v>
      </c>
      <c r="D2726" s="159">
        <f t="shared" si="84"/>
        <v>64</v>
      </c>
      <c r="E2726">
        <v>1</v>
      </c>
      <c r="F2726">
        <v>24</v>
      </c>
      <c r="G2726" s="162" t="s">
        <v>6314</v>
      </c>
      <c r="H2726" s="162" t="s">
        <v>6314</v>
      </c>
      <c r="I2726" s="53" t="str">
        <f t="shared" si="85"/>
        <v>1. 24</v>
      </c>
      <c r="J2726" s="157" t="s">
        <v>142</v>
      </c>
      <c r="K2726" s="157" t="s">
        <v>141</v>
      </c>
      <c r="L2726" s="83" t="s">
        <v>6172</v>
      </c>
      <c r="M2726" s="165" t="s">
        <v>5499</v>
      </c>
      <c r="O2726" s="157" t="s">
        <v>138</v>
      </c>
      <c r="P2726" s="157" t="s">
        <v>143</v>
      </c>
      <c r="Q2726" s="157" t="s">
        <v>6171</v>
      </c>
      <c r="R2726" s="157" t="s">
        <v>144</v>
      </c>
      <c r="W2726" s="118">
        <v>0</v>
      </c>
      <c r="X2726" s="162" t="s">
        <v>6314</v>
      </c>
    </row>
    <row r="2727" spans="1:24">
      <c r="A2727" s="83">
        <v>2040</v>
      </c>
      <c r="B2727" s="83">
        <v>182</v>
      </c>
      <c r="C2727" t="s">
        <v>7837</v>
      </c>
      <c r="D2727" s="159">
        <f t="shared" si="84"/>
        <v>65</v>
      </c>
      <c r="E2727">
        <v>1</v>
      </c>
      <c r="F2727">
        <v>25</v>
      </c>
      <c r="G2727" s="162" t="s">
        <v>6349</v>
      </c>
      <c r="H2727" s="162" t="s">
        <v>6349</v>
      </c>
      <c r="I2727" s="53" t="str">
        <f t="shared" si="85"/>
        <v>1. 25</v>
      </c>
      <c r="J2727" s="157" t="s">
        <v>142</v>
      </c>
      <c r="K2727" s="157" t="s">
        <v>141</v>
      </c>
      <c r="L2727" s="83" t="s">
        <v>6172</v>
      </c>
      <c r="M2727" s="165" t="s">
        <v>5499</v>
      </c>
      <c r="O2727" s="157" t="s">
        <v>138</v>
      </c>
      <c r="P2727" s="157" t="s">
        <v>143</v>
      </c>
      <c r="Q2727" s="157" t="s">
        <v>6171</v>
      </c>
      <c r="R2727" s="157" t="s">
        <v>144</v>
      </c>
      <c r="W2727" s="118">
        <v>0</v>
      </c>
      <c r="X2727" s="162" t="s">
        <v>6349</v>
      </c>
    </row>
    <row r="2728" spans="1:24">
      <c r="A2728" s="83">
        <v>2040</v>
      </c>
      <c r="B2728" s="83">
        <v>183</v>
      </c>
      <c r="C2728" t="s">
        <v>7868</v>
      </c>
      <c r="D2728" s="159">
        <f t="shared" si="84"/>
        <v>40</v>
      </c>
      <c r="E2728">
        <v>1</v>
      </c>
      <c r="F2728">
        <v>0</v>
      </c>
      <c r="G2728" s="162" t="s">
        <v>6242</v>
      </c>
      <c r="H2728" s="162" t="s">
        <v>6242</v>
      </c>
      <c r="I2728" s="53" t="str">
        <f t="shared" si="85"/>
        <v>1. 0</v>
      </c>
      <c r="J2728" s="157" t="s">
        <v>142</v>
      </c>
      <c r="K2728" s="157" t="s">
        <v>141</v>
      </c>
      <c r="L2728" s="83" t="s">
        <v>6172</v>
      </c>
      <c r="M2728" s="165" t="s">
        <v>5499</v>
      </c>
      <c r="O2728" s="157" t="s">
        <v>138</v>
      </c>
      <c r="P2728" s="157" t="s">
        <v>143</v>
      </c>
      <c r="Q2728" s="157" t="s">
        <v>6171</v>
      </c>
      <c r="R2728" s="157" t="s">
        <v>144</v>
      </c>
      <c r="W2728" s="118">
        <v>0</v>
      </c>
      <c r="X2728" s="162" t="s">
        <v>6242</v>
      </c>
    </row>
    <row r="2729" spans="1:24">
      <c r="A2729" s="83">
        <v>2040</v>
      </c>
      <c r="B2729" s="83">
        <v>182</v>
      </c>
      <c r="C2729" t="s">
        <v>7862</v>
      </c>
      <c r="D2729" s="159">
        <f t="shared" si="84"/>
        <v>63</v>
      </c>
      <c r="E2729">
        <v>1</v>
      </c>
      <c r="F2729">
        <v>23</v>
      </c>
      <c r="G2729" s="162" t="s">
        <v>6278</v>
      </c>
      <c r="H2729" s="162" t="s">
        <v>6278</v>
      </c>
      <c r="I2729" s="53" t="str">
        <f t="shared" si="85"/>
        <v>1. 23</v>
      </c>
      <c r="J2729" s="157" t="s">
        <v>142</v>
      </c>
      <c r="K2729" s="157" t="s">
        <v>141</v>
      </c>
      <c r="L2729" s="83" t="s">
        <v>6172</v>
      </c>
      <c r="M2729" s="165" t="s">
        <v>5499</v>
      </c>
      <c r="O2729" s="157" t="s">
        <v>138</v>
      </c>
      <c r="P2729" s="157" t="s">
        <v>143</v>
      </c>
      <c r="Q2729" s="157" t="s">
        <v>6171</v>
      </c>
      <c r="R2729" s="157" t="s">
        <v>144</v>
      </c>
      <c r="W2729" s="118">
        <v>0</v>
      </c>
      <c r="X2729" s="162" t="s">
        <v>6278</v>
      </c>
    </row>
    <row r="2730" spans="1:24">
      <c r="A2730" s="83">
        <v>2041</v>
      </c>
      <c r="B2730" s="83">
        <v>583</v>
      </c>
      <c r="C2730" t="s">
        <v>7836</v>
      </c>
      <c r="D2730" s="159">
        <f t="shared" si="84"/>
        <v>139</v>
      </c>
      <c r="E2730">
        <v>3</v>
      </c>
      <c r="F2730">
        <v>19</v>
      </c>
      <c r="G2730" s="162" t="s">
        <v>6398</v>
      </c>
      <c r="H2730" s="162" t="s">
        <v>6398</v>
      </c>
      <c r="I2730" s="53" t="str">
        <f t="shared" si="85"/>
        <v>3. 19</v>
      </c>
      <c r="J2730" s="157" t="s">
        <v>142</v>
      </c>
      <c r="K2730" s="157" t="s">
        <v>141</v>
      </c>
      <c r="L2730" s="83" t="s">
        <v>6172</v>
      </c>
      <c r="M2730" s="165" t="s">
        <v>162</v>
      </c>
      <c r="O2730" s="157" t="s">
        <v>138</v>
      </c>
      <c r="P2730" s="157" t="s">
        <v>143</v>
      </c>
      <c r="Q2730" s="157" t="s">
        <v>6171</v>
      </c>
      <c r="R2730" s="157" t="s">
        <v>144</v>
      </c>
      <c r="W2730" s="118">
        <v>931500</v>
      </c>
      <c r="X2730" s="162" t="s">
        <v>6398</v>
      </c>
    </row>
    <row r="2731" spans="1:24">
      <c r="A2731" s="83">
        <v>2041</v>
      </c>
      <c r="B2731" s="83">
        <v>583</v>
      </c>
      <c r="C2731" t="s">
        <v>7836</v>
      </c>
      <c r="D2731" s="159">
        <f t="shared" si="84"/>
        <v>157</v>
      </c>
      <c r="E2731">
        <v>3</v>
      </c>
      <c r="F2731">
        <v>37</v>
      </c>
      <c r="G2731" s="162" t="s">
        <v>6294</v>
      </c>
      <c r="H2731" s="162" t="s">
        <v>6294</v>
      </c>
      <c r="I2731" s="53" t="str">
        <f t="shared" si="85"/>
        <v>3. 37</v>
      </c>
      <c r="J2731" s="157" t="s">
        <v>142</v>
      </c>
      <c r="K2731" s="157" t="s">
        <v>141</v>
      </c>
      <c r="L2731" s="83" t="s">
        <v>6172</v>
      </c>
      <c r="M2731" s="165" t="s">
        <v>162</v>
      </c>
      <c r="O2731" s="157" t="s">
        <v>138</v>
      </c>
      <c r="P2731" s="157" t="s">
        <v>143</v>
      </c>
      <c r="Q2731" s="157" t="s">
        <v>6171</v>
      </c>
      <c r="R2731" s="157" t="s">
        <v>144</v>
      </c>
      <c r="W2731" s="118">
        <v>702000</v>
      </c>
      <c r="X2731" s="162" t="s">
        <v>6294</v>
      </c>
    </row>
    <row r="2732" spans="1:24">
      <c r="A2732" s="83">
        <v>2043</v>
      </c>
      <c r="B2732" s="83">
        <v>11</v>
      </c>
      <c r="C2732" t="s">
        <v>8161</v>
      </c>
      <c r="D2732" s="159">
        <f t="shared" si="84"/>
        <v>18</v>
      </c>
      <c r="E2732">
        <v>0</v>
      </c>
      <c r="F2732">
        <v>18</v>
      </c>
      <c r="G2732" s="162" t="s">
        <v>6241</v>
      </c>
      <c r="H2732" s="162" t="s">
        <v>6241</v>
      </c>
      <c r="I2732" s="53" t="str">
        <f t="shared" si="85"/>
        <v>0. 18</v>
      </c>
      <c r="J2732" s="157" t="s">
        <v>142</v>
      </c>
      <c r="K2732" s="157" t="s">
        <v>141</v>
      </c>
      <c r="L2732" s="83" t="s">
        <v>6172</v>
      </c>
      <c r="M2732" s="165" t="s">
        <v>6538</v>
      </c>
      <c r="O2732" s="157" t="s">
        <v>138</v>
      </c>
      <c r="P2732" s="157" t="s">
        <v>143</v>
      </c>
      <c r="Q2732" s="157" t="s">
        <v>6171</v>
      </c>
      <c r="R2732" s="157" t="s">
        <v>144</v>
      </c>
      <c r="W2732" s="118">
        <v>256500</v>
      </c>
      <c r="X2732" s="162" t="s">
        <v>6241</v>
      </c>
    </row>
    <row r="2733" spans="1:24">
      <c r="A2733" s="83">
        <v>2047</v>
      </c>
      <c r="B2733" s="83">
        <v>378</v>
      </c>
      <c r="C2733" t="s">
        <v>7835</v>
      </c>
      <c r="D2733" s="159">
        <f t="shared" si="84"/>
        <v>106</v>
      </c>
      <c r="E2733">
        <v>2</v>
      </c>
      <c r="F2733">
        <v>26</v>
      </c>
      <c r="G2733" s="162" t="s">
        <v>6365</v>
      </c>
      <c r="H2733" s="162" t="s">
        <v>6365</v>
      </c>
      <c r="I2733" s="53" t="str">
        <f t="shared" si="85"/>
        <v>2. 26</v>
      </c>
      <c r="J2733" s="157" t="s">
        <v>142</v>
      </c>
      <c r="K2733" s="157" t="s">
        <v>141</v>
      </c>
      <c r="L2733" s="83" t="s">
        <v>6172</v>
      </c>
      <c r="M2733" s="165" t="s">
        <v>162</v>
      </c>
      <c r="O2733" s="157" t="s">
        <v>138</v>
      </c>
      <c r="P2733" s="157" t="s">
        <v>143</v>
      </c>
      <c r="Q2733" s="157" t="s">
        <v>6171</v>
      </c>
      <c r="R2733" s="157" t="s">
        <v>144</v>
      </c>
      <c r="W2733" s="118">
        <v>472500</v>
      </c>
      <c r="X2733" s="162" t="s">
        <v>6365</v>
      </c>
    </row>
    <row r="2734" spans="1:24">
      <c r="A2734" s="83">
        <v>2047</v>
      </c>
      <c r="B2734" s="83">
        <v>310</v>
      </c>
      <c r="C2734" t="s">
        <v>6586</v>
      </c>
      <c r="D2734" s="159">
        <f t="shared" si="84"/>
        <v>72</v>
      </c>
      <c r="E2734">
        <v>1</v>
      </c>
      <c r="F2734">
        <v>32</v>
      </c>
      <c r="G2734" s="162" t="s">
        <v>6325</v>
      </c>
      <c r="H2734" s="162" t="s">
        <v>6325</v>
      </c>
      <c r="I2734" s="53" t="str">
        <f t="shared" si="85"/>
        <v>1. 32</v>
      </c>
      <c r="J2734" s="157" t="s">
        <v>142</v>
      </c>
      <c r="K2734" s="157" t="s">
        <v>141</v>
      </c>
      <c r="L2734" s="83" t="s">
        <v>6172</v>
      </c>
      <c r="M2734" s="165" t="s">
        <v>162</v>
      </c>
      <c r="O2734" s="157" t="s">
        <v>138</v>
      </c>
      <c r="P2734" s="157" t="s">
        <v>143</v>
      </c>
      <c r="Q2734" s="157" t="s">
        <v>6171</v>
      </c>
      <c r="R2734" s="157" t="s">
        <v>144</v>
      </c>
      <c r="W2734" s="118">
        <v>324000</v>
      </c>
      <c r="X2734" s="162" t="s">
        <v>6325</v>
      </c>
    </row>
    <row r="2735" spans="1:24">
      <c r="A2735" s="83">
        <v>2047</v>
      </c>
      <c r="B2735" s="83">
        <v>311</v>
      </c>
      <c r="C2735" t="s">
        <v>6648</v>
      </c>
      <c r="D2735" s="159">
        <f t="shared" si="84"/>
        <v>56</v>
      </c>
      <c r="E2735">
        <v>1</v>
      </c>
      <c r="F2735">
        <v>16</v>
      </c>
      <c r="G2735" s="162" t="s">
        <v>6222</v>
      </c>
      <c r="H2735" s="162" t="s">
        <v>6222</v>
      </c>
      <c r="I2735" s="53" t="str">
        <f t="shared" si="85"/>
        <v>1. 16</v>
      </c>
      <c r="J2735" s="157" t="s">
        <v>142</v>
      </c>
      <c r="K2735" s="157" t="s">
        <v>141</v>
      </c>
      <c r="L2735" s="83" t="s">
        <v>6172</v>
      </c>
      <c r="M2735" s="165" t="s">
        <v>162</v>
      </c>
      <c r="O2735" s="157" t="s">
        <v>138</v>
      </c>
      <c r="P2735" s="157" t="s">
        <v>143</v>
      </c>
      <c r="Q2735" s="157" t="s">
        <v>6171</v>
      </c>
      <c r="R2735" s="157" t="s">
        <v>144</v>
      </c>
      <c r="W2735" s="118">
        <v>243000</v>
      </c>
      <c r="X2735" s="162" t="s">
        <v>6222</v>
      </c>
    </row>
    <row r="2736" spans="1:24">
      <c r="A2736" s="83">
        <v>2047</v>
      </c>
      <c r="B2736" s="83">
        <v>310</v>
      </c>
      <c r="C2736" t="s">
        <v>6586</v>
      </c>
      <c r="D2736" s="159">
        <f t="shared" si="84"/>
        <v>64</v>
      </c>
      <c r="E2736">
        <v>1</v>
      </c>
      <c r="F2736">
        <v>24</v>
      </c>
      <c r="G2736" s="162" t="s">
        <v>6314</v>
      </c>
      <c r="H2736" s="162" t="s">
        <v>6314</v>
      </c>
      <c r="I2736" s="53" t="str">
        <f t="shared" si="85"/>
        <v>1. 24</v>
      </c>
      <c r="J2736" s="157" t="s">
        <v>142</v>
      </c>
      <c r="K2736" s="157" t="s">
        <v>141</v>
      </c>
      <c r="L2736" s="83" t="s">
        <v>6172</v>
      </c>
      <c r="M2736" s="165" t="s">
        <v>162</v>
      </c>
      <c r="O2736" s="157" t="s">
        <v>138</v>
      </c>
      <c r="P2736" s="157" t="s">
        <v>143</v>
      </c>
      <c r="Q2736" s="157" t="s">
        <v>6171</v>
      </c>
      <c r="R2736" s="157" t="s">
        <v>144</v>
      </c>
      <c r="W2736" s="118">
        <v>283500</v>
      </c>
      <c r="X2736" s="162" t="s">
        <v>6314</v>
      </c>
    </row>
    <row r="2737" spans="1:24">
      <c r="A2737" s="83">
        <v>2047</v>
      </c>
      <c r="B2737" s="83">
        <v>183</v>
      </c>
      <c r="C2737" t="s">
        <v>7852</v>
      </c>
      <c r="D2737" s="159">
        <f t="shared" si="84"/>
        <v>64</v>
      </c>
      <c r="E2737">
        <v>1</v>
      </c>
      <c r="F2737">
        <v>24</v>
      </c>
      <c r="G2737" s="162" t="s">
        <v>6314</v>
      </c>
      <c r="H2737" s="162" t="s">
        <v>6314</v>
      </c>
      <c r="I2737" s="53" t="str">
        <f t="shared" si="85"/>
        <v>1. 24</v>
      </c>
      <c r="J2737" s="157" t="s">
        <v>142</v>
      </c>
      <c r="K2737" s="157" t="s">
        <v>141</v>
      </c>
      <c r="L2737" s="83" t="s">
        <v>6172</v>
      </c>
      <c r="M2737" s="165" t="s">
        <v>5499</v>
      </c>
      <c r="O2737" s="157" t="s">
        <v>138</v>
      </c>
      <c r="P2737" s="157" t="s">
        <v>143</v>
      </c>
      <c r="Q2737" s="157" t="s">
        <v>6171</v>
      </c>
      <c r="R2737" s="157" t="s">
        <v>144</v>
      </c>
      <c r="W2737" s="118">
        <v>0</v>
      </c>
      <c r="X2737" s="162" t="s">
        <v>6314</v>
      </c>
    </row>
    <row r="2738" spans="1:24">
      <c r="A2738" s="83">
        <v>2047</v>
      </c>
      <c r="B2738" s="83">
        <v>182</v>
      </c>
      <c r="C2738" t="s">
        <v>7852</v>
      </c>
      <c r="D2738" s="159">
        <f t="shared" si="84"/>
        <v>70</v>
      </c>
      <c r="E2738">
        <v>1</v>
      </c>
      <c r="F2738">
        <v>30</v>
      </c>
      <c r="G2738" s="162" t="s">
        <v>6334</v>
      </c>
      <c r="H2738" s="162" t="s">
        <v>6334</v>
      </c>
      <c r="I2738" s="53" t="str">
        <f t="shared" si="85"/>
        <v>1. 30</v>
      </c>
      <c r="J2738" s="157" t="s">
        <v>142</v>
      </c>
      <c r="K2738" s="157" t="s">
        <v>141</v>
      </c>
      <c r="L2738" s="83" t="s">
        <v>6172</v>
      </c>
      <c r="M2738" s="165" t="s">
        <v>5499</v>
      </c>
      <c r="O2738" s="157" t="s">
        <v>138</v>
      </c>
      <c r="P2738" s="157" t="s">
        <v>143</v>
      </c>
      <c r="Q2738" s="157" t="s">
        <v>6171</v>
      </c>
      <c r="R2738" s="157" t="s">
        <v>144</v>
      </c>
      <c r="W2738" s="118">
        <v>0</v>
      </c>
      <c r="X2738" s="162" t="s">
        <v>6334</v>
      </c>
    </row>
    <row r="2739" spans="1:24">
      <c r="A2739" s="83">
        <v>2047</v>
      </c>
      <c r="B2739" s="83">
        <v>183</v>
      </c>
      <c r="C2739" t="s">
        <v>7868</v>
      </c>
      <c r="D2739" s="159">
        <f t="shared" si="84"/>
        <v>40</v>
      </c>
      <c r="E2739">
        <v>1</v>
      </c>
      <c r="F2739">
        <v>0</v>
      </c>
      <c r="G2739" s="162" t="s">
        <v>6242</v>
      </c>
      <c r="H2739" s="162" t="s">
        <v>6242</v>
      </c>
      <c r="I2739" s="53" t="str">
        <f t="shared" si="85"/>
        <v>1. 0</v>
      </c>
      <c r="J2739" s="157" t="s">
        <v>142</v>
      </c>
      <c r="K2739" s="157" t="s">
        <v>141</v>
      </c>
      <c r="L2739" s="83" t="s">
        <v>6172</v>
      </c>
      <c r="M2739" s="165" t="s">
        <v>5499</v>
      </c>
      <c r="O2739" s="157" t="s">
        <v>138</v>
      </c>
      <c r="P2739" s="157" t="s">
        <v>143</v>
      </c>
      <c r="Q2739" s="157" t="s">
        <v>6171</v>
      </c>
      <c r="R2739" s="157" t="s">
        <v>144</v>
      </c>
      <c r="W2739" s="118">
        <v>0</v>
      </c>
      <c r="X2739" s="162" t="s">
        <v>6242</v>
      </c>
    </row>
    <row r="2740" spans="1:24">
      <c r="A2740" s="83">
        <v>2048</v>
      </c>
      <c r="B2740" s="83">
        <v>141</v>
      </c>
      <c r="C2740" t="s">
        <v>7836</v>
      </c>
      <c r="D2740" s="159">
        <f t="shared" si="84"/>
        <v>40</v>
      </c>
      <c r="E2740">
        <v>1</v>
      </c>
      <c r="F2740">
        <v>0</v>
      </c>
      <c r="G2740" s="162" t="s">
        <v>6242</v>
      </c>
      <c r="H2740" s="162" t="s">
        <v>6242</v>
      </c>
      <c r="I2740" s="53" t="str">
        <f t="shared" si="85"/>
        <v>1. 0</v>
      </c>
      <c r="J2740" s="157" t="s">
        <v>142</v>
      </c>
      <c r="K2740" s="157" t="s">
        <v>141</v>
      </c>
      <c r="L2740" s="83" t="s">
        <v>6172</v>
      </c>
      <c r="M2740" s="165" t="s">
        <v>6538</v>
      </c>
      <c r="O2740" s="157" t="s">
        <v>138</v>
      </c>
      <c r="P2740" s="157" t="s">
        <v>143</v>
      </c>
      <c r="Q2740" s="157" t="s">
        <v>6171</v>
      </c>
      <c r="R2740" s="157" t="s">
        <v>144</v>
      </c>
      <c r="W2740" s="118">
        <v>1377000</v>
      </c>
      <c r="X2740" s="162" t="s">
        <v>6242</v>
      </c>
    </row>
    <row r="2741" spans="1:24">
      <c r="A2741" s="83">
        <v>2048</v>
      </c>
      <c r="B2741" s="83">
        <v>141</v>
      </c>
      <c r="C2741" t="s">
        <v>7836</v>
      </c>
      <c r="D2741" s="159">
        <f t="shared" si="84"/>
        <v>99</v>
      </c>
      <c r="E2741">
        <v>2</v>
      </c>
      <c r="F2741">
        <v>19</v>
      </c>
      <c r="G2741" s="162" t="s">
        <v>6327</v>
      </c>
      <c r="H2741" s="162" t="s">
        <v>6327</v>
      </c>
      <c r="I2741" s="53" t="str">
        <f t="shared" si="85"/>
        <v>2. 19</v>
      </c>
      <c r="J2741" s="157" t="s">
        <v>142</v>
      </c>
      <c r="K2741" s="157" t="s">
        <v>141</v>
      </c>
      <c r="L2741" s="83" t="s">
        <v>6172</v>
      </c>
      <c r="M2741" s="165" t="s">
        <v>6538</v>
      </c>
      <c r="O2741" s="157" t="s">
        <v>138</v>
      </c>
      <c r="P2741" s="157" t="s">
        <v>143</v>
      </c>
      <c r="Q2741" s="157" t="s">
        <v>6171</v>
      </c>
      <c r="R2741" s="157" t="s">
        <v>144</v>
      </c>
      <c r="W2741" s="118">
        <v>0</v>
      </c>
      <c r="X2741" s="162" t="s">
        <v>6327</v>
      </c>
    </row>
    <row r="2742" spans="1:24">
      <c r="A2742" s="83">
        <v>2048</v>
      </c>
      <c r="B2742" s="83">
        <v>140</v>
      </c>
      <c r="C2742" t="s">
        <v>7836</v>
      </c>
      <c r="D2742" s="159">
        <f t="shared" si="84"/>
        <v>129</v>
      </c>
      <c r="E2742">
        <v>3</v>
      </c>
      <c r="F2742">
        <v>9</v>
      </c>
      <c r="G2742" s="162" t="s">
        <v>6292</v>
      </c>
      <c r="H2742" s="162" t="s">
        <v>6292</v>
      </c>
      <c r="I2742" s="53" t="str">
        <f t="shared" si="85"/>
        <v>3. 9</v>
      </c>
      <c r="J2742" s="157" t="s">
        <v>142</v>
      </c>
      <c r="K2742" s="157" t="s">
        <v>141</v>
      </c>
      <c r="L2742" s="83" t="s">
        <v>6172</v>
      </c>
      <c r="M2742" s="165" t="s">
        <v>6538</v>
      </c>
      <c r="O2742" s="157" t="s">
        <v>138</v>
      </c>
      <c r="P2742" s="157" t="s">
        <v>143</v>
      </c>
      <c r="Q2742" s="157" t="s">
        <v>6171</v>
      </c>
      <c r="R2742" s="157" t="s">
        <v>144</v>
      </c>
      <c r="W2742" s="118">
        <v>0</v>
      </c>
      <c r="X2742" s="162" t="s">
        <v>6292</v>
      </c>
    </row>
    <row r="2743" spans="1:24">
      <c r="A2743" s="83">
        <v>2048</v>
      </c>
      <c r="B2743" s="83">
        <v>5</v>
      </c>
      <c r="C2743" t="s">
        <v>7836</v>
      </c>
      <c r="D2743" s="159">
        <f t="shared" si="84"/>
        <v>39</v>
      </c>
      <c r="E2743">
        <v>0</v>
      </c>
      <c r="F2743">
        <v>39</v>
      </c>
      <c r="G2743" s="162" t="s">
        <v>6230</v>
      </c>
      <c r="H2743" s="162" t="s">
        <v>6230</v>
      </c>
      <c r="I2743" s="53" t="str">
        <f t="shared" si="85"/>
        <v>0. 39</v>
      </c>
      <c r="J2743" s="157" t="s">
        <v>142</v>
      </c>
      <c r="K2743" s="157" t="s">
        <v>141</v>
      </c>
      <c r="L2743" s="83" t="s">
        <v>6172</v>
      </c>
      <c r="M2743" s="165" t="s">
        <v>6538</v>
      </c>
      <c r="O2743" s="157" t="s">
        <v>138</v>
      </c>
      <c r="P2743" s="157" t="s">
        <v>143</v>
      </c>
      <c r="Q2743" s="157" t="s">
        <v>6171</v>
      </c>
      <c r="R2743" s="157" t="s">
        <v>144</v>
      </c>
      <c r="W2743" s="118">
        <v>0</v>
      </c>
      <c r="X2743" s="162" t="s">
        <v>6230</v>
      </c>
    </row>
    <row r="2744" spans="1:24">
      <c r="A2744" s="83">
        <v>2049</v>
      </c>
      <c r="B2744" s="83">
        <v>11</v>
      </c>
      <c r="C2744" t="s">
        <v>7838</v>
      </c>
      <c r="D2744" s="159">
        <f t="shared" si="84"/>
        <v>101</v>
      </c>
      <c r="E2744">
        <v>2</v>
      </c>
      <c r="F2744">
        <v>21</v>
      </c>
      <c r="G2744" s="162" t="s">
        <v>6396</v>
      </c>
      <c r="H2744" s="162" t="s">
        <v>6396</v>
      </c>
      <c r="I2744" s="53" t="str">
        <f t="shared" si="85"/>
        <v>2. 21</v>
      </c>
      <c r="J2744" s="157" t="s">
        <v>142</v>
      </c>
      <c r="K2744" s="157" t="s">
        <v>141</v>
      </c>
      <c r="L2744" s="83" t="s">
        <v>6172</v>
      </c>
      <c r="M2744" s="165" t="s">
        <v>6538</v>
      </c>
      <c r="O2744" s="157" t="s">
        <v>138</v>
      </c>
      <c r="P2744" s="157" t="s">
        <v>143</v>
      </c>
      <c r="Q2744" s="157" t="s">
        <v>6171</v>
      </c>
      <c r="R2744" s="157" t="s">
        <v>144</v>
      </c>
      <c r="W2744" s="118">
        <v>675000</v>
      </c>
      <c r="X2744" s="162" t="s">
        <v>6396</v>
      </c>
    </row>
    <row r="2745" spans="1:24">
      <c r="A2745" s="83">
        <v>2050</v>
      </c>
      <c r="B2745" s="83">
        <v>550</v>
      </c>
      <c r="C2745" t="s">
        <v>7863</v>
      </c>
      <c r="D2745" s="159">
        <f t="shared" si="84"/>
        <v>73</v>
      </c>
      <c r="E2745">
        <v>1</v>
      </c>
      <c r="F2745">
        <v>33</v>
      </c>
      <c r="G2745" s="162" t="s">
        <v>6415</v>
      </c>
      <c r="H2745" s="162" t="s">
        <v>6415</v>
      </c>
      <c r="I2745" s="53" t="str">
        <f t="shared" si="85"/>
        <v>1. 33</v>
      </c>
      <c r="J2745" s="157" t="s">
        <v>142</v>
      </c>
      <c r="K2745" s="157" t="s">
        <v>141</v>
      </c>
      <c r="L2745" s="83" t="s">
        <v>6172</v>
      </c>
      <c r="M2745" s="165" t="s">
        <v>162</v>
      </c>
      <c r="O2745" s="157" t="s">
        <v>138</v>
      </c>
      <c r="P2745" s="157" t="s">
        <v>143</v>
      </c>
      <c r="Q2745" s="157" t="s">
        <v>6171</v>
      </c>
      <c r="R2745" s="157" t="s">
        <v>144</v>
      </c>
      <c r="W2745" s="118">
        <v>985500</v>
      </c>
      <c r="X2745" s="162" t="s">
        <v>6415</v>
      </c>
    </row>
    <row r="2746" spans="1:24">
      <c r="A2746" s="83">
        <v>2050</v>
      </c>
      <c r="B2746" s="83">
        <v>550</v>
      </c>
      <c r="C2746" t="s">
        <v>7857</v>
      </c>
      <c r="D2746" s="159">
        <f t="shared" si="84"/>
        <v>9</v>
      </c>
      <c r="E2746">
        <v>0</v>
      </c>
      <c r="F2746">
        <v>9</v>
      </c>
      <c r="G2746" s="162" t="s">
        <v>6257</v>
      </c>
      <c r="H2746" s="162" t="s">
        <v>6257</v>
      </c>
      <c r="I2746" s="53" t="str">
        <f t="shared" si="85"/>
        <v>0. 9</v>
      </c>
      <c r="J2746" s="157" t="s">
        <v>142</v>
      </c>
      <c r="K2746" s="157" t="s">
        <v>141</v>
      </c>
      <c r="L2746" s="83" t="s">
        <v>6172</v>
      </c>
      <c r="M2746" s="165" t="s">
        <v>162</v>
      </c>
      <c r="O2746" s="157" t="s">
        <v>138</v>
      </c>
      <c r="P2746" s="157" t="s">
        <v>143</v>
      </c>
      <c r="Q2746" s="157" t="s">
        <v>6171</v>
      </c>
      <c r="R2746" s="157" t="s">
        <v>144</v>
      </c>
      <c r="W2746" s="118">
        <v>121500</v>
      </c>
      <c r="X2746" s="162" t="s">
        <v>6257</v>
      </c>
    </row>
    <row r="2747" spans="1:24">
      <c r="A2747" s="83">
        <v>2051</v>
      </c>
      <c r="B2747" s="83">
        <v>550</v>
      </c>
      <c r="C2747" t="s">
        <v>7863</v>
      </c>
      <c r="D2747" s="159">
        <f t="shared" si="84"/>
        <v>73</v>
      </c>
      <c r="E2747">
        <v>1</v>
      </c>
      <c r="F2747">
        <v>33</v>
      </c>
      <c r="G2747" s="162" t="s">
        <v>6415</v>
      </c>
      <c r="H2747" s="162" t="s">
        <v>6415</v>
      </c>
      <c r="I2747" s="53" t="str">
        <f t="shared" si="85"/>
        <v>1. 33</v>
      </c>
      <c r="J2747" s="157" t="s">
        <v>142</v>
      </c>
      <c r="K2747" s="157" t="s">
        <v>141</v>
      </c>
      <c r="L2747" s="83" t="s">
        <v>6172</v>
      </c>
      <c r="M2747" s="165" t="s">
        <v>162</v>
      </c>
      <c r="O2747" s="157" t="s">
        <v>138</v>
      </c>
      <c r="P2747" s="157" t="s">
        <v>143</v>
      </c>
      <c r="Q2747" s="157" t="s">
        <v>6171</v>
      </c>
      <c r="R2747" s="157" t="s">
        <v>144</v>
      </c>
      <c r="W2747" s="118">
        <v>985500</v>
      </c>
      <c r="X2747" s="162" t="s">
        <v>6415</v>
      </c>
    </row>
    <row r="2748" spans="1:24">
      <c r="A2748" s="83">
        <v>2052</v>
      </c>
      <c r="B2748" s="83">
        <v>550</v>
      </c>
      <c r="C2748" t="s">
        <v>7863</v>
      </c>
      <c r="D2748" s="159">
        <f t="shared" si="84"/>
        <v>73</v>
      </c>
      <c r="E2748">
        <v>1</v>
      </c>
      <c r="F2748">
        <v>33</v>
      </c>
      <c r="G2748" s="162" t="s">
        <v>6415</v>
      </c>
      <c r="H2748" s="162" t="s">
        <v>6415</v>
      </c>
      <c r="I2748" s="53" t="str">
        <f t="shared" si="85"/>
        <v>1. 33</v>
      </c>
      <c r="J2748" s="157" t="s">
        <v>142</v>
      </c>
      <c r="K2748" s="157" t="s">
        <v>141</v>
      </c>
      <c r="L2748" s="83" t="s">
        <v>6172</v>
      </c>
      <c r="M2748" s="165" t="s">
        <v>162</v>
      </c>
      <c r="O2748" s="157" t="s">
        <v>138</v>
      </c>
      <c r="P2748" s="157" t="s">
        <v>143</v>
      </c>
      <c r="Q2748" s="157" t="s">
        <v>6171</v>
      </c>
      <c r="R2748" s="157" t="s">
        <v>144</v>
      </c>
      <c r="W2748" s="118">
        <v>985500</v>
      </c>
      <c r="X2748" s="162" t="s">
        <v>6415</v>
      </c>
    </row>
    <row r="2749" spans="1:24">
      <c r="A2749" s="83">
        <v>2053</v>
      </c>
      <c r="B2749" s="83">
        <v>179</v>
      </c>
      <c r="C2749" t="s">
        <v>6586</v>
      </c>
      <c r="D2749" s="159">
        <f t="shared" si="84"/>
        <v>61</v>
      </c>
      <c r="E2749">
        <v>1</v>
      </c>
      <c r="F2749">
        <v>21</v>
      </c>
      <c r="G2749" s="162" t="s">
        <v>6233</v>
      </c>
      <c r="H2749" s="162" t="s">
        <v>6233</v>
      </c>
      <c r="I2749" s="53" t="str">
        <f t="shared" si="85"/>
        <v>1. 21</v>
      </c>
      <c r="J2749" s="157" t="s">
        <v>142</v>
      </c>
      <c r="K2749" s="157" t="s">
        <v>141</v>
      </c>
      <c r="L2749" s="83" t="s">
        <v>6172</v>
      </c>
      <c r="M2749" s="165" t="s">
        <v>162</v>
      </c>
      <c r="O2749" s="157" t="s">
        <v>138</v>
      </c>
      <c r="P2749" s="157" t="s">
        <v>143</v>
      </c>
      <c r="Q2749" s="157" t="s">
        <v>6171</v>
      </c>
      <c r="R2749" s="157" t="s">
        <v>144</v>
      </c>
      <c r="W2749" s="118">
        <v>823500</v>
      </c>
      <c r="X2749" s="162" t="s">
        <v>6233</v>
      </c>
    </row>
    <row r="2750" spans="1:24">
      <c r="A2750" s="83">
        <v>2053</v>
      </c>
      <c r="B2750" s="83">
        <v>179</v>
      </c>
      <c r="C2750" t="s">
        <v>6586</v>
      </c>
      <c r="D2750" s="159">
        <f t="shared" si="84"/>
        <v>10</v>
      </c>
      <c r="E2750">
        <v>0</v>
      </c>
      <c r="F2750">
        <v>10</v>
      </c>
      <c r="G2750" s="162" t="s">
        <v>6347</v>
      </c>
      <c r="H2750" s="162" t="s">
        <v>6347</v>
      </c>
      <c r="I2750" s="53" t="str">
        <f t="shared" si="85"/>
        <v>0. 10</v>
      </c>
      <c r="J2750" s="157" t="s">
        <v>142</v>
      </c>
      <c r="K2750" s="157" t="s">
        <v>141</v>
      </c>
      <c r="L2750" s="83" t="s">
        <v>6172</v>
      </c>
      <c r="M2750" s="165" t="s">
        <v>162</v>
      </c>
      <c r="O2750" s="157" t="s">
        <v>138</v>
      </c>
      <c r="P2750" s="157" t="s">
        <v>143</v>
      </c>
      <c r="Q2750" s="157" t="s">
        <v>6171</v>
      </c>
      <c r="R2750" s="157" t="s">
        <v>144</v>
      </c>
      <c r="W2750" s="118">
        <v>27000</v>
      </c>
      <c r="X2750" s="162" t="s">
        <v>6347</v>
      </c>
    </row>
    <row r="2751" spans="1:24">
      <c r="A2751" s="83">
        <v>2054</v>
      </c>
      <c r="B2751" s="83">
        <v>56</v>
      </c>
      <c r="C2751" t="s">
        <v>6586</v>
      </c>
      <c r="D2751" s="159">
        <f t="shared" si="84"/>
        <v>154</v>
      </c>
      <c r="E2751">
        <v>3</v>
      </c>
      <c r="F2751">
        <v>34</v>
      </c>
      <c r="G2751" s="162" t="s">
        <v>6250</v>
      </c>
      <c r="H2751" s="162" t="s">
        <v>6250</v>
      </c>
      <c r="I2751" s="53" t="str">
        <f t="shared" si="85"/>
        <v>3. 34</v>
      </c>
      <c r="J2751" s="157" t="s">
        <v>142</v>
      </c>
      <c r="K2751" s="157" t="s">
        <v>141</v>
      </c>
      <c r="L2751" s="83" t="s">
        <v>6172</v>
      </c>
      <c r="M2751" s="165" t="s">
        <v>162</v>
      </c>
      <c r="O2751" s="157" t="s">
        <v>138</v>
      </c>
      <c r="P2751" s="157" t="s">
        <v>143</v>
      </c>
      <c r="Q2751" s="157" t="s">
        <v>6171</v>
      </c>
      <c r="R2751" s="157" t="s">
        <v>144</v>
      </c>
      <c r="W2751" s="118">
        <v>1039500</v>
      </c>
      <c r="X2751" s="162" t="s">
        <v>6250</v>
      </c>
    </row>
    <row r="2752" spans="1:24">
      <c r="A2752" s="83">
        <v>2055</v>
      </c>
      <c r="B2752" s="83">
        <v>95</v>
      </c>
      <c r="C2752" t="s">
        <v>6579</v>
      </c>
      <c r="D2752" s="159">
        <f t="shared" si="84"/>
        <v>40</v>
      </c>
      <c r="E2752">
        <v>1</v>
      </c>
      <c r="F2752">
        <v>0</v>
      </c>
      <c r="G2752" s="162" t="s">
        <v>6242</v>
      </c>
      <c r="H2752" s="162" t="s">
        <v>6242</v>
      </c>
      <c r="I2752" s="53" t="str">
        <f t="shared" si="85"/>
        <v>1. 0</v>
      </c>
      <c r="J2752" s="157" t="s">
        <v>142</v>
      </c>
      <c r="K2752" s="157" t="s">
        <v>141</v>
      </c>
      <c r="L2752" s="83" t="s">
        <v>6172</v>
      </c>
      <c r="M2752" s="165" t="s">
        <v>162</v>
      </c>
      <c r="O2752" s="157" t="s">
        <v>138</v>
      </c>
      <c r="P2752" s="157" t="s">
        <v>143</v>
      </c>
      <c r="Q2752" s="157" t="s">
        <v>6171</v>
      </c>
      <c r="R2752" s="157" t="s">
        <v>144</v>
      </c>
      <c r="W2752" s="118">
        <v>540000</v>
      </c>
      <c r="X2752" s="162" t="s">
        <v>6242</v>
      </c>
    </row>
    <row r="2753" spans="1:24">
      <c r="A2753" s="83">
        <v>2056</v>
      </c>
      <c r="B2753" s="83">
        <v>141</v>
      </c>
      <c r="C2753" t="s">
        <v>7836</v>
      </c>
      <c r="D2753" s="159">
        <f t="shared" si="84"/>
        <v>40</v>
      </c>
      <c r="E2753">
        <v>1</v>
      </c>
      <c r="F2753">
        <v>0</v>
      </c>
      <c r="G2753" s="162" t="s">
        <v>6242</v>
      </c>
      <c r="H2753" s="162" t="s">
        <v>6242</v>
      </c>
      <c r="I2753" s="53" t="str">
        <f t="shared" si="85"/>
        <v>1. 0</v>
      </c>
      <c r="J2753" s="157" t="s">
        <v>142</v>
      </c>
      <c r="K2753" s="157" t="s">
        <v>141</v>
      </c>
      <c r="L2753" s="83" t="s">
        <v>6172</v>
      </c>
      <c r="M2753" s="165" t="s">
        <v>6538</v>
      </c>
      <c r="O2753" s="157" t="s">
        <v>138</v>
      </c>
      <c r="P2753" s="157" t="s">
        <v>143</v>
      </c>
      <c r="Q2753" s="157" t="s">
        <v>6171</v>
      </c>
      <c r="R2753" s="157" t="s">
        <v>144</v>
      </c>
      <c r="W2753" s="118">
        <v>1377000</v>
      </c>
      <c r="X2753" s="162" t="s">
        <v>6242</v>
      </c>
    </row>
    <row r="2754" spans="1:24">
      <c r="A2754" s="83">
        <v>2056</v>
      </c>
      <c r="B2754" s="83">
        <v>141</v>
      </c>
      <c r="C2754" t="s">
        <v>7836</v>
      </c>
      <c r="D2754" s="159">
        <f t="shared" si="84"/>
        <v>99</v>
      </c>
      <c r="E2754">
        <v>2</v>
      </c>
      <c r="F2754">
        <v>19</v>
      </c>
      <c r="G2754" s="162" t="s">
        <v>6327</v>
      </c>
      <c r="H2754" s="162" t="s">
        <v>6327</v>
      </c>
      <c r="I2754" s="53" t="str">
        <f t="shared" si="85"/>
        <v>2. 19</v>
      </c>
      <c r="J2754" s="157" t="s">
        <v>142</v>
      </c>
      <c r="K2754" s="157" t="s">
        <v>141</v>
      </c>
      <c r="L2754" s="83" t="s">
        <v>6172</v>
      </c>
      <c r="M2754" s="165" t="s">
        <v>6538</v>
      </c>
      <c r="O2754" s="157" t="s">
        <v>138</v>
      </c>
      <c r="P2754" s="157" t="s">
        <v>143</v>
      </c>
      <c r="Q2754" s="157" t="s">
        <v>6171</v>
      </c>
      <c r="R2754" s="157" t="s">
        <v>144</v>
      </c>
      <c r="W2754" s="118">
        <v>0</v>
      </c>
      <c r="X2754" s="162" t="s">
        <v>6327</v>
      </c>
    </row>
    <row r="2755" spans="1:24">
      <c r="A2755" s="83">
        <v>2056</v>
      </c>
      <c r="B2755" s="83">
        <v>140</v>
      </c>
      <c r="C2755" t="s">
        <v>7836</v>
      </c>
      <c r="D2755" s="159">
        <f t="shared" ref="D2755:D2818" si="86">E2755*40+F2755</f>
        <v>129</v>
      </c>
      <c r="E2755">
        <v>3</v>
      </c>
      <c r="F2755">
        <v>9</v>
      </c>
      <c r="G2755" s="162" t="s">
        <v>6292</v>
      </c>
      <c r="H2755" s="162" t="s">
        <v>6292</v>
      </c>
      <c r="I2755" s="53" t="str">
        <f t="shared" ref="I2755:I2818" si="87">H2755</f>
        <v>3. 9</v>
      </c>
      <c r="J2755" s="157" t="s">
        <v>142</v>
      </c>
      <c r="K2755" s="157" t="s">
        <v>141</v>
      </c>
      <c r="L2755" s="83" t="s">
        <v>6172</v>
      </c>
      <c r="M2755" s="165" t="s">
        <v>6538</v>
      </c>
      <c r="O2755" s="157" t="s">
        <v>138</v>
      </c>
      <c r="P2755" s="157" t="s">
        <v>143</v>
      </c>
      <c r="Q2755" s="157" t="s">
        <v>6171</v>
      </c>
      <c r="R2755" s="157" t="s">
        <v>144</v>
      </c>
      <c r="W2755" s="118">
        <v>0</v>
      </c>
      <c r="X2755" s="162" t="s">
        <v>6292</v>
      </c>
    </row>
    <row r="2756" spans="1:24">
      <c r="A2756" s="83">
        <v>2056</v>
      </c>
      <c r="B2756" s="83">
        <v>5</v>
      </c>
      <c r="C2756" t="s">
        <v>7836</v>
      </c>
      <c r="D2756" s="159">
        <f t="shared" si="86"/>
        <v>39</v>
      </c>
      <c r="E2756">
        <v>0</v>
      </c>
      <c r="F2756">
        <v>39</v>
      </c>
      <c r="G2756" s="162" t="s">
        <v>6230</v>
      </c>
      <c r="H2756" s="162" t="s">
        <v>6230</v>
      </c>
      <c r="I2756" s="53" t="str">
        <f t="shared" si="87"/>
        <v>0. 39</v>
      </c>
      <c r="J2756" s="157" t="s">
        <v>142</v>
      </c>
      <c r="K2756" s="157" t="s">
        <v>141</v>
      </c>
      <c r="L2756" s="83" t="s">
        <v>6172</v>
      </c>
      <c r="M2756" s="165" t="s">
        <v>6538</v>
      </c>
      <c r="O2756" s="157" t="s">
        <v>138</v>
      </c>
      <c r="P2756" s="157" t="s">
        <v>143</v>
      </c>
      <c r="Q2756" s="157" t="s">
        <v>6171</v>
      </c>
      <c r="R2756" s="157" t="s">
        <v>144</v>
      </c>
      <c r="W2756" s="118">
        <v>0</v>
      </c>
      <c r="X2756" s="162" t="s">
        <v>6230</v>
      </c>
    </row>
    <row r="2757" spans="1:24">
      <c r="A2757" s="83">
        <v>2059</v>
      </c>
      <c r="B2757" s="83">
        <v>93</v>
      </c>
      <c r="C2757" t="s">
        <v>6579</v>
      </c>
      <c r="D2757" s="159">
        <f t="shared" si="86"/>
        <v>51</v>
      </c>
      <c r="E2757">
        <v>1</v>
      </c>
      <c r="F2757">
        <v>11</v>
      </c>
      <c r="G2757" s="162" t="s">
        <v>6295</v>
      </c>
      <c r="H2757" s="162" t="s">
        <v>6295</v>
      </c>
      <c r="I2757" s="53" t="str">
        <f t="shared" si="87"/>
        <v>1. 11</v>
      </c>
      <c r="J2757" s="157" t="s">
        <v>142</v>
      </c>
      <c r="K2757" s="157" t="s">
        <v>141</v>
      </c>
      <c r="L2757" s="83" t="s">
        <v>6172</v>
      </c>
      <c r="M2757" s="165" t="s">
        <v>162</v>
      </c>
      <c r="O2757" s="157" t="s">
        <v>138</v>
      </c>
      <c r="P2757" s="157" t="s">
        <v>143</v>
      </c>
      <c r="Q2757" s="157" t="s">
        <v>6171</v>
      </c>
      <c r="R2757" s="157" t="s">
        <v>144</v>
      </c>
      <c r="W2757" s="118">
        <v>688500</v>
      </c>
      <c r="X2757" s="162" t="s">
        <v>6295</v>
      </c>
    </row>
    <row r="2758" spans="1:24">
      <c r="A2758" s="83">
        <v>2059</v>
      </c>
      <c r="B2758" s="83">
        <v>73</v>
      </c>
      <c r="C2758" t="s">
        <v>7857</v>
      </c>
      <c r="D2758" s="159">
        <f t="shared" si="86"/>
        <v>120</v>
      </c>
      <c r="E2758">
        <v>3</v>
      </c>
      <c r="F2758">
        <v>0</v>
      </c>
      <c r="G2758" s="162" t="s">
        <v>6240</v>
      </c>
      <c r="H2758" s="162" t="s">
        <v>6240</v>
      </c>
      <c r="I2758" s="53" t="str">
        <f t="shared" si="87"/>
        <v>3. 0</v>
      </c>
      <c r="J2758" s="157" t="s">
        <v>142</v>
      </c>
      <c r="K2758" s="157" t="s">
        <v>141</v>
      </c>
      <c r="L2758" s="83" t="s">
        <v>6172</v>
      </c>
      <c r="M2758" s="165" t="s">
        <v>162</v>
      </c>
      <c r="O2758" s="157" t="s">
        <v>138</v>
      </c>
      <c r="P2758" s="157" t="s">
        <v>143</v>
      </c>
      <c r="Q2758" s="157" t="s">
        <v>6171</v>
      </c>
      <c r="R2758" s="157" t="s">
        <v>144</v>
      </c>
      <c r="W2758" s="118">
        <v>1620000</v>
      </c>
      <c r="X2758" s="162" t="s">
        <v>6240</v>
      </c>
    </row>
    <row r="2759" spans="1:24">
      <c r="A2759" s="83">
        <v>2059</v>
      </c>
      <c r="B2759" s="83">
        <v>82</v>
      </c>
      <c r="C2759" t="s">
        <v>8046</v>
      </c>
      <c r="D2759" s="159">
        <f t="shared" si="86"/>
        <v>57</v>
      </c>
      <c r="E2759">
        <v>1</v>
      </c>
      <c r="F2759">
        <v>17</v>
      </c>
      <c r="G2759" s="162" t="s">
        <v>6225</v>
      </c>
      <c r="H2759" s="162" t="s">
        <v>6225</v>
      </c>
      <c r="I2759" s="53" t="str">
        <f t="shared" si="87"/>
        <v>1. 17</v>
      </c>
      <c r="J2759" s="157" t="s">
        <v>142</v>
      </c>
      <c r="K2759" s="157" t="s">
        <v>141</v>
      </c>
      <c r="L2759" s="83" t="s">
        <v>6172</v>
      </c>
      <c r="M2759" s="165" t="s">
        <v>162</v>
      </c>
      <c r="O2759" s="157" t="s">
        <v>138</v>
      </c>
      <c r="P2759" s="157" t="s">
        <v>143</v>
      </c>
      <c r="Q2759" s="157" t="s">
        <v>6171</v>
      </c>
      <c r="R2759" s="157" t="s">
        <v>144</v>
      </c>
      <c r="W2759" s="118">
        <v>769500</v>
      </c>
      <c r="X2759" s="162" t="s">
        <v>6225</v>
      </c>
    </row>
    <row r="2760" spans="1:24">
      <c r="A2760" s="83">
        <v>2060</v>
      </c>
      <c r="B2760" s="83">
        <v>488</v>
      </c>
      <c r="C2760" t="s">
        <v>7948</v>
      </c>
      <c r="D2760" s="159">
        <f t="shared" si="86"/>
        <v>72</v>
      </c>
      <c r="E2760">
        <v>1</v>
      </c>
      <c r="F2760">
        <v>32</v>
      </c>
      <c r="G2760" s="162" t="s">
        <v>6325</v>
      </c>
      <c r="H2760" s="162" t="s">
        <v>6325</v>
      </c>
      <c r="I2760" s="53" t="str">
        <f t="shared" si="87"/>
        <v>1. 32</v>
      </c>
      <c r="J2760" s="157" t="s">
        <v>142</v>
      </c>
      <c r="K2760" s="157" t="s">
        <v>141</v>
      </c>
      <c r="L2760" s="83" t="s">
        <v>6172</v>
      </c>
      <c r="M2760" s="165" t="s">
        <v>162</v>
      </c>
      <c r="O2760" s="157" t="s">
        <v>138</v>
      </c>
      <c r="P2760" s="157" t="s">
        <v>143</v>
      </c>
      <c r="Q2760" s="157" t="s">
        <v>6171</v>
      </c>
      <c r="R2760" s="157" t="s">
        <v>144</v>
      </c>
      <c r="W2760" s="118">
        <v>324000</v>
      </c>
      <c r="X2760" s="162" t="s">
        <v>6325</v>
      </c>
    </row>
    <row r="2761" spans="1:24">
      <c r="A2761" s="83">
        <v>2060</v>
      </c>
      <c r="B2761" s="83">
        <v>487</v>
      </c>
      <c r="C2761" t="s">
        <v>8162</v>
      </c>
      <c r="D2761" s="159">
        <f t="shared" si="86"/>
        <v>114</v>
      </c>
      <c r="E2761">
        <v>2</v>
      </c>
      <c r="F2761">
        <v>34</v>
      </c>
      <c r="G2761" s="162" t="s">
        <v>6373</v>
      </c>
      <c r="H2761" s="162" t="s">
        <v>6373</v>
      </c>
      <c r="I2761" s="53" t="str">
        <f t="shared" si="87"/>
        <v>2. 34</v>
      </c>
      <c r="J2761" s="157" t="s">
        <v>142</v>
      </c>
      <c r="K2761" s="157" t="s">
        <v>141</v>
      </c>
      <c r="L2761" s="83" t="s">
        <v>6172</v>
      </c>
      <c r="M2761" s="165" t="s">
        <v>162</v>
      </c>
      <c r="O2761" s="157" t="s">
        <v>138</v>
      </c>
      <c r="P2761" s="157" t="s">
        <v>143</v>
      </c>
      <c r="Q2761" s="157" t="s">
        <v>6171</v>
      </c>
      <c r="R2761" s="157" t="s">
        <v>144</v>
      </c>
      <c r="W2761" s="118">
        <v>513000</v>
      </c>
      <c r="X2761" s="162" t="s">
        <v>6373</v>
      </c>
    </row>
    <row r="2762" spans="1:24">
      <c r="A2762" s="83">
        <v>2060</v>
      </c>
      <c r="B2762" s="83">
        <v>146</v>
      </c>
      <c r="C2762" t="s">
        <v>6579</v>
      </c>
      <c r="D2762" s="159">
        <f t="shared" si="86"/>
        <v>152</v>
      </c>
      <c r="E2762">
        <v>3</v>
      </c>
      <c r="F2762">
        <v>32</v>
      </c>
      <c r="G2762" s="162" t="s">
        <v>6376</v>
      </c>
      <c r="H2762" s="162" t="s">
        <v>6376</v>
      </c>
      <c r="I2762" s="53" t="str">
        <f t="shared" si="87"/>
        <v>3. 32</v>
      </c>
      <c r="J2762" s="157" t="s">
        <v>142</v>
      </c>
      <c r="K2762" s="157" t="s">
        <v>141</v>
      </c>
      <c r="L2762" s="83" t="s">
        <v>6172</v>
      </c>
      <c r="M2762" s="165" t="s">
        <v>162</v>
      </c>
      <c r="O2762" s="157" t="s">
        <v>138</v>
      </c>
      <c r="P2762" s="157" t="s">
        <v>143</v>
      </c>
      <c r="Q2762" s="157" t="s">
        <v>6171</v>
      </c>
      <c r="R2762" s="157" t="s">
        <v>144</v>
      </c>
      <c r="W2762" s="118">
        <v>675000</v>
      </c>
      <c r="X2762" s="162" t="s">
        <v>6376</v>
      </c>
    </row>
    <row r="2763" spans="1:24">
      <c r="A2763" s="83">
        <v>2062</v>
      </c>
      <c r="B2763" s="83">
        <v>557</v>
      </c>
      <c r="C2763" t="s">
        <v>7863</v>
      </c>
      <c r="D2763" s="159">
        <f t="shared" si="86"/>
        <v>100</v>
      </c>
      <c r="E2763">
        <v>2</v>
      </c>
      <c r="F2763">
        <v>20</v>
      </c>
      <c r="G2763" s="162" t="s">
        <v>6263</v>
      </c>
      <c r="H2763" s="162" t="s">
        <v>6263</v>
      </c>
      <c r="I2763" s="53" t="str">
        <f t="shared" si="87"/>
        <v>2. 20</v>
      </c>
      <c r="J2763" s="157" t="s">
        <v>142</v>
      </c>
      <c r="K2763" s="157" t="s">
        <v>141</v>
      </c>
      <c r="L2763" s="83" t="s">
        <v>6172</v>
      </c>
      <c r="M2763" s="165" t="s">
        <v>162</v>
      </c>
      <c r="O2763" s="157" t="s">
        <v>138</v>
      </c>
      <c r="P2763" s="157" t="s">
        <v>143</v>
      </c>
      <c r="Q2763" s="157" t="s">
        <v>6171</v>
      </c>
      <c r="R2763" s="157" t="s">
        <v>144</v>
      </c>
      <c r="W2763" s="118">
        <v>675000</v>
      </c>
      <c r="X2763" s="162" t="s">
        <v>6263</v>
      </c>
    </row>
    <row r="2764" spans="1:24">
      <c r="A2764" s="83">
        <v>2062</v>
      </c>
      <c r="B2764" s="83">
        <v>22</v>
      </c>
      <c r="C2764" t="s">
        <v>7836</v>
      </c>
      <c r="D2764" s="159">
        <f t="shared" si="86"/>
        <v>40</v>
      </c>
      <c r="E2764">
        <v>1</v>
      </c>
      <c r="F2764">
        <v>0</v>
      </c>
      <c r="G2764" s="162" t="s">
        <v>6242</v>
      </c>
      <c r="H2764" s="162" t="s">
        <v>6242</v>
      </c>
      <c r="I2764" s="53" t="str">
        <f t="shared" si="87"/>
        <v>1. 0</v>
      </c>
      <c r="J2764" s="157" t="s">
        <v>142</v>
      </c>
      <c r="K2764" s="157" t="s">
        <v>141</v>
      </c>
      <c r="L2764" s="83" t="s">
        <v>6172</v>
      </c>
      <c r="M2764" s="165" t="s">
        <v>6538</v>
      </c>
      <c r="O2764" s="157" t="s">
        <v>138</v>
      </c>
      <c r="P2764" s="157" t="s">
        <v>143</v>
      </c>
      <c r="Q2764" s="157" t="s">
        <v>6171</v>
      </c>
      <c r="R2764" s="157" t="s">
        <v>144</v>
      </c>
      <c r="W2764" s="118">
        <v>0</v>
      </c>
      <c r="X2764" s="162" t="s">
        <v>6242</v>
      </c>
    </row>
    <row r="2765" spans="1:24">
      <c r="A2765" s="83">
        <v>2063</v>
      </c>
      <c r="B2765" s="83">
        <v>557</v>
      </c>
      <c r="C2765" t="s">
        <v>7857</v>
      </c>
      <c r="D2765" s="159">
        <f t="shared" si="86"/>
        <v>103</v>
      </c>
      <c r="E2765">
        <v>2</v>
      </c>
      <c r="F2765">
        <v>23</v>
      </c>
      <c r="G2765" s="162" t="s">
        <v>6451</v>
      </c>
      <c r="H2765" s="162" t="s">
        <v>6451</v>
      </c>
      <c r="I2765" s="53" t="str">
        <f t="shared" si="87"/>
        <v>2. 23</v>
      </c>
      <c r="J2765" s="157" t="s">
        <v>142</v>
      </c>
      <c r="K2765" s="157" t="s">
        <v>141</v>
      </c>
      <c r="L2765" s="83" t="s">
        <v>6172</v>
      </c>
      <c r="M2765" s="165" t="s">
        <v>162</v>
      </c>
      <c r="O2765" s="157" t="s">
        <v>138</v>
      </c>
      <c r="P2765" s="157" t="s">
        <v>143</v>
      </c>
      <c r="Q2765" s="157" t="s">
        <v>6171</v>
      </c>
      <c r="R2765" s="157" t="s">
        <v>144</v>
      </c>
      <c r="W2765" s="118">
        <v>1390500</v>
      </c>
      <c r="X2765" s="162" t="s">
        <v>6451</v>
      </c>
    </row>
    <row r="2766" spans="1:24">
      <c r="A2766" s="83">
        <v>2064</v>
      </c>
      <c r="B2766" s="83">
        <v>154</v>
      </c>
      <c r="C2766" t="s">
        <v>7835</v>
      </c>
      <c r="D2766" s="159">
        <f t="shared" si="86"/>
        <v>160</v>
      </c>
      <c r="E2766">
        <v>4</v>
      </c>
      <c r="F2766">
        <v>0</v>
      </c>
      <c r="G2766" s="162" t="s">
        <v>6232</v>
      </c>
      <c r="H2766" s="162" t="s">
        <v>6232</v>
      </c>
      <c r="I2766" s="53" t="str">
        <f t="shared" si="87"/>
        <v>4. 0</v>
      </c>
      <c r="J2766" s="157" t="s">
        <v>142</v>
      </c>
      <c r="K2766" s="157" t="s">
        <v>141</v>
      </c>
      <c r="L2766" s="83" t="s">
        <v>6172</v>
      </c>
      <c r="M2766" s="165" t="s">
        <v>6093</v>
      </c>
      <c r="O2766" s="157" t="s">
        <v>138</v>
      </c>
      <c r="P2766" s="157" t="s">
        <v>143</v>
      </c>
      <c r="Q2766" s="157" t="s">
        <v>6171</v>
      </c>
      <c r="R2766" s="157" t="s">
        <v>144</v>
      </c>
      <c r="W2766" s="118">
        <v>1593000</v>
      </c>
      <c r="X2766" s="162" t="s">
        <v>6232</v>
      </c>
    </row>
    <row r="2767" spans="1:24">
      <c r="A2767" s="83">
        <v>2064</v>
      </c>
      <c r="B2767" s="83">
        <v>154</v>
      </c>
      <c r="C2767" t="s">
        <v>7852</v>
      </c>
      <c r="D2767" s="159">
        <f t="shared" si="86"/>
        <v>160</v>
      </c>
      <c r="E2767">
        <v>4</v>
      </c>
      <c r="F2767">
        <v>0</v>
      </c>
      <c r="G2767" s="162" t="s">
        <v>6232</v>
      </c>
      <c r="H2767" s="162" t="s">
        <v>6232</v>
      </c>
      <c r="I2767" s="53" t="str">
        <f t="shared" si="87"/>
        <v>4. 0</v>
      </c>
      <c r="J2767" s="157" t="s">
        <v>142</v>
      </c>
      <c r="K2767" s="157" t="s">
        <v>141</v>
      </c>
      <c r="L2767" s="83" t="s">
        <v>6172</v>
      </c>
      <c r="M2767" s="165" t="s">
        <v>6093</v>
      </c>
      <c r="O2767" s="157" t="s">
        <v>138</v>
      </c>
      <c r="P2767" s="157" t="s">
        <v>143</v>
      </c>
      <c r="Q2767" s="157" t="s">
        <v>6171</v>
      </c>
      <c r="R2767" s="157" t="s">
        <v>144</v>
      </c>
      <c r="W2767" s="118">
        <v>0</v>
      </c>
      <c r="X2767" s="162" t="s">
        <v>6232</v>
      </c>
    </row>
    <row r="2768" spans="1:24">
      <c r="A2768" s="83">
        <v>2064</v>
      </c>
      <c r="B2768" s="83">
        <v>154</v>
      </c>
      <c r="C2768" t="s">
        <v>8156</v>
      </c>
      <c r="D2768" s="159">
        <f t="shared" si="86"/>
        <v>154</v>
      </c>
      <c r="E2768">
        <v>3</v>
      </c>
      <c r="F2768">
        <v>34</v>
      </c>
      <c r="G2768" s="162" t="s">
        <v>6250</v>
      </c>
      <c r="H2768" s="162" t="s">
        <v>6250</v>
      </c>
      <c r="I2768" s="53" t="str">
        <f t="shared" si="87"/>
        <v>3. 34</v>
      </c>
      <c r="J2768" s="157" t="s">
        <v>142</v>
      </c>
      <c r="K2768" s="157" t="s">
        <v>141</v>
      </c>
      <c r="L2768" s="83" t="s">
        <v>6172</v>
      </c>
      <c r="M2768" s="165" t="s">
        <v>6093</v>
      </c>
      <c r="O2768" s="157" t="s">
        <v>138</v>
      </c>
      <c r="P2768" s="157" t="s">
        <v>143</v>
      </c>
      <c r="Q2768" s="157" t="s">
        <v>6171</v>
      </c>
      <c r="R2768" s="157" t="s">
        <v>144</v>
      </c>
      <c r="W2768" s="118">
        <v>0</v>
      </c>
      <c r="X2768" s="162" t="s">
        <v>6250</v>
      </c>
    </row>
    <row r="2769" spans="1:24">
      <c r="A2769" s="83">
        <v>2065</v>
      </c>
      <c r="B2769" s="83">
        <v>154</v>
      </c>
      <c r="C2769" t="s">
        <v>7835</v>
      </c>
      <c r="D2769" s="159">
        <f t="shared" si="86"/>
        <v>160</v>
      </c>
      <c r="E2769">
        <v>4</v>
      </c>
      <c r="F2769">
        <v>0</v>
      </c>
      <c r="G2769" s="162" t="s">
        <v>6232</v>
      </c>
      <c r="H2769" s="162" t="s">
        <v>6232</v>
      </c>
      <c r="I2769" s="53" t="str">
        <f t="shared" si="87"/>
        <v>4. 0</v>
      </c>
      <c r="J2769" s="157" t="s">
        <v>142</v>
      </c>
      <c r="K2769" s="157" t="s">
        <v>141</v>
      </c>
      <c r="L2769" s="83" t="s">
        <v>6172</v>
      </c>
      <c r="M2769" s="165" t="s">
        <v>6093</v>
      </c>
      <c r="O2769" s="157" t="s">
        <v>138</v>
      </c>
      <c r="P2769" s="157" t="s">
        <v>143</v>
      </c>
      <c r="Q2769" s="157" t="s">
        <v>6171</v>
      </c>
      <c r="R2769" s="157" t="s">
        <v>144</v>
      </c>
      <c r="W2769" s="118">
        <v>1593000</v>
      </c>
      <c r="X2769" s="162" t="s">
        <v>6232</v>
      </c>
    </row>
    <row r="2770" spans="1:24">
      <c r="A2770" s="83">
        <v>2065</v>
      </c>
      <c r="B2770" s="83">
        <v>154</v>
      </c>
      <c r="C2770" t="s">
        <v>7852</v>
      </c>
      <c r="D2770" s="159">
        <f t="shared" si="86"/>
        <v>160</v>
      </c>
      <c r="E2770">
        <v>4</v>
      </c>
      <c r="F2770">
        <v>0</v>
      </c>
      <c r="G2770" s="162" t="s">
        <v>6232</v>
      </c>
      <c r="H2770" s="162" t="s">
        <v>6232</v>
      </c>
      <c r="I2770" s="53" t="str">
        <f t="shared" si="87"/>
        <v>4. 0</v>
      </c>
      <c r="J2770" s="157" t="s">
        <v>142</v>
      </c>
      <c r="K2770" s="157" t="s">
        <v>141</v>
      </c>
      <c r="L2770" s="83" t="s">
        <v>6172</v>
      </c>
      <c r="M2770" s="165" t="s">
        <v>6093</v>
      </c>
      <c r="O2770" s="157" t="s">
        <v>138</v>
      </c>
      <c r="P2770" s="157" t="s">
        <v>143</v>
      </c>
      <c r="Q2770" s="157" t="s">
        <v>6171</v>
      </c>
      <c r="R2770" s="157" t="s">
        <v>144</v>
      </c>
      <c r="W2770" s="118">
        <v>0</v>
      </c>
      <c r="X2770" s="162" t="s">
        <v>6232</v>
      </c>
    </row>
    <row r="2771" spans="1:24">
      <c r="A2771" s="83">
        <v>2065</v>
      </c>
      <c r="B2771" s="83">
        <v>154</v>
      </c>
      <c r="C2771" t="s">
        <v>8156</v>
      </c>
      <c r="D2771" s="159">
        <f t="shared" si="86"/>
        <v>154</v>
      </c>
      <c r="E2771">
        <v>3</v>
      </c>
      <c r="F2771">
        <v>34</v>
      </c>
      <c r="G2771" s="162" t="s">
        <v>6250</v>
      </c>
      <c r="H2771" s="162" t="s">
        <v>6250</v>
      </c>
      <c r="I2771" s="53" t="str">
        <f t="shared" si="87"/>
        <v>3. 34</v>
      </c>
      <c r="J2771" s="157" t="s">
        <v>142</v>
      </c>
      <c r="K2771" s="157" t="s">
        <v>141</v>
      </c>
      <c r="L2771" s="83" t="s">
        <v>6172</v>
      </c>
      <c r="M2771" s="165" t="s">
        <v>6093</v>
      </c>
      <c r="O2771" s="157" t="s">
        <v>138</v>
      </c>
      <c r="P2771" s="157" t="s">
        <v>143</v>
      </c>
      <c r="Q2771" s="157" t="s">
        <v>6171</v>
      </c>
      <c r="R2771" s="157" t="s">
        <v>144</v>
      </c>
      <c r="W2771" s="118">
        <v>0</v>
      </c>
      <c r="X2771" s="162" t="s">
        <v>6250</v>
      </c>
    </row>
    <row r="2772" spans="1:24">
      <c r="A2772" s="83">
        <v>2066</v>
      </c>
      <c r="B2772" s="83">
        <v>154</v>
      </c>
      <c r="C2772" t="s">
        <v>7835</v>
      </c>
      <c r="D2772" s="159">
        <f t="shared" si="86"/>
        <v>160</v>
      </c>
      <c r="E2772">
        <v>4</v>
      </c>
      <c r="F2772">
        <v>0</v>
      </c>
      <c r="G2772" s="162" t="s">
        <v>6232</v>
      </c>
      <c r="H2772" s="162" t="s">
        <v>6232</v>
      </c>
      <c r="I2772" s="53" t="str">
        <f t="shared" si="87"/>
        <v>4. 0</v>
      </c>
      <c r="J2772" s="157" t="s">
        <v>142</v>
      </c>
      <c r="K2772" s="157" t="s">
        <v>141</v>
      </c>
      <c r="L2772" s="83" t="s">
        <v>6172</v>
      </c>
      <c r="M2772" s="165" t="s">
        <v>6093</v>
      </c>
      <c r="O2772" s="157" t="s">
        <v>138</v>
      </c>
      <c r="P2772" s="157" t="s">
        <v>143</v>
      </c>
      <c r="Q2772" s="157" t="s">
        <v>6171</v>
      </c>
      <c r="R2772" s="157" t="s">
        <v>144</v>
      </c>
      <c r="W2772" s="118">
        <v>1593000</v>
      </c>
      <c r="X2772" s="162" t="s">
        <v>6232</v>
      </c>
    </row>
    <row r="2773" spans="1:24">
      <c r="A2773" s="83">
        <v>2066</v>
      </c>
      <c r="B2773" s="83">
        <v>154</v>
      </c>
      <c r="C2773" t="s">
        <v>7852</v>
      </c>
      <c r="D2773" s="159">
        <f t="shared" si="86"/>
        <v>160</v>
      </c>
      <c r="E2773">
        <v>4</v>
      </c>
      <c r="F2773">
        <v>0</v>
      </c>
      <c r="G2773" s="162" t="s">
        <v>6232</v>
      </c>
      <c r="H2773" s="162" t="s">
        <v>6232</v>
      </c>
      <c r="I2773" s="53" t="str">
        <f t="shared" si="87"/>
        <v>4. 0</v>
      </c>
      <c r="J2773" s="157" t="s">
        <v>142</v>
      </c>
      <c r="K2773" s="157" t="s">
        <v>141</v>
      </c>
      <c r="L2773" s="83" t="s">
        <v>6172</v>
      </c>
      <c r="M2773" s="165" t="s">
        <v>6093</v>
      </c>
      <c r="O2773" s="157" t="s">
        <v>138</v>
      </c>
      <c r="P2773" s="157" t="s">
        <v>143</v>
      </c>
      <c r="Q2773" s="157" t="s">
        <v>6171</v>
      </c>
      <c r="R2773" s="157" t="s">
        <v>144</v>
      </c>
      <c r="W2773" s="118">
        <v>0</v>
      </c>
      <c r="X2773" s="162" t="s">
        <v>6232</v>
      </c>
    </row>
    <row r="2774" spans="1:24">
      <c r="A2774" s="83">
        <v>2066</v>
      </c>
      <c r="B2774" s="83">
        <v>154</v>
      </c>
      <c r="C2774" t="s">
        <v>8156</v>
      </c>
      <c r="D2774" s="159">
        <f t="shared" si="86"/>
        <v>154</v>
      </c>
      <c r="E2774">
        <v>3</v>
      </c>
      <c r="F2774">
        <v>34</v>
      </c>
      <c r="G2774" s="162" t="s">
        <v>6250</v>
      </c>
      <c r="H2774" s="162" t="s">
        <v>6250</v>
      </c>
      <c r="I2774" s="53" t="str">
        <f t="shared" si="87"/>
        <v>3. 34</v>
      </c>
      <c r="J2774" s="157" t="s">
        <v>142</v>
      </c>
      <c r="K2774" s="157" t="s">
        <v>141</v>
      </c>
      <c r="L2774" s="83" t="s">
        <v>6172</v>
      </c>
      <c r="M2774" s="165" t="s">
        <v>6093</v>
      </c>
      <c r="O2774" s="157" t="s">
        <v>138</v>
      </c>
      <c r="P2774" s="157" t="s">
        <v>143</v>
      </c>
      <c r="Q2774" s="157" t="s">
        <v>6171</v>
      </c>
      <c r="R2774" s="157" t="s">
        <v>144</v>
      </c>
      <c r="W2774" s="118">
        <v>0</v>
      </c>
      <c r="X2774" s="162" t="s">
        <v>6250</v>
      </c>
    </row>
    <row r="2775" spans="1:24">
      <c r="A2775" s="83">
        <v>2067</v>
      </c>
      <c r="B2775" s="83">
        <v>257</v>
      </c>
      <c r="C2775" t="s">
        <v>7862</v>
      </c>
      <c r="D2775" s="159">
        <f t="shared" si="86"/>
        <v>80</v>
      </c>
      <c r="E2775">
        <v>2</v>
      </c>
      <c r="F2775">
        <v>0</v>
      </c>
      <c r="G2775" s="162" t="s">
        <v>6228</v>
      </c>
      <c r="H2775" s="162" t="s">
        <v>6228</v>
      </c>
      <c r="I2775" s="53" t="str">
        <f t="shared" si="87"/>
        <v>2. 0</v>
      </c>
      <c r="J2775" s="157" t="s">
        <v>142</v>
      </c>
      <c r="K2775" s="157" t="s">
        <v>141</v>
      </c>
      <c r="L2775" s="83" t="s">
        <v>6172</v>
      </c>
      <c r="M2775" s="165" t="s">
        <v>5499</v>
      </c>
      <c r="O2775" s="157" t="s">
        <v>138</v>
      </c>
      <c r="P2775" s="157" t="s">
        <v>143</v>
      </c>
      <c r="Q2775" s="157" t="s">
        <v>6171</v>
      </c>
      <c r="R2775" s="157" t="s">
        <v>144</v>
      </c>
      <c r="W2775" s="118">
        <v>270000</v>
      </c>
      <c r="X2775" s="162" t="s">
        <v>6228</v>
      </c>
    </row>
    <row r="2776" spans="1:24">
      <c r="A2776" s="83">
        <v>2067</v>
      </c>
      <c r="B2776" s="83">
        <v>257</v>
      </c>
      <c r="C2776" t="s">
        <v>7859</v>
      </c>
      <c r="D2776" s="159">
        <f t="shared" si="86"/>
        <v>69</v>
      </c>
      <c r="E2776">
        <v>1</v>
      </c>
      <c r="F2776">
        <v>29</v>
      </c>
      <c r="G2776" s="162" t="s">
        <v>6381</v>
      </c>
      <c r="H2776" s="162" t="s">
        <v>6381</v>
      </c>
      <c r="I2776" s="53" t="str">
        <f t="shared" si="87"/>
        <v>1. 29</v>
      </c>
      <c r="J2776" s="157" t="s">
        <v>142</v>
      </c>
      <c r="K2776" s="157" t="s">
        <v>141</v>
      </c>
      <c r="L2776" s="83" t="s">
        <v>6172</v>
      </c>
      <c r="M2776" s="165" t="s">
        <v>162</v>
      </c>
      <c r="O2776" s="157" t="s">
        <v>138</v>
      </c>
      <c r="P2776" s="157" t="s">
        <v>143</v>
      </c>
      <c r="Q2776" s="157" t="s">
        <v>6171</v>
      </c>
      <c r="R2776" s="157" t="s">
        <v>144</v>
      </c>
      <c r="W2776" s="118">
        <v>229500</v>
      </c>
      <c r="X2776" s="162" t="s">
        <v>6381</v>
      </c>
    </row>
    <row r="2777" spans="1:24">
      <c r="A2777" s="83">
        <v>2067</v>
      </c>
      <c r="B2777" s="83">
        <v>368</v>
      </c>
      <c r="C2777" t="s">
        <v>7857</v>
      </c>
      <c r="D2777" s="159">
        <f t="shared" si="86"/>
        <v>168</v>
      </c>
      <c r="E2777">
        <v>4</v>
      </c>
      <c r="F2777">
        <v>8</v>
      </c>
      <c r="G2777" s="162" t="s">
        <v>6455</v>
      </c>
      <c r="H2777" s="162" t="s">
        <v>6455</v>
      </c>
      <c r="I2777" s="53" t="str">
        <f t="shared" si="87"/>
        <v>4. 8</v>
      </c>
      <c r="J2777" s="157" t="s">
        <v>142</v>
      </c>
      <c r="K2777" s="157" t="s">
        <v>141</v>
      </c>
      <c r="L2777" s="83" t="s">
        <v>6172</v>
      </c>
      <c r="M2777" s="165" t="s">
        <v>162</v>
      </c>
      <c r="O2777" s="157" t="s">
        <v>138</v>
      </c>
      <c r="P2777" s="157" t="s">
        <v>143</v>
      </c>
      <c r="Q2777" s="157" t="s">
        <v>6171</v>
      </c>
      <c r="R2777" s="157" t="s">
        <v>144</v>
      </c>
      <c r="W2777" s="118">
        <v>567000</v>
      </c>
      <c r="X2777" s="162" t="s">
        <v>6455</v>
      </c>
    </row>
    <row r="2778" spans="1:24">
      <c r="A2778" s="83">
        <v>2067</v>
      </c>
      <c r="B2778" s="83">
        <v>368</v>
      </c>
      <c r="C2778" t="s">
        <v>7857</v>
      </c>
      <c r="D2778" s="159">
        <f t="shared" si="86"/>
        <v>167</v>
      </c>
      <c r="E2778">
        <v>4</v>
      </c>
      <c r="F2778">
        <v>7</v>
      </c>
      <c r="G2778" s="162" t="s">
        <v>6321</v>
      </c>
      <c r="H2778" s="162" t="s">
        <v>6321</v>
      </c>
      <c r="I2778" s="53" t="str">
        <f t="shared" si="87"/>
        <v>4. 7</v>
      </c>
      <c r="J2778" s="157" t="s">
        <v>142</v>
      </c>
      <c r="K2778" s="157" t="s">
        <v>141</v>
      </c>
      <c r="L2778" s="83" t="s">
        <v>6172</v>
      </c>
      <c r="M2778" s="165" t="s">
        <v>162</v>
      </c>
      <c r="O2778" s="157" t="s">
        <v>138</v>
      </c>
      <c r="P2778" s="157" t="s">
        <v>143</v>
      </c>
      <c r="Q2778" s="157" t="s">
        <v>6171</v>
      </c>
      <c r="R2778" s="157" t="s">
        <v>144</v>
      </c>
      <c r="W2778" s="118">
        <v>553500</v>
      </c>
      <c r="X2778" s="162" t="s">
        <v>6321</v>
      </c>
    </row>
    <row r="2779" spans="1:24">
      <c r="A2779" s="83">
        <v>2067</v>
      </c>
      <c r="B2779" s="83">
        <v>368</v>
      </c>
      <c r="C2779" t="s">
        <v>6579</v>
      </c>
      <c r="D2779" s="159">
        <f t="shared" si="86"/>
        <v>167</v>
      </c>
      <c r="E2779">
        <v>4</v>
      </c>
      <c r="F2779">
        <v>7</v>
      </c>
      <c r="G2779" s="162" t="s">
        <v>6321</v>
      </c>
      <c r="H2779" s="162" t="s">
        <v>6321</v>
      </c>
      <c r="I2779" s="53" t="str">
        <f t="shared" si="87"/>
        <v>4. 7</v>
      </c>
      <c r="J2779" s="157" t="s">
        <v>142</v>
      </c>
      <c r="K2779" s="157" t="s">
        <v>141</v>
      </c>
      <c r="L2779" s="83" t="s">
        <v>6172</v>
      </c>
      <c r="M2779" s="165" t="s">
        <v>162</v>
      </c>
      <c r="O2779" s="157" t="s">
        <v>138</v>
      </c>
      <c r="P2779" s="157" t="s">
        <v>143</v>
      </c>
      <c r="Q2779" s="157" t="s">
        <v>6171</v>
      </c>
      <c r="R2779" s="157" t="s">
        <v>144</v>
      </c>
      <c r="W2779" s="118">
        <v>553500</v>
      </c>
      <c r="X2779" s="162" t="s">
        <v>6321</v>
      </c>
    </row>
    <row r="2780" spans="1:24">
      <c r="A2780" s="83">
        <v>2067</v>
      </c>
      <c r="B2780" s="83">
        <v>368</v>
      </c>
      <c r="C2780" t="s">
        <v>6579</v>
      </c>
      <c r="D2780" s="159">
        <f t="shared" si="86"/>
        <v>167</v>
      </c>
      <c r="E2780">
        <v>4</v>
      </c>
      <c r="F2780">
        <v>7</v>
      </c>
      <c r="G2780" s="162" t="s">
        <v>6321</v>
      </c>
      <c r="H2780" s="162" t="s">
        <v>6321</v>
      </c>
      <c r="I2780" s="53" t="str">
        <f t="shared" si="87"/>
        <v>4. 7</v>
      </c>
      <c r="J2780" s="157" t="s">
        <v>142</v>
      </c>
      <c r="K2780" s="157" t="s">
        <v>141</v>
      </c>
      <c r="L2780" s="83" t="s">
        <v>6172</v>
      </c>
      <c r="M2780" s="165" t="s">
        <v>162</v>
      </c>
      <c r="O2780" s="157" t="s">
        <v>138</v>
      </c>
      <c r="P2780" s="157" t="s">
        <v>143</v>
      </c>
      <c r="Q2780" s="157" t="s">
        <v>6171</v>
      </c>
      <c r="R2780" s="157" t="s">
        <v>144</v>
      </c>
      <c r="W2780" s="118">
        <v>553500</v>
      </c>
      <c r="X2780" s="162" t="s">
        <v>6321</v>
      </c>
    </row>
    <row r="2781" spans="1:24">
      <c r="A2781" s="83">
        <v>2068</v>
      </c>
      <c r="B2781" s="83">
        <v>257</v>
      </c>
      <c r="C2781" t="s">
        <v>7862</v>
      </c>
      <c r="D2781" s="159">
        <f t="shared" si="86"/>
        <v>80</v>
      </c>
      <c r="E2781">
        <v>2</v>
      </c>
      <c r="F2781">
        <v>0</v>
      </c>
      <c r="G2781" s="162" t="s">
        <v>6228</v>
      </c>
      <c r="H2781" s="162" t="s">
        <v>6228</v>
      </c>
      <c r="I2781" s="53" t="str">
        <f t="shared" si="87"/>
        <v>2. 0</v>
      </c>
      <c r="J2781" s="157" t="s">
        <v>142</v>
      </c>
      <c r="K2781" s="157" t="s">
        <v>141</v>
      </c>
      <c r="L2781" s="83" t="s">
        <v>6172</v>
      </c>
      <c r="M2781" s="165" t="s">
        <v>162</v>
      </c>
      <c r="O2781" s="157" t="s">
        <v>138</v>
      </c>
      <c r="P2781" s="157" t="s">
        <v>143</v>
      </c>
      <c r="Q2781" s="157" t="s">
        <v>6171</v>
      </c>
      <c r="R2781" s="157" t="s">
        <v>144</v>
      </c>
      <c r="W2781" s="118">
        <v>270000</v>
      </c>
      <c r="X2781" s="162" t="s">
        <v>6228</v>
      </c>
    </row>
    <row r="2782" spans="1:24">
      <c r="A2782" s="83">
        <v>2068</v>
      </c>
      <c r="B2782" s="83">
        <v>257</v>
      </c>
      <c r="C2782" t="s">
        <v>7859</v>
      </c>
      <c r="D2782" s="159">
        <f t="shared" si="86"/>
        <v>69</v>
      </c>
      <c r="E2782">
        <v>1</v>
      </c>
      <c r="F2782">
        <v>29</v>
      </c>
      <c r="G2782" s="162" t="s">
        <v>6381</v>
      </c>
      <c r="H2782" s="162" t="s">
        <v>6381</v>
      </c>
      <c r="I2782" s="53" t="str">
        <f t="shared" si="87"/>
        <v>1. 29</v>
      </c>
      <c r="J2782" s="157" t="s">
        <v>142</v>
      </c>
      <c r="K2782" s="157" t="s">
        <v>141</v>
      </c>
      <c r="L2782" s="83" t="s">
        <v>6172</v>
      </c>
      <c r="M2782" s="165" t="s">
        <v>162</v>
      </c>
      <c r="O2782" s="157" t="s">
        <v>138</v>
      </c>
      <c r="P2782" s="157" t="s">
        <v>143</v>
      </c>
      <c r="Q2782" s="157" t="s">
        <v>6171</v>
      </c>
      <c r="R2782" s="157" t="s">
        <v>144</v>
      </c>
      <c r="W2782" s="118">
        <v>229500</v>
      </c>
      <c r="X2782" s="162" t="s">
        <v>6381</v>
      </c>
    </row>
    <row r="2783" spans="1:24">
      <c r="A2783" s="83">
        <v>2068</v>
      </c>
      <c r="B2783" s="83">
        <v>368</v>
      </c>
      <c r="C2783" t="s">
        <v>7857</v>
      </c>
      <c r="D2783" s="159">
        <f t="shared" si="86"/>
        <v>168</v>
      </c>
      <c r="E2783">
        <v>4</v>
      </c>
      <c r="F2783">
        <v>8</v>
      </c>
      <c r="G2783" s="162" t="s">
        <v>6455</v>
      </c>
      <c r="H2783" s="162" t="s">
        <v>6455</v>
      </c>
      <c r="I2783" s="53" t="str">
        <f t="shared" si="87"/>
        <v>4. 8</v>
      </c>
      <c r="J2783" s="157" t="s">
        <v>142</v>
      </c>
      <c r="K2783" s="157" t="s">
        <v>141</v>
      </c>
      <c r="L2783" s="83" t="s">
        <v>6172</v>
      </c>
      <c r="M2783" s="165" t="s">
        <v>162</v>
      </c>
      <c r="O2783" s="157" t="s">
        <v>138</v>
      </c>
      <c r="P2783" s="157" t="s">
        <v>143</v>
      </c>
      <c r="Q2783" s="157" t="s">
        <v>6171</v>
      </c>
      <c r="R2783" s="157" t="s">
        <v>144</v>
      </c>
      <c r="W2783" s="118">
        <v>567000</v>
      </c>
      <c r="X2783" s="162" t="s">
        <v>6455</v>
      </c>
    </row>
    <row r="2784" spans="1:24">
      <c r="A2784" s="83">
        <v>2068</v>
      </c>
      <c r="B2784" s="83">
        <v>368</v>
      </c>
      <c r="C2784" t="s">
        <v>7857</v>
      </c>
      <c r="D2784" s="159">
        <f t="shared" si="86"/>
        <v>167</v>
      </c>
      <c r="E2784">
        <v>4</v>
      </c>
      <c r="F2784">
        <v>7</v>
      </c>
      <c r="G2784" s="162" t="s">
        <v>6321</v>
      </c>
      <c r="H2784" s="162" t="s">
        <v>6321</v>
      </c>
      <c r="I2784" s="53" t="str">
        <f t="shared" si="87"/>
        <v>4. 7</v>
      </c>
      <c r="J2784" s="157" t="s">
        <v>142</v>
      </c>
      <c r="K2784" s="157" t="s">
        <v>141</v>
      </c>
      <c r="L2784" s="83" t="s">
        <v>6172</v>
      </c>
      <c r="M2784" s="165" t="s">
        <v>162</v>
      </c>
      <c r="O2784" s="157" t="s">
        <v>138</v>
      </c>
      <c r="P2784" s="157" t="s">
        <v>143</v>
      </c>
      <c r="Q2784" s="157" t="s">
        <v>6171</v>
      </c>
      <c r="R2784" s="157" t="s">
        <v>144</v>
      </c>
      <c r="W2784" s="118">
        <v>553500</v>
      </c>
      <c r="X2784" s="162" t="s">
        <v>6321</v>
      </c>
    </row>
    <row r="2785" spans="1:24">
      <c r="A2785" s="83">
        <v>2068</v>
      </c>
      <c r="B2785" s="83">
        <v>368</v>
      </c>
      <c r="C2785" t="s">
        <v>6579</v>
      </c>
      <c r="D2785" s="159">
        <f t="shared" si="86"/>
        <v>167</v>
      </c>
      <c r="E2785">
        <v>4</v>
      </c>
      <c r="F2785">
        <v>7</v>
      </c>
      <c r="G2785" s="162" t="s">
        <v>6321</v>
      </c>
      <c r="H2785" s="162" t="s">
        <v>6321</v>
      </c>
      <c r="I2785" s="53" t="str">
        <f t="shared" si="87"/>
        <v>4. 7</v>
      </c>
      <c r="J2785" s="157" t="s">
        <v>142</v>
      </c>
      <c r="K2785" s="157" t="s">
        <v>141</v>
      </c>
      <c r="L2785" s="83" t="s">
        <v>6172</v>
      </c>
      <c r="M2785" s="165" t="s">
        <v>162</v>
      </c>
      <c r="O2785" s="157" t="s">
        <v>138</v>
      </c>
      <c r="P2785" s="157" t="s">
        <v>143</v>
      </c>
      <c r="Q2785" s="157" t="s">
        <v>6171</v>
      </c>
      <c r="R2785" s="157" t="s">
        <v>144</v>
      </c>
      <c r="W2785" s="118">
        <v>553500</v>
      </c>
      <c r="X2785" s="162" t="s">
        <v>6321</v>
      </c>
    </row>
    <row r="2786" spans="1:24">
      <c r="A2786" s="83">
        <v>2068</v>
      </c>
      <c r="B2786" s="83">
        <v>368</v>
      </c>
      <c r="C2786" t="s">
        <v>6579</v>
      </c>
      <c r="D2786" s="159">
        <f t="shared" si="86"/>
        <v>167</v>
      </c>
      <c r="E2786">
        <v>4</v>
      </c>
      <c r="F2786">
        <v>7</v>
      </c>
      <c r="G2786" s="162" t="s">
        <v>6321</v>
      </c>
      <c r="H2786" s="162" t="s">
        <v>6321</v>
      </c>
      <c r="I2786" s="53" t="str">
        <f t="shared" si="87"/>
        <v>4. 7</v>
      </c>
      <c r="J2786" s="157" t="s">
        <v>142</v>
      </c>
      <c r="K2786" s="157" t="s">
        <v>141</v>
      </c>
      <c r="L2786" s="83" t="s">
        <v>6172</v>
      </c>
      <c r="M2786" s="165" t="s">
        <v>162</v>
      </c>
      <c r="O2786" s="157" t="s">
        <v>138</v>
      </c>
      <c r="P2786" s="157" t="s">
        <v>143</v>
      </c>
      <c r="Q2786" s="157" t="s">
        <v>6171</v>
      </c>
      <c r="R2786" s="157" t="s">
        <v>144</v>
      </c>
      <c r="W2786" s="118">
        <v>553500</v>
      </c>
      <c r="X2786" s="162" t="s">
        <v>6321</v>
      </c>
    </row>
    <row r="2787" spans="1:24">
      <c r="A2787" s="83">
        <v>2069</v>
      </c>
      <c r="B2787" s="83">
        <v>257</v>
      </c>
      <c r="C2787" t="s">
        <v>7862</v>
      </c>
      <c r="D2787" s="159">
        <f t="shared" si="86"/>
        <v>80</v>
      </c>
      <c r="E2787">
        <v>2</v>
      </c>
      <c r="F2787">
        <v>0</v>
      </c>
      <c r="G2787" s="162" t="s">
        <v>6228</v>
      </c>
      <c r="H2787" s="162" t="s">
        <v>6228</v>
      </c>
      <c r="I2787" s="53" t="str">
        <f t="shared" si="87"/>
        <v>2. 0</v>
      </c>
      <c r="J2787" s="157" t="s">
        <v>142</v>
      </c>
      <c r="K2787" s="157" t="s">
        <v>141</v>
      </c>
      <c r="L2787" s="83" t="s">
        <v>6172</v>
      </c>
      <c r="M2787" s="165" t="s">
        <v>162</v>
      </c>
      <c r="O2787" s="157" t="s">
        <v>138</v>
      </c>
      <c r="P2787" s="157" t="s">
        <v>143</v>
      </c>
      <c r="Q2787" s="157" t="s">
        <v>6171</v>
      </c>
      <c r="R2787" s="157" t="s">
        <v>144</v>
      </c>
      <c r="W2787" s="118">
        <v>270000</v>
      </c>
      <c r="X2787" s="162" t="s">
        <v>6228</v>
      </c>
    </row>
    <row r="2788" spans="1:24">
      <c r="A2788" s="83">
        <v>2069</v>
      </c>
      <c r="B2788" s="83">
        <v>257</v>
      </c>
      <c r="C2788" t="s">
        <v>7859</v>
      </c>
      <c r="D2788" s="159">
        <f t="shared" si="86"/>
        <v>69</v>
      </c>
      <c r="E2788">
        <v>1</v>
      </c>
      <c r="F2788">
        <v>29</v>
      </c>
      <c r="G2788" s="162" t="s">
        <v>6381</v>
      </c>
      <c r="H2788" s="162" t="s">
        <v>6381</v>
      </c>
      <c r="I2788" s="53" t="str">
        <f t="shared" si="87"/>
        <v>1. 29</v>
      </c>
      <c r="J2788" s="157" t="s">
        <v>142</v>
      </c>
      <c r="K2788" s="157" t="s">
        <v>141</v>
      </c>
      <c r="L2788" s="83" t="s">
        <v>6172</v>
      </c>
      <c r="M2788" s="165" t="s">
        <v>162</v>
      </c>
      <c r="O2788" s="157" t="s">
        <v>138</v>
      </c>
      <c r="P2788" s="157" t="s">
        <v>143</v>
      </c>
      <c r="Q2788" s="157" t="s">
        <v>6171</v>
      </c>
      <c r="R2788" s="157" t="s">
        <v>144</v>
      </c>
      <c r="W2788" s="118">
        <v>229500</v>
      </c>
      <c r="X2788" s="162" t="s">
        <v>6381</v>
      </c>
    </row>
    <row r="2789" spans="1:24">
      <c r="A2789" s="83">
        <v>2069</v>
      </c>
      <c r="B2789" s="83">
        <v>368</v>
      </c>
      <c r="C2789" t="s">
        <v>7857</v>
      </c>
      <c r="D2789" s="159">
        <f t="shared" si="86"/>
        <v>168</v>
      </c>
      <c r="E2789">
        <v>4</v>
      </c>
      <c r="F2789">
        <v>8</v>
      </c>
      <c r="G2789" s="162" t="s">
        <v>6455</v>
      </c>
      <c r="H2789" s="162" t="s">
        <v>6455</v>
      </c>
      <c r="I2789" s="53" t="str">
        <f t="shared" si="87"/>
        <v>4. 8</v>
      </c>
      <c r="J2789" s="157" t="s">
        <v>142</v>
      </c>
      <c r="K2789" s="157" t="s">
        <v>141</v>
      </c>
      <c r="L2789" s="83" t="s">
        <v>6172</v>
      </c>
      <c r="M2789" s="165" t="s">
        <v>162</v>
      </c>
      <c r="O2789" s="157" t="s">
        <v>138</v>
      </c>
      <c r="P2789" s="157" t="s">
        <v>143</v>
      </c>
      <c r="Q2789" s="157" t="s">
        <v>6171</v>
      </c>
      <c r="R2789" s="157" t="s">
        <v>144</v>
      </c>
      <c r="W2789" s="118">
        <v>567000</v>
      </c>
      <c r="X2789" s="162" t="s">
        <v>6455</v>
      </c>
    </row>
    <row r="2790" spans="1:24">
      <c r="A2790" s="83">
        <v>2069</v>
      </c>
      <c r="B2790" s="83">
        <v>368</v>
      </c>
      <c r="C2790" t="s">
        <v>7857</v>
      </c>
      <c r="D2790" s="159">
        <f t="shared" si="86"/>
        <v>167</v>
      </c>
      <c r="E2790">
        <v>4</v>
      </c>
      <c r="F2790">
        <v>7</v>
      </c>
      <c r="G2790" s="162" t="s">
        <v>6321</v>
      </c>
      <c r="H2790" s="162" t="s">
        <v>6321</v>
      </c>
      <c r="I2790" s="53" t="str">
        <f t="shared" si="87"/>
        <v>4. 7</v>
      </c>
      <c r="J2790" s="157" t="s">
        <v>142</v>
      </c>
      <c r="K2790" s="157" t="s">
        <v>141</v>
      </c>
      <c r="L2790" s="83" t="s">
        <v>6172</v>
      </c>
      <c r="M2790" s="165" t="s">
        <v>162</v>
      </c>
      <c r="O2790" s="157" t="s">
        <v>138</v>
      </c>
      <c r="P2790" s="157" t="s">
        <v>143</v>
      </c>
      <c r="Q2790" s="157" t="s">
        <v>6171</v>
      </c>
      <c r="R2790" s="157" t="s">
        <v>144</v>
      </c>
      <c r="W2790" s="118">
        <v>553500</v>
      </c>
      <c r="X2790" s="162" t="s">
        <v>6321</v>
      </c>
    </row>
    <row r="2791" spans="1:24">
      <c r="A2791" s="83">
        <v>2069</v>
      </c>
      <c r="B2791" s="83">
        <v>368</v>
      </c>
      <c r="C2791" t="s">
        <v>6579</v>
      </c>
      <c r="D2791" s="159">
        <f t="shared" si="86"/>
        <v>167</v>
      </c>
      <c r="E2791">
        <v>4</v>
      </c>
      <c r="F2791">
        <v>7</v>
      </c>
      <c r="G2791" s="162" t="s">
        <v>6321</v>
      </c>
      <c r="H2791" s="162" t="s">
        <v>6321</v>
      </c>
      <c r="I2791" s="53" t="str">
        <f t="shared" si="87"/>
        <v>4. 7</v>
      </c>
      <c r="J2791" s="157" t="s">
        <v>142</v>
      </c>
      <c r="K2791" s="157" t="s">
        <v>141</v>
      </c>
      <c r="L2791" s="83" t="s">
        <v>6172</v>
      </c>
      <c r="M2791" s="165" t="s">
        <v>162</v>
      </c>
      <c r="O2791" s="157" t="s">
        <v>138</v>
      </c>
      <c r="P2791" s="157" t="s">
        <v>143</v>
      </c>
      <c r="Q2791" s="157" t="s">
        <v>6171</v>
      </c>
      <c r="R2791" s="157" t="s">
        <v>144</v>
      </c>
      <c r="W2791" s="118">
        <v>553500</v>
      </c>
      <c r="X2791" s="162" t="s">
        <v>6321</v>
      </c>
    </row>
    <row r="2792" spans="1:24">
      <c r="A2792" s="83">
        <v>2069</v>
      </c>
      <c r="B2792" s="83">
        <v>368</v>
      </c>
      <c r="C2792" t="s">
        <v>6579</v>
      </c>
      <c r="D2792" s="159">
        <f t="shared" si="86"/>
        <v>167</v>
      </c>
      <c r="E2792">
        <v>4</v>
      </c>
      <c r="F2792">
        <v>7</v>
      </c>
      <c r="G2792" s="162" t="s">
        <v>6321</v>
      </c>
      <c r="H2792" s="162" t="s">
        <v>6321</v>
      </c>
      <c r="I2792" s="53" t="str">
        <f t="shared" si="87"/>
        <v>4. 7</v>
      </c>
      <c r="J2792" s="157" t="s">
        <v>142</v>
      </c>
      <c r="K2792" s="157" t="s">
        <v>141</v>
      </c>
      <c r="L2792" s="83" t="s">
        <v>6172</v>
      </c>
      <c r="M2792" s="165" t="s">
        <v>162</v>
      </c>
      <c r="O2792" s="157" t="s">
        <v>138</v>
      </c>
      <c r="P2792" s="157" t="s">
        <v>143</v>
      </c>
      <c r="Q2792" s="157" t="s">
        <v>6171</v>
      </c>
      <c r="R2792" s="157" t="s">
        <v>144</v>
      </c>
      <c r="W2792" s="118">
        <v>553500</v>
      </c>
      <c r="X2792" s="162" t="s">
        <v>6321</v>
      </c>
    </row>
    <row r="2793" spans="1:24">
      <c r="A2793" s="83">
        <v>2070</v>
      </c>
      <c r="B2793" s="83">
        <v>96</v>
      </c>
      <c r="C2793" t="s">
        <v>8163</v>
      </c>
      <c r="D2793" s="159">
        <f t="shared" si="86"/>
        <v>224</v>
      </c>
      <c r="E2793">
        <v>5</v>
      </c>
      <c r="F2793">
        <v>24</v>
      </c>
      <c r="G2793" s="162" t="s">
        <v>6513</v>
      </c>
      <c r="H2793" s="162" t="s">
        <v>6513</v>
      </c>
      <c r="I2793" s="53" t="str">
        <f t="shared" si="87"/>
        <v>5. 24</v>
      </c>
      <c r="J2793" s="157" t="s">
        <v>142</v>
      </c>
      <c r="K2793" s="157" t="s">
        <v>141</v>
      </c>
      <c r="L2793" s="83" t="s">
        <v>6172</v>
      </c>
      <c r="M2793" s="165" t="s">
        <v>162</v>
      </c>
      <c r="O2793" s="157" t="s">
        <v>138</v>
      </c>
      <c r="P2793" s="157" t="s">
        <v>143</v>
      </c>
      <c r="Q2793" s="157" t="s">
        <v>6171</v>
      </c>
      <c r="R2793" s="157" t="s">
        <v>144</v>
      </c>
      <c r="W2793" s="118">
        <v>999000</v>
      </c>
      <c r="X2793" s="162" t="s">
        <v>6513</v>
      </c>
    </row>
    <row r="2794" spans="1:24">
      <c r="A2794" s="83">
        <v>2070</v>
      </c>
      <c r="B2794" s="83">
        <v>101</v>
      </c>
      <c r="C2794" t="s">
        <v>7859</v>
      </c>
      <c r="D2794" s="159">
        <f t="shared" si="86"/>
        <v>40</v>
      </c>
      <c r="E2794">
        <v>1</v>
      </c>
      <c r="F2794">
        <v>0</v>
      </c>
      <c r="G2794" s="162" t="s">
        <v>6242</v>
      </c>
      <c r="H2794" s="162" t="s">
        <v>6242</v>
      </c>
      <c r="I2794" s="53" t="str">
        <f t="shared" si="87"/>
        <v>1. 0</v>
      </c>
      <c r="J2794" s="157" t="s">
        <v>142</v>
      </c>
      <c r="K2794" s="157" t="s">
        <v>141</v>
      </c>
      <c r="L2794" s="83" t="s">
        <v>6172</v>
      </c>
      <c r="M2794" s="165" t="s">
        <v>162</v>
      </c>
      <c r="O2794" s="157" t="s">
        <v>138</v>
      </c>
      <c r="P2794" s="157" t="s">
        <v>143</v>
      </c>
      <c r="Q2794" s="157" t="s">
        <v>6171</v>
      </c>
      <c r="R2794" s="157" t="s">
        <v>144</v>
      </c>
      <c r="W2794" s="118">
        <v>175500</v>
      </c>
      <c r="X2794" s="162" t="s">
        <v>6242</v>
      </c>
    </row>
    <row r="2795" spans="1:24">
      <c r="A2795" s="83">
        <v>2070</v>
      </c>
      <c r="B2795" s="83">
        <v>101</v>
      </c>
      <c r="C2795" t="s">
        <v>7859</v>
      </c>
      <c r="D2795" s="159">
        <f t="shared" si="86"/>
        <v>160</v>
      </c>
      <c r="E2795">
        <v>4</v>
      </c>
      <c r="F2795">
        <v>0</v>
      </c>
      <c r="G2795" s="162" t="s">
        <v>6232</v>
      </c>
      <c r="H2795" s="162" t="s">
        <v>6232</v>
      </c>
      <c r="I2795" s="53" t="str">
        <f t="shared" si="87"/>
        <v>4. 0</v>
      </c>
      <c r="J2795" s="157" t="s">
        <v>142</v>
      </c>
      <c r="K2795" s="157" t="s">
        <v>141</v>
      </c>
      <c r="L2795" s="83" t="s">
        <v>6172</v>
      </c>
      <c r="M2795" s="165" t="s">
        <v>162</v>
      </c>
      <c r="O2795" s="157" t="s">
        <v>138</v>
      </c>
      <c r="P2795" s="157" t="s">
        <v>143</v>
      </c>
      <c r="Q2795" s="157" t="s">
        <v>6171</v>
      </c>
      <c r="R2795" s="157" t="s">
        <v>144</v>
      </c>
      <c r="W2795" s="118">
        <v>715500</v>
      </c>
      <c r="X2795" s="162" t="s">
        <v>6232</v>
      </c>
    </row>
    <row r="2796" spans="1:24">
      <c r="A2796" s="83">
        <v>2071</v>
      </c>
      <c r="B2796" s="83">
        <v>93</v>
      </c>
      <c r="C2796" t="s">
        <v>6579</v>
      </c>
      <c r="D2796" s="159">
        <f t="shared" si="86"/>
        <v>38</v>
      </c>
      <c r="E2796">
        <v>0</v>
      </c>
      <c r="F2796">
        <v>38</v>
      </c>
      <c r="G2796" s="162" t="s">
        <v>6394</v>
      </c>
      <c r="H2796" s="162" t="s">
        <v>6394</v>
      </c>
      <c r="I2796" s="53" t="str">
        <f t="shared" si="87"/>
        <v>0. 38</v>
      </c>
      <c r="J2796" s="157" t="s">
        <v>142</v>
      </c>
      <c r="K2796" s="157" t="s">
        <v>141</v>
      </c>
      <c r="L2796" s="83" t="s">
        <v>6172</v>
      </c>
      <c r="M2796" s="165" t="s">
        <v>162</v>
      </c>
      <c r="O2796" s="157" t="s">
        <v>138</v>
      </c>
      <c r="P2796" s="157" t="s">
        <v>143</v>
      </c>
      <c r="Q2796" s="157" t="s">
        <v>6171</v>
      </c>
      <c r="R2796" s="157" t="s">
        <v>144</v>
      </c>
      <c r="W2796" s="118">
        <v>513000</v>
      </c>
      <c r="X2796" s="162" t="s">
        <v>6394</v>
      </c>
    </row>
    <row r="2797" spans="1:24">
      <c r="A2797" s="83">
        <v>2071</v>
      </c>
      <c r="B2797" s="83">
        <v>73</v>
      </c>
      <c r="C2797" t="s">
        <v>7857</v>
      </c>
      <c r="D2797" s="159">
        <f t="shared" si="86"/>
        <v>120</v>
      </c>
      <c r="E2797">
        <v>3</v>
      </c>
      <c r="F2797">
        <v>0</v>
      </c>
      <c r="G2797" s="162" t="s">
        <v>6240</v>
      </c>
      <c r="H2797" s="162" t="s">
        <v>6240</v>
      </c>
      <c r="I2797" s="53" t="str">
        <f t="shared" si="87"/>
        <v>3. 0</v>
      </c>
      <c r="J2797" s="157" t="s">
        <v>142</v>
      </c>
      <c r="K2797" s="157" t="s">
        <v>141</v>
      </c>
      <c r="L2797" s="83" t="s">
        <v>6172</v>
      </c>
      <c r="M2797" s="165" t="s">
        <v>162</v>
      </c>
      <c r="O2797" s="157" t="s">
        <v>138</v>
      </c>
      <c r="P2797" s="157" t="s">
        <v>143</v>
      </c>
      <c r="Q2797" s="157" t="s">
        <v>6171</v>
      </c>
      <c r="R2797" s="157" t="s">
        <v>144</v>
      </c>
      <c r="W2797" s="118">
        <v>1620000</v>
      </c>
      <c r="X2797" s="162" t="s">
        <v>6240</v>
      </c>
    </row>
    <row r="2798" spans="1:24">
      <c r="A2798" s="83">
        <v>2071</v>
      </c>
      <c r="B2798" s="83">
        <v>82</v>
      </c>
      <c r="C2798" t="s">
        <v>7908</v>
      </c>
      <c r="D2798" s="159">
        <f t="shared" si="86"/>
        <v>58</v>
      </c>
      <c r="E2798">
        <v>1</v>
      </c>
      <c r="F2798">
        <v>18</v>
      </c>
      <c r="G2798" s="162" t="s">
        <v>6299</v>
      </c>
      <c r="H2798" s="162" t="s">
        <v>6299</v>
      </c>
      <c r="I2798" s="53" t="str">
        <f t="shared" si="87"/>
        <v>1. 18</v>
      </c>
      <c r="J2798" s="157" t="s">
        <v>142</v>
      </c>
      <c r="K2798" s="157" t="s">
        <v>141</v>
      </c>
      <c r="L2798" s="83" t="s">
        <v>6172</v>
      </c>
      <c r="M2798" s="165" t="s">
        <v>162</v>
      </c>
      <c r="O2798" s="157" t="s">
        <v>138</v>
      </c>
      <c r="P2798" s="157" t="s">
        <v>143</v>
      </c>
      <c r="Q2798" s="157" t="s">
        <v>6171</v>
      </c>
      <c r="R2798" s="157" t="s">
        <v>144</v>
      </c>
      <c r="W2798" s="118">
        <v>783000</v>
      </c>
      <c r="X2798" s="162" t="s">
        <v>6299</v>
      </c>
    </row>
    <row r="2799" spans="1:24">
      <c r="A2799" s="83">
        <v>2072</v>
      </c>
      <c r="B2799" s="83">
        <v>182</v>
      </c>
      <c r="C2799" t="s">
        <v>6586</v>
      </c>
      <c r="D2799" s="159">
        <f t="shared" si="86"/>
        <v>209</v>
      </c>
      <c r="E2799">
        <v>5</v>
      </c>
      <c r="F2799">
        <v>9</v>
      </c>
      <c r="G2799" s="162" t="s">
        <v>6399</v>
      </c>
      <c r="H2799" s="162" t="s">
        <v>6399</v>
      </c>
      <c r="I2799" s="53" t="str">
        <f t="shared" si="87"/>
        <v>5. 9</v>
      </c>
      <c r="J2799" s="157" t="s">
        <v>142</v>
      </c>
      <c r="K2799" s="157" t="s">
        <v>141</v>
      </c>
      <c r="L2799" s="83" t="s">
        <v>6172</v>
      </c>
      <c r="M2799" s="165" t="s">
        <v>162</v>
      </c>
      <c r="O2799" s="157" t="s">
        <v>138</v>
      </c>
      <c r="P2799" s="157" t="s">
        <v>143</v>
      </c>
      <c r="Q2799" s="157" t="s">
        <v>6171</v>
      </c>
      <c r="R2799" s="157" t="s">
        <v>144</v>
      </c>
      <c r="W2799" s="118">
        <v>310500</v>
      </c>
      <c r="X2799" s="162" t="s">
        <v>6399</v>
      </c>
    </row>
    <row r="2800" spans="1:24">
      <c r="A2800" s="83">
        <v>2072</v>
      </c>
      <c r="B2800" s="83">
        <v>182</v>
      </c>
      <c r="C2800" t="s">
        <v>7843</v>
      </c>
      <c r="D2800" s="159">
        <f t="shared" si="86"/>
        <v>116</v>
      </c>
      <c r="E2800">
        <v>2</v>
      </c>
      <c r="F2800">
        <v>36</v>
      </c>
      <c r="G2800" s="162" t="s">
        <v>6173</v>
      </c>
      <c r="H2800" s="162" t="s">
        <v>6173</v>
      </c>
      <c r="I2800" s="53" t="str">
        <f t="shared" si="87"/>
        <v>2. 36</v>
      </c>
      <c r="J2800" s="157" t="s">
        <v>142</v>
      </c>
      <c r="K2800" s="157" t="s">
        <v>141</v>
      </c>
      <c r="L2800" s="83" t="s">
        <v>6172</v>
      </c>
      <c r="M2800" s="165" t="s">
        <v>162</v>
      </c>
      <c r="O2800" s="157" t="s">
        <v>138</v>
      </c>
      <c r="P2800" s="157" t="s">
        <v>143</v>
      </c>
      <c r="Q2800" s="157" t="s">
        <v>6171</v>
      </c>
      <c r="R2800" s="157" t="s">
        <v>144</v>
      </c>
      <c r="W2800" s="118">
        <v>162000</v>
      </c>
      <c r="X2800" s="162" t="s">
        <v>6173</v>
      </c>
    </row>
    <row r="2801" spans="1:24">
      <c r="A2801" s="83">
        <v>2073</v>
      </c>
      <c r="B2801" s="83">
        <v>563</v>
      </c>
      <c r="C2801" t="s">
        <v>7930</v>
      </c>
      <c r="D2801" s="159">
        <f t="shared" si="86"/>
        <v>128</v>
      </c>
      <c r="E2801">
        <v>3</v>
      </c>
      <c r="F2801">
        <v>8</v>
      </c>
      <c r="G2801" s="162" t="s">
        <v>6199</v>
      </c>
      <c r="H2801" s="162" t="s">
        <v>6199</v>
      </c>
      <c r="I2801" s="53" t="str">
        <f t="shared" si="87"/>
        <v>3. 8</v>
      </c>
      <c r="J2801" s="157" t="s">
        <v>142</v>
      </c>
      <c r="K2801" s="157" t="s">
        <v>141</v>
      </c>
      <c r="L2801" s="83" t="s">
        <v>6172</v>
      </c>
      <c r="M2801" s="165" t="s">
        <v>162</v>
      </c>
      <c r="O2801" s="157" t="s">
        <v>138</v>
      </c>
      <c r="P2801" s="157" t="s">
        <v>143</v>
      </c>
      <c r="Q2801" s="157" t="s">
        <v>6171</v>
      </c>
      <c r="R2801" s="157" t="s">
        <v>144</v>
      </c>
      <c r="W2801" s="118">
        <v>864000</v>
      </c>
      <c r="X2801" s="162" t="s">
        <v>6199</v>
      </c>
    </row>
    <row r="2802" spans="1:24">
      <c r="A2802" s="83">
        <v>2075</v>
      </c>
      <c r="B2802" s="83">
        <v>141</v>
      </c>
      <c r="C2802" t="s">
        <v>6586</v>
      </c>
      <c r="D2802" s="159">
        <f t="shared" si="86"/>
        <v>412</v>
      </c>
      <c r="E2802">
        <v>10</v>
      </c>
      <c r="F2802">
        <v>12</v>
      </c>
      <c r="G2802" s="162" t="s">
        <v>6491</v>
      </c>
      <c r="H2802" s="162" t="s">
        <v>6491</v>
      </c>
      <c r="I2802" s="53" t="str">
        <f t="shared" si="87"/>
        <v>10. 12</v>
      </c>
      <c r="J2802" s="157" t="s">
        <v>142</v>
      </c>
      <c r="K2802" s="157" t="s">
        <v>141</v>
      </c>
      <c r="L2802" s="83" t="s">
        <v>6172</v>
      </c>
      <c r="M2802" s="165" t="s">
        <v>162</v>
      </c>
      <c r="O2802" s="157" t="s">
        <v>138</v>
      </c>
      <c r="P2802" s="157" t="s">
        <v>143</v>
      </c>
      <c r="Q2802" s="157" t="s">
        <v>6171</v>
      </c>
      <c r="R2802" s="157" t="s">
        <v>144</v>
      </c>
      <c r="W2802" s="118">
        <v>1849500</v>
      </c>
      <c r="X2802" s="162" t="s">
        <v>6491</v>
      </c>
    </row>
    <row r="2803" spans="1:24">
      <c r="A2803" s="83">
        <v>2076</v>
      </c>
      <c r="B2803" s="83">
        <v>182</v>
      </c>
      <c r="C2803" t="s">
        <v>6648</v>
      </c>
      <c r="D2803" s="159">
        <f t="shared" si="86"/>
        <v>80</v>
      </c>
      <c r="E2803">
        <v>2</v>
      </c>
      <c r="F2803">
        <v>0</v>
      </c>
      <c r="G2803" s="162" t="s">
        <v>6228</v>
      </c>
      <c r="H2803" s="162" t="s">
        <v>6228</v>
      </c>
      <c r="I2803" s="53" t="str">
        <f t="shared" si="87"/>
        <v>2. 0</v>
      </c>
      <c r="J2803" s="157" t="s">
        <v>142</v>
      </c>
      <c r="K2803" s="157" t="s">
        <v>141</v>
      </c>
      <c r="L2803" s="83" t="s">
        <v>6172</v>
      </c>
      <c r="M2803" s="165" t="s">
        <v>6093</v>
      </c>
      <c r="O2803" s="157" t="s">
        <v>138</v>
      </c>
      <c r="P2803" s="157" t="s">
        <v>143</v>
      </c>
      <c r="Q2803" s="157" t="s">
        <v>6171</v>
      </c>
      <c r="R2803" s="157" t="s">
        <v>144</v>
      </c>
      <c r="W2803" s="118">
        <v>2700000</v>
      </c>
      <c r="X2803" s="162" t="s">
        <v>6228</v>
      </c>
    </row>
    <row r="2804" spans="1:24">
      <c r="A2804" s="83">
        <v>2076</v>
      </c>
      <c r="B2804" s="83">
        <v>190</v>
      </c>
      <c r="C2804" t="s">
        <v>7861</v>
      </c>
      <c r="D2804" s="159">
        <f t="shared" si="86"/>
        <v>25</v>
      </c>
      <c r="E2804">
        <v>0</v>
      </c>
      <c r="F2804">
        <v>25</v>
      </c>
      <c r="G2804" s="162" t="s">
        <v>6177</v>
      </c>
      <c r="H2804" s="162" t="s">
        <v>6177</v>
      </c>
      <c r="I2804" s="53" t="str">
        <f t="shared" si="87"/>
        <v>0. 25</v>
      </c>
      <c r="J2804" s="157" t="s">
        <v>142</v>
      </c>
      <c r="K2804" s="157" t="s">
        <v>141</v>
      </c>
      <c r="L2804" s="83" t="s">
        <v>6172</v>
      </c>
      <c r="M2804" s="165" t="s">
        <v>6093</v>
      </c>
      <c r="O2804" s="157" t="s">
        <v>138</v>
      </c>
      <c r="P2804" s="157" t="s">
        <v>143</v>
      </c>
      <c r="Q2804" s="157" t="s">
        <v>6171</v>
      </c>
      <c r="R2804" s="157" t="s">
        <v>144</v>
      </c>
      <c r="W2804" s="118">
        <v>0</v>
      </c>
      <c r="X2804" s="162" t="s">
        <v>6177</v>
      </c>
    </row>
    <row r="2805" spans="1:24">
      <c r="A2805" s="83">
        <v>2076</v>
      </c>
      <c r="B2805" s="83">
        <v>190</v>
      </c>
      <c r="C2805" t="s">
        <v>7850</v>
      </c>
      <c r="D2805" s="159">
        <f t="shared" si="86"/>
        <v>95</v>
      </c>
      <c r="E2805">
        <v>2</v>
      </c>
      <c r="F2805">
        <v>15</v>
      </c>
      <c r="G2805" s="162" t="s">
        <v>6350</v>
      </c>
      <c r="H2805" s="162" t="s">
        <v>6350</v>
      </c>
      <c r="I2805" s="53" t="str">
        <f t="shared" si="87"/>
        <v>2. 15</v>
      </c>
      <c r="J2805" s="157" t="s">
        <v>142</v>
      </c>
      <c r="K2805" s="157" t="s">
        <v>141</v>
      </c>
      <c r="L2805" s="83" t="s">
        <v>6172</v>
      </c>
      <c r="M2805" s="165" t="s">
        <v>6093</v>
      </c>
      <c r="O2805" s="157" t="s">
        <v>138</v>
      </c>
      <c r="P2805" s="157" t="s">
        <v>143</v>
      </c>
      <c r="Q2805" s="157" t="s">
        <v>6171</v>
      </c>
      <c r="R2805" s="157" t="s">
        <v>144</v>
      </c>
      <c r="W2805" s="118">
        <v>0</v>
      </c>
      <c r="X2805" s="162" t="s">
        <v>6350</v>
      </c>
    </row>
    <row r="2806" spans="1:24">
      <c r="A2806" s="83">
        <v>2077</v>
      </c>
      <c r="B2806" s="83">
        <v>259</v>
      </c>
      <c r="C2806" t="s">
        <v>8164</v>
      </c>
      <c r="D2806" s="159">
        <f t="shared" si="86"/>
        <v>78</v>
      </c>
      <c r="E2806">
        <v>1</v>
      </c>
      <c r="F2806">
        <v>38</v>
      </c>
      <c r="G2806" s="162" t="s">
        <v>6332</v>
      </c>
      <c r="H2806" s="162" t="s">
        <v>6332</v>
      </c>
      <c r="I2806" s="53" t="str">
        <f t="shared" si="87"/>
        <v>1. 38</v>
      </c>
      <c r="J2806" s="157" t="s">
        <v>142</v>
      </c>
      <c r="K2806" s="157" t="s">
        <v>141</v>
      </c>
      <c r="L2806" s="83" t="s">
        <v>6172</v>
      </c>
      <c r="M2806" s="165" t="s">
        <v>162</v>
      </c>
      <c r="O2806" s="157" t="s">
        <v>138</v>
      </c>
      <c r="P2806" s="157" t="s">
        <v>143</v>
      </c>
      <c r="Q2806" s="157" t="s">
        <v>6171</v>
      </c>
      <c r="R2806" s="157" t="s">
        <v>144</v>
      </c>
      <c r="W2806" s="118">
        <v>1053000</v>
      </c>
      <c r="X2806" s="162" t="s">
        <v>6332</v>
      </c>
    </row>
    <row r="2807" spans="1:24">
      <c r="A2807" s="83">
        <v>2077</v>
      </c>
      <c r="B2807" s="83">
        <v>259</v>
      </c>
      <c r="C2807" t="s">
        <v>8153</v>
      </c>
      <c r="D2807" s="159">
        <f t="shared" si="86"/>
        <v>92</v>
      </c>
      <c r="E2807">
        <v>2</v>
      </c>
      <c r="F2807">
        <v>12</v>
      </c>
      <c r="G2807" s="162" t="s">
        <v>6391</v>
      </c>
      <c r="H2807" s="162" t="s">
        <v>6391</v>
      </c>
      <c r="I2807" s="53" t="str">
        <f t="shared" si="87"/>
        <v>2. 12</v>
      </c>
      <c r="J2807" s="157" t="s">
        <v>142</v>
      </c>
      <c r="K2807" s="157" t="s">
        <v>141</v>
      </c>
      <c r="L2807" s="83" t="s">
        <v>6172</v>
      </c>
      <c r="M2807" s="165" t="s">
        <v>162</v>
      </c>
      <c r="O2807" s="157" t="s">
        <v>138</v>
      </c>
      <c r="P2807" s="157" t="s">
        <v>143</v>
      </c>
      <c r="Q2807" s="157" t="s">
        <v>6171</v>
      </c>
      <c r="R2807" s="157" t="s">
        <v>144</v>
      </c>
      <c r="W2807" s="118">
        <v>1242000</v>
      </c>
      <c r="X2807" s="162" t="s">
        <v>6391</v>
      </c>
    </row>
    <row r="2808" spans="1:24">
      <c r="A2808" s="83">
        <v>2078</v>
      </c>
      <c r="B2808" s="83">
        <v>115</v>
      </c>
      <c r="C2808" t="s">
        <v>6648</v>
      </c>
      <c r="D2808" s="159">
        <f t="shared" si="86"/>
        <v>101</v>
      </c>
      <c r="E2808">
        <v>2</v>
      </c>
      <c r="F2808">
        <v>21</v>
      </c>
      <c r="G2808" s="162" t="s">
        <v>6396</v>
      </c>
      <c r="H2808" s="162" t="s">
        <v>6396</v>
      </c>
      <c r="I2808" s="53" t="str">
        <f t="shared" si="87"/>
        <v>2. 21</v>
      </c>
      <c r="J2808" s="157" t="s">
        <v>142</v>
      </c>
      <c r="K2808" s="157" t="s">
        <v>141</v>
      </c>
      <c r="L2808" s="83" t="s">
        <v>6172</v>
      </c>
      <c r="M2808" s="165" t="s">
        <v>6538</v>
      </c>
      <c r="O2808" s="157" t="s">
        <v>138</v>
      </c>
      <c r="P2808" s="157" t="s">
        <v>143</v>
      </c>
      <c r="Q2808" s="157" t="s">
        <v>6171</v>
      </c>
      <c r="R2808" s="157" t="s">
        <v>144</v>
      </c>
      <c r="W2808" s="118">
        <v>1336500</v>
      </c>
      <c r="X2808" s="162" t="s">
        <v>6396</v>
      </c>
    </row>
    <row r="2809" spans="1:24">
      <c r="A2809" s="83">
        <v>2078</v>
      </c>
      <c r="B2809" s="83">
        <v>115</v>
      </c>
      <c r="C2809" t="s">
        <v>7851</v>
      </c>
      <c r="D2809" s="159">
        <f t="shared" si="86"/>
        <v>98</v>
      </c>
      <c r="E2809">
        <v>2</v>
      </c>
      <c r="F2809">
        <v>18</v>
      </c>
      <c r="G2809" s="162" t="s">
        <v>6201</v>
      </c>
      <c r="H2809" s="162" t="s">
        <v>6201</v>
      </c>
      <c r="I2809" s="53" t="str">
        <f t="shared" si="87"/>
        <v>2. 18</v>
      </c>
      <c r="J2809" s="157" t="s">
        <v>142</v>
      </c>
      <c r="K2809" s="157" t="s">
        <v>141</v>
      </c>
      <c r="L2809" s="83" t="s">
        <v>6172</v>
      </c>
      <c r="M2809" s="165" t="s">
        <v>6538</v>
      </c>
      <c r="O2809" s="157" t="s">
        <v>138</v>
      </c>
      <c r="P2809" s="157" t="s">
        <v>143</v>
      </c>
      <c r="Q2809" s="157" t="s">
        <v>6171</v>
      </c>
      <c r="R2809" s="157" t="s">
        <v>144</v>
      </c>
      <c r="W2809" s="118">
        <v>0</v>
      </c>
      <c r="X2809" s="162" t="s">
        <v>6201</v>
      </c>
    </row>
    <row r="2810" spans="1:24">
      <c r="A2810" s="83">
        <v>2079</v>
      </c>
      <c r="B2810" s="83">
        <v>54</v>
      </c>
      <c r="C2810" t="s">
        <v>6586</v>
      </c>
      <c r="D2810" s="159">
        <f t="shared" si="86"/>
        <v>37</v>
      </c>
      <c r="E2810">
        <v>0</v>
      </c>
      <c r="F2810">
        <v>37</v>
      </c>
      <c r="G2810" s="162" t="s">
        <v>6297</v>
      </c>
      <c r="H2810" s="162" t="s">
        <v>6297</v>
      </c>
      <c r="I2810" s="53" t="str">
        <f t="shared" si="87"/>
        <v>0. 37</v>
      </c>
      <c r="J2810" s="157" t="s">
        <v>142</v>
      </c>
      <c r="K2810" s="157" t="s">
        <v>141</v>
      </c>
      <c r="L2810" s="83" t="s">
        <v>6172</v>
      </c>
      <c r="M2810" s="165" t="s">
        <v>6538</v>
      </c>
      <c r="O2810" s="157" t="s">
        <v>138</v>
      </c>
      <c r="P2810" s="157" t="s">
        <v>143</v>
      </c>
      <c r="Q2810" s="157" t="s">
        <v>6171</v>
      </c>
      <c r="R2810" s="157" t="s">
        <v>144</v>
      </c>
      <c r="W2810" s="118">
        <v>499500</v>
      </c>
      <c r="X2810" s="162" t="s">
        <v>6297</v>
      </c>
    </row>
    <row r="2811" spans="1:24">
      <c r="A2811" s="83">
        <v>2080</v>
      </c>
      <c r="B2811" s="83">
        <v>115</v>
      </c>
      <c r="C2811" t="s">
        <v>6648</v>
      </c>
      <c r="D2811" s="159">
        <f t="shared" si="86"/>
        <v>101</v>
      </c>
      <c r="E2811">
        <v>2</v>
      </c>
      <c r="F2811">
        <v>21</v>
      </c>
      <c r="G2811" s="162" t="s">
        <v>6396</v>
      </c>
      <c r="H2811" s="162" t="s">
        <v>6396</v>
      </c>
      <c r="I2811" s="53" t="str">
        <f t="shared" si="87"/>
        <v>2. 21</v>
      </c>
      <c r="J2811" s="157" t="s">
        <v>142</v>
      </c>
      <c r="K2811" s="157" t="s">
        <v>141</v>
      </c>
      <c r="L2811" s="83" t="s">
        <v>6172</v>
      </c>
      <c r="M2811" s="165" t="s">
        <v>6538</v>
      </c>
      <c r="O2811" s="157" t="s">
        <v>138</v>
      </c>
      <c r="P2811" s="157" t="s">
        <v>143</v>
      </c>
      <c r="Q2811" s="157" t="s">
        <v>6171</v>
      </c>
      <c r="R2811" s="157" t="s">
        <v>144</v>
      </c>
      <c r="W2811" s="118">
        <v>1336500</v>
      </c>
      <c r="X2811" s="162" t="s">
        <v>6396</v>
      </c>
    </row>
    <row r="2812" spans="1:24">
      <c r="A2812" s="83">
        <v>2080</v>
      </c>
      <c r="B2812" s="83">
        <v>115</v>
      </c>
      <c r="C2812" t="s">
        <v>7851</v>
      </c>
      <c r="D2812" s="159">
        <f t="shared" si="86"/>
        <v>86</v>
      </c>
      <c r="E2812">
        <v>2</v>
      </c>
      <c r="F2812">
        <v>6</v>
      </c>
      <c r="G2812" s="162" t="s">
        <v>6384</v>
      </c>
      <c r="H2812" s="162" t="s">
        <v>6384</v>
      </c>
      <c r="I2812" s="53" t="str">
        <f t="shared" si="87"/>
        <v>2. 6</v>
      </c>
      <c r="J2812" s="157" t="s">
        <v>142</v>
      </c>
      <c r="K2812" s="157" t="s">
        <v>141</v>
      </c>
      <c r="L2812" s="83" t="s">
        <v>6172</v>
      </c>
      <c r="M2812" s="165" t="s">
        <v>6538</v>
      </c>
      <c r="O2812" s="157" t="s">
        <v>138</v>
      </c>
      <c r="P2812" s="157" t="s">
        <v>143</v>
      </c>
      <c r="Q2812" s="157" t="s">
        <v>6171</v>
      </c>
      <c r="R2812" s="157" t="s">
        <v>144</v>
      </c>
      <c r="W2812" s="118">
        <v>0</v>
      </c>
      <c r="X2812" s="162" t="s">
        <v>6384</v>
      </c>
    </row>
    <row r="2813" spans="1:24">
      <c r="A2813" s="83">
        <v>2081</v>
      </c>
      <c r="B2813" s="83">
        <v>135</v>
      </c>
      <c r="C2813" t="s">
        <v>7835</v>
      </c>
      <c r="D2813" s="159">
        <f t="shared" si="86"/>
        <v>100</v>
      </c>
      <c r="E2813">
        <v>2</v>
      </c>
      <c r="F2813">
        <v>20</v>
      </c>
      <c r="G2813" s="162" t="s">
        <v>6263</v>
      </c>
      <c r="H2813" s="162" t="s">
        <v>6263</v>
      </c>
      <c r="I2813" s="53" t="str">
        <f t="shared" si="87"/>
        <v>2. 20</v>
      </c>
      <c r="J2813" s="157" t="s">
        <v>142</v>
      </c>
      <c r="K2813" s="157" t="s">
        <v>141</v>
      </c>
      <c r="L2813" s="83" t="s">
        <v>6172</v>
      </c>
      <c r="M2813" s="165" t="s">
        <v>6538</v>
      </c>
      <c r="O2813" s="157" t="s">
        <v>138</v>
      </c>
      <c r="P2813" s="157" t="s">
        <v>143</v>
      </c>
      <c r="Q2813" s="157" t="s">
        <v>6171</v>
      </c>
      <c r="R2813" s="157" t="s">
        <v>144</v>
      </c>
      <c r="W2813" s="118">
        <v>1350000</v>
      </c>
      <c r="X2813" s="162" t="s">
        <v>6263</v>
      </c>
    </row>
    <row r="2814" spans="1:24">
      <c r="A2814" s="83">
        <v>2083</v>
      </c>
      <c r="B2814" s="83">
        <v>96</v>
      </c>
      <c r="C2814" t="s">
        <v>8165</v>
      </c>
      <c r="D2814" s="159">
        <f t="shared" si="86"/>
        <v>224</v>
      </c>
      <c r="E2814">
        <v>5</v>
      </c>
      <c r="F2814">
        <v>24</v>
      </c>
      <c r="G2814" s="162" t="s">
        <v>6513</v>
      </c>
      <c r="H2814" s="162" t="s">
        <v>6513</v>
      </c>
      <c r="I2814" s="53" t="str">
        <f t="shared" si="87"/>
        <v>5. 24</v>
      </c>
      <c r="J2814" s="157" t="s">
        <v>142</v>
      </c>
      <c r="K2814" s="157" t="s">
        <v>141</v>
      </c>
      <c r="L2814" s="83" t="s">
        <v>6172</v>
      </c>
      <c r="M2814" s="165" t="s">
        <v>162</v>
      </c>
      <c r="O2814" s="157" t="s">
        <v>138</v>
      </c>
      <c r="P2814" s="157" t="s">
        <v>143</v>
      </c>
      <c r="Q2814" s="157" t="s">
        <v>6171</v>
      </c>
      <c r="R2814" s="157" t="s">
        <v>144</v>
      </c>
      <c r="W2814" s="118">
        <v>999000</v>
      </c>
      <c r="X2814" s="162" t="s">
        <v>6513</v>
      </c>
    </row>
    <row r="2815" spans="1:24">
      <c r="A2815" s="83">
        <v>2083</v>
      </c>
      <c r="B2815" s="83">
        <v>101</v>
      </c>
      <c r="C2815" t="s">
        <v>7859</v>
      </c>
      <c r="D2815" s="159">
        <f t="shared" si="86"/>
        <v>160</v>
      </c>
      <c r="E2815">
        <v>4</v>
      </c>
      <c r="F2815">
        <v>0</v>
      </c>
      <c r="G2815" s="162" t="s">
        <v>6232</v>
      </c>
      <c r="H2815" s="162" t="s">
        <v>6232</v>
      </c>
      <c r="I2815" s="53" t="str">
        <f t="shared" si="87"/>
        <v>4. 0</v>
      </c>
      <c r="J2815" s="157" t="s">
        <v>142</v>
      </c>
      <c r="K2815" s="157" t="s">
        <v>141</v>
      </c>
      <c r="L2815" s="83" t="s">
        <v>6172</v>
      </c>
      <c r="M2815" s="165" t="s">
        <v>162</v>
      </c>
      <c r="O2815" s="157" t="s">
        <v>138</v>
      </c>
      <c r="P2815" s="157" t="s">
        <v>143</v>
      </c>
      <c r="Q2815" s="157" t="s">
        <v>6171</v>
      </c>
      <c r="R2815" s="157" t="s">
        <v>144</v>
      </c>
      <c r="W2815" s="118">
        <v>715500</v>
      </c>
      <c r="X2815" s="162" t="s">
        <v>6232</v>
      </c>
    </row>
    <row r="2816" spans="1:24">
      <c r="A2816" s="83">
        <v>2084</v>
      </c>
      <c r="B2816" s="83">
        <v>457</v>
      </c>
      <c r="C2816" t="s">
        <v>8166</v>
      </c>
      <c r="D2816" s="159">
        <f t="shared" si="86"/>
        <v>250</v>
      </c>
      <c r="E2816">
        <v>6</v>
      </c>
      <c r="F2816">
        <v>10</v>
      </c>
      <c r="G2816" s="162" t="s">
        <v>6514</v>
      </c>
      <c r="H2816" s="162" t="s">
        <v>6514</v>
      </c>
      <c r="I2816" s="53" t="str">
        <f t="shared" si="87"/>
        <v>6. 10</v>
      </c>
      <c r="J2816" s="157" t="s">
        <v>142</v>
      </c>
      <c r="K2816" s="157" t="s">
        <v>141</v>
      </c>
      <c r="L2816" s="83" t="s">
        <v>6172</v>
      </c>
      <c r="M2816" s="165" t="s">
        <v>162</v>
      </c>
      <c r="O2816" s="157" t="s">
        <v>138</v>
      </c>
      <c r="P2816" s="157" t="s">
        <v>143</v>
      </c>
      <c r="Q2816" s="157" t="s">
        <v>6171</v>
      </c>
      <c r="R2816" s="157" t="s">
        <v>144</v>
      </c>
      <c r="W2816" s="118">
        <v>3375000</v>
      </c>
      <c r="X2816" s="162" t="s">
        <v>6514</v>
      </c>
    </row>
    <row r="2817" spans="1:24">
      <c r="A2817" s="83">
        <v>2085</v>
      </c>
      <c r="B2817" s="83">
        <v>115</v>
      </c>
      <c r="C2817" t="s">
        <v>7857</v>
      </c>
      <c r="D2817" s="159">
        <f t="shared" si="86"/>
        <v>189</v>
      </c>
      <c r="E2817">
        <v>4</v>
      </c>
      <c r="F2817">
        <v>29</v>
      </c>
      <c r="G2817" s="162" t="s">
        <v>6446</v>
      </c>
      <c r="H2817" s="162" t="s">
        <v>6446</v>
      </c>
      <c r="I2817" s="53" t="str">
        <f t="shared" si="87"/>
        <v>4. 29</v>
      </c>
      <c r="J2817" s="157" t="s">
        <v>142</v>
      </c>
      <c r="K2817" s="157" t="s">
        <v>141</v>
      </c>
      <c r="L2817" s="83" t="s">
        <v>6172</v>
      </c>
      <c r="M2817" s="165" t="s">
        <v>6538</v>
      </c>
      <c r="O2817" s="157" t="s">
        <v>138</v>
      </c>
      <c r="P2817" s="157" t="s">
        <v>143</v>
      </c>
      <c r="Q2817" s="157" t="s">
        <v>6171</v>
      </c>
      <c r="R2817" s="157" t="s">
        <v>144</v>
      </c>
      <c r="W2817" s="118">
        <v>2686500</v>
      </c>
      <c r="X2817" s="162" t="s">
        <v>6446</v>
      </c>
    </row>
    <row r="2818" spans="1:24">
      <c r="A2818" s="83">
        <v>2087</v>
      </c>
      <c r="B2818" s="83">
        <v>505</v>
      </c>
      <c r="C2818" t="s">
        <v>6579</v>
      </c>
      <c r="D2818" s="159">
        <f t="shared" si="86"/>
        <v>11</v>
      </c>
      <c r="E2818">
        <v>0</v>
      </c>
      <c r="F2818">
        <v>11</v>
      </c>
      <c r="G2818" s="162" t="s">
        <v>6247</v>
      </c>
      <c r="H2818" s="162" t="s">
        <v>6247</v>
      </c>
      <c r="I2818" s="53" t="str">
        <f t="shared" si="87"/>
        <v>0. 11</v>
      </c>
      <c r="J2818" s="157" t="s">
        <v>142</v>
      </c>
      <c r="K2818" s="157" t="s">
        <v>141</v>
      </c>
      <c r="L2818" s="83" t="s">
        <v>6172</v>
      </c>
      <c r="M2818" s="165" t="s">
        <v>162</v>
      </c>
      <c r="O2818" s="157" t="s">
        <v>138</v>
      </c>
      <c r="P2818" s="157" t="s">
        <v>143</v>
      </c>
      <c r="Q2818" s="157" t="s">
        <v>6171</v>
      </c>
      <c r="R2818" s="157" t="s">
        <v>144</v>
      </c>
      <c r="W2818" s="118">
        <v>148500</v>
      </c>
      <c r="X2818" s="162" t="s">
        <v>6247</v>
      </c>
    </row>
    <row r="2819" spans="1:24">
      <c r="A2819" s="83">
        <v>2087</v>
      </c>
      <c r="B2819" s="83">
        <v>26</v>
      </c>
      <c r="C2819" t="s">
        <v>7850</v>
      </c>
      <c r="D2819" s="159">
        <f t="shared" ref="D2819:D2882" si="88">E2819*40+F2819</f>
        <v>198</v>
      </c>
      <c r="E2819">
        <v>4</v>
      </c>
      <c r="F2819">
        <v>38</v>
      </c>
      <c r="G2819" s="162" t="s">
        <v>6317</v>
      </c>
      <c r="H2819" s="162" t="s">
        <v>6317</v>
      </c>
      <c r="I2819" s="53" t="str">
        <f t="shared" ref="I2819:I2882" si="89">H2819</f>
        <v>4. 38</v>
      </c>
      <c r="J2819" s="157" t="s">
        <v>142</v>
      </c>
      <c r="K2819" s="157" t="s">
        <v>141</v>
      </c>
      <c r="L2819" s="83" t="s">
        <v>6172</v>
      </c>
      <c r="M2819" s="165" t="s">
        <v>162</v>
      </c>
      <c r="O2819" s="157" t="s">
        <v>138</v>
      </c>
      <c r="P2819" s="157" t="s">
        <v>143</v>
      </c>
      <c r="Q2819" s="157" t="s">
        <v>6171</v>
      </c>
      <c r="R2819" s="157" t="s">
        <v>144</v>
      </c>
      <c r="W2819" s="118">
        <v>1336500</v>
      </c>
      <c r="X2819" s="162" t="s">
        <v>6317</v>
      </c>
    </row>
    <row r="2820" spans="1:24">
      <c r="A2820" s="83">
        <v>2087</v>
      </c>
      <c r="B2820" s="83">
        <v>524</v>
      </c>
      <c r="C2820" t="s">
        <v>6586</v>
      </c>
      <c r="D2820" s="159">
        <f t="shared" si="88"/>
        <v>92</v>
      </c>
      <c r="E2820">
        <v>2</v>
      </c>
      <c r="F2820">
        <v>12</v>
      </c>
      <c r="G2820" s="162" t="s">
        <v>6391</v>
      </c>
      <c r="H2820" s="162" t="s">
        <v>6391</v>
      </c>
      <c r="I2820" s="53" t="str">
        <f t="shared" si="89"/>
        <v>2. 12</v>
      </c>
      <c r="J2820" s="157" t="s">
        <v>142</v>
      </c>
      <c r="K2820" s="157" t="s">
        <v>141</v>
      </c>
      <c r="L2820" s="83" t="s">
        <v>6172</v>
      </c>
      <c r="M2820" s="165" t="s">
        <v>162</v>
      </c>
      <c r="O2820" s="157" t="s">
        <v>138</v>
      </c>
      <c r="P2820" s="157" t="s">
        <v>143</v>
      </c>
      <c r="Q2820" s="157" t="s">
        <v>6171</v>
      </c>
      <c r="R2820" s="157" t="s">
        <v>144</v>
      </c>
      <c r="W2820" s="118">
        <v>621000</v>
      </c>
      <c r="X2820" s="162" t="s">
        <v>6391</v>
      </c>
    </row>
    <row r="2821" spans="1:24">
      <c r="A2821" s="83">
        <v>2087</v>
      </c>
      <c r="B2821" s="83">
        <v>26</v>
      </c>
      <c r="C2821" t="s">
        <v>7908</v>
      </c>
      <c r="D2821" s="159">
        <f t="shared" si="88"/>
        <v>15</v>
      </c>
      <c r="E2821">
        <v>0</v>
      </c>
      <c r="F2821">
        <v>15</v>
      </c>
      <c r="G2821" s="162" t="s">
        <v>6210</v>
      </c>
      <c r="H2821" s="162" t="s">
        <v>6210</v>
      </c>
      <c r="I2821" s="53" t="str">
        <f t="shared" si="89"/>
        <v>0. 15</v>
      </c>
      <c r="J2821" s="157" t="s">
        <v>142</v>
      </c>
      <c r="K2821" s="157" t="s">
        <v>141</v>
      </c>
      <c r="L2821" s="83" t="s">
        <v>6172</v>
      </c>
      <c r="M2821" s="165" t="s">
        <v>162</v>
      </c>
      <c r="O2821" s="157" t="s">
        <v>138</v>
      </c>
      <c r="P2821" s="157" t="s">
        <v>143</v>
      </c>
      <c r="Q2821" s="157" t="s">
        <v>6171</v>
      </c>
      <c r="R2821" s="157" t="s">
        <v>144</v>
      </c>
      <c r="W2821" s="118">
        <v>94500</v>
      </c>
      <c r="X2821" s="162" t="s">
        <v>6210</v>
      </c>
    </row>
    <row r="2822" spans="1:24">
      <c r="A2822" s="83">
        <v>2087</v>
      </c>
      <c r="B2822" s="83">
        <v>549</v>
      </c>
      <c r="C2822" t="s">
        <v>7852</v>
      </c>
      <c r="D2822" s="159">
        <f t="shared" si="88"/>
        <v>34</v>
      </c>
      <c r="E2822">
        <v>0</v>
      </c>
      <c r="F2822">
        <v>34</v>
      </c>
      <c r="G2822" s="162" t="s">
        <v>6253</v>
      </c>
      <c r="H2822" s="162" t="s">
        <v>6253</v>
      </c>
      <c r="I2822" s="53" t="str">
        <f t="shared" si="89"/>
        <v>0. 34</v>
      </c>
      <c r="J2822" s="157" t="s">
        <v>142</v>
      </c>
      <c r="K2822" s="157" t="s">
        <v>141</v>
      </c>
      <c r="L2822" s="83" t="s">
        <v>6172</v>
      </c>
      <c r="M2822" s="165" t="s">
        <v>162</v>
      </c>
      <c r="O2822" s="157" t="s">
        <v>138</v>
      </c>
      <c r="P2822" s="157" t="s">
        <v>143</v>
      </c>
      <c r="Q2822" s="157" t="s">
        <v>6171</v>
      </c>
      <c r="R2822" s="157" t="s">
        <v>144</v>
      </c>
      <c r="W2822" s="118">
        <v>229500</v>
      </c>
      <c r="X2822" s="162" t="s">
        <v>6253</v>
      </c>
    </row>
    <row r="2823" spans="1:24">
      <c r="A2823" s="83">
        <v>2087</v>
      </c>
      <c r="B2823" s="83">
        <v>549</v>
      </c>
      <c r="C2823" t="s">
        <v>7837</v>
      </c>
      <c r="D2823" s="159">
        <f t="shared" si="88"/>
        <v>91</v>
      </c>
      <c r="E2823">
        <v>2</v>
      </c>
      <c r="F2823">
        <v>11</v>
      </c>
      <c r="G2823" s="162" t="s">
        <v>6268</v>
      </c>
      <c r="H2823" s="162" t="s">
        <v>6268</v>
      </c>
      <c r="I2823" s="53" t="str">
        <f t="shared" si="89"/>
        <v>2. 11</v>
      </c>
      <c r="J2823" s="157" t="s">
        <v>142</v>
      </c>
      <c r="K2823" s="157" t="s">
        <v>141</v>
      </c>
      <c r="L2823" s="83" t="s">
        <v>6172</v>
      </c>
      <c r="M2823" s="165" t="s">
        <v>162</v>
      </c>
      <c r="O2823" s="157" t="s">
        <v>138</v>
      </c>
      <c r="P2823" s="157" t="s">
        <v>143</v>
      </c>
      <c r="Q2823" s="157" t="s">
        <v>6171</v>
      </c>
      <c r="R2823" s="157" t="s">
        <v>144</v>
      </c>
      <c r="W2823" s="118">
        <v>607500</v>
      </c>
      <c r="X2823" s="162" t="s">
        <v>6268</v>
      </c>
    </row>
    <row r="2824" spans="1:24">
      <c r="A2824" s="83">
        <v>2087</v>
      </c>
      <c r="B2824" s="83">
        <v>549</v>
      </c>
      <c r="C2824" t="s">
        <v>7857</v>
      </c>
      <c r="D2824" s="159">
        <f t="shared" si="88"/>
        <v>209</v>
      </c>
      <c r="E2824">
        <v>5</v>
      </c>
      <c r="F2824">
        <v>9</v>
      </c>
      <c r="G2824" s="162" t="s">
        <v>6399</v>
      </c>
      <c r="H2824" s="162" t="s">
        <v>6399</v>
      </c>
      <c r="I2824" s="53" t="str">
        <f t="shared" si="89"/>
        <v>5. 9</v>
      </c>
      <c r="J2824" s="157" t="s">
        <v>142</v>
      </c>
      <c r="K2824" s="157" t="s">
        <v>141</v>
      </c>
      <c r="L2824" s="83" t="s">
        <v>6172</v>
      </c>
      <c r="M2824" s="165" t="s">
        <v>162</v>
      </c>
      <c r="O2824" s="157" t="s">
        <v>138</v>
      </c>
      <c r="P2824" s="157" t="s">
        <v>143</v>
      </c>
      <c r="Q2824" s="157" t="s">
        <v>6171</v>
      </c>
      <c r="R2824" s="157" t="s">
        <v>144</v>
      </c>
      <c r="W2824" s="118">
        <v>931500</v>
      </c>
      <c r="X2824" s="162" t="s">
        <v>6399</v>
      </c>
    </row>
    <row r="2825" spans="1:24">
      <c r="A2825" s="83">
        <v>2087</v>
      </c>
      <c r="B2825" s="83">
        <v>549</v>
      </c>
      <c r="C2825" t="s">
        <v>7863</v>
      </c>
      <c r="D2825" s="159">
        <f t="shared" si="88"/>
        <v>91</v>
      </c>
      <c r="E2825">
        <v>2</v>
      </c>
      <c r="F2825">
        <v>11</v>
      </c>
      <c r="G2825" s="162" t="s">
        <v>6268</v>
      </c>
      <c r="H2825" s="162" t="s">
        <v>6268</v>
      </c>
      <c r="I2825" s="53" t="str">
        <f t="shared" si="89"/>
        <v>2. 11</v>
      </c>
      <c r="J2825" s="157" t="s">
        <v>142</v>
      </c>
      <c r="K2825" s="157" t="s">
        <v>141</v>
      </c>
      <c r="L2825" s="83" t="s">
        <v>6172</v>
      </c>
      <c r="M2825" s="165" t="s">
        <v>162</v>
      </c>
      <c r="O2825" s="157" t="s">
        <v>138</v>
      </c>
      <c r="P2825" s="157" t="s">
        <v>143</v>
      </c>
      <c r="Q2825" s="157" t="s">
        <v>6171</v>
      </c>
      <c r="R2825" s="157" t="s">
        <v>144</v>
      </c>
      <c r="W2825" s="118">
        <v>607500</v>
      </c>
      <c r="X2825" s="162" t="s">
        <v>6268</v>
      </c>
    </row>
    <row r="2826" spans="1:24">
      <c r="A2826" s="83">
        <v>2088</v>
      </c>
      <c r="B2826" s="83">
        <v>580</v>
      </c>
      <c r="C2826" t="s">
        <v>6586</v>
      </c>
      <c r="D2826" s="159">
        <f t="shared" si="88"/>
        <v>499</v>
      </c>
      <c r="E2826">
        <v>12</v>
      </c>
      <c r="F2826">
        <v>19</v>
      </c>
      <c r="G2826" s="162" t="s">
        <v>6515</v>
      </c>
      <c r="H2826" s="162" t="s">
        <v>6515</v>
      </c>
      <c r="I2826" s="53" t="str">
        <f t="shared" si="89"/>
        <v>12. 19</v>
      </c>
      <c r="J2826" s="157" t="s">
        <v>142</v>
      </c>
      <c r="K2826" s="157" t="s">
        <v>141</v>
      </c>
      <c r="L2826" s="83" t="s">
        <v>6172</v>
      </c>
      <c r="M2826" s="165" t="s">
        <v>162</v>
      </c>
      <c r="O2826" s="157" t="s">
        <v>138</v>
      </c>
      <c r="P2826" s="157" t="s">
        <v>143</v>
      </c>
      <c r="Q2826" s="157" t="s">
        <v>6171</v>
      </c>
      <c r="R2826" s="157" t="s">
        <v>144</v>
      </c>
      <c r="W2826" s="118">
        <v>3361500</v>
      </c>
      <c r="X2826" s="162" t="s">
        <v>6515</v>
      </c>
    </row>
    <row r="2827" spans="1:24">
      <c r="A2827" s="83">
        <v>2088</v>
      </c>
      <c r="B2827" s="83">
        <v>581</v>
      </c>
      <c r="C2827" t="s">
        <v>6586</v>
      </c>
      <c r="D2827" s="159">
        <f t="shared" si="88"/>
        <v>91</v>
      </c>
      <c r="E2827">
        <v>2</v>
      </c>
      <c r="F2827">
        <v>11</v>
      </c>
      <c r="G2827" s="162" t="s">
        <v>6268</v>
      </c>
      <c r="H2827" s="162" t="s">
        <v>6268</v>
      </c>
      <c r="I2827" s="53" t="str">
        <f t="shared" si="89"/>
        <v>2. 11</v>
      </c>
      <c r="J2827" s="157" t="s">
        <v>142</v>
      </c>
      <c r="K2827" s="157" t="s">
        <v>141</v>
      </c>
      <c r="L2827" s="83" t="s">
        <v>6172</v>
      </c>
      <c r="M2827" s="165" t="s">
        <v>162</v>
      </c>
      <c r="O2827" s="157" t="s">
        <v>138</v>
      </c>
      <c r="P2827" s="157" t="s">
        <v>143</v>
      </c>
      <c r="Q2827" s="157" t="s">
        <v>6171</v>
      </c>
      <c r="R2827" s="157" t="s">
        <v>144</v>
      </c>
      <c r="W2827" s="118">
        <v>607500</v>
      </c>
      <c r="X2827" s="162" t="s">
        <v>6268</v>
      </c>
    </row>
    <row r="2828" spans="1:24">
      <c r="A2828" s="83">
        <v>2089</v>
      </c>
      <c r="B2828" s="83">
        <v>580</v>
      </c>
      <c r="C2828" t="s">
        <v>6586</v>
      </c>
      <c r="D2828" s="159">
        <f t="shared" si="88"/>
        <v>499</v>
      </c>
      <c r="E2828">
        <v>12</v>
      </c>
      <c r="F2828">
        <v>19</v>
      </c>
      <c r="G2828" s="162" t="s">
        <v>6515</v>
      </c>
      <c r="H2828" s="162" t="s">
        <v>6515</v>
      </c>
      <c r="I2828" s="53" t="str">
        <f t="shared" si="89"/>
        <v>12. 19</v>
      </c>
      <c r="J2828" s="157" t="s">
        <v>142</v>
      </c>
      <c r="K2828" s="157" t="s">
        <v>141</v>
      </c>
      <c r="L2828" s="83" t="s">
        <v>6172</v>
      </c>
      <c r="M2828" s="165" t="s">
        <v>162</v>
      </c>
      <c r="O2828" s="157" t="s">
        <v>138</v>
      </c>
      <c r="P2828" s="157" t="s">
        <v>143</v>
      </c>
      <c r="Q2828" s="157" t="s">
        <v>6171</v>
      </c>
      <c r="R2828" s="157" t="s">
        <v>144</v>
      </c>
      <c r="W2828" s="118">
        <v>3361500</v>
      </c>
      <c r="X2828" s="162" t="s">
        <v>6515</v>
      </c>
    </row>
    <row r="2829" spans="1:24">
      <c r="A2829" s="83">
        <v>2089</v>
      </c>
      <c r="B2829" s="83">
        <v>581</v>
      </c>
      <c r="C2829" t="s">
        <v>6586</v>
      </c>
      <c r="D2829" s="159">
        <f t="shared" si="88"/>
        <v>91</v>
      </c>
      <c r="E2829">
        <v>2</v>
      </c>
      <c r="F2829">
        <v>11</v>
      </c>
      <c r="G2829" s="162" t="s">
        <v>6268</v>
      </c>
      <c r="H2829" s="162" t="s">
        <v>6268</v>
      </c>
      <c r="I2829" s="53" t="str">
        <f t="shared" si="89"/>
        <v>2. 11</v>
      </c>
      <c r="J2829" s="157" t="s">
        <v>142</v>
      </c>
      <c r="K2829" s="157" t="s">
        <v>141</v>
      </c>
      <c r="L2829" s="83" t="s">
        <v>6172</v>
      </c>
      <c r="M2829" s="165" t="s">
        <v>162</v>
      </c>
      <c r="O2829" s="157" t="s">
        <v>138</v>
      </c>
      <c r="P2829" s="157" t="s">
        <v>143</v>
      </c>
      <c r="Q2829" s="157" t="s">
        <v>6171</v>
      </c>
      <c r="R2829" s="157" t="s">
        <v>144</v>
      </c>
      <c r="W2829" s="118">
        <v>607500</v>
      </c>
      <c r="X2829" s="162" t="s">
        <v>6268</v>
      </c>
    </row>
    <row r="2830" spans="1:24">
      <c r="A2830" s="83">
        <v>2090</v>
      </c>
      <c r="B2830" s="83">
        <v>115</v>
      </c>
      <c r="C2830" t="s">
        <v>7843</v>
      </c>
      <c r="D2830" s="159">
        <f t="shared" si="88"/>
        <v>178</v>
      </c>
      <c r="E2830">
        <v>4</v>
      </c>
      <c r="F2830">
        <v>18</v>
      </c>
      <c r="G2830" s="162" t="s">
        <v>6439</v>
      </c>
      <c r="H2830" s="162" t="s">
        <v>6439</v>
      </c>
      <c r="I2830" s="53" t="str">
        <f t="shared" si="89"/>
        <v>4. 18</v>
      </c>
      <c r="J2830" s="157" t="s">
        <v>142</v>
      </c>
      <c r="K2830" s="157" t="s">
        <v>141</v>
      </c>
      <c r="L2830" s="83" t="s">
        <v>6172</v>
      </c>
      <c r="M2830" s="165" t="s">
        <v>6538</v>
      </c>
      <c r="O2830" s="157" t="s">
        <v>138</v>
      </c>
      <c r="P2830" s="157" t="s">
        <v>143</v>
      </c>
      <c r="Q2830" s="157" t="s">
        <v>6171</v>
      </c>
      <c r="R2830" s="157" t="s">
        <v>144</v>
      </c>
      <c r="W2830" s="118">
        <v>2686500</v>
      </c>
      <c r="X2830" s="162" t="s">
        <v>6439</v>
      </c>
    </row>
    <row r="2831" spans="1:24">
      <c r="A2831" s="83">
        <v>2091</v>
      </c>
      <c r="B2831" s="83">
        <v>306</v>
      </c>
      <c r="C2831" t="s">
        <v>6586</v>
      </c>
      <c r="D2831" s="159">
        <f t="shared" si="88"/>
        <v>325</v>
      </c>
      <c r="E2831">
        <v>8</v>
      </c>
      <c r="F2831">
        <v>5</v>
      </c>
      <c r="G2831" s="162" t="s">
        <v>6308</v>
      </c>
      <c r="H2831" s="162" t="s">
        <v>6308</v>
      </c>
      <c r="I2831" s="53" t="str">
        <f t="shared" si="89"/>
        <v>8. 5</v>
      </c>
      <c r="J2831" s="157" t="s">
        <v>142</v>
      </c>
      <c r="K2831" s="157" t="s">
        <v>141</v>
      </c>
      <c r="L2831" s="83" t="s">
        <v>6172</v>
      </c>
      <c r="M2831" s="165" t="s">
        <v>6540</v>
      </c>
      <c r="O2831" s="157" t="s">
        <v>138</v>
      </c>
      <c r="P2831" s="157" t="s">
        <v>143</v>
      </c>
      <c r="Q2831" s="157" t="s">
        <v>6171</v>
      </c>
      <c r="R2831" s="157" t="s">
        <v>144</v>
      </c>
      <c r="W2831" s="118">
        <v>5899500</v>
      </c>
      <c r="X2831" s="162" t="s">
        <v>6308</v>
      </c>
    </row>
    <row r="2832" spans="1:24">
      <c r="A2832" s="83">
        <v>2091</v>
      </c>
      <c r="B2832" s="83">
        <v>305</v>
      </c>
      <c r="C2832" t="s">
        <v>6586</v>
      </c>
      <c r="D2832" s="159">
        <f t="shared" si="88"/>
        <v>112</v>
      </c>
      <c r="E2832">
        <v>2</v>
      </c>
      <c r="F2832">
        <v>32</v>
      </c>
      <c r="G2832" s="162" t="s">
        <v>6386</v>
      </c>
      <c r="H2832" s="162" t="s">
        <v>6386</v>
      </c>
      <c r="I2832" s="53" t="str">
        <f t="shared" si="89"/>
        <v>2. 32</v>
      </c>
      <c r="J2832" s="157" t="s">
        <v>142</v>
      </c>
      <c r="K2832" s="157" t="s">
        <v>141</v>
      </c>
      <c r="L2832" s="83" t="s">
        <v>6172</v>
      </c>
      <c r="M2832" s="165" t="s">
        <v>6540</v>
      </c>
      <c r="O2832" s="157" t="s">
        <v>138</v>
      </c>
      <c r="P2832" s="157" t="s">
        <v>143</v>
      </c>
      <c r="Q2832" s="157" t="s">
        <v>6171</v>
      </c>
      <c r="R2832" s="157" t="s">
        <v>144</v>
      </c>
      <c r="W2832" s="118">
        <v>0</v>
      </c>
      <c r="X2832" s="162" t="s">
        <v>6386</v>
      </c>
    </row>
    <row r="2833" spans="1:24">
      <c r="A2833" s="83">
        <v>2095</v>
      </c>
      <c r="B2833" s="83">
        <v>143</v>
      </c>
      <c r="C2833" t="s">
        <v>7939</v>
      </c>
      <c r="D2833" s="159">
        <f t="shared" si="88"/>
        <v>187</v>
      </c>
      <c r="E2833">
        <v>4</v>
      </c>
      <c r="F2833">
        <v>27</v>
      </c>
      <c r="G2833" s="162" t="s">
        <v>6346</v>
      </c>
      <c r="H2833" s="162" t="s">
        <v>6346</v>
      </c>
      <c r="I2833" s="53" t="str">
        <f t="shared" si="89"/>
        <v>4. 27</v>
      </c>
      <c r="J2833" s="157" t="s">
        <v>142</v>
      </c>
      <c r="K2833" s="157" t="s">
        <v>141</v>
      </c>
      <c r="L2833" s="83" t="s">
        <v>6172</v>
      </c>
      <c r="M2833" s="165" t="s">
        <v>162</v>
      </c>
      <c r="O2833" s="157" t="s">
        <v>138</v>
      </c>
      <c r="P2833" s="157" t="s">
        <v>143</v>
      </c>
      <c r="Q2833" s="157" t="s">
        <v>6171</v>
      </c>
      <c r="R2833" s="157" t="s">
        <v>144</v>
      </c>
      <c r="W2833" s="118">
        <v>837000</v>
      </c>
      <c r="X2833" s="162" t="s">
        <v>6346</v>
      </c>
    </row>
    <row r="2834" spans="1:24">
      <c r="A2834" s="83">
        <v>2095</v>
      </c>
      <c r="B2834" s="83">
        <v>177</v>
      </c>
      <c r="C2834" t="s">
        <v>7939</v>
      </c>
      <c r="D2834" s="159">
        <f t="shared" si="88"/>
        <v>83</v>
      </c>
      <c r="E2834">
        <v>2</v>
      </c>
      <c r="F2834">
        <v>3</v>
      </c>
      <c r="G2834" s="162" t="s">
        <v>6301</v>
      </c>
      <c r="H2834" s="162" t="s">
        <v>6301</v>
      </c>
      <c r="I2834" s="53" t="str">
        <f t="shared" si="89"/>
        <v>2. 3</v>
      </c>
      <c r="J2834" s="157" t="s">
        <v>142</v>
      </c>
      <c r="K2834" s="157" t="s">
        <v>141</v>
      </c>
      <c r="L2834" s="83" t="s">
        <v>6172</v>
      </c>
      <c r="M2834" s="165" t="s">
        <v>162</v>
      </c>
      <c r="O2834" s="157" t="s">
        <v>138</v>
      </c>
      <c r="P2834" s="157" t="s">
        <v>143</v>
      </c>
      <c r="Q2834" s="157" t="s">
        <v>6171</v>
      </c>
      <c r="R2834" s="157" t="s">
        <v>144</v>
      </c>
      <c r="W2834" s="118">
        <v>364500</v>
      </c>
      <c r="X2834" s="162" t="s">
        <v>6301</v>
      </c>
    </row>
    <row r="2835" spans="1:24">
      <c r="A2835" s="83">
        <v>2095</v>
      </c>
      <c r="B2835" s="83">
        <v>192</v>
      </c>
      <c r="C2835" t="s">
        <v>8150</v>
      </c>
      <c r="D2835" s="159">
        <f t="shared" si="88"/>
        <v>42</v>
      </c>
      <c r="E2835">
        <v>1</v>
      </c>
      <c r="F2835">
        <v>2</v>
      </c>
      <c r="G2835" s="162" t="s">
        <v>6318</v>
      </c>
      <c r="H2835" s="162" t="s">
        <v>6318</v>
      </c>
      <c r="I2835" s="53" t="str">
        <f t="shared" si="89"/>
        <v>1. 2</v>
      </c>
      <c r="J2835" s="157" t="s">
        <v>142</v>
      </c>
      <c r="K2835" s="157" t="s">
        <v>141</v>
      </c>
      <c r="L2835" s="83" t="s">
        <v>6172</v>
      </c>
      <c r="M2835" s="165" t="s">
        <v>162</v>
      </c>
      <c r="O2835" s="157" t="s">
        <v>138</v>
      </c>
      <c r="P2835" s="157" t="s">
        <v>143</v>
      </c>
      <c r="Q2835" s="157" t="s">
        <v>6171</v>
      </c>
      <c r="R2835" s="157" t="s">
        <v>144</v>
      </c>
      <c r="W2835" s="118">
        <v>189000</v>
      </c>
      <c r="X2835" s="162" t="s">
        <v>6318</v>
      </c>
    </row>
    <row r="2836" spans="1:24">
      <c r="A2836" s="83">
        <v>2095</v>
      </c>
      <c r="B2836" s="83">
        <v>194</v>
      </c>
      <c r="C2836" t="s">
        <v>8151</v>
      </c>
      <c r="D2836" s="159">
        <f t="shared" si="88"/>
        <v>46</v>
      </c>
      <c r="E2836">
        <v>1</v>
      </c>
      <c r="F2836">
        <v>6</v>
      </c>
      <c r="G2836" s="162" t="s">
        <v>6411</v>
      </c>
      <c r="H2836" s="162" t="s">
        <v>6411</v>
      </c>
      <c r="I2836" s="53" t="str">
        <f t="shared" si="89"/>
        <v>1. 6</v>
      </c>
      <c r="J2836" s="157" t="s">
        <v>142</v>
      </c>
      <c r="K2836" s="157" t="s">
        <v>141</v>
      </c>
      <c r="L2836" s="83" t="s">
        <v>6172</v>
      </c>
      <c r="M2836" s="165" t="s">
        <v>162</v>
      </c>
      <c r="O2836" s="157" t="s">
        <v>138</v>
      </c>
      <c r="P2836" s="157" t="s">
        <v>143</v>
      </c>
      <c r="Q2836" s="157" t="s">
        <v>6171</v>
      </c>
      <c r="R2836" s="157" t="s">
        <v>144</v>
      </c>
      <c r="W2836" s="118">
        <v>202500</v>
      </c>
      <c r="X2836" s="162" t="s">
        <v>6411</v>
      </c>
    </row>
    <row r="2837" spans="1:24">
      <c r="A2837" s="83">
        <v>2095</v>
      </c>
      <c r="B2837" s="83">
        <v>192</v>
      </c>
      <c r="C2837" t="s">
        <v>8152</v>
      </c>
      <c r="D2837" s="159">
        <f t="shared" si="88"/>
        <v>47</v>
      </c>
      <c r="E2837">
        <v>1</v>
      </c>
      <c r="F2837">
        <v>7</v>
      </c>
      <c r="G2837" s="162" t="s">
        <v>6406</v>
      </c>
      <c r="H2837" s="162" t="s">
        <v>6406</v>
      </c>
      <c r="I2837" s="53" t="str">
        <f t="shared" si="89"/>
        <v>1. 7</v>
      </c>
      <c r="J2837" s="157" t="s">
        <v>142</v>
      </c>
      <c r="K2837" s="157" t="s">
        <v>141</v>
      </c>
      <c r="L2837" s="83" t="s">
        <v>6172</v>
      </c>
      <c r="M2837" s="165" t="s">
        <v>162</v>
      </c>
      <c r="O2837" s="157" t="s">
        <v>138</v>
      </c>
      <c r="P2837" s="157" t="s">
        <v>143</v>
      </c>
      <c r="Q2837" s="157" t="s">
        <v>6171</v>
      </c>
      <c r="R2837" s="157" t="s">
        <v>144</v>
      </c>
      <c r="W2837" s="118">
        <v>202500</v>
      </c>
      <c r="X2837" s="162" t="s">
        <v>6406</v>
      </c>
    </row>
    <row r="2838" spans="1:24">
      <c r="A2838" s="83">
        <v>2097</v>
      </c>
      <c r="B2838" s="83">
        <v>269</v>
      </c>
      <c r="C2838" t="s">
        <v>8060</v>
      </c>
      <c r="D2838" s="159">
        <f t="shared" si="88"/>
        <v>62</v>
      </c>
      <c r="E2838">
        <v>1</v>
      </c>
      <c r="F2838">
        <v>22</v>
      </c>
      <c r="G2838" s="162" t="s">
        <v>6422</v>
      </c>
      <c r="H2838" s="162" t="s">
        <v>6422</v>
      </c>
      <c r="I2838" s="53" t="str">
        <f t="shared" si="89"/>
        <v>1. 22</v>
      </c>
      <c r="J2838" s="157" t="s">
        <v>142</v>
      </c>
      <c r="K2838" s="157" t="s">
        <v>141</v>
      </c>
      <c r="L2838" s="83" t="s">
        <v>6172</v>
      </c>
      <c r="M2838" s="165" t="s">
        <v>162</v>
      </c>
      <c r="O2838" s="157" t="s">
        <v>138</v>
      </c>
      <c r="P2838" s="157" t="s">
        <v>143</v>
      </c>
      <c r="Q2838" s="157" t="s">
        <v>6171</v>
      </c>
      <c r="R2838" s="157" t="s">
        <v>144</v>
      </c>
      <c r="W2838" s="118">
        <v>270000</v>
      </c>
      <c r="X2838" s="162" t="s">
        <v>6422</v>
      </c>
    </row>
    <row r="2839" spans="1:24">
      <c r="A2839" s="83">
        <v>2097</v>
      </c>
      <c r="B2839" s="83">
        <v>82</v>
      </c>
      <c r="C2839" t="s">
        <v>7850</v>
      </c>
      <c r="D2839" s="159">
        <f t="shared" si="88"/>
        <v>116</v>
      </c>
      <c r="E2839">
        <v>2</v>
      </c>
      <c r="F2839">
        <v>36</v>
      </c>
      <c r="G2839" s="162" t="s">
        <v>6173</v>
      </c>
      <c r="H2839" s="162" t="s">
        <v>6173</v>
      </c>
      <c r="I2839" s="53" t="str">
        <f t="shared" si="89"/>
        <v>2. 36</v>
      </c>
      <c r="J2839" s="157" t="s">
        <v>142</v>
      </c>
      <c r="K2839" s="157" t="s">
        <v>141</v>
      </c>
      <c r="L2839" s="83" t="s">
        <v>6172</v>
      </c>
      <c r="M2839" s="165" t="s">
        <v>162</v>
      </c>
      <c r="O2839" s="157" t="s">
        <v>138</v>
      </c>
      <c r="P2839" s="157" t="s">
        <v>143</v>
      </c>
      <c r="Q2839" s="157" t="s">
        <v>6171</v>
      </c>
      <c r="R2839" s="157" t="s">
        <v>144</v>
      </c>
      <c r="W2839" s="118">
        <v>513000</v>
      </c>
      <c r="X2839" s="162" t="s">
        <v>6173</v>
      </c>
    </row>
    <row r="2840" spans="1:24">
      <c r="A2840" s="83">
        <v>2097</v>
      </c>
      <c r="B2840" s="83">
        <v>228</v>
      </c>
      <c r="C2840" t="s">
        <v>7835</v>
      </c>
      <c r="D2840" s="159">
        <f t="shared" si="88"/>
        <v>80</v>
      </c>
      <c r="E2840">
        <v>2</v>
      </c>
      <c r="F2840">
        <v>0</v>
      </c>
      <c r="G2840" s="162" t="s">
        <v>6228</v>
      </c>
      <c r="H2840" s="162" t="s">
        <v>6228</v>
      </c>
      <c r="I2840" s="53" t="str">
        <f t="shared" si="89"/>
        <v>2. 0</v>
      </c>
      <c r="J2840" s="157" t="s">
        <v>142</v>
      </c>
      <c r="K2840" s="157" t="s">
        <v>141</v>
      </c>
      <c r="L2840" s="83" t="s">
        <v>6172</v>
      </c>
      <c r="M2840" s="165" t="s">
        <v>162</v>
      </c>
      <c r="O2840" s="157" t="s">
        <v>138</v>
      </c>
      <c r="P2840" s="157" t="s">
        <v>143</v>
      </c>
      <c r="Q2840" s="157" t="s">
        <v>6171</v>
      </c>
      <c r="R2840" s="157" t="s">
        <v>144</v>
      </c>
      <c r="W2840" s="118">
        <v>351000</v>
      </c>
      <c r="X2840" s="162" t="s">
        <v>6228</v>
      </c>
    </row>
    <row r="2841" spans="1:24">
      <c r="A2841" s="83">
        <v>2097</v>
      </c>
      <c r="B2841" s="83">
        <v>269</v>
      </c>
      <c r="C2841" t="s">
        <v>8060</v>
      </c>
      <c r="D2841" s="159">
        <f t="shared" si="88"/>
        <v>7</v>
      </c>
      <c r="E2841">
        <v>0</v>
      </c>
      <c r="F2841">
        <v>7</v>
      </c>
      <c r="G2841" s="162" t="s">
        <v>6300</v>
      </c>
      <c r="H2841" s="162" t="s">
        <v>6300</v>
      </c>
      <c r="I2841" s="53" t="str">
        <f t="shared" si="89"/>
        <v>0. 7</v>
      </c>
      <c r="J2841" s="157" t="s">
        <v>142</v>
      </c>
      <c r="K2841" s="157" t="s">
        <v>141</v>
      </c>
      <c r="L2841" s="83" t="s">
        <v>6172</v>
      </c>
      <c r="M2841" s="165" t="s">
        <v>162</v>
      </c>
      <c r="O2841" s="157" t="s">
        <v>138</v>
      </c>
      <c r="P2841" s="157" t="s">
        <v>143</v>
      </c>
      <c r="Q2841" s="157" t="s">
        <v>6171</v>
      </c>
      <c r="R2841" s="157" t="s">
        <v>144</v>
      </c>
      <c r="W2841" s="118">
        <v>27000</v>
      </c>
      <c r="X2841" s="162" t="s">
        <v>6300</v>
      </c>
    </row>
    <row r="2842" spans="1:24">
      <c r="A2842" s="83">
        <v>2098</v>
      </c>
      <c r="B2842" s="83">
        <v>524</v>
      </c>
      <c r="C2842" t="s">
        <v>7859</v>
      </c>
      <c r="D2842" s="159">
        <f t="shared" si="88"/>
        <v>6</v>
      </c>
      <c r="E2842">
        <v>0</v>
      </c>
      <c r="F2842">
        <v>6</v>
      </c>
      <c r="G2842" s="162" t="s">
        <v>6238</v>
      </c>
      <c r="H2842" s="162" t="s">
        <v>6238</v>
      </c>
      <c r="I2842" s="53" t="str">
        <f t="shared" si="89"/>
        <v>0. 6</v>
      </c>
      <c r="J2842" s="157" t="s">
        <v>142</v>
      </c>
      <c r="K2842" s="157" t="s">
        <v>141</v>
      </c>
      <c r="L2842" s="83" t="s">
        <v>6172</v>
      </c>
      <c r="M2842" s="165" t="s">
        <v>162</v>
      </c>
      <c r="O2842" s="157" t="s">
        <v>138</v>
      </c>
      <c r="P2842" s="157" t="s">
        <v>143</v>
      </c>
      <c r="Q2842" s="157" t="s">
        <v>6171</v>
      </c>
      <c r="R2842" s="157" t="s">
        <v>144</v>
      </c>
      <c r="W2842" s="118">
        <v>81000</v>
      </c>
      <c r="X2842" s="162" t="s">
        <v>6238</v>
      </c>
    </row>
    <row r="2843" spans="1:24">
      <c r="A2843" s="83">
        <v>2098</v>
      </c>
      <c r="B2843" s="83">
        <v>524</v>
      </c>
      <c r="C2843" t="s">
        <v>7948</v>
      </c>
      <c r="D2843" s="159">
        <f t="shared" si="88"/>
        <v>15</v>
      </c>
      <c r="E2843">
        <v>0</v>
      </c>
      <c r="F2843">
        <v>15</v>
      </c>
      <c r="G2843" s="162" t="s">
        <v>6210</v>
      </c>
      <c r="H2843" s="162" t="s">
        <v>6210</v>
      </c>
      <c r="I2843" s="53" t="str">
        <f t="shared" si="89"/>
        <v>0. 15</v>
      </c>
      <c r="J2843" s="157" t="s">
        <v>142</v>
      </c>
      <c r="K2843" s="157" t="s">
        <v>141</v>
      </c>
      <c r="L2843" s="83" t="s">
        <v>6172</v>
      </c>
      <c r="M2843" s="165" t="s">
        <v>162</v>
      </c>
      <c r="O2843" s="157" t="s">
        <v>138</v>
      </c>
      <c r="P2843" s="157" t="s">
        <v>143</v>
      </c>
      <c r="Q2843" s="157" t="s">
        <v>6171</v>
      </c>
      <c r="R2843" s="157" t="s">
        <v>144</v>
      </c>
      <c r="W2843" s="118">
        <v>202500</v>
      </c>
      <c r="X2843" s="162" t="s">
        <v>6210</v>
      </c>
    </row>
    <row r="2844" spans="1:24">
      <c r="A2844" s="83">
        <v>2099</v>
      </c>
      <c r="B2844" s="83">
        <v>580</v>
      </c>
      <c r="C2844" t="s">
        <v>7885</v>
      </c>
      <c r="D2844" s="159">
        <f t="shared" si="88"/>
        <v>70</v>
      </c>
      <c r="E2844">
        <v>1</v>
      </c>
      <c r="F2844">
        <v>30</v>
      </c>
      <c r="G2844" s="162" t="s">
        <v>6334</v>
      </c>
      <c r="H2844" s="162" t="s">
        <v>6334</v>
      </c>
      <c r="I2844" s="53" t="str">
        <f t="shared" si="89"/>
        <v>1. 30</v>
      </c>
      <c r="J2844" s="157" t="s">
        <v>142</v>
      </c>
      <c r="K2844" s="157" t="s">
        <v>141</v>
      </c>
      <c r="L2844" s="83" t="s">
        <v>6172</v>
      </c>
      <c r="M2844" s="165" t="s">
        <v>162</v>
      </c>
      <c r="O2844" s="157" t="s">
        <v>138</v>
      </c>
      <c r="P2844" s="157" t="s">
        <v>143</v>
      </c>
      <c r="Q2844" s="157" t="s">
        <v>6171</v>
      </c>
      <c r="R2844" s="157" t="s">
        <v>144</v>
      </c>
      <c r="W2844" s="118">
        <v>229500</v>
      </c>
      <c r="X2844" s="162" t="s">
        <v>6334</v>
      </c>
    </row>
    <row r="2845" spans="1:24">
      <c r="A2845" s="83">
        <v>2099</v>
      </c>
      <c r="B2845" s="83">
        <v>580</v>
      </c>
      <c r="C2845" t="s">
        <v>7862</v>
      </c>
      <c r="D2845" s="159">
        <f t="shared" si="88"/>
        <v>90</v>
      </c>
      <c r="E2845">
        <v>2</v>
      </c>
      <c r="F2845">
        <v>10</v>
      </c>
      <c r="G2845" s="162" t="s">
        <v>6265</v>
      </c>
      <c r="H2845" s="162" t="s">
        <v>6265</v>
      </c>
      <c r="I2845" s="53" t="str">
        <f t="shared" si="89"/>
        <v>2. 10</v>
      </c>
      <c r="J2845" s="157" t="s">
        <v>142</v>
      </c>
      <c r="K2845" s="157" t="s">
        <v>141</v>
      </c>
      <c r="L2845" s="83" t="s">
        <v>6172</v>
      </c>
      <c r="M2845" s="165" t="s">
        <v>162</v>
      </c>
      <c r="O2845" s="157" t="s">
        <v>138</v>
      </c>
      <c r="P2845" s="157" t="s">
        <v>143</v>
      </c>
      <c r="Q2845" s="157" t="s">
        <v>6171</v>
      </c>
      <c r="R2845" s="157" t="s">
        <v>144</v>
      </c>
      <c r="W2845" s="118">
        <v>297000</v>
      </c>
      <c r="X2845" s="162" t="s">
        <v>6265</v>
      </c>
    </row>
    <row r="2846" spans="1:24">
      <c r="A2846" s="83">
        <v>2099</v>
      </c>
      <c r="B2846" s="83">
        <v>580</v>
      </c>
      <c r="C2846" t="s">
        <v>7868</v>
      </c>
      <c r="D2846" s="159">
        <f t="shared" si="88"/>
        <v>15</v>
      </c>
      <c r="E2846">
        <v>0</v>
      </c>
      <c r="F2846">
        <v>15</v>
      </c>
      <c r="G2846" s="162" t="s">
        <v>6210</v>
      </c>
      <c r="H2846" s="162" t="s">
        <v>6210</v>
      </c>
      <c r="I2846" s="53" t="str">
        <f t="shared" si="89"/>
        <v>0. 15</v>
      </c>
      <c r="J2846" s="157" t="s">
        <v>142</v>
      </c>
      <c r="K2846" s="157" t="s">
        <v>141</v>
      </c>
      <c r="L2846" s="83" t="s">
        <v>6172</v>
      </c>
      <c r="M2846" s="165" t="s">
        <v>162</v>
      </c>
      <c r="O2846" s="157" t="s">
        <v>138</v>
      </c>
      <c r="P2846" s="157" t="s">
        <v>143</v>
      </c>
      <c r="Q2846" s="157" t="s">
        <v>6171</v>
      </c>
      <c r="R2846" s="157" t="s">
        <v>144</v>
      </c>
      <c r="W2846" s="118">
        <v>40500</v>
      </c>
      <c r="X2846" s="162" t="s">
        <v>6210</v>
      </c>
    </row>
    <row r="2847" spans="1:24">
      <c r="A2847" s="83">
        <v>2099</v>
      </c>
      <c r="B2847" s="83">
        <v>25</v>
      </c>
      <c r="C2847" t="s">
        <v>6586</v>
      </c>
      <c r="D2847" s="159">
        <f t="shared" si="88"/>
        <v>67</v>
      </c>
      <c r="E2847">
        <v>1</v>
      </c>
      <c r="F2847">
        <v>27</v>
      </c>
      <c r="G2847" s="162" t="s">
        <v>6262</v>
      </c>
      <c r="H2847" s="162" t="s">
        <v>6262</v>
      </c>
      <c r="I2847" s="53" t="str">
        <f t="shared" si="89"/>
        <v>1. 27</v>
      </c>
      <c r="J2847" s="157" t="s">
        <v>142</v>
      </c>
      <c r="K2847" s="157" t="s">
        <v>141</v>
      </c>
      <c r="L2847" s="83" t="s">
        <v>6172</v>
      </c>
      <c r="M2847" s="165" t="s">
        <v>6538</v>
      </c>
      <c r="O2847" s="157" t="s">
        <v>138</v>
      </c>
      <c r="P2847" s="157" t="s">
        <v>143</v>
      </c>
      <c r="Q2847" s="157" t="s">
        <v>6171</v>
      </c>
      <c r="R2847" s="157" t="s">
        <v>144</v>
      </c>
      <c r="W2847" s="118">
        <v>0</v>
      </c>
      <c r="X2847" s="162" t="s">
        <v>6262</v>
      </c>
    </row>
    <row r="2848" spans="1:24">
      <c r="A2848" s="83">
        <v>2100</v>
      </c>
      <c r="B2848" s="83">
        <v>580</v>
      </c>
      <c r="C2848" t="s">
        <v>7885</v>
      </c>
      <c r="D2848" s="159">
        <f t="shared" si="88"/>
        <v>70</v>
      </c>
      <c r="E2848">
        <v>1</v>
      </c>
      <c r="F2848">
        <v>30</v>
      </c>
      <c r="G2848" s="162" t="s">
        <v>6334</v>
      </c>
      <c r="H2848" s="162" t="s">
        <v>6334</v>
      </c>
      <c r="I2848" s="53" t="str">
        <f t="shared" si="89"/>
        <v>1. 30</v>
      </c>
      <c r="J2848" s="157" t="s">
        <v>142</v>
      </c>
      <c r="K2848" s="157" t="s">
        <v>141</v>
      </c>
      <c r="L2848" s="83" t="s">
        <v>6172</v>
      </c>
      <c r="M2848" s="165" t="s">
        <v>162</v>
      </c>
      <c r="O2848" s="157" t="s">
        <v>138</v>
      </c>
      <c r="P2848" s="157" t="s">
        <v>143</v>
      </c>
      <c r="Q2848" s="157" t="s">
        <v>6171</v>
      </c>
      <c r="R2848" s="157" t="s">
        <v>144</v>
      </c>
      <c r="W2848" s="118">
        <v>243000</v>
      </c>
      <c r="X2848" s="162" t="s">
        <v>6334</v>
      </c>
    </row>
    <row r="2849" spans="1:24">
      <c r="A2849" s="83">
        <v>2100</v>
      </c>
      <c r="B2849" s="83">
        <v>580</v>
      </c>
      <c r="C2849" t="s">
        <v>7862</v>
      </c>
      <c r="D2849" s="159">
        <f t="shared" si="88"/>
        <v>90</v>
      </c>
      <c r="E2849">
        <v>2</v>
      </c>
      <c r="F2849">
        <v>10</v>
      </c>
      <c r="G2849" s="162" t="s">
        <v>6265</v>
      </c>
      <c r="H2849" s="162" t="s">
        <v>6265</v>
      </c>
      <c r="I2849" s="53" t="str">
        <f t="shared" si="89"/>
        <v>2. 10</v>
      </c>
      <c r="J2849" s="157" t="s">
        <v>142</v>
      </c>
      <c r="K2849" s="157" t="s">
        <v>141</v>
      </c>
      <c r="L2849" s="83" t="s">
        <v>6172</v>
      </c>
      <c r="M2849" s="165" t="s">
        <v>162</v>
      </c>
      <c r="O2849" s="157" t="s">
        <v>138</v>
      </c>
      <c r="P2849" s="157" t="s">
        <v>143</v>
      </c>
      <c r="Q2849" s="157" t="s">
        <v>6171</v>
      </c>
      <c r="R2849" s="157" t="s">
        <v>144</v>
      </c>
      <c r="W2849" s="118">
        <v>297000</v>
      </c>
      <c r="X2849" s="162" t="s">
        <v>6265</v>
      </c>
    </row>
    <row r="2850" spans="1:24">
      <c r="A2850" s="83">
        <v>2100</v>
      </c>
      <c r="B2850" s="83">
        <v>580</v>
      </c>
      <c r="C2850" t="s">
        <v>7868</v>
      </c>
      <c r="D2850" s="159">
        <f t="shared" si="88"/>
        <v>15</v>
      </c>
      <c r="E2850">
        <v>0</v>
      </c>
      <c r="F2850">
        <v>15</v>
      </c>
      <c r="G2850" s="162" t="s">
        <v>6210</v>
      </c>
      <c r="H2850" s="162" t="s">
        <v>6210</v>
      </c>
      <c r="I2850" s="53" t="str">
        <f t="shared" si="89"/>
        <v>0. 15</v>
      </c>
      <c r="J2850" s="157" t="s">
        <v>142</v>
      </c>
      <c r="K2850" s="157" t="s">
        <v>141</v>
      </c>
      <c r="L2850" s="83" t="s">
        <v>6172</v>
      </c>
      <c r="M2850" s="165" t="s">
        <v>162</v>
      </c>
      <c r="O2850" s="157" t="s">
        <v>138</v>
      </c>
      <c r="P2850" s="157" t="s">
        <v>143</v>
      </c>
      <c r="Q2850" s="157" t="s">
        <v>6171</v>
      </c>
      <c r="R2850" s="157" t="s">
        <v>144</v>
      </c>
      <c r="W2850" s="118">
        <v>54000</v>
      </c>
      <c r="X2850" s="162" t="s">
        <v>6210</v>
      </c>
    </row>
    <row r="2851" spans="1:24">
      <c r="A2851" s="83">
        <v>2100</v>
      </c>
      <c r="B2851" s="83">
        <v>25</v>
      </c>
      <c r="C2851" t="s">
        <v>6586</v>
      </c>
      <c r="D2851" s="159">
        <f t="shared" si="88"/>
        <v>67</v>
      </c>
      <c r="E2851">
        <v>1</v>
      </c>
      <c r="F2851">
        <v>27</v>
      </c>
      <c r="G2851" s="162" t="s">
        <v>6262</v>
      </c>
      <c r="H2851" s="162" t="s">
        <v>6262</v>
      </c>
      <c r="I2851" s="53" t="str">
        <f t="shared" si="89"/>
        <v>1. 27</v>
      </c>
      <c r="J2851" s="157" t="s">
        <v>142</v>
      </c>
      <c r="K2851" s="157" t="s">
        <v>141</v>
      </c>
      <c r="L2851" s="83" t="s">
        <v>6172</v>
      </c>
      <c r="M2851" s="165" t="s">
        <v>6538</v>
      </c>
      <c r="O2851" s="157" t="s">
        <v>138</v>
      </c>
      <c r="P2851" s="157" t="s">
        <v>143</v>
      </c>
      <c r="Q2851" s="157" t="s">
        <v>6171</v>
      </c>
      <c r="R2851" s="157" t="s">
        <v>144</v>
      </c>
      <c r="W2851" s="118">
        <v>0</v>
      </c>
      <c r="X2851" s="162" t="s">
        <v>6262</v>
      </c>
    </row>
    <row r="2852" spans="1:24">
      <c r="A2852" s="83">
        <v>2101</v>
      </c>
      <c r="B2852" s="83">
        <v>580</v>
      </c>
      <c r="C2852" t="s">
        <v>7885</v>
      </c>
      <c r="D2852" s="159">
        <f t="shared" si="88"/>
        <v>70</v>
      </c>
      <c r="E2852">
        <v>1</v>
      </c>
      <c r="F2852">
        <v>30</v>
      </c>
      <c r="G2852" s="162" t="s">
        <v>6334</v>
      </c>
      <c r="H2852" s="162" t="s">
        <v>6334</v>
      </c>
      <c r="I2852" s="53" t="str">
        <f t="shared" si="89"/>
        <v>1. 30</v>
      </c>
      <c r="J2852" s="157" t="s">
        <v>142</v>
      </c>
      <c r="K2852" s="157" t="s">
        <v>141</v>
      </c>
      <c r="L2852" s="83" t="s">
        <v>6172</v>
      </c>
      <c r="M2852" s="165" t="s">
        <v>162</v>
      </c>
      <c r="O2852" s="157" t="s">
        <v>138</v>
      </c>
      <c r="P2852" s="157" t="s">
        <v>143</v>
      </c>
      <c r="Q2852" s="157" t="s">
        <v>6171</v>
      </c>
      <c r="R2852" s="157" t="s">
        <v>144</v>
      </c>
      <c r="W2852" s="118">
        <v>243000</v>
      </c>
      <c r="X2852" s="162" t="s">
        <v>6334</v>
      </c>
    </row>
    <row r="2853" spans="1:24">
      <c r="A2853" s="83">
        <v>2101</v>
      </c>
      <c r="B2853" s="83">
        <v>580</v>
      </c>
      <c r="C2853" t="s">
        <v>7862</v>
      </c>
      <c r="D2853" s="159">
        <f t="shared" si="88"/>
        <v>90</v>
      </c>
      <c r="E2853">
        <v>2</v>
      </c>
      <c r="F2853">
        <v>10</v>
      </c>
      <c r="G2853" s="162" t="s">
        <v>6265</v>
      </c>
      <c r="H2853" s="162" t="s">
        <v>6265</v>
      </c>
      <c r="I2853" s="53" t="str">
        <f t="shared" si="89"/>
        <v>2. 10</v>
      </c>
      <c r="J2853" s="157" t="s">
        <v>142</v>
      </c>
      <c r="K2853" s="157" t="s">
        <v>141</v>
      </c>
      <c r="L2853" s="83" t="s">
        <v>6172</v>
      </c>
      <c r="M2853" s="165" t="s">
        <v>162</v>
      </c>
      <c r="O2853" s="157" t="s">
        <v>138</v>
      </c>
      <c r="P2853" s="157" t="s">
        <v>143</v>
      </c>
      <c r="Q2853" s="157" t="s">
        <v>6171</v>
      </c>
      <c r="R2853" s="157" t="s">
        <v>144</v>
      </c>
      <c r="W2853" s="118">
        <v>297000</v>
      </c>
      <c r="X2853" s="162" t="s">
        <v>6265</v>
      </c>
    </row>
    <row r="2854" spans="1:24">
      <c r="A2854" s="83">
        <v>2101</v>
      </c>
      <c r="B2854" s="83">
        <v>580</v>
      </c>
      <c r="C2854" t="s">
        <v>7868</v>
      </c>
      <c r="D2854" s="159">
        <f t="shared" si="88"/>
        <v>15</v>
      </c>
      <c r="E2854">
        <v>0</v>
      </c>
      <c r="F2854">
        <v>15</v>
      </c>
      <c r="G2854" s="162" t="s">
        <v>6210</v>
      </c>
      <c r="H2854" s="162" t="s">
        <v>6210</v>
      </c>
      <c r="I2854" s="53" t="str">
        <f t="shared" si="89"/>
        <v>0. 15</v>
      </c>
      <c r="J2854" s="157" t="s">
        <v>142</v>
      </c>
      <c r="K2854" s="157" t="s">
        <v>141</v>
      </c>
      <c r="L2854" s="83" t="s">
        <v>6172</v>
      </c>
      <c r="M2854" s="165" t="s">
        <v>162</v>
      </c>
      <c r="O2854" s="157" t="s">
        <v>138</v>
      </c>
      <c r="P2854" s="157" t="s">
        <v>143</v>
      </c>
      <c r="Q2854" s="157" t="s">
        <v>6171</v>
      </c>
      <c r="R2854" s="157" t="s">
        <v>144</v>
      </c>
      <c r="W2854" s="118">
        <v>54000</v>
      </c>
      <c r="X2854" s="162" t="s">
        <v>6210</v>
      </c>
    </row>
    <row r="2855" spans="1:24">
      <c r="A2855" s="83">
        <v>2101</v>
      </c>
      <c r="B2855" s="83">
        <v>25</v>
      </c>
      <c r="C2855" t="s">
        <v>6586</v>
      </c>
      <c r="D2855" s="159">
        <f t="shared" si="88"/>
        <v>67</v>
      </c>
      <c r="E2855">
        <v>1</v>
      </c>
      <c r="F2855">
        <v>27</v>
      </c>
      <c r="G2855" s="162" t="s">
        <v>6262</v>
      </c>
      <c r="H2855" s="162" t="s">
        <v>6262</v>
      </c>
      <c r="I2855" s="53" t="str">
        <f t="shared" si="89"/>
        <v>1. 27</v>
      </c>
      <c r="J2855" s="157" t="s">
        <v>142</v>
      </c>
      <c r="K2855" s="157" t="s">
        <v>141</v>
      </c>
      <c r="L2855" s="83" t="s">
        <v>6172</v>
      </c>
      <c r="M2855" s="165" t="s">
        <v>6538</v>
      </c>
      <c r="O2855" s="157" t="s">
        <v>138</v>
      </c>
      <c r="P2855" s="157" t="s">
        <v>143</v>
      </c>
      <c r="Q2855" s="157" t="s">
        <v>6171</v>
      </c>
      <c r="R2855" s="157" t="s">
        <v>144</v>
      </c>
      <c r="W2855" s="118">
        <v>0</v>
      </c>
      <c r="X2855" s="162" t="s">
        <v>6262</v>
      </c>
    </row>
    <row r="2856" spans="1:24">
      <c r="A2856" s="83">
        <v>2102</v>
      </c>
      <c r="B2856" s="83">
        <v>580</v>
      </c>
      <c r="C2856" t="s">
        <v>7885</v>
      </c>
      <c r="D2856" s="159">
        <f t="shared" si="88"/>
        <v>70</v>
      </c>
      <c r="E2856">
        <v>1</v>
      </c>
      <c r="F2856">
        <v>30</v>
      </c>
      <c r="G2856" s="162" t="s">
        <v>6334</v>
      </c>
      <c r="H2856" s="162" t="s">
        <v>6334</v>
      </c>
      <c r="I2856" s="53" t="str">
        <f t="shared" si="89"/>
        <v>1. 30</v>
      </c>
      <c r="J2856" s="157" t="s">
        <v>142</v>
      </c>
      <c r="K2856" s="157" t="s">
        <v>141</v>
      </c>
      <c r="L2856" s="83" t="s">
        <v>6172</v>
      </c>
      <c r="M2856" s="165" t="s">
        <v>162</v>
      </c>
      <c r="O2856" s="157" t="s">
        <v>138</v>
      </c>
      <c r="P2856" s="157" t="s">
        <v>143</v>
      </c>
      <c r="Q2856" s="157" t="s">
        <v>6171</v>
      </c>
      <c r="R2856" s="157" t="s">
        <v>144</v>
      </c>
      <c r="W2856" s="118">
        <v>229500</v>
      </c>
      <c r="X2856" s="162" t="s">
        <v>6334</v>
      </c>
    </row>
    <row r="2857" spans="1:24">
      <c r="A2857" s="83">
        <v>2102</v>
      </c>
      <c r="B2857" s="83">
        <v>580</v>
      </c>
      <c r="C2857" t="s">
        <v>7862</v>
      </c>
      <c r="D2857" s="159">
        <f t="shared" si="88"/>
        <v>90</v>
      </c>
      <c r="E2857">
        <v>2</v>
      </c>
      <c r="F2857">
        <v>10</v>
      </c>
      <c r="G2857" s="162" t="s">
        <v>6265</v>
      </c>
      <c r="H2857" s="162" t="s">
        <v>6265</v>
      </c>
      <c r="I2857" s="53" t="str">
        <f t="shared" si="89"/>
        <v>2. 10</v>
      </c>
      <c r="J2857" s="157" t="s">
        <v>142</v>
      </c>
      <c r="K2857" s="157" t="s">
        <v>141</v>
      </c>
      <c r="L2857" s="83" t="s">
        <v>6172</v>
      </c>
      <c r="M2857" s="165" t="s">
        <v>162</v>
      </c>
      <c r="O2857" s="157" t="s">
        <v>138</v>
      </c>
      <c r="P2857" s="157" t="s">
        <v>143</v>
      </c>
      <c r="Q2857" s="157" t="s">
        <v>6171</v>
      </c>
      <c r="R2857" s="157" t="s">
        <v>144</v>
      </c>
      <c r="W2857" s="118">
        <v>297000</v>
      </c>
      <c r="X2857" s="162" t="s">
        <v>6265</v>
      </c>
    </row>
    <row r="2858" spans="1:24">
      <c r="A2858" s="83">
        <v>2102</v>
      </c>
      <c r="B2858" s="83">
        <v>25</v>
      </c>
      <c r="C2858" t="s">
        <v>6586</v>
      </c>
      <c r="D2858" s="159">
        <f t="shared" si="88"/>
        <v>67</v>
      </c>
      <c r="E2858">
        <v>1</v>
      </c>
      <c r="F2858">
        <v>27</v>
      </c>
      <c r="G2858" s="162" t="s">
        <v>6262</v>
      </c>
      <c r="H2858" s="162" t="s">
        <v>6262</v>
      </c>
      <c r="I2858" s="53" t="str">
        <f t="shared" si="89"/>
        <v>1. 27</v>
      </c>
      <c r="J2858" s="157" t="s">
        <v>142</v>
      </c>
      <c r="K2858" s="157" t="s">
        <v>141</v>
      </c>
      <c r="L2858" s="83" t="s">
        <v>6172</v>
      </c>
      <c r="M2858" s="165" t="s">
        <v>6538</v>
      </c>
      <c r="O2858" s="157" t="s">
        <v>138</v>
      </c>
      <c r="P2858" s="157" t="s">
        <v>143</v>
      </c>
      <c r="Q2858" s="157" t="s">
        <v>6171</v>
      </c>
      <c r="R2858" s="157" t="s">
        <v>144</v>
      </c>
      <c r="W2858" s="118">
        <v>0</v>
      </c>
      <c r="X2858" s="162" t="s">
        <v>6262</v>
      </c>
    </row>
    <row r="2859" spans="1:24">
      <c r="A2859" s="83">
        <v>2104</v>
      </c>
      <c r="B2859" s="83">
        <v>408</v>
      </c>
      <c r="C2859" t="s">
        <v>6586</v>
      </c>
      <c r="D2859" s="159">
        <f t="shared" si="88"/>
        <v>120</v>
      </c>
      <c r="E2859">
        <v>3</v>
      </c>
      <c r="F2859">
        <v>0</v>
      </c>
      <c r="G2859" s="162" t="s">
        <v>6240</v>
      </c>
      <c r="H2859" s="162" t="s">
        <v>6240</v>
      </c>
      <c r="I2859" s="53" t="str">
        <f t="shared" si="89"/>
        <v>3. 0</v>
      </c>
      <c r="J2859" s="157" t="s">
        <v>142</v>
      </c>
      <c r="K2859" s="157" t="s">
        <v>141</v>
      </c>
      <c r="L2859" s="83" t="s">
        <v>6172</v>
      </c>
      <c r="M2859" s="165" t="s">
        <v>162</v>
      </c>
      <c r="O2859" s="157" t="s">
        <v>138</v>
      </c>
      <c r="P2859" s="157" t="s">
        <v>143</v>
      </c>
      <c r="Q2859" s="157" t="s">
        <v>6171</v>
      </c>
      <c r="R2859" s="157" t="s">
        <v>144</v>
      </c>
      <c r="W2859" s="118">
        <v>405000</v>
      </c>
      <c r="X2859" s="162" t="s">
        <v>6240</v>
      </c>
    </row>
    <row r="2860" spans="1:24">
      <c r="A2860" s="83">
        <v>2104</v>
      </c>
      <c r="B2860" s="83">
        <v>409</v>
      </c>
      <c r="C2860" t="s">
        <v>6648</v>
      </c>
      <c r="D2860" s="159">
        <f t="shared" si="88"/>
        <v>138</v>
      </c>
      <c r="E2860">
        <v>3</v>
      </c>
      <c r="F2860">
        <v>18</v>
      </c>
      <c r="G2860" s="162" t="s">
        <v>6416</v>
      </c>
      <c r="H2860" s="162" t="s">
        <v>6416</v>
      </c>
      <c r="I2860" s="53" t="str">
        <f t="shared" si="89"/>
        <v>3. 18</v>
      </c>
      <c r="J2860" s="157" t="s">
        <v>142</v>
      </c>
      <c r="K2860" s="157" t="s">
        <v>141</v>
      </c>
      <c r="L2860" s="83" t="s">
        <v>6172</v>
      </c>
      <c r="M2860" s="165" t="s">
        <v>162</v>
      </c>
      <c r="O2860" s="157" t="s">
        <v>138</v>
      </c>
      <c r="P2860" s="157" t="s">
        <v>143</v>
      </c>
      <c r="Q2860" s="157" t="s">
        <v>6171</v>
      </c>
      <c r="R2860" s="157" t="s">
        <v>144</v>
      </c>
      <c r="W2860" s="118">
        <v>459000</v>
      </c>
      <c r="X2860" s="162" t="s">
        <v>6416</v>
      </c>
    </row>
    <row r="2861" spans="1:24">
      <c r="A2861" s="83">
        <v>2104</v>
      </c>
      <c r="B2861" s="83">
        <v>403</v>
      </c>
      <c r="C2861" t="s">
        <v>7863</v>
      </c>
      <c r="D2861" s="159">
        <f t="shared" si="88"/>
        <v>2</v>
      </c>
      <c r="E2861">
        <v>0</v>
      </c>
      <c r="F2861">
        <v>2</v>
      </c>
      <c r="G2861" s="162" t="s">
        <v>6284</v>
      </c>
      <c r="H2861" s="162" t="s">
        <v>6284</v>
      </c>
      <c r="I2861" s="53" t="str">
        <f t="shared" si="89"/>
        <v>0. 2</v>
      </c>
      <c r="J2861" s="157" t="s">
        <v>142</v>
      </c>
      <c r="K2861" s="157" t="s">
        <v>141</v>
      </c>
      <c r="L2861" s="83" t="s">
        <v>6172</v>
      </c>
      <c r="M2861" s="165" t="s">
        <v>162</v>
      </c>
      <c r="O2861" s="157" t="s">
        <v>138</v>
      </c>
      <c r="P2861" s="157" t="s">
        <v>143</v>
      </c>
      <c r="Q2861" s="157" t="s">
        <v>6171</v>
      </c>
      <c r="R2861" s="157" t="s">
        <v>144</v>
      </c>
      <c r="W2861" s="118">
        <v>0</v>
      </c>
      <c r="X2861" s="162" t="s">
        <v>6284</v>
      </c>
    </row>
    <row r="2862" spans="1:24">
      <c r="A2862" s="83">
        <v>2105</v>
      </c>
      <c r="B2862" s="83">
        <v>408</v>
      </c>
      <c r="C2862" t="s">
        <v>6586</v>
      </c>
      <c r="D2862" s="159">
        <f t="shared" si="88"/>
        <v>120</v>
      </c>
      <c r="E2862">
        <v>3</v>
      </c>
      <c r="F2862">
        <v>0</v>
      </c>
      <c r="G2862" s="162" t="s">
        <v>6240</v>
      </c>
      <c r="H2862" s="162" t="s">
        <v>6240</v>
      </c>
      <c r="I2862" s="53" t="str">
        <f t="shared" si="89"/>
        <v>3. 0</v>
      </c>
      <c r="J2862" s="157" t="s">
        <v>142</v>
      </c>
      <c r="K2862" s="157" t="s">
        <v>141</v>
      </c>
      <c r="L2862" s="83" t="s">
        <v>6172</v>
      </c>
      <c r="M2862" s="165" t="s">
        <v>162</v>
      </c>
      <c r="O2862" s="157" t="s">
        <v>138</v>
      </c>
      <c r="P2862" s="157" t="s">
        <v>143</v>
      </c>
      <c r="Q2862" s="157" t="s">
        <v>6171</v>
      </c>
      <c r="R2862" s="157" t="s">
        <v>144</v>
      </c>
      <c r="W2862" s="118">
        <v>405000</v>
      </c>
      <c r="X2862" s="162" t="s">
        <v>6240</v>
      </c>
    </row>
    <row r="2863" spans="1:24">
      <c r="A2863" s="83">
        <v>2105</v>
      </c>
      <c r="B2863" s="83">
        <v>409</v>
      </c>
      <c r="C2863" t="s">
        <v>6648</v>
      </c>
      <c r="D2863" s="159">
        <f t="shared" si="88"/>
        <v>138</v>
      </c>
      <c r="E2863">
        <v>3</v>
      </c>
      <c r="F2863">
        <v>18</v>
      </c>
      <c r="G2863" s="162" t="s">
        <v>6416</v>
      </c>
      <c r="H2863" s="162" t="s">
        <v>6416</v>
      </c>
      <c r="I2863" s="53" t="str">
        <f t="shared" si="89"/>
        <v>3. 18</v>
      </c>
      <c r="J2863" s="157" t="s">
        <v>142</v>
      </c>
      <c r="K2863" s="157" t="s">
        <v>141</v>
      </c>
      <c r="L2863" s="83" t="s">
        <v>6172</v>
      </c>
      <c r="M2863" s="165" t="s">
        <v>162</v>
      </c>
      <c r="O2863" s="157" t="s">
        <v>138</v>
      </c>
      <c r="P2863" s="157" t="s">
        <v>143</v>
      </c>
      <c r="Q2863" s="157" t="s">
        <v>6171</v>
      </c>
      <c r="R2863" s="157" t="s">
        <v>144</v>
      </c>
      <c r="W2863" s="118">
        <v>459000</v>
      </c>
      <c r="X2863" s="162" t="s">
        <v>6416</v>
      </c>
    </row>
    <row r="2864" spans="1:24">
      <c r="A2864" s="83">
        <v>2105</v>
      </c>
      <c r="B2864" s="83">
        <v>403</v>
      </c>
      <c r="C2864" t="s">
        <v>7863</v>
      </c>
      <c r="D2864" s="159">
        <f t="shared" si="88"/>
        <v>2</v>
      </c>
      <c r="E2864">
        <v>0</v>
      </c>
      <c r="F2864">
        <v>2</v>
      </c>
      <c r="G2864" s="162" t="s">
        <v>6284</v>
      </c>
      <c r="H2864" s="162" t="s">
        <v>6284</v>
      </c>
      <c r="I2864" s="53" t="str">
        <f t="shared" si="89"/>
        <v>0. 2</v>
      </c>
      <c r="J2864" s="157" t="s">
        <v>142</v>
      </c>
      <c r="K2864" s="157" t="s">
        <v>141</v>
      </c>
      <c r="L2864" s="83" t="s">
        <v>6172</v>
      </c>
      <c r="M2864" s="165" t="s">
        <v>162</v>
      </c>
      <c r="O2864" s="157" t="s">
        <v>138</v>
      </c>
      <c r="P2864" s="157" t="s">
        <v>143</v>
      </c>
      <c r="Q2864" s="157" t="s">
        <v>6171</v>
      </c>
      <c r="R2864" s="157" t="s">
        <v>144</v>
      </c>
      <c r="W2864" s="118">
        <v>0</v>
      </c>
      <c r="X2864" s="162" t="s">
        <v>6284</v>
      </c>
    </row>
    <row r="2865" spans="1:24">
      <c r="A2865" s="83">
        <v>2106</v>
      </c>
      <c r="B2865" s="83">
        <v>408</v>
      </c>
      <c r="C2865" t="s">
        <v>6586</v>
      </c>
      <c r="D2865" s="159">
        <f t="shared" si="88"/>
        <v>120</v>
      </c>
      <c r="E2865">
        <v>3</v>
      </c>
      <c r="F2865">
        <v>0</v>
      </c>
      <c r="G2865" s="162" t="s">
        <v>6240</v>
      </c>
      <c r="H2865" s="162" t="s">
        <v>6240</v>
      </c>
      <c r="I2865" s="53" t="str">
        <f t="shared" si="89"/>
        <v>3. 0</v>
      </c>
      <c r="J2865" s="157" t="s">
        <v>142</v>
      </c>
      <c r="K2865" s="157" t="s">
        <v>141</v>
      </c>
      <c r="L2865" s="83" t="s">
        <v>6172</v>
      </c>
      <c r="M2865" s="165" t="s">
        <v>162</v>
      </c>
      <c r="O2865" s="157" t="s">
        <v>138</v>
      </c>
      <c r="P2865" s="157" t="s">
        <v>143</v>
      </c>
      <c r="Q2865" s="157" t="s">
        <v>6171</v>
      </c>
      <c r="R2865" s="157" t="s">
        <v>144</v>
      </c>
      <c r="W2865" s="118">
        <v>405000</v>
      </c>
      <c r="X2865" s="162" t="s">
        <v>6240</v>
      </c>
    </row>
    <row r="2866" spans="1:24">
      <c r="A2866" s="83">
        <v>2106</v>
      </c>
      <c r="B2866" s="83">
        <v>409</v>
      </c>
      <c r="C2866" t="s">
        <v>6648</v>
      </c>
      <c r="D2866" s="159">
        <f t="shared" si="88"/>
        <v>138</v>
      </c>
      <c r="E2866">
        <v>3</v>
      </c>
      <c r="F2866">
        <v>18</v>
      </c>
      <c r="G2866" s="162" t="s">
        <v>6416</v>
      </c>
      <c r="H2866" s="162" t="s">
        <v>6416</v>
      </c>
      <c r="I2866" s="53" t="str">
        <f t="shared" si="89"/>
        <v>3. 18</v>
      </c>
      <c r="J2866" s="157" t="s">
        <v>142</v>
      </c>
      <c r="K2866" s="157" t="s">
        <v>141</v>
      </c>
      <c r="L2866" s="83" t="s">
        <v>6172</v>
      </c>
      <c r="M2866" s="165" t="s">
        <v>162</v>
      </c>
      <c r="O2866" s="157" t="s">
        <v>138</v>
      </c>
      <c r="P2866" s="157" t="s">
        <v>143</v>
      </c>
      <c r="Q2866" s="157" t="s">
        <v>6171</v>
      </c>
      <c r="R2866" s="157" t="s">
        <v>144</v>
      </c>
      <c r="W2866" s="118">
        <v>459000</v>
      </c>
      <c r="X2866" s="162" t="s">
        <v>6416</v>
      </c>
    </row>
    <row r="2867" spans="1:24">
      <c r="A2867" s="83">
        <v>2106</v>
      </c>
      <c r="B2867" s="83">
        <v>403</v>
      </c>
      <c r="C2867" t="s">
        <v>7863</v>
      </c>
      <c r="D2867" s="159">
        <f t="shared" si="88"/>
        <v>2</v>
      </c>
      <c r="E2867">
        <v>0</v>
      </c>
      <c r="F2867">
        <v>2</v>
      </c>
      <c r="G2867" s="162" t="s">
        <v>6284</v>
      </c>
      <c r="H2867" s="162" t="s">
        <v>6284</v>
      </c>
      <c r="I2867" s="53" t="str">
        <f t="shared" si="89"/>
        <v>0. 2</v>
      </c>
      <c r="J2867" s="157" t="s">
        <v>142</v>
      </c>
      <c r="K2867" s="157" t="s">
        <v>141</v>
      </c>
      <c r="L2867" s="83" t="s">
        <v>6172</v>
      </c>
      <c r="M2867" s="165" t="s">
        <v>162</v>
      </c>
      <c r="O2867" s="157" t="s">
        <v>138</v>
      </c>
      <c r="P2867" s="157" t="s">
        <v>143</v>
      </c>
      <c r="Q2867" s="157" t="s">
        <v>6171</v>
      </c>
      <c r="R2867" s="157" t="s">
        <v>144</v>
      </c>
      <c r="W2867" s="118">
        <v>0</v>
      </c>
      <c r="X2867" s="162" t="s">
        <v>6284</v>
      </c>
    </row>
    <row r="2868" spans="1:24">
      <c r="A2868" s="83">
        <v>2107</v>
      </c>
      <c r="B2868" s="83">
        <v>623</v>
      </c>
      <c r="C2868" t="s">
        <v>6579</v>
      </c>
      <c r="D2868" s="159">
        <f t="shared" si="88"/>
        <v>51</v>
      </c>
      <c r="E2868">
        <v>1</v>
      </c>
      <c r="F2868">
        <v>11</v>
      </c>
      <c r="G2868" s="162" t="s">
        <v>6295</v>
      </c>
      <c r="H2868" s="162" t="s">
        <v>6295</v>
      </c>
      <c r="I2868" s="53" t="str">
        <f t="shared" si="89"/>
        <v>1. 11</v>
      </c>
      <c r="J2868" s="157" t="s">
        <v>142</v>
      </c>
      <c r="K2868" s="157" t="s">
        <v>141</v>
      </c>
      <c r="L2868" s="83" t="s">
        <v>6172</v>
      </c>
      <c r="M2868" s="165" t="s">
        <v>162</v>
      </c>
      <c r="O2868" s="157" t="s">
        <v>138</v>
      </c>
      <c r="P2868" s="157" t="s">
        <v>143</v>
      </c>
      <c r="Q2868" s="157" t="s">
        <v>6171</v>
      </c>
      <c r="R2868" s="157" t="s">
        <v>144</v>
      </c>
      <c r="W2868" s="118">
        <v>337500</v>
      </c>
      <c r="X2868" s="162" t="s">
        <v>6295</v>
      </c>
    </row>
    <row r="2869" spans="1:24">
      <c r="A2869" s="83">
        <v>2107</v>
      </c>
      <c r="B2869" s="83">
        <v>564</v>
      </c>
      <c r="C2869" t="s">
        <v>6586</v>
      </c>
      <c r="D2869" s="159">
        <f t="shared" si="88"/>
        <v>202</v>
      </c>
      <c r="E2869">
        <v>5</v>
      </c>
      <c r="F2869">
        <v>2</v>
      </c>
      <c r="G2869" s="162" t="s">
        <v>6323</v>
      </c>
      <c r="H2869" s="162" t="s">
        <v>6323</v>
      </c>
      <c r="I2869" s="53" t="str">
        <f t="shared" si="89"/>
        <v>5. 2</v>
      </c>
      <c r="J2869" s="157" t="s">
        <v>142</v>
      </c>
      <c r="K2869" s="157" t="s">
        <v>141</v>
      </c>
      <c r="L2869" s="83" t="s">
        <v>6172</v>
      </c>
      <c r="M2869" s="165" t="s">
        <v>162</v>
      </c>
      <c r="O2869" s="157" t="s">
        <v>138</v>
      </c>
      <c r="P2869" s="157" t="s">
        <v>143</v>
      </c>
      <c r="Q2869" s="157" t="s">
        <v>6171</v>
      </c>
      <c r="R2869" s="157" t="s">
        <v>144</v>
      </c>
      <c r="W2869" s="118">
        <v>1363500</v>
      </c>
      <c r="X2869" s="162" t="s">
        <v>6323</v>
      </c>
    </row>
    <row r="2870" spans="1:24">
      <c r="A2870" s="83">
        <v>2107</v>
      </c>
      <c r="B2870" s="83">
        <v>565</v>
      </c>
      <c r="C2870" t="s">
        <v>7852</v>
      </c>
      <c r="D2870" s="159">
        <f t="shared" si="88"/>
        <v>174</v>
      </c>
      <c r="E2870">
        <v>4</v>
      </c>
      <c r="F2870">
        <v>14</v>
      </c>
      <c r="G2870" s="162" t="s">
        <v>6472</v>
      </c>
      <c r="H2870" s="162" t="s">
        <v>6472</v>
      </c>
      <c r="I2870" s="53" t="str">
        <f t="shared" si="89"/>
        <v>4. 14</v>
      </c>
      <c r="J2870" s="157" t="s">
        <v>142</v>
      </c>
      <c r="K2870" s="157" t="s">
        <v>141</v>
      </c>
      <c r="L2870" s="83" t="s">
        <v>6172</v>
      </c>
      <c r="M2870" s="165" t="s">
        <v>162</v>
      </c>
      <c r="O2870" s="157" t="s">
        <v>138</v>
      </c>
      <c r="P2870" s="157" t="s">
        <v>143</v>
      </c>
      <c r="Q2870" s="157" t="s">
        <v>6171</v>
      </c>
      <c r="R2870" s="157" t="s">
        <v>144</v>
      </c>
      <c r="W2870" s="118">
        <v>2349000</v>
      </c>
      <c r="X2870" s="162" t="s">
        <v>6472</v>
      </c>
    </row>
    <row r="2871" spans="1:24">
      <c r="A2871" s="83">
        <v>2108</v>
      </c>
      <c r="B2871" s="83">
        <v>116</v>
      </c>
      <c r="C2871" t="s">
        <v>7852</v>
      </c>
      <c r="D2871" s="159">
        <f t="shared" si="88"/>
        <v>63</v>
      </c>
      <c r="E2871">
        <v>1</v>
      </c>
      <c r="F2871">
        <v>23</v>
      </c>
      <c r="G2871" s="162" t="s">
        <v>6278</v>
      </c>
      <c r="H2871" s="162" t="s">
        <v>6278</v>
      </c>
      <c r="I2871" s="53" t="str">
        <f t="shared" si="89"/>
        <v>1. 23</v>
      </c>
      <c r="J2871" s="157" t="s">
        <v>142</v>
      </c>
      <c r="K2871" s="157" t="s">
        <v>141</v>
      </c>
      <c r="L2871" s="83" t="s">
        <v>6172</v>
      </c>
      <c r="M2871" s="165" t="s">
        <v>162</v>
      </c>
      <c r="O2871" s="157" t="s">
        <v>138</v>
      </c>
      <c r="P2871" s="157" t="s">
        <v>143</v>
      </c>
      <c r="Q2871" s="157" t="s">
        <v>6171</v>
      </c>
      <c r="R2871" s="157" t="s">
        <v>144</v>
      </c>
      <c r="W2871" s="118">
        <v>418500</v>
      </c>
      <c r="X2871" s="162" t="s">
        <v>6278</v>
      </c>
    </row>
    <row r="2872" spans="1:24">
      <c r="A2872" s="83">
        <v>2110</v>
      </c>
      <c r="B2872" s="83">
        <v>168</v>
      </c>
      <c r="C2872" t="s">
        <v>7860</v>
      </c>
      <c r="D2872" s="159">
        <f t="shared" si="88"/>
        <v>10</v>
      </c>
      <c r="E2872">
        <v>0</v>
      </c>
      <c r="F2872">
        <v>10</v>
      </c>
      <c r="G2872" s="162" t="s">
        <v>6347</v>
      </c>
      <c r="H2872" s="162" t="s">
        <v>6347</v>
      </c>
      <c r="I2872" s="53" t="str">
        <f t="shared" si="89"/>
        <v>0. 10</v>
      </c>
      <c r="J2872" s="157" t="s">
        <v>142</v>
      </c>
      <c r="K2872" s="157" t="s">
        <v>141</v>
      </c>
      <c r="L2872" s="83" t="s">
        <v>6172</v>
      </c>
      <c r="M2872" s="165" t="s">
        <v>162</v>
      </c>
      <c r="O2872" s="157" t="s">
        <v>138</v>
      </c>
      <c r="P2872" s="157" t="s">
        <v>143</v>
      </c>
      <c r="Q2872" s="157" t="s">
        <v>6171</v>
      </c>
      <c r="R2872" s="157" t="s">
        <v>144</v>
      </c>
      <c r="W2872" s="118">
        <v>67500</v>
      </c>
      <c r="X2872" s="162" t="s">
        <v>6347</v>
      </c>
    </row>
    <row r="2873" spans="1:24">
      <c r="A2873" s="83">
        <v>2110</v>
      </c>
      <c r="B2873" s="83">
        <v>213</v>
      </c>
      <c r="C2873" t="s">
        <v>7857</v>
      </c>
      <c r="D2873" s="159">
        <f t="shared" si="88"/>
        <v>71</v>
      </c>
      <c r="E2873">
        <v>1</v>
      </c>
      <c r="F2873">
        <v>31</v>
      </c>
      <c r="G2873" s="162" t="s">
        <v>6211</v>
      </c>
      <c r="H2873" s="162" t="s">
        <v>6211</v>
      </c>
      <c r="I2873" s="53" t="str">
        <f t="shared" si="89"/>
        <v>1. 31</v>
      </c>
      <c r="J2873" s="157" t="s">
        <v>142</v>
      </c>
      <c r="K2873" s="157" t="s">
        <v>141</v>
      </c>
      <c r="L2873" s="83" t="s">
        <v>6172</v>
      </c>
      <c r="M2873" s="165" t="s">
        <v>162</v>
      </c>
      <c r="O2873" s="157" t="s">
        <v>138</v>
      </c>
      <c r="P2873" s="157" t="s">
        <v>143</v>
      </c>
      <c r="Q2873" s="157" t="s">
        <v>6171</v>
      </c>
      <c r="R2873" s="157" t="s">
        <v>144</v>
      </c>
      <c r="W2873" s="118">
        <v>472500</v>
      </c>
      <c r="X2873" s="162" t="s">
        <v>6211</v>
      </c>
    </row>
    <row r="2874" spans="1:24">
      <c r="A2874" s="83">
        <v>2110</v>
      </c>
      <c r="B2874" s="83">
        <v>168</v>
      </c>
      <c r="C2874" t="s">
        <v>7838</v>
      </c>
      <c r="D2874" s="159">
        <f t="shared" si="88"/>
        <v>87</v>
      </c>
      <c r="E2874">
        <v>2</v>
      </c>
      <c r="F2874">
        <v>7</v>
      </c>
      <c r="G2874" s="162" t="s">
        <v>6234</v>
      </c>
      <c r="H2874" s="162" t="s">
        <v>6234</v>
      </c>
      <c r="I2874" s="53" t="str">
        <f t="shared" si="89"/>
        <v>2. 7</v>
      </c>
      <c r="J2874" s="157" t="s">
        <v>142</v>
      </c>
      <c r="K2874" s="157" t="s">
        <v>141</v>
      </c>
      <c r="L2874" s="83" t="s">
        <v>6172</v>
      </c>
      <c r="M2874" s="165" t="s">
        <v>162</v>
      </c>
      <c r="O2874" s="157" t="s">
        <v>138</v>
      </c>
      <c r="P2874" s="157" t="s">
        <v>143</v>
      </c>
      <c r="Q2874" s="157" t="s">
        <v>6171</v>
      </c>
      <c r="R2874" s="157" t="s">
        <v>144</v>
      </c>
      <c r="W2874" s="118">
        <v>580500</v>
      </c>
      <c r="X2874" s="162" t="s">
        <v>6234</v>
      </c>
    </row>
    <row r="2875" spans="1:24">
      <c r="A2875" s="83">
        <v>2111</v>
      </c>
      <c r="B2875" s="83">
        <v>465</v>
      </c>
      <c r="C2875" t="s">
        <v>7852</v>
      </c>
      <c r="D2875" s="159">
        <f t="shared" si="88"/>
        <v>22</v>
      </c>
      <c r="E2875">
        <v>0</v>
      </c>
      <c r="F2875">
        <v>22</v>
      </c>
      <c r="G2875" s="162" t="s">
        <v>6382</v>
      </c>
      <c r="H2875" s="162" t="s">
        <v>6382</v>
      </c>
      <c r="I2875" s="53" t="str">
        <f t="shared" si="89"/>
        <v>0. 22</v>
      </c>
      <c r="J2875" s="157" t="s">
        <v>142</v>
      </c>
      <c r="K2875" s="157" t="s">
        <v>141</v>
      </c>
      <c r="L2875" s="83" t="s">
        <v>6172</v>
      </c>
      <c r="M2875" s="165" t="s">
        <v>162</v>
      </c>
      <c r="O2875" s="157" t="s">
        <v>138</v>
      </c>
      <c r="P2875" s="157" t="s">
        <v>143</v>
      </c>
      <c r="Q2875" s="157" t="s">
        <v>6171</v>
      </c>
      <c r="R2875" s="157" t="s">
        <v>144</v>
      </c>
      <c r="W2875" s="118">
        <v>297000</v>
      </c>
      <c r="X2875" s="162" t="s">
        <v>6382</v>
      </c>
    </row>
    <row r="2876" spans="1:24">
      <c r="A2876" s="83">
        <v>2111</v>
      </c>
      <c r="B2876" s="83">
        <v>465</v>
      </c>
      <c r="C2876" t="s">
        <v>7852</v>
      </c>
      <c r="D2876" s="159">
        <f t="shared" si="88"/>
        <v>3</v>
      </c>
      <c r="E2876">
        <v>0</v>
      </c>
      <c r="F2876">
        <v>3</v>
      </c>
      <c r="G2876" s="162" t="s">
        <v>6204</v>
      </c>
      <c r="H2876" s="162" t="s">
        <v>6204</v>
      </c>
      <c r="I2876" s="53" t="str">
        <f t="shared" si="89"/>
        <v>0. 3</v>
      </c>
      <c r="J2876" s="157" t="s">
        <v>142</v>
      </c>
      <c r="K2876" s="157" t="s">
        <v>141</v>
      </c>
      <c r="L2876" s="83" t="s">
        <v>6172</v>
      </c>
      <c r="M2876" s="165" t="s">
        <v>162</v>
      </c>
      <c r="O2876" s="157" t="s">
        <v>138</v>
      </c>
      <c r="P2876" s="157" t="s">
        <v>143</v>
      </c>
      <c r="Q2876" s="157" t="s">
        <v>6171</v>
      </c>
      <c r="R2876" s="157" t="s">
        <v>144</v>
      </c>
      <c r="W2876" s="118">
        <v>40500</v>
      </c>
      <c r="X2876" s="162" t="s">
        <v>6204</v>
      </c>
    </row>
    <row r="2877" spans="1:24">
      <c r="A2877" s="83">
        <v>2111</v>
      </c>
      <c r="B2877" s="83">
        <v>466</v>
      </c>
      <c r="C2877" t="s">
        <v>7852</v>
      </c>
      <c r="D2877" s="159">
        <f t="shared" si="88"/>
        <v>21</v>
      </c>
      <c r="E2877">
        <v>0</v>
      </c>
      <c r="F2877">
        <v>21</v>
      </c>
      <c r="G2877" s="162" t="s">
        <v>6189</v>
      </c>
      <c r="H2877" s="162" t="s">
        <v>6189</v>
      </c>
      <c r="I2877" s="53" t="str">
        <f t="shared" si="89"/>
        <v>0. 21</v>
      </c>
      <c r="J2877" s="157" t="s">
        <v>142</v>
      </c>
      <c r="K2877" s="157" t="s">
        <v>141</v>
      </c>
      <c r="L2877" s="83" t="s">
        <v>6172</v>
      </c>
      <c r="M2877" s="165" t="s">
        <v>162</v>
      </c>
      <c r="O2877" s="157" t="s">
        <v>138</v>
      </c>
      <c r="P2877" s="157" t="s">
        <v>143</v>
      </c>
      <c r="Q2877" s="157" t="s">
        <v>6171</v>
      </c>
      <c r="R2877" s="157" t="s">
        <v>144</v>
      </c>
      <c r="W2877" s="118">
        <v>283500</v>
      </c>
      <c r="X2877" s="162" t="s">
        <v>6189</v>
      </c>
    </row>
    <row r="2878" spans="1:24">
      <c r="A2878" s="83">
        <v>2112</v>
      </c>
      <c r="B2878" s="83">
        <v>262</v>
      </c>
      <c r="C2878" t="s">
        <v>7839</v>
      </c>
      <c r="D2878" s="159">
        <f t="shared" si="88"/>
        <v>58</v>
      </c>
      <c r="E2878">
        <v>1</v>
      </c>
      <c r="F2878">
        <v>18</v>
      </c>
      <c r="G2878" s="162" t="s">
        <v>6299</v>
      </c>
      <c r="H2878" s="162" t="s">
        <v>6299</v>
      </c>
      <c r="I2878" s="53" t="str">
        <f t="shared" si="89"/>
        <v>1. 18</v>
      </c>
      <c r="J2878" s="157" t="s">
        <v>142</v>
      </c>
      <c r="K2878" s="157" t="s">
        <v>141</v>
      </c>
      <c r="L2878" s="83" t="s">
        <v>6172</v>
      </c>
      <c r="M2878" s="165" t="s">
        <v>162</v>
      </c>
      <c r="O2878" s="157" t="s">
        <v>138</v>
      </c>
      <c r="P2878" s="157" t="s">
        <v>143</v>
      </c>
      <c r="Q2878" s="157" t="s">
        <v>6171</v>
      </c>
      <c r="R2878" s="157" t="s">
        <v>144</v>
      </c>
      <c r="W2878" s="118">
        <v>783000</v>
      </c>
      <c r="X2878" s="162" t="s">
        <v>6299</v>
      </c>
    </row>
    <row r="2879" spans="1:24">
      <c r="A2879" s="83">
        <v>2113</v>
      </c>
      <c r="B2879" s="83">
        <v>328</v>
      </c>
      <c r="C2879" t="s">
        <v>6586</v>
      </c>
      <c r="D2879" s="159">
        <f t="shared" si="88"/>
        <v>98</v>
      </c>
      <c r="E2879">
        <v>2</v>
      </c>
      <c r="F2879">
        <v>18</v>
      </c>
      <c r="G2879" s="162" t="s">
        <v>6201</v>
      </c>
      <c r="H2879" s="162" t="s">
        <v>6201</v>
      </c>
      <c r="I2879" s="53" t="str">
        <f t="shared" si="89"/>
        <v>2. 18</v>
      </c>
      <c r="J2879" s="157" t="s">
        <v>142</v>
      </c>
      <c r="K2879" s="157" t="s">
        <v>141</v>
      </c>
      <c r="L2879" s="83" t="s">
        <v>6172</v>
      </c>
      <c r="M2879" s="165" t="s">
        <v>162</v>
      </c>
      <c r="O2879" s="157" t="s">
        <v>138</v>
      </c>
      <c r="P2879" s="157" t="s">
        <v>143</v>
      </c>
      <c r="Q2879" s="157" t="s">
        <v>6171</v>
      </c>
      <c r="R2879" s="157" t="s">
        <v>144</v>
      </c>
      <c r="W2879" s="118">
        <v>1323000</v>
      </c>
      <c r="X2879" s="162" t="s">
        <v>6201</v>
      </c>
    </row>
    <row r="2880" spans="1:24">
      <c r="A2880" s="83">
        <v>2114</v>
      </c>
      <c r="B2880" s="83">
        <v>132</v>
      </c>
      <c r="C2880" t="s">
        <v>7865</v>
      </c>
      <c r="D2880" s="159">
        <f t="shared" si="88"/>
        <v>80</v>
      </c>
      <c r="E2880">
        <v>2</v>
      </c>
      <c r="F2880">
        <v>0</v>
      </c>
      <c r="G2880" s="162" t="s">
        <v>6228</v>
      </c>
      <c r="H2880" s="162" t="s">
        <v>6228</v>
      </c>
      <c r="I2880" s="53" t="str">
        <f t="shared" si="89"/>
        <v>2. 0</v>
      </c>
      <c r="J2880" s="157" t="s">
        <v>142</v>
      </c>
      <c r="K2880" s="157" t="s">
        <v>141</v>
      </c>
      <c r="L2880" s="83" t="s">
        <v>6172</v>
      </c>
      <c r="M2880" s="165" t="s">
        <v>162</v>
      </c>
      <c r="O2880" s="157" t="s">
        <v>138</v>
      </c>
      <c r="P2880" s="157" t="s">
        <v>143</v>
      </c>
      <c r="Q2880" s="157" t="s">
        <v>6171</v>
      </c>
      <c r="R2880" s="157" t="s">
        <v>144</v>
      </c>
      <c r="W2880" s="118">
        <v>270000</v>
      </c>
      <c r="X2880" s="162" t="s">
        <v>6228</v>
      </c>
    </row>
    <row r="2881" spans="1:24">
      <c r="A2881" s="83">
        <v>2114</v>
      </c>
      <c r="B2881" s="83">
        <v>132</v>
      </c>
      <c r="C2881" t="s">
        <v>7902</v>
      </c>
      <c r="D2881" s="159">
        <f t="shared" si="88"/>
        <v>97</v>
      </c>
      <c r="E2881">
        <v>2</v>
      </c>
      <c r="F2881">
        <v>17</v>
      </c>
      <c r="G2881" s="162" t="s">
        <v>6341</v>
      </c>
      <c r="H2881" s="162" t="s">
        <v>6341</v>
      </c>
      <c r="I2881" s="53" t="str">
        <f t="shared" si="89"/>
        <v>2. 17</v>
      </c>
      <c r="J2881" s="157" t="s">
        <v>142</v>
      </c>
      <c r="K2881" s="157" t="s">
        <v>141</v>
      </c>
      <c r="L2881" s="83" t="s">
        <v>6172</v>
      </c>
      <c r="M2881" s="165" t="s">
        <v>162</v>
      </c>
      <c r="O2881" s="157" t="s">
        <v>138</v>
      </c>
      <c r="P2881" s="157" t="s">
        <v>143</v>
      </c>
      <c r="Q2881" s="157" t="s">
        <v>6171</v>
      </c>
      <c r="R2881" s="157" t="s">
        <v>144</v>
      </c>
      <c r="W2881" s="118">
        <v>324000</v>
      </c>
      <c r="X2881" s="162" t="s">
        <v>6341</v>
      </c>
    </row>
    <row r="2882" spans="1:24">
      <c r="A2882" s="83">
        <v>2114</v>
      </c>
      <c r="B2882" s="83">
        <v>126</v>
      </c>
      <c r="C2882" t="s">
        <v>7900</v>
      </c>
      <c r="D2882" s="159">
        <f t="shared" si="88"/>
        <v>149</v>
      </c>
      <c r="E2882">
        <v>3</v>
      </c>
      <c r="F2882">
        <v>29</v>
      </c>
      <c r="G2882" s="162" t="s">
        <v>6421</v>
      </c>
      <c r="H2882" s="162" t="s">
        <v>6421</v>
      </c>
      <c r="I2882" s="53" t="str">
        <f t="shared" si="89"/>
        <v>3. 29</v>
      </c>
      <c r="J2882" s="157" t="s">
        <v>142</v>
      </c>
      <c r="K2882" s="157" t="s">
        <v>141</v>
      </c>
      <c r="L2882" s="83" t="s">
        <v>6172</v>
      </c>
      <c r="M2882" s="165" t="s">
        <v>6541</v>
      </c>
      <c r="O2882" s="157" t="s">
        <v>138</v>
      </c>
      <c r="P2882" s="157" t="s">
        <v>143</v>
      </c>
      <c r="Q2882" s="157" t="s">
        <v>6171</v>
      </c>
      <c r="R2882" s="157" t="s">
        <v>144</v>
      </c>
      <c r="W2882" s="118">
        <v>0</v>
      </c>
      <c r="X2882" s="162" t="s">
        <v>6421</v>
      </c>
    </row>
    <row r="2883" spans="1:24">
      <c r="A2883" s="83">
        <v>2116</v>
      </c>
      <c r="B2883" s="83">
        <v>166</v>
      </c>
      <c r="C2883" t="s">
        <v>7852</v>
      </c>
      <c r="D2883" s="159">
        <f t="shared" ref="D2883:D2946" si="90">E2883*40+F2883</f>
        <v>106</v>
      </c>
      <c r="E2883">
        <v>2</v>
      </c>
      <c r="F2883">
        <v>26</v>
      </c>
      <c r="G2883" s="162" t="s">
        <v>6365</v>
      </c>
      <c r="H2883" s="162" t="s">
        <v>6365</v>
      </c>
      <c r="I2883" s="53" t="str">
        <f t="shared" ref="I2883:I2946" si="91">H2883</f>
        <v>2. 26</v>
      </c>
      <c r="J2883" s="157" t="s">
        <v>142</v>
      </c>
      <c r="K2883" s="157" t="s">
        <v>141</v>
      </c>
      <c r="L2883" s="83" t="s">
        <v>6172</v>
      </c>
      <c r="M2883" s="165" t="s">
        <v>162</v>
      </c>
      <c r="O2883" s="157" t="s">
        <v>138</v>
      </c>
      <c r="P2883" s="157" t="s">
        <v>143</v>
      </c>
      <c r="Q2883" s="157" t="s">
        <v>6171</v>
      </c>
      <c r="R2883" s="157" t="s">
        <v>144</v>
      </c>
      <c r="W2883" s="118">
        <v>283500</v>
      </c>
      <c r="X2883" s="162" t="s">
        <v>6365</v>
      </c>
    </row>
    <row r="2884" spans="1:24">
      <c r="A2884" s="83">
        <v>2116</v>
      </c>
      <c r="B2884" s="83">
        <v>169</v>
      </c>
      <c r="C2884" t="s">
        <v>7857</v>
      </c>
      <c r="D2884" s="159">
        <f t="shared" si="90"/>
        <v>247</v>
      </c>
      <c r="E2884">
        <v>6</v>
      </c>
      <c r="F2884">
        <v>7</v>
      </c>
      <c r="G2884" s="162" t="s">
        <v>6378</v>
      </c>
      <c r="H2884" s="162" t="s">
        <v>6378</v>
      </c>
      <c r="I2884" s="53" t="str">
        <f t="shared" si="91"/>
        <v>6. 7</v>
      </c>
      <c r="J2884" s="157" t="s">
        <v>142</v>
      </c>
      <c r="K2884" s="157" t="s">
        <v>141</v>
      </c>
      <c r="L2884" s="83" t="s">
        <v>6172</v>
      </c>
      <c r="M2884" s="165" t="s">
        <v>162</v>
      </c>
      <c r="O2884" s="157" t="s">
        <v>138</v>
      </c>
      <c r="P2884" s="157" t="s">
        <v>143</v>
      </c>
      <c r="Q2884" s="157" t="s">
        <v>6171</v>
      </c>
      <c r="R2884" s="157" t="s">
        <v>144</v>
      </c>
      <c r="W2884" s="118">
        <v>661500</v>
      </c>
      <c r="X2884" s="162" t="s">
        <v>6378</v>
      </c>
    </row>
    <row r="2885" spans="1:24">
      <c r="A2885" s="83">
        <v>2116</v>
      </c>
      <c r="B2885" s="83">
        <v>165</v>
      </c>
      <c r="C2885" t="s">
        <v>7863</v>
      </c>
      <c r="D2885" s="159">
        <f t="shared" si="90"/>
        <v>127</v>
      </c>
      <c r="E2885">
        <v>3</v>
      </c>
      <c r="F2885">
        <v>7</v>
      </c>
      <c r="G2885" s="162" t="s">
        <v>6379</v>
      </c>
      <c r="H2885" s="162" t="s">
        <v>6379</v>
      </c>
      <c r="I2885" s="53" t="str">
        <f t="shared" si="91"/>
        <v>3. 7</v>
      </c>
      <c r="J2885" s="157" t="s">
        <v>142</v>
      </c>
      <c r="K2885" s="157" t="s">
        <v>141</v>
      </c>
      <c r="L2885" s="83" t="s">
        <v>6172</v>
      </c>
      <c r="M2885" s="165" t="s">
        <v>162</v>
      </c>
      <c r="O2885" s="157" t="s">
        <v>138</v>
      </c>
      <c r="P2885" s="157" t="s">
        <v>143</v>
      </c>
      <c r="Q2885" s="157" t="s">
        <v>6171</v>
      </c>
      <c r="R2885" s="157" t="s">
        <v>144</v>
      </c>
      <c r="W2885" s="118">
        <v>337500</v>
      </c>
      <c r="X2885" s="162" t="s">
        <v>6379</v>
      </c>
    </row>
    <row r="2886" spans="1:24">
      <c r="A2886" s="83">
        <v>2116</v>
      </c>
      <c r="B2886" s="83">
        <v>163</v>
      </c>
      <c r="C2886" t="s">
        <v>7851</v>
      </c>
      <c r="D2886" s="159">
        <f t="shared" si="90"/>
        <v>17</v>
      </c>
      <c r="E2886">
        <v>0</v>
      </c>
      <c r="F2886">
        <v>17</v>
      </c>
      <c r="G2886" s="162" t="s">
        <v>6191</v>
      </c>
      <c r="H2886" s="162" t="s">
        <v>6191</v>
      </c>
      <c r="I2886" s="53" t="str">
        <f t="shared" si="91"/>
        <v>0. 17</v>
      </c>
      <c r="J2886" s="157" t="s">
        <v>142</v>
      </c>
      <c r="K2886" s="157" t="s">
        <v>141</v>
      </c>
      <c r="L2886" s="83" t="s">
        <v>6172</v>
      </c>
      <c r="M2886" s="165" t="s">
        <v>162</v>
      </c>
      <c r="O2886" s="157" t="s">
        <v>138</v>
      </c>
      <c r="P2886" s="157" t="s">
        <v>143</v>
      </c>
      <c r="Q2886" s="157" t="s">
        <v>6171</v>
      </c>
      <c r="R2886" s="157" t="s">
        <v>144</v>
      </c>
      <c r="W2886" s="118">
        <v>40500</v>
      </c>
      <c r="X2886" s="162" t="s">
        <v>6191</v>
      </c>
    </row>
    <row r="2887" spans="1:24">
      <c r="A2887" s="83">
        <v>2116</v>
      </c>
      <c r="B2887" s="83">
        <v>163</v>
      </c>
      <c r="C2887" t="s">
        <v>6586</v>
      </c>
      <c r="D2887" s="159">
        <f t="shared" si="90"/>
        <v>399</v>
      </c>
      <c r="E2887">
        <v>9</v>
      </c>
      <c r="F2887">
        <v>39</v>
      </c>
      <c r="G2887" s="162" t="s">
        <v>6380</v>
      </c>
      <c r="H2887" s="162" t="s">
        <v>6380</v>
      </c>
      <c r="I2887" s="53" t="str">
        <f t="shared" si="91"/>
        <v>9. 39</v>
      </c>
      <c r="J2887" s="157" t="s">
        <v>142</v>
      </c>
      <c r="K2887" s="157" t="s">
        <v>141</v>
      </c>
      <c r="L2887" s="83" t="s">
        <v>6172</v>
      </c>
      <c r="M2887" s="165" t="s">
        <v>162</v>
      </c>
      <c r="O2887" s="157" t="s">
        <v>138</v>
      </c>
      <c r="P2887" s="157" t="s">
        <v>143</v>
      </c>
      <c r="Q2887" s="157" t="s">
        <v>6171</v>
      </c>
      <c r="R2887" s="157" t="s">
        <v>144</v>
      </c>
      <c r="W2887" s="118">
        <v>1066500</v>
      </c>
      <c r="X2887" s="162" t="s">
        <v>6380</v>
      </c>
    </row>
    <row r="2888" spans="1:24">
      <c r="A2888" s="83">
        <v>2116</v>
      </c>
      <c r="B2888" s="83">
        <v>162</v>
      </c>
      <c r="C2888" t="s">
        <v>7851</v>
      </c>
      <c r="D2888" s="159">
        <f t="shared" si="90"/>
        <v>69</v>
      </c>
      <c r="E2888">
        <v>1</v>
      </c>
      <c r="F2888">
        <v>29</v>
      </c>
      <c r="G2888" s="162" t="s">
        <v>6381</v>
      </c>
      <c r="H2888" s="162" t="s">
        <v>6381</v>
      </c>
      <c r="I2888" s="53" t="str">
        <f t="shared" si="91"/>
        <v>1. 29</v>
      </c>
      <c r="J2888" s="157" t="s">
        <v>142</v>
      </c>
      <c r="K2888" s="157" t="s">
        <v>141</v>
      </c>
      <c r="L2888" s="83" t="s">
        <v>6172</v>
      </c>
      <c r="M2888" s="165" t="s">
        <v>162</v>
      </c>
      <c r="O2888" s="157" t="s">
        <v>138</v>
      </c>
      <c r="P2888" s="157" t="s">
        <v>143</v>
      </c>
      <c r="Q2888" s="157" t="s">
        <v>6171</v>
      </c>
      <c r="R2888" s="157" t="s">
        <v>144</v>
      </c>
      <c r="W2888" s="118">
        <v>175500</v>
      </c>
      <c r="X2888" s="162" t="s">
        <v>6381</v>
      </c>
    </row>
    <row r="2889" spans="1:24">
      <c r="A2889" s="83">
        <v>2116</v>
      </c>
      <c r="B2889" s="83">
        <v>165</v>
      </c>
      <c r="C2889" t="s">
        <v>7850</v>
      </c>
      <c r="D2889" s="159">
        <f t="shared" si="90"/>
        <v>84</v>
      </c>
      <c r="E2889">
        <v>2</v>
      </c>
      <c r="F2889">
        <v>4</v>
      </c>
      <c r="G2889" s="162" t="s">
        <v>6273</v>
      </c>
      <c r="H2889" s="162" t="s">
        <v>6273</v>
      </c>
      <c r="I2889" s="53" t="str">
        <f t="shared" si="91"/>
        <v>2. 4</v>
      </c>
      <c r="J2889" s="157" t="s">
        <v>142</v>
      </c>
      <c r="K2889" s="157" t="s">
        <v>141</v>
      </c>
      <c r="L2889" s="83" t="s">
        <v>6172</v>
      </c>
      <c r="M2889" s="165" t="s">
        <v>162</v>
      </c>
      <c r="O2889" s="157" t="s">
        <v>138</v>
      </c>
      <c r="P2889" s="157" t="s">
        <v>143</v>
      </c>
      <c r="Q2889" s="157" t="s">
        <v>6171</v>
      </c>
      <c r="R2889" s="157" t="s">
        <v>144</v>
      </c>
      <c r="W2889" s="118">
        <v>216000</v>
      </c>
      <c r="X2889" s="162" t="s">
        <v>6273</v>
      </c>
    </row>
    <row r="2890" spans="1:24">
      <c r="A2890" s="83">
        <v>2116</v>
      </c>
      <c r="B2890" s="83">
        <v>165</v>
      </c>
      <c r="C2890" t="s">
        <v>7850</v>
      </c>
      <c r="D2890" s="159">
        <f t="shared" si="90"/>
        <v>44</v>
      </c>
      <c r="E2890">
        <v>1</v>
      </c>
      <c r="F2890">
        <v>4</v>
      </c>
      <c r="G2890" s="162" t="s">
        <v>6248</v>
      </c>
      <c r="H2890" s="162" t="s">
        <v>6248</v>
      </c>
      <c r="I2890" s="53" t="str">
        <f t="shared" si="91"/>
        <v>1. 4</v>
      </c>
      <c r="J2890" s="157" t="s">
        <v>142</v>
      </c>
      <c r="K2890" s="157" t="s">
        <v>141</v>
      </c>
      <c r="L2890" s="83" t="s">
        <v>6172</v>
      </c>
      <c r="M2890" s="165" t="s">
        <v>162</v>
      </c>
      <c r="O2890" s="157" t="s">
        <v>138</v>
      </c>
      <c r="P2890" s="157" t="s">
        <v>143</v>
      </c>
      <c r="Q2890" s="157" t="s">
        <v>6171</v>
      </c>
      <c r="R2890" s="157" t="s">
        <v>144</v>
      </c>
      <c r="W2890" s="118">
        <v>108000</v>
      </c>
      <c r="X2890" s="162" t="s">
        <v>6248</v>
      </c>
    </row>
    <row r="2891" spans="1:24">
      <c r="A2891" s="83">
        <v>2116</v>
      </c>
      <c r="B2891" s="83">
        <v>165</v>
      </c>
      <c r="C2891" t="s">
        <v>6586</v>
      </c>
      <c r="D2891" s="159">
        <f t="shared" si="90"/>
        <v>195</v>
      </c>
      <c r="E2891">
        <v>4</v>
      </c>
      <c r="F2891">
        <v>35</v>
      </c>
      <c r="G2891" s="162" t="s">
        <v>6401</v>
      </c>
      <c r="H2891" s="162" t="s">
        <v>6401</v>
      </c>
      <c r="I2891" s="53" t="str">
        <f t="shared" si="91"/>
        <v>4. 35</v>
      </c>
      <c r="J2891" s="157" t="s">
        <v>142</v>
      </c>
      <c r="K2891" s="157" t="s">
        <v>141</v>
      </c>
      <c r="L2891" s="83" t="s">
        <v>6172</v>
      </c>
      <c r="M2891" s="165" t="s">
        <v>162</v>
      </c>
      <c r="O2891" s="157" t="s">
        <v>138</v>
      </c>
      <c r="P2891" s="157" t="s">
        <v>143</v>
      </c>
      <c r="Q2891" s="157" t="s">
        <v>6171</v>
      </c>
      <c r="R2891" s="157" t="s">
        <v>144</v>
      </c>
      <c r="W2891" s="118">
        <v>648000</v>
      </c>
      <c r="X2891" s="162" t="s">
        <v>6401</v>
      </c>
    </row>
    <row r="2892" spans="1:24">
      <c r="A2892" s="83">
        <v>2117</v>
      </c>
      <c r="B2892" s="83">
        <v>310</v>
      </c>
      <c r="C2892" t="s">
        <v>6579</v>
      </c>
      <c r="D2892" s="159">
        <f t="shared" si="90"/>
        <v>41</v>
      </c>
      <c r="E2892">
        <v>1</v>
      </c>
      <c r="F2892">
        <v>1</v>
      </c>
      <c r="G2892" s="162" t="s">
        <v>6436</v>
      </c>
      <c r="H2892" s="162" t="s">
        <v>6436</v>
      </c>
      <c r="I2892" s="53" t="str">
        <f t="shared" si="91"/>
        <v>1. 1</v>
      </c>
      <c r="J2892" s="157" t="s">
        <v>142</v>
      </c>
      <c r="K2892" s="157" t="s">
        <v>141</v>
      </c>
      <c r="L2892" s="83" t="s">
        <v>6172</v>
      </c>
      <c r="M2892" s="165" t="s">
        <v>162</v>
      </c>
      <c r="O2892" s="157" t="s">
        <v>138</v>
      </c>
      <c r="P2892" s="157" t="s">
        <v>143</v>
      </c>
      <c r="Q2892" s="157" t="s">
        <v>6171</v>
      </c>
      <c r="R2892" s="157" t="s">
        <v>144</v>
      </c>
      <c r="W2892" s="118">
        <v>270000</v>
      </c>
      <c r="X2892" s="162" t="s">
        <v>6436</v>
      </c>
    </row>
    <row r="2893" spans="1:24">
      <c r="A2893" s="83">
        <v>2117</v>
      </c>
      <c r="B2893" s="83">
        <v>310</v>
      </c>
      <c r="C2893" t="s">
        <v>7883</v>
      </c>
      <c r="D2893" s="159">
        <f t="shared" si="90"/>
        <v>20</v>
      </c>
      <c r="E2893">
        <v>0</v>
      </c>
      <c r="F2893">
        <v>20</v>
      </c>
      <c r="G2893" s="162" t="s">
        <v>6246</v>
      </c>
      <c r="H2893" s="162" t="s">
        <v>6246</v>
      </c>
      <c r="I2893" s="53" t="str">
        <f t="shared" si="91"/>
        <v>0. 20</v>
      </c>
      <c r="J2893" s="157" t="s">
        <v>142</v>
      </c>
      <c r="K2893" s="157" t="s">
        <v>141</v>
      </c>
      <c r="L2893" s="83" t="s">
        <v>6172</v>
      </c>
      <c r="M2893" s="165" t="s">
        <v>162</v>
      </c>
      <c r="O2893" s="157" t="s">
        <v>138</v>
      </c>
      <c r="P2893" s="157" t="s">
        <v>143</v>
      </c>
      <c r="Q2893" s="157" t="s">
        <v>6171</v>
      </c>
      <c r="R2893" s="157" t="s">
        <v>144</v>
      </c>
      <c r="W2893" s="118">
        <v>135000</v>
      </c>
      <c r="X2893" s="162" t="s">
        <v>6246</v>
      </c>
    </row>
    <row r="2894" spans="1:24">
      <c r="A2894" s="83">
        <v>2117</v>
      </c>
      <c r="B2894" s="83">
        <v>310</v>
      </c>
      <c r="C2894" t="s">
        <v>7919</v>
      </c>
      <c r="D2894" s="159">
        <f t="shared" si="90"/>
        <v>27</v>
      </c>
      <c r="E2894">
        <v>0</v>
      </c>
      <c r="F2894">
        <v>27</v>
      </c>
      <c r="G2894" s="162" t="s">
        <v>6307</v>
      </c>
      <c r="H2894" s="162" t="s">
        <v>6307</v>
      </c>
      <c r="I2894" s="53" t="str">
        <f t="shared" si="91"/>
        <v>0. 27</v>
      </c>
      <c r="J2894" s="157" t="s">
        <v>142</v>
      </c>
      <c r="K2894" s="157" t="s">
        <v>141</v>
      </c>
      <c r="L2894" s="83" t="s">
        <v>6172</v>
      </c>
      <c r="M2894" s="165" t="s">
        <v>162</v>
      </c>
      <c r="O2894" s="157" t="s">
        <v>138</v>
      </c>
      <c r="P2894" s="157" t="s">
        <v>143</v>
      </c>
      <c r="Q2894" s="157" t="s">
        <v>6171</v>
      </c>
      <c r="R2894" s="157" t="s">
        <v>144</v>
      </c>
      <c r="W2894" s="118">
        <v>175500</v>
      </c>
      <c r="X2894" s="162" t="s">
        <v>6307</v>
      </c>
    </row>
    <row r="2895" spans="1:24">
      <c r="A2895" s="83">
        <v>2117</v>
      </c>
      <c r="B2895" s="83">
        <v>310</v>
      </c>
      <c r="C2895" t="s">
        <v>7931</v>
      </c>
      <c r="D2895" s="159">
        <f t="shared" si="90"/>
        <v>18</v>
      </c>
      <c r="E2895">
        <v>0</v>
      </c>
      <c r="F2895">
        <v>18</v>
      </c>
      <c r="G2895" s="162" t="s">
        <v>6241</v>
      </c>
      <c r="H2895" s="162" t="s">
        <v>6241</v>
      </c>
      <c r="I2895" s="53" t="str">
        <f t="shared" si="91"/>
        <v>0. 18</v>
      </c>
      <c r="J2895" s="157" t="s">
        <v>142</v>
      </c>
      <c r="K2895" s="157" t="s">
        <v>141</v>
      </c>
      <c r="L2895" s="83" t="s">
        <v>6172</v>
      </c>
      <c r="M2895" s="165" t="s">
        <v>162</v>
      </c>
      <c r="O2895" s="157" t="s">
        <v>138</v>
      </c>
      <c r="P2895" s="157" t="s">
        <v>143</v>
      </c>
      <c r="Q2895" s="157" t="s">
        <v>6171</v>
      </c>
      <c r="R2895" s="157" t="s">
        <v>144</v>
      </c>
      <c r="W2895" s="118">
        <v>121500</v>
      </c>
      <c r="X2895" s="162" t="s">
        <v>6241</v>
      </c>
    </row>
    <row r="2896" spans="1:24">
      <c r="A2896" s="83">
        <v>2118</v>
      </c>
      <c r="B2896" s="83">
        <v>310</v>
      </c>
      <c r="C2896" t="s">
        <v>6579</v>
      </c>
      <c r="D2896" s="159">
        <f t="shared" si="90"/>
        <v>41</v>
      </c>
      <c r="E2896">
        <v>1</v>
      </c>
      <c r="F2896">
        <v>1</v>
      </c>
      <c r="G2896" s="162" t="s">
        <v>6436</v>
      </c>
      <c r="H2896" s="162" t="s">
        <v>6436</v>
      </c>
      <c r="I2896" s="53" t="str">
        <f t="shared" si="91"/>
        <v>1. 1</v>
      </c>
      <c r="J2896" s="157" t="s">
        <v>142</v>
      </c>
      <c r="K2896" s="157" t="s">
        <v>141</v>
      </c>
      <c r="L2896" s="83" t="s">
        <v>6172</v>
      </c>
      <c r="M2896" s="165" t="s">
        <v>162</v>
      </c>
      <c r="O2896" s="157" t="s">
        <v>138</v>
      </c>
      <c r="P2896" s="157" t="s">
        <v>143</v>
      </c>
      <c r="Q2896" s="157" t="s">
        <v>6171</v>
      </c>
      <c r="R2896" s="157" t="s">
        <v>144</v>
      </c>
      <c r="W2896" s="118">
        <v>270000</v>
      </c>
      <c r="X2896" s="162" t="s">
        <v>6436</v>
      </c>
    </row>
    <row r="2897" spans="1:24">
      <c r="A2897" s="83">
        <v>2118</v>
      </c>
      <c r="B2897" s="83">
        <v>310</v>
      </c>
      <c r="C2897" t="s">
        <v>7883</v>
      </c>
      <c r="D2897" s="159">
        <f t="shared" si="90"/>
        <v>20</v>
      </c>
      <c r="E2897">
        <v>0</v>
      </c>
      <c r="F2897">
        <v>20</v>
      </c>
      <c r="G2897" s="162" t="s">
        <v>6246</v>
      </c>
      <c r="H2897" s="162" t="s">
        <v>6246</v>
      </c>
      <c r="I2897" s="53" t="str">
        <f t="shared" si="91"/>
        <v>0. 20</v>
      </c>
      <c r="J2897" s="157" t="s">
        <v>142</v>
      </c>
      <c r="K2897" s="157" t="s">
        <v>141</v>
      </c>
      <c r="L2897" s="83" t="s">
        <v>6172</v>
      </c>
      <c r="M2897" s="165" t="s">
        <v>162</v>
      </c>
      <c r="O2897" s="157" t="s">
        <v>138</v>
      </c>
      <c r="P2897" s="157" t="s">
        <v>143</v>
      </c>
      <c r="Q2897" s="157" t="s">
        <v>6171</v>
      </c>
      <c r="R2897" s="157" t="s">
        <v>144</v>
      </c>
      <c r="W2897" s="118">
        <v>135000</v>
      </c>
      <c r="X2897" s="162" t="s">
        <v>6246</v>
      </c>
    </row>
    <row r="2898" spans="1:24">
      <c r="A2898" s="83">
        <v>2118</v>
      </c>
      <c r="B2898" s="83">
        <v>310</v>
      </c>
      <c r="C2898" t="s">
        <v>7919</v>
      </c>
      <c r="D2898" s="159">
        <f t="shared" si="90"/>
        <v>27</v>
      </c>
      <c r="E2898">
        <v>0</v>
      </c>
      <c r="F2898">
        <v>27</v>
      </c>
      <c r="G2898" s="162" t="s">
        <v>6307</v>
      </c>
      <c r="H2898" s="162" t="s">
        <v>6307</v>
      </c>
      <c r="I2898" s="53" t="str">
        <f t="shared" si="91"/>
        <v>0. 27</v>
      </c>
      <c r="J2898" s="157" t="s">
        <v>142</v>
      </c>
      <c r="K2898" s="157" t="s">
        <v>141</v>
      </c>
      <c r="L2898" s="83" t="s">
        <v>6172</v>
      </c>
      <c r="M2898" s="165" t="s">
        <v>162</v>
      </c>
      <c r="O2898" s="157" t="s">
        <v>138</v>
      </c>
      <c r="P2898" s="157" t="s">
        <v>143</v>
      </c>
      <c r="Q2898" s="157" t="s">
        <v>6171</v>
      </c>
      <c r="R2898" s="157" t="s">
        <v>144</v>
      </c>
      <c r="W2898" s="118">
        <v>175500</v>
      </c>
      <c r="X2898" s="162" t="s">
        <v>6307</v>
      </c>
    </row>
    <row r="2899" spans="1:24">
      <c r="A2899" s="83">
        <v>2118</v>
      </c>
      <c r="B2899" s="83">
        <v>310</v>
      </c>
      <c r="C2899" t="s">
        <v>7931</v>
      </c>
      <c r="D2899" s="159">
        <f t="shared" si="90"/>
        <v>18</v>
      </c>
      <c r="E2899">
        <v>0</v>
      </c>
      <c r="F2899">
        <v>18</v>
      </c>
      <c r="G2899" s="162" t="s">
        <v>6241</v>
      </c>
      <c r="H2899" s="162" t="s">
        <v>6241</v>
      </c>
      <c r="I2899" s="53" t="str">
        <f t="shared" si="91"/>
        <v>0. 18</v>
      </c>
      <c r="J2899" s="157" t="s">
        <v>142</v>
      </c>
      <c r="K2899" s="157" t="s">
        <v>141</v>
      </c>
      <c r="L2899" s="83" t="s">
        <v>6172</v>
      </c>
      <c r="M2899" s="165" t="s">
        <v>162</v>
      </c>
      <c r="O2899" s="157" t="s">
        <v>138</v>
      </c>
      <c r="P2899" s="157" t="s">
        <v>143</v>
      </c>
      <c r="Q2899" s="157" t="s">
        <v>6171</v>
      </c>
      <c r="R2899" s="157" t="s">
        <v>144</v>
      </c>
      <c r="W2899" s="118">
        <v>121500</v>
      </c>
      <c r="X2899" s="162" t="s">
        <v>6241</v>
      </c>
    </row>
    <row r="2900" spans="1:24">
      <c r="A2900" s="83">
        <v>2121</v>
      </c>
      <c r="B2900" s="83">
        <v>17</v>
      </c>
      <c r="C2900" t="s">
        <v>7899</v>
      </c>
      <c r="D2900" s="159">
        <f t="shared" si="90"/>
        <v>81</v>
      </c>
      <c r="E2900">
        <v>2</v>
      </c>
      <c r="F2900">
        <v>1</v>
      </c>
      <c r="G2900" s="162" t="s">
        <v>6400</v>
      </c>
      <c r="H2900" s="162" t="s">
        <v>6400</v>
      </c>
      <c r="I2900" s="53" t="str">
        <f t="shared" si="91"/>
        <v>2. 1</v>
      </c>
      <c r="J2900" s="157" t="s">
        <v>142</v>
      </c>
      <c r="K2900" s="157" t="s">
        <v>141</v>
      </c>
      <c r="L2900" s="83" t="s">
        <v>6172</v>
      </c>
      <c r="M2900" s="165" t="s">
        <v>162</v>
      </c>
      <c r="O2900" s="157" t="s">
        <v>138</v>
      </c>
      <c r="P2900" s="157" t="s">
        <v>143</v>
      </c>
      <c r="Q2900" s="157" t="s">
        <v>6171</v>
      </c>
      <c r="R2900" s="157" t="s">
        <v>144</v>
      </c>
      <c r="W2900" s="118">
        <v>540000</v>
      </c>
      <c r="X2900" s="162" t="s">
        <v>6400</v>
      </c>
    </row>
    <row r="2901" spans="1:24">
      <c r="A2901" s="83">
        <v>2121</v>
      </c>
      <c r="B2901" s="83">
        <v>17</v>
      </c>
      <c r="C2901" t="s">
        <v>8167</v>
      </c>
      <c r="D2901" s="159">
        <f t="shared" si="90"/>
        <v>7</v>
      </c>
      <c r="E2901">
        <v>0</v>
      </c>
      <c r="F2901">
        <v>7</v>
      </c>
      <c r="G2901" s="162" t="s">
        <v>6300</v>
      </c>
      <c r="H2901" s="162" t="s">
        <v>6300</v>
      </c>
      <c r="I2901" s="53" t="str">
        <f t="shared" si="91"/>
        <v>0. 7</v>
      </c>
      <c r="J2901" s="157" t="s">
        <v>142</v>
      </c>
      <c r="K2901" s="157" t="s">
        <v>141</v>
      </c>
      <c r="L2901" s="83" t="s">
        <v>6172</v>
      </c>
      <c r="M2901" s="165" t="s">
        <v>162</v>
      </c>
      <c r="O2901" s="157" t="s">
        <v>138</v>
      </c>
      <c r="P2901" s="157" t="s">
        <v>143</v>
      </c>
      <c r="Q2901" s="157" t="s">
        <v>6171</v>
      </c>
      <c r="R2901" s="157" t="s">
        <v>144</v>
      </c>
      <c r="W2901" s="118">
        <v>54000</v>
      </c>
      <c r="X2901" s="162" t="s">
        <v>6300</v>
      </c>
    </row>
    <row r="2902" spans="1:24">
      <c r="A2902" s="83">
        <v>2122</v>
      </c>
      <c r="B2902" s="83">
        <v>17</v>
      </c>
      <c r="C2902" t="s">
        <v>7899</v>
      </c>
      <c r="D2902" s="159">
        <f t="shared" si="90"/>
        <v>81</v>
      </c>
      <c r="E2902">
        <v>2</v>
      </c>
      <c r="F2902">
        <v>1</v>
      </c>
      <c r="G2902" s="162" t="s">
        <v>6400</v>
      </c>
      <c r="H2902" s="162" t="s">
        <v>6400</v>
      </c>
      <c r="I2902" s="53" t="str">
        <f t="shared" si="91"/>
        <v>2. 1</v>
      </c>
      <c r="J2902" s="157" t="s">
        <v>142</v>
      </c>
      <c r="K2902" s="157" t="s">
        <v>141</v>
      </c>
      <c r="L2902" s="83" t="s">
        <v>6172</v>
      </c>
      <c r="M2902" s="165" t="s">
        <v>162</v>
      </c>
      <c r="O2902" s="157" t="s">
        <v>138</v>
      </c>
      <c r="P2902" s="157" t="s">
        <v>143</v>
      </c>
      <c r="Q2902" s="157" t="s">
        <v>6171</v>
      </c>
      <c r="R2902" s="157" t="s">
        <v>144</v>
      </c>
      <c r="W2902" s="118">
        <v>540000</v>
      </c>
      <c r="X2902" s="162" t="s">
        <v>6400</v>
      </c>
    </row>
    <row r="2903" spans="1:24">
      <c r="A2903" s="83">
        <v>2122</v>
      </c>
      <c r="B2903" s="83">
        <v>17</v>
      </c>
      <c r="C2903" t="s">
        <v>8167</v>
      </c>
      <c r="D2903" s="159">
        <f t="shared" si="90"/>
        <v>7</v>
      </c>
      <c r="E2903">
        <v>0</v>
      </c>
      <c r="F2903">
        <v>7</v>
      </c>
      <c r="G2903" s="162" t="s">
        <v>6300</v>
      </c>
      <c r="H2903" s="162" t="s">
        <v>6300</v>
      </c>
      <c r="I2903" s="53" t="str">
        <f t="shared" si="91"/>
        <v>0. 7</v>
      </c>
      <c r="J2903" s="157" t="s">
        <v>142</v>
      </c>
      <c r="K2903" s="157" t="s">
        <v>141</v>
      </c>
      <c r="L2903" s="83" t="s">
        <v>6172</v>
      </c>
      <c r="M2903" s="165" t="s">
        <v>162</v>
      </c>
      <c r="O2903" s="157" t="s">
        <v>138</v>
      </c>
      <c r="P2903" s="157" t="s">
        <v>143</v>
      </c>
      <c r="Q2903" s="157" t="s">
        <v>6171</v>
      </c>
      <c r="R2903" s="157" t="s">
        <v>144</v>
      </c>
      <c r="W2903" s="118">
        <v>54000</v>
      </c>
      <c r="X2903" s="162" t="s">
        <v>6300</v>
      </c>
    </row>
    <row r="2904" spans="1:24">
      <c r="A2904" s="83">
        <v>2123</v>
      </c>
      <c r="B2904" s="83">
        <v>167</v>
      </c>
      <c r="C2904" t="s">
        <v>8168</v>
      </c>
      <c r="D2904" s="159">
        <f t="shared" si="90"/>
        <v>62</v>
      </c>
      <c r="E2904">
        <v>1</v>
      </c>
      <c r="F2904">
        <v>22</v>
      </c>
      <c r="G2904" s="162" t="s">
        <v>6422</v>
      </c>
      <c r="H2904" s="162" t="s">
        <v>6422</v>
      </c>
      <c r="I2904" s="53" t="str">
        <f t="shared" si="91"/>
        <v>1. 22</v>
      </c>
      <c r="J2904" s="157" t="s">
        <v>142</v>
      </c>
      <c r="K2904" s="157" t="s">
        <v>141</v>
      </c>
      <c r="L2904" s="83" t="s">
        <v>6172</v>
      </c>
      <c r="M2904" s="165" t="s">
        <v>162</v>
      </c>
      <c r="O2904" s="157" t="s">
        <v>138</v>
      </c>
      <c r="P2904" s="157" t="s">
        <v>143</v>
      </c>
      <c r="Q2904" s="157" t="s">
        <v>6171</v>
      </c>
      <c r="R2904" s="157" t="s">
        <v>144</v>
      </c>
      <c r="W2904" s="118">
        <v>675000</v>
      </c>
      <c r="X2904" s="162" t="s">
        <v>6422</v>
      </c>
    </row>
    <row r="2905" spans="1:24">
      <c r="A2905" s="83">
        <v>2123</v>
      </c>
      <c r="B2905" s="83">
        <v>167</v>
      </c>
      <c r="C2905" t="s">
        <v>8169</v>
      </c>
      <c r="D2905" s="159">
        <f t="shared" si="90"/>
        <v>61</v>
      </c>
      <c r="E2905">
        <v>1</v>
      </c>
      <c r="F2905">
        <v>21</v>
      </c>
      <c r="G2905" s="162" t="s">
        <v>6233</v>
      </c>
      <c r="H2905" s="162" t="s">
        <v>6233</v>
      </c>
      <c r="I2905" s="53" t="str">
        <f t="shared" si="91"/>
        <v>1. 21</v>
      </c>
      <c r="J2905" s="157" t="s">
        <v>142</v>
      </c>
      <c r="K2905" s="157" t="s">
        <v>141</v>
      </c>
      <c r="L2905" s="83" t="s">
        <v>6172</v>
      </c>
      <c r="M2905" s="165" t="s">
        <v>162</v>
      </c>
      <c r="O2905" s="157" t="s">
        <v>138</v>
      </c>
      <c r="P2905" s="157" t="s">
        <v>143</v>
      </c>
      <c r="Q2905" s="157" t="s">
        <v>6171</v>
      </c>
      <c r="R2905" s="157" t="s">
        <v>144</v>
      </c>
      <c r="W2905" s="118">
        <v>607500</v>
      </c>
      <c r="X2905" s="162" t="s">
        <v>6233</v>
      </c>
    </row>
    <row r="2906" spans="1:24">
      <c r="A2906" s="83">
        <v>2124</v>
      </c>
      <c r="B2906" s="83">
        <v>59</v>
      </c>
      <c r="C2906" t="s">
        <v>7887</v>
      </c>
      <c r="D2906" s="159">
        <f t="shared" si="90"/>
        <v>161</v>
      </c>
      <c r="E2906">
        <v>4</v>
      </c>
      <c r="F2906">
        <v>1</v>
      </c>
      <c r="G2906" s="162" t="s">
        <v>6362</v>
      </c>
      <c r="H2906" s="162" t="s">
        <v>6362</v>
      </c>
      <c r="I2906" s="53" t="str">
        <f t="shared" si="91"/>
        <v>4. 1</v>
      </c>
      <c r="J2906" s="157" t="s">
        <v>142</v>
      </c>
      <c r="K2906" s="157" t="s">
        <v>141</v>
      </c>
      <c r="L2906" s="83" t="s">
        <v>6172</v>
      </c>
      <c r="M2906" s="165" t="s">
        <v>162</v>
      </c>
      <c r="O2906" s="157" t="s">
        <v>138</v>
      </c>
      <c r="P2906" s="157" t="s">
        <v>143</v>
      </c>
      <c r="Q2906" s="157" t="s">
        <v>6171</v>
      </c>
      <c r="R2906" s="157" t="s">
        <v>144</v>
      </c>
      <c r="W2906" s="118">
        <v>2173500</v>
      </c>
      <c r="X2906" s="162" t="s">
        <v>6362</v>
      </c>
    </row>
    <row r="2907" spans="1:24">
      <c r="A2907" s="83">
        <v>2124</v>
      </c>
      <c r="B2907" s="83">
        <v>59</v>
      </c>
      <c r="C2907" t="s">
        <v>6586</v>
      </c>
      <c r="D2907" s="159">
        <f t="shared" si="90"/>
        <v>184</v>
      </c>
      <c r="E2907">
        <v>4</v>
      </c>
      <c r="F2907">
        <v>24</v>
      </c>
      <c r="G2907" s="162" t="s">
        <v>6467</v>
      </c>
      <c r="H2907" s="162" t="s">
        <v>6467</v>
      </c>
      <c r="I2907" s="53" t="str">
        <f t="shared" si="91"/>
        <v>4. 24</v>
      </c>
      <c r="J2907" s="157" t="s">
        <v>142</v>
      </c>
      <c r="K2907" s="157" t="s">
        <v>141</v>
      </c>
      <c r="L2907" s="83" t="s">
        <v>6172</v>
      </c>
      <c r="M2907" s="165" t="s">
        <v>162</v>
      </c>
      <c r="O2907" s="157" t="s">
        <v>138</v>
      </c>
      <c r="P2907" s="157" t="s">
        <v>143</v>
      </c>
      <c r="Q2907" s="157" t="s">
        <v>6171</v>
      </c>
      <c r="R2907" s="157" t="s">
        <v>144</v>
      </c>
      <c r="W2907" s="118">
        <v>2484000</v>
      </c>
      <c r="X2907" s="162" t="s">
        <v>6467</v>
      </c>
    </row>
    <row r="2908" spans="1:24">
      <c r="A2908" s="83">
        <v>2124</v>
      </c>
      <c r="B2908" s="83">
        <v>616</v>
      </c>
      <c r="C2908" t="s">
        <v>6648</v>
      </c>
      <c r="D2908" s="159">
        <f t="shared" si="90"/>
        <v>10</v>
      </c>
      <c r="E2908">
        <v>0</v>
      </c>
      <c r="F2908">
        <v>10</v>
      </c>
      <c r="G2908" s="162" t="s">
        <v>6347</v>
      </c>
      <c r="H2908" s="162" t="s">
        <v>6347</v>
      </c>
      <c r="I2908" s="53" t="str">
        <f t="shared" si="91"/>
        <v>0. 10</v>
      </c>
      <c r="J2908" s="157" t="s">
        <v>142</v>
      </c>
      <c r="K2908" s="157" t="s">
        <v>141</v>
      </c>
      <c r="L2908" s="83" t="s">
        <v>6172</v>
      </c>
      <c r="M2908" s="165" t="s">
        <v>162</v>
      </c>
      <c r="O2908" s="157" t="s">
        <v>138</v>
      </c>
      <c r="P2908" s="157" t="s">
        <v>143</v>
      </c>
      <c r="Q2908" s="157" t="s">
        <v>6171</v>
      </c>
      <c r="R2908" s="157" t="s">
        <v>144</v>
      </c>
      <c r="W2908" s="118">
        <v>135000</v>
      </c>
      <c r="X2908" s="162" t="s">
        <v>6347</v>
      </c>
    </row>
    <row r="2909" spans="1:24">
      <c r="A2909" s="83">
        <v>2124</v>
      </c>
      <c r="B2909" s="83">
        <v>616</v>
      </c>
      <c r="C2909" t="s">
        <v>7851</v>
      </c>
      <c r="D2909" s="159">
        <f t="shared" si="90"/>
        <v>12</v>
      </c>
      <c r="E2909">
        <v>0</v>
      </c>
      <c r="F2909">
        <v>12</v>
      </c>
      <c r="G2909" s="162" t="s">
        <v>6190</v>
      </c>
      <c r="H2909" s="162" t="s">
        <v>6190</v>
      </c>
      <c r="I2909" s="53" t="str">
        <f t="shared" si="91"/>
        <v>0. 12</v>
      </c>
      <c r="J2909" s="157" t="s">
        <v>142</v>
      </c>
      <c r="K2909" s="157" t="s">
        <v>141</v>
      </c>
      <c r="L2909" s="83" t="s">
        <v>6172</v>
      </c>
      <c r="M2909" s="165" t="s">
        <v>162</v>
      </c>
      <c r="O2909" s="157" t="s">
        <v>138</v>
      </c>
      <c r="P2909" s="157" t="s">
        <v>143</v>
      </c>
      <c r="Q2909" s="157" t="s">
        <v>6171</v>
      </c>
      <c r="R2909" s="157" t="s">
        <v>144</v>
      </c>
      <c r="W2909" s="118">
        <v>162000</v>
      </c>
      <c r="X2909" s="162" t="s">
        <v>6190</v>
      </c>
    </row>
    <row r="2910" spans="1:24">
      <c r="A2910" s="83">
        <v>2124</v>
      </c>
      <c r="B2910" s="83">
        <v>527</v>
      </c>
      <c r="C2910" t="s">
        <v>7851</v>
      </c>
      <c r="D2910" s="159">
        <f t="shared" si="90"/>
        <v>35</v>
      </c>
      <c r="E2910">
        <v>0</v>
      </c>
      <c r="F2910">
        <v>35</v>
      </c>
      <c r="G2910" s="162" t="s">
        <v>6179</v>
      </c>
      <c r="H2910" s="162" t="s">
        <v>6179</v>
      </c>
      <c r="I2910" s="53" t="str">
        <f t="shared" si="91"/>
        <v>0. 35</v>
      </c>
      <c r="J2910" s="157" t="s">
        <v>142</v>
      </c>
      <c r="K2910" s="157" t="s">
        <v>141</v>
      </c>
      <c r="L2910" s="83" t="s">
        <v>6172</v>
      </c>
      <c r="M2910" s="165" t="s">
        <v>162</v>
      </c>
      <c r="O2910" s="157" t="s">
        <v>138</v>
      </c>
      <c r="P2910" s="157" t="s">
        <v>143</v>
      </c>
      <c r="Q2910" s="157" t="s">
        <v>6171</v>
      </c>
      <c r="R2910" s="157" t="s">
        <v>144</v>
      </c>
      <c r="W2910" s="118">
        <v>472500</v>
      </c>
      <c r="X2910" s="162" t="s">
        <v>6179</v>
      </c>
    </row>
    <row r="2911" spans="1:24">
      <c r="A2911" s="83">
        <v>2124</v>
      </c>
      <c r="B2911" s="83">
        <v>526</v>
      </c>
      <c r="C2911" t="s">
        <v>7851</v>
      </c>
      <c r="D2911" s="159">
        <f t="shared" si="90"/>
        <v>25</v>
      </c>
      <c r="E2911">
        <v>0</v>
      </c>
      <c r="F2911">
        <v>25</v>
      </c>
      <c r="G2911" s="162" t="s">
        <v>6177</v>
      </c>
      <c r="H2911" s="162" t="s">
        <v>6177</v>
      </c>
      <c r="I2911" s="53" t="str">
        <f t="shared" si="91"/>
        <v>0. 25</v>
      </c>
      <c r="J2911" s="157" t="s">
        <v>142</v>
      </c>
      <c r="K2911" s="157" t="s">
        <v>141</v>
      </c>
      <c r="L2911" s="83" t="s">
        <v>6172</v>
      </c>
      <c r="M2911" s="165" t="s">
        <v>162</v>
      </c>
      <c r="O2911" s="157" t="s">
        <v>138</v>
      </c>
      <c r="P2911" s="157" t="s">
        <v>143</v>
      </c>
      <c r="Q2911" s="157" t="s">
        <v>6171</v>
      </c>
      <c r="R2911" s="157" t="s">
        <v>144</v>
      </c>
      <c r="W2911" s="118">
        <v>337500</v>
      </c>
      <c r="X2911" s="162" t="s">
        <v>6177</v>
      </c>
    </row>
    <row r="2912" spans="1:24">
      <c r="A2912" s="83">
        <v>2125</v>
      </c>
      <c r="B2912" s="83">
        <v>524</v>
      </c>
      <c r="C2912" t="s">
        <v>7857</v>
      </c>
      <c r="D2912" s="159">
        <f t="shared" si="90"/>
        <v>299</v>
      </c>
      <c r="E2912">
        <v>7</v>
      </c>
      <c r="F2912">
        <v>19</v>
      </c>
      <c r="G2912" s="162" t="s">
        <v>6476</v>
      </c>
      <c r="H2912" s="162" t="s">
        <v>6476</v>
      </c>
      <c r="I2912" s="53" t="str">
        <f t="shared" si="91"/>
        <v>7. 19</v>
      </c>
      <c r="J2912" s="157" t="s">
        <v>142</v>
      </c>
      <c r="K2912" s="157" t="s">
        <v>141</v>
      </c>
      <c r="L2912" s="83" t="s">
        <v>6172</v>
      </c>
      <c r="M2912" s="165" t="s">
        <v>162</v>
      </c>
      <c r="O2912" s="157" t="s">
        <v>138</v>
      </c>
      <c r="P2912" s="157" t="s">
        <v>143</v>
      </c>
      <c r="Q2912" s="157" t="s">
        <v>6171</v>
      </c>
      <c r="R2912" s="157" t="s">
        <v>144</v>
      </c>
      <c r="W2912" s="118">
        <v>4036500</v>
      </c>
      <c r="X2912" s="162" t="s">
        <v>6476</v>
      </c>
    </row>
    <row r="2913" spans="1:24">
      <c r="A2913" s="83">
        <v>2126</v>
      </c>
      <c r="B2913" s="83">
        <v>79</v>
      </c>
      <c r="C2913" t="s">
        <v>7836</v>
      </c>
      <c r="D2913" s="159">
        <f t="shared" si="90"/>
        <v>108</v>
      </c>
      <c r="E2913">
        <v>2</v>
      </c>
      <c r="F2913">
        <v>28</v>
      </c>
      <c r="G2913" s="162" t="s">
        <v>6356</v>
      </c>
      <c r="H2913" s="162" t="s">
        <v>6356</v>
      </c>
      <c r="I2913" s="53" t="str">
        <f t="shared" si="91"/>
        <v>2. 28</v>
      </c>
      <c r="J2913" s="157" t="s">
        <v>142</v>
      </c>
      <c r="K2913" s="157" t="s">
        <v>141</v>
      </c>
      <c r="L2913" s="83" t="s">
        <v>6172</v>
      </c>
      <c r="M2913" s="165" t="s">
        <v>162</v>
      </c>
      <c r="O2913" s="157" t="s">
        <v>138</v>
      </c>
      <c r="P2913" s="157" t="s">
        <v>143</v>
      </c>
      <c r="Q2913" s="157" t="s">
        <v>6171</v>
      </c>
      <c r="R2913" s="157" t="s">
        <v>144</v>
      </c>
      <c r="W2913" s="118">
        <v>729000</v>
      </c>
      <c r="X2913" s="162" t="s">
        <v>6356</v>
      </c>
    </row>
    <row r="2914" spans="1:24">
      <c r="A2914" s="83">
        <v>2126</v>
      </c>
      <c r="B2914" s="83">
        <v>78</v>
      </c>
      <c r="C2914" t="s">
        <v>7919</v>
      </c>
      <c r="D2914" s="159">
        <f t="shared" si="90"/>
        <v>48</v>
      </c>
      <c r="E2914">
        <v>1</v>
      </c>
      <c r="F2914">
        <v>8</v>
      </c>
      <c r="G2914" s="162" t="s">
        <v>6200</v>
      </c>
      <c r="H2914" s="162" t="s">
        <v>6200</v>
      </c>
      <c r="I2914" s="53" t="str">
        <f t="shared" si="91"/>
        <v>1. 8</v>
      </c>
      <c r="J2914" s="157" t="s">
        <v>142</v>
      </c>
      <c r="K2914" s="157" t="s">
        <v>141</v>
      </c>
      <c r="L2914" s="83" t="s">
        <v>6172</v>
      </c>
      <c r="M2914" s="165" t="s">
        <v>162</v>
      </c>
      <c r="O2914" s="157" t="s">
        <v>138</v>
      </c>
      <c r="P2914" s="157" t="s">
        <v>143</v>
      </c>
      <c r="Q2914" s="157" t="s">
        <v>6171</v>
      </c>
      <c r="R2914" s="157" t="s">
        <v>144</v>
      </c>
      <c r="W2914" s="118">
        <v>324000</v>
      </c>
      <c r="X2914" s="162" t="s">
        <v>6200</v>
      </c>
    </row>
    <row r="2915" spans="1:24">
      <c r="A2915" s="83">
        <v>2126</v>
      </c>
      <c r="B2915" s="83">
        <v>78</v>
      </c>
      <c r="C2915" t="s">
        <v>7900</v>
      </c>
      <c r="D2915" s="159">
        <f t="shared" si="90"/>
        <v>4</v>
      </c>
      <c r="E2915">
        <v>0</v>
      </c>
      <c r="F2915">
        <v>4</v>
      </c>
      <c r="G2915" s="162" t="s">
        <v>6336</v>
      </c>
      <c r="H2915" s="162" t="s">
        <v>6336</v>
      </c>
      <c r="I2915" s="53" t="str">
        <f t="shared" si="91"/>
        <v>0. 4</v>
      </c>
      <c r="J2915" s="157" t="s">
        <v>142</v>
      </c>
      <c r="K2915" s="157" t="s">
        <v>141</v>
      </c>
      <c r="L2915" s="83" t="s">
        <v>6172</v>
      </c>
      <c r="M2915" s="165" t="s">
        <v>162</v>
      </c>
      <c r="O2915" s="157" t="s">
        <v>138</v>
      </c>
      <c r="P2915" s="157" t="s">
        <v>143</v>
      </c>
      <c r="Q2915" s="157" t="s">
        <v>6171</v>
      </c>
      <c r="R2915" s="157" t="s">
        <v>144</v>
      </c>
      <c r="W2915" s="118">
        <v>27000</v>
      </c>
      <c r="X2915" s="162" t="s">
        <v>6336</v>
      </c>
    </row>
    <row r="2916" spans="1:24">
      <c r="A2916" s="83">
        <v>2126</v>
      </c>
      <c r="B2916" s="83">
        <v>78</v>
      </c>
      <c r="C2916" t="s">
        <v>7866</v>
      </c>
      <c r="D2916" s="159">
        <f t="shared" si="90"/>
        <v>4</v>
      </c>
      <c r="E2916">
        <v>0</v>
      </c>
      <c r="F2916">
        <v>4</v>
      </c>
      <c r="G2916" s="162" t="s">
        <v>6336</v>
      </c>
      <c r="H2916" s="162" t="s">
        <v>6336</v>
      </c>
      <c r="I2916" s="53" t="str">
        <f t="shared" si="91"/>
        <v>0. 4</v>
      </c>
      <c r="J2916" s="157" t="s">
        <v>142</v>
      </c>
      <c r="K2916" s="157" t="s">
        <v>141</v>
      </c>
      <c r="L2916" s="83" t="s">
        <v>6172</v>
      </c>
      <c r="M2916" s="165" t="s">
        <v>162</v>
      </c>
      <c r="O2916" s="157" t="s">
        <v>138</v>
      </c>
      <c r="P2916" s="157" t="s">
        <v>143</v>
      </c>
      <c r="Q2916" s="157" t="s">
        <v>6171</v>
      </c>
      <c r="R2916" s="157" t="s">
        <v>144</v>
      </c>
      <c r="W2916" s="118">
        <v>27000</v>
      </c>
      <c r="X2916" s="162" t="s">
        <v>6336</v>
      </c>
    </row>
    <row r="2917" spans="1:24">
      <c r="A2917" s="83">
        <v>2126</v>
      </c>
      <c r="B2917" s="83">
        <v>78</v>
      </c>
      <c r="C2917" t="s">
        <v>7948</v>
      </c>
      <c r="D2917" s="159">
        <f t="shared" si="90"/>
        <v>17</v>
      </c>
      <c r="E2917">
        <v>0</v>
      </c>
      <c r="F2917">
        <v>17</v>
      </c>
      <c r="G2917" s="162" t="s">
        <v>6191</v>
      </c>
      <c r="H2917" s="162" t="s">
        <v>6191</v>
      </c>
      <c r="I2917" s="53" t="str">
        <f t="shared" si="91"/>
        <v>0. 17</v>
      </c>
      <c r="J2917" s="157" t="s">
        <v>142</v>
      </c>
      <c r="K2917" s="157" t="s">
        <v>141</v>
      </c>
      <c r="L2917" s="83" t="s">
        <v>6172</v>
      </c>
      <c r="M2917" s="165" t="s">
        <v>162</v>
      </c>
      <c r="O2917" s="157" t="s">
        <v>138</v>
      </c>
      <c r="P2917" s="157" t="s">
        <v>143</v>
      </c>
      <c r="Q2917" s="157" t="s">
        <v>6171</v>
      </c>
      <c r="R2917" s="157" t="s">
        <v>144</v>
      </c>
      <c r="W2917" s="118">
        <v>108000</v>
      </c>
      <c r="X2917" s="162" t="s">
        <v>6191</v>
      </c>
    </row>
    <row r="2918" spans="1:24">
      <c r="A2918" s="83">
        <v>2126</v>
      </c>
      <c r="B2918" s="83">
        <v>78</v>
      </c>
      <c r="C2918" t="s">
        <v>7859</v>
      </c>
      <c r="D2918" s="159">
        <f t="shared" si="90"/>
        <v>23</v>
      </c>
      <c r="E2918">
        <v>0</v>
      </c>
      <c r="F2918">
        <v>23</v>
      </c>
      <c r="G2918" s="162" t="s">
        <v>6237</v>
      </c>
      <c r="H2918" s="162" t="s">
        <v>6237</v>
      </c>
      <c r="I2918" s="53" t="str">
        <f t="shared" si="91"/>
        <v>0. 23</v>
      </c>
      <c r="J2918" s="157" t="s">
        <v>142</v>
      </c>
      <c r="K2918" s="157" t="s">
        <v>141</v>
      </c>
      <c r="L2918" s="83" t="s">
        <v>6172</v>
      </c>
      <c r="M2918" s="165" t="s">
        <v>162</v>
      </c>
      <c r="O2918" s="157" t="s">
        <v>138</v>
      </c>
      <c r="P2918" s="157" t="s">
        <v>143</v>
      </c>
      <c r="Q2918" s="157" t="s">
        <v>6171</v>
      </c>
      <c r="R2918" s="157" t="s">
        <v>144</v>
      </c>
      <c r="W2918" s="118">
        <v>148500</v>
      </c>
      <c r="X2918" s="162" t="s">
        <v>6237</v>
      </c>
    </row>
    <row r="2919" spans="1:24">
      <c r="A2919" s="83">
        <v>2126</v>
      </c>
      <c r="B2919" s="83">
        <v>78</v>
      </c>
      <c r="C2919" t="s">
        <v>6579</v>
      </c>
      <c r="D2919" s="159">
        <f t="shared" si="90"/>
        <v>6</v>
      </c>
      <c r="E2919">
        <v>0</v>
      </c>
      <c r="F2919">
        <v>6</v>
      </c>
      <c r="G2919" s="162" t="s">
        <v>6238</v>
      </c>
      <c r="H2919" s="162" t="s">
        <v>6238</v>
      </c>
      <c r="I2919" s="53" t="str">
        <f t="shared" si="91"/>
        <v>0. 6</v>
      </c>
      <c r="J2919" s="157" t="s">
        <v>142</v>
      </c>
      <c r="K2919" s="157" t="s">
        <v>141</v>
      </c>
      <c r="L2919" s="83" t="s">
        <v>6172</v>
      </c>
      <c r="M2919" s="165" t="s">
        <v>162</v>
      </c>
      <c r="O2919" s="157" t="s">
        <v>138</v>
      </c>
      <c r="P2919" s="157" t="s">
        <v>143</v>
      </c>
      <c r="Q2919" s="157" t="s">
        <v>6171</v>
      </c>
      <c r="R2919" s="157" t="s">
        <v>144</v>
      </c>
      <c r="W2919" s="118">
        <v>40500</v>
      </c>
      <c r="X2919" s="162" t="s">
        <v>6238</v>
      </c>
    </row>
    <row r="2920" spans="1:24">
      <c r="A2920" s="83">
        <v>2126</v>
      </c>
      <c r="B2920" s="83">
        <v>78</v>
      </c>
      <c r="C2920" t="s">
        <v>7843</v>
      </c>
      <c r="D2920" s="159">
        <f t="shared" si="90"/>
        <v>183</v>
      </c>
      <c r="E2920">
        <v>4</v>
      </c>
      <c r="F2920">
        <v>23</v>
      </c>
      <c r="G2920" s="162" t="s">
        <v>6277</v>
      </c>
      <c r="H2920" s="162" t="s">
        <v>6277</v>
      </c>
      <c r="I2920" s="53" t="str">
        <f t="shared" si="91"/>
        <v>4. 23</v>
      </c>
      <c r="J2920" s="157" t="s">
        <v>142</v>
      </c>
      <c r="K2920" s="157" t="s">
        <v>141</v>
      </c>
      <c r="L2920" s="83" t="s">
        <v>6172</v>
      </c>
      <c r="M2920" s="165" t="s">
        <v>162</v>
      </c>
      <c r="O2920" s="157" t="s">
        <v>138</v>
      </c>
      <c r="P2920" s="157" t="s">
        <v>143</v>
      </c>
      <c r="Q2920" s="157" t="s">
        <v>6171</v>
      </c>
      <c r="R2920" s="157" t="s">
        <v>144</v>
      </c>
      <c r="W2920" s="118">
        <v>1228500</v>
      </c>
      <c r="X2920" s="162" t="s">
        <v>6277</v>
      </c>
    </row>
    <row r="2921" spans="1:24">
      <c r="A2921" s="83">
        <v>2126</v>
      </c>
      <c r="B2921" s="83">
        <v>78</v>
      </c>
      <c r="C2921" t="s">
        <v>6648</v>
      </c>
      <c r="D2921" s="159">
        <f t="shared" si="90"/>
        <v>35</v>
      </c>
      <c r="E2921">
        <v>0</v>
      </c>
      <c r="F2921">
        <v>35</v>
      </c>
      <c r="G2921" s="162" t="s">
        <v>6179</v>
      </c>
      <c r="H2921" s="162" t="s">
        <v>6179</v>
      </c>
      <c r="I2921" s="53" t="str">
        <f t="shared" si="91"/>
        <v>0. 35</v>
      </c>
      <c r="J2921" s="157" t="s">
        <v>142</v>
      </c>
      <c r="K2921" s="157" t="s">
        <v>141</v>
      </c>
      <c r="L2921" s="83" t="s">
        <v>6172</v>
      </c>
      <c r="M2921" s="165" t="s">
        <v>162</v>
      </c>
      <c r="O2921" s="157" t="s">
        <v>138</v>
      </c>
      <c r="P2921" s="157" t="s">
        <v>143</v>
      </c>
      <c r="Q2921" s="157" t="s">
        <v>6171</v>
      </c>
      <c r="R2921" s="157" t="s">
        <v>144</v>
      </c>
      <c r="W2921" s="118">
        <v>229500</v>
      </c>
      <c r="X2921" s="162" t="s">
        <v>6179</v>
      </c>
    </row>
    <row r="2922" spans="1:24">
      <c r="A2922" s="83">
        <v>2126</v>
      </c>
      <c r="B2922" s="83">
        <v>78</v>
      </c>
      <c r="C2922" t="s">
        <v>7857</v>
      </c>
      <c r="D2922" s="159">
        <f t="shared" si="90"/>
        <v>87</v>
      </c>
      <c r="E2922">
        <v>2</v>
      </c>
      <c r="F2922">
        <v>7</v>
      </c>
      <c r="G2922" s="162" t="s">
        <v>6234</v>
      </c>
      <c r="H2922" s="162" t="s">
        <v>6234</v>
      </c>
      <c r="I2922" s="53" t="str">
        <f t="shared" si="91"/>
        <v>2. 7</v>
      </c>
      <c r="J2922" s="157" t="s">
        <v>142</v>
      </c>
      <c r="K2922" s="157" t="s">
        <v>141</v>
      </c>
      <c r="L2922" s="83" t="s">
        <v>6172</v>
      </c>
      <c r="M2922" s="165" t="s">
        <v>162</v>
      </c>
      <c r="O2922" s="157" t="s">
        <v>138</v>
      </c>
      <c r="P2922" s="157" t="s">
        <v>143</v>
      </c>
      <c r="Q2922" s="157" t="s">
        <v>6171</v>
      </c>
      <c r="R2922" s="157" t="s">
        <v>144</v>
      </c>
      <c r="W2922" s="118">
        <v>580500</v>
      </c>
      <c r="X2922" s="162" t="s">
        <v>6234</v>
      </c>
    </row>
    <row r="2923" spans="1:24">
      <c r="A2923" s="83">
        <v>2127</v>
      </c>
      <c r="B2923" s="83">
        <v>79</v>
      </c>
      <c r="C2923" t="s">
        <v>7836</v>
      </c>
      <c r="D2923" s="159">
        <f t="shared" si="90"/>
        <v>108</v>
      </c>
      <c r="E2923">
        <v>2</v>
      </c>
      <c r="F2923">
        <v>28</v>
      </c>
      <c r="G2923" s="162" t="s">
        <v>6356</v>
      </c>
      <c r="H2923" s="162" t="s">
        <v>6356</v>
      </c>
      <c r="I2923" s="53" t="str">
        <f t="shared" si="91"/>
        <v>2. 28</v>
      </c>
      <c r="J2923" s="157" t="s">
        <v>142</v>
      </c>
      <c r="K2923" s="157" t="s">
        <v>141</v>
      </c>
      <c r="L2923" s="83" t="s">
        <v>6172</v>
      </c>
      <c r="M2923" s="165" t="s">
        <v>162</v>
      </c>
      <c r="O2923" s="157" t="s">
        <v>138</v>
      </c>
      <c r="P2923" s="157" t="s">
        <v>143</v>
      </c>
      <c r="Q2923" s="157" t="s">
        <v>6171</v>
      </c>
      <c r="R2923" s="157" t="s">
        <v>144</v>
      </c>
      <c r="W2923" s="118">
        <v>729000</v>
      </c>
      <c r="X2923" s="162" t="s">
        <v>6356</v>
      </c>
    </row>
    <row r="2924" spans="1:24">
      <c r="A2924" s="83">
        <v>2127</v>
      </c>
      <c r="B2924" s="83">
        <v>78</v>
      </c>
      <c r="C2924" t="s">
        <v>7919</v>
      </c>
      <c r="D2924" s="159">
        <f t="shared" si="90"/>
        <v>48</v>
      </c>
      <c r="E2924">
        <v>1</v>
      </c>
      <c r="F2924">
        <v>8</v>
      </c>
      <c r="G2924" s="162" t="s">
        <v>6200</v>
      </c>
      <c r="H2924" s="162" t="s">
        <v>6200</v>
      </c>
      <c r="I2924" s="53" t="str">
        <f t="shared" si="91"/>
        <v>1. 8</v>
      </c>
      <c r="J2924" s="157" t="s">
        <v>142</v>
      </c>
      <c r="K2924" s="157" t="s">
        <v>141</v>
      </c>
      <c r="L2924" s="83" t="s">
        <v>6172</v>
      </c>
      <c r="M2924" s="165" t="s">
        <v>162</v>
      </c>
      <c r="O2924" s="157" t="s">
        <v>138</v>
      </c>
      <c r="P2924" s="157" t="s">
        <v>143</v>
      </c>
      <c r="Q2924" s="157" t="s">
        <v>6171</v>
      </c>
      <c r="R2924" s="157" t="s">
        <v>144</v>
      </c>
      <c r="W2924" s="118">
        <v>324000</v>
      </c>
      <c r="X2924" s="162" t="s">
        <v>6200</v>
      </c>
    </row>
    <row r="2925" spans="1:24">
      <c r="A2925" s="83">
        <v>2127</v>
      </c>
      <c r="B2925" s="83">
        <v>78</v>
      </c>
      <c r="C2925" t="s">
        <v>7900</v>
      </c>
      <c r="D2925" s="159">
        <f t="shared" si="90"/>
        <v>4</v>
      </c>
      <c r="E2925">
        <v>0</v>
      </c>
      <c r="F2925">
        <v>4</v>
      </c>
      <c r="G2925" s="162" t="s">
        <v>6336</v>
      </c>
      <c r="H2925" s="162" t="s">
        <v>6336</v>
      </c>
      <c r="I2925" s="53" t="str">
        <f t="shared" si="91"/>
        <v>0. 4</v>
      </c>
      <c r="J2925" s="157" t="s">
        <v>142</v>
      </c>
      <c r="K2925" s="157" t="s">
        <v>141</v>
      </c>
      <c r="L2925" s="83" t="s">
        <v>6172</v>
      </c>
      <c r="M2925" s="165" t="s">
        <v>162</v>
      </c>
      <c r="O2925" s="157" t="s">
        <v>138</v>
      </c>
      <c r="P2925" s="157" t="s">
        <v>143</v>
      </c>
      <c r="Q2925" s="157" t="s">
        <v>6171</v>
      </c>
      <c r="R2925" s="157" t="s">
        <v>144</v>
      </c>
      <c r="W2925" s="118">
        <v>27000</v>
      </c>
      <c r="X2925" s="162" t="s">
        <v>6336</v>
      </c>
    </row>
    <row r="2926" spans="1:24">
      <c r="A2926" s="83">
        <v>2127</v>
      </c>
      <c r="B2926" s="83">
        <v>78</v>
      </c>
      <c r="C2926" t="s">
        <v>7866</v>
      </c>
      <c r="D2926" s="159">
        <f t="shared" si="90"/>
        <v>4</v>
      </c>
      <c r="E2926">
        <v>0</v>
      </c>
      <c r="F2926">
        <v>4</v>
      </c>
      <c r="G2926" s="162" t="s">
        <v>6336</v>
      </c>
      <c r="H2926" s="162" t="s">
        <v>6336</v>
      </c>
      <c r="I2926" s="53" t="str">
        <f t="shared" si="91"/>
        <v>0. 4</v>
      </c>
      <c r="J2926" s="157" t="s">
        <v>142</v>
      </c>
      <c r="K2926" s="157" t="s">
        <v>141</v>
      </c>
      <c r="L2926" s="83" t="s">
        <v>6172</v>
      </c>
      <c r="M2926" s="165" t="s">
        <v>162</v>
      </c>
      <c r="O2926" s="157" t="s">
        <v>138</v>
      </c>
      <c r="P2926" s="157" t="s">
        <v>143</v>
      </c>
      <c r="Q2926" s="157" t="s">
        <v>6171</v>
      </c>
      <c r="R2926" s="157" t="s">
        <v>144</v>
      </c>
      <c r="W2926" s="118">
        <v>27000</v>
      </c>
      <c r="X2926" s="162" t="s">
        <v>6336</v>
      </c>
    </row>
    <row r="2927" spans="1:24">
      <c r="A2927" s="83">
        <v>2127</v>
      </c>
      <c r="B2927" s="83">
        <v>78</v>
      </c>
      <c r="C2927" t="s">
        <v>7948</v>
      </c>
      <c r="D2927" s="159">
        <f t="shared" si="90"/>
        <v>17</v>
      </c>
      <c r="E2927">
        <v>0</v>
      </c>
      <c r="F2927">
        <v>17</v>
      </c>
      <c r="G2927" s="162" t="s">
        <v>6191</v>
      </c>
      <c r="H2927" s="162" t="s">
        <v>6191</v>
      </c>
      <c r="I2927" s="53" t="str">
        <f t="shared" si="91"/>
        <v>0. 17</v>
      </c>
      <c r="J2927" s="157" t="s">
        <v>142</v>
      </c>
      <c r="K2927" s="157" t="s">
        <v>141</v>
      </c>
      <c r="L2927" s="83" t="s">
        <v>6172</v>
      </c>
      <c r="M2927" s="165" t="s">
        <v>162</v>
      </c>
      <c r="O2927" s="157" t="s">
        <v>138</v>
      </c>
      <c r="P2927" s="157" t="s">
        <v>143</v>
      </c>
      <c r="Q2927" s="157" t="s">
        <v>6171</v>
      </c>
      <c r="R2927" s="157" t="s">
        <v>144</v>
      </c>
      <c r="W2927" s="118">
        <v>108000</v>
      </c>
      <c r="X2927" s="162" t="s">
        <v>6191</v>
      </c>
    </row>
    <row r="2928" spans="1:24">
      <c r="A2928" s="83">
        <v>2127</v>
      </c>
      <c r="B2928" s="83">
        <v>78</v>
      </c>
      <c r="C2928" t="s">
        <v>7859</v>
      </c>
      <c r="D2928" s="159">
        <f t="shared" si="90"/>
        <v>23</v>
      </c>
      <c r="E2928">
        <v>0</v>
      </c>
      <c r="F2928">
        <v>23</v>
      </c>
      <c r="G2928" s="162" t="s">
        <v>6237</v>
      </c>
      <c r="H2928" s="162" t="s">
        <v>6237</v>
      </c>
      <c r="I2928" s="53" t="str">
        <f t="shared" si="91"/>
        <v>0. 23</v>
      </c>
      <c r="J2928" s="157" t="s">
        <v>142</v>
      </c>
      <c r="K2928" s="157" t="s">
        <v>141</v>
      </c>
      <c r="L2928" s="83" t="s">
        <v>6172</v>
      </c>
      <c r="M2928" s="165" t="s">
        <v>162</v>
      </c>
      <c r="O2928" s="157" t="s">
        <v>138</v>
      </c>
      <c r="P2928" s="157" t="s">
        <v>143</v>
      </c>
      <c r="Q2928" s="157" t="s">
        <v>6171</v>
      </c>
      <c r="R2928" s="157" t="s">
        <v>144</v>
      </c>
      <c r="W2928" s="118">
        <v>148500</v>
      </c>
      <c r="X2928" s="162" t="s">
        <v>6237</v>
      </c>
    </row>
    <row r="2929" spans="1:24">
      <c r="A2929" s="83">
        <v>2127</v>
      </c>
      <c r="B2929" s="83">
        <v>78</v>
      </c>
      <c r="C2929" t="s">
        <v>6579</v>
      </c>
      <c r="D2929" s="159">
        <f t="shared" si="90"/>
        <v>6</v>
      </c>
      <c r="E2929">
        <v>0</v>
      </c>
      <c r="F2929">
        <v>6</v>
      </c>
      <c r="G2929" s="162" t="s">
        <v>6238</v>
      </c>
      <c r="H2929" s="162" t="s">
        <v>6238</v>
      </c>
      <c r="I2929" s="53" t="str">
        <f t="shared" si="91"/>
        <v>0. 6</v>
      </c>
      <c r="J2929" s="157" t="s">
        <v>142</v>
      </c>
      <c r="K2929" s="157" t="s">
        <v>141</v>
      </c>
      <c r="L2929" s="83" t="s">
        <v>6172</v>
      </c>
      <c r="M2929" s="165" t="s">
        <v>162</v>
      </c>
      <c r="O2929" s="157" t="s">
        <v>138</v>
      </c>
      <c r="P2929" s="157" t="s">
        <v>143</v>
      </c>
      <c r="Q2929" s="157" t="s">
        <v>6171</v>
      </c>
      <c r="R2929" s="157" t="s">
        <v>144</v>
      </c>
      <c r="W2929" s="118">
        <v>40500</v>
      </c>
      <c r="X2929" s="162" t="s">
        <v>6238</v>
      </c>
    </row>
    <row r="2930" spans="1:24">
      <c r="A2930" s="83">
        <v>2127</v>
      </c>
      <c r="B2930" s="83">
        <v>78</v>
      </c>
      <c r="C2930" t="s">
        <v>7843</v>
      </c>
      <c r="D2930" s="159">
        <f t="shared" si="90"/>
        <v>183</v>
      </c>
      <c r="E2930">
        <v>4</v>
      </c>
      <c r="F2930">
        <v>23</v>
      </c>
      <c r="G2930" s="162" t="s">
        <v>6277</v>
      </c>
      <c r="H2930" s="162" t="s">
        <v>6277</v>
      </c>
      <c r="I2930" s="53" t="str">
        <f t="shared" si="91"/>
        <v>4. 23</v>
      </c>
      <c r="J2930" s="157" t="s">
        <v>142</v>
      </c>
      <c r="K2930" s="157" t="s">
        <v>141</v>
      </c>
      <c r="L2930" s="83" t="s">
        <v>6172</v>
      </c>
      <c r="M2930" s="165" t="s">
        <v>162</v>
      </c>
      <c r="O2930" s="157" t="s">
        <v>138</v>
      </c>
      <c r="P2930" s="157" t="s">
        <v>143</v>
      </c>
      <c r="Q2930" s="157" t="s">
        <v>6171</v>
      </c>
      <c r="R2930" s="157" t="s">
        <v>144</v>
      </c>
      <c r="W2930" s="118">
        <v>1228500</v>
      </c>
      <c r="X2930" s="162" t="s">
        <v>6277</v>
      </c>
    </row>
    <row r="2931" spans="1:24">
      <c r="A2931" s="83">
        <v>2127</v>
      </c>
      <c r="B2931" s="83">
        <v>78</v>
      </c>
      <c r="C2931" t="s">
        <v>6648</v>
      </c>
      <c r="D2931" s="159">
        <f t="shared" si="90"/>
        <v>35</v>
      </c>
      <c r="E2931">
        <v>0</v>
      </c>
      <c r="F2931">
        <v>35</v>
      </c>
      <c r="G2931" s="162" t="s">
        <v>6179</v>
      </c>
      <c r="H2931" s="162" t="s">
        <v>6179</v>
      </c>
      <c r="I2931" s="53" t="str">
        <f t="shared" si="91"/>
        <v>0. 35</v>
      </c>
      <c r="J2931" s="157" t="s">
        <v>142</v>
      </c>
      <c r="K2931" s="157" t="s">
        <v>141</v>
      </c>
      <c r="L2931" s="83" t="s">
        <v>6172</v>
      </c>
      <c r="M2931" s="165" t="s">
        <v>162</v>
      </c>
      <c r="O2931" s="157" t="s">
        <v>138</v>
      </c>
      <c r="P2931" s="157" t="s">
        <v>143</v>
      </c>
      <c r="Q2931" s="157" t="s">
        <v>6171</v>
      </c>
      <c r="R2931" s="157" t="s">
        <v>144</v>
      </c>
      <c r="W2931" s="118">
        <v>229500</v>
      </c>
      <c r="X2931" s="162" t="s">
        <v>6179</v>
      </c>
    </row>
    <row r="2932" spans="1:24">
      <c r="A2932" s="83">
        <v>2127</v>
      </c>
      <c r="B2932" s="83">
        <v>78</v>
      </c>
      <c r="C2932" t="s">
        <v>7857</v>
      </c>
      <c r="D2932" s="159">
        <f t="shared" si="90"/>
        <v>87</v>
      </c>
      <c r="E2932">
        <v>2</v>
      </c>
      <c r="F2932">
        <v>7</v>
      </c>
      <c r="G2932" s="162" t="s">
        <v>6234</v>
      </c>
      <c r="H2932" s="162" t="s">
        <v>6234</v>
      </c>
      <c r="I2932" s="53" t="str">
        <f t="shared" si="91"/>
        <v>2. 7</v>
      </c>
      <c r="J2932" s="157" t="s">
        <v>142</v>
      </c>
      <c r="K2932" s="157" t="s">
        <v>141</v>
      </c>
      <c r="L2932" s="83" t="s">
        <v>6172</v>
      </c>
      <c r="M2932" s="165" t="s">
        <v>162</v>
      </c>
      <c r="O2932" s="157" t="s">
        <v>138</v>
      </c>
      <c r="P2932" s="157" t="s">
        <v>143</v>
      </c>
      <c r="Q2932" s="157" t="s">
        <v>6171</v>
      </c>
      <c r="R2932" s="157" t="s">
        <v>144</v>
      </c>
      <c r="W2932" s="118">
        <v>580500</v>
      </c>
      <c r="X2932" s="162" t="s">
        <v>6234</v>
      </c>
    </row>
    <row r="2933" spans="1:24">
      <c r="A2933" s="83">
        <v>2131</v>
      </c>
      <c r="B2933" s="83">
        <v>466</v>
      </c>
      <c r="C2933" t="s">
        <v>7837</v>
      </c>
      <c r="D2933" s="159">
        <f t="shared" si="90"/>
        <v>40</v>
      </c>
      <c r="E2933">
        <v>1</v>
      </c>
      <c r="F2933">
        <v>0</v>
      </c>
      <c r="G2933" s="162" t="s">
        <v>6242</v>
      </c>
      <c r="H2933" s="162" t="s">
        <v>6242</v>
      </c>
      <c r="I2933" s="53" t="str">
        <f t="shared" si="91"/>
        <v>1. 0</v>
      </c>
      <c r="J2933" s="157" t="s">
        <v>142</v>
      </c>
      <c r="K2933" s="157" t="s">
        <v>141</v>
      </c>
      <c r="L2933" s="83" t="s">
        <v>6172</v>
      </c>
      <c r="M2933" s="165" t="s">
        <v>162</v>
      </c>
      <c r="O2933" s="157" t="s">
        <v>138</v>
      </c>
      <c r="P2933" s="157" t="s">
        <v>143</v>
      </c>
      <c r="Q2933" s="157" t="s">
        <v>6171</v>
      </c>
      <c r="R2933" s="157" t="s">
        <v>144</v>
      </c>
      <c r="W2933" s="118">
        <v>270000</v>
      </c>
      <c r="X2933" s="162" t="s">
        <v>6242</v>
      </c>
    </row>
    <row r="2934" spans="1:24">
      <c r="A2934" s="83">
        <v>2138</v>
      </c>
      <c r="B2934" s="83">
        <v>551</v>
      </c>
      <c r="C2934" t="s">
        <v>7976</v>
      </c>
      <c r="D2934" s="159">
        <f t="shared" si="90"/>
        <v>32</v>
      </c>
      <c r="E2934">
        <v>0</v>
      </c>
      <c r="F2934">
        <v>32</v>
      </c>
      <c r="G2934" s="162" t="s">
        <v>6315</v>
      </c>
      <c r="H2934" s="162" t="s">
        <v>6315</v>
      </c>
      <c r="I2934" s="53" t="str">
        <f t="shared" si="91"/>
        <v>0. 32</v>
      </c>
      <c r="J2934" s="157" t="s">
        <v>142</v>
      </c>
      <c r="K2934" s="157" t="s">
        <v>141</v>
      </c>
      <c r="L2934" s="83" t="s">
        <v>6172</v>
      </c>
      <c r="M2934" s="165" t="s">
        <v>162</v>
      </c>
      <c r="O2934" s="157" t="s">
        <v>138</v>
      </c>
      <c r="P2934" s="157" t="s">
        <v>143</v>
      </c>
      <c r="Q2934" s="157" t="s">
        <v>6171</v>
      </c>
      <c r="R2934" s="157" t="s">
        <v>144</v>
      </c>
      <c r="W2934" s="118">
        <v>432000</v>
      </c>
      <c r="X2934" s="162" t="s">
        <v>6315</v>
      </c>
    </row>
    <row r="2935" spans="1:24">
      <c r="A2935" s="83">
        <v>2138</v>
      </c>
      <c r="B2935" s="83">
        <v>551</v>
      </c>
      <c r="C2935" t="s">
        <v>7891</v>
      </c>
      <c r="D2935" s="159">
        <f t="shared" si="90"/>
        <v>47</v>
      </c>
      <c r="E2935">
        <v>1</v>
      </c>
      <c r="F2935">
        <v>7</v>
      </c>
      <c r="G2935" s="162" t="s">
        <v>6406</v>
      </c>
      <c r="H2935" s="162" t="s">
        <v>6406</v>
      </c>
      <c r="I2935" s="53" t="str">
        <f t="shared" si="91"/>
        <v>1. 7</v>
      </c>
      <c r="J2935" s="157" t="s">
        <v>142</v>
      </c>
      <c r="K2935" s="157" t="s">
        <v>141</v>
      </c>
      <c r="L2935" s="83" t="s">
        <v>6172</v>
      </c>
      <c r="M2935" s="165" t="s">
        <v>162</v>
      </c>
      <c r="O2935" s="157" t="s">
        <v>138</v>
      </c>
      <c r="P2935" s="157" t="s">
        <v>143</v>
      </c>
      <c r="Q2935" s="157" t="s">
        <v>6171</v>
      </c>
      <c r="R2935" s="157" t="s">
        <v>144</v>
      </c>
      <c r="W2935" s="118">
        <v>634500</v>
      </c>
      <c r="X2935" s="162" t="s">
        <v>6406</v>
      </c>
    </row>
    <row r="2936" spans="1:24">
      <c r="A2936" s="83">
        <v>2138</v>
      </c>
      <c r="B2936" s="83">
        <v>551</v>
      </c>
      <c r="C2936" t="s">
        <v>7891</v>
      </c>
      <c r="D2936" s="159">
        <f t="shared" si="90"/>
        <v>80</v>
      </c>
      <c r="E2936">
        <v>2</v>
      </c>
      <c r="F2936">
        <v>0</v>
      </c>
      <c r="G2936" s="162" t="s">
        <v>6228</v>
      </c>
      <c r="H2936" s="162" t="s">
        <v>6228</v>
      </c>
      <c r="I2936" s="53" t="str">
        <f t="shared" si="91"/>
        <v>2. 0</v>
      </c>
      <c r="J2936" s="157" t="s">
        <v>142</v>
      </c>
      <c r="K2936" s="157" t="s">
        <v>141</v>
      </c>
      <c r="L2936" s="83" t="s">
        <v>6172</v>
      </c>
      <c r="M2936" s="165" t="s">
        <v>162</v>
      </c>
      <c r="O2936" s="157" t="s">
        <v>138</v>
      </c>
      <c r="P2936" s="157" t="s">
        <v>143</v>
      </c>
      <c r="Q2936" s="157" t="s">
        <v>6171</v>
      </c>
      <c r="R2936" s="157" t="s">
        <v>144</v>
      </c>
      <c r="W2936" s="118">
        <v>270000</v>
      </c>
      <c r="X2936" s="162" t="s">
        <v>6228</v>
      </c>
    </row>
    <row r="2937" spans="1:24">
      <c r="A2937" s="83">
        <v>2139</v>
      </c>
      <c r="B2937" s="83">
        <v>238</v>
      </c>
      <c r="C2937" t="s">
        <v>7857</v>
      </c>
      <c r="D2937" s="159">
        <f t="shared" si="90"/>
        <v>407</v>
      </c>
      <c r="E2937">
        <v>10</v>
      </c>
      <c r="F2937">
        <v>7</v>
      </c>
      <c r="G2937" s="162" t="s">
        <v>6516</v>
      </c>
      <c r="H2937" s="162" t="s">
        <v>6516</v>
      </c>
      <c r="I2937" s="53" t="str">
        <f t="shared" si="91"/>
        <v>10. 7</v>
      </c>
      <c r="J2937" s="157" t="s">
        <v>142</v>
      </c>
      <c r="K2937" s="157" t="s">
        <v>141</v>
      </c>
      <c r="L2937" s="83" t="s">
        <v>6172</v>
      </c>
      <c r="M2937" s="165" t="s">
        <v>162</v>
      </c>
      <c r="O2937" s="157" t="s">
        <v>138</v>
      </c>
      <c r="P2937" s="157" t="s">
        <v>143</v>
      </c>
      <c r="Q2937" s="157" t="s">
        <v>6171</v>
      </c>
      <c r="R2937" s="157" t="s">
        <v>144</v>
      </c>
      <c r="W2937" s="118">
        <v>2740500</v>
      </c>
      <c r="X2937" s="162" t="s">
        <v>6516</v>
      </c>
    </row>
    <row r="2938" spans="1:24">
      <c r="A2938" s="83">
        <v>2139</v>
      </c>
      <c r="B2938" s="83">
        <v>237</v>
      </c>
      <c r="C2938" t="s">
        <v>7857</v>
      </c>
      <c r="D2938" s="159">
        <f t="shared" si="90"/>
        <v>25</v>
      </c>
      <c r="E2938">
        <v>0</v>
      </c>
      <c r="F2938">
        <v>25</v>
      </c>
      <c r="G2938" s="162" t="s">
        <v>6177</v>
      </c>
      <c r="H2938" s="162" t="s">
        <v>6177</v>
      </c>
      <c r="I2938" s="53" t="str">
        <f t="shared" si="91"/>
        <v>0. 25</v>
      </c>
      <c r="J2938" s="157" t="s">
        <v>142</v>
      </c>
      <c r="K2938" s="157" t="s">
        <v>141</v>
      </c>
      <c r="L2938" s="83" t="s">
        <v>6172</v>
      </c>
      <c r="M2938" s="165" t="s">
        <v>162</v>
      </c>
      <c r="O2938" s="157" t="s">
        <v>138</v>
      </c>
      <c r="P2938" s="157" t="s">
        <v>143</v>
      </c>
      <c r="Q2938" s="157" t="s">
        <v>6171</v>
      </c>
      <c r="R2938" s="157" t="s">
        <v>144</v>
      </c>
      <c r="W2938" s="118">
        <v>162000</v>
      </c>
      <c r="X2938" s="162" t="s">
        <v>6177</v>
      </c>
    </row>
    <row r="2939" spans="1:24">
      <c r="A2939" s="83">
        <v>2139</v>
      </c>
      <c r="B2939" s="83">
        <v>81</v>
      </c>
      <c r="C2939" t="s">
        <v>7843</v>
      </c>
      <c r="D2939" s="159">
        <f t="shared" si="90"/>
        <v>43</v>
      </c>
      <c r="E2939">
        <v>1</v>
      </c>
      <c r="F2939">
        <v>3</v>
      </c>
      <c r="G2939" s="162" t="s">
        <v>6280</v>
      </c>
      <c r="H2939" s="162" t="s">
        <v>6280</v>
      </c>
      <c r="I2939" s="53" t="str">
        <f t="shared" si="91"/>
        <v>1. 3</v>
      </c>
      <c r="J2939" s="157" t="s">
        <v>142</v>
      </c>
      <c r="K2939" s="157" t="s">
        <v>141</v>
      </c>
      <c r="L2939" s="83" t="s">
        <v>6172</v>
      </c>
      <c r="M2939" s="165" t="s">
        <v>5499</v>
      </c>
      <c r="O2939" s="157" t="s">
        <v>138</v>
      </c>
      <c r="P2939" s="157" t="s">
        <v>143</v>
      </c>
      <c r="Q2939" s="157" t="s">
        <v>6171</v>
      </c>
      <c r="R2939" s="157" t="s">
        <v>144</v>
      </c>
      <c r="W2939" s="118">
        <v>283500</v>
      </c>
      <c r="X2939" s="162" t="s">
        <v>6280</v>
      </c>
    </row>
    <row r="2940" spans="1:24">
      <c r="A2940" s="83">
        <v>2139</v>
      </c>
      <c r="B2940" s="83">
        <v>82</v>
      </c>
      <c r="C2940" t="s">
        <v>8050</v>
      </c>
      <c r="D2940" s="159">
        <f t="shared" si="90"/>
        <v>272</v>
      </c>
      <c r="E2940">
        <v>6</v>
      </c>
      <c r="F2940">
        <v>32</v>
      </c>
      <c r="G2940" s="162" t="s">
        <v>6517</v>
      </c>
      <c r="H2940" s="162" t="s">
        <v>6517</v>
      </c>
      <c r="I2940" s="53" t="str">
        <f t="shared" si="91"/>
        <v>6. 32</v>
      </c>
      <c r="J2940" s="157" t="s">
        <v>142</v>
      </c>
      <c r="K2940" s="157" t="s">
        <v>141</v>
      </c>
      <c r="L2940" s="83" t="s">
        <v>6172</v>
      </c>
      <c r="M2940" s="165" t="s">
        <v>5499</v>
      </c>
      <c r="O2940" s="157" t="s">
        <v>138</v>
      </c>
      <c r="P2940" s="157" t="s">
        <v>143</v>
      </c>
      <c r="Q2940" s="157" t="s">
        <v>6171</v>
      </c>
      <c r="R2940" s="157" t="s">
        <v>144</v>
      </c>
      <c r="W2940" s="118">
        <v>1849500</v>
      </c>
      <c r="X2940" s="162" t="s">
        <v>6517</v>
      </c>
    </row>
    <row r="2941" spans="1:24">
      <c r="A2941" s="83">
        <v>2139</v>
      </c>
      <c r="B2941" s="83">
        <v>68</v>
      </c>
      <c r="C2941" t="s">
        <v>7883</v>
      </c>
      <c r="D2941" s="159">
        <f t="shared" si="90"/>
        <v>25</v>
      </c>
      <c r="E2941">
        <v>0</v>
      </c>
      <c r="F2941">
        <v>25</v>
      </c>
      <c r="G2941" s="162" t="s">
        <v>6177</v>
      </c>
      <c r="H2941" s="162" t="s">
        <v>6177</v>
      </c>
      <c r="I2941" s="53" t="str">
        <f t="shared" si="91"/>
        <v>0. 25</v>
      </c>
      <c r="J2941" s="157" t="s">
        <v>142</v>
      </c>
      <c r="K2941" s="157" t="s">
        <v>141</v>
      </c>
      <c r="L2941" s="83" t="s">
        <v>6172</v>
      </c>
      <c r="M2941" s="165" t="s">
        <v>5499</v>
      </c>
      <c r="O2941" s="157" t="s">
        <v>138</v>
      </c>
      <c r="P2941" s="157" t="s">
        <v>143</v>
      </c>
      <c r="Q2941" s="157" t="s">
        <v>6171</v>
      </c>
      <c r="R2941" s="157" t="s">
        <v>144</v>
      </c>
      <c r="W2941" s="118">
        <v>162000</v>
      </c>
      <c r="X2941" s="162" t="s">
        <v>6177</v>
      </c>
    </row>
    <row r="2942" spans="1:24">
      <c r="A2942" s="83">
        <v>2143</v>
      </c>
      <c r="B2942" s="83">
        <v>123</v>
      </c>
      <c r="C2942" t="s">
        <v>7857</v>
      </c>
      <c r="D2942" s="159">
        <f t="shared" si="90"/>
        <v>147</v>
      </c>
      <c r="E2942">
        <v>3</v>
      </c>
      <c r="F2942">
        <v>27</v>
      </c>
      <c r="G2942" s="162" t="s">
        <v>6194</v>
      </c>
      <c r="H2942" s="162" t="s">
        <v>6194</v>
      </c>
      <c r="I2942" s="53" t="str">
        <f t="shared" si="91"/>
        <v>3. 27</v>
      </c>
      <c r="J2942" s="157" t="s">
        <v>142</v>
      </c>
      <c r="K2942" s="157" t="s">
        <v>141</v>
      </c>
      <c r="L2942" s="83" t="s">
        <v>6172</v>
      </c>
      <c r="M2942" s="165" t="s">
        <v>6538</v>
      </c>
      <c r="O2942" s="157" t="s">
        <v>138</v>
      </c>
      <c r="P2942" s="157" t="s">
        <v>143</v>
      </c>
      <c r="Q2942" s="157" t="s">
        <v>6171</v>
      </c>
      <c r="R2942" s="157" t="s">
        <v>144</v>
      </c>
      <c r="W2942" s="118">
        <v>1984500</v>
      </c>
      <c r="X2942" s="162" t="s">
        <v>6194</v>
      </c>
    </row>
    <row r="2943" spans="1:24">
      <c r="A2943" s="83">
        <v>2145</v>
      </c>
      <c r="B2943" s="83">
        <v>143</v>
      </c>
      <c r="C2943" t="s">
        <v>7939</v>
      </c>
      <c r="D2943" s="159">
        <f t="shared" si="90"/>
        <v>187</v>
      </c>
      <c r="E2943">
        <v>4</v>
      </c>
      <c r="F2943">
        <v>27</v>
      </c>
      <c r="G2943" s="162" t="s">
        <v>6346</v>
      </c>
      <c r="H2943" s="162" t="s">
        <v>6346</v>
      </c>
      <c r="I2943" s="53" t="str">
        <f t="shared" si="91"/>
        <v>4. 27</v>
      </c>
      <c r="J2943" s="157" t="s">
        <v>142</v>
      </c>
      <c r="K2943" s="157" t="s">
        <v>141</v>
      </c>
      <c r="L2943" s="83" t="s">
        <v>6172</v>
      </c>
      <c r="M2943" s="165" t="s">
        <v>162</v>
      </c>
      <c r="O2943" s="157" t="s">
        <v>138</v>
      </c>
      <c r="P2943" s="157" t="s">
        <v>143</v>
      </c>
      <c r="Q2943" s="157" t="s">
        <v>6171</v>
      </c>
      <c r="R2943" s="157" t="s">
        <v>144</v>
      </c>
      <c r="W2943" s="118">
        <v>837000</v>
      </c>
      <c r="X2943" s="162" t="s">
        <v>6346</v>
      </c>
    </row>
    <row r="2944" spans="1:24">
      <c r="A2944" s="83">
        <v>2145</v>
      </c>
      <c r="B2944" s="83">
        <v>177</v>
      </c>
      <c r="C2944" t="s">
        <v>7939</v>
      </c>
      <c r="D2944" s="159">
        <f t="shared" si="90"/>
        <v>83</v>
      </c>
      <c r="E2944">
        <v>2</v>
      </c>
      <c r="F2944">
        <v>3</v>
      </c>
      <c r="G2944" s="162" t="s">
        <v>6301</v>
      </c>
      <c r="H2944" s="162" t="s">
        <v>6301</v>
      </c>
      <c r="I2944" s="53" t="str">
        <f t="shared" si="91"/>
        <v>2. 3</v>
      </c>
      <c r="J2944" s="157" t="s">
        <v>142</v>
      </c>
      <c r="K2944" s="157" t="s">
        <v>141</v>
      </c>
      <c r="L2944" s="83" t="s">
        <v>6172</v>
      </c>
      <c r="M2944" s="165" t="s">
        <v>162</v>
      </c>
      <c r="O2944" s="157" t="s">
        <v>138</v>
      </c>
      <c r="P2944" s="157" t="s">
        <v>143</v>
      </c>
      <c r="Q2944" s="157" t="s">
        <v>6171</v>
      </c>
      <c r="R2944" s="157" t="s">
        <v>144</v>
      </c>
      <c r="W2944" s="118">
        <v>364500</v>
      </c>
      <c r="X2944" s="162" t="s">
        <v>6301</v>
      </c>
    </row>
    <row r="2945" spans="1:24">
      <c r="A2945" s="83">
        <v>2145</v>
      </c>
      <c r="B2945" s="83">
        <v>192</v>
      </c>
      <c r="C2945" t="s">
        <v>8150</v>
      </c>
      <c r="D2945" s="159">
        <f t="shared" si="90"/>
        <v>42</v>
      </c>
      <c r="E2945">
        <v>1</v>
      </c>
      <c r="F2945">
        <v>2</v>
      </c>
      <c r="G2945" s="162" t="s">
        <v>6318</v>
      </c>
      <c r="H2945" s="162" t="s">
        <v>6318</v>
      </c>
      <c r="I2945" s="53" t="str">
        <f t="shared" si="91"/>
        <v>1. 2</v>
      </c>
      <c r="J2945" s="157" t="s">
        <v>142</v>
      </c>
      <c r="K2945" s="157" t="s">
        <v>141</v>
      </c>
      <c r="L2945" s="83" t="s">
        <v>6172</v>
      </c>
      <c r="M2945" s="165" t="s">
        <v>162</v>
      </c>
      <c r="O2945" s="157" t="s">
        <v>138</v>
      </c>
      <c r="P2945" s="157" t="s">
        <v>143</v>
      </c>
      <c r="Q2945" s="157" t="s">
        <v>6171</v>
      </c>
      <c r="R2945" s="157" t="s">
        <v>144</v>
      </c>
      <c r="W2945" s="118">
        <v>189000</v>
      </c>
      <c r="X2945" s="162" t="s">
        <v>6318</v>
      </c>
    </row>
    <row r="2946" spans="1:24">
      <c r="A2946" s="83">
        <v>2145</v>
      </c>
      <c r="B2946" s="83">
        <v>194</v>
      </c>
      <c r="C2946" t="s">
        <v>8151</v>
      </c>
      <c r="D2946" s="159">
        <f t="shared" si="90"/>
        <v>46</v>
      </c>
      <c r="E2946">
        <v>1</v>
      </c>
      <c r="F2946">
        <v>6</v>
      </c>
      <c r="G2946" s="162" t="s">
        <v>6411</v>
      </c>
      <c r="H2946" s="162" t="s">
        <v>6411</v>
      </c>
      <c r="I2946" s="53" t="str">
        <f t="shared" si="91"/>
        <v>1. 6</v>
      </c>
      <c r="J2946" s="157" t="s">
        <v>142</v>
      </c>
      <c r="K2946" s="157" t="s">
        <v>141</v>
      </c>
      <c r="L2946" s="83" t="s">
        <v>6172</v>
      </c>
      <c r="M2946" s="165" t="s">
        <v>162</v>
      </c>
      <c r="O2946" s="157" t="s">
        <v>138</v>
      </c>
      <c r="P2946" s="157" t="s">
        <v>143</v>
      </c>
      <c r="Q2946" s="157" t="s">
        <v>6171</v>
      </c>
      <c r="R2946" s="157" t="s">
        <v>144</v>
      </c>
      <c r="W2946" s="118">
        <v>202500</v>
      </c>
      <c r="X2946" s="162" t="s">
        <v>6411</v>
      </c>
    </row>
    <row r="2947" spans="1:24">
      <c r="A2947" s="83">
        <v>2145</v>
      </c>
      <c r="B2947" s="83">
        <v>192</v>
      </c>
      <c r="C2947" t="s">
        <v>8152</v>
      </c>
      <c r="D2947" s="159">
        <f t="shared" ref="D2947:D3010" si="92">E2947*40+F2947</f>
        <v>47</v>
      </c>
      <c r="E2947">
        <v>1</v>
      </c>
      <c r="F2947">
        <v>7</v>
      </c>
      <c r="G2947" s="162" t="s">
        <v>6406</v>
      </c>
      <c r="H2947" s="162" t="s">
        <v>6406</v>
      </c>
      <c r="I2947" s="53" t="str">
        <f t="shared" ref="I2947:I3010" si="93">H2947</f>
        <v>1. 7</v>
      </c>
      <c r="J2947" s="157" t="s">
        <v>142</v>
      </c>
      <c r="K2947" s="157" t="s">
        <v>141</v>
      </c>
      <c r="L2947" s="83" t="s">
        <v>6172</v>
      </c>
      <c r="M2947" s="165" t="s">
        <v>162</v>
      </c>
      <c r="O2947" s="157" t="s">
        <v>138</v>
      </c>
      <c r="P2947" s="157" t="s">
        <v>143</v>
      </c>
      <c r="Q2947" s="157" t="s">
        <v>6171</v>
      </c>
      <c r="R2947" s="157" t="s">
        <v>144</v>
      </c>
      <c r="W2947" s="118">
        <v>202500</v>
      </c>
      <c r="X2947" s="162" t="s">
        <v>6406</v>
      </c>
    </row>
    <row r="2948" spans="1:24">
      <c r="A2948" s="83">
        <v>2151</v>
      </c>
      <c r="B2948" s="83">
        <v>60</v>
      </c>
      <c r="C2948" t="s">
        <v>7836</v>
      </c>
      <c r="D2948" s="159">
        <f t="shared" si="92"/>
        <v>110</v>
      </c>
      <c r="E2948">
        <v>2</v>
      </c>
      <c r="F2948">
        <v>30</v>
      </c>
      <c r="G2948" s="162" t="s">
        <v>6282</v>
      </c>
      <c r="H2948" s="162" t="s">
        <v>6282</v>
      </c>
      <c r="I2948" s="53" t="str">
        <f t="shared" si="93"/>
        <v>2. 30</v>
      </c>
      <c r="J2948" s="157" t="s">
        <v>142</v>
      </c>
      <c r="K2948" s="157" t="s">
        <v>141</v>
      </c>
      <c r="L2948" s="83" t="s">
        <v>6172</v>
      </c>
      <c r="M2948" s="165" t="s">
        <v>5589</v>
      </c>
      <c r="O2948" s="157" t="s">
        <v>138</v>
      </c>
      <c r="P2948" s="157" t="s">
        <v>143</v>
      </c>
      <c r="Q2948" s="157" t="s">
        <v>6171</v>
      </c>
      <c r="R2948" s="157" t="s">
        <v>144</v>
      </c>
      <c r="W2948" s="118">
        <v>364500</v>
      </c>
      <c r="X2948" s="162" t="s">
        <v>6282</v>
      </c>
    </row>
    <row r="2949" spans="1:24">
      <c r="A2949" s="83">
        <v>2151</v>
      </c>
      <c r="B2949" s="83">
        <v>465</v>
      </c>
      <c r="C2949" t="s">
        <v>7862</v>
      </c>
      <c r="D2949" s="159">
        <f t="shared" si="92"/>
        <v>120</v>
      </c>
      <c r="E2949">
        <v>3</v>
      </c>
      <c r="F2949">
        <v>0</v>
      </c>
      <c r="G2949" s="162" t="s">
        <v>6240</v>
      </c>
      <c r="H2949" s="162" t="s">
        <v>6240</v>
      </c>
      <c r="I2949" s="53" t="str">
        <f t="shared" si="93"/>
        <v>3. 0</v>
      </c>
      <c r="J2949" s="157" t="s">
        <v>142</v>
      </c>
      <c r="K2949" s="157" t="s">
        <v>141</v>
      </c>
      <c r="L2949" s="83" t="s">
        <v>6172</v>
      </c>
      <c r="M2949" s="165" t="s">
        <v>162</v>
      </c>
      <c r="O2949" s="157" t="s">
        <v>138</v>
      </c>
      <c r="P2949" s="157" t="s">
        <v>143</v>
      </c>
      <c r="Q2949" s="157" t="s">
        <v>6171</v>
      </c>
      <c r="R2949" s="157" t="s">
        <v>144</v>
      </c>
      <c r="W2949" s="118">
        <v>324000</v>
      </c>
      <c r="X2949" s="162" t="s">
        <v>6240</v>
      </c>
    </row>
    <row r="2950" spans="1:24">
      <c r="A2950" s="83">
        <v>2151</v>
      </c>
      <c r="B2950" s="83">
        <v>466</v>
      </c>
      <c r="C2950" t="s">
        <v>7862</v>
      </c>
      <c r="D2950" s="159">
        <f t="shared" si="92"/>
        <v>104</v>
      </c>
      <c r="E2950">
        <v>2</v>
      </c>
      <c r="F2950">
        <v>24</v>
      </c>
      <c r="G2950" s="162" t="s">
        <v>6410</v>
      </c>
      <c r="H2950" s="162" t="s">
        <v>6410</v>
      </c>
      <c r="I2950" s="53" t="str">
        <f t="shared" si="93"/>
        <v>2. 24</v>
      </c>
      <c r="J2950" s="157" t="s">
        <v>142</v>
      </c>
      <c r="K2950" s="157" t="s">
        <v>141</v>
      </c>
      <c r="L2950" s="83" t="s">
        <v>6172</v>
      </c>
      <c r="M2950" s="165" t="s">
        <v>162</v>
      </c>
      <c r="O2950" s="157" t="s">
        <v>138</v>
      </c>
      <c r="P2950" s="157" t="s">
        <v>143</v>
      </c>
      <c r="Q2950" s="157" t="s">
        <v>6171</v>
      </c>
      <c r="R2950" s="157" t="s">
        <v>144</v>
      </c>
      <c r="W2950" s="118">
        <v>270000</v>
      </c>
      <c r="X2950" s="162" t="s">
        <v>6410</v>
      </c>
    </row>
    <row r="2951" spans="1:24">
      <c r="A2951" s="83">
        <v>2152</v>
      </c>
      <c r="B2951" s="83">
        <v>287</v>
      </c>
      <c r="C2951" t="s">
        <v>8170</v>
      </c>
      <c r="D2951" s="159">
        <f t="shared" si="92"/>
        <v>77</v>
      </c>
      <c r="E2951">
        <v>1</v>
      </c>
      <c r="F2951">
        <v>37</v>
      </c>
      <c r="G2951" s="162" t="s">
        <v>6383</v>
      </c>
      <c r="H2951" s="162" t="s">
        <v>6383</v>
      </c>
      <c r="I2951" s="53" t="str">
        <f t="shared" si="93"/>
        <v>1. 37</v>
      </c>
      <c r="J2951" s="157" t="s">
        <v>142</v>
      </c>
      <c r="K2951" s="157" t="s">
        <v>141</v>
      </c>
      <c r="L2951" s="83" t="s">
        <v>6172</v>
      </c>
      <c r="M2951" s="165" t="s">
        <v>162</v>
      </c>
      <c r="O2951" s="157" t="s">
        <v>138</v>
      </c>
      <c r="P2951" s="157" t="s">
        <v>143</v>
      </c>
      <c r="Q2951" s="157" t="s">
        <v>6171</v>
      </c>
      <c r="R2951" s="157" t="s">
        <v>144</v>
      </c>
      <c r="W2951" s="118">
        <v>1039500</v>
      </c>
      <c r="X2951" s="162" t="s">
        <v>6383</v>
      </c>
    </row>
    <row r="2952" spans="1:24">
      <c r="A2952" s="83">
        <v>2152</v>
      </c>
      <c r="B2952" s="83">
        <v>286</v>
      </c>
      <c r="C2952" t="s">
        <v>6579</v>
      </c>
      <c r="D2952" s="159">
        <f t="shared" si="92"/>
        <v>88</v>
      </c>
      <c r="E2952">
        <v>2</v>
      </c>
      <c r="F2952">
        <v>8</v>
      </c>
      <c r="G2952" s="162" t="s">
        <v>6359</v>
      </c>
      <c r="H2952" s="162" t="s">
        <v>6359</v>
      </c>
      <c r="I2952" s="53" t="str">
        <f t="shared" si="93"/>
        <v>2. 8</v>
      </c>
      <c r="J2952" s="157" t="s">
        <v>142</v>
      </c>
      <c r="K2952" s="157" t="s">
        <v>141</v>
      </c>
      <c r="L2952" s="83" t="s">
        <v>6172</v>
      </c>
      <c r="M2952" s="165" t="s">
        <v>162</v>
      </c>
      <c r="O2952" s="157" t="s">
        <v>138</v>
      </c>
      <c r="P2952" s="157" t="s">
        <v>143</v>
      </c>
      <c r="Q2952" s="157" t="s">
        <v>6171</v>
      </c>
      <c r="R2952" s="157" t="s">
        <v>144</v>
      </c>
      <c r="W2952" s="118">
        <v>1188000</v>
      </c>
      <c r="X2952" s="162" t="s">
        <v>6359</v>
      </c>
    </row>
    <row r="2953" spans="1:24">
      <c r="A2953" s="83">
        <v>2153</v>
      </c>
      <c r="B2953" s="83">
        <v>182</v>
      </c>
      <c r="C2953" t="s">
        <v>6586</v>
      </c>
      <c r="D2953" s="159">
        <f t="shared" si="92"/>
        <v>209</v>
      </c>
      <c r="E2953">
        <v>5</v>
      </c>
      <c r="F2953">
        <v>9</v>
      </c>
      <c r="G2953" s="162" t="s">
        <v>6399</v>
      </c>
      <c r="H2953" s="162" t="s">
        <v>6399</v>
      </c>
      <c r="I2953" s="53" t="str">
        <f t="shared" si="93"/>
        <v>5. 9</v>
      </c>
      <c r="J2953" s="157" t="s">
        <v>142</v>
      </c>
      <c r="K2953" s="157" t="s">
        <v>141</v>
      </c>
      <c r="L2953" s="83" t="s">
        <v>6172</v>
      </c>
      <c r="M2953" s="165" t="s">
        <v>162</v>
      </c>
      <c r="O2953" s="157" t="s">
        <v>138</v>
      </c>
      <c r="P2953" s="157" t="s">
        <v>143</v>
      </c>
      <c r="Q2953" s="157" t="s">
        <v>6171</v>
      </c>
      <c r="R2953" s="157" t="s">
        <v>144</v>
      </c>
      <c r="W2953" s="118">
        <v>310500</v>
      </c>
      <c r="X2953" s="162" t="s">
        <v>6399</v>
      </c>
    </row>
    <row r="2954" spans="1:24">
      <c r="A2954" s="83">
        <v>2153</v>
      </c>
      <c r="B2954" s="83">
        <v>182</v>
      </c>
      <c r="C2954" t="s">
        <v>7843</v>
      </c>
      <c r="D2954" s="159">
        <f t="shared" si="92"/>
        <v>116</v>
      </c>
      <c r="E2954">
        <v>2</v>
      </c>
      <c r="F2954">
        <v>36</v>
      </c>
      <c r="G2954" s="162" t="s">
        <v>6173</v>
      </c>
      <c r="H2954" s="162" t="s">
        <v>6173</v>
      </c>
      <c r="I2954" s="53" t="str">
        <f t="shared" si="93"/>
        <v>2. 36</v>
      </c>
      <c r="J2954" s="157" t="s">
        <v>142</v>
      </c>
      <c r="K2954" s="157" t="s">
        <v>141</v>
      </c>
      <c r="L2954" s="83" t="s">
        <v>6172</v>
      </c>
      <c r="M2954" s="165" t="s">
        <v>162</v>
      </c>
      <c r="O2954" s="157" t="s">
        <v>138</v>
      </c>
      <c r="P2954" s="157" t="s">
        <v>143</v>
      </c>
      <c r="Q2954" s="157" t="s">
        <v>6171</v>
      </c>
      <c r="R2954" s="157" t="s">
        <v>144</v>
      </c>
      <c r="W2954" s="118">
        <v>162000</v>
      </c>
      <c r="X2954" s="162" t="s">
        <v>6173</v>
      </c>
    </row>
    <row r="2955" spans="1:24">
      <c r="A2955" s="83">
        <v>2154</v>
      </c>
      <c r="B2955" s="83">
        <v>514</v>
      </c>
      <c r="C2955" t="s">
        <v>7843</v>
      </c>
      <c r="D2955" s="159">
        <f t="shared" si="92"/>
        <v>10</v>
      </c>
      <c r="E2955">
        <v>0</v>
      </c>
      <c r="F2955">
        <v>10</v>
      </c>
      <c r="G2955" s="162" t="s">
        <v>6347</v>
      </c>
      <c r="H2955" s="162" t="s">
        <v>6347</v>
      </c>
      <c r="I2955" s="53" t="str">
        <f t="shared" si="93"/>
        <v>0. 10</v>
      </c>
      <c r="J2955" s="157" t="s">
        <v>142</v>
      </c>
      <c r="K2955" s="157" t="s">
        <v>141</v>
      </c>
      <c r="L2955" s="83" t="s">
        <v>6172</v>
      </c>
      <c r="M2955" s="165" t="s">
        <v>162</v>
      </c>
      <c r="O2955" s="157" t="s">
        <v>138</v>
      </c>
      <c r="P2955" s="157" t="s">
        <v>143</v>
      </c>
      <c r="Q2955" s="157" t="s">
        <v>6171</v>
      </c>
      <c r="R2955" s="157" t="s">
        <v>144</v>
      </c>
      <c r="W2955" s="118">
        <v>40500</v>
      </c>
      <c r="X2955" s="162" t="s">
        <v>6347</v>
      </c>
    </row>
    <row r="2956" spans="1:24">
      <c r="A2956" s="83">
        <v>2154</v>
      </c>
      <c r="B2956" s="83">
        <v>514</v>
      </c>
      <c r="C2956" t="s">
        <v>7948</v>
      </c>
      <c r="D2956" s="159">
        <f t="shared" si="92"/>
        <v>29</v>
      </c>
      <c r="E2956">
        <v>0</v>
      </c>
      <c r="F2956">
        <v>29</v>
      </c>
      <c r="G2956" s="162" t="s">
        <v>6188</v>
      </c>
      <c r="H2956" s="162" t="s">
        <v>6188</v>
      </c>
      <c r="I2956" s="53" t="str">
        <f t="shared" si="93"/>
        <v>0. 29</v>
      </c>
      <c r="J2956" s="157" t="s">
        <v>142</v>
      </c>
      <c r="K2956" s="157" t="s">
        <v>141</v>
      </c>
      <c r="L2956" s="83" t="s">
        <v>6172</v>
      </c>
      <c r="M2956" s="165" t="s">
        <v>162</v>
      </c>
      <c r="O2956" s="157" t="s">
        <v>138</v>
      </c>
      <c r="P2956" s="157" t="s">
        <v>143</v>
      </c>
      <c r="Q2956" s="157" t="s">
        <v>6171</v>
      </c>
      <c r="R2956" s="157" t="s">
        <v>144</v>
      </c>
      <c r="W2956" s="118">
        <v>121500</v>
      </c>
      <c r="X2956" s="162" t="s">
        <v>6188</v>
      </c>
    </row>
    <row r="2957" spans="1:24">
      <c r="A2957" s="83">
        <v>2154</v>
      </c>
      <c r="B2957" s="83">
        <v>514</v>
      </c>
      <c r="C2957" t="s">
        <v>7953</v>
      </c>
      <c r="D2957" s="159">
        <f t="shared" si="92"/>
        <v>24</v>
      </c>
      <c r="E2957">
        <v>0</v>
      </c>
      <c r="F2957">
        <v>24</v>
      </c>
      <c r="G2957" s="162" t="s">
        <v>6236</v>
      </c>
      <c r="H2957" s="162" t="s">
        <v>6236</v>
      </c>
      <c r="I2957" s="53" t="str">
        <f t="shared" si="93"/>
        <v>0. 24</v>
      </c>
      <c r="J2957" s="157" t="s">
        <v>142</v>
      </c>
      <c r="K2957" s="157" t="s">
        <v>141</v>
      </c>
      <c r="L2957" s="83" t="s">
        <v>6172</v>
      </c>
      <c r="M2957" s="165" t="s">
        <v>162</v>
      </c>
      <c r="O2957" s="157" t="s">
        <v>138</v>
      </c>
      <c r="P2957" s="157" t="s">
        <v>143</v>
      </c>
      <c r="Q2957" s="157" t="s">
        <v>6171</v>
      </c>
      <c r="R2957" s="157" t="s">
        <v>144</v>
      </c>
      <c r="W2957" s="118">
        <v>108000</v>
      </c>
      <c r="X2957" s="162" t="s">
        <v>6236</v>
      </c>
    </row>
    <row r="2958" spans="1:24">
      <c r="A2958" s="83">
        <v>2154</v>
      </c>
      <c r="B2958" s="83">
        <v>514</v>
      </c>
      <c r="C2958" t="s">
        <v>6582</v>
      </c>
      <c r="D2958" s="159">
        <f t="shared" si="92"/>
        <v>23</v>
      </c>
      <c r="E2958">
        <v>0</v>
      </c>
      <c r="F2958">
        <v>23</v>
      </c>
      <c r="G2958" s="162" t="s">
        <v>6237</v>
      </c>
      <c r="H2958" s="162" t="s">
        <v>6237</v>
      </c>
      <c r="I2958" s="53" t="str">
        <f t="shared" si="93"/>
        <v>0. 23</v>
      </c>
      <c r="J2958" s="157" t="s">
        <v>142</v>
      </c>
      <c r="K2958" s="157" t="s">
        <v>141</v>
      </c>
      <c r="L2958" s="83" t="s">
        <v>6172</v>
      </c>
      <c r="M2958" s="165" t="s">
        <v>162</v>
      </c>
      <c r="O2958" s="157" t="s">
        <v>138</v>
      </c>
      <c r="P2958" s="157" t="s">
        <v>143</v>
      </c>
      <c r="Q2958" s="157" t="s">
        <v>6171</v>
      </c>
      <c r="R2958" s="157" t="s">
        <v>144</v>
      </c>
      <c r="W2958" s="118">
        <v>94500</v>
      </c>
      <c r="X2958" s="162" t="s">
        <v>6237</v>
      </c>
    </row>
    <row r="2959" spans="1:24">
      <c r="A2959" s="83">
        <v>2154</v>
      </c>
      <c r="B2959" s="83">
        <v>513</v>
      </c>
      <c r="C2959" t="s">
        <v>8135</v>
      </c>
      <c r="D2959" s="159">
        <f t="shared" si="92"/>
        <v>116</v>
      </c>
      <c r="E2959">
        <v>2</v>
      </c>
      <c r="F2959">
        <v>36</v>
      </c>
      <c r="G2959" s="162" t="s">
        <v>6173</v>
      </c>
      <c r="H2959" s="162" t="s">
        <v>6173</v>
      </c>
      <c r="I2959" s="53" t="str">
        <f t="shared" si="93"/>
        <v>2. 36</v>
      </c>
      <c r="J2959" s="157" t="s">
        <v>142</v>
      </c>
      <c r="K2959" s="157" t="s">
        <v>141</v>
      </c>
      <c r="L2959" s="83" t="s">
        <v>6172</v>
      </c>
      <c r="M2959" s="165" t="s">
        <v>162</v>
      </c>
      <c r="O2959" s="157" t="s">
        <v>138</v>
      </c>
      <c r="P2959" s="157" t="s">
        <v>143</v>
      </c>
      <c r="Q2959" s="157" t="s">
        <v>6171</v>
      </c>
      <c r="R2959" s="157" t="s">
        <v>144</v>
      </c>
      <c r="W2959" s="118">
        <v>513000</v>
      </c>
      <c r="X2959" s="162" t="s">
        <v>6173</v>
      </c>
    </row>
    <row r="2960" spans="1:24">
      <c r="A2960" s="83">
        <v>2154</v>
      </c>
      <c r="B2960" s="83">
        <v>513</v>
      </c>
      <c r="C2960" t="s">
        <v>8134</v>
      </c>
      <c r="D2960" s="159">
        <f t="shared" si="92"/>
        <v>16</v>
      </c>
      <c r="E2960">
        <v>0</v>
      </c>
      <c r="F2960">
        <v>16</v>
      </c>
      <c r="G2960" s="162" t="s">
        <v>6206</v>
      </c>
      <c r="H2960" s="162" t="s">
        <v>6206</v>
      </c>
      <c r="I2960" s="53" t="str">
        <f t="shared" si="93"/>
        <v>0. 16</v>
      </c>
      <c r="J2960" s="157" t="s">
        <v>142</v>
      </c>
      <c r="K2960" s="157" t="s">
        <v>141</v>
      </c>
      <c r="L2960" s="83" t="s">
        <v>6172</v>
      </c>
      <c r="M2960" s="165" t="s">
        <v>162</v>
      </c>
      <c r="O2960" s="157" t="s">
        <v>138</v>
      </c>
      <c r="P2960" s="157" t="s">
        <v>143</v>
      </c>
      <c r="Q2960" s="157" t="s">
        <v>6171</v>
      </c>
      <c r="R2960" s="157" t="s">
        <v>144</v>
      </c>
      <c r="W2960" s="118">
        <v>67500</v>
      </c>
      <c r="X2960" s="162" t="s">
        <v>6206</v>
      </c>
    </row>
    <row r="2961" spans="1:24">
      <c r="A2961" s="83">
        <v>2155</v>
      </c>
      <c r="B2961" s="83">
        <v>358</v>
      </c>
      <c r="C2961" t="s">
        <v>7862</v>
      </c>
      <c r="D2961" s="159">
        <f t="shared" si="92"/>
        <v>45</v>
      </c>
      <c r="E2961">
        <v>1</v>
      </c>
      <c r="F2961">
        <v>5</v>
      </c>
      <c r="G2961" s="162" t="s">
        <v>6256</v>
      </c>
      <c r="H2961" s="162" t="s">
        <v>6256</v>
      </c>
      <c r="I2961" s="53" t="str">
        <f t="shared" si="93"/>
        <v>1. 5</v>
      </c>
      <c r="J2961" s="157" t="s">
        <v>142</v>
      </c>
      <c r="K2961" s="157" t="s">
        <v>141</v>
      </c>
      <c r="L2961" s="83" t="s">
        <v>6172</v>
      </c>
      <c r="M2961" s="165" t="s">
        <v>162</v>
      </c>
      <c r="O2961" s="157" t="s">
        <v>138</v>
      </c>
      <c r="P2961" s="157" t="s">
        <v>143</v>
      </c>
      <c r="Q2961" s="157" t="s">
        <v>6171</v>
      </c>
      <c r="R2961" s="157" t="s">
        <v>144</v>
      </c>
      <c r="W2961" s="118">
        <v>607500</v>
      </c>
      <c r="X2961" s="162" t="s">
        <v>6256</v>
      </c>
    </row>
    <row r="2962" spans="1:24">
      <c r="A2962" s="83">
        <v>2155</v>
      </c>
      <c r="B2962" s="83">
        <v>27</v>
      </c>
      <c r="C2962" t="s">
        <v>7855</v>
      </c>
      <c r="D2962" s="159">
        <f t="shared" si="92"/>
        <v>37</v>
      </c>
      <c r="E2962">
        <v>0</v>
      </c>
      <c r="F2962">
        <v>37</v>
      </c>
      <c r="G2962" s="162" t="s">
        <v>6297</v>
      </c>
      <c r="H2962" s="162" t="s">
        <v>6297</v>
      </c>
      <c r="I2962" s="53" t="str">
        <f t="shared" si="93"/>
        <v>0. 37</v>
      </c>
      <c r="J2962" s="157" t="s">
        <v>142</v>
      </c>
      <c r="K2962" s="157" t="s">
        <v>141</v>
      </c>
      <c r="L2962" s="83" t="s">
        <v>6172</v>
      </c>
      <c r="M2962" s="165" t="s">
        <v>162</v>
      </c>
      <c r="O2962" s="157" t="s">
        <v>138</v>
      </c>
      <c r="P2962" s="157" t="s">
        <v>143</v>
      </c>
      <c r="Q2962" s="157" t="s">
        <v>6171</v>
      </c>
      <c r="R2962" s="157" t="s">
        <v>144</v>
      </c>
      <c r="W2962" s="118">
        <v>499500</v>
      </c>
      <c r="X2962" s="162" t="s">
        <v>6297</v>
      </c>
    </row>
    <row r="2963" spans="1:24">
      <c r="A2963" s="83">
        <v>2156</v>
      </c>
      <c r="B2963" s="83">
        <v>27</v>
      </c>
      <c r="C2963" t="s">
        <v>7912</v>
      </c>
      <c r="D2963" s="159">
        <f t="shared" si="92"/>
        <v>37</v>
      </c>
      <c r="E2963">
        <v>0</v>
      </c>
      <c r="F2963">
        <v>37</v>
      </c>
      <c r="G2963" s="162" t="s">
        <v>6297</v>
      </c>
      <c r="H2963" s="162" t="s">
        <v>6297</v>
      </c>
      <c r="I2963" s="53" t="str">
        <f t="shared" si="93"/>
        <v>0. 37</v>
      </c>
      <c r="J2963" s="157" t="s">
        <v>142</v>
      </c>
      <c r="K2963" s="157" t="s">
        <v>141</v>
      </c>
      <c r="L2963" s="83" t="s">
        <v>6172</v>
      </c>
      <c r="M2963" s="165" t="s">
        <v>162</v>
      </c>
      <c r="O2963" s="157" t="s">
        <v>138</v>
      </c>
      <c r="P2963" s="157" t="s">
        <v>143</v>
      </c>
      <c r="Q2963" s="157" t="s">
        <v>6171</v>
      </c>
      <c r="R2963" s="157" t="s">
        <v>144</v>
      </c>
      <c r="W2963" s="118">
        <v>499500</v>
      </c>
      <c r="X2963" s="162" t="s">
        <v>6297</v>
      </c>
    </row>
    <row r="2964" spans="1:24">
      <c r="A2964" s="83">
        <v>2156</v>
      </c>
      <c r="B2964" s="83">
        <v>358</v>
      </c>
      <c r="C2964" t="s">
        <v>7868</v>
      </c>
      <c r="D2964" s="159">
        <f t="shared" si="92"/>
        <v>45</v>
      </c>
      <c r="E2964">
        <v>1</v>
      </c>
      <c r="F2964">
        <v>5</v>
      </c>
      <c r="G2964" s="162" t="s">
        <v>6256</v>
      </c>
      <c r="H2964" s="162" t="s">
        <v>6256</v>
      </c>
      <c r="I2964" s="53" t="str">
        <f t="shared" si="93"/>
        <v>1. 5</v>
      </c>
      <c r="J2964" s="157" t="s">
        <v>142</v>
      </c>
      <c r="K2964" s="157" t="s">
        <v>141</v>
      </c>
      <c r="L2964" s="83" t="s">
        <v>6172</v>
      </c>
      <c r="M2964" s="165" t="s">
        <v>162</v>
      </c>
      <c r="O2964" s="157" t="s">
        <v>138</v>
      </c>
      <c r="P2964" s="157" t="s">
        <v>143</v>
      </c>
      <c r="Q2964" s="157" t="s">
        <v>6171</v>
      </c>
      <c r="R2964" s="157" t="s">
        <v>144</v>
      </c>
      <c r="W2964" s="118">
        <v>607500</v>
      </c>
      <c r="X2964" s="162" t="s">
        <v>6256</v>
      </c>
    </row>
    <row r="2965" spans="1:24">
      <c r="A2965" s="83">
        <v>2157</v>
      </c>
      <c r="B2965" s="83">
        <v>180</v>
      </c>
      <c r="C2965" t="s">
        <v>7835</v>
      </c>
      <c r="D2965" s="159">
        <f t="shared" si="92"/>
        <v>144</v>
      </c>
      <c r="E2965">
        <v>3</v>
      </c>
      <c r="F2965">
        <v>24</v>
      </c>
      <c r="G2965" s="162" t="s">
        <v>6418</v>
      </c>
      <c r="H2965" s="162" t="s">
        <v>6418</v>
      </c>
      <c r="I2965" s="53" t="str">
        <f t="shared" si="93"/>
        <v>3. 24</v>
      </c>
      <c r="J2965" s="157" t="s">
        <v>142</v>
      </c>
      <c r="K2965" s="157" t="s">
        <v>141</v>
      </c>
      <c r="L2965" s="83" t="s">
        <v>6172</v>
      </c>
      <c r="M2965" s="165" t="s">
        <v>162</v>
      </c>
      <c r="O2965" s="157" t="s">
        <v>138</v>
      </c>
      <c r="P2965" s="157" t="s">
        <v>143</v>
      </c>
      <c r="Q2965" s="157" t="s">
        <v>6171</v>
      </c>
      <c r="R2965" s="157" t="s">
        <v>144</v>
      </c>
      <c r="W2965" s="118">
        <v>486000</v>
      </c>
      <c r="X2965" s="162" t="s">
        <v>6418</v>
      </c>
    </row>
    <row r="2966" spans="1:24">
      <c r="A2966" s="83">
        <v>2157</v>
      </c>
      <c r="B2966" s="83">
        <v>561</v>
      </c>
      <c r="C2966" t="s">
        <v>7871</v>
      </c>
      <c r="D2966" s="159">
        <f t="shared" si="92"/>
        <v>208</v>
      </c>
      <c r="E2966">
        <v>5</v>
      </c>
      <c r="F2966">
        <v>8</v>
      </c>
      <c r="G2966" s="162" t="s">
        <v>6339</v>
      </c>
      <c r="H2966" s="162" t="s">
        <v>6339</v>
      </c>
      <c r="I2966" s="53" t="str">
        <f t="shared" si="93"/>
        <v>5. 8</v>
      </c>
      <c r="J2966" s="157" t="s">
        <v>142</v>
      </c>
      <c r="K2966" s="157" t="s">
        <v>141</v>
      </c>
      <c r="L2966" s="83" t="s">
        <v>6172</v>
      </c>
      <c r="M2966" s="165" t="s">
        <v>162</v>
      </c>
      <c r="O2966" s="157" t="s">
        <v>138</v>
      </c>
      <c r="P2966" s="157" t="s">
        <v>143</v>
      </c>
      <c r="Q2966" s="157" t="s">
        <v>6171</v>
      </c>
      <c r="R2966" s="157" t="s">
        <v>144</v>
      </c>
      <c r="W2966" s="118">
        <v>702000</v>
      </c>
      <c r="X2966" s="162" t="s">
        <v>6339</v>
      </c>
    </row>
    <row r="2967" spans="1:24">
      <c r="A2967" s="83">
        <v>2157</v>
      </c>
      <c r="B2967" s="83">
        <v>561</v>
      </c>
      <c r="C2967" t="s">
        <v>7852</v>
      </c>
      <c r="D2967" s="159">
        <f t="shared" si="92"/>
        <v>96</v>
      </c>
      <c r="E2967">
        <v>2</v>
      </c>
      <c r="F2967">
        <v>16</v>
      </c>
      <c r="G2967" s="162" t="s">
        <v>6357</v>
      </c>
      <c r="H2967" s="162" t="s">
        <v>6357</v>
      </c>
      <c r="I2967" s="53" t="str">
        <f t="shared" si="93"/>
        <v>2. 16</v>
      </c>
      <c r="J2967" s="157" t="s">
        <v>142</v>
      </c>
      <c r="K2967" s="157" t="s">
        <v>141</v>
      </c>
      <c r="L2967" s="83" t="s">
        <v>6172</v>
      </c>
      <c r="M2967" s="165" t="s">
        <v>162</v>
      </c>
      <c r="O2967" s="157" t="s">
        <v>138</v>
      </c>
      <c r="P2967" s="157" t="s">
        <v>143</v>
      </c>
      <c r="Q2967" s="157" t="s">
        <v>6171</v>
      </c>
      <c r="R2967" s="157" t="s">
        <v>144</v>
      </c>
      <c r="W2967" s="118">
        <v>324000</v>
      </c>
      <c r="X2967" s="162" t="s">
        <v>6357</v>
      </c>
    </row>
    <row r="2968" spans="1:24">
      <c r="A2968" s="83">
        <v>2159</v>
      </c>
      <c r="B2968" s="83">
        <v>135</v>
      </c>
      <c r="C2968" t="s">
        <v>7947</v>
      </c>
      <c r="D2968" s="159">
        <f t="shared" si="92"/>
        <v>205</v>
      </c>
      <c r="E2968">
        <v>5</v>
      </c>
      <c r="F2968">
        <v>5</v>
      </c>
      <c r="G2968" s="162" t="s">
        <v>6423</v>
      </c>
      <c r="H2968" s="162" t="s">
        <v>6423</v>
      </c>
      <c r="I2968" s="53" t="str">
        <f t="shared" si="93"/>
        <v>5. 5</v>
      </c>
      <c r="J2968" s="157" t="s">
        <v>142</v>
      </c>
      <c r="K2968" s="157" t="s">
        <v>141</v>
      </c>
      <c r="L2968" s="83" t="s">
        <v>6172</v>
      </c>
      <c r="M2968" s="165" t="s">
        <v>162</v>
      </c>
      <c r="O2968" s="157" t="s">
        <v>138</v>
      </c>
      <c r="P2968" s="157" t="s">
        <v>143</v>
      </c>
      <c r="Q2968" s="157" t="s">
        <v>6171</v>
      </c>
      <c r="R2968" s="157" t="s">
        <v>144</v>
      </c>
      <c r="W2968" s="118">
        <v>918000</v>
      </c>
      <c r="X2968" s="162" t="s">
        <v>6423</v>
      </c>
    </row>
    <row r="2969" spans="1:24">
      <c r="A2969" s="83">
        <v>2159</v>
      </c>
      <c r="B2969" s="83">
        <v>262</v>
      </c>
      <c r="C2969" t="s">
        <v>7862</v>
      </c>
      <c r="D2969" s="159">
        <f t="shared" si="92"/>
        <v>130</v>
      </c>
      <c r="E2969">
        <v>3</v>
      </c>
      <c r="F2969">
        <v>10</v>
      </c>
      <c r="G2969" s="162" t="s">
        <v>6427</v>
      </c>
      <c r="H2969" s="162" t="s">
        <v>6427</v>
      </c>
      <c r="I2969" s="53" t="str">
        <f t="shared" si="93"/>
        <v>3. 10</v>
      </c>
      <c r="J2969" s="157" t="s">
        <v>142</v>
      </c>
      <c r="K2969" s="157" t="s">
        <v>141</v>
      </c>
      <c r="L2969" s="83" t="s">
        <v>6172</v>
      </c>
      <c r="M2969" s="165" t="s">
        <v>162</v>
      </c>
      <c r="O2969" s="157" t="s">
        <v>138</v>
      </c>
      <c r="P2969" s="157" t="s">
        <v>143</v>
      </c>
      <c r="Q2969" s="157" t="s">
        <v>6171</v>
      </c>
      <c r="R2969" s="157" t="s">
        <v>144</v>
      </c>
      <c r="W2969" s="118">
        <v>580500</v>
      </c>
      <c r="X2969" s="162" t="s">
        <v>6427</v>
      </c>
    </row>
    <row r="2970" spans="1:24">
      <c r="A2970" s="83">
        <v>2159</v>
      </c>
      <c r="B2970" s="83">
        <v>261</v>
      </c>
      <c r="C2970" t="s">
        <v>8115</v>
      </c>
      <c r="D2970" s="159">
        <f t="shared" si="92"/>
        <v>104</v>
      </c>
      <c r="E2970">
        <v>2</v>
      </c>
      <c r="F2970">
        <v>24</v>
      </c>
      <c r="G2970" s="162" t="s">
        <v>6410</v>
      </c>
      <c r="H2970" s="162" t="s">
        <v>6410</v>
      </c>
      <c r="I2970" s="53" t="str">
        <f t="shared" si="93"/>
        <v>2. 24</v>
      </c>
      <c r="J2970" s="157" t="s">
        <v>142</v>
      </c>
      <c r="K2970" s="157" t="s">
        <v>141</v>
      </c>
      <c r="L2970" s="83" t="s">
        <v>6172</v>
      </c>
      <c r="M2970" s="165" t="s">
        <v>162</v>
      </c>
      <c r="O2970" s="157" t="s">
        <v>138</v>
      </c>
      <c r="P2970" s="157" t="s">
        <v>143</v>
      </c>
      <c r="Q2970" s="157" t="s">
        <v>6171</v>
      </c>
      <c r="R2970" s="157" t="s">
        <v>144</v>
      </c>
      <c r="W2970" s="118">
        <v>459000</v>
      </c>
      <c r="X2970" s="162" t="s">
        <v>6410</v>
      </c>
    </row>
    <row r="2971" spans="1:24">
      <c r="A2971" s="83">
        <v>2162</v>
      </c>
      <c r="B2971" s="83">
        <v>134</v>
      </c>
      <c r="C2971" t="s">
        <v>7837</v>
      </c>
      <c r="D2971" s="159">
        <f t="shared" si="92"/>
        <v>157</v>
      </c>
      <c r="E2971">
        <v>3</v>
      </c>
      <c r="F2971">
        <v>37</v>
      </c>
      <c r="G2971" s="162" t="s">
        <v>6294</v>
      </c>
      <c r="H2971" s="162" t="s">
        <v>6294</v>
      </c>
      <c r="I2971" s="53" t="str">
        <f t="shared" si="93"/>
        <v>3. 37</v>
      </c>
      <c r="J2971" s="157" t="s">
        <v>142</v>
      </c>
      <c r="K2971" s="157" t="s">
        <v>141</v>
      </c>
      <c r="L2971" s="83" t="s">
        <v>6172</v>
      </c>
      <c r="M2971" s="165" t="s">
        <v>162</v>
      </c>
      <c r="O2971" s="157" t="s">
        <v>138</v>
      </c>
      <c r="P2971" s="157" t="s">
        <v>143</v>
      </c>
      <c r="Q2971" s="157" t="s">
        <v>6171</v>
      </c>
      <c r="R2971" s="157" t="s">
        <v>144</v>
      </c>
      <c r="W2971" s="118">
        <v>418500</v>
      </c>
      <c r="X2971" s="162" t="s">
        <v>6294</v>
      </c>
    </row>
    <row r="2972" spans="1:24">
      <c r="A2972" s="83">
        <v>2162</v>
      </c>
      <c r="B2972" s="83">
        <v>134</v>
      </c>
      <c r="C2972" t="s">
        <v>7874</v>
      </c>
      <c r="D2972" s="159">
        <f t="shared" si="92"/>
        <v>10</v>
      </c>
      <c r="E2972">
        <v>0</v>
      </c>
      <c r="F2972">
        <v>10</v>
      </c>
      <c r="G2972" s="162" t="s">
        <v>6347</v>
      </c>
      <c r="H2972" s="162" t="s">
        <v>6347</v>
      </c>
      <c r="I2972" s="53" t="str">
        <f t="shared" si="93"/>
        <v>0. 10</v>
      </c>
      <c r="J2972" s="157" t="s">
        <v>142</v>
      </c>
      <c r="K2972" s="157" t="s">
        <v>141</v>
      </c>
      <c r="L2972" s="83" t="s">
        <v>6172</v>
      </c>
      <c r="M2972" s="165" t="s">
        <v>162</v>
      </c>
      <c r="O2972" s="157" t="s">
        <v>138</v>
      </c>
      <c r="P2972" s="157" t="s">
        <v>143</v>
      </c>
      <c r="Q2972" s="157" t="s">
        <v>6171</v>
      </c>
      <c r="R2972" s="157" t="s">
        <v>144</v>
      </c>
      <c r="W2972" s="118">
        <v>135000</v>
      </c>
      <c r="X2972" s="162" t="s">
        <v>6347</v>
      </c>
    </row>
    <row r="2973" spans="1:24">
      <c r="A2973" s="83">
        <v>2164</v>
      </c>
      <c r="B2973" s="83">
        <v>102</v>
      </c>
      <c r="C2973" t="s">
        <v>7836</v>
      </c>
      <c r="D2973" s="159">
        <f t="shared" si="92"/>
        <v>166</v>
      </c>
      <c r="E2973">
        <v>4</v>
      </c>
      <c r="F2973">
        <v>6</v>
      </c>
      <c r="G2973" s="162" t="s">
        <v>6458</v>
      </c>
      <c r="H2973" s="162" t="s">
        <v>6458</v>
      </c>
      <c r="I2973" s="53" t="str">
        <f t="shared" si="93"/>
        <v>4. 6</v>
      </c>
      <c r="J2973" s="157" t="s">
        <v>142</v>
      </c>
      <c r="K2973" s="157" t="s">
        <v>141</v>
      </c>
      <c r="L2973" s="83" t="s">
        <v>6172</v>
      </c>
      <c r="M2973" s="165" t="s">
        <v>6538</v>
      </c>
      <c r="O2973" s="157" t="s">
        <v>138</v>
      </c>
      <c r="P2973" s="157" t="s">
        <v>143</v>
      </c>
      <c r="Q2973" s="157" t="s">
        <v>6171</v>
      </c>
      <c r="R2973" s="157" t="s">
        <v>144</v>
      </c>
      <c r="W2973" s="118">
        <v>729000</v>
      </c>
      <c r="X2973" s="162" t="s">
        <v>6458</v>
      </c>
    </row>
    <row r="2974" spans="1:24">
      <c r="A2974" s="83">
        <v>2164</v>
      </c>
      <c r="B2974" s="83">
        <v>101</v>
      </c>
      <c r="C2974" t="s">
        <v>6586</v>
      </c>
      <c r="D2974" s="159">
        <f t="shared" si="92"/>
        <v>160</v>
      </c>
      <c r="E2974">
        <v>4</v>
      </c>
      <c r="F2974">
        <v>0</v>
      </c>
      <c r="G2974" s="162" t="s">
        <v>6232</v>
      </c>
      <c r="H2974" s="162" t="s">
        <v>6232</v>
      </c>
      <c r="I2974" s="53" t="str">
        <f t="shared" si="93"/>
        <v>4. 0</v>
      </c>
      <c r="J2974" s="157" t="s">
        <v>142</v>
      </c>
      <c r="K2974" s="157" t="s">
        <v>141</v>
      </c>
      <c r="L2974" s="83" t="s">
        <v>6172</v>
      </c>
      <c r="M2974" s="165" t="s">
        <v>6538</v>
      </c>
      <c r="O2974" s="157" t="s">
        <v>138</v>
      </c>
      <c r="P2974" s="157" t="s">
        <v>143</v>
      </c>
      <c r="Q2974" s="157" t="s">
        <v>6171</v>
      </c>
      <c r="R2974" s="157" t="s">
        <v>144</v>
      </c>
      <c r="W2974" s="118">
        <v>0</v>
      </c>
      <c r="X2974" s="162" t="s">
        <v>6232</v>
      </c>
    </row>
    <row r="2975" spans="1:24">
      <c r="A2975" s="83">
        <v>2165</v>
      </c>
      <c r="B2975" s="83">
        <v>534</v>
      </c>
      <c r="C2975" t="s">
        <v>7852</v>
      </c>
      <c r="D2975" s="159">
        <f t="shared" si="92"/>
        <v>130</v>
      </c>
      <c r="E2975">
        <v>3</v>
      </c>
      <c r="F2975">
        <v>10</v>
      </c>
      <c r="G2975" s="162" t="s">
        <v>6427</v>
      </c>
      <c r="H2975" s="162" t="s">
        <v>6427</v>
      </c>
      <c r="I2975" s="53" t="str">
        <f t="shared" si="93"/>
        <v>3. 10</v>
      </c>
      <c r="J2975" s="157" t="s">
        <v>142</v>
      </c>
      <c r="K2975" s="157" t="s">
        <v>141</v>
      </c>
      <c r="L2975" s="83" t="s">
        <v>6172</v>
      </c>
      <c r="M2975" s="165" t="s">
        <v>162</v>
      </c>
      <c r="O2975" s="157" t="s">
        <v>138</v>
      </c>
      <c r="P2975" s="157" t="s">
        <v>143</v>
      </c>
      <c r="Q2975" s="157" t="s">
        <v>6171</v>
      </c>
      <c r="R2975" s="157" t="s">
        <v>144</v>
      </c>
      <c r="W2975" s="118">
        <v>877500</v>
      </c>
      <c r="X2975" s="162" t="s">
        <v>6427</v>
      </c>
    </row>
    <row r="2976" spans="1:24">
      <c r="A2976" s="83">
        <v>2165</v>
      </c>
      <c r="B2976" s="83">
        <v>537</v>
      </c>
      <c r="C2976" t="s">
        <v>7863</v>
      </c>
      <c r="D2976" s="159">
        <f t="shared" si="92"/>
        <v>10</v>
      </c>
      <c r="E2976">
        <v>0</v>
      </c>
      <c r="F2976">
        <v>10</v>
      </c>
      <c r="G2976" s="162" t="s">
        <v>6347</v>
      </c>
      <c r="H2976" s="162" t="s">
        <v>6347</v>
      </c>
      <c r="I2976" s="53" t="str">
        <f t="shared" si="93"/>
        <v>0. 10</v>
      </c>
      <c r="J2976" s="157" t="s">
        <v>142</v>
      </c>
      <c r="K2976" s="157" t="s">
        <v>141</v>
      </c>
      <c r="L2976" s="83" t="s">
        <v>6172</v>
      </c>
      <c r="M2976" s="165" t="s">
        <v>162</v>
      </c>
      <c r="O2976" s="157" t="s">
        <v>138</v>
      </c>
      <c r="P2976" s="157" t="s">
        <v>143</v>
      </c>
      <c r="Q2976" s="157" t="s">
        <v>6171</v>
      </c>
      <c r="R2976" s="157" t="s">
        <v>144</v>
      </c>
      <c r="W2976" s="118">
        <v>67500</v>
      </c>
      <c r="X2976" s="162" t="s">
        <v>6347</v>
      </c>
    </row>
    <row r="2977" spans="1:24">
      <c r="A2977" s="83">
        <v>2166</v>
      </c>
      <c r="B2977" s="83">
        <v>246</v>
      </c>
      <c r="C2977" t="s">
        <v>7861</v>
      </c>
      <c r="D2977" s="159">
        <f t="shared" si="92"/>
        <v>16</v>
      </c>
      <c r="E2977">
        <v>0</v>
      </c>
      <c r="F2977">
        <v>16</v>
      </c>
      <c r="G2977" s="162" t="s">
        <v>6206</v>
      </c>
      <c r="H2977" s="162" t="s">
        <v>6206</v>
      </c>
      <c r="I2977" s="53" t="str">
        <f t="shared" si="93"/>
        <v>0. 16</v>
      </c>
      <c r="J2977" s="157" t="s">
        <v>142</v>
      </c>
      <c r="K2977" s="157" t="s">
        <v>141</v>
      </c>
      <c r="L2977" s="83" t="s">
        <v>6172</v>
      </c>
      <c r="M2977" s="165" t="s">
        <v>6540</v>
      </c>
      <c r="O2977" s="157" t="s">
        <v>138</v>
      </c>
      <c r="P2977" s="157" t="s">
        <v>143</v>
      </c>
      <c r="Q2977" s="157" t="s">
        <v>6171</v>
      </c>
      <c r="R2977" s="157" t="s">
        <v>144</v>
      </c>
      <c r="W2977" s="118">
        <v>891000</v>
      </c>
      <c r="X2977" s="162" t="s">
        <v>6206</v>
      </c>
    </row>
    <row r="2978" spans="1:24">
      <c r="A2978" s="83">
        <v>2166</v>
      </c>
      <c r="B2978" s="83">
        <v>246</v>
      </c>
      <c r="C2978" t="s">
        <v>7843</v>
      </c>
      <c r="D2978" s="159">
        <f t="shared" si="92"/>
        <v>32</v>
      </c>
      <c r="E2978">
        <v>0</v>
      </c>
      <c r="F2978">
        <v>32</v>
      </c>
      <c r="G2978" s="162" t="s">
        <v>6315</v>
      </c>
      <c r="H2978" s="162" t="s">
        <v>6315</v>
      </c>
      <c r="I2978" s="53" t="str">
        <f t="shared" si="93"/>
        <v>0. 32</v>
      </c>
      <c r="J2978" s="157" t="s">
        <v>142</v>
      </c>
      <c r="K2978" s="157" t="s">
        <v>141</v>
      </c>
      <c r="L2978" s="83" t="s">
        <v>6172</v>
      </c>
      <c r="M2978" s="165" t="s">
        <v>6540</v>
      </c>
      <c r="O2978" s="157" t="s">
        <v>138</v>
      </c>
      <c r="P2978" s="157" t="s">
        <v>143</v>
      </c>
      <c r="Q2978" s="157" t="s">
        <v>6171</v>
      </c>
      <c r="R2978" s="157" t="s">
        <v>144</v>
      </c>
      <c r="W2978" s="118">
        <v>0</v>
      </c>
      <c r="X2978" s="162" t="s">
        <v>6315</v>
      </c>
    </row>
    <row r="2979" spans="1:24">
      <c r="A2979" s="83">
        <v>2166</v>
      </c>
      <c r="B2979" s="83">
        <v>247</v>
      </c>
      <c r="C2979" t="s">
        <v>7835</v>
      </c>
      <c r="D2979" s="159">
        <f t="shared" si="92"/>
        <v>26</v>
      </c>
      <c r="E2979">
        <v>0</v>
      </c>
      <c r="F2979">
        <v>26</v>
      </c>
      <c r="G2979" s="162" t="s">
        <v>6374</v>
      </c>
      <c r="H2979" s="162" t="s">
        <v>6374</v>
      </c>
      <c r="I2979" s="53" t="str">
        <f t="shared" si="93"/>
        <v>0. 26</v>
      </c>
      <c r="J2979" s="157" t="s">
        <v>142</v>
      </c>
      <c r="K2979" s="157" t="s">
        <v>141</v>
      </c>
      <c r="L2979" s="83" t="s">
        <v>6172</v>
      </c>
      <c r="M2979" s="165" t="s">
        <v>6540</v>
      </c>
      <c r="O2979" s="157" t="s">
        <v>138</v>
      </c>
      <c r="P2979" s="157" t="s">
        <v>143</v>
      </c>
      <c r="Q2979" s="157" t="s">
        <v>6171</v>
      </c>
      <c r="R2979" s="157" t="s">
        <v>144</v>
      </c>
      <c r="W2979" s="118">
        <v>0</v>
      </c>
      <c r="X2979" s="162" t="s">
        <v>6374</v>
      </c>
    </row>
    <row r="2980" spans="1:24">
      <c r="A2980" s="83">
        <v>2166</v>
      </c>
      <c r="B2980" s="83">
        <v>246</v>
      </c>
      <c r="C2980" t="s">
        <v>7861</v>
      </c>
      <c r="D2980" s="159">
        <f t="shared" si="92"/>
        <v>8</v>
      </c>
      <c r="E2980">
        <v>0</v>
      </c>
      <c r="F2980">
        <v>8</v>
      </c>
      <c r="G2980" s="162" t="s">
        <v>6180</v>
      </c>
      <c r="H2980" s="162" t="s">
        <v>6180</v>
      </c>
      <c r="I2980" s="53" t="str">
        <f t="shared" si="93"/>
        <v>0. 8</v>
      </c>
      <c r="J2980" s="157" t="s">
        <v>142</v>
      </c>
      <c r="K2980" s="157" t="s">
        <v>141</v>
      </c>
      <c r="L2980" s="83" t="s">
        <v>6172</v>
      </c>
      <c r="M2980" s="165" t="s">
        <v>6540</v>
      </c>
      <c r="O2980" s="157" t="s">
        <v>138</v>
      </c>
      <c r="P2980" s="157" t="s">
        <v>143</v>
      </c>
      <c r="Q2980" s="157" t="s">
        <v>6171</v>
      </c>
      <c r="R2980" s="157" t="s">
        <v>144</v>
      </c>
      <c r="W2980" s="118">
        <v>0</v>
      </c>
      <c r="X2980" s="162" t="s">
        <v>6180</v>
      </c>
    </row>
    <row r="2981" spans="1:24">
      <c r="A2981" s="83">
        <v>2170</v>
      </c>
      <c r="B2981" s="83">
        <v>56</v>
      </c>
      <c r="C2981" t="s">
        <v>7850</v>
      </c>
      <c r="D2981" s="159">
        <f t="shared" si="92"/>
        <v>19</v>
      </c>
      <c r="E2981">
        <v>0</v>
      </c>
      <c r="F2981">
        <v>19</v>
      </c>
      <c r="G2981" s="162" t="s">
        <v>6239</v>
      </c>
      <c r="H2981" s="162" t="s">
        <v>6239</v>
      </c>
      <c r="I2981" s="53" t="str">
        <f t="shared" si="93"/>
        <v>0. 19</v>
      </c>
      <c r="J2981" s="157" t="s">
        <v>142</v>
      </c>
      <c r="K2981" s="157" t="s">
        <v>141</v>
      </c>
      <c r="L2981" s="83" t="s">
        <v>6172</v>
      </c>
      <c r="M2981" s="165" t="s">
        <v>162</v>
      </c>
      <c r="O2981" s="157" t="s">
        <v>138</v>
      </c>
      <c r="P2981" s="157" t="s">
        <v>143</v>
      </c>
      <c r="Q2981" s="157" t="s">
        <v>6171</v>
      </c>
      <c r="R2981" s="157" t="s">
        <v>144</v>
      </c>
      <c r="W2981" s="118">
        <v>40500</v>
      </c>
      <c r="X2981" s="162" t="s">
        <v>6239</v>
      </c>
    </row>
    <row r="2982" spans="1:24">
      <c r="A2982" s="83">
        <v>2170</v>
      </c>
      <c r="B2982" s="83">
        <v>57</v>
      </c>
      <c r="C2982" t="s">
        <v>7850</v>
      </c>
      <c r="D2982" s="159">
        <f t="shared" si="92"/>
        <v>10</v>
      </c>
      <c r="E2982">
        <v>0</v>
      </c>
      <c r="F2982">
        <v>10</v>
      </c>
      <c r="G2982" s="162" t="s">
        <v>6347</v>
      </c>
      <c r="H2982" s="162" t="s">
        <v>6347</v>
      </c>
      <c r="I2982" s="53" t="str">
        <f t="shared" si="93"/>
        <v>0. 10</v>
      </c>
      <c r="J2982" s="157" t="s">
        <v>142</v>
      </c>
      <c r="K2982" s="157" t="s">
        <v>141</v>
      </c>
      <c r="L2982" s="83" t="s">
        <v>6172</v>
      </c>
      <c r="M2982" s="165" t="s">
        <v>162</v>
      </c>
      <c r="O2982" s="157" t="s">
        <v>138</v>
      </c>
      <c r="P2982" s="157" t="s">
        <v>143</v>
      </c>
      <c r="Q2982" s="157" t="s">
        <v>6171</v>
      </c>
      <c r="R2982" s="157" t="s">
        <v>144</v>
      </c>
      <c r="W2982" s="118">
        <v>27000</v>
      </c>
      <c r="X2982" s="162" t="s">
        <v>6347</v>
      </c>
    </row>
    <row r="2983" spans="1:24">
      <c r="A2983" s="83">
        <v>2170</v>
      </c>
      <c r="B2983" s="83">
        <v>116</v>
      </c>
      <c r="C2983" t="s">
        <v>7946</v>
      </c>
      <c r="D2983" s="159">
        <f t="shared" si="92"/>
        <v>14</v>
      </c>
      <c r="E2983">
        <v>0</v>
      </c>
      <c r="F2983">
        <v>14</v>
      </c>
      <c r="G2983" s="162" t="s">
        <v>6224</v>
      </c>
      <c r="H2983" s="162" t="s">
        <v>6224</v>
      </c>
      <c r="I2983" s="53" t="str">
        <f t="shared" si="93"/>
        <v>0. 14</v>
      </c>
      <c r="J2983" s="157" t="s">
        <v>142</v>
      </c>
      <c r="K2983" s="157" t="s">
        <v>141</v>
      </c>
      <c r="L2983" s="83" t="s">
        <v>6172</v>
      </c>
      <c r="M2983" s="165" t="s">
        <v>162</v>
      </c>
      <c r="O2983" s="157" t="s">
        <v>138</v>
      </c>
      <c r="P2983" s="157" t="s">
        <v>143</v>
      </c>
      <c r="Q2983" s="157" t="s">
        <v>6171</v>
      </c>
      <c r="R2983" s="157" t="s">
        <v>144</v>
      </c>
      <c r="W2983" s="118">
        <v>27000</v>
      </c>
      <c r="X2983" s="162" t="s">
        <v>6224</v>
      </c>
    </row>
    <row r="2984" spans="1:24">
      <c r="A2984" s="83">
        <v>2170</v>
      </c>
      <c r="B2984" s="83">
        <v>116</v>
      </c>
      <c r="C2984" t="s">
        <v>7935</v>
      </c>
      <c r="D2984" s="159">
        <f t="shared" si="92"/>
        <v>26</v>
      </c>
      <c r="E2984">
        <v>0</v>
      </c>
      <c r="F2984">
        <v>26</v>
      </c>
      <c r="G2984" s="162" t="s">
        <v>6374</v>
      </c>
      <c r="H2984" s="162" t="s">
        <v>6374</v>
      </c>
      <c r="I2984" s="53" t="str">
        <f t="shared" si="93"/>
        <v>0. 26</v>
      </c>
      <c r="J2984" s="157" t="s">
        <v>142</v>
      </c>
      <c r="K2984" s="157" t="s">
        <v>141</v>
      </c>
      <c r="L2984" s="83" t="s">
        <v>6172</v>
      </c>
      <c r="M2984" s="165" t="s">
        <v>162</v>
      </c>
      <c r="O2984" s="157" t="s">
        <v>138</v>
      </c>
      <c r="P2984" s="157" t="s">
        <v>143</v>
      </c>
      <c r="Q2984" s="157" t="s">
        <v>6171</v>
      </c>
      <c r="R2984" s="157" t="s">
        <v>144</v>
      </c>
      <c r="W2984" s="118">
        <v>67500</v>
      </c>
      <c r="X2984" s="162" t="s">
        <v>6374</v>
      </c>
    </row>
    <row r="2985" spans="1:24">
      <c r="A2985" s="83">
        <v>2170</v>
      </c>
      <c r="B2985" s="83">
        <v>305</v>
      </c>
      <c r="C2985" t="s">
        <v>7857</v>
      </c>
      <c r="D2985" s="159">
        <f t="shared" si="92"/>
        <v>74</v>
      </c>
      <c r="E2985">
        <v>1</v>
      </c>
      <c r="F2985">
        <v>34</v>
      </c>
      <c r="G2985" s="162" t="s">
        <v>6226</v>
      </c>
      <c r="H2985" s="162" t="s">
        <v>6226</v>
      </c>
      <c r="I2985" s="53" t="str">
        <f t="shared" si="93"/>
        <v>1. 34</v>
      </c>
      <c r="J2985" s="157" t="s">
        <v>142</v>
      </c>
      <c r="K2985" s="157" t="s">
        <v>141</v>
      </c>
      <c r="L2985" s="83" t="s">
        <v>6172</v>
      </c>
      <c r="M2985" s="165" t="s">
        <v>162</v>
      </c>
      <c r="O2985" s="157" t="s">
        <v>138</v>
      </c>
      <c r="P2985" s="157" t="s">
        <v>143</v>
      </c>
      <c r="Q2985" s="157" t="s">
        <v>6171</v>
      </c>
      <c r="R2985" s="157" t="s">
        <v>144</v>
      </c>
      <c r="W2985" s="118">
        <v>189000</v>
      </c>
      <c r="X2985" s="162" t="s">
        <v>6226</v>
      </c>
    </row>
    <row r="2986" spans="1:24">
      <c r="A2986" s="83">
        <v>2170</v>
      </c>
      <c r="B2986" s="83">
        <v>307</v>
      </c>
      <c r="C2986" t="s">
        <v>7857</v>
      </c>
      <c r="D2986" s="159">
        <f t="shared" si="92"/>
        <v>56</v>
      </c>
      <c r="E2986">
        <v>1</v>
      </c>
      <c r="F2986">
        <v>16</v>
      </c>
      <c r="G2986" s="162" t="s">
        <v>6222</v>
      </c>
      <c r="H2986" s="162" t="s">
        <v>6222</v>
      </c>
      <c r="I2986" s="53" t="str">
        <f t="shared" si="93"/>
        <v>1. 16</v>
      </c>
      <c r="J2986" s="157" t="s">
        <v>142</v>
      </c>
      <c r="K2986" s="157" t="s">
        <v>141</v>
      </c>
      <c r="L2986" s="83" t="s">
        <v>6172</v>
      </c>
      <c r="M2986" s="165" t="s">
        <v>162</v>
      </c>
      <c r="O2986" s="157" t="s">
        <v>138</v>
      </c>
      <c r="P2986" s="157" t="s">
        <v>143</v>
      </c>
      <c r="Q2986" s="157" t="s">
        <v>6171</v>
      </c>
      <c r="R2986" s="157" t="s">
        <v>144</v>
      </c>
      <c r="W2986" s="118">
        <v>148500</v>
      </c>
      <c r="X2986" s="162" t="s">
        <v>6222</v>
      </c>
    </row>
    <row r="2987" spans="1:24">
      <c r="A2987" s="83">
        <v>2170</v>
      </c>
      <c r="B2987" s="83">
        <v>319</v>
      </c>
      <c r="C2987" t="s">
        <v>7836</v>
      </c>
      <c r="D2987" s="159">
        <f t="shared" si="92"/>
        <v>56</v>
      </c>
      <c r="E2987">
        <v>1</v>
      </c>
      <c r="F2987">
        <v>16</v>
      </c>
      <c r="G2987" s="162" t="s">
        <v>6222</v>
      </c>
      <c r="H2987" s="162" t="s">
        <v>6222</v>
      </c>
      <c r="I2987" s="53" t="str">
        <f t="shared" si="93"/>
        <v>1. 16</v>
      </c>
      <c r="J2987" s="157" t="s">
        <v>142</v>
      </c>
      <c r="K2987" s="157" t="s">
        <v>141</v>
      </c>
      <c r="L2987" s="83" t="s">
        <v>6172</v>
      </c>
      <c r="M2987" s="165" t="s">
        <v>162</v>
      </c>
      <c r="O2987" s="157" t="s">
        <v>138</v>
      </c>
      <c r="P2987" s="157" t="s">
        <v>143</v>
      </c>
      <c r="Q2987" s="157" t="s">
        <v>6171</v>
      </c>
      <c r="R2987" s="157" t="s">
        <v>144</v>
      </c>
      <c r="W2987" s="118">
        <v>148500</v>
      </c>
      <c r="X2987" s="162" t="s">
        <v>6222</v>
      </c>
    </row>
    <row r="2988" spans="1:24">
      <c r="A2988" s="83">
        <v>2170</v>
      </c>
      <c r="B2988" s="83">
        <v>346</v>
      </c>
      <c r="C2988" t="s">
        <v>7836</v>
      </c>
      <c r="D2988" s="159">
        <f t="shared" si="92"/>
        <v>25</v>
      </c>
      <c r="E2988">
        <v>0</v>
      </c>
      <c r="F2988">
        <v>25</v>
      </c>
      <c r="G2988" s="162" t="s">
        <v>6177</v>
      </c>
      <c r="H2988" s="162" t="s">
        <v>6177</v>
      </c>
      <c r="I2988" s="53" t="str">
        <f t="shared" si="93"/>
        <v>0. 25</v>
      </c>
      <c r="J2988" s="157" t="s">
        <v>142</v>
      </c>
      <c r="K2988" s="157" t="s">
        <v>141</v>
      </c>
      <c r="L2988" s="83" t="s">
        <v>6172</v>
      </c>
      <c r="M2988" s="165" t="s">
        <v>162</v>
      </c>
      <c r="O2988" s="157" t="s">
        <v>138</v>
      </c>
      <c r="P2988" s="157" t="s">
        <v>143</v>
      </c>
      <c r="Q2988" s="157" t="s">
        <v>6171</v>
      </c>
      <c r="R2988" s="157" t="s">
        <v>144</v>
      </c>
      <c r="W2988" s="118">
        <v>67500</v>
      </c>
      <c r="X2988" s="162" t="s">
        <v>6177</v>
      </c>
    </row>
    <row r="2989" spans="1:24">
      <c r="A2989" s="83">
        <v>2170</v>
      </c>
      <c r="B2989" s="83">
        <v>318</v>
      </c>
      <c r="C2989" t="s">
        <v>6586</v>
      </c>
      <c r="D2989" s="159">
        <f t="shared" si="92"/>
        <v>22</v>
      </c>
      <c r="E2989">
        <v>0</v>
      </c>
      <c r="F2989">
        <v>22</v>
      </c>
      <c r="G2989" s="162" t="s">
        <v>6382</v>
      </c>
      <c r="H2989" s="162" t="s">
        <v>6382</v>
      </c>
      <c r="I2989" s="53" t="str">
        <f t="shared" si="93"/>
        <v>0. 22</v>
      </c>
      <c r="J2989" s="157" t="s">
        <v>142</v>
      </c>
      <c r="K2989" s="157" t="s">
        <v>141</v>
      </c>
      <c r="L2989" s="83" t="s">
        <v>6172</v>
      </c>
      <c r="M2989" s="165" t="s">
        <v>162</v>
      </c>
      <c r="O2989" s="157" t="s">
        <v>138</v>
      </c>
      <c r="P2989" s="157" t="s">
        <v>143</v>
      </c>
      <c r="Q2989" s="157" t="s">
        <v>6171</v>
      </c>
      <c r="R2989" s="157" t="s">
        <v>144</v>
      </c>
      <c r="W2989" s="118">
        <v>54000</v>
      </c>
      <c r="X2989" s="162" t="s">
        <v>6382</v>
      </c>
    </row>
    <row r="2990" spans="1:24">
      <c r="A2990" s="83">
        <v>2170</v>
      </c>
      <c r="B2990" s="83">
        <v>320</v>
      </c>
      <c r="C2990" t="s">
        <v>6586</v>
      </c>
      <c r="D2990" s="159">
        <f t="shared" si="92"/>
        <v>20</v>
      </c>
      <c r="E2990">
        <v>0</v>
      </c>
      <c r="F2990">
        <v>20</v>
      </c>
      <c r="G2990" s="162" t="s">
        <v>6246</v>
      </c>
      <c r="H2990" s="162" t="s">
        <v>6246</v>
      </c>
      <c r="I2990" s="53" t="str">
        <f t="shared" si="93"/>
        <v>0. 20</v>
      </c>
      <c r="J2990" s="157" t="s">
        <v>142</v>
      </c>
      <c r="K2990" s="157" t="s">
        <v>141</v>
      </c>
      <c r="L2990" s="83" t="s">
        <v>6172</v>
      </c>
      <c r="M2990" s="165" t="s">
        <v>162</v>
      </c>
      <c r="O2990" s="157" t="s">
        <v>138</v>
      </c>
      <c r="P2990" s="157" t="s">
        <v>143</v>
      </c>
      <c r="Q2990" s="157" t="s">
        <v>6171</v>
      </c>
      <c r="R2990" s="157" t="s">
        <v>144</v>
      </c>
      <c r="W2990" s="118">
        <v>54000</v>
      </c>
      <c r="X2990" s="162" t="s">
        <v>6246</v>
      </c>
    </row>
    <row r="2991" spans="1:24">
      <c r="A2991" s="83">
        <v>2171</v>
      </c>
      <c r="B2991" s="83">
        <v>260</v>
      </c>
      <c r="C2991" t="s">
        <v>8171</v>
      </c>
      <c r="D2991" s="159">
        <f t="shared" si="92"/>
        <v>45</v>
      </c>
      <c r="E2991">
        <v>1</v>
      </c>
      <c r="F2991">
        <v>5</v>
      </c>
      <c r="G2991" s="162" t="s">
        <v>6256</v>
      </c>
      <c r="H2991" s="162" t="s">
        <v>6256</v>
      </c>
      <c r="I2991" s="53" t="str">
        <f t="shared" si="93"/>
        <v>1. 5</v>
      </c>
      <c r="J2991" s="157" t="s">
        <v>142</v>
      </c>
      <c r="K2991" s="157" t="s">
        <v>141</v>
      </c>
      <c r="L2991" s="83" t="s">
        <v>6172</v>
      </c>
      <c r="M2991" s="165" t="s">
        <v>162</v>
      </c>
      <c r="O2991" s="157" t="s">
        <v>138</v>
      </c>
      <c r="P2991" s="157" t="s">
        <v>143</v>
      </c>
      <c r="Q2991" s="157" t="s">
        <v>6171</v>
      </c>
      <c r="R2991" s="157" t="s">
        <v>144</v>
      </c>
      <c r="W2991" s="118">
        <v>607500</v>
      </c>
      <c r="X2991" s="162" t="s">
        <v>6256</v>
      </c>
    </row>
    <row r="2992" spans="1:24">
      <c r="A2992" s="83">
        <v>2171</v>
      </c>
      <c r="B2992" s="83">
        <v>259</v>
      </c>
      <c r="C2992" t="s">
        <v>7835</v>
      </c>
      <c r="D2992" s="159">
        <f t="shared" si="92"/>
        <v>6</v>
      </c>
      <c r="E2992">
        <v>0</v>
      </c>
      <c r="F2992">
        <v>6</v>
      </c>
      <c r="G2992" s="162" t="s">
        <v>6238</v>
      </c>
      <c r="H2992" s="162" t="s">
        <v>6238</v>
      </c>
      <c r="I2992" s="53" t="str">
        <f t="shared" si="93"/>
        <v>0. 6</v>
      </c>
      <c r="J2992" s="157" t="s">
        <v>142</v>
      </c>
      <c r="K2992" s="157" t="s">
        <v>141</v>
      </c>
      <c r="L2992" s="83" t="s">
        <v>6172</v>
      </c>
      <c r="M2992" s="165" t="s">
        <v>162</v>
      </c>
      <c r="O2992" s="157" t="s">
        <v>138</v>
      </c>
      <c r="P2992" s="157" t="s">
        <v>143</v>
      </c>
      <c r="Q2992" s="157" t="s">
        <v>6171</v>
      </c>
      <c r="R2992" s="157" t="s">
        <v>144</v>
      </c>
      <c r="W2992" s="118">
        <v>13500</v>
      </c>
      <c r="X2992" s="162" t="s">
        <v>6238</v>
      </c>
    </row>
    <row r="2993" spans="1:24">
      <c r="A2993" s="83">
        <v>2171</v>
      </c>
      <c r="B2993" s="83">
        <v>259</v>
      </c>
      <c r="C2993" t="s">
        <v>8172</v>
      </c>
      <c r="D2993" s="159">
        <f t="shared" si="92"/>
        <v>73</v>
      </c>
      <c r="E2993">
        <v>1</v>
      </c>
      <c r="F2993">
        <v>33</v>
      </c>
      <c r="G2993" s="162" t="s">
        <v>6415</v>
      </c>
      <c r="H2993" s="162" t="s">
        <v>6415</v>
      </c>
      <c r="I2993" s="53" t="str">
        <f t="shared" si="93"/>
        <v>1. 33</v>
      </c>
      <c r="J2993" s="157" t="s">
        <v>142</v>
      </c>
      <c r="K2993" s="157" t="s">
        <v>141</v>
      </c>
      <c r="L2993" s="83" t="s">
        <v>6172</v>
      </c>
      <c r="M2993" s="165" t="s">
        <v>162</v>
      </c>
      <c r="O2993" s="157" t="s">
        <v>138</v>
      </c>
      <c r="P2993" s="157" t="s">
        <v>143</v>
      </c>
      <c r="Q2993" s="157" t="s">
        <v>6171</v>
      </c>
      <c r="R2993" s="157" t="s">
        <v>144</v>
      </c>
      <c r="W2993" s="118">
        <v>985500</v>
      </c>
      <c r="X2993" s="162" t="s">
        <v>6415</v>
      </c>
    </row>
    <row r="2994" spans="1:24">
      <c r="A2994" s="83">
        <v>2171</v>
      </c>
      <c r="B2994" s="83">
        <v>292</v>
      </c>
      <c r="C2994" t="s">
        <v>7883</v>
      </c>
      <c r="D2994" s="159">
        <f t="shared" si="92"/>
        <v>40</v>
      </c>
      <c r="E2994">
        <v>1</v>
      </c>
      <c r="F2994">
        <v>0</v>
      </c>
      <c r="G2994" s="162" t="s">
        <v>6242</v>
      </c>
      <c r="H2994" s="162" t="s">
        <v>6242</v>
      </c>
      <c r="I2994" s="53" t="str">
        <f t="shared" si="93"/>
        <v>1. 0</v>
      </c>
      <c r="J2994" s="157" t="s">
        <v>142</v>
      </c>
      <c r="K2994" s="157" t="s">
        <v>141</v>
      </c>
      <c r="L2994" s="83" t="s">
        <v>6172</v>
      </c>
      <c r="M2994" s="165" t="s">
        <v>6540</v>
      </c>
      <c r="O2994" s="157" t="s">
        <v>138</v>
      </c>
      <c r="P2994" s="157" t="s">
        <v>143</v>
      </c>
      <c r="Q2994" s="157" t="s">
        <v>6171</v>
      </c>
      <c r="R2994" s="157" t="s">
        <v>144</v>
      </c>
      <c r="W2994" s="118">
        <v>0</v>
      </c>
      <c r="X2994" s="162" t="s">
        <v>6242</v>
      </c>
    </row>
    <row r="2995" spans="1:24">
      <c r="A2995" s="83">
        <v>2172</v>
      </c>
      <c r="B2995" s="83">
        <v>517</v>
      </c>
      <c r="C2995" t="s">
        <v>7838</v>
      </c>
      <c r="D2995" s="159">
        <f t="shared" si="92"/>
        <v>115</v>
      </c>
      <c r="E2995">
        <v>2</v>
      </c>
      <c r="F2995">
        <v>35</v>
      </c>
      <c r="G2995" s="162" t="s">
        <v>6306</v>
      </c>
      <c r="H2995" s="162" t="s">
        <v>6306</v>
      </c>
      <c r="I2995" s="53" t="str">
        <f t="shared" si="93"/>
        <v>2. 35</v>
      </c>
      <c r="J2995" s="157" t="s">
        <v>142</v>
      </c>
      <c r="K2995" s="157" t="s">
        <v>141</v>
      </c>
      <c r="L2995" s="83" t="s">
        <v>6172</v>
      </c>
      <c r="M2995" s="165" t="s">
        <v>162</v>
      </c>
      <c r="O2995" s="157" t="s">
        <v>138</v>
      </c>
      <c r="P2995" s="157" t="s">
        <v>143</v>
      </c>
      <c r="Q2995" s="157" t="s">
        <v>6171</v>
      </c>
      <c r="R2995" s="157" t="s">
        <v>144</v>
      </c>
      <c r="W2995" s="118">
        <v>1552500</v>
      </c>
      <c r="X2995" s="162" t="s">
        <v>6306</v>
      </c>
    </row>
    <row r="2996" spans="1:24">
      <c r="A2996" s="83">
        <v>2174</v>
      </c>
      <c r="B2996" s="83">
        <v>505</v>
      </c>
      <c r="C2996" t="s">
        <v>6579</v>
      </c>
      <c r="D2996" s="159">
        <f t="shared" si="92"/>
        <v>11</v>
      </c>
      <c r="E2996">
        <v>0</v>
      </c>
      <c r="F2996">
        <v>11</v>
      </c>
      <c r="G2996" s="162" t="s">
        <v>6247</v>
      </c>
      <c r="H2996" s="162" t="s">
        <v>6247</v>
      </c>
      <c r="I2996" s="53" t="str">
        <f t="shared" si="93"/>
        <v>0. 11</v>
      </c>
      <c r="J2996" s="157" t="s">
        <v>142</v>
      </c>
      <c r="K2996" s="157" t="s">
        <v>141</v>
      </c>
      <c r="L2996" s="83" t="s">
        <v>6172</v>
      </c>
      <c r="M2996" s="165" t="s">
        <v>162</v>
      </c>
      <c r="O2996" s="157" t="s">
        <v>138</v>
      </c>
      <c r="P2996" s="157" t="s">
        <v>143</v>
      </c>
      <c r="Q2996" s="157" t="s">
        <v>6171</v>
      </c>
      <c r="R2996" s="157" t="s">
        <v>144</v>
      </c>
      <c r="W2996" s="118">
        <v>148500</v>
      </c>
      <c r="X2996" s="162" t="s">
        <v>6247</v>
      </c>
    </row>
    <row r="2997" spans="1:24">
      <c r="A2997" s="83">
        <v>2174</v>
      </c>
      <c r="B2997" s="83">
        <v>26</v>
      </c>
      <c r="C2997" t="s">
        <v>7850</v>
      </c>
      <c r="D2997" s="159">
        <f t="shared" si="92"/>
        <v>198</v>
      </c>
      <c r="E2997">
        <v>4</v>
      </c>
      <c r="F2997">
        <v>38</v>
      </c>
      <c r="G2997" s="162" t="s">
        <v>6317</v>
      </c>
      <c r="H2997" s="162" t="s">
        <v>6317</v>
      </c>
      <c r="I2997" s="53" t="str">
        <f t="shared" si="93"/>
        <v>4. 38</v>
      </c>
      <c r="J2997" s="157" t="s">
        <v>142</v>
      </c>
      <c r="K2997" s="157" t="s">
        <v>141</v>
      </c>
      <c r="L2997" s="83" t="s">
        <v>6172</v>
      </c>
      <c r="M2997" s="165" t="s">
        <v>162</v>
      </c>
      <c r="O2997" s="157" t="s">
        <v>138</v>
      </c>
      <c r="P2997" s="157" t="s">
        <v>143</v>
      </c>
      <c r="Q2997" s="157" t="s">
        <v>6171</v>
      </c>
      <c r="R2997" s="157" t="s">
        <v>144</v>
      </c>
      <c r="W2997" s="118">
        <v>1336500</v>
      </c>
      <c r="X2997" s="162" t="s">
        <v>6317</v>
      </c>
    </row>
    <row r="2998" spans="1:24">
      <c r="A2998" s="83">
        <v>2174</v>
      </c>
      <c r="B2998" s="83">
        <v>524</v>
      </c>
      <c r="C2998" t="s">
        <v>6586</v>
      </c>
      <c r="D2998" s="159">
        <f t="shared" si="92"/>
        <v>92</v>
      </c>
      <c r="E2998">
        <v>2</v>
      </c>
      <c r="F2998">
        <v>12</v>
      </c>
      <c r="G2998" s="162" t="s">
        <v>6391</v>
      </c>
      <c r="H2998" s="162" t="s">
        <v>6391</v>
      </c>
      <c r="I2998" s="53" t="str">
        <f t="shared" si="93"/>
        <v>2. 12</v>
      </c>
      <c r="J2998" s="157" t="s">
        <v>142</v>
      </c>
      <c r="K2998" s="157" t="s">
        <v>141</v>
      </c>
      <c r="L2998" s="83" t="s">
        <v>6172</v>
      </c>
      <c r="M2998" s="165" t="s">
        <v>162</v>
      </c>
      <c r="O2998" s="157" t="s">
        <v>138</v>
      </c>
      <c r="P2998" s="157" t="s">
        <v>143</v>
      </c>
      <c r="Q2998" s="157" t="s">
        <v>6171</v>
      </c>
      <c r="R2998" s="157" t="s">
        <v>144</v>
      </c>
      <c r="W2998" s="118">
        <v>621000</v>
      </c>
      <c r="X2998" s="162" t="s">
        <v>6391</v>
      </c>
    </row>
    <row r="2999" spans="1:24">
      <c r="A2999" s="83">
        <v>2174</v>
      </c>
      <c r="B2999" s="83">
        <v>26</v>
      </c>
      <c r="C2999" t="s">
        <v>7908</v>
      </c>
      <c r="D2999" s="159">
        <f t="shared" si="92"/>
        <v>15</v>
      </c>
      <c r="E2999">
        <v>0</v>
      </c>
      <c r="F2999">
        <v>15</v>
      </c>
      <c r="G2999" s="162" t="s">
        <v>6210</v>
      </c>
      <c r="H2999" s="162" t="s">
        <v>6210</v>
      </c>
      <c r="I2999" s="53" t="str">
        <f t="shared" si="93"/>
        <v>0. 15</v>
      </c>
      <c r="J2999" s="157" t="s">
        <v>142</v>
      </c>
      <c r="K2999" s="157" t="s">
        <v>141</v>
      </c>
      <c r="L2999" s="83" t="s">
        <v>6172</v>
      </c>
      <c r="M2999" s="165" t="s">
        <v>162</v>
      </c>
      <c r="O2999" s="157" t="s">
        <v>138</v>
      </c>
      <c r="P2999" s="157" t="s">
        <v>143</v>
      </c>
      <c r="Q2999" s="157" t="s">
        <v>6171</v>
      </c>
      <c r="R2999" s="157" t="s">
        <v>144</v>
      </c>
      <c r="W2999" s="118">
        <v>94500</v>
      </c>
      <c r="X2999" s="162" t="s">
        <v>6210</v>
      </c>
    </row>
    <row r="3000" spans="1:24">
      <c r="A3000" s="83">
        <v>2174</v>
      </c>
      <c r="B3000" s="83">
        <v>549</v>
      </c>
      <c r="C3000" t="s">
        <v>7852</v>
      </c>
      <c r="D3000" s="159">
        <f t="shared" si="92"/>
        <v>34</v>
      </c>
      <c r="E3000">
        <v>0</v>
      </c>
      <c r="F3000">
        <v>34</v>
      </c>
      <c r="G3000" s="162" t="s">
        <v>6253</v>
      </c>
      <c r="H3000" s="162" t="s">
        <v>6253</v>
      </c>
      <c r="I3000" s="53" t="str">
        <f t="shared" si="93"/>
        <v>0. 34</v>
      </c>
      <c r="J3000" s="157" t="s">
        <v>142</v>
      </c>
      <c r="K3000" s="157" t="s">
        <v>141</v>
      </c>
      <c r="L3000" s="83" t="s">
        <v>6172</v>
      </c>
      <c r="M3000" s="165" t="s">
        <v>162</v>
      </c>
      <c r="O3000" s="157" t="s">
        <v>138</v>
      </c>
      <c r="P3000" s="157" t="s">
        <v>143</v>
      </c>
      <c r="Q3000" s="157" t="s">
        <v>6171</v>
      </c>
      <c r="R3000" s="157" t="s">
        <v>144</v>
      </c>
      <c r="W3000" s="118">
        <v>229500</v>
      </c>
      <c r="X3000" s="162" t="s">
        <v>6253</v>
      </c>
    </row>
    <row r="3001" spans="1:24">
      <c r="A3001" s="83">
        <v>2174</v>
      </c>
      <c r="B3001" s="83">
        <v>549</v>
      </c>
      <c r="C3001" t="s">
        <v>7837</v>
      </c>
      <c r="D3001" s="159">
        <f t="shared" si="92"/>
        <v>91</v>
      </c>
      <c r="E3001">
        <v>2</v>
      </c>
      <c r="F3001">
        <v>11</v>
      </c>
      <c r="G3001" s="162" t="s">
        <v>6268</v>
      </c>
      <c r="H3001" s="162" t="s">
        <v>6268</v>
      </c>
      <c r="I3001" s="53" t="str">
        <f t="shared" si="93"/>
        <v>2. 11</v>
      </c>
      <c r="J3001" s="157" t="s">
        <v>142</v>
      </c>
      <c r="K3001" s="157" t="s">
        <v>141</v>
      </c>
      <c r="L3001" s="83" t="s">
        <v>6172</v>
      </c>
      <c r="M3001" s="165" t="s">
        <v>162</v>
      </c>
      <c r="O3001" s="157" t="s">
        <v>138</v>
      </c>
      <c r="P3001" s="157" t="s">
        <v>143</v>
      </c>
      <c r="Q3001" s="157" t="s">
        <v>6171</v>
      </c>
      <c r="R3001" s="157" t="s">
        <v>144</v>
      </c>
      <c r="W3001" s="118">
        <v>607500</v>
      </c>
      <c r="X3001" s="162" t="s">
        <v>6268</v>
      </c>
    </row>
    <row r="3002" spans="1:24">
      <c r="A3002" s="83">
        <v>2174</v>
      </c>
      <c r="B3002" s="83">
        <v>549</v>
      </c>
      <c r="C3002" t="s">
        <v>7857</v>
      </c>
      <c r="D3002" s="159">
        <f t="shared" si="92"/>
        <v>209</v>
      </c>
      <c r="E3002">
        <v>5</v>
      </c>
      <c r="F3002">
        <v>9</v>
      </c>
      <c r="G3002" s="162" t="s">
        <v>6399</v>
      </c>
      <c r="H3002" s="162" t="s">
        <v>6399</v>
      </c>
      <c r="I3002" s="53" t="str">
        <f t="shared" si="93"/>
        <v>5. 9</v>
      </c>
      <c r="J3002" s="157" t="s">
        <v>142</v>
      </c>
      <c r="K3002" s="157" t="s">
        <v>141</v>
      </c>
      <c r="L3002" s="83" t="s">
        <v>6172</v>
      </c>
      <c r="M3002" s="165" t="s">
        <v>162</v>
      </c>
      <c r="O3002" s="157" t="s">
        <v>138</v>
      </c>
      <c r="P3002" s="157" t="s">
        <v>143</v>
      </c>
      <c r="Q3002" s="157" t="s">
        <v>6171</v>
      </c>
      <c r="R3002" s="157" t="s">
        <v>144</v>
      </c>
      <c r="W3002" s="118">
        <v>931500</v>
      </c>
      <c r="X3002" s="162" t="s">
        <v>6399</v>
      </c>
    </row>
    <row r="3003" spans="1:24">
      <c r="A3003" s="83">
        <v>2174</v>
      </c>
      <c r="B3003" s="83">
        <v>549</v>
      </c>
      <c r="C3003" t="s">
        <v>7863</v>
      </c>
      <c r="D3003" s="159">
        <f t="shared" si="92"/>
        <v>91</v>
      </c>
      <c r="E3003">
        <v>2</v>
      </c>
      <c r="F3003">
        <v>11</v>
      </c>
      <c r="G3003" s="162" t="s">
        <v>6268</v>
      </c>
      <c r="H3003" s="162" t="s">
        <v>6268</v>
      </c>
      <c r="I3003" s="53" t="str">
        <f t="shared" si="93"/>
        <v>2. 11</v>
      </c>
      <c r="J3003" s="157" t="s">
        <v>142</v>
      </c>
      <c r="K3003" s="157" t="s">
        <v>141</v>
      </c>
      <c r="L3003" s="83" t="s">
        <v>6172</v>
      </c>
      <c r="M3003" s="165" t="s">
        <v>162</v>
      </c>
      <c r="O3003" s="157" t="s">
        <v>138</v>
      </c>
      <c r="P3003" s="157" t="s">
        <v>143</v>
      </c>
      <c r="Q3003" s="157" t="s">
        <v>6171</v>
      </c>
      <c r="R3003" s="157" t="s">
        <v>144</v>
      </c>
      <c r="W3003" s="118">
        <v>607500</v>
      </c>
      <c r="X3003" s="162" t="s">
        <v>6268</v>
      </c>
    </row>
    <row r="3004" spans="1:24">
      <c r="A3004" s="83">
        <v>2182</v>
      </c>
      <c r="B3004" s="83">
        <v>215</v>
      </c>
      <c r="C3004" t="s">
        <v>7857</v>
      </c>
      <c r="D3004" s="159">
        <f t="shared" si="92"/>
        <v>125</v>
      </c>
      <c r="E3004">
        <v>3</v>
      </c>
      <c r="F3004">
        <v>5</v>
      </c>
      <c r="G3004" s="162" t="s">
        <v>6186</v>
      </c>
      <c r="H3004" s="162" t="s">
        <v>6186</v>
      </c>
      <c r="I3004" s="53" t="str">
        <f t="shared" si="93"/>
        <v>3. 5</v>
      </c>
      <c r="J3004" s="157" t="s">
        <v>142</v>
      </c>
      <c r="K3004" s="157" t="s">
        <v>141</v>
      </c>
      <c r="L3004" s="83" t="s">
        <v>6172</v>
      </c>
      <c r="M3004" s="165" t="s">
        <v>162</v>
      </c>
      <c r="O3004" s="157" t="s">
        <v>138</v>
      </c>
      <c r="P3004" s="157" t="s">
        <v>143</v>
      </c>
      <c r="Q3004" s="157" t="s">
        <v>6171</v>
      </c>
      <c r="R3004" s="157" t="s">
        <v>144</v>
      </c>
      <c r="W3004" s="118">
        <v>1687500</v>
      </c>
      <c r="X3004" s="162" t="s">
        <v>6186</v>
      </c>
    </row>
    <row r="3005" spans="1:24">
      <c r="A3005" s="83">
        <v>2182</v>
      </c>
      <c r="B3005" s="83">
        <v>215</v>
      </c>
      <c r="C3005" t="s">
        <v>7857</v>
      </c>
      <c r="D3005" s="159">
        <f t="shared" si="92"/>
        <v>125</v>
      </c>
      <c r="E3005">
        <v>3</v>
      </c>
      <c r="F3005">
        <v>5</v>
      </c>
      <c r="G3005" s="162" t="s">
        <v>6186</v>
      </c>
      <c r="H3005" s="162" t="s">
        <v>6186</v>
      </c>
      <c r="I3005" s="53" t="str">
        <f t="shared" si="93"/>
        <v>3. 5</v>
      </c>
      <c r="J3005" s="157" t="s">
        <v>142</v>
      </c>
      <c r="K3005" s="157" t="s">
        <v>141</v>
      </c>
      <c r="L3005" s="83" t="s">
        <v>6172</v>
      </c>
      <c r="M3005" s="165" t="s">
        <v>162</v>
      </c>
      <c r="O3005" s="157" t="s">
        <v>138</v>
      </c>
      <c r="P3005" s="157" t="s">
        <v>143</v>
      </c>
      <c r="Q3005" s="157" t="s">
        <v>6171</v>
      </c>
      <c r="R3005" s="157" t="s">
        <v>144</v>
      </c>
      <c r="W3005" s="118">
        <v>1687500</v>
      </c>
      <c r="X3005" s="162" t="s">
        <v>6186</v>
      </c>
    </row>
    <row r="3006" spans="1:24">
      <c r="A3006" s="83">
        <v>2182</v>
      </c>
      <c r="B3006" s="83">
        <v>215</v>
      </c>
      <c r="C3006" t="s">
        <v>7857</v>
      </c>
      <c r="D3006" s="159">
        <f t="shared" si="92"/>
        <v>125</v>
      </c>
      <c r="E3006">
        <v>3</v>
      </c>
      <c r="F3006">
        <v>5</v>
      </c>
      <c r="G3006" s="162" t="s">
        <v>6186</v>
      </c>
      <c r="H3006" s="162" t="s">
        <v>6186</v>
      </c>
      <c r="I3006" s="53" t="str">
        <f t="shared" si="93"/>
        <v>3. 5</v>
      </c>
      <c r="J3006" s="157" t="s">
        <v>142</v>
      </c>
      <c r="K3006" s="157" t="s">
        <v>141</v>
      </c>
      <c r="L3006" s="83" t="s">
        <v>6172</v>
      </c>
      <c r="M3006" s="165" t="s">
        <v>162</v>
      </c>
      <c r="O3006" s="157" t="s">
        <v>138</v>
      </c>
      <c r="P3006" s="157" t="s">
        <v>143</v>
      </c>
      <c r="Q3006" s="157" t="s">
        <v>6171</v>
      </c>
      <c r="R3006" s="157" t="s">
        <v>144</v>
      </c>
      <c r="W3006" s="118">
        <v>1687500</v>
      </c>
      <c r="X3006" s="162" t="s">
        <v>6186</v>
      </c>
    </row>
    <row r="3007" spans="1:24">
      <c r="A3007" s="83">
        <v>2183</v>
      </c>
      <c r="B3007" s="83">
        <v>572</v>
      </c>
      <c r="C3007" t="s">
        <v>6586</v>
      </c>
      <c r="D3007" s="159">
        <f t="shared" si="92"/>
        <v>160</v>
      </c>
      <c r="E3007">
        <v>4</v>
      </c>
      <c r="F3007">
        <v>0</v>
      </c>
      <c r="G3007" s="162" t="s">
        <v>6232</v>
      </c>
      <c r="H3007" s="162" t="s">
        <v>6232</v>
      </c>
      <c r="I3007" s="53" t="str">
        <f t="shared" si="93"/>
        <v>4. 0</v>
      </c>
      <c r="J3007" s="157" t="s">
        <v>142</v>
      </c>
      <c r="K3007" s="157" t="s">
        <v>141</v>
      </c>
      <c r="L3007" s="83" t="s">
        <v>6172</v>
      </c>
      <c r="M3007" s="165" t="s">
        <v>162</v>
      </c>
      <c r="O3007" s="157" t="s">
        <v>138</v>
      </c>
      <c r="P3007" s="157" t="s">
        <v>143</v>
      </c>
      <c r="Q3007" s="157" t="s">
        <v>6171</v>
      </c>
      <c r="R3007" s="157" t="s">
        <v>144</v>
      </c>
      <c r="W3007" s="118">
        <v>2160000</v>
      </c>
      <c r="X3007" s="162" t="s">
        <v>6232</v>
      </c>
    </row>
    <row r="3008" spans="1:24">
      <c r="A3008" s="83">
        <v>2184</v>
      </c>
      <c r="B3008" s="83">
        <v>439</v>
      </c>
      <c r="C3008" t="s">
        <v>8173</v>
      </c>
      <c r="D3008" s="159">
        <f t="shared" si="92"/>
        <v>155</v>
      </c>
      <c r="E3008">
        <v>3</v>
      </c>
      <c r="F3008">
        <v>35</v>
      </c>
      <c r="G3008" s="162" t="s">
        <v>6260</v>
      </c>
      <c r="H3008" s="162" t="s">
        <v>6260</v>
      </c>
      <c r="I3008" s="53" t="str">
        <f t="shared" si="93"/>
        <v>3. 35</v>
      </c>
      <c r="J3008" s="157" t="s">
        <v>142</v>
      </c>
      <c r="K3008" s="157" t="s">
        <v>141</v>
      </c>
      <c r="L3008" s="83" t="s">
        <v>6172</v>
      </c>
      <c r="M3008" s="165" t="s">
        <v>162</v>
      </c>
      <c r="O3008" s="157" t="s">
        <v>138</v>
      </c>
      <c r="P3008" s="157" t="s">
        <v>143</v>
      </c>
      <c r="Q3008" s="157" t="s">
        <v>6171</v>
      </c>
      <c r="R3008" s="157" t="s">
        <v>144</v>
      </c>
      <c r="W3008" s="118">
        <v>2092500</v>
      </c>
      <c r="X3008" s="162" t="s">
        <v>6260</v>
      </c>
    </row>
    <row r="3009" spans="1:24">
      <c r="A3009" s="83">
        <v>2185</v>
      </c>
      <c r="B3009" s="83">
        <v>463</v>
      </c>
      <c r="C3009" t="s">
        <v>7857</v>
      </c>
      <c r="D3009" s="159">
        <f t="shared" si="92"/>
        <v>120</v>
      </c>
      <c r="E3009">
        <v>3</v>
      </c>
      <c r="F3009">
        <v>0</v>
      </c>
      <c r="G3009" s="162" t="s">
        <v>6240</v>
      </c>
      <c r="H3009" s="162" t="s">
        <v>6240</v>
      </c>
      <c r="I3009" s="53" t="str">
        <f t="shared" si="93"/>
        <v>3. 0</v>
      </c>
      <c r="J3009" s="157" t="s">
        <v>142</v>
      </c>
      <c r="K3009" s="157" t="s">
        <v>141</v>
      </c>
      <c r="L3009" s="83" t="s">
        <v>6172</v>
      </c>
      <c r="M3009" s="165" t="s">
        <v>162</v>
      </c>
      <c r="O3009" s="157" t="s">
        <v>138</v>
      </c>
      <c r="P3009" s="157" t="s">
        <v>143</v>
      </c>
      <c r="Q3009" s="157" t="s">
        <v>6171</v>
      </c>
      <c r="R3009" s="157" t="s">
        <v>144</v>
      </c>
      <c r="W3009" s="118">
        <v>1620000</v>
      </c>
      <c r="X3009" s="162" t="s">
        <v>6240</v>
      </c>
    </row>
    <row r="3010" spans="1:24">
      <c r="A3010" s="83">
        <v>2185</v>
      </c>
      <c r="B3010" s="83">
        <v>420</v>
      </c>
      <c r="C3010" t="s">
        <v>7862</v>
      </c>
      <c r="D3010" s="159">
        <f t="shared" si="92"/>
        <v>40</v>
      </c>
      <c r="E3010">
        <v>1</v>
      </c>
      <c r="F3010">
        <v>0</v>
      </c>
      <c r="G3010" s="162" t="s">
        <v>6242</v>
      </c>
      <c r="H3010" s="162" t="s">
        <v>6242</v>
      </c>
      <c r="I3010" s="53" t="str">
        <f t="shared" si="93"/>
        <v>1. 0</v>
      </c>
      <c r="J3010" s="157" t="s">
        <v>142</v>
      </c>
      <c r="K3010" s="157" t="s">
        <v>141</v>
      </c>
      <c r="L3010" s="83" t="s">
        <v>6172</v>
      </c>
      <c r="M3010" s="165" t="s">
        <v>162</v>
      </c>
      <c r="O3010" s="157" t="s">
        <v>138</v>
      </c>
      <c r="P3010" s="157" t="s">
        <v>143</v>
      </c>
      <c r="Q3010" s="157" t="s">
        <v>6171</v>
      </c>
      <c r="R3010" s="157" t="s">
        <v>144</v>
      </c>
      <c r="W3010" s="118">
        <v>540000</v>
      </c>
      <c r="X3010" s="162" t="s">
        <v>6242</v>
      </c>
    </row>
    <row r="3011" spans="1:24">
      <c r="A3011" s="83">
        <v>2186</v>
      </c>
      <c r="B3011" s="83">
        <v>91</v>
      </c>
      <c r="C3011" t="s">
        <v>7850</v>
      </c>
      <c r="D3011" s="159">
        <f t="shared" ref="D3011:D3074" si="94">E3011*40+F3011</f>
        <v>240</v>
      </c>
      <c r="E3011">
        <v>6</v>
      </c>
      <c r="F3011">
        <v>0</v>
      </c>
      <c r="G3011" s="162" t="s">
        <v>6290</v>
      </c>
      <c r="H3011" s="162" t="s">
        <v>6290</v>
      </c>
      <c r="I3011" s="53" t="str">
        <f t="shared" ref="I3011:I3074" si="95">H3011</f>
        <v>6. 0</v>
      </c>
      <c r="J3011" s="157" t="s">
        <v>142</v>
      </c>
      <c r="K3011" s="157" t="s">
        <v>141</v>
      </c>
      <c r="L3011" s="83" t="s">
        <v>6172</v>
      </c>
      <c r="M3011" s="165" t="s">
        <v>162</v>
      </c>
      <c r="O3011" s="157" t="s">
        <v>138</v>
      </c>
      <c r="P3011" s="157" t="s">
        <v>143</v>
      </c>
      <c r="Q3011" s="157" t="s">
        <v>6171</v>
      </c>
      <c r="R3011" s="157" t="s">
        <v>144</v>
      </c>
      <c r="W3011" s="118">
        <v>1080000</v>
      </c>
      <c r="X3011" s="162" t="s">
        <v>6290</v>
      </c>
    </row>
    <row r="3012" spans="1:24">
      <c r="A3012" s="83">
        <v>2186</v>
      </c>
      <c r="B3012" s="83">
        <v>130</v>
      </c>
      <c r="C3012" t="s">
        <v>7930</v>
      </c>
      <c r="D3012" s="159">
        <f t="shared" si="94"/>
        <v>29</v>
      </c>
      <c r="E3012">
        <v>0</v>
      </c>
      <c r="F3012">
        <v>29</v>
      </c>
      <c r="G3012" s="162" t="s">
        <v>6188</v>
      </c>
      <c r="H3012" s="162" t="s">
        <v>6188</v>
      </c>
      <c r="I3012" s="53" t="str">
        <f t="shared" si="95"/>
        <v>0. 29</v>
      </c>
      <c r="J3012" s="157" t="s">
        <v>142</v>
      </c>
      <c r="K3012" s="157" t="s">
        <v>141</v>
      </c>
      <c r="L3012" s="83" t="s">
        <v>6172</v>
      </c>
      <c r="M3012" s="165" t="s">
        <v>162</v>
      </c>
      <c r="O3012" s="157" t="s">
        <v>138</v>
      </c>
      <c r="P3012" s="157" t="s">
        <v>143</v>
      </c>
      <c r="Q3012" s="157" t="s">
        <v>6171</v>
      </c>
      <c r="R3012" s="157" t="s">
        <v>144</v>
      </c>
      <c r="W3012" s="118">
        <v>121500</v>
      </c>
      <c r="X3012" s="162" t="s">
        <v>6188</v>
      </c>
    </row>
    <row r="3013" spans="1:24">
      <c r="A3013" s="83">
        <v>2186</v>
      </c>
      <c r="B3013" s="83">
        <v>131</v>
      </c>
      <c r="C3013" t="s">
        <v>8174</v>
      </c>
      <c r="D3013" s="159">
        <f t="shared" si="94"/>
        <v>71</v>
      </c>
      <c r="E3013">
        <v>1</v>
      </c>
      <c r="F3013">
        <v>31</v>
      </c>
      <c r="G3013" s="162" t="s">
        <v>6211</v>
      </c>
      <c r="H3013" s="162" t="s">
        <v>6211</v>
      </c>
      <c r="I3013" s="53" t="str">
        <f t="shared" si="95"/>
        <v>1. 31</v>
      </c>
      <c r="J3013" s="157" t="s">
        <v>142</v>
      </c>
      <c r="K3013" s="157" t="s">
        <v>141</v>
      </c>
      <c r="L3013" s="83" t="s">
        <v>6172</v>
      </c>
      <c r="M3013" s="165" t="s">
        <v>162</v>
      </c>
      <c r="O3013" s="157" t="s">
        <v>138</v>
      </c>
      <c r="P3013" s="157" t="s">
        <v>143</v>
      </c>
      <c r="Q3013" s="157" t="s">
        <v>6171</v>
      </c>
      <c r="R3013" s="157" t="s">
        <v>144</v>
      </c>
      <c r="W3013" s="118">
        <v>148500</v>
      </c>
      <c r="X3013" s="162" t="s">
        <v>6211</v>
      </c>
    </row>
    <row r="3014" spans="1:24">
      <c r="A3014" s="83">
        <v>2187</v>
      </c>
      <c r="B3014" s="83">
        <v>91</v>
      </c>
      <c r="C3014" t="s">
        <v>7850</v>
      </c>
      <c r="D3014" s="159">
        <f t="shared" si="94"/>
        <v>240</v>
      </c>
      <c r="E3014">
        <v>6</v>
      </c>
      <c r="F3014">
        <v>0</v>
      </c>
      <c r="G3014" s="162" t="s">
        <v>6290</v>
      </c>
      <c r="H3014" s="162" t="s">
        <v>6290</v>
      </c>
      <c r="I3014" s="53" t="str">
        <f t="shared" si="95"/>
        <v>6. 0</v>
      </c>
      <c r="J3014" s="157" t="s">
        <v>142</v>
      </c>
      <c r="K3014" s="157" t="s">
        <v>141</v>
      </c>
      <c r="L3014" s="83" t="s">
        <v>6172</v>
      </c>
      <c r="M3014" s="165" t="s">
        <v>162</v>
      </c>
      <c r="O3014" s="157" t="s">
        <v>138</v>
      </c>
      <c r="P3014" s="157" t="s">
        <v>143</v>
      </c>
      <c r="Q3014" s="157" t="s">
        <v>6171</v>
      </c>
      <c r="R3014" s="157" t="s">
        <v>144</v>
      </c>
      <c r="W3014" s="118">
        <v>1080000</v>
      </c>
      <c r="X3014" s="162" t="s">
        <v>6290</v>
      </c>
    </row>
    <row r="3015" spans="1:24">
      <c r="A3015" s="83">
        <v>2187</v>
      </c>
      <c r="B3015" s="83">
        <v>130</v>
      </c>
      <c r="C3015" t="s">
        <v>7930</v>
      </c>
      <c r="D3015" s="159">
        <f t="shared" si="94"/>
        <v>29</v>
      </c>
      <c r="E3015">
        <v>0</v>
      </c>
      <c r="F3015">
        <v>29</v>
      </c>
      <c r="G3015" s="162" t="s">
        <v>6188</v>
      </c>
      <c r="H3015" s="162" t="s">
        <v>6188</v>
      </c>
      <c r="I3015" s="53" t="str">
        <f t="shared" si="95"/>
        <v>0. 29</v>
      </c>
      <c r="J3015" s="157" t="s">
        <v>142</v>
      </c>
      <c r="K3015" s="157" t="s">
        <v>141</v>
      </c>
      <c r="L3015" s="83" t="s">
        <v>6172</v>
      </c>
      <c r="M3015" s="165" t="s">
        <v>162</v>
      </c>
      <c r="O3015" s="157" t="s">
        <v>138</v>
      </c>
      <c r="P3015" s="157" t="s">
        <v>143</v>
      </c>
      <c r="Q3015" s="157" t="s">
        <v>6171</v>
      </c>
      <c r="R3015" s="157" t="s">
        <v>144</v>
      </c>
      <c r="W3015" s="118">
        <v>121500</v>
      </c>
      <c r="X3015" s="162" t="s">
        <v>6188</v>
      </c>
    </row>
    <row r="3016" spans="1:24">
      <c r="A3016" s="83">
        <v>2187</v>
      </c>
      <c r="B3016" s="83">
        <v>131</v>
      </c>
      <c r="C3016" t="s">
        <v>8174</v>
      </c>
      <c r="D3016" s="159">
        <f t="shared" si="94"/>
        <v>71</v>
      </c>
      <c r="E3016">
        <v>1</v>
      </c>
      <c r="F3016">
        <v>31</v>
      </c>
      <c r="G3016" s="162" t="s">
        <v>6211</v>
      </c>
      <c r="H3016" s="162" t="s">
        <v>6211</v>
      </c>
      <c r="I3016" s="53" t="str">
        <f t="shared" si="95"/>
        <v>1. 31</v>
      </c>
      <c r="J3016" s="157" t="s">
        <v>142</v>
      </c>
      <c r="K3016" s="157" t="s">
        <v>141</v>
      </c>
      <c r="L3016" s="83" t="s">
        <v>6172</v>
      </c>
      <c r="M3016" s="165" t="s">
        <v>162</v>
      </c>
      <c r="O3016" s="157" t="s">
        <v>138</v>
      </c>
      <c r="P3016" s="157" t="s">
        <v>143</v>
      </c>
      <c r="Q3016" s="157" t="s">
        <v>6171</v>
      </c>
      <c r="R3016" s="157" t="s">
        <v>144</v>
      </c>
      <c r="W3016" s="118">
        <v>148500</v>
      </c>
      <c r="X3016" s="162" t="s">
        <v>6211</v>
      </c>
    </row>
    <row r="3017" spans="1:24">
      <c r="A3017" s="83">
        <v>2188</v>
      </c>
      <c r="B3017" s="83">
        <v>91</v>
      </c>
      <c r="C3017" t="s">
        <v>7850</v>
      </c>
      <c r="D3017" s="159">
        <f t="shared" si="94"/>
        <v>240</v>
      </c>
      <c r="E3017">
        <v>6</v>
      </c>
      <c r="F3017">
        <v>0</v>
      </c>
      <c r="G3017" s="162" t="s">
        <v>6290</v>
      </c>
      <c r="H3017" s="162" t="s">
        <v>6290</v>
      </c>
      <c r="I3017" s="53" t="str">
        <f t="shared" si="95"/>
        <v>6. 0</v>
      </c>
      <c r="J3017" s="157" t="s">
        <v>142</v>
      </c>
      <c r="K3017" s="157" t="s">
        <v>141</v>
      </c>
      <c r="L3017" s="83" t="s">
        <v>6172</v>
      </c>
      <c r="M3017" s="165" t="s">
        <v>162</v>
      </c>
      <c r="O3017" s="157" t="s">
        <v>138</v>
      </c>
      <c r="P3017" s="157" t="s">
        <v>143</v>
      </c>
      <c r="Q3017" s="157" t="s">
        <v>6171</v>
      </c>
      <c r="R3017" s="157" t="s">
        <v>144</v>
      </c>
      <c r="W3017" s="118">
        <v>1080000</v>
      </c>
      <c r="X3017" s="162" t="s">
        <v>6290</v>
      </c>
    </row>
    <row r="3018" spans="1:24">
      <c r="A3018" s="83">
        <v>2188</v>
      </c>
      <c r="B3018" s="83">
        <v>130</v>
      </c>
      <c r="C3018" t="s">
        <v>7930</v>
      </c>
      <c r="D3018" s="159">
        <f t="shared" si="94"/>
        <v>29</v>
      </c>
      <c r="E3018">
        <v>0</v>
      </c>
      <c r="F3018">
        <v>29</v>
      </c>
      <c r="G3018" s="162" t="s">
        <v>6188</v>
      </c>
      <c r="H3018" s="162" t="s">
        <v>6188</v>
      </c>
      <c r="I3018" s="53" t="str">
        <f t="shared" si="95"/>
        <v>0. 29</v>
      </c>
      <c r="J3018" s="157" t="s">
        <v>142</v>
      </c>
      <c r="K3018" s="157" t="s">
        <v>141</v>
      </c>
      <c r="L3018" s="83" t="s">
        <v>6172</v>
      </c>
      <c r="M3018" s="165" t="s">
        <v>162</v>
      </c>
      <c r="O3018" s="157" t="s">
        <v>138</v>
      </c>
      <c r="P3018" s="157" t="s">
        <v>143</v>
      </c>
      <c r="Q3018" s="157" t="s">
        <v>6171</v>
      </c>
      <c r="R3018" s="157" t="s">
        <v>144</v>
      </c>
      <c r="W3018" s="118">
        <v>121500</v>
      </c>
      <c r="X3018" s="162" t="s">
        <v>6188</v>
      </c>
    </row>
    <row r="3019" spans="1:24">
      <c r="A3019" s="83">
        <v>2188</v>
      </c>
      <c r="B3019" s="83">
        <v>131</v>
      </c>
      <c r="C3019" t="s">
        <v>8174</v>
      </c>
      <c r="D3019" s="159">
        <f t="shared" si="94"/>
        <v>71</v>
      </c>
      <c r="E3019">
        <v>1</v>
      </c>
      <c r="F3019">
        <v>31</v>
      </c>
      <c r="G3019" s="162" t="s">
        <v>6211</v>
      </c>
      <c r="H3019" s="162" t="s">
        <v>6211</v>
      </c>
      <c r="I3019" s="53" t="str">
        <f t="shared" si="95"/>
        <v>1. 31</v>
      </c>
      <c r="J3019" s="157" t="s">
        <v>142</v>
      </c>
      <c r="K3019" s="157" t="s">
        <v>141</v>
      </c>
      <c r="L3019" s="83" t="s">
        <v>6172</v>
      </c>
      <c r="M3019" s="165" t="s">
        <v>162</v>
      </c>
      <c r="O3019" s="157" t="s">
        <v>138</v>
      </c>
      <c r="P3019" s="157" t="s">
        <v>143</v>
      </c>
      <c r="Q3019" s="157" t="s">
        <v>6171</v>
      </c>
      <c r="R3019" s="157" t="s">
        <v>144</v>
      </c>
      <c r="W3019" s="118">
        <v>148500</v>
      </c>
      <c r="X3019" s="162" t="s">
        <v>6211</v>
      </c>
    </row>
    <row r="3020" spans="1:24">
      <c r="A3020" s="83">
        <v>2190</v>
      </c>
      <c r="B3020" s="83">
        <v>111</v>
      </c>
      <c r="C3020" t="s">
        <v>7857</v>
      </c>
      <c r="D3020" s="159">
        <f t="shared" si="94"/>
        <v>257</v>
      </c>
      <c r="E3020">
        <v>6</v>
      </c>
      <c r="F3020">
        <v>17</v>
      </c>
      <c r="G3020" s="162" t="s">
        <v>6303</v>
      </c>
      <c r="H3020" s="162" t="s">
        <v>6303</v>
      </c>
      <c r="I3020" s="53" t="str">
        <f t="shared" si="95"/>
        <v>6. 17</v>
      </c>
      <c r="J3020" s="157" t="s">
        <v>142</v>
      </c>
      <c r="K3020" s="157" t="s">
        <v>141</v>
      </c>
      <c r="L3020" s="83" t="s">
        <v>6172</v>
      </c>
      <c r="M3020" s="165" t="s">
        <v>162</v>
      </c>
      <c r="O3020" s="157" t="s">
        <v>138</v>
      </c>
      <c r="P3020" s="157" t="s">
        <v>143</v>
      </c>
      <c r="Q3020" s="157" t="s">
        <v>6171</v>
      </c>
      <c r="R3020" s="157" t="s">
        <v>144</v>
      </c>
      <c r="W3020" s="118">
        <v>864000</v>
      </c>
      <c r="X3020" s="162" t="s">
        <v>6303</v>
      </c>
    </row>
    <row r="3021" spans="1:24">
      <c r="A3021" s="83">
        <v>2192</v>
      </c>
      <c r="B3021" s="83">
        <v>546</v>
      </c>
      <c r="C3021" t="s">
        <v>8175</v>
      </c>
      <c r="D3021" s="159">
        <f t="shared" si="94"/>
        <v>60</v>
      </c>
      <c r="E3021">
        <v>1</v>
      </c>
      <c r="F3021">
        <v>20</v>
      </c>
      <c r="G3021" s="162" t="s">
        <v>6197</v>
      </c>
      <c r="H3021" s="162" t="s">
        <v>6197</v>
      </c>
      <c r="I3021" s="53" t="str">
        <f t="shared" si="95"/>
        <v>1. 20</v>
      </c>
      <c r="J3021" s="157" t="s">
        <v>142</v>
      </c>
      <c r="K3021" s="157" t="s">
        <v>141</v>
      </c>
      <c r="L3021" s="83" t="s">
        <v>6172</v>
      </c>
      <c r="M3021" s="165" t="s">
        <v>162</v>
      </c>
      <c r="O3021" s="157" t="s">
        <v>138</v>
      </c>
      <c r="P3021" s="157" t="s">
        <v>143</v>
      </c>
      <c r="Q3021" s="157" t="s">
        <v>6171</v>
      </c>
      <c r="R3021" s="157" t="s">
        <v>144</v>
      </c>
      <c r="W3021" s="118">
        <v>810000</v>
      </c>
      <c r="X3021" s="162" t="s">
        <v>6197</v>
      </c>
    </row>
    <row r="3022" spans="1:24">
      <c r="A3022" s="83">
        <v>2192</v>
      </c>
      <c r="B3022" s="83">
        <v>546</v>
      </c>
      <c r="C3022" t="s">
        <v>8176</v>
      </c>
      <c r="D3022" s="159">
        <f t="shared" si="94"/>
        <v>160</v>
      </c>
      <c r="E3022">
        <v>4</v>
      </c>
      <c r="F3022">
        <v>0</v>
      </c>
      <c r="G3022" s="162" t="s">
        <v>6232</v>
      </c>
      <c r="H3022" s="162" t="s">
        <v>6232</v>
      </c>
      <c r="I3022" s="53" t="str">
        <f t="shared" si="95"/>
        <v>4. 0</v>
      </c>
      <c r="J3022" s="157" t="s">
        <v>142</v>
      </c>
      <c r="K3022" s="157" t="s">
        <v>141</v>
      </c>
      <c r="L3022" s="83" t="s">
        <v>6172</v>
      </c>
      <c r="M3022" s="165" t="s">
        <v>162</v>
      </c>
      <c r="O3022" s="157" t="s">
        <v>138</v>
      </c>
      <c r="P3022" s="157" t="s">
        <v>143</v>
      </c>
      <c r="Q3022" s="157" t="s">
        <v>6171</v>
      </c>
      <c r="R3022" s="157" t="s">
        <v>144</v>
      </c>
      <c r="W3022" s="118">
        <v>2160000</v>
      </c>
      <c r="X3022" s="162" t="s">
        <v>6232</v>
      </c>
    </row>
    <row r="3023" spans="1:24">
      <c r="A3023" s="83">
        <v>2194</v>
      </c>
      <c r="B3023" s="83">
        <v>192</v>
      </c>
      <c r="C3023" t="s">
        <v>7836</v>
      </c>
      <c r="D3023" s="159">
        <f t="shared" si="94"/>
        <v>150</v>
      </c>
      <c r="E3023">
        <v>3</v>
      </c>
      <c r="F3023">
        <v>30</v>
      </c>
      <c r="G3023" s="162" t="s">
        <v>6220</v>
      </c>
      <c r="H3023" s="162" t="s">
        <v>6220</v>
      </c>
      <c r="I3023" s="53" t="str">
        <f t="shared" si="95"/>
        <v>3. 30</v>
      </c>
      <c r="J3023" s="157" t="s">
        <v>142</v>
      </c>
      <c r="K3023" s="157" t="s">
        <v>141</v>
      </c>
      <c r="L3023" s="83" t="s">
        <v>6172</v>
      </c>
      <c r="M3023" s="165" t="s">
        <v>162</v>
      </c>
      <c r="O3023" s="157" t="s">
        <v>138</v>
      </c>
      <c r="P3023" s="157" t="s">
        <v>143</v>
      </c>
      <c r="Q3023" s="157" t="s">
        <v>6171</v>
      </c>
      <c r="R3023" s="157" t="s">
        <v>144</v>
      </c>
      <c r="W3023" s="118">
        <v>243000</v>
      </c>
      <c r="X3023" s="162" t="s">
        <v>6220</v>
      </c>
    </row>
    <row r="3024" spans="1:24">
      <c r="A3024" s="83">
        <v>2194</v>
      </c>
      <c r="B3024" s="83">
        <v>176</v>
      </c>
      <c r="C3024" t="s">
        <v>7857</v>
      </c>
      <c r="D3024" s="159">
        <f t="shared" si="94"/>
        <v>91</v>
      </c>
      <c r="E3024">
        <v>2</v>
      </c>
      <c r="F3024">
        <v>11</v>
      </c>
      <c r="G3024" s="162" t="s">
        <v>6268</v>
      </c>
      <c r="H3024" s="162" t="s">
        <v>6268</v>
      </c>
      <c r="I3024" s="53" t="str">
        <f t="shared" si="95"/>
        <v>2. 11</v>
      </c>
      <c r="J3024" s="157" t="s">
        <v>142</v>
      </c>
      <c r="K3024" s="157" t="s">
        <v>141</v>
      </c>
      <c r="L3024" s="83" t="s">
        <v>6172</v>
      </c>
      <c r="M3024" s="165" t="s">
        <v>162</v>
      </c>
      <c r="O3024" s="157" t="s">
        <v>138</v>
      </c>
      <c r="P3024" s="157" t="s">
        <v>143</v>
      </c>
      <c r="Q3024" s="157" t="s">
        <v>6171</v>
      </c>
      <c r="R3024" s="157" t="s">
        <v>144</v>
      </c>
      <c r="W3024" s="118">
        <v>405000</v>
      </c>
      <c r="X3024" s="162" t="s">
        <v>6268</v>
      </c>
    </row>
    <row r="3025" spans="1:24">
      <c r="A3025" s="83">
        <v>2194</v>
      </c>
      <c r="B3025" s="83">
        <v>193</v>
      </c>
      <c r="C3025" t="s">
        <v>8117</v>
      </c>
      <c r="D3025" s="159">
        <f t="shared" si="94"/>
        <v>42</v>
      </c>
      <c r="E3025">
        <v>1</v>
      </c>
      <c r="F3025">
        <v>2</v>
      </c>
      <c r="G3025" s="162" t="s">
        <v>6318</v>
      </c>
      <c r="H3025" s="162" t="s">
        <v>6318</v>
      </c>
      <c r="I3025" s="53" t="str">
        <f t="shared" si="95"/>
        <v>1. 2</v>
      </c>
      <c r="J3025" s="157" t="s">
        <v>142</v>
      </c>
      <c r="K3025" s="157" t="s">
        <v>141</v>
      </c>
      <c r="L3025" s="83" t="s">
        <v>6172</v>
      </c>
      <c r="M3025" s="165" t="s">
        <v>162</v>
      </c>
      <c r="O3025" s="157" t="s">
        <v>138</v>
      </c>
      <c r="P3025" s="157" t="s">
        <v>143</v>
      </c>
      <c r="Q3025" s="157" t="s">
        <v>6171</v>
      </c>
      <c r="R3025" s="157" t="s">
        <v>144</v>
      </c>
      <c r="W3025" s="118">
        <v>283500</v>
      </c>
      <c r="X3025" s="162" t="s">
        <v>6318</v>
      </c>
    </row>
    <row r="3026" spans="1:24">
      <c r="A3026" s="83">
        <v>2194</v>
      </c>
      <c r="B3026" s="83">
        <v>154</v>
      </c>
      <c r="C3026" t="s">
        <v>8090</v>
      </c>
      <c r="D3026" s="159">
        <f t="shared" si="94"/>
        <v>24</v>
      </c>
      <c r="E3026">
        <v>0</v>
      </c>
      <c r="F3026">
        <v>24</v>
      </c>
      <c r="G3026" s="162" t="s">
        <v>6236</v>
      </c>
      <c r="H3026" s="162" t="s">
        <v>6236</v>
      </c>
      <c r="I3026" s="53" t="str">
        <f t="shared" si="95"/>
        <v>0. 24</v>
      </c>
      <c r="J3026" s="157" t="s">
        <v>142</v>
      </c>
      <c r="K3026" s="157" t="s">
        <v>141</v>
      </c>
      <c r="L3026" s="83" t="s">
        <v>6172</v>
      </c>
      <c r="M3026" s="165" t="s">
        <v>162</v>
      </c>
      <c r="O3026" s="157" t="s">
        <v>138</v>
      </c>
      <c r="P3026" s="157" t="s">
        <v>143</v>
      </c>
      <c r="Q3026" s="157" t="s">
        <v>6171</v>
      </c>
      <c r="R3026" s="157" t="s">
        <v>144</v>
      </c>
      <c r="W3026" s="118">
        <v>108000</v>
      </c>
      <c r="X3026" s="162" t="s">
        <v>6236</v>
      </c>
    </row>
    <row r="3027" spans="1:24">
      <c r="A3027" s="83">
        <v>2199</v>
      </c>
      <c r="B3027" s="83">
        <v>134</v>
      </c>
      <c r="C3027" t="s">
        <v>7857</v>
      </c>
      <c r="D3027" s="159">
        <f t="shared" si="94"/>
        <v>131</v>
      </c>
      <c r="E3027">
        <v>3</v>
      </c>
      <c r="F3027">
        <v>11</v>
      </c>
      <c r="G3027" s="162" t="s">
        <v>6291</v>
      </c>
      <c r="H3027" s="162" t="s">
        <v>6291</v>
      </c>
      <c r="I3027" s="53" t="str">
        <f t="shared" si="95"/>
        <v>3. 11</v>
      </c>
      <c r="J3027" s="157" t="s">
        <v>142</v>
      </c>
      <c r="K3027" s="157" t="s">
        <v>141</v>
      </c>
      <c r="L3027" s="83" t="s">
        <v>6172</v>
      </c>
      <c r="M3027" s="165" t="s">
        <v>162</v>
      </c>
      <c r="O3027" s="157" t="s">
        <v>138</v>
      </c>
      <c r="P3027" s="157" t="s">
        <v>143</v>
      </c>
      <c r="Q3027" s="157" t="s">
        <v>6171</v>
      </c>
      <c r="R3027" s="157" t="s">
        <v>144</v>
      </c>
      <c r="W3027" s="118">
        <v>1768500</v>
      </c>
      <c r="X3027" s="162" t="s">
        <v>6291</v>
      </c>
    </row>
    <row r="3028" spans="1:24">
      <c r="A3028" s="83">
        <v>2202</v>
      </c>
      <c r="B3028" s="83">
        <v>87</v>
      </c>
      <c r="C3028" t="s">
        <v>7899</v>
      </c>
      <c r="D3028" s="159">
        <f t="shared" si="94"/>
        <v>33</v>
      </c>
      <c r="E3028">
        <v>0</v>
      </c>
      <c r="F3028">
        <v>33</v>
      </c>
      <c r="G3028" s="162" t="s">
        <v>6387</v>
      </c>
      <c r="H3028" s="162" t="s">
        <v>6387</v>
      </c>
      <c r="I3028" s="53" t="str">
        <f t="shared" si="95"/>
        <v>0. 33</v>
      </c>
      <c r="J3028" s="157" t="s">
        <v>142</v>
      </c>
      <c r="K3028" s="157" t="s">
        <v>141</v>
      </c>
      <c r="L3028" s="83" t="s">
        <v>6172</v>
      </c>
      <c r="M3028" s="165" t="s">
        <v>162</v>
      </c>
      <c r="O3028" s="157" t="s">
        <v>138</v>
      </c>
      <c r="P3028" s="157" t="s">
        <v>143</v>
      </c>
      <c r="Q3028" s="157" t="s">
        <v>6171</v>
      </c>
      <c r="R3028" s="157" t="s">
        <v>144</v>
      </c>
      <c r="W3028" s="118">
        <v>216000</v>
      </c>
      <c r="X3028" s="162" t="s">
        <v>6387</v>
      </c>
    </row>
    <row r="3029" spans="1:24">
      <c r="A3029" s="83">
        <v>2202</v>
      </c>
      <c r="B3029" s="83">
        <v>87</v>
      </c>
      <c r="C3029" t="s">
        <v>7899</v>
      </c>
      <c r="D3029" s="159">
        <f t="shared" si="94"/>
        <v>49</v>
      </c>
      <c r="E3029">
        <v>1</v>
      </c>
      <c r="F3029">
        <v>9</v>
      </c>
      <c r="G3029" s="162" t="s">
        <v>6393</v>
      </c>
      <c r="H3029" s="162" t="s">
        <v>6393</v>
      </c>
      <c r="I3029" s="53" t="str">
        <f t="shared" si="95"/>
        <v>1. 9</v>
      </c>
      <c r="J3029" s="157" t="s">
        <v>142</v>
      </c>
      <c r="K3029" s="157" t="s">
        <v>141</v>
      </c>
      <c r="L3029" s="83" t="s">
        <v>6172</v>
      </c>
      <c r="M3029" s="165" t="s">
        <v>162</v>
      </c>
      <c r="O3029" s="157" t="s">
        <v>138</v>
      </c>
      <c r="P3029" s="157" t="s">
        <v>143</v>
      </c>
      <c r="Q3029" s="157" t="s">
        <v>6171</v>
      </c>
      <c r="R3029" s="157" t="s">
        <v>144</v>
      </c>
      <c r="W3029" s="118">
        <v>324000</v>
      </c>
      <c r="X3029" s="162" t="s">
        <v>6393</v>
      </c>
    </row>
    <row r="3030" spans="1:24">
      <c r="A3030" s="83">
        <v>2202</v>
      </c>
      <c r="B3030" s="83">
        <v>109</v>
      </c>
      <c r="C3030" t="s">
        <v>7859</v>
      </c>
      <c r="D3030" s="159">
        <f t="shared" si="94"/>
        <v>12</v>
      </c>
      <c r="E3030">
        <v>0</v>
      </c>
      <c r="F3030">
        <v>12</v>
      </c>
      <c r="G3030" s="162" t="s">
        <v>6190</v>
      </c>
      <c r="H3030" s="162" t="s">
        <v>6190</v>
      </c>
      <c r="I3030" s="53" t="str">
        <f t="shared" si="95"/>
        <v>0. 12</v>
      </c>
      <c r="J3030" s="157" t="s">
        <v>142</v>
      </c>
      <c r="K3030" s="157" t="s">
        <v>141</v>
      </c>
      <c r="L3030" s="83" t="s">
        <v>6172</v>
      </c>
      <c r="M3030" s="165" t="s">
        <v>162</v>
      </c>
      <c r="O3030" s="157" t="s">
        <v>138</v>
      </c>
      <c r="P3030" s="157" t="s">
        <v>143</v>
      </c>
      <c r="Q3030" s="157" t="s">
        <v>6171</v>
      </c>
      <c r="R3030" s="157" t="s">
        <v>144</v>
      </c>
      <c r="W3030" s="118">
        <v>81000</v>
      </c>
      <c r="X3030" s="162" t="s">
        <v>6190</v>
      </c>
    </row>
    <row r="3031" spans="1:24">
      <c r="A3031" s="83">
        <v>2202</v>
      </c>
      <c r="B3031" s="83">
        <v>109</v>
      </c>
      <c r="C3031" t="s">
        <v>7900</v>
      </c>
      <c r="D3031" s="159">
        <f t="shared" si="94"/>
        <v>112</v>
      </c>
      <c r="E3031">
        <v>2</v>
      </c>
      <c r="F3031">
        <v>32</v>
      </c>
      <c r="G3031" s="162" t="s">
        <v>6386</v>
      </c>
      <c r="H3031" s="162" t="s">
        <v>6386</v>
      </c>
      <c r="I3031" s="53" t="str">
        <f t="shared" si="95"/>
        <v>2. 32</v>
      </c>
      <c r="J3031" s="157" t="s">
        <v>142</v>
      </c>
      <c r="K3031" s="157" t="s">
        <v>141</v>
      </c>
      <c r="L3031" s="83" t="s">
        <v>6172</v>
      </c>
      <c r="M3031" s="165" t="s">
        <v>162</v>
      </c>
      <c r="O3031" s="157" t="s">
        <v>138</v>
      </c>
      <c r="P3031" s="157" t="s">
        <v>143</v>
      </c>
      <c r="Q3031" s="157" t="s">
        <v>6171</v>
      </c>
      <c r="R3031" s="157" t="s">
        <v>144</v>
      </c>
      <c r="W3031" s="118">
        <v>756000</v>
      </c>
      <c r="X3031" s="162" t="s">
        <v>6386</v>
      </c>
    </row>
    <row r="3032" spans="1:24">
      <c r="A3032" s="83">
        <v>2202</v>
      </c>
      <c r="B3032" s="83">
        <v>100</v>
      </c>
      <c r="C3032" t="s">
        <v>7851</v>
      </c>
      <c r="D3032" s="159">
        <f t="shared" si="94"/>
        <v>46</v>
      </c>
      <c r="E3032">
        <v>1</v>
      </c>
      <c r="F3032">
        <v>6</v>
      </c>
      <c r="G3032" s="162" t="s">
        <v>6411</v>
      </c>
      <c r="H3032" s="162" t="s">
        <v>6411</v>
      </c>
      <c r="I3032" s="53" t="str">
        <f t="shared" si="95"/>
        <v>1. 6</v>
      </c>
      <c r="J3032" s="157" t="s">
        <v>142</v>
      </c>
      <c r="K3032" s="157" t="s">
        <v>141</v>
      </c>
      <c r="L3032" s="83" t="s">
        <v>6172</v>
      </c>
      <c r="M3032" s="165" t="s">
        <v>162</v>
      </c>
      <c r="O3032" s="157" t="s">
        <v>138</v>
      </c>
      <c r="P3032" s="157" t="s">
        <v>143</v>
      </c>
      <c r="Q3032" s="157" t="s">
        <v>6171</v>
      </c>
      <c r="R3032" s="157" t="s">
        <v>144</v>
      </c>
      <c r="W3032" s="118">
        <v>310500</v>
      </c>
      <c r="X3032" s="162" t="s">
        <v>6411</v>
      </c>
    </row>
    <row r="3033" spans="1:24">
      <c r="A3033" s="83">
        <v>2203</v>
      </c>
      <c r="B3033" s="83">
        <v>39</v>
      </c>
      <c r="C3033" t="s">
        <v>7857</v>
      </c>
      <c r="D3033" s="159">
        <f t="shared" si="94"/>
        <v>215</v>
      </c>
      <c r="E3033">
        <v>5</v>
      </c>
      <c r="F3033">
        <v>15</v>
      </c>
      <c r="G3033" s="162" t="s">
        <v>6395</v>
      </c>
      <c r="H3033" s="162" t="s">
        <v>6395</v>
      </c>
      <c r="I3033" s="53" t="str">
        <f t="shared" si="95"/>
        <v>5. 15</v>
      </c>
      <c r="J3033" s="157" t="s">
        <v>142</v>
      </c>
      <c r="K3033" s="157" t="s">
        <v>141</v>
      </c>
      <c r="L3033" s="83" t="s">
        <v>6172</v>
      </c>
      <c r="M3033" s="165" t="s">
        <v>162</v>
      </c>
      <c r="O3033" s="157" t="s">
        <v>138</v>
      </c>
      <c r="P3033" s="157" t="s">
        <v>143</v>
      </c>
      <c r="Q3033" s="157" t="s">
        <v>6171</v>
      </c>
      <c r="R3033" s="157" t="s">
        <v>144</v>
      </c>
      <c r="W3033" s="118">
        <v>972000</v>
      </c>
      <c r="X3033" s="162" t="s">
        <v>6395</v>
      </c>
    </row>
    <row r="3034" spans="1:24">
      <c r="A3034" s="83">
        <v>2203</v>
      </c>
      <c r="B3034" s="83">
        <v>372</v>
      </c>
      <c r="C3034" t="s">
        <v>6648</v>
      </c>
      <c r="D3034" s="159">
        <f t="shared" si="94"/>
        <v>154</v>
      </c>
      <c r="E3034">
        <v>3</v>
      </c>
      <c r="F3034">
        <v>34</v>
      </c>
      <c r="G3034" s="162" t="s">
        <v>6250</v>
      </c>
      <c r="H3034" s="162" t="s">
        <v>6250</v>
      </c>
      <c r="I3034" s="53" t="str">
        <f t="shared" si="95"/>
        <v>3. 34</v>
      </c>
      <c r="J3034" s="157" t="s">
        <v>142</v>
      </c>
      <c r="K3034" s="157" t="s">
        <v>141</v>
      </c>
      <c r="L3034" s="83" t="s">
        <v>6172</v>
      </c>
      <c r="M3034" s="165" t="s">
        <v>162</v>
      </c>
      <c r="O3034" s="157" t="s">
        <v>138</v>
      </c>
      <c r="P3034" s="157" t="s">
        <v>143</v>
      </c>
      <c r="Q3034" s="157" t="s">
        <v>6171</v>
      </c>
      <c r="R3034" s="157" t="s">
        <v>144</v>
      </c>
      <c r="W3034" s="118">
        <v>688500</v>
      </c>
      <c r="X3034" s="162" t="s">
        <v>6250</v>
      </c>
    </row>
    <row r="3035" spans="1:24">
      <c r="A3035" s="83">
        <v>2203</v>
      </c>
      <c r="B3035" s="83">
        <v>36</v>
      </c>
      <c r="C3035" t="s">
        <v>8177</v>
      </c>
      <c r="D3035" s="159">
        <f t="shared" si="94"/>
        <v>230</v>
      </c>
      <c r="E3035">
        <v>5</v>
      </c>
      <c r="F3035">
        <v>30</v>
      </c>
      <c r="G3035" s="162" t="s">
        <v>6266</v>
      </c>
      <c r="H3035" s="162" t="s">
        <v>6266</v>
      </c>
      <c r="I3035" s="53" t="str">
        <f t="shared" si="95"/>
        <v>5. 30</v>
      </c>
      <c r="J3035" s="157" t="s">
        <v>142</v>
      </c>
      <c r="K3035" s="157" t="s">
        <v>141</v>
      </c>
      <c r="L3035" s="83" t="s">
        <v>6172</v>
      </c>
      <c r="M3035" s="165" t="s">
        <v>162</v>
      </c>
      <c r="O3035" s="157" t="s">
        <v>138</v>
      </c>
      <c r="P3035" s="157" t="s">
        <v>143</v>
      </c>
      <c r="Q3035" s="157" t="s">
        <v>6171</v>
      </c>
      <c r="R3035" s="157" t="s">
        <v>144</v>
      </c>
      <c r="W3035" s="118">
        <v>1026000</v>
      </c>
      <c r="X3035" s="162" t="s">
        <v>6266</v>
      </c>
    </row>
    <row r="3036" spans="1:24">
      <c r="A3036" s="83">
        <v>2203</v>
      </c>
      <c r="B3036" s="83">
        <v>372</v>
      </c>
      <c r="C3036" t="s">
        <v>7857</v>
      </c>
      <c r="D3036" s="159">
        <f t="shared" si="94"/>
        <v>205</v>
      </c>
      <c r="E3036">
        <v>5</v>
      </c>
      <c r="F3036">
        <v>5</v>
      </c>
      <c r="G3036" s="162" t="s">
        <v>6423</v>
      </c>
      <c r="H3036" s="162" t="s">
        <v>6423</v>
      </c>
      <c r="I3036" s="53" t="str">
        <f t="shared" si="95"/>
        <v>5. 5</v>
      </c>
      <c r="J3036" s="157" t="s">
        <v>142</v>
      </c>
      <c r="K3036" s="157" t="s">
        <v>141</v>
      </c>
      <c r="L3036" s="83" t="s">
        <v>6172</v>
      </c>
      <c r="M3036" s="165" t="s">
        <v>162</v>
      </c>
      <c r="O3036" s="157" t="s">
        <v>138</v>
      </c>
      <c r="P3036" s="157" t="s">
        <v>143</v>
      </c>
      <c r="Q3036" s="157" t="s">
        <v>6171</v>
      </c>
      <c r="R3036" s="157" t="s">
        <v>144</v>
      </c>
      <c r="W3036" s="118">
        <v>918000</v>
      </c>
      <c r="X3036" s="162" t="s">
        <v>6423</v>
      </c>
    </row>
    <row r="3037" spans="1:24">
      <c r="A3037" s="83">
        <v>2205</v>
      </c>
      <c r="B3037" s="83">
        <v>58</v>
      </c>
      <c r="C3037" t="s">
        <v>7851</v>
      </c>
      <c r="D3037" s="159">
        <f t="shared" si="94"/>
        <v>40</v>
      </c>
      <c r="E3037">
        <v>1</v>
      </c>
      <c r="F3037">
        <v>0</v>
      </c>
      <c r="G3037" s="162" t="s">
        <v>6242</v>
      </c>
      <c r="H3037" s="162" t="s">
        <v>6242</v>
      </c>
      <c r="I3037" s="53" t="str">
        <f t="shared" si="95"/>
        <v>1. 0</v>
      </c>
      <c r="J3037" s="157" t="s">
        <v>142</v>
      </c>
      <c r="K3037" s="157" t="s">
        <v>141</v>
      </c>
      <c r="L3037" s="83" t="s">
        <v>6172</v>
      </c>
      <c r="M3037" s="165" t="s">
        <v>6538</v>
      </c>
      <c r="O3037" s="157" t="s">
        <v>138</v>
      </c>
      <c r="P3037" s="157" t="s">
        <v>143</v>
      </c>
      <c r="Q3037" s="157" t="s">
        <v>6171</v>
      </c>
      <c r="R3037" s="157" t="s">
        <v>144</v>
      </c>
      <c r="W3037" s="118">
        <v>270000</v>
      </c>
      <c r="X3037" s="162" t="s">
        <v>6242</v>
      </c>
    </row>
    <row r="3038" spans="1:24">
      <c r="A3038" s="83">
        <v>2206</v>
      </c>
      <c r="B3038" s="83">
        <v>58</v>
      </c>
      <c r="C3038" t="s">
        <v>7851</v>
      </c>
      <c r="D3038" s="159">
        <f t="shared" si="94"/>
        <v>40</v>
      </c>
      <c r="E3038">
        <v>1</v>
      </c>
      <c r="F3038">
        <v>0</v>
      </c>
      <c r="G3038" s="162" t="s">
        <v>6242</v>
      </c>
      <c r="H3038" s="162" t="s">
        <v>6242</v>
      </c>
      <c r="I3038" s="53" t="str">
        <f t="shared" si="95"/>
        <v>1. 0</v>
      </c>
      <c r="J3038" s="157" t="s">
        <v>142</v>
      </c>
      <c r="K3038" s="157" t="s">
        <v>141</v>
      </c>
      <c r="L3038" s="83" t="s">
        <v>6172</v>
      </c>
      <c r="M3038" s="165" t="s">
        <v>6538</v>
      </c>
      <c r="O3038" s="157" t="s">
        <v>138</v>
      </c>
      <c r="P3038" s="157" t="s">
        <v>143</v>
      </c>
      <c r="Q3038" s="157" t="s">
        <v>6171</v>
      </c>
      <c r="R3038" s="157" t="s">
        <v>144</v>
      </c>
      <c r="W3038" s="118">
        <v>270000</v>
      </c>
      <c r="X3038" s="162" t="s">
        <v>6242</v>
      </c>
    </row>
    <row r="3039" spans="1:24">
      <c r="A3039" s="83">
        <v>2207</v>
      </c>
      <c r="B3039" s="83">
        <v>27</v>
      </c>
      <c r="C3039" t="s">
        <v>8129</v>
      </c>
      <c r="D3039" s="159">
        <f t="shared" si="94"/>
        <v>8</v>
      </c>
      <c r="E3039">
        <v>0</v>
      </c>
      <c r="F3039">
        <v>8</v>
      </c>
      <c r="G3039" s="162" t="s">
        <v>6180</v>
      </c>
      <c r="H3039" s="162" t="s">
        <v>6180</v>
      </c>
      <c r="I3039" s="53" t="str">
        <f t="shared" si="95"/>
        <v>0. 8</v>
      </c>
      <c r="J3039" s="157" t="s">
        <v>142</v>
      </c>
      <c r="K3039" s="157" t="s">
        <v>141</v>
      </c>
      <c r="L3039" s="83" t="s">
        <v>6172</v>
      </c>
      <c r="M3039" s="165" t="s">
        <v>162</v>
      </c>
      <c r="O3039" s="157" t="s">
        <v>138</v>
      </c>
      <c r="P3039" s="157" t="s">
        <v>143</v>
      </c>
      <c r="Q3039" s="157" t="s">
        <v>6171</v>
      </c>
      <c r="R3039" s="157" t="s">
        <v>144</v>
      </c>
      <c r="W3039" s="118">
        <v>108000</v>
      </c>
      <c r="X3039" s="162" t="s">
        <v>6180</v>
      </c>
    </row>
    <row r="3040" spans="1:24">
      <c r="A3040" s="83">
        <v>2207</v>
      </c>
      <c r="B3040" s="83">
        <v>27</v>
      </c>
      <c r="C3040" t="s">
        <v>7952</v>
      </c>
      <c r="D3040" s="159">
        <f t="shared" si="94"/>
        <v>37</v>
      </c>
      <c r="E3040">
        <v>0</v>
      </c>
      <c r="F3040">
        <v>37</v>
      </c>
      <c r="G3040" s="162" t="s">
        <v>6297</v>
      </c>
      <c r="H3040" s="162" t="s">
        <v>6297</v>
      </c>
      <c r="I3040" s="53" t="str">
        <f t="shared" si="95"/>
        <v>0. 37</v>
      </c>
      <c r="J3040" s="157" t="s">
        <v>142</v>
      </c>
      <c r="K3040" s="157" t="s">
        <v>141</v>
      </c>
      <c r="L3040" s="83" t="s">
        <v>6172</v>
      </c>
      <c r="M3040" s="165" t="s">
        <v>162</v>
      </c>
      <c r="O3040" s="157" t="s">
        <v>138</v>
      </c>
      <c r="P3040" s="157" t="s">
        <v>143</v>
      </c>
      <c r="Q3040" s="157" t="s">
        <v>6171</v>
      </c>
      <c r="R3040" s="157" t="s">
        <v>144</v>
      </c>
      <c r="W3040" s="118">
        <v>499500</v>
      </c>
      <c r="X3040" s="162" t="s">
        <v>6297</v>
      </c>
    </row>
    <row r="3041" spans="1:24">
      <c r="A3041" s="83">
        <v>2207</v>
      </c>
      <c r="B3041" s="83">
        <v>27</v>
      </c>
      <c r="C3041" t="s">
        <v>6579</v>
      </c>
      <c r="D3041" s="159">
        <f t="shared" si="94"/>
        <v>10</v>
      </c>
      <c r="E3041">
        <v>0</v>
      </c>
      <c r="F3041">
        <v>10</v>
      </c>
      <c r="G3041" s="162" t="s">
        <v>6347</v>
      </c>
      <c r="H3041" s="162" t="s">
        <v>6347</v>
      </c>
      <c r="I3041" s="53" t="str">
        <f t="shared" si="95"/>
        <v>0. 10</v>
      </c>
      <c r="J3041" s="157" t="s">
        <v>142</v>
      </c>
      <c r="K3041" s="157" t="s">
        <v>141</v>
      </c>
      <c r="L3041" s="83" t="s">
        <v>6172</v>
      </c>
      <c r="M3041" s="165" t="s">
        <v>162</v>
      </c>
      <c r="O3041" s="157" t="s">
        <v>138</v>
      </c>
      <c r="P3041" s="157" t="s">
        <v>143</v>
      </c>
      <c r="Q3041" s="157" t="s">
        <v>6171</v>
      </c>
      <c r="R3041" s="157" t="s">
        <v>144</v>
      </c>
      <c r="W3041" s="118">
        <v>135000</v>
      </c>
      <c r="X3041" s="162" t="s">
        <v>6347</v>
      </c>
    </row>
    <row r="3042" spans="1:24">
      <c r="A3042" s="83">
        <v>2208</v>
      </c>
      <c r="B3042" s="83">
        <v>24</v>
      </c>
      <c r="C3042" t="s">
        <v>7836</v>
      </c>
      <c r="D3042" s="159">
        <f t="shared" si="94"/>
        <v>60</v>
      </c>
      <c r="E3042">
        <v>1</v>
      </c>
      <c r="F3042">
        <v>20</v>
      </c>
      <c r="G3042" s="162" t="s">
        <v>6197</v>
      </c>
      <c r="H3042" s="162" t="s">
        <v>6197</v>
      </c>
      <c r="I3042" s="53" t="str">
        <f t="shared" si="95"/>
        <v>1. 20</v>
      </c>
      <c r="J3042" s="157" t="s">
        <v>142</v>
      </c>
      <c r="K3042" s="157" t="s">
        <v>141</v>
      </c>
      <c r="L3042" s="83" t="s">
        <v>6172</v>
      </c>
      <c r="M3042" s="165" t="s">
        <v>6538</v>
      </c>
      <c r="O3042" s="157" t="s">
        <v>138</v>
      </c>
      <c r="P3042" s="157" t="s">
        <v>143</v>
      </c>
      <c r="Q3042" s="157" t="s">
        <v>6171</v>
      </c>
      <c r="R3042" s="157" t="s">
        <v>144</v>
      </c>
      <c r="W3042" s="118">
        <v>810000</v>
      </c>
      <c r="X3042" s="162" t="s">
        <v>6197</v>
      </c>
    </row>
    <row r="3043" spans="1:24">
      <c r="A3043" s="83">
        <v>2215</v>
      </c>
      <c r="B3043" s="83">
        <v>600</v>
      </c>
      <c r="C3043" t="s">
        <v>8140</v>
      </c>
      <c r="D3043" s="159">
        <f t="shared" si="94"/>
        <v>46</v>
      </c>
      <c r="E3043">
        <v>1</v>
      </c>
      <c r="F3043">
        <v>6</v>
      </c>
      <c r="G3043" s="162" t="s">
        <v>6411</v>
      </c>
      <c r="H3043" s="162" t="s">
        <v>6411</v>
      </c>
      <c r="I3043" s="53" t="str">
        <f t="shared" si="95"/>
        <v>1. 6</v>
      </c>
      <c r="J3043" s="157" t="s">
        <v>142</v>
      </c>
      <c r="K3043" s="157" t="s">
        <v>141</v>
      </c>
      <c r="L3043" s="83" t="s">
        <v>6172</v>
      </c>
      <c r="M3043" s="165" t="s">
        <v>162</v>
      </c>
      <c r="O3043" s="157" t="s">
        <v>138</v>
      </c>
      <c r="P3043" s="157" t="s">
        <v>143</v>
      </c>
      <c r="Q3043" s="157" t="s">
        <v>6171</v>
      </c>
      <c r="R3043" s="157" t="s">
        <v>144</v>
      </c>
      <c r="W3043" s="118">
        <v>621000</v>
      </c>
      <c r="X3043" s="162" t="s">
        <v>6411</v>
      </c>
    </row>
    <row r="3044" spans="1:24">
      <c r="A3044" s="83">
        <v>2217</v>
      </c>
      <c r="B3044" s="83">
        <v>64</v>
      </c>
      <c r="C3044" t="s">
        <v>7835</v>
      </c>
      <c r="D3044" s="159">
        <f t="shared" si="94"/>
        <v>57</v>
      </c>
      <c r="E3044">
        <v>1</v>
      </c>
      <c r="F3044">
        <v>17</v>
      </c>
      <c r="G3044" s="162" t="s">
        <v>6225</v>
      </c>
      <c r="H3044" s="162" t="s">
        <v>6225</v>
      </c>
      <c r="I3044" s="53" t="str">
        <f t="shared" si="95"/>
        <v>1. 17</v>
      </c>
      <c r="J3044" s="157" t="s">
        <v>142</v>
      </c>
      <c r="K3044" s="157" t="s">
        <v>141</v>
      </c>
      <c r="L3044" s="83" t="s">
        <v>6172</v>
      </c>
      <c r="M3044" s="165" t="s">
        <v>162</v>
      </c>
      <c r="O3044" s="157" t="s">
        <v>138</v>
      </c>
      <c r="P3044" s="157" t="s">
        <v>143</v>
      </c>
      <c r="Q3044" s="157" t="s">
        <v>6171</v>
      </c>
      <c r="R3044" s="157" t="s">
        <v>144</v>
      </c>
      <c r="W3044" s="118">
        <v>769500</v>
      </c>
      <c r="X3044" s="162" t="s">
        <v>6225</v>
      </c>
    </row>
    <row r="3045" spans="1:24">
      <c r="A3045" s="83">
        <v>2217</v>
      </c>
      <c r="B3045" s="83">
        <v>64</v>
      </c>
      <c r="C3045" t="s">
        <v>7862</v>
      </c>
      <c r="D3045" s="159">
        <f t="shared" si="94"/>
        <v>127</v>
      </c>
      <c r="E3045">
        <v>3</v>
      </c>
      <c r="F3045">
        <v>7</v>
      </c>
      <c r="G3045" s="162" t="s">
        <v>6379</v>
      </c>
      <c r="H3045" s="162" t="s">
        <v>6379</v>
      </c>
      <c r="I3045" s="53" t="str">
        <f t="shared" si="95"/>
        <v>3. 7</v>
      </c>
      <c r="J3045" s="157" t="s">
        <v>142</v>
      </c>
      <c r="K3045" s="157" t="s">
        <v>141</v>
      </c>
      <c r="L3045" s="83" t="s">
        <v>6172</v>
      </c>
      <c r="M3045" s="165" t="s">
        <v>162</v>
      </c>
      <c r="O3045" s="157" t="s">
        <v>138</v>
      </c>
      <c r="P3045" s="157" t="s">
        <v>143</v>
      </c>
      <c r="Q3045" s="157" t="s">
        <v>6171</v>
      </c>
      <c r="R3045" s="157" t="s">
        <v>144</v>
      </c>
      <c r="W3045" s="118">
        <v>1714500</v>
      </c>
      <c r="X3045" s="162" t="s">
        <v>6379</v>
      </c>
    </row>
    <row r="3046" spans="1:24">
      <c r="A3046" s="83">
        <v>2222</v>
      </c>
      <c r="B3046" s="83">
        <v>263</v>
      </c>
      <c r="C3046" t="s">
        <v>7857</v>
      </c>
      <c r="D3046" s="159">
        <f t="shared" si="94"/>
        <v>91</v>
      </c>
      <c r="E3046">
        <v>2</v>
      </c>
      <c r="F3046">
        <v>11</v>
      </c>
      <c r="G3046" s="162" t="s">
        <v>6268</v>
      </c>
      <c r="H3046" s="162" t="s">
        <v>6268</v>
      </c>
      <c r="I3046" s="53" t="str">
        <f t="shared" si="95"/>
        <v>2. 11</v>
      </c>
      <c r="J3046" s="157" t="s">
        <v>142</v>
      </c>
      <c r="K3046" s="157" t="s">
        <v>141</v>
      </c>
      <c r="L3046" s="83" t="s">
        <v>6172</v>
      </c>
      <c r="M3046" s="165" t="s">
        <v>162</v>
      </c>
      <c r="O3046" s="157" t="s">
        <v>138</v>
      </c>
      <c r="P3046" s="157" t="s">
        <v>143</v>
      </c>
      <c r="Q3046" s="157" t="s">
        <v>6171</v>
      </c>
      <c r="R3046" s="157" t="s">
        <v>144</v>
      </c>
      <c r="W3046" s="118">
        <v>1228500</v>
      </c>
      <c r="X3046" s="162" t="s">
        <v>6268</v>
      </c>
    </row>
    <row r="3047" spans="1:24">
      <c r="A3047" s="83">
        <v>2222</v>
      </c>
      <c r="B3047" s="83">
        <v>263</v>
      </c>
      <c r="C3047" t="s">
        <v>6648</v>
      </c>
      <c r="D3047" s="159">
        <f t="shared" si="94"/>
        <v>32</v>
      </c>
      <c r="E3047">
        <v>0</v>
      </c>
      <c r="F3047">
        <v>32</v>
      </c>
      <c r="G3047" s="162" t="s">
        <v>6315</v>
      </c>
      <c r="H3047" s="162" t="s">
        <v>6315</v>
      </c>
      <c r="I3047" s="53" t="str">
        <f t="shared" si="95"/>
        <v>0. 32</v>
      </c>
      <c r="J3047" s="157" t="s">
        <v>142</v>
      </c>
      <c r="K3047" s="157" t="s">
        <v>141</v>
      </c>
      <c r="L3047" s="83" t="s">
        <v>6172</v>
      </c>
      <c r="M3047" s="165" t="s">
        <v>162</v>
      </c>
      <c r="O3047" s="157" t="s">
        <v>138</v>
      </c>
      <c r="P3047" s="157" t="s">
        <v>143</v>
      </c>
      <c r="Q3047" s="157" t="s">
        <v>6171</v>
      </c>
      <c r="R3047" s="157" t="s">
        <v>144</v>
      </c>
      <c r="W3047" s="118">
        <v>432000</v>
      </c>
      <c r="X3047" s="162" t="s">
        <v>6315</v>
      </c>
    </row>
    <row r="3048" spans="1:24">
      <c r="A3048" s="83">
        <v>2222</v>
      </c>
      <c r="B3048" s="83">
        <v>263</v>
      </c>
      <c r="C3048" t="s">
        <v>7843</v>
      </c>
      <c r="D3048" s="159">
        <f t="shared" si="94"/>
        <v>20</v>
      </c>
      <c r="E3048">
        <v>0</v>
      </c>
      <c r="F3048">
        <v>20</v>
      </c>
      <c r="G3048" s="162" t="s">
        <v>6246</v>
      </c>
      <c r="H3048" s="162" t="s">
        <v>6246</v>
      </c>
      <c r="I3048" s="53" t="str">
        <f t="shared" si="95"/>
        <v>0. 20</v>
      </c>
      <c r="J3048" s="157" t="s">
        <v>142</v>
      </c>
      <c r="K3048" s="157" t="s">
        <v>141</v>
      </c>
      <c r="L3048" s="83" t="s">
        <v>6172</v>
      </c>
      <c r="M3048" s="165" t="s">
        <v>162</v>
      </c>
      <c r="O3048" s="157" t="s">
        <v>138</v>
      </c>
      <c r="P3048" s="157" t="s">
        <v>143</v>
      </c>
      <c r="Q3048" s="157" t="s">
        <v>6171</v>
      </c>
      <c r="R3048" s="157" t="s">
        <v>144</v>
      </c>
      <c r="W3048" s="118">
        <v>270000</v>
      </c>
      <c r="X3048" s="162" t="s">
        <v>6246</v>
      </c>
    </row>
    <row r="3049" spans="1:24">
      <c r="A3049" s="83">
        <v>2224</v>
      </c>
      <c r="B3049" s="83">
        <v>12</v>
      </c>
      <c r="C3049" t="s">
        <v>6586</v>
      </c>
      <c r="D3049" s="159">
        <f t="shared" si="94"/>
        <v>80</v>
      </c>
      <c r="E3049">
        <v>2</v>
      </c>
      <c r="F3049">
        <v>0</v>
      </c>
      <c r="G3049" s="162" t="s">
        <v>6228</v>
      </c>
      <c r="H3049" s="162" t="s">
        <v>6228</v>
      </c>
      <c r="I3049" s="53" t="str">
        <f t="shared" si="95"/>
        <v>2. 0</v>
      </c>
      <c r="J3049" s="157" t="s">
        <v>142</v>
      </c>
      <c r="K3049" s="157" t="s">
        <v>141</v>
      </c>
      <c r="L3049" s="83" t="s">
        <v>6172</v>
      </c>
      <c r="M3049" s="165" t="s">
        <v>6538</v>
      </c>
      <c r="O3049" s="157" t="s">
        <v>138</v>
      </c>
      <c r="P3049" s="157" t="s">
        <v>143</v>
      </c>
      <c r="Q3049" s="157" t="s">
        <v>6171</v>
      </c>
      <c r="R3049" s="157" t="s">
        <v>144</v>
      </c>
      <c r="W3049" s="118">
        <v>2794500</v>
      </c>
      <c r="X3049" s="162" t="s">
        <v>6228</v>
      </c>
    </row>
    <row r="3050" spans="1:24">
      <c r="A3050" s="83">
        <v>2224</v>
      </c>
      <c r="B3050" s="83">
        <v>12</v>
      </c>
      <c r="C3050" t="s">
        <v>6579</v>
      </c>
      <c r="D3050" s="159">
        <f t="shared" si="94"/>
        <v>130</v>
      </c>
      <c r="E3050">
        <v>3</v>
      </c>
      <c r="F3050">
        <v>10</v>
      </c>
      <c r="G3050" s="162" t="s">
        <v>6427</v>
      </c>
      <c r="H3050" s="162" t="s">
        <v>6427</v>
      </c>
      <c r="I3050" s="53" t="str">
        <f t="shared" si="95"/>
        <v>3. 10</v>
      </c>
      <c r="J3050" s="157" t="s">
        <v>142</v>
      </c>
      <c r="K3050" s="157" t="s">
        <v>141</v>
      </c>
      <c r="L3050" s="83" t="s">
        <v>6172</v>
      </c>
      <c r="M3050" s="165" t="s">
        <v>6538</v>
      </c>
      <c r="O3050" s="157" t="s">
        <v>138</v>
      </c>
      <c r="P3050" s="157" t="s">
        <v>143</v>
      </c>
      <c r="Q3050" s="157" t="s">
        <v>6171</v>
      </c>
      <c r="R3050" s="157" t="s">
        <v>144</v>
      </c>
      <c r="W3050" s="118">
        <v>0</v>
      </c>
      <c r="X3050" s="162" t="s">
        <v>6427</v>
      </c>
    </row>
    <row r="3051" spans="1:24">
      <c r="A3051" s="83">
        <v>2224</v>
      </c>
      <c r="B3051" s="83">
        <v>12</v>
      </c>
      <c r="C3051" t="s">
        <v>7843</v>
      </c>
      <c r="D3051" s="159">
        <f t="shared" si="94"/>
        <v>18</v>
      </c>
      <c r="E3051">
        <v>0</v>
      </c>
      <c r="F3051">
        <v>18</v>
      </c>
      <c r="G3051" s="162" t="s">
        <v>6241</v>
      </c>
      <c r="H3051" s="162" t="s">
        <v>6241</v>
      </c>
      <c r="I3051" s="53" t="str">
        <f t="shared" si="95"/>
        <v>0. 18</v>
      </c>
      <c r="J3051" s="157" t="s">
        <v>142</v>
      </c>
      <c r="K3051" s="157" t="s">
        <v>141</v>
      </c>
      <c r="L3051" s="83" t="s">
        <v>6172</v>
      </c>
      <c r="M3051" s="165" t="s">
        <v>6538</v>
      </c>
      <c r="O3051" s="157" t="s">
        <v>138</v>
      </c>
      <c r="P3051" s="157" t="s">
        <v>143</v>
      </c>
      <c r="Q3051" s="157" t="s">
        <v>6171</v>
      </c>
      <c r="R3051" s="157" t="s">
        <v>144</v>
      </c>
      <c r="W3051" s="118">
        <v>0</v>
      </c>
      <c r="X3051" s="162" t="s">
        <v>6241</v>
      </c>
    </row>
    <row r="3052" spans="1:24">
      <c r="A3052" s="83">
        <v>2224</v>
      </c>
      <c r="B3052" s="83">
        <v>11</v>
      </c>
      <c r="C3052" t="s">
        <v>8178</v>
      </c>
      <c r="D3052" s="159">
        <f t="shared" si="94"/>
        <v>69</v>
      </c>
      <c r="E3052">
        <v>1</v>
      </c>
      <c r="F3052">
        <v>29</v>
      </c>
      <c r="G3052" s="162" t="s">
        <v>6381</v>
      </c>
      <c r="H3052" s="162" t="s">
        <v>6381</v>
      </c>
      <c r="I3052" s="53" t="str">
        <f t="shared" si="95"/>
        <v>1. 29</v>
      </c>
      <c r="J3052" s="157" t="s">
        <v>142</v>
      </c>
      <c r="K3052" s="157" t="s">
        <v>141</v>
      </c>
      <c r="L3052" s="83" t="s">
        <v>6172</v>
      </c>
      <c r="M3052" s="165" t="s">
        <v>6538</v>
      </c>
      <c r="O3052" s="157" t="s">
        <v>138</v>
      </c>
      <c r="P3052" s="157" t="s">
        <v>143</v>
      </c>
      <c r="Q3052" s="157" t="s">
        <v>6171</v>
      </c>
      <c r="R3052" s="157" t="s">
        <v>144</v>
      </c>
      <c r="W3052" s="118">
        <v>0</v>
      </c>
      <c r="X3052" s="162" t="s">
        <v>6381</v>
      </c>
    </row>
    <row r="3053" spans="1:24">
      <c r="A3053" s="83">
        <v>2224</v>
      </c>
      <c r="B3053" s="83">
        <v>626</v>
      </c>
      <c r="C3053" t="s">
        <v>6648</v>
      </c>
      <c r="D3053" s="159">
        <f t="shared" si="94"/>
        <v>18</v>
      </c>
      <c r="E3053">
        <v>0</v>
      </c>
      <c r="F3053">
        <v>18</v>
      </c>
      <c r="G3053" s="162" t="s">
        <v>6241</v>
      </c>
      <c r="H3053" s="162" t="s">
        <v>6241</v>
      </c>
      <c r="I3053" s="53" t="str">
        <f t="shared" si="95"/>
        <v>0. 18</v>
      </c>
      <c r="J3053" s="157" t="s">
        <v>142</v>
      </c>
      <c r="K3053" s="157" t="s">
        <v>141</v>
      </c>
      <c r="L3053" s="83" t="s">
        <v>6172</v>
      </c>
      <c r="M3053" s="165" t="s">
        <v>162</v>
      </c>
      <c r="O3053" s="157" t="s">
        <v>138</v>
      </c>
      <c r="P3053" s="157" t="s">
        <v>143</v>
      </c>
      <c r="Q3053" s="157" t="s">
        <v>6171</v>
      </c>
      <c r="R3053" s="157" t="s">
        <v>144</v>
      </c>
      <c r="W3053" s="118">
        <v>0</v>
      </c>
      <c r="X3053" s="162" t="s">
        <v>6241</v>
      </c>
    </row>
    <row r="3054" spans="1:24">
      <c r="A3054" s="83">
        <v>2225</v>
      </c>
      <c r="B3054" s="83">
        <v>16</v>
      </c>
      <c r="C3054" t="s">
        <v>7836</v>
      </c>
      <c r="D3054" s="159">
        <f t="shared" si="94"/>
        <v>169</v>
      </c>
      <c r="E3054">
        <v>4</v>
      </c>
      <c r="F3054">
        <v>9</v>
      </c>
      <c r="G3054" s="162" t="s">
        <v>6289</v>
      </c>
      <c r="H3054" s="162" t="s">
        <v>6289</v>
      </c>
      <c r="I3054" s="53" t="str">
        <f t="shared" si="95"/>
        <v>4. 9</v>
      </c>
      <c r="J3054" s="157" t="s">
        <v>142</v>
      </c>
      <c r="K3054" s="157" t="s">
        <v>141</v>
      </c>
      <c r="L3054" s="83" t="s">
        <v>6172</v>
      </c>
      <c r="M3054" s="165" t="s">
        <v>162</v>
      </c>
      <c r="O3054" s="157" t="s">
        <v>138</v>
      </c>
      <c r="P3054" s="157" t="s">
        <v>143</v>
      </c>
      <c r="Q3054" s="157" t="s">
        <v>6171</v>
      </c>
      <c r="R3054" s="157" t="s">
        <v>144</v>
      </c>
      <c r="W3054" s="118">
        <v>2281500</v>
      </c>
      <c r="X3054" s="162" t="s">
        <v>6289</v>
      </c>
    </row>
    <row r="3055" spans="1:24">
      <c r="A3055" s="83">
        <v>2226</v>
      </c>
      <c r="B3055" s="83">
        <v>41</v>
      </c>
      <c r="C3055" t="s">
        <v>6586</v>
      </c>
      <c r="D3055" s="159">
        <f t="shared" si="94"/>
        <v>122</v>
      </c>
      <c r="E3055">
        <v>3</v>
      </c>
      <c r="F3055">
        <v>2</v>
      </c>
      <c r="G3055" s="162" t="s">
        <v>6320</v>
      </c>
      <c r="H3055" s="162" t="s">
        <v>6320</v>
      </c>
      <c r="I3055" s="53" t="str">
        <f t="shared" si="95"/>
        <v>3. 2</v>
      </c>
      <c r="J3055" s="157" t="s">
        <v>142</v>
      </c>
      <c r="K3055" s="157" t="s">
        <v>141</v>
      </c>
      <c r="L3055" s="83" t="s">
        <v>6172</v>
      </c>
      <c r="M3055" s="165" t="s">
        <v>6538</v>
      </c>
      <c r="O3055" s="157" t="s">
        <v>138</v>
      </c>
      <c r="P3055" s="157" t="s">
        <v>143</v>
      </c>
      <c r="Q3055" s="157" t="s">
        <v>6171</v>
      </c>
      <c r="R3055" s="157" t="s">
        <v>144</v>
      </c>
      <c r="W3055" s="118">
        <v>837000</v>
      </c>
      <c r="X3055" s="162" t="s">
        <v>6320</v>
      </c>
    </row>
    <row r="3056" spans="1:24">
      <c r="A3056" s="83">
        <v>2226</v>
      </c>
      <c r="B3056" s="83">
        <v>40</v>
      </c>
      <c r="C3056" t="s">
        <v>6586</v>
      </c>
      <c r="D3056" s="159">
        <f t="shared" si="94"/>
        <v>40</v>
      </c>
      <c r="E3056">
        <v>1</v>
      </c>
      <c r="F3056">
        <v>0</v>
      </c>
      <c r="G3056" s="162" t="s">
        <v>6242</v>
      </c>
      <c r="H3056" s="162" t="s">
        <v>6242</v>
      </c>
      <c r="I3056" s="53" t="str">
        <f t="shared" si="95"/>
        <v>1. 0</v>
      </c>
      <c r="J3056" s="157" t="s">
        <v>142</v>
      </c>
      <c r="K3056" s="157" t="s">
        <v>141</v>
      </c>
      <c r="L3056" s="83" t="s">
        <v>6172</v>
      </c>
      <c r="M3056" s="165" t="s">
        <v>6538</v>
      </c>
      <c r="O3056" s="157" t="s">
        <v>138</v>
      </c>
      <c r="P3056" s="157" t="s">
        <v>143</v>
      </c>
      <c r="Q3056" s="157" t="s">
        <v>6171</v>
      </c>
      <c r="R3056" s="157" t="s">
        <v>144</v>
      </c>
      <c r="W3056" s="118">
        <v>0</v>
      </c>
      <c r="X3056" s="162" t="s">
        <v>6242</v>
      </c>
    </row>
    <row r="3057" spans="1:24">
      <c r="A3057" s="83">
        <v>2226</v>
      </c>
      <c r="B3057" s="83">
        <v>39</v>
      </c>
      <c r="C3057" t="s">
        <v>6586</v>
      </c>
      <c r="D3057" s="159">
        <f t="shared" si="94"/>
        <v>62</v>
      </c>
      <c r="E3057">
        <v>1</v>
      </c>
      <c r="F3057">
        <v>22</v>
      </c>
      <c r="G3057" s="162" t="s">
        <v>6422</v>
      </c>
      <c r="H3057" s="162" t="s">
        <v>6422</v>
      </c>
      <c r="I3057" s="53" t="str">
        <f t="shared" si="95"/>
        <v>1. 22</v>
      </c>
      <c r="J3057" s="157" t="s">
        <v>142</v>
      </c>
      <c r="K3057" s="157" t="s">
        <v>141</v>
      </c>
      <c r="L3057" s="83" t="s">
        <v>6172</v>
      </c>
      <c r="M3057" s="165" t="s">
        <v>6538</v>
      </c>
      <c r="O3057" s="157" t="s">
        <v>138</v>
      </c>
      <c r="P3057" s="157" t="s">
        <v>143</v>
      </c>
      <c r="Q3057" s="157" t="s">
        <v>6171</v>
      </c>
      <c r="R3057" s="157" t="s">
        <v>144</v>
      </c>
      <c r="W3057" s="118">
        <v>0</v>
      </c>
      <c r="X3057" s="162" t="s">
        <v>6422</v>
      </c>
    </row>
    <row r="3058" spans="1:24">
      <c r="A3058" s="83">
        <v>2227</v>
      </c>
      <c r="B3058" s="83">
        <v>41</v>
      </c>
      <c r="C3058" t="s">
        <v>6586</v>
      </c>
      <c r="D3058" s="159">
        <f t="shared" si="94"/>
        <v>122</v>
      </c>
      <c r="E3058">
        <v>3</v>
      </c>
      <c r="F3058">
        <v>2</v>
      </c>
      <c r="G3058" s="162" t="s">
        <v>6320</v>
      </c>
      <c r="H3058" s="162" t="s">
        <v>6320</v>
      </c>
      <c r="I3058" s="53" t="str">
        <f t="shared" si="95"/>
        <v>3. 2</v>
      </c>
      <c r="J3058" s="157" t="s">
        <v>142</v>
      </c>
      <c r="K3058" s="157" t="s">
        <v>141</v>
      </c>
      <c r="L3058" s="83" t="s">
        <v>6172</v>
      </c>
      <c r="M3058" s="165" t="s">
        <v>6538</v>
      </c>
      <c r="O3058" s="157" t="s">
        <v>138</v>
      </c>
      <c r="P3058" s="157" t="s">
        <v>143</v>
      </c>
      <c r="Q3058" s="157" t="s">
        <v>6171</v>
      </c>
      <c r="R3058" s="157" t="s">
        <v>144</v>
      </c>
      <c r="W3058" s="118">
        <v>837000</v>
      </c>
      <c r="X3058" s="162" t="s">
        <v>6320</v>
      </c>
    </row>
    <row r="3059" spans="1:24">
      <c r="A3059" s="83">
        <v>2227</v>
      </c>
      <c r="B3059" s="83">
        <v>40</v>
      </c>
      <c r="C3059" t="s">
        <v>6586</v>
      </c>
      <c r="D3059" s="159">
        <f t="shared" si="94"/>
        <v>40</v>
      </c>
      <c r="E3059">
        <v>1</v>
      </c>
      <c r="F3059">
        <v>0</v>
      </c>
      <c r="G3059" s="162" t="s">
        <v>6242</v>
      </c>
      <c r="H3059" s="162" t="s">
        <v>6242</v>
      </c>
      <c r="I3059" s="53" t="str">
        <f t="shared" si="95"/>
        <v>1. 0</v>
      </c>
      <c r="J3059" s="157" t="s">
        <v>142</v>
      </c>
      <c r="K3059" s="157" t="s">
        <v>141</v>
      </c>
      <c r="L3059" s="83" t="s">
        <v>6172</v>
      </c>
      <c r="M3059" s="165" t="s">
        <v>6538</v>
      </c>
      <c r="O3059" s="157" t="s">
        <v>138</v>
      </c>
      <c r="P3059" s="157" t="s">
        <v>143</v>
      </c>
      <c r="Q3059" s="157" t="s">
        <v>6171</v>
      </c>
      <c r="R3059" s="157" t="s">
        <v>144</v>
      </c>
      <c r="W3059" s="118">
        <v>0</v>
      </c>
      <c r="X3059" s="162" t="s">
        <v>6242</v>
      </c>
    </row>
    <row r="3060" spans="1:24">
      <c r="A3060" s="83">
        <v>2227</v>
      </c>
      <c r="B3060" s="83">
        <v>39</v>
      </c>
      <c r="C3060" t="s">
        <v>6586</v>
      </c>
      <c r="D3060" s="159">
        <f t="shared" si="94"/>
        <v>87</v>
      </c>
      <c r="E3060">
        <v>2</v>
      </c>
      <c r="F3060">
        <v>7</v>
      </c>
      <c r="G3060" s="162" t="s">
        <v>6234</v>
      </c>
      <c r="H3060" s="162" t="s">
        <v>6234</v>
      </c>
      <c r="I3060" s="53" t="str">
        <f t="shared" si="95"/>
        <v>2. 7</v>
      </c>
      <c r="J3060" s="157" t="s">
        <v>142</v>
      </c>
      <c r="K3060" s="157" t="s">
        <v>141</v>
      </c>
      <c r="L3060" s="83" t="s">
        <v>6172</v>
      </c>
      <c r="M3060" s="165" t="s">
        <v>6538</v>
      </c>
      <c r="O3060" s="157" t="s">
        <v>138</v>
      </c>
      <c r="P3060" s="157" t="s">
        <v>143</v>
      </c>
      <c r="Q3060" s="157" t="s">
        <v>6171</v>
      </c>
      <c r="R3060" s="157" t="s">
        <v>144</v>
      </c>
      <c r="W3060" s="118">
        <v>0</v>
      </c>
      <c r="X3060" s="162" t="s">
        <v>6234</v>
      </c>
    </row>
    <row r="3061" spans="1:24">
      <c r="A3061" s="83">
        <v>2228</v>
      </c>
      <c r="B3061" s="83">
        <v>58</v>
      </c>
      <c r="C3061" t="s">
        <v>6648</v>
      </c>
      <c r="D3061" s="159">
        <f t="shared" si="94"/>
        <v>304</v>
      </c>
      <c r="E3061">
        <v>7</v>
      </c>
      <c r="F3061">
        <v>24</v>
      </c>
      <c r="G3061" s="162" t="s">
        <v>6510</v>
      </c>
      <c r="H3061" s="162" t="s">
        <v>6510</v>
      </c>
      <c r="I3061" s="53" t="str">
        <f t="shared" si="95"/>
        <v>7. 24</v>
      </c>
      <c r="J3061" s="157" t="s">
        <v>142</v>
      </c>
      <c r="K3061" s="157" t="s">
        <v>141</v>
      </c>
      <c r="L3061" s="83" t="s">
        <v>6172</v>
      </c>
      <c r="M3061" s="165" t="s">
        <v>162</v>
      </c>
      <c r="O3061" s="157" t="s">
        <v>138</v>
      </c>
      <c r="P3061" s="157" t="s">
        <v>143</v>
      </c>
      <c r="Q3061" s="157" t="s">
        <v>6171</v>
      </c>
      <c r="R3061" s="157" t="s">
        <v>144</v>
      </c>
      <c r="W3061" s="118">
        <v>4104000</v>
      </c>
      <c r="X3061" s="162" t="s">
        <v>6510</v>
      </c>
    </row>
    <row r="3062" spans="1:24">
      <c r="A3062" s="83">
        <v>2229</v>
      </c>
      <c r="B3062" s="83">
        <v>28</v>
      </c>
      <c r="C3062" t="s">
        <v>6648</v>
      </c>
      <c r="D3062" s="159">
        <f t="shared" si="94"/>
        <v>71</v>
      </c>
      <c r="E3062">
        <v>1</v>
      </c>
      <c r="F3062">
        <v>31</v>
      </c>
      <c r="G3062" s="162" t="s">
        <v>6211</v>
      </c>
      <c r="H3062" s="162" t="s">
        <v>6211</v>
      </c>
      <c r="I3062" s="53" t="str">
        <f t="shared" si="95"/>
        <v>1. 31</v>
      </c>
      <c r="J3062" s="157" t="s">
        <v>142</v>
      </c>
      <c r="K3062" s="157" t="s">
        <v>141</v>
      </c>
      <c r="L3062" s="83" t="s">
        <v>6172</v>
      </c>
      <c r="M3062" s="165" t="s">
        <v>162</v>
      </c>
      <c r="O3062" s="157" t="s">
        <v>138</v>
      </c>
      <c r="P3062" s="157" t="s">
        <v>143</v>
      </c>
      <c r="Q3062" s="157" t="s">
        <v>6171</v>
      </c>
      <c r="R3062" s="157" t="s">
        <v>144</v>
      </c>
      <c r="W3062" s="118">
        <v>472500</v>
      </c>
      <c r="X3062" s="162" t="s">
        <v>6211</v>
      </c>
    </row>
    <row r="3063" spans="1:24">
      <c r="A3063" s="83">
        <v>2229</v>
      </c>
      <c r="B3063" s="83">
        <v>28</v>
      </c>
      <c r="C3063" t="s">
        <v>7843</v>
      </c>
      <c r="D3063" s="159">
        <f t="shared" si="94"/>
        <v>12</v>
      </c>
      <c r="E3063">
        <v>0</v>
      </c>
      <c r="F3063">
        <v>12</v>
      </c>
      <c r="G3063" s="162" t="s">
        <v>6190</v>
      </c>
      <c r="H3063" s="162" t="s">
        <v>6190</v>
      </c>
      <c r="I3063" s="53" t="str">
        <f t="shared" si="95"/>
        <v>0. 12</v>
      </c>
      <c r="J3063" s="157" t="s">
        <v>142</v>
      </c>
      <c r="K3063" s="157" t="s">
        <v>141</v>
      </c>
      <c r="L3063" s="83" t="s">
        <v>6172</v>
      </c>
      <c r="M3063" s="165" t="s">
        <v>162</v>
      </c>
      <c r="O3063" s="157" t="s">
        <v>138</v>
      </c>
      <c r="P3063" s="157" t="s">
        <v>143</v>
      </c>
      <c r="Q3063" s="157" t="s">
        <v>6171</v>
      </c>
      <c r="R3063" s="157" t="s">
        <v>144</v>
      </c>
      <c r="W3063" s="118">
        <v>81000</v>
      </c>
      <c r="X3063" s="162" t="s">
        <v>6190</v>
      </c>
    </row>
    <row r="3064" spans="1:24">
      <c r="A3064" s="83">
        <v>2229</v>
      </c>
      <c r="B3064" s="83">
        <v>28</v>
      </c>
      <c r="C3064" t="s">
        <v>7953</v>
      </c>
      <c r="D3064" s="159">
        <f t="shared" si="94"/>
        <v>161</v>
      </c>
      <c r="E3064">
        <v>4</v>
      </c>
      <c r="F3064">
        <v>1</v>
      </c>
      <c r="G3064" s="162" t="s">
        <v>6362</v>
      </c>
      <c r="H3064" s="162" t="s">
        <v>6362</v>
      </c>
      <c r="I3064" s="53" t="str">
        <f t="shared" si="95"/>
        <v>4. 1</v>
      </c>
      <c r="J3064" s="157" t="s">
        <v>142</v>
      </c>
      <c r="K3064" s="157" t="s">
        <v>141</v>
      </c>
      <c r="L3064" s="83" t="s">
        <v>6172</v>
      </c>
      <c r="M3064" s="165" t="s">
        <v>162</v>
      </c>
      <c r="O3064" s="157" t="s">
        <v>138</v>
      </c>
      <c r="P3064" s="157" t="s">
        <v>143</v>
      </c>
      <c r="Q3064" s="157" t="s">
        <v>6171</v>
      </c>
      <c r="R3064" s="157" t="s">
        <v>144</v>
      </c>
      <c r="W3064" s="118">
        <v>1080000</v>
      </c>
      <c r="X3064" s="162" t="s">
        <v>6362</v>
      </c>
    </row>
    <row r="3065" spans="1:24">
      <c r="A3065" s="83">
        <v>2230</v>
      </c>
      <c r="B3065" s="83">
        <v>184</v>
      </c>
      <c r="C3065" t="s">
        <v>7836</v>
      </c>
      <c r="D3065" s="159">
        <f t="shared" si="94"/>
        <v>234</v>
      </c>
      <c r="E3065">
        <v>5</v>
      </c>
      <c r="F3065">
        <v>34</v>
      </c>
      <c r="G3065" s="162" t="s">
        <v>6475</v>
      </c>
      <c r="H3065" s="162" t="s">
        <v>6475</v>
      </c>
      <c r="I3065" s="53" t="str">
        <f t="shared" si="95"/>
        <v>5. 34</v>
      </c>
      <c r="J3065" s="157" t="s">
        <v>142</v>
      </c>
      <c r="K3065" s="157" t="s">
        <v>141</v>
      </c>
      <c r="L3065" s="83" t="s">
        <v>6172</v>
      </c>
      <c r="M3065" s="165" t="s">
        <v>6545</v>
      </c>
      <c r="O3065" s="157" t="s">
        <v>138</v>
      </c>
      <c r="P3065" s="157" t="s">
        <v>143</v>
      </c>
      <c r="Q3065" s="157" t="s">
        <v>6171</v>
      </c>
      <c r="R3065" s="157" t="s">
        <v>144</v>
      </c>
      <c r="W3065" s="118">
        <v>4158000</v>
      </c>
      <c r="X3065" s="162" t="s">
        <v>6475</v>
      </c>
    </row>
    <row r="3066" spans="1:24">
      <c r="A3066" s="83">
        <v>2230</v>
      </c>
      <c r="B3066" s="83">
        <v>184</v>
      </c>
      <c r="C3066" t="s">
        <v>7836</v>
      </c>
      <c r="D3066" s="159">
        <f t="shared" si="94"/>
        <v>74</v>
      </c>
      <c r="E3066">
        <v>1</v>
      </c>
      <c r="F3066">
        <v>34</v>
      </c>
      <c r="G3066" s="162" t="s">
        <v>6226</v>
      </c>
      <c r="H3066" s="162" t="s">
        <v>6226</v>
      </c>
      <c r="I3066" s="53" t="str">
        <f t="shared" si="95"/>
        <v>1. 34</v>
      </c>
      <c r="J3066" s="157" t="s">
        <v>142</v>
      </c>
      <c r="K3066" s="157" t="s">
        <v>141</v>
      </c>
      <c r="L3066" s="83" t="s">
        <v>6172</v>
      </c>
      <c r="M3066" s="165" t="s">
        <v>6545</v>
      </c>
      <c r="O3066" s="157" t="s">
        <v>138</v>
      </c>
      <c r="P3066" s="157" t="s">
        <v>143</v>
      </c>
      <c r="Q3066" s="157" t="s">
        <v>6171</v>
      </c>
      <c r="R3066" s="157" t="s">
        <v>144</v>
      </c>
      <c r="W3066" s="118">
        <v>0</v>
      </c>
      <c r="X3066" s="162" t="s">
        <v>6226</v>
      </c>
    </row>
    <row r="3067" spans="1:24">
      <c r="A3067" s="83">
        <v>2231</v>
      </c>
      <c r="B3067" s="83">
        <v>31</v>
      </c>
      <c r="C3067" t="s">
        <v>7836</v>
      </c>
      <c r="D3067" s="159">
        <f t="shared" si="94"/>
        <v>139</v>
      </c>
      <c r="E3067">
        <v>3</v>
      </c>
      <c r="F3067">
        <v>19</v>
      </c>
      <c r="G3067" s="162" t="s">
        <v>6398</v>
      </c>
      <c r="H3067" s="162" t="s">
        <v>6398</v>
      </c>
      <c r="I3067" s="53" t="str">
        <f t="shared" si="95"/>
        <v>3. 19</v>
      </c>
      <c r="J3067" s="157" t="s">
        <v>142</v>
      </c>
      <c r="K3067" s="157" t="s">
        <v>141</v>
      </c>
      <c r="L3067" s="83" t="s">
        <v>6172</v>
      </c>
      <c r="M3067" s="165" t="s">
        <v>6538</v>
      </c>
      <c r="O3067" s="157" t="s">
        <v>138</v>
      </c>
      <c r="P3067" s="157" t="s">
        <v>143</v>
      </c>
      <c r="Q3067" s="157" t="s">
        <v>6171</v>
      </c>
      <c r="R3067" s="157" t="s">
        <v>144</v>
      </c>
      <c r="W3067" s="118">
        <v>1876500</v>
      </c>
      <c r="X3067" s="162" t="s">
        <v>6398</v>
      </c>
    </row>
    <row r="3068" spans="1:24">
      <c r="A3068" s="83">
        <v>2232</v>
      </c>
      <c r="B3068" s="83">
        <v>87</v>
      </c>
      <c r="C3068" t="s">
        <v>7899</v>
      </c>
      <c r="D3068" s="159">
        <f t="shared" si="94"/>
        <v>33</v>
      </c>
      <c r="E3068">
        <v>0</v>
      </c>
      <c r="F3068">
        <v>33</v>
      </c>
      <c r="G3068" s="162" t="s">
        <v>6387</v>
      </c>
      <c r="H3068" s="162" t="s">
        <v>6387</v>
      </c>
      <c r="I3068" s="53" t="str">
        <f t="shared" si="95"/>
        <v>0. 33</v>
      </c>
      <c r="J3068" s="157" t="s">
        <v>142</v>
      </c>
      <c r="K3068" s="157" t="s">
        <v>141</v>
      </c>
      <c r="L3068" s="83" t="s">
        <v>6172</v>
      </c>
      <c r="M3068" s="165" t="s">
        <v>162</v>
      </c>
      <c r="O3068" s="157" t="s">
        <v>138</v>
      </c>
      <c r="P3068" s="157" t="s">
        <v>143</v>
      </c>
      <c r="Q3068" s="157" t="s">
        <v>6171</v>
      </c>
      <c r="R3068" s="157" t="s">
        <v>144</v>
      </c>
      <c r="W3068" s="118">
        <v>216000</v>
      </c>
      <c r="X3068" s="162" t="s">
        <v>6387</v>
      </c>
    </row>
    <row r="3069" spans="1:24">
      <c r="A3069" s="83">
        <v>2232</v>
      </c>
      <c r="B3069" s="83">
        <v>87</v>
      </c>
      <c r="C3069" t="s">
        <v>7899</v>
      </c>
      <c r="D3069" s="159">
        <f t="shared" si="94"/>
        <v>49</v>
      </c>
      <c r="E3069">
        <v>1</v>
      </c>
      <c r="F3069">
        <v>9</v>
      </c>
      <c r="G3069" s="162" t="s">
        <v>6393</v>
      </c>
      <c r="H3069" s="162" t="s">
        <v>6393</v>
      </c>
      <c r="I3069" s="53" t="str">
        <f t="shared" si="95"/>
        <v>1. 9</v>
      </c>
      <c r="J3069" s="157" t="s">
        <v>142</v>
      </c>
      <c r="K3069" s="157" t="s">
        <v>141</v>
      </c>
      <c r="L3069" s="83" t="s">
        <v>6172</v>
      </c>
      <c r="M3069" s="165" t="s">
        <v>162</v>
      </c>
      <c r="O3069" s="157" t="s">
        <v>138</v>
      </c>
      <c r="P3069" s="157" t="s">
        <v>143</v>
      </c>
      <c r="Q3069" s="157" t="s">
        <v>6171</v>
      </c>
      <c r="R3069" s="157" t="s">
        <v>144</v>
      </c>
      <c r="W3069" s="118">
        <v>324000</v>
      </c>
      <c r="X3069" s="162" t="s">
        <v>6393</v>
      </c>
    </row>
    <row r="3070" spans="1:24">
      <c r="A3070" s="83">
        <v>2232</v>
      </c>
      <c r="B3070" s="83">
        <v>109</v>
      </c>
      <c r="C3070" t="s">
        <v>7859</v>
      </c>
      <c r="D3070" s="159">
        <f t="shared" si="94"/>
        <v>12</v>
      </c>
      <c r="E3070">
        <v>0</v>
      </c>
      <c r="F3070">
        <v>12</v>
      </c>
      <c r="G3070" s="162" t="s">
        <v>6190</v>
      </c>
      <c r="H3070" s="162" t="s">
        <v>6190</v>
      </c>
      <c r="I3070" s="53" t="str">
        <f t="shared" si="95"/>
        <v>0. 12</v>
      </c>
      <c r="J3070" s="157" t="s">
        <v>142</v>
      </c>
      <c r="K3070" s="157" t="s">
        <v>141</v>
      </c>
      <c r="L3070" s="83" t="s">
        <v>6172</v>
      </c>
      <c r="M3070" s="165" t="s">
        <v>162</v>
      </c>
      <c r="O3070" s="157" t="s">
        <v>138</v>
      </c>
      <c r="P3070" s="157" t="s">
        <v>143</v>
      </c>
      <c r="Q3070" s="157" t="s">
        <v>6171</v>
      </c>
      <c r="R3070" s="157" t="s">
        <v>144</v>
      </c>
      <c r="W3070" s="118">
        <v>81000</v>
      </c>
      <c r="X3070" s="162" t="s">
        <v>6190</v>
      </c>
    </row>
    <row r="3071" spans="1:24">
      <c r="A3071" s="83">
        <v>2232</v>
      </c>
      <c r="B3071" s="83">
        <v>109</v>
      </c>
      <c r="C3071" t="s">
        <v>7900</v>
      </c>
      <c r="D3071" s="159">
        <f t="shared" si="94"/>
        <v>112</v>
      </c>
      <c r="E3071">
        <v>2</v>
      </c>
      <c r="F3071">
        <v>32</v>
      </c>
      <c r="G3071" s="162" t="s">
        <v>6386</v>
      </c>
      <c r="H3071" s="162" t="s">
        <v>6386</v>
      </c>
      <c r="I3071" s="53" t="str">
        <f t="shared" si="95"/>
        <v>2. 32</v>
      </c>
      <c r="J3071" s="157" t="s">
        <v>142</v>
      </c>
      <c r="K3071" s="157" t="s">
        <v>141</v>
      </c>
      <c r="L3071" s="83" t="s">
        <v>6172</v>
      </c>
      <c r="M3071" s="165" t="s">
        <v>162</v>
      </c>
      <c r="O3071" s="157" t="s">
        <v>138</v>
      </c>
      <c r="P3071" s="157" t="s">
        <v>143</v>
      </c>
      <c r="Q3071" s="157" t="s">
        <v>6171</v>
      </c>
      <c r="R3071" s="157" t="s">
        <v>144</v>
      </c>
      <c r="W3071" s="118">
        <v>756000</v>
      </c>
      <c r="X3071" s="162" t="s">
        <v>6386</v>
      </c>
    </row>
    <row r="3072" spans="1:24">
      <c r="A3072" s="83">
        <v>2232</v>
      </c>
      <c r="B3072" s="83">
        <v>100</v>
      </c>
      <c r="C3072" t="s">
        <v>7851</v>
      </c>
      <c r="D3072" s="159">
        <f t="shared" si="94"/>
        <v>46</v>
      </c>
      <c r="E3072">
        <v>1</v>
      </c>
      <c r="F3072">
        <v>6</v>
      </c>
      <c r="G3072" s="162" t="s">
        <v>6411</v>
      </c>
      <c r="H3072" s="162" t="s">
        <v>6411</v>
      </c>
      <c r="I3072" s="53" t="str">
        <f t="shared" si="95"/>
        <v>1. 6</v>
      </c>
      <c r="J3072" s="157" t="s">
        <v>142</v>
      </c>
      <c r="K3072" s="157" t="s">
        <v>141</v>
      </c>
      <c r="L3072" s="83" t="s">
        <v>6172</v>
      </c>
      <c r="M3072" s="165" t="s">
        <v>162</v>
      </c>
      <c r="O3072" s="157" t="s">
        <v>138</v>
      </c>
      <c r="P3072" s="157" t="s">
        <v>143</v>
      </c>
      <c r="Q3072" s="157" t="s">
        <v>6171</v>
      </c>
      <c r="R3072" s="157" t="s">
        <v>144</v>
      </c>
      <c r="W3072" s="118">
        <v>310500</v>
      </c>
      <c r="X3072" s="162" t="s">
        <v>6411</v>
      </c>
    </row>
    <row r="3073" spans="1:24">
      <c r="A3073" s="83">
        <v>2233</v>
      </c>
      <c r="B3073" s="83">
        <v>561</v>
      </c>
      <c r="C3073" t="s">
        <v>7871</v>
      </c>
      <c r="D3073" s="159">
        <f t="shared" si="94"/>
        <v>208</v>
      </c>
      <c r="E3073">
        <v>5</v>
      </c>
      <c r="F3073">
        <v>8</v>
      </c>
      <c r="G3073" s="162" t="s">
        <v>6339</v>
      </c>
      <c r="H3073" s="162" t="s">
        <v>6339</v>
      </c>
      <c r="I3073" s="53" t="str">
        <f t="shared" si="95"/>
        <v>5. 8</v>
      </c>
      <c r="J3073" s="157" t="s">
        <v>142</v>
      </c>
      <c r="K3073" s="157" t="s">
        <v>141</v>
      </c>
      <c r="L3073" s="83" t="s">
        <v>6172</v>
      </c>
      <c r="M3073" s="165" t="s">
        <v>162</v>
      </c>
      <c r="O3073" s="157" t="s">
        <v>138</v>
      </c>
      <c r="P3073" s="157" t="s">
        <v>143</v>
      </c>
      <c r="Q3073" s="157" t="s">
        <v>6171</v>
      </c>
      <c r="R3073" s="157" t="s">
        <v>144</v>
      </c>
      <c r="W3073" s="118">
        <v>459000</v>
      </c>
      <c r="X3073" s="162" t="s">
        <v>6339</v>
      </c>
    </row>
    <row r="3074" spans="1:24">
      <c r="A3074" s="83">
        <v>2233</v>
      </c>
      <c r="B3074" s="83">
        <v>561</v>
      </c>
      <c r="C3074" t="s">
        <v>7852</v>
      </c>
      <c r="D3074" s="159">
        <f t="shared" si="94"/>
        <v>96</v>
      </c>
      <c r="E3074">
        <v>2</v>
      </c>
      <c r="F3074">
        <v>16</v>
      </c>
      <c r="G3074" s="162" t="s">
        <v>6357</v>
      </c>
      <c r="H3074" s="162" t="s">
        <v>6357</v>
      </c>
      <c r="I3074" s="53" t="str">
        <f t="shared" si="95"/>
        <v>2. 16</v>
      </c>
      <c r="J3074" s="157" t="s">
        <v>142</v>
      </c>
      <c r="K3074" s="157" t="s">
        <v>141</v>
      </c>
      <c r="L3074" s="83" t="s">
        <v>6172</v>
      </c>
      <c r="M3074" s="165" t="s">
        <v>162</v>
      </c>
      <c r="O3074" s="157" t="s">
        <v>138</v>
      </c>
      <c r="P3074" s="157" t="s">
        <v>143</v>
      </c>
      <c r="Q3074" s="157" t="s">
        <v>6171</v>
      </c>
      <c r="R3074" s="157" t="s">
        <v>144</v>
      </c>
      <c r="W3074" s="118">
        <v>324000</v>
      </c>
      <c r="X3074" s="162" t="s">
        <v>6357</v>
      </c>
    </row>
    <row r="3075" spans="1:24">
      <c r="A3075" s="83">
        <v>2234</v>
      </c>
      <c r="B3075" s="83">
        <v>500</v>
      </c>
      <c r="C3075" t="s">
        <v>6586</v>
      </c>
      <c r="D3075" s="159">
        <f t="shared" ref="D3075:D3138" si="96">E3075*40+F3075</f>
        <v>308</v>
      </c>
      <c r="E3075">
        <v>7</v>
      </c>
      <c r="F3075">
        <v>28</v>
      </c>
      <c r="G3075" s="162" t="s">
        <v>6480</v>
      </c>
      <c r="H3075" s="162" t="s">
        <v>6480</v>
      </c>
      <c r="I3075" s="53" t="str">
        <f t="shared" ref="I3075:I3138" si="97">H3075</f>
        <v>7. 28</v>
      </c>
      <c r="J3075" s="157" t="s">
        <v>142</v>
      </c>
      <c r="K3075" s="157" t="s">
        <v>141</v>
      </c>
      <c r="L3075" s="83" t="s">
        <v>6172</v>
      </c>
      <c r="M3075" s="165" t="s">
        <v>162</v>
      </c>
      <c r="O3075" s="157" t="s">
        <v>138</v>
      </c>
      <c r="P3075" s="157" t="s">
        <v>143</v>
      </c>
      <c r="Q3075" s="157" t="s">
        <v>6171</v>
      </c>
      <c r="R3075" s="157" t="s">
        <v>144</v>
      </c>
      <c r="W3075" s="118">
        <v>2079000</v>
      </c>
      <c r="X3075" s="162" t="s">
        <v>6480</v>
      </c>
    </row>
    <row r="3076" spans="1:24">
      <c r="A3076" s="83">
        <v>2235</v>
      </c>
      <c r="B3076" s="83">
        <v>158</v>
      </c>
      <c r="C3076" t="s">
        <v>7857</v>
      </c>
      <c r="D3076" s="159">
        <f t="shared" si="96"/>
        <v>460</v>
      </c>
      <c r="E3076">
        <v>11</v>
      </c>
      <c r="F3076">
        <v>20</v>
      </c>
      <c r="G3076" s="162" t="s">
        <v>6493</v>
      </c>
      <c r="H3076" s="162" t="s">
        <v>6493</v>
      </c>
      <c r="I3076" s="53" t="str">
        <f t="shared" si="97"/>
        <v>11. 20</v>
      </c>
      <c r="J3076" s="157" t="s">
        <v>142</v>
      </c>
      <c r="K3076" s="157" t="s">
        <v>141</v>
      </c>
      <c r="L3076" s="83" t="s">
        <v>6172</v>
      </c>
      <c r="M3076" s="165" t="s">
        <v>162</v>
      </c>
      <c r="O3076" s="157" t="s">
        <v>138</v>
      </c>
      <c r="P3076" s="157" t="s">
        <v>143</v>
      </c>
      <c r="Q3076" s="157" t="s">
        <v>6171</v>
      </c>
      <c r="R3076" s="157" t="s">
        <v>144</v>
      </c>
      <c r="W3076" s="118">
        <v>3105000</v>
      </c>
      <c r="X3076" s="162" t="s">
        <v>6493</v>
      </c>
    </row>
    <row r="3077" spans="1:24">
      <c r="A3077" s="83">
        <v>2236</v>
      </c>
      <c r="B3077" s="83">
        <v>128</v>
      </c>
      <c r="C3077" t="s">
        <v>7850</v>
      </c>
      <c r="D3077" s="159">
        <f t="shared" si="96"/>
        <v>48</v>
      </c>
      <c r="E3077">
        <v>1</v>
      </c>
      <c r="F3077">
        <v>8</v>
      </c>
      <c r="G3077" s="162" t="s">
        <v>6200</v>
      </c>
      <c r="H3077" s="162" t="s">
        <v>6200</v>
      </c>
      <c r="I3077" s="53" t="str">
        <f t="shared" si="97"/>
        <v>1. 8</v>
      </c>
      <c r="J3077" s="157" t="s">
        <v>142</v>
      </c>
      <c r="K3077" s="157" t="s">
        <v>141</v>
      </c>
      <c r="L3077" s="83" t="s">
        <v>6172</v>
      </c>
      <c r="M3077" s="165" t="s">
        <v>6538</v>
      </c>
      <c r="O3077" s="157" t="s">
        <v>138</v>
      </c>
      <c r="P3077" s="157" t="s">
        <v>143</v>
      </c>
      <c r="Q3077" s="157" t="s">
        <v>6171</v>
      </c>
      <c r="R3077" s="157" t="s">
        <v>144</v>
      </c>
      <c r="W3077" s="118">
        <v>5116000</v>
      </c>
      <c r="X3077" s="162" t="s">
        <v>6200</v>
      </c>
    </row>
    <row r="3078" spans="1:24">
      <c r="A3078" s="83">
        <v>2236</v>
      </c>
      <c r="B3078" s="83">
        <v>128</v>
      </c>
      <c r="C3078" t="s">
        <v>7862</v>
      </c>
      <c r="D3078" s="159">
        <f t="shared" si="96"/>
        <v>48</v>
      </c>
      <c r="E3078">
        <v>1</v>
      </c>
      <c r="F3078">
        <v>8</v>
      </c>
      <c r="G3078" s="162" t="s">
        <v>6200</v>
      </c>
      <c r="H3078" s="162" t="s">
        <v>6200</v>
      </c>
      <c r="I3078" s="53" t="str">
        <f t="shared" si="97"/>
        <v>1. 8</v>
      </c>
      <c r="J3078" s="157" t="s">
        <v>142</v>
      </c>
      <c r="K3078" s="157" t="s">
        <v>141</v>
      </c>
      <c r="L3078" s="83" t="s">
        <v>6172</v>
      </c>
      <c r="M3078" s="165" t="s">
        <v>6538</v>
      </c>
      <c r="O3078" s="157" t="s">
        <v>138</v>
      </c>
      <c r="P3078" s="157" t="s">
        <v>143</v>
      </c>
      <c r="Q3078" s="157" t="s">
        <v>6171</v>
      </c>
      <c r="R3078" s="157" t="s">
        <v>144</v>
      </c>
      <c r="W3078" s="118">
        <v>0</v>
      </c>
      <c r="X3078" s="162" t="s">
        <v>6200</v>
      </c>
    </row>
    <row r="3079" spans="1:24">
      <c r="A3079" s="83">
        <v>2236</v>
      </c>
      <c r="B3079" s="83">
        <v>128</v>
      </c>
      <c r="C3079" t="s">
        <v>7868</v>
      </c>
      <c r="D3079" s="159">
        <f t="shared" si="96"/>
        <v>45</v>
      </c>
      <c r="E3079">
        <v>1</v>
      </c>
      <c r="F3079">
        <v>5</v>
      </c>
      <c r="G3079" s="162" t="s">
        <v>6256</v>
      </c>
      <c r="H3079" s="162" t="s">
        <v>6256</v>
      </c>
      <c r="I3079" s="53" t="str">
        <f t="shared" si="97"/>
        <v>1. 5</v>
      </c>
      <c r="J3079" s="157" t="s">
        <v>142</v>
      </c>
      <c r="K3079" s="157" t="s">
        <v>141</v>
      </c>
      <c r="L3079" s="83" t="s">
        <v>6172</v>
      </c>
      <c r="M3079" s="165" t="s">
        <v>6538</v>
      </c>
      <c r="O3079" s="157" t="s">
        <v>138</v>
      </c>
      <c r="P3079" s="157" t="s">
        <v>143</v>
      </c>
      <c r="Q3079" s="157" t="s">
        <v>6171</v>
      </c>
      <c r="R3079" s="157" t="s">
        <v>144</v>
      </c>
      <c r="W3079" s="118">
        <v>0</v>
      </c>
      <c r="X3079" s="162" t="s">
        <v>6256</v>
      </c>
    </row>
    <row r="3080" spans="1:24">
      <c r="A3080" s="83">
        <v>2236</v>
      </c>
      <c r="B3080" s="83">
        <v>126</v>
      </c>
      <c r="C3080" t="s">
        <v>7836</v>
      </c>
      <c r="D3080" s="159">
        <f t="shared" si="96"/>
        <v>238</v>
      </c>
      <c r="E3080">
        <v>5</v>
      </c>
      <c r="F3080">
        <v>38</v>
      </c>
      <c r="G3080" s="162" t="s">
        <v>6518</v>
      </c>
      <c r="H3080" s="162" t="s">
        <v>6518</v>
      </c>
      <c r="I3080" s="53" t="str">
        <f t="shared" si="97"/>
        <v>5. 38</v>
      </c>
      <c r="J3080" s="157" t="s">
        <v>142</v>
      </c>
      <c r="K3080" s="157" t="s">
        <v>141</v>
      </c>
      <c r="L3080" s="83" t="s">
        <v>6172</v>
      </c>
      <c r="M3080" s="165" t="s">
        <v>6538</v>
      </c>
      <c r="O3080" s="157" t="s">
        <v>138</v>
      </c>
      <c r="P3080" s="157" t="s">
        <v>143</v>
      </c>
      <c r="Q3080" s="157" t="s">
        <v>6171</v>
      </c>
      <c r="R3080" s="157" t="s">
        <v>144</v>
      </c>
      <c r="W3080" s="118">
        <v>0</v>
      </c>
      <c r="X3080" s="162" t="s">
        <v>6518</v>
      </c>
    </row>
    <row r="3081" spans="1:24">
      <c r="A3081" s="83">
        <v>2237</v>
      </c>
      <c r="B3081" s="83">
        <v>579</v>
      </c>
      <c r="C3081" t="s">
        <v>8179</v>
      </c>
      <c r="D3081" s="159">
        <f t="shared" si="96"/>
        <v>51</v>
      </c>
      <c r="E3081">
        <v>1</v>
      </c>
      <c r="F3081">
        <v>11</v>
      </c>
      <c r="G3081" s="162" t="s">
        <v>6295</v>
      </c>
      <c r="H3081" s="162" t="s">
        <v>6295</v>
      </c>
      <c r="I3081" s="53" t="str">
        <f t="shared" si="97"/>
        <v>1. 11</v>
      </c>
      <c r="J3081" s="157" t="s">
        <v>142</v>
      </c>
      <c r="K3081" s="157" t="s">
        <v>141</v>
      </c>
      <c r="L3081" s="83" t="s">
        <v>6172</v>
      </c>
      <c r="M3081" s="165" t="s">
        <v>162</v>
      </c>
      <c r="O3081" s="157" t="s">
        <v>138</v>
      </c>
      <c r="P3081" s="157" t="s">
        <v>143</v>
      </c>
      <c r="Q3081" s="157" t="s">
        <v>6171</v>
      </c>
      <c r="R3081" s="157" t="s">
        <v>144</v>
      </c>
      <c r="W3081" s="118">
        <v>688500</v>
      </c>
      <c r="X3081" s="162" t="s">
        <v>6295</v>
      </c>
    </row>
    <row r="3082" spans="1:24">
      <c r="A3082" s="83">
        <v>2238</v>
      </c>
      <c r="B3082" s="83">
        <v>552</v>
      </c>
      <c r="C3082" t="s">
        <v>7852</v>
      </c>
      <c r="D3082" s="159">
        <f t="shared" si="96"/>
        <v>311</v>
      </c>
      <c r="E3082">
        <v>7</v>
      </c>
      <c r="F3082">
        <v>31</v>
      </c>
      <c r="G3082" s="162" t="s">
        <v>6466</v>
      </c>
      <c r="H3082" s="162" t="s">
        <v>6466</v>
      </c>
      <c r="I3082" s="53" t="str">
        <f t="shared" si="97"/>
        <v>7. 31</v>
      </c>
      <c r="J3082" s="157" t="s">
        <v>142</v>
      </c>
      <c r="K3082" s="157" t="s">
        <v>141</v>
      </c>
      <c r="L3082" s="83" t="s">
        <v>6172</v>
      </c>
      <c r="M3082" s="165" t="s">
        <v>162</v>
      </c>
      <c r="O3082" s="157" t="s">
        <v>138</v>
      </c>
      <c r="P3082" s="157" t="s">
        <v>143</v>
      </c>
      <c r="Q3082" s="157" t="s">
        <v>6171</v>
      </c>
      <c r="R3082" s="157" t="s">
        <v>144</v>
      </c>
      <c r="W3082" s="118">
        <v>1390500</v>
      </c>
      <c r="X3082" s="162" t="s">
        <v>6466</v>
      </c>
    </row>
    <row r="3083" spans="1:24">
      <c r="A3083" s="83">
        <v>2238</v>
      </c>
      <c r="B3083" s="83">
        <v>558</v>
      </c>
      <c r="C3083" t="s">
        <v>7862</v>
      </c>
      <c r="D3083" s="159">
        <f t="shared" si="96"/>
        <v>31</v>
      </c>
      <c r="E3083">
        <v>0</v>
      </c>
      <c r="F3083">
        <v>31</v>
      </c>
      <c r="G3083" s="162" t="s">
        <v>6214</v>
      </c>
      <c r="H3083" s="162" t="s">
        <v>6214</v>
      </c>
      <c r="I3083" s="53" t="str">
        <f t="shared" si="97"/>
        <v>0. 31</v>
      </c>
      <c r="J3083" s="157" t="s">
        <v>142</v>
      </c>
      <c r="K3083" s="157" t="s">
        <v>141</v>
      </c>
      <c r="L3083" s="83" t="s">
        <v>6172</v>
      </c>
      <c r="M3083" s="165" t="s">
        <v>162</v>
      </c>
      <c r="O3083" s="157" t="s">
        <v>138</v>
      </c>
      <c r="P3083" s="157" t="s">
        <v>143</v>
      </c>
      <c r="Q3083" s="157" t="s">
        <v>6171</v>
      </c>
      <c r="R3083" s="157" t="s">
        <v>144</v>
      </c>
      <c r="W3083" s="118">
        <v>148500</v>
      </c>
      <c r="X3083" s="162" t="s">
        <v>6214</v>
      </c>
    </row>
    <row r="3084" spans="1:24">
      <c r="A3084" s="83">
        <v>2238</v>
      </c>
      <c r="B3084" s="83">
        <v>558</v>
      </c>
      <c r="C3084" t="s">
        <v>7931</v>
      </c>
      <c r="D3084" s="159">
        <f t="shared" si="96"/>
        <v>48</v>
      </c>
      <c r="E3084">
        <v>1</v>
      </c>
      <c r="F3084">
        <v>8</v>
      </c>
      <c r="G3084" s="162" t="s">
        <v>6200</v>
      </c>
      <c r="H3084" s="162" t="s">
        <v>6200</v>
      </c>
      <c r="I3084" s="53" t="str">
        <f t="shared" si="97"/>
        <v>1. 8</v>
      </c>
      <c r="J3084" s="157" t="s">
        <v>142</v>
      </c>
      <c r="K3084" s="157" t="s">
        <v>141</v>
      </c>
      <c r="L3084" s="83" t="s">
        <v>6172</v>
      </c>
      <c r="M3084" s="165" t="s">
        <v>162</v>
      </c>
      <c r="O3084" s="157" t="s">
        <v>138</v>
      </c>
      <c r="P3084" s="157" t="s">
        <v>143</v>
      </c>
      <c r="Q3084" s="157" t="s">
        <v>6171</v>
      </c>
      <c r="R3084" s="157" t="s">
        <v>144</v>
      </c>
      <c r="W3084" s="118">
        <v>216000</v>
      </c>
      <c r="X3084" s="162" t="s">
        <v>6200</v>
      </c>
    </row>
    <row r="3085" spans="1:24">
      <c r="A3085" s="83">
        <v>2239</v>
      </c>
      <c r="B3085" s="83">
        <v>552</v>
      </c>
      <c r="C3085" t="s">
        <v>7852</v>
      </c>
      <c r="D3085" s="159">
        <f t="shared" si="96"/>
        <v>311</v>
      </c>
      <c r="E3085">
        <v>7</v>
      </c>
      <c r="F3085">
        <v>31</v>
      </c>
      <c r="G3085" s="162" t="s">
        <v>6466</v>
      </c>
      <c r="H3085" s="162" t="s">
        <v>6466</v>
      </c>
      <c r="I3085" s="53" t="str">
        <f t="shared" si="97"/>
        <v>7. 31</v>
      </c>
      <c r="J3085" s="157" t="s">
        <v>142</v>
      </c>
      <c r="K3085" s="157" t="s">
        <v>141</v>
      </c>
      <c r="L3085" s="83" t="s">
        <v>6172</v>
      </c>
      <c r="M3085" s="165" t="s">
        <v>162</v>
      </c>
      <c r="O3085" s="157" t="s">
        <v>138</v>
      </c>
      <c r="P3085" s="157" t="s">
        <v>143</v>
      </c>
      <c r="Q3085" s="157" t="s">
        <v>6171</v>
      </c>
      <c r="R3085" s="157" t="s">
        <v>144</v>
      </c>
      <c r="W3085" s="118">
        <v>1390500</v>
      </c>
      <c r="X3085" s="162" t="s">
        <v>6466</v>
      </c>
    </row>
    <row r="3086" spans="1:24">
      <c r="A3086" s="83">
        <v>2239</v>
      </c>
      <c r="B3086" s="83">
        <v>588</v>
      </c>
      <c r="C3086" t="s">
        <v>7862</v>
      </c>
      <c r="D3086" s="159">
        <f t="shared" si="96"/>
        <v>31</v>
      </c>
      <c r="E3086">
        <v>0</v>
      </c>
      <c r="F3086">
        <v>31</v>
      </c>
      <c r="G3086" s="162" t="s">
        <v>6214</v>
      </c>
      <c r="H3086" s="162" t="s">
        <v>6214</v>
      </c>
      <c r="I3086" s="53" t="str">
        <f t="shared" si="97"/>
        <v>0. 31</v>
      </c>
      <c r="J3086" s="157" t="s">
        <v>142</v>
      </c>
      <c r="K3086" s="157" t="s">
        <v>141</v>
      </c>
      <c r="L3086" s="83" t="s">
        <v>6172</v>
      </c>
      <c r="M3086" s="165" t="s">
        <v>162</v>
      </c>
      <c r="O3086" s="157" t="s">
        <v>138</v>
      </c>
      <c r="P3086" s="157" t="s">
        <v>143</v>
      </c>
      <c r="Q3086" s="157" t="s">
        <v>6171</v>
      </c>
      <c r="R3086" s="157" t="s">
        <v>144</v>
      </c>
      <c r="W3086" s="118">
        <v>135000</v>
      </c>
      <c r="X3086" s="162" t="s">
        <v>6214</v>
      </c>
    </row>
    <row r="3087" spans="1:24">
      <c r="A3087" s="83">
        <v>2239</v>
      </c>
      <c r="B3087" s="83">
        <v>588</v>
      </c>
      <c r="C3087" t="s">
        <v>7931</v>
      </c>
      <c r="D3087" s="159">
        <f t="shared" si="96"/>
        <v>48</v>
      </c>
      <c r="E3087">
        <v>1</v>
      </c>
      <c r="F3087">
        <v>8</v>
      </c>
      <c r="G3087" s="162" t="s">
        <v>6200</v>
      </c>
      <c r="H3087" s="162" t="s">
        <v>6200</v>
      </c>
      <c r="I3087" s="53" t="str">
        <f t="shared" si="97"/>
        <v>1. 8</v>
      </c>
      <c r="J3087" s="157" t="s">
        <v>142</v>
      </c>
      <c r="K3087" s="157" t="s">
        <v>141</v>
      </c>
      <c r="L3087" s="83" t="s">
        <v>6172</v>
      </c>
      <c r="M3087" s="165" t="s">
        <v>162</v>
      </c>
      <c r="O3087" s="157" t="s">
        <v>138</v>
      </c>
      <c r="P3087" s="157" t="s">
        <v>143</v>
      </c>
      <c r="Q3087" s="157" t="s">
        <v>6171</v>
      </c>
      <c r="R3087" s="157" t="s">
        <v>144</v>
      </c>
      <c r="W3087" s="118">
        <v>216000</v>
      </c>
      <c r="X3087" s="162" t="s">
        <v>6200</v>
      </c>
    </row>
    <row r="3088" spans="1:24">
      <c r="A3088" s="83">
        <v>2240</v>
      </c>
      <c r="B3088" s="83">
        <v>97</v>
      </c>
      <c r="C3088" t="s">
        <v>7884</v>
      </c>
      <c r="D3088" s="159">
        <f t="shared" si="96"/>
        <v>5</v>
      </c>
      <c r="E3088">
        <v>0</v>
      </c>
      <c r="F3088">
        <v>5</v>
      </c>
      <c r="G3088" s="162" t="s">
        <v>6281</v>
      </c>
      <c r="H3088" s="162" t="s">
        <v>6281</v>
      </c>
      <c r="I3088" s="53" t="str">
        <f t="shared" si="97"/>
        <v>0. 5</v>
      </c>
      <c r="J3088" s="157" t="s">
        <v>142</v>
      </c>
      <c r="K3088" s="157" t="s">
        <v>141</v>
      </c>
      <c r="L3088" s="83" t="s">
        <v>6172</v>
      </c>
      <c r="M3088" s="165" t="s">
        <v>162</v>
      </c>
      <c r="O3088" s="157" t="s">
        <v>138</v>
      </c>
      <c r="P3088" s="157" t="s">
        <v>143</v>
      </c>
      <c r="Q3088" s="157" t="s">
        <v>6171</v>
      </c>
      <c r="R3088" s="157" t="s">
        <v>144</v>
      </c>
      <c r="W3088" s="118">
        <v>67500</v>
      </c>
      <c r="X3088" s="162" t="s">
        <v>6281</v>
      </c>
    </row>
    <row r="3089" spans="1:24">
      <c r="A3089" s="83">
        <v>2240</v>
      </c>
      <c r="B3089" s="83">
        <v>97</v>
      </c>
      <c r="C3089" t="s">
        <v>7884</v>
      </c>
      <c r="D3089" s="159">
        <f t="shared" si="96"/>
        <v>23</v>
      </c>
      <c r="E3089">
        <v>0</v>
      </c>
      <c r="F3089">
        <v>23</v>
      </c>
      <c r="G3089" s="162" t="s">
        <v>6237</v>
      </c>
      <c r="H3089" s="162" t="s">
        <v>6237</v>
      </c>
      <c r="I3089" s="53" t="str">
        <f t="shared" si="97"/>
        <v>0. 23</v>
      </c>
      <c r="J3089" s="157" t="s">
        <v>142</v>
      </c>
      <c r="K3089" s="157" t="s">
        <v>141</v>
      </c>
      <c r="L3089" s="83" t="s">
        <v>6172</v>
      </c>
      <c r="M3089" s="165" t="s">
        <v>162</v>
      </c>
      <c r="O3089" s="157" t="s">
        <v>138</v>
      </c>
      <c r="P3089" s="157" t="s">
        <v>143</v>
      </c>
      <c r="Q3089" s="157" t="s">
        <v>6171</v>
      </c>
      <c r="R3089" s="157" t="s">
        <v>144</v>
      </c>
      <c r="W3089" s="118">
        <v>310500</v>
      </c>
      <c r="X3089" s="162" t="s">
        <v>6237</v>
      </c>
    </row>
    <row r="3090" spans="1:24">
      <c r="A3090" s="83">
        <v>2241</v>
      </c>
      <c r="B3090" s="83">
        <v>97</v>
      </c>
      <c r="C3090" t="s">
        <v>7884</v>
      </c>
      <c r="D3090" s="159">
        <f t="shared" si="96"/>
        <v>23</v>
      </c>
      <c r="E3090">
        <v>0</v>
      </c>
      <c r="F3090">
        <v>23</v>
      </c>
      <c r="G3090" s="162" t="s">
        <v>6237</v>
      </c>
      <c r="H3090" s="162" t="s">
        <v>6237</v>
      </c>
      <c r="I3090" s="53" t="str">
        <f t="shared" si="97"/>
        <v>0. 23</v>
      </c>
      <c r="J3090" s="157" t="s">
        <v>142</v>
      </c>
      <c r="K3090" s="157" t="s">
        <v>141</v>
      </c>
      <c r="L3090" s="83" t="s">
        <v>6172</v>
      </c>
      <c r="M3090" s="165" t="s">
        <v>162</v>
      </c>
      <c r="O3090" s="157" t="s">
        <v>138</v>
      </c>
      <c r="P3090" s="157" t="s">
        <v>143</v>
      </c>
      <c r="Q3090" s="157" t="s">
        <v>6171</v>
      </c>
      <c r="R3090" s="157" t="s">
        <v>144</v>
      </c>
      <c r="W3090" s="118">
        <v>310500</v>
      </c>
      <c r="X3090" s="162" t="s">
        <v>6237</v>
      </c>
    </row>
    <row r="3091" spans="1:24">
      <c r="A3091" s="83">
        <v>2241</v>
      </c>
      <c r="B3091" s="83">
        <v>97</v>
      </c>
      <c r="C3091" t="s">
        <v>7884</v>
      </c>
      <c r="D3091" s="159">
        <f t="shared" si="96"/>
        <v>5</v>
      </c>
      <c r="E3091">
        <v>0</v>
      </c>
      <c r="F3091">
        <v>5</v>
      </c>
      <c r="G3091" s="162" t="s">
        <v>6281</v>
      </c>
      <c r="H3091" s="162" t="s">
        <v>6281</v>
      </c>
      <c r="I3091" s="53" t="str">
        <f t="shared" si="97"/>
        <v>0. 5</v>
      </c>
      <c r="J3091" s="157" t="s">
        <v>142</v>
      </c>
      <c r="K3091" s="157" t="s">
        <v>141</v>
      </c>
      <c r="L3091" s="83" t="s">
        <v>6172</v>
      </c>
      <c r="M3091" s="165" t="s">
        <v>162</v>
      </c>
      <c r="O3091" s="157" t="s">
        <v>138</v>
      </c>
      <c r="P3091" s="157" t="s">
        <v>143</v>
      </c>
      <c r="Q3091" s="157" t="s">
        <v>6171</v>
      </c>
      <c r="R3091" s="157" t="s">
        <v>144</v>
      </c>
      <c r="W3091" s="118">
        <v>67500</v>
      </c>
      <c r="X3091" s="162" t="s">
        <v>6281</v>
      </c>
    </row>
    <row r="3092" spans="1:24">
      <c r="A3092" s="83">
        <v>2242</v>
      </c>
      <c r="B3092" s="83">
        <v>63</v>
      </c>
      <c r="C3092" t="s">
        <v>7835</v>
      </c>
      <c r="D3092" s="159">
        <f t="shared" si="96"/>
        <v>260</v>
      </c>
      <c r="E3092">
        <v>6</v>
      </c>
      <c r="F3092">
        <v>20</v>
      </c>
      <c r="G3092" s="162" t="s">
        <v>6375</v>
      </c>
      <c r="H3092" s="162" t="s">
        <v>6375</v>
      </c>
      <c r="I3092" s="53" t="str">
        <f t="shared" si="97"/>
        <v>6. 20</v>
      </c>
      <c r="J3092" s="157" t="s">
        <v>142</v>
      </c>
      <c r="K3092" s="157" t="s">
        <v>141</v>
      </c>
      <c r="L3092" s="83" t="s">
        <v>6172</v>
      </c>
      <c r="M3092" s="165" t="s">
        <v>6538</v>
      </c>
      <c r="O3092" s="157" t="s">
        <v>138</v>
      </c>
      <c r="P3092" s="157" t="s">
        <v>143</v>
      </c>
      <c r="Q3092" s="157" t="s">
        <v>6171</v>
      </c>
      <c r="R3092" s="157" t="s">
        <v>144</v>
      </c>
      <c r="W3092" s="118">
        <v>3510000</v>
      </c>
      <c r="X3092" s="162" t="s">
        <v>6375</v>
      </c>
    </row>
    <row r="3093" spans="1:24">
      <c r="A3093" s="83">
        <v>2243</v>
      </c>
      <c r="B3093" s="83">
        <v>552</v>
      </c>
      <c r="C3093" t="s">
        <v>7852</v>
      </c>
      <c r="D3093" s="159">
        <f t="shared" si="96"/>
        <v>311</v>
      </c>
      <c r="E3093">
        <v>7</v>
      </c>
      <c r="F3093">
        <v>31</v>
      </c>
      <c r="G3093" s="162" t="s">
        <v>6466</v>
      </c>
      <c r="H3093" s="162" t="s">
        <v>6466</v>
      </c>
      <c r="I3093" s="53" t="str">
        <f t="shared" si="97"/>
        <v>7. 31</v>
      </c>
      <c r="J3093" s="157" t="s">
        <v>142</v>
      </c>
      <c r="K3093" s="157" t="s">
        <v>141</v>
      </c>
      <c r="L3093" s="83" t="s">
        <v>6172</v>
      </c>
      <c r="M3093" s="165" t="s">
        <v>162</v>
      </c>
      <c r="O3093" s="157" t="s">
        <v>138</v>
      </c>
      <c r="P3093" s="157" t="s">
        <v>143</v>
      </c>
      <c r="Q3093" s="157" t="s">
        <v>6171</v>
      </c>
      <c r="R3093" s="157" t="s">
        <v>144</v>
      </c>
      <c r="W3093" s="118">
        <v>1390500</v>
      </c>
      <c r="X3093" s="162" t="s">
        <v>6466</v>
      </c>
    </row>
    <row r="3094" spans="1:24">
      <c r="A3094" s="83">
        <v>2243</v>
      </c>
      <c r="B3094" s="83">
        <v>558</v>
      </c>
      <c r="C3094" t="s">
        <v>7862</v>
      </c>
      <c r="D3094" s="159">
        <f t="shared" si="96"/>
        <v>31</v>
      </c>
      <c r="E3094">
        <v>0</v>
      </c>
      <c r="F3094">
        <v>31</v>
      </c>
      <c r="G3094" s="162" t="s">
        <v>6214</v>
      </c>
      <c r="H3094" s="162" t="s">
        <v>6214</v>
      </c>
      <c r="I3094" s="53" t="str">
        <f t="shared" si="97"/>
        <v>0. 31</v>
      </c>
      <c r="J3094" s="157" t="s">
        <v>142</v>
      </c>
      <c r="K3094" s="157" t="s">
        <v>141</v>
      </c>
      <c r="L3094" s="83" t="s">
        <v>6172</v>
      </c>
      <c r="M3094" s="165" t="s">
        <v>162</v>
      </c>
      <c r="O3094" s="157" t="s">
        <v>138</v>
      </c>
      <c r="P3094" s="157" t="s">
        <v>143</v>
      </c>
      <c r="Q3094" s="157" t="s">
        <v>6171</v>
      </c>
      <c r="R3094" s="157" t="s">
        <v>144</v>
      </c>
      <c r="W3094" s="118">
        <v>148500</v>
      </c>
      <c r="X3094" s="162" t="s">
        <v>6214</v>
      </c>
    </row>
    <row r="3095" spans="1:24">
      <c r="A3095" s="83">
        <v>2243</v>
      </c>
      <c r="B3095" s="83">
        <v>588</v>
      </c>
      <c r="C3095" t="s">
        <v>7931</v>
      </c>
      <c r="D3095" s="159">
        <f t="shared" si="96"/>
        <v>48</v>
      </c>
      <c r="E3095">
        <v>1</v>
      </c>
      <c r="F3095">
        <v>8</v>
      </c>
      <c r="G3095" s="162" t="s">
        <v>6200</v>
      </c>
      <c r="H3095" s="162" t="s">
        <v>6200</v>
      </c>
      <c r="I3095" s="53" t="str">
        <f t="shared" si="97"/>
        <v>1. 8</v>
      </c>
      <c r="J3095" s="157" t="s">
        <v>142</v>
      </c>
      <c r="K3095" s="157" t="s">
        <v>141</v>
      </c>
      <c r="L3095" s="83" t="s">
        <v>6172</v>
      </c>
      <c r="M3095" s="165" t="s">
        <v>162</v>
      </c>
      <c r="O3095" s="157" t="s">
        <v>138</v>
      </c>
      <c r="P3095" s="157" t="s">
        <v>143</v>
      </c>
      <c r="Q3095" s="157" t="s">
        <v>6171</v>
      </c>
      <c r="R3095" s="157" t="s">
        <v>144</v>
      </c>
      <c r="W3095" s="118">
        <v>216000</v>
      </c>
      <c r="X3095" s="162" t="s">
        <v>6200</v>
      </c>
    </row>
    <row r="3096" spans="1:24">
      <c r="A3096" s="83">
        <v>2246</v>
      </c>
      <c r="B3096" s="83">
        <v>130</v>
      </c>
      <c r="C3096" t="s">
        <v>7835</v>
      </c>
      <c r="D3096" s="159">
        <f t="shared" si="96"/>
        <v>239</v>
      </c>
      <c r="E3096">
        <v>5</v>
      </c>
      <c r="F3096">
        <v>39</v>
      </c>
      <c r="G3096" s="162" t="s">
        <v>6470</v>
      </c>
      <c r="H3096" s="162" t="s">
        <v>6470</v>
      </c>
      <c r="I3096" s="53" t="str">
        <f t="shared" si="97"/>
        <v>5. 39</v>
      </c>
      <c r="J3096" s="157" t="s">
        <v>142</v>
      </c>
      <c r="K3096" s="157" t="s">
        <v>141</v>
      </c>
      <c r="L3096" s="83" t="s">
        <v>6172</v>
      </c>
      <c r="M3096" s="165" t="s">
        <v>5572</v>
      </c>
      <c r="O3096" s="157" t="s">
        <v>138</v>
      </c>
      <c r="P3096" s="157" t="s">
        <v>143</v>
      </c>
      <c r="Q3096" s="157" t="s">
        <v>6171</v>
      </c>
      <c r="R3096" s="157" t="s">
        <v>144</v>
      </c>
      <c r="W3096" s="118">
        <v>6507000</v>
      </c>
      <c r="X3096" s="162" t="s">
        <v>6470</v>
      </c>
    </row>
    <row r="3097" spans="1:24">
      <c r="A3097" s="83">
        <v>2246</v>
      </c>
      <c r="B3097" s="83">
        <v>153</v>
      </c>
      <c r="C3097" t="s">
        <v>7836</v>
      </c>
      <c r="D3097" s="159">
        <f t="shared" si="96"/>
        <v>228</v>
      </c>
      <c r="E3097">
        <v>5</v>
      </c>
      <c r="F3097">
        <v>28</v>
      </c>
      <c r="G3097" s="162" t="s">
        <v>6463</v>
      </c>
      <c r="H3097" s="162" t="s">
        <v>6463</v>
      </c>
      <c r="I3097" s="53" t="str">
        <f t="shared" si="97"/>
        <v>5. 28</v>
      </c>
      <c r="J3097" s="157" t="s">
        <v>142</v>
      </c>
      <c r="K3097" s="157" t="s">
        <v>141</v>
      </c>
      <c r="L3097" s="83" t="s">
        <v>6172</v>
      </c>
      <c r="M3097" s="165" t="s">
        <v>5572</v>
      </c>
      <c r="O3097" s="157" t="s">
        <v>138</v>
      </c>
      <c r="P3097" s="157" t="s">
        <v>143</v>
      </c>
      <c r="Q3097" s="157" t="s">
        <v>6171</v>
      </c>
      <c r="R3097" s="157" t="s">
        <v>144</v>
      </c>
      <c r="W3097" s="118">
        <v>0</v>
      </c>
      <c r="X3097" s="162" t="s">
        <v>6463</v>
      </c>
    </row>
    <row r="3098" spans="1:24">
      <c r="A3098" s="83">
        <v>2246</v>
      </c>
      <c r="B3098" s="83">
        <v>130</v>
      </c>
      <c r="C3098" t="s">
        <v>7852</v>
      </c>
      <c r="D3098" s="159">
        <f t="shared" si="96"/>
        <v>15</v>
      </c>
      <c r="E3098">
        <v>0</v>
      </c>
      <c r="F3098">
        <v>15</v>
      </c>
      <c r="G3098" s="162" t="s">
        <v>6210</v>
      </c>
      <c r="H3098" s="162" t="s">
        <v>6210</v>
      </c>
      <c r="I3098" s="53" t="str">
        <f t="shared" si="97"/>
        <v>0. 15</v>
      </c>
      <c r="J3098" s="157" t="s">
        <v>142</v>
      </c>
      <c r="K3098" s="157" t="s">
        <v>141</v>
      </c>
      <c r="L3098" s="83" t="s">
        <v>6172</v>
      </c>
      <c r="M3098" s="165" t="s">
        <v>5572</v>
      </c>
      <c r="O3098" s="157" t="s">
        <v>138</v>
      </c>
      <c r="P3098" s="157" t="s">
        <v>143</v>
      </c>
      <c r="Q3098" s="157" t="s">
        <v>6171</v>
      </c>
      <c r="R3098" s="157" t="s">
        <v>144</v>
      </c>
      <c r="W3098" s="118">
        <v>0</v>
      </c>
      <c r="X3098" s="162" t="s">
        <v>6210</v>
      </c>
    </row>
    <row r="3099" spans="1:24" ht="14.25">
      <c r="A3099" s="83">
        <v>2247</v>
      </c>
      <c r="B3099" s="83">
        <v>376</v>
      </c>
      <c r="C3099" t="s">
        <v>6648</v>
      </c>
      <c r="D3099" s="159">
        <f t="shared" si="96"/>
        <v>200</v>
      </c>
      <c r="E3099">
        <v>5</v>
      </c>
      <c r="F3099">
        <v>0</v>
      </c>
      <c r="G3099" s="162" t="s">
        <v>6414</v>
      </c>
      <c r="H3099" s="162" t="s">
        <v>6414</v>
      </c>
      <c r="I3099" s="53" t="str">
        <f t="shared" si="97"/>
        <v>5. 0</v>
      </c>
      <c r="J3099" s="157" t="s">
        <v>142</v>
      </c>
      <c r="K3099" s="157" t="s">
        <v>141</v>
      </c>
      <c r="L3099" s="83" t="s">
        <v>6172</v>
      </c>
      <c r="M3099" s="167" t="s">
        <v>6535</v>
      </c>
      <c r="O3099" s="157" t="s">
        <v>138</v>
      </c>
      <c r="P3099" s="157" t="s">
        <v>143</v>
      </c>
      <c r="Q3099" s="157" t="s">
        <v>6171</v>
      </c>
      <c r="R3099" s="157" t="s">
        <v>144</v>
      </c>
      <c r="W3099" s="118">
        <v>2700000</v>
      </c>
      <c r="X3099" s="162" t="s">
        <v>6414</v>
      </c>
    </row>
    <row r="3100" spans="1:24">
      <c r="A3100" s="83">
        <v>2248</v>
      </c>
      <c r="B3100" s="83">
        <v>148</v>
      </c>
      <c r="C3100" t="s">
        <v>7857</v>
      </c>
      <c r="D3100" s="159">
        <f t="shared" si="96"/>
        <v>126</v>
      </c>
      <c r="E3100">
        <v>3</v>
      </c>
      <c r="F3100">
        <v>6</v>
      </c>
      <c r="G3100" s="162" t="s">
        <v>6213</v>
      </c>
      <c r="H3100" s="162" t="s">
        <v>6213</v>
      </c>
      <c r="I3100" s="53" t="str">
        <f t="shared" si="97"/>
        <v>3. 6</v>
      </c>
      <c r="J3100" s="157" t="s">
        <v>142</v>
      </c>
      <c r="K3100" s="157" t="s">
        <v>141</v>
      </c>
      <c r="L3100" s="83" t="s">
        <v>6172</v>
      </c>
      <c r="M3100" s="165" t="s">
        <v>162</v>
      </c>
      <c r="O3100" s="157" t="s">
        <v>138</v>
      </c>
      <c r="P3100" s="157" t="s">
        <v>143</v>
      </c>
      <c r="Q3100" s="157" t="s">
        <v>6171</v>
      </c>
      <c r="R3100" s="157" t="s">
        <v>144</v>
      </c>
      <c r="W3100" s="118">
        <v>567000</v>
      </c>
      <c r="X3100" s="162" t="s">
        <v>6213</v>
      </c>
    </row>
    <row r="3101" spans="1:24">
      <c r="A3101" s="83">
        <v>2248</v>
      </c>
      <c r="B3101" s="83">
        <v>147</v>
      </c>
      <c r="C3101" t="s">
        <v>7857</v>
      </c>
      <c r="D3101" s="159">
        <f t="shared" si="96"/>
        <v>117</v>
      </c>
      <c r="E3101">
        <v>2</v>
      </c>
      <c r="F3101">
        <v>37</v>
      </c>
      <c r="G3101" s="162" t="s">
        <v>6296</v>
      </c>
      <c r="H3101" s="162" t="s">
        <v>6296</v>
      </c>
      <c r="I3101" s="53" t="str">
        <f t="shared" si="97"/>
        <v>2. 37</v>
      </c>
      <c r="J3101" s="157" t="s">
        <v>142</v>
      </c>
      <c r="K3101" s="157" t="s">
        <v>141</v>
      </c>
      <c r="L3101" s="83" t="s">
        <v>6172</v>
      </c>
      <c r="M3101" s="165" t="s">
        <v>162</v>
      </c>
      <c r="O3101" s="157" t="s">
        <v>138</v>
      </c>
      <c r="P3101" s="157" t="s">
        <v>143</v>
      </c>
      <c r="Q3101" s="157" t="s">
        <v>6171</v>
      </c>
      <c r="R3101" s="157" t="s">
        <v>144</v>
      </c>
      <c r="W3101" s="118">
        <v>526500</v>
      </c>
      <c r="X3101" s="162" t="s">
        <v>6296</v>
      </c>
    </row>
    <row r="3102" spans="1:24">
      <c r="A3102" s="83">
        <v>2250</v>
      </c>
      <c r="B3102" s="83">
        <v>180</v>
      </c>
      <c r="C3102" t="s">
        <v>7857</v>
      </c>
      <c r="D3102" s="159">
        <f t="shared" si="96"/>
        <v>139</v>
      </c>
      <c r="E3102">
        <v>3</v>
      </c>
      <c r="F3102">
        <v>19</v>
      </c>
      <c r="G3102" s="162" t="s">
        <v>6398</v>
      </c>
      <c r="H3102" s="162" t="s">
        <v>6398</v>
      </c>
      <c r="I3102" s="53" t="str">
        <f t="shared" si="97"/>
        <v>3. 19</v>
      </c>
      <c r="J3102" s="157" t="s">
        <v>142</v>
      </c>
      <c r="K3102" s="157" t="s">
        <v>141</v>
      </c>
      <c r="L3102" s="83" t="s">
        <v>6172</v>
      </c>
      <c r="M3102" s="165" t="s">
        <v>162</v>
      </c>
      <c r="O3102" s="157" t="s">
        <v>138</v>
      </c>
      <c r="P3102" s="157" t="s">
        <v>143</v>
      </c>
      <c r="Q3102" s="157" t="s">
        <v>6171</v>
      </c>
      <c r="R3102" s="157" t="s">
        <v>144</v>
      </c>
      <c r="W3102" s="118">
        <v>931500</v>
      </c>
      <c r="X3102" s="162" t="s">
        <v>6398</v>
      </c>
    </row>
    <row r="3103" spans="1:24">
      <c r="A3103" s="83">
        <v>2251</v>
      </c>
      <c r="B3103" s="83">
        <v>180</v>
      </c>
      <c r="C3103" t="s">
        <v>7857</v>
      </c>
      <c r="D3103" s="159">
        <f t="shared" si="96"/>
        <v>139</v>
      </c>
      <c r="E3103">
        <v>3</v>
      </c>
      <c r="F3103">
        <v>19</v>
      </c>
      <c r="G3103" s="162" t="s">
        <v>6398</v>
      </c>
      <c r="H3103" s="162" t="s">
        <v>6398</v>
      </c>
      <c r="I3103" s="53" t="str">
        <f t="shared" si="97"/>
        <v>3. 19</v>
      </c>
      <c r="J3103" s="157" t="s">
        <v>142</v>
      </c>
      <c r="K3103" s="157" t="s">
        <v>141</v>
      </c>
      <c r="L3103" s="83" t="s">
        <v>6172</v>
      </c>
      <c r="M3103" s="165" t="s">
        <v>162</v>
      </c>
      <c r="O3103" s="157" t="s">
        <v>138</v>
      </c>
      <c r="P3103" s="157" t="s">
        <v>143</v>
      </c>
      <c r="Q3103" s="157" t="s">
        <v>6171</v>
      </c>
      <c r="R3103" s="157" t="s">
        <v>144</v>
      </c>
      <c r="W3103" s="118">
        <v>931500</v>
      </c>
      <c r="X3103" s="162" t="s">
        <v>6398</v>
      </c>
    </row>
    <row r="3104" spans="1:24">
      <c r="A3104" s="83">
        <v>2252</v>
      </c>
      <c r="B3104" s="83">
        <v>180</v>
      </c>
      <c r="C3104" t="s">
        <v>7843</v>
      </c>
      <c r="D3104" s="159">
        <f t="shared" si="96"/>
        <v>77</v>
      </c>
      <c r="E3104">
        <v>1</v>
      </c>
      <c r="F3104">
        <v>37</v>
      </c>
      <c r="G3104" s="162" t="s">
        <v>6383</v>
      </c>
      <c r="H3104" s="162" t="s">
        <v>6383</v>
      </c>
      <c r="I3104" s="53" t="str">
        <f t="shared" si="97"/>
        <v>1. 37</v>
      </c>
      <c r="J3104" s="157" t="s">
        <v>142</v>
      </c>
      <c r="K3104" s="157" t="s">
        <v>141</v>
      </c>
      <c r="L3104" s="83" t="s">
        <v>6172</v>
      </c>
      <c r="M3104" s="165" t="s">
        <v>162</v>
      </c>
      <c r="O3104" s="157" t="s">
        <v>138</v>
      </c>
      <c r="P3104" s="157" t="s">
        <v>143</v>
      </c>
      <c r="Q3104" s="157" t="s">
        <v>6171</v>
      </c>
      <c r="R3104" s="157" t="s">
        <v>144</v>
      </c>
      <c r="W3104" s="118">
        <v>1039500</v>
      </c>
      <c r="X3104" s="162" t="s">
        <v>6383</v>
      </c>
    </row>
    <row r="3105" spans="1:24">
      <c r="A3105" s="83">
        <v>2253</v>
      </c>
      <c r="B3105" s="83">
        <v>17</v>
      </c>
      <c r="C3105" t="s">
        <v>7935</v>
      </c>
      <c r="D3105" s="159">
        <f t="shared" si="96"/>
        <v>58</v>
      </c>
      <c r="E3105">
        <v>1</v>
      </c>
      <c r="F3105">
        <v>18</v>
      </c>
      <c r="G3105" s="162" t="s">
        <v>6299</v>
      </c>
      <c r="H3105" s="162" t="s">
        <v>6299</v>
      </c>
      <c r="I3105" s="53" t="str">
        <f t="shared" si="97"/>
        <v>1. 18</v>
      </c>
      <c r="J3105" s="157" t="s">
        <v>142</v>
      </c>
      <c r="K3105" s="157" t="s">
        <v>141</v>
      </c>
      <c r="L3105" s="83" t="s">
        <v>6172</v>
      </c>
      <c r="M3105" s="165" t="s">
        <v>6553</v>
      </c>
      <c r="O3105" s="157" t="s">
        <v>138</v>
      </c>
      <c r="P3105" s="157" t="s">
        <v>143</v>
      </c>
      <c r="Q3105" s="157" t="s">
        <v>6171</v>
      </c>
      <c r="R3105" s="157" t="s">
        <v>144</v>
      </c>
      <c r="W3105" s="118">
        <v>783000</v>
      </c>
      <c r="X3105" s="162" t="s">
        <v>6299</v>
      </c>
    </row>
    <row r="3106" spans="1:24">
      <c r="A3106" s="83">
        <v>2254</v>
      </c>
      <c r="B3106" s="83">
        <v>558</v>
      </c>
      <c r="C3106" t="s">
        <v>7883</v>
      </c>
      <c r="D3106" s="159">
        <f t="shared" si="96"/>
        <v>92</v>
      </c>
      <c r="E3106">
        <v>2</v>
      </c>
      <c r="F3106">
        <v>12</v>
      </c>
      <c r="G3106" s="162" t="s">
        <v>6391</v>
      </c>
      <c r="H3106" s="162" t="s">
        <v>6391</v>
      </c>
      <c r="I3106" s="53" t="str">
        <f t="shared" si="97"/>
        <v>2. 12</v>
      </c>
      <c r="J3106" s="157" t="s">
        <v>142</v>
      </c>
      <c r="K3106" s="157" t="s">
        <v>141</v>
      </c>
      <c r="L3106" s="83" t="s">
        <v>6172</v>
      </c>
      <c r="M3106" s="165" t="s">
        <v>162</v>
      </c>
      <c r="O3106" s="157" t="s">
        <v>138</v>
      </c>
      <c r="P3106" s="157" t="s">
        <v>143</v>
      </c>
      <c r="Q3106" s="157" t="s">
        <v>6171</v>
      </c>
      <c r="R3106" s="157" t="s">
        <v>144</v>
      </c>
      <c r="W3106" s="118">
        <v>1242000</v>
      </c>
      <c r="X3106" s="162" t="s">
        <v>6391</v>
      </c>
    </row>
    <row r="3107" spans="1:24">
      <c r="A3107" s="83">
        <v>2255</v>
      </c>
      <c r="B3107" s="83">
        <v>558</v>
      </c>
      <c r="C3107" t="s">
        <v>7931</v>
      </c>
      <c r="D3107" s="159">
        <f t="shared" si="96"/>
        <v>90</v>
      </c>
      <c r="E3107">
        <v>2</v>
      </c>
      <c r="F3107">
        <v>10</v>
      </c>
      <c r="G3107" s="162" t="s">
        <v>6265</v>
      </c>
      <c r="H3107" s="162" t="s">
        <v>6265</v>
      </c>
      <c r="I3107" s="53" t="str">
        <f t="shared" si="97"/>
        <v>2. 10</v>
      </c>
      <c r="J3107" s="157" t="s">
        <v>142</v>
      </c>
      <c r="K3107" s="157" t="s">
        <v>141</v>
      </c>
      <c r="L3107" s="83" t="s">
        <v>6172</v>
      </c>
      <c r="M3107" s="165" t="s">
        <v>162</v>
      </c>
      <c r="O3107" s="157" t="s">
        <v>138</v>
      </c>
      <c r="P3107" s="157" t="s">
        <v>143</v>
      </c>
      <c r="Q3107" s="157" t="s">
        <v>6171</v>
      </c>
      <c r="R3107" s="157" t="s">
        <v>144</v>
      </c>
      <c r="W3107" s="118">
        <v>1215000</v>
      </c>
      <c r="X3107" s="162" t="s">
        <v>6265</v>
      </c>
    </row>
    <row r="3108" spans="1:24">
      <c r="A3108" s="83">
        <v>2256</v>
      </c>
      <c r="B3108" s="83">
        <v>38</v>
      </c>
      <c r="C3108" t="s">
        <v>7857</v>
      </c>
      <c r="D3108" s="159">
        <f t="shared" si="96"/>
        <v>112</v>
      </c>
      <c r="E3108">
        <v>2</v>
      </c>
      <c r="F3108">
        <v>32</v>
      </c>
      <c r="G3108" s="162" t="s">
        <v>6386</v>
      </c>
      <c r="H3108" s="162" t="s">
        <v>6386</v>
      </c>
      <c r="I3108" s="53" t="str">
        <f t="shared" si="97"/>
        <v>2. 32</v>
      </c>
      <c r="J3108" s="157" t="s">
        <v>142</v>
      </c>
      <c r="K3108" s="157" t="s">
        <v>141</v>
      </c>
      <c r="L3108" s="83" t="s">
        <v>6172</v>
      </c>
      <c r="M3108" s="165" t="s">
        <v>162</v>
      </c>
      <c r="O3108" s="157" t="s">
        <v>138</v>
      </c>
      <c r="P3108" s="157" t="s">
        <v>143</v>
      </c>
      <c r="Q3108" s="157" t="s">
        <v>6171</v>
      </c>
      <c r="R3108" s="157" t="s">
        <v>144</v>
      </c>
      <c r="W3108" s="118">
        <v>756000</v>
      </c>
      <c r="X3108" s="162" t="s">
        <v>6386</v>
      </c>
    </row>
    <row r="3109" spans="1:24">
      <c r="A3109" s="83">
        <v>2256</v>
      </c>
      <c r="B3109" s="83">
        <v>38</v>
      </c>
      <c r="C3109" t="s">
        <v>7857</v>
      </c>
      <c r="D3109" s="159">
        <f t="shared" si="96"/>
        <v>37</v>
      </c>
      <c r="E3109">
        <v>0</v>
      </c>
      <c r="F3109">
        <v>37</v>
      </c>
      <c r="G3109" s="162" t="s">
        <v>6297</v>
      </c>
      <c r="H3109" s="162" t="s">
        <v>6297</v>
      </c>
      <c r="I3109" s="53" t="str">
        <f t="shared" si="97"/>
        <v>0. 37</v>
      </c>
      <c r="J3109" s="157" t="s">
        <v>142</v>
      </c>
      <c r="K3109" s="157" t="s">
        <v>141</v>
      </c>
      <c r="L3109" s="83" t="s">
        <v>6172</v>
      </c>
      <c r="M3109" s="165" t="s">
        <v>162</v>
      </c>
      <c r="O3109" s="157" t="s">
        <v>138</v>
      </c>
      <c r="P3109" s="157" t="s">
        <v>143</v>
      </c>
      <c r="Q3109" s="157" t="s">
        <v>6171</v>
      </c>
      <c r="R3109" s="157" t="s">
        <v>144</v>
      </c>
      <c r="W3109" s="118">
        <v>243000</v>
      </c>
      <c r="X3109" s="162" t="s">
        <v>6297</v>
      </c>
    </row>
    <row r="3110" spans="1:24">
      <c r="A3110" s="83">
        <v>2258</v>
      </c>
      <c r="B3110" s="83">
        <v>502</v>
      </c>
      <c r="C3110" t="s">
        <v>7837</v>
      </c>
      <c r="D3110" s="159">
        <f t="shared" si="96"/>
        <v>18</v>
      </c>
      <c r="E3110">
        <v>0</v>
      </c>
      <c r="F3110">
        <v>18</v>
      </c>
      <c r="G3110" s="162" t="s">
        <v>6241</v>
      </c>
      <c r="H3110" s="162" t="s">
        <v>6241</v>
      </c>
      <c r="I3110" s="53" t="str">
        <f t="shared" si="97"/>
        <v>0. 18</v>
      </c>
      <c r="J3110" s="157" t="s">
        <v>142</v>
      </c>
      <c r="K3110" s="157" t="s">
        <v>141</v>
      </c>
      <c r="L3110" s="83" t="s">
        <v>6172</v>
      </c>
      <c r="M3110" s="165" t="s">
        <v>162</v>
      </c>
      <c r="O3110" s="157" t="s">
        <v>138</v>
      </c>
      <c r="P3110" s="157" t="s">
        <v>143</v>
      </c>
      <c r="Q3110" s="157" t="s">
        <v>6171</v>
      </c>
      <c r="R3110" s="157" t="s">
        <v>144</v>
      </c>
      <c r="W3110" s="118">
        <v>81000</v>
      </c>
      <c r="X3110" s="162" t="s">
        <v>6241</v>
      </c>
    </row>
    <row r="3111" spans="1:24">
      <c r="A3111" s="83">
        <v>2258</v>
      </c>
      <c r="B3111" s="83">
        <v>501</v>
      </c>
      <c r="C3111" t="s">
        <v>7863</v>
      </c>
      <c r="D3111" s="159">
        <f t="shared" si="96"/>
        <v>35</v>
      </c>
      <c r="E3111">
        <v>0</v>
      </c>
      <c r="F3111">
        <v>35</v>
      </c>
      <c r="G3111" s="162" t="s">
        <v>6179</v>
      </c>
      <c r="H3111" s="162" t="s">
        <v>6179</v>
      </c>
      <c r="I3111" s="53" t="str">
        <f t="shared" si="97"/>
        <v>0. 35</v>
      </c>
      <c r="J3111" s="157" t="s">
        <v>142</v>
      </c>
      <c r="K3111" s="157" t="s">
        <v>141</v>
      </c>
      <c r="L3111" s="83" t="s">
        <v>6172</v>
      </c>
      <c r="M3111" s="165" t="s">
        <v>162</v>
      </c>
      <c r="O3111" s="157" t="s">
        <v>138</v>
      </c>
      <c r="P3111" s="157" t="s">
        <v>143</v>
      </c>
      <c r="Q3111" s="157" t="s">
        <v>6171</v>
      </c>
      <c r="R3111" s="157" t="s">
        <v>144</v>
      </c>
      <c r="W3111" s="118">
        <v>148500</v>
      </c>
      <c r="X3111" s="162" t="s">
        <v>6179</v>
      </c>
    </row>
    <row r="3112" spans="1:24">
      <c r="A3112" s="83">
        <v>2258</v>
      </c>
      <c r="B3112" s="83">
        <v>489</v>
      </c>
      <c r="C3112" t="s">
        <v>8180</v>
      </c>
      <c r="D3112" s="159">
        <f t="shared" si="96"/>
        <v>20</v>
      </c>
      <c r="E3112">
        <v>0</v>
      </c>
      <c r="F3112">
        <v>20</v>
      </c>
      <c r="G3112" s="162" t="s">
        <v>6246</v>
      </c>
      <c r="H3112" s="162" t="s">
        <v>6246</v>
      </c>
      <c r="I3112" s="53" t="str">
        <f t="shared" si="97"/>
        <v>0. 20</v>
      </c>
      <c r="J3112" s="157" t="s">
        <v>142</v>
      </c>
      <c r="K3112" s="157" t="s">
        <v>141</v>
      </c>
      <c r="L3112" s="83" t="s">
        <v>6172</v>
      </c>
      <c r="M3112" s="165" t="s">
        <v>162</v>
      </c>
      <c r="O3112" s="157" t="s">
        <v>138</v>
      </c>
      <c r="P3112" s="157" t="s">
        <v>143</v>
      </c>
      <c r="Q3112" s="157" t="s">
        <v>6171</v>
      </c>
      <c r="R3112" s="157" t="s">
        <v>144</v>
      </c>
      <c r="W3112" s="118">
        <v>270000</v>
      </c>
      <c r="X3112" s="162" t="s">
        <v>6246</v>
      </c>
    </row>
    <row r="3113" spans="1:24">
      <c r="A3113" s="83">
        <v>2259</v>
      </c>
      <c r="B3113" s="83">
        <v>502</v>
      </c>
      <c r="C3113" t="s">
        <v>7837</v>
      </c>
      <c r="D3113" s="159">
        <f t="shared" si="96"/>
        <v>18</v>
      </c>
      <c r="E3113">
        <v>0</v>
      </c>
      <c r="F3113">
        <v>18</v>
      </c>
      <c r="G3113" s="162" t="s">
        <v>6241</v>
      </c>
      <c r="H3113" s="162" t="s">
        <v>6241</v>
      </c>
      <c r="I3113" s="53" t="str">
        <f t="shared" si="97"/>
        <v>0. 18</v>
      </c>
      <c r="J3113" s="157" t="s">
        <v>142</v>
      </c>
      <c r="K3113" s="157" t="s">
        <v>141</v>
      </c>
      <c r="L3113" s="83" t="s">
        <v>6172</v>
      </c>
      <c r="M3113" s="165" t="s">
        <v>162</v>
      </c>
      <c r="O3113" s="157" t="s">
        <v>138</v>
      </c>
      <c r="P3113" s="157" t="s">
        <v>143</v>
      </c>
      <c r="Q3113" s="157" t="s">
        <v>6171</v>
      </c>
      <c r="R3113" s="157" t="s">
        <v>144</v>
      </c>
      <c r="W3113" s="118">
        <v>81000</v>
      </c>
      <c r="X3113" s="162" t="s">
        <v>6241</v>
      </c>
    </row>
    <row r="3114" spans="1:24">
      <c r="A3114" s="83">
        <v>2259</v>
      </c>
      <c r="B3114" s="83">
        <v>501</v>
      </c>
      <c r="C3114" t="s">
        <v>7863</v>
      </c>
      <c r="D3114" s="159">
        <f t="shared" si="96"/>
        <v>35</v>
      </c>
      <c r="E3114">
        <v>0</v>
      </c>
      <c r="F3114">
        <v>35</v>
      </c>
      <c r="G3114" s="162" t="s">
        <v>6179</v>
      </c>
      <c r="H3114" s="162" t="s">
        <v>6179</v>
      </c>
      <c r="I3114" s="53" t="str">
        <f t="shared" si="97"/>
        <v>0. 35</v>
      </c>
      <c r="J3114" s="157" t="s">
        <v>142</v>
      </c>
      <c r="K3114" s="157" t="s">
        <v>141</v>
      </c>
      <c r="L3114" s="83" t="s">
        <v>6172</v>
      </c>
      <c r="M3114" s="165" t="s">
        <v>162</v>
      </c>
      <c r="O3114" s="157" t="s">
        <v>138</v>
      </c>
      <c r="P3114" s="157" t="s">
        <v>143</v>
      </c>
      <c r="Q3114" s="157" t="s">
        <v>6171</v>
      </c>
      <c r="R3114" s="157" t="s">
        <v>144</v>
      </c>
      <c r="W3114" s="118">
        <v>148500</v>
      </c>
      <c r="X3114" s="162" t="s">
        <v>6179</v>
      </c>
    </row>
    <row r="3115" spans="1:24">
      <c r="A3115" s="83">
        <v>2259</v>
      </c>
      <c r="B3115" s="83">
        <v>489</v>
      </c>
      <c r="C3115" t="s">
        <v>8180</v>
      </c>
      <c r="D3115" s="159">
        <f t="shared" si="96"/>
        <v>20</v>
      </c>
      <c r="E3115">
        <v>0</v>
      </c>
      <c r="F3115">
        <v>20</v>
      </c>
      <c r="G3115" s="162" t="s">
        <v>6246</v>
      </c>
      <c r="H3115" s="162" t="s">
        <v>6246</v>
      </c>
      <c r="I3115" s="53" t="str">
        <f t="shared" si="97"/>
        <v>0. 20</v>
      </c>
      <c r="J3115" s="157" t="s">
        <v>142</v>
      </c>
      <c r="K3115" s="157" t="s">
        <v>141</v>
      </c>
      <c r="L3115" s="83" t="s">
        <v>6172</v>
      </c>
      <c r="M3115" s="165" t="s">
        <v>162</v>
      </c>
      <c r="O3115" s="157" t="s">
        <v>138</v>
      </c>
      <c r="P3115" s="157" t="s">
        <v>143</v>
      </c>
      <c r="Q3115" s="157" t="s">
        <v>6171</v>
      </c>
      <c r="R3115" s="157" t="s">
        <v>144</v>
      </c>
      <c r="W3115" s="118">
        <v>270000</v>
      </c>
      <c r="X3115" s="162" t="s">
        <v>6246</v>
      </c>
    </row>
    <row r="3116" spans="1:24">
      <c r="A3116" s="83">
        <v>2260</v>
      </c>
      <c r="B3116" s="83">
        <v>558</v>
      </c>
      <c r="C3116" t="s">
        <v>7857</v>
      </c>
      <c r="D3116" s="159">
        <f t="shared" si="96"/>
        <v>40</v>
      </c>
      <c r="E3116">
        <v>1</v>
      </c>
      <c r="F3116">
        <v>0</v>
      </c>
      <c r="G3116" s="162" t="s">
        <v>6242</v>
      </c>
      <c r="H3116" s="162" t="s">
        <v>6242</v>
      </c>
      <c r="I3116" s="53" t="str">
        <f t="shared" si="97"/>
        <v>1. 0</v>
      </c>
      <c r="J3116" s="157" t="s">
        <v>142</v>
      </c>
      <c r="K3116" s="157" t="s">
        <v>141</v>
      </c>
      <c r="L3116" s="83" t="s">
        <v>6172</v>
      </c>
      <c r="M3116" s="165" t="s">
        <v>162</v>
      </c>
      <c r="O3116" s="157" t="s">
        <v>138</v>
      </c>
      <c r="P3116" s="157" t="s">
        <v>143</v>
      </c>
      <c r="Q3116" s="157" t="s">
        <v>6171</v>
      </c>
      <c r="R3116" s="157" t="s">
        <v>144</v>
      </c>
      <c r="W3116" s="118">
        <v>540000</v>
      </c>
      <c r="X3116" s="162" t="s">
        <v>6242</v>
      </c>
    </row>
    <row r="3117" spans="1:24">
      <c r="A3117" s="83">
        <v>2261</v>
      </c>
      <c r="B3117" s="83">
        <v>340</v>
      </c>
      <c r="C3117" t="s">
        <v>7857</v>
      </c>
      <c r="D3117" s="159">
        <f t="shared" si="96"/>
        <v>105</v>
      </c>
      <c r="E3117">
        <v>2</v>
      </c>
      <c r="F3117">
        <v>25</v>
      </c>
      <c r="G3117" s="162" t="s">
        <v>6183</v>
      </c>
      <c r="H3117" s="162" t="s">
        <v>6183</v>
      </c>
      <c r="I3117" s="53" t="str">
        <f t="shared" si="97"/>
        <v>2. 25</v>
      </c>
      <c r="J3117" s="157" t="s">
        <v>142</v>
      </c>
      <c r="K3117" s="157" t="s">
        <v>141</v>
      </c>
      <c r="L3117" s="83" t="s">
        <v>6172</v>
      </c>
      <c r="M3117" s="165" t="s">
        <v>162</v>
      </c>
      <c r="O3117" s="157" t="s">
        <v>138</v>
      </c>
      <c r="P3117" s="157" t="s">
        <v>143</v>
      </c>
      <c r="Q3117" s="157" t="s">
        <v>6171</v>
      </c>
      <c r="R3117" s="157" t="s">
        <v>144</v>
      </c>
      <c r="W3117" s="118">
        <v>1417500</v>
      </c>
      <c r="X3117" s="162" t="s">
        <v>6183</v>
      </c>
    </row>
    <row r="3118" spans="1:24">
      <c r="A3118" s="83">
        <v>2261</v>
      </c>
      <c r="B3118" s="83">
        <v>594</v>
      </c>
      <c r="C3118" t="s">
        <v>7871</v>
      </c>
      <c r="D3118" s="159">
        <f t="shared" si="96"/>
        <v>20</v>
      </c>
      <c r="E3118">
        <v>0</v>
      </c>
      <c r="F3118">
        <v>20</v>
      </c>
      <c r="G3118" s="162" t="s">
        <v>6246</v>
      </c>
      <c r="H3118" s="162" t="s">
        <v>6246</v>
      </c>
      <c r="I3118" s="53" t="str">
        <f t="shared" si="97"/>
        <v>0. 20</v>
      </c>
      <c r="J3118" s="157" t="s">
        <v>142</v>
      </c>
      <c r="K3118" s="157" t="s">
        <v>141</v>
      </c>
      <c r="L3118" s="83" t="s">
        <v>6172</v>
      </c>
      <c r="M3118" s="165" t="s">
        <v>162</v>
      </c>
      <c r="O3118" s="157" t="s">
        <v>138</v>
      </c>
      <c r="P3118" s="157" t="s">
        <v>143</v>
      </c>
      <c r="Q3118" s="157" t="s">
        <v>6171</v>
      </c>
      <c r="R3118" s="157" t="s">
        <v>144</v>
      </c>
      <c r="W3118" s="118">
        <v>135000</v>
      </c>
      <c r="X3118" s="162" t="s">
        <v>6246</v>
      </c>
    </row>
    <row r="3119" spans="1:24">
      <c r="A3119" s="83">
        <v>2262</v>
      </c>
      <c r="B3119" s="83">
        <v>325</v>
      </c>
      <c r="C3119" t="s">
        <v>7871</v>
      </c>
      <c r="D3119" s="159">
        <f t="shared" si="96"/>
        <v>36</v>
      </c>
      <c r="E3119">
        <v>0</v>
      </c>
      <c r="F3119">
        <v>36</v>
      </c>
      <c r="G3119" s="162" t="s">
        <v>6174</v>
      </c>
      <c r="H3119" s="162" t="s">
        <v>6174</v>
      </c>
      <c r="I3119" s="53" t="str">
        <f t="shared" si="97"/>
        <v>0. 36</v>
      </c>
      <c r="J3119" s="157" t="s">
        <v>142</v>
      </c>
      <c r="K3119" s="157" t="s">
        <v>141</v>
      </c>
      <c r="L3119" s="83" t="s">
        <v>6172</v>
      </c>
      <c r="M3119" s="165" t="s">
        <v>162</v>
      </c>
      <c r="O3119" s="157" t="s">
        <v>138</v>
      </c>
      <c r="P3119" s="157" t="s">
        <v>143</v>
      </c>
      <c r="Q3119" s="157" t="s">
        <v>6171</v>
      </c>
      <c r="R3119" s="157" t="s">
        <v>144</v>
      </c>
      <c r="W3119" s="118">
        <v>486000</v>
      </c>
      <c r="X3119" s="162" t="s">
        <v>6174</v>
      </c>
    </row>
    <row r="3120" spans="1:24">
      <c r="A3120" s="83">
        <v>2262</v>
      </c>
      <c r="B3120" s="83">
        <v>324</v>
      </c>
      <c r="C3120" t="s">
        <v>7862</v>
      </c>
      <c r="D3120" s="159">
        <f t="shared" si="96"/>
        <v>111</v>
      </c>
      <c r="E3120">
        <v>2</v>
      </c>
      <c r="F3120">
        <v>31</v>
      </c>
      <c r="G3120" s="162" t="s">
        <v>6337</v>
      </c>
      <c r="H3120" s="162" t="s">
        <v>6337</v>
      </c>
      <c r="I3120" s="53" t="str">
        <f t="shared" si="97"/>
        <v>2. 31</v>
      </c>
      <c r="J3120" s="157" t="s">
        <v>142</v>
      </c>
      <c r="K3120" s="157" t="s">
        <v>141</v>
      </c>
      <c r="L3120" s="83" t="s">
        <v>6172</v>
      </c>
      <c r="M3120" s="165" t="s">
        <v>162</v>
      </c>
      <c r="O3120" s="157" t="s">
        <v>138</v>
      </c>
      <c r="P3120" s="157" t="s">
        <v>143</v>
      </c>
      <c r="Q3120" s="157" t="s">
        <v>6171</v>
      </c>
      <c r="R3120" s="157" t="s">
        <v>144</v>
      </c>
      <c r="W3120" s="118">
        <v>1498500</v>
      </c>
      <c r="X3120" s="162" t="s">
        <v>6337</v>
      </c>
    </row>
    <row r="3121" spans="1:24">
      <c r="A3121" s="83">
        <v>2262</v>
      </c>
      <c r="B3121" s="83">
        <v>341</v>
      </c>
      <c r="C3121" t="s">
        <v>7857</v>
      </c>
      <c r="D3121" s="159">
        <f t="shared" si="96"/>
        <v>291</v>
      </c>
      <c r="E3121">
        <v>7</v>
      </c>
      <c r="F3121">
        <v>11</v>
      </c>
      <c r="G3121" s="162" t="s">
        <v>6344</v>
      </c>
      <c r="H3121" s="162" t="s">
        <v>6344</v>
      </c>
      <c r="I3121" s="53" t="str">
        <f t="shared" si="97"/>
        <v>7. 11</v>
      </c>
      <c r="J3121" s="157" t="s">
        <v>142</v>
      </c>
      <c r="K3121" s="157" t="s">
        <v>141</v>
      </c>
      <c r="L3121" s="83" t="s">
        <v>6172</v>
      </c>
      <c r="M3121" s="165" t="s">
        <v>162</v>
      </c>
      <c r="O3121" s="157" t="s">
        <v>138</v>
      </c>
      <c r="P3121" s="157" t="s">
        <v>143</v>
      </c>
      <c r="Q3121" s="157" t="s">
        <v>6171</v>
      </c>
      <c r="R3121" s="157" t="s">
        <v>144</v>
      </c>
      <c r="W3121" s="118">
        <v>783000</v>
      </c>
      <c r="X3121" s="162" t="s">
        <v>6344</v>
      </c>
    </row>
    <row r="3122" spans="1:24">
      <c r="A3122" s="83">
        <v>2262</v>
      </c>
      <c r="B3122" s="83">
        <v>341</v>
      </c>
      <c r="C3122" t="s">
        <v>7835</v>
      </c>
      <c r="D3122" s="159">
        <f t="shared" si="96"/>
        <v>146</v>
      </c>
      <c r="E3122">
        <v>3</v>
      </c>
      <c r="F3122">
        <v>26</v>
      </c>
      <c r="G3122" s="162" t="s">
        <v>6345</v>
      </c>
      <c r="H3122" s="162" t="s">
        <v>6345</v>
      </c>
      <c r="I3122" s="53" t="str">
        <f t="shared" si="97"/>
        <v>3. 26</v>
      </c>
      <c r="J3122" s="157" t="s">
        <v>142</v>
      </c>
      <c r="K3122" s="157" t="s">
        <v>141</v>
      </c>
      <c r="L3122" s="83" t="s">
        <v>6172</v>
      </c>
      <c r="M3122" s="165" t="s">
        <v>162</v>
      </c>
      <c r="O3122" s="157" t="s">
        <v>138</v>
      </c>
      <c r="P3122" s="157" t="s">
        <v>143</v>
      </c>
      <c r="Q3122" s="157" t="s">
        <v>6171</v>
      </c>
      <c r="R3122" s="157" t="s">
        <v>144</v>
      </c>
      <c r="W3122" s="118">
        <v>270000</v>
      </c>
      <c r="X3122" s="162" t="s">
        <v>6345</v>
      </c>
    </row>
    <row r="3123" spans="1:24">
      <c r="A3123" s="83">
        <v>2262</v>
      </c>
      <c r="B3123" s="83">
        <v>325</v>
      </c>
      <c r="C3123" t="s">
        <v>7835</v>
      </c>
      <c r="D3123" s="159">
        <f t="shared" si="96"/>
        <v>118</v>
      </c>
      <c r="E3123">
        <v>2</v>
      </c>
      <c r="F3123">
        <v>38</v>
      </c>
      <c r="G3123" s="162" t="s">
        <v>6216</v>
      </c>
      <c r="H3123" s="162" t="s">
        <v>6216</v>
      </c>
      <c r="I3123" s="53" t="str">
        <f t="shared" si="97"/>
        <v>2. 38</v>
      </c>
      <c r="J3123" s="157" t="s">
        <v>142</v>
      </c>
      <c r="K3123" s="157" t="s">
        <v>141</v>
      </c>
      <c r="L3123" s="83" t="s">
        <v>6172</v>
      </c>
      <c r="M3123" s="165" t="s">
        <v>162</v>
      </c>
      <c r="O3123" s="157" t="s">
        <v>138</v>
      </c>
      <c r="P3123" s="157" t="s">
        <v>143</v>
      </c>
      <c r="Q3123" s="157" t="s">
        <v>6171</v>
      </c>
      <c r="R3123" s="157" t="s">
        <v>144</v>
      </c>
      <c r="W3123" s="118">
        <v>175500</v>
      </c>
      <c r="X3123" s="162" t="s">
        <v>6216</v>
      </c>
    </row>
    <row r="3124" spans="1:24">
      <c r="A3124" s="83">
        <v>2262</v>
      </c>
      <c r="B3124" s="83">
        <v>324</v>
      </c>
      <c r="C3124" t="s">
        <v>7835</v>
      </c>
      <c r="D3124" s="159">
        <f t="shared" si="96"/>
        <v>187</v>
      </c>
      <c r="E3124">
        <v>4</v>
      </c>
      <c r="F3124">
        <v>27</v>
      </c>
      <c r="G3124" s="162" t="s">
        <v>6346</v>
      </c>
      <c r="H3124" s="162" t="s">
        <v>6346</v>
      </c>
      <c r="I3124" s="53" t="str">
        <f t="shared" si="97"/>
        <v>4. 27</v>
      </c>
      <c r="J3124" s="157" t="s">
        <v>142</v>
      </c>
      <c r="K3124" s="157" t="s">
        <v>141</v>
      </c>
      <c r="L3124" s="83" t="s">
        <v>6172</v>
      </c>
      <c r="M3124" s="165" t="s">
        <v>162</v>
      </c>
      <c r="O3124" s="157" t="s">
        <v>138</v>
      </c>
      <c r="P3124" s="157" t="s">
        <v>143</v>
      </c>
      <c r="Q3124" s="157" t="s">
        <v>6171</v>
      </c>
      <c r="R3124" s="157" t="s">
        <v>144</v>
      </c>
      <c r="W3124" s="118">
        <v>270000</v>
      </c>
      <c r="X3124" s="162" t="s">
        <v>6346</v>
      </c>
    </row>
    <row r="3125" spans="1:24">
      <c r="A3125" s="83">
        <v>2263</v>
      </c>
      <c r="B3125" s="83">
        <v>594</v>
      </c>
      <c r="C3125" t="s">
        <v>7871</v>
      </c>
      <c r="D3125" s="159">
        <f t="shared" si="96"/>
        <v>20</v>
      </c>
      <c r="E3125">
        <v>0</v>
      </c>
      <c r="F3125">
        <v>20</v>
      </c>
      <c r="G3125" s="162" t="s">
        <v>6246</v>
      </c>
      <c r="H3125" s="162" t="s">
        <v>6246</v>
      </c>
      <c r="I3125" s="53" t="str">
        <f t="shared" si="97"/>
        <v>0. 20</v>
      </c>
      <c r="J3125" s="157" t="s">
        <v>142</v>
      </c>
      <c r="K3125" s="157" t="s">
        <v>141</v>
      </c>
      <c r="L3125" s="83" t="s">
        <v>6172</v>
      </c>
      <c r="M3125" s="165" t="s">
        <v>162</v>
      </c>
      <c r="O3125" s="157" t="s">
        <v>138</v>
      </c>
      <c r="P3125" s="157" t="s">
        <v>143</v>
      </c>
      <c r="Q3125" s="157" t="s">
        <v>6171</v>
      </c>
      <c r="R3125" s="157" t="s">
        <v>144</v>
      </c>
      <c r="W3125" s="118">
        <v>135000</v>
      </c>
      <c r="X3125" s="162" t="s">
        <v>6246</v>
      </c>
    </row>
    <row r="3126" spans="1:24">
      <c r="A3126" s="83">
        <v>2263</v>
      </c>
      <c r="B3126" s="83">
        <v>341</v>
      </c>
      <c r="C3126" t="s">
        <v>7857</v>
      </c>
      <c r="D3126" s="159">
        <f t="shared" si="96"/>
        <v>291</v>
      </c>
      <c r="E3126">
        <v>7</v>
      </c>
      <c r="F3126">
        <v>11</v>
      </c>
      <c r="G3126" s="162" t="s">
        <v>6344</v>
      </c>
      <c r="H3126" s="162" t="s">
        <v>6344</v>
      </c>
      <c r="I3126" s="53" t="str">
        <f t="shared" si="97"/>
        <v>7. 11</v>
      </c>
      <c r="J3126" s="157" t="s">
        <v>142</v>
      </c>
      <c r="K3126" s="157" t="s">
        <v>141</v>
      </c>
      <c r="L3126" s="83" t="s">
        <v>6172</v>
      </c>
      <c r="M3126" s="165" t="s">
        <v>162</v>
      </c>
      <c r="O3126" s="157" t="s">
        <v>138</v>
      </c>
      <c r="P3126" s="157" t="s">
        <v>143</v>
      </c>
      <c r="Q3126" s="157" t="s">
        <v>6171</v>
      </c>
      <c r="R3126" s="157" t="s">
        <v>144</v>
      </c>
      <c r="W3126" s="118">
        <v>783000</v>
      </c>
      <c r="X3126" s="162" t="s">
        <v>6344</v>
      </c>
    </row>
    <row r="3127" spans="1:24">
      <c r="A3127" s="83">
        <v>2263</v>
      </c>
      <c r="B3127" s="83">
        <v>341</v>
      </c>
      <c r="C3127" t="s">
        <v>7835</v>
      </c>
      <c r="D3127" s="159">
        <f t="shared" si="96"/>
        <v>146</v>
      </c>
      <c r="E3127">
        <v>3</v>
      </c>
      <c r="F3127">
        <v>26</v>
      </c>
      <c r="G3127" s="162" t="s">
        <v>6345</v>
      </c>
      <c r="H3127" s="162" t="s">
        <v>6345</v>
      </c>
      <c r="I3127" s="53" t="str">
        <f t="shared" si="97"/>
        <v>3. 26</v>
      </c>
      <c r="J3127" s="157" t="s">
        <v>142</v>
      </c>
      <c r="K3127" s="157" t="s">
        <v>141</v>
      </c>
      <c r="L3127" s="83" t="s">
        <v>6172</v>
      </c>
      <c r="M3127" s="165" t="s">
        <v>162</v>
      </c>
      <c r="O3127" s="157" t="s">
        <v>138</v>
      </c>
      <c r="P3127" s="157" t="s">
        <v>143</v>
      </c>
      <c r="Q3127" s="157" t="s">
        <v>6171</v>
      </c>
      <c r="R3127" s="157" t="s">
        <v>144</v>
      </c>
      <c r="W3127" s="118">
        <v>270000</v>
      </c>
      <c r="X3127" s="162" t="s">
        <v>6345</v>
      </c>
    </row>
    <row r="3128" spans="1:24">
      <c r="A3128" s="83">
        <v>2263</v>
      </c>
      <c r="B3128" s="83">
        <v>325</v>
      </c>
      <c r="C3128" t="s">
        <v>7835</v>
      </c>
      <c r="D3128" s="159">
        <f t="shared" si="96"/>
        <v>118</v>
      </c>
      <c r="E3128">
        <v>2</v>
      </c>
      <c r="F3128">
        <v>38</v>
      </c>
      <c r="G3128" s="162" t="s">
        <v>6216</v>
      </c>
      <c r="H3128" s="162" t="s">
        <v>6216</v>
      </c>
      <c r="I3128" s="53" t="str">
        <f t="shared" si="97"/>
        <v>2. 38</v>
      </c>
      <c r="J3128" s="157" t="s">
        <v>142</v>
      </c>
      <c r="K3128" s="157" t="s">
        <v>141</v>
      </c>
      <c r="L3128" s="83" t="s">
        <v>6172</v>
      </c>
      <c r="M3128" s="165" t="s">
        <v>162</v>
      </c>
      <c r="O3128" s="157" t="s">
        <v>138</v>
      </c>
      <c r="P3128" s="157" t="s">
        <v>143</v>
      </c>
      <c r="Q3128" s="157" t="s">
        <v>6171</v>
      </c>
      <c r="R3128" s="157" t="s">
        <v>144</v>
      </c>
      <c r="W3128" s="118">
        <v>175500</v>
      </c>
      <c r="X3128" s="162" t="s">
        <v>6216</v>
      </c>
    </row>
    <row r="3129" spans="1:24">
      <c r="A3129" s="83">
        <v>2263</v>
      </c>
      <c r="B3129" s="83">
        <v>324</v>
      </c>
      <c r="C3129" t="s">
        <v>7835</v>
      </c>
      <c r="D3129" s="159">
        <f t="shared" si="96"/>
        <v>187</v>
      </c>
      <c r="E3129">
        <v>4</v>
      </c>
      <c r="F3129">
        <v>27</v>
      </c>
      <c r="G3129" s="162" t="s">
        <v>6346</v>
      </c>
      <c r="H3129" s="162" t="s">
        <v>6346</v>
      </c>
      <c r="I3129" s="53" t="str">
        <f t="shared" si="97"/>
        <v>4. 27</v>
      </c>
      <c r="J3129" s="157" t="s">
        <v>142</v>
      </c>
      <c r="K3129" s="157" t="s">
        <v>141</v>
      </c>
      <c r="L3129" s="83" t="s">
        <v>6172</v>
      </c>
      <c r="M3129" s="165" t="s">
        <v>162</v>
      </c>
      <c r="O3129" s="157" t="s">
        <v>138</v>
      </c>
      <c r="P3129" s="157" t="s">
        <v>143</v>
      </c>
      <c r="Q3129" s="157" t="s">
        <v>6171</v>
      </c>
      <c r="R3129" s="157" t="s">
        <v>144</v>
      </c>
      <c r="W3129" s="118">
        <v>270000</v>
      </c>
      <c r="X3129" s="162" t="s">
        <v>6346</v>
      </c>
    </row>
    <row r="3130" spans="1:24">
      <c r="A3130" s="83">
        <v>2264</v>
      </c>
      <c r="B3130" s="83">
        <v>17</v>
      </c>
      <c r="C3130" t="s">
        <v>7976</v>
      </c>
      <c r="D3130" s="159">
        <f t="shared" si="96"/>
        <v>57</v>
      </c>
      <c r="E3130">
        <v>1</v>
      </c>
      <c r="F3130">
        <v>17</v>
      </c>
      <c r="G3130" s="162" t="s">
        <v>6225</v>
      </c>
      <c r="H3130" s="162" t="s">
        <v>6225</v>
      </c>
      <c r="I3130" s="53" t="str">
        <f t="shared" si="97"/>
        <v>1. 17</v>
      </c>
      <c r="J3130" s="157" t="s">
        <v>142</v>
      </c>
      <c r="K3130" s="157" t="s">
        <v>141</v>
      </c>
      <c r="L3130" s="83" t="s">
        <v>6172</v>
      </c>
      <c r="M3130" s="165" t="s">
        <v>6553</v>
      </c>
      <c r="O3130" s="157" t="s">
        <v>138</v>
      </c>
      <c r="P3130" s="157" t="s">
        <v>143</v>
      </c>
      <c r="Q3130" s="157" t="s">
        <v>6171</v>
      </c>
      <c r="R3130" s="157" t="s">
        <v>144</v>
      </c>
      <c r="W3130" s="118">
        <v>769500</v>
      </c>
      <c r="X3130" s="162" t="s">
        <v>6225</v>
      </c>
    </row>
    <row r="3131" spans="1:24">
      <c r="A3131" s="83">
        <v>2265</v>
      </c>
      <c r="B3131" s="83">
        <v>40</v>
      </c>
      <c r="C3131" t="s">
        <v>7857</v>
      </c>
      <c r="D3131" s="159">
        <f t="shared" si="96"/>
        <v>32</v>
      </c>
      <c r="E3131">
        <v>0</v>
      </c>
      <c r="F3131">
        <v>32</v>
      </c>
      <c r="G3131" s="162" t="s">
        <v>6315</v>
      </c>
      <c r="H3131" s="162" t="s">
        <v>6315</v>
      </c>
      <c r="I3131" s="53" t="str">
        <f t="shared" si="97"/>
        <v>0. 32</v>
      </c>
      <c r="J3131" s="157" t="s">
        <v>142</v>
      </c>
      <c r="K3131" s="157" t="s">
        <v>141</v>
      </c>
      <c r="L3131" s="83" t="s">
        <v>6172</v>
      </c>
      <c r="M3131" s="165" t="s">
        <v>162</v>
      </c>
      <c r="O3131" s="157" t="s">
        <v>138</v>
      </c>
      <c r="P3131" s="157" t="s">
        <v>143</v>
      </c>
      <c r="Q3131" s="157" t="s">
        <v>6171</v>
      </c>
      <c r="R3131" s="157" t="s">
        <v>144</v>
      </c>
      <c r="W3131" s="118">
        <v>432000</v>
      </c>
      <c r="X3131" s="162" t="s">
        <v>6315</v>
      </c>
    </row>
    <row r="3132" spans="1:24">
      <c r="A3132" s="83">
        <v>2265</v>
      </c>
      <c r="B3132" s="83">
        <v>41</v>
      </c>
      <c r="C3132" t="s">
        <v>8103</v>
      </c>
      <c r="D3132" s="159">
        <f t="shared" si="96"/>
        <v>37</v>
      </c>
      <c r="E3132">
        <v>0</v>
      </c>
      <c r="F3132">
        <v>37</v>
      </c>
      <c r="G3132" s="162" t="s">
        <v>6297</v>
      </c>
      <c r="H3132" s="162" t="s">
        <v>6297</v>
      </c>
      <c r="I3132" s="53" t="str">
        <f t="shared" si="97"/>
        <v>0. 37</v>
      </c>
      <c r="J3132" s="157" t="s">
        <v>142</v>
      </c>
      <c r="K3132" s="157" t="s">
        <v>141</v>
      </c>
      <c r="L3132" s="83" t="s">
        <v>6172</v>
      </c>
      <c r="M3132" s="165" t="s">
        <v>162</v>
      </c>
      <c r="O3132" s="157" t="s">
        <v>138</v>
      </c>
      <c r="P3132" s="157" t="s">
        <v>143</v>
      </c>
      <c r="Q3132" s="157" t="s">
        <v>6171</v>
      </c>
      <c r="R3132" s="157" t="s">
        <v>144</v>
      </c>
      <c r="W3132" s="118">
        <v>499500</v>
      </c>
      <c r="X3132" s="162" t="s">
        <v>6297</v>
      </c>
    </row>
    <row r="3133" spans="1:24">
      <c r="A3133" s="83">
        <v>2265</v>
      </c>
      <c r="B3133" s="83">
        <v>42</v>
      </c>
      <c r="C3133" t="s">
        <v>8181</v>
      </c>
      <c r="D3133" s="159">
        <f t="shared" si="96"/>
        <v>22</v>
      </c>
      <c r="E3133">
        <v>0</v>
      </c>
      <c r="F3133">
        <v>22</v>
      </c>
      <c r="G3133" s="162" t="s">
        <v>6382</v>
      </c>
      <c r="H3133" s="162" t="s">
        <v>6382</v>
      </c>
      <c r="I3133" s="53" t="str">
        <f t="shared" si="97"/>
        <v>0. 22</v>
      </c>
      <c r="J3133" s="157" t="s">
        <v>142</v>
      </c>
      <c r="K3133" s="157" t="s">
        <v>141</v>
      </c>
      <c r="L3133" s="83" t="s">
        <v>6172</v>
      </c>
      <c r="M3133" s="165" t="s">
        <v>162</v>
      </c>
      <c r="O3133" s="157" t="s">
        <v>138</v>
      </c>
      <c r="P3133" s="157" t="s">
        <v>143</v>
      </c>
      <c r="Q3133" s="157" t="s">
        <v>6171</v>
      </c>
      <c r="R3133" s="157" t="s">
        <v>144</v>
      </c>
      <c r="W3133" s="118">
        <v>297000</v>
      </c>
      <c r="X3133" s="162" t="s">
        <v>6382</v>
      </c>
    </row>
    <row r="3134" spans="1:24">
      <c r="A3134" s="83">
        <v>2266</v>
      </c>
      <c r="B3134" s="83">
        <v>40</v>
      </c>
      <c r="C3134" t="s">
        <v>7905</v>
      </c>
      <c r="D3134" s="159">
        <f t="shared" si="96"/>
        <v>32</v>
      </c>
      <c r="E3134">
        <v>0</v>
      </c>
      <c r="F3134">
        <v>32</v>
      </c>
      <c r="G3134" s="162" t="s">
        <v>6315</v>
      </c>
      <c r="H3134" s="162" t="s">
        <v>6315</v>
      </c>
      <c r="I3134" s="53" t="str">
        <f t="shared" si="97"/>
        <v>0. 32</v>
      </c>
      <c r="J3134" s="157" t="s">
        <v>142</v>
      </c>
      <c r="K3134" s="157" t="s">
        <v>141</v>
      </c>
      <c r="L3134" s="83" t="s">
        <v>6172</v>
      </c>
      <c r="M3134" s="165" t="s">
        <v>162</v>
      </c>
      <c r="O3134" s="157" t="s">
        <v>138</v>
      </c>
      <c r="P3134" s="157" t="s">
        <v>143</v>
      </c>
      <c r="Q3134" s="157" t="s">
        <v>6171</v>
      </c>
      <c r="R3134" s="157" t="s">
        <v>144</v>
      </c>
      <c r="W3134" s="118">
        <v>432000</v>
      </c>
      <c r="X3134" s="162" t="s">
        <v>6315</v>
      </c>
    </row>
    <row r="3135" spans="1:24">
      <c r="A3135" s="83">
        <v>2266</v>
      </c>
      <c r="B3135" s="83">
        <v>41</v>
      </c>
      <c r="C3135" t="s">
        <v>8103</v>
      </c>
      <c r="D3135" s="159">
        <f t="shared" si="96"/>
        <v>37</v>
      </c>
      <c r="E3135">
        <v>0</v>
      </c>
      <c r="F3135">
        <v>37</v>
      </c>
      <c r="G3135" s="162" t="s">
        <v>6297</v>
      </c>
      <c r="H3135" s="162" t="s">
        <v>6297</v>
      </c>
      <c r="I3135" s="53" t="str">
        <f t="shared" si="97"/>
        <v>0. 37</v>
      </c>
      <c r="J3135" s="157" t="s">
        <v>142</v>
      </c>
      <c r="K3135" s="157" t="s">
        <v>141</v>
      </c>
      <c r="L3135" s="83" t="s">
        <v>6172</v>
      </c>
      <c r="M3135" s="165" t="s">
        <v>162</v>
      </c>
      <c r="O3135" s="157" t="s">
        <v>138</v>
      </c>
      <c r="P3135" s="157" t="s">
        <v>143</v>
      </c>
      <c r="Q3135" s="157" t="s">
        <v>6171</v>
      </c>
      <c r="R3135" s="157" t="s">
        <v>144</v>
      </c>
      <c r="W3135" s="118">
        <v>499500</v>
      </c>
      <c r="X3135" s="162" t="s">
        <v>6297</v>
      </c>
    </row>
    <row r="3136" spans="1:24">
      <c r="A3136" s="83">
        <v>2266</v>
      </c>
      <c r="B3136" s="83">
        <v>42</v>
      </c>
      <c r="C3136" t="s">
        <v>8181</v>
      </c>
      <c r="D3136" s="159">
        <f t="shared" si="96"/>
        <v>22</v>
      </c>
      <c r="E3136">
        <v>0</v>
      </c>
      <c r="F3136">
        <v>22</v>
      </c>
      <c r="G3136" s="162" t="s">
        <v>6382</v>
      </c>
      <c r="H3136" s="162" t="s">
        <v>6382</v>
      </c>
      <c r="I3136" s="53" t="str">
        <f t="shared" si="97"/>
        <v>0. 22</v>
      </c>
      <c r="J3136" s="157" t="s">
        <v>142</v>
      </c>
      <c r="K3136" s="157" t="s">
        <v>141</v>
      </c>
      <c r="L3136" s="83" t="s">
        <v>6172</v>
      </c>
      <c r="M3136" s="165" t="s">
        <v>162</v>
      </c>
      <c r="O3136" s="157" t="s">
        <v>138</v>
      </c>
      <c r="P3136" s="157" t="s">
        <v>143</v>
      </c>
      <c r="Q3136" s="157" t="s">
        <v>6171</v>
      </c>
      <c r="R3136" s="157" t="s">
        <v>144</v>
      </c>
      <c r="W3136" s="118">
        <v>297000</v>
      </c>
      <c r="X3136" s="162" t="s">
        <v>6382</v>
      </c>
    </row>
    <row r="3137" spans="1:24">
      <c r="A3137" s="83">
        <v>2267</v>
      </c>
      <c r="B3137" s="83">
        <v>117</v>
      </c>
      <c r="C3137" t="s">
        <v>7900</v>
      </c>
      <c r="D3137" s="159">
        <f t="shared" si="96"/>
        <v>50</v>
      </c>
      <c r="E3137">
        <v>1</v>
      </c>
      <c r="F3137">
        <v>10</v>
      </c>
      <c r="G3137" s="162" t="s">
        <v>6195</v>
      </c>
      <c r="H3137" s="162" t="s">
        <v>6195</v>
      </c>
      <c r="I3137" s="53" t="str">
        <f t="shared" si="97"/>
        <v>1. 10</v>
      </c>
      <c r="J3137" s="157" t="s">
        <v>142</v>
      </c>
      <c r="K3137" s="157" t="s">
        <v>141</v>
      </c>
      <c r="L3137" s="83" t="s">
        <v>6172</v>
      </c>
      <c r="M3137" s="165" t="s">
        <v>162</v>
      </c>
      <c r="O3137" s="157" t="s">
        <v>138</v>
      </c>
      <c r="P3137" s="157" t="s">
        <v>143</v>
      </c>
      <c r="Q3137" s="157" t="s">
        <v>6171</v>
      </c>
      <c r="R3137" s="157" t="s">
        <v>144</v>
      </c>
      <c r="W3137" s="118">
        <v>283500</v>
      </c>
      <c r="X3137" s="162" t="s">
        <v>6195</v>
      </c>
    </row>
    <row r="3138" spans="1:24">
      <c r="A3138" s="83">
        <v>2267</v>
      </c>
      <c r="B3138" s="83">
        <v>117</v>
      </c>
      <c r="C3138" t="s">
        <v>8182</v>
      </c>
      <c r="D3138" s="159">
        <f t="shared" si="96"/>
        <v>42</v>
      </c>
      <c r="E3138">
        <v>1</v>
      </c>
      <c r="F3138">
        <v>2</v>
      </c>
      <c r="G3138" s="162" t="s">
        <v>6318</v>
      </c>
      <c r="H3138" s="162" t="s">
        <v>6318</v>
      </c>
      <c r="I3138" s="53" t="str">
        <f t="shared" si="97"/>
        <v>1. 2</v>
      </c>
      <c r="J3138" s="157" t="s">
        <v>142</v>
      </c>
      <c r="K3138" s="157" t="s">
        <v>141</v>
      </c>
      <c r="L3138" s="83" t="s">
        <v>6172</v>
      </c>
      <c r="M3138" s="165" t="s">
        <v>162</v>
      </c>
      <c r="O3138" s="157" t="s">
        <v>138</v>
      </c>
      <c r="P3138" s="157" t="s">
        <v>143</v>
      </c>
      <c r="Q3138" s="157" t="s">
        <v>6171</v>
      </c>
      <c r="R3138" s="157" t="s">
        <v>144</v>
      </c>
      <c r="W3138" s="118">
        <v>189000</v>
      </c>
      <c r="X3138" s="162" t="s">
        <v>6318</v>
      </c>
    </row>
    <row r="3139" spans="1:24">
      <c r="A3139" s="83">
        <v>2268</v>
      </c>
      <c r="B3139" s="83">
        <v>117</v>
      </c>
      <c r="C3139" t="s">
        <v>7857</v>
      </c>
      <c r="D3139" s="159">
        <f t="shared" ref="D3139:D3202" si="98">E3139*40+F3139</f>
        <v>41</v>
      </c>
      <c r="E3139">
        <v>1</v>
      </c>
      <c r="F3139">
        <v>1</v>
      </c>
      <c r="G3139" s="162" t="s">
        <v>6436</v>
      </c>
      <c r="H3139" s="162" t="s">
        <v>6436</v>
      </c>
      <c r="I3139" s="53" t="str">
        <f t="shared" ref="I3139:I3202" si="99">H3139</f>
        <v>1. 1</v>
      </c>
      <c r="J3139" s="157" t="s">
        <v>142</v>
      </c>
      <c r="K3139" s="157" t="s">
        <v>141</v>
      </c>
      <c r="L3139" s="83" t="s">
        <v>6172</v>
      </c>
      <c r="M3139" s="165" t="s">
        <v>6538</v>
      </c>
      <c r="O3139" s="157" t="s">
        <v>138</v>
      </c>
      <c r="P3139" s="157" t="s">
        <v>143</v>
      </c>
      <c r="Q3139" s="157" t="s">
        <v>6171</v>
      </c>
      <c r="R3139" s="157" t="s">
        <v>144</v>
      </c>
      <c r="W3139" s="118">
        <v>510000</v>
      </c>
      <c r="X3139" s="162" t="s">
        <v>6436</v>
      </c>
    </row>
    <row r="3140" spans="1:24">
      <c r="A3140" s="83">
        <v>2268</v>
      </c>
      <c r="B3140" s="83">
        <v>139</v>
      </c>
      <c r="C3140" t="s">
        <v>7851</v>
      </c>
      <c r="D3140" s="159">
        <f t="shared" si="98"/>
        <v>110</v>
      </c>
      <c r="E3140">
        <v>2</v>
      </c>
      <c r="F3140">
        <v>30</v>
      </c>
      <c r="G3140" s="162" t="s">
        <v>6282</v>
      </c>
      <c r="H3140" s="162" t="s">
        <v>6282</v>
      </c>
      <c r="I3140" s="53" t="str">
        <f t="shared" si="99"/>
        <v>2. 30</v>
      </c>
      <c r="J3140" s="157" t="s">
        <v>142</v>
      </c>
      <c r="K3140" s="157" t="s">
        <v>141</v>
      </c>
      <c r="L3140" s="83" t="s">
        <v>6172</v>
      </c>
      <c r="M3140" s="165" t="s">
        <v>6538</v>
      </c>
      <c r="O3140" s="157" t="s">
        <v>138</v>
      </c>
      <c r="P3140" s="157" t="s">
        <v>143</v>
      </c>
      <c r="Q3140" s="157" t="s">
        <v>6171</v>
      </c>
      <c r="R3140" s="157" t="s">
        <v>144</v>
      </c>
      <c r="W3140" s="118">
        <v>0</v>
      </c>
      <c r="X3140" s="162" t="s">
        <v>6282</v>
      </c>
    </row>
    <row r="3141" spans="1:24">
      <c r="A3141" s="83">
        <v>2269</v>
      </c>
      <c r="B3141" s="83">
        <v>465</v>
      </c>
      <c r="C3141" t="s">
        <v>7862</v>
      </c>
      <c r="D3141" s="159">
        <f t="shared" si="98"/>
        <v>130</v>
      </c>
      <c r="E3141">
        <v>3</v>
      </c>
      <c r="F3141">
        <v>10</v>
      </c>
      <c r="G3141" s="162" t="s">
        <v>6427</v>
      </c>
      <c r="H3141" s="162" t="s">
        <v>6427</v>
      </c>
      <c r="I3141" s="53" t="str">
        <f t="shared" si="99"/>
        <v>3. 10</v>
      </c>
      <c r="J3141" s="157" t="s">
        <v>142</v>
      </c>
      <c r="K3141" s="157" t="s">
        <v>141</v>
      </c>
      <c r="L3141" s="83" t="s">
        <v>6172</v>
      </c>
      <c r="M3141" s="165" t="s">
        <v>162</v>
      </c>
      <c r="O3141" s="157" t="s">
        <v>138</v>
      </c>
      <c r="P3141" s="157" t="s">
        <v>143</v>
      </c>
      <c r="Q3141" s="157" t="s">
        <v>6171</v>
      </c>
      <c r="R3141" s="157" t="s">
        <v>144</v>
      </c>
      <c r="W3141" s="118">
        <v>351000</v>
      </c>
      <c r="X3141" s="162" t="s">
        <v>6427</v>
      </c>
    </row>
    <row r="3142" spans="1:24">
      <c r="A3142" s="83">
        <v>2269</v>
      </c>
      <c r="B3142" s="83">
        <v>466</v>
      </c>
      <c r="C3142" t="s">
        <v>7862</v>
      </c>
      <c r="D3142" s="159">
        <f t="shared" si="98"/>
        <v>104</v>
      </c>
      <c r="E3142">
        <v>2</v>
      </c>
      <c r="F3142">
        <v>24</v>
      </c>
      <c r="G3142" s="162" t="s">
        <v>6410</v>
      </c>
      <c r="H3142" s="162" t="s">
        <v>6410</v>
      </c>
      <c r="I3142" s="53" t="str">
        <f t="shared" si="99"/>
        <v>2. 24</v>
      </c>
      <c r="J3142" s="157" t="s">
        <v>142</v>
      </c>
      <c r="K3142" s="157" t="s">
        <v>141</v>
      </c>
      <c r="L3142" s="83" t="s">
        <v>6172</v>
      </c>
      <c r="M3142" s="165" t="s">
        <v>162</v>
      </c>
      <c r="O3142" s="157" t="s">
        <v>138</v>
      </c>
      <c r="P3142" s="157" t="s">
        <v>143</v>
      </c>
      <c r="Q3142" s="157" t="s">
        <v>6171</v>
      </c>
      <c r="R3142" s="157" t="s">
        <v>144</v>
      </c>
      <c r="W3142" s="118">
        <v>270000</v>
      </c>
      <c r="X3142" s="162" t="s">
        <v>6410</v>
      </c>
    </row>
    <row r="3143" spans="1:24">
      <c r="A3143" s="83">
        <v>2270</v>
      </c>
      <c r="B3143" s="83">
        <v>559</v>
      </c>
      <c r="C3143" t="s">
        <v>6586</v>
      </c>
      <c r="D3143" s="159">
        <f t="shared" si="98"/>
        <v>40</v>
      </c>
      <c r="E3143">
        <v>1</v>
      </c>
      <c r="F3143">
        <v>0</v>
      </c>
      <c r="G3143" s="162" t="s">
        <v>6242</v>
      </c>
      <c r="H3143" s="162" t="s">
        <v>6242</v>
      </c>
      <c r="I3143" s="53" t="str">
        <f t="shared" si="99"/>
        <v>1. 0</v>
      </c>
      <c r="J3143" s="157" t="s">
        <v>142</v>
      </c>
      <c r="K3143" s="157" t="s">
        <v>141</v>
      </c>
      <c r="L3143" s="83" t="s">
        <v>6172</v>
      </c>
      <c r="M3143" s="165" t="s">
        <v>162</v>
      </c>
      <c r="O3143" s="157" t="s">
        <v>138</v>
      </c>
      <c r="P3143" s="157" t="s">
        <v>143</v>
      </c>
      <c r="Q3143" s="157" t="s">
        <v>6171</v>
      </c>
      <c r="R3143" s="157" t="s">
        <v>144</v>
      </c>
      <c r="W3143" s="118">
        <v>135000</v>
      </c>
      <c r="X3143" s="162" t="s">
        <v>6242</v>
      </c>
    </row>
    <row r="3144" spans="1:24">
      <c r="A3144" s="83">
        <v>2270</v>
      </c>
      <c r="B3144" s="83">
        <v>558</v>
      </c>
      <c r="C3144" t="s">
        <v>7838</v>
      </c>
      <c r="D3144" s="159">
        <f t="shared" si="98"/>
        <v>44</v>
      </c>
      <c r="E3144">
        <v>1</v>
      </c>
      <c r="F3144">
        <v>4</v>
      </c>
      <c r="G3144" s="162" t="s">
        <v>6248</v>
      </c>
      <c r="H3144" s="162" t="s">
        <v>6248</v>
      </c>
      <c r="I3144" s="53" t="str">
        <f t="shared" si="99"/>
        <v>1. 4</v>
      </c>
      <c r="J3144" s="157" t="s">
        <v>142</v>
      </c>
      <c r="K3144" s="157" t="s">
        <v>141</v>
      </c>
      <c r="L3144" s="83" t="s">
        <v>6172</v>
      </c>
      <c r="M3144" s="165" t="s">
        <v>162</v>
      </c>
      <c r="O3144" s="157" t="s">
        <v>138</v>
      </c>
      <c r="P3144" s="157" t="s">
        <v>143</v>
      </c>
      <c r="Q3144" s="157" t="s">
        <v>6171</v>
      </c>
      <c r="R3144" s="157" t="s">
        <v>144</v>
      </c>
      <c r="W3144" s="118">
        <v>148500</v>
      </c>
      <c r="X3144" s="162" t="s">
        <v>6248</v>
      </c>
    </row>
    <row r="3145" spans="1:24">
      <c r="A3145" s="83">
        <v>2271</v>
      </c>
      <c r="B3145" s="83">
        <v>559</v>
      </c>
      <c r="C3145" t="s">
        <v>6586</v>
      </c>
      <c r="D3145" s="159">
        <f t="shared" si="98"/>
        <v>40</v>
      </c>
      <c r="E3145">
        <v>1</v>
      </c>
      <c r="F3145">
        <v>0</v>
      </c>
      <c r="G3145" s="162" t="s">
        <v>6242</v>
      </c>
      <c r="H3145" s="162" t="s">
        <v>6242</v>
      </c>
      <c r="I3145" s="53" t="str">
        <f t="shared" si="99"/>
        <v>1. 0</v>
      </c>
      <c r="J3145" s="157" t="s">
        <v>142</v>
      </c>
      <c r="K3145" s="157" t="s">
        <v>141</v>
      </c>
      <c r="L3145" s="83" t="s">
        <v>6172</v>
      </c>
      <c r="M3145" s="165" t="s">
        <v>162</v>
      </c>
      <c r="O3145" s="157" t="s">
        <v>138</v>
      </c>
      <c r="P3145" s="157" t="s">
        <v>143</v>
      </c>
      <c r="Q3145" s="157" t="s">
        <v>6171</v>
      </c>
      <c r="R3145" s="157" t="s">
        <v>144</v>
      </c>
      <c r="W3145" s="118">
        <v>135000</v>
      </c>
      <c r="X3145" s="162" t="s">
        <v>6242</v>
      </c>
    </row>
    <row r="3146" spans="1:24">
      <c r="A3146" s="83">
        <v>2271</v>
      </c>
      <c r="B3146" s="83">
        <v>558</v>
      </c>
      <c r="C3146" t="s">
        <v>7838</v>
      </c>
      <c r="D3146" s="159">
        <f t="shared" si="98"/>
        <v>44</v>
      </c>
      <c r="E3146">
        <v>1</v>
      </c>
      <c r="F3146">
        <v>4</v>
      </c>
      <c r="G3146" s="162" t="s">
        <v>6248</v>
      </c>
      <c r="H3146" s="162" t="s">
        <v>6248</v>
      </c>
      <c r="I3146" s="53" t="str">
        <f t="shared" si="99"/>
        <v>1. 4</v>
      </c>
      <c r="J3146" s="157" t="s">
        <v>142</v>
      </c>
      <c r="K3146" s="157" t="s">
        <v>141</v>
      </c>
      <c r="L3146" s="83" t="s">
        <v>6172</v>
      </c>
      <c r="M3146" s="165" t="s">
        <v>162</v>
      </c>
      <c r="O3146" s="157" t="s">
        <v>138</v>
      </c>
      <c r="P3146" s="157" t="s">
        <v>143</v>
      </c>
      <c r="Q3146" s="157" t="s">
        <v>6171</v>
      </c>
      <c r="R3146" s="157" t="s">
        <v>144</v>
      </c>
      <c r="W3146" s="118">
        <v>148500</v>
      </c>
      <c r="X3146" s="162" t="s">
        <v>6248</v>
      </c>
    </row>
    <row r="3147" spans="1:24">
      <c r="A3147" s="83">
        <v>2272</v>
      </c>
      <c r="B3147" s="83">
        <v>559</v>
      </c>
      <c r="C3147" t="s">
        <v>6586</v>
      </c>
      <c r="D3147" s="159">
        <f t="shared" si="98"/>
        <v>40</v>
      </c>
      <c r="E3147">
        <v>1</v>
      </c>
      <c r="F3147">
        <v>0</v>
      </c>
      <c r="G3147" s="162" t="s">
        <v>6242</v>
      </c>
      <c r="H3147" s="162" t="s">
        <v>6242</v>
      </c>
      <c r="I3147" s="53" t="str">
        <f t="shared" si="99"/>
        <v>1. 0</v>
      </c>
      <c r="J3147" s="157" t="s">
        <v>142</v>
      </c>
      <c r="K3147" s="157" t="s">
        <v>141</v>
      </c>
      <c r="L3147" s="83" t="s">
        <v>6172</v>
      </c>
      <c r="M3147" s="165" t="s">
        <v>162</v>
      </c>
      <c r="O3147" s="157" t="s">
        <v>138</v>
      </c>
      <c r="P3147" s="157" t="s">
        <v>143</v>
      </c>
      <c r="Q3147" s="157" t="s">
        <v>6171</v>
      </c>
      <c r="R3147" s="157" t="s">
        <v>144</v>
      </c>
      <c r="W3147" s="118">
        <v>135000</v>
      </c>
      <c r="X3147" s="162" t="s">
        <v>6242</v>
      </c>
    </row>
    <row r="3148" spans="1:24">
      <c r="A3148" s="83">
        <v>2272</v>
      </c>
      <c r="B3148" s="83">
        <v>558</v>
      </c>
      <c r="C3148" t="s">
        <v>6586</v>
      </c>
      <c r="D3148" s="159">
        <f t="shared" si="98"/>
        <v>45</v>
      </c>
      <c r="E3148">
        <v>1</v>
      </c>
      <c r="F3148">
        <v>5</v>
      </c>
      <c r="G3148" s="162" t="s">
        <v>6256</v>
      </c>
      <c r="H3148" s="162" t="s">
        <v>6256</v>
      </c>
      <c r="I3148" s="53" t="str">
        <f t="shared" si="99"/>
        <v>1. 5</v>
      </c>
      <c r="J3148" s="157" t="s">
        <v>142</v>
      </c>
      <c r="K3148" s="157" t="s">
        <v>141</v>
      </c>
      <c r="L3148" s="83" t="s">
        <v>6172</v>
      </c>
      <c r="M3148" s="165" t="s">
        <v>162</v>
      </c>
      <c r="O3148" s="157" t="s">
        <v>138</v>
      </c>
      <c r="P3148" s="157" t="s">
        <v>143</v>
      </c>
      <c r="Q3148" s="157" t="s">
        <v>6171</v>
      </c>
      <c r="R3148" s="157" t="s">
        <v>144</v>
      </c>
      <c r="W3148" s="118">
        <v>148500</v>
      </c>
      <c r="X3148" s="162" t="s">
        <v>6256</v>
      </c>
    </row>
    <row r="3149" spans="1:24">
      <c r="A3149" s="83">
        <v>2273</v>
      </c>
      <c r="B3149" s="83">
        <v>550</v>
      </c>
      <c r="C3149" t="s">
        <v>8052</v>
      </c>
      <c r="D3149" s="159">
        <f t="shared" si="98"/>
        <v>56</v>
      </c>
      <c r="E3149">
        <v>1</v>
      </c>
      <c r="F3149">
        <v>16</v>
      </c>
      <c r="G3149" s="162" t="s">
        <v>6222</v>
      </c>
      <c r="H3149" s="162" t="s">
        <v>6222</v>
      </c>
      <c r="I3149" s="53" t="str">
        <f t="shared" si="99"/>
        <v>1. 16</v>
      </c>
      <c r="J3149" s="157" t="s">
        <v>142</v>
      </c>
      <c r="K3149" s="157" t="s">
        <v>141</v>
      </c>
      <c r="L3149" s="83" t="s">
        <v>6172</v>
      </c>
      <c r="M3149" s="165" t="s">
        <v>162</v>
      </c>
      <c r="O3149" s="157" t="s">
        <v>138</v>
      </c>
      <c r="P3149" s="157" t="s">
        <v>143</v>
      </c>
      <c r="Q3149" s="157" t="s">
        <v>6171</v>
      </c>
      <c r="R3149" s="157" t="s">
        <v>144</v>
      </c>
      <c r="W3149" s="118">
        <v>756000</v>
      </c>
      <c r="X3149" s="162" t="s">
        <v>6222</v>
      </c>
    </row>
    <row r="3150" spans="1:24">
      <c r="A3150" s="83">
        <v>2274</v>
      </c>
      <c r="B3150" s="83">
        <v>67</v>
      </c>
      <c r="C3150" t="s">
        <v>7857</v>
      </c>
      <c r="D3150" s="159">
        <f t="shared" si="98"/>
        <v>170</v>
      </c>
      <c r="E3150">
        <v>4</v>
      </c>
      <c r="F3150">
        <v>10</v>
      </c>
      <c r="G3150" s="162" t="s">
        <v>6207</v>
      </c>
      <c r="H3150" s="162" t="s">
        <v>6207</v>
      </c>
      <c r="I3150" s="53" t="str">
        <f t="shared" si="99"/>
        <v>4. 10</v>
      </c>
      <c r="J3150" s="157" t="s">
        <v>142</v>
      </c>
      <c r="K3150" s="157" t="s">
        <v>141</v>
      </c>
      <c r="L3150" s="83" t="s">
        <v>6172</v>
      </c>
      <c r="M3150" s="165" t="s">
        <v>6538</v>
      </c>
      <c r="O3150" s="157" t="s">
        <v>138</v>
      </c>
      <c r="P3150" s="157" t="s">
        <v>143</v>
      </c>
      <c r="Q3150" s="157" t="s">
        <v>6171</v>
      </c>
      <c r="R3150" s="157" t="s">
        <v>144</v>
      </c>
      <c r="W3150" s="118">
        <v>2295000</v>
      </c>
      <c r="X3150" s="162" t="s">
        <v>6207</v>
      </c>
    </row>
    <row r="3151" spans="1:24">
      <c r="A3151" s="83">
        <v>2275</v>
      </c>
      <c r="B3151" s="83">
        <v>44</v>
      </c>
      <c r="C3151" t="s">
        <v>7843</v>
      </c>
      <c r="D3151" s="159">
        <f t="shared" si="98"/>
        <v>173</v>
      </c>
      <c r="E3151">
        <v>4</v>
      </c>
      <c r="F3151">
        <v>13</v>
      </c>
      <c r="G3151" s="162" t="s">
        <v>6288</v>
      </c>
      <c r="H3151" s="162" t="s">
        <v>6288</v>
      </c>
      <c r="I3151" s="53" t="str">
        <f t="shared" si="99"/>
        <v>4. 13</v>
      </c>
      <c r="J3151" s="157" t="s">
        <v>142</v>
      </c>
      <c r="K3151" s="157" t="s">
        <v>141</v>
      </c>
      <c r="L3151" s="83" t="s">
        <v>6172</v>
      </c>
      <c r="M3151" s="165" t="s">
        <v>162</v>
      </c>
      <c r="O3151" s="157" t="s">
        <v>138</v>
      </c>
      <c r="P3151" s="157" t="s">
        <v>143</v>
      </c>
      <c r="Q3151" s="157" t="s">
        <v>6171</v>
      </c>
      <c r="R3151" s="157" t="s">
        <v>144</v>
      </c>
      <c r="W3151" s="118">
        <v>1161000</v>
      </c>
      <c r="X3151" s="162" t="s">
        <v>6288</v>
      </c>
    </row>
    <row r="3152" spans="1:24">
      <c r="A3152" s="83">
        <v>2275</v>
      </c>
      <c r="B3152" s="83">
        <v>45</v>
      </c>
      <c r="C3152" t="s">
        <v>7843</v>
      </c>
      <c r="D3152" s="159">
        <f t="shared" si="98"/>
        <v>169</v>
      </c>
      <c r="E3152">
        <v>4</v>
      </c>
      <c r="F3152">
        <v>9</v>
      </c>
      <c r="G3152" s="162" t="s">
        <v>6289</v>
      </c>
      <c r="H3152" s="162" t="s">
        <v>6289</v>
      </c>
      <c r="I3152" s="53" t="str">
        <f t="shared" si="99"/>
        <v>4. 9</v>
      </c>
      <c r="J3152" s="157" t="s">
        <v>142</v>
      </c>
      <c r="K3152" s="157" t="s">
        <v>141</v>
      </c>
      <c r="L3152" s="83" t="s">
        <v>6172</v>
      </c>
      <c r="M3152" s="165" t="s">
        <v>162</v>
      </c>
      <c r="O3152" s="157" t="s">
        <v>138</v>
      </c>
      <c r="P3152" s="157" t="s">
        <v>143</v>
      </c>
      <c r="Q3152" s="157" t="s">
        <v>6171</v>
      </c>
      <c r="R3152" s="157" t="s">
        <v>144</v>
      </c>
      <c r="W3152" s="118">
        <v>1147500</v>
      </c>
      <c r="X3152" s="162" t="s">
        <v>6289</v>
      </c>
    </row>
    <row r="3153" spans="1:24">
      <c r="A3153" s="83">
        <v>2275</v>
      </c>
      <c r="B3153" s="83">
        <v>46</v>
      </c>
      <c r="C3153" t="s">
        <v>7843</v>
      </c>
      <c r="D3153" s="159">
        <f t="shared" si="98"/>
        <v>280</v>
      </c>
      <c r="E3153">
        <v>7</v>
      </c>
      <c r="F3153">
        <v>0</v>
      </c>
      <c r="G3153" s="162" t="s">
        <v>6490</v>
      </c>
      <c r="H3153" s="162" t="s">
        <v>6490</v>
      </c>
      <c r="I3153" s="53" t="str">
        <f t="shared" si="99"/>
        <v>7. 0</v>
      </c>
      <c r="J3153" s="157" t="s">
        <v>142</v>
      </c>
      <c r="K3153" s="157" t="s">
        <v>141</v>
      </c>
      <c r="L3153" s="83" t="s">
        <v>6172</v>
      </c>
      <c r="M3153" s="165" t="s">
        <v>162</v>
      </c>
      <c r="O3153" s="157" t="s">
        <v>138</v>
      </c>
      <c r="P3153" s="157" t="s">
        <v>143</v>
      </c>
      <c r="Q3153" s="157" t="s">
        <v>6171</v>
      </c>
      <c r="R3153" s="157" t="s">
        <v>144</v>
      </c>
      <c r="W3153" s="118">
        <v>1890000</v>
      </c>
      <c r="X3153" s="162" t="s">
        <v>6490</v>
      </c>
    </row>
    <row r="3154" spans="1:24">
      <c r="A3154" s="83">
        <v>2275</v>
      </c>
      <c r="B3154" s="83">
        <v>242</v>
      </c>
      <c r="C3154" t="s">
        <v>7857</v>
      </c>
      <c r="D3154" s="159">
        <f t="shared" si="98"/>
        <v>332</v>
      </c>
      <c r="E3154">
        <v>8</v>
      </c>
      <c r="F3154">
        <v>12</v>
      </c>
      <c r="G3154" s="162" t="s">
        <v>6519</v>
      </c>
      <c r="H3154" s="162" t="s">
        <v>6519</v>
      </c>
      <c r="I3154" s="53" t="str">
        <f t="shared" si="99"/>
        <v>8. 12</v>
      </c>
      <c r="J3154" s="157" t="s">
        <v>142</v>
      </c>
      <c r="K3154" s="157" t="s">
        <v>141</v>
      </c>
      <c r="L3154" s="83" t="s">
        <v>6172</v>
      </c>
      <c r="M3154" s="165" t="s">
        <v>162</v>
      </c>
      <c r="O3154" s="157" t="s">
        <v>138</v>
      </c>
      <c r="P3154" s="157" t="s">
        <v>143</v>
      </c>
      <c r="Q3154" s="157" t="s">
        <v>6171</v>
      </c>
      <c r="R3154" s="157" t="s">
        <v>144</v>
      </c>
      <c r="W3154" s="118">
        <v>2241000</v>
      </c>
      <c r="X3154" s="162" t="s">
        <v>6519</v>
      </c>
    </row>
    <row r="3155" spans="1:24">
      <c r="A3155" s="83">
        <v>2276</v>
      </c>
      <c r="B3155" s="83">
        <v>376</v>
      </c>
      <c r="C3155" t="s">
        <v>6648</v>
      </c>
      <c r="D3155" s="159">
        <f t="shared" si="98"/>
        <v>200</v>
      </c>
      <c r="E3155">
        <v>5</v>
      </c>
      <c r="F3155">
        <v>0</v>
      </c>
      <c r="G3155" s="162" t="s">
        <v>6414</v>
      </c>
      <c r="H3155" s="162" t="s">
        <v>6414</v>
      </c>
      <c r="I3155" s="53" t="str">
        <f t="shared" si="99"/>
        <v>5. 0</v>
      </c>
      <c r="J3155" s="157" t="s">
        <v>142</v>
      </c>
      <c r="K3155" s="157" t="s">
        <v>141</v>
      </c>
      <c r="L3155" s="83" t="s">
        <v>6172</v>
      </c>
      <c r="M3155" s="165" t="s">
        <v>6535</v>
      </c>
      <c r="O3155" s="157" t="s">
        <v>138</v>
      </c>
      <c r="P3155" s="157" t="s">
        <v>143</v>
      </c>
      <c r="Q3155" s="157" t="s">
        <v>6171</v>
      </c>
      <c r="R3155" s="157" t="s">
        <v>144</v>
      </c>
      <c r="W3155" s="118">
        <v>2700000</v>
      </c>
      <c r="X3155" s="162" t="s">
        <v>6414</v>
      </c>
    </row>
    <row r="3156" spans="1:24">
      <c r="A3156" s="83">
        <v>2279</v>
      </c>
      <c r="B3156" s="83">
        <v>400</v>
      </c>
      <c r="C3156" t="s">
        <v>7851</v>
      </c>
      <c r="D3156" s="159">
        <f t="shared" si="98"/>
        <v>133</v>
      </c>
      <c r="E3156">
        <v>3</v>
      </c>
      <c r="F3156">
        <v>13</v>
      </c>
      <c r="G3156" s="162" t="s">
        <v>6368</v>
      </c>
      <c r="H3156" s="162" t="s">
        <v>6368</v>
      </c>
      <c r="I3156" s="53" t="str">
        <f t="shared" si="99"/>
        <v>3. 13</v>
      </c>
      <c r="J3156" s="157" t="s">
        <v>142</v>
      </c>
      <c r="K3156" s="157" t="s">
        <v>141</v>
      </c>
      <c r="L3156" s="83" t="s">
        <v>6172</v>
      </c>
      <c r="M3156" s="165" t="s">
        <v>162</v>
      </c>
      <c r="O3156" s="157" t="s">
        <v>138</v>
      </c>
      <c r="P3156" s="157" t="s">
        <v>143</v>
      </c>
      <c r="Q3156" s="157" t="s">
        <v>6171</v>
      </c>
      <c r="R3156" s="157" t="s">
        <v>144</v>
      </c>
      <c r="W3156" s="118">
        <v>445500</v>
      </c>
      <c r="X3156" s="162" t="s">
        <v>6368</v>
      </c>
    </row>
    <row r="3157" spans="1:24">
      <c r="A3157" s="83">
        <v>2279</v>
      </c>
      <c r="B3157" s="83">
        <v>492</v>
      </c>
      <c r="C3157" t="s">
        <v>7945</v>
      </c>
      <c r="D3157" s="159">
        <f t="shared" si="98"/>
        <v>33</v>
      </c>
      <c r="E3157">
        <v>0</v>
      </c>
      <c r="F3157">
        <v>33</v>
      </c>
      <c r="G3157" s="162" t="s">
        <v>6387</v>
      </c>
      <c r="H3157" s="162" t="s">
        <v>6387</v>
      </c>
      <c r="I3157" s="53" t="str">
        <f t="shared" si="99"/>
        <v>0. 33</v>
      </c>
      <c r="J3157" s="157" t="s">
        <v>142</v>
      </c>
      <c r="K3157" s="157" t="s">
        <v>141</v>
      </c>
      <c r="L3157" s="83" t="s">
        <v>6172</v>
      </c>
      <c r="M3157" s="165" t="s">
        <v>162</v>
      </c>
      <c r="O3157" s="157" t="s">
        <v>138</v>
      </c>
      <c r="P3157" s="157" t="s">
        <v>143</v>
      </c>
      <c r="Q3157" s="157" t="s">
        <v>6171</v>
      </c>
      <c r="R3157" s="157" t="s">
        <v>144</v>
      </c>
      <c r="W3157" s="118">
        <v>108000</v>
      </c>
      <c r="X3157" s="162" t="s">
        <v>6387</v>
      </c>
    </row>
    <row r="3158" spans="1:24">
      <c r="A3158" s="83">
        <v>2279</v>
      </c>
      <c r="B3158" s="83">
        <v>492</v>
      </c>
      <c r="C3158" t="s">
        <v>7859</v>
      </c>
      <c r="D3158" s="159">
        <f t="shared" si="98"/>
        <v>48</v>
      </c>
      <c r="E3158">
        <v>1</v>
      </c>
      <c r="F3158">
        <v>8</v>
      </c>
      <c r="G3158" s="162" t="s">
        <v>6200</v>
      </c>
      <c r="H3158" s="162" t="s">
        <v>6200</v>
      </c>
      <c r="I3158" s="53" t="str">
        <f t="shared" si="99"/>
        <v>1. 8</v>
      </c>
      <c r="J3158" s="157" t="s">
        <v>142</v>
      </c>
      <c r="K3158" s="157" t="s">
        <v>141</v>
      </c>
      <c r="L3158" s="83" t="s">
        <v>6172</v>
      </c>
      <c r="M3158" s="165" t="s">
        <v>162</v>
      </c>
      <c r="O3158" s="157" t="s">
        <v>138</v>
      </c>
      <c r="P3158" s="157" t="s">
        <v>143</v>
      </c>
      <c r="Q3158" s="157" t="s">
        <v>6171</v>
      </c>
      <c r="R3158" s="157" t="s">
        <v>144</v>
      </c>
      <c r="W3158" s="118">
        <v>162000</v>
      </c>
      <c r="X3158" s="162" t="s">
        <v>6200</v>
      </c>
    </row>
    <row r="3159" spans="1:24">
      <c r="A3159" s="83">
        <v>2279</v>
      </c>
      <c r="B3159" s="83">
        <v>399</v>
      </c>
      <c r="C3159" t="s">
        <v>7851</v>
      </c>
      <c r="D3159" s="159">
        <f t="shared" si="98"/>
        <v>128</v>
      </c>
      <c r="E3159">
        <v>3</v>
      </c>
      <c r="F3159">
        <v>8</v>
      </c>
      <c r="G3159" s="162" t="s">
        <v>6199</v>
      </c>
      <c r="H3159" s="162" t="s">
        <v>6199</v>
      </c>
      <c r="I3159" s="53" t="str">
        <f t="shared" si="99"/>
        <v>3. 8</v>
      </c>
      <c r="J3159" s="157" t="s">
        <v>142</v>
      </c>
      <c r="K3159" s="157" t="s">
        <v>141</v>
      </c>
      <c r="L3159" s="83" t="s">
        <v>6172</v>
      </c>
      <c r="M3159" s="165" t="s">
        <v>162</v>
      </c>
      <c r="O3159" s="157" t="s">
        <v>138</v>
      </c>
      <c r="P3159" s="157" t="s">
        <v>143</v>
      </c>
      <c r="Q3159" s="157" t="s">
        <v>6171</v>
      </c>
      <c r="R3159" s="157" t="s">
        <v>144</v>
      </c>
      <c r="W3159" s="118">
        <v>432000</v>
      </c>
      <c r="X3159" s="162" t="s">
        <v>6199</v>
      </c>
    </row>
    <row r="3160" spans="1:24">
      <c r="A3160" s="83">
        <v>2281</v>
      </c>
      <c r="B3160" s="83">
        <v>300</v>
      </c>
      <c r="C3160" t="s">
        <v>6586</v>
      </c>
      <c r="D3160" s="159">
        <f t="shared" si="98"/>
        <v>44</v>
      </c>
      <c r="E3160">
        <v>1</v>
      </c>
      <c r="F3160">
        <v>4</v>
      </c>
      <c r="G3160" s="162" t="s">
        <v>6248</v>
      </c>
      <c r="H3160" s="162" t="s">
        <v>6248</v>
      </c>
      <c r="I3160" s="53" t="str">
        <f t="shared" si="99"/>
        <v>1. 4</v>
      </c>
      <c r="J3160" s="157" t="s">
        <v>142</v>
      </c>
      <c r="K3160" s="157" t="s">
        <v>141</v>
      </c>
      <c r="L3160" s="83" t="s">
        <v>6172</v>
      </c>
      <c r="M3160" s="165" t="s">
        <v>162</v>
      </c>
      <c r="O3160" s="157" t="s">
        <v>138</v>
      </c>
      <c r="P3160" s="157" t="s">
        <v>143</v>
      </c>
      <c r="Q3160" s="157" t="s">
        <v>6171</v>
      </c>
      <c r="R3160" s="157" t="s">
        <v>144</v>
      </c>
      <c r="W3160" s="118">
        <v>121500</v>
      </c>
      <c r="X3160" s="162" t="s">
        <v>6248</v>
      </c>
    </row>
    <row r="3161" spans="1:24">
      <c r="A3161" s="83">
        <v>2281</v>
      </c>
      <c r="B3161" s="83">
        <v>300</v>
      </c>
      <c r="C3161" t="s">
        <v>6648</v>
      </c>
      <c r="D3161" s="159">
        <f t="shared" si="98"/>
        <v>51</v>
      </c>
      <c r="E3161">
        <v>1</v>
      </c>
      <c r="F3161">
        <v>11</v>
      </c>
      <c r="G3161" s="162" t="s">
        <v>6295</v>
      </c>
      <c r="H3161" s="162" t="s">
        <v>6295</v>
      </c>
      <c r="I3161" s="53" t="str">
        <f t="shared" si="99"/>
        <v>1. 11</v>
      </c>
      <c r="J3161" s="157" t="s">
        <v>142</v>
      </c>
      <c r="K3161" s="157" t="s">
        <v>141</v>
      </c>
      <c r="L3161" s="83" t="s">
        <v>6172</v>
      </c>
      <c r="M3161" s="165" t="s">
        <v>162</v>
      </c>
      <c r="O3161" s="157" t="s">
        <v>138</v>
      </c>
      <c r="P3161" s="157" t="s">
        <v>143</v>
      </c>
      <c r="Q3161" s="157" t="s">
        <v>6171</v>
      </c>
      <c r="R3161" s="157" t="s">
        <v>144</v>
      </c>
      <c r="W3161" s="118">
        <v>135000</v>
      </c>
      <c r="X3161" s="162" t="s">
        <v>6295</v>
      </c>
    </row>
    <row r="3162" spans="1:24">
      <c r="A3162" s="83">
        <v>2281</v>
      </c>
      <c r="B3162" s="83">
        <v>299</v>
      </c>
      <c r="C3162" t="s">
        <v>7931</v>
      </c>
      <c r="D3162" s="159">
        <f t="shared" si="98"/>
        <v>33</v>
      </c>
      <c r="E3162">
        <v>0</v>
      </c>
      <c r="F3162">
        <v>33</v>
      </c>
      <c r="G3162" s="162" t="s">
        <v>6387</v>
      </c>
      <c r="H3162" s="162" t="s">
        <v>6387</v>
      </c>
      <c r="I3162" s="53" t="str">
        <f t="shared" si="99"/>
        <v>0. 33</v>
      </c>
      <c r="J3162" s="157" t="s">
        <v>142</v>
      </c>
      <c r="K3162" s="157" t="s">
        <v>141</v>
      </c>
      <c r="L3162" s="83" t="s">
        <v>6172</v>
      </c>
      <c r="M3162" s="165" t="s">
        <v>162</v>
      </c>
      <c r="O3162" s="157" t="s">
        <v>138</v>
      </c>
      <c r="P3162" s="157" t="s">
        <v>143</v>
      </c>
      <c r="Q3162" s="157" t="s">
        <v>6171</v>
      </c>
      <c r="R3162" s="157" t="s">
        <v>144</v>
      </c>
      <c r="W3162" s="118">
        <v>81000</v>
      </c>
      <c r="X3162" s="162" t="s">
        <v>6387</v>
      </c>
    </row>
    <row r="3163" spans="1:24">
      <c r="A3163" s="83">
        <v>2281</v>
      </c>
      <c r="B3163" s="83">
        <v>301</v>
      </c>
      <c r="C3163" t="s">
        <v>6648</v>
      </c>
      <c r="D3163" s="159">
        <f t="shared" si="98"/>
        <v>44</v>
      </c>
      <c r="E3163">
        <v>1</v>
      </c>
      <c r="F3163">
        <v>4</v>
      </c>
      <c r="G3163" s="162" t="s">
        <v>6248</v>
      </c>
      <c r="H3163" s="162" t="s">
        <v>6248</v>
      </c>
      <c r="I3163" s="53" t="str">
        <f t="shared" si="99"/>
        <v>1. 4</v>
      </c>
      <c r="J3163" s="157" t="s">
        <v>142</v>
      </c>
      <c r="K3163" s="157" t="s">
        <v>141</v>
      </c>
      <c r="L3163" s="83" t="s">
        <v>6172</v>
      </c>
      <c r="M3163" s="165" t="s">
        <v>162</v>
      </c>
      <c r="O3163" s="157" t="s">
        <v>138</v>
      </c>
      <c r="P3163" s="157" t="s">
        <v>143</v>
      </c>
      <c r="Q3163" s="157" t="s">
        <v>6171</v>
      </c>
      <c r="R3163" s="157" t="s">
        <v>144</v>
      </c>
      <c r="W3163" s="118">
        <v>108000</v>
      </c>
      <c r="X3163" s="162" t="s">
        <v>6248</v>
      </c>
    </row>
    <row r="3164" spans="1:24">
      <c r="A3164" s="83">
        <v>2281</v>
      </c>
      <c r="B3164" s="83">
        <v>302</v>
      </c>
      <c r="C3164" t="s">
        <v>8108</v>
      </c>
      <c r="D3164" s="159">
        <f t="shared" si="98"/>
        <v>52</v>
      </c>
      <c r="E3164">
        <v>1</v>
      </c>
      <c r="F3164">
        <v>12</v>
      </c>
      <c r="G3164" s="162" t="s">
        <v>6215</v>
      </c>
      <c r="H3164" s="162" t="s">
        <v>6215</v>
      </c>
      <c r="I3164" s="53" t="str">
        <f t="shared" si="99"/>
        <v>1. 12</v>
      </c>
      <c r="J3164" s="157" t="s">
        <v>142</v>
      </c>
      <c r="K3164" s="157" t="s">
        <v>141</v>
      </c>
      <c r="L3164" s="83" t="s">
        <v>6172</v>
      </c>
      <c r="M3164" s="165" t="s">
        <v>162</v>
      </c>
      <c r="O3164" s="157" t="s">
        <v>138</v>
      </c>
      <c r="P3164" s="157" t="s">
        <v>143</v>
      </c>
      <c r="Q3164" s="157" t="s">
        <v>6171</v>
      </c>
      <c r="R3164" s="157" t="s">
        <v>144</v>
      </c>
      <c r="W3164" s="118">
        <v>135000</v>
      </c>
      <c r="X3164" s="162" t="s">
        <v>6215</v>
      </c>
    </row>
    <row r="3165" spans="1:24">
      <c r="A3165" s="83">
        <v>2281</v>
      </c>
      <c r="B3165" s="83">
        <v>302</v>
      </c>
      <c r="C3165" t="s">
        <v>8126</v>
      </c>
      <c r="D3165" s="159">
        <f t="shared" si="98"/>
        <v>17</v>
      </c>
      <c r="E3165">
        <v>0</v>
      </c>
      <c r="F3165">
        <v>17</v>
      </c>
      <c r="G3165" s="162" t="s">
        <v>6191</v>
      </c>
      <c r="H3165" s="162" t="s">
        <v>6191</v>
      </c>
      <c r="I3165" s="53" t="str">
        <f t="shared" si="99"/>
        <v>0. 17</v>
      </c>
      <c r="J3165" s="157" t="s">
        <v>142</v>
      </c>
      <c r="K3165" s="157" t="s">
        <v>141</v>
      </c>
      <c r="L3165" s="83" t="s">
        <v>6172</v>
      </c>
      <c r="M3165" s="165" t="s">
        <v>162</v>
      </c>
      <c r="O3165" s="157" t="s">
        <v>138</v>
      </c>
      <c r="P3165" s="157" t="s">
        <v>143</v>
      </c>
      <c r="Q3165" s="157" t="s">
        <v>6171</v>
      </c>
      <c r="R3165" s="157" t="s">
        <v>144</v>
      </c>
      <c r="W3165" s="118">
        <v>40500</v>
      </c>
      <c r="X3165" s="162" t="s">
        <v>6191</v>
      </c>
    </row>
    <row r="3166" spans="1:24">
      <c r="A3166" s="83">
        <v>2281</v>
      </c>
      <c r="B3166" s="83">
        <v>299</v>
      </c>
      <c r="C3166" t="s">
        <v>8127</v>
      </c>
      <c r="D3166" s="159">
        <f t="shared" si="98"/>
        <v>35</v>
      </c>
      <c r="E3166">
        <v>0</v>
      </c>
      <c r="F3166">
        <v>35</v>
      </c>
      <c r="G3166" s="162" t="s">
        <v>6179</v>
      </c>
      <c r="H3166" s="162" t="s">
        <v>6179</v>
      </c>
      <c r="I3166" s="53" t="str">
        <f t="shared" si="99"/>
        <v>0. 35</v>
      </c>
      <c r="J3166" s="157" t="s">
        <v>142</v>
      </c>
      <c r="K3166" s="157" t="s">
        <v>141</v>
      </c>
      <c r="L3166" s="83" t="s">
        <v>6172</v>
      </c>
      <c r="M3166" s="165" t="s">
        <v>162</v>
      </c>
      <c r="O3166" s="157" t="s">
        <v>138</v>
      </c>
      <c r="P3166" s="157" t="s">
        <v>143</v>
      </c>
      <c r="Q3166" s="157" t="s">
        <v>6171</v>
      </c>
      <c r="R3166" s="157" t="s">
        <v>144</v>
      </c>
      <c r="W3166" s="118">
        <v>94500</v>
      </c>
      <c r="X3166" s="162" t="s">
        <v>6179</v>
      </c>
    </row>
    <row r="3167" spans="1:24">
      <c r="A3167" s="83">
        <v>2281</v>
      </c>
      <c r="B3167" s="83">
        <v>297</v>
      </c>
      <c r="C3167" t="s">
        <v>8128</v>
      </c>
      <c r="D3167" s="159">
        <f t="shared" si="98"/>
        <v>175</v>
      </c>
      <c r="E3167">
        <v>4</v>
      </c>
      <c r="F3167">
        <v>15</v>
      </c>
      <c r="G3167" s="162" t="s">
        <v>6428</v>
      </c>
      <c r="H3167" s="162" t="s">
        <v>6428</v>
      </c>
      <c r="I3167" s="53" t="str">
        <f t="shared" si="99"/>
        <v>4. 15</v>
      </c>
      <c r="J3167" s="157" t="s">
        <v>142</v>
      </c>
      <c r="K3167" s="157" t="s">
        <v>141</v>
      </c>
      <c r="L3167" s="83" t="s">
        <v>6172</v>
      </c>
      <c r="M3167" s="165" t="s">
        <v>162</v>
      </c>
      <c r="O3167" s="157" t="s">
        <v>138</v>
      </c>
      <c r="P3167" s="157" t="s">
        <v>143</v>
      </c>
      <c r="Q3167" s="157" t="s">
        <v>6171</v>
      </c>
      <c r="R3167" s="157" t="s">
        <v>144</v>
      </c>
      <c r="W3167" s="118">
        <v>472500</v>
      </c>
      <c r="X3167" s="162" t="s">
        <v>6428</v>
      </c>
    </row>
    <row r="3168" spans="1:24">
      <c r="A3168" s="83">
        <v>2282</v>
      </c>
      <c r="B3168" s="83">
        <v>300</v>
      </c>
      <c r="C3168" t="s">
        <v>6586</v>
      </c>
      <c r="D3168" s="159">
        <f t="shared" si="98"/>
        <v>44</v>
      </c>
      <c r="E3168">
        <v>1</v>
      </c>
      <c r="F3168">
        <v>4</v>
      </c>
      <c r="G3168" s="162" t="s">
        <v>6248</v>
      </c>
      <c r="H3168" s="162" t="s">
        <v>6248</v>
      </c>
      <c r="I3168" s="53" t="str">
        <f t="shared" si="99"/>
        <v>1. 4</v>
      </c>
      <c r="J3168" s="157" t="s">
        <v>142</v>
      </c>
      <c r="K3168" s="157" t="s">
        <v>141</v>
      </c>
      <c r="L3168" s="83" t="s">
        <v>6172</v>
      </c>
      <c r="M3168" s="165" t="s">
        <v>162</v>
      </c>
      <c r="O3168" s="157" t="s">
        <v>138</v>
      </c>
      <c r="P3168" s="157" t="s">
        <v>143</v>
      </c>
      <c r="Q3168" s="157" t="s">
        <v>6171</v>
      </c>
      <c r="R3168" s="157" t="s">
        <v>144</v>
      </c>
      <c r="W3168" s="118">
        <v>121500</v>
      </c>
      <c r="X3168" s="162" t="s">
        <v>6248</v>
      </c>
    </row>
    <row r="3169" spans="1:24">
      <c r="A3169" s="83">
        <v>2282</v>
      </c>
      <c r="B3169" s="83">
        <v>300</v>
      </c>
      <c r="C3169" t="s">
        <v>6648</v>
      </c>
      <c r="D3169" s="159">
        <f t="shared" si="98"/>
        <v>51</v>
      </c>
      <c r="E3169">
        <v>1</v>
      </c>
      <c r="F3169">
        <v>11</v>
      </c>
      <c r="G3169" s="162" t="s">
        <v>6295</v>
      </c>
      <c r="H3169" s="162" t="s">
        <v>6295</v>
      </c>
      <c r="I3169" s="53" t="str">
        <f t="shared" si="99"/>
        <v>1. 11</v>
      </c>
      <c r="J3169" s="157" t="s">
        <v>142</v>
      </c>
      <c r="K3169" s="157" t="s">
        <v>141</v>
      </c>
      <c r="L3169" s="83" t="s">
        <v>6172</v>
      </c>
      <c r="M3169" s="165" t="s">
        <v>162</v>
      </c>
      <c r="O3169" s="157" t="s">
        <v>138</v>
      </c>
      <c r="P3169" s="157" t="s">
        <v>143</v>
      </c>
      <c r="Q3169" s="157" t="s">
        <v>6171</v>
      </c>
      <c r="R3169" s="157" t="s">
        <v>144</v>
      </c>
      <c r="W3169" s="118">
        <v>135000</v>
      </c>
      <c r="X3169" s="162" t="s">
        <v>6295</v>
      </c>
    </row>
    <row r="3170" spans="1:24">
      <c r="A3170" s="83">
        <v>2282</v>
      </c>
      <c r="B3170" s="83">
        <v>299</v>
      </c>
      <c r="C3170" t="s">
        <v>7931</v>
      </c>
      <c r="D3170" s="159">
        <f t="shared" si="98"/>
        <v>33</v>
      </c>
      <c r="E3170">
        <v>0</v>
      </c>
      <c r="F3170">
        <v>33</v>
      </c>
      <c r="G3170" s="162" t="s">
        <v>6387</v>
      </c>
      <c r="H3170" s="162" t="s">
        <v>6387</v>
      </c>
      <c r="I3170" s="53" t="str">
        <f t="shared" si="99"/>
        <v>0. 33</v>
      </c>
      <c r="J3170" s="157" t="s">
        <v>142</v>
      </c>
      <c r="K3170" s="157" t="s">
        <v>141</v>
      </c>
      <c r="L3170" s="83" t="s">
        <v>6172</v>
      </c>
      <c r="M3170" s="165" t="s">
        <v>162</v>
      </c>
      <c r="O3170" s="157" t="s">
        <v>138</v>
      </c>
      <c r="P3170" s="157" t="s">
        <v>143</v>
      </c>
      <c r="Q3170" s="157" t="s">
        <v>6171</v>
      </c>
      <c r="R3170" s="157" t="s">
        <v>144</v>
      </c>
      <c r="W3170" s="118">
        <v>81000</v>
      </c>
      <c r="X3170" s="162" t="s">
        <v>6387</v>
      </c>
    </row>
    <row r="3171" spans="1:24">
      <c r="A3171" s="83">
        <v>2282</v>
      </c>
      <c r="B3171" s="83">
        <v>301</v>
      </c>
      <c r="C3171" t="s">
        <v>6648</v>
      </c>
      <c r="D3171" s="159">
        <f t="shared" si="98"/>
        <v>44</v>
      </c>
      <c r="E3171">
        <v>1</v>
      </c>
      <c r="F3171">
        <v>4</v>
      </c>
      <c r="G3171" s="162" t="s">
        <v>6248</v>
      </c>
      <c r="H3171" s="162" t="s">
        <v>6248</v>
      </c>
      <c r="I3171" s="53" t="str">
        <f t="shared" si="99"/>
        <v>1. 4</v>
      </c>
      <c r="J3171" s="157" t="s">
        <v>142</v>
      </c>
      <c r="K3171" s="157" t="s">
        <v>141</v>
      </c>
      <c r="L3171" s="83" t="s">
        <v>6172</v>
      </c>
      <c r="M3171" s="165" t="s">
        <v>162</v>
      </c>
      <c r="O3171" s="157" t="s">
        <v>138</v>
      </c>
      <c r="P3171" s="157" t="s">
        <v>143</v>
      </c>
      <c r="Q3171" s="157" t="s">
        <v>6171</v>
      </c>
      <c r="R3171" s="157" t="s">
        <v>144</v>
      </c>
      <c r="W3171" s="118">
        <v>108000</v>
      </c>
      <c r="X3171" s="162" t="s">
        <v>6248</v>
      </c>
    </row>
    <row r="3172" spans="1:24">
      <c r="A3172" s="83">
        <v>2282</v>
      </c>
      <c r="B3172" s="83">
        <v>302</v>
      </c>
      <c r="C3172" t="s">
        <v>8108</v>
      </c>
      <c r="D3172" s="159">
        <f t="shared" si="98"/>
        <v>52</v>
      </c>
      <c r="E3172">
        <v>1</v>
      </c>
      <c r="F3172">
        <v>12</v>
      </c>
      <c r="G3172" s="162" t="s">
        <v>6215</v>
      </c>
      <c r="H3172" s="162" t="s">
        <v>6215</v>
      </c>
      <c r="I3172" s="53" t="str">
        <f t="shared" si="99"/>
        <v>1. 12</v>
      </c>
      <c r="J3172" s="157" t="s">
        <v>142</v>
      </c>
      <c r="K3172" s="157" t="s">
        <v>141</v>
      </c>
      <c r="L3172" s="83" t="s">
        <v>6172</v>
      </c>
      <c r="M3172" s="165" t="s">
        <v>162</v>
      </c>
      <c r="O3172" s="157" t="s">
        <v>138</v>
      </c>
      <c r="P3172" s="157" t="s">
        <v>143</v>
      </c>
      <c r="Q3172" s="157" t="s">
        <v>6171</v>
      </c>
      <c r="R3172" s="157" t="s">
        <v>144</v>
      </c>
      <c r="W3172" s="118">
        <v>135000</v>
      </c>
      <c r="X3172" s="162" t="s">
        <v>6215</v>
      </c>
    </row>
    <row r="3173" spans="1:24">
      <c r="A3173" s="83">
        <v>2282</v>
      </c>
      <c r="B3173" s="83">
        <v>302</v>
      </c>
      <c r="C3173" t="s">
        <v>8126</v>
      </c>
      <c r="D3173" s="159">
        <f t="shared" si="98"/>
        <v>17</v>
      </c>
      <c r="E3173">
        <v>0</v>
      </c>
      <c r="F3173">
        <v>17</v>
      </c>
      <c r="G3173" s="162" t="s">
        <v>6191</v>
      </c>
      <c r="H3173" s="162" t="s">
        <v>6191</v>
      </c>
      <c r="I3173" s="53" t="str">
        <f t="shared" si="99"/>
        <v>0. 17</v>
      </c>
      <c r="J3173" s="157" t="s">
        <v>142</v>
      </c>
      <c r="K3173" s="157" t="s">
        <v>141</v>
      </c>
      <c r="L3173" s="83" t="s">
        <v>6172</v>
      </c>
      <c r="M3173" s="165" t="s">
        <v>162</v>
      </c>
      <c r="O3173" s="157" t="s">
        <v>138</v>
      </c>
      <c r="P3173" s="157" t="s">
        <v>143</v>
      </c>
      <c r="Q3173" s="157" t="s">
        <v>6171</v>
      </c>
      <c r="R3173" s="157" t="s">
        <v>144</v>
      </c>
      <c r="W3173" s="118">
        <v>40500</v>
      </c>
      <c r="X3173" s="162" t="s">
        <v>6191</v>
      </c>
    </row>
    <row r="3174" spans="1:24">
      <c r="A3174" s="83">
        <v>2282</v>
      </c>
      <c r="B3174" s="83">
        <v>299</v>
      </c>
      <c r="C3174" t="s">
        <v>8127</v>
      </c>
      <c r="D3174" s="159">
        <f t="shared" si="98"/>
        <v>35</v>
      </c>
      <c r="E3174">
        <v>0</v>
      </c>
      <c r="F3174">
        <v>35</v>
      </c>
      <c r="G3174" s="162" t="s">
        <v>6179</v>
      </c>
      <c r="H3174" s="162" t="s">
        <v>6179</v>
      </c>
      <c r="I3174" s="53" t="str">
        <f t="shared" si="99"/>
        <v>0. 35</v>
      </c>
      <c r="J3174" s="157" t="s">
        <v>142</v>
      </c>
      <c r="K3174" s="157" t="s">
        <v>141</v>
      </c>
      <c r="L3174" s="83" t="s">
        <v>6172</v>
      </c>
      <c r="M3174" s="165" t="s">
        <v>162</v>
      </c>
      <c r="O3174" s="157" t="s">
        <v>138</v>
      </c>
      <c r="P3174" s="157" t="s">
        <v>143</v>
      </c>
      <c r="Q3174" s="157" t="s">
        <v>6171</v>
      </c>
      <c r="R3174" s="157" t="s">
        <v>144</v>
      </c>
      <c r="W3174" s="118">
        <v>94500</v>
      </c>
      <c r="X3174" s="162" t="s">
        <v>6179</v>
      </c>
    </row>
    <row r="3175" spans="1:24">
      <c r="A3175" s="83">
        <v>2282</v>
      </c>
      <c r="B3175" s="83">
        <v>297</v>
      </c>
      <c r="C3175" t="s">
        <v>8128</v>
      </c>
      <c r="D3175" s="159">
        <f t="shared" si="98"/>
        <v>175</v>
      </c>
      <c r="E3175">
        <v>4</v>
      </c>
      <c r="F3175">
        <v>15</v>
      </c>
      <c r="G3175" s="162" t="s">
        <v>6428</v>
      </c>
      <c r="H3175" s="162" t="s">
        <v>6428</v>
      </c>
      <c r="I3175" s="53" t="str">
        <f t="shared" si="99"/>
        <v>4. 15</v>
      </c>
      <c r="J3175" s="157" t="s">
        <v>142</v>
      </c>
      <c r="K3175" s="157" t="s">
        <v>141</v>
      </c>
      <c r="L3175" s="83" t="s">
        <v>6172</v>
      </c>
      <c r="M3175" s="165" t="s">
        <v>162</v>
      </c>
      <c r="O3175" s="157" t="s">
        <v>138</v>
      </c>
      <c r="P3175" s="157" t="s">
        <v>143</v>
      </c>
      <c r="Q3175" s="157" t="s">
        <v>6171</v>
      </c>
      <c r="R3175" s="157" t="s">
        <v>144</v>
      </c>
      <c r="W3175" s="118">
        <v>472500</v>
      </c>
      <c r="X3175" s="162" t="s">
        <v>6428</v>
      </c>
    </row>
    <row r="3176" spans="1:24">
      <c r="A3176" s="83">
        <v>2284</v>
      </c>
      <c r="B3176" s="83">
        <v>590</v>
      </c>
      <c r="C3176" t="s">
        <v>7836</v>
      </c>
      <c r="D3176" s="159">
        <f t="shared" si="98"/>
        <v>155</v>
      </c>
      <c r="E3176">
        <v>3</v>
      </c>
      <c r="F3176">
        <v>35</v>
      </c>
      <c r="G3176" s="162" t="s">
        <v>6260</v>
      </c>
      <c r="H3176" s="162" t="s">
        <v>6260</v>
      </c>
      <c r="I3176" s="53" t="str">
        <f t="shared" si="99"/>
        <v>3. 35</v>
      </c>
      <c r="J3176" s="157" t="s">
        <v>142</v>
      </c>
      <c r="K3176" s="157" t="s">
        <v>141</v>
      </c>
      <c r="L3176" s="83" t="s">
        <v>6172</v>
      </c>
      <c r="M3176" s="165" t="s">
        <v>162</v>
      </c>
      <c r="O3176" s="157" t="s">
        <v>138</v>
      </c>
      <c r="P3176" s="157" t="s">
        <v>143</v>
      </c>
      <c r="Q3176" s="157" t="s">
        <v>6171</v>
      </c>
      <c r="R3176" s="157" t="s">
        <v>144</v>
      </c>
      <c r="W3176" s="118">
        <v>2092500</v>
      </c>
      <c r="X3176" s="162" t="s">
        <v>6260</v>
      </c>
    </row>
    <row r="3177" spans="1:24">
      <c r="A3177" s="83">
        <v>2285</v>
      </c>
      <c r="B3177" s="83">
        <v>553</v>
      </c>
      <c r="C3177" t="s">
        <v>7836</v>
      </c>
      <c r="D3177" s="159">
        <f t="shared" si="98"/>
        <v>121</v>
      </c>
      <c r="E3177">
        <v>3</v>
      </c>
      <c r="F3177">
        <v>1</v>
      </c>
      <c r="G3177" s="162" t="s">
        <v>6351</v>
      </c>
      <c r="H3177" s="162" t="s">
        <v>6351</v>
      </c>
      <c r="I3177" s="53" t="str">
        <f t="shared" si="99"/>
        <v>3. 1</v>
      </c>
      <c r="J3177" s="157" t="s">
        <v>142</v>
      </c>
      <c r="K3177" s="157" t="s">
        <v>141</v>
      </c>
      <c r="L3177" s="83" t="s">
        <v>6172</v>
      </c>
      <c r="M3177" s="165" t="s">
        <v>162</v>
      </c>
      <c r="O3177" s="157" t="s">
        <v>138</v>
      </c>
      <c r="P3177" s="157" t="s">
        <v>143</v>
      </c>
      <c r="Q3177" s="157" t="s">
        <v>6171</v>
      </c>
      <c r="R3177" s="157" t="s">
        <v>144</v>
      </c>
      <c r="W3177" s="118">
        <v>405000</v>
      </c>
      <c r="X3177" s="162" t="s">
        <v>6351</v>
      </c>
    </row>
    <row r="3178" spans="1:24">
      <c r="A3178" s="83">
        <v>2286</v>
      </c>
      <c r="B3178" s="83">
        <v>513</v>
      </c>
      <c r="C3178" t="s">
        <v>6586</v>
      </c>
      <c r="D3178" s="159">
        <f t="shared" si="98"/>
        <v>201</v>
      </c>
      <c r="E3178">
        <v>5</v>
      </c>
      <c r="F3178">
        <v>1</v>
      </c>
      <c r="G3178" s="162" t="s">
        <v>6520</v>
      </c>
      <c r="H3178" s="162" t="s">
        <v>6520</v>
      </c>
      <c r="I3178" s="53" t="str">
        <f t="shared" si="99"/>
        <v>5. 1</v>
      </c>
      <c r="J3178" s="157" t="s">
        <v>142</v>
      </c>
      <c r="K3178" s="157" t="s">
        <v>141</v>
      </c>
      <c r="L3178" s="83" t="s">
        <v>6172</v>
      </c>
      <c r="M3178" s="165" t="s">
        <v>162</v>
      </c>
      <c r="O3178" s="157" t="s">
        <v>138</v>
      </c>
      <c r="P3178" s="157" t="s">
        <v>143</v>
      </c>
      <c r="Q3178" s="157" t="s">
        <v>6171</v>
      </c>
      <c r="R3178" s="157" t="s">
        <v>144</v>
      </c>
      <c r="W3178" s="118">
        <v>1350000</v>
      </c>
      <c r="X3178" s="162" t="s">
        <v>6520</v>
      </c>
    </row>
    <row r="3179" spans="1:24">
      <c r="A3179" s="83">
        <v>2286</v>
      </c>
      <c r="B3179" s="83">
        <v>513</v>
      </c>
      <c r="C3179" t="s">
        <v>7857</v>
      </c>
      <c r="D3179" s="159">
        <f t="shared" si="98"/>
        <v>9</v>
      </c>
      <c r="E3179">
        <v>0</v>
      </c>
      <c r="F3179">
        <v>9</v>
      </c>
      <c r="G3179" s="162" t="s">
        <v>6257</v>
      </c>
      <c r="H3179" s="162" t="s">
        <v>6257</v>
      </c>
      <c r="I3179" s="53" t="str">
        <f t="shared" si="99"/>
        <v>0. 9</v>
      </c>
      <c r="J3179" s="157" t="s">
        <v>142</v>
      </c>
      <c r="K3179" s="157" t="s">
        <v>141</v>
      </c>
      <c r="L3179" s="83" t="s">
        <v>6172</v>
      </c>
      <c r="M3179" s="165" t="s">
        <v>162</v>
      </c>
      <c r="O3179" s="157" t="s">
        <v>138</v>
      </c>
      <c r="P3179" s="157" t="s">
        <v>143</v>
      </c>
      <c r="Q3179" s="157" t="s">
        <v>6171</v>
      </c>
      <c r="R3179" s="157" t="s">
        <v>144</v>
      </c>
      <c r="W3179" s="118">
        <v>67500</v>
      </c>
      <c r="X3179" s="162" t="s">
        <v>6257</v>
      </c>
    </row>
    <row r="3180" spans="1:24">
      <c r="A3180" s="83">
        <v>2286</v>
      </c>
      <c r="B3180" s="83">
        <v>514</v>
      </c>
      <c r="C3180" t="s">
        <v>8117</v>
      </c>
      <c r="D3180" s="159">
        <f t="shared" si="98"/>
        <v>33</v>
      </c>
      <c r="E3180">
        <v>0</v>
      </c>
      <c r="F3180">
        <v>33</v>
      </c>
      <c r="G3180" s="162" t="s">
        <v>6387</v>
      </c>
      <c r="H3180" s="162" t="s">
        <v>6387</v>
      </c>
      <c r="I3180" s="53" t="str">
        <f t="shared" si="99"/>
        <v>0. 33</v>
      </c>
      <c r="J3180" s="157" t="s">
        <v>142</v>
      </c>
      <c r="K3180" s="157" t="s">
        <v>141</v>
      </c>
      <c r="L3180" s="83" t="s">
        <v>6172</v>
      </c>
      <c r="M3180" s="165" t="s">
        <v>162</v>
      </c>
      <c r="O3180" s="157" t="s">
        <v>138</v>
      </c>
      <c r="P3180" s="157" t="s">
        <v>143</v>
      </c>
      <c r="Q3180" s="157" t="s">
        <v>6171</v>
      </c>
      <c r="R3180" s="157" t="s">
        <v>144</v>
      </c>
      <c r="W3180" s="118">
        <v>216000</v>
      </c>
      <c r="X3180" s="162" t="s">
        <v>6387</v>
      </c>
    </row>
    <row r="3181" spans="1:24">
      <c r="A3181" s="83">
        <v>2287</v>
      </c>
      <c r="B3181" s="83">
        <v>555</v>
      </c>
      <c r="C3181" t="s">
        <v>7889</v>
      </c>
      <c r="D3181" s="159">
        <f t="shared" si="98"/>
        <v>200</v>
      </c>
      <c r="E3181">
        <v>5</v>
      </c>
      <c r="F3181">
        <v>0</v>
      </c>
      <c r="G3181" s="162" t="s">
        <v>6414</v>
      </c>
      <c r="H3181" s="162" t="s">
        <v>6414</v>
      </c>
      <c r="I3181" s="53" t="str">
        <f t="shared" si="99"/>
        <v>5. 0</v>
      </c>
      <c r="J3181" s="157" t="s">
        <v>142</v>
      </c>
      <c r="K3181" s="157" t="s">
        <v>141</v>
      </c>
      <c r="L3181" s="83" t="s">
        <v>6172</v>
      </c>
      <c r="M3181" s="165" t="s">
        <v>162</v>
      </c>
      <c r="O3181" s="157" t="s">
        <v>138</v>
      </c>
      <c r="P3181" s="157" t="s">
        <v>143</v>
      </c>
      <c r="Q3181" s="157" t="s">
        <v>6171</v>
      </c>
      <c r="R3181" s="157" t="s">
        <v>144</v>
      </c>
      <c r="W3181" s="118">
        <v>270000</v>
      </c>
      <c r="X3181" s="162" t="s">
        <v>6414</v>
      </c>
    </row>
    <row r="3182" spans="1:24">
      <c r="A3182" s="83">
        <v>2287</v>
      </c>
      <c r="B3182" s="83">
        <v>555</v>
      </c>
      <c r="C3182" t="s">
        <v>7964</v>
      </c>
      <c r="D3182" s="159">
        <f t="shared" si="98"/>
        <v>36</v>
      </c>
      <c r="E3182">
        <v>0</v>
      </c>
      <c r="F3182">
        <v>36</v>
      </c>
      <c r="G3182" s="162" t="s">
        <v>6174</v>
      </c>
      <c r="H3182" s="162" t="s">
        <v>6174</v>
      </c>
      <c r="I3182" s="53" t="str">
        <f t="shared" si="99"/>
        <v>0. 36</v>
      </c>
      <c r="J3182" s="157" t="s">
        <v>142</v>
      </c>
      <c r="K3182" s="157" t="s">
        <v>141</v>
      </c>
      <c r="L3182" s="83" t="s">
        <v>6172</v>
      </c>
      <c r="M3182" s="165" t="s">
        <v>162</v>
      </c>
      <c r="O3182" s="157" t="s">
        <v>138</v>
      </c>
      <c r="P3182" s="157" t="s">
        <v>143</v>
      </c>
      <c r="Q3182" s="157" t="s">
        <v>6171</v>
      </c>
      <c r="R3182" s="157" t="s">
        <v>144</v>
      </c>
      <c r="W3182" s="118">
        <v>40500</v>
      </c>
      <c r="X3182" s="162" t="s">
        <v>6174</v>
      </c>
    </row>
    <row r="3183" spans="1:24">
      <c r="A3183" s="83">
        <v>2288</v>
      </c>
      <c r="B3183" s="83">
        <v>555</v>
      </c>
      <c r="C3183" t="s">
        <v>7889</v>
      </c>
      <c r="D3183" s="159">
        <f t="shared" si="98"/>
        <v>200</v>
      </c>
      <c r="E3183">
        <v>5</v>
      </c>
      <c r="F3183">
        <v>0</v>
      </c>
      <c r="G3183" s="162" t="s">
        <v>6414</v>
      </c>
      <c r="H3183" s="162" t="s">
        <v>6414</v>
      </c>
      <c r="I3183" s="53" t="str">
        <f t="shared" si="99"/>
        <v>5. 0</v>
      </c>
      <c r="J3183" s="157" t="s">
        <v>142</v>
      </c>
      <c r="K3183" s="157" t="s">
        <v>141</v>
      </c>
      <c r="L3183" s="83" t="s">
        <v>6172</v>
      </c>
      <c r="M3183" s="165" t="s">
        <v>162</v>
      </c>
      <c r="O3183" s="157" t="s">
        <v>138</v>
      </c>
      <c r="P3183" s="157" t="s">
        <v>143</v>
      </c>
      <c r="Q3183" s="157" t="s">
        <v>6171</v>
      </c>
      <c r="R3183" s="157" t="s">
        <v>144</v>
      </c>
      <c r="W3183" s="118">
        <v>270000</v>
      </c>
      <c r="X3183" s="162" t="s">
        <v>6414</v>
      </c>
    </row>
    <row r="3184" spans="1:24">
      <c r="A3184" s="83">
        <v>2288</v>
      </c>
      <c r="B3184" s="83">
        <v>555</v>
      </c>
      <c r="C3184" t="s">
        <v>7964</v>
      </c>
      <c r="D3184" s="159">
        <f t="shared" si="98"/>
        <v>36</v>
      </c>
      <c r="E3184">
        <v>0</v>
      </c>
      <c r="F3184">
        <v>36</v>
      </c>
      <c r="G3184" s="162" t="s">
        <v>6174</v>
      </c>
      <c r="H3184" s="162" t="s">
        <v>6174</v>
      </c>
      <c r="I3184" s="53" t="str">
        <f t="shared" si="99"/>
        <v>0. 36</v>
      </c>
      <c r="J3184" s="157" t="s">
        <v>142</v>
      </c>
      <c r="K3184" s="157" t="s">
        <v>141</v>
      </c>
      <c r="L3184" s="83" t="s">
        <v>6172</v>
      </c>
      <c r="M3184" s="165" t="s">
        <v>162</v>
      </c>
      <c r="O3184" s="157" t="s">
        <v>138</v>
      </c>
      <c r="P3184" s="157" t="s">
        <v>143</v>
      </c>
      <c r="Q3184" s="157" t="s">
        <v>6171</v>
      </c>
      <c r="R3184" s="157" t="s">
        <v>144</v>
      </c>
      <c r="W3184" s="118">
        <v>40500</v>
      </c>
      <c r="X3184" s="162" t="s">
        <v>6174</v>
      </c>
    </row>
    <row r="3185" spans="1:24">
      <c r="A3185" s="83">
        <v>2289</v>
      </c>
      <c r="B3185" s="83">
        <v>555</v>
      </c>
      <c r="C3185" t="s">
        <v>7889</v>
      </c>
      <c r="D3185" s="159">
        <f t="shared" si="98"/>
        <v>200</v>
      </c>
      <c r="E3185">
        <v>5</v>
      </c>
      <c r="F3185">
        <v>0</v>
      </c>
      <c r="G3185" s="162" t="s">
        <v>6414</v>
      </c>
      <c r="H3185" s="162" t="s">
        <v>6414</v>
      </c>
      <c r="I3185" s="53" t="str">
        <f t="shared" si="99"/>
        <v>5. 0</v>
      </c>
      <c r="J3185" s="157" t="s">
        <v>142</v>
      </c>
      <c r="K3185" s="157" t="s">
        <v>141</v>
      </c>
      <c r="L3185" s="83" t="s">
        <v>6172</v>
      </c>
      <c r="M3185" s="165" t="s">
        <v>162</v>
      </c>
      <c r="O3185" s="157" t="s">
        <v>138</v>
      </c>
      <c r="P3185" s="157" t="s">
        <v>143</v>
      </c>
      <c r="Q3185" s="157" t="s">
        <v>6171</v>
      </c>
      <c r="R3185" s="157" t="s">
        <v>144</v>
      </c>
      <c r="W3185" s="118">
        <v>270000</v>
      </c>
      <c r="X3185" s="162" t="s">
        <v>6414</v>
      </c>
    </row>
    <row r="3186" spans="1:24">
      <c r="A3186" s="83">
        <v>2289</v>
      </c>
      <c r="B3186" s="83">
        <v>555</v>
      </c>
      <c r="C3186" t="s">
        <v>7964</v>
      </c>
      <c r="D3186" s="159">
        <f t="shared" si="98"/>
        <v>36</v>
      </c>
      <c r="E3186">
        <v>0</v>
      </c>
      <c r="F3186">
        <v>36</v>
      </c>
      <c r="G3186" s="162" t="s">
        <v>6174</v>
      </c>
      <c r="H3186" s="162" t="s">
        <v>6174</v>
      </c>
      <c r="I3186" s="53" t="str">
        <f t="shared" si="99"/>
        <v>0. 36</v>
      </c>
      <c r="J3186" s="157" t="s">
        <v>142</v>
      </c>
      <c r="K3186" s="157" t="s">
        <v>141</v>
      </c>
      <c r="L3186" s="83" t="s">
        <v>6172</v>
      </c>
      <c r="M3186" s="165" t="s">
        <v>162</v>
      </c>
      <c r="O3186" s="157" t="s">
        <v>138</v>
      </c>
      <c r="P3186" s="157" t="s">
        <v>143</v>
      </c>
      <c r="Q3186" s="157" t="s">
        <v>6171</v>
      </c>
      <c r="R3186" s="157" t="s">
        <v>144</v>
      </c>
      <c r="W3186" s="118">
        <v>40500</v>
      </c>
      <c r="X3186" s="162" t="s">
        <v>6174</v>
      </c>
    </row>
    <row r="3187" spans="1:24">
      <c r="A3187" s="83">
        <v>2290</v>
      </c>
      <c r="B3187" s="83">
        <v>555</v>
      </c>
      <c r="C3187" t="s">
        <v>7889</v>
      </c>
      <c r="D3187" s="159">
        <f t="shared" si="98"/>
        <v>200</v>
      </c>
      <c r="E3187">
        <v>5</v>
      </c>
      <c r="F3187">
        <v>0</v>
      </c>
      <c r="G3187" s="162" t="s">
        <v>6414</v>
      </c>
      <c r="H3187" s="162" t="s">
        <v>6414</v>
      </c>
      <c r="I3187" s="53" t="str">
        <f t="shared" si="99"/>
        <v>5. 0</v>
      </c>
      <c r="J3187" s="157" t="s">
        <v>142</v>
      </c>
      <c r="K3187" s="157" t="s">
        <v>141</v>
      </c>
      <c r="L3187" s="83" t="s">
        <v>6172</v>
      </c>
      <c r="M3187" s="165" t="s">
        <v>162</v>
      </c>
      <c r="O3187" s="157" t="s">
        <v>138</v>
      </c>
      <c r="P3187" s="157" t="s">
        <v>143</v>
      </c>
      <c r="Q3187" s="157" t="s">
        <v>6171</v>
      </c>
      <c r="R3187" s="157" t="s">
        <v>144</v>
      </c>
      <c r="W3187" s="118">
        <v>270000</v>
      </c>
      <c r="X3187" s="162" t="s">
        <v>6414</v>
      </c>
    </row>
    <row r="3188" spans="1:24">
      <c r="A3188" s="83">
        <v>2290</v>
      </c>
      <c r="B3188" s="83">
        <v>555</v>
      </c>
      <c r="C3188" t="s">
        <v>7964</v>
      </c>
      <c r="D3188" s="159">
        <f t="shared" si="98"/>
        <v>36</v>
      </c>
      <c r="E3188">
        <v>0</v>
      </c>
      <c r="F3188">
        <v>36</v>
      </c>
      <c r="G3188" s="162" t="s">
        <v>6174</v>
      </c>
      <c r="H3188" s="162" t="s">
        <v>6174</v>
      </c>
      <c r="I3188" s="53" t="str">
        <f t="shared" si="99"/>
        <v>0. 36</v>
      </c>
      <c r="J3188" s="157" t="s">
        <v>142</v>
      </c>
      <c r="K3188" s="157" t="s">
        <v>141</v>
      </c>
      <c r="L3188" s="83" t="s">
        <v>6172</v>
      </c>
      <c r="M3188" s="165" t="s">
        <v>162</v>
      </c>
      <c r="O3188" s="157" t="s">
        <v>138</v>
      </c>
      <c r="P3188" s="157" t="s">
        <v>143</v>
      </c>
      <c r="Q3188" s="157" t="s">
        <v>6171</v>
      </c>
      <c r="R3188" s="157" t="s">
        <v>144</v>
      </c>
      <c r="W3188" s="118">
        <v>40500</v>
      </c>
      <c r="X3188" s="162" t="s">
        <v>6174</v>
      </c>
    </row>
    <row r="3189" spans="1:24">
      <c r="A3189" s="83">
        <v>2291</v>
      </c>
      <c r="B3189" s="83">
        <v>555</v>
      </c>
      <c r="C3189" t="s">
        <v>7889</v>
      </c>
      <c r="D3189" s="159">
        <f t="shared" si="98"/>
        <v>200</v>
      </c>
      <c r="E3189">
        <v>5</v>
      </c>
      <c r="F3189">
        <v>0</v>
      </c>
      <c r="G3189" s="162" t="s">
        <v>6414</v>
      </c>
      <c r="H3189" s="162" t="s">
        <v>6414</v>
      </c>
      <c r="I3189" s="53" t="str">
        <f t="shared" si="99"/>
        <v>5. 0</v>
      </c>
      <c r="J3189" s="157" t="s">
        <v>142</v>
      </c>
      <c r="K3189" s="157" t="s">
        <v>141</v>
      </c>
      <c r="L3189" s="83" t="s">
        <v>6172</v>
      </c>
      <c r="M3189" s="165" t="s">
        <v>162</v>
      </c>
      <c r="O3189" s="157" t="s">
        <v>138</v>
      </c>
      <c r="P3189" s="157" t="s">
        <v>143</v>
      </c>
      <c r="Q3189" s="157" t="s">
        <v>6171</v>
      </c>
      <c r="R3189" s="157" t="s">
        <v>144</v>
      </c>
      <c r="W3189" s="118">
        <v>270000</v>
      </c>
      <c r="X3189" s="162" t="s">
        <v>6414</v>
      </c>
    </row>
    <row r="3190" spans="1:24">
      <c r="A3190" s="83">
        <v>2291</v>
      </c>
      <c r="B3190" s="83">
        <v>555</v>
      </c>
      <c r="C3190" t="s">
        <v>7964</v>
      </c>
      <c r="D3190" s="159">
        <f t="shared" si="98"/>
        <v>36</v>
      </c>
      <c r="E3190">
        <v>0</v>
      </c>
      <c r="F3190">
        <v>36</v>
      </c>
      <c r="G3190" s="162" t="s">
        <v>6174</v>
      </c>
      <c r="H3190" s="162" t="s">
        <v>6174</v>
      </c>
      <c r="I3190" s="53" t="str">
        <f t="shared" si="99"/>
        <v>0. 36</v>
      </c>
      <c r="J3190" s="157" t="s">
        <v>142</v>
      </c>
      <c r="K3190" s="157" t="s">
        <v>141</v>
      </c>
      <c r="L3190" s="83" t="s">
        <v>6172</v>
      </c>
      <c r="M3190" s="165" t="s">
        <v>162</v>
      </c>
      <c r="O3190" s="157" t="s">
        <v>138</v>
      </c>
      <c r="P3190" s="157" t="s">
        <v>143</v>
      </c>
      <c r="Q3190" s="157" t="s">
        <v>6171</v>
      </c>
      <c r="R3190" s="157" t="s">
        <v>144</v>
      </c>
      <c r="W3190" s="118">
        <v>40500</v>
      </c>
      <c r="X3190" s="162" t="s">
        <v>6174</v>
      </c>
    </row>
    <row r="3191" spans="1:24">
      <c r="A3191" s="83">
        <v>2292</v>
      </c>
      <c r="B3191" s="83">
        <v>555</v>
      </c>
      <c r="C3191" t="s">
        <v>7889</v>
      </c>
      <c r="D3191" s="159">
        <f t="shared" si="98"/>
        <v>200</v>
      </c>
      <c r="E3191">
        <v>5</v>
      </c>
      <c r="F3191">
        <v>0</v>
      </c>
      <c r="G3191" s="162" t="s">
        <v>6414</v>
      </c>
      <c r="H3191" s="162" t="s">
        <v>6414</v>
      </c>
      <c r="I3191" s="53" t="str">
        <f t="shared" si="99"/>
        <v>5. 0</v>
      </c>
      <c r="J3191" s="157" t="s">
        <v>142</v>
      </c>
      <c r="K3191" s="157" t="s">
        <v>141</v>
      </c>
      <c r="L3191" s="83" t="s">
        <v>6172</v>
      </c>
      <c r="M3191" s="165" t="s">
        <v>162</v>
      </c>
      <c r="O3191" s="157" t="s">
        <v>138</v>
      </c>
      <c r="P3191" s="157" t="s">
        <v>143</v>
      </c>
      <c r="Q3191" s="157" t="s">
        <v>6171</v>
      </c>
      <c r="R3191" s="157" t="s">
        <v>144</v>
      </c>
      <c r="W3191" s="118">
        <v>270000</v>
      </c>
      <c r="X3191" s="162" t="s">
        <v>6414</v>
      </c>
    </row>
    <row r="3192" spans="1:24">
      <c r="A3192" s="83">
        <v>2292</v>
      </c>
      <c r="B3192" s="83">
        <v>555</v>
      </c>
      <c r="C3192" t="s">
        <v>7964</v>
      </c>
      <c r="D3192" s="159">
        <f t="shared" si="98"/>
        <v>36</v>
      </c>
      <c r="E3192">
        <v>0</v>
      </c>
      <c r="F3192">
        <v>36</v>
      </c>
      <c r="G3192" s="162" t="s">
        <v>6174</v>
      </c>
      <c r="H3192" s="162" t="s">
        <v>6174</v>
      </c>
      <c r="I3192" s="53" t="str">
        <f t="shared" si="99"/>
        <v>0. 36</v>
      </c>
      <c r="J3192" s="157" t="s">
        <v>142</v>
      </c>
      <c r="K3192" s="157" t="s">
        <v>141</v>
      </c>
      <c r="L3192" s="83" t="s">
        <v>6172</v>
      </c>
      <c r="M3192" s="165" t="s">
        <v>162</v>
      </c>
      <c r="O3192" s="157" t="s">
        <v>138</v>
      </c>
      <c r="P3192" s="157" t="s">
        <v>143</v>
      </c>
      <c r="Q3192" s="157" t="s">
        <v>6171</v>
      </c>
      <c r="R3192" s="157" t="s">
        <v>144</v>
      </c>
      <c r="W3192" s="118">
        <v>40500</v>
      </c>
      <c r="X3192" s="162" t="s">
        <v>6174</v>
      </c>
    </row>
    <row r="3193" spans="1:24">
      <c r="A3193" s="83">
        <v>2293</v>
      </c>
      <c r="B3193" s="83">
        <v>555</v>
      </c>
      <c r="C3193" t="s">
        <v>7889</v>
      </c>
      <c r="D3193" s="159">
        <f t="shared" si="98"/>
        <v>200</v>
      </c>
      <c r="E3193">
        <v>5</v>
      </c>
      <c r="F3193">
        <v>0</v>
      </c>
      <c r="G3193" s="162" t="s">
        <v>6414</v>
      </c>
      <c r="H3193" s="162" t="s">
        <v>6414</v>
      </c>
      <c r="I3193" s="53" t="str">
        <f t="shared" si="99"/>
        <v>5. 0</v>
      </c>
      <c r="J3193" s="157" t="s">
        <v>142</v>
      </c>
      <c r="K3193" s="157" t="s">
        <v>141</v>
      </c>
      <c r="L3193" s="83" t="s">
        <v>6172</v>
      </c>
      <c r="M3193" s="165" t="s">
        <v>162</v>
      </c>
      <c r="O3193" s="157" t="s">
        <v>138</v>
      </c>
      <c r="P3193" s="157" t="s">
        <v>143</v>
      </c>
      <c r="Q3193" s="157" t="s">
        <v>6171</v>
      </c>
      <c r="R3193" s="157" t="s">
        <v>144</v>
      </c>
      <c r="W3193" s="118">
        <v>270000</v>
      </c>
      <c r="X3193" s="162" t="s">
        <v>6414</v>
      </c>
    </row>
    <row r="3194" spans="1:24">
      <c r="A3194" s="83">
        <v>2293</v>
      </c>
      <c r="B3194" s="83">
        <v>555</v>
      </c>
      <c r="C3194" t="s">
        <v>7964</v>
      </c>
      <c r="D3194" s="159">
        <f t="shared" si="98"/>
        <v>36</v>
      </c>
      <c r="E3194">
        <v>0</v>
      </c>
      <c r="F3194">
        <v>36</v>
      </c>
      <c r="G3194" s="162" t="s">
        <v>6174</v>
      </c>
      <c r="H3194" s="162" t="s">
        <v>6174</v>
      </c>
      <c r="I3194" s="53" t="str">
        <f t="shared" si="99"/>
        <v>0. 36</v>
      </c>
      <c r="J3194" s="157" t="s">
        <v>142</v>
      </c>
      <c r="K3194" s="157" t="s">
        <v>141</v>
      </c>
      <c r="L3194" s="83" t="s">
        <v>6172</v>
      </c>
      <c r="M3194" s="165" t="s">
        <v>162</v>
      </c>
      <c r="O3194" s="157" t="s">
        <v>138</v>
      </c>
      <c r="P3194" s="157" t="s">
        <v>143</v>
      </c>
      <c r="Q3194" s="157" t="s">
        <v>6171</v>
      </c>
      <c r="R3194" s="157" t="s">
        <v>144</v>
      </c>
      <c r="W3194" s="118">
        <v>40500</v>
      </c>
      <c r="X3194" s="162" t="s">
        <v>6174</v>
      </c>
    </row>
    <row r="3195" spans="1:24">
      <c r="A3195" s="83">
        <v>2294</v>
      </c>
      <c r="B3195" s="83">
        <v>555</v>
      </c>
      <c r="C3195" t="s">
        <v>7889</v>
      </c>
      <c r="D3195" s="159">
        <f t="shared" si="98"/>
        <v>200</v>
      </c>
      <c r="E3195">
        <v>5</v>
      </c>
      <c r="F3195">
        <v>0</v>
      </c>
      <c r="G3195" s="162" t="s">
        <v>6414</v>
      </c>
      <c r="H3195" s="162" t="s">
        <v>6414</v>
      </c>
      <c r="I3195" s="53" t="str">
        <f t="shared" si="99"/>
        <v>5. 0</v>
      </c>
      <c r="J3195" s="157" t="s">
        <v>142</v>
      </c>
      <c r="K3195" s="157" t="s">
        <v>141</v>
      </c>
      <c r="L3195" s="83" t="s">
        <v>6172</v>
      </c>
      <c r="M3195" s="165" t="s">
        <v>162</v>
      </c>
      <c r="O3195" s="157" t="s">
        <v>138</v>
      </c>
      <c r="P3195" s="157" t="s">
        <v>143</v>
      </c>
      <c r="Q3195" s="157" t="s">
        <v>6171</v>
      </c>
      <c r="R3195" s="157" t="s">
        <v>144</v>
      </c>
      <c r="W3195" s="118">
        <v>270000</v>
      </c>
      <c r="X3195" s="162" t="s">
        <v>6414</v>
      </c>
    </row>
    <row r="3196" spans="1:24">
      <c r="A3196" s="83">
        <v>2294</v>
      </c>
      <c r="B3196" s="83">
        <v>555</v>
      </c>
      <c r="C3196" t="s">
        <v>7964</v>
      </c>
      <c r="D3196" s="159">
        <f t="shared" si="98"/>
        <v>36</v>
      </c>
      <c r="E3196">
        <v>0</v>
      </c>
      <c r="F3196">
        <v>36</v>
      </c>
      <c r="G3196" s="162" t="s">
        <v>6174</v>
      </c>
      <c r="H3196" s="162" t="s">
        <v>6174</v>
      </c>
      <c r="I3196" s="53" t="str">
        <f t="shared" si="99"/>
        <v>0. 36</v>
      </c>
      <c r="J3196" s="157" t="s">
        <v>142</v>
      </c>
      <c r="K3196" s="157" t="s">
        <v>141</v>
      </c>
      <c r="L3196" s="83" t="s">
        <v>6172</v>
      </c>
      <c r="M3196" s="165" t="s">
        <v>162</v>
      </c>
      <c r="O3196" s="157" t="s">
        <v>138</v>
      </c>
      <c r="P3196" s="157" t="s">
        <v>143</v>
      </c>
      <c r="Q3196" s="157" t="s">
        <v>6171</v>
      </c>
      <c r="R3196" s="157" t="s">
        <v>144</v>
      </c>
      <c r="W3196" s="118">
        <v>40500</v>
      </c>
      <c r="X3196" s="162" t="s">
        <v>6174</v>
      </c>
    </row>
    <row r="3197" spans="1:24">
      <c r="A3197" s="83">
        <v>2295</v>
      </c>
      <c r="B3197" s="83">
        <v>222</v>
      </c>
      <c r="C3197" t="s">
        <v>8183</v>
      </c>
      <c r="D3197" s="159">
        <f t="shared" si="98"/>
        <v>15</v>
      </c>
      <c r="E3197">
        <v>0</v>
      </c>
      <c r="F3197">
        <v>15</v>
      </c>
      <c r="G3197" s="162" t="s">
        <v>6210</v>
      </c>
      <c r="H3197" s="162" t="s">
        <v>6210</v>
      </c>
      <c r="I3197" s="53" t="str">
        <f t="shared" si="99"/>
        <v>0. 15</v>
      </c>
      <c r="J3197" s="157" t="s">
        <v>142</v>
      </c>
      <c r="K3197" s="157" t="s">
        <v>141</v>
      </c>
      <c r="L3197" s="83" t="s">
        <v>6172</v>
      </c>
      <c r="M3197" s="165" t="s">
        <v>162</v>
      </c>
      <c r="O3197" s="157" t="s">
        <v>138</v>
      </c>
      <c r="P3197" s="157" t="s">
        <v>143</v>
      </c>
      <c r="Q3197" s="157" t="s">
        <v>6171</v>
      </c>
      <c r="R3197" s="157" t="s">
        <v>144</v>
      </c>
      <c r="W3197" s="118">
        <v>202500</v>
      </c>
      <c r="X3197" s="162" t="s">
        <v>6210</v>
      </c>
    </row>
    <row r="3198" spans="1:24">
      <c r="A3198" s="83">
        <v>2296</v>
      </c>
      <c r="B3198" s="83">
        <v>222</v>
      </c>
      <c r="C3198" t="s">
        <v>8184</v>
      </c>
      <c r="D3198" s="159">
        <f t="shared" si="98"/>
        <v>15</v>
      </c>
      <c r="E3198">
        <v>0</v>
      </c>
      <c r="F3198">
        <v>15</v>
      </c>
      <c r="G3198" s="162" t="s">
        <v>6210</v>
      </c>
      <c r="H3198" s="162" t="s">
        <v>6210</v>
      </c>
      <c r="I3198" s="53" t="str">
        <f t="shared" si="99"/>
        <v>0. 15</v>
      </c>
      <c r="J3198" s="157" t="s">
        <v>142</v>
      </c>
      <c r="K3198" s="157" t="s">
        <v>141</v>
      </c>
      <c r="L3198" s="83" t="s">
        <v>6172</v>
      </c>
      <c r="M3198" s="165" t="s">
        <v>162</v>
      </c>
      <c r="O3198" s="157" t="s">
        <v>138</v>
      </c>
      <c r="P3198" s="157" t="s">
        <v>143</v>
      </c>
      <c r="Q3198" s="157" t="s">
        <v>6171</v>
      </c>
      <c r="R3198" s="157" t="s">
        <v>144</v>
      </c>
      <c r="W3198" s="118">
        <v>202500</v>
      </c>
      <c r="X3198" s="162" t="s">
        <v>6210</v>
      </c>
    </row>
    <row r="3199" spans="1:24">
      <c r="A3199" s="83">
        <v>2298</v>
      </c>
      <c r="B3199" s="83">
        <v>222</v>
      </c>
      <c r="C3199" t="s">
        <v>6648</v>
      </c>
      <c r="D3199" s="159">
        <f t="shared" si="98"/>
        <v>15</v>
      </c>
      <c r="E3199">
        <v>0</v>
      </c>
      <c r="F3199">
        <v>15</v>
      </c>
      <c r="G3199" s="162" t="s">
        <v>6210</v>
      </c>
      <c r="H3199" s="162" t="s">
        <v>6210</v>
      </c>
      <c r="I3199" s="53" t="str">
        <f t="shared" si="99"/>
        <v>0. 15</v>
      </c>
      <c r="J3199" s="157" t="s">
        <v>142</v>
      </c>
      <c r="K3199" s="157" t="s">
        <v>141</v>
      </c>
      <c r="L3199" s="83" t="s">
        <v>6172</v>
      </c>
      <c r="M3199" s="165" t="s">
        <v>162</v>
      </c>
      <c r="O3199" s="157" t="s">
        <v>138</v>
      </c>
      <c r="P3199" s="157" t="s">
        <v>143</v>
      </c>
      <c r="Q3199" s="157" t="s">
        <v>6171</v>
      </c>
      <c r="R3199" s="157" t="s">
        <v>144</v>
      </c>
      <c r="W3199" s="118">
        <v>202500</v>
      </c>
      <c r="X3199" s="162" t="s">
        <v>6210</v>
      </c>
    </row>
    <row r="3200" spans="1:24">
      <c r="A3200" s="83">
        <v>2299</v>
      </c>
      <c r="B3200" s="83">
        <v>36</v>
      </c>
      <c r="C3200" t="s">
        <v>8028</v>
      </c>
      <c r="D3200" s="159">
        <f t="shared" si="98"/>
        <v>80</v>
      </c>
      <c r="E3200">
        <v>2</v>
      </c>
      <c r="F3200">
        <v>0</v>
      </c>
      <c r="G3200" s="162" t="s">
        <v>6228</v>
      </c>
      <c r="H3200" s="162" t="s">
        <v>6228</v>
      </c>
      <c r="I3200" s="53" t="str">
        <f t="shared" si="99"/>
        <v>2. 0</v>
      </c>
      <c r="J3200" s="157" t="s">
        <v>142</v>
      </c>
      <c r="K3200" s="157" t="s">
        <v>141</v>
      </c>
      <c r="L3200" s="83" t="s">
        <v>6172</v>
      </c>
      <c r="M3200" s="165" t="s">
        <v>6536</v>
      </c>
      <c r="O3200" s="157" t="s">
        <v>138</v>
      </c>
      <c r="P3200" s="157" t="s">
        <v>143</v>
      </c>
      <c r="Q3200" s="157" t="s">
        <v>6171</v>
      </c>
      <c r="R3200" s="157" t="s">
        <v>144</v>
      </c>
      <c r="W3200" s="118">
        <v>1080000</v>
      </c>
      <c r="X3200" s="162" t="s">
        <v>6228</v>
      </c>
    </row>
    <row r="3201" spans="1:24">
      <c r="A3201" s="83">
        <v>2300</v>
      </c>
      <c r="B3201" s="83">
        <v>508</v>
      </c>
      <c r="C3201" t="s">
        <v>7862</v>
      </c>
      <c r="D3201" s="159">
        <f t="shared" si="98"/>
        <v>374</v>
      </c>
      <c r="E3201">
        <v>9</v>
      </c>
      <c r="F3201">
        <v>14</v>
      </c>
      <c r="G3201" s="162" t="s">
        <v>6521</v>
      </c>
      <c r="H3201" s="162" t="s">
        <v>6521</v>
      </c>
      <c r="I3201" s="53" t="str">
        <f t="shared" si="99"/>
        <v>9. 14</v>
      </c>
      <c r="J3201" s="157" t="s">
        <v>142</v>
      </c>
      <c r="K3201" s="157" t="s">
        <v>141</v>
      </c>
      <c r="L3201" s="83" t="s">
        <v>6172</v>
      </c>
      <c r="M3201" s="165" t="s">
        <v>162</v>
      </c>
      <c r="O3201" s="157" t="s">
        <v>138</v>
      </c>
      <c r="P3201" s="157" t="s">
        <v>143</v>
      </c>
      <c r="Q3201" s="157" t="s">
        <v>6171</v>
      </c>
      <c r="R3201" s="157" t="s">
        <v>144</v>
      </c>
      <c r="W3201" s="118">
        <v>715500</v>
      </c>
      <c r="X3201" s="162" t="s">
        <v>6521</v>
      </c>
    </row>
    <row r="3202" spans="1:24">
      <c r="A3202" s="83">
        <v>2301</v>
      </c>
      <c r="B3202" s="83">
        <v>555</v>
      </c>
      <c r="C3202" t="s">
        <v>7889</v>
      </c>
      <c r="D3202" s="159">
        <f t="shared" si="98"/>
        <v>200</v>
      </c>
      <c r="E3202">
        <v>5</v>
      </c>
      <c r="F3202">
        <v>0</v>
      </c>
      <c r="G3202" s="162" t="s">
        <v>6414</v>
      </c>
      <c r="H3202" s="162" t="s">
        <v>6414</v>
      </c>
      <c r="I3202" s="53" t="str">
        <f t="shared" si="99"/>
        <v>5. 0</v>
      </c>
      <c r="J3202" s="157" t="s">
        <v>142</v>
      </c>
      <c r="K3202" s="157" t="s">
        <v>141</v>
      </c>
      <c r="L3202" s="83" t="s">
        <v>6172</v>
      </c>
      <c r="M3202" s="165" t="s">
        <v>162</v>
      </c>
      <c r="O3202" s="157" t="s">
        <v>138</v>
      </c>
      <c r="P3202" s="157" t="s">
        <v>143</v>
      </c>
      <c r="Q3202" s="157" t="s">
        <v>6171</v>
      </c>
      <c r="R3202" s="157" t="s">
        <v>144</v>
      </c>
      <c r="W3202" s="118">
        <v>270000</v>
      </c>
      <c r="X3202" s="162" t="s">
        <v>6414</v>
      </c>
    </row>
    <row r="3203" spans="1:24">
      <c r="A3203" s="83">
        <v>2301</v>
      </c>
      <c r="B3203" s="83">
        <v>555</v>
      </c>
      <c r="C3203" t="s">
        <v>7964</v>
      </c>
      <c r="D3203" s="159">
        <f t="shared" ref="D3203:D3266" si="100">E3203*40+F3203</f>
        <v>36</v>
      </c>
      <c r="E3203">
        <v>0</v>
      </c>
      <c r="F3203">
        <v>36</v>
      </c>
      <c r="G3203" s="162" t="s">
        <v>6174</v>
      </c>
      <c r="H3203" s="162" t="s">
        <v>6174</v>
      </c>
      <c r="I3203" s="53" t="str">
        <f t="shared" ref="I3203:I3266" si="101">H3203</f>
        <v>0. 36</v>
      </c>
      <c r="J3203" s="157" t="s">
        <v>142</v>
      </c>
      <c r="K3203" s="157" t="s">
        <v>141</v>
      </c>
      <c r="L3203" s="83" t="s">
        <v>6172</v>
      </c>
      <c r="M3203" s="165" t="s">
        <v>162</v>
      </c>
      <c r="O3203" s="157" t="s">
        <v>138</v>
      </c>
      <c r="P3203" s="157" t="s">
        <v>143</v>
      </c>
      <c r="Q3203" s="157" t="s">
        <v>6171</v>
      </c>
      <c r="R3203" s="157" t="s">
        <v>144</v>
      </c>
      <c r="W3203" s="118">
        <v>40500</v>
      </c>
      <c r="X3203" s="162" t="s">
        <v>6174</v>
      </c>
    </row>
    <row r="3204" spans="1:24">
      <c r="A3204" s="83">
        <v>2303</v>
      </c>
      <c r="B3204" s="83">
        <v>485</v>
      </c>
      <c r="C3204" t="s">
        <v>6579</v>
      </c>
      <c r="D3204" s="159">
        <f t="shared" si="100"/>
        <v>126</v>
      </c>
      <c r="E3204">
        <v>3</v>
      </c>
      <c r="F3204">
        <v>6</v>
      </c>
      <c r="G3204" s="162" t="s">
        <v>6213</v>
      </c>
      <c r="H3204" s="162" t="s">
        <v>6213</v>
      </c>
      <c r="I3204" s="53" t="str">
        <f t="shared" si="101"/>
        <v>3. 6</v>
      </c>
      <c r="J3204" s="157" t="s">
        <v>142</v>
      </c>
      <c r="K3204" s="157" t="s">
        <v>141</v>
      </c>
      <c r="L3204" s="83" t="s">
        <v>6172</v>
      </c>
      <c r="M3204" s="165" t="s">
        <v>162</v>
      </c>
      <c r="O3204" s="157" t="s">
        <v>138</v>
      </c>
      <c r="P3204" s="157" t="s">
        <v>143</v>
      </c>
      <c r="Q3204" s="157" t="s">
        <v>6171</v>
      </c>
      <c r="R3204" s="157" t="s">
        <v>144</v>
      </c>
      <c r="W3204" s="118">
        <v>418500</v>
      </c>
      <c r="X3204" s="162" t="s">
        <v>6213</v>
      </c>
    </row>
    <row r="3205" spans="1:24">
      <c r="A3205" s="83">
        <v>2304</v>
      </c>
      <c r="B3205" s="83">
        <v>576</v>
      </c>
      <c r="C3205" t="s">
        <v>7836</v>
      </c>
      <c r="D3205" s="159">
        <f t="shared" si="100"/>
        <v>147</v>
      </c>
      <c r="E3205">
        <v>3</v>
      </c>
      <c r="F3205">
        <v>27</v>
      </c>
      <c r="G3205" s="162" t="s">
        <v>6194</v>
      </c>
      <c r="H3205" s="162" t="s">
        <v>6194</v>
      </c>
      <c r="I3205" s="53" t="str">
        <f t="shared" si="101"/>
        <v>3. 27</v>
      </c>
      <c r="J3205" s="157" t="s">
        <v>142</v>
      </c>
      <c r="K3205" s="157" t="s">
        <v>141</v>
      </c>
      <c r="L3205" s="83" t="s">
        <v>6172</v>
      </c>
      <c r="M3205" s="165" t="s">
        <v>162</v>
      </c>
      <c r="O3205" s="157" t="s">
        <v>138</v>
      </c>
      <c r="P3205" s="157" t="s">
        <v>143</v>
      </c>
      <c r="Q3205" s="157" t="s">
        <v>6171</v>
      </c>
      <c r="R3205" s="157" t="s">
        <v>144</v>
      </c>
      <c r="W3205" s="118">
        <v>1984500</v>
      </c>
      <c r="X3205" s="162" t="s">
        <v>6194</v>
      </c>
    </row>
    <row r="3206" spans="1:24">
      <c r="A3206" s="83">
        <v>2304</v>
      </c>
      <c r="B3206" s="83">
        <v>577</v>
      </c>
      <c r="C3206" t="s">
        <v>7836</v>
      </c>
      <c r="D3206" s="159">
        <f t="shared" si="100"/>
        <v>282</v>
      </c>
      <c r="E3206">
        <v>7</v>
      </c>
      <c r="F3206">
        <v>2</v>
      </c>
      <c r="G3206" s="162" t="s">
        <v>6354</v>
      </c>
      <c r="H3206" s="162" t="s">
        <v>6354</v>
      </c>
      <c r="I3206" s="53" t="str">
        <f t="shared" si="101"/>
        <v>7. 2</v>
      </c>
      <c r="J3206" s="157" t="s">
        <v>142</v>
      </c>
      <c r="K3206" s="157" t="s">
        <v>141</v>
      </c>
      <c r="L3206" s="83" t="s">
        <v>6172</v>
      </c>
      <c r="M3206" s="165" t="s">
        <v>162</v>
      </c>
      <c r="O3206" s="157" t="s">
        <v>138</v>
      </c>
      <c r="P3206" s="157" t="s">
        <v>143</v>
      </c>
      <c r="Q3206" s="157" t="s">
        <v>6171</v>
      </c>
      <c r="R3206" s="157" t="s">
        <v>144</v>
      </c>
      <c r="W3206" s="118">
        <v>3807000</v>
      </c>
      <c r="X3206" s="162" t="s">
        <v>6354</v>
      </c>
    </row>
    <row r="3207" spans="1:24">
      <c r="A3207" s="83">
        <v>2304</v>
      </c>
      <c r="B3207" s="83">
        <v>279</v>
      </c>
      <c r="C3207" t="s">
        <v>6586</v>
      </c>
      <c r="D3207" s="159">
        <f t="shared" si="100"/>
        <v>40</v>
      </c>
      <c r="E3207">
        <v>1</v>
      </c>
      <c r="F3207">
        <v>0</v>
      </c>
      <c r="G3207" s="162" t="s">
        <v>6242</v>
      </c>
      <c r="H3207" s="162" t="s">
        <v>6242</v>
      </c>
      <c r="I3207" s="53" t="str">
        <f t="shared" si="101"/>
        <v>1. 0</v>
      </c>
      <c r="J3207" s="157" t="s">
        <v>142</v>
      </c>
      <c r="K3207" s="157" t="s">
        <v>141</v>
      </c>
      <c r="L3207" s="83" t="s">
        <v>6172</v>
      </c>
      <c r="M3207" s="165" t="s">
        <v>6540</v>
      </c>
      <c r="O3207" s="157" t="s">
        <v>138</v>
      </c>
      <c r="P3207" s="157" t="s">
        <v>143</v>
      </c>
      <c r="Q3207" s="157" t="s">
        <v>6171</v>
      </c>
      <c r="R3207" s="157" t="s">
        <v>144</v>
      </c>
      <c r="W3207" s="118">
        <v>540000</v>
      </c>
      <c r="X3207" s="162" t="s">
        <v>6242</v>
      </c>
    </row>
    <row r="3208" spans="1:24">
      <c r="A3208" s="83">
        <v>2304</v>
      </c>
      <c r="B3208" s="83">
        <v>280</v>
      </c>
      <c r="C3208" t="s">
        <v>6586</v>
      </c>
      <c r="D3208" s="159">
        <f t="shared" si="100"/>
        <v>46</v>
      </c>
      <c r="E3208">
        <v>1</v>
      </c>
      <c r="F3208">
        <v>6</v>
      </c>
      <c r="G3208" s="162" t="s">
        <v>6411</v>
      </c>
      <c r="H3208" s="162" t="s">
        <v>6411</v>
      </c>
      <c r="I3208" s="53" t="str">
        <f t="shared" si="101"/>
        <v>1. 6</v>
      </c>
      <c r="J3208" s="157" t="s">
        <v>142</v>
      </c>
      <c r="K3208" s="157" t="s">
        <v>141</v>
      </c>
      <c r="L3208" s="83" t="s">
        <v>6172</v>
      </c>
      <c r="M3208" s="165" t="s">
        <v>6540</v>
      </c>
      <c r="O3208" s="157" t="s">
        <v>138</v>
      </c>
      <c r="P3208" s="157" t="s">
        <v>143</v>
      </c>
      <c r="Q3208" s="157" t="s">
        <v>6171</v>
      </c>
      <c r="R3208" s="157" t="s">
        <v>144</v>
      </c>
      <c r="W3208" s="118">
        <v>621000</v>
      </c>
      <c r="X3208" s="162" t="s">
        <v>6411</v>
      </c>
    </row>
    <row r="3209" spans="1:24">
      <c r="A3209" s="83">
        <v>2310</v>
      </c>
      <c r="B3209" s="83">
        <v>513</v>
      </c>
      <c r="C3209" t="s">
        <v>6586</v>
      </c>
      <c r="D3209" s="159">
        <f t="shared" si="100"/>
        <v>201</v>
      </c>
      <c r="E3209">
        <v>5</v>
      </c>
      <c r="F3209">
        <v>1</v>
      </c>
      <c r="G3209" s="162" t="s">
        <v>6520</v>
      </c>
      <c r="H3209" s="162" t="s">
        <v>6520</v>
      </c>
      <c r="I3209" s="53" t="str">
        <f t="shared" si="101"/>
        <v>5. 1</v>
      </c>
      <c r="J3209" s="157" t="s">
        <v>142</v>
      </c>
      <c r="K3209" s="157" t="s">
        <v>141</v>
      </c>
      <c r="L3209" s="83" t="s">
        <v>6172</v>
      </c>
      <c r="M3209" s="165" t="s">
        <v>162</v>
      </c>
      <c r="O3209" s="157" t="s">
        <v>138</v>
      </c>
      <c r="P3209" s="157" t="s">
        <v>143</v>
      </c>
      <c r="Q3209" s="157" t="s">
        <v>6171</v>
      </c>
      <c r="R3209" s="157" t="s">
        <v>144</v>
      </c>
      <c r="W3209" s="118">
        <v>1350000</v>
      </c>
      <c r="X3209" s="162" t="s">
        <v>6520</v>
      </c>
    </row>
    <row r="3210" spans="1:24">
      <c r="A3210" s="83">
        <v>2310</v>
      </c>
      <c r="B3210" s="83">
        <v>513</v>
      </c>
      <c r="C3210" t="s">
        <v>7857</v>
      </c>
      <c r="D3210" s="159">
        <f t="shared" si="100"/>
        <v>9</v>
      </c>
      <c r="E3210">
        <v>0</v>
      </c>
      <c r="F3210">
        <v>9</v>
      </c>
      <c r="G3210" s="162" t="s">
        <v>6257</v>
      </c>
      <c r="H3210" s="162" t="s">
        <v>6257</v>
      </c>
      <c r="I3210" s="53" t="str">
        <f t="shared" si="101"/>
        <v>0. 9</v>
      </c>
      <c r="J3210" s="157" t="s">
        <v>142</v>
      </c>
      <c r="K3210" s="157" t="s">
        <v>141</v>
      </c>
      <c r="L3210" s="83" t="s">
        <v>6172</v>
      </c>
      <c r="M3210" s="165" t="s">
        <v>162</v>
      </c>
      <c r="O3210" s="157" t="s">
        <v>138</v>
      </c>
      <c r="P3210" s="157" t="s">
        <v>143</v>
      </c>
      <c r="Q3210" s="157" t="s">
        <v>6171</v>
      </c>
      <c r="R3210" s="157" t="s">
        <v>144</v>
      </c>
      <c r="W3210" s="118">
        <v>54000</v>
      </c>
      <c r="X3210" s="162" t="s">
        <v>6257</v>
      </c>
    </row>
    <row r="3211" spans="1:24">
      <c r="A3211" s="83">
        <v>2310</v>
      </c>
      <c r="B3211" s="83">
        <v>514</v>
      </c>
      <c r="C3211" t="s">
        <v>8117</v>
      </c>
      <c r="D3211" s="159">
        <f t="shared" si="100"/>
        <v>33</v>
      </c>
      <c r="E3211">
        <v>0</v>
      </c>
      <c r="F3211">
        <v>33</v>
      </c>
      <c r="G3211" s="162" t="s">
        <v>6387</v>
      </c>
      <c r="H3211" s="162" t="s">
        <v>6387</v>
      </c>
      <c r="I3211" s="53" t="str">
        <f t="shared" si="101"/>
        <v>0. 33</v>
      </c>
      <c r="J3211" s="157" t="s">
        <v>142</v>
      </c>
      <c r="K3211" s="157" t="s">
        <v>141</v>
      </c>
      <c r="L3211" s="83" t="s">
        <v>6172</v>
      </c>
      <c r="M3211" s="165" t="s">
        <v>162</v>
      </c>
      <c r="O3211" s="157" t="s">
        <v>138</v>
      </c>
      <c r="P3211" s="157" t="s">
        <v>143</v>
      </c>
      <c r="Q3211" s="157" t="s">
        <v>6171</v>
      </c>
      <c r="R3211" s="157" t="s">
        <v>144</v>
      </c>
      <c r="W3211" s="118">
        <v>229500</v>
      </c>
      <c r="X3211" s="162" t="s">
        <v>6387</v>
      </c>
    </row>
    <row r="3212" spans="1:24">
      <c r="A3212" s="83">
        <v>2315</v>
      </c>
      <c r="B3212" s="83">
        <v>260</v>
      </c>
      <c r="C3212" t="s">
        <v>8171</v>
      </c>
      <c r="D3212" s="159">
        <f t="shared" si="100"/>
        <v>47</v>
      </c>
      <c r="E3212">
        <v>1</v>
      </c>
      <c r="F3212">
        <v>7</v>
      </c>
      <c r="G3212" s="162" t="s">
        <v>6406</v>
      </c>
      <c r="H3212" s="162" t="s">
        <v>6406</v>
      </c>
      <c r="I3212" s="53" t="str">
        <f t="shared" si="101"/>
        <v>1. 7</v>
      </c>
      <c r="J3212" s="157" t="s">
        <v>142</v>
      </c>
      <c r="K3212" s="157" t="s">
        <v>141</v>
      </c>
      <c r="L3212" s="83" t="s">
        <v>6172</v>
      </c>
      <c r="M3212" s="165" t="s">
        <v>162</v>
      </c>
      <c r="O3212" s="157" t="s">
        <v>138</v>
      </c>
      <c r="P3212" s="157" t="s">
        <v>143</v>
      </c>
      <c r="Q3212" s="157" t="s">
        <v>6171</v>
      </c>
      <c r="R3212" s="157" t="s">
        <v>144</v>
      </c>
      <c r="W3212" s="118">
        <v>148500</v>
      </c>
      <c r="X3212" s="162" t="s">
        <v>6406</v>
      </c>
    </row>
    <row r="3213" spans="1:24">
      <c r="A3213" s="83">
        <v>2315</v>
      </c>
      <c r="B3213" s="83">
        <v>251</v>
      </c>
      <c r="C3213" t="s">
        <v>8185</v>
      </c>
      <c r="D3213" s="159">
        <f t="shared" si="100"/>
        <v>148</v>
      </c>
      <c r="E3213">
        <v>3</v>
      </c>
      <c r="F3213">
        <v>28</v>
      </c>
      <c r="G3213" s="162" t="s">
        <v>6366</v>
      </c>
      <c r="H3213" s="162" t="s">
        <v>6366</v>
      </c>
      <c r="I3213" s="53" t="str">
        <f t="shared" si="101"/>
        <v>3. 28</v>
      </c>
      <c r="J3213" s="157" t="s">
        <v>142</v>
      </c>
      <c r="K3213" s="157" t="s">
        <v>141</v>
      </c>
      <c r="L3213" s="83" t="s">
        <v>6172</v>
      </c>
      <c r="M3213" s="165" t="s">
        <v>162</v>
      </c>
      <c r="O3213" s="157" t="s">
        <v>138</v>
      </c>
      <c r="P3213" s="157" t="s">
        <v>143</v>
      </c>
      <c r="Q3213" s="157" t="s">
        <v>6171</v>
      </c>
      <c r="R3213" s="157" t="s">
        <v>144</v>
      </c>
      <c r="W3213" s="118">
        <v>499500</v>
      </c>
      <c r="X3213" s="162" t="s">
        <v>6366</v>
      </c>
    </row>
    <row r="3214" spans="1:24">
      <c r="A3214" s="83">
        <v>2315</v>
      </c>
      <c r="B3214" s="83">
        <v>260</v>
      </c>
      <c r="C3214" t="s">
        <v>7835</v>
      </c>
      <c r="D3214" s="159">
        <f t="shared" si="100"/>
        <v>169</v>
      </c>
      <c r="E3214">
        <v>4</v>
      </c>
      <c r="F3214">
        <v>9</v>
      </c>
      <c r="G3214" s="162" t="s">
        <v>6289</v>
      </c>
      <c r="H3214" s="162" t="s">
        <v>6289</v>
      </c>
      <c r="I3214" s="53" t="str">
        <f t="shared" si="101"/>
        <v>4. 9</v>
      </c>
      <c r="J3214" s="157" t="s">
        <v>142</v>
      </c>
      <c r="K3214" s="157" t="s">
        <v>141</v>
      </c>
      <c r="L3214" s="83" t="s">
        <v>6172</v>
      </c>
      <c r="M3214" s="165" t="s">
        <v>162</v>
      </c>
      <c r="O3214" s="157" t="s">
        <v>138</v>
      </c>
      <c r="P3214" s="157" t="s">
        <v>143</v>
      </c>
      <c r="Q3214" s="157" t="s">
        <v>6171</v>
      </c>
      <c r="R3214" s="157" t="s">
        <v>144</v>
      </c>
      <c r="W3214" s="118">
        <v>567000</v>
      </c>
      <c r="X3214" s="162" t="s">
        <v>6289</v>
      </c>
    </row>
    <row r="3215" spans="1:24">
      <c r="A3215" s="83">
        <v>2319</v>
      </c>
      <c r="B3215" s="83">
        <v>165</v>
      </c>
      <c r="C3215" t="s">
        <v>6586</v>
      </c>
      <c r="D3215" s="159">
        <f t="shared" si="100"/>
        <v>120</v>
      </c>
      <c r="E3215">
        <v>3</v>
      </c>
      <c r="F3215">
        <v>0</v>
      </c>
      <c r="G3215" s="162" t="s">
        <v>6240</v>
      </c>
      <c r="H3215" s="162" t="s">
        <v>6240</v>
      </c>
      <c r="I3215" s="53" t="str">
        <f t="shared" si="101"/>
        <v>3. 0</v>
      </c>
      <c r="J3215" s="157" t="s">
        <v>142</v>
      </c>
      <c r="K3215" s="157" t="s">
        <v>141</v>
      </c>
      <c r="L3215" s="83" t="s">
        <v>6172</v>
      </c>
      <c r="M3215" s="165" t="s">
        <v>162</v>
      </c>
      <c r="O3215" s="157" t="s">
        <v>138</v>
      </c>
      <c r="P3215" s="157" t="s">
        <v>143</v>
      </c>
      <c r="Q3215" s="157" t="s">
        <v>6171</v>
      </c>
      <c r="R3215" s="157" t="s">
        <v>144</v>
      </c>
      <c r="W3215" s="118">
        <v>1620000</v>
      </c>
      <c r="X3215" s="162" t="s">
        <v>6240</v>
      </c>
    </row>
    <row r="3216" spans="1:24">
      <c r="A3216" s="83">
        <v>2319</v>
      </c>
      <c r="B3216" s="83">
        <v>602</v>
      </c>
      <c r="C3216" t="s">
        <v>7944</v>
      </c>
      <c r="D3216" s="159">
        <f t="shared" si="100"/>
        <v>44</v>
      </c>
      <c r="E3216">
        <v>1</v>
      </c>
      <c r="F3216">
        <v>4</v>
      </c>
      <c r="G3216" s="162" t="s">
        <v>6248</v>
      </c>
      <c r="H3216" s="162" t="s">
        <v>6248</v>
      </c>
      <c r="I3216" s="53" t="str">
        <f t="shared" si="101"/>
        <v>1. 4</v>
      </c>
      <c r="J3216" s="157" t="s">
        <v>142</v>
      </c>
      <c r="K3216" s="157" t="s">
        <v>141</v>
      </c>
      <c r="L3216" s="83" t="s">
        <v>6172</v>
      </c>
      <c r="M3216" s="165" t="s">
        <v>162</v>
      </c>
      <c r="O3216" s="157" t="s">
        <v>138</v>
      </c>
      <c r="P3216" s="157" t="s">
        <v>143</v>
      </c>
      <c r="Q3216" s="157" t="s">
        <v>6171</v>
      </c>
      <c r="R3216" s="157" t="s">
        <v>144</v>
      </c>
      <c r="W3216" s="118">
        <v>594000</v>
      </c>
      <c r="X3216" s="162" t="s">
        <v>6248</v>
      </c>
    </row>
    <row r="3217" spans="1:24">
      <c r="A3217" s="83">
        <v>2320</v>
      </c>
      <c r="B3217" s="83">
        <v>280</v>
      </c>
      <c r="C3217" t="s">
        <v>6586</v>
      </c>
      <c r="D3217" s="159">
        <f t="shared" si="100"/>
        <v>103</v>
      </c>
      <c r="E3217">
        <v>2</v>
      </c>
      <c r="F3217">
        <v>23</v>
      </c>
      <c r="G3217" s="162" t="s">
        <v>6451</v>
      </c>
      <c r="H3217" s="162" t="s">
        <v>6451</v>
      </c>
      <c r="I3217" s="53" t="str">
        <f t="shared" si="101"/>
        <v>2. 23</v>
      </c>
      <c r="J3217" s="157" t="s">
        <v>142</v>
      </c>
      <c r="K3217" s="157" t="s">
        <v>141</v>
      </c>
      <c r="L3217" s="83" t="s">
        <v>6172</v>
      </c>
      <c r="M3217" s="165" t="s">
        <v>162</v>
      </c>
      <c r="O3217" s="157" t="s">
        <v>138</v>
      </c>
      <c r="P3217" s="157" t="s">
        <v>143</v>
      </c>
      <c r="Q3217" s="157" t="s">
        <v>6171</v>
      </c>
      <c r="R3217" s="157" t="s">
        <v>144</v>
      </c>
      <c r="W3217" s="118">
        <v>688500</v>
      </c>
      <c r="X3217" s="162" t="s">
        <v>6451</v>
      </c>
    </row>
    <row r="3218" spans="1:24">
      <c r="A3218" s="83">
        <v>2320</v>
      </c>
      <c r="B3218" s="83">
        <v>280</v>
      </c>
      <c r="C3218" t="s">
        <v>7857</v>
      </c>
      <c r="D3218" s="159">
        <f t="shared" si="100"/>
        <v>217</v>
      </c>
      <c r="E3218">
        <v>5</v>
      </c>
      <c r="F3218">
        <v>17</v>
      </c>
      <c r="G3218" s="162" t="s">
        <v>6441</v>
      </c>
      <c r="H3218" s="162" t="s">
        <v>6441</v>
      </c>
      <c r="I3218" s="53" t="str">
        <f t="shared" si="101"/>
        <v>5. 17</v>
      </c>
      <c r="J3218" s="157" t="s">
        <v>142</v>
      </c>
      <c r="K3218" s="157" t="s">
        <v>141</v>
      </c>
      <c r="L3218" s="83" t="s">
        <v>6172</v>
      </c>
      <c r="M3218" s="165" t="s">
        <v>162</v>
      </c>
      <c r="O3218" s="157" t="s">
        <v>138</v>
      </c>
      <c r="P3218" s="157" t="s">
        <v>143</v>
      </c>
      <c r="Q3218" s="157" t="s">
        <v>6171</v>
      </c>
      <c r="R3218" s="157" t="s">
        <v>144</v>
      </c>
      <c r="W3218" s="118">
        <v>1458000</v>
      </c>
      <c r="X3218" s="162" t="s">
        <v>6441</v>
      </c>
    </row>
    <row r="3219" spans="1:24">
      <c r="A3219" s="83">
        <v>2321</v>
      </c>
      <c r="B3219" s="83">
        <v>283</v>
      </c>
      <c r="C3219" t="s">
        <v>7857</v>
      </c>
      <c r="D3219" s="159">
        <f t="shared" si="100"/>
        <v>94</v>
      </c>
      <c r="E3219">
        <v>2</v>
      </c>
      <c r="F3219">
        <v>14</v>
      </c>
      <c r="G3219" s="162" t="s">
        <v>6182</v>
      </c>
      <c r="H3219" s="162" t="s">
        <v>6182</v>
      </c>
      <c r="I3219" s="53" t="str">
        <f t="shared" si="101"/>
        <v>2. 14</v>
      </c>
      <c r="J3219" s="157" t="s">
        <v>142</v>
      </c>
      <c r="K3219" s="157" t="s">
        <v>141</v>
      </c>
      <c r="L3219" s="83" t="s">
        <v>6172</v>
      </c>
      <c r="M3219" s="165" t="s">
        <v>162</v>
      </c>
      <c r="O3219" s="157" t="s">
        <v>138</v>
      </c>
      <c r="P3219" s="157" t="s">
        <v>143</v>
      </c>
      <c r="Q3219" s="157" t="s">
        <v>6171</v>
      </c>
      <c r="R3219" s="157" t="s">
        <v>144</v>
      </c>
      <c r="W3219" s="118">
        <v>1269000</v>
      </c>
      <c r="X3219" s="162" t="s">
        <v>6182</v>
      </c>
    </row>
    <row r="3220" spans="1:24">
      <c r="A3220" s="83">
        <v>2321</v>
      </c>
      <c r="B3220" s="83">
        <v>282</v>
      </c>
      <c r="C3220" t="s">
        <v>7852</v>
      </c>
      <c r="D3220" s="159">
        <f t="shared" si="100"/>
        <v>62</v>
      </c>
      <c r="E3220">
        <v>1</v>
      </c>
      <c r="F3220">
        <v>22</v>
      </c>
      <c r="G3220" s="162" t="s">
        <v>6422</v>
      </c>
      <c r="H3220" s="162" t="s">
        <v>6422</v>
      </c>
      <c r="I3220" s="53" t="str">
        <f t="shared" si="101"/>
        <v>1. 22</v>
      </c>
      <c r="J3220" s="157" t="s">
        <v>142</v>
      </c>
      <c r="K3220" s="157" t="s">
        <v>141</v>
      </c>
      <c r="L3220" s="83" t="s">
        <v>6172</v>
      </c>
      <c r="M3220" s="165" t="s">
        <v>162</v>
      </c>
      <c r="O3220" s="157" t="s">
        <v>138</v>
      </c>
      <c r="P3220" s="157" t="s">
        <v>143</v>
      </c>
      <c r="Q3220" s="157" t="s">
        <v>6171</v>
      </c>
      <c r="R3220" s="157" t="s">
        <v>144</v>
      </c>
      <c r="W3220" s="118">
        <v>837000</v>
      </c>
      <c r="X3220" s="162" t="s">
        <v>6422</v>
      </c>
    </row>
    <row r="3221" spans="1:24">
      <c r="A3221" s="83">
        <v>2321</v>
      </c>
      <c r="B3221" s="83">
        <v>507</v>
      </c>
      <c r="C3221" t="s">
        <v>7982</v>
      </c>
      <c r="D3221" s="159">
        <f t="shared" si="100"/>
        <v>136</v>
      </c>
      <c r="E3221">
        <v>3</v>
      </c>
      <c r="F3221">
        <v>16</v>
      </c>
      <c r="G3221" s="162" t="s">
        <v>6184</v>
      </c>
      <c r="H3221" s="162" t="s">
        <v>6184</v>
      </c>
      <c r="I3221" s="53" t="str">
        <f t="shared" si="101"/>
        <v>3. 16</v>
      </c>
      <c r="J3221" s="157" t="s">
        <v>142</v>
      </c>
      <c r="K3221" s="157" t="s">
        <v>141</v>
      </c>
      <c r="L3221" s="83" t="s">
        <v>6172</v>
      </c>
      <c r="M3221" s="165" t="s">
        <v>162</v>
      </c>
      <c r="O3221" s="157" t="s">
        <v>138</v>
      </c>
      <c r="P3221" s="157" t="s">
        <v>143</v>
      </c>
      <c r="Q3221" s="157" t="s">
        <v>6171</v>
      </c>
      <c r="R3221" s="157" t="s">
        <v>144</v>
      </c>
      <c r="W3221" s="118">
        <v>1836000</v>
      </c>
      <c r="X3221" s="162" t="s">
        <v>6184</v>
      </c>
    </row>
    <row r="3222" spans="1:24">
      <c r="A3222" s="83">
        <v>2321</v>
      </c>
      <c r="B3222" s="83">
        <v>507</v>
      </c>
      <c r="C3222" t="s">
        <v>6586</v>
      </c>
      <c r="D3222" s="159">
        <f t="shared" si="100"/>
        <v>72</v>
      </c>
      <c r="E3222">
        <v>1</v>
      </c>
      <c r="F3222">
        <v>32</v>
      </c>
      <c r="G3222" s="162" t="s">
        <v>6325</v>
      </c>
      <c r="H3222" s="162" t="s">
        <v>6325</v>
      </c>
      <c r="I3222" s="53" t="str">
        <f t="shared" si="101"/>
        <v>1. 32</v>
      </c>
      <c r="J3222" s="157" t="s">
        <v>142</v>
      </c>
      <c r="K3222" s="157" t="s">
        <v>141</v>
      </c>
      <c r="L3222" s="83" t="s">
        <v>6172</v>
      </c>
      <c r="M3222" s="165" t="s">
        <v>162</v>
      </c>
      <c r="O3222" s="157" t="s">
        <v>138</v>
      </c>
      <c r="P3222" s="157" t="s">
        <v>143</v>
      </c>
      <c r="Q3222" s="157" t="s">
        <v>6171</v>
      </c>
      <c r="R3222" s="157" t="s">
        <v>144</v>
      </c>
      <c r="W3222" s="118">
        <v>972000</v>
      </c>
      <c r="X3222" s="162" t="s">
        <v>6325</v>
      </c>
    </row>
    <row r="3223" spans="1:24">
      <c r="A3223" s="83">
        <v>2321</v>
      </c>
      <c r="B3223" s="83">
        <v>506</v>
      </c>
      <c r="C3223" t="s">
        <v>7857</v>
      </c>
      <c r="D3223" s="159">
        <f t="shared" si="100"/>
        <v>30</v>
      </c>
      <c r="E3223">
        <v>0</v>
      </c>
      <c r="F3223">
        <v>30</v>
      </c>
      <c r="G3223" s="162" t="s">
        <v>6324</v>
      </c>
      <c r="H3223" s="162" t="s">
        <v>6324</v>
      </c>
      <c r="I3223" s="53" t="str">
        <f t="shared" si="101"/>
        <v>0. 30</v>
      </c>
      <c r="J3223" s="157" t="s">
        <v>142</v>
      </c>
      <c r="K3223" s="157" t="s">
        <v>141</v>
      </c>
      <c r="L3223" s="83" t="s">
        <v>6172</v>
      </c>
      <c r="M3223" s="165" t="s">
        <v>162</v>
      </c>
      <c r="O3223" s="157" t="s">
        <v>138</v>
      </c>
      <c r="P3223" s="157" t="s">
        <v>143</v>
      </c>
      <c r="Q3223" s="157" t="s">
        <v>6171</v>
      </c>
      <c r="R3223" s="157" t="s">
        <v>144</v>
      </c>
      <c r="W3223" s="118">
        <v>405000</v>
      </c>
      <c r="X3223" s="162" t="s">
        <v>6324</v>
      </c>
    </row>
    <row r="3224" spans="1:24">
      <c r="A3224" s="83">
        <v>2322</v>
      </c>
      <c r="B3224" s="83">
        <v>154</v>
      </c>
      <c r="C3224" t="s">
        <v>8186</v>
      </c>
      <c r="D3224" s="159">
        <f t="shared" si="100"/>
        <v>160</v>
      </c>
      <c r="E3224">
        <v>4</v>
      </c>
      <c r="F3224">
        <v>0</v>
      </c>
      <c r="G3224" s="162" t="s">
        <v>6232</v>
      </c>
      <c r="H3224" s="162" t="s">
        <v>6232</v>
      </c>
      <c r="I3224" s="53" t="str">
        <f t="shared" si="101"/>
        <v>4. 0</v>
      </c>
      <c r="J3224" s="157" t="s">
        <v>142</v>
      </c>
      <c r="K3224" s="157" t="s">
        <v>141</v>
      </c>
      <c r="L3224" s="83" t="s">
        <v>6172</v>
      </c>
      <c r="M3224" s="165" t="s">
        <v>6093</v>
      </c>
      <c r="O3224" s="157" t="s">
        <v>138</v>
      </c>
      <c r="P3224" s="157" t="s">
        <v>143</v>
      </c>
      <c r="Q3224" s="157" t="s">
        <v>6171</v>
      </c>
      <c r="R3224" s="157" t="s">
        <v>144</v>
      </c>
      <c r="W3224" s="118">
        <v>1080000</v>
      </c>
      <c r="X3224" s="162" t="s">
        <v>6232</v>
      </c>
    </row>
    <row r="3225" spans="1:24">
      <c r="A3225" s="83">
        <v>2325</v>
      </c>
      <c r="B3225" s="83">
        <v>456</v>
      </c>
      <c r="C3225" t="s">
        <v>7850</v>
      </c>
      <c r="D3225" s="159">
        <f t="shared" si="100"/>
        <v>55</v>
      </c>
      <c r="E3225">
        <v>1</v>
      </c>
      <c r="F3225">
        <v>15</v>
      </c>
      <c r="G3225" s="162" t="s">
        <v>6363</v>
      </c>
      <c r="H3225" s="162" t="s">
        <v>6363</v>
      </c>
      <c r="I3225" s="53" t="str">
        <f t="shared" si="101"/>
        <v>1. 15</v>
      </c>
      <c r="J3225" s="157" t="s">
        <v>142</v>
      </c>
      <c r="K3225" s="157" t="s">
        <v>141</v>
      </c>
      <c r="L3225" s="83" t="s">
        <v>6172</v>
      </c>
      <c r="M3225" s="165" t="s">
        <v>162</v>
      </c>
      <c r="O3225" s="157" t="s">
        <v>138</v>
      </c>
      <c r="P3225" s="157" t="s">
        <v>143</v>
      </c>
      <c r="Q3225" s="157" t="s">
        <v>6171</v>
      </c>
      <c r="R3225" s="157" t="s">
        <v>144</v>
      </c>
      <c r="W3225" s="118">
        <v>175500</v>
      </c>
      <c r="X3225" s="162" t="s">
        <v>6363</v>
      </c>
    </row>
    <row r="3226" spans="1:24">
      <c r="A3226" s="83">
        <v>2325</v>
      </c>
      <c r="B3226" s="83">
        <v>455</v>
      </c>
      <c r="C3226" t="s">
        <v>7919</v>
      </c>
      <c r="D3226" s="159">
        <f t="shared" si="100"/>
        <v>79</v>
      </c>
      <c r="E3226">
        <v>1</v>
      </c>
      <c r="F3226">
        <v>39</v>
      </c>
      <c r="G3226" s="162" t="s">
        <v>6202</v>
      </c>
      <c r="H3226" s="162" t="s">
        <v>6202</v>
      </c>
      <c r="I3226" s="53" t="str">
        <f t="shared" si="101"/>
        <v>1. 39</v>
      </c>
      <c r="J3226" s="157" t="s">
        <v>142</v>
      </c>
      <c r="K3226" s="157" t="s">
        <v>141</v>
      </c>
      <c r="L3226" s="83" t="s">
        <v>6172</v>
      </c>
      <c r="M3226" s="165" t="s">
        <v>162</v>
      </c>
      <c r="O3226" s="157" t="s">
        <v>138</v>
      </c>
      <c r="P3226" s="157" t="s">
        <v>143</v>
      </c>
      <c r="Q3226" s="157" t="s">
        <v>6171</v>
      </c>
      <c r="R3226" s="157" t="s">
        <v>144</v>
      </c>
      <c r="W3226" s="118">
        <v>202500</v>
      </c>
      <c r="X3226" s="162" t="s">
        <v>6202</v>
      </c>
    </row>
    <row r="3227" spans="1:24">
      <c r="A3227" s="83">
        <v>2325</v>
      </c>
      <c r="B3227" s="83">
        <v>455</v>
      </c>
      <c r="C3227" t="s">
        <v>7857</v>
      </c>
      <c r="D3227" s="159">
        <f t="shared" si="100"/>
        <v>34</v>
      </c>
      <c r="E3227">
        <v>0</v>
      </c>
      <c r="F3227">
        <v>34</v>
      </c>
      <c r="G3227" s="162" t="s">
        <v>6253</v>
      </c>
      <c r="H3227" s="162" t="s">
        <v>6253</v>
      </c>
      <c r="I3227" s="53" t="str">
        <f t="shared" si="101"/>
        <v>0. 34</v>
      </c>
      <c r="J3227" s="157" t="s">
        <v>142</v>
      </c>
      <c r="K3227" s="157" t="s">
        <v>141</v>
      </c>
      <c r="L3227" s="83" t="s">
        <v>6172</v>
      </c>
      <c r="M3227" s="165" t="s">
        <v>162</v>
      </c>
      <c r="O3227" s="157" t="s">
        <v>138</v>
      </c>
      <c r="P3227" s="157" t="s">
        <v>143</v>
      </c>
      <c r="Q3227" s="157" t="s">
        <v>6171</v>
      </c>
      <c r="R3227" s="157" t="s">
        <v>144</v>
      </c>
      <c r="W3227" s="118">
        <v>81000</v>
      </c>
      <c r="X3227" s="162" t="s">
        <v>6253</v>
      </c>
    </row>
    <row r="3228" spans="1:24">
      <c r="A3228" s="83">
        <v>2325</v>
      </c>
      <c r="B3228" s="83">
        <v>457</v>
      </c>
      <c r="C3228" t="s">
        <v>7843</v>
      </c>
      <c r="D3228" s="159">
        <f t="shared" si="100"/>
        <v>78</v>
      </c>
      <c r="E3228">
        <v>1</v>
      </c>
      <c r="F3228">
        <v>38</v>
      </c>
      <c r="G3228" s="162" t="s">
        <v>6332</v>
      </c>
      <c r="H3228" s="162" t="s">
        <v>6332</v>
      </c>
      <c r="I3228" s="53" t="str">
        <f t="shared" si="101"/>
        <v>1. 38</v>
      </c>
      <c r="J3228" s="157" t="s">
        <v>142</v>
      </c>
      <c r="K3228" s="157" t="s">
        <v>141</v>
      </c>
      <c r="L3228" s="83" t="s">
        <v>6172</v>
      </c>
      <c r="M3228" s="165" t="s">
        <v>162</v>
      </c>
      <c r="O3228" s="157" t="s">
        <v>138</v>
      </c>
      <c r="P3228" s="157" t="s">
        <v>143</v>
      </c>
      <c r="Q3228" s="157" t="s">
        <v>6171</v>
      </c>
      <c r="R3228" s="157" t="s">
        <v>144</v>
      </c>
      <c r="W3228" s="118">
        <v>202500</v>
      </c>
      <c r="X3228" s="162" t="s">
        <v>6332</v>
      </c>
    </row>
    <row r="3229" spans="1:24">
      <c r="A3229" s="83">
        <v>2325</v>
      </c>
      <c r="B3229" s="83">
        <v>455</v>
      </c>
      <c r="C3229" t="s">
        <v>6648</v>
      </c>
      <c r="D3229" s="159">
        <f t="shared" si="100"/>
        <v>7</v>
      </c>
      <c r="E3229">
        <v>0</v>
      </c>
      <c r="F3229">
        <v>7</v>
      </c>
      <c r="G3229" s="162" t="s">
        <v>6300</v>
      </c>
      <c r="H3229" s="162" t="s">
        <v>6300</v>
      </c>
      <c r="I3229" s="53" t="str">
        <f t="shared" si="101"/>
        <v>0. 7</v>
      </c>
      <c r="J3229" s="157" t="s">
        <v>142</v>
      </c>
      <c r="K3229" s="157" t="s">
        <v>141</v>
      </c>
      <c r="L3229" s="83" t="s">
        <v>6172</v>
      </c>
      <c r="M3229" s="165" t="s">
        <v>162</v>
      </c>
      <c r="O3229" s="157" t="s">
        <v>138</v>
      </c>
      <c r="P3229" s="157" t="s">
        <v>143</v>
      </c>
      <c r="Q3229" s="157" t="s">
        <v>6171</v>
      </c>
      <c r="R3229" s="157" t="s">
        <v>144</v>
      </c>
      <c r="W3229" s="118">
        <v>13500</v>
      </c>
      <c r="X3229" s="162" t="s">
        <v>6300</v>
      </c>
    </row>
    <row r="3230" spans="1:24">
      <c r="A3230" s="83">
        <v>2326</v>
      </c>
      <c r="B3230" s="83">
        <v>456</v>
      </c>
      <c r="C3230" t="s">
        <v>7850</v>
      </c>
      <c r="D3230" s="159">
        <f t="shared" si="100"/>
        <v>55</v>
      </c>
      <c r="E3230">
        <v>1</v>
      </c>
      <c r="F3230">
        <v>15</v>
      </c>
      <c r="G3230" s="162" t="s">
        <v>6363</v>
      </c>
      <c r="H3230" s="162" t="s">
        <v>6363</v>
      </c>
      <c r="I3230" s="53" t="str">
        <f t="shared" si="101"/>
        <v>1. 15</v>
      </c>
      <c r="J3230" s="157" t="s">
        <v>142</v>
      </c>
      <c r="K3230" s="157" t="s">
        <v>141</v>
      </c>
      <c r="L3230" s="83" t="s">
        <v>6172</v>
      </c>
      <c r="M3230" s="165" t="s">
        <v>162</v>
      </c>
      <c r="O3230" s="157" t="s">
        <v>138</v>
      </c>
      <c r="P3230" s="157" t="s">
        <v>143</v>
      </c>
      <c r="Q3230" s="157" t="s">
        <v>6171</v>
      </c>
      <c r="R3230" s="157" t="s">
        <v>144</v>
      </c>
      <c r="W3230" s="118">
        <v>175500</v>
      </c>
      <c r="X3230" s="162" t="s">
        <v>6363</v>
      </c>
    </row>
    <row r="3231" spans="1:24">
      <c r="A3231" s="83">
        <v>2326</v>
      </c>
      <c r="B3231" s="83">
        <v>455</v>
      </c>
      <c r="C3231" t="s">
        <v>7919</v>
      </c>
      <c r="D3231" s="159">
        <f t="shared" si="100"/>
        <v>79</v>
      </c>
      <c r="E3231">
        <v>1</v>
      </c>
      <c r="F3231">
        <v>39</v>
      </c>
      <c r="G3231" s="162" t="s">
        <v>6202</v>
      </c>
      <c r="H3231" s="162" t="s">
        <v>6202</v>
      </c>
      <c r="I3231" s="53" t="str">
        <f t="shared" si="101"/>
        <v>1. 39</v>
      </c>
      <c r="J3231" s="157" t="s">
        <v>142</v>
      </c>
      <c r="K3231" s="157" t="s">
        <v>141</v>
      </c>
      <c r="L3231" s="83" t="s">
        <v>6172</v>
      </c>
      <c r="M3231" s="165" t="s">
        <v>162</v>
      </c>
      <c r="O3231" s="157" t="s">
        <v>138</v>
      </c>
      <c r="P3231" s="157" t="s">
        <v>143</v>
      </c>
      <c r="Q3231" s="157" t="s">
        <v>6171</v>
      </c>
      <c r="R3231" s="157" t="s">
        <v>144</v>
      </c>
      <c r="W3231" s="118">
        <v>202500</v>
      </c>
      <c r="X3231" s="162" t="s">
        <v>6202</v>
      </c>
    </row>
    <row r="3232" spans="1:24">
      <c r="A3232" s="83">
        <v>2326</v>
      </c>
      <c r="B3232" s="83">
        <v>455</v>
      </c>
      <c r="C3232" t="s">
        <v>7857</v>
      </c>
      <c r="D3232" s="159">
        <f t="shared" si="100"/>
        <v>34</v>
      </c>
      <c r="E3232">
        <v>0</v>
      </c>
      <c r="F3232">
        <v>34</v>
      </c>
      <c r="G3232" s="162" t="s">
        <v>6253</v>
      </c>
      <c r="H3232" s="162" t="s">
        <v>6253</v>
      </c>
      <c r="I3232" s="53" t="str">
        <f t="shared" si="101"/>
        <v>0. 34</v>
      </c>
      <c r="J3232" s="157" t="s">
        <v>142</v>
      </c>
      <c r="K3232" s="157" t="s">
        <v>141</v>
      </c>
      <c r="L3232" s="83" t="s">
        <v>6172</v>
      </c>
      <c r="M3232" s="165" t="s">
        <v>162</v>
      </c>
      <c r="O3232" s="157" t="s">
        <v>138</v>
      </c>
      <c r="P3232" s="157" t="s">
        <v>143</v>
      </c>
      <c r="Q3232" s="157" t="s">
        <v>6171</v>
      </c>
      <c r="R3232" s="157" t="s">
        <v>144</v>
      </c>
      <c r="W3232" s="118">
        <v>81000</v>
      </c>
      <c r="X3232" s="162" t="s">
        <v>6253</v>
      </c>
    </row>
    <row r="3233" spans="1:24">
      <c r="A3233" s="83">
        <v>2326</v>
      </c>
      <c r="B3233" s="83">
        <v>457</v>
      </c>
      <c r="C3233" t="s">
        <v>7843</v>
      </c>
      <c r="D3233" s="159">
        <f t="shared" si="100"/>
        <v>78</v>
      </c>
      <c r="E3233">
        <v>1</v>
      </c>
      <c r="F3233">
        <v>38</v>
      </c>
      <c r="G3233" s="162" t="s">
        <v>6332</v>
      </c>
      <c r="H3233" s="162" t="s">
        <v>6332</v>
      </c>
      <c r="I3233" s="53" t="str">
        <f t="shared" si="101"/>
        <v>1. 38</v>
      </c>
      <c r="J3233" s="157" t="s">
        <v>142</v>
      </c>
      <c r="K3233" s="157" t="s">
        <v>141</v>
      </c>
      <c r="L3233" s="83" t="s">
        <v>6172</v>
      </c>
      <c r="M3233" s="165" t="s">
        <v>162</v>
      </c>
      <c r="O3233" s="157" t="s">
        <v>138</v>
      </c>
      <c r="P3233" s="157" t="s">
        <v>143</v>
      </c>
      <c r="Q3233" s="157" t="s">
        <v>6171</v>
      </c>
      <c r="R3233" s="157" t="s">
        <v>144</v>
      </c>
      <c r="W3233" s="118">
        <v>202500</v>
      </c>
      <c r="X3233" s="162" t="s">
        <v>6332</v>
      </c>
    </row>
    <row r="3234" spans="1:24">
      <c r="A3234" s="83">
        <v>2326</v>
      </c>
      <c r="B3234" s="83">
        <v>455</v>
      </c>
      <c r="C3234" t="s">
        <v>6648</v>
      </c>
      <c r="D3234" s="159">
        <f t="shared" si="100"/>
        <v>7</v>
      </c>
      <c r="E3234">
        <v>0</v>
      </c>
      <c r="F3234">
        <v>7</v>
      </c>
      <c r="G3234" s="162" t="s">
        <v>6300</v>
      </c>
      <c r="H3234" s="162" t="s">
        <v>6300</v>
      </c>
      <c r="I3234" s="53" t="str">
        <f t="shared" si="101"/>
        <v>0. 7</v>
      </c>
      <c r="J3234" s="157" t="s">
        <v>142</v>
      </c>
      <c r="K3234" s="157" t="s">
        <v>141</v>
      </c>
      <c r="L3234" s="83" t="s">
        <v>6172</v>
      </c>
      <c r="M3234" s="165" t="s">
        <v>162</v>
      </c>
      <c r="O3234" s="157" t="s">
        <v>138</v>
      </c>
      <c r="P3234" s="157" t="s">
        <v>143</v>
      </c>
      <c r="Q3234" s="157" t="s">
        <v>6171</v>
      </c>
      <c r="R3234" s="157" t="s">
        <v>144</v>
      </c>
      <c r="W3234" s="118">
        <v>13500</v>
      </c>
      <c r="X3234" s="162" t="s">
        <v>6300</v>
      </c>
    </row>
    <row r="3235" spans="1:24">
      <c r="A3235" s="83">
        <v>2327</v>
      </c>
      <c r="B3235" s="83">
        <v>456</v>
      </c>
      <c r="C3235" t="s">
        <v>7850</v>
      </c>
      <c r="D3235" s="159">
        <f t="shared" si="100"/>
        <v>55</v>
      </c>
      <c r="E3235">
        <v>1</v>
      </c>
      <c r="F3235">
        <v>15</v>
      </c>
      <c r="G3235" s="162" t="s">
        <v>6363</v>
      </c>
      <c r="H3235" s="162" t="s">
        <v>6363</v>
      </c>
      <c r="I3235" s="53" t="str">
        <f t="shared" si="101"/>
        <v>1. 15</v>
      </c>
      <c r="J3235" s="157" t="s">
        <v>142</v>
      </c>
      <c r="K3235" s="157" t="s">
        <v>141</v>
      </c>
      <c r="L3235" s="83" t="s">
        <v>6172</v>
      </c>
      <c r="M3235" s="165" t="s">
        <v>162</v>
      </c>
      <c r="O3235" s="157" t="s">
        <v>138</v>
      </c>
      <c r="P3235" s="157" t="s">
        <v>143</v>
      </c>
      <c r="Q3235" s="157" t="s">
        <v>6171</v>
      </c>
      <c r="R3235" s="157" t="s">
        <v>144</v>
      </c>
      <c r="W3235" s="118">
        <v>175500</v>
      </c>
      <c r="X3235" s="162" t="s">
        <v>6363</v>
      </c>
    </row>
    <row r="3236" spans="1:24">
      <c r="A3236" s="83">
        <v>2327</v>
      </c>
      <c r="B3236" s="83">
        <v>455</v>
      </c>
      <c r="C3236" t="s">
        <v>7919</v>
      </c>
      <c r="D3236" s="159">
        <f t="shared" si="100"/>
        <v>79</v>
      </c>
      <c r="E3236">
        <v>1</v>
      </c>
      <c r="F3236">
        <v>39</v>
      </c>
      <c r="G3236" s="162" t="s">
        <v>6202</v>
      </c>
      <c r="H3236" s="162" t="s">
        <v>6202</v>
      </c>
      <c r="I3236" s="53" t="str">
        <f t="shared" si="101"/>
        <v>1. 39</v>
      </c>
      <c r="J3236" s="157" t="s">
        <v>142</v>
      </c>
      <c r="K3236" s="157" t="s">
        <v>141</v>
      </c>
      <c r="L3236" s="83" t="s">
        <v>6172</v>
      </c>
      <c r="M3236" s="165" t="s">
        <v>162</v>
      </c>
      <c r="O3236" s="157" t="s">
        <v>138</v>
      </c>
      <c r="P3236" s="157" t="s">
        <v>143</v>
      </c>
      <c r="Q3236" s="157" t="s">
        <v>6171</v>
      </c>
      <c r="R3236" s="157" t="s">
        <v>144</v>
      </c>
      <c r="W3236" s="118">
        <v>202500</v>
      </c>
      <c r="X3236" s="162" t="s">
        <v>6202</v>
      </c>
    </row>
    <row r="3237" spans="1:24">
      <c r="A3237" s="83">
        <v>2327</v>
      </c>
      <c r="B3237" s="83">
        <v>455</v>
      </c>
      <c r="C3237" t="s">
        <v>7857</v>
      </c>
      <c r="D3237" s="159">
        <f t="shared" si="100"/>
        <v>34</v>
      </c>
      <c r="E3237">
        <v>0</v>
      </c>
      <c r="F3237">
        <v>34</v>
      </c>
      <c r="G3237" s="162" t="s">
        <v>6253</v>
      </c>
      <c r="H3237" s="162" t="s">
        <v>6253</v>
      </c>
      <c r="I3237" s="53" t="str">
        <f t="shared" si="101"/>
        <v>0. 34</v>
      </c>
      <c r="J3237" s="157" t="s">
        <v>142</v>
      </c>
      <c r="K3237" s="157" t="s">
        <v>141</v>
      </c>
      <c r="L3237" s="83" t="s">
        <v>6172</v>
      </c>
      <c r="M3237" s="165" t="s">
        <v>162</v>
      </c>
      <c r="O3237" s="157" t="s">
        <v>138</v>
      </c>
      <c r="P3237" s="157" t="s">
        <v>143</v>
      </c>
      <c r="Q3237" s="157" t="s">
        <v>6171</v>
      </c>
      <c r="R3237" s="157" t="s">
        <v>144</v>
      </c>
      <c r="W3237" s="118">
        <v>81000</v>
      </c>
      <c r="X3237" s="162" t="s">
        <v>6253</v>
      </c>
    </row>
    <row r="3238" spans="1:24">
      <c r="A3238" s="83">
        <v>2327</v>
      </c>
      <c r="B3238" s="83">
        <v>457</v>
      </c>
      <c r="C3238" t="s">
        <v>7843</v>
      </c>
      <c r="D3238" s="159">
        <f t="shared" si="100"/>
        <v>78</v>
      </c>
      <c r="E3238">
        <v>1</v>
      </c>
      <c r="F3238">
        <v>38</v>
      </c>
      <c r="G3238" s="162" t="s">
        <v>6332</v>
      </c>
      <c r="H3238" s="162" t="s">
        <v>6332</v>
      </c>
      <c r="I3238" s="53" t="str">
        <f t="shared" si="101"/>
        <v>1. 38</v>
      </c>
      <c r="J3238" s="157" t="s">
        <v>142</v>
      </c>
      <c r="K3238" s="157" t="s">
        <v>141</v>
      </c>
      <c r="L3238" s="83" t="s">
        <v>6172</v>
      </c>
      <c r="M3238" s="165" t="s">
        <v>162</v>
      </c>
      <c r="O3238" s="157" t="s">
        <v>138</v>
      </c>
      <c r="P3238" s="157" t="s">
        <v>143</v>
      </c>
      <c r="Q3238" s="157" t="s">
        <v>6171</v>
      </c>
      <c r="R3238" s="157" t="s">
        <v>144</v>
      </c>
      <c r="W3238" s="118">
        <v>202500</v>
      </c>
      <c r="X3238" s="162" t="s">
        <v>6332</v>
      </c>
    </row>
    <row r="3239" spans="1:24">
      <c r="A3239" s="83">
        <v>2327</v>
      </c>
      <c r="B3239" s="83">
        <v>455</v>
      </c>
      <c r="C3239" t="s">
        <v>6648</v>
      </c>
      <c r="D3239" s="159">
        <f t="shared" si="100"/>
        <v>7</v>
      </c>
      <c r="E3239">
        <v>0</v>
      </c>
      <c r="F3239">
        <v>7</v>
      </c>
      <c r="G3239" s="162" t="s">
        <v>6300</v>
      </c>
      <c r="H3239" s="162" t="s">
        <v>6300</v>
      </c>
      <c r="I3239" s="53" t="str">
        <f t="shared" si="101"/>
        <v>0. 7</v>
      </c>
      <c r="J3239" s="157" t="s">
        <v>142</v>
      </c>
      <c r="K3239" s="157" t="s">
        <v>141</v>
      </c>
      <c r="L3239" s="83" t="s">
        <v>6172</v>
      </c>
      <c r="M3239" s="165" t="s">
        <v>162</v>
      </c>
      <c r="O3239" s="157" t="s">
        <v>138</v>
      </c>
      <c r="P3239" s="157" t="s">
        <v>143</v>
      </c>
      <c r="Q3239" s="157" t="s">
        <v>6171</v>
      </c>
      <c r="R3239" s="157" t="s">
        <v>144</v>
      </c>
      <c r="W3239" s="118">
        <v>13500</v>
      </c>
      <c r="X3239" s="162" t="s">
        <v>6300</v>
      </c>
    </row>
    <row r="3240" spans="1:24">
      <c r="A3240" s="83">
        <v>2328</v>
      </c>
      <c r="B3240" s="83">
        <v>456</v>
      </c>
      <c r="C3240" t="s">
        <v>7850</v>
      </c>
      <c r="D3240" s="159">
        <f t="shared" si="100"/>
        <v>55</v>
      </c>
      <c r="E3240">
        <v>1</v>
      </c>
      <c r="F3240">
        <v>15</v>
      </c>
      <c r="G3240" s="162" t="s">
        <v>6363</v>
      </c>
      <c r="H3240" s="162" t="s">
        <v>6363</v>
      </c>
      <c r="I3240" s="53" t="str">
        <f t="shared" si="101"/>
        <v>1. 15</v>
      </c>
      <c r="J3240" s="157" t="s">
        <v>142</v>
      </c>
      <c r="K3240" s="157" t="s">
        <v>141</v>
      </c>
      <c r="L3240" s="83" t="s">
        <v>6172</v>
      </c>
      <c r="M3240" s="165" t="s">
        <v>162</v>
      </c>
      <c r="O3240" s="157" t="s">
        <v>138</v>
      </c>
      <c r="P3240" s="157" t="s">
        <v>143</v>
      </c>
      <c r="Q3240" s="157" t="s">
        <v>6171</v>
      </c>
      <c r="R3240" s="157" t="s">
        <v>144</v>
      </c>
      <c r="W3240" s="118">
        <v>175500</v>
      </c>
      <c r="X3240" s="162" t="s">
        <v>6363</v>
      </c>
    </row>
    <row r="3241" spans="1:24">
      <c r="A3241" s="83">
        <v>2328</v>
      </c>
      <c r="B3241" s="83">
        <v>455</v>
      </c>
      <c r="C3241" t="s">
        <v>7919</v>
      </c>
      <c r="D3241" s="159">
        <f t="shared" si="100"/>
        <v>79</v>
      </c>
      <c r="E3241">
        <v>1</v>
      </c>
      <c r="F3241">
        <v>39</v>
      </c>
      <c r="G3241" s="162" t="s">
        <v>6202</v>
      </c>
      <c r="H3241" s="162" t="s">
        <v>6202</v>
      </c>
      <c r="I3241" s="53" t="str">
        <f t="shared" si="101"/>
        <v>1. 39</v>
      </c>
      <c r="J3241" s="157" t="s">
        <v>142</v>
      </c>
      <c r="K3241" s="157" t="s">
        <v>141</v>
      </c>
      <c r="L3241" s="83" t="s">
        <v>6172</v>
      </c>
      <c r="M3241" s="165" t="s">
        <v>162</v>
      </c>
      <c r="O3241" s="157" t="s">
        <v>138</v>
      </c>
      <c r="P3241" s="157" t="s">
        <v>143</v>
      </c>
      <c r="Q3241" s="157" t="s">
        <v>6171</v>
      </c>
      <c r="R3241" s="157" t="s">
        <v>144</v>
      </c>
      <c r="W3241" s="118">
        <v>202500</v>
      </c>
      <c r="X3241" s="162" t="s">
        <v>6202</v>
      </c>
    </row>
    <row r="3242" spans="1:24">
      <c r="A3242" s="83">
        <v>2328</v>
      </c>
      <c r="B3242" s="83">
        <v>455</v>
      </c>
      <c r="C3242" t="s">
        <v>7857</v>
      </c>
      <c r="D3242" s="159">
        <f t="shared" si="100"/>
        <v>34</v>
      </c>
      <c r="E3242">
        <v>0</v>
      </c>
      <c r="F3242">
        <v>34</v>
      </c>
      <c r="G3242" s="162" t="s">
        <v>6253</v>
      </c>
      <c r="H3242" s="162" t="s">
        <v>6253</v>
      </c>
      <c r="I3242" s="53" t="str">
        <f t="shared" si="101"/>
        <v>0. 34</v>
      </c>
      <c r="J3242" s="157" t="s">
        <v>142</v>
      </c>
      <c r="K3242" s="157" t="s">
        <v>141</v>
      </c>
      <c r="L3242" s="83" t="s">
        <v>6172</v>
      </c>
      <c r="M3242" s="165" t="s">
        <v>162</v>
      </c>
      <c r="O3242" s="157" t="s">
        <v>138</v>
      </c>
      <c r="P3242" s="157" t="s">
        <v>143</v>
      </c>
      <c r="Q3242" s="157" t="s">
        <v>6171</v>
      </c>
      <c r="R3242" s="157" t="s">
        <v>144</v>
      </c>
      <c r="W3242" s="118">
        <v>81000</v>
      </c>
      <c r="X3242" s="162" t="s">
        <v>6253</v>
      </c>
    </row>
    <row r="3243" spans="1:24">
      <c r="A3243" s="83">
        <v>2328</v>
      </c>
      <c r="B3243" s="83">
        <v>457</v>
      </c>
      <c r="C3243" t="s">
        <v>7843</v>
      </c>
      <c r="D3243" s="159">
        <f t="shared" si="100"/>
        <v>78</v>
      </c>
      <c r="E3243">
        <v>1</v>
      </c>
      <c r="F3243">
        <v>38</v>
      </c>
      <c r="G3243" s="162" t="s">
        <v>6332</v>
      </c>
      <c r="H3243" s="162" t="s">
        <v>6332</v>
      </c>
      <c r="I3243" s="53" t="str">
        <f t="shared" si="101"/>
        <v>1. 38</v>
      </c>
      <c r="J3243" s="157" t="s">
        <v>142</v>
      </c>
      <c r="K3243" s="157" t="s">
        <v>141</v>
      </c>
      <c r="L3243" s="83" t="s">
        <v>6172</v>
      </c>
      <c r="M3243" s="165" t="s">
        <v>162</v>
      </c>
      <c r="O3243" s="157" t="s">
        <v>138</v>
      </c>
      <c r="P3243" s="157" t="s">
        <v>143</v>
      </c>
      <c r="Q3243" s="157" t="s">
        <v>6171</v>
      </c>
      <c r="R3243" s="157" t="s">
        <v>144</v>
      </c>
      <c r="W3243" s="118">
        <v>202500</v>
      </c>
      <c r="X3243" s="162" t="s">
        <v>6332</v>
      </c>
    </row>
    <row r="3244" spans="1:24">
      <c r="A3244" s="83">
        <v>2328</v>
      </c>
      <c r="B3244" s="83">
        <v>455</v>
      </c>
      <c r="C3244" t="s">
        <v>6648</v>
      </c>
      <c r="D3244" s="159">
        <f t="shared" si="100"/>
        <v>7</v>
      </c>
      <c r="E3244">
        <v>0</v>
      </c>
      <c r="F3244">
        <v>7</v>
      </c>
      <c r="G3244" s="162" t="s">
        <v>6300</v>
      </c>
      <c r="H3244" s="162" t="s">
        <v>6300</v>
      </c>
      <c r="I3244" s="53" t="str">
        <f t="shared" si="101"/>
        <v>0. 7</v>
      </c>
      <c r="J3244" s="157" t="s">
        <v>142</v>
      </c>
      <c r="K3244" s="157" t="s">
        <v>141</v>
      </c>
      <c r="L3244" s="83" t="s">
        <v>6172</v>
      </c>
      <c r="M3244" s="165" t="s">
        <v>162</v>
      </c>
      <c r="O3244" s="157" t="s">
        <v>138</v>
      </c>
      <c r="P3244" s="157" t="s">
        <v>143</v>
      </c>
      <c r="Q3244" s="157" t="s">
        <v>6171</v>
      </c>
      <c r="R3244" s="157" t="s">
        <v>144</v>
      </c>
      <c r="W3244" s="118">
        <v>13500</v>
      </c>
      <c r="X3244" s="162" t="s">
        <v>6300</v>
      </c>
    </row>
    <row r="3245" spans="1:24">
      <c r="A3245" s="83">
        <v>2329</v>
      </c>
      <c r="B3245" s="83">
        <v>485</v>
      </c>
      <c r="C3245" t="s">
        <v>6579</v>
      </c>
      <c r="D3245" s="159">
        <f t="shared" si="100"/>
        <v>126</v>
      </c>
      <c r="E3245">
        <v>3</v>
      </c>
      <c r="F3245">
        <v>6</v>
      </c>
      <c r="G3245" s="162" t="s">
        <v>6213</v>
      </c>
      <c r="H3245" s="162" t="s">
        <v>6213</v>
      </c>
      <c r="I3245" s="53" t="str">
        <f t="shared" si="101"/>
        <v>3. 6</v>
      </c>
      <c r="J3245" s="157" t="s">
        <v>142</v>
      </c>
      <c r="K3245" s="157" t="s">
        <v>141</v>
      </c>
      <c r="L3245" s="83" t="s">
        <v>6172</v>
      </c>
      <c r="M3245" s="165" t="s">
        <v>162</v>
      </c>
      <c r="O3245" s="157" t="s">
        <v>138</v>
      </c>
      <c r="P3245" s="157" t="s">
        <v>143</v>
      </c>
      <c r="Q3245" s="157" t="s">
        <v>6171</v>
      </c>
      <c r="R3245" s="157" t="s">
        <v>144</v>
      </c>
      <c r="W3245" s="118">
        <v>418500</v>
      </c>
      <c r="X3245" s="162" t="s">
        <v>6213</v>
      </c>
    </row>
    <row r="3246" spans="1:24">
      <c r="A3246" s="83">
        <v>2330</v>
      </c>
      <c r="B3246" s="83">
        <v>485</v>
      </c>
      <c r="C3246" t="s">
        <v>6579</v>
      </c>
      <c r="D3246" s="159">
        <f t="shared" si="100"/>
        <v>126</v>
      </c>
      <c r="E3246">
        <v>3</v>
      </c>
      <c r="F3246">
        <v>6</v>
      </c>
      <c r="G3246" s="162" t="s">
        <v>6213</v>
      </c>
      <c r="H3246" s="162" t="s">
        <v>6213</v>
      </c>
      <c r="I3246" s="53" t="str">
        <f t="shared" si="101"/>
        <v>3. 6</v>
      </c>
      <c r="J3246" s="157" t="s">
        <v>142</v>
      </c>
      <c r="K3246" s="157" t="s">
        <v>141</v>
      </c>
      <c r="L3246" s="83" t="s">
        <v>6172</v>
      </c>
      <c r="M3246" s="165" t="s">
        <v>162</v>
      </c>
      <c r="O3246" s="157" t="s">
        <v>138</v>
      </c>
      <c r="P3246" s="157" t="s">
        <v>143</v>
      </c>
      <c r="Q3246" s="157" t="s">
        <v>6171</v>
      </c>
      <c r="R3246" s="157" t="s">
        <v>144</v>
      </c>
      <c r="W3246" s="118">
        <v>418500</v>
      </c>
      <c r="X3246" s="162" t="s">
        <v>6213</v>
      </c>
    </row>
    <row r="3247" spans="1:24">
      <c r="A3247" s="83">
        <v>2331</v>
      </c>
      <c r="B3247" s="83">
        <v>485</v>
      </c>
      <c r="C3247" t="s">
        <v>6579</v>
      </c>
      <c r="D3247" s="159">
        <f t="shared" si="100"/>
        <v>126</v>
      </c>
      <c r="E3247">
        <v>3</v>
      </c>
      <c r="F3247">
        <v>6</v>
      </c>
      <c r="G3247" s="162" t="s">
        <v>6213</v>
      </c>
      <c r="H3247" s="162" t="s">
        <v>6213</v>
      </c>
      <c r="I3247" s="53" t="str">
        <f t="shared" si="101"/>
        <v>3. 6</v>
      </c>
      <c r="J3247" s="157" t="s">
        <v>142</v>
      </c>
      <c r="K3247" s="157" t="s">
        <v>141</v>
      </c>
      <c r="L3247" s="83" t="s">
        <v>6172</v>
      </c>
      <c r="M3247" s="165" t="s">
        <v>162</v>
      </c>
      <c r="O3247" s="157" t="s">
        <v>138</v>
      </c>
      <c r="P3247" s="157" t="s">
        <v>143</v>
      </c>
      <c r="Q3247" s="157" t="s">
        <v>6171</v>
      </c>
      <c r="R3247" s="157" t="s">
        <v>144</v>
      </c>
      <c r="W3247" s="118">
        <v>418500</v>
      </c>
      <c r="X3247" s="162" t="s">
        <v>6213</v>
      </c>
    </row>
    <row r="3248" spans="1:24">
      <c r="A3248" s="83">
        <v>2332</v>
      </c>
      <c r="B3248" s="83">
        <v>464</v>
      </c>
      <c r="C3248" t="s">
        <v>8022</v>
      </c>
      <c r="D3248" s="159">
        <f t="shared" si="100"/>
        <v>47</v>
      </c>
      <c r="E3248">
        <v>1</v>
      </c>
      <c r="F3248">
        <v>7</v>
      </c>
      <c r="G3248" s="162" t="s">
        <v>6406</v>
      </c>
      <c r="H3248" s="162" t="s">
        <v>6406</v>
      </c>
      <c r="I3248" s="53" t="str">
        <f t="shared" si="101"/>
        <v>1. 7</v>
      </c>
      <c r="J3248" s="157" t="s">
        <v>142</v>
      </c>
      <c r="K3248" s="157" t="s">
        <v>141</v>
      </c>
      <c r="L3248" s="83" t="s">
        <v>6172</v>
      </c>
      <c r="M3248" s="165" t="s">
        <v>162</v>
      </c>
      <c r="O3248" s="157" t="s">
        <v>138</v>
      </c>
      <c r="P3248" s="157" t="s">
        <v>143</v>
      </c>
      <c r="Q3248" s="157" t="s">
        <v>6171</v>
      </c>
      <c r="R3248" s="157" t="s">
        <v>144</v>
      </c>
      <c r="W3248" s="118">
        <v>634500</v>
      </c>
      <c r="X3248" s="162" t="s">
        <v>6406</v>
      </c>
    </row>
    <row r="3249" spans="1:24">
      <c r="A3249" s="83">
        <v>2332</v>
      </c>
      <c r="B3249" s="83">
        <v>37</v>
      </c>
      <c r="C3249" t="s">
        <v>7861</v>
      </c>
      <c r="D3249" s="159">
        <f t="shared" si="100"/>
        <v>63</v>
      </c>
      <c r="E3249">
        <v>1</v>
      </c>
      <c r="F3249">
        <v>23</v>
      </c>
      <c r="G3249" s="162" t="s">
        <v>6278</v>
      </c>
      <c r="H3249" s="162" t="s">
        <v>6278</v>
      </c>
      <c r="I3249" s="53" t="str">
        <f t="shared" si="101"/>
        <v>1. 23</v>
      </c>
      <c r="J3249" s="157" t="s">
        <v>142</v>
      </c>
      <c r="K3249" s="157" t="s">
        <v>141</v>
      </c>
      <c r="L3249" s="83" t="s">
        <v>6172</v>
      </c>
      <c r="M3249" s="165" t="s">
        <v>6538</v>
      </c>
      <c r="O3249" s="157" t="s">
        <v>138</v>
      </c>
      <c r="P3249" s="157" t="s">
        <v>143</v>
      </c>
      <c r="Q3249" s="157" t="s">
        <v>6171</v>
      </c>
      <c r="R3249" s="157" t="s">
        <v>144</v>
      </c>
      <c r="W3249" s="118">
        <v>0</v>
      </c>
      <c r="X3249" s="162" t="s">
        <v>6278</v>
      </c>
    </row>
    <row r="3250" spans="1:24">
      <c r="A3250" s="83">
        <v>2332</v>
      </c>
      <c r="B3250" s="83">
        <v>37</v>
      </c>
      <c r="C3250" t="s">
        <v>7900</v>
      </c>
      <c r="D3250" s="159">
        <f t="shared" si="100"/>
        <v>20</v>
      </c>
      <c r="E3250">
        <v>0</v>
      </c>
      <c r="F3250">
        <v>20</v>
      </c>
      <c r="G3250" s="162" t="s">
        <v>6246</v>
      </c>
      <c r="H3250" s="162" t="s">
        <v>6246</v>
      </c>
      <c r="I3250" s="53" t="str">
        <f t="shared" si="101"/>
        <v>0. 20</v>
      </c>
      <c r="J3250" s="157" t="s">
        <v>142</v>
      </c>
      <c r="K3250" s="157" t="s">
        <v>141</v>
      </c>
      <c r="L3250" s="83" t="s">
        <v>6172</v>
      </c>
      <c r="M3250" s="165" t="s">
        <v>6538</v>
      </c>
      <c r="O3250" s="157" t="s">
        <v>138</v>
      </c>
      <c r="P3250" s="157" t="s">
        <v>143</v>
      </c>
      <c r="Q3250" s="157" t="s">
        <v>6171</v>
      </c>
      <c r="R3250" s="157" t="s">
        <v>144</v>
      </c>
      <c r="W3250" s="118">
        <v>0</v>
      </c>
      <c r="X3250" s="162" t="s">
        <v>6246</v>
      </c>
    </row>
    <row r="3251" spans="1:24">
      <c r="A3251" s="83">
        <v>2332</v>
      </c>
      <c r="B3251" s="83">
        <v>178</v>
      </c>
      <c r="C3251" t="s">
        <v>7835</v>
      </c>
      <c r="D3251" s="159">
        <f t="shared" si="100"/>
        <v>81</v>
      </c>
      <c r="E3251">
        <v>2</v>
      </c>
      <c r="F3251">
        <v>1</v>
      </c>
      <c r="G3251" s="162" t="s">
        <v>6400</v>
      </c>
      <c r="H3251" s="162" t="s">
        <v>6400</v>
      </c>
      <c r="I3251" s="53" t="str">
        <f t="shared" si="101"/>
        <v>2. 1</v>
      </c>
      <c r="J3251" s="157" t="s">
        <v>142</v>
      </c>
      <c r="K3251" s="157" t="s">
        <v>141</v>
      </c>
      <c r="L3251" s="83" t="s">
        <v>6172</v>
      </c>
      <c r="M3251" s="165" t="s">
        <v>6554</v>
      </c>
      <c r="O3251" s="157" t="s">
        <v>138</v>
      </c>
      <c r="P3251" s="157" t="s">
        <v>143</v>
      </c>
      <c r="Q3251" s="157" t="s">
        <v>6171</v>
      </c>
      <c r="R3251" s="157" t="s">
        <v>144</v>
      </c>
      <c r="W3251" s="118">
        <v>0</v>
      </c>
      <c r="X3251" s="162" t="s">
        <v>6400</v>
      </c>
    </row>
    <row r="3252" spans="1:24">
      <c r="A3252" s="83">
        <v>2350</v>
      </c>
      <c r="B3252" s="83">
        <v>115</v>
      </c>
      <c r="C3252" t="s">
        <v>8187</v>
      </c>
      <c r="D3252" s="159">
        <f t="shared" si="100"/>
        <v>29</v>
      </c>
      <c r="E3252">
        <v>0</v>
      </c>
      <c r="F3252">
        <v>29</v>
      </c>
      <c r="G3252" s="162" t="s">
        <v>6188</v>
      </c>
      <c r="H3252" s="162" t="s">
        <v>6188</v>
      </c>
      <c r="I3252" s="53" t="str">
        <f t="shared" si="101"/>
        <v>0. 29</v>
      </c>
      <c r="J3252" s="157" t="s">
        <v>142</v>
      </c>
      <c r="K3252" s="157" t="s">
        <v>141</v>
      </c>
      <c r="L3252" s="83" t="s">
        <v>6172</v>
      </c>
      <c r="M3252" s="165" t="s">
        <v>162</v>
      </c>
      <c r="O3252" s="157" t="s">
        <v>138</v>
      </c>
      <c r="P3252" s="157" t="s">
        <v>143</v>
      </c>
      <c r="Q3252" s="157" t="s">
        <v>6171</v>
      </c>
      <c r="R3252" s="157" t="s">
        <v>144</v>
      </c>
      <c r="W3252" s="118">
        <v>391500</v>
      </c>
      <c r="X3252" s="162" t="s">
        <v>6188</v>
      </c>
    </row>
    <row r="3253" spans="1:24">
      <c r="A3253" s="83">
        <v>2396</v>
      </c>
      <c r="B3253" s="83">
        <v>514</v>
      </c>
      <c r="C3253" t="s">
        <v>7835</v>
      </c>
      <c r="D3253" s="159">
        <f t="shared" si="100"/>
        <v>92</v>
      </c>
      <c r="E3253">
        <v>2</v>
      </c>
      <c r="F3253">
        <v>12</v>
      </c>
      <c r="G3253" s="162" t="s">
        <v>6391</v>
      </c>
      <c r="H3253" s="162" t="s">
        <v>6391</v>
      </c>
      <c r="I3253" s="53" t="str">
        <f t="shared" si="101"/>
        <v>2. 12</v>
      </c>
      <c r="J3253" s="157" t="s">
        <v>142</v>
      </c>
      <c r="K3253" s="157" t="s">
        <v>141</v>
      </c>
      <c r="L3253" s="83" t="s">
        <v>6172</v>
      </c>
      <c r="M3253" s="165" t="s">
        <v>162</v>
      </c>
      <c r="O3253" s="157" t="s">
        <v>138</v>
      </c>
      <c r="P3253" s="157" t="s">
        <v>143</v>
      </c>
      <c r="Q3253" s="157" t="s">
        <v>6171</v>
      </c>
      <c r="R3253" s="157" t="s">
        <v>144</v>
      </c>
      <c r="W3253" s="118">
        <v>1242000</v>
      </c>
      <c r="X3253" s="162" t="s">
        <v>6391</v>
      </c>
    </row>
    <row r="3254" spans="1:24">
      <c r="A3254" s="83">
        <v>2397</v>
      </c>
      <c r="B3254" s="83">
        <v>325</v>
      </c>
      <c r="C3254" t="s">
        <v>7852</v>
      </c>
      <c r="D3254" s="159">
        <f t="shared" si="100"/>
        <v>59</v>
      </c>
      <c r="E3254">
        <v>1</v>
      </c>
      <c r="F3254">
        <v>19</v>
      </c>
      <c r="G3254" s="162" t="s">
        <v>6176</v>
      </c>
      <c r="H3254" s="162" t="s">
        <v>6176</v>
      </c>
      <c r="I3254" s="53" t="str">
        <f t="shared" si="101"/>
        <v>1. 19</v>
      </c>
      <c r="J3254" s="157" t="s">
        <v>142</v>
      </c>
      <c r="K3254" s="157" t="s">
        <v>141</v>
      </c>
      <c r="L3254" s="83" t="s">
        <v>6172</v>
      </c>
      <c r="M3254" s="165" t="s">
        <v>162</v>
      </c>
      <c r="O3254" s="157" t="s">
        <v>138</v>
      </c>
      <c r="P3254" s="157" t="s">
        <v>143</v>
      </c>
      <c r="Q3254" s="157" t="s">
        <v>6171</v>
      </c>
      <c r="R3254" s="157" t="s">
        <v>144</v>
      </c>
      <c r="W3254" s="118">
        <v>391500</v>
      </c>
      <c r="X3254" s="162" t="s">
        <v>6176</v>
      </c>
    </row>
    <row r="3255" spans="1:24">
      <c r="A3255" s="83">
        <v>2397</v>
      </c>
      <c r="B3255" s="83">
        <v>325</v>
      </c>
      <c r="C3255" t="s">
        <v>7862</v>
      </c>
      <c r="D3255" s="159">
        <f t="shared" si="100"/>
        <v>73</v>
      </c>
      <c r="E3255">
        <v>1</v>
      </c>
      <c r="F3255">
        <v>33</v>
      </c>
      <c r="G3255" s="162" t="s">
        <v>6415</v>
      </c>
      <c r="H3255" s="162" t="s">
        <v>6415</v>
      </c>
      <c r="I3255" s="53" t="str">
        <f t="shared" si="101"/>
        <v>1. 33</v>
      </c>
      <c r="J3255" s="157" t="s">
        <v>142</v>
      </c>
      <c r="K3255" s="157" t="s">
        <v>141</v>
      </c>
      <c r="L3255" s="83" t="s">
        <v>6172</v>
      </c>
      <c r="M3255" s="165" t="s">
        <v>162</v>
      </c>
      <c r="O3255" s="157" t="s">
        <v>138</v>
      </c>
      <c r="P3255" s="157" t="s">
        <v>143</v>
      </c>
      <c r="Q3255" s="157" t="s">
        <v>6171</v>
      </c>
      <c r="R3255" s="157" t="s">
        <v>144</v>
      </c>
      <c r="W3255" s="118">
        <v>486000</v>
      </c>
      <c r="X3255" s="162" t="s">
        <v>6415</v>
      </c>
    </row>
    <row r="3256" spans="1:24">
      <c r="A3256" s="83">
        <v>2397</v>
      </c>
      <c r="B3256" s="83">
        <v>324</v>
      </c>
      <c r="C3256" t="s">
        <v>7852</v>
      </c>
      <c r="D3256" s="159">
        <f t="shared" si="100"/>
        <v>93</v>
      </c>
      <c r="E3256">
        <v>2</v>
      </c>
      <c r="F3256">
        <v>13</v>
      </c>
      <c r="G3256" s="162" t="s">
        <v>6269</v>
      </c>
      <c r="H3256" s="162" t="s">
        <v>6269</v>
      </c>
      <c r="I3256" s="53" t="str">
        <f t="shared" si="101"/>
        <v>2. 13</v>
      </c>
      <c r="J3256" s="157" t="s">
        <v>142</v>
      </c>
      <c r="K3256" s="157" t="s">
        <v>141</v>
      </c>
      <c r="L3256" s="83" t="s">
        <v>6172</v>
      </c>
      <c r="M3256" s="165" t="s">
        <v>162</v>
      </c>
      <c r="O3256" s="157" t="s">
        <v>138</v>
      </c>
      <c r="P3256" s="157" t="s">
        <v>143</v>
      </c>
      <c r="Q3256" s="157" t="s">
        <v>6171</v>
      </c>
      <c r="R3256" s="157" t="s">
        <v>144</v>
      </c>
      <c r="W3256" s="118">
        <v>621000</v>
      </c>
      <c r="X3256" s="162" t="s">
        <v>6269</v>
      </c>
    </row>
    <row r="3257" spans="1:24">
      <c r="A3257" s="83">
        <v>2397</v>
      </c>
      <c r="B3257" s="83">
        <v>341</v>
      </c>
      <c r="C3257" t="s">
        <v>7852</v>
      </c>
      <c r="D3257" s="159">
        <f t="shared" si="100"/>
        <v>72</v>
      </c>
      <c r="E3257">
        <v>1</v>
      </c>
      <c r="F3257">
        <v>32</v>
      </c>
      <c r="G3257" s="162" t="s">
        <v>6325</v>
      </c>
      <c r="H3257" s="162" t="s">
        <v>6325</v>
      </c>
      <c r="I3257" s="53" t="str">
        <f t="shared" si="101"/>
        <v>1. 32</v>
      </c>
      <c r="J3257" s="157" t="s">
        <v>142</v>
      </c>
      <c r="K3257" s="157" t="s">
        <v>141</v>
      </c>
      <c r="L3257" s="83" t="s">
        <v>6172</v>
      </c>
      <c r="M3257" s="165" t="s">
        <v>162</v>
      </c>
      <c r="O3257" s="157" t="s">
        <v>138</v>
      </c>
      <c r="P3257" s="157" t="s">
        <v>143</v>
      </c>
      <c r="Q3257" s="157" t="s">
        <v>6171</v>
      </c>
      <c r="R3257" s="157" t="s">
        <v>144</v>
      </c>
      <c r="W3257" s="118">
        <v>486000</v>
      </c>
      <c r="X3257" s="162" t="s">
        <v>6325</v>
      </c>
    </row>
    <row r="3258" spans="1:24">
      <c r="A3258" s="83">
        <v>2397</v>
      </c>
      <c r="B3258" s="83">
        <v>377</v>
      </c>
      <c r="C3258" t="s">
        <v>7861</v>
      </c>
      <c r="D3258" s="159">
        <f t="shared" si="100"/>
        <v>96</v>
      </c>
      <c r="E3258">
        <v>2</v>
      </c>
      <c r="F3258">
        <v>16</v>
      </c>
      <c r="G3258" s="162" t="s">
        <v>6357</v>
      </c>
      <c r="H3258" s="162" t="s">
        <v>6357</v>
      </c>
      <c r="I3258" s="53" t="str">
        <f t="shared" si="101"/>
        <v>2. 16</v>
      </c>
      <c r="J3258" s="157" t="s">
        <v>142</v>
      </c>
      <c r="K3258" s="157" t="s">
        <v>141</v>
      </c>
      <c r="L3258" s="83" t="s">
        <v>6172</v>
      </c>
      <c r="M3258" s="165" t="s">
        <v>162</v>
      </c>
      <c r="O3258" s="157" t="s">
        <v>138</v>
      </c>
      <c r="P3258" s="157" t="s">
        <v>143</v>
      </c>
      <c r="Q3258" s="157" t="s">
        <v>6171</v>
      </c>
      <c r="R3258" s="157" t="s">
        <v>144</v>
      </c>
      <c r="W3258" s="118">
        <v>432000</v>
      </c>
      <c r="X3258" s="162" t="s">
        <v>6357</v>
      </c>
    </row>
    <row r="3259" spans="1:24">
      <c r="A3259" s="83">
        <v>2398</v>
      </c>
      <c r="B3259" s="83">
        <v>325</v>
      </c>
      <c r="C3259" t="s">
        <v>7852</v>
      </c>
      <c r="D3259" s="159">
        <f t="shared" si="100"/>
        <v>59</v>
      </c>
      <c r="E3259">
        <v>1</v>
      </c>
      <c r="F3259">
        <v>19</v>
      </c>
      <c r="G3259" s="162" t="s">
        <v>6176</v>
      </c>
      <c r="H3259" s="162" t="s">
        <v>6176</v>
      </c>
      <c r="I3259" s="53" t="str">
        <f t="shared" si="101"/>
        <v>1. 19</v>
      </c>
      <c r="J3259" s="157" t="s">
        <v>142</v>
      </c>
      <c r="K3259" s="157" t="s">
        <v>141</v>
      </c>
      <c r="L3259" s="83" t="s">
        <v>6172</v>
      </c>
      <c r="M3259" s="165" t="s">
        <v>162</v>
      </c>
      <c r="O3259" s="157" t="s">
        <v>138</v>
      </c>
      <c r="P3259" s="157" t="s">
        <v>143</v>
      </c>
      <c r="Q3259" s="157" t="s">
        <v>6171</v>
      </c>
      <c r="R3259" s="157" t="s">
        <v>144</v>
      </c>
      <c r="W3259" s="118">
        <v>391500</v>
      </c>
      <c r="X3259" s="162" t="s">
        <v>6176</v>
      </c>
    </row>
    <row r="3260" spans="1:24">
      <c r="A3260" s="83">
        <v>2398</v>
      </c>
      <c r="B3260" s="83">
        <v>325</v>
      </c>
      <c r="C3260" t="s">
        <v>7862</v>
      </c>
      <c r="D3260" s="159">
        <f t="shared" si="100"/>
        <v>73</v>
      </c>
      <c r="E3260">
        <v>1</v>
      </c>
      <c r="F3260">
        <v>33</v>
      </c>
      <c r="G3260" s="162" t="s">
        <v>6415</v>
      </c>
      <c r="H3260" s="162" t="s">
        <v>6415</v>
      </c>
      <c r="I3260" s="53" t="str">
        <f t="shared" si="101"/>
        <v>1. 33</v>
      </c>
      <c r="J3260" s="157" t="s">
        <v>142</v>
      </c>
      <c r="K3260" s="157" t="s">
        <v>141</v>
      </c>
      <c r="L3260" s="83" t="s">
        <v>6172</v>
      </c>
      <c r="M3260" s="165" t="s">
        <v>162</v>
      </c>
      <c r="O3260" s="157" t="s">
        <v>138</v>
      </c>
      <c r="P3260" s="157" t="s">
        <v>143</v>
      </c>
      <c r="Q3260" s="157" t="s">
        <v>6171</v>
      </c>
      <c r="R3260" s="157" t="s">
        <v>144</v>
      </c>
      <c r="W3260" s="118">
        <v>486000</v>
      </c>
      <c r="X3260" s="162" t="s">
        <v>6415</v>
      </c>
    </row>
    <row r="3261" spans="1:24">
      <c r="A3261" s="83">
        <v>2398</v>
      </c>
      <c r="B3261" s="83">
        <v>324</v>
      </c>
      <c r="C3261" t="s">
        <v>7852</v>
      </c>
      <c r="D3261" s="159">
        <f t="shared" si="100"/>
        <v>93</v>
      </c>
      <c r="E3261">
        <v>2</v>
      </c>
      <c r="F3261">
        <v>13</v>
      </c>
      <c r="G3261" s="162" t="s">
        <v>6269</v>
      </c>
      <c r="H3261" s="162" t="s">
        <v>6269</v>
      </c>
      <c r="I3261" s="53" t="str">
        <f t="shared" si="101"/>
        <v>2. 13</v>
      </c>
      <c r="J3261" s="157" t="s">
        <v>142</v>
      </c>
      <c r="K3261" s="157" t="s">
        <v>141</v>
      </c>
      <c r="L3261" s="83" t="s">
        <v>6172</v>
      </c>
      <c r="M3261" s="165" t="s">
        <v>162</v>
      </c>
      <c r="O3261" s="157" t="s">
        <v>138</v>
      </c>
      <c r="P3261" s="157" t="s">
        <v>143</v>
      </c>
      <c r="Q3261" s="157" t="s">
        <v>6171</v>
      </c>
      <c r="R3261" s="157" t="s">
        <v>144</v>
      </c>
      <c r="W3261" s="118">
        <v>621000</v>
      </c>
      <c r="X3261" s="162" t="s">
        <v>6269</v>
      </c>
    </row>
    <row r="3262" spans="1:24">
      <c r="A3262" s="83">
        <v>2398</v>
      </c>
      <c r="B3262" s="83">
        <v>341</v>
      </c>
      <c r="C3262" t="s">
        <v>7852</v>
      </c>
      <c r="D3262" s="159">
        <f t="shared" si="100"/>
        <v>72</v>
      </c>
      <c r="E3262">
        <v>1</v>
      </c>
      <c r="F3262">
        <v>32</v>
      </c>
      <c r="G3262" s="162" t="s">
        <v>6325</v>
      </c>
      <c r="H3262" s="162" t="s">
        <v>6325</v>
      </c>
      <c r="I3262" s="53" t="str">
        <f t="shared" si="101"/>
        <v>1. 32</v>
      </c>
      <c r="J3262" s="157" t="s">
        <v>142</v>
      </c>
      <c r="K3262" s="157" t="s">
        <v>141</v>
      </c>
      <c r="L3262" s="83" t="s">
        <v>6172</v>
      </c>
      <c r="M3262" s="165" t="s">
        <v>162</v>
      </c>
      <c r="O3262" s="157" t="s">
        <v>138</v>
      </c>
      <c r="P3262" s="157" t="s">
        <v>143</v>
      </c>
      <c r="Q3262" s="157" t="s">
        <v>6171</v>
      </c>
      <c r="R3262" s="157" t="s">
        <v>144</v>
      </c>
      <c r="W3262" s="118">
        <v>486000</v>
      </c>
      <c r="X3262" s="162" t="s">
        <v>6325</v>
      </c>
    </row>
    <row r="3263" spans="1:24">
      <c r="A3263" s="83">
        <v>2398</v>
      </c>
      <c r="B3263" s="83">
        <v>327</v>
      </c>
      <c r="C3263" t="s">
        <v>7861</v>
      </c>
      <c r="D3263" s="159">
        <f t="shared" si="100"/>
        <v>96</v>
      </c>
      <c r="E3263">
        <v>2</v>
      </c>
      <c r="F3263">
        <v>16</v>
      </c>
      <c r="G3263" s="162" t="s">
        <v>6357</v>
      </c>
      <c r="H3263" s="162" t="s">
        <v>6357</v>
      </c>
      <c r="I3263" s="53" t="str">
        <f t="shared" si="101"/>
        <v>2. 16</v>
      </c>
      <c r="J3263" s="157" t="s">
        <v>142</v>
      </c>
      <c r="K3263" s="157" t="s">
        <v>141</v>
      </c>
      <c r="L3263" s="83" t="s">
        <v>6172</v>
      </c>
      <c r="M3263" s="165" t="s">
        <v>162</v>
      </c>
      <c r="O3263" s="157" t="s">
        <v>138</v>
      </c>
      <c r="P3263" s="157" t="s">
        <v>143</v>
      </c>
      <c r="Q3263" s="157" t="s">
        <v>6171</v>
      </c>
      <c r="R3263" s="157" t="s">
        <v>144</v>
      </c>
      <c r="W3263" s="118">
        <v>432000</v>
      </c>
      <c r="X3263" s="162" t="s">
        <v>6357</v>
      </c>
    </row>
    <row r="3264" spans="1:24">
      <c r="A3264" s="83">
        <v>2415</v>
      </c>
      <c r="B3264" s="83">
        <v>245</v>
      </c>
      <c r="C3264" t="s">
        <v>7857</v>
      </c>
      <c r="D3264" s="159">
        <f t="shared" si="100"/>
        <v>138</v>
      </c>
      <c r="E3264">
        <v>3</v>
      </c>
      <c r="F3264">
        <v>18</v>
      </c>
      <c r="G3264" s="162" t="s">
        <v>6416</v>
      </c>
      <c r="H3264" s="162" t="s">
        <v>6416</v>
      </c>
      <c r="I3264" s="53" t="str">
        <f t="shared" si="101"/>
        <v>3. 18</v>
      </c>
      <c r="J3264" s="157" t="s">
        <v>142</v>
      </c>
      <c r="K3264" s="157" t="s">
        <v>141</v>
      </c>
      <c r="L3264" s="83" t="s">
        <v>6172</v>
      </c>
      <c r="M3264" s="165" t="s">
        <v>162</v>
      </c>
      <c r="O3264" s="157" t="s">
        <v>138</v>
      </c>
      <c r="P3264" s="157" t="s">
        <v>143</v>
      </c>
      <c r="Q3264" s="157" t="s">
        <v>6171</v>
      </c>
      <c r="R3264" s="157" t="s">
        <v>144</v>
      </c>
      <c r="W3264" s="118">
        <v>931500</v>
      </c>
      <c r="X3264" s="162" t="s">
        <v>6416</v>
      </c>
    </row>
    <row r="3265" spans="1:24">
      <c r="A3265" s="83">
        <v>2415</v>
      </c>
      <c r="B3265" s="83">
        <v>113</v>
      </c>
      <c r="C3265" t="s">
        <v>7861</v>
      </c>
      <c r="D3265" s="159">
        <f t="shared" si="100"/>
        <v>144</v>
      </c>
      <c r="E3265">
        <v>3</v>
      </c>
      <c r="F3265">
        <v>24</v>
      </c>
      <c r="G3265" s="162" t="s">
        <v>6418</v>
      </c>
      <c r="H3265" s="162" t="s">
        <v>6418</v>
      </c>
      <c r="I3265" s="53" t="str">
        <f t="shared" si="101"/>
        <v>3. 24</v>
      </c>
      <c r="J3265" s="157" t="s">
        <v>142</v>
      </c>
      <c r="K3265" s="157" t="s">
        <v>141</v>
      </c>
      <c r="L3265" s="83" t="s">
        <v>6172</v>
      </c>
      <c r="M3265" s="165" t="s">
        <v>162</v>
      </c>
      <c r="O3265" s="157" t="s">
        <v>138</v>
      </c>
      <c r="P3265" s="157" t="s">
        <v>143</v>
      </c>
      <c r="Q3265" s="157" t="s">
        <v>6171</v>
      </c>
      <c r="R3265" s="157" t="s">
        <v>144</v>
      </c>
      <c r="W3265" s="118">
        <v>972000</v>
      </c>
      <c r="X3265" s="162" t="s">
        <v>6418</v>
      </c>
    </row>
    <row r="3266" spans="1:24">
      <c r="A3266" s="83">
        <v>2438</v>
      </c>
      <c r="B3266" s="83">
        <v>341</v>
      </c>
      <c r="C3266" t="s">
        <v>7857</v>
      </c>
      <c r="D3266" s="159">
        <f t="shared" si="100"/>
        <v>291</v>
      </c>
      <c r="E3266">
        <v>7</v>
      </c>
      <c r="F3266">
        <v>11</v>
      </c>
      <c r="G3266" s="162" t="s">
        <v>6344</v>
      </c>
      <c r="H3266" s="162" t="s">
        <v>6344</v>
      </c>
      <c r="I3266" s="53" t="str">
        <f t="shared" si="101"/>
        <v>7. 11</v>
      </c>
      <c r="J3266" s="157" t="s">
        <v>142</v>
      </c>
      <c r="K3266" s="157" t="s">
        <v>141</v>
      </c>
      <c r="L3266" s="83" t="s">
        <v>6172</v>
      </c>
      <c r="M3266" s="165" t="s">
        <v>162</v>
      </c>
      <c r="O3266" s="157" t="s">
        <v>138</v>
      </c>
      <c r="P3266" s="157" t="s">
        <v>143</v>
      </c>
      <c r="Q3266" s="157" t="s">
        <v>6171</v>
      </c>
      <c r="R3266" s="157" t="s">
        <v>144</v>
      </c>
      <c r="W3266" s="118">
        <v>783000</v>
      </c>
      <c r="X3266" s="162" t="s">
        <v>6344</v>
      </c>
    </row>
    <row r="3267" spans="1:24">
      <c r="A3267" s="83">
        <v>2438</v>
      </c>
      <c r="B3267" s="83">
        <v>341</v>
      </c>
      <c r="C3267" t="s">
        <v>7835</v>
      </c>
      <c r="D3267" s="159">
        <f t="shared" ref="D3267:D3330" si="102">E3267*40+F3267</f>
        <v>146</v>
      </c>
      <c r="E3267">
        <v>3</v>
      </c>
      <c r="F3267">
        <v>26</v>
      </c>
      <c r="G3267" s="162" t="s">
        <v>6345</v>
      </c>
      <c r="H3267" s="162" t="s">
        <v>6345</v>
      </c>
      <c r="I3267" s="53" t="str">
        <f t="shared" ref="I3267:I3330" si="103">H3267</f>
        <v>3. 26</v>
      </c>
      <c r="J3267" s="157" t="s">
        <v>142</v>
      </c>
      <c r="K3267" s="157" t="s">
        <v>141</v>
      </c>
      <c r="L3267" s="83" t="s">
        <v>6172</v>
      </c>
      <c r="M3267" s="165" t="s">
        <v>162</v>
      </c>
      <c r="O3267" s="157" t="s">
        <v>138</v>
      </c>
      <c r="P3267" s="157" t="s">
        <v>143</v>
      </c>
      <c r="Q3267" s="157" t="s">
        <v>6171</v>
      </c>
      <c r="R3267" s="157" t="s">
        <v>144</v>
      </c>
      <c r="W3267" s="118">
        <v>270000</v>
      </c>
      <c r="X3267" s="162" t="s">
        <v>6345</v>
      </c>
    </row>
    <row r="3268" spans="1:24">
      <c r="A3268" s="83">
        <v>2438</v>
      </c>
      <c r="B3268" s="83">
        <v>325</v>
      </c>
      <c r="C3268" t="s">
        <v>7835</v>
      </c>
      <c r="D3268" s="159">
        <f t="shared" si="102"/>
        <v>118</v>
      </c>
      <c r="E3268">
        <v>2</v>
      </c>
      <c r="F3268">
        <v>38</v>
      </c>
      <c r="G3268" s="162" t="s">
        <v>6216</v>
      </c>
      <c r="H3268" s="162" t="s">
        <v>6216</v>
      </c>
      <c r="I3268" s="53" t="str">
        <f t="shared" si="103"/>
        <v>2. 38</v>
      </c>
      <c r="J3268" s="157" t="s">
        <v>142</v>
      </c>
      <c r="K3268" s="157" t="s">
        <v>141</v>
      </c>
      <c r="L3268" s="83" t="s">
        <v>6172</v>
      </c>
      <c r="M3268" s="165" t="s">
        <v>162</v>
      </c>
      <c r="O3268" s="157" t="s">
        <v>138</v>
      </c>
      <c r="P3268" s="157" t="s">
        <v>143</v>
      </c>
      <c r="Q3268" s="157" t="s">
        <v>6171</v>
      </c>
      <c r="R3268" s="157" t="s">
        <v>144</v>
      </c>
      <c r="W3268" s="118">
        <v>175500</v>
      </c>
      <c r="X3268" s="162" t="s">
        <v>6216</v>
      </c>
    </row>
    <row r="3269" spans="1:24">
      <c r="A3269" s="83">
        <v>2438</v>
      </c>
      <c r="B3269" s="83">
        <v>324</v>
      </c>
      <c r="C3269" t="s">
        <v>7835</v>
      </c>
      <c r="D3269" s="159">
        <f t="shared" si="102"/>
        <v>187</v>
      </c>
      <c r="E3269">
        <v>4</v>
      </c>
      <c r="F3269">
        <v>27</v>
      </c>
      <c r="G3269" s="162" t="s">
        <v>6346</v>
      </c>
      <c r="H3269" s="162" t="s">
        <v>6346</v>
      </c>
      <c r="I3269" s="53" t="str">
        <f t="shared" si="103"/>
        <v>4. 27</v>
      </c>
      <c r="J3269" s="157" t="s">
        <v>142</v>
      </c>
      <c r="K3269" s="157" t="s">
        <v>141</v>
      </c>
      <c r="L3269" s="83" t="s">
        <v>6172</v>
      </c>
      <c r="M3269" s="165" t="s">
        <v>162</v>
      </c>
      <c r="O3269" s="157" t="s">
        <v>138</v>
      </c>
      <c r="P3269" s="157" t="s">
        <v>143</v>
      </c>
      <c r="Q3269" s="157" t="s">
        <v>6171</v>
      </c>
      <c r="R3269" s="157" t="s">
        <v>144</v>
      </c>
      <c r="W3269" s="118">
        <v>270000</v>
      </c>
      <c r="X3269" s="162" t="s">
        <v>6346</v>
      </c>
    </row>
    <row r="3270" spans="1:24">
      <c r="A3270" s="83">
        <v>2461</v>
      </c>
      <c r="B3270" s="83">
        <v>367</v>
      </c>
      <c r="C3270" t="s">
        <v>8188</v>
      </c>
      <c r="D3270" s="159">
        <f t="shared" si="102"/>
        <v>81</v>
      </c>
      <c r="E3270">
        <v>2</v>
      </c>
      <c r="F3270">
        <v>1</v>
      </c>
      <c r="G3270" s="162" t="s">
        <v>6400</v>
      </c>
      <c r="H3270" s="162" t="s">
        <v>6400</v>
      </c>
      <c r="I3270" s="53" t="str">
        <f t="shared" si="103"/>
        <v>2. 1</v>
      </c>
      <c r="J3270" s="157" t="s">
        <v>142</v>
      </c>
      <c r="K3270" s="157" t="s">
        <v>141</v>
      </c>
      <c r="L3270" s="83" t="s">
        <v>6172</v>
      </c>
      <c r="M3270" s="165" t="s">
        <v>162</v>
      </c>
      <c r="O3270" s="157" t="s">
        <v>138</v>
      </c>
      <c r="P3270" s="157" t="s">
        <v>143</v>
      </c>
      <c r="Q3270" s="157" t="s">
        <v>6171</v>
      </c>
      <c r="R3270" s="157" t="s">
        <v>144</v>
      </c>
      <c r="W3270" s="118">
        <v>270000</v>
      </c>
      <c r="X3270" s="162" t="s">
        <v>6400</v>
      </c>
    </row>
    <row r="3271" spans="1:24">
      <c r="A3271" s="83">
        <v>2478</v>
      </c>
      <c r="B3271" s="83">
        <v>38</v>
      </c>
      <c r="C3271" t="s">
        <v>6648</v>
      </c>
      <c r="D3271" s="159">
        <f t="shared" si="102"/>
        <v>47</v>
      </c>
      <c r="E3271">
        <v>1</v>
      </c>
      <c r="F3271">
        <v>7</v>
      </c>
      <c r="G3271" s="162" t="s">
        <v>6406</v>
      </c>
      <c r="H3271" s="162" t="s">
        <v>6406</v>
      </c>
      <c r="I3271" s="53" t="str">
        <f t="shared" si="103"/>
        <v>1. 7</v>
      </c>
      <c r="J3271" s="157" t="s">
        <v>142</v>
      </c>
      <c r="K3271" s="157" t="s">
        <v>141</v>
      </c>
      <c r="L3271" s="83" t="s">
        <v>6172</v>
      </c>
      <c r="M3271" s="165" t="s">
        <v>6538</v>
      </c>
      <c r="O3271" s="157" t="s">
        <v>138</v>
      </c>
      <c r="P3271" s="157" t="s">
        <v>143</v>
      </c>
      <c r="Q3271" s="157" t="s">
        <v>6171</v>
      </c>
      <c r="R3271" s="157" t="s">
        <v>144</v>
      </c>
      <c r="W3271" s="118">
        <v>634500</v>
      </c>
      <c r="X3271" s="162" t="s">
        <v>6406</v>
      </c>
    </row>
    <row r="3272" spans="1:24">
      <c r="A3272" s="83">
        <v>2486</v>
      </c>
      <c r="B3272" s="83">
        <v>466</v>
      </c>
      <c r="C3272" t="s">
        <v>7837</v>
      </c>
      <c r="D3272" s="159">
        <f t="shared" si="102"/>
        <v>40</v>
      </c>
      <c r="E3272">
        <v>1</v>
      </c>
      <c r="F3272">
        <v>0</v>
      </c>
      <c r="G3272" s="162" t="s">
        <v>6242</v>
      </c>
      <c r="H3272" s="162" t="s">
        <v>6242</v>
      </c>
      <c r="I3272" s="53" t="str">
        <f t="shared" si="103"/>
        <v>1. 0</v>
      </c>
      <c r="J3272" s="157" t="s">
        <v>142</v>
      </c>
      <c r="K3272" s="157" t="s">
        <v>141</v>
      </c>
      <c r="L3272" s="83" t="s">
        <v>6172</v>
      </c>
      <c r="M3272" s="165" t="s">
        <v>162</v>
      </c>
      <c r="O3272" s="157" t="s">
        <v>138</v>
      </c>
      <c r="P3272" s="157" t="s">
        <v>143</v>
      </c>
      <c r="Q3272" s="157" t="s">
        <v>6171</v>
      </c>
      <c r="R3272" s="157" t="s">
        <v>144</v>
      </c>
      <c r="W3272" s="118">
        <v>540000</v>
      </c>
      <c r="X3272" s="162" t="s">
        <v>6242</v>
      </c>
    </row>
    <row r="3273" spans="1:24">
      <c r="A3273" s="83">
        <v>2486</v>
      </c>
      <c r="B3273" s="83">
        <v>464</v>
      </c>
      <c r="C3273" t="s">
        <v>7889</v>
      </c>
      <c r="D3273" s="159">
        <f t="shared" si="102"/>
        <v>31</v>
      </c>
      <c r="E3273">
        <v>0</v>
      </c>
      <c r="F3273">
        <v>31</v>
      </c>
      <c r="G3273" s="162" t="s">
        <v>6214</v>
      </c>
      <c r="H3273" s="162" t="s">
        <v>6214</v>
      </c>
      <c r="I3273" s="53" t="str">
        <f t="shared" si="103"/>
        <v>0. 31</v>
      </c>
      <c r="J3273" s="157" t="s">
        <v>142</v>
      </c>
      <c r="K3273" s="157" t="s">
        <v>141</v>
      </c>
      <c r="L3273" s="83" t="s">
        <v>6172</v>
      </c>
      <c r="M3273" s="165" t="s">
        <v>162</v>
      </c>
      <c r="O3273" s="157" t="s">
        <v>138</v>
      </c>
      <c r="P3273" s="157" t="s">
        <v>143</v>
      </c>
      <c r="Q3273" s="157" t="s">
        <v>6171</v>
      </c>
      <c r="R3273" s="157" t="s">
        <v>144</v>
      </c>
      <c r="W3273" s="118">
        <v>418500</v>
      </c>
      <c r="X3273" s="162" t="s">
        <v>6214</v>
      </c>
    </row>
    <row r="3274" spans="1:24">
      <c r="A3274" s="83">
        <v>2486</v>
      </c>
      <c r="B3274" s="83">
        <v>464</v>
      </c>
      <c r="C3274" t="s">
        <v>8044</v>
      </c>
      <c r="D3274" s="159">
        <f t="shared" si="102"/>
        <v>68</v>
      </c>
      <c r="E3274">
        <v>1</v>
      </c>
      <c r="F3274">
        <v>28</v>
      </c>
      <c r="G3274" s="162" t="s">
        <v>6412</v>
      </c>
      <c r="H3274" s="162" t="s">
        <v>6412</v>
      </c>
      <c r="I3274" s="53" t="str">
        <f t="shared" si="103"/>
        <v>1. 28</v>
      </c>
      <c r="J3274" s="157" t="s">
        <v>142</v>
      </c>
      <c r="K3274" s="157" t="s">
        <v>141</v>
      </c>
      <c r="L3274" s="83" t="s">
        <v>6172</v>
      </c>
      <c r="M3274" s="165" t="s">
        <v>162</v>
      </c>
      <c r="O3274" s="157" t="s">
        <v>138</v>
      </c>
      <c r="P3274" s="157" t="s">
        <v>143</v>
      </c>
      <c r="Q3274" s="157" t="s">
        <v>6171</v>
      </c>
      <c r="R3274" s="157" t="s">
        <v>144</v>
      </c>
      <c r="W3274" s="118">
        <v>918000</v>
      </c>
      <c r="X3274" s="162" t="s">
        <v>6412</v>
      </c>
    </row>
    <row r="3275" spans="1:24">
      <c r="A3275" s="83">
        <v>2486</v>
      </c>
      <c r="B3275" s="83">
        <v>37</v>
      </c>
      <c r="C3275" t="s">
        <v>6579</v>
      </c>
      <c r="D3275" s="159">
        <f t="shared" si="102"/>
        <v>77</v>
      </c>
      <c r="E3275">
        <v>1</v>
      </c>
      <c r="F3275">
        <v>37</v>
      </c>
      <c r="G3275" s="162" t="s">
        <v>6383</v>
      </c>
      <c r="H3275" s="162" t="s">
        <v>6383</v>
      </c>
      <c r="I3275" s="53" t="str">
        <f t="shared" si="103"/>
        <v>1. 37</v>
      </c>
      <c r="J3275" s="157" t="s">
        <v>142</v>
      </c>
      <c r="K3275" s="157" t="s">
        <v>141</v>
      </c>
      <c r="L3275" s="83" t="s">
        <v>6172</v>
      </c>
      <c r="M3275" s="165" t="s">
        <v>6538</v>
      </c>
      <c r="O3275" s="157" t="s">
        <v>138</v>
      </c>
      <c r="P3275" s="157" t="s">
        <v>143</v>
      </c>
      <c r="Q3275" s="157" t="s">
        <v>6171</v>
      </c>
      <c r="R3275" s="157" t="s">
        <v>144</v>
      </c>
      <c r="W3275" s="118">
        <v>0</v>
      </c>
      <c r="X3275" s="162" t="s">
        <v>6383</v>
      </c>
    </row>
    <row r="3276" spans="1:24">
      <c r="A3276" s="83">
        <v>2486</v>
      </c>
      <c r="B3276" s="83">
        <v>37</v>
      </c>
      <c r="C3276" t="s">
        <v>6648</v>
      </c>
      <c r="D3276" s="159">
        <f t="shared" si="102"/>
        <v>77</v>
      </c>
      <c r="E3276">
        <v>1</v>
      </c>
      <c r="F3276">
        <v>37</v>
      </c>
      <c r="G3276" s="162" t="s">
        <v>6383</v>
      </c>
      <c r="H3276" s="162" t="s">
        <v>6383</v>
      </c>
      <c r="I3276" s="53" t="str">
        <f t="shared" si="103"/>
        <v>1. 37</v>
      </c>
      <c r="J3276" s="157" t="s">
        <v>142</v>
      </c>
      <c r="K3276" s="157" t="s">
        <v>141</v>
      </c>
      <c r="L3276" s="83" t="s">
        <v>6172</v>
      </c>
      <c r="M3276" s="165" t="s">
        <v>6538</v>
      </c>
      <c r="O3276" s="157" t="s">
        <v>138</v>
      </c>
      <c r="P3276" s="157" t="s">
        <v>143</v>
      </c>
      <c r="Q3276" s="157" t="s">
        <v>6171</v>
      </c>
      <c r="R3276" s="157" t="s">
        <v>144</v>
      </c>
      <c r="W3276" s="118">
        <v>0</v>
      </c>
      <c r="X3276" s="162" t="s">
        <v>6383</v>
      </c>
    </row>
    <row r="3277" spans="1:24">
      <c r="A3277" s="83">
        <v>2509</v>
      </c>
      <c r="B3277" s="83">
        <v>121</v>
      </c>
      <c r="C3277" t="s">
        <v>7908</v>
      </c>
      <c r="D3277" s="159">
        <f t="shared" si="102"/>
        <v>128</v>
      </c>
      <c r="E3277">
        <v>3</v>
      </c>
      <c r="F3277">
        <v>8</v>
      </c>
      <c r="G3277" s="162" t="s">
        <v>6199</v>
      </c>
      <c r="H3277" s="162" t="s">
        <v>6199</v>
      </c>
      <c r="I3277" s="53" t="str">
        <f t="shared" si="103"/>
        <v>3. 8</v>
      </c>
      <c r="J3277" s="157" t="s">
        <v>142</v>
      </c>
      <c r="K3277" s="157" t="s">
        <v>141</v>
      </c>
      <c r="L3277" s="83" t="s">
        <v>6172</v>
      </c>
      <c r="M3277" s="165" t="s">
        <v>162</v>
      </c>
      <c r="O3277" s="157" t="s">
        <v>138</v>
      </c>
      <c r="P3277" s="157" t="s">
        <v>143</v>
      </c>
      <c r="Q3277" s="157" t="s">
        <v>6171</v>
      </c>
      <c r="R3277" s="157" t="s">
        <v>144</v>
      </c>
      <c r="W3277" s="118">
        <v>1728000</v>
      </c>
      <c r="X3277" s="162" t="s">
        <v>6199</v>
      </c>
    </row>
    <row r="3278" spans="1:24">
      <c r="A3278" s="83">
        <v>2509</v>
      </c>
      <c r="B3278" s="83">
        <v>124</v>
      </c>
      <c r="C3278" t="s">
        <v>8189</v>
      </c>
      <c r="D3278" s="159">
        <f t="shared" si="102"/>
        <v>200</v>
      </c>
      <c r="E3278">
        <v>5</v>
      </c>
      <c r="F3278">
        <v>0</v>
      </c>
      <c r="G3278" s="162" t="s">
        <v>6414</v>
      </c>
      <c r="H3278" s="162" t="s">
        <v>6414</v>
      </c>
      <c r="I3278" s="53" t="str">
        <f t="shared" si="103"/>
        <v>5. 0</v>
      </c>
      <c r="J3278" s="157" t="s">
        <v>142</v>
      </c>
      <c r="K3278" s="157" t="s">
        <v>141</v>
      </c>
      <c r="L3278" s="83" t="s">
        <v>6172</v>
      </c>
      <c r="M3278" s="165" t="s">
        <v>162</v>
      </c>
      <c r="O3278" s="157" t="s">
        <v>138</v>
      </c>
      <c r="P3278" s="157" t="s">
        <v>143</v>
      </c>
      <c r="Q3278" s="157" t="s">
        <v>6171</v>
      </c>
      <c r="R3278" s="157" t="s">
        <v>144</v>
      </c>
      <c r="W3278" s="118">
        <v>2700000</v>
      </c>
      <c r="X3278" s="162" t="s">
        <v>6414</v>
      </c>
    </row>
    <row r="3279" spans="1:24">
      <c r="A3279" s="83">
        <v>2509</v>
      </c>
      <c r="B3279" s="83">
        <v>121</v>
      </c>
      <c r="C3279" t="s">
        <v>8190</v>
      </c>
      <c r="D3279" s="159">
        <f t="shared" si="102"/>
        <v>4</v>
      </c>
      <c r="E3279">
        <v>0</v>
      </c>
      <c r="F3279">
        <v>4</v>
      </c>
      <c r="G3279" s="162" t="s">
        <v>6336</v>
      </c>
      <c r="H3279" s="162" t="s">
        <v>6336</v>
      </c>
      <c r="I3279" s="53" t="str">
        <f t="shared" si="103"/>
        <v>0. 4</v>
      </c>
      <c r="J3279" s="157" t="s">
        <v>142</v>
      </c>
      <c r="K3279" s="157" t="s">
        <v>141</v>
      </c>
      <c r="L3279" s="83" t="s">
        <v>6172</v>
      </c>
      <c r="M3279" s="165" t="s">
        <v>162</v>
      </c>
      <c r="O3279" s="157" t="s">
        <v>138</v>
      </c>
      <c r="P3279" s="157" t="s">
        <v>143</v>
      </c>
      <c r="Q3279" s="157" t="s">
        <v>6171</v>
      </c>
      <c r="R3279" s="157" t="s">
        <v>144</v>
      </c>
      <c r="W3279" s="118">
        <v>54000</v>
      </c>
      <c r="X3279" s="162" t="s">
        <v>6336</v>
      </c>
    </row>
    <row r="3280" spans="1:24">
      <c r="A3280" s="83">
        <v>2509</v>
      </c>
      <c r="B3280" s="83">
        <v>120</v>
      </c>
      <c r="C3280" t="s">
        <v>8191</v>
      </c>
      <c r="D3280" s="159">
        <f t="shared" si="102"/>
        <v>8</v>
      </c>
      <c r="E3280">
        <v>0</v>
      </c>
      <c r="F3280">
        <v>8</v>
      </c>
      <c r="G3280" s="162" t="s">
        <v>6180</v>
      </c>
      <c r="H3280" s="162" t="s">
        <v>6180</v>
      </c>
      <c r="I3280" s="53" t="str">
        <f t="shared" si="103"/>
        <v>0. 8</v>
      </c>
      <c r="J3280" s="157" t="s">
        <v>142</v>
      </c>
      <c r="K3280" s="157" t="s">
        <v>141</v>
      </c>
      <c r="L3280" s="83" t="s">
        <v>6172</v>
      </c>
      <c r="M3280" s="165" t="s">
        <v>162</v>
      </c>
      <c r="O3280" s="157" t="s">
        <v>138</v>
      </c>
      <c r="P3280" s="157" t="s">
        <v>143</v>
      </c>
      <c r="Q3280" s="157" t="s">
        <v>6171</v>
      </c>
      <c r="R3280" s="157" t="s">
        <v>144</v>
      </c>
      <c r="W3280" s="118">
        <v>54000</v>
      </c>
      <c r="X3280" s="162" t="s">
        <v>6180</v>
      </c>
    </row>
    <row r="3281" spans="1:24">
      <c r="A3281" s="83">
        <v>2524</v>
      </c>
      <c r="B3281" s="83">
        <v>383</v>
      </c>
      <c r="C3281" t="s">
        <v>6586</v>
      </c>
      <c r="D3281" s="159">
        <f t="shared" si="102"/>
        <v>127</v>
      </c>
      <c r="E3281">
        <v>3</v>
      </c>
      <c r="F3281">
        <v>7</v>
      </c>
      <c r="G3281" s="162" t="s">
        <v>6379</v>
      </c>
      <c r="H3281" s="162" t="s">
        <v>6379</v>
      </c>
      <c r="I3281" s="53" t="str">
        <f t="shared" si="103"/>
        <v>3. 7</v>
      </c>
      <c r="J3281" s="157" t="s">
        <v>142</v>
      </c>
      <c r="K3281" s="157" t="s">
        <v>141</v>
      </c>
      <c r="L3281" s="83" t="s">
        <v>6172</v>
      </c>
      <c r="M3281" s="165" t="s">
        <v>162</v>
      </c>
      <c r="O3281" s="157" t="s">
        <v>138</v>
      </c>
      <c r="P3281" s="157" t="s">
        <v>143</v>
      </c>
      <c r="Q3281" s="157" t="s">
        <v>6171</v>
      </c>
      <c r="R3281" s="157" t="s">
        <v>144</v>
      </c>
      <c r="W3281" s="118">
        <v>337500</v>
      </c>
      <c r="X3281" s="162" t="s">
        <v>6379</v>
      </c>
    </row>
    <row r="3282" spans="1:24">
      <c r="A3282" s="83">
        <v>2525</v>
      </c>
      <c r="B3282" s="83">
        <v>459</v>
      </c>
      <c r="C3282" t="s">
        <v>6648</v>
      </c>
      <c r="D3282" s="159">
        <f t="shared" si="102"/>
        <v>123</v>
      </c>
      <c r="E3282">
        <v>3</v>
      </c>
      <c r="F3282">
        <v>3</v>
      </c>
      <c r="G3282" s="162" t="s">
        <v>6328</v>
      </c>
      <c r="H3282" s="162" t="s">
        <v>6328</v>
      </c>
      <c r="I3282" s="53" t="str">
        <f t="shared" si="103"/>
        <v>3. 3</v>
      </c>
      <c r="J3282" s="157" t="s">
        <v>142</v>
      </c>
      <c r="K3282" s="157" t="s">
        <v>141</v>
      </c>
      <c r="L3282" s="83" t="s">
        <v>6172</v>
      </c>
      <c r="M3282" s="165" t="s">
        <v>162</v>
      </c>
      <c r="O3282" s="157" t="s">
        <v>138</v>
      </c>
      <c r="P3282" s="157" t="s">
        <v>143</v>
      </c>
      <c r="Q3282" s="157" t="s">
        <v>6171</v>
      </c>
      <c r="R3282" s="157" t="s">
        <v>144</v>
      </c>
      <c r="W3282" s="118">
        <v>1660500</v>
      </c>
      <c r="X3282" s="162" t="s">
        <v>6328</v>
      </c>
    </row>
    <row r="3283" spans="1:24">
      <c r="A3283" s="83">
        <v>2525</v>
      </c>
      <c r="B3283" s="83">
        <v>460</v>
      </c>
      <c r="C3283" t="s">
        <v>6648</v>
      </c>
      <c r="D3283" s="159">
        <f t="shared" si="102"/>
        <v>163</v>
      </c>
      <c r="E3283">
        <v>4</v>
      </c>
      <c r="F3283">
        <v>3</v>
      </c>
      <c r="G3283" s="162" t="s">
        <v>6438</v>
      </c>
      <c r="H3283" s="162" t="s">
        <v>6438</v>
      </c>
      <c r="I3283" s="53" t="str">
        <f t="shared" si="103"/>
        <v>4. 3</v>
      </c>
      <c r="J3283" s="157" t="s">
        <v>142</v>
      </c>
      <c r="K3283" s="157" t="s">
        <v>141</v>
      </c>
      <c r="L3283" s="83" t="s">
        <v>6172</v>
      </c>
      <c r="M3283" s="165" t="s">
        <v>162</v>
      </c>
      <c r="O3283" s="157" t="s">
        <v>138</v>
      </c>
      <c r="P3283" s="157" t="s">
        <v>143</v>
      </c>
      <c r="Q3283" s="157" t="s">
        <v>6171</v>
      </c>
      <c r="R3283" s="157" t="s">
        <v>144</v>
      </c>
      <c r="W3283" s="118">
        <v>2200500</v>
      </c>
      <c r="X3283" s="162" t="s">
        <v>6438</v>
      </c>
    </row>
    <row r="3284" spans="1:24">
      <c r="A3284" s="83">
        <v>2526</v>
      </c>
      <c r="B3284" s="83">
        <v>97</v>
      </c>
      <c r="C3284" t="s">
        <v>7884</v>
      </c>
      <c r="D3284" s="159">
        <f t="shared" si="102"/>
        <v>49</v>
      </c>
      <c r="E3284">
        <v>1</v>
      </c>
      <c r="F3284">
        <v>9</v>
      </c>
      <c r="G3284" s="162" t="s">
        <v>6393</v>
      </c>
      <c r="H3284" s="162" t="s">
        <v>6393</v>
      </c>
      <c r="I3284" s="53" t="str">
        <f t="shared" si="103"/>
        <v>1. 9</v>
      </c>
      <c r="J3284" s="157" t="s">
        <v>142</v>
      </c>
      <c r="K3284" s="157" t="s">
        <v>141</v>
      </c>
      <c r="L3284" s="83" t="s">
        <v>6172</v>
      </c>
      <c r="M3284" s="165" t="s">
        <v>162</v>
      </c>
      <c r="O3284" s="157" t="s">
        <v>138</v>
      </c>
      <c r="P3284" s="157" t="s">
        <v>143</v>
      </c>
      <c r="Q3284" s="157" t="s">
        <v>6171</v>
      </c>
      <c r="R3284" s="157" t="s">
        <v>144</v>
      </c>
      <c r="W3284" s="118">
        <v>661500</v>
      </c>
      <c r="X3284" s="162" t="s">
        <v>6393</v>
      </c>
    </row>
    <row r="3285" spans="1:24">
      <c r="A3285" s="83">
        <v>2527</v>
      </c>
      <c r="B3285" s="83">
        <v>138</v>
      </c>
      <c r="C3285" t="s">
        <v>8192</v>
      </c>
      <c r="D3285" s="159">
        <f t="shared" si="102"/>
        <v>164</v>
      </c>
      <c r="E3285">
        <v>4</v>
      </c>
      <c r="F3285">
        <v>4</v>
      </c>
      <c r="G3285" s="162" t="s">
        <v>6304</v>
      </c>
      <c r="H3285" s="162" t="s">
        <v>6304</v>
      </c>
      <c r="I3285" s="53" t="str">
        <f t="shared" si="103"/>
        <v>4. 4</v>
      </c>
      <c r="J3285" s="157" t="s">
        <v>142</v>
      </c>
      <c r="K3285" s="157" t="s">
        <v>141</v>
      </c>
      <c r="L3285" s="83" t="s">
        <v>6172</v>
      </c>
      <c r="M3285" s="165" t="s">
        <v>6538</v>
      </c>
      <c r="O3285" s="157" t="s">
        <v>138</v>
      </c>
      <c r="P3285" s="157" t="s">
        <v>143</v>
      </c>
      <c r="Q3285" s="157" t="s">
        <v>6171</v>
      </c>
      <c r="R3285" s="157" t="s">
        <v>144</v>
      </c>
      <c r="W3285" s="118">
        <v>729000</v>
      </c>
      <c r="X3285" s="162" t="s">
        <v>6304</v>
      </c>
    </row>
    <row r="3286" spans="1:24">
      <c r="A3286" s="83">
        <v>2528</v>
      </c>
      <c r="B3286" s="83">
        <v>52</v>
      </c>
      <c r="C3286" t="s">
        <v>7947</v>
      </c>
      <c r="D3286" s="159">
        <f t="shared" si="102"/>
        <v>89</v>
      </c>
      <c r="E3286">
        <v>2</v>
      </c>
      <c r="F3286">
        <v>9</v>
      </c>
      <c r="G3286" s="162" t="s">
        <v>6270</v>
      </c>
      <c r="H3286" s="162" t="s">
        <v>6270</v>
      </c>
      <c r="I3286" s="53" t="str">
        <f t="shared" si="103"/>
        <v>2. 9</v>
      </c>
      <c r="J3286" s="157" t="s">
        <v>142</v>
      </c>
      <c r="K3286" s="157" t="s">
        <v>141</v>
      </c>
      <c r="L3286" s="83" t="s">
        <v>6172</v>
      </c>
      <c r="M3286" s="165" t="s">
        <v>6539</v>
      </c>
      <c r="O3286" s="157" t="s">
        <v>138</v>
      </c>
      <c r="P3286" s="157" t="s">
        <v>143</v>
      </c>
      <c r="Q3286" s="157" t="s">
        <v>6171</v>
      </c>
      <c r="R3286" s="157" t="s">
        <v>144</v>
      </c>
      <c r="W3286" s="118">
        <v>1201500</v>
      </c>
      <c r="X3286" s="162" t="s">
        <v>6270</v>
      </c>
    </row>
    <row r="3287" spans="1:24">
      <c r="A3287" s="83">
        <v>2531</v>
      </c>
      <c r="B3287" s="83">
        <v>238</v>
      </c>
      <c r="C3287" t="s">
        <v>7857</v>
      </c>
      <c r="D3287" s="159">
        <f t="shared" si="102"/>
        <v>407</v>
      </c>
      <c r="E3287">
        <v>10</v>
      </c>
      <c r="F3287">
        <v>7</v>
      </c>
      <c r="G3287" s="162" t="s">
        <v>6516</v>
      </c>
      <c r="H3287" s="162" t="s">
        <v>6516</v>
      </c>
      <c r="I3287" s="53" t="str">
        <f t="shared" si="103"/>
        <v>10. 7</v>
      </c>
      <c r="J3287" s="157" t="s">
        <v>142</v>
      </c>
      <c r="K3287" s="157" t="s">
        <v>141</v>
      </c>
      <c r="L3287" s="83" t="s">
        <v>6172</v>
      </c>
      <c r="M3287" s="165" t="s">
        <v>162</v>
      </c>
      <c r="O3287" s="157" t="s">
        <v>138</v>
      </c>
      <c r="P3287" s="157" t="s">
        <v>143</v>
      </c>
      <c r="Q3287" s="157" t="s">
        <v>6171</v>
      </c>
      <c r="R3287" s="157" t="s">
        <v>144</v>
      </c>
      <c r="W3287" s="118">
        <v>2740500</v>
      </c>
      <c r="X3287" s="162" t="s">
        <v>6516</v>
      </c>
    </row>
    <row r="3288" spans="1:24">
      <c r="A3288" s="83">
        <v>2531</v>
      </c>
      <c r="B3288" s="83">
        <v>237</v>
      </c>
      <c r="C3288" t="s">
        <v>7857</v>
      </c>
      <c r="D3288" s="159">
        <f t="shared" si="102"/>
        <v>25</v>
      </c>
      <c r="E3288">
        <v>0</v>
      </c>
      <c r="F3288">
        <v>25</v>
      </c>
      <c r="G3288" s="162" t="s">
        <v>6177</v>
      </c>
      <c r="H3288" s="162" t="s">
        <v>6177</v>
      </c>
      <c r="I3288" s="53" t="str">
        <f t="shared" si="103"/>
        <v>0. 25</v>
      </c>
      <c r="J3288" s="157" t="s">
        <v>142</v>
      </c>
      <c r="K3288" s="157" t="s">
        <v>141</v>
      </c>
      <c r="L3288" s="83" t="s">
        <v>6172</v>
      </c>
      <c r="M3288" s="165" t="s">
        <v>162</v>
      </c>
      <c r="O3288" s="157" t="s">
        <v>138</v>
      </c>
      <c r="P3288" s="157" t="s">
        <v>143</v>
      </c>
      <c r="Q3288" s="157" t="s">
        <v>6171</v>
      </c>
      <c r="R3288" s="157" t="s">
        <v>144</v>
      </c>
      <c r="W3288" s="118">
        <v>162000</v>
      </c>
      <c r="X3288" s="162" t="s">
        <v>6177</v>
      </c>
    </row>
    <row r="3289" spans="1:24">
      <c r="A3289" s="83">
        <v>2531</v>
      </c>
      <c r="B3289" s="83">
        <v>81</v>
      </c>
      <c r="C3289" t="s">
        <v>7843</v>
      </c>
      <c r="D3289" s="159">
        <f t="shared" si="102"/>
        <v>43</v>
      </c>
      <c r="E3289">
        <v>1</v>
      </c>
      <c r="F3289">
        <v>3</v>
      </c>
      <c r="G3289" s="162" t="s">
        <v>6280</v>
      </c>
      <c r="H3289" s="162" t="s">
        <v>6280</v>
      </c>
      <c r="I3289" s="53" t="str">
        <f t="shared" si="103"/>
        <v>1. 3</v>
      </c>
      <c r="J3289" s="157" t="s">
        <v>142</v>
      </c>
      <c r="K3289" s="157" t="s">
        <v>141</v>
      </c>
      <c r="L3289" s="83" t="s">
        <v>6172</v>
      </c>
      <c r="M3289" s="165" t="s">
        <v>5499</v>
      </c>
      <c r="O3289" s="157" t="s">
        <v>138</v>
      </c>
      <c r="P3289" s="157" t="s">
        <v>143</v>
      </c>
      <c r="Q3289" s="157" t="s">
        <v>6171</v>
      </c>
      <c r="R3289" s="157" t="s">
        <v>144</v>
      </c>
      <c r="W3289" s="118">
        <v>283500</v>
      </c>
      <c r="X3289" s="162" t="s">
        <v>6280</v>
      </c>
    </row>
    <row r="3290" spans="1:24">
      <c r="A3290" s="83">
        <v>2531</v>
      </c>
      <c r="B3290" s="83">
        <v>82</v>
      </c>
      <c r="C3290" t="s">
        <v>8050</v>
      </c>
      <c r="D3290" s="159">
        <f t="shared" si="102"/>
        <v>272</v>
      </c>
      <c r="E3290">
        <v>6</v>
      </c>
      <c r="F3290">
        <v>32</v>
      </c>
      <c r="G3290" s="162" t="s">
        <v>6517</v>
      </c>
      <c r="H3290" s="162" t="s">
        <v>6517</v>
      </c>
      <c r="I3290" s="53" t="str">
        <f t="shared" si="103"/>
        <v>6. 32</v>
      </c>
      <c r="J3290" s="157" t="s">
        <v>142</v>
      </c>
      <c r="K3290" s="157" t="s">
        <v>141</v>
      </c>
      <c r="L3290" s="83" t="s">
        <v>6172</v>
      </c>
      <c r="M3290" s="165" t="s">
        <v>5499</v>
      </c>
      <c r="O3290" s="157" t="s">
        <v>138</v>
      </c>
      <c r="P3290" s="157" t="s">
        <v>143</v>
      </c>
      <c r="Q3290" s="157" t="s">
        <v>6171</v>
      </c>
      <c r="R3290" s="157" t="s">
        <v>144</v>
      </c>
      <c r="W3290" s="118">
        <v>1849500</v>
      </c>
      <c r="X3290" s="162" t="s">
        <v>6517</v>
      </c>
    </row>
    <row r="3291" spans="1:24">
      <c r="A3291" s="83">
        <v>2531</v>
      </c>
      <c r="B3291" s="83">
        <v>68</v>
      </c>
      <c r="C3291" t="s">
        <v>7883</v>
      </c>
      <c r="D3291" s="159">
        <f t="shared" si="102"/>
        <v>25</v>
      </c>
      <c r="E3291">
        <v>0</v>
      </c>
      <c r="F3291">
        <v>25</v>
      </c>
      <c r="G3291" s="162" t="s">
        <v>6177</v>
      </c>
      <c r="H3291" s="162" t="s">
        <v>6177</v>
      </c>
      <c r="I3291" s="53" t="str">
        <f t="shared" si="103"/>
        <v>0. 25</v>
      </c>
      <c r="J3291" s="157" t="s">
        <v>142</v>
      </c>
      <c r="K3291" s="157" t="s">
        <v>141</v>
      </c>
      <c r="L3291" s="83" t="s">
        <v>6172</v>
      </c>
      <c r="M3291" s="165" t="s">
        <v>5499</v>
      </c>
      <c r="O3291" s="157" t="s">
        <v>138</v>
      </c>
      <c r="P3291" s="157" t="s">
        <v>143</v>
      </c>
      <c r="Q3291" s="157" t="s">
        <v>6171</v>
      </c>
      <c r="R3291" s="157" t="s">
        <v>144</v>
      </c>
      <c r="W3291" s="118">
        <v>162000</v>
      </c>
      <c r="X3291" s="162" t="s">
        <v>6177</v>
      </c>
    </row>
    <row r="3292" spans="1:24">
      <c r="A3292" s="83">
        <v>2532</v>
      </c>
      <c r="B3292" s="83">
        <v>27</v>
      </c>
      <c r="C3292" t="s">
        <v>8193</v>
      </c>
      <c r="D3292" s="159">
        <f t="shared" si="102"/>
        <v>40</v>
      </c>
      <c r="E3292">
        <v>1</v>
      </c>
      <c r="F3292">
        <v>0</v>
      </c>
      <c r="G3292" s="162" t="s">
        <v>6242</v>
      </c>
      <c r="H3292" s="162" t="s">
        <v>6242</v>
      </c>
      <c r="I3292" s="53" t="str">
        <f t="shared" si="103"/>
        <v>1. 0</v>
      </c>
      <c r="J3292" s="157" t="s">
        <v>142</v>
      </c>
      <c r="K3292" s="157" t="s">
        <v>141</v>
      </c>
      <c r="L3292" s="83" t="s">
        <v>6172</v>
      </c>
      <c r="M3292" s="165" t="s">
        <v>162</v>
      </c>
      <c r="O3292" s="157" t="s">
        <v>138</v>
      </c>
      <c r="P3292" s="157" t="s">
        <v>143</v>
      </c>
      <c r="Q3292" s="157" t="s">
        <v>6171</v>
      </c>
      <c r="R3292" s="157" t="s">
        <v>144</v>
      </c>
      <c r="W3292" s="118">
        <v>270000</v>
      </c>
      <c r="X3292" s="162" t="s">
        <v>6242</v>
      </c>
    </row>
    <row r="3293" spans="1:24">
      <c r="A3293" s="83">
        <v>2532</v>
      </c>
      <c r="B3293" s="83">
        <v>27</v>
      </c>
      <c r="C3293" t="s">
        <v>8194</v>
      </c>
      <c r="D3293" s="159">
        <f t="shared" si="102"/>
        <v>120</v>
      </c>
      <c r="E3293">
        <v>3</v>
      </c>
      <c r="F3293">
        <v>0</v>
      </c>
      <c r="G3293" s="162" t="s">
        <v>6240</v>
      </c>
      <c r="H3293" s="162" t="s">
        <v>6240</v>
      </c>
      <c r="I3293" s="53" t="str">
        <f t="shared" si="103"/>
        <v>3. 0</v>
      </c>
      <c r="J3293" s="157" t="s">
        <v>142</v>
      </c>
      <c r="K3293" s="157" t="s">
        <v>141</v>
      </c>
      <c r="L3293" s="83" t="s">
        <v>6172</v>
      </c>
      <c r="M3293" s="165" t="s">
        <v>162</v>
      </c>
      <c r="O3293" s="157" t="s">
        <v>138</v>
      </c>
      <c r="P3293" s="157" t="s">
        <v>143</v>
      </c>
      <c r="Q3293" s="157" t="s">
        <v>6171</v>
      </c>
      <c r="R3293" s="157" t="s">
        <v>144</v>
      </c>
      <c r="W3293" s="118">
        <v>810000</v>
      </c>
      <c r="X3293" s="162" t="s">
        <v>6240</v>
      </c>
    </row>
    <row r="3294" spans="1:24">
      <c r="A3294" s="83">
        <v>2533</v>
      </c>
      <c r="B3294" s="83">
        <v>132</v>
      </c>
      <c r="C3294" t="s">
        <v>7865</v>
      </c>
      <c r="D3294" s="159">
        <f t="shared" si="102"/>
        <v>80</v>
      </c>
      <c r="E3294">
        <v>2</v>
      </c>
      <c r="F3294">
        <v>0</v>
      </c>
      <c r="G3294" s="162" t="s">
        <v>6228</v>
      </c>
      <c r="H3294" s="162" t="s">
        <v>6228</v>
      </c>
      <c r="I3294" s="53" t="str">
        <f t="shared" si="103"/>
        <v>2. 0</v>
      </c>
      <c r="J3294" s="157" t="s">
        <v>142</v>
      </c>
      <c r="K3294" s="157" t="s">
        <v>141</v>
      </c>
      <c r="L3294" s="83" t="s">
        <v>6172</v>
      </c>
      <c r="M3294" s="165" t="s">
        <v>162</v>
      </c>
      <c r="O3294" s="157" t="s">
        <v>138</v>
      </c>
      <c r="P3294" s="157" t="s">
        <v>143</v>
      </c>
      <c r="Q3294" s="157" t="s">
        <v>6171</v>
      </c>
      <c r="R3294" s="157" t="s">
        <v>144</v>
      </c>
      <c r="W3294" s="118">
        <v>270000</v>
      </c>
      <c r="X3294" s="162" t="s">
        <v>6228</v>
      </c>
    </row>
    <row r="3295" spans="1:24">
      <c r="A3295" s="83">
        <v>2533</v>
      </c>
      <c r="B3295" s="83">
        <v>132</v>
      </c>
      <c r="C3295" t="s">
        <v>7902</v>
      </c>
      <c r="D3295" s="159">
        <f t="shared" si="102"/>
        <v>97</v>
      </c>
      <c r="E3295">
        <v>2</v>
      </c>
      <c r="F3295">
        <v>17</v>
      </c>
      <c r="G3295" s="162" t="s">
        <v>6341</v>
      </c>
      <c r="H3295" s="162" t="s">
        <v>6341</v>
      </c>
      <c r="I3295" s="53" t="str">
        <f t="shared" si="103"/>
        <v>2. 17</v>
      </c>
      <c r="J3295" s="157" t="s">
        <v>142</v>
      </c>
      <c r="K3295" s="157" t="s">
        <v>141</v>
      </c>
      <c r="L3295" s="83" t="s">
        <v>6172</v>
      </c>
      <c r="M3295" s="165" t="s">
        <v>162</v>
      </c>
      <c r="O3295" s="157" t="s">
        <v>138</v>
      </c>
      <c r="P3295" s="157" t="s">
        <v>143</v>
      </c>
      <c r="Q3295" s="157" t="s">
        <v>6171</v>
      </c>
      <c r="R3295" s="157" t="s">
        <v>144</v>
      </c>
      <c r="W3295" s="118">
        <v>324000</v>
      </c>
      <c r="X3295" s="162" t="s">
        <v>6341</v>
      </c>
    </row>
    <row r="3296" spans="1:24">
      <c r="A3296" s="83">
        <v>2533</v>
      </c>
      <c r="B3296" s="83">
        <v>126</v>
      </c>
      <c r="C3296" t="s">
        <v>7843</v>
      </c>
      <c r="D3296" s="159">
        <f t="shared" si="102"/>
        <v>42</v>
      </c>
      <c r="E3296">
        <v>1</v>
      </c>
      <c r="F3296">
        <v>2</v>
      </c>
      <c r="G3296" s="162" t="s">
        <v>6318</v>
      </c>
      <c r="H3296" s="162" t="s">
        <v>6318</v>
      </c>
      <c r="I3296" s="53" t="str">
        <f t="shared" si="103"/>
        <v>1. 2</v>
      </c>
      <c r="J3296" s="157" t="s">
        <v>142</v>
      </c>
      <c r="K3296" s="157" t="s">
        <v>141</v>
      </c>
      <c r="L3296" s="83" t="s">
        <v>6172</v>
      </c>
      <c r="M3296" s="165" t="s">
        <v>6541</v>
      </c>
      <c r="O3296" s="157" t="s">
        <v>138</v>
      </c>
      <c r="P3296" s="157" t="s">
        <v>143</v>
      </c>
      <c r="Q3296" s="157" t="s">
        <v>6171</v>
      </c>
      <c r="R3296" s="157" t="s">
        <v>144</v>
      </c>
      <c r="W3296" s="118">
        <v>0</v>
      </c>
      <c r="X3296" s="162" t="s">
        <v>6318</v>
      </c>
    </row>
    <row r="3297" spans="1:24">
      <c r="A3297" s="83">
        <v>2533</v>
      </c>
      <c r="B3297" s="83">
        <v>126</v>
      </c>
      <c r="C3297" t="s">
        <v>6648</v>
      </c>
      <c r="D3297" s="159">
        <f t="shared" si="102"/>
        <v>42</v>
      </c>
      <c r="E3297">
        <v>1</v>
      </c>
      <c r="F3297">
        <v>2</v>
      </c>
      <c r="G3297" s="162" t="s">
        <v>6318</v>
      </c>
      <c r="H3297" s="162" t="s">
        <v>6318</v>
      </c>
      <c r="I3297" s="53" t="str">
        <f t="shared" si="103"/>
        <v>1. 2</v>
      </c>
      <c r="J3297" s="157" t="s">
        <v>142</v>
      </c>
      <c r="K3297" s="157" t="s">
        <v>141</v>
      </c>
      <c r="L3297" s="83" t="s">
        <v>6172</v>
      </c>
      <c r="M3297" s="165" t="s">
        <v>6541</v>
      </c>
      <c r="O3297" s="157" t="s">
        <v>138</v>
      </c>
      <c r="P3297" s="157" t="s">
        <v>143</v>
      </c>
      <c r="Q3297" s="157" t="s">
        <v>6171</v>
      </c>
      <c r="R3297" s="157" t="s">
        <v>144</v>
      </c>
      <c r="W3297" s="118">
        <v>0</v>
      </c>
      <c r="X3297" s="162" t="s">
        <v>6318</v>
      </c>
    </row>
    <row r="3298" spans="1:24">
      <c r="A3298" s="83">
        <v>2535</v>
      </c>
      <c r="B3298" s="83">
        <v>95</v>
      </c>
      <c r="C3298" t="s">
        <v>6648</v>
      </c>
      <c r="D3298" s="159">
        <f t="shared" si="102"/>
        <v>64</v>
      </c>
      <c r="E3298">
        <v>1</v>
      </c>
      <c r="F3298">
        <v>24</v>
      </c>
      <c r="G3298" s="162" t="s">
        <v>6314</v>
      </c>
      <c r="H3298" s="162" t="s">
        <v>6314</v>
      </c>
      <c r="I3298" s="53" t="str">
        <f t="shared" si="103"/>
        <v>1. 24</v>
      </c>
      <c r="J3298" s="157" t="s">
        <v>142</v>
      </c>
      <c r="K3298" s="157" t="s">
        <v>141</v>
      </c>
      <c r="L3298" s="83" t="s">
        <v>6172</v>
      </c>
      <c r="M3298" s="165" t="s">
        <v>162</v>
      </c>
      <c r="O3298" s="157" t="s">
        <v>138</v>
      </c>
      <c r="P3298" s="157" t="s">
        <v>143</v>
      </c>
      <c r="Q3298" s="157" t="s">
        <v>6171</v>
      </c>
      <c r="R3298" s="157" t="s">
        <v>144</v>
      </c>
      <c r="W3298" s="118">
        <v>432000</v>
      </c>
      <c r="X3298" s="162" t="s">
        <v>6314</v>
      </c>
    </row>
    <row r="3299" spans="1:24">
      <c r="A3299" s="83">
        <v>2535</v>
      </c>
      <c r="B3299" s="83">
        <v>130</v>
      </c>
      <c r="C3299" t="s">
        <v>7851</v>
      </c>
      <c r="D3299" s="159">
        <f t="shared" si="102"/>
        <v>19</v>
      </c>
      <c r="E3299">
        <v>0</v>
      </c>
      <c r="F3299">
        <v>19</v>
      </c>
      <c r="G3299" s="162" t="s">
        <v>6239</v>
      </c>
      <c r="H3299" s="162" t="s">
        <v>6239</v>
      </c>
      <c r="I3299" s="53" t="str">
        <f t="shared" si="103"/>
        <v>0. 19</v>
      </c>
      <c r="J3299" s="157" t="s">
        <v>142</v>
      </c>
      <c r="K3299" s="157" t="s">
        <v>141</v>
      </c>
      <c r="L3299" s="83" t="s">
        <v>6172</v>
      </c>
      <c r="M3299" s="165" t="s">
        <v>162</v>
      </c>
      <c r="O3299" s="157" t="s">
        <v>138</v>
      </c>
      <c r="P3299" s="157" t="s">
        <v>143</v>
      </c>
      <c r="Q3299" s="157" t="s">
        <v>6171</v>
      </c>
      <c r="R3299" s="157" t="s">
        <v>144</v>
      </c>
      <c r="W3299" s="118">
        <v>121500</v>
      </c>
      <c r="X3299" s="162" t="s">
        <v>6239</v>
      </c>
    </row>
    <row r="3300" spans="1:24">
      <c r="A3300" s="83">
        <v>2535</v>
      </c>
      <c r="B3300" s="83">
        <v>131</v>
      </c>
      <c r="C3300" t="s">
        <v>6579</v>
      </c>
      <c r="D3300" s="159">
        <f t="shared" si="102"/>
        <v>50</v>
      </c>
      <c r="E3300">
        <v>1</v>
      </c>
      <c r="F3300">
        <v>10</v>
      </c>
      <c r="G3300" s="162" t="s">
        <v>6195</v>
      </c>
      <c r="H3300" s="162" t="s">
        <v>6195</v>
      </c>
      <c r="I3300" s="53" t="str">
        <f t="shared" si="103"/>
        <v>1. 10</v>
      </c>
      <c r="J3300" s="157" t="s">
        <v>142</v>
      </c>
      <c r="K3300" s="157" t="s">
        <v>141</v>
      </c>
      <c r="L3300" s="83" t="s">
        <v>6172</v>
      </c>
      <c r="M3300" s="165" t="s">
        <v>162</v>
      </c>
      <c r="O3300" s="157" t="s">
        <v>138</v>
      </c>
      <c r="P3300" s="157" t="s">
        <v>143</v>
      </c>
      <c r="Q3300" s="157" t="s">
        <v>6171</v>
      </c>
      <c r="R3300" s="157" t="s">
        <v>144</v>
      </c>
      <c r="W3300" s="118">
        <v>337500</v>
      </c>
      <c r="X3300" s="162" t="s">
        <v>6195</v>
      </c>
    </row>
    <row r="3301" spans="1:24">
      <c r="A3301" s="83">
        <v>2535</v>
      </c>
      <c r="B3301" s="83">
        <v>118</v>
      </c>
      <c r="C3301" t="s">
        <v>6648</v>
      </c>
      <c r="D3301" s="159">
        <f t="shared" si="102"/>
        <v>42</v>
      </c>
      <c r="E3301">
        <v>1</v>
      </c>
      <c r="F3301">
        <v>2</v>
      </c>
      <c r="G3301" s="162" t="s">
        <v>6318</v>
      </c>
      <c r="H3301" s="162" t="s">
        <v>6318</v>
      </c>
      <c r="I3301" s="53" t="str">
        <f t="shared" si="103"/>
        <v>1. 2</v>
      </c>
      <c r="J3301" s="157" t="s">
        <v>142</v>
      </c>
      <c r="K3301" s="157" t="s">
        <v>141</v>
      </c>
      <c r="L3301" s="83" t="s">
        <v>6172</v>
      </c>
      <c r="M3301" s="165" t="s">
        <v>162</v>
      </c>
      <c r="O3301" s="157" t="s">
        <v>138</v>
      </c>
      <c r="P3301" s="157" t="s">
        <v>143</v>
      </c>
      <c r="Q3301" s="157" t="s">
        <v>6171</v>
      </c>
      <c r="R3301" s="157" t="s">
        <v>144</v>
      </c>
      <c r="W3301" s="118">
        <v>283500</v>
      </c>
      <c r="X3301" s="162" t="s">
        <v>6318</v>
      </c>
    </row>
    <row r="3302" spans="1:24">
      <c r="A3302" s="83">
        <v>2535</v>
      </c>
      <c r="B3302" s="83">
        <v>118</v>
      </c>
      <c r="C3302" t="s">
        <v>6648</v>
      </c>
      <c r="D3302" s="159">
        <f t="shared" si="102"/>
        <v>42</v>
      </c>
      <c r="E3302">
        <v>1</v>
      </c>
      <c r="F3302">
        <v>2</v>
      </c>
      <c r="G3302" s="162" t="s">
        <v>6318</v>
      </c>
      <c r="H3302" s="162" t="s">
        <v>6318</v>
      </c>
      <c r="I3302" s="53" t="str">
        <f t="shared" si="103"/>
        <v>1. 2</v>
      </c>
      <c r="J3302" s="157" t="s">
        <v>142</v>
      </c>
      <c r="K3302" s="157" t="s">
        <v>141</v>
      </c>
      <c r="L3302" s="83" t="s">
        <v>6172</v>
      </c>
      <c r="M3302" s="165" t="s">
        <v>162</v>
      </c>
      <c r="O3302" s="157" t="s">
        <v>138</v>
      </c>
      <c r="P3302" s="157" t="s">
        <v>143</v>
      </c>
      <c r="Q3302" s="157" t="s">
        <v>6171</v>
      </c>
      <c r="R3302" s="157" t="s">
        <v>144</v>
      </c>
      <c r="W3302" s="118">
        <v>283500</v>
      </c>
      <c r="X3302" s="162" t="s">
        <v>6318</v>
      </c>
    </row>
    <row r="3303" spans="1:24">
      <c r="A3303" s="83">
        <v>2536</v>
      </c>
      <c r="B3303" s="83">
        <v>339</v>
      </c>
      <c r="C3303" t="s">
        <v>7837</v>
      </c>
      <c r="D3303" s="159">
        <f t="shared" si="102"/>
        <v>190</v>
      </c>
      <c r="E3303">
        <v>4</v>
      </c>
      <c r="F3303">
        <v>30</v>
      </c>
      <c r="G3303" s="162" t="s">
        <v>6193</v>
      </c>
      <c r="H3303" s="162" t="s">
        <v>6193</v>
      </c>
      <c r="I3303" s="53" t="str">
        <f t="shared" si="103"/>
        <v>4. 30</v>
      </c>
      <c r="J3303" s="157" t="s">
        <v>142</v>
      </c>
      <c r="K3303" s="157" t="s">
        <v>141</v>
      </c>
      <c r="L3303" s="83" t="s">
        <v>6172</v>
      </c>
      <c r="M3303" s="165" t="s">
        <v>162</v>
      </c>
      <c r="O3303" s="157" t="s">
        <v>138</v>
      </c>
      <c r="P3303" s="157" t="s">
        <v>143</v>
      </c>
      <c r="Q3303" s="157" t="s">
        <v>6171</v>
      </c>
      <c r="R3303" s="157" t="s">
        <v>144</v>
      </c>
      <c r="W3303" s="118">
        <v>850500</v>
      </c>
      <c r="X3303" s="162" t="s">
        <v>6193</v>
      </c>
    </row>
    <row r="3304" spans="1:24">
      <c r="A3304" s="83">
        <v>2536</v>
      </c>
      <c r="B3304" s="83">
        <v>380</v>
      </c>
      <c r="C3304" t="s">
        <v>6586</v>
      </c>
      <c r="D3304" s="159">
        <f t="shared" si="102"/>
        <v>204</v>
      </c>
      <c r="E3304">
        <v>5</v>
      </c>
      <c r="F3304">
        <v>4</v>
      </c>
      <c r="G3304" s="162" t="s">
        <v>6275</v>
      </c>
      <c r="H3304" s="162" t="s">
        <v>6275</v>
      </c>
      <c r="I3304" s="53" t="str">
        <f t="shared" si="103"/>
        <v>5. 4</v>
      </c>
      <c r="J3304" s="157" t="s">
        <v>142</v>
      </c>
      <c r="K3304" s="157" t="s">
        <v>141</v>
      </c>
      <c r="L3304" s="83" t="s">
        <v>6172</v>
      </c>
      <c r="M3304" s="165" t="s">
        <v>162</v>
      </c>
      <c r="O3304" s="157" t="s">
        <v>138</v>
      </c>
      <c r="P3304" s="157" t="s">
        <v>143</v>
      </c>
      <c r="Q3304" s="157" t="s">
        <v>6171</v>
      </c>
      <c r="R3304" s="157" t="s">
        <v>144</v>
      </c>
      <c r="W3304" s="118">
        <v>918000</v>
      </c>
      <c r="X3304" s="162" t="s">
        <v>6275</v>
      </c>
    </row>
    <row r="3305" spans="1:24">
      <c r="A3305" s="83">
        <v>2536</v>
      </c>
      <c r="B3305" s="83">
        <v>381</v>
      </c>
      <c r="C3305" t="s">
        <v>7857</v>
      </c>
      <c r="D3305" s="159">
        <f t="shared" si="102"/>
        <v>379</v>
      </c>
      <c r="E3305">
        <v>9</v>
      </c>
      <c r="F3305">
        <v>19</v>
      </c>
      <c r="G3305" s="162" t="s">
        <v>6389</v>
      </c>
      <c r="H3305" s="162" t="s">
        <v>6389</v>
      </c>
      <c r="I3305" s="53" t="str">
        <f t="shared" si="103"/>
        <v>9. 19</v>
      </c>
      <c r="J3305" s="157" t="s">
        <v>142</v>
      </c>
      <c r="K3305" s="157" t="s">
        <v>141</v>
      </c>
      <c r="L3305" s="83" t="s">
        <v>6172</v>
      </c>
      <c r="M3305" s="165" t="s">
        <v>162</v>
      </c>
      <c r="O3305" s="157" t="s">
        <v>138</v>
      </c>
      <c r="P3305" s="157" t="s">
        <v>143</v>
      </c>
      <c r="Q3305" s="157" t="s">
        <v>6171</v>
      </c>
      <c r="R3305" s="157" t="s">
        <v>144</v>
      </c>
      <c r="W3305" s="118">
        <v>1714500</v>
      </c>
      <c r="X3305" s="162" t="s">
        <v>6389</v>
      </c>
    </row>
    <row r="3306" spans="1:24">
      <c r="A3306" s="83">
        <v>2536</v>
      </c>
      <c r="B3306" s="83">
        <v>338</v>
      </c>
      <c r="C3306" t="s">
        <v>8195</v>
      </c>
      <c r="D3306" s="159">
        <f t="shared" si="102"/>
        <v>106</v>
      </c>
      <c r="E3306">
        <v>2</v>
      </c>
      <c r="F3306">
        <v>26</v>
      </c>
      <c r="G3306" s="162" t="s">
        <v>6365</v>
      </c>
      <c r="H3306" s="162" t="s">
        <v>6365</v>
      </c>
      <c r="I3306" s="53" t="str">
        <f t="shared" si="103"/>
        <v>2. 26</v>
      </c>
      <c r="J3306" s="157" t="s">
        <v>142</v>
      </c>
      <c r="K3306" s="157" t="s">
        <v>141</v>
      </c>
      <c r="L3306" s="83" t="s">
        <v>6172</v>
      </c>
      <c r="M3306" s="165" t="s">
        <v>162</v>
      </c>
      <c r="O3306" s="157" t="s">
        <v>138</v>
      </c>
      <c r="P3306" s="157" t="s">
        <v>143</v>
      </c>
      <c r="Q3306" s="157" t="s">
        <v>6171</v>
      </c>
      <c r="R3306" s="157" t="s">
        <v>144</v>
      </c>
      <c r="W3306" s="118">
        <v>472500</v>
      </c>
      <c r="X3306" s="162" t="s">
        <v>6365</v>
      </c>
    </row>
    <row r="3307" spans="1:24">
      <c r="A3307" s="83">
        <v>2536</v>
      </c>
      <c r="B3307" s="83">
        <v>338</v>
      </c>
      <c r="C3307" t="s">
        <v>6648</v>
      </c>
      <c r="D3307" s="159">
        <f t="shared" si="102"/>
        <v>91</v>
      </c>
      <c r="E3307">
        <v>2</v>
      </c>
      <c r="F3307">
        <v>11</v>
      </c>
      <c r="G3307" s="162" t="s">
        <v>6268</v>
      </c>
      <c r="H3307" s="162" t="s">
        <v>6268</v>
      </c>
      <c r="I3307" s="53" t="str">
        <f t="shared" si="103"/>
        <v>2. 11</v>
      </c>
      <c r="J3307" s="157" t="s">
        <v>142</v>
      </c>
      <c r="K3307" s="157" t="s">
        <v>141</v>
      </c>
      <c r="L3307" s="83" t="s">
        <v>6172</v>
      </c>
      <c r="M3307" s="165" t="s">
        <v>162</v>
      </c>
      <c r="O3307" s="157" t="s">
        <v>138</v>
      </c>
      <c r="P3307" s="157" t="s">
        <v>143</v>
      </c>
      <c r="Q3307" s="157" t="s">
        <v>6171</v>
      </c>
      <c r="R3307" s="157" t="s">
        <v>144</v>
      </c>
      <c r="W3307" s="118">
        <v>405000</v>
      </c>
      <c r="X3307" s="162" t="s">
        <v>6268</v>
      </c>
    </row>
    <row r="3308" spans="1:24">
      <c r="A3308" s="83">
        <v>2536</v>
      </c>
      <c r="B3308" s="83">
        <v>338</v>
      </c>
      <c r="C3308" t="s">
        <v>7852</v>
      </c>
      <c r="D3308" s="159">
        <f t="shared" si="102"/>
        <v>10</v>
      </c>
      <c r="E3308">
        <v>0</v>
      </c>
      <c r="F3308">
        <v>10</v>
      </c>
      <c r="G3308" s="162" t="s">
        <v>6347</v>
      </c>
      <c r="H3308" s="162" t="s">
        <v>6347</v>
      </c>
      <c r="I3308" s="53" t="str">
        <f t="shared" si="103"/>
        <v>0. 10</v>
      </c>
      <c r="J3308" s="157" t="s">
        <v>142</v>
      </c>
      <c r="K3308" s="157" t="s">
        <v>141</v>
      </c>
      <c r="L3308" s="83" t="s">
        <v>6172</v>
      </c>
      <c r="M3308" s="165" t="s">
        <v>162</v>
      </c>
      <c r="O3308" s="157" t="s">
        <v>138</v>
      </c>
      <c r="P3308" s="157" t="s">
        <v>143</v>
      </c>
      <c r="Q3308" s="157" t="s">
        <v>6171</v>
      </c>
      <c r="R3308" s="157" t="s">
        <v>144</v>
      </c>
      <c r="W3308" s="118">
        <v>40500</v>
      </c>
      <c r="X3308" s="162" t="s">
        <v>6347</v>
      </c>
    </row>
    <row r="3309" spans="1:24">
      <c r="A3309" s="83">
        <v>2536</v>
      </c>
      <c r="B3309" s="83">
        <v>338</v>
      </c>
      <c r="C3309" t="s">
        <v>7837</v>
      </c>
      <c r="D3309" s="159">
        <f t="shared" si="102"/>
        <v>48</v>
      </c>
      <c r="E3309">
        <v>1</v>
      </c>
      <c r="F3309">
        <v>8</v>
      </c>
      <c r="G3309" s="162" t="s">
        <v>6200</v>
      </c>
      <c r="H3309" s="162" t="s">
        <v>6200</v>
      </c>
      <c r="I3309" s="53" t="str">
        <f t="shared" si="103"/>
        <v>1. 8</v>
      </c>
      <c r="J3309" s="157" t="s">
        <v>142</v>
      </c>
      <c r="K3309" s="157" t="s">
        <v>141</v>
      </c>
      <c r="L3309" s="83" t="s">
        <v>6172</v>
      </c>
      <c r="M3309" s="165" t="s">
        <v>162</v>
      </c>
      <c r="O3309" s="157" t="s">
        <v>138</v>
      </c>
      <c r="P3309" s="157" t="s">
        <v>143</v>
      </c>
      <c r="Q3309" s="157" t="s">
        <v>6171</v>
      </c>
      <c r="R3309" s="157" t="s">
        <v>144</v>
      </c>
      <c r="W3309" s="118">
        <v>216000</v>
      </c>
      <c r="X3309" s="162" t="s">
        <v>6200</v>
      </c>
    </row>
    <row r="3310" spans="1:24">
      <c r="A3310" s="83">
        <v>2537</v>
      </c>
      <c r="B3310" s="83">
        <v>339</v>
      </c>
      <c r="C3310" t="s">
        <v>7837</v>
      </c>
      <c r="D3310" s="159">
        <f t="shared" si="102"/>
        <v>190</v>
      </c>
      <c r="E3310">
        <v>4</v>
      </c>
      <c r="F3310">
        <v>30</v>
      </c>
      <c r="G3310" s="162" t="s">
        <v>6193</v>
      </c>
      <c r="H3310" s="162" t="s">
        <v>6193</v>
      </c>
      <c r="I3310" s="53" t="str">
        <f t="shared" si="103"/>
        <v>4. 30</v>
      </c>
      <c r="J3310" s="157" t="s">
        <v>142</v>
      </c>
      <c r="K3310" s="157" t="s">
        <v>141</v>
      </c>
      <c r="L3310" s="83" t="s">
        <v>6172</v>
      </c>
      <c r="M3310" s="165" t="s">
        <v>162</v>
      </c>
      <c r="O3310" s="157" t="s">
        <v>138</v>
      </c>
      <c r="P3310" s="157" t="s">
        <v>143</v>
      </c>
      <c r="Q3310" s="157" t="s">
        <v>6171</v>
      </c>
      <c r="R3310" s="157" t="s">
        <v>144</v>
      </c>
      <c r="W3310" s="118">
        <v>850500</v>
      </c>
      <c r="X3310" s="162" t="s">
        <v>6193</v>
      </c>
    </row>
    <row r="3311" spans="1:24">
      <c r="A3311" s="83">
        <v>2537</v>
      </c>
      <c r="B3311" s="83">
        <v>380</v>
      </c>
      <c r="C3311" t="s">
        <v>6586</v>
      </c>
      <c r="D3311" s="159">
        <f t="shared" si="102"/>
        <v>204</v>
      </c>
      <c r="E3311">
        <v>5</v>
      </c>
      <c r="F3311">
        <v>4</v>
      </c>
      <c r="G3311" s="162" t="s">
        <v>6275</v>
      </c>
      <c r="H3311" s="162" t="s">
        <v>6275</v>
      </c>
      <c r="I3311" s="53" t="str">
        <f t="shared" si="103"/>
        <v>5. 4</v>
      </c>
      <c r="J3311" s="157" t="s">
        <v>142</v>
      </c>
      <c r="K3311" s="157" t="s">
        <v>141</v>
      </c>
      <c r="L3311" s="83" t="s">
        <v>6172</v>
      </c>
      <c r="M3311" s="165" t="s">
        <v>162</v>
      </c>
      <c r="O3311" s="157" t="s">
        <v>138</v>
      </c>
      <c r="P3311" s="157" t="s">
        <v>143</v>
      </c>
      <c r="Q3311" s="157" t="s">
        <v>6171</v>
      </c>
      <c r="R3311" s="157" t="s">
        <v>144</v>
      </c>
      <c r="W3311" s="118">
        <v>918000</v>
      </c>
      <c r="X3311" s="162" t="s">
        <v>6275</v>
      </c>
    </row>
    <row r="3312" spans="1:24">
      <c r="A3312" s="83">
        <v>2537</v>
      </c>
      <c r="B3312" s="83">
        <v>381</v>
      </c>
      <c r="C3312" t="s">
        <v>7857</v>
      </c>
      <c r="D3312" s="159">
        <f t="shared" si="102"/>
        <v>379</v>
      </c>
      <c r="E3312">
        <v>9</v>
      </c>
      <c r="F3312">
        <v>19</v>
      </c>
      <c r="G3312" s="162" t="s">
        <v>6389</v>
      </c>
      <c r="H3312" s="162" t="s">
        <v>6389</v>
      </c>
      <c r="I3312" s="53" t="str">
        <f t="shared" si="103"/>
        <v>9. 19</v>
      </c>
      <c r="J3312" s="157" t="s">
        <v>142</v>
      </c>
      <c r="K3312" s="157" t="s">
        <v>141</v>
      </c>
      <c r="L3312" s="83" t="s">
        <v>6172</v>
      </c>
      <c r="M3312" s="165" t="s">
        <v>162</v>
      </c>
      <c r="O3312" s="157" t="s">
        <v>138</v>
      </c>
      <c r="P3312" s="157" t="s">
        <v>143</v>
      </c>
      <c r="Q3312" s="157" t="s">
        <v>6171</v>
      </c>
      <c r="R3312" s="157" t="s">
        <v>144</v>
      </c>
      <c r="W3312" s="118">
        <v>1714500</v>
      </c>
      <c r="X3312" s="162" t="s">
        <v>6389</v>
      </c>
    </row>
    <row r="3313" spans="1:24">
      <c r="A3313" s="83">
        <v>2537</v>
      </c>
      <c r="B3313" s="83">
        <v>338</v>
      </c>
      <c r="C3313" t="s">
        <v>8195</v>
      </c>
      <c r="D3313" s="159">
        <f t="shared" si="102"/>
        <v>106</v>
      </c>
      <c r="E3313">
        <v>2</v>
      </c>
      <c r="F3313">
        <v>26</v>
      </c>
      <c r="G3313" s="162" t="s">
        <v>6365</v>
      </c>
      <c r="H3313" s="162" t="s">
        <v>6365</v>
      </c>
      <c r="I3313" s="53" t="str">
        <f t="shared" si="103"/>
        <v>2. 26</v>
      </c>
      <c r="J3313" s="157" t="s">
        <v>142</v>
      </c>
      <c r="K3313" s="157" t="s">
        <v>141</v>
      </c>
      <c r="L3313" s="83" t="s">
        <v>6172</v>
      </c>
      <c r="M3313" s="165" t="s">
        <v>162</v>
      </c>
      <c r="O3313" s="157" t="s">
        <v>138</v>
      </c>
      <c r="P3313" s="157" t="s">
        <v>143</v>
      </c>
      <c r="Q3313" s="157" t="s">
        <v>6171</v>
      </c>
      <c r="R3313" s="157" t="s">
        <v>144</v>
      </c>
      <c r="W3313" s="118">
        <v>472500</v>
      </c>
      <c r="X3313" s="162" t="s">
        <v>6365</v>
      </c>
    </row>
    <row r="3314" spans="1:24">
      <c r="A3314" s="83">
        <v>2537</v>
      </c>
      <c r="B3314" s="83">
        <v>338</v>
      </c>
      <c r="C3314" t="s">
        <v>6648</v>
      </c>
      <c r="D3314" s="159">
        <f t="shared" si="102"/>
        <v>91</v>
      </c>
      <c r="E3314">
        <v>2</v>
      </c>
      <c r="F3314">
        <v>11</v>
      </c>
      <c r="G3314" s="162" t="s">
        <v>6268</v>
      </c>
      <c r="H3314" s="162" t="s">
        <v>6268</v>
      </c>
      <c r="I3314" s="53" t="str">
        <f t="shared" si="103"/>
        <v>2. 11</v>
      </c>
      <c r="J3314" s="157" t="s">
        <v>142</v>
      </c>
      <c r="K3314" s="157" t="s">
        <v>141</v>
      </c>
      <c r="L3314" s="83" t="s">
        <v>6172</v>
      </c>
      <c r="M3314" s="165" t="s">
        <v>162</v>
      </c>
      <c r="O3314" s="157" t="s">
        <v>138</v>
      </c>
      <c r="P3314" s="157" t="s">
        <v>143</v>
      </c>
      <c r="Q3314" s="157" t="s">
        <v>6171</v>
      </c>
      <c r="R3314" s="157" t="s">
        <v>144</v>
      </c>
      <c r="W3314" s="118">
        <v>405000</v>
      </c>
      <c r="X3314" s="162" t="s">
        <v>6268</v>
      </c>
    </row>
    <row r="3315" spans="1:24">
      <c r="A3315" s="83">
        <v>2537</v>
      </c>
      <c r="B3315" s="83">
        <v>338</v>
      </c>
      <c r="C3315" t="s">
        <v>7852</v>
      </c>
      <c r="D3315" s="159">
        <f t="shared" si="102"/>
        <v>10</v>
      </c>
      <c r="E3315">
        <v>0</v>
      </c>
      <c r="F3315">
        <v>10</v>
      </c>
      <c r="G3315" s="162" t="s">
        <v>6347</v>
      </c>
      <c r="H3315" s="162" t="s">
        <v>6347</v>
      </c>
      <c r="I3315" s="53" t="str">
        <f t="shared" si="103"/>
        <v>0. 10</v>
      </c>
      <c r="J3315" s="157" t="s">
        <v>142</v>
      </c>
      <c r="K3315" s="157" t="s">
        <v>141</v>
      </c>
      <c r="L3315" s="83" t="s">
        <v>6172</v>
      </c>
      <c r="M3315" s="165" t="s">
        <v>162</v>
      </c>
      <c r="O3315" s="157" t="s">
        <v>138</v>
      </c>
      <c r="P3315" s="157" t="s">
        <v>143</v>
      </c>
      <c r="Q3315" s="157" t="s">
        <v>6171</v>
      </c>
      <c r="R3315" s="157" t="s">
        <v>144</v>
      </c>
      <c r="W3315" s="118">
        <v>40500</v>
      </c>
      <c r="X3315" s="162" t="s">
        <v>6347</v>
      </c>
    </row>
    <row r="3316" spans="1:24">
      <c r="A3316" s="83">
        <v>2537</v>
      </c>
      <c r="B3316" s="83">
        <v>338</v>
      </c>
      <c r="C3316" t="s">
        <v>7837</v>
      </c>
      <c r="D3316" s="159">
        <f t="shared" si="102"/>
        <v>48</v>
      </c>
      <c r="E3316">
        <v>1</v>
      </c>
      <c r="F3316">
        <v>8</v>
      </c>
      <c r="G3316" s="162" t="s">
        <v>6200</v>
      </c>
      <c r="H3316" s="162" t="s">
        <v>6200</v>
      </c>
      <c r="I3316" s="53" t="str">
        <f t="shared" si="103"/>
        <v>1. 8</v>
      </c>
      <c r="J3316" s="157" t="s">
        <v>142</v>
      </c>
      <c r="K3316" s="157" t="s">
        <v>141</v>
      </c>
      <c r="L3316" s="83" t="s">
        <v>6172</v>
      </c>
      <c r="M3316" s="165" t="s">
        <v>162</v>
      </c>
      <c r="O3316" s="157" t="s">
        <v>138</v>
      </c>
      <c r="P3316" s="157" t="s">
        <v>143</v>
      </c>
      <c r="Q3316" s="157" t="s">
        <v>6171</v>
      </c>
      <c r="R3316" s="157" t="s">
        <v>144</v>
      </c>
      <c r="W3316" s="118">
        <v>216000</v>
      </c>
      <c r="X3316" s="162" t="s">
        <v>6200</v>
      </c>
    </row>
    <row r="3317" spans="1:24">
      <c r="A3317" s="83">
        <v>2538</v>
      </c>
      <c r="B3317" s="83">
        <v>39</v>
      </c>
      <c r="C3317" t="s">
        <v>7857</v>
      </c>
      <c r="D3317" s="159">
        <f t="shared" si="102"/>
        <v>215</v>
      </c>
      <c r="E3317">
        <v>5</v>
      </c>
      <c r="F3317">
        <v>15</v>
      </c>
      <c r="G3317" s="162" t="s">
        <v>6395</v>
      </c>
      <c r="H3317" s="162" t="s">
        <v>6395</v>
      </c>
      <c r="I3317" s="53" t="str">
        <f t="shared" si="103"/>
        <v>5. 15</v>
      </c>
      <c r="J3317" s="157" t="s">
        <v>142</v>
      </c>
      <c r="K3317" s="157" t="s">
        <v>141</v>
      </c>
      <c r="L3317" s="83" t="s">
        <v>6172</v>
      </c>
      <c r="M3317" s="165" t="s">
        <v>162</v>
      </c>
      <c r="O3317" s="157" t="s">
        <v>138</v>
      </c>
      <c r="P3317" s="157" t="s">
        <v>143</v>
      </c>
      <c r="Q3317" s="157" t="s">
        <v>6171</v>
      </c>
      <c r="R3317" s="157" t="s">
        <v>144</v>
      </c>
      <c r="W3317" s="118">
        <v>972000</v>
      </c>
      <c r="X3317" s="162" t="s">
        <v>6395</v>
      </c>
    </row>
    <row r="3318" spans="1:24">
      <c r="A3318" s="83">
        <v>2538</v>
      </c>
      <c r="B3318" s="83">
        <v>372</v>
      </c>
      <c r="C3318" t="s">
        <v>6648</v>
      </c>
      <c r="D3318" s="159">
        <f t="shared" si="102"/>
        <v>154</v>
      </c>
      <c r="E3318">
        <v>3</v>
      </c>
      <c r="F3318">
        <v>34</v>
      </c>
      <c r="G3318" s="162" t="s">
        <v>6250</v>
      </c>
      <c r="H3318" s="162" t="s">
        <v>6250</v>
      </c>
      <c r="I3318" s="53" t="str">
        <f t="shared" si="103"/>
        <v>3. 34</v>
      </c>
      <c r="J3318" s="157" t="s">
        <v>142</v>
      </c>
      <c r="K3318" s="157" t="s">
        <v>141</v>
      </c>
      <c r="L3318" s="83" t="s">
        <v>6172</v>
      </c>
      <c r="M3318" s="165" t="s">
        <v>162</v>
      </c>
      <c r="O3318" s="157" t="s">
        <v>138</v>
      </c>
      <c r="P3318" s="157" t="s">
        <v>143</v>
      </c>
      <c r="Q3318" s="157" t="s">
        <v>6171</v>
      </c>
      <c r="R3318" s="157" t="s">
        <v>144</v>
      </c>
      <c r="W3318" s="118">
        <v>688500</v>
      </c>
      <c r="X3318" s="162" t="s">
        <v>6250</v>
      </c>
    </row>
    <row r="3319" spans="1:24">
      <c r="A3319" s="83">
        <v>2538</v>
      </c>
      <c r="B3319" s="83">
        <v>36</v>
      </c>
      <c r="C3319" t="s">
        <v>8177</v>
      </c>
      <c r="D3319" s="159">
        <f t="shared" si="102"/>
        <v>230</v>
      </c>
      <c r="E3319">
        <v>5</v>
      </c>
      <c r="F3319">
        <v>30</v>
      </c>
      <c r="G3319" s="162" t="s">
        <v>6266</v>
      </c>
      <c r="H3319" s="162" t="s">
        <v>6266</v>
      </c>
      <c r="I3319" s="53" t="str">
        <f t="shared" si="103"/>
        <v>5. 30</v>
      </c>
      <c r="J3319" s="157" t="s">
        <v>142</v>
      </c>
      <c r="K3319" s="157" t="s">
        <v>141</v>
      </c>
      <c r="L3319" s="83" t="s">
        <v>6172</v>
      </c>
      <c r="M3319" s="165" t="s">
        <v>162</v>
      </c>
      <c r="O3319" s="157" t="s">
        <v>138</v>
      </c>
      <c r="P3319" s="157" t="s">
        <v>143</v>
      </c>
      <c r="Q3319" s="157" t="s">
        <v>6171</v>
      </c>
      <c r="R3319" s="157" t="s">
        <v>144</v>
      </c>
      <c r="W3319" s="118">
        <v>1026000</v>
      </c>
      <c r="X3319" s="162" t="s">
        <v>6266</v>
      </c>
    </row>
    <row r="3320" spans="1:24">
      <c r="A3320" s="83">
        <v>2538</v>
      </c>
      <c r="B3320" s="83">
        <v>372</v>
      </c>
      <c r="C3320" t="s">
        <v>7857</v>
      </c>
      <c r="D3320" s="159">
        <f t="shared" si="102"/>
        <v>205</v>
      </c>
      <c r="E3320">
        <v>5</v>
      </c>
      <c r="F3320">
        <v>5</v>
      </c>
      <c r="G3320" s="162" t="s">
        <v>6423</v>
      </c>
      <c r="H3320" s="162" t="s">
        <v>6423</v>
      </c>
      <c r="I3320" s="53" t="str">
        <f t="shared" si="103"/>
        <v>5. 5</v>
      </c>
      <c r="J3320" s="157" t="s">
        <v>142</v>
      </c>
      <c r="K3320" s="157" t="s">
        <v>141</v>
      </c>
      <c r="L3320" s="83" t="s">
        <v>6172</v>
      </c>
      <c r="M3320" s="165" t="s">
        <v>162</v>
      </c>
      <c r="O3320" s="157" t="s">
        <v>138</v>
      </c>
      <c r="P3320" s="157" t="s">
        <v>143</v>
      </c>
      <c r="Q3320" s="157" t="s">
        <v>6171</v>
      </c>
      <c r="R3320" s="157" t="s">
        <v>144</v>
      </c>
      <c r="W3320" s="118">
        <v>918000</v>
      </c>
      <c r="X3320" s="162" t="s">
        <v>6423</v>
      </c>
    </row>
    <row r="3321" spans="1:24">
      <c r="A3321" s="83">
        <v>2539</v>
      </c>
      <c r="B3321" s="83">
        <v>39</v>
      </c>
      <c r="C3321" t="s">
        <v>7857</v>
      </c>
      <c r="D3321" s="159">
        <f t="shared" si="102"/>
        <v>215</v>
      </c>
      <c r="E3321">
        <v>5</v>
      </c>
      <c r="F3321">
        <v>15</v>
      </c>
      <c r="G3321" s="162" t="s">
        <v>6395</v>
      </c>
      <c r="H3321" s="162" t="s">
        <v>6395</v>
      </c>
      <c r="I3321" s="53" t="str">
        <f t="shared" si="103"/>
        <v>5. 15</v>
      </c>
      <c r="J3321" s="157" t="s">
        <v>142</v>
      </c>
      <c r="K3321" s="157" t="s">
        <v>141</v>
      </c>
      <c r="L3321" s="83" t="s">
        <v>6172</v>
      </c>
      <c r="M3321" s="165" t="s">
        <v>162</v>
      </c>
      <c r="O3321" s="157" t="s">
        <v>138</v>
      </c>
      <c r="P3321" s="157" t="s">
        <v>143</v>
      </c>
      <c r="Q3321" s="157" t="s">
        <v>6171</v>
      </c>
      <c r="R3321" s="157" t="s">
        <v>144</v>
      </c>
      <c r="W3321" s="118">
        <v>972000</v>
      </c>
      <c r="X3321" s="162" t="s">
        <v>6395</v>
      </c>
    </row>
    <row r="3322" spans="1:24">
      <c r="A3322" s="83">
        <v>2539</v>
      </c>
      <c r="B3322" s="83">
        <v>372</v>
      </c>
      <c r="C3322" t="s">
        <v>6648</v>
      </c>
      <c r="D3322" s="159">
        <f t="shared" si="102"/>
        <v>154</v>
      </c>
      <c r="E3322">
        <v>3</v>
      </c>
      <c r="F3322">
        <v>34</v>
      </c>
      <c r="G3322" s="162" t="s">
        <v>6250</v>
      </c>
      <c r="H3322" s="162" t="s">
        <v>6250</v>
      </c>
      <c r="I3322" s="53" t="str">
        <f t="shared" si="103"/>
        <v>3. 34</v>
      </c>
      <c r="J3322" s="157" t="s">
        <v>142</v>
      </c>
      <c r="K3322" s="157" t="s">
        <v>141</v>
      </c>
      <c r="L3322" s="83" t="s">
        <v>6172</v>
      </c>
      <c r="M3322" s="165" t="s">
        <v>162</v>
      </c>
      <c r="O3322" s="157" t="s">
        <v>138</v>
      </c>
      <c r="P3322" s="157" t="s">
        <v>143</v>
      </c>
      <c r="Q3322" s="157" t="s">
        <v>6171</v>
      </c>
      <c r="R3322" s="157" t="s">
        <v>144</v>
      </c>
      <c r="W3322" s="118">
        <v>688500</v>
      </c>
      <c r="X3322" s="162" t="s">
        <v>6250</v>
      </c>
    </row>
    <row r="3323" spans="1:24">
      <c r="A3323" s="83">
        <v>2539</v>
      </c>
      <c r="B3323" s="83">
        <v>36</v>
      </c>
      <c r="C3323" t="s">
        <v>8177</v>
      </c>
      <c r="D3323" s="159">
        <f t="shared" si="102"/>
        <v>230</v>
      </c>
      <c r="E3323">
        <v>5</v>
      </c>
      <c r="F3323">
        <v>30</v>
      </c>
      <c r="G3323" s="162" t="s">
        <v>6266</v>
      </c>
      <c r="H3323" s="162" t="s">
        <v>6266</v>
      </c>
      <c r="I3323" s="53" t="str">
        <f t="shared" si="103"/>
        <v>5. 30</v>
      </c>
      <c r="J3323" s="157" t="s">
        <v>142</v>
      </c>
      <c r="K3323" s="157" t="s">
        <v>141</v>
      </c>
      <c r="L3323" s="83" t="s">
        <v>6172</v>
      </c>
      <c r="M3323" s="165" t="s">
        <v>162</v>
      </c>
      <c r="O3323" s="157" t="s">
        <v>138</v>
      </c>
      <c r="P3323" s="157" t="s">
        <v>143</v>
      </c>
      <c r="Q3323" s="157" t="s">
        <v>6171</v>
      </c>
      <c r="R3323" s="157" t="s">
        <v>144</v>
      </c>
      <c r="W3323" s="118">
        <v>1026000</v>
      </c>
      <c r="X3323" s="162" t="s">
        <v>6266</v>
      </c>
    </row>
    <row r="3324" spans="1:24">
      <c r="A3324" s="83">
        <v>2539</v>
      </c>
      <c r="B3324" s="83">
        <v>372</v>
      </c>
      <c r="C3324" t="s">
        <v>7857</v>
      </c>
      <c r="D3324" s="159">
        <f t="shared" si="102"/>
        <v>205</v>
      </c>
      <c r="E3324">
        <v>5</v>
      </c>
      <c r="F3324">
        <v>5</v>
      </c>
      <c r="G3324" s="162" t="s">
        <v>6423</v>
      </c>
      <c r="H3324" s="162" t="s">
        <v>6423</v>
      </c>
      <c r="I3324" s="53" t="str">
        <f t="shared" si="103"/>
        <v>5. 5</v>
      </c>
      <c r="J3324" s="157" t="s">
        <v>142</v>
      </c>
      <c r="K3324" s="157" t="s">
        <v>141</v>
      </c>
      <c r="L3324" s="83" t="s">
        <v>6172</v>
      </c>
      <c r="M3324" s="165" t="s">
        <v>162</v>
      </c>
      <c r="O3324" s="157" t="s">
        <v>138</v>
      </c>
      <c r="P3324" s="157" t="s">
        <v>143</v>
      </c>
      <c r="Q3324" s="157" t="s">
        <v>6171</v>
      </c>
      <c r="R3324" s="157" t="s">
        <v>144</v>
      </c>
      <c r="W3324" s="118">
        <v>918000</v>
      </c>
      <c r="X3324" s="162" t="s">
        <v>6423</v>
      </c>
    </row>
    <row r="3325" spans="1:24">
      <c r="A3325" s="83">
        <v>2540</v>
      </c>
      <c r="B3325" s="83">
        <v>25</v>
      </c>
      <c r="C3325" t="s">
        <v>7857</v>
      </c>
      <c r="D3325" s="159">
        <f t="shared" si="102"/>
        <v>57</v>
      </c>
      <c r="E3325">
        <v>1</v>
      </c>
      <c r="F3325">
        <v>17</v>
      </c>
      <c r="G3325" s="162" t="s">
        <v>6225</v>
      </c>
      <c r="H3325" s="162" t="s">
        <v>6225</v>
      </c>
      <c r="I3325" s="53" t="str">
        <f t="shared" si="103"/>
        <v>1. 17</v>
      </c>
      <c r="J3325" s="157" t="s">
        <v>142</v>
      </c>
      <c r="K3325" s="157" t="s">
        <v>141</v>
      </c>
      <c r="L3325" s="83" t="s">
        <v>6172</v>
      </c>
      <c r="M3325" s="165" t="s">
        <v>6538</v>
      </c>
      <c r="O3325" s="157" t="s">
        <v>138</v>
      </c>
      <c r="P3325" s="157" t="s">
        <v>143</v>
      </c>
      <c r="Q3325" s="157" t="s">
        <v>6171</v>
      </c>
      <c r="R3325" s="157" t="s">
        <v>144</v>
      </c>
      <c r="W3325" s="118">
        <v>769500</v>
      </c>
      <c r="X3325" s="162" t="s">
        <v>6225</v>
      </c>
    </row>
    <row r="3326" spans="1:24">
      <c r="A3326" s="83">
        <v>2542</v>
      </c>
      <c r="B3326" s="83">
        <v>115</v>
      </c>
      <c r="C3326" t="s">
        <v>7912</v>
      </c>
      <c r="D3326" s="159">
        <f t="shared" si="102"/>
        <v>116</v>
      </c>
      <c r="E3326">
        <v>2</v>
      </c>
      <c r="F3326">
        <v>36</v>
      </c>
      <c r="G3326" s="162" t="s">
        <v>6173</v>
      </c>
      <c r="H3326" s="162" t="s">
        <v>6173</v>
      </c>
      <c r="I3326" s="53" t="str">
        <f t="shared" si="103"/>
        <v>2. 36</v>
      </c>
      <c r="J3326" s="157" t="s">
        <v>142</v>
      </c>
      <c r="K3326" s="157" t="s">
        <v>141</v>
      </c>
      <c r="L3326" s="83" t="s">
        <v>6172</v>
      </c>
      <c r="M3326" s="165" t="s">
        <v>162</v>
      </c>
      <c r="O3326" s="157" t="s">
        <v>138</v>
      </c>
      <c r="P3326" s="157" t="s">
        <v>143</v>
      </c>
      <c r="Q3326" s="157" t="s">
        <v>6171</v>
      </c>
      <c r="R3326" s="157" t="s">
        <v>144</v>
      </c>
      <c r="W3326" s="118">
        <v>783000</v>
      </c>
      <c r="X3326" s="162" t="s">
        <v>6173</v>
      </c>
    </row>
    <row r="3327" spans="1:24">
      <c r="A3327" s="83">
        <v>2542</v>
      </c>
      <c r="B3327" s="83">
        <v>114</v>
      </c>
      <c r="C3327" t="s">
        <v>7852</v>
      </c>
      <c r="D3327" s="159">
        <f t="shared" si="102"/>
        <v>57</v>
      </c>
      <c r="E3327">
        <v>1</v>
      </c>
      <c r="F3327">
        <v>17</v>
      </c>
      <c r="G3327" s="162" t="s">
        <v>6225</v>
      </c>
      <c r="H3327" s="162" t="s">
        <v>6225</v>
      </c>
      <c r="I3327" s="53" t="str">
        <f t="shared" si="103"/>
        <v>1. 17</v>
      </c>
      <c r="J3327" s="157" t="s">
        <v>142</v>
      </c>
      <c r="K3327" s="157" t="s">
        <v>141</v>
      </c>
      <c r="L3327" s="83" t="s">
        <v>6172</v>
      </c>
      <c r="M3327" s="165" t="s">
        <v>162</v>
      </c>
      <c r="O3327" s="157" t="s">
        <v>138</v>
      </c>
      <c r="P3327" s="157" t="s">
        <v>143</v>
      </c>
      <c r="Q3327" s="157" t="s">
        <v>6171</v>
      </c>
      <c r="R3327" s="157" t="s">
        <v>144</v>
      </c>
      <c r="W3327" s="118">
        <v>378000</v>
      </c>
      <c r="X3327" s="162" t="s">
        <v>6225</v>
      </c>
    </row>
    <row r="3328" spans="1:24">
      <c r="A3328" s="83">
        <v>2542</v>
      </c>
      <c r="B3328" s="83">
        <v>114</v>
      </c>
      <c r="C3328" t="s">
        <v>7996</v>
      </c>
      <c r="D3328" s="159">
        <f t="shared" si="102"/>
        <v>34</v>
      </c>
      <c r="E3328">
        <v>0</v>
      </c>
      <c r="F3328">
        <v>34</v>
      </c>
      <c r="G3328" s="162" t="s">
        <v>6253</v>
      </c>
      <c r="H3328" s="162" t="s">
        <v>6253</v>
      </c>
      <c r="I3328" s="53" t="str">
        <f t="shared" si="103"/>
        <v>0. 34</v>
      </c>
      <c r="J3328" s="157" t="s">
        <v>142</v>
      </c>
      <c r="K3328" s="157" t="s">
        <v>141</v>
      </c>
      <c r="L3328" s="83" t="s">
        <v>6172</v>
      </c>
      <c r="M3328" s="165" t="s">
        <v>162</v>
      </c>
      <c r="O3328" s="157" t="s">
        <v>138</v>
      </c>
      <c r="P3328" s="157" t="s">
        <v>143</v>
      </c>
      <c r="Q3328" s="157" t="s">
        <v>6171</v>
      </c>
      <c r="R3328" s="157" t="s">
        <v>144</v>
      </c>
      <c r="W3328" s="118">
        <v>229500</v>
      </c>
      <c r="X3328" s="162" t="s">
        <v>6253</v>
      </c>
    </row>
    <row r="3329" spans="1:24">
      <c r="A3329" s="83">
        <v>2543</v>
      </c>
      <c r="B3329" s="83">
        <v>182</v>
      </c>
      <c r="C3329" t="s">
        <v>6579</v>
      </c>
      <c r="D3329" s="159">
        <f t="shared" si="102"/>
        <v>82</v>
      </c>
      <c r="E3329">
        <v>2</v>
      </c>
      <c r="F3329">
        <v>2</v>
      </c>
      <c r="G3329" s="162" t="s">
        <v>6338</v>
      </c>
      <c r="H3329" s="162" t="s">
        <v>6338</v>
      </c>
      <c r="I3329" s="53" t="str">
        <f t="shared" si="103"/>
        <v>2. 2</v>
      </c>
      <c r="J3329" s="157" t="s">
        <v>142</v>
      </c>
      <c r="K3329" s="157" t="s">
        <v>141</v>
      </c>
      <c r="L3329" s="83" t="s">
        <v>6172</v>
      </c>
      <c r="M3329" s="165" t="s">
        <v>6093</v>
      </c>
      <c r="O3329" s="157" t="s">
        <v>138</v>
      </c>
      <c r="P3329" s="157" t="s">
        <v>143</v>
      </c>
      <c r="Q3329" s="157" t="s">
        <v>6171</v>
      </c>
      <c r="R3329" s="157" t="s">
        <v>144</v>
      </c>
      <c r="W3329" s="118">
        <v>1795500</v>
      </c>
      <c r="X3329" s="162" t="s">
        <v>6338</v>
      </c>
    </row>
    <row r="3330" spans="1:24">
      <c r="A3330" s="83">
        <v>2543</v>
      </c>
      <c r="B3330" s="83">
        <v>190</v>
      </c>
      <c r="C3330" t="s">
        <v>7850</v>
      </c>
      <c r="D3330" s="159">
        <f t="shared" si="102"/>
        <v>50</v>
      </c>
      <c r="E3330">
        <v>1</v>
      </c>
      <c r="F3330">
        <v>10</v>
      </c>
      <c r="G3330" s="162" t="s">
        <v>6195</v>
      </c>
      <c r="H3330" s="162" t="s">
        <v>6195</v>
      </c>
      <c r="I3330" s="53" t="str">
        <f t="shared" si="103"/>
        <v>1. 10</v>
      </c>
      <c r="J3330" s="157" t="s">
        <v>142</v>
      </c>
      <c r="K3330" s="157" t="s">
        <v>141</v>
      </c>
      <c r="L3330" s="83" t="s">
        <v>6172</v>
      </c>
      <c r="M3330" s="165" t="s">
        <v>6093</v>
      </c>
      <c r="O3330" s="157" t="s">
        <v>138</v>
      </c>
      <c r="P3330" s="157" t="s">
        <v>143</v>
      </c>
      <c r="Q3330" s="157" t="s">
        <v>6171</v>
      </c>
      <c r="R3330" s="157" t="s">
        <v>144</v>
      </c>
      <c r="W3330" s="118">
        <v>0</v>
      </c>
      <c r="X3330" s="162" t="s">
        <v>6195</v>
      </c>
    </row>
    <row r="3331" spans="1:24">
      <c r="A3331" s="83">
        <v>2543</v>
      </c>
      <c r="B3331" s="83">
        <v>190</v>
      </c>
      <c r="C3331" t="s">
        <v>7975</v>
      </c>
      <c r="D3331" s="159">
        <f t="shared" ref="D3331:D3394" si="104">E3331*40+F3331</f>
        <v>70</v>
      </c>
      <c r="E3331">
        <v>1</v>
      </c>
      <c r="F3331">
        <v>30</v>
      </c>
      <c r="G3331" s="162" t="s">
        <v>6334</v>
      </c>
      <c r="H3331" s="162" t="s">
        <v>6334</v>
      </c>
      <c r="I3331" s="53" t="str">
        <f t="shared" ref="I3331:I3394" si="105">H3331</f>
        <v>1. 30</v>
      </c>
      <c r="J3331" s="157" t="s">
        <v>142</v>
      </c>
      <c r="K3331" s="157" t="s">
        <v>141</v>
      </c>
      <c r="L3331" s="83" t="s">
        <v>6172</v>
      </c>
      <c r="M3331" s="165" t="s">
        <v>6093</v>
      </c>
      <c r="O3331" s="157" t="s">
        <v>138</v>
      </c>
      <c r="P3331" s="157" t="s">
        <v>143</v>
      </c>
      <c r="Q3331" s="157" t="s">
        <v>6171</v>
      </c>
      <c r="R3331" s="157" t="s">
        <v>144</v>
      </c>
      <c r="W3331" s="118">
        <v>0</v>
      </c>
      <c r="X3331" s="162" t="s">
        <v>6334</v>
      </c>
    </row>
    <row r="3332" spans="1:24">
      <c r="A3332" s="83">
        <v>2544</v>
      </c>
      <c r="B3332" s="83">
        <v>551</v>
      </c>
      <c r="C3332" t="s">
        <v>7860</v>
      </c>
      <c r="D3332" s="159">
        <f t="shared" si="104"/>
        <v>127</v>
      </c>
      <c r="E3332">
        <v>3</v>
      </c>
      <c r="F3332">
        <v>7</v>
      </c>
      <c r="G3332" s="162" t="s">
        <v>6379</v>
      </c>
      <c r="H3332" s="162" t="s">
        <v>6379</v>
      </c>
      <c r="I3332" s="53" t="str">
        <f t="shared" si="105"/>
        <v>3. 7</v>
      </c>
      <c r="J3332" s="157" t="s">
        <v>142</v>
      </c>
      <c r="K3332" s="157" t="s">
        <v>141</v>
      </c>
      <c r="L3332" s="83" t="s">
        <v>6172</v>
      </c>
      <c r="M3332" s="165" t="s">
        <v>162</v>
      </c>
      <c r="O3332" s="157" t="s">
        <v>138</v>
      </c>
      <c r="P3332" s="157" t="s">
        <v>143</v>
      </c>
      <c r="Q3332" s="157" t="s">
        <v>6171</v>
      </c>
      <c r="R3332" s="157" t="s">
        <v>144</v>
      </c>
      <c r="W3332" s="118">
        <v>418500</v>
      </c>
      <c r="X3332" s="162" t="s">
        <v>6379</v>
      </c>
    </row>
    <row r="3333" spans="1:24">
      <c r="A3333" s="83">
        <v>2544</v>
      </c>
      <c r="B3333" s="83">
        <v>551</v>
      </c>
      <c r="C3333" t="s">
        <v>7905</v>
      </c>
      <c r="D3333" s="159">
        <f t="shared" si="104"/>
        <v>22</v>
      </c>
      <c r="E3333">
        <v>0</v>
      </c>
      <c r="F3333">
        <v>22</v>
      </c>
      <c r="G3333" s="162" t="s">
        <v>6382</v>
      </c>
      <c r="H3333" s="162" t="s">
        <v>6382</v>
      </c>
      <c r="I3333" s="53" t="str">
        <f t="shared" si="105"/>
        <v>0. 22</v>
      </c>
      <c r="J3333" s="157" t="s">
        <v>142</v>
      </c>
      <c r="K3333" s="157" t="s">
        <v>141</v>
      </c>
      <c r="L3333" s="83" t="s">
        <v>6172</v>
      </c>
      <c r="M3333" s="165" t="s">
        <v>162</v>
      </c>
      <c r="O3333" s="157" t="s">
        <v>138</v>
      </c>
      <c r="P3333" s="157" t="s">
        <v>143</v>
      </c>
      <c r="Q3333" s="157" t="s">
        <v>6171</v>
      </c>
      <c r="R3333" s="157" t="s">
        <v>144</v>
      </c>
      <c r="W3333" s="118">
        <v>67500</v>
      </c>
      <c r="X3333" s="162" t="s">
        <v>6382</v>
      </c>
    </row>
    <row r="3334" spans="1:24">
      <c r="A3334" s="83">
        <v>2544</v>
      </c>
      <c r="B3334" s="83">
        <v>551</v>
      </c>
      <c r="C3334" t="s">
        <v>7996</v>
      </c>
      <c r="D3334" s="159">
        <f t="shared" si="104"/>
        <v>10</v>
      </c>
      <c r="E3334">
        <v>0</v>
      </c>
      <c r="F3334">
        <v>10</v>
      </c>
      <c r="G3334" s="162" t="s">
        <v>6347</v>
      </c>
      <c r="H3334" s="162" t="s">
        <v>6347</v>
      </c>
      <c r="I3334" s="53" t="str">
        <f t="shared" si="105"/>
        <v>0. 10</v>
      </c>
      <c r="J3334" s="157" t="s">
        <v>142</v>
      </c>
      <c r="K3334" s="157" t="s">
        <v>141</v>
      </c>
      <c r="L3334" s="83" t="s">
        <v>6172</v>
      </c>
      <c r="M3334" s="165" t="s">
        <v>162</v>
      </c>
      <c r="O3334" s="157" t="s">
        <v>138</v>
      </c>
      <c r="P3334" s="157" t="s">
        <v>143</v>
      </c>
      <c r="Q3334" s="157" t="s">
        <v>6171</v>
      </c>
      <c r="R3334" s="157" t="s">
        <v>144</v>
      </c>
      <c r="W3334" s="118">
        <v>27000</v>
      </c>
      <c r="X3334" s="162" t="s">
        <v>6347</v>
      </c>
    </row>
    <row r="3335" spans="1:24">
      <c r="A3335" s="83">
        <v>2544</v>
      </c>
      <c r="B3335" s="83">
        <v>551</v>
      </c>
      <c r="C3335" t="s">
        <v>7839</v>
      </c>
      <c r="D3335" s="159">
        <f t="shared" si="104"/>
        <v>89</v>
      </c>
      <c r="E3335">
        <v>2</v>
      </c>
      <c r="F3335">
        <v>9</v>
      </c>
      <c r="G3335" s="162" t="s">
        <v>6270</v>
      </c>
      <c r="H3335" s="162" t="s">
        <v>6270</v>
      </c>
      <c r="I3335" s="53" t="str">
        <f t="shared" si="105"/>
        <v>2. 9</v>
      </c>
      <c r="J3335" s="157" t="s">
        <v>142</v>
      </c>
      <c r="K3335" s="157" t="s">
        <v>141</v>
      </c>
      <c r="L3335" s="83" t="s">
        <v>6172</v>
      </c>
      <c r="M3335" s="165" t="s">
        <v>162</v>
      </c>
      <c r="O3335" s="157" t="s">
        <v>138</v>
      </c>
      <c r="P3335" s="157" t="s">
        <v>143</v>
      </c>
      <c r="Q3335" s="157" t="s">
        <v>6171</v>
      </c>
      <c r="R3335" s="157" t="s">
        <v>144</v>
      </c>
      <c r="W3335" s="118">
        <v>297000</v>
      </c>
      <c r="X3335" s="162" t="s">
        <v>6270</v>
      </c>
    </row>
    <row r="3336" spans="1:24">
      <c r="A3336" s="83">
        <v>2545</v>
      </c>
      <c r="B3336" s="83">
        <v>251</v>
      </c>
      <c r="C3336" t="s">
        <v>8185</v>
      </c>
      <c r="D3336" s="159">
        <f t="shared" si="104"/>
        <v>148</v>
      </c>
      <c r="E3336">
        <v>3</v>
      </c>
      <c r="F3336">
        <v>28</v>
      </c>
      <c r="G3336" s="162" t="s">
        <v>6366</v>
      </c>
      <c r="H3336" s="162" t="s">
        <v>6366</v>
      </c>
      <c r="I3336" s="53" t="str">
        <f t="shared" si="105"/>
        <v>3. 28</v>
      </c>
      <c r="J3336" s="157" t="s">
        <v>142</v>
      </c>
      <c r="K3336" s="157" t="s">
        <v>141</v>
      </c>
      <c r="L3336" s="83" t="s">
        <v>6172</v>
      </c>
      <c r="M3336" s="165" t="s">
        <v>162</v>
      </c>
      <c r="O3336" s="157" t="s">
        <v>138</v>
      </c>
      <c r="P3336" s="157" t="s">
        <v>143</v>
      </c>
      <c r="Q3336" s="157" t="s">
        <v>6171</v>
      </c>
      <c r="R3336" s="157" t="s">
        <v>144</v>
      </c>
      <c r="W3336" s="118">
        <v>661500</v>
      </c>
      <c r="X3336" s="162" t="s">
        <v>6366</v>
      </c>
    </row>
    <row r="3337" spans="1:24">
      <c r="A3337" s="83">
        <v>2545</v>
      </c>
      <c r="B3337" s="83">
        <v>260</v>
      </c>
      <c r="C3337" t="s">
        <v>7835</v>
      </c>
      <c r="D3337" s="159">
        <f t="shared" si="104"/>
        <v>169</v>
      </c>
      <c r="E3337">
        <v>4</v>
      </c>
      <c r="F3337">
        <v>9</v>
      </c>
      <c r="G3337" s="162" t="s">
        <v>6289</v>
      </c>
      <c r="H3337" s="162" t="s">
        <v>6289</v>
      </c>
      <c r="I3337" s="53" t="str">
        <f t="shared" si="105"/>
        <v>4. 9</v>
      </c>
      <c r="J3337" s="157" t="s">
        <v>142</v>
      </c>
      <c r="K3337" s="157" t="s">
        <v>141</v>
      </c>
      <c r="L3337" s="83" t="s">
        <v>6172</v>
      </c>
      <c r="M3337" s="165" t="s">
        <v>162</v>
      </c>
      <c r="O3337" s="157" t="s">
        <v>138</v>
      </c>
      <c r="P3337" s="157" t="s">
        <v>143</v>
      </c>
      <c r="Q3337" s="157" t="s">
        <v>6171</v>
      </c>
      <c r="R3337" s="157" t="s">
        <v>144</v>
      </c>
      <c r="W3337" s="118">
        <v>756000</v>
      </c>
      <c r="X3337" s="162" t="s">
        <v>6289</v>
      </c>
    </row>
    <row r="3338" spans="1:24">
      <c r="A3338" s="83">
        <v>2545</v>
      </c>
      <c r="B3338" s="83">
        <v>260</v>
      </c>
      <c r="C3338" t="s">
        <v>8171</v>
      </c>
      <c r="D3338" s="159">
        <f t="shared" si="104"/>
        <v>47</v>
      </c>
      <c r="E3338">
        <v>1</v>
      </c>
      <c r="F3338">
        <v>7</v>
      </c>
      <c r="G3338" s="162" t="s">
        <v>6406</v>
      </c>
      <c r="H3338" s="162" t="s">
        <v>6406</v>
      </c>
      <c r="I3338" s="53" t="str">
        <f t="shared" si="105"/>
        <v>1. 7</v>
      </c>
      <c r="J3338" s="157" t="s">
        <v>142</v>
      </c>
      <c r="K3338" s="157" t="s">
        <v>141</v>
      </c>
      <c r="L3338" s="83" t="s">
        <v>6172</v>
      </c>
      <c r="M3338" s="165" t="s">
        <v>162</v>
      </c>
      <c r="O3338" s="157" t="s">
        <v>138</v>
      </c>
      <c r="P3338" s="157" t="s">
        <v>143</v>
      </c>
      <c r="Q3338" s="157" t="s">
        <v>6171</v>
      </c>
      <c r="R3338" s="157" t="s">
        <v>144</v>
      </c>
      <c r="W3338" s="118">
        <v>202500</v>
      </c>
      <c r="X3338" s="162" t="s">
        <v>6406</v>
      </c>
    </row>
    <row r="3339" spans="1:24">
      <c r="A3339" s="83">
        <v>2545</v>
      </c>
      <c r="B3339" s="83">
        <v>251</v>
      </c>
      <c r="C3339" t="s">
        <v>7836</v>
      </c>
      <c r="D3339" s="159">
        <f t="shared" si="104"/>
        <v>8</v>
      </c>
      <c r="E3339">
        <v>0</v>
      </c>
      <c r="F3339">
        <v>8</v>
      </c>
      <c r="G3339" s="162" t="s">
        <v>6180</v>
      </c>
      <c r="H3339" s="162" t="s">
        <v>6180</v>
      </c>
      <c r="I3339" s="53" t="str">
        <f t="shared" si="105"/>
        <v>0. 8</v>
      </c>
      <c r="J3339" s="157" t="s">
        <v>142</v>
      </c>
      <c r="K3339" s="157" t="s">
        <v>141</v>
      </c>
      <c r="L3339" s="83" t="s">
        <v>6172</v>
      </c>
      <c r="M3339" s="165" t="s">
        <v>162</v>
      </c>
      <c r="O3339" s="157" t="s">
        <v>138</v>
      </c>
      <c r="P3339" s="157" t="s">
        <v>143</v>
      </c>
      <c r="Q3339" s="157" t="s">
        <v>6171</v>
      </c>
      <c r="R3339" s="157" t="s">
        <v>144</v>
      </c>
      <c r="W3339" s="118">
        <v>27000</v>
      </c>
      <c r="X3339" s="162" t="s">
        <v>6180</v>
      </c>
    </row>
    <row r="3340" spans="1:24">
      <c r="A3340" s="83">
        <v>2546</v>
      </c>
      <c r="B3340" s="83">
        <v>251</v>
      </c>
      <c r="C3340" t="s">
        <v>8185</v>
      </c>
      <c r="D3340" s="159">
        <f t="shared" si="104"/>
        <v>148</v>
      </c>
      <c r="E3340">
        <v>3</v>
      </c>
      <c r="F3340">
        <v>28</v>
      </c>
      <c r="G3340" s="162" t="s">
        <v>6366</v>
      </c>
      <c r="H3340" s="162" t="s">
        <v>6366</v>
      </c>
      <c r="I3340" s="53" t="str">
        <f t="shared" si="105"/>
        <v>3. 28</v>
      </c>
      <c r="J3340" s="157" t="s">
        <v>142</v>
      </c>
      <c r="K3340" s="157" t="s">
        <v>141</v>
      </c>
      <c r="L3340" s="83" t="s">
        <v>6172</v>
      </c>
      <c r="M3340" s="165" t="s">
        <v>162</v>
      </c>
      <c r="O3340" s="157" t="s">
        <v>138</v>
      </c>
      <c r="P3340" s="157" t="s">
        <v>143</v>
      </c>
      <c r="Q3340" s="157" t="s">
        <v>6171</v>
      </c>
      <c r="R3340" s="157" t="s">
        <v>144</v>
      </c>
      <c r="W3340" s="118">
        <v>661500</v>
      </c>
      <c r="X3340" s="162" t="s">
        <v>6366</v>
      </c>
    </row>
    <row r="3341" spans="1:24">
      <c r="A3341" s="83">
        <v>2546</v>
      </c>
      <c r="B3341" s="83">
        <v>260</v>
      </c>
      <c r="C3341" t="s">
        <v>7835</v>
      </c>
      <c r="D3341" s="159">
        <f t="shared" si="104"/>
        <v>169</v>
      </c>
      <c r="E3341">
        <v>4</v>
      </c>
      <c r="F3341">
        <v>9</v>
      </c>
      <c r="G3341" s="162" t="s">
        <v>6289</v>
      </c>
      <c r="H3341" s="162" t="s">
        <v>6289</v>
      </c>
      <c r="I3341" s="53" t="str">
        <f t="shared" si="105"/>
        <v>4. 9</v>
      </c>
      <c r="J3341" s="157" t="s">
        <v>142</v>
      </c>
      <c r="K3341" s="157" t="s">
        <v>141</v>
      </c>
      <c r="L3341" s="83" t="s">
        <v>6172</v>
      </c>
      <c r="M3341" s="165" t="s">
        <v>162</v>
      </c>
      <c r="O3341" s="157" t="s">
        <v>138</v>
      </c>
      <c r="P3341" s="157" t="s">
        <v>143</v>
      </c>
      <c r="Q3341" s="157" t="s">
        <v>6171</v>
      </c>
      <c r="R3341" s="157" t="s">
        <v>144</v>
      </c>
      <c r="W3341" s="118">
        <v>756000</v>
      </c>
      <c r="X3341" s="162" t="s">
        <v>6289</v>
      </c>
    </row>
    <row r="3342" spans="1:24">
      <c r="A3342" s="83">
        <v>2546</v>
      </c>
      <c r="B3342" s="83">
        <v>260</v>
      </c>
      <c r="C3342" t="s">
        <v>8171</v>
      </c>
      <c r="D3342" s="159">
        <f t="shared" si="104"/>
        <v>47</v>
      </c>
      <c r="E3342">
        <v>1</v>
      </c>
      <c r="F3342">
        <v>7</v>
      </c>
      <c r="G3342" s="162" t="s">
        <v>6406</v>
      </c>
      <c r="H3342" s="162" t="s">
        <v>6406</v>
      </c>
      <c r="I3342" s="53" t="str">
        <f t="shared" si="105"/>
        <v>1. 7</v>
      </c>
      <c r="J3342" s="157" t="s">
        <v>142</v>
      </c>
      <c r="K3342" s="157" t="s">
        <v>141</v>
      </c>
      <c r="L3342" s="83" t="s">
        <v>6172</v>
      </c>
      <c r="M3342" s="165" t="s">
        <v>162</v>
      </c>
      <c r="O3342" s="157" t="s">
        <v>138</v>
      </c>
      <c r="P3342" s="157" t="s">
        <v>143</v>
      </c>
      <c r="Q3342" s="157" t="s">
        <v>6171</v>
      </c>
      <c r="R3342" s="157" t="s">
        <v>144</v>
      </c>
      <c r="W3342" s="118">
        <v>202500</v>
      </c>
      <c r="X3342" s="162" t="s">
        <v>6406</v>
      </c>
    </row>
    <row r="3343" spans="1:24">
      <c r="A3343" s="83">
        <v>2546</v>
      </c>
      <c r="B3343" s="83">
        <v>251</v>
      </c>
      <c r="C3343" t="s">
        <v>7836</v>
      </c>
      <c r="D3343" s="159">
        <f t="shared" si="104"/>
        <v>8</v>
      </c>
      <c r="E3343">
        <v>0</v>
      </c>
      <c r="F3343">
        <v>8</v>
      </c>
      <c r="G3343" s="162" t="s">
        <v>6180</v>
      </c>
      <c r="H3343" s="162" t="s">
        <v>6180</v>
      </c>
      <c r="I3343" s="53" t="str">
        <f t="shared" si="105"/>
        <v>0. 8</v>
      </c>
      <c r="J3343" s="157" t="s">
        <v>142</v>
      </c>
      <c r="K3343" s="157" t="s">
        <v>141</v>
      </c>
      <c r="L3343" s="83" t="s">
        <v>6172</v>
      </c>
      <c r="M3343" s="165" t="s">
        <v>162</v>
      </c>
      <c r="O3343" s="157" t="s">
        <v>138</v>
      </c>
      <c r="P3343" s="157" t="s">
        <v>143</v>
      </c>
      <c r="Q3343" s="157" t="s">
        <v>6171</v>
      </c>
      <c r="R3343" s="157" t="s">
        <v>144</v>
      </c>
      <c r="W3343" s="118">
        <v>27000</v>
      </c>
      <c r="X3343" s="162" t="s">
        <v>6180</v>
      </c>
    </row>
    <row r="3344" spans="1:24">
      <c r="A3344" s="83">
        <v>2547</v>
      </c>
      <c r="B3344" s="83">
        <v>500</v>
      </c>
      <c r="C3344" t="s">
        <v>6648</v>
      </c>
      <c r="D3344" s="159">
        <f t="shared" si="104"/>
        <v>154</v>
      </c>
      <c r="E3344">
        <v>3</v>
      </c>
      <c r="F3344">
        <v>34</v>
      </c>
      <c r="G3344" s="162" t="s">
        <v>6250</v>
      </c>
      <c r="H3344" s="162" t="s">
        <v>6250</v>
      </c>
      <c r="I3344" s="53" t="str">
        <f t="shared" si="105"/>
        <v>3. 34</v>
      </c>
      <c r="J3344" s="157" t="s">
        <v>142</v>
      </c>
      <c r="K3344" s="157" t="s">
        <v>141</v>
      </c>
      <c r="L3344" s="83" t="s">
        <v>6172</v>
      </c>
      <c r="M3344" s="165" t="s">
        <v>162</v>
      </c>
      <c r="O3344" s="157" t="s">
        <v>138</v>
      </c>
      <c r="P3344" s="157" t="s">
        <v>143</v>
      </c>
      <c r="Q3344" s="157" t="s">
        <v>6171</v>
      </c>
      <c r="R3344" s="157" t="s">
        <v>144</v>
      </c>
      <c r="W3344" s="118">
        <v>2079000</v>
      </c>
      <c r="X3344" s="162" t="s">
        <v>6250</v>
      </c>
    </row>
    <row r="3345" spans="1:24">
      <c r="A3345" s="83">
        <v>2548</v>
      </c>
      <c r="B3345" s="83">
        <v>455</v>
      </c>
      <c r="C3345" t="s">
        <v>8196</v>
      </c>
      <c r="D3345" s="159">
        <f t="shared" si="104"/>
        <v>3</v>
      </c>
      <c r="E3345">
        <v>0</v>
      </c>
      <c r="F3345">
        <v>3</v>
      </c>
      <c r="G3345" s="162" t="s">
        <v>6204</v>
      </c>
      <c r="H3345" s="162" t="s">
        <v>6204</v>
      </c>
      <c r="I3345" s="53" t="str">
        <f t="shared" si="105"/>
        <v>0. 3</v>
      </c>
      <c r="J3345" s="157" t="s">
        <v>142</v>
      </c>
      <c r="K3345" s="157" t="s">
        <v>141</v>
      </c>
      <c r="L3345" s="83" t="s">
        <v>6172</v>
      </c>
      <c r="M3345" s="165" t="s">
        <v>162</v>
      </c>
      <c r="O3345" s="157" t="s">
        <v>138</v>
      </c>
      <c r="P3345" s="157" t="s">
        <v>143</v>
      </c>
      <c r="Q3345" s="157" t="s">
        <v>6171</v>
      </c>
      <c r="R3345" s="157" t="s">
        <v>144</v>
      </c>
      <c r="W3345" s="118">
        <v>13500</v>
      </c>
      <c r="X3345" s="162" t="s">
        <v>6204</v>
      </c>
    </row>
    <row r="3346" spans="1:24">
      <c r="A3346" s="83">
        <v>2548</v>
      </c>
      <c r="B3346" s="83">
        <v>455</v>
      </c>
      <c r="C3346" t="s">
        <v>7919</v>
      </c>
      <c r="D3346" s="159">
        <f t="shared" si="104"/>
        <v>79</v>
      </c>
      <c r="E3346">
        <v>1</v>
      </c>
      <c r="F3346">
        <v>39</v>
      </c>
      <c r="G3346" s="162" t="s">
        <v>6202</v>
      </c>
      <c r="H3346" s="162" t="s">
        <v>6202</v>
      </c>
      <c r="I3346" s="53" t="str">
        <f t="shared" si="105"/>
        <v>1. 39</v>
      </c>
      <c r="J3346" s="157" t="s">
        <v>142</v>
      </c>
      <c r="K3346" s="157" t="s">
        <v>141</v>
      </c>
      <c r="L3346" s="83" t="s">
        <v>6172</v>
      </c>
      <c r="M3346" s="165" t="s">
        <v>162</v>
      </c>
      <c r="O3346" s="157" t="s">
        <v>138</v>
      </c>
      <c r="P3346" s="157" t="s">
        <v>143</v>
      </c>
      <c r="Q3346" s="157" t="s">
        <v>6171</v>
      </c>
      <c r="R3346" s="157" t="s">
        <v>144</v>
      </c>
      <c r="W3346" s="118">
        <v>526500</v>
      </c>
      <c r="X3346" s="162" t="s">
        <v>6202</v>
      </c>
    </row>
    <row r="3347" spans="1:24">
      <c r="A3347" s="83">
        <v>2548</v>
      </c>
      <c r="B3347" s="83">
        <v>457</v>
      </c>
      <c r="C3347" t="s">
        <v>7843</v>
      </c>
      <c r="D3347" s="159">
        <f t="shared" si="104"/>
        <v>78</v>
      </c>
      <c r="E3347">
        <v>1</v>
      </c>
      <c r="F3347">
        <v>38</v>
      </c>
      <c r="G3347" s="162" t="s">
        <v>6332</v>
      </c>
      <c r="H3347" s="162" t="s">
        <v>6332</v>
      </c>
      <c r="I3347" s="53" t="str">
        <f t="shared" si="105"/>
        <v>1. 38</v>
      </c>
      <c r="J3347" s="157" t="s">
        <v>142</v>
      </c>
      <c r="K3347" s="157" t="s">
        <v>141</v>
      </c>
      <c r="L3347" s="83" t="s">
        <v>6172</v>
      </c>
      <c r="M3347" s="165" t="s">
        <v>162</v>
      </c>
      <c r="O3347" s="157" t="s">
        <v>138</v>
      </c>
      <c r="P3347" s="157" t="s">
        <v>143</v>
      </c>
      <c r="Q3347" s="157" t="s">
        <v>6171</v>
      </c>
      <c r="R3347" s="157" t="s">
        <v>144</v>
      </c>
      <c r="W3347" s="118">
        <v>526500</v>
      </c>
      <c r="X3347" s="162" t="s">
        <v>6332</v>
      </c>
    </row>
    <row r="3348" spans="1:24">
      <c r="A3348" s="83">
        <v>2548</v>
      </c>
      <c r="B3348" s="83">
        <v>455</v>
      </c>
      <c r="C3348" t="s">
        <v>7857</v>
      </c>
      <c r="D3348" s="159">
        <f t="shared" si="104"/>
        <v>34</v>
      </c>
      <c r="E3348">
        <v>0</v>
      </c>
      <c r="F3348">
        <v>34</v>
      </c>
      <c r="G3348" s="162" t="s">
        <v>6253</v>
      </c>
      <c r="H3348" s="162" t="s">
        <v>6253</v>
      </c>
      <c r="I3348" s="53" t="str">
        <f t="shared" si="105"/>
        <v>0. 34</v>
      </c>
      <c r="J3348" s="157" t="s">
        <v>142</v>
      </c>
      <c r="K3348" s="157" t="s">
        <v>141</v>
      </c>
      <c r="L3348" s="83" t="s">
        <v>6172</v>
      </c>
      <c r="M3348" s="165" t="s">
        <v>162</v>
      </c>
      <c r="O3348" s="157" t="s">
        <v>138</v>
      </c>
      <c r="P3348" s="157" t="s">
        <v>143</v>
      </c>
      <c r="Q3348" s="157" t="s">
        <v>6171</v>
      </c>
      <c r="R3348" s="157" t="s">
        <v>144</v>
      </c>
      <c r="W3348" s="118">
        <v>229500</v>
      </c>
      <c r="X3348" s="162" t="s">
        <v>6253</v>
      </c>
    </row>
    <row r="3349" spans="1:24">
      <c r="A3349" s="83">
        <v>2548</v>
      </c>
      <c r="B3349" s="83">
        <v>455</v>
      </c>
      <c r="C3349" t="s">
        <v>6648</v>
      </c>
      <c r="D3349" s="159">
        <f t="shared" si="104"/>
        <v>7</v>
      </c>
      <c r="E3349">
        <v>0</v>
      </c>
      <c r="F3349">
        <v>7</v>
      </c>
      <c r="G3349" s="162" t="s">
        <v>6300</v>
      </c>
      <c r="H3349" s="162" t="s">
        <v>6300</v>
      </c>
      <c r="I3349" s="53" t="str">
        <f t="shared" si="105"/>
        <v>0. 7</v>
      </c>
      <c r="J3349" s="157" t="s">
        <v>142</v>
      </c>
      <c r="K3349" s="157" t="s">
        <v>141</v>
      </c>
      <c r="L3349" s="83" t="s">
        <v>6172</v>
      </c>
      <c r="M3349" s="165" t="s">
        <v>162</v>
      </c>
      <c r="O3349" s="157" t="s">
        <v>138</v>
      </c>
      <c r="P3349" s="157" t="s">
        <v>143</v>
      </c>
      <c r="Q3349" s="157" t="s">
        <v>6171</v>
      </c>
      <c r="R3349" s="157" t="s">
        <v>144</v>
      </c>
      <c r="W3349" s="118">
        <v>40500</v>
      </c>
      <c r="X3349" s="162" t="s">
        <v>6300</v>
      </c>
    </row>
    <row r="3350" spans="1:24">
      <c r="A3350" s="83">
        <v>2549</v>
      </c>
      <c r="B3350" s="83">
        <v>273</v>
      </c>
      <c r="C3350" t="s">
        <v>6586</v>
      </c>
      <c r="D3350" s="159">
        <f t="shared" si="104"/>
        <v>84</v>
      </c>
      <c r="E3350">
        <v>2</v>
      </c>
      <c r="F3350">
        <v>4</v>
      </c>
      <c r="G3350" s="162" t="s">
        <v>6273</v>
      </c>
      <c r="H3350" s="162" t="s">
        <v>6273</v>
      </c>
      <c r="I3350" s="53" t="str">
        <f t="shared" si="105"/>
        <v>2. 4</v>
      </c>
      <c r="J3350" s="157" t="s">
        <v>142</v>
      </c>
      <c r="K3350" s="157" t="s">
        <v>141</v>
      </c>
      <c r="L3350" s="83" t="s">
        <v>6172</v>
      </c>
      <c r="M3350" s="165" t="s">
        <v>6540</v>
      </c>
      <c r="O3350" s="157" t="s">
        <v>138</v>
      </c>
      <c r="P3350" s="157" t="s">
        <v>143</v>
      </c>
      <c r="Q3350" s="157" t="s">
        <v>6171</v>
      </c>
      <c r="R3350" s="157" t="s">
        <v>144</v>
      </c>
      <c r="W3350" s="118">
        <v>1458000</v>
      </c>
      <c r="X3350" s="162" t="s">
        <v>6273</v>
      </c>
    </row>
    <row r="3351" spans="1:24">
      <c r="A3351" s="83">
        <v>2549</v>
      </c>
      <c r="B3351" s="83">
        <v>273</v>
      </c>
      <c r="C3351" t="s">
        <v>6586</v>
      </c>
      <c r="D3351" s="159">
        <f t="shared" si="104"/>
        <v>27</v>
      </c>
      <c r="E3351">
        <v>0</v>
      </c>
      <c r="F3351">
        <v>27</v>
      </c>
      <c r="G3351" s="162" t="s">
        <v>6307</v>
      </c>
      <c r="H3351" s="162" t="s">
        <v>6307</v>
      </c>
      <c r="I3351" s="53" t="str">
        <f t="shared" si="105"/>
        <v>0. 27</v>
      </c>
      <c r="J3351" s="157" t="s">
        <v>142</v>
      </c>
      <c r="K3351" s="157" t="s">
        <v>141</v>
      </c>
      <c r="L3351" s="83" t="s">
        <v>6172</v>
      </c>
      <c r="M3351" s="165" t="s">
        <v>6540</v>
      </c>
      <c r="O3351" s="157" t="s">
        <v>138</v>
      </c>
      <c r="P3351" s="157" t="s">
        <v>143</v>
      </c>
      <c r="Q3351" s="157" t="s">
        <v>6171</v>
      </c>
      <c r="R3351" s="157" t="s">
        <v>144</v>
      </c>
      <c r="W3351" s="118">
        <v>0</v>
      </c>
      <c r="X3351" s="162" t="s">
        <v>6307</v>
      </c>
    </row>
    <row r="3352" spans="1:24">
      <c r="A3352" s="83">
        <v>2549</v>
      </c>
      <c r="B3352" s="83">
        <v>166</v>
      </c>
      <c r="C3352" t="s">
        <v>6579</v>
      </c>
      <c r="D3352" s="159">
        <f t="shared" si="104"/>
        <v>87</v>
      </c>
      <c r="E3352">
        <v>2</v>
      </c>
      <c r="F3352">
        <v>7</v>
      </c>
      <c r="G3352" s="162" t="s">
        <v>6234</v>
      </c>
      <c r="H3352" s="162" t="s">
        <v>6234</v>
      </c>
      <c r="I3352" s="53" t="str">
        <f t="shared" si="105"/>
        <v>2. 7</v>
      </c>
      <c r="J3352" s="157" t="s">
        <v>142</v>
      </c>
      <c r="K3352" s="157" t="s">
        <v>141</v>
      </c>
      <c r="L3352" s="83" t="s">
        <v>6172</v>
      </c>
      <c r="M3352" s="165" t="s">
        <v>162</v>
      </c>
      <c r="O3352" s="157" t="s">
        <v>138</v>
      </c>
      <c r="P3352" s="157" t="s">
        <v>143</v>
      </c>
      <c r="Q3352" s="157" t="s">
        <v>6171</v>
      </c>
      <c r="R3352" s="157" t="s">
        <v>144</v>
      </c>
      <c r="W3352" s="118">
        <v>391500</v>
      </c>
      <c r="X3352" s="162" t="s">
        <v>6234</v>
      </c>
    </row>
    <row r="3353" spans="1:24">
      <c r="A3353" s="83">
        <v>2549</v>
      </c>
      <c r="B3353" s="83">
        <v>166</v>
      </c>
      <c r="C3353" t="s">
        <v>6579</v>
      </c>
      <c r="D3353" s="159">
        <f t="shared" si="104"/>
        <v>38</v>
      </c>
      <c r="E3353">
        <v>0</v>
      </c>
      <c r="F3353">
        <v>38</v>
      </c>
      <c r="G3353" s="162" t="s">
        <v>6394</v>
      </c>
      <c r="H3353" s="162" t="s">
        <v>6394</v>
      </c>
      <c r="I3353" s="53" t="str">
        <f t="shared" si="105"/>
        <v>0. 38</v>
      </c>
      <c r="J3353" s="157" t="s">
        <v>142</v>
      </c>
      <c r="K3353" s="157" t="s">
        <v>141</v>
      </c>
      <c r="L3353" s="83" t="s">
        <v>6172</v>
      </c>
      <c r="M3353" s="165" t="s">
        <v>162</v>
      </c>
      <c r="O3353" s="157" t="s">
        <v>138</v>
      </c>
      <c r="P3353" s="157" t="s">
        <v>143</v>
      </c>
      <c r="Q3353" s="157" t="s">
        <v>6171</v>
      </c>
      <c r="R3353" s="157" t="s">
        <v>144</v>
      </c>
      <c r="W3353" s="118">
        <v>162000</v>
      </c>
      <c r="X3353" s="162" t="s">
        <v>6394</v>
      </c>
    </row>
    <row r="3354" spans="1:24">
      <c r="A3354" s="83">
        <v>2550</v>
      </c>
      <c r="B3354" s="83">
        <v>273</v>
      </c>
      <c r="C3354" t="s">
        <v>6586</v>
      </c>
      <c r="D3354" s="159">
        <f t="shared" si="104"/>
        <v>84</v>
      </c>
      <c r="E3354">
        <v>2</v>
      </c>
      <c r="F3354">
        <v>4</v>
      </c>
      <c r="G3354" s="162" t="s">
        <v>6273</v>
      </c>
      <c r="H3354" s="162" t="s">
        <v>6273</v>
      </c>
      <c r="I3354" s="53" t="str">
        <f t="shared" si="105"/>
        <v>2. 4</v>
      </c>
      <c r="J3354" s="157" t="s">
        <v>142</v>
      </c>
      <c r="K3354" s="157" t="s">
        <v>141</v>
      </c>
      <c r="L3354" s="83" t="s">
        <v>6172</v>
      </c>
      <c r="M3354" s="165" t="s">
        <v>6540</v>
      </c>
      <c r="O3354" s="157" t="s">
        <v>138</v>
      </c>
      <c r="P3354" s="157" t="s">
        <v>143</v>
      </c>
      <c r="Q3354" s="157" t="s">
        <v>6171</v>
      </c>
      <c r="R3354" s="157" t="s">
        <v>144</v>
      </c>
      <c r="W3354" s="118">
        <v>1458000</v>
      </c>
      <c r="X3354" s="162" t="s">
        <v>6273</v>
      </c>
    </row>
    <row r="3355" spans="1:24">
      <c r="A3355" s="83">
        <v>2550</v>
      </c>
      <c r="B3355" s="83">
        <v>273</v>
      </c>
      <c r="C3355" t="s">
        <v>6586</v>
      </c>
      <c r="D3355" s="159">
        <f t="shared" si="104"/>
        <v>27</v>
      </c>
      <c r="E3355">
        <v>0</v>
      </c>
      <c r="F3355">
        <v>27</v>
      </c>
      <c r="G3355" s="162" t="s">
        <v>6307</v>
      </c>
      <c r="H3355" s="162" t="s">
        <v>6307</v>
      </c>
      <c r="I3355" s="53" t="str">
        <f t="shared" si="105"/>
        <v>0. 27</v>
      </c>
      <c r="J3355" s="157" t="s">
        <v>142</v>
      </c>
      <c r="K3355" s="157" t="s">
        <v>141</v>
      </c>
      <c r="L3355" s="83" t="s">
        <v>6172</v>
      </c>
      <c r="M3355" s="165" t="s">
        <v>6540</v>
      </c>
      <c r="O3355" s="157" t="s">
        <v>138</v>
      </c>
      <c r="P3355" s="157" t="s">
        <v>143</v>
      </c>
      <c r="Q3355" s="157" t="s">
        <v>6171</v>
      </c>
      <c r="R3355" s="157" t="s">
        <v>144</v>
      </c>
      <c r="W3355" s="118">
        <v>0</v>
      </c>
      <c r="X3355" s="162" t="s">
        <v>6307</v>
      </c>
    </row>
    <row r="3356" spans="1:24">
      <c r="A3356" s="83">
        <v>2550</v>
      </c>
      <c r="B3356" s="83">
        <v>166</v>
      </c>
      <c r="C3356" t="s">
        <v>6579</v>
      </c>
      <c r="D3356" s="159">
        <f t="shared" si="104"/>
        <v>87</v>
      </c>
      <c r="E3356">
        <v>2</v>
      </c>
      <c r="F3356">
        <v>7</v>
      </c>
      <c r="G3356" s="162" t="s">
        <v>6234</v>
      </c>
      <c r="H3356" s="162" t="s">
        <v>6234</v>
      </c>
      <c r="I3356" s="53" t="str">
        <f t="shared" si="105"/>
        <v>2. 7</v>
      </c>
      <c r="J3356" s="157" t="s">
        <v>142</v>
      </c>
      <c r="K3356" s="157" t="s">
        <v>141</v>
      </c>
      <c r="L3356" s="83" t="s">
        <v>6172</v>
      </c>
      <c r="M3356" s="165" t="s">
        <v>162</v>
      </c>
      <c r="O3356" s="157" t="s">
        <v>138</v>
      </c>
      <c r="P3356" s="157" t="s">
        <v>143</v>
      </c>
      <c r="Q3356" s="157" t="s">
        <v>6171</v>
      </c>
      <c r="R3356" s="157" t="s">
        <v>144</v>
      </c>
      <c r="W3356" s="118">
        <v>391500</v>
      </c>
      <c r="X3356" s="162" t="s">
        <v>6234</v>
      </c>
    </row>
    <row r="3357" spans="1:24">
      <c r="A3357" s="83">
        <v>2550</v>
      </c>
      <c r="B3357" s="83">
        <v>166</v>
      </c>
      <c r="C3357" t="s">
        <v>6579</v>
      </c>
      <c r="D3357" s="159">
        <f t="shared" si="104"/>
        <v>38</v>
      </c>
      <c r="E3357">
        <v>0</v>
      </c>
      <c r="F3357">
        <v>38</v>
      </c>
      <c r="G3357" s="162" t="s">
        <v>6394</v>
      </c>
      <c r="H3357" s="162" t="s">
        <v>6394</v>
      </c>
      <c r="I3357" s="53" t="str">
        <f t="shared" si="105"/>
        <v>0. 38</v>
      </c>
      <c r="J3357" s="157" t="s">
        <v>142</v>
      </c>
      <c r="K3357" s="157" t="s">
        <v>141</v>
      </c>
      <c r="L3357" s="83" t="s">
        <v>6172</v>
      </c>
      <c r="M3357" s="165" t="s">
        <v>162</v>
      </c>
      <c r="O3357" s="157" t="s">
        <v>138</v>
      </c>
      <c r="P3357" s="157" t="s">
        <v>143</v>
      </c>
      <c r="Q3357" s="157" t="s">
        <v>6171</v>
      </c>
      <c r="R3357" s="157" t="s">
        <v>144</v>
      </c>
      <c r="W3357" s="118">
        <v>162000</v>
      </c>
      <c r="X3357" s="162" t="s">
        <v>6394</v>
      </c>
    </row>
    <row r="3358" spans="1:24">
      <c r="A3358" s="83">
        <v>2552</v>
      </c>
      <c r="B3358" s="83">
        <v>85</v>
      </c>
      <c r="C3358" t="s">
        <v>8117</v>
      </c>
      <c r="D3358" s="159">
        <f t="shared" si="104"/>
        <v>113</v>
      </c>
      <c r="E3358">
        <v>2</v>
      </c>
      <c r="F3358">
        <v>33</v>
      </c>
      <c r="G3358" s="162" t="s">
        <v>6331</v>
      </c>
      <c r="H3358" s="162" t="s">
        <v>6331</v>
      </c>
      <c r="I3358" s="53" t="str">
        <f t="shared" si="105"/>
        <v>2. 33</v>
      </c>
      <c r="J3358" s="157" t="s">
        <v>142</v>
      </c>
      <c r="K3358" s="157" t="s">
        <v>141</v>
      </c>
      <c r="L3358" s="83" t="s">
        <v>6172</v>
      </c>
      <c r="M3358" s="165" t="s">
        <v>162</v>
      </c>
      <c r="O3358" s="157" t="s">
        <v>138</v>
      </c>
      <c r="P3358" s="157" t="s">
        <v>143</v>
      </c>
      <c r="Q3358" s="157" t="s">
        <v>6171</v>
      </c>
      <c r="R3358" s="157" t="s">
        <v>144</v>
      </c>
      <c r="W3358" s="118">
        <v>1525500</v>
      </c>
      <c r="X3358" s="162" t="s">
        <v>6331</v>
      </c>
    </row>
    <row r="3359" spans="1:24">
      <c r="A3359" s="83">
        <v>2552</v>
      </c>
      <c r="B3359" s="83">
        <v>109</v>
      </c>
      <c r="C3359" t="s">
        <v>7857</v>
      </c>
      <c r="D3359" s="159">
        <f t="shared" si="104"/>
        <v>33</v>
      </c>
      <c r="E3359">
        <v>0</v>
      </c>
      <c r="F3359">
        <v>33</v>
      </c>
      <c r="G3359" s="162" t="s">
        <v>6387</v>
      </c>
      <c r="H3359" s="162" t="s">
        <v>6387</v>
      </c>
      <c r="I3359" s="53" t="str">
        <f t="shared" si="105"/>
        <v>0. 33</v>
      </c>
      <c r="J3359" s="157" t="s">
        <v>142</v>
      </c>
      <c r="K3359" s="157" t="s">
        <v>141</v>
      </c>
      <c r="L3359" s="83" t="s">
        <v>6172</v>
      </c>
      <c r="M3359" s="165" t="s">
        <v>162</v>
      </c>
      <c r="O3359" s="157" t="s">
        <v>138</v>
      </c>
      <c r="P3359" s="157" t="s">
        <v>143</v>
      </c>
      <c r="Q3359" s="157" t="s">
        <v>6171</v>
      </c>
      <c r="R3359" s="157" t="s">
        <v>144</v>
      </c>
      <c r="W3359" s="118">
        <v>445500</v>
      </c>
      <c r="X3359" s="162" t="s">
        <v>6387</v>
      </c>
    </row>
    <row r="3360" spans="1:24">
      <c r="A3360" s="83">
        <v>2553</v>
      </c>
      <c r="B3360" s="83">
        <v>266</v>
      </c>
      <c r="C3360" t="s">
        <v>7839</v>
      </c>
      <c r="D3360" s="159">
        <f t="shared" si="104"/>
        <v>40</v>
      </c>
      <c r="E3360">
        <v>1</v>
      </c>
      <c r="F3360">
        <v>0</v>
      </c>
      <c r="G3360" s="162" t="s">
        <v>6242</v>
      </c>
      <c r="H3360" s="162" t="s">
        <v>6242</v>
      </c>
      <c r="I3360" s="53" t="str">
        <f t="shared" si="105"/>
        <v>1. 0</v>
      </c>
      <c r="J3360" s="157" t="s">
        <v>142</v>
      </c>
      <c r="K3360" s="157" t="s">
        <v>141</v>
      </c>
      <c r="L3360" s="83" t="s">
        <v>6172</v>
      </c>
      <c r="M3360" s="165" t="s">
        <v>162</v>
      </c>
      <c r="O3360" s="157" t="s">
        <v>138</v>
      </c>
      <c r="P3360" s="157" t="s">
        <v>143</v>
      </c>
      <c r="Q3360" s="157" t="s">
        <v>6171</v>
      </c>
      <c r="R3360" s="157" t="s">
        <v>144</v>
      </c>
      <c r="W3360" s="118">
        <v>540000</v>
      </c>
      <c r="X3360" s="162" t="s">
        <v>6242</v>
      </c>
    </row>
    <row r="3361" spans="1:24">
      <c r="A3361" s="83">
        <v>2554</v>
      </c>
      <c r="B3361" s="83">
        <v>588</v>
      </c>
      <c r="C3361" t="s">
        <v>6586</v>
      </c>
      <c r="D3361" s="159">
        <f t="shared" si="104"/>
        <v>267</v>
      </c>
      <c r="E3361">
        <v>6</v>
      </c>
      <c r="F3361">
        <v>27</v>
      </c>
      <c r="G3361" s="162" t="s">
        <v>6483</v>
      </c>
      <c r="H3361" s="162" t="s">
        <v>6483</v>
      </c>
      <c r="I3361" s="53" t="str">
        <f t="shared" si="105"/>
        <v>6. 27</v>
      </c>
      <c r="J3361" s="157" t="s">
        <v>142</v>
      </c>
      <c r="K3361" s="157" t="s">
        <v>141</v>
      </c>
      <c r="L3361" s="83" t="s">
        <v>6172</v>
      </c>
      <c r="M3361" s="165" t="s">
        <v>162</v>
      </c>
      <c r="O3361" s="157" t="s">
        <v>138</v>
      </c>
      <c r="P3361" s="157" t="s">
        <v>143</v>
      </c>
      <c r="Q3361" s="157" t="s">
        <v>6171</v>
      </c>
      <c r="R3361" s="157" t="s">
        <v>144</v>
      </c>
      <c r="W3361" s="118">
        <v>1795500</v>
      </c>
      <c r="X3361" s="162" t="s">
        <v>6483</v>
      </c>
    </row>
    <row r="3362" spans="1:24">
      <c r="A3362" s="83">
        <v>2554</v>
      </c>
      <c r="B3362" s="83">
        <v>588</v>
      </c>
      <c r="C3362" t="s">
        <v>6586</v>
      </c>
      <c r="D3362" s="159">
        <f t="shared" si="104"/>
        <v>160</v>
      </c>
      <c r="E3362">
        <v>4</v>
      </c>
      <c r="F3362">
        <v>0</v>
      </c>
      <c r="G3362" s="162" t="s">
        <v>6232</v>
      </c>
      <c r="H3362" s="162" t="s">
        <v>6232</v>
      </c>
      <c r="I3362" s="53" t="str">
        <f t="shared" si="105"/>
        <v>4. 0</v>
      </c>
      <c r="J3362" s="157" t="s">
        <v>142</v>
      </c>
      <c r="K3362" s="157" t="s">
        <v>141</v>
      </c>
      <c r="L3362" s="83" t="s">
        <v>6172</v>
      </c>
      <c r="M3362" s="165" t="s">
        <v>162</v>
      </c>
      <c r="O3362" s="157" t="s">
        <v>138</v>
      </c>
      <c r="P3362" s="157" t="s">
        <v>143</v>
      </c>
      <c r="Q3362" s="157" t="s">
        <v>6171</v>
      </c>
      <c r="R3362" s="157" t="s">
        <v>144</v>
      </c>
      <c r="W3362" s="118">
        <v>1080000</v>
      </c>
      <c r="X3362" s="162" t="s">
        <v>6232</v>
      </c>
    </row>
    <row r="3363" spans="1:24">
      <c r="A3363" s="83">
        <v>2555</v>
      </c>
      <c r="B3363" s="83">
        <v>383</v>
      </c>
      <c r="C3363" t="s">
        <v>6586</v>
      </c>
      <c r="D3363" s="159">
        <f t="shared" si="104"/>
        <v>127</v>
      </c>
      <c r="E3363">
        <v>3</v>
      </c>
      <c r="F3363">
        <v>7</v>
      </c>
      <c r="G3363" s="162" t="s">
        <v>6379</v>
      </c>
      <c r="H3363" s="162" t="s">
        <v>6379</v>
      </c>
      <c r="I3363" s="53" t="str">
        <f t="shared" si="105"/>
        <v>3. 7</v>
      </c>
      <c r="J3363" s="157" t="s">
        <v>142</v>
      </c>
      <c r="K3363" s="157" t="s">
        <v>141</v>
      </c>
      <c r="L3363" s="83" t="s">
        <v>6172</v>
      </c>
      <c r="M3363" s="165" t="s">
        <v>162</v>
      </c>
      <c r="O3363" s="157" t="s">
        <v>138</v>
      </c>
      <c r="P3363" s="157" t="s">
        <v>143</v>
      </c>
      <c r="Q3363" s="157" t="s">
        <v>6171</v>
      </c>
      <c r="R3363" s="157" t="s">
        <v>144</v>
      </c>
      <c r="W3363" s="118">
        <v>337500</v>
      </c>
      <c r="X3363" s="162" t="s">
        <v>6379</v>
      </c>
    </row>
    <row r="3364" spans="1:24">
      <c r="A3364" s="83">
        <v>2556</v>
      </c>
      <c r="B3364" s="83">
        <v>92</v>
      </c>
      <c r="C3364" t="s">
        <v>7836</v>
      </c>
      <c r="D3364" s="159">
        <f t="shared" si="104"/>
        <v>54</v>
      </c>
      <c r="E3364">
        <v>1</v>
      </c>
      <c r="F3364">
        <v>14</v>
      </c>
      <c r="G3364" s="162" t="s">
        <v>6264</v>
      </c>
      <c r="H3364" s="162" t="s">
        <v>6264</v>
      </c>
      <c r="I3364" s="53" t="str">
        <f t="shared" si="105"/>
        <v>1. 14</v>
      </c>
      <c r="J3364" s="157" t="s">
        <v>142</v>
      </c>
      <c r="K3364" s="157" t="s">
        <v>141</v>
      </c>
      <c r="L3364" s="83" t="s">
        <v>6172</v>
      </c>
      <c r="M3364" s="165" t="s">
        <v>162</v>
      </c>
      <c r="O3364" s="157" t="s">
        <v>138</v>
      </c>
      <c r="P3364" s="157" t="s">
        <v>143</v>
      </c>
      <c r="Q3364" s="157" t="s">
        <v>6171</v>
      </c>
      <c r="R3364" s="157" t="s">
        <v>144</v>
      </c>
      <c r="W3364" s="118">
        <v>243000</v>
      </c>
      <c r="X3364" s="162" t="s">
        <v>6264</v>
      </c>
    </row>
    <row r="3365" spans="1:24">
      <c r="A3365" s="83">
        <v>2556</v>
      </c>
      <c r="B3365" s="83">
        <v>92</v>
      </c>
      <c r="C3365" t="s">
        <v>7836</v>
      </c>
      <c r="D3365" s="159">
        <f t="shared" si="104"/>
        <v>40</v>
      </c>
      <c r="E3365">
        <v>1</v>
      </c>
      <c r="F3365">
        <v>0</v>
      </c>
      <c r="G3365" s="162" t="s">
        <v>6242</v>
      </c>
      <c r="H3365" s="162" t="s">
        <v>6242</v>
      </c>
      <c r="I3365" s="53" t="str">
        <f t="shared" si="105"/>
        <v>1. 0</v>
      </c>
      <c r="J3365" s="157" t="s">
        <v>142</v>
      </c>
      <c r="K3365" s="157" t="s">
        <v>141</v>
      </c>
      <c r="L3365" s="83" t="s">
        <v>6172</v>
      </c>
      <c r="M3365" s="165" t="s">
        <v>162</v>
      </c>
      <c r="O3365" s="157" t="s">
        <v>138</v>
      </c>
      <c r="P3365" s="157" t="s">
        <v>143</v>
      </c>
      <c r="Q3365" s="157" t="s">
        <v>6171</v>
      </c>
      <c r="R3365" s="157" t="s">
        <v>144</v>
      </c>
      <c r="W3365" s="118">
        <v>175500</v>
      </c>
      <c r="X3365" s="162" t="s">
        <v>6242</v>
      </c>
    </row>
    <row r="3366" spans="1:24">
      <c r="A3366" s="83">
        <v>2556</v>
      </c>
      <c r="B3366" s="83">
        <v>90</v>
      </c>
      <c r="C3366" t="s">
        <v>7982</v>
      </c>
      <c r="D3366" s="159">
        <f t="shared" si="104"/>
        <v>78</v>
      </c>
      <c r="E3366">
        <v>1</v>
      </c>
      <c r="F3366">
        <v>38</v>
      </c>
      <c r="G3366" s="162" t="s">
        <v>6332</v>
      </c>
      <c r="H3366" s="162" t="s">
        <v>6332</v>
      </c>
      <c r="I3366" s="53" t="str">
        <f t="shared" si="105"/>
        <v>1. 38</v>
      </c>
      <c r="J3366" s="157" t="s">
        <v>142</v>
      </c>
      <c r="K3366" s="157" t="s">
        <v>141</v>
      </c>
      <c r="L3366" s="83" t="s">
        <v>6172</v>
      </c>
      <c r="M3366" s="165" t="s">
        <v>162</v>
      </c>
      <c r="O3366" s="157" t="s">
        <v>138</v>
      </c>
      <c r="P3366" s="157" t="s">
        <v>143</v>
      </c>
      <c r="Q3366" s="157" t="s">
        <v>6171</v>
      </c>
      <c r="R3366" s="157" t="s">
        <v>144</v>
      </c>
      <c r="W3366" s="118">
        <v>351000</v>
      </c>
      <c r="X3366" s="162" t="s">
        <v>6332</v>
      </c>
    </row>
    <row r="3367" spans="1:24">
      <c r="A3367" s="83">
        <v>2556</v>
      </c>
      <c r="B3367" s="83">
        <v>90</v>
      </c>
      <c r="C3367" t="s">
        <v>7982</v>
      </c>
      <c r="D3367" s="159">
        <f t="shared" si="104"/>
        <v>16</v>
      </c>
      <c r="E3367">
        <v>0</v>
      </c>
      <c r="F3367">
        <v>16</v>
      </c>
      <c r="G3367" s="162" t="s">
        <v>6206</v>
      </c>
      <c r="H3367" s="162" t="s">
        <v>6206</v>
      </c>
      <c r="I3367" s="53" t="str">
        <f t="shared" si="105"/>
        <v>0. 16</v>
      </c>
      <c r="J3367" s="157" t="s">
        <v>142</v>
      </c>
      <c r="K3367" s="157" t="s">
        <v>141</v>
      </c>
      <c r="L3367" s="83" t="s">
        <v>6172</v>
      </c>
      <c r="M3367" s="165" t="s">
        <v>162</v>
      </c>
      <c r="O3367" s="157" t="s">
        <v>138</v>
      </c>
      <c r="P3367" s="157" t="s">
        <v>143</v>
      </c>
      <c r="Q3367" s="157" t="s">
        <v>6171</v>
      </c>
      <c r="R3367" s="157" t="s">
        <v>144</v>
      </c>
      <c r="W3367" s="118">
        <v>67500</v>
      </c>
      <c r="X3367" s="162" t="s">
        <v>6206</v>
      </c>
    </row>
    <row r="3368" spans="1:24">
      <c r="A3368" s="83">
        <v>2557</v>
      </c>
      <c r="B3368" s="83">
        <v>92</v>
      </c>
      <c r="C3368" t="s">
        <v>7836</v>
      </c>
      <c r="D3368" s="159">
        <f t="shared" si="104"/>
        <v>54</v>
      </c>
      <c r="E3368">
        <v>1</v>
      </c>
      <c r="F3368">
        <v>14</v>
      </c>
      <c r="G3368" s="162" t="s">
        <v>6264</v>
      </c>
      <c r="H3368" s="162" t="s">
        <v>6264</v>
      </c>
      <c r="I3368" s="53" t="str">
        <f t="shared" si="105"/>
        <v>1. 14</v>
      </c>
      <c r="J3368" s="157" t="s">
        <v>142</v>
      </c>
      <c r="K3368" s="157" t="s">
        <v>141</v>
      </c>
      <c r="L3368" s="83" t="s">
        <v>6172</v>
      </c>
      <c r="M3368" s="165" t="s">
        <v>162</v>
      </c>
      <c r="O3368" s="157" t="s">
        <v>138</v>
      </c>
      <c r="P3368" s="157" t="s">
        <v>143</v>
      </c>
      <c r="Q3368" s="157" t="s">
        <v>6171</v>
      </c>
      <c r="R3368" s="157" t="s">
        <v>144</v>
      </c>
      <c r="W3368" s="118">
        <v>243000</v>
      </c>
      <c r="X3368" s="162" t="s">
        <v>6264</v>
      </c>
    </row>
    <row r="3369" spans="1:24">
      <c r="A3369" s="83">
        <v>2557</v>
      </c>
      <c r="B3369" s="83">
        <v>92</v>
      </c>
      <c r="C3369" t="s">
        <v>7836</v>
      </c>
      <c r="D3369" s="159">
        <f t="shared" si="104"/>
        <v>40</v>
      </c>
      <c r="E3369">
        <v>1</v>
      </c>
      <c r="F3369">
        <v>0</v>
      </c>
      <c r="G3369" s="162" t="s">
        <v>6242</v>
      </c>
      <c r="H3369" s="162" t="s">
        <v>6242</v>
      </c>
      <c r="I3369" s="53" t="str">
        <f t="shared" si="105"/>
        <v>1. 0</v>
      </c>
      <c r="J3369" s="157" t="s">
        <v>142</v>
      </c>
      <c r="K3369" s="157" t="s">
        <v>141</v>
      </c>
      <c r="L3369" s="83" t="s">
        <v>6172</v>
      </c>
      <c r="M3369" s="165" t="s">
        <v>162</v>
      </c>
      <c r="O3369" s="157" t="s">
        <v>138</v>
      </c>
      <c r="P3369" s="157" t="s">
        <v>143</v>
      </c>
      <c r="Q3369" s="157" t="s">
        <v>6171</v>
      </c>
      <c r="R3369" s="157" t="s">
        <v>144</v>
      </c>
      <c r="W3369" s="118">
        <v>175500</v>
      </c>
      <c r="X3369" s="162" t="s">
        <v>6242</v>
      </c>
    </row>
    <row r="3370" spans="1:24">
      <c r="A3370" s="83">
        <v>2557</v>
      </c>
      <c r="B3370" s="83">
        <v>90</v>
      </c>
      <c r="C3370" t="s">
        <v>7982</v>
      </c>
      <c r="D3370" s="159">
        <f t="shared" si="104"/>
        <v>78</v>
      </c>
      <c r="E3370">
        <v>1</v>
      </c>
      <c r="F3370">
        <v>38</v>
      </c>
      <c r="G3370" s="162" t="s">
        <v>6332</v>
      </c>
      <c r="H3370" s="162" t="s">
        <v>6332</v>
      </c>
      <c r="I3370" s="53" t="str">
        <f t="shared" si="105"/>
        <v>1. 38</v>
      </c>
      <c r="J3370" s="157" t="s">
        <v>142</v>
      </c>
      <c r="K3370" s="157" t="s">
        <v>141</v>
      </c>
      <c r="L3370" s="83" t="s">
        <v>6172</v>
      </c>
      <c r="M3370" s="165" t="s">
        <v>162</v>
      </c>
      <c r="O3370" s="157" t="s">
        <v>138</v>
      </c>
      <c r="P3370" s="157" t="s">
        <v>143</v>
      </c>
      <c r="Q3370" s="157" t="s">
        <v>6171</v>
      </c>
      <c r="R3370" s="157" t="s">
        <v>144</v>
      </c>
      <c r="W3370" s="118">
        <v>351000</v>
      </c>
      <c r="X3370" s="162" t="s">
        <v>6332</v>
      </c>
    </row>
    <row r="3371" spans="1:24">
      <c r="A3371" s="83">
        <v>2557</v>
      </c>
      <c r="B3371" s="83">
        <v>90</v>
      </c>
      <c r="C3371" t="s">
        <v>7982</v>
      </c>
      <c r="D3371" s="159">
        <f t="shared" si="104"/>
        <v>16</v>
      </c>
      <c r="E3371">
        <v>0</v>
      </c>
      <c r="F3371">
        <v>16</v>
      </c>
      <c r="G3371" s="162" t="s">
        <v>6206</v>
      </c>
      <c r="H3371" s="162" t="s">
        <v>6206</v>
      </c>
      <c r="I3371" s="53" t="str">
        <f t="shared" si="105"/>
        <v>0. 16</v>
      </c>
      <c r="J3371" s="157" t="s">
        <v>142</v>
      </c>
      <c r="K3371" s="157" t="s">
        <v>141</v>
      </c>
      <c r="L3371" s="83" t="s">
        <v>6172</v>
      </c>
      <c r="M3371" s="165" t="s">
        <v>162</v>
      </c>
      <c r="O3371" s="157" t="s">
        <v>138</v>
      </c>
      <c r="P3371" s="157" t="s">
        <v>143</v>
      </c>
      <c r="Q3371" s="157" t="s">
        <v>6171</v>
      </c>
      <c r="R3371" s="157" t="s">
        <v>144</v>
      </c>
      <c r="W3371" s="118">
        <v>67500</v>
      </c>
      <c r="X3371" s="162" t="s">
        <v>6206</v>
      </c>
    </row>
    <row r="3372" spans="1:24">
      <c r="A3372" s="83">
        <v>2558</v>
      </c>
      <c r="B3372" s="83">
        <v>553</v>
      </c>
      <c r="C3372" t="s">
        <v>7850</v>
      </c>
      <c r="D3372" s="159">
        <f t="shared" si="104"/>
        <v>121</v>
      </c>
      <c r="E3372">
        <v>3</v>
      </c>
      <c r="F3372">
        <v>1</v>
      </c>
      <c r="G3372" s="162" t="s">
        <v>6351</v>
      </c>
      <c r="H3372" s="162" t="s">
        <v>6351</v>
      </c>
      <c r="I3372" s="53" t="str">
        <f t="shared" si="105"/>
        <v>3. 1</v>
      </c>
      <c r="J3372" s="157" t="s">
        <v>142</v>
      </c>
      <c r="K3372" s="157" t="s">
        <v>141</v>
      </c>
      <c r="L3372" s="83" t="s">
        <v>6172</v>
      </c>
      <c r="M3372" s="165" t="s">
        <v>162</v>
      </c>
      <c r="O3372" s="157" t="s">
        <v>138</v>
      </c>
      <c r="P3372" s="157" t="s">
        <v>143</v>
      </c>
      <c r="Q3372" s="157" t="s">
        <v>6171</v>
      </c>
      <c r="R3372" s="157" t="s">
        <v>144</v>
      </c>
      <c r="W3372" s="118">
        <v>405000</v>
      </c>
      <c r="X3372" s="162" t="s">
        <v>6351</v>
      </c>
    </row>
    <row r="3373" spans="1:24">
      <c r="A3373" s="83">
        <v>2559</v>
      </c>
      <c r="B3373" s="83">
        <v>561</v>
      </c>
      <c r="C3373" t="s">
        <v>7871</v>
      </c>
      <c r="D3373" s="159">
        <f t="shared" si="104"/>
        <v>208</v>
      </c>
      <c r="E3373">
        <v>5</v>
      </c>
      <c r="F3373">
        <v>8</v>
      </c>
      <c r="G3373" s="162" t="s">
        <v>6339</v>
      </c>
      <c r="H3373" s="162" t="s">
        <v>6339</v>
      </c>
      <c r="I3373" s="53" t="str">
        <f t="shared" si="105"/>
        <v>5. 8</v>
      </c>
      <c r="J3373" s="157" t="s">
        <v>142</v>
      </c>
      <c r="K3373" s="157" t="s">
        <v>141</v>
      </c>
      <c r="L3373" s="83" t="s">
        <v>6172</v>
      </c>
      <c r="M3373" s="165" t="s">
        <v>162</v>
      </c>
      <c r="O3373" s="157" t="s">
        <v>138</v>
      </c>
      <c r="P3373" s="157" t="s">
        <v>143</v>
      </c>
      <c r="Q3373" s="157" t="s">
        <v>6171</v>
      </c>
      <c r="R3373" s="157" t="s">
        <v>144</v>
      </c>
      <c r="W3373" s="118">
        <v>459000</v>
      </c>
      <c r="X3373" s="162" t="s">
        <v>6339</v>
      </c>
    </row>
    <row r="3374" spans="1:24">
      <c r="A3374" s="83">
        <v>2559</v>
      </c>
      <c r="B3374" s="83">
        <v>561</v>
      </c>
      <c r="C3374" t="s">
        <v>7852</v>
      </c>
      <c r="D3374" s="159">
        <f t="shared" si="104"/>
        <v>96</v>
      </c>
      <c r="E3374">
        <v>2</v>
      </c>
      <c r="F3374">
        <v>16</v>
      </c>
      <c r="G3374" s="162" t="s">
        <v>6357</v>
      </c>
      <c r="H3374" s="162" t="s">
        <v>6357</v>
      </c>
      <c r="I3374" s="53" t="str">
        <f t="shared" si="105"/>
        <v>2. 16</v>
      </c>
      <c r="J3374" s="157" t="s">
        <v>142</v>
      </c>
      <c r="K3374" s="157" t="s">
        <v>141</v>
      </c>
      <c r="L3374" s="83" t="s">
        <v>6172</v>
      </c>
      <c r="M3374" s="165" t="s">
        <v>162</v>
      </c>
      <c r="O3374" s="157" t="s">
        <v>138</v>
      </c>
      <c r="P3374" s="157" t="s">
        <v>143</v>
      </c>
      <c r="Q3374" s="157" t="s">
        <v>6171</v>
      </c>
      <c r="R3374" s="157" t="s">
        <v>144</v>
      </c>
      <c r="W3374" s="118">
        <v>324000</v>
      </c>
      <c r="X3374" s="162" t="s">
        <v>6357</v>
      </c>
    </row>
    <row r="3375" spans="1:24" ht="14.25">
      <c r="A3375" s="83">
        <v>2560</v>
      </c>
      <c r="B3375" s="83">
        <v>773</v>
      </c>
      <c r="C3375" t="s">
        <v>7981</v>
      </c>
      <c r="D3375" s="159">
        <f t="shared" si="104"/>
        <v>120</v>
      </c>
      <c r="E3375">
        <v>3</v>
      </c>
      <c r="F3375">
        <v>0</v>
      </c>
      <c r="G3375" s="162" t="s">
        <v>6240</v>
      </c>
      <c r="H3375" s="162" t="s">
        <v>6240</v>
      </c>
      <c r="I3375" s="53" t="str">
        <f t="shared" si="105"/>
        <v>3. 0</v>
      </c>
      <c r="J3375" s="157" t="s">
        <v>142</v>
      </c>
      <c r="K3375" s="157" t="s">
        <v>141</v>
      </c>
      <c r="L3375" s="83" t="s">
        <v>6172</v>
      </c>
      <c r="M3375" s="166" t="s">
        <v>6555</v>
      </c>
      <c r="O3375" s="157" t="s">
        <v>138</v>
      </c>
      <c r="P3375" s="157" t="s">
        <v>143</v>
      </c>
      <c r="Q3375" s="157" t="s">
        <v>6171</v>
      </c>
      <c r="R3375" s="157" t="s">
        <v>144</v>
      </c>
      <c r="W3375" s="118">
        <v>162000</v>
      </c>
      <c r="X3375" s="162" t="s">
        <v>6240</v>
      </c>
    </row>
    <row r="3376" spans="1:24">
      <c r="A3376" s="83">
        <v>2561</v>
      </c>
      <c r="B3376" s="83">
        <v>599</v>
      </c>
      <c r="C3376" t="s">
        <v>8042</v>
      </c>
      <c r="D3376" s="159">
        <f t="shared" si="104"/>
        <v>166</v>
      </c>
      <c r="E3376">
        <v>4</v>
      </c>
      <c r="F3376">
        <v>6</v>
      </c>
      <c r="G3376" s="162" t="s">
        <v>6458</v>
      </c>
      <c r="H3376" s="162" t="s">
        <v>6458</v>
      </c>
      <c r="I3376" s="53" t="str">
        <f t="shared" si="105"/>
        <v>4. 6</v>
      </c>
      <c r="J3376" s="157" t="s">
        <v>142</v>
      </c>
      <c r="K3376" s="157" t="s">
        <v>141</v>
      </c>
      <c r="L3376" s="83" t="s">
        <v>6172</v>
      </c>
      <c r="M3376" s="165" t="s">
        <v>162</v>
      </c>
      <c r="O3376" s="157" t="s">
        <v>138</v>
      </c>
      <c r="P3376" s="157" t="s">
        <v>143</v>
      </c>
      <c r="Q3376" s="157" t="s">
        <v>6171</v>
      </c>
      <c r="R3376" s="157" t="s">
        <v>144</v>
      </c>
      <c r="W3376" s="118">
        <v>742500</v>
      </c>
      <c r="X3376" s="162" t="s">
        <v>6458</v>
      </c>
    </row>
    <row r="3377" spans="1:24">
      <c r="A3377" s="83">
        <v>2561</v>
      </c>
      <c r="B3377" s="83">
        <v>599</v>
      </c>
      <c r="C3377" t="s">
        <v>7903</v>
      </c>
      <c r="D3377" s="159">
        <f t="shared" si="104"/>
        <v>60</v>
      </c>
      <c r="E3377">
        <v>1</v>
      </c>
      <c r="F3377">
        <v>20</v>
      </c>
      <c r="G3377" s="162" t="s">
        <v>6197</v>
      </c>
      <c r="H3377" s="162" t="s">
        <v>6197</v>
      </c>
      <c r="I3377" s="53" t="str">
        <f t="shared" si="105"/>
        <v>1. 20</v>
      </c>
      <c r="J3377" s="157" t="s">
        <v>142</v>
      </c>
      <c r="K3377" s="157" t="s">
        <v>141</v>
      </c>
      <c r="L3377" s="83" t="s">
        <v>6172</v>
      </c>
      <c r="M3377" s="165" t="s">
        <v>162</v>
      </c>
      <c r="O3377" s="157" t="s">
        <v>138</v>
      </c>
      <c r="P3377" s="157" t="s">
        <v>143</v>
      </c>
      <c r="Q3377" s="157" t="s">
        <v>6171</v>
      </c>
      <c r="R3377" s="157" t="s">
        <v>144</v>
      </c>
      <c r="W3377" s="118">
        <v>270000</v>
      </c>
      <c r="X3377" s="162" t="s">
        <v>6197</v>
      </c>
    </row>
    <row r="3378" spans="1:24">
      <c r="A3378" s="83">
        <v>2562</v>
      </c>
      <c r="B3378" s="83">
        <v>116</v>
      </c>
      <c r="C3378" t="s">
        <v>7946</v>
      </c>
      <c r="D3378" s="159">
        <f t="shared" si="104"/>
        <v>24</v>
      </c>
      <c r="E3378">
        <v>0</v>
      </c>
      <c r="F3378">
        <v>24</v>
      </c>
      <c r="G3378" s="162" t="s">
        <v>6236</v>
      </c>
      <c r="H3378" s="162" t="s">
        <v>6236</v>
      </c>
      <c r="I3378" s="53" t="str">
        <f t="shared" si="105"/>
        <v>0. 24</v>
      </c>
      <c r="J3378" s="157" t="s">
        <v>142</v>
      </c>
      <c r="K3378" s="157" t="s">
        <v>141</v>
      </c>
      <c r="L3378" s="83" t="s">
        <v>6172</v>
      </c>
      <c r="M3378" s="165" t="s">
        <v>162</v>
      </c>
      <c r="O3378" s="157" t="s">
        <v>138</v>
      </c>
      <c r="P3378" s="157" t="s">
        <v>143</v>
      </c>
      <c r="Q3378" s="157" t="s">
        <v>6171</v>
      </c>
      <c r="R3378" s="157" t="s">
        <v>144</v>
      </c>
      <c r="W3378" s="118">
        <v>54000</v>
      </c>
      <c r="X3378" s="162" t="s">
        <v>6236</v>
      </c>
    </row>
    <row r="3379" spans="1:24">
      <c r="A3379" s="83">
        <v>2562</v>
      </c>
      <c r="B3379" s="83">
        <v>116</v>
      </c>
      <c r="C3379" t="s">
        <v>7946</v>
      </c>
      <c r="D3379" s="159">
        <f t="shared" si="104"/>
        <v>13</v>
      </c>
      <c r="E3379">
        <v>0</v>
      </c>
      <c r="F3379">
        <v>13</v>
      </c>
      <c r="G3379" s="162" t="s">
        <v>6205</v>
      </c>
      <c r="H3379" s="162" t="s">
        <v>6205</v>
      </c>
      <c r="I3379" s="53" t="str">
        <f t="shared" si="105"/>
        <v>0. 13</v>
      </c>
      <c r="J3379" s="157" t="s">
        <v>142</v>
      </c>
      <c r="K3379" s="157" t="s">
        <v>141</v>
      </c>
      <c r="L3379" s="83" t="s">
        <v>6172</v>
      </c>
      <c r="M3379" s="165" t="s">
        <v>162</v>
      </c>
      <c r="O3379" s="157" t="s">
        <v>138</v>
      </c>
      <c r="P3379" s="157" t="s">
        <v>143</v>
      </c>
      <c r="Q3379" s="157" t="s">
        <v>6171</v>
      </c>
      <c r="R3379" s="157" t="s">
        <v>144</v>
      </c>
      <c r="W3379" s="118">
        <v>27000</v>
      </c>
      <c r="X3379" s="162" t="s">
        <v>6205</v>
      </c>
    </row>
    <row r="3380" spans="1:24">
      <c r="A3380" s="83">
        <v>2562</v>
      </c>
      <c r="B3380" s="83">
        <v>307</v>
      </c>
      <c r="C3380" t="s">
        <v>7857</v>
      </c>
      <c r="D3380" s="159">
        <f t="shared" si="104"/>
        <v>56</v>
      </c>
      <c r="E3380">
        <v>1</v>
      </c>
      <c r="F3380">
        <v>16</v>
      </c>
      <c r="G3380" s="162" t="s">
        <v>6222</v>
      </c>
      <c r="H3380" s="162" t="s">
        <v>6222</v>
      </c>
      <c r="I3380" s="53" t="str">
        <f t="shared" si="105"/>
        <v>1. 16</v>
      </c>
      <c r="J3380" s="157" t="s">
        <v>142</v>
      </c>
      <c r="K3380" s="157" t="s">
        <v>141</v>
      </c>
      <c r="L3380" s="83" t="s">
        <v>6172</v>
      </c>
      <c r="M3380" s="165" t="s">
        <v>162</v>
      </c>
      <c r="O3380" s="157" t="s">
        <v>138</v>
      </c>
      <c r="P3380" s="157" t="s">
        <v>143</v>
      </c>
      <c r="Q3380" s="157" t="s">
        <v>6171</v>
      </c>
      <c r="R3380" s="157" t="s">
        <v>144</v>
      </c>
      <c r="W3380" s="118">
        <v>148500</v>
      </c>
      <c r="X3380" s="162" t="s">
        <v>6222</v>
      </c>
    </row>
    <row r="3381" spans="1:24">
      <c r="A3381" s="83">
        <v>2562</v>
      </c>
      <c r="B3381" s="83">
        <v>305</v>
      </c>
      <c r="C3381" t="s">
        <v>7857</v>
      </c>
      <c r="D3381" s="159">
        <f t="shared" si="104"/>
        <v>73</v>
      </c>
      <c r="E3381">
        <v>1</v>
      </c>
      <c r="F3381">
        <v>33</v>
      </c>
      <c r="G3381" s="162" t="s">
        <v>6415</v>
      </c>
      <c r="H3381" s="162" t="s">
        <v>6415</v>
      </c>
      <c r="I3381" s="53" t="str">
        <f t="shared" si="105"/>
        <v>1. 33</v>
      </c>
      <c r="J3381" s="157" t="s">
        <v>142</v>
      </c>
      <c r="K3381" s="157" t="s">
        <v>141</v>
      </c>
      <c r="L3381" s="83" t="s">
        <v>6172</v>
      </c>
      <c r="M3381" s="165" t="s">
        <v>162</v>
      </c>
      <c r="O3381" s="157" t="s">
        <v>138</v>
      </c>
      <c r="P3381" s="157" t="s">
        <v>143</v>
      </c>
      <c r="Q3381" s="157" t="s">
        <v>6171</v>
      </c>
      <c r="R3381" s="157" t="s">
        <v>144</v>
      </c>
      <c r="W3381" s="118">
        <v>189000</v>
      </c>
      <c r="X3381" s="162" t="s">
        <v>6415</v>
      </c>
    </row>
    <row r="3382" spans="1:24">
      <c r="A3382" s="83">
        <v>2562</v>
      </c>
      <c r="B3382" s="83">
        <v>116</v>
      </c>
      <c r="C3382" t="s">
        <v>7947</v>
      </c>
      <c r="D3382" s="159">
        <f t="shared" si="104"/>
        <v>52</v>
      </c>
      <c r="E3382">
        <v>1</v>
      </c>
      <c r="F3382">
        <v>12</v>
      </c>
      <c r="G3382" s="162" t="s">
        <v>6215</v>
      </c>
      <c r="H3382" s="162" t="s">
        <v>6215</v>
      </c>
      <c r="I3382" s="53" t="str">
        <f t="shared" si="105"/>
        <v>1. 12</v>
      </c>
      <c r="J3382" s="157" t="s">
        <v>142</v>
      </c>
      <c r="K3382" s="157" t="s">
        <v>141</v>
      </c>
      <c r="L3382" s="83" t="s">
        <v>6172</v>
      </c>
      <c r="M3382" s="165" t="s">
        <v>162</v>
      </c>
      <c r="O3382" s="157" t="s">
        <v>138</v>
      </c>
      <c r="P3382" s="157" t="s">
        <v>143</v>
      </c>
      <c r="Q3382" s="157" t="s">
        <v>6171</v>
      </c>
      <c r="R3382" s="157" t="s">
        <v>144</v>
      </c>
      <c r="W3382" s="118">
        <v>135000</v>
      </c>
      <c r="X3382" s="162" t="s">
        <v>6215</v>
      </c>
    </row>
    <row r="3383" spans="1:24">
      <c r="A3383" s="83">
        <v>2562</v>
      </c>
      <c r="B3383" s="83">
        <v>320</v>
      </c>
      <c r="C3383" t="s">
        <v>6586</v>
      </c>
      <c r="D3383" s="159">
        <f t="shared" si="104"/>
        <v>19</v>
      </c>
      <c r="E3383">
        <v>0</v>
      </c>
      <c r="F3383">
        <v>19</v>
      </c>
      <c r="G3383" s="162" t="s">
        <v>6239</v>
      </c>
      <c r="H3383" s="162" t="s">
        <v>6239</v>
      </c>
      <c r="I3383" s="53" t="str">
        <f t="shared" si="105"/>
        <v>0. 19</v>
      </c>
      <c r="J3383" s="157" t="s">
        <v>142</v>
      </c>
      <c r="K3383" s="157" t="s">
        <v>141</v>
      </c>
      <c r="L3383" s="83" t="s">
        <v>6172</v>
      </c>
      <c r="M3383" s="165" t="s">
        <v>162</v>
      </c>
      <c r="O3383" s="157" t="s">
        <v>138</v>
      </c>
      <c r="P3383" s="157" t="s">
        <v>143</v>
      </c>
      <c r="Q3383" s="157" t="s">
        <v>6171</v>
      </c>
      <c r="R3383" s="157" t="s">
        <v>144</v>
      </c>
      <c r="W3383" s="118">
        <v>40500</v>
      </c>
      <c r="X3383" s="162" t="s">
        <v>6239</v>
      </c>
    </row>
    <row r="3384" spans="1:24">
      <c r="A3384" s="83">
        <v>2562</v>
      </c>
      <c r="B3384" s="83">
        <v>56</v>
      </c>
      <c r="C3384" t="s">
        <v>7850</v>
      </c>
      <c r="D3384" s="159">
        <f t="shared" si="104"/>
        <v>19</v>
      </c>
      <c r="E3384">
        <v>0</v>
      </c>
      <c r="F3384">
        <v>19</v>
      </c>
      <c r="G3384" s="162" t="s">
        <v>6239</v>
      </c>
      <c r="H3384" s="162" t="s">
        <v>6239</v>
      </c>
      <c r="I3384" s="53" t="str">
        <f t="shared" si="105"/>
        <v>0. 19</v>
      </c>
      <c r="J3384" s="157" t="s">
        <v>142</v>
      </c>
      <c r="K3384" s="157" t="s">
        <v>141</v>
      </c>
      <c r="L3384" s="83" t="s">
        <v>6172</v>
      </c>
      <c r="M3384" s="165" t="s">
        <v>162</v>
      </c>
      <c r="O3384" s="157" t="s">
        <v>138</v>
      </c>
      <c r="P3384" s="157" t="s">
        <v>143</v>
      </c>
      <c r="Q3384" s="157" t="s">
        <v>6171</v>
      </c>
      <c r="R3384" s="157" t="s">
        <v>144</v>
      </c>
      <c r="W3384" s="118">
        <v>40500</v>
      </c>
      <c r="X3384" s="162" t="s">
        <v>6239</v>
      </c>
    </row>
    <row r="3385" spans="1:24">
      <c r="A3385" s="83">
        <v>2562</v>
      </c>
      <c r="B3385" s="83">
        <v>319</v>
      </c>
      <c r="C3385" t="s">
        <v>7836</v>
      </c>
      <c r="D3385" s="159">
        <f t="shared" si="104"/>
        <v>56</v>
      </c>
      <c r="E3385">
        <v>1</v>
      </c>
      <c r="F3385">
        <v>16</v>
      </c>
      <c r="G3385" s="162" t="s">
        <v>6222</v>
      </c>
      <c r="H3385" s="162" t="s">
        <v>6222</v>
      </c>
      <c r="I3385" s="53" t="str">
        <f t="shared" si="105"/>
        <v>1. 16</v>
      </c>
      <c r="J3385" s="157" t="s">
        <v>142</v>
      </c>
      <c r="K3385" s="157" t="s">
        <v>141</v>
      </c>
      <c r="L3385" s="83" t="s">
        <v>6172</v>
      </c>
      <c r="M3385" s="165" t="s">
        <v>162</v>
      </c>
      <c r="O3385" s="157" t="s">
        <v>138</v>
      </c>
      <c r="P3385" s="157" t="s">
        <v>143</v>
      </c>
      <c r="Q3385" s="157" t="s">
        <v>6171</v>
      </c>
      <c r="R3385" s="157" t="s">
        <v>144</v>
      </c>
      <c r="W3385" s="118">
        <v>148500</v>
      </c>
      <c r="X3385" s="162" t="s">
        <v>6222</v>
      </c>
    </row>
    <row r="3386" spans="1:24">
      <c r="A3386" s="83">
        <v>2562</v>
      </c>
      <c r="B3386" s="83">
        <v>318</v>
      </c>
      <c r="C3386" t="s">
        <v>6586</v>
      </c>
      <c r="D3386" s="159">
        <f t="shared" si="104"/>
        <v>21</v>
      </c>
      <c r="E3386">
        <v>0</v>
      </c>
      <c r="F3386">
        <v>21</v>
      </c>
      <c r="G3386" s="162" t="s">
        <v>6189</v>
      </c>
      <c r="H3386" s="162" t="s">
        <v>6189</v>
      </c>
      <c r="I3386" s="53" t="str">
        <f t="shared" si="105"/>
        <v>0. 21</v>
      </c>
      <c r="J3386" s="157" t="s">
        <v>142</v>
      </c>
      <c r="K3386" s="157" t="s">
        <v>141</v>
      </c>
      <c r="L3386" s="83" t="s">
        <v>6172</v>
      </c>
      <c r="M3386" s="165" t="s">
        <v>162</v>
      </c>
      <c r="O3386" s="157" t="s">
        <v>138</v>
      </c>
      <c r="P3386" s="157" t="s">
        <v>143</v>
      </c>
      <c r="Q3386" s="157" t="s">
        <v>6171</v>
      </c>
      <c r="R3386" s="157" t="s">
        <v>144</v>
      </c>
      <c r="W3386" s="118">
        <v>54000</v>
      </c>
      <c r="X3386" s="162" t="s">
        <v>6189</v>
      </c>
    </row>
    <row r="3387" spans="1:24">
      <c r="A3387" s="83">
        <v>2562</v>
      </c>
      <c r="B3387" s="83">
        <v>57</v>
      </c>
      <c r="C3387" t="s">
        <v>7850</v>
      </c>
      <c r="D3387" s="159">
        <f t="shared" si="104"/>
        <v>10</v>
      </c>
      <c r="E3387">
        <v>0</v>
      </c>
      <c r="F3387">
        <v>10</v>
      </c>
      <c r="G3387" s="162" t="s">
        <v>6347</v>
      </c>
      <c r="H3387" s="162" t="s">
        <v>6347</v>
      </c>
      <c r="I3387" s="53" t="str">
        <f t="shared" si="105"/>
        <v>0. 10</v>
      </c>
      <c r="J3387" s="157" t="s">
        <v>142</v>
      </c>
      <c r="K3387" s="157" t="s">
        <v>141</v>
      </c>
      <c r="L3387" s="83" t="s">
        <v>6172</v>
      </c>
      <c r="M3387" s="165" t="s">
        <v>162</v>
      </c>
      <c r="O3387" s="157" t="s">
        <v>138</v>
      </c>
      <c r="P3387" s="157" t="s">
        <v>143</v>
      </c>
      <c r="Q3387" s="157" t="s">
        <v>6171</v>
      </c>
      <c r="R3387" s="157" t="s">
        <v>144</v>
      </c>
      <c r="W3387" s="118">
        <v>27000</v>
      </c>
      <c r="X3387" s="162" t="s">
        <v>6347</v>
      </c>
    </row>
    <row r="3388" spans="1:24">
      <c r="A3388" s="83">
        <v>2562</v>
      </c>
      <c r="B3388" s="83">
        <v>346</v>
      </c>
      <c r="C3388" t="s">
        <v>7836</v>
      </c>
      <c r="D3388" s="159">
        <f t="shared" si="104"/>
        <v>25</v>
      </c>
      <c r="E3388">
        <v>0</v>
      </c>
      <c r="F3388">
        <v>25</v>
      </c>
      <c r="G3388" s="162" t="s">
        <v>6177</v>
      </c>
      <c r="H3388" s="162" t="s">
        <v>6177</v>
      </c>
      <c r="I3388" s="53" t="str">
        <f t="shared" si="105"/>
        <v>0. 25</v>
      </c>
      <c r="J3388" s="157" t="s">
        <v>142</v>
      </c>
      <c r="K3388" s="157" t="s">
        <v>141</v>
      </c>
      <c r="L3388" s="83" t="s">
        <v>6172</v>
      </c>
      <c r="M3388" s="165" t="s">
        <v>162</v>
      </c>
      <c r="O3388" s="157" t="s">
        <v>138</v>
      </c>
      <c r="P3388" s="157" t="s">
        <v>143</v>
      </c>
      <c r="Q3388" s="157" t="s">
        <v>6171</v>
      </c>
      <c r="R3388" s="157" t="s">
        <v>144</v>
      </c>
      <c r="W3388" s="118">
        <v>67500</v>
      </c>
      <c r="X3388" s="162" t="s">
        <v>6177</v>
      </c>
    </row>
    <row r="3389" spans="1:24">
      <c r="A3389" s="83">
        <v>2563</v>
      </c>
      <c r="B3389" s="83">
        <v>259</v>
      </c>
      <c r="C3389" t="s">
        <v>8197</v>
      </c>
      <c r="D3389" s="159">
        <f t="shared" si="104"/>
        <v>138</v>
      </c>
      <c r="E3389">
        <v>3</v>
      </c>
      <c r="F3389">
        <v>18</v>
      </c>
      <c r="G3389" s="162" t="s">
        <v>6416</v>
      </c>
      <c r="H3389" s="162" t="s">
        <v>6416</v>
      </c>
      <c r="I3389" s="53" t="str">
        <f t="shared" si="105"/>
        <v>3. 18</v>
      </c>
      <c r="J3389" s="157" t="s">
        <v>142</v>
      </c>
      <c r="K3389" s="157" t="s">
        <v>141</v>
      </c>
      <c r="L3389" s="83" t="s">
        <v>6172</v>
      </c>
      <c r="M3389" s="165" t="s">
        <v>162</v>
      </c>
      <c r="O3389" s="157" t="s">
        <v>138</v>
      </c>
      <c r="P3389" s="157" t="s">
        <v>143</v>
      </c>
      <c r="Q3389" s="157" t="s">
        <v>6171</v>
      </c>
      <c r="R3389" s="157" t="s">
        <v>144</v>
      </c>
      <c r="W3389" s="118">
        <v>1863000</v>
      </c>
      <c r="X3389" s="162" t="s">
        <v>6416</v>
      </c>
    </row>
    <row r="3390" spans="1:24">
      <c r="A3390" s="83">
        <v>2564</v>
      </c>
      <c r="B3390" s="83">
        <v>116</v>
      </c>
      <c r="C3390" t="s">
        <v>7947</v>
      </c>
      <c r="D3390" s="159">
        <f t="shared" si="104"/>
        <v>264</v>
      </c>
      <c r="E3390">
        <v>6</v>
      </c>
      <c r="F3390">
        <v>24</v>
      </c>
      <c r="G3390" s="162" t="s">
        <v>6352</v>
      </c>
      <c r="H3390" s="162" t="s">
        <v>6352</v>
      </c>
      <c r="I3390" s="53" t="str">
        <f t="shared" si="105"/>
        <v>6. 24</v>
      </c>
      <c r="J3390" s="157" t="s">
        <v>142</v>
      </c>
      <c r="K3390" s="157" t="s">
        <v>141</v>
      </c>
      <c r="L3390" s="83" t="s">
        <v>6172</v>
      </c>
      <c r="M3390" s="165" t="s">
        <v>162</v>
      </c>
      <c r="O3390" s="157" t="s">
        <v>138</v>
      </c>
      <c r="P3390" s="157" t="s">
        <v>143</v>
      </c>
      <c r="Q3390" s="157" t="s">
        <v>6171</v>
      </c>
      <c r="R3390" s="157" t="s">
        <v>144</v>
      </c>
      <c r="W3390" s="118">
        <v>594000</v>
      </c>
      <c r="X3390" s="162" t="s">
        <v>6352</v>
      </c>
    </row>
    <row r="3391" spans="1:24">
      <c r="A3391" s="83">
        <v>2565</v>
      </c>
      <c r="B3391" s="83">
        <v>12</v>
      </c>
      <c r="C3391" t="s">
        <v>7843</v>
      </c>
      <c r="D3391" s="159">
        <f t="shared" si="104"/>
        <v>18</v>
      </c>
      <c r="E3391">
        <v>0</v>
      </c>
      <c r="F3391">
        <v>18</v>
      </c>
      <c r="G3391" s="162" t="s">
        <v>6241</v>
      </c>
      <c r="H3391" s="162" t="s">
        <v>6241</v>
      </c>
      <c r="I3391" s="53" t="str">
        <f t="shared" si="105"/>
        <v>0. 18</v>
      </c>
      <c r="J3391" s="157" t="s">
        <v>142</v>
      </c>
      <c r="K3391" s="157" t="s">
        <v>141</v>
      </c>
      <c r="L3391" s="83" t="s">
        <v>6172</v>
      </c>
      <c r="M3391" s="165" t="s">
        <v>6538</v>
      </c>
      <c r="O3391" s="157" t="s">
        <v>138</v>
      </c>
      <c r="P3391" s="157" t="s">
        <v>143</v>
      </c>
      <c r="Q3391" s="157" t="s">
        <v>6171</v>
      </c>
      <c r="R3391" s="157" t="s">
        <v>144</v>
      </c>
      <c r="W3391" s="118">
        <v>1998000</v>
      </c>
      <c r="X3391" s="162" t="s">
        <v>6241</v>
      </c>
    </row>
    <row r="3392" spans="1:24">
      <c r="A3392" s="83">
        <v>2565</v>
      </c>
      <c r="B3392" s="83">
        <v>12</v>
      </c>
      <c r="C3392" t="s">
        <v>6579</v>
      </c>
      <c r="D3392" s="159">
        <f t="shared" si="104"/>
        <v>130</v>
      </c>
      <c r="E3392">
        <v>3</v>
      </c>
      <c r="F3392">
        <v>10</v>
      </c>
      <c r="G3392" s="162" t="s">
        <v>6427</v>
      </c>
      <c r="H3392" s="162" t="s">
        <v>6427</v>
      </c>
      <c r="I3392" s="53" t="str">
        <f t="shared" si="105"/>
        <v>3. 10</v>
      </c>
      <c r="J3392" s="157" t="s">
        <v>142</v>
      </c>
      <c r="K3392" s="157" t="s">
        <v>141</v>
      </c>
      <c r="L3392" s="83" t="s">
        <v>6172</v>
      </c>
      <c r="M3392" s="165" t="s">
        <v>6538</v>
      </c>
      <c r="O3392" s="157" t="s">
        <v>138</v>
      </c>
      <c r="P3392" s="157" t="s">
        <v>143</v>
      </c>
      <c r="Q3392" s="157" t="s">
        <v>6171</v>
      </c>
      <c r="R3392" s="157" t="s">
        <v>144</v>
      </c>
      <c r="W3392" s="118">
        <v>0</v>
      </c>
      <c r="X3392" s="162" t="s">
        <v>6427</v>
      </c>
    </row>
    <row r="3393" spans="1:24">
      <c r="A3393" s="83">
        <v>2565</v>
      </c>
      <c r="B3393" s="83">
        <v>12</v>
      </c>
      <c r="C3393" t="s">
        <v>6586</v>
      </c>
      <c r="D3393" s="159">
        <f t="shared" si="104"/>
        <v>80</v>
      </c>
      <c r="E3393">
        <v>2</v>
      </c>
      <c r="F3393">
        <v>0</v>
      </c>
      <c r="G3393" s="162" t="s">
        <v>6228</v>
      </c>
      <c r="H3393" s="162" t="s">
        <v>6228</v>
      </c>
      <c r="I3393" s="53" t="str">
        <f t="shared" si="105"/>
        <v>2. 0</v>
      </c>
      <c r="J3393" s="157" t="s">
        <v>142</v>
      </c>
      <c r="K3393" s="157" t="s">
        <v>141</v>
      </c>
      <c r="L3393" s="83" t="s">
        <v>6172</v>
      </c>
      <c r="M3393" s="165" t="s">
        <v>6538</v>
      </c>
      <c r="O3393" s="157" t="s">
        <v>138</v>
      </c>
      <c r="P3393" s="157" t="s">
        <v>143</v>
      </c>
      <c r="Q3393" s="157" t="s">
        <v>6171</v>
      </c>
      <c r="R3393" s="157" t="s">
        <v>144</v>
      </c>
      <c r="W3393" s="118">
        <v>0</v>
      </c>
      <c r="X3393" s="162" t="s">
        <v>6228</v>
      </c>
    </row>
    <row r="3394" spans="1:24">
      <c r="A3394" s="83">
        <v>2565</v>
      </c>
      <c r="B3394" s="83">
        <v>11</v>
      </c>
      <c r="C3394" t="s">
        <v>8178</v>
      </c>
      <c r="D3394" s="159">
        <f t="shared" si="104"/>
        <v>69</v>
      </c>
      <c r="E3394">
        <v>1</v>
      </c>
      <c r="F3394">
        <v>29</v>
      </c>
      <c r="G3394" s="162" t="s">
        <v>6381</v>
      </c>
      <c r="H3394" s="162" t="s">
        <v>6381</v>
      </c>
      <c r="I3394" s="53" t="str">
        <f t="shared" si="105"/>
        <v>1. 29</v>
      </c>
      <c r="J3394" s="157" t="s">
        <v>142</v>
      </c>
      <c r="K3394" s="157" t="s">
        <v>141</v>
      </c>
      <c r="L3394" s="83" t="s">
        <v>6172</v>
      </c>
      <c r="M3394" s="165" t="s">
        <v>6538</v>
      </c>
      <c r="O3394" s="157" t="s">
        <v>138</v>
      </c>
      <c r="P3394" s="157" t="s">
        <v>143</v>
      </c>
      <c r="Q3394" s="157" t="s">
        <v>6171</v>
      </c>
      <c r="R3394" s="157" t="s">
        <v>144</v>
      </c>
      <c r="W3394" s="118">
        <v>0</v>
      </c>
      <c r="X3394" s="162" t="s">
        <v>6381</v>
      </c>
    </row>
    <row r="3395" spans="1:24">
      <c r="A3395" s="83">
        <v>2566</v>
      </c>
      <c r="B3395" s="83">
        <v>135</v>
      </c>
      <c r="C3395" t="s">
        <v>7947</v>
      </c>
      <c r="D3395" s="159">
        <f t="shared" ref="D3395:D3458" si="106">E3395*40+F3395</f>
        <v>205</v>
      </c>
      <c r="E3395">
        <v>5</v>
      </c>
      <c r="F3395">
        <v>5</v>
      </c>
      <c r="G3395" s="162" t="s">
        <v>6423</v>
      </c>
      <c r="H3395" s="162" t="s">
        <v>6423</v>
      </c>
      <c r="I3395" s="53" t="str">
        <f t="shared" ref="I3395:I3458" si="107">H3395</f>
        <v>5. 5</v>
      </c>
      <c r="J3395" s="157" t="s">
        <v>142</v>
      </c>
      <c r="K3395" s="157" t="s">
        <v>141</v>
      </c>
      <c r="L3395" s="83" t="s">
        <v>6172</v>
      </c>
      <c r="M3395" s="165" t="s">
        <v>162</v>
      </c>
      <c r="O3395" s="157" t="s">
        <v>138</v>
      </c>
      <c r="P3395" s="157" t="s">
        <v>143</v>
      </c>
      <c r="Q3395" s="157" t="s">
        <v>6171</v>
      </c>
      <c r="R3395" s="157" t="s">
        <v>144</v>
      </c>
      <c r="W3395" s="118">
        <v>918000</v>
      </c>
      <c r="X3395" s="162" t="s">
        <v>6423</v>
      </c>
    </row>
    <row r="3396" spans="1:24">
      <c r="A3396" s="83">
        <v>2566</v>
      </c>
      <c r="B3396" s="83">
        <v>262</v>
      </c>
      <c r="C3396" t="s">
        <v>7862</v>
      </c>
      <c r="D3396" s="159">
        <f t="shared" si="106"/>
        <v>130</v>
      </c>
      <c r="E3396">
        <v>3</v>
      </c>
      <c r="F3396">
        <v>10</v>
      </c>
      <c r="G3396" s="162" t="s">
        <v>6427</v>
      </c>
      <c r="H3396" s="162" t="s">
        <v>6427</v>
      </c>
      <c r="I3396" s="53" t="str">
        <f t="shared" si="107"/>
        <v>3. 10</v>
      </c>
      <c r="J3396" s="157" t="s">
        <v>142</v>
      </c>
      <c r="K3396" s="157" t="s">
        <v>141</v>
      </c>
      <c r="L3396" s="83" t="s">
        <v>6172</v>
      </c>
      <c r="M3396" s="165" t="s">
        <v>162</v>
      </c>
      <c r="O3396" s="157" t="s">
        <v>138</v>
      </c>
      <c r="P3396" s="157" t="s">
        <v>143</v>
      </c>
      <c r="Q3396" s="157" t="s">
        <v>6171</v>
      </c>
      <c r="R3396" s="157" t="s">
        <v>144</v>
      </c>
      <c r="W3396" s="118">
        <v>580500</v>
      </c>
      <c r="X3396" s="162" t="s">
        <v>6427</v>
      </c>
    </row>
    <row r="3397" spans="1:24">
      <c r="A3397" s="83">
        <v>2566</v>
      </c>
      <c r="B3397" s="83">
        <v>261</v>
      </c>
      <c r="C3397" t="s">
        <v>8115</v>
      </c>
      <c r="D3397" s="159">
        <f t="shared" si="106"/>
        <v>104</v>
      </c>
      <c r="E3397">
        <v>2</v>
      </c>
      <c r="F3397">
        <v>24</v>
      </c>
      <c r="G3397" s="162" t="s">
        <v>6410</v>
      </c>
      <c r="H3397" s="162" t="s">
        <v>6410</v>
      </c>
      <c r="I3397" s="53" t="str">
        <f t="shared" si="107"/>
        <v>2. 24</v>
      </c>
      <c r="J3397" s="157" t="s">
        <v>142</v>
      </c>
      <c r="K3397" s="157" t="s">
        <v>141</v>
      </c>
      <c r="L3397" s="83" t="s">
        <v>6172</v>
      </c>
      <c r="M3397" s="165" t="s">
        <v>162</v>
      </c>
      <c r="O3397" s="157" t="s">
        <v>138</v>
      </c>
      <c r="P3397" s="157" t="s">
        <v>143</v>
      </c>
      <c r="Q3397" s="157" t="s">
        <v>6171</v>
      </c>
      <c r="R3397" s="157" t="s">
        <v>144</v>
      </c>
      <c r="W3397" s="118">
        <v>459000</v>
      </c>
      <c r="X3397" s="162" t="s">
        <v>6410</v>
      </c>
    </row>
    <row r="3398" spans="1:24">
      <c r="A3398" s="83">
        <v>2567</v>
      </c>
      <c r="B3398" s="83">
        <v>154</v>
      </c>
      <c r="C3398" t="s">
        <v>8186</v>
      </c>
      <c r="D3398" s="159">
        <f t="shared" si="106"/>
        <v>160</v>
      </c>
      <c r="E3398">
        <v>4</v>
      </c>
      <c r="F3398">
        <v>0</v>
      </c>
      <c r="G3398" s="162" t="s">
        <v>6232</v>
      </c>
      <c r="H3398" s="162" t="s">
        <v>6232</v>
      </c>
      <c r="I3398" s="53" t="str">
        <f t="shared" si="107"/>
        <v>4. 0</v>
      </c>
      <c r="J3398" s="157" t="s">
        <v>142</v>
      </c>
      <c r="K3398" s="157" t="s">
        <v>141</v>
      </c>
      <c r="L3398" s="83" t="s">
        <v>6172</v>
      </c>
      <c r="M3398" s="165" t="s">
        <v>6093</v>
      </c>
      <c r="O3398" s="157" t="s">
        <v>138</v>
      </c>
      <c r="P3398" s="157" t="s">
        <v>143</v>
      </c>
      <c r="Q3398" s="157" t="s">
        <v>6171</v>
      </c>
      <c r="R3398" s="157" t="s">
        <v>144</v>
      </c>
      <c r="W3398" s="118">
        <v>1080000</v>
      </c>
      <c r="X3398" s="162" t="s">
        <v>6232</v>
      </c>
    </row>
    <row r="3399" spans="1:24">
      <c r="A3399" s="83">
        <v>2568</v>
      </c>
      <c r="B3399" s="83">
        <v>109</v>
      </c>
      <c r="C3399" t="s">
        <v>7948</v>
      </c>
      <c r="D3399" s="159">
        <f t="shared" si="106"/>
        <v>116</v>
      </c>
      <c r="E3399">
        <v>2</v>
      </c>
      <c r="F3399">
        <v>36</v>
      </c>
      <c r="G3399" s="162" t="s">
        <v>6173</v>
      </c>
      <c r="H3399" s="162" t="s">
        <v>6173</v>
      </c>
      <c r="I3399" s="53" t="str">
        <f t="shared" si="107"/>
        <v>2. 36</v>
      </c>
      <c r="J3399" s="157" t="s">
        <v>142</v>
      </c>
      <c r="K3399" s="157" t="s">
        <v>141</v>
      </c>
      <c r="L3399" s="83" t="s">
        <v>6172</v>
      </c>
      <c r="M3399" s="165" t="s">
        <v>162</v>
      </c>
      <c r="O3399" s="157" t="s">
        <v>138</v>
      </c>
      <c r="P3399" s="157" t="s">
        <v>143</v>
      </c>
      <c r="Q3399" s="157" t="s">
        <v>6171</v>
      </c>
      <c r="R3399" s="157" t="s">
        <v>144</v>
      </c>
      <c r="W3399" s="118">
        <v>391500</v>
      </c>
      <c r="X3399" s="162" t="s">
        <v>6173</v>
      </c>
    </row>
    <row r="3400" spans="1:24">
      <c r="A3400" s="83">
        <v>2568</v>
      </c>
      <c r="B3400" s="83">
        <v>109</v>
      </c>
      <c r="C3400" t="s">
        <v>6586</v>
      </c>
      <c r="D3400" s="159">
        <f t="shared" si="106"/>
        <v>9</v>
      </c>
      <c r="E3400">
        <v>0</v>
      </c>
      <c r="F3400">
        <v>9</v>
      </c>
      <c r="G3400" s="162" t="s">
        <v>6257</v>
      </c>
      <c r="H3400" s="162" t="s">
        <v>6257</v>
      </c>
      <c r="I3400" s="53" t="str">
        <f t="shared" si="107"/>
        <v>0. 9</v>
      </c>
      <c r="J3400" s="157" t="s">
        <v>142</v>
      </c>
      <c r="K3400" s="157" t="s">
        <v>141</v>
      </c>
      <c r="L3400" s="83" t="s">
        <v>6172</v>
      </c>
      <c r="M3400" s="165" t="s">
        <v>162</v>
      </c>
      <c r="O3400" s="157" t="s">
        <v>138</v>
      </c>
      <c r="P3400" s="157" t="s">
        <v>143</v>
      </c>
      <c r="Q3400" s="157" t="s">
        <v>6171</v>
      </c>
      <c r="R3400" s="157" t="s">
        <v>144</v>
      </c>
      <c r="W3400" s="118">
        <v>27000</v>
      </c>
      <c r="X3400" s="162" t="s">
        <v>6257</v>
      </c>
    </row>
    <row r="3401" spans="1:24">
      <c r="A3401" s="83">
        <v>2568</v>
      </c>
      <c r="B3401" s="83">
        <v>87</v>
      </c>
      <c r="C3401" t="s">
        <v>7899</v>
      </c>
      <c r="D3401" s="159">
        <f t="shared" si="106"/>
        <v>33</v>
      </c>
      <c r="E3401">
        <v>0</v>
      </c>
      <c r="F3401">
        <v>33</v>
      </c>
      <c r="G3401" s="162" t="s">
        <v>6387</v>
      </c>
      <c r="H3401" s="162" t="s">
        <v>6387</v>
      </c>
      <c r="I3401" s="53" t="str">
        <f t="shared" si="107"/>
        <v>0. 33</v>
      </c>
      <c r="J3401" s="157" t="s">
        <v>142</v>
      </c>
      <c r="K3401" s="157" t="s">
        <v>141</v>
      </c>
      <c r="L3401" s="83" t="s">
        <v>6172</v>
      </c>
      <c r="M3401" s="165" t="s">
        <v>162</v>
      </c>
      <c r="O3401" s="157" t="s">
        <v>138</v>
      </c>
      <c r="P3401" s="157" t="s">
        <v>143</v>
      </c>
      <c r="Q3401" s="157" t="s">
        <v>6171</v>
      </c>
      <c r="R3401" s="157" t="s">
        <v>144</v>
      </c>
      <c r="W3401" s="118">
        <v>108000</v>
      </c>
      <c r="X3401" s="162" t="s">
        <v>6387</v>
      </c>
    </row>
    <row r="3402" spans="1:24">
      <c r="A3402" s="83">
        <v>2568</v>
      </c>
      <c r="B3402" s="83">
        <v>87</v>
      </c>
      <c r="C3402" t="s">
        <v>7899</v>
      </c>
      <c r="D3402" s="159">
        <f t="shared" si="106"/>
        <v>49</v>
      </c>
      <c r="E3402">
        <v>1</v>
      </c>
      <c r="F3402">
        <v>9</v>
      </c>
      <c r="G3402" s="162" t="s">
        <v>6393</v>
      </c>
      <c r="H3402" s="162" t="s">
        <v>6393</v>
      </c>
      <c r="I3402" s="53" t="str">
        <f t="shared" si="107"/>
        <v>1. 9</v>
      </c>
      <c r="J3402" s="157" t="s">
        <v>142</v>
      </c>
      <c r="K3402" s="157" t="s">
        <v>141</v>
      </c>
      <c r="L3402" s="83" t="s">
        <v>6172</v>
      </c>
      <c r="M3402" s="165" t="s">
        <v>162</v>
      </c>
      <c r="O3402" s="157" t="s">
        <v>138</v>
      </c>
      <c r="P3402" s="157" t="s">
        <v>143</v>
      </c>
      <c r="Q3402" s="157" t="s">
        <v>6171</v>
      </c>
      <c r="R3402" s="157" t="s">
        <v>144</v>
      </c>
      <c r="W3402" s="118">
        <v>162000</v>
      </c>
      <c r="X3402" s="162" t="s">
        <v>6393</v>
      </c>
    </row>
    <row r="3403" spans="1:24">
      <c r="A3403" s="83">
        <v>2569</v>
      </c>
      <c r="B3403" s="83">
        <v>109</v>
      </c>
      <c r="C3403" t="s">
        <v>7948</v>
      </c>
      <c r="D3403" s="159">
        <f t="shared" si="106"/>
        <v>116</v>
      </c>
      <c r="E3403">
        <v>2</v>
      </c>
      <c r="F3403">
        <v>36</v>
      </c>
      <c r="G3403" s="162" t="s">
        <v>6173</v>
      </c>
      <c r="H3403" s="162" t="s">
        <v>6173</v>
      </c>
      <c r="I3403" s="53" t="str">
        <f t="shared" si="107"/>
        <v>2. 36</v>
      </c>
      <c r="J3403" s="157" t="s">
        <v>142</v>
      </c>
      <c r="K3403" s="157" t="s">
        <v>141</v>
      </c>
      <c r="L3403" s="83" t="s">
        <v>6172</v>
      </c>
      <c r="M3403" s="165" t="s">
        <v>162</v>
      </c>
      <c r="O3403" s="157" t="s">
        <v>138</v>
      </c>
      <c r="P3403" s="157" t="s">
        <v>143</v>
      </c>
      <c r="Q3403" s="157" t="s">
        <v>6171</v>
      </c>
      <c r="R3403" s="157" t="s">
        <v>144</v>
      </c>
      <c r="W3403" s="118">
        <v>391500</v>
      </c>
      <c r="X3403" s="162" t="s">
        <v>6173</v>
      </c>
    </row>
    <row r="3404" spans="1:24">
      <c r="A3404" s="83">
        <v>2569</v>
      </c>
      <c r="B3404" s="83">
        <v>109</v>
      </c>
      <c r="C3404" t="s">
        <v>6586</v>
      </c>
      <c r="D3404" s="159">
        <f t="shared" si="106"/>
        <v>9</v>
      </c>
      <c r="E3404">
        <v>0</v>
      </c>
      <c r="F3404">
        <v>9</v>
      </c>
      <c r="G3404" s="162" t="s">
        <v>6257</v>
      </c>
      <c r="H3404" s="162" t="s">
        <v>6257</v>
      </c>
      <c r="I3404" s="53" t="str">
        <f t="shared" si="107"/>
        <v>0. 9</v>
      </c>
      <c r="J3404" s="157" t="s">
        <v>142</v>
      </c>
      <c r="K3404" s="157" t="s">
        <v>141</v>
      </c>
      <c r="L3404" s="83" t="s">
        <v>6172</v>
      </c>
      <c r="M3404" s="165" t="s">
        <v>162</v>
      </c>
      <c r="O3404" s="157" t="s">
        <v>138</v>
      </c>
      <c r="P3404" s="157" t="s">
        <v>143</v>
      </c>
      <c r="Q3404" s="157" t="s">
        <v>6171</v>
      </c>
      <c r="R3404" s="157" t="s">
        <v>144</v>
      </c>
      <c r="W3404" s="118">
        <v>27000</v>
      </c>
      <c r="X3404" s="162" t="s">
        <v>6257</v>
      </c>
    </row>
    <row r="3405" spans="1:24">
      <c r="A3405" s="83">
        <v>2569</v>
      </c>
      <c r="B3405" s="83">
        <v>87</v>
      </c>
      <c r="C3405" t="s">
        <v>7899</v>
      </c>
      <c r="D3405" s="159">
        <f t="shared" si="106"/>
        <v>33</v>
      </c>
      <c r="E3405">
        <v>0</v>
      </c>
      <c r="F3405">
        <v>33</v>
      </c>
      <c r="G3405" s="162" t="s">
        <v>6387</v>
      </c>
      <c r="H3405" s="162" t="s">
        <v>6387</v>
      </c>
      <c r="I3405" s="53" t="str">
        <f t="shared" si="107"/>
        <v>0. 33</v>
      </c>
      <c r="J3405" s="157" t="s">
        <v>142</v>
      </c>
      <c r="K3405" s="157" t="s">
        <v>141</v>
      </c>
      <c r="L3405" s="83" t="s">
        <v>6172</v>
      </c>
      <c r="M3405" s="165" t="s">
        <v>162</v>
      </c>
      <c r="O3405" s="157" t="s">
        <v>138</v>
      </c>
      <c r="P3405" s="157" t="s">
        <v>143</v>
      </c>
      <c r="Q3405" s="157" t="s">
        <v>6171</v>
      </c>
      <c r="R3405" s="157" t="s">
        <v>144</v>
      </c>
      <c r="W3405" s="118">
        <v>108000</v>
      </c>
      <c r="X3405" s="162" t="s">
        <v>6387</v>
      </c>
    </row>
    <row r="3406" spans="1:24">
      <c r="A3406" s="83">
        <v>2569</v>
      </c>
      <c r="B3406" s="83">
        <v>87</v>
      </c>
      <c r="C3406" t="s">
        <v>7899</v>
      </c>
      <c r="D3406" s="159">
        <f t="shared" si="106"/>
        <v>49</v>
      </c>
      <c r="E3406">
        <v>1</v>
      </c>
      <c r="F3406">
        <v>9</v>
      </c>
      <c r="G3406" s="162" t="s">
        <v>6393</v>
      </c>
      <c r="H3406" s="162" t="s">
        <v>6393</v>
      </c>
      <c r="I3406" s="53" t="str">
        <f t="shared" si="107"/>
        <v>1. 9</v>
      </c>
      <c r="J3406" s="157" t="s">
        <v>142</v>
      </c>
      <c r="K3406" s="157" t="s">
        <v>141</v>
      </c>
      <c r="L3406" s="83" t="s">
        <v>6172</v>
      </c>
      <c r="M3406" s="165" t="s">
        <v>162</v>
      </c>
      <c r="O3406" s="157" t="s">
        <v>138</v>
      </c>
      <c r="P3406" s="157" t="s">
        <v>143</v>
      </c>
      <c r="Q3406" s="157" t="s">
        <v>6171</v>
      </c>
      <c r="R3406" s="157" t="s">
        <v>144</v>
      </c>
      <c r="W3406" s="118">
        <v>162000</v>
      </c>
      <c r="X3406" s="162" t="s">
        <v>6393</v>
      </c>
    </row>
    <row r="3407" spans="1:24">
      <c r="A3407" s="83">
        <v>2570</v>
      </c>
      <c r="B3407" s="83">
        <v>109</v>
      </c>
      <c r="C3407" t="s">
        <v>7948</v>
      </c>
      <c r="D3407" s="159">
        <f t="shared" si="106"/>
        <v>116</v>
      </c>
      <c r="E3407">
        <v>2</v>
      </c>
      <c r="F3407">
        <v>36</v>
      </c>
      <c r="G3407" s="162" t="s">
        <v>6173</v>
      </c>
      <c r="H3407" s="162" t="s">
        <v>6173</v>
      </c>
      <c r="I3407" s="53" t="str">
        <f t="shared" si="107"/>
        <v>2. 36</v>
      </c>
      <c r="J3407" s="157" t="s">
        <v>142</v>
      </c>
      <c r="K3407" s="157" t="s">
        <v>141</v>
      </c>
      <c r="L3407" s="83" t="s">
        <v>6172</v>
      </c>
      <c r="M3407" s="165" t="s">
        <v>162</v>
      </c>
      <c r="O3407" s="157" t="s">
        <v>138</v>
      </c>
      <c r="P3407" s="157" t="s">
        <v>143</v>
      </c>
      <c r="Q3407" s="157" t="s">
        <v>6171</v>
      </c>
      <c r="R3407" s="157" t="s">
        <v>144</v>
      </c>
      <c r="W3407" s="118">
        <v>391500</v>
      </c>
      <c r="X3407" s="162" t="s">
        <v>6173</v>
      </c>
    </row>
    <row r="3408" spans="1:24">
      <c r="A3408" s="83">
        <v>2570</v>
      </c>
      <c r="B3408" s="83">
        <v>109</v>
      </c>
      <c r="C3408" t="s">
        <v>6586</v>
      </c>
      <c r="D3408" s="159">
        <f t="shared" si="106"/>
        <v>9</v>
      </c>
      <c r="E3408">
        <v>0</v>
      </c>
      <c r="F3408">
        <v>9</v>
      </c>
      <c r="G3408" s="162" t="s">
        <v>6257</v>
      </c>
      <c r="H3408" s="162" t="s">
        <v>6257</v>
      </c>
      <c r="I3408" s="53" t="str">
        <f t="shared" si="107"/>
        <v>0. 9</v>
      </c>
      <c r="J3408" s="157" t="s">
        <v>142</v>
      </c>
      <c r="K3408" s="157" t="s">
        <v>141</v>
      </c>
      <c r="L3408" s="83" t="s">
        <v>6172</v>
      </c>
      <c r="M3408" s="165" t="s">
        <v>162</v>
      </c>
      <c r="O3408" s="157" t="s">
        <v>138</v>
      </c>
      <c r="P3408" s="157" t="s">
        <v>143</v>
      </c>
      <c r="Q3408" s="157" t="s">
        <v>6171</v>
      </c>
      <c r="R3408" s="157" t="s">
        <v>144</v>
      </c>
      <c r="W3408" s="118">
        <v>27000</v>
      </c>
      <c r="X3408" s="162" t="s">
        <v>6257</v>
      </c>
    </row>
    <row r="3409" spans="1:24">
      <c r="A3409" s="83">
        <v>2570</v>
      </c>
      <c r="B3409" s="83">
        <v>87</v>
      </c>
      <c r="C3409" t="s">
        <v>7899</v>
      </c>
      <c r="D3409" s="159">
        <f t="shared" si="106"/>
        <v>33</v>
      </c>
      <c r="E3409">
        <v>0</v>
      </c>
      <c r="F3409">
        <v>33</v>
      </c>
      <c r="G3409" s="162" t="s">
        <v>6387</v>
      </c>
      <c r="H3409" s="162" t="s">
        <v>6387</v>
      </c>
      <c r="I3409" s="53" t="str">
        <f t="shared" si="107"/>
        <v>0. 33</v>
      </c>
      <c r="J3409" s="157" t="s">
        <v>142</v>
      </c>
      <c r="K3409" s="157" t="s">
        <v>141</v>
      </c>
      <c r="L3409" s="83" t="s">
        <v>6172</v>
      </c>
      <c r="M3409" s="165" t="s">
        <v>162</v>
      </c>
      <c r="O3409" s="157" t="s">
        <v>138</v>
      </c>
      <c r="P3409" s="157" t="s">
        <v>143</v>
      </c>
      <c r="Q3409" s="157" t="s">
        <v>6171</v>
      </c>
      <c r="R3409" s="157" t="s">
        <v>144</v>
      </c>
      <c r="W3409" s="118">
        <v>108000</v>
      </c>
      <c r="X3409" s="162" t="s">
        <v>6387</v>
      </c>
    </row>
    <row r="3410" spans="1:24">
      <c r="A3410" s="83">
        <v>2570</v>
      </c>
      <c r="B3410" s="83">
        <v>87</v>
      </c>
      <c r="C3410" t="s">
        <v>7899</v>
      </c>
      <c r="D3410" s="159">
        <f t="shared" si="106"/>
        <v>49</v>
      </c>
      <c r="E3410">
        <v>1</v>
      </c>
      <c r="F3410">
        <v>9</v>
      </c>
      <c r="G3410" s="162" t="s">
        <v>6393</v>
      </c>
      <c r="H3410" s="162" t="s">
        <v>6393</v>
      </c>
      <c r="I3410" s="53" t="str">
        <f t="shared" si="107"/>
        <v>1. 9</v>
      </c>
      <c r="J3410" s="157" t="s">
        <v>142</v>
      </c>
      <c r="K3410" s="157" t="s">
        <v>141</v>
      </c>
      <c r="L3410" s="83" t="s">
        <v>6172</v>
      </c>
      <c r="M3410" s="165" t="s">
        <v>162</v>
      </c>
      <c r="O3410" s="157" t="s">
        <v>138</v>
      </c>
      <c r="P3410" s="157" t="s">
        <v>143</v>
      </c>
      <c r="Q3410" s="157" t="s">
        <v>6171</v>
      </c>
      <c r="R3410" s="157" t="s">
        <v>144</v>
      </c>
      <c r="W3410" s="118">
        <v>162000</v>
      </c>
      <c r="X3410" s="162" t="s">
        <v>6393</v>
      </c>
    </row>
    <row r="3411" spans="1:24">
      <c r="A3411" s="83">
        <v>2571</v>
      </c>
      <c r="B3411" s="83">
        <v>109</v>
      </c>
      <c r="C3411" t="s">
        <v>7948</v>
      </c>
      <c r="D3411" s="159">
        <f t="shared" si="106"/>
        <v>116</v>
      </c>
      <c r="E3411">
        <v>2</v>
      </c>
      <c r="F3411">
        <v>36</v>
      </c>
      <c r="G3411" s="162" t="s">
        <v>6173</v>
      </c>
      <c r="H3411" s="162" t="s">
        <v>6173</v>
      </c>
      <c r="I3411" s="53" t="str">
        <f t="shared" si="107"/>
        <v>2. 36</v>
      </c>
      <c r="J3411" s="157" t="s">
        <v>142</v>
      </c>
      <c r="K3411" s="157" t="s">
        <v>141</v>
      </c>
      <c r="L3411" s="83" t="s">
        <v>6172</v>
      </c>
      <c r="M3411" s="165" t="s">
        <v>162</v>
      </c>
      <c r="O3411" s="157" t="s">
        <v>138</v>
      </c>
      <c r="P3411" s="157" t="s">
        <v>143</v>
      </c>
      <c r="Q3411" s="157" t="s">
        <v>6171</v>
      </c>
      <c r="R3411" s="157" t="s">
        <v>144</v>
      </c>
      <c r="W3411" s="118">
        <v>391500</v>
      </c>
      <c r="X3411" s="162" t="s">
        <v>6173</v>
      </c>
    </row>
    <row r="3412" spans="1:24">
      <c r="A3412" s="83">
        <v>2571</v>
      </c>
      <c r="B3412" s="83">
        <v>109</v>
      </c>
      <c r="C3412" t="s">
        <v>6586</v>
      </c>
      <c r="D3412" s="159">
        <f t="shared" si="106"/>
        <v>9</v>
      </c>
      <c r="E3412">
        <v>0</v>
      </c>
      <c r="F3412">
        <v>9</v>
      </c>
      <c r="G3412" s="162" t="s">
        <v>6257</v>
      </c>
      <c r="H3412" s="162" t="s">
        <v>6257</v>
      </c>
      <c r="I3412" s="53" t="str">
        <f t="shared" si="107"/>
        <v>0. 9</v>
      </c>
      <c r="J3412" s="157" t="s">
        <v>142</v>
      </c>
      <c r="K3412" s="157" t="s">
        <v>141</v>
      </c>
      <c r="L3412" s="83" t="s">
        <v>6172</v>
      </c>
      <c r="M3412" s="165" t="s">
        <v>162</v>
      </c>
      <c r="O3412" s="157" t="s">
        <v>138</v>
      </c>
      <c r="P3412" s="157" t="s">
        <v>143</v>
      </c>
      <c r="Q3412" s="157" t="s">
        <v>6171</v>
      </c>
      <c r="R3412" s="157" t="s">
        <v>144</v>
      </c>
      <c r="W3412" s="118">
        <v>27000</v>
      </c>
      <c r="X3412" s="162" t="s">
        <v>6257</v>
      </c>
    </row>
    <row r="3413" spans="1:24">
      <c r="A3413" s="83">
        <v>2571</v>
      </c>
      <c r="B3413" s="83">
        <v>87</v>
      </c>
      <c r="C3413" t="s">
        <v>7899</v>
      </c>
      <c r="D3413" s="159">
        <f t="shared" si="106"/>
        <v>33</v>
      </c>
      <c r="E3413">
        <v>0</v>
      </c>
      <c r="F3413">
        <v>33</v>
      </c>
      <c r="G3413" s="162" t="s">
        <v>6387</v>
      </c>
      <c r="H3413" s="162" t="s">
        <v>6387</v>
      </c>
      <c r="I3413" s="53" t="str">
        <f t="shared" si="107"/>
        <v>0. 33</v>
      </c>
      <c r="J3413" s="157" t="s">
        <v>142</v>
      </c>
      <c r="K3413" s="157" t="s">
        <v>141</v>
      </c>
      <c r="L3413" s="83" t="s">
        <v>6172</v>
      </c>
      <c r="M3413" s="165" t="s">
        <v>162</v>
      </c>
      <c r="O3413" s="157" t="s">
        <v>138</v>
      </c>
      <c r="P3413" s="157" t="s">
        <v>143</v>
      </c>
      <c r="Q3413" s="157" t="s">
        <v>6171</v>
      </c>
      <c r="R3413" s="157" t="s">
        <v>144</v>
      </c>
      <c r="W3413" s="118">
        <v>108000</v>
      </c>
      <c r="X3413" s="162" t="s">
        <v>6387</v>
      </c>
    </row>
    <row r="3414" spans="1:24">
      <c r="A3414" s="83">
        <v>2571</v>
      </c>
      <c r="B3414" s="83">
        <v>87</v>
      </c>
      <c r="C3414" t="s">
        <v>7899</v>
      </c>
      <c r="D3414" s="159">
        <f t="shared" si="106"/>
        <v>49</v>
      </c>
      <c r="E3414">
        <v>1</v>
      </c>
      <c r="F3414">
        <v>9</v>
      </c>
      <c r="G3414" s="162" t="s">
        <v>6393</v>
      </c>
      <c r="H3414" s="162" t="s">
        <v>6393</v>
      </c>
      <c r="I3414" s="53" t="str">
        <f t="shared" si="107"/>
        <v>1. 9</v>
      </c>
      <c r="J3414" s="157" t="s">
        <v>142</v>
      </c>
      <c r="K3414" s="157" t="s">
        <v>141</v>
      </c>
      <c r="L3414" s="83" t="s">
        <v>6172</v>
      </c>
      <c r="M3414" s="165" t="s">
        <v>162</v>
      </c>
      <c r="O3414" s="157" t="s">
        <v>138</v>
      </c>
      <c r="P3414" s="157" t="s">
        <v>143</v>
      </c>
      <c r="Q3414" s="157" t="s">
        <v>6171</v>
      </c>
      <c r="R3414" s="157" t="s">
        <v>144</v>
      </c>
      <c r="W3414" s="118">
        <v>162000</v>
      </c>
      <c r="X3414" s="162" t="s">
        <v>6393</v>
      </c>
    </row>
    <row r="3415" spans="1:24">
      <c r="A3415" s="83">
        <v>2572</v>
      </c>
      <c r="B3415" s="83">
        <v>265</v>
      </c>
      <c r="C3415" t="s">
        <v>7836</v>
      </c>
      <c r="D3415" s="159">
        <f t="shared" si="106"/>
        <v>633</v>
      </c>
      <c r="E3415">
        <v>15</v>
      </c>
      <c r="F3415">
        <v>33</v>
      </c>
      <c r="G3415" s="162" t="s">
        <v>6504</v>
      </c>
      <c r="H3415" s="162" t="s">
        <v>6504</v>
      </c>
      <c r="I3415" s="53" t="str">
        <f t="shared" si="107"/>
        <v>15. 33</v>
      </c>
      <c r="J3415" s="157" t="s">
        <v>142</v>
      </c>
      <c r="K3415" s="157" t="s">
        <v>141</v>
      </c>
      <c r="L3415" s="83" t="s">
        <v>6172</v>
      </c>
      <c r="M3415" s="165" t="s">
        <v>162</v>
      </c>
      <c r="O3415" s="157" t="s">
        <v>138</v>
      </c>
      <c r="P3415" s="157" t="s">
        <v>143</v>
      </c>
      <c r="Q3415" s="157" t="s">
        <v>6171</v>
      </c>
      <c r="R3415" s="157" t="s">
        <v>144</v>
      </c>
      <c r="W3415" s="118">
        <v>2848500</v>
      </c>
      <c r="X3415" s="162" t="s">
        <v>6504</v>
      </c>
    </row>
    <row r="3416" spans="1:24">
      <c r="A3416" s="83">
        <v>2574</v>
      </c>
      <c r="B3416" s="83">
        <v>136</v>
      </c>
      <c r="C3416" t="s">
        <v>6586</v>
      </c>
      <c r="D3416" s="159">
        <f t="shared" si="106"/>
        <v>154</v>
      </c>
      <c r="E3416">
        <v>3</v>
      </c>
      <c r="F3416">
        <v>34</v>
      </c>
      <c r="G3416" s="162" t="s">
        <v>6250</v>
      </c>
      <c r="H3416" s="162" t="s">
        <v>6250</v>
      </c>
      <c r="I3416" s="53" t="str">
        <f t="shared" si="107"/>
        <v>3. 34</v>
      </c>
      <c r="J3416" s="157" t="s">
        <v>142</v>
      </c>
      <c r="K3416" s="157" t="s">
        <v>141</v>
      </c>
      <c r="L3416" s="83" t="s">
        <v>6172</v>
      </c>
      <c r="M3416" s="165" t="s">
        <v>162</v>
      </c>
      <c r="O3416" s="157" t="s">
        <v>138</v>
      </c>
      <c r="P3416" s="157" t="s">
        <v>143</v>
      </c>
      <c r="Q3416" s="157" t="s">
        <v>6171</v>
      </c>
      <c r="R3416" s="157" t="s">
        <v>144</v>
      </c>
      <c r="W3416" s="118">
        <v>2079000</v>
      </c>
      <c r="X3416" s="162" t="s">
        <v>6250</v>
      </c>
    </row>
    <row r="3417" spans="1:24">
      <c r="A3417" s="83">
        <v>2574</v>
      </c>
      <c r="B3417" s="83">
        <v>135</v>
      </c>
      <c r="C3417" t="s">
        <v>7859</v>
      </c>
      <c r="D3417" s="159">
        <f t="shared" si="106"/>
        <v>17</v>
      </c>
      <c r="E3417">
        <v>0</v>
      </c>
      <c r="F3417">
        <v>17</v>
      </c>
      <c r="G3417" s="162" t="s">
        <v>6191</v>
      </c>
      <c r="H3417" s="162" t="s">
        <v>6191</v>
      </c>
      <c r="I3417" s="53" t="str">
        <f t="shared" si="107"/>
        <v>0. 17</v>
      </c>
      <c r="J3417" s="157" t="s">
        <v>142</v>
      </c>
      <c r="K3417" s="157" t="s">
        <v>141</v>
      </c>
      <c r="L3417" s="83" t="s">
        <v>6172</v>
      </c>
      <c r="M3417" s="165" t="s">
        <v>162</v>
      </c>
      <c r="O3417" s="157" t="s">
        <v>138</v>
      </c>
      <c r="P3417" s="157" t="s">
        <v>143</v>
      </c>
      <c r="Q3417" s="157" t="s">
        <v>6171</v>
      </c>
      <c r="R3417" s="157" t="s">
        <v>144</v>
      </c>
      <c r="W3417" s="118">
        <v>229500</v>
      </c>
      <c r="X3417" s="162" t="s">
        <v>6191</v>
      </c>
    </row>
    <row r="3418" spans="1:24">
      <c r="A3418" s="83">
        <v>2574</v>
      </c>
      <c r="B3418" s="83">
        <v>135</v>
      </c>
      <c r="C3418" t="s">
        <v>7863</v>
      </c>
      <c r="D3418" s="159">
        <f t="shared" si="106"/>
        <v>95</v>
      </c>
      <c r="E3418">
        <v>2</v>
      </c>
      <c r="F3418">
        <v>15</v>
      </c>
      <c r="G3418" s="162" t="s">
        <v>6350</v>
      </c>
      <c r="H3418" s="162" t="s">
        <v>6350</v>
      </c>
      <c r="I3418" s="53" t="str">
        <f t="shared" si="107"/>
        <v>2. 15</v>
      </c>
      <c r="J3418" s="157" t="s">
        <v>142</v>
      </c>
      <c r="K3418" s="157" t="s">
        <v>141</v>
      </c>
      <c r="L3418" s="83" t="s">
        <v>6172</v>
      </c>
      <c r="M3418" s="165" t="s">
        <v>162</v>
      </c>
      <c r="O3418" s="157" t="s">
        <v>138</v>
      </c>
      <c r="P3418" s="157" t="s">
        <v>143</v>
      </c>
      <c r="Q3418" s="157" t="s">
        <v>6171</v>
      </c>
      <c r="R3418" s="157" t="s">
        <v>144</v>
      </c>
      <c r="W3418" s="118">
        <v>634500</v>
      </c>
      <c r="X3418" s="162" t="s">
        <v>6350</v>
      </c>
    </row>
    <row r="3419" spans="1:24">
      <c r="A3419" s="83">
        <v>2574</v>
      </c>
      <c r="B3419" s="83">
        <v>135</v>
      </c>
      <c r="C3419" t="s">
        <v>7837</v>
      </c>
      <c r="D3419" s="159">
        <f t="shared" si="106"/>
        <v>55</v>
      </c>
      <c r="E3419">
        <v>1</v>
      </c>
      <c r="F3419">
        <v>15</v>
      </c>
      <c r="G3419" s="162" t="s">
        <v>6363</v>
      </c>
      <c r="H3419" s="162" t="s">
        <v>6363</v>
      </c>
      <c r="I3419" s="53" t="str">
        <f t="shared" si="107"/>
        <v>1. 15</v>
      </c>
      <c r="J3419" s="157" t="s">
        <v>142</v>
      </c>
      <c r="K3419" s="157" t="s">
        <v>141</v>
      </c>
      <c r="L3419" s="83" t="s">
        <v>6172</v>
      </c>
      <c r="M3419" s="165" t="s">
        <v>162</v>
      </c>
      <c r="O3419" s="157" t="s">
        <v>138</v>
      </c>
      <c r="P3419" s="157" t="s">
        <v>143</v>
      </c>
      <c r="Q3419" s="157" t="s">
        <v>6171</v>
      </c>
      <c r="R3419" s="157" t="s">
        <v>144</v>
      </c>
      <c r="W3419" s="118">
        <v>364500</v>
      </c>
      <c r="X3419" s="162" t="s">
        <v>6363</v>
      </c>
    </row>
    <row r="3420" spans="1:24">
      <c r="A3420" s="83">
        <v>2574</v>
      </c>
      <c r="B3420" s="83">
        <v>137</v>
      </c>
      <c r="C3420" t="s">
        <v>7862</v>
      </c>
      <c r="D3420" s="159">
        <f t="shared" si="106"/>
        <v>16</v>
      </c>
      <c r="E3420">
        <v>0</v>
      </c>
      <c r="F3420">
        <v>16</v>
      </c>
      <c r="G3420" s="162" t="s">
        <v>6206</v>
      </c>
      <c r="H3420" s="162" t="s">
        <v>6206</v>
      </c>
      <c r="I3420" s="53" t="str">
        <f t="shared" si="107"/>
        <v>0. 16</v>
      </c>
      <c r="J3420" s="157" t="s">
        <v>142</v>
      </c>
      <c r="K3420" s="157" t="s">
        <v>141</v>
      </c>
      <c r="L3420" s="83" t="s">
        <v>6172</v>
      </c>
      <c r="M3420" s="165" t="s">
        <v>5493</v>
      </c>
      <c r="O3420" s="157" t="s">
        <v>138</v>
      </c>
      <c r="P3420" s="157" t="s">
        <v>143</v>
      </c>
      <c r="Q3420" s="157" t="s">
        <v>6171</v>
      </c>
      <c r="R3420" s="157" t="s">
        <v>144</v>
      </c>
      <c r="W3420" s="118">
        <v>216000</v>
      </c>
      <c r="X3420" s="162" t="s">
        <v>6206</v>
      </c>
    </row>
    <row r="3421" spans="1:24">
      <c r="A3421" s="83">
        <v>2574</v>
      </c>
      <c r="B3421" s="83">
        <v>40</v>
      </c>
      <c r="C3421" t="s">
        <v>6586</v>
      </c>
      <c r="D3421" s="159">
        <f t="shared" si="106"/>
        <v>557</v>
      </c>
      <c r="E3421">
        <v>13</v>
      </c>
      <c r="F3421">
        <v>37</v>
      </c>
      <c r="G3421" s="162" t="s">
        <v>6509</v>
      </c>
      <c r="H3421" s="162" t="s">
        <v>6509</v>
      </c>
      <c r="I3421" s="53" t="str">
        <f t="shared" si="107"/>
        <v>13. 37</v>
      </c>
      <c r="J3421" s="157" t="s">
        <v>142</v>
      </c>
      <c r="K3421" s="157" t="s">
        <v>141</v>
      </c>
      <c r="L3421" s="83" t="s">
        <v>6172</v>
      </c>
      <c r="M3421" s="165" t="s">
        <v>6553</v>
      </c>
      <c r="O3421" s="157" t="s">
        <v>138</v>
      </c>
      <c r="P3421" s="157" t="s">
        <v>143</v>
      </c>
      <c r="Q3421" s="157" t="s">
        <v>6171</v>
      </c>
      <c r="R3421" s="157" t="s">
        <v>144</v>
      </c>
      <c r="W3421" s="118">
        <v>0</v>
      </c>
      <c r="X3421" s="162" t="s">
        <v>6509</v>
      </c>
    </row>
    <row r="3422" spans="1:24">
      <c r="A3422" s="83">
        <v>2574</v>
      </c>
      <c r="B3422" s="83">
        <v>131</v>
      </c>
      <c r="C3422" t="s">
        <v>7862</v>
      </c>
      <c r="D3422" s="159">
        <f t="shared" si="106"/>
        <v>40</v>
      </c>
      <c r="E3422">
        <v>1</v>
      </c>
      <c r="F3422">
        <v>0</v>
      </c>
      <c r="G3422" s="162" t="s">
        <v>6242</v>
      </c>
      <c r="H3422" s="162" t="s">
        <v>6242</v>
      </c>
      <c r="I3422" s="53" t="str">
        <f t="shared" si="107"/>
        <v>1. 0</v>
      </c>
      <c r="J3422" s="157" t="s">
        <v>142</v>
      </c>
      <c r="K3422" s="157" t="s">
        <v>141</v>
      </c>
      <c r="L3422" s="83" t="s">
        <v>6172</v>
      </c>
      <c r="M3422" s="165" t="s">
        <v>162</v>
      </c>
      <c r="O3422" s="157" t="s">
        <v>138</v>
      </c>
      <c r="P3422" s="157" t="s">
        <v>143</v>
      </c>
      <c r="Q3422" s="157" t="s">
        <v>6171</v>
      </c>
      <c r="R3422" s="157" t="s">
        <v>144</v>
      </c>
      <c r="W3422" s="118">
        <v>270000</v>
      </c>
      <c r="X3422" s="162" t="s">
        <v>6242</v>
      </c>
    </row>
    <row r="3423" spans="1:24">
      <c r="A3423" s="83">
        <v>2574</v>
      </c>
      <c r="B3423" s="83">
        <v>135</v>
      </c>
      <c r="C3423" t="s">
        <v>7843</v>
      </c>
      <c r="D3423" s="159">
        <f t="shared" si="106"/>
        <v>35</v>
      </c>
      <c r="E3423">
        <v>0</v>
      </c>
      <c r="F3423">
        <v>35</v>
      </c>
      <c r="G3423" s="162" t="s">
        <v>6179</v>
      </c>
      <c r="H3423" s="162" t="s">
        <v>6179</v>
      </c>
      <c r="I3423" s="53" t="str">
        <f t="shared" si="107"/>
        <v>0. 35</v>
      </c>
      <c r="J3423" s="157" t="s">
        <v>142</v>
      </c>
      <c r="K3423" s="157" t="s">
        <v>141</v>
      </c>
      <c r="L3423" s="83" t="s">
        <v>6172</v>
      </c>
      <c r="M3423" s="165" t="s">
        <v>162</v>
      </c>
      <c r="O3423" s="157" t="s">
        <v>138</v>
      </c>
      <c r="P3423" s="157" t="s">
        <v>143</v>
      </c>
      <c r="Q3423" s="157" t="s">
        <v>6171</v>
      </c>
      <c r="R3423" s="157" t="s">
        <v>144</v>
      </c>
      <c r="W3423" s="118">
        <v>229500</v>
      </c>
      <c r="X3423" s="162" t="s">
        <v>6179</v>
      </c>
    </row>
    <row r="3424" spans="1:24">
      <c r="A3424" s="83">
        <v>2574</v>
      </c>
      <c r="B3424" s="83">
        <v>135</v>
      </c>
      <c r="C3424" t="s">
        <v>7861</v>
      </c>
      <c r="D3424" s="159">
        <f t="shared" si="106"/>
        <v>35</v>
      </c>
      <c r="E3424">
        <v>0</v>
      </c>
      <c r="F3424">
        <v>35</v>
      </c>
      <c r="G3424" s="162" t="s">
        <v>6179</v>
      </c>
      <c r="H3424" s="162" t="s">
        <v>6179</v>
      </c>
      <c r="I3424" s="53" t="str">
        <f t="shared" si="107"/>
        <v>0. 35</v>
      </c>
      <c r="J3424" s="157" t="s">
        <v>142</v>
      </c>
      <c r="K3424" s="157" t="s">
        <v>141</v>
      </c>
      <c r="L3424" s="83" t="s">
        <v>6172</v>
      </c>
      <c r="M3424" s="165" t="s">
        <v>162</v>
      </c>
      <c r="O3424" s="157" t="s">
        <v>138</v>
      </c>
      <c r="P3424" s="157" t="s">
        <v>143</v>
      </c>
      <c r="Q3424" s="157" t="s">
        <v>6171</v>
      </c>
      <c r="R3424" s="157" t="s">
        <v>144</v>
      </c>
      <c r="W3424" s="118">
        <v>229500</v>
      </c>
      <c r="X3424" s="162" t="s">
        <v>6179</v>
      </c>
    </row>
    <row r="3425" spans="1:24">
      <c r="A3425" s="83">
        <v>2574</v>
      </c>
      <c r="B3425" s="83">
        <v>135</v>
      </c>
      <c r="C3425" t="s">
        <v>7859</v>
      </c>
      <c r="D3425" s="159">
        <f t="shared" si="106"/>
        <v>38</v>
      </c>
      <c r="E3425">
        <v>0</v>
      </c>
      <c r="F3425">
        <v>38</v>
      </c>
      <c r="G3425" s="162" t="s">
        <v>6394</v>
      </c>
      <c r="H3425" s="162" t="s">
        <v>6394</v>
      </c>
      <c r="I3425" s="53" t="str">
        <f t="shared" si="107"/>
        <v>0. 38</v>
      </c>
      <c r="J3425" s="157" t="s">
        <v>142</v>
      </c>
      <c r="K3425" s="157" t="s">
        <v>141</v>
      </c>
      <c r="L3425" s="83" t="s">
        <v>6172</v>
      </c>
      <c r="M3425" s="165" t="s">
        <v>162</v>
      </c>
      <c r="O3425" s="157" t="s">
        <v>138</v>
      </c>
      <c r="P3425" s="157" t="s">
        <v>143</v>
      </c>
      <c r="Q3425" s="157" t="s">
        <v>6171</v>
      </c>
      <c r="R3425" s="157" t="s">
        <v>144</v>
      </c>
      <c r="W3425" s="118">
        <v>256500</v>
      </c>
      <c r="X3425" s="162" t="s">
        <v>6394</v>
      </c>
    </row>
    <row r="3426" spans="1:24">
      <c r="A3426" s="83">
        <v>2574</v>
      </c>
      <c r="B3426" s="83">
        <v>135</v>
      </c>
      <c r="C3426" t="s">
        <v>7948</v>
      </c>
      <c r="D3426" s="159">
        <f t="shared" si="106"/>
        <v>38</v>
      </c>
      <c r="E3426">
        <v>0</v>
      </c>
      <c r="F3426">
        <v>38</v>
      </c>
      <c r="G3426" s="162" t="s">
        <v>6394</v>
      </c>
      <c r="H3426" s="162" t="s">
        <v>6394</v>
      </c>
      <c r="I3426" s="53" t="str">
        <f t="shared" si="107"/>
        <v>0. 38</v>
      </c>
      <c r="J3426" s="157" t="s">
        <v>142</v>
      </c>
      <c r="K3426" s="157" t="s">
        <v>141</v>
      </c>
      <c r="L3426" s="83" t="s">
        <v>6172</v>
      </c>
      <c r="M3426" s="165" t="s">
        <v>162</v>
      </c>
      <c r="O3426" s="157" t="s">
        <v>138</v>
      </c>
      <c r="P3426" s="157" t="s">
        <v>143</v>
      </c>
      <c r="Q3426" s="157" t="s">
        <v>6171</v>
      </c>
      <c r="R3426" s="157" t="s">
        <v>144</v>
      </c>
      <c r="W3426" s="118">
        <v>256500</v>
      </c>
      <c r="X3426" s="162" t="s">
        <v>6394</v>
      </c>
    </row>
    <row r="3427" spans="1:24">
      <c r="A3427" s="83">
        <v>2574</v>
      </c>
      <c r="B3427" s="83">
        <v>135</v>
      </c>
      <c r="C3427" t="s">
        <v>7862</v>
      </c>
      <c r="D3427" s="159">
        <f t="shared" si="106"/>
        <v>35</v>
      </c>
      <c r="E3427">
        <v>0</v>
      </c>
      <c r="F3427">
        <v>35</v>
      </c>
      <c r="G3427" s="162" t="s">
        <v>6179</v>
      </c>
      <c r="H3427" s="162" t="s">
        <v>6179</v>
      </c>
      <c r="I3427" s="53" t="str">
        <f t="shared" si="107"/>
        <v>0. 35</v>
      </c>
      <c r="J3427" s="157" t="s">
        <v>142</v>
      </c>
      <c r="K3427" s="157" t="s">
        <v>141</v>
      </c>
      <c r="L3427" s="83" t="s">
        <v>6172</v>
      </c>
      <c r="M3427" s="165" t="s">
        <v>162</v>
      </c>
      <c r="O3427" s="157" t="s">
        <v>138</v>
      </c>
      <c r="P3427" s="157" t="s">
        <v>143</v>
      </c>
      <c r="Q3427" s="157" t="s">
        <v>6171</v>
      </c>
      <c r="R3427" s="157" t="s">
        <v>144</v>
      </c>
      <c r="W3427" s="118">
        <v>229500</v>
      </c>
      <c r="X3427" s="162" t="s">
        <v>6179</v>
      </c>
    </row>
    <row r="3428" spans="1:24">
      <c r="A3428" s="83">
        <v>2575</v>
      </c>
      <c r="B3428" s="83">
        <v>258</v>
      </c>
      <c r="C3428" t="s">
        <v>8198</v>
      </c>
      <c r="D3428" s="159">
        <f t="shared" si="106"/>
        <v>101</v>
      </c>
      <c r="E3428">
        <v>2</v>
      </c>
      <c r="F3428">
        <v>21</v>
      </c>
      <c r="G3428" s="162" t="s">
        <v>6396</v>
      </c>
      <c r="H3428" s="162" t="s">
        <v>6396</v>
      </c>
      <c r="I3428" s="53" t="str">
        <f t="shared" si="107"/>
        <v>2. 21</v>
      </c>
      <c r="J3428" s="157" t="s">
        <v>142</v>
      </c>
      <c r="K3428" s="157" t="s">
        <v>141</v>
      </c>
      <c r="L3428" s="83" t="s">
        <v>6172</v>
      </c>
      <c r="M3428" s="165" t="s">
        <v>162</v>
      </c>
      <c r="O3428" s="157" t="s">
        <v>138</v>
      </c>
      <c r="P3428" s="157" t="s">
        <v>143</v>
      </c>
      <c r="Q3428" s="157" t="s">
        <v>6171</v>
      </c>
      <c r="R3428" s="157" t="s">
        <v>144</v>
      </c>
      <c r="W3428" s="118">
        <v>1363500</v>
      </c>
      <c r="X3428" s="162" t="s">
        <v>6396</v>
      </c>
    </row>
    <row r="3429" spans="1:24">
      <c r="A3429" s="83">
        <v>2575</v>
      </c>
      <c r="B3429" s="83">
        <v>258</v>
      </c>
      <c r="C3429" t="s">
        <v>7837</v>
      </c>
      <c r="D3429" s="159">
        <f t="shared" si="106"/>
        <v>170</v>
      </c>
      <c r="E3429">
        <v>4</v>
      </c>
      <c r="F3429">
        <v>10</v>
      </c>
      <c r="G3429" s="162" t="s">
        <v>6207</v>
      </c>
      <c r="H3429" s="162" t="s">
        <v>6207</v>
      </c>
      <c r="I3429" s="53" t="str">
        <f t="shared" si="107"/>
        <v>4. 10</v>
      </c>
      <c r="J3429" s="157" t="s">
        <v>142</v>
      </c>
      <c r="K3429" s="157" t="s">
        <v>141</v>
      </c>
      <c r="L3429" s="83" t="s">
        <v>6172</v>
      </c>
      <c r="M3429" s="165" t="s">
        <v>162</v>
      </c>
      <c r="O3429" s="157" t="s">
        <v>138</v>
      </c>
      <c r="P3429" s="157" t="s">
        <v>143</v>
      </c>
      <c r="Q3429" s="157" t="s">
        <v>6171</v>
      </c>
      <c r="R3429" s="157" t="s">
        <v>144</v>
      </c>
      <c r="W3429" s="118">
        <v>2295000</v>
      </c>
      <c r="X3429" s="162" t="s">
        <v>6207</v>
      </c>
    </row>
    <row r="3430" spans="1:24">
      <c r="A3430" s="83">
        <v>2575</v>
      </c>
      <c r="B3430" s="83">
        <v>379</v>
      </c>
      <c r="C3430" t="s">
        <v>6586</v>
      </c>
      <c r="D3430" s="159">
        <f t="shared" si="106"/>
        <v>185</v>
      </c>
      <c r="E3430">
        <v>4</v>
      </c>
      <c r="F3430">
        <v>25</v>
      </c>
      <c r="G3430" s="162" t="s">
        <v>6388</v>
      </c>
      <c r="H3430" s="162" t="s">
        <v>6388</v>
      </c>
      <c r="I3430" s="53" t="str">
        <f t="shared" si="107"/>
        <v>4. 25</v>
      </c>
      <c r="J3430" s="157" t="s">
        <v>142</v>
      </c>
      <c r="K3430" s="157" t="s">
        <v>141</v>
      </c>
      <c r="L3430" s="83" t="s">
        <v>6172</v>
      </c>
      <c r="M3430" s="165" t="s">
        <v>162</v>
      </c>
      <c r="O3430" s="157" t="s">
        <v>138</v>
      </c>
      <c r="P3430" s="157" t="s">
        <v>143</v>
      </c>
      <c r="Q3430" s="157" t="s">
        <v>6171</v>
      </c>
      <c r="R3430" s="157" t="s">
        <v>144</v>
      </c>
      <c r="W3430" s="118">
        <v>2497500</v>
      </c>
      <c r="X3430" s="162" t="s">
        <v>6388</v>
      </c>
    </row>
    <row r="3431" spans="1:24">
      <c r="A3431" s="83">
        <v>2575</v>
      </c>
      <c r="B3431" s="83">
        <v>258</v>
      </c>
      <c r="C3431" t="s">
        <v>7835</v>
      </c>
      <c r="D3431" s="159">
        <f t="shared" si="106"/>
        <v>16</v>
      </c>
      <c r="E3431">
        <v>0</v>
      </c>
      <c r="F3431">
        <v>16</v>
      </c>
      <c r="G3431" s="162" t="s">
        <v>6206</v>
      </c>
      <c r="H3431" s="162" t="s">
        <v>6206</v>
      </c>
      <c r="I3431" s="53" t="str">
        <f t="shared" si="107"/>
        <v>0. 16</v>
      </c>
      <c r="J3431" s="157" t="s">
        <v>142</v>
      </c>
      <c r="K3431" s="157" t="s">
        <v>141</v>
      </c>
      <c r="L3431" s="83" t="s">
        <v>6172</v>
      </c>
      <c r="M3431" s="165" t="s">
        <v>162</v>
      </c>
      <c r="O3431" s="157" t="s">
        <v>138</v>
      </c>
      <c r="P3431" s="157" t="s">
        <v>143</v>
      </c>
      <c r="Q3431" s="157" t="s">
        <v>6171</v>
      </c>
      <c r="R3431" s="157" t="s">
        <v>144</v>
      </c>
      <c r="W3431" s="118">
        <v>216000</v>
      </c>
      <c r="X3431" s="162" t="s">
        <v>6206</v>
      </c>
    </row>
    <row r="3432" spans="1:24">
      <c r="A3432" s="83">
        <v>2576</v>
      </c>
      <c r="B3432" s="83">
        <v>136</v>
      </c>
      <c r="C3432" t="s">
        <v>7851</v>
      </c>
      <c r="D3432" s="159">
        <f t="shared" si="106"/>
        <v>58</v>
      </c>
      <c r="E3432">
        <v>1</v>
      </c>
      <c r="F3432">
        <v>18</v>
      </c>
      <c r="G3432" s="162" t="s">
        <v>6299</v>
      </c>
      <c r="H3432" s="162" t="s">
        <v>6299</v>
      </c>
      <c r="I3432" s="53" t="str">
        <f t="shared" si="107"/>
        <v>1. 18</v>
      </c>
      <c r="J3432" s="157" t="s">
        <v>142</v>
      </c>
      <c r="K3432" s="157" t="s">
        <v>141</v>
      </c>
      <c r="L3432" s="83" t="s">
        <v>6172</v>
      </c>
      <c r="M3432" s="165" t="s">
        <v>162</v>
      </c>
      <c r="O3432" s="157" t="s">
        <v>138</v>
      </c>
      <c r="P3432" s="157" t="s">
        <v>143</v>
      </c>
      <c r="Q3432" s="157" t="s">
        <v>6171</v>
      </c>
      <c r="R3432" s="157" t="s">
        <v>144</v>
      </c>
      <c r="W3432" s="118">
        <v>783000</v>
      </c>
      <c r="X3432" s="162" t="s">
        <v>6299</v>
      </c>
    </row>
    <row r="3433" spans="1:24">
      <c r="A3433" s="83">
        <v>2576</v>
      </c>
      <c r="B3433" s="83">
        <v>136</v>
      </c>
      <c r="C3433" t="s">
        <v>7861</v>
      </c>
      <c r="D3433" s="159">
        <f t="shared" si="106"/>
        <v>30</v>
      </c>
      <c r="E3433">
        <v>0</v>
      </c>
      <c r="F3433">
        <v>30</v>
      </c>
      <c r="G3433" s="162" t="s">
        <v>6324</v>
      </c>
      <c r="H3433" s="162" t="s">
        <v>6324</v>
      </c>
      <c r="I3433" s="53" t="str">
        <f t="shared" si="107"/>
        <v>0. 30</v>
      </c>
      <c r="J3433" s="157" t="s">
        <v>142</v>
      </c>
      <c r="K3433" s="157" t="s">
        <v>141</v>
      </c>
      <c r="L3433" s="83" t="s">
        <v>6172</v>
      </c>
      <c r="M3433" s="165" t="s">
        <v>162</v>
      </c>
      <c r="O3433" s="157" t="s">
        <v>138</v>
      </c>
      <c r="P3433" s="157" t="s">
        <v>143</v>
      </c>
      <c r="Q3433" s="157" t="s">
        <v>6171</v>
      </c>
      <c r="R3433" s="157" t="s">
        <v>144</v>
      </c>
      <c r="W3433" s="118">
        <v>405000</v>
      </c>
      <c r="X3433" s="162" t="s">
        <v>6324</v>
      </c>
    </row>
    <row r="3434" spans="1:24">
      <c r="A3434" s="83">
        <v>2576</v>
      </c>
      <c r="B3434" s="83">
        <v>144</v>
      </c>
      <c r="C3434" t="s">
        <v>6586</v>
      </c>
      <c r="D3434" s="159">
        <f t="shared" si="106"/>
        <v>68</v>
      </c>
      <c r="E3434">
        <v>1</v>
      </c>
      <c r="F3434">
        <v>28</v>
      </c>
      <c r="G3434" s="162" t="s">
        <v>6412</v>
      </c>
      <c r="H3434" s="162" t="s">
        <v>6412</v>
      </c>
      <c r="I3434" s="53" t="str">
        <f t="shared" si="107"/>
        <v>1. 28</v>
      </c>
      <c r="J3434" s="157" t="s">
        <v>142</v>
      </c>
      <c r="K3434" s="157" t="s">
        <v>141</v>
      </c>
      <c r="L3434" s="83" t="s">
        <v>6172</v>
      </c>
      <c r="M3434" s="165" t="s">
        <v>162</v>
      </c>
      <c r="O3434" s="157" t="s">
        <v>138</v>
      </c>
      <c r="P3434" s="157" t="s">
        <v>143</v>
      </c>
      <c r="Q3434" s="157" t="s">
        <v>6171</v>
      </c>
      <c r="R3434" s="157" t="s">
        <v>144</v>
      </c>
      <c r="W3434" s="118">
        <v>918000</v>
      </c>
      <c r="X3434" s="162" t="s">
        <v>6412</v>
      </c>
    </row>
    <row r="3435" spans="1:24">
      <c r="A3435" s="83">
        <v>2576</v>
      </c>
      <c r="B3435" s="83">
        <v>144</v>
      </c>
      <c r="C3435" t="s">
        <v>6586</v>
      </c>
      <c r="D3435" s="159">
        <f t="shared" si="106"/>
        <v>40</v>
      </c>
      <c r="E3435">
        <v>1</v>
      </c>
      <c r="F3435">
        <v>0</v>
      </c>
      <c r="G3435" s="162" t="s">
        <v>6242</v>
      </c>
      <c r="H3435" s="162" t="s">
        <v>6242</v>
      </c>
      <c r="I3435" s="53" t="str">
        <f t="shared" si="107"/>
        <v>1. 0</v>
      </c>
      <c r="J3435" s="157" t="s">
        <v>142</v>
      </c>
      <c r="K3435" s="157" t="s">
        <v>141</v>
      </c>
      <c r="L3435" s="83" t="s">
        <v>6172</v>
      </c>
      <c r="M3435" s="165" t="s">
        <v>162</v>
      </c>
      <c r="O3435" s="157" t="s">
        <v>138</v>
      </c>
      <c r="P3435" s="157" t="s">
        <v>143</v>
      </c>
      <c r="Q3435" s="157" t="s">
        <v>6171</v>
      </c>
      <c r="R3435" s="157" t="s">
        <v>144</v>
      </c>
      <c r="W3435" s="118">
        <v>540000</v>
      </c>
      <c r="X3435" s="162" t="s">
        <v>6242</v>
      </c>
    </row>
    <row r="3436" spans="1:24">
      <c r="A3436" s="83">
        <v>2577</v>
      </c>
      <c r="B3436" s="83">
        <v>49</v>
      </c>
      <c r="C3436" t="s">
        <v>7899</v>
      </c>
      <c r="D3436" s="159">
        <f t="shared" si="106"/>
        <v>554</v>
      </c>
      <c r="E3436">
        <v>13</v>
      </c>
      <c r="F3436">
        <v>34</v>
      </c>
      <c r="G3436" s="162" t="s">
        <v>6522</v>
      </c>
      <c r="H3436" s="162" t="s">
        <v>6522</v>
      </c>
      <c r="I3436" s="53" t="str">
        <f t="shared" si="107"/>
        <v>13. 34</v>
      </c>
      <c r="J3436" s="157" t="s">
        <v>142</v>
      </c>
      <c r="K3436" s="157" t="s">
        <v>141</v>
      </c>
      <c r="L3436" s="83" t="s">
        <v>6172</v>
      </c>
      <c r="M3436" s="165" t="s">
        <v>6538</v>
      </c>
      <c r="O3436" s="157" t="s">
        <v>138</v>
      </c>
      <c r="P3436" s="157" t="s">
        <v>143</v>
      </c>
      <c r="Q3436" s="157" t="s">
        <v>6171</v>
      </c>
      <c r="R3436" s="157" t="s">
        <v>144</v>
      </c>
      <c r="W3436" s="118">
        <v>0</v>
      </c>
      <c r="X3436" s="162" t="s">
        <v>6522</v>
      </c>
    </row>
    <row r="3437" spans="1:24">
      <c r="A3437" s="83">
        <v>2578</v>
      </c>
      <c r="B3437" s="83">
        <v>363</v>
      </c>
      <c r="C3437" t="s">
        <v>7976</v>
      </c>
      <c r="D3437" s="159">
        <f t="shared" si="106"/>
        <v>257</v>
      </c>
      <c r="E3437">
        <v>6</v>
      </c>
      <c r="F3437">
        <v>17</v>
      </c>
      <c r="G3437" s="162" t="s">
        <v>6303</v>
      </c>
      <c r="H3437" s="162" t="s">
        <v>6303</v>
      </c>
      <c r="I3437" s="53" t="str">
        <f t="shared" si="107"/>
        <v>6. 17</v>
      </c>
      <c r="J3437" s="157" t="s">
        <v>142</v>
      </c>
      <c r="K3437" s="157" t="s">
        <v>141</v>
      </c>
      <c r="L3437" s="83" t="s">
        <v>6172</v>
      </c>
      <c r="M3437" s="165" t="s">
        <v>5493</v>
      </c>
      <c r="O3437" s="157" t="s">
        <v>138</v>
      </c>
      <c r="P3437" s="157" t="s">
        <v>143</v>
      </c>
      <c r="Q3437" s="157" t="s">
        <v>6171</v>
      </c>
      <c r="R3437" s="157" t="s">
        <v>144</v>
      </c>
      <c r="W3437" s="118">
        <v>3469500</v>
      </c>
      <c r="X3437" s="162" t="s">
        <v>6303</v>
      </c>
    </row>
    <row r="3438" spans="1:24">
      <c r="A3438" s="83">
        <v>2580</v>
      </c>
      <c r="B3438" s="83">
        <v>245</v>
      </c>
      <c r="C3438" t="s">
        <v>7899</v>
      </c>
      <c r="D3438" s="159">
        <f t="shared" si="106"/>
        <v>322</v>
      </c>
      <c r="E3438">
        <v>8</v>
      </c>
      <c r="F3438">
        <v>2</v>
      </c>
      <c r="G3438" s="162" t="s">
        <v>6523</v>
      </c>
      <c r="H3438" s="162" t="s">
        <v>6523</v>
      </c>
      <c r="I3438" s="53" t="str">
        <f t="shared" si="107"/>
        <v>8. 2</v>
      </c>
      <c r="J3438" s="157" t="s">
        <v>142</v>
      </c>
      <c r="K3438" s="157" t="s">
        <v>141</v>
      </c>
      <c r="L3438" s="83" t="s">
        <v>6172</v>
      </c>
      <c r="M3438" s="165" t="s">
        <v>6540</v>
      </c>
      <c r="O3438" s="157" t="s">
        <v>138</v>
      </c>
      <c r="P3438" s="157" t="s">
        <v>143</v>
      </c>
      <c r="Q3438" s="157" t="s">
        <v>6171</v>
      </c>
      <c r="R3438" s="157" t="s">
        <v>144</v>
      </c>
      <c r="W3438" s="118">
        <v>0</v>
      </c>
      <c r="X3438" s="162" t="s">
        <v>6523</v>
      </c>
    </row>
    <row r="3439" spans="1:24">
      <c r="A3439" s="83">
        <v>2589</v>
      </c>
      <c r="B3439" s="83">
        <v>429</v>
      </c>
      <c r="C3439" t="s">
        <v>7836</v>
      </c>
      <c r="D3439" s="159">
        <f t="shared" si="106"/>
        <v>30</v>
      </c>
      <c r="E3439">
        <v>0</v>
      </c>
      <c r="F3439">
        <v>30</v>
      </c>
      <c r="G3439" s="162" t="s">
        <v>6324</v>
      </c>
      <c r="H3439" s="162" t="s">
        <v>6324</v>
      </c>
      <c r="I3439" s="53" t="str">
        <f t="shared" si="107"/>
        <v>0. 30</v>
      </c>
      <c r="J3439" s="157" t="s">
        <v>142</v>
      </c>
      <c r="K3439" s="157" t="s">
        <v>141</v>
      </c>
      <c r="L3439" s="83" t="s">
        <v>6172</v>
      </c>
      <c r="M3439" s="165" t="s">
        <v>162</v>
      </c>
      <c r="O3439" s="157" t="s">
        <v>138</v>
      </c>
      <c r="P3439" s="157" t="s">
        <v>143</v>
      </c>
      <c r="Q3439" s="157" t="s">
        <v>6171</v>
      </c>
      <c r="R3439" s="157" t="s">
        <v>144</v>
      </c>
      <c r="W3439" s="118">
        <v>405000</v>
      </c>
      <c r="X3439" s="162" t="s">
        <v>6324</v>
      </c>
    </row>
    <row r="3440" spans="1:24">
      <c r="A3440" s="83">
        <v>2589</v>
      </c>
      <c r="B3440" s="83">
        <v>436</v>
      </c>
      <c r="C3440" t="s">
        <v>6579</v>
      </c>
      <c r="D3440" s="159">
        <f t="shared" si="106"/>
        <v>22</v>
      </c>
      <c r="E3440">
        <v>0</v>
      </c>
      <c r="F3440">
        <v>22</v>
      </c>
      <c r="G3440" s="162" t="s">
        <v>6382</v>
      </c>
      <c r="H3440" s="162" t="s">
        <v>6382</v>
      </c>
      <c r="I3440" s="53" t="str">
        <f t="shared" si="107"/>
        <v>0. 22</v>
      </c>
      <c r="J3440" s="157" t="s">
        <v>142</v>
      </c>
      <c r="K3440" s="157" t="s">
        <v>141</v>
      </c>
      <c r="L3440" s="83" t="s">
        <v>6172</v>
      </c>
      <c r="M3440" s="165" t="s">
        <v>162</v>
      </c>
      <c r="O3440" s="157" t="s">
        <v>138</v>
      </c>
      <c r="P3440" s="157" t="s">
        <v>143</v>
      </c>
      <c r="Q3440" s="157" t="s">
        <v>6171</v>
      </c>
      <c r="R3440" s="157" t="s">
        <v>144</v>
      </c>
      <c r="W3440" s="118">
        <v>297000</v>
      </c>
      <c r="X3440" s="162" t="s">
        <v>6382</v>
      </c>
    </row>
    <row r="3441" spans="1:24">
      <c r="A3441" s="83">
        <v>2589</v>
      </c>
      <c r="B3441" s="83">
        <v>438</v>
      </c>
      <c r="C3441" t="s">
        <v>7938</v>
      </c>
      <c r="D3441" s="159">
        <f t="shared" si="106"/>
        <v>222</v>
      </c>
      <c r="E3441">
        <v>5</v>
      </c>
      <c r="F3441">
        <v>22</v>
      </c>
      <c r="G3441" s="162" t="s">
        <v>6302</v>
      </c>
      <c r="H3441" s="162" t="s">
        <v>6302</v>
      </c>
      <c r="I3441" s="53" t="str">
        <f t="shared" si="107"/>
        <v>5. 22</v>
      </c>
      <c r="J3441" s="157" t="s">
        <v>142</v>
      </c>
      <c r="K3441" s="157" t="s">
        <v>141</v>
      </c>
      <c r="L3441" s="83" t="s">
        <v>6172</v>
      </c>
      <c r="M3441" s="165" t="s">
        <v>162</v>
      </c>
      <c r="O3441" s="157" t="s">
        <v>138</v>
      </c>
      <c r="P3441" s="157" t="s">
        <v>143</v>
      </c>
      <c r="Q3441" s="157" t="s">
        <v>6171</v>
      </c>
      <c r="R3441" s="157" t="s">
        <v>144</v>
      </c>
      <c r="W3441" s="118">
        <v>2997000</v>
      </c>
      <c r="X3441" s="162" t="s">
        <v>6302</v>
      </c>
    </row>
    <row r="3442" spans="1:24">
      <c r="A3442" s="83">
        <v>2609</v>
      </c>
      <c r="B3442" s="83">
        <v>154</v>
      </c>
      <c r="C3442" t="s">
        <v>8199</v>
      </c>
      <c r="D3442" s="159">
        <f t="shared" si="106"/>
        <v>160</v>
      </c>
      <c r="E3442">
        <v>4</v>
      </c>
      <c r="F3442">
        <v>0</v>
      </c>
      <c r="G3442" s="162" t="s">
        <v>6232</v>
      </c>
      <c r="H3442" s="162" t="s">
        <v>6232</v>
      </c>
      <c r="I3442" s="53" t="str">
        <f t="shared" si="107"/>
        <v>4. 0</v>
      </c>
      <c r="J3442" s="157" t="s">
        <v>142</v>
      </c>
      <c r="K3442" s="157" t="s">
        <v>141</v>
      </c>
      <c r="L3442" s="83" t="s">
        <v>6172</v>
      </c>
      <c r="M3442" s="165" t="s">
        <v>6093</v>
      </c>
      <c r="O3442" s="157" t="s">
        <v>138</v>
      </c>
      <c r="P3442" s="157" t="s">
        <v>143</v>
      </c>
      <c r="Q3442" s="157" t="s">
        <v>6171</v>
      </c>
      <c r="R3442" s="157" t="s">
        <v>144</v>
      </c>
      <c r="W3442" s="118">
        <v>715500</v>
      </c>
      <c r="X3442" s="162" t="s">
        <v>6232</v>
      </c>
    </row>
    <row r="3443" spans="1:24">
      <c r="A3443" s="83">
        <v>2609</v>
      </c>
      <c r="B3443" s="83">
        <v>125</v>
      </c>
      <c r="C3443" t="s">
        <v>6648</v>
      </c>
      <c r="D3443" s="159">
        <f t="shared" si="106"/>
        <v>80</v>
      </c>
      <c r="E3443">
        <v>2</v>
      </c>
      <c r="F3443">
        <v>0</v>
      </c>
      <c r="G3443" s="162" t="s">
        <v>6228</v>
      </c>
      <c r="H3443" s="162" t="s">
        <v>6228</v>
      </c>
      <c r="I3443" s="53" t="str">
        <f t="shared" si="107"/>
        <v>2. 0</v>
      </c>
      <c r="J3443" s="157" t="s">
        <v>142</v>
      </c>
      <c r="K3443" s="157" t="s">
        <v>141</v>
      </c>
      <c r="L3443" s="83" t="s">
        <v>6172</v>
      </c>
      <c r="M3443" s="165" t="s">
        <v>6093</v>
      </c>
      <c r="O3443" s="157" t="s">
        <v>138</v>
      </c>
      <c r="P3443" s="157" t="s">
        <v>143</v>
      </c>
      <c r="Q3443" s="157" t="s">
        <v>6171</v>
      </c>
      <c r="R3443" s="157" t="s">
        <v>144</v>
      </c>
      <c r="W3443" s="118">
        <v>0</v>
      </c>
      <c r="X3443" s="162" t="s">
        <v>6228</v>
      </c>
    </row>
    <row r="3444" spans="1:24">
      <c r="A3444" s="83">
        <v>2609</v>
      </c>
      <c r="B3444" s="83">
        <v>155</v>
      </c>
      <c r="C3444" t="s">
        <v>7851</v>
      </c>
      <c r="D3444" s="159">
        <f t="shared" si="106"/>
        <v>18</v>
      </c>
      <c r="E3444">
        <v>0</v>
      </c>
      <c r="F3444">
        <v>18</v>
      </c>
      <c r="G3444" s="162" t="s">
        <v>6241</v>
      </c>
      <c r="H3444" s="162" t="s">
        <v>6241</v>
      </c>
      <c r="I3444" s="53" t="str">
        <f t="shared" si="107"/>
        <v>0. 18</v>
      </c>
      <c r="J3444" s="157" t="s">
        <v>142</v>
      </c>
      <c r="K3444" s="157" t="s">
        <v>141</v>
      </c>
      <c r="L3444" s="83" t="s">
        <v>6172</v>
      </c>
      <c r="M3444" s="165" t="s">
        <v>6093</v>
      </c>
      <c r="O3444" s="157" t="s">
        <v>138</v>
      </c>
      <c r="P3444" s="157" t="s">
        <v>143</v>
      </c>
      <c r="Q3444" s="157" t="s">
        <v>6171</v>
      </c>
      <c r="R3444" s="157" t="s">
        <v>144</v>
      </c>
      <c r="W3444" s="118">
        <v>0</v>
      </c>
      <c r="X3444" s="162" t="s">
        <v>6241</v>
      </c>
    </row>
    <row r="3445" spans="1:24">
      <c r="A3445" s="83">
        <v>2609</v>
      </c>
      <c r="B3445" s="83">
        <v>257</v>
      </c>
      <c r="C3445" t="s">
        <v>6648</v>
      </c>
      <c r="D3445" s="159">
        <f t="shared" si="106"/>
        <v>34</v>
      </c>
      <c r="E3445">
        <v>0</v>
      </c>
      <c r="F3445">
        <v>34</v>
      </c>
      <c r="G3445" s="162" t="s">
        <v>6253</v>
      </c>
      <c r="H3445" s="162" t="s">
        <v>6253</v>
      </c>
      <c r="I3445" s="53" t="str">
        <f t="shared" si="107"/>
        <v>0. 34</v>
      </c>
      <c r="J3445" s="157" t="s">
        <v>142</v>
      </c>
      <c r="K3445" s="157" t="s">
        <v>141</v>
      </c>
      <c r="L3445" s="83" t="s">
        <v>6172</v>
      </c>
      <c r="M3445" s="165" t="s">
        <v>6556</v>
      </c>
      <c r="O3445" s="157" t="s">
        <v>138</v>
      </c>
      <c r="P3445" s="157" t="s">
        <v>143</v>
      </c>
      <c r="Q3445" s="157" t="s">
        <v>6171</v>
      </c>
      <c r="R3445" s="157" t="s">
        <v>144</v>
      </c>
      <c r="W3445" s="118">
        <v>0</v>
      </c>
      <c r="X3445" s="162" t="s">
        <v>6253</v>
      </c>
    </row>
    <row r="3446" spans="1:24">
      <c r="A3446" s="83">
        <v>2609</v>
      </c>
      <c r="B3446" s="83">
        <v>257</v>
      </c>
      <c r="C3446" t="s">
        <v>6582</v>
      </c>
      <c r="D3446" s="159">
        <f t="shared" si="106"/>
        <v>64</v>
      </c>
      <c r="E3446">
        <v>1</v>
      </c>
      <c r="F3446">
        <v>24</v>
      </c>
      <c r="G3446" s="162" t="s">
        <v>6314</v>
      </c>
      <c r="H3446" s="162" t="s">
        <v>6314</v>
      </c>
      <c r="I3446" s="53" t="str">
        <f t="shared" si="107"/>
        <v>1. 24</v>
      </c>
      <c r="J3446" s="157" t="s">
        <v>142</v>
      </c>
      <c r="K3446" s="157" t="s">
        <v>141</v>
      </c>
      <c r="L3446" s="83" t="s">
        <v>6172</v>
      </c>
      <c r="M3446" s="165" t="s">
        <v>6556</v>
      </c>
      <c r="O3446" s="157" t="s">
        <v>138</v>
      </c>
      <c r="P3446" s="157" t="s">
        <v>143</v>
      </c>
      <c r="Q3446" s="157" t="s">
        <v>6171</v>
      </c>
      <c r="R3446" s="157" t="s">
        <v>144</v>
      </c>
      <c r="W3446" s="118">
        <v>0</v>
      </c>
      <c r="X3446" s="162" t="s">
        <v>6314</v>
      </c>
    </row>
    <row r="3447" spans="1:24">
      <c r="A3447" s="83">
        <v>2617</v>
      </c>
      <c r="B3447" s="83">
        <v>163</v>
      </c>
      <c r="C3447" t="s">
        <v>6579</v>
      </c>
      <c r="D3447" s="159">
        <f t="shared" si="106"/>
        <v>34</v>
      </c>
      <c r="E3447">
        <v>0</v>
      </c>
      <c r="F3447">
        <v>34</v>
      </c>
      <c r="G3447" s="162" t="s">
        <v>6253</v>
      </c>
      <c r="H3447" s="162" t="s">
        <v>6253</v>
      </c>
      <c r="I3447" s="53" t="str">
        <f t="shared" si="107"/>
        <v>0. 34</v>
      </c>
      <c r="J3447" s="157" t="s">
        <v>142</v>
      </c>
      <c r="K3447" s="157" t="s">
        <v>141</v>
      </c>
      <c r="L3447" s="83" t="s">
        <v>6172</v>
      </c>
      <c r="M3447" s="165" t="s">
        <v>162</v>
      </c>
      <c r="O3447" s="157" t="s">
        <v>138</v>
      </c>
      <c r="P3447" s="157" t="s">
        <v>143</v>
      </c>
      <c r="Q3447" s="157" t="s">
        <v>6171</v>
      </c>
      <c r="R3447" s="157" t="s">
        <v>144</v>
      </c>
      <c r="W3447" s="118">
        <v>459000</v>
      </c>
      <c r="X3447" s="162" t="s">
        <v>6253</v>
      </c>
    </row>
    <row r="3448" spans="1:24">
      <c r="A3448" s="83">
        <v>2617</v>
      </c>
      <c r="B3448" s="83">
        <v>166</v>
      </c>
      <c r="C3448" t="s">
        <v>7935</v>
      </c>
      <c r="D3448" s="159">
        <f t="shared" si="106"/>
        <v>61</v>
      </c>
      <c r="E3448">
        <v>1</v>
      </c>
      <c r="F3448">
        <v>21</v>
      </c>
      <c r="G3448" s="162" t="s">
        <v>6233</v>
      </c>
      <c r="H3448" s="162" t="s">
        <v>6233</v>
      </c>
      <c r="I3448" s="53" t="str">
        <f t="shared" si="107"/>
        <v>1. 21</v>
      </c>
      <c r="J3448" s="157" t="s">
        <v>142</v>
      </c>
      <c r="K3448" s="157" t="s">
        <v>141</v>
      </c>
      <c r="L3448" s="83" t="s">
        <v>6172</v>
      </c>
      <c r="M3448" s="165" t="s">
        <v>162</v>
      </c>
      <c r="O3448" s="157" t="s">
        <v>138</v>
      </c>
      <c r="P3448" s="157" t="s">
        <v>143</v>
      </c>
      <c r="Q3448" s="157" t="s">
        <v>6171</v>
      </c>
      <c r="R3448" s="157" t="s">
        <v>144</v>
      </c>
      <c r="W3448" s="118">
        <v>823500</v>
      </c>
      <c r="X3448" s="162" t="s">
        <v>6233</v>
      </c>
    </row>
    <row r="3449" spans="1:24">
      <c r="A3449" s="83">
        <v>2617</v>
      </c>
      <c r="B3449" s="83">
        <v>220</v>
      </c>
      <c r="C3449" t="s">
        <v>7835</v>
      </c>
      <c r="D3449" s="159">
        <f t="shared" si="106"/>
        <v>24</v>
      </c>
      <c r="E3449">
        <v>0</v>
      </c>
      <c r="F3449">
        <v>24</v>
      </c>
      <c r="G3449" s="162" t="s">
        <v>6236</v>
      </c>
      <c r="H3449" s="162" t="s">
        <v>6236</v>
      </c>
      <c r="I3449" s="53" t="str">
        <f t="shared" si="107"/>
        <v>0. 24</v>
      </c>
      <c r="J3449" s="157" t="s">
        <v>142</v>
      </c>
      <c r="K3449" s="157" t="s">
        <v>141</v>
      </c>
      <c r="L3449" s="83" t="s">
        <v>6172</v>
      </c>
      <c r="M3449" s="165" t="s">
        <v>162</v>
      </c>
      <c r="O3449" s="157" t="s">
        <v>138</v>
      </c>
      <c r="P3449" s="157" t="s">
        <v>143</v>
      </c>
      <c r="Q3449" s="157" t="s">
        <v>6171</v>
      </c>
      <c r="R3449" s="157" t="s">
        <v>144</v>
      </c>
      <c r="W3449" s="118">
        <v>324000</v>
      </c>
      <c r="X3449" s="162" t="s">
        <v>6236</v>
      </c>
    </row>
    <row r="3450" spans="1:24">
      <c r="A3450" s="83">
        <v>2617</v>
      </c>
      <c r="B3450" s="83">
        <v>221</v>
      </c>
      <c r="C3450" t="s">
        <v>7887</v>
      </c>
      <c r="D3450" s="159">
        <f t="shared" si="106"/>
        <v>11</v>
      </c>
      <c r="E3450">
        <v>0</v>
      </c>
      <c r="F3450">
        <v>11</v>
      </c>
      <c r="G3450" s="162" t="s">
        <v>6247</v>
      </c>
      <c r="H3450" s="162" t="s">
        <v>6247</v>
      </c>
      <c r="I3450" s="53" t="str">
        <f t="shared" si="107"/>
        <v>0. 11</v>
      </c>
      <c r="J3450" s="157" t="s">
        <v>142</v>
      </c>
      <c r="K3450" s="157" t="s">
        <v>141</v>
      </c>
      <c r="L3450" s="83" t="s">
        <v>6172</v>
      </c>
      <c r="M3450" s="165" t="s">
        <v>162</v>
      </c>
      <c r="O3450" s="157" t="s">
        <v>138</v>
      </c>
      <c r="P3450" s="157" t="s">
        <v>143</v>
      </c>
      <c r="Q3450" s="157" t="s">
        <v>6171</v>
      </c>
      <c r="R3450" s="157" t="s">
        <v>144</v>
      </c>
      <c r="W3450" s="118">
        <v>148500</v>
      </c>
      <c r="X3450" s="162" t="s">
        <v>6247</v>
      </c>
    </row>
    <row r="3451" spans="1:24">
      <c r="A3451" s="83">
        <v>2617</v>
      </c>
      <c r="B3451" s="83">
        <v>165</v>
      </c>
      <c r="C3451" t="s">
        <v>7851</v>
      </c>
      <c r="D3451" s="159">
        <f t="shared" si="106"/>
        <v>17</v>
      </c>
      <c r="E3451">
        <v>0</v>
      </c>
      <c r="F3451">
        <v>17</v>
      </c>
      <c r="G3451" s="162" t="s">
        <v>6191</v>
      </c>
      <c r="H3451" s="162" t="s">
        <v>6191</v>
      </c>
      <c r="I3451" s="53" t="str">
        <f t="shared" si="107"/>
        <v>0. 17</v>
      </c>
      <c r="J3451" s="157" t="s">
        <v>142</v>
      </c>
      <c r="K3451" s="157" t="s">
        <v>141</v>
      </c>
      <c r="L3451" s="83" t="s">
        <v>6172</v>
      </c>
      <c r="M3451" s="165" t="s">
        <v>162</v>
      </c>
      <c r="O3451" s="157" t="s">
        <v>138</v>
      </c>
      <c r="P3451" s="157" t="s">
        <v>143</v>
      </c>
      <c r="Q3451" s="157" t="s">
        <v>6171</v>
      </c>
      <c r="R3451" s="157" t="s">
        <v>144</v>
      </c>
      <c r="W3451" s="118">
        <v>229500</v>
      </c>
      <c r="X3451" s="162" t="s">
        <v>6191</v>
      </c>
    </row>
    <row r="3452" spans="1:24">
      <c r="A3452" s="83">
        <v>2617</v>
      </c>
      <c r="B3452" s="83">
        <v>165</v>
      </c>
      <c r="C3452" t="s">
        <v>7862</v>
      </c>
      <c r="D3452" s="159">
        <f t="shared" si="106"/>
        <v>4</v>
      </c>
      <c r="E3452">
        <v>0</v>
      </c>
      <c r="F3452">
        <v>4</v>
      </c>
      <c r="G3452" s="162" t="s">
        <v>6336</v>
      </c>
      <c r="H3452" s="162" t="s">
        <v>6336</v>
      </c>
      <c r="I3452" s="53" t="str">
        <f t="shared" si="107"/>
        <v>0. 4</v>
      </c>
      <c r="J3452" s="157" t="s">
        <v>142</v>
      </c>
      <c r="K3452" s="157" t="s">
        <v>141</v>
      </c>
      <c r="L3452" s="83" t="s">
        <v>6172</v>
      </c>
      <c r="M3452" s="165" t="s">
        <v>162</v>
      </c>
      <c r="O3452" s="157" t="s">
        <v>138</v>
      </c>
      <c r="P3452" s="157" t="s">
        <v>143</v>
      </c>
      <c r="Q3452" s="157" t="s">
        <v>6171</v>
      </c>
      <c r="R3452" s="157" t="s">
        <v>144</v>
      </c>
      <c r="W3452" s="118">
        <v>54000</v>
      </c>
      <c r="X3452" s="162" t="s">
        <v>6336</v>
      </c>
    </row>
    <row r="3453" spans="1:24">
      <c r="A3453" s="83">
        <v>2617</v>
      </c>
      <c r="B3453" s="83">
        <v>165</v>
      </c>
      <c r="C3453" t="s">
        <v>7837</v>
      </c>
      <c r="D3453" s="159">
        <f t="shared" si="106"/>
        <v>55</v>
      </c>
      <c r="E3453">
        <v>1</v>
      </c>
      <c r="F3453">
        <v>15</v>
      </c>
      <c r="G3453" s="162" t="s">
        <v>6363</v>
      </c>
      <c r="H3453" s="162" t="s">
        <v>6363</v>
      </c>
      <c r="I3453" s="53" t="str">
        <f t="shared" si="107"/>
        <v>1. 15</v>
      </c>
      <c r="J3453" s="157" t="s">
        <v>142</v>
      </c>
      <c r="K3453" s="157" t="s">
        <v>141</v>
      </c>
      <c r="L3453" s="83" t="s">
        <v>6172</v>
      </c>
      <c r="M3453" s="165" t="s">
        <v>162</v>
      </c>
      <c r="O3453" s="157" t="s">
        <v>138</v>
      </c>
      <c r="P3453" s="157" t="s">
        <v>143</v>
      </c>
      <c r="Q3453" s="157" t="s">
        <v>6171</v>
      </c>
      <c r="R3453" s="157" t="s">
        <v>144</v>
      </c>
      <c r="W3453" s="118">
        <v>742500</v>
      </c>
      <c r="X3453" s="162" t="s">
        <v>6363</v>
      </c>
    </row>
    <row r="3454" spans="1:24">
      <c r="A3454" s="83">
        <v>2617</v>
      </c>
      <c r="B3454" s="83">
        <v>197</v>
      </c>
      <c r="C3454" t="s">
        <v>7835</v>
      </c>
      <c r="D3454" s="159">
        <f t="shared" si="106"/>
        <v>160</v>
      </c>
      <c r="E3454">
        <v>4</v>
      </c>
      <c r="F3454">
        <v>0</v>
      </c>
      <c r="G3454" s="162" t="s">
        <v>6232</v>
      </c>
      <c r="H3454" s="162" t="s">
        <v>6232</v>
      </c>
      <c r="I3454" s="53" t="str">
        <f t="shared" si="107"/>
        <v>4. 0</v>
      </c>
      <c r="J3454" s="157" t="s">
        <v>142</v>
      </c>
      <c r="K3454" s="157" t="s">
        <v>141</v>
      </c>
      <c r="L3454" s="83" t="s">
        <v>6172</v>
      </c>
      <c r="M3454" s="165" t="s">
        <v>162</v>
      </c>
      <c r="O3454" s="157" t="s">
        <v>138</v>
      </c>
      <c r="P3454" s="157" t="s">
        <v>143</v>
      </c>
      <c r="Q3454" s="157" t="s">
        <v>6171</v>
      </c>
      <c r="R3454" s="157" t="s">
        <v>144</v>
      </c>
      <c r="W3454" s="118">
        <v>2160000</v>
      </c>
      <c r="X3454" s="162" t="s">
        <v>6232</v>
      </c>
    </row>
    <row r="3455" spans="1:24">
      <c r="A3455" s="83">
        <v>2618</v>
      </c>
      <c r="B3455" s="83">
        <v>163</v>
      </c>
      <c r="C3455" t="s">
        <v>6648</v>
      </c>
      <c r="D3455" s="159">
        <f t="shared" si="106"/>
        <v>143</v>
      </c>
      <c r="E3455">
        <v>3</v>
      </c>
      <c r="F3455">
        <v>23</v>
      </c>
      <c r="G3455" s="162" t="s">
        <v>6276</v>
      </c>
      <c r="H3455" s="162" t="s">
        <v>6276</v>
      </c>
      <c r="I3455" s="53" t="str">
        <f t="shared" si="107"/>
        <v>3. 23</v>
      </c>
      <c r="J3455" s="157" t="s">
        <v>142</v>
      </c>
      <c r="K3455" s="157" t="s">
        <v>141</v>
      </c>
      <c r="L3455" s="83" t="s">
        <v>6172</v>
      </c>
      <c r="M3455" s="165" t="s">
        <v>162</v>
      </c>
      <c r="O3455" s="157" t="s">
        <v>138</v>
      </c>
      <c r="P3455" s="157" t="s">
        <v>143</v>
      </c>
      <c r="Q3455" s="157" t="s">
        <v>6171</v>
      </c>
      <c r="R3455" s="157" t="s">
        <v>144</v>
      </c>
      <c r="W3455" s="118">
        <v>1930500</v>
      </c>
      <c r="X3455" s="162" t="s">
        <v>6276</v>
      </c>
    </row>
    <row r="3456" spans="1:24">
      <c r="A3456" s="83">
        <v>2618</v>
      </c>
      <c r="B3456" s="83">
        <v>163</v>
      </c>
      <c r="C3456" t="s">
        <v>7866</v>
      </c>
      <c r="D3456" s="159">
        <f t="shared" si="106"/>
        <v>75</v>
      </c>
      <c r="E3456">
        <v>1</v>
      </c>
      <c r="F3456">
        <v>35</v>
      </c>
      <c r="G3456" s="162" t="s">
        <v>6249</v>
      </c>
      <c r="H3456" s="162" t="s">
        <v>6249</v>
      </c>
      <c r="I3456" s="53" t="str">
        <f t="shared" si="107"/>
        <v>1. 35</v>
      </c>
      <c r="J3456" s="157" t="s">
        <v>142</v>
      </c>
      <c r="K3456" s="157" t="s">
        <v>141</v>
      </c>
      <c r="L3456" s="83" t="s">
        <v>6172</v>
      </c>
      <c r="M3456" s="165" t="s">
        <v>162</v>
      </c>
      <c r="O3456" s="157" t="s">
        <v>138</v>
      </c>
      <c r="P3456" s="157" t="s">
        <v>143</v>
      </c>
      <c r="Q3456" s="157" t="s">
        <v>6171</v>
      </c>
      <c r="R3456" s="157" t="s">
        <v>144</v>
      </c>
      <c r="W3456" s="118">
        <v>1012500</v>
      </c>
      <c r="X3456" s="162" t="s">
        <v>6249</v>
      </c>
    </row>
    <row r="3457" spans="1:24">
      <c r="A3457" s="83">
        <v>2626</v>
      </c>
      <c r="B3457" s="83">
        <v>62</v>
      </c>
      <c r="C3457" t="s">
        <v>7847</v>
      </c>
      <c r="D3457" s="159">
        <f t="shared" si="106"/>
        <v>9</v>
      </c>
      <c r="E3457">
        <v>0</v>
      </c>
      <c r="F3457">
        <v>9</v>
      </c>
      <c r="G3457" s="162" t="s">
        <v>6257</v>
      </c>
      <c r="H3457" s="162" t="s">
        <v>6257</v>
      </c>
      <c r="I3457" s="53" t="str">
        <f t="shared" si="107"/>
        <v>0. 9</v>
      </c>
      <c r="J3457" s="157" t="s">
        <v>142</v>
      </c>
      <c r="K3457" s="157" t="s">
        <v>141</v>
      </c>
      <c r="L3457" s="83" t="s">
        <v>6172</v>
      </c>
      <c r="M3457" s="165" t="s">
        <v>6538</v>
      </c>
      <c r="O3457" s="157" t="s">
        <v>138</v>
      </c>
      <c r="P3457" s="157" t="s">
        <v>143</v>
      </c>
      <c r="Q3457" s="157" t="s">
        <v>6171</v>
      </c>
      <c r="R3457" s="157" t="s">
        <v>144</v>
      </c>
      <c r="W3457" s="118">
        <v>1431000</v>
      </c>
      <c r="X3457" s="162" t="s">
        <v>6257</v>
      </c>
    </row>
    <row r="3458" spans="1:24">
      <c r="A3458" s="83">
        <v>2626</v>
      </c>
      <c r="B3458" s="83">
        <v>62</v>
      </c>
      <c r="C3458" t="s">
        <v>6590</v>
      </c>
      <c r="D3458" s="159">
        <f t="shared" si="106"/>
        <v>47</v>
      </c>
      <c r="E3458">
        <v>1</v>
      </c>
      <c r="F3458">
        <v>7</v>
      </c>
      <c r="G3458" s="162" t="s">
        <v>6406</v>
      </c>
      <c r="H3458" s="162" t="s">
        <v>6406</v>
      </c>
      <c r="I3458" s="53" t="str">
        <f t="shared" si="107"/>
        <v>1. 7</v>
      </c>
      <c r="J3458" s="157" t="s">
        <v>142</v>
      </c>
      <c r="K3458" s="157" t="s">
        <v>141</v>
      </c>
      <c r="L3458" s="83" t="s">
        <v>6172</v>
      </c>
      <c r="M3458" s="165" t="s">
        <v>6538</v>
      </c>
      <c r="O3458" s="157" t="s">
        <v>138</v>
      </c>
      <c r="P3458" s="157" t="s">
        <v>143</v>
      </c>
      <c r="Q3458" s="157" t="s">
        <v>6171</v>
      </c>
      <c r="R3458" s="157" t="s">
        <v>144</v>
      </c>
      <c r="W3458" s="118">
        <v>0</v>
      </c>
      <c r="X3458" s="162" t="s">
        <v>6406</v>
      </c>
    </row>
    <row r="3459" spans="1:24">
      <c r="A3459" s="83">
        <v>2626</v>
      </c>
      <c r="B3459" s="83">
        <v>71</v>
      </c>
      <c r="C3459" t="s">
        <v>7836</v>
      </c>
      <c r="D3459" s="159">
        <f t="shared" ref="D3459:D3522" si="108">E3459*40+F3459</f>
        <v>55</v>
      </c>
      <c r="E3459">
        <v>1</v>
      </c>
      <c r="F3459">
        <v>15</v>
      </c>
      <c r="G3459" s="162" t="s">
        <v>6363</v>
      </c>
      <c r="H3459" s="162" t="s">
        <v>6363</v>
      </c>
      <c r="I3459" s="53" t="str">
        <f t="shared" ref="I3459:I3522" si="109">H3459</f>
        <v>1. 15</v>
      </c>
      <c r="J3459" s="157" t="s">
        <v>142</v>
      </c>
      <c r="K3459" s="157" t="s">
        <v>141</v>
      </c>
      <c r="L3459" s="83" t="s">
        <v>6172</v>
      </c>
      <c r="M3459" s="165" t="s">
        <v>6538</v>
      </c>
      <c r="O3459" s="157" t="s">
        <v>138</v>
      </c>
      <c r="P3459" s="157" t="s">
        <v>143</v>
      </c>
      <c r="Q3459" s="157" t="s">
        <v>6171</v>
      </c>
      <c r="R3459" s="157" t="s">
        <v>144</v>
      </c>
      <c r="W3459" s="118">
        <v>0</v>
      </c>
      <c r="X3459" s="162" t="s">
        <v>6363</v>
      </c>
    </row>
    <row r="3460" spans="1:24">
      <c r="A3460" s="83">
        <v>2696</v>
      </c>
      <c r="B3460" s="83">
        <v>164</v>
      </c>
      <c r="C3460" t="s">
        <v>6586</v>
      </c>
      <c r="D3460" s="159">
        <f t="shared" si="108"/>
        <v>84</v>
      </c>
      <c r="E3460">
        <v>2</v>
      </c>
      <c r="F3460">
        <v>4</v>
      </c>
      <c r="G3460" s="162" t="s">
        <v>6273</v>
      </c>
      <c r="H3460" s="162" t="s">
        <v>6273</v>
      </c>
      <c r="I3460" s="53" t="str">
        <f t="shared" si="109"/>
        <v>2. 4</v>
      </c>
      <c r="J3460" s="157" t="s">
        <v>142</v>
      </c>
      <c r="K3460" s="157" t="s">
        <v>141</v>
      </c>
      <c r="L3460" s="83" t="s">
        <v>6172</v>
      </c>
      <c r="M3460" s="165" t="s">
        <v>162</v>
      </c>
      <c r="O3460" s="157" t="s">
        <v>138</v>
      </c>
      <c r="P3460" s="157" t="s">
        <v>143</v>
      </c>
      <c r="Q3460" s="157" t="s">
        <v>6171</v>
      </c>
      <c r="R3460" s="157" t="s">
        <v>144</v>
      </c>
      <c r="W3460" s="118">
        <v>1134000</v>
      </c>
      <c r="X3460" s="162" t="s">
        <v>6273</v>
      </c>
    </row>
    <row r="3461" spans="1:24">
      <c r="A3461" s="83">
        <v>2720</v>
      </c>
      <c r="B3461" s="83">
        <v>62</v>
      </c>
      <c r="C3461" t="s">
        <v>6579</v>
      </c>
      <c r="D3461" s="159">
        <f t="shared" si="108"/>
        <v>320</v>
      </c>
      <c r="E3461">
        <v>8</v>
      </c>
      <c r="F3461">
        <v>0</v>
      </c>
      <c r="G3461" s="162" t="s">
        <v>6496</v>
      </c>
      <c r="H3461" s="162" t="s">
        <v>6496</v>
      </c>
      <c r="I3461" s="53" t="str">
        <f t="shared" si="109"/>
        <v>8. 0</v>
      </c>
      <c r="J3461" s="157" t="s">
        <v>142</v>
      </c>
      <c r="K3461" s="157" t="s">
        <v>141</v>
      </c>
      <c r="L3461" s="83" t="s">
        <v>6172</v>
      </c>
      <c r="M3461" s="165" t="s">
        <v>162</v>
      </c>
      <c r="O3461" s="157" t="s">
        <v>138</v>
      </c>
      <c r="P3461" s="157" t="s">
        <v>143</v>
      </c>
      <c r="Q3461" s="157" t="s">
        <v>6171</v>
      </c>
      <c r="R3461" s="157" t="s">
        <v>144</v>
      </c>
      <c r="W3461" s="118">
        <v>4320000</v>
      </c>
      <c r="X3461" s="162" t="s">
        <v>6496</v>
      </c>
    </row>
    <row r="3462" spans="1:24">
      <c r="A3462" s="83">
        <v>2763</v>
      </c>
      <c r="B3462" s="83">
        <v>160</v>
      </c>
      <c r="C3462" t="s">
        <v>7857</v>
      </c>
      <c r="D3462" s="159">
        <f t="shared" si="108"/>
        <v>109</v>
      </c>
      <c r="E3462">
        <v>2</v>
      </c>
      <c r="F3462">
        <v>29</v>
      </c>
      <c r="G3462" s="162" t="s">
        <v>6286</v>
      </c>
      <c r="H3462" s="162" t="s">
        <v>6286</v>
      </c>
      <c r="I3462" s="53" t="str">
        <f t="shared" si="109"/>
        <v>2. 29</v>
      </c>
      <c r="J3462" s="157" t="s">
        <v>142</v>
      </c>
      <c r="K3462" s="157" t="s">
        <v>141</v>
      </c>
      <c r="L3462" s="83" t="s">
        <v>6172</v>
      </c>
      <c r="M3462" s="165" t="s">
        <v>6541</v>
      </c>
      <c r="O3462" s="157" t="s">
        <v>138</v>
      </c>
      <c r="P3462" s="157" t="s">
        <v>143</v>
      </c>
      <c r="Q3462" s="157" t="s">
        <v>6171</v>
      </c>
      <c r="R3462" s="157" t="s">
        <v>144</v>
      </c>
      <c r="W3462" s="118">
        <v>0</v>
      </c>
      <c r="X3462" s="162" t="s">
        <v>6286</v>
      </c>
    </row>
    <row r="3463" spans="1:24">
      <c r="A3463" s="83">
        <v>2764</v>
      </c>
      <c r="B3463" s="83">
        <v>160</v>
      </c>
      <c r="C3463" t="s">
        <v>7851</v>
      </c>
      <c r="D3463" s="159">
        <f t="shared" si="108"/>
        <v>190</v>
      </c>
      <c r="E3463">
        <v>4</v>
      </c>
      <c r="F3463">
        <v>30</v>
      </c>
      <c r="G3463" s="162" t="s">
        <v>6193</v>
      </c>
      <c r="H3463" s="162" t="s">
        <v>6193</v>
      </c>
      <c r="I3463" s="53" t="str">
        <f t="shared" si="109"/>
        <v>4. 30</v>
      </c>
      <c r="J3463" s="157" t="s">
        <v>142</v>
      </c>
      <c r="K3463" s="157" t="s">
        <v>141</v>
      </c>
      <c r="L3463" s="83" t="s">
        <v>6172</v>
      </c>
      <c r="M3463" s="165" t="s">
        <v>6541</v>
      </c>
      <c r="O3463" s="157" t="s">
        <v>138</v>
      </c>
      <c r="P3463" s="157" t="s">
        <v>143</v>
      </c>
      <c r="Q3463" s="157" t="s">
        <v>6171</v>
      </c>
      <c r="R3463" s="157" t="s">
        <v>144</v>
      </c>
      <c r="W3463" s="118">
        <v>0</v>
      </c>
      <c r="X3463" s="162" t="s">
        <v>6193</v>
      </c>
    </row>
    <row r="3464" spans="1:24">
      <c r="A3464" s="83">
        <v>2795</v>
      </c>
      <c r="B3464" s="83">
        <v>607</v>
      </c>
      <c r="C3464" t="s">
        <v>7857</v>
      </c>
      <c r="D3464" s="159">
        <f t="shared" si="108"/>
        <v>80</v>
      </c>
      <c r="E3464">
        <v>2</v>
      </c>
      <c r="F3464">
        <v>0</v>
      </c>
      <c r="G3464" s="162" t="s">
        <v>6228</v>
      </c>
      <c r="H3464" s="162" t="s">
        <v>6228</v>
      </c>
      <c r="I3464" s="53" t="str">
        <f t="shared" si="109"/>
        <v>2. 0</v>
      </c>
      <c r="J3464" s="157" t="s">
        <v>142</v>
      </c>
      <c r="K3464" s="157" t="s">
        <v>141</v>
      </c>
      <c r="L3464" s="83" t="s">
        <v>6172</v>
      </c>
      <c r="M3464" s="165" t="s">
        <v>162</v>
      </c>
      <c r="O3464" s="157" t="s">
        <v>138</v>
      </c>
      <c r="P3464" s="157" t="s">
        <v>143</v>
      </c>
      <c r="Q3464" s="157" t="s">
        <v>6171</v>
      </c>
      <c r="R3464" s="157" t="s">
        <v>144</v>
      </c>
      <c r="W3464" s="118">
        <v>1080000</v>
      </c>
      <c r="X3464" s="162" t="s">
        <v>6228</v>
      </c>
    </row>
    <row r="3465" spans="1:24">
      <c r="A3465" s="83">
        <v>2795</v>
      </c>
      <c r="B3465" s="83">
        <v>593</v>
      </c>
      <c r="C3465" t="s">
        <v>6579</v>
      </c>
      <c r="D3465" s="159">
        <f t="shared" si="108"/>
        <v>40</v>
      </c>
      <c r="E3465">
        <v>1</v>
      </c>
      <c r="F3465">
        <v>0</v>
      </c>
      <c r="G3465" s="162" t="s">
        <v>6242</v>
      </c>
      <c r="H3465" s="162" t="s">
        <v>6242</v>
      </c>
      <c r="I3465" s="53" t="str">
        <f t="shared" si="109"/>
        <v>1. 0</v>
      </c>
      <c r="J3465" s="157" t="s">
        <v>142</v>
      </c>
      <c r="K3465" s="157" t="s">
        <v>141</v>
      </c>
      <c r="L3465" s="83" t="s">
        <v>6172</v>
      </c>
      <c r="M3465" s="165" t="s">
        <v>162</v>
      </c>
      <c r="O3465" s="157" t="s">
        <v>138</v>
      </c>
      <c r="P3465" s="157" t="s">
        <v>143</v>
      </c>
      <c r="Q3465" s="157" t="s">
        <v>6171</v>
      </c>
      <c r="R3465" s="157" t="s">
        <v>144</v>
      </c>
      <c r="W3465" s="118">
        <v>540000</v>
      </c>
      <c r="X3465" s="162" t="s">
        <v>6242</v>
      </c>
    </row>
    <row r="3466" spans="1:24">
      <c r="A3466" s="83">
        <v>2798</v>
      </c>
      <c r="B3466" s="83">
        <v>103</v>
      </c>
      <c r="C3466" t="s">
        <v>7857</v>
      </c>
      <c r="D3466" s="159">
        <f t="shared" si="108"/>
        <v>133</v>
      </c>
      <c r="E3466">
        <v>3</v>
      </c>
      <c r="F3466">
        <v>13</v>
      </c>
      <c r="G3466" s="162" t="s">
        <v>6368</v>
      </c>
      <c r="H3466" s="162" t="s">
        <v>6368</v>
      </c>
      <c r="I3466" s="53" t="str">
        <f t="shared" si="109"/>
        <v>3. 13</v>
      </c>
      <c r="J3466" s="157" t="s">
        <v>142</v>
      </c>
      <c r="K3466" s="157" t="s">
        <v>141</v>
      </c>
      <c r="L3466" s="83" t="s">
        <v>6172</v>
      </c>
      <c r="M3466" s="165" t="s">
        <v>162</v>
      </c>
      <c r="O3466" s="157" t="s">
        <v>138</v>
      </c>
      <c r="P3466" s="157" t="s">
        <v>143</v>
      </c>
      <c r="Q3466" s="157" t="s">
        <v>6171</v>
      </c>
      <c r="R3466" s="157" t="s">
        <v>144</v>
      </c>
      <c r="W3466" s="118">
        <v>594000</v>
      </c>
      <c r="X3466" s="162" t="s">
        <v>6368</v>
      </c>
    </row>
    <row r="3467" spans="1:24">
      <c r="A3467" s="83">
        <v>2799</v>
      </c>
      <c r="B3467" s="83">
        <v>103</v>
      </c>
      <c r="C3467" t="s">
        <v>7857</v>
      </c>
      <c r="D3467" s="159">
        <f t="shared" si="108"/>
        <v>133</v>
      </c>
      <c r="E3467">
        <v>3</v>
      </c>
      <c r="F3467">
        <v>13</v>
      </c>
      <c r="G3467" s="162" t="s">
        <v>6368</v>
      </c>
      <c r="H3467" s="162" t="s">
        <v>6368</v>
      </c>
      <c r="I3467" s="53" t="str">
        <f t="shared" si="109"/>
        <v>3. 13</v>
      </c>
      <c r="J3467" s="157" t="s">
        <v>142</v>
      </c>
      <c r="K3467" s="157" t="s">
        <v>141</v>
      </c>
      <c r="L3467" s="83" t="s">
        <v>6172</v>
      </c>
      <c r="M3467" s="165" t="s">
        <v>162</v>
      </c>
      <c r="O3467" s="157" t="s">
        <v>138</v>
      </c>
      <c r="P3467" s="157" t="s">
        <v>143</v>
      </c>
      <c r="Q3467" s="157" t="s">
        <v>6171</v>
      </c>
      <c r="R3467" s="157" t="s">
        <v>144</v>
      </c>
      <c r="W3467" s="118">
        <v>594000</v>
      </c>
      <c r="X3467" s="162" t="s">
        <v>6368</v>
      </c>
    </row>
    <row r="3468" spans="1:24">
      <c r="A3468" s="83">
        <v>2803</v>
      </c>
      <c r="B3468" s="83">
        <v>58</v>
      </c>
      <c r="C3468" t="s">
        <v>6579</v>
      </c>
      <c r="D3468" s="159">
        <f t="shared" si="108"/>
        <v>199</v>
      </c>
      <c r="E3468">
        <v>4</v>
      </c>
      <c r="F3468">
        <v>39</v>
      </c>
      <c r="G3468" s="162" t="s">
        <v>6392</v>
      </c>
      <c r="H3468" s="162" t="s">
        <v>6392</v>
      </c>
      <c r="I3468" s="53" t="str">
        <f t="shared" si="109"/>
        <v>4. 39</v>
      </c>
      <c r="J3468" s="157" t="s">
        <v>142</v>
      </c>
      <c r="K3468" s="157" t="s">
        <v>141</v>
      </c>
      <c r="L3468" s="83" t="s">
        <v>6172</v>
      </c>
      <c r="M3468" s="165" t="s">
        <v>162</v>
      </c>
      <c r="O3468" s="157" t="s">
        <v>138</v>
      </c>
      <c r="P3468" s="157" t="s">
        <v>143</v>
      </c>
      <c r="Q3468" s="157" t="s">
        <v>6171</v>
      </c>
      <c r="R3468" s="157" t="s">
        <v>144</v>
      </c>
      <c r="W3468" s="118">
        <v>324000</v>
      </c>
      <c r="X3468" s="162" t="s">
        <v>6392</v>
      </c>
    </row>
    <row r="3469" spans="1:24">
      <c r="A3469" s="83">
        <v>2803</v>
      </c>
      <c r="B3469" s="83">
        <v>58</v>
      </c>
      <c r="C3469" t="s">
        <v>6586</v>
      </c>
      <c r="D3469" s="159">
        <f t="shared" si="108"/>
        <v>99</v>
      </c>
      <c r="E3469">
        <v>2</v>
      </c>
      <c r="F3469">
        <v>19</v>
      </c>
      <c r="G3469" s="162" t="s">
        <v>6327</v>
      </c>
      <c r="H3469" s="162" t="s">
        <v>6327</v>
      </c>
      <c r="I3469" s="53" t="str">
        <f t="shared" si="109"/>
        <v>2. 19</v>
      </c>
      <c r="J3469" s="157" t="s">
        <v>142</v>
      </c>
      <c r="K3469" s="157" t="s">
        <v>141</v>
      </c>
      <c r="L3469" s="83" t="s">
        <v>6172</v>
      </c>
      <c r="M3469" s="165" t="s">
        <v>162</v>
      </c>
      <c r="O3469" s="157" t="s">
        <v>138</v>
      </c>
      <c r="P3469" s="157" t="s">
        <v>143</v>
      </c>
      <c r="Q3469" s="157" t="s">
        <v>6171</v>
      </c>
      <c r="R3469" s="157" t="s">
        <v>144</v>
      </c>
      <c r="W3469" s="118">
        <v>162000</v>
      </c>
      <c r="X3469" s="162" t="s">
        <v>6327</v>
      </c>
    </row>
    <row r="3470" spans="1:24">
      <c r="A3470" s="83">
        <v>2836</v>
      </c>
      <c r="B3470" s="83">
        <v>395</v>
      </c>
      <c r="C3470" t="s">
        <v>8039</v>
      </c>
      <c r="D3470" s="159">
        <f t="shared" si="108"/>
        <v>18</v>
      </c>
      <c r="E3470">
        <v>0</v>
      </c>
      <c r="F3470">
        <v>18</v>
      </c>
      <c r="G3470" s="162" t="s">
        <v>6241</v>
      </c>
      <c r="H3470" s="162" t="s">
        <v>6241</v>
      </c>
      <c r="I3470" s="53" t="str">
        <f t="shared" si="109"/>
        <v>0. 18</v>
      </c>
      <c r="J3470" s="157" t="s">
        <v>142</v>
      </c>
      <c r="K3470" s="157" t="s">
        <v>141</v>
      </c>
      <c r="L3470" s="83" t="s">
        <v>6172</v>
      </c>
      <c r="M3470" s="165" t="s">
        <v>162</v>
      </c>
      <c r="O3470" s="157" t="s">
        <v>138</v>
      </c>
      <c r="P3470" s="157" t="s">
        <v>143</v>
      </c>
      <c r="Q3470" s="157" t="s">
        <v>6171</v>
      </c>
      <c r="R3470" s="157" t="s">
        <v>144</v>
      </c>
      <c r="W3470" s="118">
        <v>81000</v>
      </c>
      <c r="X3470" s="162" t="s">
        <v>6241</v>
      </c>
    </row>
    <row r="3471" spans="1:24">
      <c r="A3471" s="83">
        <v>2836</v>
      </c>
      <c r="B3471" s="83">
        <v>394</v>
      </c>
      <c r="C3471" t="s">
        <v>8200</v>
      </c>
      <c r="D3471" s="159">
        <f t="shared" si="108"/>
        <v>39</v>
      </c>
      <c r="E3471">
        <v>0</v>
      </c>
      <c r="F3471">
        <v>39</v>
      </c>
      <c r="G3471" s="162" t="s">
        <v>6230</v>
      </c>
      <c r="H3471" s="162" t="s">
        <v>6230</v>
      </c>
      <c r="I3471" s="53" t="str">
        <f t="shared" si="109"/>
        <v>0. 39</v>
      </c>
      <c r="J3471" s="157" t="s">
        <v>142</v>
      </c>
      <c r="K3471" s="157" t="s">
        <v>141</v>
      </c>
      <c r="L3471" s="83" t="s">
        <v>6172</v>
      </c>
      <c r="M3471" s="165" t="s">
        <v>162</v>
      </c>
      <c r="O3471" s="157" t="s">
        <v>138</v>
      </c>
      <c r="P3471" s="157" t="s">
        <v>143</v>
      </c>
      <c r="Q3471" s="157" t="s">
        <v>6171</v>
      </c>
      <c r="R3471" s="157" t="s">
        <v>144</v>
      </c>
      <c r="W3471" s="118">
        <v>175500</v>
      </c>
      <c r="X3471" s="162" t="s">
        <v>6230</v>
      </c>
    </row>
    <row r="3472" spans="1:24">
      <c r="A3472" s="83">
        <v>2836</v>
      </c>
      <c r="B3472" s="83">
        <v>393</v>
      </c>
      <c r="C3472" t="s">
        <v>7852</v>
      </c>
      <c r="D3472" s="159">
        <f t="shared" si="108"/>
        <v>3</v>
      </c>
      <c r="E3472">
        <v>0</v>
      </c>
      <c r="F3472">
        <v>3</v>
      </c>
      <c r="G3472" s="162" t="s">
        <v>6204</v>
      </c>
      <c r="H3472" s="162" t="s">
        <v>6204</v>
      </c>
      <c r="I3472" s="53" t="str">
        <f t="shared" si="109"/>
        <v>0. 3</v>
      </c>
      <c r="J3472" s="157" t="s">
        <v>142</v>
      </c>
      <c r="K3472" s="157" t="s">
        <v>141</v>
      </c>
      <c r="L3472" s="83" t="s">
        <v>6172</v>
      </c>
      <c r="M3472" s="165" t="s">
        <v>162</v>
      </c>
      <c r="O3472" s="157" t="s">
        <v>138</v>
      </c>
      <c r="P3472" s="157" t="s">
        <v>143</v>
      </c>
      <c r="Q3472" s="157" t="s">
        <v>6171</v>
      </c>
      <c r="R3472" s="157" t="s">
        <v>144</v>
      </c>
      <c r="W3472" s="118">
        <v>13500</v>
      </c>
      <c r="X3472" s="162" t="s">
        <v>6204</v>
      </c>
    </row>
    <row r="3473" spans="1:24">
      <c r="A3473" s="83">
        <v>2836</v>
      </c>
      <c r="B3473" s="83">
        <v>396</v>
      </c>
      <c r="C3473" t="s">
        <v>7910</v>
      </c>
      <c r="D3473" s="159">
        <f t="shared" si="108"/>
        <v>52</v>
      </c>
      <c r="E3473">
        <v>1</v>
      </c>
      <c r="F3473">
        <v>12</v>
      </c>
      <c r="G3473" s="162" t="s">
        <v>6215</v>
      </c>
      <c r="H3473" s="162" t="s">
        <v>6215</v>
      </c>
      <c r="I3473" s="53" t="str">
        <f t="shared" si="109"/>
        <v>1. 12</v>
      </c>
      <c r="J3473" s="157" t="s">
        <v>142</v>
      </c>
      <c r="K3473" s="157" t="s">
        <v>141</v>
      </c>
      <c r="L3473" s="83" t="s">
        <v>6172</v>
      </c>
      <c r="M3473" s="165" t="s">
        <v>162</v>
      </c>
      <c r="O3473" s="157" t="s">
        <v>138</v>
      </c>
      <c r="P3473" s="157" t="s">
        <v>143</v>
      </c>
      <c r="Q3473" s="157" t="s">
        <v>6171</v>
      </c>
      <c r="R3473" s="157" t="s">
        <v>144</v>
      </c>
      <c r="W3473" s="118">
        <v>229500</v>
      </c>
      <c r="X3473" s="162" t="s">
        <v>6215</v>
      </c>
    </row>
    <row r="3474" spans="1:24">
      <c r="A3474" s="83">
        <v>2872</v>
      </c>
      <c r="B3474" s="83">
        <v>559</v>
      </c>
      <c r="C3474" t="s">
        <v>6586</v>
      </c>
      <c r="D3474" s="159">
        <f t="shared" si="108"/>
        <v>40</v>
      </c>
      <c r="E3474">
        <v>1</v>
      </c>
      <c r="F3474">
        <v>0</v>
      </c>
      <c r="G3474" s="162" t="s">
        <v>6242</v>
      </c>
      <c r="H3474" s="162" t="s">
        <v>6242</v>
      </c>
      <c r="I3474" s="53" t="str">
        <f t="shared" si="109"/>
        <v>1. 0</v>
      </c>
      <c r="J3474" s="157" t="s">
        <v>142</v>
      </c>
      <c r="K3474" s="157" t="s">
        <v>141</v>
      </c>
      <c r="L3474" s="83" t="s">
        <v>6172</v>
      </c>
      <c r="M3474" s="165" t="s">
        <v>162</v>
      </c>
      <c r="O3474" s="157" t="s">
        <v>138</v>
      </c>
      <c r="P3474" s="157" t="s">
        <v>143</v>
      </c>
      <c r="Q3474" s="157" t="s">
        <v>6171</v>
      </c>
      <c r="R3474" s="157" t="s">
        <v>144</v>
      </c>
      <c r="W3474" s="118">
        <v>135000</v>
      </c>
      <c r="X3474" s="162" t="s">
        <v>6242</v>
      </c>
    </row>
    <row r="3475" spans="1:24">
      <c r="A3475" s="83">
        <v>2872</v>
      </c>
      <c r="B3475" s="83">
        <v>558</v>
      </c>
      <c r="C3475" t="s">
        <v>6586</v>
      </c>
      <c r="D3475" s="159">
        <f t="shared" si="108"/>
        <v>45</v>
      </c>
      <c r="E3475">
        <v>1</v>
      </c>
      <c r="F3475">
        <v>5</v>
      </c>
      <c r="G3475" s="162" t="s">
        <v>6256</v>
      </c>
      <c r="H3475" s="162" t="s">
        <v>6256</v>
      </c>
      <c r="I3475" s="53" t="str">
        <f t="shared" si="109"/>
        <v>1. 5</v>
      </c>
      <c r="J3475" s="157" t="s">
        <v>142</v>
      </c>
      <c r="K3475" s="157" t="s">
        <v>141</v>
      </c>
      <c r="L3475" s="83" t="s">
        <v>6172</v>
      </c>
      <c r="M3475" s="165" t="s">
        <v>162</v>
      </c>
      <c r="O3475" s="157" t="s">
        <v>138</v>
      </c>
      <c r="P3475" s="157" t="s">
        <v>143</v>
      </c>
      <c r="Q3475" s="157" t="s">
        <v>6171</v>
      </c>
      <c r="R3475" s="157" t="s">
        <v>144</v>
      </c>
      <c r="W3475" s="118">
        <v>148500</v>
      </c>
      <c r="X3475" s="162" t="s">
        <v>6256</v>
      </c>
    </row>
    <row r="3476" spans="1:24">
      <c r="A3476" s="83">
        <v>2981</v>
      </c>
      <c r="B3476" s="83">
        <v>534</v>
      </c>
      <c r="C3476" t="s">
        <v>8201</v>
      </c>
      <c r="D3476" s="159">
        <f t="shared" si="108"/>
        <v>183</v>
      </c>
      <c r="E3476">
        <v>4</v>
      </c>
      <c r="F3476">
        <v>23</v>
      </c>
      <c r="G3476" s="162" t="s">
        <v>6277</v>
      </c>
      <c r="H3476" s="162" t="s">
        <v>6277</v>
      </c>
      <c r="I3476" s="53" t="str">
        <f t="shared" si="109"/>
        <v>4. 23</v>
      </c>
      <c r="J3476" s="157" t="s">
        <v>142</v>
      </c>
      <c r="K3476" s="157" t="s">
        <v>141</v>
      </c>
      <c r="L3476" s="83" t="s">
        <v>6172</v>
      </c>
      <c r="M3476" s="165" t="s">
        <v>6557</v>
      </c>
      <c r="O3476" s="157" t="s">
        <v>138</v>
      </c>
      <c r="P3476" s="157" t="s">
        <v>143</v>
      </c>
      <c r="Q3476" s="157" t="s">
        <v>6171</v>
      </c>
      <c r="R3476" s="157" t="s">
        <v>144</v>
      </c>
      <c r="W3476" s="118">
        <v>2470500</v>
      </c>
      <c r="X3476" s="162" t="s">
        <v>6277</v>
      </c>
    </row>
    <row r="3477" spans="1:24">
      <c r="A3477" s="83">
        <v>2984</v>
      </c>
      <c r="B3477" s="83">
        <v>81</v>
      </c>
      <c r="C3477" t="s">
        <v>6586</v>
      </c>
      <c r="D3477" s="159">
        <f t="shared" si="108"/>
        <v>103</v>
      </c>
      <c r="E3477">
        <v>2</v>
      </c>
      <c r="F3477">
        <v>23</v>
      </c>
      <c r="G3477" s="162" t="s">
        <v>6451</v>
      </c>
      <c r="H3477" s="162" t="s">
        <v>6451</v>
      </c>
      <c r="I3477" s="53" t="str">
        <f t="shared" si="109"/>
        <v>2. 23</v>
      </c>
      <c r="J3477" s="157" t="s">
        <v>142</v>
      </c>
      <c r="K3477" s="157" t="s">
        <v>141</v>
      </c>
      <c r="L3477" s="83" t="s">
        <v>6172</v>
      </c>
      <c r="M3477" s="165" t="s">
        <v>162</v>
      </c>
      <c r="O3477" s="157" t="s">
        <v>138</v>
      </c>
      <c r="P3477" s="157" t="s">
        <v>143</v>
      </c>
      <c r="Q3477" s="157" t="s">
        <v>6171</v>
      </c>
      <c r="R3477" s="157" t="s">
        <v>144</v>
      </c>
      <c r="W3477" s="118">
        <v>1390500</v>
      </c>
      <c r="X3477" s="162" t="s">
        <v>6451</v>
      </c>
    </row>
    <row r="3478" spans="1:24">
      <c r="A3478" s="83">
        <v>2984</v>
      </c>
      <c r="B3478" s="83">
        <v>81</v>
      </c>
      <c r="C3478" t="s">
        <v>6586</v>
      </c>
      <c r="D3478" s="159">
        <f t="shared" si="108"/>
        <v>246</v>
      </c>
      <c r="E3478">
        <v>6</v>
      </c>
      <c r="F3478">
        <v>6</v>
      </c>
      <c r="G3478" s="162" t="s">
        <v>6524</v>
      </c>
      <c r="H3478" s="162" t="s">
        <v>6524</v>
      </c>
      <c r="I3478" s="53" t="str">
        <f t="shared" si="109"/>
        <v>6. 6</v>
      </c>
      <c r="J3478" s="157" t="s">
        <v>142</v>
      </c>
      <c r="K3478" s="157" t="s">
        <v>141</v>
      </c>
      <c r="L3478" s="83" t="s">
        <v>6172</v>
      </c>
      <c r="M3478" s="165" t="s">
        <v>162</v>
      </c>
      <c r="O3478" s="157" t="s">
        <v>138</v>
      </c>
      <c r="P3478" s="157" t="s">
        <v>143</v>
      </c>
      <c r="Q3478" s="157" t="s">
        <v>6171</v>
      </c>
      <c r="R3478" s="157" t="s">
        <v>144</v>
      </c>
      <c r="W3478" s="118">
        <v>1660500</v>
      </c>
      <c r="X3478" s="162" t="s">
        <v>6524</v>
      </c>
    </row>
    <row r="3479" spans="1:24">
      <c r="A3479" s="83">
        <v>3001</v>
      </c>
      <c r="B3479" s="83">
        <v>129</v>
      </c>
      <c r="C3479" t="s">
        <v>7835</v>
      </c>
      <c r="D3479" s="159">
        <f t="shared" si="108"/>
        <v>124</v>
      </c>
      <c r="E3479">
        <v>3</v>
      </c>
      <c r="F3479">
        <v>4</v>
      </c>
      <c r="G3479" s="162" t="s">
        <v>6272</v>
      </c>
      <c r="H3479" s="162" t="s">
        <v>6272</v>
      </c>
      <c r="I3479" s="53" t="str">
        <f t="shared" si="109"/>
        <v>3. 4</v>
      </c>
      <c r="J3479" s="157" t="s">
        <v>142</v>
      </c>
      <c r="K3479" s="157" t="s">
        <v>141</v>
      </c>
      <c r="L3479" s="83" t="s">
        <v>6172</v>
      </c>
      <c r="M3479" s="165" t="s">
        <v>162</v>
      </c>
      <c r="O3479" s="157" t="s">
        <v>138</v>
      </c>
      <c r="P3479" s="157" t="s">
        <v>143</v>
      </c>
      <c r="Q3479" s="157" t="s">
        <v>6171</v>
      </c>
      <c r="R3479" s="157" t="s">
        <v>144</v>
      </c>
      <c r="W3479" s="118">
        <v>324000</v>
      </c>
      <c r="X3479" s="162" t="s">
        <v>6272</v>
      </c>
    </row>
    <row r="3480" spans="1:24">
      <c r="A3480" s="83">
        <v>3001</v>
      </c>
      <c r="B3480" s="83">
        <v>129</v>
      </c>
      <c r="C3480" t="s">
        <v>7857</v>
      </c>
      <c r="D3480" s="159">
        <f t="shared" si="108"/>
        <v>220</v>
      </c>
      <c r="E3480">
        <v>5</v>
      </c>
      <c r="F3480">
        <v>20</v>
      </c>
      <c r="G3480" s="162" t="s">
        <v>6424</v>
      </c>
      <c r="H3480" s="162" t="s">
        <v>6424</v>
      </c>
      <c r="I3480" s="53" t="str">
        <f t="shared" si="109"/>
        <v>5. 20</v>
      </c>
      <c r="J3480" s="157" t="s">
        <v>142</v>
      </c>
      <c r="K3480" s="157" t="s">
        <v>141</v>
      </c>
      <c r="L3480" s="83" t="s">
        <v>6172</v>
      </c>
      <c r="M3480" s="165" t="s">
        <v>162</v>
      </c>
      <c r="O3480" s="157" t="s">
        <v>138</v>
      </c>
      <c r="P3480" s="157" t="s">
        <v>143</v>
      </c>
      <c r="Q3480" s="157" t="s">
        <v>6171</v>
      </c>
      <c r="R3480" s="157" t="s">
        <v>144</v>
      </c>
      <c r="W3480" s="118">
        <v>594000</v>
      </c>
      <c r="X3480" s="162" t="s">
        <v>6424</v>
      </c>
    </row>
    <row r="3481" spans="1:24">
      <c r="A3481" s="83">
        <v>3001</v>
      </c>
      <c r="B3481" s="83">
        <v>132</v>
      </c>
      <c r="C3481" t="s">
        <v>7835</v>
      </c>
      <c r="D3481" s="159">
        <f t="shared" si="108"/>
        <v>33</v>
      </c>
      <c r="E3481">
        <v>0</v>
      </c>
      <c r="F3481">
        <v>33</v>
      </c>
      <c r="G3481" s="162" t="s">
        <v>6387</v>
      </c>
      <c r="H3481" s="162" t="s">
        <v>6387</v>
      </c>
      <c r="I3481" s="53" t="str">
        <f t="shared" si="109"/>
        <v>0. 33</v>
      </c>
      <c r="J3481" s="157" t="s">
        <v>142</v>
      </c>
      <c r="K3481" s="157" t="s">
        <v>141</v>
      </c>
      <c r="L3481" s="83" t="s">
        <v>6172</v>
      </c>
      <c r="M3481" s="165" t="s">
        <v>162</v>
      </c>
      <c r="O3481" s="157" t="s">
        <v>138</v>
      </c>
      <c r="P3481" s="157" t="s">
        <v>143</v>
      </c>
      <c r="Q3481" s="157" t="s">
        <v>6171</v>
      </c>
      <c r="R3481" s="157" t="s">
        <v>144</v>
      </c>
      <c r="W3481" s="118">
        <v>81000</v>
      </c>
      <c r="X3481" s="162" t="s">
        <v>6387</v>
      </c>
    </row>
    <row r="3482" spans="1:24">
      <c r="A3482" s="83">
        <v>3001</v>
      </c>
      <c r="B3482" s="83">
        <v>132</v>
      </c>
      <c r="C3482" t="s">
        <v>7862</v>
      </c>
      <c r="D3482" s="159">
        <f t="shared" si="108"/>
        <v>12</v>
      </c>
      <c r="E3482">
        <v>0</v>
      </c>
      <c r="F3482">
        <v>12</v>
      </c>
      <c r="G3482" s="162" t="s">
        <v>6190</v>
      </c>
      <c r="H3482" s="162" t="s">
        <v>6190</v>
      </c>
      <c r="I3482" s="53" t="str">
        <f t="shared" si="109"/>
        <v>0. 12</v>
      </c>
      <c r="J3482" s="157" t="s">
        <v>142</v>
      </c>
      <c r="K3482" s="157" t="s">
        <v>141</v>
      </c>
      <c r="L3482" s="83" t="s">
        <v>6172</v>
      </c>
      <c r="M3482" s="165" t="s">
        <v>162</v>
      </c>
      <c r="O3482" s="157" t="s">
        <v>138</v>
      </c>
      <c r="P3482" s="157" t="s">
        <v>143</v>
      </c>
      <c r="Q3482" s="157" t="s">
        <v>6171</v>
      </c>
      <c r="R3482" s="157" t="s">
        <v>144</v>
      </c>
      <c r="W3482" s="118">
        <v>27000</v>
      </c>
      <c r="X3482" s="162" t="s">
        <v>6190</v>
      </c>
    </row>
    <row r="3483" spans="1:24">
      <c r="A3483" s="83">
        <v>3011</v>
      </c>
      <c r="B3483" s="83">
        <v>579</v>
      </c>
      <c r="C3483" t="s">
        <v>8202</v>
      </c>
      <c r="D3483" s="159">
        <f t="shared" si="108"/>
        <v>42</v>
      </c>
      <c r="E3483">
        <v>1</v>
      </c>
      <c r="F3483">
        <v>2</v>
      </c>
      <c r="G3483" s="162" t="s">
        <v>6318</v>
      </c>
      <c r="H3483" s="162" t="s">
        <v>6318</v>
      </c>
      <c r="I3483" s="53" t="str">
        <f t="shared" si="109"/>
        <v>1. 2</v>
      </c>
      <c r="J3483" s="157" t="s">
        <v>142</v>
      </c>
      <c r="K3483" s="157" t="s">
        <v>141</v>
      </c>
      <c r="L3483" s="83" t="s">
        <v>6172</v>
      </c>
      <c r="M3483" s="165" t="s">
        <v>162</v>
      </c>
      <c r="O3483" s="157" t="s">
        <v>138</v>
      </c>
      <c r="P3483" s="157" t="s">
        <v>143</v>
      </c>
      <c r="Q3483" s="157" t="s">
        <v>6171</v>
      </c>
      <c r="R3483" s="157" t="s">
        <v>144</v>
      </c>
      <c r="W3483" s="118">
        <v>567000</v>
      </c>
      <c r="X3483" s="162" t="s">
        <v>6318</v>
      </c>
    </row>
    <row r="3484" spans="1:24">
      <c r="A3484" s="83">
        <v>3011</v>
      </c>
      <c r="B3484" s="83">
        <v>579</v>
      </c>
      <c r="C3484" t="s">
        <v>6648</v>
      </c>
      <c r="D3484" s="159">
        <f t="shared" si="108"/>
        <v>123</v>
      </c>
      <c r="E3484">
        <v>3</v>
      </c>
      <c r="F3484">
        <v>3</v>
      </c>
      <c r="G3484" s="162" t="s">
        <v>6328</v>
      </c>
      <c r="H3484" s="162" t="s">
        <v>6328</v>
      </c>
      <c r="I3484" s="53" t="str">
        <f t="shared" si="109"/>
        <v>3. 3</v>
      </c>
      <c r="J3484" s="157" t="s">
        <v>142</v>
      </c>
      <c r="K3484" s="157" t="s">
        <v>141</v>
      </c>
      <c r="L3484" s="83" t="s">
        <v>6172</v>
      </c>
      <c r="M3484" s="165" t="s">
        <v>162</v>
      </c>
      <c r="O3484" s="157" t="s">
        <v>138</v>
      </c>
      <c r="P3484" s="157" t="s">
        <v>143</v>
      </c>
      <c r="Q3484" s="157" t="s">
        <v>6171</v>
      </c>
      <c r="R3484" s="157" t="s">
        <v>144</v>
      </c>
      <c r="W3484" s="118">
        <v>1660500</v>
      </c>
      <c r="X3484" s="162" t="s">
        <v>6328</v>
      </c>
    </row>
    <row r="3485" spans="1:24">
      <c r="A3485" s="83">
        <v>3014</v>
      </c>
      <c r="B3485" s="83">
        <v>546</v>
      </c>
      <c r="C3485" t="s">
        <v>8203</v>
      </c>
      <c r="D3485" s="159">
        <f t="shared" si="108"/>
        <v>248</v>
      </c>
      <c r="E3485">
        <v>6</v>
      </c>
      <c r="F3485">
        <v>8</v>
      </c>
      <c r="G3485" s="162" t="s">
        <v>6492</v>
      </c>
      <c r="H3485" s="162" t="s">
        <v>6492</v>
      </c>
      <c r="I3485" s="53" t="str">
        <f t="shared" si="109"/>
        <v>6. 8</v>
      </c>
      <c r="J3485" s="157" t="s">
        <v>142</v>
      </c>
      <c r="K3485" s="157" t="s">
        <v>141</v>
      </c>
      <c r="L3485" s="83" t="s">
        <v>6172</v>
      </c>
      <c r="M3485" s="165" t="s">
        <v>162</v>
      </c>
      <c r="O3485" s="157" t="s">
        <v>138</v>
      </c>
      <c r="P3485" s="157" t="s">
        <v>143</v>
      </c>
      <c r="Q3485" s="157" t="s">
        <v>6171</v>
      </c>
      <c r="R3485" s="157" t="s">
        <v>144</v>
      </c>
      <c r="W3485" s="118">
        <v>3348000</v>
      </c>
      <c r="X3485" s="162" t="s">
        <v>6492</v>
      </c>
    </row>
    <row r="3486" spans="1:24">
      <c r="A3486" s="83">
        <v>3017</v>
      </c>
      <c r="B3486" s="83">
        <v>277</v>
      </c>
      <c r="C3486" t="s">
        <v>7851</v>
      </c>
      <c r="D3486" s="159">
        <f t="shared" si="108"/>
        <v>4</v>
      </c>
      <c r="E3486">
        <v>0</v>
      </c>
      <c r="F3486">
        <v>4</v>
      </c>
      <c r="G3486" s="162" t="s">
        <v>6336</v>
      </c>
      <c r="H3486" s="162" t="s">
        <v>6336</v>
      </c>
      <c r="I3486" s="53" t="str">
        <f t="shared" si="109"/>
        <v>0. 4</v>
      </c>
      <c r="J3486" s="157" t="s">
        <v>142</v>
      </c>
      <c r="K3486" s="157" t="s">
        <v>141</v>
      </c>
      <c r="L3486" s="83" t="s">
        <v>6172</v>
      </c>
      <c r="M3486" s="165" t="s">
        <v>6540</v>
      </c>
      <c r="O3486" s="157" t="s">
        <v>138</v>
      </c>
      <c r="P3486" s="157" t="s">
        <v>143</v>
      </c>
      <c r="Q3486" s="157" t="s">
        <v>6171</v>
      </c>
      <c r="R3486" s="157" t="s">
        <v>144</v>
      </c>
      <c r="W3486" s="118">
        <v>0</v>
      </c>
      <c r="X3486" s="162" t="s">
        <v>6336</v>
      </c>
    </row>
    <row r="3487" spans="1:24">
      <c r="A3487" s="83">
        <v>3017</v>
      </c>
      <c r="B3487" s="83">
        <v>281</v>
      </c>
      <c r="C3487" t="s">
        <v>6586</v>
      </c>
      <c r="D3487" s="159">
        <f t="shared" si="108"/>
        <v>42</v>
      </c>
      <c r="E3487">
        <v>1</v>
      </c>
      <c r="F3487">
        <v>2</v>
      </c>
      <c r="G3487" s="162" t="s">
        <v>6318</v>
      </c>
      <c r="H3487" s="162" t="s">
        <v>6318</v>
      </c>
      <c r="I3487" s="53" t="str">
        <f t="shared" si="109"/>
        <v>1. 2</v>
      </c>
      <c r="J3487" s="157" t="s">
        <v>142</v>
      </c>
      <c r="K3487" s="157" t="s">
        <v>141</v>
      </c>
      <c r="L3487" s="83" t="s">
        <v>6172</v>
      </c>
      <c r="M3487" s="165" t="s">
        <v>6540</v>
      </c>
      <c r="O3487" s="157" t="s">
        <v>138</v>
      </c>
      <c r="P3487" s="157" t="s">
        <v>143</v>
      </c>
      <c r="Q3487" s="157" t="s">
        <v>6171</v>
      </c>
      <c r="R3487" s="157" t="s">
        <v>144</v>
      </c>
      <c r="W3487" s="118">
        <v>0</v>
      </c>
      <c r="X3487" s="162" t="s">
        <v>6318</v>
      </c>
    </row>
    <row r="3488" spans="1:24">
      <c r="A3488" s="83">
        <v>3017</v>
      </c>
      <c r="B3488" s="83">
        <v>279</v>
      </c>
      <c r="C3488" t="s">
        <v>6586</v>
      </c>
      <c r="D3488" s="159">
        <f t="shared" si="108"/>
        <v>40</v>
      </c>
      <c r="E3488">
        <v>1</v>
      </c>
      <c r="F3488">
        <v>0</v>
      </c>
      <c r="G3488" s="162" t="s">
        <v>6242</v>
      </c>
      <c r="H3488" s="162" t="s">
        <v>6242</v>
      </c>
      <c r="I3488" s="53" t="str">
        <f t="shared" si="109"/>
        <v>1. 0</v>
      </c>
      <c r="J3488" s="157" t="s">
        <v>142</v>
      </c>
      <c r="K3488" s="157" t="s">
        <v>141</v>
      </c>
      <c r="L3488" s="83" t="s">
        <v>6172</v>
      </c>
      <c r="M3488" s="165" t="s">
        <v>6540</v>
      </c>
      <c r="O3488" s="157" t="s">
        <v>138</v>
      </c>
      <c r="P3488" s="157" t="s">
        <v>143</v>
      </c>
      <c r="Q3488" s="157" t="s">
        <v>6171</v>
      </c>
      <c r="R3488" s="157" t="s">
        <v>144</v>
      </c>
      <c r="W3488" s="118">
        <v>0</v>
      </c>
      <c r="X3488" s="162" t="s">
        <v>6242</v>
      </c>
    </row>
    <row r="3489" spans="1:24">
      <c r="A3489" s="83">
        <v>3017</v>
      </c>
      <c r="B3489" s="83">
        <v>576</v>
      </c>
      <c r="C3489" t="s">
        <v>7836</v>
      </c>
      <c r="D3489" s="159">
        <f t="shared" si="108"/>
        <v>147</v>
      </c>
      <c r="E3489">
        <v>3</v>
      </c>
      <c r="F3489">
        <v>27</v>
      </c>
      <c r="G3489" s="162" t="s">
        <v>6194</v>
      </c>
      <c r="H3489" s="162" t="s">
        <v>6194</v>
      </c>
      <c r="I3489" s="53" t="str">
        <f t="shared" si="109"/>
        <v>3. 27</v>
      </c>
      <c r="J3489" s="157" t="s">
        <v>142</v>
      </c>
      <c r="K3489" s="157" t="s">
        <v>141</v>
      </c>
      <c r="L3489" s="83" t="s">
        <v>6172</v>
      </c>
      <c r="M3489" s="165" t="s">
        <v>6540</v>
      </c>
      <c r="O3489" s="157" t="s">
        <v>138</v>
      </c>
      <c r="P3489" s="157" t="s">
        <v>143</v>
      </c>
      <c r="Q3489" s="157" t="s">
        <v>6171</v>
      </c>
      <c r="R3489" s="157" t="s">
        <v>144</v>
      </c>
      <c r="W3489" s="118">
        <v>0</v>
      </c>
      <c r="X3489" s="162" t="s">
        <v>6194</v>
      </c>
    </row>
    <row r="3490" spans="1:24">
      <c r="A3490" s="83">
        <v>3017</v>
      </c>
      <c r="B3490" s="83">
        <v>280</v>
      </c>
      <c r="C3490" t="s">
        <v>6586</v>
      </c>
      <c r="D3490" s="159">
        <f t="shared" si="108"/>
        <v>46</v>
      </c>
      <c r="E3490">
        <v>1</v>
      </c>
      <c r="F3490">
        <v>6</v>
      </c>
      <c r="G3490" s="162" t="s">
        <v>6411</v>
      </c>
      <c r="H3490" s="162" t="s">
        <v>6411</v>
      </c>
      <c r="I3490" s="53" t="str">
        <f t="shared" si="109"/>
        <v>1. 6</v>
      </c>
      <c r="J3490" s="157" t="s">
        <v>142</v>
      </c>
      <c r="K3490" s="157" t="s">
        <v>141</v>
      </c>
      <c r="L3490" s="83" t="s">
        <v>6172</v>
      </c>
      <c r="M3490" s="165" t="s">
        <v>6540</v>
      </c>
      <c r="O3490" s="157" t="s">
        <v>138</v>
      </c>
      <c r="P3490" s="157" t="s">
        <v>143</v>
      </c>
      <c r="Q3490" s="157" t="s">
        <v>6171</v>
      </c>
      <c r="R3490" s="157" t="s">
        <v>144</v>
      </c>
      <c r="W3490" s="118">
        <v>0</v>
      </c>
      <c r="X3490" s="162" t="s">
        <v>6411</v>
      </c>
    </row>
    <row r="3491" spans="1:24">
      <c r="A3491" s="83">
        <v>3017</v>
      </c>
      <c r="B3491" s="83">
        <v>577</v>
      </c>
      <c r="C3491" t="s">
        <v>7836</v>
      </c>
      <c r="D3491" s="159">
        <f t="shared" si="108"/>
        <v>282</v>
      </c>
      <c r="E3491">
        <v>7</v>
      </c>
      <c r="F3491">
        <v>2</v>
      </c>
      <c r="G3491" s="162" t="s">
        <v>6354</v>
      </c>
      <c r="H3491" s="162" t="s">
        <v>6354</v>
      </c>
      <c r="I3491" s="53" t="str">
        <f t="shared" si="109"/>
        <v>7. 2</v>
      </c>
      <c r="J3491" s="157" t="s">
        <v>142</v>
      </c>
      <c r="K3491" s="157" t="s">
        <v>141</v>
      </c>
      <c r="L3491" s="83" t="s">
        <v>6172</v>
      </c>
      <c r="M3491" s="165" t="s">
        <v>6540</v>
      </c>
      <c r="O3491" s="157" t="s">
        <v>138</v>
      </c>
      <c r="P3491" s="157" t="s">
        <v>143</v>
      </c>
      <c r="Q3491" s="157" t="s">
        <v>6171</v>
      </c>
      <c r="R3491" s="157" t="s">
        <v>144</v>
      </c>
      <c r="W3491" s="118">
        <v>0</v>
      </c>
      <c r="X3491" s="162" t="s">
        <v>6354</v>
      </c>
    </row>
    <row r="3492" spans="1:24">
      <c r="A3492" s="83">
        <v>3073</v>
      </c>
      <c r="B3492" s="83">
        <v>231</v>
      </c>
      <c r="C3492" t="s">
        <v>7857</v>
      </c>
      <c r="D3492" s="159">
        <f t="shared" si="108"/>
        <v>57</v>
      </c>
      <c r="E3492">
        <v>1</v>
      </c>
      <c r="F3492">
        <v>17</v>
      </c>
      <c r="G3492" s="162" t="s">
        <v>6225</v>
      </c>
      <c r="H3492" s="162" t="s">
        <v>6225</v>
      </c>
      <c r="I3492" s="53" t="str">
        <f t="shared" si="109"/>
        <v>1. 17</v>
      </c>
      <c r="J3492" s="157" t="s">
        <v>142</v>
      </c>
      <c r="K3492" s="157" t="s">
        <v>141</v>
      </c>
      <c r="L3492" s="83" t="s">
        <v>6172</v>
      </c>
      <c r="M3492" s="165" t="s">
        <v>162</v>
      </c>
      <c r="O3492" s="157" t="s">
        <v>138</v>
      </c>
      <c r="P3492" s="157" t="s">
        <v>143</v>
      </c>
      <c r="Q3492" s="157" t="s">
        <v>6171</v>
      </c>
      <c r="R3492" s="157" t="s">
        <v>144</v>
      </c>
      <c r="W3492" s="118">
        <v>769500</v>
      </c>
      <c r="X3492" s="162" t="s">
        <v>6225</v>
      </c>
    </row>
    <row r="3493" spans="1:24">
      <c r="A3493" s="83">
        <v>3073</v>
      </c>
      <c r="B3493" s="83">
        <v>231</v>
      </c>
      <c r="C3493" t="s">
        <v>7851</v>
      </c>
      <c r="D3493" s="159">
        <f t="shared" si="108"/>
        <v>56</v>
      </c>
      <c r="E3493">
        <v>1</v>
      </c>
      <c r="F3493">
        <v>16</v>
      </c>
      <c r="G3493" s="162" t="s">
        <v>6222</v>
      </c>
      <c r="H3493" s="162" t="s">
        <v>6222</v>
      </c>
      <c r="I3493" s="53" t="str">
        <f t="shared" si="109"/>
        <v>1. 16</v>
      </c>
      <c r="J3493" s="157" t="s">
        <v>142</v>
      </c>
      <c r="K3493" s="157" t="s">
        <v>141</v>
      </c>
      <c r="L3493" s="83" t="s">
        <v>6172</v>
      </c>
      <c r="M3493" s="165" t="s">
        <v>162</v>
      </c>
      <c r="O3493" s="157" t="s">
        <v>138</v>
      </c>
      <c r="P3493" s="157" t="s">
        <v>143</v>
      </c>
      <c r="Q3493" s="157" t="s">
        <v>6171</v>
      </c>
      <c r="R3493" s="157" t="s">
        <v>144</v>
      </c>
      <c r="W3493" s="118">
        <v>756000</v>
      </c>
      <c r="X3493" s="162" t="s">
        <v>6222</v>
      </c>
    </row>
    <row r="3494" spans="1:24">
      <c r="A3494" s="83">
        <v>3073</v>
      </c>
      <c r="B3494" s="83">
        <v>231</v>
      </c>
      <c r="C3494" t="s">
        <v>7843</v>
      </c>
      <c r="D3494" s="159">
        <f t="shared" si="108"/>
        <v>57</v>
      </c>
      <c r="E3494">
        <v>1</v>
      </c>
      <c r="F3494">
        <v>17</v>
      </c>
      <c r="G3494" s="162" t="s">
        <v>6225</v>
      </c>
      <c r="H3494" s="162" t="s">
        <v>6225</v>
      </c>
      <c r="I3494" s="53" t="str">
        <f t="shared" si="109"/>
        <v>1. 17</v>
      </c>
      <c r="J3494" s="157" t="s">
        <v>142</v>
      </c>
      <c r="K3494" s="157" t="s">
        <v>141</v>
      </c>
      <c r="L3494" s="83" t="s">
        <v>6172</v>
      </c>
      <c r="M3494" s="165" t="s">
        <v>162</v>
      </c>
      <c r="O3494" s="157" t="s">
        <v>138</v>
      </c>
      <c r="P3494" s="157" t="s">
        <v>143</v>
      </c>
      <c r="Q3494" s="157" t="s">
        <v>6171</v>
      </c>
      <c r="R3494" s="157" t="s">
        <v>144</v>
      </c>
      <c r="W3494" s="118">
        <v>769500</v>
      </c>
      <c r="X3494" s="162" t="s">
        <v>6225</v>
      </c>
    </row>
    <row r="3495" spans="1:24">
      <c r="A3495" s="83">
        <v>3073</v>
      </c>
      <c r="B3495" s="83">
        <v>231</v>
      </c>
      <c r="C3495" t="s">
        <v>7861</v>
      </c>
      <c r="D3495" s="159">
        <f t="shared" si="108"/>
        <v>57</v>
      </c>
      <c r="E3495">
        <v>1</v>
      </c>
      <c r="F3495">
        <v>17</v>
      </c>
      <c r="G3495" s="162" t="s">
        <v>6225</v>
      </c>
      <c r="H3495" s="162" t="s">
        <v>6225</v>
      </c>
      <c r="I3495" s="53" t="str">
        <f t="shared" si="109"/>
        <v>1. 17</v>
      </c>
      <c r="J3495" s="157" t="s">
        <v>142</v>
      </c>
      <c r="K3495" s="157" t="s">
        <v>141</v>
      </c>
      <c r="L3495" s="83" t="s">
        <v>6172</v>
      </c>
      <c r="M3495" s="165" t="s">
        <v>162</v>
      </c>
      <c r="O3495" s="157" t="s">
        <v>138</v>
      </c>
      <c r="P3495" s="157" t="s">
        <v>143</v>
      </c>
      <c r="Q3495" s="157" t="s">
        <v>6171</v>
      </c>
      <c r="R3495" s="157" t="s">
        <v>144</v>
      </c>
      <c r="W3495" s="118">
        <v>769500</v>
      </c>
      <c r="X3495" s="162" t="s">
        <v>6225</v>
      </c>
    </row>
    <row r="3496" spans="1:24">
      <c r="A3496" s="83">
        <v>3088</v>
      </c>
      <c r="B3496" s="83">
        <v>103</v>
      </c>
      <c r="C3496" t="s">
        <v>7857</v>
      </c>
      <c r="D3496" s="159">
        <f t="shared" si="108"/>
        <v>133</v>
      </c>
      <c r="E3496">
        <v>3</v>
      </c>
      <c r="F3496">
        <v>13</v>
      </c>
      <c r="G3496" s="162" t="s">
        <v>6368</v>
      </c>
      <c r="H3496" s="162" t="s">
        <v>6368</v>
      </c>
      <c r="I3496" s="53" t="str">
        <f t="shared" si="109"/>
        <v>3. 13</v>
      </c>
      <c r="J3496" s="157" t="s">
        <v>142</v>
      </c>
      <c r="K3496" s="157" t="s">
        <v>141</v>
      </c>
      <c r="L3496" s="83" t="s">
        <v>6172</v>
      </c>
      <c r="M3496" s="165" t="s">
        <v>162</v>
      </c>
      <c r="O3496" s="157" t="s">
        <v>138</v>
      </c>
      <c r="P3496" s="157" t="s">
        <v>143</v>
      </c>
      <c r="Q3496" s="157" t="s">
        <v>6171</v>
      </c>
      <c r="R3496" s="157" t="s">
        <v>144</v>
      </c>
      <c r="W3496" s="118">
        <v>594000</v>
      </c>
      <c r="X3496" s="162" t="s">
        <v>6368</v>
      </c>
    </row>
    <row r="3497" spans="1:24">
      <c r="A3497" s="83">
        <v>3090</v>
      </c>
      <c r="B3497" s="83">
        <v>100</v>
      </c>
      <c r="C3497" t="s">
        <v>7859</v>
      </c>
      <c r="D3497" s="159">
        <f t="shared" si="108"/>
        <v>26</v>
      </c>
      <c r="E3497">
        <v>0</v>
      </c>
      <c r="F3497">
        <v>26</v>
      </c>
      <c r="G3497" s="162" t="s">
        <v>6374</v>
      </c>
      <c r="H3497" s="162" t="s">
        <v>6374</v>
      </c>
      <c r="I3497" s="53" t="str">
        <f t="shared" si="109"/>
        <v>0. 26</v>
      </c>
      <c r="J3497" s="157" t="s">
        <v>142</v>
      </c>
      <c r="K3497" s="157" t="s">
        <v>141</v>
      </c>
      <c r="L3497" s="83" t="s">
        <v>6172</v>
      </c>
      <c r="M3497" s="165" t="s">
        <v>5499</v>
      </c>
      <c r="O3497" s="157" t="s">
        <v>138</v>
      </c>
      <c r="P3497" s="157" t="s">
        <v>143</v>
      </c>
      <c r="Q3497" s="157" t="s">
        <v>6171</v>
      </c>
      <c r="R3497" s="157" t="s">
        <v>144</v>
      </c>
      <c r="W3497" s="118">
        <v>0</v>
      </c>
      <c r="X3497" s="162" t="s">
        <v>6374</v>
      </c>
    </row>
    <row r="3498" spans="1:24">
      <c r="A3498" s="83">
        <v>3090</v>
      </c>
      <c r="B3498" s="83">
        <v>99</v>
      </c>
      <c r="C3498" t="s">
        <v>7862</v>
      </c>
      <c r="D3498" s="159">
        <f t="shared" si="108"/>
        <v>218</v>
      </c>
      <c r="E3498">
        <v>5</v>
      </c>
      <c r="F3498">
        <v>18</v>
      </c>
      <c r="G3498" s="162" t="s">
        <v>6227</v>
      </c>
      <c r="H3498" s="162" t="s">
        <v>6227</v>
      </c>
      <c r="I3498" s="53" t="str">
        <f t="shared" si="109"/>
        <v>5. 18</v>
      </c>
      <c r="J3498" s="157" t="s">
        <v>142</v>
      </c>
      <c r="K3498" s="157" t="s">
        <v>141</v>
      </c>
      <c r="L3498" s="83" t="s">
        <v>6172</v>
      </c>
      <c r="M3498" s="165" t="s">
        <v>5499</v>
      </c>
      <c r="O3498" s="157" t="s">
        <v>138</v>
      </c>
      <c r="P3498" s="157" t="s">
        <v>143</v>
      </c>
      <c r="Q3498" s="157" t="s">
        <v>6171</v>
      </c>
      <c r="R3498" s="157" t="s">
        <v>144</v>
      </c>
      <c r="W3498" s="118">
        <v>0</v>
      </c>
      <c r="X3498" s="162" t="s">
        <v>6227</v>
      </c>
    </row>
    <row r="3499" spans="1:24">
      <c r="A3499" s="83">
        <v>3091</v>
      </c>
      <c r="B3499" s="83">
        <v>100</v>
      </c>
      <c r="C3499" t="s">
        <v>7859</v>
      </c>
      <c r="D3499" s="159">
        <f t="shared" si="108"/>
        <v>26</v>
      </c>
      <c r="E3499">
        <v>0</v>
      </c>
      <c r="F3499">
        <v>26</v>
      </c>
      <c r="G3499" s="162" t="s">
        <v>6374</v>
      </c>
      <c r="H3499" s="162" t="s">
        <v>6374</v>
      </c>
      <c r="I3499" s="53" t="str">
        <f t="shared" si="109"/>
        <v>0. 26</v>
      </c>
      <c r="J3499" s="157" t="s">
        <v>142</v>
      </c>
      <c r="K3499" s="157" t="s">
        <v>141</v>
      </c>
      <c r="L3499" s="83" t="s">
        <v>6172</v>
      </c>
      <c r="M3499" s="165" t="s">
        <v>5499</v>
      </c>
      <c r="O3499" s="157" t="s">
        <v>138</v>
      </c>
      <c r="P3499" s="157" t="s">
        <v>143</v>
      </c>
      <c r="Q3499" s="157" t="s">
        <v>6171</v>
      </c>
      <c r="R3499" s="157" t="s">
        <v>144</v>
      </c>
      <c r="W3499" s="118">
        <v>0</v>
      </c>
      <c r="X3499" s="162" t="s">
        <v>6374</v>
      </c>
    </row>
    <row r="3500" spans="1:24">
      <c r="A3500" s="83">
        <v>3091</v>
      </c>
      <c r="B3500" s="83">
        <v>99</v>
      </c>
      <c r="C3500" t="s">
        <v>7862</v>
      </c>
      <c r="D3500" s="159">
        <f t="shared" si="108"/>
        <v>218</v>
      </c>
      <c r="E3500">
        <v>5</v>
      </c>
      <c r="F3500">
        <v>18</v>
      </c>
      <c r="G3500" s="162" t="s">
        <v>6227</v>
      </c>
      <c r="H3500" s="162" t="s">
        <v>6227</v>
      </c>
      <c r="I3500" s="53" t="str">
        <f t="shared" si="109"/>
        <v>5. 18</v>
      </c>
      <c r="J3500" s="157" t="s">
        <v>142</v>
      </c>
      <c r="K3500" s="157" t="s">
        <v>141</v>
      </c>
      <c r="L3500" s="83" t="s">
        <v>6172</v>
      </c>
      <c r="M3500" s="165" t="s">
        <v>5499</v>
      </c>
      <c r="O3500" s="157" t="s">
        <v>138</v>
      </c>
      <c r="P3500" s="157" t="s">
        <v>143</v>
      </c>
      <c r="Q3500" s="157" t="s">
        <v>6171</v>
      </c>
      <c r="R3500" s="157" t="s">
        <v>144</v>
      </c>
      <c r="W3500" s="118">
        <v>0</v>
      </c>
      <c r="X3500" s="162" t="s">
        <v>6227</v>
      </c>
    </row>
    <row r="3501" spans="1:24">
      <c r="A3501" s="83">
        <v>3114</v>
      </c>
      <c r="B3501" s="83">
        <v>82</v>
      </c>
      <c r="C3501" t="s">
        <v>7857</v>
      </c>
      <c r="D3501" s="159">
        <f t="shared" si="108"/>
        <v>151</v>
      </c>
      <c r="E3501">
        <v>3</v>
      </c>
      <c r="F3501">
        <v>31</v>
      </c>
      <c r="G3501" s="162" t="s">
        <v>6196</v>
      </c>
      <c r="H3501" s="162" t="s">
        <v>6196</v>
      </c>
      <c r="I3501" s="53" t="str">
        <f t="shared" si="109"/>
        <v>3. 31</v>
      </c>
      <c r="J3501" s="157" t="s">
        <v>142</v>
      </c>
      <c r="K3501" s="157" t="s">
        <v>141</v>
      </c>
      <c r="L3501" s="83" t="s">
        <v>6172</v>
      </c>
      <c r="M3501" s="165" t="s">
        <v>5499</v>
      </c>
      <c r="O3501" s="157" t="s">
        <v>138</v>
      </c>
      <c r="P3501" s="157" t="s">
        <v>143</v>
      </c>
      <c r="Q3501" s="157" t="s">
        <v>6171</v>
      </c>
      <c r="R3501" s="157" t="s">
        <v>144</v>
      </c>
      <c r="W3501" s="118">
        <v>0</v>
      </c>
      <c r="X3501" s="162" t="s">
        <v>6196</v>
      </c>
    </row>
    <row r="3502" spans="1:24">
      <c r="A3502" s="83">
        <v>3160</v>
      </c>
      <c r="B3502" s="83">
        <v>578</v>
      </c>
      <c r="C3502" t="s">
        <v>6648</v>
      </c>
      <c r="D3502" s="159">
        <f t="shared" si="108"/>
        <v>110</v>
      </c>
      <c r="E3502">
        <v>2</v>
      </c>
      <c r="F3502">
        <v>30</v>
      </c>
      <c r="G3502" s="162" t="s">
        <v>6282</v>
      </c>
      <c r="H3502" s="162" t="s">
        <v>6282</v>
      </c>
      <c r="I3502" s="53" t="str">
        <f t="shared" si="109"/>
        <v>2. 30</v>
      </c>
      <c r="J3502" s="157" t="s">
        <v>142</v>
      </c>
      <c r="K3502" s="157" t="s">
        <v>141</v>
      </c>
      <c r="L3502" s="83" t="s">
        <v>6172</v>
      </c>
      <c r="M3502" s="165" t="s">
        <v>162</v>
      </c>
      <c r="O3502" s="157" t="s">
        <v>138</v>
      </c>
      <c r="P3502" s="157" t="s">
        <v>143</v>
      </c>
      <c r="Q3502" s="157" t="s">
        <v>6171</v>
      </c>
      <c r="R3502" s="157" t="s">
        <v>144</v>
      </c>
      <c r="W3502" s="118">
        <v>1485000</v>
      </c>
      <c r="X3502" s="162" t="s">
        <v>6282</v>
      </c>
    </row>
    <row r="3503" spans="1:24">
      <c r="A3503" s="83">
        <v>3166</v>
      </c>
      <c r="B3503" s="83">
        <v>27</v>
      </c>
      <c r="C3503" t="s">
        <v>7851</v>
      </c>
      <c r="D3503" s="159">
        <f t="shared" si="108"/>
        <v>12</v>
      </c>
      <c r="E3503">
        <v>0</v>
      </c>
      <c r="F3503">
        <v>12</v>
      </c>
      <c r="G3503" s="162" t="s">
        <v>6190</v>
      </c>
      <c r="H3503" s="162" t="s">
        <v>6190</v>
      </c>
      <c r="I3503" s="53" t="str">
        <f t="shared" si="109"/>
        <v>0. 12</v>
      </c>
      <c r="J3503" s="157" t="s">
        <v>142</v>
      </c>
      <c r="K3503" s="157" t="s">
        <v>141</v>
      </c>
      <c r="L3503" s="83" t="s">
        <v>6172</v>
      </c>
      <c r="M3503" s="165" t="s">
        <v>162</v>
      </c>
      <c r="O3503" s="157" t="s">
        <v>138</v>
      </c>
      <c r="P3503" s="157" t="s">
        <v>143</v>
      </c>
      <c r="Q3503" s="157" t="s">
        <v>6171</v>
      </c>
      <c r="R3503" s="157" t="s">
        <v>144</v>
      </c>
      <c r="W3503" s="118">
        <v>81000</v>
      </c>
      <c r="X3503" s="162" t="s">
        <v>6190</v>
      </c>
    </row>
    <row r="3504" spans="1:24">
      <c r="A3504" s="83">
        <v>3166</v>
      </c>
      <c r="B3504" s="83">
        <v>27</v>
      </c>
      <c r="C3504" t="s">
        <v>8129</v>
      </c>
      <c r="D3504" s="159">
        <f t="shared" si="108"/>
        <v>28</v>
      </c>
      <c r="E3504">
        <v>0</v>
      </c>
      <c r="F3504">
        <v>28</v>
      </c>
      <c r="G3504" s="162" t="s">
        <v>6178</v>
      </c>
      <c r="H3504" s="162" t="s">
        <v>6178</v>
      </c>
      <c r="I3504" s="53" t="str">
        <f t="shared" si="109"/>
        <v>0. 28</v>
      </c>
      <c r="J3504" s="157" t="s">
        <v>142</v>
      </c>
      <c r="K3504" s="157" t="s">
        <v>141</v>
      </c>
      <c r="L3504" s="83" t="s">
        <v>6172</v>
      </c>
      <c r="M3504" s="165" t="s">
        <v>162</v>
      </c>
      <c r="O3504" s="157" t="s">
        <v>138</v>
      </c>
      <c r="P3504" s="157" t="s">
        <v>143</v>
      </c>
      <c r="Q3504" s="157" t="s">
        <v>6171</v>
      </c>
      <c r="R3504" s="157" t="s">
        <v>144</v>
      </c>
      <c r="W3504" s="118">
        <v>189000</v>
      </c>
      <c r="X3504" s="162" t="s">
        <v>6178</v>
      </c>
    </row>
    <row r="3505" spans="1:24">
      <c r="A3505" s="83">
        <v>3167</v>
      </c>
      <c r="B3505" s="83">
        <v>27</v>
      </c>
      <c r="C3505" t="s">
        <v>7851</v>
      </c>
      <c r="D3505" s="159">
        <f t="shared" si="108"/>
        <v>12</v>
      </c>
      <c r="E3505">
        <v>0</v>
      </c>
      <c r="F3505">
        <v>12</v>
      </c>
      <c r="G3505" s="162" t="s">
        <v>6190</v>
      </c>
      <c r="H3505" s="162" t="s">
        <v>6190</v>
      </c>
      <c r="I3505" s="53" t="str">
        <f t="shared" si="109"/>
        <v>0. 12</v>
      </c>
      <c r="J3505" s="157" t="s">
        <v>142</v>
      </c>
      <c r="K3505" s="157" t="s">
        <v>141</v>
      </c>
      <c r="L3505" s="83" t="s">
        <v>6172</v>
      </c>
      <c r="M3505" s="165" t="s">
        <v>162</v>
      </c>
      <c r="O3505" s="157" t="s">
        <v>138</v>
      </c>
      <c r="P3505" s="157" t="s">
        <v>143</v>
      </c>
      <c r="Q3505" s="157" t="s">
        <v>6171</v>
      </c>
      <c r="R3505" s="157" t="s">
        <v>144</v>
      </c>
      <c r="W3505" s="118">
        <v>162000</v>
      </c>
      <c r="X3505" s="162" t="s">
        <v>6190</v>
      </c>
    </row>
    <row r="3506" spans="1:24">
      <c r="A3506" s="83">
        <v>3167</v>
      </c>
      <c r="B3506" s="83">
        <v>27</v>
      </c>
      <c r="C3506" t="s">
        <v>8129</v>
      </c>
      <c r="D3506" s="159">
        <f t="shared" si="108"/>
        <v>8</v>
      </c>
      <c r="E3506">
        <v>0</v>
      </c>
      <c r="F3506">
        <v>8</v>
      </c>
      <c r="G3506" s="162" t="s">
        <v>6180</v>
      </c>
      <c r="H3506" s="162" t="s">
        <v>6180</v>
      </c>
      <c r="I3506" s="53" t="str">
        <f t="shared" si="109"/>
        <v>0. 8</v>
      </c>
      <c r="J3506" s="157" t="s">
        <v>142</v>
      </c>
      <c r="K3506" s="157" t="s">
        <v>141</v>
      </c>
      <c r="L3506" s="83" t="s">
        <v>6172</v>
      </c>
      <c r="M3506" s="165" t="s">
        <v>162</v>
      </c>
      <c r="O3506" s="157" t="s">
        <v>138</v>
      </c>
      <c r="P3506" s="157" t="s">
        <v>143</v>
      </c>
      <c r="Q3506" s="157" t="s">
        <v>6171</v>
      </c>
      <c r="R3506" s="157" t="s">
        <v>144</v>
      </c>
      <c r="W3506" s="118">
        <v>108000</v>
      </c>
      <c r="X3506" s="162" t="s">
        <v>6180</v>
      </c>
    </row>
    <row r="3507" spans="1:24">
      <c r="A3507" s="83">
        <v>3169</v>
      </c>
      <c r="B3507" s="83">
        <v>601</v>
      </c>
      <c r="C3507" t="s">
        <v>7857</v>
      </c>
      <c r="D3507" s="159">
        <f t="shared" si="108"/>
        <v>65</v>
      </c>
      <c r="E3507">
        <v>1</v>
      </c>
      <c r="F3507">
        <v>25</v>
      </c>
      <c r="G3507" s="162" t="s">
        <v>6349</v>
      </c>
      <c r="H3507" s="162" t="s">
        <v>6349</v>
      </c>
      <c r="I3507" s="53" t="str">
        <f t="shared" si="109"/>
        <v>1. 25</v>
      </c>
      <c r="J3507" s="157" t="s">
        <v>142</v>
      </c>
      <c r="K3507" s="157" t="s">
        <v>141</v>
      </c>
      <c r="L3507" s="83" t="s">
        <v>6172</v>
      </c>
      <c r="M3507" s="165" t="s">
        <v>162</v>
      </c>
      <c r="O3507" s="157" t="s">
        <v>138</v>
      </c>
      <c r="P3507" s="157" t="s">
        <v>143</v>
      </c>
      <c r="Q3507" s="157" t="s">
        <v>6171</v>
      </c>
      <c r="R3507" s="157" t="s">
        <v>144</v>
      </c>
      <c r="W3507" s="118">
        <v>283500</v>
      </c>
      <c r="X3507" s="162" t="s">
        <v>6349</v>
      </c>
    </row>
    <row r="3508" spans="1:24">
      <c r="A3508" s="83">
        <v>3169</v>
      </c>
      <c r="B3508" s="83">
        <v>601</v>
      </c>
      <c r="C3508" t="s">
        <v>7850</v>
      </c>
      <c r="D3508" s="159">
        <f t="shared" si="108"/>
        <v>70</v>
      </c>
      <c r="E3508">
        <v>1</v>
      </c>
      <c r="F3508">
        <v>30</v>
      </c>
      <c r="G3508" s="162" t="s">
        <v>6334</v>
      </c>
      <c r="H3508" s="162" t="s">
        <v>6334</v>
      </c>
      <c r="I3508" s="53" t="str">
        <f t="shared" si="109"/>
        <v>1. 30</v>
      </c>
      <c r="J3508" s="157" t="s">
        <v>142</v>
      </c>
      <c r="K3508" s="157" t="s">
        <v>141</v>
      </c>
      <c r="L3508" s="83" t="s">
        <v>6172</v>
      </c>
      <c r="M3508" s="165" t="s">
        <v>162</v>
      </c>
      <c r="O3508" s="157" t="s">
        <v>138</v>
      </c>
      <c r="P3508" s="157" t="s">
        <v>143</v>
      </c>
      <c r="Q3508" s="157" t="s">
        <v>6171</v>
      </c>
      <c r="R3508" s="157" t="s">
        <v>144</v>
      </c>
      <c r="W3508" s="118">
        <v>945000</v>
      </c>
      <c r="X3508" s="162" t="s">
        <v>6334</v>
      </c>
    </row>
    <row r="3509" spans="1:24">
      <c r="A3509" s="83">
        <v>3242</v>
      </c>
      <c r="B3509" s="83">
        <v>103</v>
      </c>
      <c r="C3509" t="s">
        <v>8204</v>
      </c>
      <c r="D3509" s="159">
        <f t="shared" si="108"/>
        <v>278</v>
      </c>
      <c r="E3509">
        <v>6</v>
      </c>
      <c r="F3509">
        <v>38</v>
      </c>
      <c r="G3509" s="162" t="s">
        <v>6187</v>
      </c>
      <c r="H3509" s="162" t="s">
        <v>6187</v>
      </c>
      <c r="I3509" s="53" t="str">
        <f t="shared" si="109"/>
        <v>6. 38</v>
      </c>
      <c r="J3509" s="157" t="s">
        <v>142</v>
      </c>
      <c r="K3509" s="157" t="s">
        <v>141</v>
      </c>
      <c r="L3509" s="83" t="s">
        <v>6172</v>
      </c>
      <c r="M3509" s="165" t="s">
        <v>162</v>
      </c>
      <c r="O3509" s="157" t="s">
        <v>138</v>
      </c>
      <c r="P3509" s="157" t="s">
        <v>143</v>
      </c>
      <c r="Q3509" s="157" t="s">
        <v>6171</v>
      </c>
      <c r="R3509" s="157" t="s">
        <v>144</v>
      </c>
      <c r="W3509" s="118">
        <v>1242000</v>
      </c>
      <c r="X3509" s="162" t="s">
        <v>6187</v>
      </c>
    </row>
    <row r="3510" spans="1:24">
      <c r="A3510" s="83">
        <v>3250</v>
      </c>
      <c r="B3510" s="83">
        <v>154</v>
      </c>
      <c r="C3510" t="s">
        <v>8199</v>
      </c>
      <c r="D3510" s="159">
        <f t="shared" si="108"/>
        <v>160</v>
      </c>
      <c r="E3510">
        <v>4</v>
      </c>
      <c r="F3510">
        <v>0</v>
      </c>
      <c r="G3510" s="162" t="s">
        <v>6232</v>
      </c>
      <c r="H3510" s="162" t="s">
        <v>6232</v>
      </c>
      <c r="I3510" s="53" t="str">
        <f t="shared" si="109"/>
        <v>4. 0</v>
      </c>
      <c r="J3510" s="157" t="s">
        <v>142</v>
      </c>
      <c r="K3510" s="157" t="s">
        <v>141</v>
      </c>
      <c r="L3510" s="83" t="s">
        <v>6172</v>
      </c>
      <c r="M3510" s="165" t="s">
        <v>6093</v>
      </c>
      <c r="O3510" s="157" t="s">
        <v>138</v>
      </c>
      <c r="P3510" s="157" t="s">
        <v>143</v>
      </c>
      <c r="Q3510" s="157" t="s">
        <v>6171</v>
      </c>
      <c r="R3510" s="157" t="s">
        <v>144</v>
      </c>
      <c r="W3510" s="118">
        <v>715500</v>
      </c>
      <c r="X3510" s="162" t="s">
        <v>6232</v>
      </c>
    </row>
    <row r="3511" spans="1:24">
      <c r="A3511" s="83">
        <v>3250</v>
      </c>
      <c r="B3511" s="83">
        <v>125</v>
      </c>
      <c r="C3511" t="s">
        <v>7861</v>
      </c>
      <c r="D3511" s="159">
        <f t="shared" si="108"/>
        <v>80</v>
      </c>
      <c r="E3511">
        <v>2</v>
      </c>
      <c r="F3511">
        <v>0</v>
      </c>
      <c r="G3511" s="162" t="s">
        <v>6228</v>
      </c>
      <c r="H3511" s="162" t="s">
        <v>6228</v>
      </c>
      <c r="I3511" s="53" t="str">
        <f t="shared" si="109"/>
        <v>2. 0</v>
      </c>
      <c r="J3511" s="157" t="s">
        <v>142</v>
      </c>
      <c r="K3511" s="157" t="s">
        <v>141</v>
      </c>
      <c r="L3511" s="83" t="s">
        <v>6172</v>
      </c>
      <c r="M3511" s="165" t="s">
        <v>6093</v>
      </c>
      <c r="O3511" s="157" t="s">
        <v>138</v>
      </c>
      <c r="P3511" s="157" t="s">
        <v>143</v>
      </c>
      <c r="Q3511" s="157" t="s">
        <v>6171</v>
      </c>
      <c r="R3511" s="157" t="s">
        <v>144</v>
      </c>
      <c r="W3511" s="118">
        <v>0</v>
      </c>
      <c r="X3511" s="162" t="s">
        <v>6228</v>
      </c>
    </row>
    <row r="3512" spans="1:24">
      <c r="A3512" s="83">
        <v>3250</v>
      </c>
      <c r="B3512" s="83">
        <v>155</v>
      </c>
      <c r="C3512" t="s">
        <v>7851</v>
      </c>
      <c r="D3512" s="159">
        <f t="shared" si="108"/>
        <v>18</v>
      </c>
      <c r="E3512">
        <v>0</v>
      </c>
      <c r="F3512">
        <v>18</v>
      </c>
      <c r="G3512" s="162" t="s">
        <v>6241</v>
      </c>
      <c r="H3512" s="162" t="s">
        <v>6241</v>
      </c>
      <c r="I3512" s="53" t="str">
        <f t="shared" si="109"/>
        <v>0. 18</v>
      </c>
      <c r="J3512" s="157" t="s">
        <v>142</v>
      </c>
      <c r="K3512" s="157" t="s">
        <v>141</v>
      </c>
      <c r="L3512" s="83" t="s">
        <v>6172</v>
      </c>
      <c r="M3512" s="165" t="s">
        <v>6093</v>
      </c>
      <c r="O3512" s="157" t="s">
        <v>138</v>
      </c>
      <c r="P3512" s="157" t="s">
        <v>143</v>
      </c>
      <c r="Q3512" s="157" t="s">
        <v>6171</v>
      </c>
      <c r="R3512" s="157" t="s">
        <v>144</v>
      </c>
      <c r="W3512" s="118">
        <v>0</v>
      </c>
      <c r="X3512" s="162" t="s">
        <v>6241</v>
      </c>
    </row>
    <row r="3513" spans="1:24">
      <c r="A3513" s="83">
        <v>3250</v>
      </c>
      <c r="B3513" s="83">
        <v>257</v>
      </c>
      <c r="C3513" t="s">
        <v>6648</v>
      </c>
      <c r="D3513" s="159">
        <f t="shared" si="108"/>
        <v>34</v>
      </c>
      <c r="E3513">
        <v>0</v>
      </c>
      <c r="F3513">
        <v>34</v>
      </c>
      <c r="G3513" s="162" t="s">
        <v>6253</v>
      </c>
      <c r="H3513" s="162" t="s">
        <v>6253</v>
      </c>
      <c r="I3513" s="53" t="str">
        <f t="shared" si="109"/>
        <v>0. 34</v>
      </c>
      <c r="J3513" s="157" t="s">
        <v>142</v>
      </c>
      <c r="K3513" s="157" t="s">
        <v>141</v>
      </c>
      <c r="L3513" s="83" t="s">
        <v>6172</v>
      </c>
      <c r="M3513" s="165" t="s">
        <v>6556</v>
      </c>
      <c r="O3513" s="157" t="s">
        <v>138</v>
      </c>
      <c r="P3513" s="157" t="s">
        <v>143</v>
      </c>
      <c r="Q3513" s="157" t="s">
        <v>6171</v>
      </c>
      <c r="R3513" s="157" t="s">
        <v>144</v>
      </c>
      <c r="W3513" s="118">
        <v>0</v>
      </c>
      <c r="X3513" s="162" t="s">
        <v>6253</v>
      </c>
    </row>
    <row r="3514" spans="1:24">
      <c r="A3514" s="83">
        <v>3250</v>
      </c>
      <c r="B3514" s="83">
        <v>257</v>
      </c>
      <c r="C3514" t="s">
        <v>6582</v>
      </c>
      <c r="D3514" s="159">
        <f t="shared" si="108"/>
        <v>64</v>
      </c>
      <c r="E3514">
        <v>1</v>
      </c>
      <c r="F3514">
        <v>24</v>
      </c>
      <c r="G3514" s="162" t="s">
        <v>6314</v>
      </c>
      <c r="H3514" s="162" t="s">
        <v>6314</v>
      </c>
      <c r="I3514" s="53" t="str">
        <f t="shared" si="109"/>
        <v>1. 24</v>
      </c>
      <c r="J3514" s="157" t="s">
        <v>142</v>
      </c>
      <c r="K3514" s="157" t="s">
        <v>141</v>
      </c>
      <c r="L3514" s="83" t="s">
        <v>6172</v>
      </c>
      <c r="M3514" s="165" t="s">
        <v>6556</v>
      </c>
      <c r="O3514" s="157" t="s">
        <v>138</v>
      </c>
      <c r="P3514" s="157" t="s">
        <v>143</v>
      </c>
      <c r="Q3514" s="157" t="s">
        <v>6171</v>
      </c>
      <c r="R3514" s="157" t="s">
        <v>144</v>
      </c>
      <c r="W3514" s="118">
        <v>0</v>
      </c>
      <c r="X3514" s="162" t="s">
        <v>6314</v>
      </c>
    </row>
    <row r="3515" spans="1:24">
      <c r="A3515" s="83">
        <v>3251</v>
      </c>
      <c r="B3515" s="83">
        <v>125</v>
      </c>
      <c r="C3515" t="s">
        <v>7861</v>
      </c>
      <c r="D3515" s="159">
        <f t="shared" si="108"/>
        <v>11</v>
      </c>
      <c r="E3515">
        <v>0</v>
      </c>
      <c r="F3515">
        <v>11</v>
      </c>
      <c r="G3515" s="162" t="s">
        <v>6247</v>
      </c>
      <c r="H3515" s="162" t="s">
        <v>6247</v>
      </c>
      <c r="I3515" s="53" t="str">
        <f t="shared" si="109"/>
        <v>0. 11</v>
      </c>
      <c r="J3515" s="157" t="s">
        <v>142</v>
      </c>
      <c r="K3515" s="157" t="s">
        <v>141</v>
      </c>
      <c r="L3515" s="83" t="s">
        <v>6172</v>
      </c>
      <c r="M3515" s="165" t="s">
        <v>6093</v>
      </c>
      <c r="O3515" s="157" t="s">
        <v>138</v>
      </c>
      <c r="P3515" s="157" t="s">
        <v>143</v>
      </c>
      <c r="Q3515" s="157" t="s">
        <v>6171</v>
      </c>
      <c r="R3515" s="157" t="s">
        <v>144</v>
      </c>
      <c r="W3515" s="118">
        <v>108000</v>
      </c>
      <c r="X3515" s="162" t="s">
        <v>6247</v>
      </c>
    </row>
    <row r="3516" spans="1:24">
      <c r="A3516" s="83">
        <v>3251</v>
      </c>
      <c r="B3516" s="83">
        <v>257</v>
      </c>
      <c r="C3516" t="s">
        <v>6648</v>
      </c>
      <c r="D3516" s="159">
        <f t="shared" si="108"/>
        <v>4</v>
      </c>
      <c r="E3516">
        <v>0</v>
      </c>
      <c r="F3516">
        <v>4</v>
      </c>
      <c r="G3516" s="162" t="s">
        <v>6336</v>
      </c>
      <c r="H3516" s="162" t="s">
        <v>6336</v>
      </c>
      <c r="I3516" s="53" t="str">
        <f t="shared" si="109"/>
        <v>0. 4</v>
      </c>
      <c r="J3516" s="157" t="s">
        <v>142</v>
      </c>
      <c r="K3516" s="157" t="s">
        <v>141</v>
      </c>
      <c r="L3516" s="83" t="s">
        <v>6172</v>
      </c>
      <c r="M3516" s="165" t="s">
        <v>6556</v>
      </c>
      <c r="O3516" s="157" t="s">
        <v>138</v>
      </c>
      <c r="P3516" s="157" t="s">
        <v>143</v>
      </c>
      <c r="Q3516" s="157" t="s">
        <v>6171</v>
      </c>
      <c r="R3516" s="157" t="s">
        <v>144</v>
      </c>
      <c r="W3516" s="118">
        <v>40500</v>
      </c>
      <c r="X3516" s="162" t="s">
        <v>6336</v>
      </c>
    </row>
    <row r="3517" spans="1:24">
      <c r="A3517" s="83">
        <v>3251</v>
      </c>
      <c r="B3517" s="83">
        <v>257</v>
      </c>
      <c r="C3517" t="s">
        <v>6582</v>
      </c>
      <c r="D3517" s="159">
        <f t="shared" si="108"/>
        <v>9</v>
      </c>
      <c r="E3517">
        <v>0</v>
      </c>
      <c r="F3517">
        <v>9</v>
      </c>
      <c r="G3517" s="162" t="s">
        <v>6257</v>
      </c>
      <c r="H3517" s="162" t="s">
        <v>6257</v>
      </c>
      <c r="I3517" s="53" t="str">
        <f t="shared" si="109"/>
        <v>0. 9</v>
      </c>
      <c r="J3517" s="157" t="s">
        <v>142</v>
      </c>
      <c r="K3517" s="157" t="s">
        <v>141</v>
      </c>
      <c r="L3517" s="83" t="s">
        <v>6172</v>
      </c>
      <c r="M3517" s="165" t="s">
        <v>6556</v>
      </c>
      <c r="O3517" s="157" t="s">
        <v>138</v>
      </c>
      <c r="P3517" s="157" t="s">
        <v>143</v>
      </c>
      <c r="Q3517" s="157" t="s">
        <v>6171</v>
      </c>
      <c r="R3517" s="157" t="s">
        <v>144</v>
      </c>
      <c r="W3517" s="118">
        <v>81000</v>
      </c>
      <c r="X3517" s="162" t="s">
        <v>6257</v>
      </c>
    </row>
    <row r="3518" spans="1:24">
      <c r="A3518" s="83">
        <v>3251</v>
      </c>
      <c r="B3518" s="83">
        <v>154</v>
      </c>
      <c r="C3518" t="s">
        <v>8199</v>
      </c>
      <c r="D3518" s="159">
        <f t="shared" si="108"/>
        <v>22</v>
      </c>
      <c r="E3518">
        <v>0</v>
      </c>
      <c r="F3518">
        <v>22</v>
      </c>
      <c r="G3518" s="162" t="s">
        <v>6382</v>
      </c>
      <c r="H3518" s="162" t="s">
        <v>6382</v>
      </c>
      <c r="I3518" s="53" t="str">
        <f t="shared" si="109"/>
        <v>0. 22</v>
      </c>
      <c r="J3518" s="157" t="s">
        <v>142</v>
      </c>
      <c r="K3518" s="157" t="s">
        <v>141</v>
      </c>
      <c r="L3518" s="83" t="s">
        <v>6172</v>
      </c>
      <c r="M3518" s="165" t="s">
        <v>6093</v>
      </c>
      <c r="O3518" s="157" t="s">
        <v>138</v>
      </c>
      <c r="P3518" s="157" t="s">
        <v>143</v>
      </c>
      <c r="Q3518" s="157" t="s">
        <v>6171</v>
      </c>
      <c r="R3518" s="157" t="s">
        <v>144</v>
      </c>
      <c r="W3518" s="118">
        <v>216000</v>
      </c>
      <c r="X3518" s="162" t="s">
        <v>6382</v>
      </c>
    </row>
    <row r="3519" spans="1:24">
      <c r="A3519" s="83">
        <v>3251</v>
      </c>
      <c r="B3519" s="83">
        <v>155</v>
      </c>
      <c r="C3519" t="s">
        <v>7851</v>
      </c>
      <c r="D3519" s="159">
        <f t="shared" si="108"/>
        <v>2</v>
      </c>
      <c r="E3519">
        <v>0</v>
      </c>
      <c r="F3519">
        <v>2</v>
      </c>
      <c r="G3519" s="162" t="s">
        <v>6284</v>
      </c>
      <c r="H3519" s="162" t="s">
        <v>6284</v>
      </c>
      <c r="I3519" s="53" t="str">
        <f t="shared" si="109"/>
        <v>0. 2</v>
      </c>
      <c r="J3519" s="157" t="s">
        <v>142</v>
      </c>
      <c r="K3519" s="157" t="s">
        <v>141</v>
      </c>
      <c r="L3519" s="83" t="s">
        <v>6172</v>
      </c>
      <c r="M3519" s="165" t="s">
        <v>6093</v>
      </c>
      <c r="O3519" s="157" t="s">
        <v>138</v>
      </c>
      <c r="P3519" s="157" t="s">
        <v>143</v>
      </c>
      <c r="Q3519" s="157" t="s">
        <v>6171</v>
      </c>
      <c r="R3519" s="157" t="s">
        <v>144</v>
      </c>
      <c r="W3519" s="118">
        <v>13500</v>
      </c>
      <c r="X3519" s="162" t="s">
        <v>6284</v>
      </c>
    </row>
    <row r="3520" spans="1:24">
      <c r="A3520" s="83">
        <v>3252</v>
      </c>
      <c r="B3520" s="83">
        <v>125</v>
      </c>
      <c r="C3520" t="s">
        <v>7861</v>
      </c>
      <c r="D3520" s="159">
        <f t="shared" si="108"/>
        <v>11</v>
      </c>
      <c r="E3520">
        <v>0</v>
      </c>
      <c r="F3520">
        <v>11</v>
      </c>
      <c r="G3520" s="162" t="s">
        <v>6247</v>
      </c>
      <c r="H3520" s="162" t="s">
        <v>6247</v>
      </c>
      <c r="I3520" s="53" t="str">
        <f t="shared" si="109"/>
        <v>0. 11</v>
      </c>
      <c r="J3520" s="157" t="s">
        <v>142</v>
      </c>
      <c r="K3520" s="157" t="s">
        <v>141</v>
      </c>
      <c r="L3520" s="83" t="s">
        <v>6172</v>
      </c>
      <c r="M3520" s="165" t="s">
        <v>6093</v>
      </c>
      <c r="O3520" s="157" t="s">
        <v>138</v>
      </c>
      <c r="P3520" s="157" t="s">
        <v>143</v>
      </c>
      <c r="Q3520" s="157" t="s">
        <v>6171</v>
      </c>
      <c r="R3520" s="157" t="s">
        <v>144</v>
      </c>
      <c r="W3520" s="118">
        <v>108000</v>
      </c>
      <c r="X3520" s="162" t="s">
        <v>6247</v>
      </c>
    </row>
    <row r="3521" spans="1:24">
      <c r="A3521" s="83">
        <v>3252</v>
      </c>
      <c r="B3521" s="83">
        <v>257</v>
      </c>
      <c r="C3521" t="s">
        <v>6648</v>
      </c>
      <c r="D3521" s="159">
        <f t="shared" si="108"/>
        <v>4</v>
      </c>
      <c r="E3521">
        <v>0</v>
      </c>
      <c r="F3521">
        <v>4</v>
      </c>
      <c r="G3521" s="162" t="s">
        <v>6336</v>
      </c>
      <c r="H3521" s="162" t="s">
        <v>6336</v>
      </c>
      <c r="I3521" s="53" t="str">
        <f t="shared" si="109"/>
        <v>0. 4</v>
      </c>
      <c r="J3521" s="157" t="s">
        <v>142</v>
      </c>
      <c r="K3521" s="157" t="s">
        <v>141</v>
      </c>
      <c r="L3521" s="83" t="s">
        <v>6172</v>
      </c>
      <c r="M3521" s="165" t="s">
        <v>6556</v>
      </c>
      <c r="O3521" s="157" t="s">
        <v>138</v>
      </c>
      <c r="P3521" s="157" t="s">
        <v>143</v>
      </c>
      <c r="Q3521" s="157" t="s">
        <v>6171</v>
      </c>
      <c r="R3521" s="157" t="s">
        <v>144</v>
      </c>
      <c r="W3521" s="118">
        <v>40500</v>
      </c>
      <c r="X3521" s="162" t="s">
        <v>6336</v>
      </c>
    </row>
    <row r="3522" spans="1:24">
      <c r="A3522" s="83">
        <v>3252</v>
      </c>
      <c r="B3522" s="83">
        <v>257</v>
      </c>
      <c r="C3522" t="s">
        <v>6582</v>
      </c>
      <c r="D3522" s="159">
        <f t="shared" si="108"/>
        <v>9</v>
      </c>
      <c r="E3522">
        <v>0</v>
      </c>
      <c r="F3522">
        <v>9</v>
      </c>
      <c r="G3522" s="162" t="s">
        <v>6257</v>
      </c>
      <c r="H3522" s="162" t="s">
        <v>6257</v>
      </c>
      <c r="I3522" s="53" t="str">
        <f t="shared" si="109"/>
        <v>0. 9</v>
      </c>
      <c r="J3522" s="157" t="s">
        <v>142</v>
      </c>
      <c r="K3522" s="157" t="s">
        <v>141</v>
      </c>
      <c r="L3522" s="83" t="s">
        <v>6172</v>
      </c>
      <c r="M3522" s="165" t="s">
        <v>6556</v>
      </c>
      <c r="O3522" s="157" t="s">
        <v>138</v>
      </c>
      <c r="P3522" s="157" t="s">
        <v>143</v>
      </c>
      <c r="Q3522" s="157" t="s">
        <v>6171</v>
      </c>
      <c r="R3522" s="157" t="s">
        <v>144</v>
      </c>
      <c r="W3522" s="118">
        <v>81000</v>
      </c>
      <c r="X3522" s="162" t="s">
        <v>6257</v>
      </c>
    </row>
    <row r="3523" spans="1:24">
      <c r="A3523" s="83">
        <v>3252</v>
      </c>
      <c r="B3523" s="83">
        <v>154</v>
      </c>
      <c r="C3523" t="s">
        <v>8199</v>
      </c>
      <c r="D3523" s="159">
        <f t="shared" ref="D3523:D3586" si="110">E3523*40+F3523</f>
        <v>22</v>
      </c>
      <c r="E3523">
        <v>0</v>
      </c>
      <c r="F3523">
        <v>22</v>
      </c>
      <c r="G3523" s="162" t="s">
        <v>6382</v>
      </c>
      <c r="H3523" s="162" t="s">
        <v>6382</v>
      </c>
      <c r="I3523" s="53" t="str">
        <f t="shared" ref="I3523:I3586" si="111">H3523</f>
        <v>0. 22</v>
      </c>
      <c r="J3523" s="157" t="s">
        <v>142</v>
      </c>
      <c r="K3523" s="157" t="s">
        <v>141</v>
      </c>
      <c r="L3523" s="83" t="s">
        <v>6172</v>
      </c>
      <c r="M3523" s="165" t="s">
        <v>6093</v>
      </c>
      <c r="O3523" s="157" t="s">
        <v>138</v>
      </c>
      <c r="P3523" s="157" t="s">
        <v>143</v>
      </c>
      <c r="Q3523" s="157" t="s">
        <v>6171</v>
      </c>
      <c r="R3523" s="157" t="s">
        <v>144</v>
      </c>
      <c r="W3523" s="118">
        <v>216000</v>
      </c>
      <c r="X3523" s="162" t="s">
        <v>6382</v>
      </c>
    </row>
    <row r="3524" spans="1:24">
      <c r="A3524" s="83">
        <v>3252</v>
      </c>
      <c r="B3524" s="83">
        <v>155</v>
      </c>
      <c r="C3524" t="s">
        <v>7851</v>
      </c>
      <c r="D3524" s="159">
        <f t="shared" si="110"/>
        <v>2</v>
      </c>
      <c r="E3524">
        <v>0</v>
      </c>
      <c r="F3524">
        <v>2</v>
      </c>
      <c r="G3524" s="162" t="s">
        <v>6284</v>
      </c>
      <c r="H3524" s="162" t="s">
        <v>6284</v>
      </c>
      <c r="I3524" s="53" t="str">
        <f t="shared" si="111"/>
        <v>0. 2</v>
      </c>
      <c r="J3524" s="157" t="s">
        <v>142</v>
      </c>
      <c r="K3524" s="157" t="s">
        <v>141</v>
      </c>
      <c r="L3524" s="83" t="s">
        <v>6172</v>
      </c>
      <c r="M3524" s="165" t="s">
        <v>6093</v>
      </c>
      <c r="O3524" s="157" t="s">
        <v>138</v>
      </c>
      <c r="P3524" s="157" t="s">
        <v>143</v>
      </c>
      <c r="Q3524" s="157" t="s">
        <v>6171</v>
      </c>
      <c r="R3524" s="157" t="s">
        <v>144</v>
      </c>
      <c r="W3524" s="118">
        <v>13500</v>
      </c>
      <c r="X3524" s="162" t="s">
        <v>6284</v>
      </c>
    </row>
    <row r="3525" spans="1:24">
      <c r="A3525" s="83">
        <v>3253</v>
      </c>
      <c r="B3525" s="83">
        <v>154</v>
      </c>
      <c r="C3525" t="s">
        <v>8199</v>
      </c>
      <c r="D3525" s="159">
        <f t="shared" si="110"/>
        <v>160</v>
      </c>
      <c r="E3525">
        <v>4</v>
      </c>
      <c r="F3525">
        <v>0</v>
      </c>
      <c r="G3525" s="162" t="s">
        <v>6232</v>
      </c>
      <c r="H3525" s="162" t="s">
        <v>6232</v>
      </c>
      <c r="I3525" s="53" t="str">
        <f t="shared" si="111"/>
        <v>4. 0</v>
      </c>
      <c r="J3525" s="157" t="s">
        <v>142</v>
      </c>
      <c r="K3525" s="157" t="s">
        <v>141</v>
      </c>
      <c r="L3525" s="83" t="s">
        <v>6172</v>
      </c>
      <c r="M3525" s="165" t="s">
        <v>6093</v>
      </c>
      <c r="O3525" s="157" t="s">
        <v>138</v>
      </c>
      <c r="P3525" s="157" t="s">
        <v>143</v>
      </c>
      <c r="Q3525" s="157" t="s">
        <v>6171</v>
      </c>
      <c r="R3525" s="157" t="s">
        <v>144</v>
      </c>
      <c r="W3525" s="118">
        <v>715500</v>
      </c>
      <c r="X3525" s="162" t="s">
        <v>6232</v>
      </c>
    </row>
    <row r="3526" spans="1:24">
      <c r="A3526" s="83">
        <v>3253</v>
      </c>
      <c r="B3526" s="83">
        <v>125</v>
      </c>
      <c r="C3526" t="s">
        <v>6648</v>
      </c>
      <c r="D3526" s="159">
        <f t="shared" si="110"/>
        <v>80</v>
      </c>
      <c r="E3526">
        <v>2</v>
      </c>
      <c r="F3526">
        <v>0</v>
      </c>
      <c r="G3526" s="162" t="s">
        <v>6228</v>
      </c>
      <c r="H3526" s="162" t="s">
        <v>6228</v>
      </c>
      <c r="I3526" s="53" t="str">
        <f t="shared" si="111"/>
        <v>2. 0</v>
      </c>
      <c r="J3526" s="157" t="s">
        <v>142</v>
      </c>
      <c r="K3526" s="157" t="s">
        <v>141</v>
      </c>
      <c r="L3526" s="83" t="s">
        <v>6172</v>
      </c>
      <c r="M3526" s="165" t="s">
        <v>6093</v>
      </c>
      <c r="O3526" s="157" t="s">
        <v>138</v>
      </c>
      <c r="P3526" s="157" t="s">
        <v>143</v>
      </c>
      <c r="Q3526" s="157" t="s">
        <v>6171</v>
      </c>
      <c r="R3526" s="157" t="s">
        <v>144</v>
      </c>
      <c r="W3526" s="118">
        <v>0</v>
      </c>
      <c r="X3526" s="162" t="s">
        <v>6228</v>
      </c>
    </row>
    <row r="3527" spans="1:24">
      <c r="A3527" s="83">
        <v>3253</v>
      </c>
      <c r="B3527" s="83">
        <v>155</v>
      </c>
      <c r="C3527" t="s">
        <v>7851</v>
      </c>
      <c r="D3527" s="159">
        <f t="shared" si="110"/>
        <v>18</v>
      </c>
      <c r="E3527">
        <v>0</v>
      </c>
      <c r="F3527">
        <v>18</v>
      </c>
      <c r="G3527" s="162" t="s">
        <v>6241</v>
      </c>
      <c r="H3527" s="162" t="s">
        <v>6241</v>
      </c>
      <c r="I3527" s="53" t="str">
        <f t="shared" si="111"/>
        <v>0. 18</v>
      </c>
      <c r="J3527" s="157" t="s">
        <v>142</v>
      </c>
      <c r="K3527" s="157" t="s">
        <v>141</v>
      </c>
      <c r="L3527" s="83" t="s">
        <v>6172</v>
      </c>
      <c r="M3527" s="165" t="s">
        <v>6093</v>
      </c>
      <c r="O3527" s="157" t="s">
        <v>138</v>
      </c>
      <c r="P3527" s="157" t="s">
        <v>143</v>
      </c>
      <c r="Q3527" s="157" t="s">
        <v>6171</v>
      </c>
      <c r="R3527" s="157" t="s">
        <v>144</v>
      </c>
      <c r="W3527" s="118">
        <v>0</v>
      </c>
      <c r="X3527" s="162" t="s">
        <v>6241</v>
      </c>
    </row>
    <row r="3528" spans="1:24">
      <c r="A3528" s="83">
        <v>3253</v>
      </c>
      <c r="B3528" s="83">
        <v>257</v>
      </c>
      <c r="C3528" t="s">
        <v>6648</v>
      </c>
      <c r="D3528" s="159">
        <f t="shared" si="110"/>
        <v>34</v>
      </c>
      <c r="E3528">
        <v>0</v>
      </c>
      <c r="F3528">
        <v>34</v>
      </c>
      <c r="G3528" s="162" t="s">
        <v>6253</v>
      </c>
      <c r="H3528" s="162" t="s">
        <v>6253</v>
      </c>
      <c r="I3528" s="53" t="str">
        <f t="shared" si="111"/>
        <v>0. 34</v>
      </c>
      <c r="J3528" s="157" t="s">
        <v>142</v>
      </c>
      <c r="K3528" s="157" t="s">
        <v>141</v>
      </c>
      <c r="L3528" s="83" t="s">
        <v>6172</v>
      </c>
      <c r="M3528" s="165" t="s">
        <v>6556</v>
      </c>
      <c r="O3528" s="157" t="s">
        <v>138</v>
      </c>
      <c r="P3528" s="157" t="s">
        <v>143</v>
      </c>
      <c r="Q3528" s="157" t="s">
        <v>6171</v>
      </c>
      <c r="R3528" s="157" t="s">
        <v>144</v>
      </c>
      <c r="W3528" s="118">
        <v>0</v>
      </c>
      <c r="X3528" s="162" t="s">
        <v>6253</v>
      </c>
    </row>
    <row r="3529" spans="1:24">
      <c r="A3529" s="83">
        <v>3253</v>
      </c>
      <c r="B3529" s="83">
        <v>257</v>
      </c>
      <c r="C3529" t="s">
        <v>6582</v>
      </c>
      <c r="D3529" s="159">
        <f t="shared" si="110"/>
        <v>64</v>
      </c>
      <c r="E3529">
        <v>1</v>
      </c>
      <c r="F3529">
        <v>24</v>
      </c>
      <c r="G3529" s="162" t="s">
        <v>6314</v>
      </c>
      <c r="H3529" s="162" t="s">
        <v>6314</v>
      </c>
      <c r="I3529" s="53" t="str">
        <f t="shared" si="111"/>
        <v>1. 24</v>
      </c>
      <c r="J3529" s="157" t="s">
        <v>142</v>
      </c>
      <c r="K3529" s="157" t="s">
        <v>141</v>
      </c>
      <c r="L3529" s="83" t="s">
        <v>6172</v>
      </c>
      <c r="M3529" s="165" t="s">
        <v>6556</v>
      </c>
      <c r="O3529" s="157" t="s">
        <v>138</v>
      </c>
      <c r="P3529" s="157" t="s">
        <v>143</v>
      </c>
      <c r="Q3529" s="157" t="s">
        <v>6171</v>
      </c>
      <c r="R3529" s="157" t="s">
        <v>144</v>
      </c>
      <c r="W3529" s="118">
        <v>0</v>
      </c>
      <c r="X3529" s="162" t="s">
        <v>6314</v>
      </c>
    </row>
    <row r="3530" spans="1:24">
      <c r="A3530" s="83">
        <v>3255</v>
      </c>
      <c r="B3530" s="83">
        <v>154</v>
      </c>
      <c r="C3530" t="s">
        <v>8199</v>
      </c>
      <c r="D3530" s="159">
        <f t="shared" si="110"/>
        <v>160</v>
      </c>
      <c r="E3530">
        <v>4</v>
      </c>
      <c r="F3530">
        <v>0</v>
      </c>
      <c r="G3530" s="162" t="s">
        <v>6232</v>
      </c>
      <c r="H3530" s="162" t="s">
        <v>6232</v>
      </c>
      <c r="I3530" s="53" t="str">
        <f t="shared" si="111"/>
        <v>4. 0</v>
      </c>
      <c r="J3530" s="157" t="s">
        <v>142</v>
      </c>
      <c r="K3530" s="157" t="s">
        <v>141</v>
      </c>
      <c r="L3530" s="83" t="s">
        <v>6172</v>
      </c>
      <c r="M3530" s="165" t="s">
        <v>6093</v>
      </c>
      <c r="O3530" s="157" t="s">
        <v>138</v>
      </c>
      <c r="P3530" s="157" t="s">
        <v>143</v>
      </c>
      <c r="Q3530" s="157" t="s">
        <v>6171</v>
      </c>
      <c r="R3530" s="157" t="s">
        <v>144</v>
      </c>
      <c r="W3530" s="118">
        <v>715500</v>
      </c>
      <c r="X3530" s="162" t="s">
        <v>6232</v>
      </c>
    </row>
    <row r="3531" spans="1:24">
      <c r="A3531" s="83">
        <v>3255</v>
      </c>
      <c r="B3531" s="83">
        <v>125</v>
      </c>
      <c r="C3531" t="s">
        <v>6648</v>
      </c>
      <c r="D3531" s="159">
        <f t="shared" si="110"/>
        <v>80</v>
      </c>
      <c r="E3531">
        <v>2</v>
      </c>
      <c r="F3531">
        <v>0</v>
      </c>
      <c r="G3531" s="162" t="s">
        <v>6228</v>
      </c>
      <c r="H3531" s="162" t="s">
        <v>6228</v>
      </c>
      <c r="I3531" s="53" t="str">
        <f t="shared" si="111"/>
        <v>2. 0</v>
      </c>
      <c r="J3531" s="157" t="s">
        <v>142</v>
      </c>
      <c r="K3531" s="157" t="s">
        <v>141</v>
      </c>
      <c r="L3531" s="83" t="s">
        <v>6172</v>
      </c>
      <c r="M3531" s="165" t="s">
        <v>6093</v>
      </c>
      <c r="O3531" s="157" t="s">
        <v>138</v>
      </c>
      <c r="P3531" s="157" t="s">
        <v>143</v>
      </c>
      <c r="Q3531" s="157" t="s">
        <v>6171</v>
      </c>
      <c r="R3531" s="157" t="s">
        <v>144</v>
      </c>
      <c r="W3531" s="118">
        <v>0</v>
      </c>
      <c r="X3531" s="162" t="s">
        <v>6228</v>
      </c>
    </row>
    <row r="3532" spans="1:24">
      <c r="A3532" s="83">
        <v>3255</v>
      </c>
      <c r="B3532" s="83">
        <v>155</v>
      </c>
      <c r="C3532" t="s">
        <v>7851</v>
      </c>
      <c r="D3532" s="159">
        <f t="shared" si="110"/>
        <v>18</v>
      </c>
      <c r="E3532">
        <v>0</v>
      </c>
      <c r="F3532">
        <v>18</v>
      </c>
      <c r="G3532" s="162" t="s">
        <v>6241</v>
      </c>
      <c r="H3532" s="162" t="s">
        <v>6241</v>
      </c>
      <c r="I3532" s="53" t="str">
        <f t="shared" si="111"/>
        <v>0. 18</v>
      </c>
      <c r="J3532" s="157" t="s">
        <v>142</v>
      </c>
      <c r="K3532" s="157" t="s">
        <v>141</v>
      </c>
      <c r="L3532" s="83" t="s">
        <v>6172</v>
      </c>
      <c r="M3532" s="165" t="s">
        <v>6093</v>
      </c>
      <c r="O3532" s="157" t="s">
        <v>138</v>
      </c>
      <c r="P3532" s="157" t="s">
        <v>143</v>
      </c>
      <c r="Q3532" s="157" t="s">
        <v>6171</v>
      </c>
      <c r="R3532" s="157" t="s">
        <v>144</v>
      </c>
      <c r="W3532" s="118">
        <v>0</v>
      </c>
      <c r="X3532" s="162" t="s">
        <v>6241</v>
      </c>
    </row>
    <row r="3533" spans="1:24">
      <c r="A3533" s="83">
        <v>3255</v>
      </c>
      <c r="B3533" s="83">
        <v>257</v>
      </c>
      <c r="C3533" t="s">
        <v>6648</v>
      </c>
      <c r="D3533" s="159">
        <f t="shared" si="110"/>
        <v>34</v>
      </c>
      <c r="E3533">
        <v>0</v>
      </c>
      <c r="F3533">
        <v>34</v>
      </c>
      <c r="G3533" s="162" t="s">
        <v>6253</v>
      </c>
      <c r="H3533" s="162" t="s">
        <v>6253</v>
      </c>
      <c r="I3533" s="53" t="str">
        <f t="shared" si="111"/>
        <v>0. 34</v>
      </c>
      <c r="J3533" s="157" t="s">
        <v>142</v>
      </c>
      <c r="K3533" s="157" t="s">
        <v>141</v>
      </c>
      <c r="L3533" s="83" t="s">
        <v>6172</v>
      </c>
      <c r="M3533" s="165" t="s">
        <v>6556</v>
      </c>
      <c r="O3533" s="157" t="s">
        <v>138</v>
      </c>
      <c r="P3533" s="157" t="s">
        <v>143</v>
      </c>
      <c r="Q3533" s="157" t="s">
        <v>6171</v>
      </c>
      <c r="R3533" s="157" t="s">
        <v>144</v>
      </c>
      <c r="W3533" s="118">
        <v>0</v>
      </c>
      <c r="X3533" s="162" t="s">
        <v>6253</v>
      </c>
    </row>
    <row r="3534" spans="1:24">
      <c r="A3534" s="83">
        <v>3255</v>
      </c>
      <c r="B3534" s="83">
        <v>257</v>
      </c>
      <c r="C3534" t="s">
        <v>6582</v>
      </c>
      <c r="D3534" s="159">
        <f t="shared" si="110"/>
        <v>64</v>
      </c>
      <c r="E3534">
        <v>1</v>
      </c>
      <c r="F3534">
        <v>24</v>
      </c>
      <c r="G3534" s="162" t="s">
        <v>6314</v>
      </c>
      <c r="H3534" s="162" t="s">
        <v>6314</v>
      </c>
      <c r="I3534" s="53" t="str">
        <f t="shared" si="111"/>
        <v>1. 24</v>
      </c>
      <c r="J3534" s="157" t="s">
        <v>142</v>
      </c>
      <c r="K3534" s="157" t="s">
        <v>141</v>
      </c>
      <c r="L3534" s="83" t="s">
        <v>6172</v>
      </c>
      <c r="M3534" s="165" t="s">
        <v>6556</v>
      </c>
      <c r="O3534" s="157" t="s">
        <v>138</v>
      </c>
      <c r="P3534" s="157" t="s">
        <v>143</v>
      </c>
      <c r="Q3534" s="157" t="s">
        <v>6171</v>
      </c>
      <c r="R3534" s="157" t="s">
        <v>144</v>
      </c>
      <c r="W3534" s="118">
        <v>0</v>
      </c>
      <c r="X3534" s="162" t="s">
        <v>6314</v>
      </c>
    </row>
    <row r="3535" spans="1:24">
      <c r="A3535" s="83">
        <v>3257</v>
      </c>
      <c r="B3535" s="83">
        <v>154</v>
      </c>
      <c r="C3535" t="s">
        <v>8199</v>
      </c>
      <c r="D3535" s="159">
        <f t="shared" si="110"/>
        <v>160</v>
      </c>
      <c r="E3535">
        <v>4</v>
      </c>
      <c r="F3535">
        <v>0</v>
      </c>
      <c r="G3535" s="162" t="s">
        <v>6232</v>
      </c>
      <c r="H3535" s="162" t="s">
        <v>6232</v>
      </c>
      <c r="I3535" s="53" t="str">
        <f t="shared" si="111"/>
        <v>4. 0</v>
      </c>
      <c r="J3535" s="157" t="s">
        <v>142</v>
      </c>
      <c r="K3535" s="157" t="s">
        <v>141</v>
      </c>
      <c r="L3535" s="83" t="s">
        <v>6172</v>
      </c>
      <c r="M3535" s="165" t="s">
        <v>6093</v>
      </c>
      <c r="O3535" s="157" t="s">
        <v>138</v>
      </c>
      <c r="P3535" s="157" t="s">
        <v>143</v>
      </c>
      <c r="Q3535" s="157" t="s">
        <v>6171</v>
      </c>
      <c r="R3535" s="157" t="s">
        <v>144</v>
      </c>
      <c r="W3535" s="118">
        <v>715500</v>
      </c>
      <c r="X3535" s="162" t="s">
        <v>6232</v>
      </c>
    </row>
    <row r="3536" spans="1:24">
      <c r="A3536" s="83">
        <v>3257</v>
      </c>
      <c r="B3536" s="83">
        <v>125</v>
      </c>
      <c r="C3536" t="s">
        <v>6648</v>
      </c>
      <c r="D3536" s="159">
        <f t="shared" si="110"/>
        <v>80</v>
      </c>
      <c r="E3536">
        <v>2</v>
      </c>
      <c r="F3536">
        <v>0</v>
      </c>
      <c r="G3536" s="162" t="s">
        <v>6228</v>
      </c>
      <c r="H3536" s="162" t="s">
        <v>6228</v>
      </c>
      <c r="I3536" s="53" t="str">
        <f t="shared" si="111"/>
        <v>2. 0</v>
      </c>
      <c r="J3536" s="157" t="s">
        <v>142</v>
      </c>
      <c r="K3536" s="157" t="s">
        <v>141</v>
      </c>
      <c r="L3536" s="83" t="s">
        <v>6172</v>
      </c>
      <c r="M3536" s="165" t="s">
        <v>6093</v>
      </c>
      <c r="O3536" s="157" t="s">
        <v>138</v>
      </c>
      <c r="P3536" s="157" t="s">
        <v>143</v>
      </c>
      <c r="Q3536" s="157" t="s">
        <v>6171</v>
      </c>
      <c r="R3536" s="157" t="s">
        <v>144</v>
      </c>
      <c r="W3536" s="118">
        <v>0</v>
      </c>
      <c r="X3536" s="162" t="s">
        <v>6228</v>
      </c>
    </row>
    <row r="3537" spans="1:24">
      <c r="A3537" s="83">
        <v>3257</v>
      </c>
      <c r="B3537" s="83">
        <v>155</v>
      </c>
      <c r="C3537" t="s">
        <v>7851</v>
      </c>
      <c r="D3537" s="159">
        <f t="shared" si="110"/>
        <v>18</v>
      </c>
      <c r="E3537">
        <v>0</v>
      </c>
      <c r="F3537">
        <v>18</v>
      </c>
      <c r="G3537" s="162" t="s">
        <v>6241</v>
      </c>
      <c r="H3537" s="162" t="s">
        <v>6241</v>
      </c>
      <c r="I3537" s="53" t="str">
        <f t="shared" si="111"/>
        <v>0. 18</v>
      </c>
      <c r="J3537" s="157" t="s">
        <v>142</v>
      </c>
      <c r="K3537" s="157" t="s">
        <v>141</v>
      </c>
      <c r="L3537" s="83" t="s">
        <v>6172</v>
      </c>
      <c r="M3537" s="165" t="s">
        <v>6093</v>
      </c>
      <c r="O3537" s="157" t="s">
        <v>138</v>
      </c>
      <c r="P3537" s="157" t="s">
        <v>143</v>
      </c>
      <c r="Q3537" s="157" t="s">
        <v>6171</v>
      </c>
      <c r="R3537" s="157" t="s">
        <v>144</v>
      </c>
      <c r="W3537" s="118">
        <v>0</v>
      </c>
      <c r="X3537" s="162" t="s">
        <v>6241</v>
      </c>
    </row>
    <row r="3538" spans="1:24">
      <c r="A3538" s="83">
        <v>3257</v>
      </c>
      <c r="B3538" s="83">
        <v>257</v>
      </c>
      <c r="C3538" t="s">
        <v>6648</v>
      </c>
      <c r="D3538" s="159">
        <f t="shared" si="110"/>
        <v>34</v>
      </c>
      <c r="E3538">
        <v>0</v>
      </c>
      <c r="F3538">
        <v>34</v>
      </c>
      <c r="G3538" s="162" t="s">
        <v>6253</v>
      </c>
      <c r="H3538" s="162" t="s">
        <v>6253</v>
      </c>
      <c r="I3538" s="53" t="str">
        <f t="shared" si="111"/>
        <v>0. 34</v>
      </c>
      <c r="J3538" s="157" t="s">
        <v>142</v>
      </c>
      <c r="K3538" s="157" t="s">
        <v>141</v>
      </c>
      <c r="L3538" s="83" t="s">
        <v>6172</v>
      </c>
      <c r="M3538" s="165" t="s">
        <v>6556</v>
      </c>
      <c r="O3538" s="157" t="s">
        <v>138</v>
      </c>
      <c r="P3538" s="157" t="s">
        <v>143</v>
      </c>
      <c r="Q3538" s="157" t="s">
        <v>6171</v>
      </c>
      <c r="R3538" s="157" t="s">
        <v>144</v>
      </c>
      <c r="W3538" s="118">
        <v>0</v>
      </c>
      <c r="X3538" s="162" t="s">
        <v>6253</v>
      </c>
    </row>
    <row r="3539" spans="1:24">
      <c r="A3539" s="83">
        <v>3257</v>
      </c>
      <c r="B3539" s="83">
        <v>257</v>
      </c>
      <c r="C3539" t="s">
        <v>6582</v>
      </c>
      <c r="D3539" s="159">
        <f t="shared" si="110"/>
        <v>64</v>
      </c>
      <c r="E3539">
        <v>1</v>
      </c>
      <c r="F3539">
        <v>24</v>
      </c>
      <c r="G3539" s="162" t="s">
        <v>6314</v>
      </c>
      <c r="H3539" s="162" t="s">
        <v>6314</v>
      </c>
      <c r="I3539" s="53" t="str">
        <f t="shared" si="111"/>
        <v>1. 24</v>
      </c>
      <c r="J3539" s="157" t="s">
        <v>142</v>
      </c>
      <c r="K3539" s="157" t="s">
        <v>141</v>
      </c>
      <c r="L3539" s="83" t="s">
        <v>6172</v>
      </c>
      <c r="M3539" s="165" t="s">
        <v>6556</v>
      </c>
      <c r="O3539" s="157" t="s">
        <v>138</v>
      </c>
      <c r="P3539" s="157" t="s">
        <v>143</v>
      </c>
      <c r="Q3539" s="157" t="s">
        <v>6171</v>
      </c>
      <c r="R3539" s="157" t="s">
        <v>144</v>
      </c>
      <c r="W3539" s="118">
        <v>0</v>
      </c>
      <c r="X3539" s="162" t="s">
        <v>6314</v>
      </c>
    </row>
    <row r="3540" spans="1:24">
      <c r="A3540" s="83">
        <v>3259</v>
      </c>
      <c r="B3540" s="83">
        <v>154</v>
      </c>
      <c r="C3540" t="s">
        <v>8199</v>
      </c>
      <c r="D3540" s="159">
        <f t="shared" si="110"/>
        <v>160</v>
      </c>
      <c r="E3540">
        <v>4</v>
      </c>
      <c r="F3540">
        <v>0</v>
      </c>
      <c r="G3540" s="162" t="s">
        <v>6232</v>
      </c>
      <c r="H3540" s="162" t="s">
        <v>6232</v>
      </c>
      <c r="I3540" s="53" t="str">
        <f t="shared" si="111"/>
        <v>4. 0</v>
      </c>
      <c r="J3540" s="157" t="s">
        <v>142</v>
      </c>
      <c r="K3540" s="157" t="s">
        <v>141</v>
      </c>
      <c r="L3540" s="83" t="s">
        <v>6172</v>
      </c>
      <c r="M3540" s="165" t="s">
        <v>6093</v>
      </c>
      <c r="O3540" s="157" t="s">
        <v>138</v>
      </c>
      <c r="P3540" s="157" t="s">
        <v>143</v>
      </c>
      <c r="Q3540" s="157" t="s">
        <v>6171</v>
      </c>
      <c r="R3540" s="157" t="s">
        <v>144</v>
      </c>
      <c r="W3540" s="118">
        <v>715500</v>
      </c>
      <c r="X3540" s="162" t="s">
        <v>6232</v>
      </c>
    </row>
    <row r="3541" spans="1:24">
      <c r="A3541" s="83">
        <v>3259</v>
      </c>
      <c r="B3541" s="83">
        <v>125</v>
      </c>
      <c r="C3541" t="s">
        <v>6648</v>
      </c>
      <c r="D3541" s="159">
        <f t="shared" si="110"/>
        <v>80</v>
      </c>
      <c r="E3541">
        <v>2</v>
      </c>
      <c r="F3541">
        <v>0</v>
      </c>
      <c r="G3541" s="162" t="s">
        <v>6228</v>
      </c>
      <c r="H3541" s="162" t="s">
        <v>6228</v>
      </c>
      <c r="I3541" s="53" t="str">
        <f t="shared" si="111"/>
        <v>2. 0</v>
      </c>
      <c r="J3541" s="157" t="s">
        <v>142</v>
      </c>
      <c r="K3541" s="157" t="s">
        <v>141</v>
      </c>
      <c r="L3541" s="83" t="s">
        <v>6172</v>
      </c>
      <c r="M3541" s="165" t="s">
        <v>6093</v>
      </c>
      <c r="O3541" s="157" t="s">
        <v>138</v>
      </c>
      <c r="P3541" s="157" t="s">
        <v>143</v>
      </c>
      <c r="Q3541" s="157" t="s">
        <v>6171</v>
      </c>
      <c r="R3541" s="157" t="s">
        <v>144</v>
      </c>
      <c r="W3541" s="118">
        <v>0</v>
      </c>
      <c r="X3541" s="162" t="s">
        <v>6228</v>
      </c>
    </row>
    <row r="3542" spans="1:24">
      <c r="A3542" s="83">
        <v>3259</v>
      </c>
      <c r="B3542" s="83">
        <v>155</v>
      </c>
      <c r="C3542" t="s">
        <v>7851</v>
      </c>
      <c r="D3542" s="159">
        <f t="shared" si="110"/>
        <v>18</v>
      </c>
      <c r="E3542">
        <v>0</v>
      </c>
      <c r="F3542">
        <v>18</v>
      </c>
      <c r="G3542" s="162" t="s">
        <v>6241</v>
      </c>
      <c r="H3542" s="162" t="s">
        <v>6241</v>
      </c>
      <c r="I3542" s="53" t="str">
        <f t="shared" si="111"/>
        <v>0. 18</v>
      </c>
      <c r="J3542" s="157" t="s">
        <v>142</v>
      </c>
      <c r="K3542" s="157" t="s">
        <v>141</v>
      </c>
      <c r="L3542" s="83" t="s">
        <v>6172</v>
      </c>
      <c r="M3542" s="165" t="s">
        <v>6093</v>
      </c>
      <c r="O3542" s="157" t="s">
        <v>138</v>
      </c>
      <c r="P3542" s="157" t="s">
        <v>143</v>
      </c>
      <c r="Q3542" s="157" t="s">
        <v>6171</v>
      </c>
      <c r="R3542" s="157" t="s">
        <v>144</v>
      </c>
      <c r="W3542" s="118">
        <v>0</v>
      </c>
      <c r="X3542" s="162" t="s">
        <v>6241</v>
      </c>
    </row>
    <row r="3543" spans="1:24">
      <c r="A3543" s="83">
        <v>3259</v>
      </c>
      <c r="B3543" s="83">
        <v>257</v>
      </c>
      <c r="C3543" t="s">
        <v>6648</v>
      </c>
      <c r="D3543" s="159">
        <f t="shared" si="110"/>
        <v>34</v>
      </c>
      <c r="E3543">
        <v>0</v>
      </c>
      <c r="F3543">
        <v>34</v>
      </c>
      <c r="G3543" s="162" t="s">
        <v>6253</v>
      </c>
      <c r="H3543" s="162" t="s">
        <v>6253</v>
      </c>
      <c r="I3543" s="53" t="str">
        <f t="shared" si="111"/>
        <v>0. 34</v>
      </c>
      <c r="J3543" s="157" t="s">
        <v>142</v>
      </c>
      <c r="K3543" s="157" t="s">
        <v>141</v>
      </c>
      <c r="L3543" s="83" t="s">
        <v>6172</v>
      </c>
      <c r="M3543" s="165" t="s">
        <v>6556</v>
      </c>
      <c r="O3543" s="157" t="s">
        <v>138</v>
      </c>
      <c r="P3543" s="157" t="s">
        <v>143</v>
      </c>
      <c r="Q3543" s="157" t="s">
        <v>6171</v>
      </c>
      <c r="R3543" s="157" t="s">
        <v>144</v>
      </c>
      <c r="W3543" s="118">
        <v>0</v>
      </c>
      <c r="X3543" s="162" t="s">
        <v>6253</v>
      </c>
    </row>
    <row r="3544" spans="1:24">
      <c r="A3544" s="83">
        <v>3259</v>
      </c>
      <c r="B3544" s="83">
        <v>257</v>
      </c>
      <c r="C3544" t="s">
        <v>6582</v>
      </c>
      <c r="D3544" s="159">
        <f t="shared" si="110"/>
        <v>64</v>
      </c>
      <c r="E3544">
        <v>1</v>
      </c>
      <c r="F3544">
        <v>24</v>
      </c>
      <c r="G3544" s="162" t="s">
        <v>6314</v>
      </c>
      <c r="H3544" s="162" t="s">
        <v>6314</v>
      </c>
      <c r="I3544" s="53" t="str">
        <f t="shared" si="111"/>
        <v>1. 24</v>
      </c>
      <c r="J3544" s="157" t="s">
        <v>142</v>
      </c>
      <c r="K3544" s="157" t="s">
        <v>141</v>
      </c>
      <c r="L3544" s="83" t="s">
        <v>6172</v>
      </c>
      <c r="M3544" s="165" t="s">
        <v>6556</v>
      </c>
      <c r="O3544" s="157" t="s">
        <v>138</v>
      </c>
      <c r="P3544" s="157" t="s">
        <v>143</v>
      </c>
      <c r="Q3544" s="157" t="s">
        <v>6171</v>
      </c>
      <c r="R3544" s="157" t="s">
        <v>144</v>
      </c>
      <c r="W3544" s="118">
        <v>0</v>
      </c>
      <c r="X3544" s="162" t="s">
        <v>6314</v>
      </c>
    </row>
    <row r="3545" spans="1:24">
      <c r="A3545" s="83">
        <v>3262</v>
      </c>
      <c r="B3545" s="83">
        <v>565</v>
      </c>
      <c r="C3545" t="s">
        <v>7838</v>
      </c>
      <c r="D3545" s="159">
        <f t="shared" si="110"/>
        <v>187</v>
      </c>
      <c r="E3545">
        <v>4</v>
      </c>
      <c r="F3545">
        <v>27</v>
      </c>
      <c r="G3545" s="162" t="s">
        <v>6346</v>
      </c>
      <c r="H3545" s="162" t="s">
        <v>6346</v>
      </c>
      <c r="I3545" s="53" t="str">
        <f t="shared" si="111"/>
        <v>4. 27</v>
      </c>
      <c r="J3545" s="157" t="s">
        <v>142</v>
      </c>
      <c r="K3545" s="157" t="s">
        <v>141</v>
      </c>
      <c r="L3545" s="83" t="s">
        <v>6172</v>
      </c>
      <c r="M3545" s="165" t="s">
        <v>162</v>
      </c>
      <c r="O3545" s="157" t="s">
        <v>138</v>
      </c>
      <c r="P3545" s="157" t="s">
        <v>143</v>
      </c>
      <c r="Q3545" s="157" t="s">
        <v>6171</v>
      </c>
      <c r="R3545" s="157" t="s">
        <v>144</v>
      </c>
      <c r="W3545" s="118">
        <v>837000</v>
      </c>
      <c r="X3545" s="162" t="s">
        <v>6346</v>
      </c>
    </row>
    <row r="3546" spans="1:24">
      <c r="A3546" s="83">
        <v>3262</v>
      </c>
      <c r="B3546" s="83">
        <v>545</v>
      </c>
      <c r="C3546" t="s">
        <v>8013</v>
      </c>
      <c r="D3546" s="159">
        <f t="shared" si="110"/>
        <v>200</v>
      </c>
      <c r="E3546">
        <v>5</v>
      </c>
      <c r="F3546">
        <v>0</v>
      </c>
      <c r="G3546" s="162" t="s">
        <v>6414</v>
      </c>
      <c r="H3546" s="162" t="s">
        <v>6414</v>
      </c>
      <c r="I3546" s="53" t="str">
        <f t="shared" si="111"/>
        <v>5. 0</v>
      </c>
      <c r="J3546" s="157" t="s">
        <v>142</v>
      </c>
      <c r="K3546" s="157" t="s">
        <v>141</v>
      </c>
      <c r="L3546" s="83" t="s">
        <v>6172</v>
      </c>
      <c r="M3546" s="165" t="s">
        <v>162</v>
      </c>
      <c r="O3546" s="157" t="s">
        <v>138</v>
      </c>
      <c r="P3546" s="157" t="s">
        <v>143</v>
      </c>
      <c r="Q3546" s="157" t="s">
        <v>6171</v>
      </c>
      <c r="R3546" s="157" t="s">
        <v>144</v>
      </c>
      <c r="W3546" s="118">
        <v>675000</v>
      </c>
      <c r="X3546" s="162" t="s">
        <v>6414</v>
      </c>
    </row>
    <row r="3547" spans="1:24">
      <c r="A3547" s="83">
        <v>3262</v>
      </c>
      <c r="B3547" s="83">
        <v>545</v>
      </c>
      <c r="C3547" t="s">
        <v>8205</v>
      </c>
      <c r="D3547" s="159">
        <f t="shared" si="110"/>
        <v>60</v>
      </c>
      <c r="E3547">
        <v>1</v>
      </c>
      <c r="F3547">
        <v>20</v>
      </c>
      <c r="G3547" s="162" t="s">
        <v>6197</v>
      </c>
      <c r="H3547" s="162" t="s">
        <v>6197</v>
      </c>
      <c r="I3547" s="53" t="str">
        <f t="shared" si="111"/>
        <v>1. 20</v>
      </c>
      <c r="J3547" s="157" t="s">
        <v>142</v>
      </c>
      <c r="K3547" s="157" t="s">
        <v>141</v>
      </c>
      <c r="L3547" s="83" t="s">
        <v>6172</v>
      </c>
      <c r="M3547" s="165" t="s">
        <v>162</v>
      </c>
      <c r="O3547" s="157" t="s">
        <v>138</v>
      </c>
      <c r="P3547" s="157" t="s">
        <v>143</v>
      </c>
      <c r="Q3547" s="157" t="s">
        <v>6171</v>
      </c>
      <c r="R3547" s="157" t="s">
        <v>144</v>
      </c>
      <c r="W3547" s="118">
        <v>810000</v>
      </c>
      <c r="X3547" s="162" t="s">
        <v>6197</v>
      </c>
    </row>
    <row r="3548" spans="1:24">
      <c r="A3548" s="83">
        <v>3262</v>
      </c>
      <c r="B3548" s="83">
        <v>545</v>
      </c>
      <c r="C3548" t="s">
        <v>7839</v>
      </c>
      <c r="D3548" s="159">
        <f t="shared" si="110"/>
        <v>60</v>
      </c>
      <c r="E3548">
        <v>1</v>
      </c>
      <c r="F3548">
        <v>20</v>
      </c>
      <c r="G3548" s="162" t="s">
        <v>6197</v>
      </c>
      <c r="H3548" s="162" t="s">
        <v>6197</v>
      </c>
      <c r="I3548" s="53" t="str">
        <f t="shared" si="111"/>
        <v>1. 20</v>
      </c>
      <c r="J3548" s="157" t="s">
        <v>142</v>
      </c>
      <c r="K3548" s="157" t="s">
        <v>141</v>
      </c>
      <c r="L3548" s="83" t="s">
        <v>6172</v>
      </c>
      <c r="M3548" s="165" t="s">
        <v>162</v>
      </c>
      <c r="O3548" s="157" t="s">
        <v>138</v>
      </c>
      <c r="P3548" s="157" t="s">
        <v>143</v>
      </c>
      <c r="Q3548" s="157" t="s">
        <v>6171</v>
      </c>
      <c r="R3548" s="157" t="s">
        <v>144</v>
      </c>
      <c r="W3548" s="118">
        <v>202500</v>
      </c>
      <c r="X3548" s="162" t="s">
        <v>6197</v>
      </c>
    </row>
    <row r="3549" spans="1:24">
      <c r="A3549" s="83">
        <v>3264</v>
      </c>
      <c r="B3549" s="83">
        <v>465</v>
      </c>
      <c r="C3549" t="s">
        <v>7852</v>
      </c>
      <c r="D3549" s="159">
        <f t="shared" si="110"/>
        <v>44</v>
      </c>
      <c r="E3549">
        <v>1</v>
      </c>
      <c r="F3549">
        <v>4</v>
      </c>
      <c r="G3549" s="162" t="s">
        <v>6248</v>
      </c>
      <c r="H3549" s="162" t="s">
        <v>6248</v>
      </c>
      <c r="I3549" s="53" t="str">
        <f t="shared" si="111"/>
        <v>1. 4</v>
      </c>
      <c r="J3549" s="157" t="s">
        <v>142</v>
      </c>
      <c r="K3549" s="157" t="s">
        <v>141</v>
      </c>
      <c r="L3549" s="83" t="s">
        <v>6172</v>
      </c>
      <c r="M3549" s="165" t="s">
        <v>162</v>
      </c>
      <c r="O3549" s="157" t="s">
        <v>138</v>
      </c>
      <c r="P3549" s="157" t="s">
        <v>143</v>
      </c>
      <c r="Q3549" s="157" t="s">
        <v>6171</v>
      </c>
      <c r="R3549" s="157" t="s">
        <v>144</v>
      </c>
      <c r="W3549" s="118">
        <v>594000</v>
      </c>
      <c r="X3549" s="162" t="s">
        <v>6248</v>
      </c>
    </row>
    <row r="3550" spans="1:24">
      <c r="A3550" s="83">
        <v>3264</v>
      </c>
      <c r="B3550" s="83">
        <v>465</v>
      </c>
      <c r="C3550" t="s">
        <v>7852</v>
      </c>
      <c r="D3550" s="159">
        <f t="shared" si="110"/>
        <v>5</v>
      </c>
      <c r="E3550">
        <v>0</v>
      </c>
      <c r="F3550">
        <v>5</v>
      </c>
      <c r="G3550" s="162" t="s">
        <v>6281</v>
      </c>
      <c r="H3550" s="162" t="s">
        <v>6281</v>
      </c>
      <c r="I3550" s="53" t="str">
        <f t="shared" si="111"/>
        <v>0. 5</v>
      </c>
      <c r="J3550" s="157" t="s">
        <v>142</v>
      </c>
      <c r="K3550" s="157" t="s">
        <v>141</v>
      </c>
      <c r="L3550" s="83" t="s">
        <v>6172</v>
      </c>
      <c r="M3550" s="165" t="s">
        <v>162</v>
      </c>
      <c r="O3550" s="157" t="s">
        <v>138</v>
      </c>
      <c r="P3550" s="157" t="s">
        <v>143</v>
      </c>
      <c r="Q3550" s="157" t="s">
        <v>6171</v>
      </c>
      <c r="R3550" s="157" t="s">
        <v>144</v>
      </c>
      <c r="W3550" s="118">
        <v>67500</v>
      </c>
      <c r="X3550" s="162" t="s">
        <v>6281</v>
      </c>
    </row>
    <row r="3551" spans="1:24">
      <c r="A3551" s="83">
        <v>3264</v>
      </c>
      <c r="B3551" s="83">
        <v>466</v>
      </c>
      <c r="C3551" t="s">
        <v>7852</v>
      </c>
      <c r="D3551" s="159">
        <f t="shared" si="110"/>
        <v>21</v>
      </c>
      <c r="E3551">
        <v>0</v>
      </c>
      <c r="F3551">
        <v>21</v>
      </c>
      <c r="G3551" s="162" t="s">
        <v>6189</v>
      </c>
      <c r="H3551" s="162" t="s">
        <v>6189</v>
      </c>
      <c r="I3551" s="53" t="str">
        <f t="shared" si="111"/>
        <v>0. 21</v>
      </c>
      <c r="J3551" s="157" t="s">
        <v>142</v>
      </c>
      <c r="K3551" s="157" t="s">
        <v>141</v>
      </c>
      <c r="L3551" s="83" t="s">
        <v>6172</v>
      </c>
      <c r="M3551" s="165" t="s">
        <v>162</v>
      </c>
      <c r="O3551" s="157" t="s">
        <v>138</v>
      </c>
      <c r="P3551" s="157" t="s">
        <v>143</v>
      </c>
      <c r="Q3551" s="157" t="s">
        <v>6171</v>
      </c>
      <c r="R3551" s="157" t="s">
        <v>144</v>
      </c>
      <c r="W3551" s="118">
        <v>283500</v>
      </c>
      <c r="X3551" s="162" t="s">
        <v>6189</v>
      </c>
    </row>
    <row r="3552" spans="1:24">
      <c r="A3552" s="83">
        <v>3268</v>
      </c>
      <c r="B3552" s="83">
        <v>146</v>
      </c>
      <c r="C3552" t="s">
        <v>8206</v>
      </c>
      <c r="D3552" s="159">
        <f t="shared" si="110"/>
        <v>162</v>
      </c>
      <c r="E3552">
        <v>4</v>
      </c>
      <c r="F3552">
        <v>2</v>
      </c>
      <c r="G3552" s="162" t="s">
        <v>6203</v>
      </c>
      <c r="H3552" s="162" t="s">
        <v>6203</v>
      </c>
      <c r="I3552" s="53" t="str">
        <f t="shared" si="111"/>
        <v>4. 2</v>
      </c>
      <c r="J3552" s="157" t="s">
        <v>142</v>
      </c>
      <c r="K3552" s="157" t="s">
        <v>141</v>
      </c>
      <c r="L3552" s="83" t="s">
        <v>6172</v>
      </c>
      <c r="M3552" s="165" t="s">
        <v>162</v>
      </c>
      <c r="O3552" s="157" t="s">
        <v>138</v>
      </c>
      <c r="P3552" s="157" t="s">
        <v>143</v>
      </c>
      <c r="Q3552" s="157" t="s">
        <v>6171</v>
      </c>
      <c r="R3552" s="157" t="s">
        <v>144</v>
      </c>
      <c r="W3552" s="118">
        <v>2187000</v>
      </c>
      <c r="X3552" s="162" t="s">
        <v>6203</v>
      </c>
    </row>
    <row r="3553" spans="1:24">
      <c r="A3553" s="83">
        <v>3269</v>
      </c>
      <c r="B3553" s="83">
        <v>159</v>
      </c>
      <c r="C3553" t="s">
        <v>6586</v>
      </c>
      <c r="D3553" s="159">
        <f t="shared" si="110"/>
        <v>199</v>
      </c>
      <c r="E3553">
        <v>4</v>
      </c>
      <c r="F3553">
        <v>39</v>
      </c>
      <c r="G3553" s="162" t="s">
        <v>6392</v>
      </c>
      <c r="H3553" s="162" t="s">
        <v>6392</v>
      </c>
      <c r="I3553" s="53" t="str">
        <f t="shared" si="111"/>
        <v>4. 39</v>
      </c>
      <c r="J3553" s="157" t="s">
        <v>142</v>
      </c>
      <c r="K3553" s="157" t="s">
        <v>141</v>
      </c>
      <c r="L3553" s="83" t="s">
        <v>6172</v>
      </c>
      <c r="M3553" s="165" t="s">
        <v>162</v>
      </c>
      <c r="O3553" s="157" t="s">
        <v>138</v>
      </c>
      <c r="P3553" s="157" t="s">
        <v>143</v>
      </c>
      <c r="Q3553" s="157" t="s">
        <v>6171</v>
      </c>
      <c r="R3553" s="157" t="s">
        <v>144</v>
      </c>
      <c r="W3553" s="118">
        <v>2686500</v>
      </c>
      <c r="X3553" s="162" t="s">
        <v>6392</v>
      </c>
    </row>
    <row r="3554" spans="1:24">
      <c r="A3554" s="83">
        <v>3272</v>
      </c>
      <c r="B3554" s="83">
        <v>162</v>
      </c>
      <c r="C3554" t="s">
        <v>7857</v>
      </c>
      <c r="D3554" s="159">
        <f t="shared" si="110"/>
        <v>130</v>
      </c>
      <c r="E3554">
        <v>3</v>
      </c>
      <c r="F3554">
        <v>10</v>
      </c>
      <c r="G3554" s="162" t="s">
        <v>6427</v>
      </c>
      <c r="H3554" s="162" t="s">
        <v>6427</v>
      </c>
      <c r="I3554" s="53" t="str">
        <f t="shared" si="111"/>
        <v>3. 10</v>
      </c>
      <c r="J3554" s="157" t="s">
        <v>142</v>
      </c>
      <c r="K3554" s="157" t="s">
        <v>141</v>
      </c>
      <c r="L3554" s="83" t="s">
        <v>6172</v>
      </c>
      <c r="M3554" s="165" t="s">
        <v>162</v>
      </c>
      <c r="O3554" s="157" t="s">
        <v>138</v>
      </c>
      <c r="P3554" s="157" t="s">
        <v>143</v>
      </c>
      <c r="Q3554" s="157" t="s">
        <v>6171</v>
      </c>
      <c r="R3554" s="157" t="s">
        <v>144</v>
      </c>
      <c r="W3554" s="118">
        <v>1755000</v>
      </c>
      <c r="X3554" s="162" t="s">
        <v>6427</v>
      </c>
    </row>
    <row r="3555" spans="1:24">
      <c r="A3555" s="83">
        <v>3272</v>
      </c>
      <c r="B3555" s="83">
        <v>163</v>
      </c>
      <c r="C3555" t="s">
        <v>7857</v>
      </c>
      <c r="D3555" s="159">
        <f t="shared" si="110"/>
        <v>61</v>
      </c>
      <c r="E3555">
        <v>1</v>
      </c>
      <c r="F3555">
        <v>21</v>
      </c>
      <c r="G3555" s="162" t="s">
        <v>6233</v>
      </c>
      <c r="H3555" s="162" t="s">
        <v>6233</v>
      </c>
      <c r="I3555" s="53" t="str">
        <f t="shared" si="111"/>
        <v>1. 21</v>
      </c>
      <c r="J3555" s="157" t="s">
        <v>142</v>
      </c>
      <c r="K3555" s="157" t="s">
        <v>141</v>
      </c>
      <c r="L3555" s="83" t="s">
        <v>6172</v>
      </c>
      <c r="M3555" s="165" t="s">
        <v>162</v>
      </c>
      <c r="O3555" s="157" t="s">
        <v>138</v>
      </c>
      <c r="P3555" s="157" t="s">
        <v>143</v>
      </c>
      <c r="Q3555" s="157" t="s">
        <v>6171</v>
      </c>
      <c r="R3555" s="157" t="s">
        <v>144</v>
      </c>
      <c r="W3555" s="118">
        <v>823500</v>
      </c>
      <c r="X3555" s="162" t="s">
        <v>6233</v>
      </c>
    </row>
    <row r="3556" spans="1:24">
      <c r="A3556" s="83">
        <v>3276</v>
      </c>
      <c r="B3556" s="83">
        <v>277</v>
      </c>
      <c r="C3556" t="s">
        <v>7851</v>
      </c>
      <c r="D3556" s="159">
        <f t="shared" si="110"/>
        <v>4</v>
      </c>
      <c r="E3556">
        <v>0</v>
      </c>
      <c r="F3556">
        <v>4</v>
      </c>
      <c r="G3556" s="162" t="s">
        <v>6336</v>
      </c>
      <c r="H3556" s="162" t="s">
        <v>6336</v>
      </c>
      <c r="I3556" s="53" t="str">
        <f t="shared" si="111"/>
        <v>0. 4</v>
      </c>
      <c r="J3556" s="157" t="s">
        <v>142</v>
      </c>
      <c r="K3556" s="157" t="s">
        <v>141</v>
      </c>
      <c r="L3556" s="83" t="s">
        <v>6172</v>
      </c>
      <c r="M3556" s="165" t="s">
        <v>6540</v>
      </c>
      <c r="O3556" s="157" t="s">
        <v>138</v>
      </c>
      <c r="P3556" s="157" t="s">
        <v>143</v>
      </c>
      <c r="Q3556" s="157" t="s">
        <v>6171</v>
      </c>
      <c r="R3556" s="157" t="s">
        <v>144</v>
      </c>
      <c r="W3556" s="118">
        <v>0</v>
      </c>
      <c r="X3556" s="162" t="s">
        <v>6336</v>
      </c>
    </row>
    <row r="3557" spans="1:24">
      <c r="A3557" s="83">
        <v>3276</v>
      </c>
      <c r="B3557" s="83">
        <v>281</v>
      </c>
      <c r="C3557" t="s">
        <v>6586</v>
      </c>
      <c r="D3557" s="159">
        <f t="shared" si="110"/>
        <v>42</v>
      </c>
      <c r="E3557">
        <v>1</v>
      </c>
      <c r="F3557">
        <v>2</v>
      </c>
      <c r="G3557" s="162" t="s">
        <v>6318</v>
      </c>
      <c r="H3557" s="162" t="s">
        <v>6318</v>
      </c>
      <c r="I3557" s="53" t="str">
        <f t="shared" si="111"/>
        <v>1. 2</v>
      </c>
      <c r="J3557" s="157" t="s">
        <v>142</v>
      </c>
      <c r="K3557" s="157" t="s">
        <v>141</v>
      </c>
      <c r="L3557" s="83" t="s">
        <v>6172</v>
      </c>
      <c r="M3557" s="165" t="s">
        <v>6540</v>
      </c>
      <c r="O3557" s="157" t="s">
        <v>138</v>
      </c>
      <c r="P3557" s="157" t="s">
        <v>143</v>
      </c>
      <c r="Q3557" s="157" t="s">
        <v>6171</v>
      </c>
      <c r="R3557" s="157" t="s">
        <v>144</v>
      </c>
      <c r="W3557" s="118">
        <v>0</v>
      </c>
      <c r="X3557" s="162" t="s">
        <v>6318</v>
      </c>
    </row>
    <row r="3558" spans="1:24">
      <c r="A3558" s="83">
        <v>3276</v>
      </c>
      <c r="B3558" s="83">
        <v>279</v>
      </c>
      <c r="C3558" t="s">
        <v>6586</v>
      </c>
      <c r="D3558" s="159">
        <f t="shared" si="110"/>
        <v>40</v>
      </c>
      <c r="E3558">
        <v>1</v>
      </c>
      <c r="F3558">
        <v>0</v>
      </c>
      <c r="G3558" s="162" t="s">
        <v>6242</v>
      </c>
      <c r="H3558" s="162" t="s">
        <v>6242</v>
      </c>
      <c r="I3558" s="53" t="str">
        <f t="shared" si="111"/>
        <v>1. 0</v>
      </c>
      <c r="J3558" s="157" t="s">
        <v>142</v>
      </c>
      <c r="K3558" s="157" t="s">
        <v>141</v>
      </c>
      <c r="L3558" s="83" t="s">
        <v>6172</v>
      </c>
      <c r="M3558" s="165" t="s">
        <v>6540</v>
      </c>
      <c r="O3558" s="157" t="s">
        <v>138</v>
      </c>
      <c r="P3558" s="157" t="s">
        <v>143</v>
      </c>
      <c r="Q3558" s="157" t="s">
        <v>6171</v>
      </c>
      <c r="R3558" s="157" t="s">
        <v>144</v>
      </c>
      <c r="W3558" s="118">
        <v>0</v>
      </c>
      <c r="X3558" s="162" t="s">
        <v>6242</v>
      </c>
    </row>
    <row r="3559" spans="1:24">
      <c r="A3559" s="83">
        <v>3276</v>
      </c>
      <c r="B3559" s="83">
        <v>576</v>
      </c>
      <c r="C3559" t="s">
        <v>7836</v>
      </c>
      <c r="D3559" s="159">
        <f t="shared" si="110"/>
        <v>147</v>
      </c>
      <c r="E3559">
        <v>3</v>
      </c>
      <c r="F3559">
        <v>27</v>
      </c>
      <c r="G3559" s="162" t="s">
        <v>6194</v>
      </c>
      <c r="H3559" s="162" t="s">
        <v>6194</v>
      </c>
      <c r="I3559" s="53" t="str">
        <f t="shared" si="111"/>
        <v>3. 27</v>
      </c>
      <c r="J3559" s="157" t="s">
        <v>142</v>
      </c>
      <c r="K3559" s="157" t="s">
        <v>141</v>
      </c>
      <c r="L3559" s="83" t="s">
        <v>6172</v>
      </c>
      <c r="M3559" s="165" t="s">
        <v>6540</v>
      </c>
      <c r="O3559" s="157" t="s">
        <v>138</v>
      </c>
      <c r="P3559" s="157" t="s">
        <v>143</v>
      </c>
      <c r="Q3559" s="157" t="s">
        <v>6171</v>
      </c>
      <c r="R3559" s="157" t="s">
        <v>144</v>
      </c>
      <c r="W3559" s="118">
        <v>0</v>
      </c>
      <c r="X3559" s="162" t="s">
        <v>6194</v>
      </c>
    </row>
    <row r="3560" spans="1:24">
      <c r="A3560" s="83">
        <v>3276</v>
      </c>
      <c r="B3560" s="83">
        <v>280</v>
      </c>
      <c r="C3560" t="s">
        <v>6586</v>
      </c>
      <c r="D3560" s="159">
        <f t="shared" si="110"/>
        <v>46</v>
      </c>
      <c r="E3560">
        <v>1</v>
      </c>
      <c r="F3560">
        <v>6</v>
      </c>
      <c r="G3560" s="162" t="s">
        <v>6411</v>
      </c>
      <c r="H3560" s="162" t="s">
        <v>6411</v>
      </c>
      <c r="I3560" s="53" t="str">
        <f t="shared" si="111"/>
        <v>1. 6</v>
      </c>
      <c r="J3560" s="157" t="s">
        <v>142</v>
      </c>
      <c r="K3560" s="157" t="s">
        <v>141</v>
      </c>
      <c r="L3560" s="83" t="s">
        <v>6172</v>
      </c>
      <c r="M3560" s="165" t="s">
        <v>6540</v>
      </c>
      <c r="O3560" s="157" t="s">
        <v>138</v>
      </c>
      <c r="P3560" s="157" t="s">
        <v>143</v>
      </c>
      <c r="Q3560" s="157" t="s">
        <v>6171</v>
      </c>
      <c r="R3560" s="157" t="s">
        <v>144</v>
      </c>
      <c r="W3560" s="118">
        <v>0</v>
      </c>
      <c r="X3560" s="162" t="s">
        <v>6411</v>
      </c>
    </row>
    <row r="3561" spans="1:24">
      <c r="A3561" s="83">
        <v>3276</v>
      </c>
      <c r="B3561" s="83">
        <v>577</v>
      </c>
      <c r="C3561" t="s">
        <v>7836</v>
      </c>
      <c r="D3561" s="159">
        <f t="shared" si="110"/>
        <v>282</v>
      </c>
      <c r="E3561">
        <v>7</v>
      </c>
      <c r="F3561">
        <v>2</v>
      </c>
      <c r="G3561" s="162" t="s">
        <v>6354</v>
      </c>
      <c r="H3561" s="162" t="s">
        <v>6354</v>
      </c>
      <c r="I3561" s="53" t="str">
        <f t="shared" si="111"/>
        <v>7. 2</v>
      </c>
      <c r="J3561" s="157" t="s">
        <v>142</v>
      </c>
      <c r="K3561" s="157" t="s">
        <v>141</v>
      </c>
      <c r="L3561" s="83" t="s">
        <v>6172</v>
      </c>
      <c r="M3561" s="165" t="s">
        <v>6540</v>
      </c>
      <c r="O3561" s="157" t="s">
        <v>138</v>
      </c>
      <c r="P3561" s="157" t="s">
        <v>143</v>
      </c>
      <c r="Q3561" s="157" t="s">
        <v>6171</v>
      </c>
      <c r="R3561" s="157" t="s">
        <v>144</v>
      </c>
      <c r="W3561" s="118">
        <v>0</v>
      </c>
      <c r="X3561" s="162" t="s">
        <v>6354</v>
      </c>
    </row>
    <row r="3562" spans="1:24">
      <c r="A3562" s="83">
        <v>3282</v>
      </c>
      <c r="B3562" s="83">
        <v>520</v>
      </c>
      <c r="C3562" t="s">
        <v>7857</v>
      </c>
      <c r="D3562" s="159">
        <f t="shared" si="110"/>
        <v>257</v>
      </c>
      <c r="E3562">
        <v>6</v>
      </c>
      <c r="F3562">
        <v>17</v>
      </c>
      <c r="G3562" s="162" t="s">
        <v>6303</v>
      </c>
      <c r="H3562" s="162" t="s">
        <v>6303</v>
      </c>
      <c r="I3562" s="53" t="str">
        <f t="shared" si="111"/>
        <v>6. 17</v>
      </c>
      <c r="J3562" s="157" t="s">
        <v>142</v>
      </c>
      <c r="K3562" s="157" t="s">
        <v>141</v>
      </c>
      <c r="L3562" s="83" t="s">
        <v>6172</v>
      </c>
      <c r="M3562" s="165" t="s">
        <v>162</v>
      </c>
      <c r="O3562" s="157" t="s">
        <v>138</v>
      </c>
      <c r="P3562" s="157" t="s">
        <v>143</v>
      </c>
      <c r="Q3562" s="157" t="s">
        <v>6171</v>
      </c>
      <c r="R3562" s="157" t="s">
        <v>144</v>
      </c>
      <c r="W3562" s="118">
        <v>1147500</v>
      </c>
      <c r="X3562" s="162" t="s">
        <v>6303</v>
      </c>
    </row>
    <row r="3563" spans="1:24">
      <c r="A3563" s="83">
        <v>3282</v>
      </c>
      <c r="B3563" s="83">
        <v>520</v>
      </c>
      <c r="C3563" t="s">
        <v>6579</v>
      </c>
      <c r="D3563" s="159">
        <f t="shared" si="110"/>
        <v>93</v>
      </c>
      <c r="E3563">
        <v>2</v>
      </c>
      <c r="F3563">
        <v>13</v>
      </c>
      <c r="G3563" s="162" t="s">
        <v>6269</v>
      </c>
      <c r="H3563" s="162" t="s">
        <v>6269</v>
      </c>
      <c r="I3563" s="53" t="str">
        <f t="shared" si="111"/>
        <v>2. 13</v>
      </c>
      <c r="J3563" s="157" t="s">
        <v>142</v>
      </c>
      <c r="K3563" s="157" t="s">
        <v>141</v>
      </c>
      <c r="L3563" s="83" t="s">
        <v>6172</v>
      </c>
      <c r="M3563" s="165" t="s">
        <v>162</v>
      </c>
      <c r="O3563" s="157" t="s">
        <v>138</v>
      </c>
      <c r="P3563" s="157" t="s">
        <v>143</v>
      </c>
      <c r="Q3563" s="157" t="s">
        <v>6171</v>
      </c>
      <c r="R3563" s="157" t="s">
        <v>144</v>
      </c>
      <c r="W3563" s="118">
        <v>418500</v>
      </c>
      <c r="X3563" s="162" t="s">
        <v>6269</v>
      </c>
    </row>
    <row r="3564" spans="1:24">
      <c r="A3564" s="83">
        <v>3283</v>
      </c>
      <c r="B3564" s="83">
        <v>520</v>
      </c>
      <c r="C3564" t="s">
        <v>7857</v>
      </c>
      <c r="D3564" s="159">
        <f t="shared" si="110"/>
        <v>257</v>
      </c>
      <c r="E3564">
        <v>6</v>
      </c>
      <c r="F3564">
        <v>17</v>
      </c>
      <c r="G3564" s="162" t="s">
        <v>6303</v>
      </c>
      <c r="H3564" s="162" t="s">
        <v>6303</v>
      </c>
      <c r="I3564" s="53" t="str">
        <f t="shared" si="111"/>
        <v>6. 17</v>
      </c>
      <c r="J3564" s="157" t="s">
        <v>142</v>
      </c>
      <c r="K3564" s="157" t="s">
        <v>141</v>
      </c>
      <c r="L3564" s="83" t="s">
        <v>6172</v>
      </c>
      <c r="M3564" s="165" t="s">
        <v>162</v>
      </c>
      <c r="O3564" s="157" t="s">
        <v>138</v>
      </c>
      <c r="P3564" s="157" t="s">
        <v>143</v>
      </c>
      <c r="Q3564" s="157" t="s">
        <v>6171</v>
      </c>
      <c r="R3564" s="157" t="s">
        <v>144</v>
      </c>
      <c r="W3564" s="118">
        <v>1147500</v>
      </c>
      <c r="X3564" s="162" t="s">
        <v>6303</v>
      </c>
    </row>
    <row r="3565" spans="1:24">
      <c r="A3565" s="83">
        <v>3283</v>
      </c>
      <c r="B3565" s="83">
        <v>520</v>
      </c>
      <c r="C3565" t="s">
        <v>6579</v>
      </c>
      <c r="D3565" s="159">
        <f t="shared" si="110"/>
        <v>93</v>
      </c>
      <c r="E3565">
        <v>2</v>
      </c>
      <c r="F3565">
        <v>13</v>
      </c>
      <c r="G3565" s="162" t="s">
        <v>6269</v>
      </c>
      <c r="H3565" s="162" t="s">
        <v>6269</v>
      </c>
      <c r="I3565" s="53" t="str">
        <f t="shared" si="111"/>
        <v>2. 13</v>
      </c>
      <c r="J3565" s="157" t="s">
        <v>142</v>
      </c>
      <c r="K3565" s="157" t="s">
        <v>141</v>
      </c>
      <c r="L3565" s="83" t="s">
        <v>6172</v>
      </c>
      <c r="M3565" s="165" t="s">
        <v>162</v>
      </c>
      <c r="O3565" s="157" t="s">
        <v>138</v>
      </c>
      <c r="P3565" s="157" t="s">
        <v>143</v>
      </c>
      <c r="Q3565" s="157" t="s">
        <v>6171</v>
      </c>
      <c r="R3565" s="157" t="s">
        <v>144</v>
      </c>
      <c r="W3565" s="118">
        <v>418500</v>
      </c>
      <c r="X3565" s="162" t="s">
        <v>6269</v>
      </c>
    </row>
    <row r="3566" spans="1:24">
      <c r="A3566" s="83">
        <v>3303</v>
      </c>
      <c r="B3566" s="83">
        <v>152</v>
      </c>
      <c r="C3566" t="s">
        <v>7948</v>
      </c>
      <c r="D3566" s="159">
        <f t="shared" si="110"/>
        <v>34</v>
      </c>
      <c r="E3566">
        <v>0</v>
      </c>
      <c r="F3566">
        <v>34</v>
      </c>
      <c r="G3566" s="162" t="s">
        <v>6253</v>
      </c>
      <c r="H3566" s="162" t="s">
        <v>6253</v>
      </c>
      <c r="I3566" s="53" t="str">
        <f t="shared" si="111"/>
        <v>0. 34</v>
      </c>
      <c r="J3566" s="157" t="s">
        <v>142</v>
      </c>
      <c r="K3566" s="157" t="s">
        <v>141</v>
      </c>
      <c r="L3566" s="83" t="s">
        <v>6172</v>
      </c>
      <c r="M3566" s="165" t="s">
        <v>6093</v>
      </c>
      <c r="O3566" s="157" t="s">
        <v>138</v>
      </c>
      <c r="P3566" s="157" t="s">
        <v>143</v>
      </c>
      <c r="Q3566" s="157" t="s">
        <v>6171</v>
      </c>
      <c r="R3566" s="157" t="s">
        <v>144</v>
      </c>
      <c r="W3566" s="118">
        <v>1485000</v>
      </c>
      <c r="X3566" s="162" t="s">
        <v>6253</v>
      </c>
    </row>
    <row r="3567" spans="1:24">
      <c r="A3567" s="83">
        <v>3303</v>
      </c>
      <c r="B3567" s="83">
        <v>152</v>
      </c>
      <c r="C3567" t="s">
        <v>7866</v>
      </c>
      <c r="D3567" s="159">
        <f t="shared" si="110"/>
        <v>56</v>
      </c>
      <c r="E3567">
        <v>1</v>
      </c>
      <c r="F3567">
        <v>16</v>
      </c>
      <c r="G3567" s="162" t="s">
        <v>6222</v>
      </c>
      <c r="H3567" s="162" t="s">
        <v>6222</v>
      </c>
      <c r="I3567" s="53" t="str">
        <f t="shared" si="111"/>
        <v>1. 16</v>
      </c>
      <c r="J3567" s="157" t="s">
        <v>142</v>
      </c>
      <c r="K3567" s="157" t="s">
        <v>141</v>
      </c>
      <c r="L3567" s="83" t="s">
        <v>6172</v>
      </c>
      <c r="M3567" s="165" t="s">
        <v>6093</v>
      </c>
      <c r="O3567" s="157" t="s">
        <v>138</v>
      </c>
      <c r="P3567" s="157" t="s">
        <v>143</v>
      </c>
      <c r="Q3567" s="157" t="s">
        <v>6171</v>
      </c>
      <c r="R3567" s="157" t="s">
        <v>144</v>
      </c>
      <c r="W3567" s="118">
        <v>0</v>
      </c>
      <c r="X3567" s="162" t="s">
        <v>6222</v>
      </c>
    </row>
    <row r="3568" spans="1:24">
      <c r="A3568" s="83">
        <v>3326</v>
      </c>
      <c r="B3568" s="83">
        <v>157</v>
      </c>
      <c r="C3568" t="s">
        <v>6586</v>
      </c>
      <c r="D3568" s="159">
        <f t="shared" si="110"/>
        <v>195</v>
      </c>
      <c r="E3568">
        <v>4</v>
      </c>
      <c r="F3568">
        <v>35</v>
      </c>
      <c r="G3568" s="162" t="s">
        <v>6401</v>
      </c>
      <c r="H3568" s="162" t="s">
        <v>6401</v>
      </c>
      <c r="I3568" s="53" t="str">
        <f t="shared" si="111"/>
        <v>4. 35</v>
      </c>
      <c r="J3568" s="157" t="s">
        <v>142</v>
      </c>
      <c r="K3568" s="157" t="s">
        <v>141</v>
      </c>
      <c r="L3568" s="83" t="s">
        <v>6172</v>
      </c>
      <c r="M3568" s="165" t="s">
        <v>6541</v>
      </c>
      <c r="O3568" s="157" t="s">
        <v>138</v>
      </c>
      <c r="P3568" s="157" t="s">
        <v>143</v>
      </c>
      <c r="Q3568" s="157" t="s">
        <v>6171</v>
      </c>
      <c r="R3568" s="157" t="s">
        <v>144</v>
      </c>
      <c r="W3568" s="118">
        <v>2632500</v>
      </c>
      <c r="X3568" s="162" t="s">
        <v>6401</v>
      </c>
    </row>
    <row r="3569" spans="1:24">
      <c r="A3569" s="83">
        <v>3327</v>
      </c>
      <c r="B3569" s="83">
        <v>157</v>
      </c>
      <c r="C3569" t="s">
        <v>6586</v>
      </c>
      <c r="D3569" s="159">
        <f t="shared" si="110"/>
        <v>195</v>
      </c>
      <c r="E3569">
        <v>4</v>
      </c>
      <c r="F3569">
        <v>35</v>
      </c>
      <c r="G3569" s="162" t="s">
        <v>6401</v>
      </c>
      <c r="H3569" s="162" t="s">
        <v>6401</v>
      </c>
      <c r="I3569" s="53" t="str">
        <f t="shared" si="111"/>
        <v>4. 35</v>
      </c>
      <c r="J3569" s="157" t="s">
        <v>142</v>
      </c>
      <c r="K3569" s="157" t="s">
        <v>141</v>
      </c>
      <c r="L3569" s="83" t="s">
        <v>6172</v>
      </c>
      <c r="M3569" s="165" t="s">
        <v>6541</v>
      </c>
      <c r="O3569" s="157" t="s">
        <v>138</v>
      </c>
      <c r="P3569" s="157" t="s">
        <v>143</v>
      </c>
      <c r="Q3569" s="157" t="s">
        <v>6171</v>
      </c>
      <c r="R3569" s="157" t="s">
        <v>144</v>
      </c>
      <c r="W3569" s="118">
        <v>2632500</v>
      </c>
      <c r="X3569" s="162" t="s">
        <v>6401</v>
      </c>
    </row>
    <row r="3570" spans="1:24">
      <c r="A3570" s="83">
        <v>3332</v>
      </c>
      <c r="B3570" s="83">
        <v>183</v>
      </c>
      <c r="C3570" t="s">
        <v>6586</v>
      </c>
      <c r="D3570" s="159">
        <f t="shared" si="110"/>
        <v>393</v>
      </c>
      <c r="E3570">
        <v>9</v>
      </c>
      <c r="F3570">
        <v>33</v>
      </c>
      <c r="G3570" s="162" t="s">
        <v>6506</v>
      </c>
      <c r="H3570" s="162" t="s">
        <v>6506</v>
      </c>
      <c r="I3570" s="53" t="str">
        <f t="shared" si="111"/>
        <v>9. 33</v>
      </c>
      <c r="J3570" s="157" t="s">
        <v>142</v>
      </c>
      <c r="K3570" s="157" t="s">
        <v>141</v>
      </c>
      <c r="L3570" s="83" t="s">
        <v>6172</v>
      </c>
      <c r="M3570" s="165" t="s">
        <v>162</v>
      </c>
      <c r="O3570" s="157" t="s">
        <v>138</v>
      </c>
      <c r="P3570" s="157" t="s">
        <v>143</v>
      </c>
      <c r="Q3570" s="157" t="s">
        <v>6171</v>
      </c>
      <c r="R3570" s="157" t="s">
        <v>144</v>
      </c>
      <c r="W3570" s="118">
        <v>1053000</v>
      </c>
      <c r="X3570" s="162" t="s">
        <v>6506</v>
      </c>
    </row>
    <row r="3571" spans="1:24">
      <c r="A3571" s="83">
        <v>3332</v>
      </c>
      <c r="B3571" s="83">
        <v>249</v>
      </c>
      <c r="C3571" t="s">
        <v>6579</v>
      </c>
      <c r="D3571" s="159">
        <f t="shared" si="110"/>
        <v>160</v>
      </c>
      <c r="E3571">
        <v>4</v>
      </c>
      <c r="F3571">
        <v>0</v>
      </c>
      <c r="G3571" s="162" t="s">
        <v>6232</v>
      </c>
      <c r="H3571" s="162" t="s">
        <v>6232</v>
      </c>
      <c r="I3571" s="53" t="str">
        <f t="shared" si="111"/>
        <v>4. 0</v>
      </c>
      <c r="J3571" s="157" t="s">
        <v>142</v>
      </c>
      <c r="K3571" s="157" t="s">
        <v>141</v>
      </c>
      <c r="L3571" s="83" t="s">
        <v>6172</v>
      </c>
      <c r="M3571" s="165" t="s">
        <v>162</v>
      </c>
      <c r="O3571" s="157" t="s">
        <v>138</v>
      </c>
      <c r="P3571" s="157" t="s">
        <v>143</v>
      </c>
      <c r="Q3571" s="157" t="s">
        <v>6171</v>
      </c>
      <c r="R3571" s="157" t="s">
        <v>144</v>
      </c>
      <c r="W3571" s="118">
        <v>432000</v>
      </c>
      <c r="X3571" s="162" t="s">
        <v>6232</v>
      </c>
    </row>
    <row r="3572" spans="1:24">
      <c r="A3572" s="83">
        <v>3332</v>
      </c>
      <c r="B3572" s="83">
        <v>249</v>
      </c>
      <c r="C3572" t="s">
        <v>7930</v>
      </c>
      <c r="D3572" s="159">
        <f t="shared" si="110"/>
        <v>75</v>
      </c>
      <c r="E3572">
        <v>1</v>
      </c>
      <c r="F3572">
        <v>35</v>
      </c>
      <c r="G3572" s="162" t="s">
        <v>6249</v>
      </c>
      <c r="H3572" s="162" t="s">
        <v>6249</v>
      </c>
      <c r="I3572" s="53" t="str">
        <f t="shared" si="111"/>
        <v>1. 35</v>
      </c>
      <c r="J3572" s="157" t="s">
        <v>142</v>
      </c>
      <c r="K3572" s="157" t="s">
        <v>141</v>
      </c>
      <c r="L3572" s="83" t="s">
        <v>6172</v>
      </c>
      <c r="M3572" s="165" t="s">
        <v>162</v>
      </c>
      <c r="O3572" s="157" t="s">
        <v>138</v>
      </c>
      <c r="P3572" s="157" t="s">
        <v>143</v>
      </c>
      <c r="Q3572" s="157" t="s">
        <v>6171</v>
      </c>
      <c r="R3572" s="157" t="s">
        <v>144</v>
      </c>
      <c r="W3572" s="118">
        <v>202500</v>
      </c>
      <c r="X3572" s="162" t="s">
        <v>6249</v>
      </c>
    </row>
    <row r="3573" spans="1:24">
      <c r="A3573" s="83">
        <v>3335</v>
      </c>
      <c r="B3573" s="83">
        <v>182</v>
      </c>
      <c r="C3573" t="s">
        <v>6648</v>
      </c>
      <c r="D3573" s="159">
        <f t="shared" si="110"/>
        <v>40</v>
      </c>
      <c r="E3573">
        <v>1</v>
      </c>
      <c r="F3573">
        <v>0</v>
      </c>
      <c r="G3573" s="162" t="s">
        <v>6242</v>
      </c>
      <c r="H3573" s="162" t="s">
        <v>6242</v>
      </c>
      <c r="I3573" s="53" t="str">
        <f t="shared" si="111"/>
        <v>1. 0</v>
      </c>
      <c r="J3573" s="157" t="s">
        <v>142</v>
      </c>
      <c r="K3573" s="157" t="s">
        <v>141</v>
      </c>
      <c r="L3573" s="83" t="s">
        <v>6172</v>
      </c>
      <c r="M3573" s="165" t="s">
        <v>162</v>
      </c>
      <c r="O3573" s="157" t="s">
        <v>138</v>
      </c>
      <c r="P3573" s="157" t="s">
        <v>143</v>
      </c>
      <c r="Q3573" s="157" t="s">
        <v>6171</v>
      </c>
      <c r="R3573" s="157" t="s">
        <v>144</v>
      </c>
      <c r="W3573" s="118">
        <v>270000</v>
      </c>
      <c r="X3573" s="162" t="s">
        <v>6242</v>
      </c>
    </row>
    <row r="3574" spans="1:24">
      <c r="A3574" s="83">
        <v>3337</v>
      </c>
      <c r="B3574" s="83">
        <v>89</v>
      </c>
      <c r="C3574" t="s">
        <v>8207</v>
      </c>
      <c r="D3574" s="159">
        <f t="shared" si="110"/>
        <v>29</v>
      </c>
      <c r="E3574">
        <v>0</v>
      </c>
      <c r="F3574">
        <v>29</v>
      </c>
      <c r="G3574" s="162" t="s">
        <v>6188</v>
      </c>
      <c r="H3574" s="162" t="s">
        <v>6188</v>
      </c>
      <c r="I3574" s="53" t="str">
        <f t="shared" si="111"/>
        <v>0. 29</v>
      </c>
      <c r="J3574" s="157" t="s">
        <v>142</v>
      </c>
      <c r="K3574" s="157" t="s">
        <v>141</v>
      </c>
      <c r="L3574" s="83" t="s">
        <v>6172</v>
      </c>
      <c r="M3574" s="165" t="s">
        <v>6552</v>
      </c>
      <c r="O3574" s="157" t="s">
        <v>138</v>
      </c>
      <c r="P3574" s="157" t="s">
        <v>143</v>
      </c>
      <c r="Q3574" s="157" t="s">
        <v>6171</v>
      </c>
      <c r="R3574" s="157" t="s">
        <v>144</v>
      </c>
      <c r="W3574" s="118">
        <v>0</v>
      </c>
      <c r="X3574" s="162" t="s">
        <v>6188</v>
      </c>
    </row>
    <row r="3575" spans="1:24">
      <c r="A3575" s="83">
        <v>3344</v>
      </c>
      <c r="B3575" s="83">
        <v>465</v>
      </c>
      <c r="C3575" t="s">
        <v>7852</v>
      </c>
      <c r="D3575" s="159">
        <f t="shared" si="110"/>
        <v>44</v>
      </c>
      <c r="E3575">
        <v>1</v>
      </c>
      <c r="F3575">
        <v>4</v>
      </c>
      <c r="G3575" s="162" t="s">
        <v>6248</v>
      </c>
      <c r="H3575" s="162" t="s">
        <v>6248</v>
      </c>
      <c r="I3575" s="53" t="str">
        <f t="shared" si="111"/>
        <v>1. 4</v>
      </c>
      <c r="J3575" s="157" t="s">
        <v>142</v>
      </c>
      <c r="K3575" s="157" t="s">
        <v>141</v>
      </c>
      <c r="L3575" s="83" t="s">
        <v>6172</v>
      </c>
      <c r="M3575" s="165" t="s">
        <v>162</v>
      </c>
      <c r="O3575" s="157" t="s">
        <v>138</v>
      </c>
      <c r="P3575" s="157" t="s">
        <v>143</v>
      </c>
      <c r="Q3575" s="157" t="s">
        <v>6171</v>
      </c>
      <c r="R3575" s="157" t="s">
        <v>144</v>
      </c>
      <c r="W3575" s="118">
        <v>297000</v>
      </c>
      <c r="X3575" s="162" t="s">
        <v>6248</v>
      </c>
    </row>
    <row r="3576" spans="1:24">
      <c r="A3576" s="83">
        <v>3344</v>
      </c>
      <c r="B3576" s="83">
        <v>465</v>
      </c>
      <c r="C3576" t="s">
        <v>7852</v>
      </c>
      <c r="D3576" s="159">
        <f t="shared" si="110"/>
        <v>10</v>
      </c>
      <c r="E3576">
        <v>0</v>
      </c>
      <c r="F3576">
        <v>10</v>
      </c>
      <c r="G3576" s="162" t="s">
        <v>6347</v>
      </c>
      <c r="H3576" s="162" t="s">
        <v>6347</v>
      </c>
      <c r="I3576" s="53" t="str">
        <f t="shared" si="111"/>
        <v>0. 10</v>
      </c>
      <c r="J3576" s="157" t="s">
        <v>142</v>
      </c>
      <c r="K3576" s="157" t="s">
        <v>141</v>
      </c>
      <c r="L3576" s="83" t="s">
        <v>6172</v>
      </c>
      <c r="M3576" s="165" t="s">
        <v>162</v>
      </c>
      <c r="O3576" s="157" t="s">
        <v>138</v>
      </c>
      <c r="P3576" s="157" t="s">
        <v>143</v>
      </c>
      <c r="Q3576" s="157" t="s">
        <v>6171</v>
      </c>
      <c r="R3576" s="157" t="s">
        <v>144</v>
      </c>
      <c r="W3576" s="118">
        <v>67500</v>
      </c>
      <c r="X3576" s="162" t="s">
        <v>6347</v>
      </c>
    </row>
    <row r="3577" spans="1:24">
      <c r="A3577" s="83">
        <v>3344</v>
      </c>
      <c r="B3577" s="83">
        <v>466</v>
      </c>
      <c r="C3577" t="s">
        <v>7852</v>
      </c>
      <c r="D3577" s="159">
        <f t="shared" si="110"/>
        <v>42</v>
      </c>
      <c r="E3577">
        <v>1</v>
      </c>
      <c r="F3577">
        <v>2</v>
      </c>
      <c r="G3577" s="162" t="s">
        <v>6318</v>
      </c>
      <c r="H3577" s="162" t="s">
        <v>6318</v>
      </c>
      <c r="I3577" s="53" t="str">
        <f t="shared" si="111"/>
        <v>1. 2</v>
      </c>
      <c r="J3577" s="157" t="s">
        <v>142</v>
      </c>
      <c r="K3577" s="157" t="s">
        <v>141</v>
      </c>
      <c r="L3577" s="83" t="s">
        <v>6172</v>
      </c>
      <c r="M3577" s="165" t="s">
        <v>162</v>
      </c>
      <c r="O3577" s="157" t="s">
        <v>138</v>
      </c>
      <c r="P3577" s="157" t="s">
        <v>143</v>
      </c>
      <c r="Q3577" s="157" t="s">
        <v>6171</v>
      </c>
      <c r="R3577" s="157" t="s">
        <v>144</v>
      </c>
      <c r="W3577" s="118">
        <v>283500</v>
      </c>
      <c r="X3577" s="162" t="s">
        <v>6318</v>
      </c>
    </row>
    <row r="3578" spans="1:24">
      <c r="A3578" s="83">
        <v>3354</v>
      </c>
      <c r="B3578" s="83">
        <v>465</v>
      </c>
      <c r="C3578" t="s">
        <v>7862</v>
      </c>
      <c r="D3578" s="159">
        <f t="shared" si="110"/>
        <v>120</v>
      </c>
      <c r="E3578">
        <v>3</v>
      </c>
      <c r="F3578">
        <v>0</v>
      </c>
      <c r="G3578" s="162" t="s">
        <v>6240</v>
      </c>
      <c r="H3578" s="162" t="s">
        <v>6240</v>
      </c>
      <c r="I3578" s="53" t="str">
        <f t="shared" si="111"/>
        <v>3. 0</v>
      </c>
      <c r="J3578" s="157" t="s">
        <v>142</v>
      </c>
      <c r="K3578" s="157" t="s">
        <v>141</v>
      </c>
      <c r="L3578" s="83" t="s">
        <v>6172</v>
      </c>
      <c r="M3578" s="165" t="s">
        <v>162</v>
      </c>
      <c r="O3578" s="157" t="s">
        <v>138</v>
      </c>
      <c r="P3578" s="157" t="s">
        <v>143</v>
      </c>
      <c r="Q3578" s="157" t="s">
        <v>6171</v>
      </c>
      <c r="R3578" s="157" t="s">
        <v>144</v>
      </c>
      <c r="W3578" s="118">
        <v>405000</v>
      </c>
      <c r="X3578" s="162" t="s">
        <v>6240</v>
      </c>
    </row>
    <row r="3579" spans="1:24">
      <c r="A3579" s="83">
        <v>3354</v>
      </c>
      <c r="B3579" s="83">
        <v>466</v>
      </c>
      <c r="C3579" t="s">
        <v>7862</v>
      </c>
      <c r="D3579" s="159">
        <f t="shared" si="110"/>
        <v>104</v>
      </c>
      <c r="E3579">
        <v>2</v>
      </c>
      <c r="F3579">
        <v>24</v>
      </c>
      <c r="G3579" s="162" t="s">
        <v>6410</v>
      </c>
      <c r="H3579" s="162" t="s">
        <v>6410</v>
      </c>
      <c r="I3579" s="53" t="str">
        <f t="shared" si="111"/>
        <v>2. 24</v>
      </c>
      <c r="J3579" s="157" t="s">
        <v>142</v>
      </c>
      <c r="K3579" s="157" t="s">
        <v>141</v>
      </c>
      <c r="L3579" s="83" t="s">
        <v>6172</v>
      </c>
      <c r="M3579" s="165" t="s">
        <v>162</v>
      </c>
      <c r="O3579" s="157" t="s">
        <v>138</v>
      </c>
      <c r="P3579" s="157" t="s">
        <v>143</v>
      </c>
      <c r="Q3579" s="157" t="s">
        <v>6171</v>
      </c>
      <c r="R3579" s="157" t="s">
        <v>144</v>
      </c>
      <c r="W3579" s="118">
        <v>351000</v>
      </c>
      <c r="X3579" s="162" t="s">
        <v>6410</v>
      </c>
    </row>
    <row r="3580" spans="1:24">
      <c r="A3580" s="83">
        <v>3354</v>
      </c>
      <c r="B3580" s="83">
        <v>60</v>
      </c>
      <c r="C3580" t="s">
        <v>7836</v>
      </c>
      <c r="D3580" s="159">
        <f t="shared" si="110"/>
        <v>110</v>
      </c>
      <c r="E3580">
        <v>2</v>
      </c>
      <c r="F3580">
        <v>30</v>
      </c>
      <c r="G3580" s="162" t="s">
        <v>6282</v>
      </c>
      <c r="H3580" s="162" t="s">
        <v>6282</v>
      </c>
      <c r="I3580" s="53" t="str">
        <f t="shared" si="111"/>
        <v>2. 30</v>
      </c>
      <c r="J3580" s="157" t="s">
        <v>142</v>
      </c>
      <c r="K3580" s="157" t="s">
        <v>141</v>
      </c>
      <c r="L3580" s="83" t="s">
        <v>6172</v>
      </c>
      <c r="M3580" s="165" t="s">
        <v>6542</v>
      </c>
      <c r="O3580" s="157" t="s">
        <v>138</v>
      </c>
      <c r="P3580" s="157" t="s">
        <v>143</v>
      </c>
      <c r="Q3580" s="157" t="s">
        <v>6171</v>
      </c>
      <c r="R3580" s="157" t="s">
        <v>144</v>
      </c>
      <c r="W3580" s="118">
        <v>297000</v>
      </c>
      <c r="X3580" s="162" t="s">
        <v>6282</v>
      </c>
    </row>
    <row r="3581" spans="1:24">
      <c r="A3581" s="83">
        <v>3374</v>
      </c>
      <c r="B3581" s="83">
        <v>89</v>
      </c>
      <c r="C3581" t="s">
        <v>8208</v>
      </c>
      <c r="D3581" s="159">
        <f t="shared" si="110"/>
        <v>29</v>
      </c>
      <c r="E3581">
        <v>0</v>
      </c>
      <c r="F3581">
        <v>29</v>
      </c>
      <c r="G3581" s="162" t="s">
        <v>6188</v>
      </c>
      <c r="H3581" s="162" t="s">
        <v>6188</v>
      </c>
      <c r="I3581" s="53" t="str">
        <f t="shared" si="111"/>
        <v>0. 29</v>
      </c>
      <c r="J3581" s="157" t="s">
        <v>142</v>
      </c>
      <c r="K3581" s="157" t="s">
        <v>141</v>
      </c>
      <c r="L3581" s="83" t="s">
        <v>6172</v>
      </c>
      <c r="M3581" s="165" t="s">
        <v>162</v>
      </c>
      <c r="O3581" s="157" t="s">
        <v>138</v>
      </c>
      <c r="P3581" s="157" t="s">
        <v>143</v>
      </c>
      <c r="Q3581" s="157" t="s">
        <v>6171</v>
      </c>
      <c r="R3581" s="157" t="s">
        <v>144</v>
      </c>
      <c r="W3581" s="118">
        <v>391500</v>
      </c>
      <c r="X3581" s="162" t="s">
        <v>6188</v>
      </c>
    </row>
    <row r="3582" spans="1:24">
      <c r="A3582" s="83">
        <v>3401</v>
      </c>
      <c r="B3582" s="83">
        <v>526</v>
      </c>
      <c r="C3582" t="s">
        <v>6579</v>
      </c>
      <c r="D3582" s="159">
        <f t="shared" si="110"/>
        <v>175</v>
      </c>
      <c r="E3582">
        <v>4</v>
      </c>
      <c r="F3582">
        <v>15</v>
      </c>
      <c r="G3582" s="162" t="s">
        <v>6428</v>
      </c>
      <c r="H3582" s="162" t="s">
        <v>6428</v>
      </c>
      <c r="I3582" s="53" t="str">
        <f t="shared" si="111"/>
        <v>4. 15</v>
      </c>
      <c r="J3582" s="157" t="s">
        <v>142</v>
      </c>
      <c r="K3582" s="157" t="s">
        <v>141</v>
      </c>
      <c r="L3582" s="83" t="s">
        <v>6172</v>
      </c>
      <c r="M3582" s="165" t="s">
        <v>162</v>
      </c>
      <c r="O3582" s="157" t="s">
        <v>138</v>
      </c>
      <c r="P3582" s="157" t="s">
        <v>143</v>
      </c>
      <c r="Q3582" s="157" t="s">
        <v>6171</v>
      </c>
      <c r="R3582" s="157" t="s">
        <v>144</v>
      </c>
      <c r="W3582" s="118">
        <v>1174500</v>
      </c>
      <c r="X3582" s="162" t="s">
        <v>6428</v>
      </c>
    </row>
    <row r="3583" spans="1:24">
      <c r="A3583" s="83">
        <v>3401</v>
      </c>
      <c r="B3583" s="83">
        <v>246</v>
      </c>
      <c r="C3583" t="s">
        <v>7960</v>
      </c>
      <c r="D3583" s="159">
        <f t="shared" si="110"/>
        <v>32</v>
      </c>
      <c r="E3583">
        <v>0</v>
      </c>
      <c r="F3583">
        <v>32</v>
      </c>
      <c r="G3583" s="162" t="s">
        <v>6315</v>
      </c>
      <c r="H3583" s="162" t="s">
        <v>6315</v>
      </c>
      <c r="I3583" s="53" t="str">
        <f t="shared" si="111"/>
        <v>0. 32</v>
      </c>
      <c r="J3583" s="157" t="s">
        <v>142</v>
      </c>
      <c r="K3583" s="157" t="s">
        <v>141</v>
      </c>
      <c r="L3583" s="83" t="s">
        <v>6172</v>
      </c>
      <c r="M3583" s="165" t="s">
        <v>162</v>
      </c>
      <c r="O3583" s="157" t="s">
        <v>138</v>
      </c>
      <c r="P3583" s="157" t="s">
        <v>143</v>
      </c>
      <c r="Q3583" s="157" t="s">
        <v>6171</v>
      </c>
      <c r="R3583" s="157" t="s">
        <v>144</v>
      </c>
      <c r="W3583" s="118">
        <v>216000</v>
      </c>
      <c r="X3583" s="162" t="s">
        <v>6315</v>
      </c>
    </row>
    <row r="3584" spans="1:24">
      <c r="A3584" s="83">
        <v>3401</v>
      </c>
      <c r="B3584" s="83">
        <v>246</v>
      </c>
      <c r="C3584" t="s">
        <v>6586</v>
      </c>
      <c r="D3584" s="159">
        <f t="shared" si="110"/>
        <v>10</v>
      </c>
      <c r="E3584">
        <v>0</v>
      </c>
      <c r="F3584">
        <v>10</v>
      </c>
      <c r="G3584" s="162" t="s">
        <v>6347</v>
      </c>
      <c r="H3584" s="162" t="s">
        <v>6347</v>
      </c>
      <c r="I3584" s="53" t="str">
        <f t="shared" si="111"/>
        <v>0. 10</v>
      </c>
      <c r="J3584" s="157" t="s">
        <v>142</v>
      </c>
      <c r="K3584" s="157" t="s">
        <v>141</v>
      </c>
      <c r="L3584" s="83" t="s">
        <v>6172</v>
      </c>
      <c r="M3584" s="165" t="s">
        <v>162</v>
      </c>
      <c r="O3584" s="157" t="s">
        <v>138</v>
      </c>
      <c r="P3584" s="157" t="s">
        <v>143</v>
      </c>
      <c r="Q3584" s="157" t="s">
        <v>6171</v>
      </c>
      <c r="R3584" s="157" t="s">
        <v>144</v>
      </c>
      <c r="W3584" s="118">
        <v>67500</v>
      </c>
      <c r="X3584" s="162" t="s">
        <v>6347</v>
      </c>
    </row>
    <row r="3585" spans="1:24">
      <c r="A3585" s="83">
        <v>3401</v>
      </c>
      <c r="B3585" s="83">
        <v>527</v>
      </c>
      <c r="C3585" t="s">
        <v>6579</v>
      </c>
      <c r="D3585" s="159">
        <f t="shared" si="110"/>
        <v>145</v>
      </c>
      <c r="E3585">
        <v>3</v>
      </c>
      <c r="F3585">
        <v>25</v>
      </c>
      <c r="G3585" s="162" t="s">
        <v>6404</v>
      </c>
      <c r="H3585" s="162" t="s">
        <v>6404</v>
      </c>
      <c r="I3585" s="53" t="str">
        <f t="shared" si="111"/>
        <v>3. 25</v>
      </c>
      <c r="J3585" s="157" t="s">
        <v>142</v>
      </c>
      <c r="K3585" s="157" t="s">
        <v>141</v>
      </c>
      <c r="L3585" s="83" t="s">
        <v>6172</v>
      </c>
      <c r="M3585" s="165" t="s">
        <v>162</v>
      </c>
      <c r="O3585" s="157" t="s">
        <v>138</v>
      </c>
      <c r="P3585" s="157" t="s">
        <v>143</v>
      </c>
      <c r="Q3585" s="157" t="s">
        <v>6171</v>
      </c>
      <c r="R3585" s="157" t="s">
        <v>144</v>
      </c>
      <c r="W3585" s="118">
        <v>972000</v>
      </c>
      <c r="X3585" s="162" t="s">
        <v>6404</v>
      </c>
    </row>
    <row r="3586" spans="1:24">
      <c r="A3586" s="83">
        <v>3401</v>
      </c>
      <c r="B3586" s="83">
        <v>616</v>
      </c>
      <c r="C3586" t="s">
        <v>6579</v>
      </c>
      <c r="D3586" s="159">
        <f t="shared" si="110"/>
        <v>40</v>
      </c>
      <c r="E3586">
        <v>1</v>
      </c>
      <c r="F3586">
        <v>0</v>
      </c>
      <c r="G3586" s="162" t="s">
        <v>6242</v>
      </c>
      <c r="H3586" s="162" t="s">
        <v>6242</v>
      </c>
      <c r="I3586" s="53" t="str">
        <f t="shared" si="111"/>
        <v>1. 0</v>
      </c>
      <c r="J3586" s="157" t="s">
        <v>142</v>
      </c>
      <c r="K3586" s="157" t="s">
        <v>141</v>
      </c>
      <c r="L3586" s="83" t="s">
        <v>6172</v>
      </c>
      <c r="M3586" s="165" t="s">
        <v>162</v>
      </c>
      <c r="O3586" s="157" t="s">
        <v>138</v>
      </c>
      <c r="P3586" s="157" t="s">
        <v>143</v>
      </c>
      <c r="Q3586" s="157" t="s">
        <v>6171</v>
      </c>
      <c r="R3586" s="157" t="s">
        <v>144</v>
      </c>
      <c r="W3586" s="118">
        <v>270000</v>
      </c>
      <c r="X3586" s="162" t="s">
        <v>6242</v>
      </c>
    </row>
    <row r="3587" spans="1:24">
      <c r="A3587" s="83">
        <v>3401</v>
      </c>
      <c r="B3587" s="83">
        <v>246</v>
      </c>
      <c r="C3587" t="s">
        <v>7961</v>
      </c>
      <c r="D3587" s="159">
        <f t="shared" ref="D3587:D3650" si="112">E3587*40+F3587</f>
        <v>128</v>
      </c>
      <c r="E3587">
        <v>3</v>
      </c>
      <c r="F3587">
        <v>8</v>
      </c>
      <c r="G3587" s="162" t="s">
        <v>6199</v>
      </c>
      <c r="H3587" s="162" t="s">
        <v>6199</v>
      </c>
      <c r="I3587" s="53" t="str">
        <f t="shared" ref="I3587:I3650" si="113">H3587</f>
        <v>3. 8</v>
      </c>
      <c r="J3587" s="157" t="s">
        <v>142</v>
      </c>
      <c r="K3587" s="157" t="s">
        <v>141</v>
      </c>
      <c r="L3587" s="83" t="s">
        <v>6172</v>
      </c>
      <c r="M3587" s="165" t="s">
        <v>162</v>
      </c>
      <c r="O3587" s="157" t="s">
        <v>138</v>
      </c>
      <c r="P3587" s="157" t="s">
        <v>143</v>
      </c>
      <c r="Q3587" s="157" t="s">
        <v>6171</v>
      </c>
      <c r="R3587" s="157" t="s">
        <v>144</v>
      </c>
      <c r="W3587" s="118">
        <v>864000</v>
      </c>
      <c r="X3587" s="162" t="s">
        <v>6199</v>
      </c>
    </row>
    <row r="3588" spans="1:24">
      <c r="A3588" s="83">
        <v>3401</v>
      </c>
      <c r="B3588" s="83">
        <v>369</v>
      </c>
      <c r="C3588" t="s">
        <v>7857</v>
      </c>
      <c r="D3588" s="159">
        <f t="shared" si="112"/>
        <v>70</v>
      </c>
      <c r="E3588">
        <v>1</v>
      </c>
      <c r="F3588">
        <v>30</v>
      </c>
      <c r="G3588" s="162" t="s">
        <v>6334</v>
      </c>
      <c r="H3588" s="162" t="s">
        <v>6334</v>
      </c>
      <c r="I3588" s="53" t="str">
        <f t="shared" si="113"/>
        <v>1. 30</v>
      </c>
      <c r="J3588" s="157" t="s">
        <v>142</v>
      </c>
      <c r="K3588" s="157" t="s">
        <v>141</v>
      </c>
      <c r="L3588" s="83" t="s">
        <v>6172</v>
      </c>
      <c r="M3588" s="165" t="s">
        <v>162</v>
      </c>
      <c r="O3588" s="157" t="s">
        <v>138</v>
      </c>
      <c r="P3588" s="157" t="s">
        <v>143</v>
      </c>
      <c r="Q3588" s="157" t="s">
        <v>6171</v>
      </c>
      <c r="R3588" s="157" t="s">
        <v>144</v>
      </c>
      <c r="W3588" s="118">
        <v>945000</v>
      </c>
      <c r="X3588" s="162" t="s">
        <v>6334</v>
      </c>
    </row>
    <row r="3589" spans="1:24">
      <c r="A3589" s="83">
        <v>3401</v>
      </c>
      <c r="B3589" s="83">
        <v>244</v>
      </c>
      <c r="C3589" t="s">
        <v>6586</v>
      </c>
      <c r="D3589" s="159">
        <f t="shared" si="112"/>
        <v>175</v>
      </c>
      <c r="E3589">
        <v>4</v>
      </c>
      <c r="F3589">
        <v>15</v>
      </c>
      <c r="G3589" s="162" t="s">
        <v>6428</v>
      </c>
      <c r="H3589" s="162" t="s">
        <v>6428</v>
      </c>
      <c r="I3589" s="53" t="str">
        <f t="shared" si="113"/>
        <v>4. 15</v>
      </c>
      <c r="J3589" s="157" t="s">
        <v>142</v>
      </c>
      <c r="K3589" s="157" t="s">
        <v>141</v>
      </c>
      <c r="L3589" s="83" t="s">
        <v>6172</v>
      </c>
      <c r="M3589" s="165" t="s">
        <v>162</v>
      </c>
      <c r="O3589" s="157" t="s">
        <v>138</v>
      </c>
      <c r="P3589" s="157" t="s">
        <v>143</v>
      </c>
      <c r="Q3589" s="157" t="s">
        <v>6171</v>
      </c>
      <c r="R3589" s="157" t="s">
        <v>144</v>
      </c>
      <c r="W3589" s="118">
        <v>1174500</v>
      </c>
      <c r="X3589" s="162" t="s">
        <v>6428</v>
      </c>
    </row>
    <row r="3590" spans="1:24">
      <c r="A3590" s="83">
        <v>3402</v>
      </c>
      <c r="B3590" s="83">
        <v>367</v>
      </c>
      <c r="C3590" t="s">
        <v>6586</v>
      </c>
      <c r="D3590" s="159">
        <f t="shared" si="112"/>
        <v>77</v>
      </c>
      <c r="E3590">
        <v>1</v>
      </c>
      <c r="F3590">
        <v>37</v>
      </c>
      <c r="G3590" s="162" t="s">
        <v>6383</v>
      </c>
      <c r="H3590" s="162" t="s">
        <v>6383</v>
      </c>
      <c r="I3590" s="53" t="str">
        <f t="shared" si="113"/>
        <v>1. 37</v>
      </c>
      <c r="J3590" s="157" t="s">
        <v>142</v>
      </c>
      <c r="K3590" s="157" t="s">
        <v>141</v>
      </c>
      <c r="L3590" s="83" t="s">
        <v>6172</v>
      </c>
      <c r="M3590" s="165" t="s">
        <v>162</v>
      </c>
      <c r="O3590" s="157" t="s">
        <v>138</v>
      </c>
      <c r="P3590" s="157" t="s">
        <v>143</v>
      </c>
      <c r="Q3590" s="157" t="s">
        <v>6171</v>
      </c>
      <c r="R3590" s="157" t="s">
        <v>144</v>
      </c>
      <c r="W3590" s="118">
        <v>1039500</v>
      </c>
      <c r="X3590" s="162" t="s">
        <v>6383</v>
      </c>
    </row>
    <row r="3591" spans="1:24">
      <c r="A3591" s="83">
        <v>3402</v>
      </c>
      <c r="B3591" s="83">
        <v>369</v>
      </c>
      <c r="C3591" t="s">
        <v>6579</v>
      </c>
      <c r="D3591" s="159">
        <f t="shared" si="112"/>
        <v>164</v>
      </c>
      <c r="E3591">
        <v>4</v>
      </c>
      <c r="F3591">
        <v>4</v>
      </c>
      <c r="G3591" s="162" t="s">
        <v>6304</v>
      </c>
      <c r="H3591" s="162" t="s">
        <v>6304</v>
      </c>
      <c r="I3591" s="53" t="str">
        <f t="shared" si="113"/>
        <v>4. 4</v>
      </c>
      <c r="J3591" s="157" t="s">
        <v>142</v>
      </c>
      <c r="K3591" s="157" t="s">
        <v>141</v>
      </c>
      <c r="L3591" s="83" t="s">
        <v>6172</v>
      </c>
      <c r="M3591" s="165" t="s">
        <v>162</v>
      </c>
      <c r="O3591" s="157" t="s">
        <v>138</v>
      </c>
      <c r="P3591" s="157" t="s">
        <v>143</v>
      </c>
      <c r="Q3591" s="157" t="s">
        <v>6171</v>
      </c>
      <c r="R3591" s="157" t="s">
        <v>144</v>
      </c>
      <c r="W3591" s="118">
        <v>2214000</v>
      </c>
      <c r="X3591" s="162" t="s">
        <v>6304</v>
      </c>
    </row>
    <row r="3592" spans="1:24">
      <c r="A3592" s="83">
        <v>3402</v>
      </c>
      <c r="B3592" s="83">
        <v>369</v>
      </c>
      <c r="C3592" t="s">
        <v>7857</v>
      </c>
      <c r="D3592" s="159">
        <f t="shared" si="112"/>
        <v>70</v>
      </c>
      <c r="E3592">
        <v>1</v>
      </c>
      <c r="F3592">
        <v>30</v>
      </c>
      <c r="G3592" s="162" t="s">
        <v>6334</v>
      </c>
      <c r="H3592" s="162" t="s">
        <v>6334</v>
      </c>
      <c r="I3592" s="53" t="str">
        <f t="shared" si="113"/>
        <v>1. 30</v>
      </c>
      <c r="J3592" s="157" t="s">
        <v>142</v>
      </c>
      <c r="K3592" s="157" t="s">
        <v>141</v>
      </c>
      <c r="L3592" s="83" t="s">
        <v>6172</v>
      </c>
      <c r="M3592" s="165" t="s">
        <v>162</v>
      </c>
      <c r="O3592" s="157" t="s">
        <v>138</v>
      </c>
      <c r="P3592" s="157" t="s">
        <v>143</v>
      </c>
      <c r="Q3592" s="157" t="s">
        <v>6171</v>
      </c>
      <c r="R3592" s="157" t="s">
        <v>144</v>
      </c>
      <c r="W3592" s="118">
        <v>945000</v>
      </c>
      <c r="X3592" s="162" t="s">
        <v>6334</v>
      </c>
    </row>
    <row r="3593" spans="1:24">
      <c r="A3593" s="83">
        <v>3403</v>
      </c>
      <c r="B3593" s="83">
        <v>246</v>
      </c>
      <c r="C3593" t="s">
        <v>7960</v>
      </c>
      <c r="D3593" s="159">
        <f t="shared" si="112"/>
        <v>32</v>
      </c>
      <c r="E3593">
        <v>0</v>
      </c>
      <c r="F3593">
        <v>32</v>
      </c>
      <c r="G3593" s="162" t="s">
        <v>6315</v>
      </c>
      <c r="H3593" s="162" t="s">
        <v>6315</v>
      </c>
      <c r="I3593" s="53" t="str">
        <f t="shared" si="113"/>
        <v>0. 32</v>
      </c>
      <c r="J3593" s="157" t="s">
        <v>142</v>
      </c>
      <c r="K3593" s="157" t="s">
        <v>141</v>
      </c>
      <c r="L3593" s="83" t="s">
        <v>6172</v>
      </c>
      <c r="M3593" s="165" t="s">
        <v>162</v>
      </c>
      <c r="O3593" s="157" t="s">
        <v>138</v>
      </c>
      <c r="P3593" s="157" t="s">
        <v>143</v>
      </c>
      <c r="Q3593" s="157" t="s">
        <v>6171</v>
      </c>
      <c r="R3593" s="157" t="s">
        <v>144</v>
      </c>
      <c r="W3593" s="118">
        <v>216000</v>
      </c>
      <c r="X3593" s="162" t="s">
        <v>6315</v>
      </c>
    </row>
    <row r="3594" spans="1:24">
      <c r="A3594" s="83">
        <v>3403</v>
      </c>
      <c r="B3594" s="83">
        <v>246</v>
      </c>
      <c r="C3594" t="s">
        <v>6586</v>
      </c>
      <c r="D3594" s="159">
        <f t="shared" si="112"/>
        <v>10</v>
      </c>
      <c r="E3594">
        <v>0</v>
      </c>
      <c r="F3594">
        <v>10</v>
      </c>
      <c r="G3594" s="162" t="s">
        <v>6347</v>
      </c>
      <c r="H3594" s="162" t="s">
        <v>6347</v>
      </c>
      <c r="I3594" s="53" t="str">
        <f t="shared" si="113"/>
        <v>0. 10</v>
      </c>
      <c r="J3594" s="157" t="s">
        <v>142</v>
      </c>
      <c r="K3594" s="157" t="s">
        <v>141</v>
      </c>
      <c r="L3594" s="83" t="s">
        <v>6172</v>
      </c>
      <c r="M3594" s="165" t="s">
        <v>162</v>
      </c>
      <c r="O3594" s="157" t="s">
        <v>138</v>
      </c>
      <c r="P3594" s="157" t="s">
        <v>143</v>
      </c>
      <c r="Q3594" s="157" t="s">
        <v>6171</v>
      </c>
      <c r="R3594" s="157" t="s">
        <v>144</v>
      </c>
      <c r="W3594" s="118">
        <v>67500</v>
      </c>
      <c r="X3594" s="162" t="s">
        <v>6347</v>
      </c>
    </row>
    <row r="3595" spans="1:24">
      <c r="A3595" s="83">
        <v>3403</v>
      </c>
      <c r="B3595" s="83">
        <v>527</v>
      </c>
      <c r="C3595" t="s">
        <v>6579</v>
      </c>
      <c r="D3595" s="159">
        <f t="shared" si="112"/>
        <v>145</v>
      </c>
      <c r="E3595">
        <v>3</v>
      </c>
      <c r="F3595">
        <v>25</v>
      </c>
      <c r="G3595" s="162" t="s">
        <v>6404</v>
      </c>
      <c r="H3595" s="162" t="s">
        <v>6404</v>
      </c>
      <c r="I3595" s="53" t="str">
        <f t="shared" si="113"/>
        <v>3. 25</v>
      </c>
      <c r="J3595" s="157" t="s">
        <v>142</v>
      </c>
      <c r="K3595" s="157" t="s">
        <v>141</v>
      </c>
      <c r="L3595" s="83" t="s">
        <v>6172</v>
      </c>
      <c r="M3595" s="165" t="s">
        <v>162</v>
      </c>
      <c r="O3595" s="157" t="s">
        <v>138</v>
      </c>
      <c r="P3595" s="157" t="s">
        <v>143</v>
      </c>
      <c r="Q3595" s="157" t="s">
        <v>6171</v>
      </c>
      <c r="R3595" s="157" t="s">
        <v>144</v>
      </c>
      <c r="W3595" s="118">
        <v>972000</v>
      </c>
      <c r="X3595" s="162" t="s">
        <v>6404</v>
      </c>
    </row>
    <row r="3596" spans="1:24">
      <c r="A3596" s="83">
        <v>3403</v>
      </c>
      <c r="B3596" s="83">
        <v>616</v>
      </c>
      <c r="C3596" t="s">
        <v>6579</v>
      </c>
      <c r="D3596" s="159">
        <f t="shared" si="112"/>
        <v>40</v>
      </c>
      <c r="E3596">
        <v>1</v>
      </c>
      <c r="F3596">
        <v>0</v>
      </c>
      <c r="G3596" s="162" t="s">
        <v>6242</v>
      </c>
      <c r="H3596" s="162" t="s">
        <v>6242</v>
      </c>
      <c r="I3596" s="53" t="str">
        <f t="shared" si="113"/>
        <v>1. 0</v>
      </c>
      <c r="J3596" s="157" t="s">
        <v>142</v>
      </c>
      <c r="K3596" s="157" t="s">
        <v>141</v>
      </c>
      <c r="L3596" s="83" t="s">
        <v>6172</v>
      </c>
      <c r="M3596" s="165" t="s">
        <v>162</v>
      </c>
      <c r="O3596" s="157" t="s">
        <v>138</v>
      </c>
      <c r="P3596" s="157" t="s">
        <v>143</v>
      </c>
      <c r="Q3596" s="157" t="s">
        <v>6171</v>
      </c>
      <c r="R3596" s="157" t="s">
        <v>144</v>
      </c>
      <c r="W3596" s="118">
        <v>270000</v>
      </c>
      <c r="X3596" s="162" t="s">
        <v>6242</v>
      </c>
    </row>
    <row r="3597" spans="1:24">
      <c r="A3597" s="83">
        <v>3403</v>
      </c>
      <c r="B3597" s="83">
        <v>246</v>
      </c>
      <c r="C3597" t="s">
        <v>7961</v>
      </c>
      <c r="D3597" s="159">
        <f t="shared" si="112"/>
        <v>128</v>
      </c>
      <c r="E3597">
        <v>3</v>
      </c>
      <c r="F3597">
        <v>8</v>
      </c>
      <c r="G3597" s="162" t="s">
        <v>6199</v>
      </c>
      <c r="H3597" s="162" t="s">
        <v>6199</v>
      </c>
      <c r="I3597" s="53" t="str">
        <f t="shared" si="113"/>
        <v>3. 8</v>
      </c>
      <c r="J3597" s="157" t="s">
        <v>142</v>
      </c>
      <c r="K3597" s="157" t="s">
        <v>141</v>
      </c>
      <c r="L3597" s="83" t="s">
        <v>6172</v>
      </c>
      <c r="M3597" s="165" t="s">
        <v>162</v>
      </c>
      <c r="O3597" s="157" t="s">
        <v>138</v>
      </c>
      <c r="P3597" s="157" t="s">
        <v>143</v>
      </c>
      <c r="Q3597" s="157" t="s">
        <v>6171</v>
      </c>
      <c r="R3597" s="157" t="s">
        <v>144</v>
      </c>
      <c r="W3597" s="118">
        <v>864000</v>
      </c>
      <c r="X3597" s="162" t="s">
        <v>6199</v>
      </c>
    </row>
    <row r="3598" spans="1:24">
      <c r="A3598" s="83">
        <v>3403</v>
      </c>
      <c r="B3598" s="83">
        <v>244</v>
      </c>
      <c r="C3598" t="s">
        <v>6586</v>
      </c>
      <c r="D3598" s="159">
        <f t="shared" si="112"/>
        <v>175</v>
      </c>
      <c r="E3598">
        <v>4</v>
      </c>
      <c r="F3598">
        <v>15</v>
      </c>
      <c r="G3598" s="162" t="s">
        <v>6428</v>
      </c>
      <c r="H3598" s="162" t="s">
        <v>6428</v>
      </c>
      <c r="I3598" s="53" t="str">
        <f t="shared" si="113"/>
        <v>4. 15</v>
      </c>
      <c r="J3598" s="157" t="s">
        <v>142</v>
      </c>
      <c r="K3598" s="157" t="s">
        <v>141</v>
      </c>
      <c r="L3598" s="83" t="s">
        <v>6172</v>
      </c>
      <c r="M3598" s="165" t="s">
        <v>162</v>
      </c>
      <c r="O3598" s="157" t="s">
        <v>138</v>
      </c>
      <c r="P3598" s="157" t="s">
        <v>143</v>
      </c>
      <c r="Q3598" s="157" t="s">
        <v>6171</v>
      </c>
      <c r="R3598" s="157" t="s">
        <v>144</v>
      </c>
      <c r="W3598" s="118">
        <v>1174500</v>
      </c>
      <c r="X3598" s="162" t="s">
        <v>6428</v>
      </c>
    </row>
    <row r="3599" spans="1:24">
      <c r="A3599" s="83">
        <v>3403</v>
      </c>
      <c r="B3599" s="83">
        <v>526</v>
      </c>
      <c r="C3599" t="s">
        <v>6579</v>
      </c>
      <c r="D3599" s="159">
        <f t="shared" si="112"/>
        <v>175</v>
      </c>
      <c r="E3599">
        <v>4</v>
      </c>
      <c r="F3599">
        <v>15</v>
      </c>
      <c r="G3599" s="162" t="s">
        <v>6428</v>
      </c>
      <c r="H3599" s="162" t="s">
        <v>6428</v>
      </c>
      <c r="I3599" s="53" t="str">
        <f t="shared" si="113"/>
        <v>4. 15</v>
      </c>
      <c r="J3599" s="157" t="s">
        <v>142</v>
      </c>
      <c r="K3599" s="157" t="s">
        <v>141</v>
      </c>
      <c r="L3599" s="83" t="s">
        <v>6172</v>
      </c>
      <c r="M3599" s="165" t="s">
        <v>162</v>
      </c>
      <c r="O3599" s="157" t="s">
        <v>138</v>
      </c>
      <c r="P3599" s="157" t="s">
        <v>143</v>
      </c>
      <c r="Q3599" s="157" t="s">
        <v>6171</v>
      </c>
      <c r="R3599" s="157" t="s">
        <v>144</v>
      </c>
      <c r="W3599" s="118">
        <v>1174500</v>
      </c>
      <c r="X3599" s="162" t="s">
        <v>6428</v>
      </c>
    </row>
    <row r="3600" spans="1:24">
      <c r="A3600" s="83">
        <v>3406</v>
      </c>
      <c r="B3600" s="83">
        <v>574</v>
      </c>
      <c r="C3600" t="s">
        <v>7860</v>
      </c>
      <c r="D3600" s="159">
        <f t="shared" si="112"/>
        <v>48</v>
      </c>
      <c r="E3600">
        <v>1</v>
      </c>
      <c r="F3600">
        <v>8</v>
      </c>
      <c r="G3600" s="162" t="s">
        <v>6200</v>
      </c>
      <c r="H3600" s="162" t="s">
        <v>6200</v>
      </c>
      <c r="I3600" s="53" t="str">
        <f t="shared" si="113"/>
        <v>1. 8</v>
      </c>
      <c r="J3600" s="157" t="s">
        <v>142</v>
      </c>
      <c r="K3600" s="157" t="s">
        <v>141</v>
      </c>
      <c r="L3600" s="83" t="s">
        <v>6172</v>
      </c>
      <c r="M3600" s="165" t="s">
        <v>162</v>
      </c>
      <c r="O3600" s="157" t="s">
        <v>138</v>
      </c>
      <c r="P3600" s="157" t="s">
        <v>143</v>
      </c>
      <c r="Q3600" s="157" t="s">
        <v>6171</v>
      </c>
      <c r="R3600" s="157" t="s">
        <v>144</v>
      </c>
      <c r="W3600" s="118">
        <v>324000</v>
      </c>
      <c r="X3600" s="162" t="s">
        <v>6200</v>
      </c>
    </row>
    <row r="3601" spans="1:24">
      <c r="A3601" s="83">
        <v>3406</v>
      </c>
      <c r="B3601" s="83">
        <v>575</v>
      </c>
      <c r="C3601" t="s">
        <v>8051</v>
      </c>
      <c r="D3601" s="159">
        <f t="shared" si="112"/>
        <v>67</v>
      </c>
      <c r="E3601">
        <v>1</v>
      </c>
      <c r="F3601">
        <v>27</v>
      </c>
      <c r="G3601" s="162" t="s">
        <v>6262</v>
      </c>
      <c r="H3601" s="162" t="s">
        <v>6262</v>
      </c>
      <c r="I3601" s="53" t="str">
        <f t="shared" si="113"/>
        <v>1. 27</v>
      </c>
      <c r="J3601" s="157" t="s">
        <v>142</v>
      </c>
      <c r="K3601" s="157" t="s">
        <v>141</v>
      </c>
      <c r="L3601" s="83" t="s">
        <v>6172</v>
      </c>
      <c r="M3601" s="165" t="s">
        <v>162</v>
      </c>
      <c r="O3601" s="157" t="s">
        <v>138</v>
      </c>
      <c r="P3601" s="157" t="s">
        <v>143</v>
      </c>
      <c r="Q3601" s="157" t="s">
        <v>6171</v>
      </c>
      <c r="R3601" s="157" t="s">
        <v>144</v>
      </c>
      <c r="W3601" s="118">
        <v>445500</v>
      </c>
      <c r="X3601" s="162" t="s">
        <v>6262</v>
      </c>
    </row>
    <row r="3602" spans="1:24">
      <c r="A3602" s="83">
        <v>3406</v>
      </c>
      <c r="B3602" s="83">
        <v>571</v>
      </c>
      <c r="C3602" t="s">
        <v>7857</v>
      </c>
      <c r="D3602" s="159">
        <f t="shared" si="112"/>
        <v>58</v>
      </c>
      <c r="E3602">
        <v>1</v>
      </c>
      <c r="F3602">
        <v>18</v>
      </c>
      <c r="G3602" s="162" t="s">
        <v>6299</v>
      </c>
      <c r="H3602" s="162" t="s">
        <v>6299</v>
      </c>
      <c r="I3602" s="53" t="str">
        <f t="shared" si="113"/>
        <v>1. 18</v>
      </c>
      <c r="J3602" s="157" t="s">
        <v>142</v>
      </c>
      <c r="K3602" s="157" t="s">
        <v>141</v>
      </c>
      <c r="L3602" s="83" t="s">
        <v>6172</v>
      </c>
      <c r="M3602" s="165" t="s">
        <v>162</v>
      </c>
      <c r="O3602" s="157" t="s">
        <v>138</v>
      </c>
      <c r="P3602" s="157" t="s">
        <v>143</v>
      </c>
      <c r="Q3602" s="157" t="s">
        <v>6171</v>
      </c>
      <c r="R3602" s="157" t="s">
        <v>144</v>
      </c>
      <c r="W3602" s="118">
        <v>391500</v>
      </c>
      <c r="X3602" s="162" t="s">
        <v>6299</v>
      </c>
    </row>
    <row r="3603" spans="1:24">
      <c r="A3603" s="83">
        <v>3407</v>
      </c>
      <c r="B3603" s="83">
        <v>574</v>
      </c>
      <c r="C3603" t="s">
        <v>7860</v>
      </c>
      <c r="D3603" s="159">
        <f t="shared" si="112"/>
        <v>48</v>
      </c>
      <c r="E3603">
        <v>1</v>
      </c>
      <c r="F3603">
        <v>8</v>
      </c>
      <c r="G3603" s="162" t="s">
        <v>6200</v>
      </c>
      <c r="H3603" s="162" t="s">
        <v>6200</v>
      </c>
      <c r="I3603" s="53" t="str">
        <f t="shared" si="113"/>
        <v>1. 8</v>
      </c>
      <c r="J3603" s="157" t="s">
        <v>142</v>
      </c>
      <c r="K3603" s="157" t="s">
        <v>141</v>
      </c>
      <c r="L3603" s="83" t="s">
        <v>6172</v>
      </c>
      <c r="M3603" s="165" t="s">
        <v>162</v>
      </c>
      <c r="O3603" s="157" t="s">
        <v>138</v>
      </c>
      <c r="P3603" s="157" t="s">
        <v>143</v>
      </c>
      <c r="Q3603" s="157" t="s">
        <v>6171</v>
      </c>
      <c r="R3603" s="157" t="s">
        <v>144</v>
      </c>
      <c r="W3603" s="118">
        <v>324000</v>
      </c>
      <c r="X3603" s="162" t="s">
        <v>6200</v>
      </c>
    </row>
    <row r="3604" spans="1:24">
      <c r="A3604" s="83">
        <v>3407</v>
      </c>
      <c r="B3604" s="83">
        <v>575</v>
      </c>
      <c r="C3604" t="s">
        <v>8051</v>
      </c>
      <c r="D3604" s="159">
        <f t="shared" si="112"/>
        <v>67</v>
      </c>
      <c r="E3604">
        <v>1</v>
      </c>
      <c r="F3604">
        <v>27</v>
      </c>
      <c r="G3604" s="162" t="s">
        <v>6262</v>
      </c>
      <c r="H3604" s="162" t="s">
        <v>6262</v>
      </c>
      <c r="I3604" s="53" t="str">
        <f t="shared" si="113"/>
        <v>1. 27</v>
      </c>
      <c r="J3604" s="157" t="s">
        <v>142</v>
      </c>
      <c r="K3604" s="157" t="s">
        <v>141</v>
      </c>
      <c r="L3604" s="83" t="s">
        <v>6172</v>
      </c>
      <c r="M3604" s="165" t="s">
        <v>162</v>
      </c>
      <c r="O3604" s="157" t="s">
        <v>138</v>
      </c>
      <c r="P3604" s="157" t="s">
        <v>143</v>
      </c>
      <c r="Q3604" s="157" t="s">
        <v>6171</v>
      </c>
      <c r="R3604" s="157" t="s">
        <v>144</v>
      </c>
      <c r="W3604" s="118">
        <v>445500</v>
      </c>
      <c r="X3604" s="162" t="s">
        <v>6262</v>
      </c>
    </row>
    <row r="3605" spans="1:24">
      <c r="A3605" s="83">
        <v>3407</v>
      </c>
      <c r="B3605" s="83">
        <v>571</v>
      </c>
      <c r="C3605" t="s">
        <v>7857</v>
      </c>
      <c r="D3605" s="159">
        <f t="shared" si="112"/>
        <v>58</v>
      </c>
      <c r="E3605">
        <v>1</v>
      </c>
      <c r="F3605">
        <v>18</v>
      </c>
      <c r="G3605" s="162" t="s">
        <v>6299</v>
      </c>
      <c r="H3605" s="162" t="s">
        <v>6299</v>
      </c>
      <c r="I3605" s="53" t="str">
        <f t="shared" si="113"/>
        <v>1. 18</v>
      </c>
      <c r="J3605" s="157" t="s">
        <v>142</v>
      </c>
      <c r="K3605" s="157" t="s">
        <v>141</v>
      </c>
      <c r="L3605" s="83" t="s">
        <v>6172</v>
      </c>
      <c r="M3605" s="165" t="s">
        <v>162</v>
      </c>
      <c r="O3605" s="157" t="s">
        <v>138</v>
      </c>
      <c r="P3605" s="157" t="s">
        <v>143</v>
      </c>
      <c r="Q3605" s="157" t="s">
        <v>6171</v>
      </c>
      <c r="R3605" s="157" t="s">
        <v>144</v>
      </c>
      <c r="W3605" s="118">
        <v>391500</v>
      </c>
      <c r="X3605" s="162" t="s">
        <v>6299</v>
      </c>
    </row>
    <row r="3606" spans="1:24">
      <c r="A3606" s="83">
        <v>3408</v>
      </c>
      <c r="B3606" s="83">
        <v>163</v>
      </c>
      <c r="C3606" t="s">
        <v>6579</v>
      </c>
      <c r="D3606" s="159">
        <f t="shared" si="112"/>
        <v>34</v>
      </c>
      <c r="E3606">
        <v>0</v>
      </c>
      <c r="F3606">
        <v>34</v>
      </c>
      <c r="G3606" s="162" t="s">
        <v>6253</v>
      </c>
      <c r="H3606" s="162" t="s">
        <v>6253</v>
      </c>
      <c r="I3606" s="53" t="str">
        <f t="shared" si="113"/>
        <v>0. 34</v>
      </c>
      <c r="J3606" s="157" t="s">
        <v>142</v>
      </c>
      <c r="K3606" s="157" t="s">
        <v>141</v>
      </c>
      <c r="L3606" s="83" t="s">
        <v>6172</v>
      </c>
      <c r="M3606" s="165" t="s">
        <v>162</v>
      </c>
      <c r="O3606" s="157" t="s">
        <v>138</v>
      </c>
      <c r="P3606" s="157" t="s">
        <v>143</v>
      </c>
      <c r="Q3606" s="157" t="s">
        <v>6171</v>
      </c>
      <c r="R3606" s="157" t="s">
        <v>144</v>
      </c>
      <c r="W3606" s="118">
        <v>459000</v>
      </c>
      <c r="X3606" s="162" t="s">
        <v>6253</v>
      </c>
    </row>
    <row r="3607" spans="1:24">
      <c r="A3607" s="83">
        <v>3408</v>
      </c>
      <c r="B3607" s="83">
        <v>221</v>
      </c>
      <c r="C3607" t="s">
        <v>7887</v>
      </c>
      <c r="D3607" s="159">
        <f t="shared" si="112"/>
        <v>35</v>
      </c>
      <c r="E3607">
        <v>0</v>
      </c>
      <c r="F3607">
        <v>35</v>
      </c>
      <c r="G3607" s="162" t="s">
        <v>6179</v>
      </c>
      <c r="H3607" s="162" t="s">
        <v>6179</v>
      </c>
      <c r="I3607" s="53" t="str">
        <f t="shared" si="113"/>
        <v>0. 35</v>
      </c>
      <c r="J3607" s="157" t="s">
        <v>142</v>
      </c>
      <c r="K3607" s="157" t="s">
        <v>141</v>
      </c>
      <c r="L3607" s="83" t="s">
        <v>6172</v>
      </c>
      <c r="M3607" s="165" t="s">
        <v>162</v>
      </c>
      <c r="O3607" s="157" t="s">
        <v>138</v>
      </c>
      <c r="P3607" s="157" t="s">
        <v>143</v>
      </c>
      <c r="Q3607" s="157" t="s">
        <v>6171</v>
      </c>
      <c r="R3607" s="157" t="s">
        <v>144</v>
      </c>
      <c r="W3607" s="118">
        <v>472500</v>
      </c>
      <c r="X3607" s="162" t="s">
        <v>6179</v>
      </c>
    </row>
    <row r="3608" spans="1:24">
      <c r="A3608" s="83">
        <v>3408</v>
      </c>
      <c r="B3608" s="83">
        <v>165</v>
      </c>
      <c r="C3608" t="s">
        <v>7851</v>
      </c>
      <c r="D3608" s="159">
        <f t="shared" si="112"/>
        <v>20</v>
      </c>
      <c r="E3608">
        <v>0</v>
      </c>
      <c r="F3608">
        <v>20</v>
      </c>
      <c r="G3608" s="162" t="s">
        <v>6246</v>
      </c>
      <c r="H3608" s="162" t="s">
        <v>6246</v>
      </c>
      <c r="I3608" s="53" t="str">
        <f t="shared" si="113"/>
        <v>0. 20</v>
      </c>
      <c r="J3608" s="157" t="s">
        <v>142</v>
      </c>
      <c r="K3608" s="157" t="s">
        <v>141</v>
      </c>
      <c r="L3608" s="83" t="s">
        <v>6172</v>
      </c>
      <c r="M3608" s="165" t="s">
        <v>162</v>
      </c>
      <c r="O3608" s="157" t="s">
        <v>138</v>
      </c>
      <c r="P3608" s="157" t="s">
        <v>143</v>
      </c>
      <c r="Q3608" s="157" t="s">
        <v>6171</v>
      </c>
      <c r="R3608" s="157" t="s">
        <v>144</v>
      </c>
      <c r="W3608" s="118">
        <v>270000</v>
      </c>
      <c r="X3608" s="162" t="s">
        <v>6246</v>
      </c>
    </row>
    <row r="3609" spans="1:24">
      <c r="A3609" s="83">
        <v>3408</v>
      </c>
      <c r="B3609" s="83">
        <v>165</v>
      </c>
      <c r="C3609" t="s">
        <v>7837</v>
      </c>
      <c r="D3609" s="159">
        <f t="shared" si="112"/>
        <v>56</v>
      </c>
      <c r="E3609">
        <v>1</v>
      </c>
      <c r="F3609">
        <v>16</v>
      </c>
      <c r="G3609" s="162" t="s">
        <v>6222</v>
      </c>
      <c r="H3609" s="162" t="s">
        <v>6222</v>
      </c>
      <c r="I3609" s="53" t="str">
        <f t="shared" si="113"/>
        <v>1. 16</v>
      </c>
      <c r="J3609" s="157" t="s">
        <v>142</v>
      </c>
      <c r="K3609" s="157" t="s">
        <v>141</v>
      </c>
      <c r="L3609" s="83" t="s">
        <v>6172</v>
      </c>
      <c r="M3609" s="165" t="s">
        <v>162</v>
      </c>
      <c r="O3609" s="157" t="s">
        <v>138</v>
      </c>
      <c r="P3609" s="157" t="s">
        <v>143</v>
      </c>
      <c r="Q3609" s="157" t="s">
        <v>6171</v>
      </c>
      <c r="R3609" s="157" t="s">
        <v>144</v>
      </c>
      <c r="W3609" s="118">
        <v>756000</v>
      </c>
      <c r="X3609" s="162" t="s">
        <v>6222</v>
      </c>
    </row>
    <row r="3610" spans="1:24">
      <c r="A3610" s="83">
        <v>3408</v>
      </c>
      <c r="B3610" s="83">
        <v>166</v>
      </c>
      <c r="C3610" t="s">
        <v>7851</v>
      </c>
      <c r="D3610" s="159">
        <f t="shared" si="112"/>
        <v>50</v>
      </c>
      <c r="E3610">
        <v>1</v>
      </c>
      <c r="F3610">
        <v>10</v>
      </c>
      <c r="G3610" s="162" t="s">
        <v>6195</v>
      </c>
      <c r="H3610" s="162" t="s">
        <v>6195</v>
      </c>
      <c r="I3610" s="53" t="str">
        <f t="shared" si="113"/>
        <v>1. 10</v>
      </c>
      <c r="J3610" s="157" t="s">
        <v>142</v>
      </c>
      <c r="K3610" s="157" t="s">
        <v>141</v>
      </c>
      <c r="L3610" s="83" t="s">
        <v>6172</v>
      </c>
      <c r="M3610" s="165" t="s">
        <v>162</v>
      </c>
      <c r="O3610" s="157" t="s">
        <v>138</v>
      </c>
      <c r="P3610" s="157" t="s">
        <v>143</v>
      </c>
      <c r="Q3610" s="157" t="s">
        <v>6171</v>
      </c>
      <c r="R3610" s="157" t="s">
        <v>144</v>
      </c>
      <c r="W3610" s="118">
        <v>675000</v>
      </c>
      <c r="X3610" s="162" t="s">
        <v>6195</v>
      </c>
    </row>
    <row r="3611" spans="1:24">
      <c r="A3611" s="83">
        <v>3413</v>
      </c>
      <c r="B3611" s="83">
        <v>438</v>
      </c>
      <c r="C3611" t="s">
        <v>8086</v>
      </c>
      <c r="D3611" s="159">
        <f t="shared" si="112"/>
        <v>444</v>
      </c>
      <c r="E3611">
        <v>11</v>
      </c>
      <c r="F3611">
        <v>4</v>
      </c>
      <c r="G3611" s="162" t="s">
        <v>6465</v>
      </c>
      <c r="H3611" s="162" t="s">
        <v>6465</v>
      </c>
      <c r="I3611" s="53" t="str">
        <f t="shared" si="113"/>
        <v>11. 4</v>
      </c>
      <c r="J3611" s="157" t="s">
        <v>142</v>
      </c>
      <c r="K3611" s="157" t="s">
        <v>141</v>
      </c>
      <c r="L3611" s="83" t="s">
        <v>6172</v>
      </c>
      <c r="M3611" s="165" t="s">
        <v>162</v>
      </c>
      <c r="O3611" s="157" t="s">
        <v>138</v>
      </c>
      <c r="P3611" s="157" t="s">
        <v>143</v>
      </c>
      <c r="Q3611" s="157" t="s">
        <v>6171</v>
      </c>
      <c r="R3611" s="157" t="s">
        <v>144</v>
      </c>
      <c r="W3611" s="118">
        <v>2997000</v>
      </c>
      <c r="X3611" s="162" t="s">
        <v>6465</v>
      </c>
    </row>
    <row r="3612" spans="1:24">
      <c r="A3612" s="83">
        <v>3416</v>
      </c>
      <c r="B3612" s="83">
        <v>116</v>
      </c>
      <c r="C3612" t="s">
        <v>7835</v>
      </c>
      <c r="D3612" s="159">
        <f t="shared" si="112"/>
        <v>138</v>
      </c>
      <c r="E3612">
        <v>3</v>
      </c>
      <c r="F3612">
        <v>18</v>
      </c>
      <c r="G3612" s="162" t="s">
        <v>6416</v>
      </c>
      <c r="H3612" s="162" t="s">
        <v>6416</v>
      </c>
      <c r="I3612" s="53" t="str">
        <f t="shared" si="113"/>
        <v>3. 18</v>
      </c>
      <c r="J3612" s="157" t="s">
        <v>142</v>
      </c>
      <c r="K3612" s="157" t="s">
        <v>141</v>
      </c>
      <c r="L3612" s="83" t="s">
        <v>6172</v>
      </c>
      <c r="M3612" s="165" t="s">
        <v>162</v>
      </c>
      <c r="O3612" s="157" t="s">
        <v>138</v>
      </c>
      <c r="P3612" s="157" t="s">
        <v>143</v>
      </c>
      <c r="Q3612" s="157" t="s">
        <v>6171</v>
      </c>
      <c r="R3612" s="157" t="s">
        <v>144</v>
      </c>
      <c r="W3612" s="118">
        <v>1863000</v>
      </c>
      <c r="X3612" s="162" t="s">
        <v>6416</v>
      </c>
    </row>
    <row r="3613" spans="1:24">
      <c r="A3613" s="83">
        <v>3416</v>
      </c>
      <c r="B3613" s="83">
        <v>116</v>
      </c>
      <c r="C3613" t="s">
        <v>7835</v>
      </c>
      <c r="D3613" s="159">
        <f t="shared" si="112"/>
        <v>138</v>
      </c>
      <c r="E3613">
        <v>3</v>
      </c>
      <c r="F3613">
        <v>18</v>
      </c>
      <c r="G3613" s="162" t="s">
        <v>6416</v>
      </c>
      <c r="H3613" s="162" t="s">
        <v>6416</v>
      </c>
      <c r="I3613" s="53" t="str">
        <f t="shared" si="113"/>
        <v>3. 18</v>
      </c>
      <c r="J3613" s="157" t="s">
        <v>142</v>
      </c>
      <c r="K3613" s="157" t="s">
        <v>141</v>
      </c>
      <c r="L3613" s="83" t="s">
        <v>6172</v>
      </c>
      <c r="M3613" s="165" t="s">
        <v>162</v>
      </c>
      <c r="O3613" s="157" t="s">
        <v>138</v>
      </c>
      <c r="P3613" s="157" t="s">
        <v>143</v>
      </c>
      <c r="Q3613" s="157" t="s">
        <v>6171</v>
      </c>
      <c r="R3613" s="157" t="s">
        <v>144</v>
      </c>
      <c r="W3613" s="118">
        <v>1863000</v>
      </c>
      <c r="X3613" s="162" t="s">
        <v>6416</v>
      </c>
    </row>
    <row r="3614" spans="1:24">
      <c r="A3614" s="83">
        <v>3417</v>
      </c>
      <c r="B3614" s="83">
        <v>158</v>
      </c>
      <c r="C3614" t="s">
        <v>6579</v>
      </c>
      <c r="D3614" s="159">
        <f t="shared" si="112"/>
        <v>276</v>
      </c>
      <c r="E3614">
        <v>6</v>
      </c>
      <c r="F3614">
        <v>36</v>
      </c>
      <c r="G3614" s="162" t="s">
        <v>6525</v>
      </c>
      <c r="H3614" s="162" t="s">
        <v>6525</v>
      </c>
      <c r="I3614" s="53" t="str">
        <f t="shared" si="113"/>
        <v>6. 36</v>
      </c>
      <c r="J3614" s="157" t="s">
        <v>142</v>
      </c>
      <c r="K3614" s="157" t="s">
        <v>141</v>
      </c>
      <c r="L3614" s="83" t="s">
        <v>6172</v>
      </c>
      <c r="M3614" s="165" t="s">
        <v>162</v>
      </c>
      <c r="O3614" s="157" t="s">
        <v>138</v>
      </c>
      <c r="P3614" s="157" t="s">
        <v>143</v>
      </c>
      <c r="Q3614" s="157" t="s">
        <v>6171</v>
      </c>
      <c r="R3614" s="157" t="s">
        <v>144</v>
      </c>
      <c r="W3614" s="118">
        <v>3726000</v>
      </c>
      <c r="X3614" s="162" t="s">
        <v>6525</v>
      </c>
    </row>
    <row r="3615" spans="1:24">
      <c r="A3615" s="83">
        <v>3964</v>
      </c>
      <c r="B3615" s="83">
        <v>362</v>
      </c>
      <c r="C3615" t="s">
        <v>7850</v>
      </c>
      <c r="D3615" s="159">
        <f t="shared" si="112"/>
        <v>27</v>
      </c>
      <c r="E3615">
        <v>0</v>
      </c>
      <c r="F3615">
        <v>27</v>
      </c>
      <c r="G3615" s="162" t="s">
        <v>6307</v>
      </c>
      <c r="H3615" s="162" t="s">
        <v>6307</v>
      </c>
      <c r="I3615" s="53" t="str">
        <f t="shared" si="113"/>
        <v>0. 27</v>
      </c>
      <c r="J3615" s="157" t="s">
        <v>142</v>
      </c>
      <c r="K3615" s="157" t="s">
        <v>141</v>
      </c>
      <c r="L3615" s="83" t="s">
        <v>6172</v>
      </c>
      <c r="M3615" s="165" t="s">
        <v>162</v>
      </c>
      <c r="O3615" s="157" t="s">
        <v>138</v>
      </c>
      <c r="P3615" s="157" t="s">
        <v>143</v>
      </c>
      <c r="Q3615" s="157" t="s">
        <v>6171</v>
      </c>
      <c r="R3615" s="157" t="s">
        <v>144</v>
      </c>
      <c r="W3615" s="118">
        <v>364500</v>
      </c>
      <c r="X3615" s="162" t="s">
        <v>6307</v>
      </c>
    </row>
    <row r="3616" spans="1:24">
      <c r="A3616" s="83">
        <v>3964</v>
      </c>
      <c r="B3616" s="83">
        <v>362</v>
      </c>
      <c r="C3616" t="s">
        <v>7835</v>
      </c>
      <c r="D3616" s="159">
        <f t="shared" si="112"/>
        <v>128</v>
      </c>
      <c r="E3616">
        <v>3</v>
      </c>
      <c r="F3616">
        <v>8</v>
      </c>
      <c r="G3616" s="162" t="s">
        <v>6199</v>
      </c>
      <c r="H3616" s="162" t="s">
        <v>6199</v>
      </c>
      <c r="I3616" s="53" t="str">
        <f t="shared" si="113"/>
        <v>3. 8</v>
      </c>
      <c r="J3616" s="157" t="s">
        <v>142</v>
      </c>
      <c r="K3616" s="157" t="s">
        <v>141</v>
      </c>
      <c r="L3616" s="83" t="s">
        <v>6172</v>
      </c>
      <c r="M3616" s="165" t="s">
        <v>162</v>
      </c>
      <c r="O3616" s="157" t="s">
        <v>138</v>
      </c>
      <c r="P3616" s="157" t="s">
        <v>143</v>
      </c>
      <c r="Q3616" s="157" t="s">
        <v>6171</v>
      </c>
      <c r="R3616" s="157" t="s">
        <v>144</v>
      </c>
      <c r="W3616" s="118">
        <v>1728000</v>
      </c>
      <c r="X3616" s="162" t="s">
        <v>6199</v>
      </c>
    </row>
    <row r="3617" spans="1:24">
      <c r="A3617" s="83">
        <v>3964</v>
      </c>
      <c r="B3617" s="83">
        <v>362</v>
      </c>
      <c r="C3617" t="s">
        <v>7863</v>
      </c>
      <c r="D3617" s="159">
        <f t="shared" si="112"/>
        <v>4</v>
      </c>
      <c r="E3617">
        <v>0</v>
      </c>
      <c r="F3617">
        <v>4</v>
      </c>
      <c r="G3617" s="162" t="s">
        <v>6336</v>
      </c>
      <c r="H3617" s="162" t="s">
        <v>6336</v>
      </c>
      <c r="I3617" s="53" t="str">
        <f t="shared" si="113"/>
        <v>0. 4</v>
      </c>
      <c r="J3617" s="157" t="s">
        <v>142</v>
      </c>
      <c r="K3617" s="157" t="s">
        <v>141</v>
      </c>
      <c r="L3617" s="83" t="s">
        <v>6172</v>
      </c>
      <c r="M3617" s="165" t="s">
        <v>162</v>
      </c>
      <c r="O3617" s="157" t="s">
        <v>138</v>
      </c>
      <c r="P3617" s="157" t="s">
        <v>143</v>
      </c>
      <c r="Q3617" s="157" t="s">
        <v>6171</v>
      </c>
      <c r="R3617" s="157" t="s">
        <v>144</v>
      </c>
      <c r="W3617" s="118">
        <v>54000</v>
      </c>
      <c r="X3617" s="162" t="s">
        <v>6336</v>
      </c>
    </row>
    <row r="3618" spans="1:24">
      <c r="A3618" s="83">
        <v>3965</v>
      </c>
      <c r="B3618" s="83">
        <v>44</v>
      </c>
      <c r="C3618" t="s">
        <v>7861</v>
      </c>
      <c r="D3618" s="159">
        <f t="shared" si="112"/>
        <v>173</v>
      </c>
      <c r="E3618">
        <v>4</v>
      </c>
      <c r="F3618">
        <v>13</v>
      </c>
      <c r="G3618" s="162" t="s">
        <v>6288</v>
      </c>
      <c r="H3618" s="162" t="s">
        <v>6288</v>
      </c>
      <c r="I3618" s="53" t="str">
        <f t="shared" si="113"/>
        <v>4. 13</v>
      </c>
      <c r="J3618" s="157" t="s">
        <v>142</v>
      </c>
      <c r="K3618" s="157" t="s">
        <v>141</v>
      </c>
      <c r="L3618" s="83" t="s">
        <v>6172</v>
      </c>
      <c r="M3618" s="165" t="s">
        <v>162</v>
      </c>
      <c r="O3618" s="157" t="s">
        <v>138</v>
      </c>
      <c r="P3618" s="157" t="s">
        <v>143</v>
      </c>
      <c r="Q3618" s="157" t="s">
        <v>6171</v>
      </c>
      <c r="R3618" s="157" t="s">
        <v>144</v>
      </c>
      <c r="W3618" s="118">
        <v>2335500</v>
      </c>
      <c r="X3618" s="162" t="s">
        <v>6288</v>
      </c>
    </row>
    <row r="3619" spans="1:24">
      <c r="A3619" s="83">
        <v>3966</v>
      </c>
      <c r="B3619" s="83">
        <v>243</v>
      </c>
      <c r="C3619" t="s">
        <v>7850</v>
      </c>
      <c r="D3619" s="159">
        <f t="shared" si="112"/>
        <v>230</v>
      </c>
      <c r="E3619">
        <v>5</v>
      </c>
      <c r="F3619">
        <v>30</v>
      </c>
      <c r="G3619" s="162" t="s">
        <v>6266</v>
      </c>
      <c r="H3619" s="162" t="s">
        <v>6266</v>
      </c>
      <c r="I3619" s="53" t="str">
        <f t="shared" si="113"/>
        <v>5. 30</v>
      </c>
      <c r="J3619" s="157" t="s">
        <v>142</v>
      </c>
      <c r="K3619" s="157" t="s">
        <v>141</v>
      </c>
      <c r="L3619" s="83" t="s">
        <v>6172</v>
      </c>
      <c r="M3619" s="165" t="s">
        <v>162</v>
      </c>
      <c r="O3619" s="157" t="s">
        <v>138</v>
      </c>
      <c r="P3619" s="157" t="s">
        <v>143</v>
      </c>
      <c r="Q3619" s="157" t="s">
        <v>6171</v>
      </c>
      <c r="R3619" s="157" t="s">
        <v>144</v>
      </c>
      <c r="W3619" s="118">
        <v>3105000</v>
      </c>
      <c r="X3619" s="162" t="s">
        <v>6266</v>
      </c>
    </row>
    <row r="3620" spans="1:24">
      <c r="A3620" s="83">
        <v>4009</v>
      </c>
      <c r="B3620" s="83">
        <v>574</v>
      </c>
      <c r="C3620" t="s">
        <v>7838</v>
      </c>
      <c r="D3620" s="159">
        <f t="shared" si="112"/>
        <v>182</v>
      </c>
      <c r="E3620">
        <v>4</v>
      </c>
      <c r="F3620">
        <v>22</v>
      </c>
      <c r="G3620" s="162" t="s">
        <v>6460</v>
      </c>
      <c r="H3620" s="162" t="s">
        <v>6460</v>
      </c>
      <c r="I3620" s="53" t="str">
        <f t="shared" si="113"/>
        <v>4. 22</v>
      </c>
      <c r="J3620" s="157" t="s">
        <v>142</v>
      </c>
      <c r="K3620" s="157" t="s">
        <v>141</v>
      </c>
      <c r="L3620" s="83" t="s">
        <v>6172</v>
      </c>
      <c r="M3620" s="165" t="s">
        <v>162</v>
      </c>
      <c r="O3620" s="157" t="s">
        <v>138</v>
      </c>
      <c r="P3620" s="157" t="s">
        <v>143</v>
      </c>
      <c r="Q3620" s="157" t="s">
        <v>6171</v>
      </c>
      <c r="R3620" s="157" t="s">
        <v>144</v>
      </c>
      <c r="W3620" s="118">
        <v>2457000</v>
      </c>
      <c r="X3620" s="162" t="s">
        <v>6460</v>
      </c>
    </row>
    <row r="3621" spans="1:24">
      <c r="A3621" s="83">
        <v>4009</v>
      </c>
      <c r="B3621" s="83">
        <v>574</v>
      </c>
      <c r="C3621" t="s">
        <v>7857</v>
      </c>
      <c r="D3621" s="159">
        <f t="shared" si="112"/>
        <v>221</v>
      </c>
      <c r="E3621">
        <v>5</v>
      </c>
      <c r="F3621">
        <v>21</v>
      </c>
      <c r="G3621" s="162" t="s">
        <v>6316</v>
      </c>
      <c r="H3621" s="162" t="s">
        <v>6316</v>
      </c>
      <c r="I3621" s="53" t="str">
        <f t="shared" si="113"/>
        <v>5. 21</v>
      </c>
      <c r="J3621" s="157" t="s">
        <v>142</v>
      </c>
      <c r="K3621" s="157" t="s">
        <v>141</v>
      </c>
      <c r="L3621" s="83" t="s">
        <v>6172</v>
      </c>
      <c r="M3621" s="165" t="s">
        <v>162</v>
      </c>
      <c r="O3621" s="157" t="s">
        <v>138</v>
      </c>
      <c r="P3621" s="157" t="s">
        <v>143</v>
      </c>
      <c r="Q3621" s="157" t="s">
        <v>6171</v>
      </c>
      <c r="R3621" s="157" t="s">
        <v>144</v>
      </c>
      <c r="W3621" s="118">
        <v>2983500</v>
      </c>
      <c r="X3621" s="162" t="s">
        <v>6316</v>
      </c>
    </row>
    <row r="3622" spans="1:24">
      <c r="A3622" s="83">
        <v>4009</v>
      </c>
      <c r="B3622" s="83">
        <v>575</v>
      </c>
      <c r="C3622" t="s">
        <v>6586</v>
      </c>
      <c r="D3622" s="159">
        <f t="shared" si="112"/>
        <v>352</v>
      </c>
      <c r="E3622">
        <v>8</v>
      </c>
      <c r="F3622">
        <v>32</v>
      </c>
      <c r="G3622" s="162" t="s">
        <v>6367</v>
      </c>
      <c r="H3622" s="162" t="s">
        <v>6367</v>
      </c>
      <c r="I3622" s="53" t="str">
        <f t="shared" si="113"/>
        <v>8. 32</v>
      </c>
      <c r="J3622" s="157" t="s">
        <v>142</v>
      </c>
      <c r="K3622" s="157" t="s">
        <v>141</v>
      </c>
      <c r="L3622" s="83" t="s">
        <v>6172</v>
      </c>
      <c r="M3622" s="165" t="s">
        <v>162</v>
      </c>
      <c r="O3622" s="157" t="s">
        <v>138</v>
      </c>
      <c r="P3622" s="157" t="s">
        <v>143</v>
      </c>
      <c r="Q3622" s="157" t="s">
        <v>6171</v>
      </c>
      <c r="R3622" s="157" t="s">
        <v>144</v>
      </c>
      <c r="W3622" s="118">
        <v>4752000</v>
      </c>
      <c r="X3622" s="162" t="s">
        <v>6367</v>
      </c>
    </row>
    <row r="3623" spans="1:24">
      <c r="A3623" s="83">
        <v>4013</v>
      </c>
      <c r="B3623" s="83">
        <v>274</v>
      </c>
      <c r="C3623" t="s">
        <v>6590</v>
      </c>
      <c r="D3623" s="159">
        <f t="shared" si="112"/>
        <v>122</v>
      </c>
      <c r="E3623">
        <v>3</v>
      </c>
      <c r="F3623">
        <v>2</v>
      </c>
      <c r="G3623" s="162" t="s">
        <v>6320</v>
      </c>
      <c r="H3623" s="162" t="s">
        <v>6320</v>
      </c>
      <c r="I3623" s="53" t="str">
        <f t="shared" si="113"/>
        <v>3. 2</v>
      </c>
      <c r="J3623" s="157" t="s">
        <v>142</v>
      </c>
      <c r="K3623" s="157" t="s">
        <v>141</v>
      </c>
      <c r="L3623" s="83" t="s">
        <v>6172</v>
      </c>
      <c r="M3623" s="165" t="s">
        <v>162</v>
      </c>
      <c r="O3623" s="157" t="s">
        <v>138</v>
      </c>
      <c r="P3623" s="157" t="s">
        <v>143</v>
      </c>
      <c r="Q3623" s="157" t="s">
        <v>6171</v>
      </c>
      <c r="R3623" s="157" t="s">
        <v>144</v>
      </c>
      <c r="W3623" s="118">
        <v>1647000</v>
      </c>
      <c r="X3623" s="162" t="s">
        <v>6320</v>
      </c>
    </row>
    <row r="3624" spans="1:24">
      <c r="A3624" s="83">
        <v>4013</v>
      </c>
      <c r="B3624" s="83">
        <v>274</v>
      </c>
      <c r="C3624" t="s">
        <v>8100</v>
      </c>
      <c r="D3624" s="159">
        <f t="shared" si="112"/>
        <v>69</v>
      </c>
      <c r="E3624">
        <v>1</v>
      </c>
      <c r="F3624">
        <v>29</v>
      </c>
      <c r="G3624" s="162" t="s">
        <v>6381</v>
      </c>
      <c r="H3624" s="162" t="s">
        <v>6381</v>
      </c>
      <c r="I3624" s="53" t="str">
        <f t="shared" si="113"/>
        <v>1. 29</v>
      </c>
      <c r="J3624" s="157" t="s">
        <v>142</v>
      </c>
      <c r="K3624" s="157" t="s">
        <v>141</v>
      </c>
      <c r="L3624" s="83" t="s">
        <v>6172</v>
      </c>
      <c r="M3624" s="165" t="s">
        <v>162</v>
      </c>
      <c r="O3624" s="157" t="s">
        <v>138</v>
      </c>
      <c r="P3624" s="157" t="s">
        <v>143</v>
      </c>
      <c r="Q3624" s="157" t="s">
        <v>6171</v>
      </c>
      <c r="R3624" s="157" t="s">
        <v>144</v>
      </c>
      <c r="W3624" s="118">
        <v>931500</v>
      </c>
      <c r="X3624" s="162" t="s">
        <v>6381</v>
      </c>
    </row>
    <row r="3625" spans="1:24">
      <c r="A3625" s="83">
        <v>4013</v>
      </c>
      <c r="B3625" s="83">
        <v>274</v>
      </c>
      <c r="C3625" t="s">
        <v>8209</v>
      </c>
      <c r="D3625" s="159">
        <f t="shared" si="112"/>
        <v>8</v>
      </c>
      <c r="E3625">
        <v>0</v>
      </c>
      <c r="F3625">
        <v>8</v>
      </c>
      <c r="G3625" s="162" t="s">
        <v>6180</v>
      </c>
      <c r="H3625" s="162" t="s">
        <v>6180</v>
      </c>
      <c r="I3625" s="53" t="str">
        <f t="shared" si="113"/>
        <v>0. 8</v>
      </c>
      <c r="J3625" s="157" t="s">
        <v>142</v>
      </c>
      <c r="K3625" s="157" t="s">
        <v>141</v>
      </c>
      <c r="L3625" s="83" t="s">
        <v>6172</v>
      </c>
      <c r="M3625" s="165" t="s">
        <v>162</v>
      </c>
      <c r="O3625" s="157" t="s">
        <v>138</v>
      </c>
      <c r="P3625" s="157" t="s">
        <v>143</v>
      </c>
      <c r="Q3625" s="157" t="s">
        <v>6171</v>
      </c>
      <c r="R3625" s="157" t="s">
        <v>144</v>
      </c>
      <c r="W3625" s="118">
        <v>108000</v>
      </c>
      <c r="X3625" s="162" t="s">
        <v>6180</v>
      </c>
    </row>
    <row r="3626" spans="1:24">
      <c r="A3626" s="83">
        <v>4013</v>
      </c>
      <c r="B3626" s="83">
        <v>274</v>
      </c>
      <c r="C3626" t="s">
        <v>8210</v>
      </c>
      <c r="D3626" s="159">
        <f t="shared" si="112"/>
        <v>7</v>
      </c>
      <c r="E3626">
        <v>0</v>
      </c>
      <c r="F3626">
        <v>7</v>
      </c>
      <c r="G3626" s="162" t="s">
        <v>6300</v>
      </c>
      <c r="H3626" s="162" t="s">
        <v>6300</v>
      </c>
      <c r="I3626" s="53" t="str">
        <f t="shared" si="113"/>
        <v>0. 7</v>
      </c>
      <c r="J3626" s="157" t="s">
        <v>142</v>
      </c>
      <c r="K3626" s="157" t="s">
        <v>141</v>
      </c>
      <c r="L3626" s="83" t="s">
        <v>6172</v>
      </c>
      <c r="M3626" s="165" t="s">
        <v>162</v>
      </c>
      <c r="O3626" s="157" t="s">
        <v>138</v>
      </c>
      <c r="P3626" s="157" t="s">
        <v>143</v>
      </c>
      <c r="Q3626" s="157" t="s">
        <v>6171</v>
      </c>
      <c r="R3626" s="157" t="s">
        <v>144</v>
      </c>
      <c r="W3626" s="118">
        <v>94500</v>
      </c>
      <c r="X3626" s="162" t="s">
        <v>6300</v>
      </c>
    </row>
    <row r="3627" spans="1:24">
      <c r="A3627" s="83">
        <v>4013</v>
      </c>
      <c r="B3627" s="83">
        <v>274</v>
      </c>
      <c r="C3627" t="s">
        <v>6608</v>
      </c>
      <c r="D3627" s="159">
        <f t="shared" si="112"/>
        <v>8</v>
      </c>
      <c r="E3627">
        <v>0</v>
      </c>
      <c r="F3627">
        <v>8</v>
      </c>
      <c r="G3627" s="162" t="s">
        <v>6180</v>
      </c>
      <c r="H3627" s="162" t="s">
        <v>6180</v>
      </c>
      <c r="I3627" s="53" t="str">
        <f t="shared" si="113"/>
        <v>0. 8</v>
      </c>
      <c r="J3627" s="157" t="s">
        <v>142</v>
      </c>
      <c r="K3627" s="157" t="s">
        <v>141</v>
      </c>
      <c r="L3627" s="83" t="s">
        <v>6172</v>
      </c>
      <c r="M3627" s="165" t="s">
        <v>162</v>
      </c>
      <c r="O3627" s="157" t="s">
        <v>138</v>
      </c>
      <c r="P3627" s="157" t="s">
        <v>143</v>
      </c>
      <c r="Q3627" s="157" t="s">
        <v>6171</v>
      </c>
      <c r="R3627" s="157" t="s">
        <v>144</v>
      </c>
      <c r="W3627" s="118">
        <v>108000</v>
      </c>
      <c r="X3627" s="162" t="s">
        <v>6180</v>
      </c>
    </row>
    <row r="3628" spans="1:24">
      <c r="A3628" s="83">
        <v>4013</v>
      </c>
      <c r="B3628" s="83">
        <v>254</v>
      </c>
      <c r="C3628" t="s">
        <v>7857</v>
      </c>
      <c r="D3628" s="159">
        <f t="shared" si="112"/>
        <v>274</v>
      </c>
      <c r="E3628">
        <v>6</v>
      </c>
      <c r="F3628">
        <v>34</v>
      </c>
      <c r="G3628" s="162" t="s">
        <v>6298</v>
      </c>
      <c r="H3628" s="162" t="s">
        <v>6298</v>
      </c>
      <c r="I3628" s="53" t="str">
        <f t="shared" si="113"/>
        <v>6. 34</v>
      </c>
      <c r="J3628" s="157" t="s">
        <v>142</v>
      </c>
      <c r="K3628" s="157" t="s">
        <v>141</v>
      </c>
      <c r="L3628" s="83" t="s">
        <v>6172</v>
      </c>
      <c r="M3628" s="165" t="s">
        <v>162</v>
      </c>
      <c r="O3628" s="157" t="s">
        <v>138</v>
      </c>
      <c r="P3628" s="157" t="s">
        <v>143</v>
      </c>
      <c r="Q3628" s="157" t="s">
        <v>6171</v>
      </c>
      <c r="R3628" s="157" t="s">
        <v>144</v>
      </c>
      <c r="W3628" s="118">
        <v>729000</v>
      </c>
      <c r="X3628" s="162" t="s">
        <v>6298</v>
      </c>
    </row>
    <row r="3629" spans="1:24">
      <c r="A3629" s="83">
        <v>4014</v>
      </c>
      <c r="B3629" s="83">
        <v>272</v>
      </c>
      <c r="C3629" t="s">
        <v>6586</v>
      </c>
      <c r="D3629" s="159">
        <f t="shared" si="112"/>
        <v>216</v>
      </c>
      <c r="E3629">
        <v>5</v>
      </c>
      <c r="F3629">
        <v>16</v>
      </c>
      <c r="G3629" s="162" t="s">
        <v>6426</v>
      </c>
      <c r="H3629" s="162" t="s">
        <v>6426</v>
      </c>
      <c r="I3629" s="53" t="str">
        <f t="shared" si="113"/>
        <v>5. 16</v>
      </c>
      <c r="J3629" s="157" t="s">
        <v>142</v>
      </c>
      <c r="K3629" s="157" t="s">
        <v>141</v>
      </c>
      <c r="L3629" s="83" t="s">
        <v>6172</v>
      </c>
      <c r="M3629" s="165" t="s">
        <v>162</v>
      </c>
      <c r="O3629" s="157" t="s">
        <v>138</v>
      </c>
      <c r="P3629" s="157" t="s">
        <v>143</v>
      </c>
      <c r="Q3629" s="157" t="s">
        <v>6171</v>
      </c>
      <c r="R3629" s="157" t="s">
        <v>144</v>
      </c>
      <c r="W3629" s="118">
        <v>2916000</v>
      </c>
      <c r="X3629" s="162" t="s">
        <v>6426</v>
      </c>
    </row>
    <row r="3630" spans="1:24">
      <c r="A3630" s="83">
        <v>4015</v>
      </c>
      <c r="B3630" s="83">
        <v>254</v>
      </c>
      <c r="C3630" t="s">
        <v>6586</v>
      </c>
      <c r="D3630" s="159">
        <f t="shared" si="112"/>
        <v>274</v>
      </c>
      <c r="E3630">
        <v>6</v>
      </c>
      <c r="F3630">
        <v>34</v>
      </c>
      <c r="G3630" s="162" t="s">
        <v>6298</v>
      </c>
      <c r="H3630" s="162" t="s">
        <v>6298</v>
      </c>
      <c r="I3630" s="53" t="str">
        <f t="shared" si="113"/>
        <v>6. 34</v>
      </c>
      <c r="J3630" s="157" t="s">
        <v>142</v>
      </c>
      <c r="K3630" s="157" t="s">
        <v>141</v>
      </c>
      <c r="L3630" s="83" t="s">
        <v>6172</v>
      </c>
      <c r="M3630" s="165" t="s">
        <v>162</v>
      </c>
      <c r="O3630" s="157" t="s">
        <v>138</v>
      </c>
      <c r="P3630" s="157" t="s">
        <v>143</v>
      </c>
      <c r="Q3630" s="157" t="s">
        <v>6171</v>
      </c>
      <c r="R3630" s="157" t="s">
        <v>144</v>
      </c>
      <c r="W3630" s="118">
        <v>3699000</v>
      </c>
      <c r="X3630" s="162" t="s">
        <v>6298</v>
      </c>
    </row>
    <row r="3631" spans="1:24">
      <c r="A3631" s="83">
        <v>4022</v>
      </c>
      <c r="B3631" s="83">
        <v>514</v>
      </c>
      <c r="C3631" t="s">
        <v>6582</v>
      </c>
      <c r="D3631" s="159">
        <f t="shared" si="112"/>
        <v>23</v>
      </c>
      <c r="E3631">
        <v>0</v>
      </c>
      <c r="F3631">
        <v>23</v>
      </c>
      <c r="G3631" s="162" t="s">
        <v>6237</v>
      </c>
      <c r="H3631" s="162" t="s">
        <v>6237</v>
      </c>
      <c r="I3631" s="53" t="str">
        <f t="shared" si="113"/>
        <v>0. 23</v>
      </c>
      <c r="J3631" s="157" t="s">
        <v>142</v>
      </c>
      <c r="K3631" s="157" t="s">
        <v>141</v>
      </c>
      <c r="L3631" s="83" t="s">
        <v>6172</v>
      </c>
      <c r="M3631" s="165" t="s">
        <v>162</v>
      </c>
      <c r="O3631" s="157" t="s">
        <v>138</v>
      </c>
      <c r="P3631" s="157" t="s">
        <v>143</v>
      </c>
      <c r="Q3631" s="157" t="s">
        <v>6171</v>
      </c>
      <c r="R3631" s="157" t="s">
        <v>144</v>
      </c>
      <c r="W3631" s="118">
        <v>148500</v>
      </c>
      <c r="X3631" s="162" t="s">
        <v>6237</v>
      </c>
    </row>
    <row r="3632" spans="1:24">
      <c r="A3632" s="83">
        <v>4022</v>
      </c>
      <c r="B3632" s="83">
        <v>514</v>
      </c>
      <c r="C3632" t="s">
        <v>8211</v>
      </c>
      <c r="D3632" s="159">
        <f t="shared" si="112"/>
        <v>10</v>
      </c>
      <c r="E3632">
        <v>0</v>
      </c>
      <c r="F3632">
        <v>10</v>
      </c>
      <c r="G3632" s="162" t="s">
        <v>6347</v>
      </c>
      <c r="H3632" s="162" t="s">
        <v>6347</v>
      </c>
      <c r="I3632" s="53" t="str">
        <f t="shared" si="113"/>
        <v>0. 10</v>
      </c>
      <c r="J3632" s="157" t="s">
        <v>142</v>
      </c>
      <c r="K3632" s="157" t="s">
        <v>141</v>
      </c>
      <c r="L3632" s="83" t="s">
        <v>6172</v>
      </c>
      <c r="M3632" s="165" t="s">
        <v>162</v>
      </c>
      <c r="O3632" s="157" t="s">
        <v>138</v>
      </c>
      <c r="P3632" s="157" t="s">
        <v>143</v>
      </c>
      <c r="Q3632" s="157" t="s">
        <v>6171</v>
      </c>
      <c r="R3632" s="157" t="s">
        <v>144</v>
      </c>
      <c r="W3632" s="118">
        <v>67500</v>
      </c>
      <c r="X3632" s="162" t="s">
        <v>6347</v>
      </c>
    </row>
    <row r="3633" spans="1:24">
      <c r="A3633" s="83">
        <v>4022</v>
      </c>
      <c r="B3633" s="83">
        <v>514</v>
      </c>
      <c r="C3633" t="s">
        <v>8212</v>
      </c>
      <c r="D3633" s="159">
        <f t="shared" si="112"/>
        <v>69</v>
      </c>
      <c r="E3633">
        <v>1</v>
      </c>
      <c r="F3633">
        <v>29</v>
      </c>
      <c r="G3633" s="162" t="s">
        <v>6381</v>
      </c>
      <c r="H3633" s="162" t="s">
        <v>6381</v>
      </c>
      <c r="I3633" s="53" t="str">
        <f t="shared" si="113"/>
        <v>1. 29</v>
      </c>
      <c r="J3633" s="157" t="s">
        <v>142</v>
      </c>
      <c r="K3633" s="157" t="s">
        <v>141</v>
      </c>
      <c r="L3633" s="83" t="s">
        <v>6172</v>
      </c>
      <c r="M3633" s="165" t="s">
        <v>162</v>
      </c>
      <c r="O3633" s="157" t="s">
        <v>138</v>
      </c>
      <c r="P3633" s="157" t="s">
        <v>143</v>
      </c>
      <c r="Q3633" s="157" t="s">
        <v>6171</v>
      </c>
      <c r="R3633" s="157" t="s">
        <v>144</v>
      </c>
      <c r="W3633" s="118">
        <v>459000</v>
      </c>
      <c r="X3633" s="162" t="s">
        <v>6381</v>
      </c>
    </row>
    <row r="3634" spans="1:24">
      <c r="A3634" s="83">
        <v>4022</v>
      </c>
      <c r="B3634" s="83">
        <v>514</v>
      </c>
      <c r="C3634" t="s">
        <v>8213</v>
      </c>
      <c r="D3634" s="159">
        <f t="shared" si="112"/>
        <v>24</v>
      </c>
      <c r="E3634">
        <v>0</v>
      </c>
      <c r="F3634">
        <v>24</v>
      </c>
      <c r="G3634" s="162" t="s">
        <v>6236</v>
      </c>
      <c r="H3634" s="162" t="s">
        <v>6236</v>
      </c>
      <c r="I3634" s="53" t="str">
        <f t="shared" si="113"/>
        <v>0. 24</v>
      </c>
      <c r="J3634" s="157" t="s">
        <v>142</v>
      </c>
      <c r="K3634" s="157" t="s">
        <v>141</v>
      </c>
      <c r="L3634" s="83" t="s">
        <v>6172</v>
      </c>
      <c r="M3634" s="165" t="s">
        <v>162</v>
      </c>
      <c r="O3634" s="157" t="s">
        <v>138</v>
      </c>
      <c r="P3634" s="157" t="s">
        <v>143</v>
      </c>
      <c r="Q3634" s="157" t="s">
        <v>6171</v>
      </c>
      <c r="R3634" s="157" t="s">
        <v>144</v>
      </c>
      <c r="W3634" s="118">
        <v>162000</v>
      </c>
      <c r="X3634" s="162" t="s">
        <v>6236</v>
      </c>
    </row>
    <row r="3635" spans="1:24">
      <c r="A3635" s="83">
        <v>4038</v>
      </c>
      <c r="B3635" s="83">
        <v>269</v>
      </c>
      <c r="C3635" t="s">
        <v>8214</v>
      </c>
      <c r="D3635" s="159">
        <f t="shared" si="112"/>
        <v>40</v>
      </c>
      <c r="E3635">
        <v>1</v>
      </c>
      <c r="F3635">
        <v>0</v>
      </c>
      <c r="G3635" s="162" t="s">
        <v>6242</v>
      </c>
      <c r="H3635" s="162" t="s">
        <v>6242</v>
      </c>
      <c r="I3635" s="53" t="str">
        <f t="shared" si="113"/>
        <v>1. 0</v>
      </c>
      <c r="J3635" s="157" t="s">
        <v>142</v>
      </c>
      <c r="K3635" s="157" t="s">
        <v>141</v>
      </c>
      <c r="L3635" s="83" t="s">
        <v>6172</v>
      </c>
      <c r="M3635" s="165" t="s">
        <v>162</v>
      </c>
      <c r="O3635" s="157" t="s">
        <v>138</v>
      </c>
      <c r="P3635" s="157" t="s">
        <v>143</v>
      </c>
      <c r="Q3635" s="157" t="s">
        <v>6171</v>
      </c>
      <c r="R3635" s="157" t="s">
        <v>144</v>
      </c>
      <c r="W3635" s="118">
        <v>0</v>
      </c>
      <c r="X3635" s="162" t="s">
        <v>6242</v>
      </c>
    </row>
    <row r="3636" spans="1:24">
      <c r="A3636" s="83">
        <v>4038</v>
      </c>
      <c r="B3636" s="83">
        <v>230</v>
      </c>
      <c r="C3636" t="s">
        <v>7852</v>
      </c>
      <c r="D3636" s="159">
        <f t="shared" si="112"/>
        <v>73</v>
      </c>
      <c r="E3636">
        <v>1</v>
      </c>
      <c r="F3636">
        <v>33</v>
      </c>
      <c r="G3636" s="162" t="s">
        <v>6415</v>
      </c>
      <c r="H3636" s="162" t="s">
        <v>6415</v>
      </c>
      <c r="I3636" s="53" t="str">
        <f t="shared" si="113"/>
        <v>1. 33</v>
      </c>
      <c r="J3636" s="157" t="s">
        <v>142</v>
      </c>
      <c r="K3636" s="157" t="s">
        <v>141</v>
      </c>
      <c r="L3636" s="83" t="s">
        <v>6172</v>
      </c>
      <c r="M3636" s="165" t="s">
        <v>162</v>
      </c>
      <c r="O3636" s="157" t="s">
        <v>138</v>
      </c>
      <c r="P3636" s="157" t="s">
        <v>143</v>
      </c>
      <c r="Q3636" s="157" t="s">
        <v>6171</v>
      </c>
      <c r="R3636" s="157" t="s">
        <v>144</v>
      </c>
      <c r="W3636" s="118">
        <v>985500</v>
      </c>
      <c r="X3636" s="162" t="s">
        <v>6415</v>
      </c>
    </row>
    <row r="3637" spans="1:24">
      <c r="A3637" s="83">
        <v>4038</v>
      </c>
      <c r="B3637" s="83">
        <v>221</v>
      </c>
      <c r="C3637" t="s">
        <v>8215</v>
      </c>
      <c r="D3637" s="159">
        <f t="shared" si="112"/>
        <v>40</v>
      </c>
      <c r="E3637">
        <v>1</v>
      </c>
      <c r="F3637">
        <v>0</v>
      </c>
      <c r="G3637" s="162" t="s">
        <v>6242</v>
      </c>
      <c r="H3637" s="162" t="s">
        <v>6242</v>
      </c>
      <c r="I3637" s="53" t="str">
        <f t="shared" si="113"/>
        <v>1. 0</v>
      </c>
      <c r="J3637" s="157" t="s">
        <v>142</v>
      </c>
      <c r="K3637" s="157" t="s">
        <v>141</v>
      </c>
      <c r="L3637" s="83" t="s">
        <v>6172</v>
      </c>
      <c r="M3637" s="165" t="s">
        <v>6540</v>
      </c>
      <c r="O3637" s="157" t="s">
        <v>138</v>
      </c>
      <c r="P3637" s="157" t="s">
        <v>143</v>
      </c>
      <c r="Q3637" s="157" t="s">
        <v>6171</v>
      </c>
      <c r="R3637" s="157" t="s">
        <v>144</v>
      </c>
      <c r="W3637" s="118">
        <v>0</v>
      </c>
      <c r="X3637" s="162" t="s">
        <v>6242</v>
      </c>
    </row>
    <row r="3638" spans="1:24">
      <c r="A3638" s="83">
        <v>4038</v>
      </c>
      <c r="B3638" s="83">
        <v>221</v>
      </c>
      <c r="C3638" t="s">
        <v>6579</v>
      </c>
      <c r="D3638" s="159">
        <f t="shared" si="112"/>
        <v>20</v>
      </c>
      <c r="E3638">
        <v>0</v>
      </c>
      <c r="F3638">
        <v>20</v>
      </c>
      <c r="G3638" s="162" t="s">
        <v>6246</v>
      </c>
      <c r="H3638" s="162" t="s">
        <v>6246</v>
      </c>
      <c r="I3638" s="53" t="str">
        <f t="shared" si="113"/>
        <v>0. 20</v>
      </c>
      <c r="J3638" s="157" t="s">
        <v>142</v>
      </c>
      <c r="K3638" s="157" t="s">
        <v>141</v>
      </c>
      <c r="L3638" s="83" t="s">
        <v>6172</v>
      </c>
      <c r="M3638" s="165" t="s">
        <v>6540</v>
      </c>
      <c r="O3638" s="157" t="s">
        <v>138</v>
      </c>
      <c r="P3638" s="157" t="s">
        <v>143</v>
      </c>
      <c r="Q3638" s="157" t="s">
        <v>6171</v>
      </c>
      <c r="R3638" s="157" t="s">
        <v>144</v>
      </c>
      <c r="W3638" s="118">
        <v>0</v>
      </c>
      <c r="X3638" s="162" t="s">
        <v>6246</v>
      </c>
    </row>
    <row r="3639" spans="1:24" ht="14.25">
      <c r="A3639" s="83">
        <v>4038</v>
      </c>
      <c r="B3639" s="83">
        <v>61</v>
      </c>
      <c r="C3639" t="s">
        <v>8147</v>
      </c>
      <c r="D3639" s="159">
        <f t="shared" si="112"/>
        <v>178</v>
      </c>
      <c r="E3639">
        <v>4</v>
      </c>
      <c r="F3639">
        <v>18</v>
      </c>
      <c r="G3639" s="162" t="s">
        <v>6439</v>
      </c>
      <c r="H3639" s="162" t="s">
        <v>6439</v>
      </c>
      <c r="I3639" s="53" t="str">
        <f t="shared" si="113"/>
        <v>4. 18</v>
      </c>
      <c r="J3639" s="157" t="s">
        <v>142</v>
      </c>
      <c r="K3639" s="157" t="s">
        <v>141</v>
      </c>
      <c r="L3639" s="83" t="s">
        <v>6172</v>
      </c>
      <c r="M3639" s="167" t="s">
        <v>5510</v>
      </c>
      <c r="O3639" s="157" t="s">
        <v>138</v>
      </c>
      <c r="P3639" s="157" t="s">
        <v>143</v>
      </c>
      <c r="Q3639" s="157" t="s">
        <v>6171</v>
      </c>
      <c r="R3639" s="157" t="s">
        <v>144</v>
      </c>
      <c r="W3639" s="118">
        <v>0</v>
      </c>
      <c r="X3639" s="162" t="s">
        <v>6439</v>
      </c>
    </row>
    <row r="3640" spans="1:24" ht="14.25">
      <c r="A3640" s="83">
        <v>4038</v>
      </c>
      <c r="B3640" s="83">
        <v>94</v>
      </c>
      <c r="C3640" t="s">
        <v>7851</v>
      </c>
      <c r="D3640" s="159">
        <f t="shared" si="112"/>
        <v>80</v>
      </c>
      <c r="E3640">
        <v>2</v>
      </c>
      <c r="F3640">
        <v>0</v>
      </c>
      <c r="G3640" s="162" t="s">
        <v>6228</v>
      </c>
      <c r="H3640" s="162" t="s">
        <v>6228</v>
      </c>
      <c r="I3640" s="53" t="str">
        <f t="shared" si="113"/>
        <v>2. 0</v>
      </c>
      <c r="J3640" s="157" t="s">
        <v>142</v>
      </c>
      <c r="K3640" s="157" t="s">
        <v>141</v>
      </c>
      <c r="L3640" s="83" t="s">
        <v>6172</v>
      </c>
      <c r="M3640" s="167" t="s">
        <v>6558</v>
      </c>
      <c r="O3640" s="157" t="s">
        <v>138</v>
      </c>
      <c r="P3640" s="157" t="s">
        <v>143</v>
      </c>
      <c r="Q3640" s="157" t="s">
        <v>6171</v>
      </c>
      <c r="R3640" s="157" t="s">
        <v>144</v>
      </c>
      <c r="W3640" s="118">
        <v>0</v>
      </c>
      <c r="X3640" s="162" t="s">
        <v>6228</v>
      </c>
    </row>
    <row r="3641" spans="1:24">
      <c r="A3641" s="83">
        <v>4038</v>
      </c>
      <c r="B3641" s="83">
        <v>229</v>
      </c>
      <c r="C3641" t="s">
        <v>7852</v>
      </c>
      <c r="D3641" s="159">
        <f t="shared" si="112"/>
        <v>91</v>
      </c>
      <c r="E3641">
        <v>2</v>
      </c>
      <c r="F3641">
        <v>11</v>
      </c>
      <c r="G3641" s="162" t="s">
        <v>6268</v>
      </c>
      <c r="H3641" s="162" t="s">
        <v>6268</v>
      </c>
      <c r="I3641" s="53" t="str">
        <f t="shared" si="113"/>
        <v>2. 11</v>
      </c>
      <c r="J3641" s="157" t="s">
        <v>142</v>
      </c>
      <c r="K3641" s="157" t="s">
        <v>141</v>
      </c>
      <c r="L3641" s="83" t="s">
        <v>6172</v>
      </c>
      <c r="M3641" s="165" t="s">
        <v>162</v>
      </c>
      <c r="O3641" s="157" t="s">
        <v>138</v>
      </c>
      <c r="P3641" s="157" t="s">
        <v>143</v>
      </c>
      <c r="Q3641" s="157" t="s">
        <v>6171</v>
      </c>
      <c r="R3641" s="157" t="s">
        <v>144</v>
      </c>
      <c r="W3641" s="118">
        <v>175500</v>
      </c>
      <c r="X3641" s="162" t="s">
        <v>6268</v>
      </c>
    </row>
    <row r="3642" spans="1:24">
      <c r="A3642" s="83">
        <v>4038</v>
      </c>
      <c r="B3642" s="83">
        <v>269</v>
      </c>
      <c r="C3642" t="s">
        <v>8216</v>
      </c>
      <c r="D3642" s="159">
        <f t="shared" si="112"/>
        <v>23</v>
      </c>
      <c r="E3642">
        <v>0</v>
      </c>
      <c r="F3642">
        <v>23</v>
      </c>
      <c r="G3642" s="162" t="s">
        <v>6237</v>
      </c>
      <c r="H3642" s="162" t="s">
        <v>6237</v>
      </c>
      <c r="I3642" s="53" t="str">
        <f t="shared" si="113"/>
        <v>0. 23</v>
      </c>
      <c r="J3642" s="157" t="s">
        <v>142</v>
      </c>
      <c r="K3642" s="157" t="s">
        <v>141</v>
      </c>
      <c r="L3642" s="83" t="s">
        <v>6172</v>
      </c>
      <c r="M3642" s="165" t="s">
        <v>162</v>
      </c>
      <c r="O3642" s="157" t="s">
        <v>138</v>
      </c>
      <c r="P3642" s="157" t="s">
        <v>143</v>
      </c>
      <c r="Q3642" s="157" t="s">
        <v>6171</v>
      </c>
      <c r="R3642" s="157" t="s">
        <v>144</v>
      </c>
      <c r="W3642" s="118">
        <v>40500</v>
      </c>
      <c r="X3642" s="162" t="s">
        <v>6237</v>
      </c>
    </row>
    <row r="3643" spans="1:24">
      <c r="A3643" s="83">
        <v>4038</v>
      </c>
      <c r="B3643" s="83">
        <v>269</v>
      </c>
      <c r="C3643" t="s">
        <v>7870</v>
      </c>
      <c r="D3643" s="159">
        <f t="shared" si="112"/>
        <v>23</v>
      </c>
      <c r="E3643">
        <v>0</v>
      </c>
      <c r="F3643">
        <v>23</v>
      </c>
      <c r="G3643" s="162" t="s">
        <v>6237</v>
      </c>
      <c r="H3643" s="162" t="s">
        <v>6237</v>
      </c>
      <c r="I3643" s="53" t="str">
        <f t="shared" si="113"/>
        <v>0. 23</v>
      </c>
      <c r="J3643" s="157" t="s">
        <v>142</v>
      </c>
      <c r="K3643" s="157" t="s">
        <v>141</v>
      </c>
      <c r="L3643" s="83" t="s">
        <v>6172</v>
      </c>
      <c r="M3643" s="165" t="s">
        <v>162</v>
      </c>
      <c r="O3643" s="157" t="s">
        <v>138</v>
      </c>
      <c r="P3643" s="157" t="s">
        <v>143</v>
      </c>
      <c r="Q3643" s="157" t="s">
        <v>6171</v>
      </c>
      <c r="R3643" s="157" t="s">
        <v>144</v>
      </c>
      <c r="W3643" s="118">
        <v>40500</v>
      </c>
      <c r="X3643" s="162" t="s">
        <v>6237</v>
      </c>
    </row>
    <row r="3644" spans="1:24">
      <c r="A3644" s="83">
        <v>4038</v>
      </c>
      <c r="B3644" s="83">
        <v>269</v>
      </c>
      <c r="C3644" t="s">
        <v>8217</v>
      </c>
      <c r="D3644" s="159">
        <f t="shared" si="112"/>
        <v>128</v>
      </c>
      <c r="E3644">
        <v>3</v>
      </c>
      <c r="F3644">
        <v>8</v>
      </c>
      <c r="G3644" s="162" t="s">
        <v>6199</v>
      </c>
      <c r="H3644" s="162" t="s">
        <v>6199</v>
      </c>
      <c r="I3644" s="53" t="str">
        <f t="shared" si="113"/>
        <v>3. 8</v>
      </c>
      <c r="J3644" s="157" t="s">
        <v>142</v>
      </c>
      <c r="K3644" s="157" t="s">
        <v>141</v>
      </c>
      <c r="L3644" s="83" t="s">
        <v>6172</v>
      </c>
      <c r="M3644" s="165" t="s">
        <v>162</v>
      </c>
      <c r="O3644" s="157" t="s">
        <v>138</v>
      </c>
      <c r="P3644" s="157" t="s">
        <v>143</v>
      </c>
      <c r="Q3644" s="157" t="s">
        <v>6171</v>
      </c>
      <c r="R3644" s="157" t="s">
        <v>144</v>
      </c>
      <c r="W3644" s="118">
        <v>243000</v>
      </c>
      <c r="X3644" s="162" t="s">
        <v>6199</v>
      </c>
    </row>
    <row r="3645" spans="1:24">
      <c r="A3645" s="83">
        <v>4038</v>
      </c>
      <c r="B3645" s="83">
        <v>82</v>
      </c>
      <c r="C3645" t="s">
        <v>6579</v>
      </c>
      <c r="D3645" s="159">
        <f t="shared" si="112"/>
        <v>229</v>
      </c>
      <c r="E3645">
        <v>5</v>
      </c>
      <c r="F3645">
        <v>29</v>
      </c>
      <c r="G3645" s="162" t="s">
        <v>6444</v>
      </c>
      <c r="H3645" s="162" t="s">
        <v>6444</v>
      </c>
      <c r="I3645" s="53" t="str">
        <f t="shared" si="113"/>
        <v>5. 29</v>
      </c>
      <c r="J3645" s="157" t="s">
        <v>142</v>
      </c>
      <c r="K3645" s="157" t="s">
        <v>141</v>
      </c>
      <c r="L3645" s="83" t="s">
        <v>6172</v>
      </c>
      <c r="M3645" s="165" t="s">
        <v>162</v>
      </c>
      <c r="O3645" s="157" t="s">
        <v>138</v>
      </c>
      <c r="P3645" s="157" t="s">
        <v>143</v>
      </c>
      <c r="Q3645" s="157" t="s">
        <v>6171</v>
      </c>
      <c r="R3645" s="157" t="s">
        <v>144</v>
      </c>
      <c r="W3645" s="118">
        <v>432000</v>
      </c>
      <c r="X3645" s="162" t="s">
        <v>6444</v>
      </c>
    </row>
    <row r="3646" spans="1:24">
      <c r="A3646" s="83">
        <v>4039</v>
      </c>
      <c r="B3646" s="83">
        <v>230</v>
      </c>
      <c r="C3646" t="s">
        <v>7836</v>
      </c>
      <c r="D3646" s="159">
        <f t="shared" si="112"/>
        <v>72</v>
      </c>
      <c r="E3646">
        <v>1</v>
      </c>
      <c r="F3646">
        <v>32</v>
      </c>
      <c r="G3646" s="162" t="s">
        <v>6325</v>
      </c>
      <c r="H3646" s="162" t="s">
        <v>6325</v>
      </c>
      <c r="I3646" s="53" t="str">
        <f t="shared" si="113"/>
        <v>1. 32</v>
      </c>
      <c r="J3646" s="157" t="s">
        <v>142</v>
      </c>
      <c r="K3646" s="157" t="s">
        <v>141</v>
      </c>
      <c r="L3646" s="83" t="s">
        <v>6172</v>
      </c>
      <c r="M3646" s="165" t="s">
        <v>162</v>
      </c>
      <c r="O3646" s="157" t="s">
        <v>138</v>
      </c>
      <c r="P3646" s="157" t="s">
        <v>143</v>
      </c>
      <c r="Q3646" s="157" t="s">
        <v>6171</v>
      </c>
      <c r="R3646" s="157" t="s">
        <v>144</v>
      </c>
      <c r="W3646" s="118">
        <v>972000</v>
      </c>
      <c r="X3646" s="162" t="s">
        <v>6325</v>
      </c>
    </row>
    <row r="3647" spans="1:24">
      <c r="A3647" s="83">
        <v>4039</v>
      </c>
      <c r="B3647" s="83">
        <v>229</v>
      </c>
      <c r="C3647" t="s">
        <v>7852</v>
      </c>
      <c r="D3647" s="159">
        <f t="shared" si="112"/>
        <v>91</v>
      </c>
      <c r="E3647">
        <v>2</v>
      </c>
      <c r="F3647">
        <v>11</v>
      </c>
      <c r="G3647" s="162" t="s">
        <v>6268</v>
      </c>
      <c r="H3647" s="162" t="s">
        <v>6268</v>
      </c>
      <c r="I3647" s="53" t="str">
        <f t="shared" si="113"/>
        <v>2. 11</v>
      </c>
      <c r="J3647" s="157" t="s">
        <v>142</v>
      </c>
      <c r="K3647" s="157" t="s">
        <v>141</v>
      </c>
      <c r="L3647" s="83" t="s">
        <v>6172</v>
      </c>
      <c r="M3647" s="165" t="s">
        <v>162</v>
      </c>
      <c r="O3647" s="157" t="s">
        <v>138</v>
      </c>
      <c r="P3647" s="157" t="s">
        <v>143</v>
      </c>
      <c r="Q3647" s="157" t="s">
        <v>6171</v>
      </c>
      <c r="R3647" s="157" t="s">
        <v>144</v>
      </c>
      <c r="W3647" s="118">
        <v>175500</v>
      </c>
      <c r="X3647" s="162" t="s">
        <v>6268</v>
      </c>
    </row>
    <row r="3648" spans="1:24">
      <c r="A3648" s="83">
        <v>4039</v>
      </c>
      <c r="B3648" s="83">
        <v>269</v>
      </c>
      <c r="C3648" t="s">
        <v>8216</v>
      </c>
      <c r="D3648" s="159">
        <f t="shared" si="112"/>
        <v>23</v>
      </c>
      <c r="E3648">
        <v>0</v>
      </c>
      <c r="F3648">
        <v>23</v>
      </c>
      <c r="G3648" s="162" t="s">
        <v>6237</v>
      </c>
      <c r="H3648" s="162" t="s">
        <v>6237</v>
      </c>
      <c r="I3648" s="53" t="str">
        <f t="shared" si="113"/>
        <v>0. 23</v>
      </c>
      <c r="J3648" s="157" t="s">
        <v>142</v>
      </c>
      <c r="K3648" s="157" t="s">
        <v>141</v>
      </c>
      <c r="L3648" s="83" t="s">
        <v>6172</v>
      </c>
      <c r="M3648" s="165" t="s">
        <v>162</v>
      </c>
      <c r="O3648" s="157" t="s">
        <v>138</v>
      </c>
      <c r="P3648" s="157" t="s">
        <v>143</v>
      </c>
      <c r="Q3648" s="157" t="s">
        <v>6171</v>
      </c>
      <c r="R3648" s="157" t="s">
        <v>144</v>
      </c>
      <c r="W3648" s="118">
        <v>40500</v>
      </c>
      <c r="X3648" s="162" t="s">
        <v>6237</v>
      </c>
    </row>
    <row r="3649" spans="1:24">
      <c r="A3649" s="83">
        <v>4039</v>
      </c>
      <c r="B3649" s="83">
        <v>269</v>
      </c>
      <c r="C3649" t="s">
        <v>7870</v>
      </c>
      <c r="D3649" s="159">
        <f t="shared" si="112"/>
        <v>23</v>
      </c>
      <c r="E3649">
        <v>0</v>
      </c>
      <c r="F3649">
        <v>23</v>
      </c>
      <c r="G3649" s="162" t="s">
        <v>6237</v>
      </c>
      <c r="H3649" s="162" t="s">
        <v>6237</v>
      </c>
      <c r="I3649" s="53" t="str">
        <f t="shared" si="113"/>
        <v>0. 23</v>
      </c>
      <c r="J3649" s="157" t="s">
        <v>142</v>
      </c>
      <c r="K3649" s="157" t="s">
        <v>141</v>
      </c>
      <c r="L3649" s="83" t="s">
        <v>6172</v>
      </c>
      <c r="M3649" s="165" t="s">
        <v>162</v>
      </c>
      <c r="O3649" s="157" t="s">
        <v>138</v>
      </c>
      <c r="P3649" s="157" t="s">
        <v>143</v>
      </c>
      <c r="Q3649" s="157" t="s">
        <v>6171</v>
      </c>
      <c r="R3649" s="157" t="s">
        <v>144</v>
      </c>
      <c r="W3649" s="118">
        <v>40500</v>
      </c>
      <c r="X3649" s="162" t="s">
        <v>6237</v>
      </c>
    </row>
    <row r="3650" spans="1:24">
      <c r="A3650" s="83">
        <v>4039</v>
      </c>
      <c r="B3650" s="83">
        <v>269</v>
      </c>
      <c r="C3650" t="s">
        <v>8217</v>
      </c>
      <c r="D3650" s="159">
        <f t="shared" si="112"/>
        <v>128</v>
      </c>
      <c r="E3650">
        <v>3</v>
      </c>
      <c r="F3650">
        <v>8</v>
      </c>
      <c r="G3650" s="162" t="s">
        <v>6199</v>
      </c>
      <c r="H3650" s="162" t="s">
        <v>6199</v>
      </c>
      <c r="I3650" s="53" t="str">
        <f t="shared" si="113"/>
        <v>3. 8</v>
      </c>
      <c r="J3650" s="157" t="s">
        <v>142</v>
      </c>
      <c r="K3650" s="157" t="s">
        <v>141</v>
      </c>
      <c r="L3650" s="83" t="s">
        <v>6172</v>
      </c>
      <c r="M3650" s="165" t="s">
        <v>162</v>
      </c>
      <c r="O3650" s="157" t="s">
        <v>138</v>
      </c>
      <c r="P3650" s="157" t="s">
        <v>143</v>
      </c>
      <c r="Q3650" s="157" t="s">
        <v>6171</v>
      </c>
      <c r="R3650" s="157" t="s">
        <v>144</v>
      </c>
      <c r="W3650" s="118">
        <v>243000</v>
      </c>
      <c r="X3650" s="162" t="s">
        <v>6199</v>
      </c>
    </row>
    <row r="3651" spans="1:24">
      <c r="A3651" s="83">
        <v>4039</v>
      </c>
      <c r="B3651" s="83">
        <v>82</v>
      </c>
      <c r="C3651" t="s">
        <v>6579</v>
      </c>
      <c r="D3651" s="159">
        <f t="shared" ref="D3651:D3714" si="114">E3651*40+F3651</f>
        <v>229</v>
      </c>
      <c r="E3651">
        <v>5</v>
      </c>
      <c r="F3651">
        <v>29</v>
      </c>
      <c r="G3651" s="162" t="s">
        <v>6444</v>
      </c>
      <c r="H3651" s="162" t="s">
        <v>6444</v>
      </c>
      <c r="I3651" s="53" t="str">
        <f t="shared" ref="I3651:I3714" si="115">H3651</f>
        <v>5. 29</v>
      </c>
      <c r="J3651" s="157" t="s">
        <v>142</v>
      </c>
      <c r="K3651" s="157" t="s">
        <v>141</v>
      </c>
      <c r="L3651" s="83" t="s">
        <v>6172</v>
      </c>
      <c r="M3651" s="165" t="s">
        <v>162</v>
      </c>
      <c r="O3651" s="157" t="s">
        <v>138</v>
      </c>
      <c r="P3651" s="157" t="s">
        <v>143</v>
      </c>
      <c r="Q3651" s="157" t="s">
        <v>6171</v>
      </c>
      <c r="R3651" s="157" t="s">
        <v>144</v>
      </c>
      <c r="W3651" s="118">
        <v>432000</v>
      </c>
      <c r="X3651" s="162" t="s">
        <v>6444</v>
      </c>
    </row>
    <row r="3652" spans="1:24">
      <c r="A3652" s="83">
        <v>4040</v>
      </c>
      <c r="B3652" s="83">
        <v>229</v>
      </c>
      <c r="C3652" t="s">
        <v>7835</v>
      </c>
      <c r="D3652" s="159">
        <f t="shared" si="114"/>
        <v>91</v>
      </c>
      <c r="E3652">
        <v>2</v>
      </c>
      <c r="F3652">
        <v>11</v>
      </c>
      <c r="G3652" s="162" t="s">
        <v>6268</v>
      </c>
      <c r="H3652" s="162" t="s">
        <v>6268</v>
      </c>
      <c r="I3652" s="53" t="str">
        <f t="shared" si="115"/>
        <v>2. 11</v>
      </c>
      <c r="J3652" s="157" t="s">
        <v>142</v>
      </c>
      <c r="K3652" s="157" t="s">
        <v>141</v>
      </c>
      <c r="L3652" s="83" t="s">
        <v>6172</v>
      </c>
      <c r="M3652" s="165" t="s">
        <v>162</v>
      </c>
      <c r="O3652" s="157" t="s">
        <v>138</v>
      </c>
      <c r="P3652" s="157" t="s">
        <v>143</v>
      </c>
      <c r="Q3652" s="157" t="s">
        <v>6171</v>
      </c>
      <c r="R3652" s="157" t="s">
        <v>144</v>
      </c>
      <c r="W3652" s="118">
        <v>1228500</v>
      </c>
      <c r="X3652" s="162" t="s">
        <v>6268</v>
      </c>
    </row>
    <row r="3653" spans="1:24">
      <c r="A3653" s="83">
        <v>4040</v>
      </c>
      <c r="B3653" s="83">
        <v>229</v>
      </c>
      <c r="C3653" t="s">
        <v>7852</v>
      </c>
      <c r="D3653" s="159">
        <f t="shared" si="114"/>
        <v>91</v>
      </c>
      <c r="E3653">
        <v>2</v>
      </c>
      <c r="F3653">
        <v>11</v>
      </c>
      <c r="G3653" s="162" t="s">
        <v>6268</v>
      </c>
      <c r="H3653" s="162" t="s">
        <v>6268</v>
      </c>
      <c r="I3653" s="53" t="str">
        <f t="shared" si="115"/>
        <v>2. 11</v>
      </c>
      <c r="J3653" s="157" t="s">
        <v>142</v>
      </c>
      <c r="K3653" s="157" t="s">
        <v>141</v>
      </c>
      <c r="L3653" s="83" t="s">
        <v>6172</v>
      </c>
      <c r="M3653" s="165" t="s">
        <v>162</v>
      </c>
      <c r="O3653" s="157" t="s">
        <v>138</v>
      </c>
      <c r="P3653" s="157" t="s">
        <v>143</v>
      </c>
      <c r="Q3653" s="157" t="s">
        <v>6171</v>
      </c>
      <c r="R3653" s="157" t="s">
        <v>144</v>
      </c>
      <c r="W3653" s="118">
        <v>175500</v>
      </c>
      <c r="X3653" s="162" t="s">
        <v>6268</v>
      </c>
    </row>
    <row r="3654" spans="1:24">
      <c r="A3654" s="83">
        <v>4040</v>
      </c>
      <c r="B3654" s="83">
        <v>269</v>
      </c>
      <c r="C3654" t="s">
        <v>8216</v>
      </c>
      <c r="D3654" s="159">
        <f t="shared" si="114"/>
        <v>23</v>
      </c>
      <c r="E3654">
        <v>0</v>
      </c>
      <c r="F3654">
        <v>23</v>
      </c>
      <c r="G3654" s="162" t="s">
        <v>6237</v>
      </c>
      <c r="H3654" s="162" t="s">
        <v>6237</v>
      </c>
      <c r="I3654" s="53" t="str">
        <f t="shared" si="115"/>
        <v>0. 23</v>
      </c>
      <c r="J3654" s="157" t="s">
        <v>142</v>
      </c>
      <c r="K3654" s="157" t="s">
        <v>141</v>
      </c>
      <c r="L3654" s="83" t="s">
        <v>6172</v>
      </c>
      <c r="M3654" s="165" t="s">
        <v>162</v>
      </c>
      <c r="O3654" s="157" t="s">
        <v>138</v>
      </c>
      <c r="P3654" s="157" t="s">
        <v>143</v>
      </c>
      <c r="Q3654" s="157" t="s">
        <v>6171</v>
      </c>
      <c r="R3654" s="157" t="s">
        <v>144</v>
      </c>
      <c r="W3654" s="118">
        <v>40500</v>
      </c>
      <c r="X3654" s="162" t="s">
        <v>6237</v>
      </c>
    </row>
    <row r="3655" spans="1:24">
      <c r="A3655" s="83">
        <v>4040</v>
      </c>
      <c r="B3655" s="83">
        <v>269</v>
      </c>
      <c r="C3655" t="s">
        <v>7870</v>
      </c>
      <c r="D3655" s="159">
        <f t="shared" si="114"/>
        <v>23</v>
      </c>
      <c r="E3655">
        <v>0</v>
      </c>
      <c r="F3655">
        <v>23</v>
      </c>
      <c r="G3655" s="162" t="s">
        <v>6237</v>
      </c>
      <c r="H3655" s="162" t="s">
        <v>6237</v>
      </c>
      <c r="I3655" s="53" t="str">
        <f t="shared" si="115"/>
        <v>0. 23</v>
      </c>
      <c r="J3655" s="157" t="s">
        <v>142</v>
      </c>
      <c r="K3655" s="157" t="s">
        <v>141</v>
      </c>
      <c r="L3655" s="83" t="s">
        <v>6172</v>
      </c>
      <c r="M3655" s="165" t="s">
        <v>162</v>
      </c>
      <c r="O3655" s="157" t="s">
        <v>138</v>
      </c>
      <c r="P3655" s="157" t="s">
        <v>143</v>
      </c>
      <c r="Q3655" s="157" t="s">
        <v>6171</v>
      </c>
      <c r="R3655" s="157" t="s">
        <v>144</v>
      </c>
      <c r="W3655" s="118">
        <v>40500</v>
      </c>
      <c r="X3655" s="162" t="s">
        <v>6237</v>
      </c>
    </row>
    <row r="3656" spans="1:24">
      <c r="A3656" s="83">
        <v>4040</v>
      </c>
      <c r="B3656" s="83">
        <v>269</v>
      </c>
      <c r="C3656" t="s">
        <v>8217</v>
      </c>
      <c r="D3656" s="159">
        <f t="shared" si="114"/>
        <v>128</v>
      </c>
      <c r="E3656">
        <v>3</v>
      </c>
      <c r="F3656">
        <v>8</v>
      </c>
      <c r="G3656" s="162" t="s">
        <v>6199</v>
      </c>
      <c r="H3656" s="162" t="s">
        <v>6199</v>
      </c>
      <c r="I3656" s="53" t="str">
        <f t="shared" si="115"/>
        <v>3. 8</v>
      </c>
      <c r="J3656" s="157" t="s">
        <v>142</v>
      </c>
      <c r="K3656" s="157" t="s">
        <v>141</v>
      </c>
      <c r="L3656" s="83" t="s">
        <v>6172</v>
      </c>
      <c r="M3656" s="165" t="s">
        <v>162</v>
      </c>
      <c r="O3656" s="157" t="s">
        <v>138</v>
      </c>
      <c r="P3656" s="157" t="s">
        <v>143</v>
      </c>
      <c r="Q3656" s="157" t="s">
        <v>6171</v>
      </c>
      <c r="R3656" s="157" t="s">
        <v>144</v>
      </c>
      <c r="W3656" s="118">
        <v>243000</v>
      </c>
      <c r="X3656" s="162" t="s">
        <v>6199</v>
      </c>
    </row>
    <row r="3657" spans="1:24">
      <c r="A3657" s="83">
        <v>4040</v>
      </c>
      <c r="B3657" s="83">
        <v>82</v>
      </c>
      <c r="C3657" t="s">
        <v>6579</v>
      </c>
      <c r="D3657" s="159">
        <f t="shared" si="114"/>
        <v>229</v>
      </c>
      <c r="E3657">
        <v>5</v>
      </c>
      <c r="F3657">
        <v>29</v>
      </c>
      <c r="G3657" s="162" t="s">
        <v>6444</v>
      </c>
      <c r="H3657" s="162" t="s">
        <v>6444</v>
      </c>
      <c r="I3657" s="53" t="str">
        <f t="shared" si="115"/>
        <v>5. 29</v>
      </c>
      <c r="J3657" s="157" t="s">
        <v>142</v>
      </c>
      <c r="K3657" s="157" t="s">
        <v>141</v>
      </c>
      <c r="L3657" s="83" t="s">
        <v>6172</v>
      </c>
      <c r="M3657" s="165" t="s">
        <v>162</v>
      </c>
      <c r="O3657" s="157" t="s">
        <v>138</v>
      </c>
      <c r="P3657" s="157" t="s">
        <v>143</v>
      </c>
      <c r="Q3657" s="157" t="s">
        <v>6171</v>
      </c>
      <c r="R3657" s="157" t="s">
        <v>144</v>
      </c>
      <c r="W3657" s="118">
        <v>432000</v>
      </c>
      <c r="X3657" s="162" t="s">
        <v>6444</v>
      </c>
    </row>
    <row r="3658" spans="1:24">
      <c r="A3658" s="83">
        <v>4048</v>
      </c>
      <c r="B3658" s="83">
        <v>44</v>
      </c>
      <c r="C3658" t="s">
        <v>8145</v>
      </c>
      <c r="D3658" s="159">
        <f t="shared" si="114"/>
        <v>39</v>
      </c>
      <c r="E3658">
        <v>0</v>
      </c>
      <c r="F3658">
        <v>39</v>
      </c>
      <c r="G3658" s="162" t="s">
        <v>6230</v>
      </c>
      <c r="H3658" s="162" t="s">
        <v>6230</v>
      </c>
      <c r="I3658" s="53" t="str">
        <f t="shared" si="115"/>
        <v>0. 39</v>
      </c>
      <c r="J3658" s="157" t="s">
        <v>142</v>
      </c>
      <c r="K3658" s="157" t="s">
        <v>141</v>
      </c>
      <c r="L3658" s="83" t="s">
        <v>6172</v>
      </c>
      <c r="M3658" s="165" t="s">
        <v>162</v>
      </c>
      <c r="O3658" s="157" t="s">
        <v>138</v>
      </c>
      <c r="P3658" s="157" t="s">
        <v>143</v>
      </c>
      <c r="Q3658" s="157" t="s">
        <v>6171</v>
      </c>
      <c r="R3658" s="157" t="s">
        <v>144</v>
      </c>
      <c r="W3658" s="118">
        <v>526500</v>
      </c>
      <c r="X3658" s="162" t="s">
        <v>6230</v>
      </c>
    </row>
    <row r="3659" spans="1:24">
      <c r="A3659" s="83">
        <v>4048</v>
      </c>
      <c r="B3659" s="83">
        <v>45</v>
      </c>
      <c r="C3659" t="s">
        <v>6586</v>
      </c>
      <c r="D3659" s="159">
        <f t="shared" si="114"/>
        <v>37</v>
      </c>
      <c r="E3659">
        <v>0</v>
      </c>
      <c r="F3659">
        <v>37</v>
      </c>
      <c r="G3659" s="162" t="s">
        <v>6297</v>
      </c>
      <c r="H3659" s="162" t="s">
        <v>6297</v>
      </c>
      <c r="I3659" s="53" t="str">
        <f t="shared" si="115"/>
        <v>0. 37</v>
      </c>
      <c r="J3659" s="157" t="s">
        <v>142</v>
      </c>
      <c r="K3659" s="157" t="s">
        <v>141</v>
      </c>
      <c r="L3659" s="83" t="s">
        <v>6172</v>
      </c>
      <c r="M3659" s="165" t="s">
        <v>162</v>
      </c>
      <c r="O3659" s="157" t="s">
        <v>138</v>
      </c>
      <c r="P3659" s="157" t="s">
        <v>143</v>
      </c>
      <c r="Q3659" s="157" t="s">
        <v>6171</v>
      </c>
      <c r="R3659" s="157" t="s">
        <v>144</v>
      </c>
      <c r="W3659" s="118">
        <v>499500</v>
      </c>
      <c r="X3659" s="162" t="s">
        <v>6297</v>
      </c>
    </row>
    <row r="3660" spans="1:24">
      <c r="A3660" s="83">
        <v>4048</v>
      </c>
      <c r="B3660" s="83">
        <v>46</v>
      </c>
      <c r="C3660" t="s">
        <v>6586</v>
      </c>
      <c r="D3660" s="159">
        <f t="shared" si="114"/>
        <v>58</v>
      </c>
      <c r="E3660">
        <v>1</v>
      </c>
      <c r="F3660">
        <v>18</v>
      </c>
      <c r="G3660" s="162" t="s">
        <v>6299</v>
      </c>
      <c r="H3660" s="162" t="s">
        <v>6299</v>
      </c>
      <c r="I3660" s="53" t="str">
        <f t="shared" si="115"/>
        <v>1. 18</v>
      </c>
      <c r="J3660" s="157" t="s">
        <v>142</v>
      </c>
      <c r="K3660" s="157" t="s">
        <v>141</v>
      </c>
      <c r="L3660" s="83" t="s">
        <v>6172</v>
      </c>
      <c r="M3660" s="165" t="s">
        <v>162</v>
      </c>
      <c r="O3660" s="157" t="s">
        <v>138</v>
      </c>
      <c r="P3660" s="157" t="s">
        <v>143</v>
      </c>
      <c r="Q3660" s="157" t="s">
        <v>6171</v>
      </c>
      <c r="R3660" s="157" t="s">
        <v>144</v>
      </c>
      <c r="W3660" s="118">
        <v>783000</v>
      </c>
      <c r="X3660" s="162" t="s">
        <v>6299</v>
      </c>
    </row>
    <row r="3661" spans="1:24">
      <c r="A3661" s="83">
        <v>4049</v>
      </c>
      <c r="B3661" s="83">
        <v>45</v>
      </c>
      <c r="C3661" t="s">
        <v>7851</v>
      </c>
      <c r="D3661" s="159">
        <f t="shared" si="114"/>
        <v>34</v>
      </c>
      <c r="E3661">
        <v>0</v>
      </c>
      <c r="F3661">
        <v>34</v>
      </c>
      <c r="G3661" s="162" t="s">
        <v>6253</v>
      </c>
      <c r="H3661" s="162" t="s">
        <v>6253</v>
      </c>
      <c r="I3661" s="53" t="str">
        <f t="shared" si="115"/>
        <v>0. 34</v>
      </c>
      <c r="J3661" s="157" t="s">
        <v>142</v>
      </c>
      <c r="K3661" s="157" t="s">
        <v>141</v>
      </c>
      <c r="L3661" s="83" t="s">
        <v>6172</v>
      </c>
      <c r="M3661" s="165" t="s">
        <v>162</v>
      </c>
      <c r="O3661" s="157" t="s">
        <v>138</v>
      </c>
      <c r="P3661" s="157" t="s">
        <v>143</v>
      </c>
      <c r="Q3661" s="157" t="s">
        <v>6171</v>
      </c>
      <c r="R3661" s="157" t="s">
        <v>144</v>
      </c>
      <c r="W3661" s="118">
        <v>459000</v>
      </c>
      <c r="X3661" s="162" t="s">
        <v>6253</v>
      </c>
    </row>
    <row r="3662" spans="1:24">
      <c r="A3662" s="83">
        <v>4049</v>
      </c>
      <c r="B3662" s="83">
        <v>44</v>
      </c>
      <c r="C3662" t="s">
        <v>7851</v>
      </c>
      <c r="D3662" s="159">
        <f t="shared" si="114"/>
        <v>56</v>
      </c>
      <c r="E3662">
        <v>1</v>
      </c>
      <c r="F3662">
        <v>16</v>
      </c>
      <c r="G3662" s="162" t="s">
        <v>6222</v>
      </c>
      <c r="H3662" s="162" t="s">
        <v>6222</v>
      </c>
      <c r="I3662" s="53" t="str">
        <f t="shared" si="115"/>
        <v>1. 16</v>
      </c>
      <c r="J3662" s="157" t="s">
        <v>142</v>
      </c>
      <c r="K3662" s="157" t="s">
        <v>141</v>
      </c>
      <c r="L3662" s="83" t="s">
        <v>6172</v>
      </c>
      <c r="M3662" s="165" t="s">
        <v>162</v>
      </c>
      <c r="O3662" s="157" t="s">
        <v>138</v>
      </c>
      <c r="P3662" s="157" t="s">
        <v>143</v>
      </c>
      <c r="Q3662" s="157" t="s">
        <v>6171</v>
      </c>
      <c r="R3662" s="157" t="s">
        <v>144</v>
      </c>
      <c r="W3662" s="118">
        <v>756000</v>
      </c>
      <c r="X3662" s="162" t="s">
        <v>6222</v>
      </c>
    </row>
    <row r="3663" spans="1:24">
      <c r="A3663" s="83">
        <v>4063</v>
      </c>
      <c r="B3663" s="83">
        <v>536</v>
      </c>
      <c r="C3663" t="s">
        <v>6579</v>
      </c>
      <c r="D3663" s="159">
        <f t="shared" si="114"/>
        <v>236</v>
      </c>
      <c r="E3663">
        <v>5</v>
      </c>
      <c r="F3663">
        <v>36</v>
      </c>
      <c r="G3663" s="162" t="s">
        <v>6526</v>
      </c>
      <c r="H3663" s="162" t="s">
        <v>6526</v>
      </c>
      <c r="I3663" s="53" t="str">
        <f t="shared" si="115"/>
        <v>5. 36</v>
      </c>
      <c r="J3663" s="157" t="s">
        <v>142</v>
      </c>
      <c r="K3663" s="157" t="s">
        <v>141</v>
      </c>
      <c r="L3663" s="83" t="s">
        <v>6172</v>
      </c>
      <c r="M3663" s="165" t="s">
        <v>162</v>
      </c>
      <c r="O3663" s="157" t="s">
        <v>138</v>
      </c>
      <c r="P3663" s="157" t="s">
        <v>143</v>
      </c>
      <c r="Q3663" s="157" t="s">
        <v>6171</v>
      </c>
      <c r="R3663" s="157" t="s">
        <v>144</v>
      </c>
      <c r="W3663" s="118">
        <v>1593000</v>
      </c>
      <c r="X3663" s="162" t="s">
        <v>6526</v>
      </c>
    </row>
    <row r="3664" spans="1:24">
      <c r="A3664" s="83">
        <v>4065</v>
      </c>
      <c r="B3664" s="83">
        <v>355</v>
      </c>
      <c r="C3664" t="s">
        <v>6586</v>
      </c>
      <c r="D3664" s="159">
        <f t="shared" si="114"/>
        <v>68</v>
      </c>
      <c r="E3664">
        <v>1</v>
      </c>
      <c r="F3664">
        <v>28</v>
      </c>
      <c r="G3664" s="162" t="s">
        <v>6412</v>
      </c>
      <c r="H3664" s="162" t="s">
        <v>6412</v>
      </c>
      <c r="I3664" s="53" t="str">
        <f t="shared" si="115"/>
        <v>1. 28</v>
      </c>
      <c r="J3664" s="157" t="s">
        <v>142</v>
      </c>
      <c r="K3664" s="157" t="s">
        <v>141</v>
      </c>
      <c r="L3664" s="83" t="s">
        <v>6172</v>
      </c>
      <c r="M3664" s="165" t="s">
        <v>162</v>
      </c>
      <c r="O3664" s="157" t="s">
        <v>138</v>
      </c>
      <c r="P3664" s="157" t="s">
        <v>143</v>
      </c>
      <c r="Q3664" s="157" t="s">
        <v>6171</v>
      </c>
      <c r="R3664" s="157" t="s">
        <v>144</v>
      </c>
      <c r="W3664" s="118">
        <v>918000</v>
      </c>
      <c r="X3664" s="162" t="s">
        <v>6412</v>
      </c>
    </row>
    <row r="3665" spans="1:24">
      <c r="A3665" s="83">
        <v>4065</v>
      </c>
      <c r="B3665" s="83">
        <v>318</v>
      </c>
      <c r="C3665" t="s">
        <v>7857</v>
      </c>
      <c r="D3665" s="159">
        <f t="shared" si="114"/>
        <v>11</v>
      </c>
      <c r="E3665">
        <v>0</v>
      </c>
      <c r="F3665">
        <v>11</v>
      </c>
      <c r="G3665" s="162" t="s">
        <v>6247</v>
      </c>
      <c r="H3665" s="162" t="s">
        <v>6247</v>
      </c>
      <c r="I3665" s="53" t="str">
        <f t="shared" si="115"/>
        <v>0. 11</v>
      </c>
      <c r="J3665" s="157" t="s">
        <v>142</v>
      </c>
      <c r="K3665" s="157" t="s">
        <v>141</v>
      </c>
      <c r="L3665" s="83" t="s">
        <v>6172</v>
      </c>
      <c r="M3665" s="165" t="s">
        <v>162</v>
      </c>
      <c r="O3665" s="157" t="s">
        <v>138</v>
      </c>
      <c r="P3665" s="157" t="s">
        <v>143</v>
      </c>
      <c r="Q3665" s="157" t="s">
        <v>6171</v>
      </c>
      <c r="R3665" s="157" t="s">
        <v>144</v>
      </c>
      <c r="W3665" s="118">
        <v>148500</v>
      </c>
      <c r="X3665" s="162" t="s">
        <v>6247</v>
      </c>
    </row>
    <row r="3666" spans="1:24">
      <c r="A3666" s="83">
        <v>4065</v>
      </c>
      <c r="B3666" s="83">
        <v>347</v>
      </c>
      <c r="C3666" t="s">
        <v>7836</v>
      </c>
      <c r="D3666" s="159">
        <f t="shared" si="114"/>
        <v>53</v>
      </c>
      <c r="E3666">
        <v>1</v>
      </c>
      <c r="F3666">
        <v>13</v>
      </c>
      <c r="G3666" s="162" t="s">
        <v>6309</v>
      </c>
      <c r="H3666" s="162" t="s">
        <v>6309</v>
      </c>
      <c r="I3666" s="53" t="str">
        <f t="shared" si="115"/>
        <v>1. 13</v>
      </c>
      <c r="J3666" s="157" t="s">
        <v>142</v>
      </c>
      <c r="K3666" s="157" t="s">
        <v>141</v>
      </c>
      <c r="L3666" s="83" t="s">
        <v>6172</v>
      </c>
      <c r="M3666" s="165" t="s">
        <v>162</v>
      </c>
      <c r="O3666" s="157" t="s">
        <v>138</v>
      </c>
      <c r="P3666" s="157" t="s">
        <v>143</v>
      </c>
      <c r="Q3666" s="157" t="s">
        <v>6171</v>
      </c>
      <c r="R3666" s="157" t="s">
        <v>144</v>
      </c>
      <c r="W3666" s="118">
        <v>715500</v>
      </c>
      <c r="X3666" s="162" t="s">
        <v>6309</v>
      </c>
    </row>
    <row r="3667" spans="1:24">
      <c r="A3667" s="83">
        <v>4066</v>
      </c>
      <c r="B3667" s="83">
        <v>67</v>
      </c>
      <c r="C3667" t="s">
        <v>7862</v>
      </c>
      <c r="D3667" s="159">
        <f t="shared" si="114"/>
        <v>141</v>
      </c>
      <c r="E3667">
        <v>3</v>
      </c>
      <c r="F3667">
        <v>21</v>
      </c>
      <c r="G3667" s="162" t="s">
        <v>6457</v>
      </c>
      <c r="H3667" s="162" t="s">
        <v>6457</v>
      </c>
      <c r="I3667" s="53" t="str">
        <f t="shared" si="115"/>
        <v>3. 21</v>
      </c>
      <c r="J3667" s="157" t="s">
        <v>142</v>
      </c>
      <c r="K3667" s="157" t="s">
        <v>141</v>
      </c>
      <c r="L3667" s="83" t="s">
        <v>6172</v>
      </c>
      <c r="M3667" s="165" t="s">
        <v>162</v>
      </c>
      <c r="O3667" s="157" t="s">
        <v>138</v>
      </c>
      <c r="P3667" s="157" t="s">
        <v>143</v>
      </c>
      <c r="Q3667" s="157" t="s">
        <v>6171</v>
      </c>
      <c r="R3667" s="157" t="s">
        <v>144</v>
      </c>
      <c r="W3667" s="118">
        <v>0</v>
      </c>
      <c r="X3667" s="162" t="s">
        <v>6457</v>
      </c>
    </row>
    <row r="3668" spans="1:24">
      <c r="A3668" s="83">
        <v>4066</v>
      </c>
      <c r="B3668" s="83">
        <v>67</v>
      </c>
      <c r="C3668" t="s">
        <v>7850</v>
      </c>
      <c r="D3668" s="159">
        <f t="shared" si="114"/>
        <v>80</v>
      </c>
      <c r="E3668">
        <v>2</v>
      </c>
      <c r="F3668">
        <v>0</v>
      </c>
      <c r="G3668" s="162" t="s">
        <v>6228</v>
      </c>
      <c r="H3668" s="162" t="s">
        <v>6228</v>
      </c>
      <c r="I3668" s="53" t="str">
        <f t="shared" si="115"/>
        <v>2. 0</v>
      </c>
      <c r="J3668" s="157" t="s">
        <v>142</v>
      </c>
      <c r="K3668" s="157" t="s">
        <v>141</v>
      </c>
      <c r="L3668" s="83" t="s">
        <v>6172</v>
      </c>
      <c r="M3668" s="165" t="s">
        <v>162</v>
      </c>
      <c r="O3668" s="157" t="s">
        <v>138</v>
      </c>
      <c r="P3668" s="157" t="s">
        <v>143</v>
      </c>
      <c r="Q3668" s="157" t="s">
        <v>6171</v>
      </c>
      <c r="R3668" s="157" t="s">
        <v>144</v>
      </c>
      <c r="W3668" s="118">
        <v>0</v>
      </c>
      <c r="X3668" s="162" t="s">
        <v>6228</v>
      </c>
    </row>
    <row r="3669" spans="1:24">
      <c r="A3669" s="83">
        <v>4067</v>
      </c>
      <c r="B3669" s="83">
        <v>124</v>
      </c>
      <c r="C3669" t="s">
        <v>6586</v>
      </c>
      <c r="D3669" s="159">
        <f t="shared" si="114"/>
        <v>141</v>
      </c>
      <c r="E3669">
        <v>3</v>
      </c>
      <c r="F3669">
        <v>21</v>
      </c>
      <c r="G3669" s="162" t="s">
        <v>6457</v>
      </c>
      <c r="H3669" s="162" t="s">
        <v>6457</v>
      </c>
      <c r="I3669" s="53" t="str">
        <f t="shared" si="115"/>
        <v>3. 21</v>
      </c>
      <c r="J3669" s="157" t="s">
        <v>142</v>
      </c>
      <c r="K3669" s="157" t="s">
        <v>141</v>
      </c>
      <c r="L3669" s="83" t="s">
        <v>6172</v>
      </c>
      <c r="M3669" s="165" t="s">
        <v>162</v>
      </c>
      <c r="O3669" s="157" t="s">
        <v>138</v>
      </c>
      <c r="P3669" s="157" t="s">
        <v>143</v>
      </c>
      <c r="Q3669" s="157" t="s">
        <v>6171</v>
      </c>
      <c r="R3669" s="157" t="s">
        <v>144</v>
      </c>
      <c r="W3669" s="118">
        <v>1903500</v>
      </c>
      <c r="X3669" s="162" t="s">
        <v>6457</v>
      </c>
    </row>
    <row r="3670" spans="1:24">
      <c r="A3670" s="83">
        <v>4067</v>
      </c>
      <c r="B3670" s="83">
        <v>121</v>
      </c>
      <c r="C3670" t="s">
        <v>6586</v>
      </c>
      <c r="D3670" s="159">
        <f t="shared" si="114"/>
        <v>10</v>
      </c>
      <c r="E3670">
        <v>0</v>
      </c>
      <c r="F3670">
        <v>10</v>
      </c>
      <c r="G3670" s="162" t="s">
        <v>6347</v>
      </c>
      <c r="H3670" s="162" t="s">
        <v>6347</v>
      </c>
      <c r="I3670" s="53" t="str">
        <f t="shared" si="115"/>
        <v>0. 10</v>
      </c>
      <c r="J3670" s="157" t="s">
        <v>142</v>
      </c>
      <c r="K3670" s="157" t="s">
        <v>141</v>
      </c>
      <c r="L3670" s="83" t="s">
        <v>6172</v>
      </c>
      <c r="M3670" s="165" t="s">
        <v>162</v>
      </c>
      <c r="O3670" s="157" t="s">
        <v>138</v>
      </c>
      <c r="P3670" s="157" t="s">
        <v>143</v>
      </c>
      <c r="Q3670" s="157" t="s">
        <v>6171</v>
      </c>
      <c r="R3670" s="157" t="s">
        <v>144</v>
      </c>
      <c r="W3670" s="118">
        <v>135000</v>
      </c>
      <c r="X3670" s="162" t="s">
        <v>6347</v>
      </c>
    </row>
    <row r="3671" spans="1:24">
      <c r="A3671" s="83">
        <v>4068</v>
      </c>
      <c r="B3671" s="83">
        <v>119</v>
      </c>
      <c r="C3671" t="s">
        <v>7836</v>
      </c>
      <c r="D3671" s="159">
        <f t="shared" si="114"/>
        <v>290</v>
      </c>
      <c r="E3671">
        <v>7</v>
      </c>
      <c r="F3671">
        <v>10</v>
      </c>
      <c r="G3671" s="162" t="s">
        <v>6208</v>
      </c>
      <c r="H3671" s="162" t="s">
        <v>6208</v>
      </c>
      <c r="I3671" s="53" t="str">
        <f t="shared" si="115"/>
        <v>7. 10</v>
      </c>
      <c r="J3671" s="157" t="s">
        <v>142</v>
      </c>
      <c r="K3671" s="157" t="s">
        <v>141</v>
      </c>
      <c r="L3671" s="83" t="s">
        <v>6172</v>
      </c>
      <c r="M3671" s="165" t="s">
        <v>162</v>
      </c>
      <c r="O3671" s="157" t="s">
        <v>138</v>
      </c>
      <c r="P3671" s="157" t="s">
        <v>143</v>
      </c>
      <c r="Q3671" s="157" t="s">
        <v>6171</v>
      </c>
      <c r="R3671" s="157" t="s">
        <v>144</v>
      </c>
      <c r="W3671" s="118">
        <v>1957500</v>
      </c>
      <c r="X3671" s="162" t="s">
        <v>6208</v>
      </c>
    </row>
    <row r="3672" spans="1:24">
      <c r="A3672" s="83">
        <v>4069</v>
      </c>
      <c r="B3672" s="83">
        <v>566</v>
      </c>
      <c r="C3672" t="s">
        <v>7887</v>
      </c>
      <c r="D3672" s="159">
        <f t="shared" si="114"/>
        <v>80</v>
      </c>
      <c r="E3672">
        <v>2</v>
      </c>
      <c r="F3672">
        <v>0</v>
      </c>
      <c r="G3672" s="162" t="s">
        <v>6228</v>
      </c>
      <c r="H3672" s="162" t="s">
        <v>6228</v>
      </c>
      <c r="I3672" s="53" t="str">
        <f t="shared" si="115"/>
        <v>2. 0</v>
      </c>
      <c r="J3672" s="157" t="s">
        <v>142</v>
      </c>
      <c r="K3672" s="157" t="s">
        <v>141</v>
      </c>
      <c r="L3672" s="83" t="s">
        <v>6172</v>
      </c>
      <c r="M3672" s="165" t="s">
        <v>162</v>
      </c>
      <c r="O3672" s="157" t="s">
        <v>138</v>
      </c>
      <c r="P3672" s="157" t="s">
        <v>143</v>
      </c>
      <c r="Q3672" s="157" t="s">
        <v>6171</v>
      </c>
      <c r="R3672" s="157" t="s">
        <v>144</v>
      </c>
      <c r="W3672" s="118">
        <v>1080000</v>
      </c>
      <c r="X3672" s="162" t="s">
        <v>6228</v>
      </c>
    </row>
    <row r="3673" spans="1:24">
      <c r="A3673" s="83">
        <v>4069</v>
      </c>
      <c r="B3673" s="83">
        <v>567</v>
      </c>
      <c r="C3673" t="s">
        <v>7868</v>
      </c>
      <c r="D3673" s="159">
        <f t="shared" si="114"/>
        <v>94</v>
      </c>
      <c r="E3673">
        <v>2</v>
      </c>
      <c r="F3673">
        <v>14</v>
      </c>
      <c r="G3673" s="162" t="s">
        <v>6182</v>
      </c>
      <c r="H3673" s="162" t="s">
        <v>6182</v>
      </c>
      <c r="I3673" s="53" t="str">
        <f t="shared" si="115"/>
        <v>2. 14</v>
      </c>
      <c r="J3673" s="157" t="s">
        <v>142</v>
      </c>
      <c r="K3673" s="157" t="s">
        <v>141</v>
      </c>
      <c r="L3673" s="83" t="s">
        <v>6172</v>
      </c>
      <c r="M3673" s="165" t="s">
        <v>162</v>
      </c>
      <c r="O3673" s="157" t="s">
        <v>138</v>
      </c>
      <c r="P3673" s="157" t="s">
        <v>143</v>
      </c>
      <c r="Q3673" s="157" t="s">
        <v>6171</v>
      </c>
      <c r="R3673" s="157" t="s">
        <v>144</v>
      </c>
      <c r="W3673" s="118">
        <v>1269000</v>
      </c>
      <c r="X3673" s="162" t="s">
        <v>6182</v>
      </c>
    </row>
    <row r="3674" spans="1:24">
      <c r="A3674" s="83">
        <v>4069</v>
      </c>
      <c r="B3674" s="83">
        <v>568</v>
      </c>
      <c r="C3674" t="s">
        <v>7948</v>
      </c>
      <c r="D3674" s="159">
        <f t="shared" si="114"/>
        <v>50</v>
      </c>
      <c r="E3674">
        <v>1</v>
      </c>
      <c r="F3674">
        <v>10</v>
      </c>
      <c r="G3674" s="162" t="s">
        <v>6195</v>
      </c>
      <c r="H3674" s="162" t="s">
        <v>6195</v>
      </c>
      <c r="I3674" s="53" t="str">
        <f t="shared" si="115"/>
        <v>1. 10</v>
      </c>
      <c r="J3674" s="157" t="s">
        <v>142</v>
      </c>
      <c r="K3674" s="157" t="s">
        <v>141</v>
      </c>
      <c r="L3674" s="83" t="s">
        <v>6172</v>
      </c>
      <c r="M3674" s="165" t="s">
        <v>162</v>
      </c>
      <c r="O3674" s="157" t="s">
        <v>138</v>
      </c>
      <c r="P3674" s="157" t="s">
        <v>143</v>
      </c>
      <c r="Q3674" s="157" t="s">
        <v>6171</v>
      </c>
      <c r="R3674" s="157" t="s">
        <v>144</v>
      </c>
      <c r="W3674" s="118">
        <v>675000</v>
      </c>
      <c r="X3674" s="162" t="s">
        <v>6195</v>
      </c>
    </row>
    <row r="3675" spans="1:24">
      <c r="A3675" s="83">
        <v>4070</v>
      </c>
      <c r="B3675" s="83">
        <v>225</v>
      </c>
      <c r="C3675" t="s">
        <v>6586</v>
      </c>
      <c r="D3675" s="159">
        <f t="shared" si="114"/>
        <v>85</v>
      </c>
      <c r="E3675">
        <v>2</v>
      </c>
      <c r="F3675">
        <v>5</v>
      </c>
      <c r="G3675" s="162" t="s">
        <v>6258</v>
      </c>
      <c r="H3675" s="162" t="s">
        <v>6258</v>
      </c>
      <c r="I3675" s="53" t="str">
        <f t="shared" si="115"/>
        <v>2. 5</v>
      </c>
      <c r="J3675" s="157" t="s">
        <v>142</v>
      </c>
      <c r="K3675" s="157" t="s">
        <v>141</v>
      </c>
      <c r="L3675" s="83" t="s">
        <v>6172</v>
      </c>
      <c r="M3675" s="165" t="s">
        <v>162</v>
      </c>
      <c r="O3675" s="157" t="s">
        <v>138</v>
      </c>
      <c r="P3675" s="157" t="s">
        <v>143</v>
      </c>
      <c r="Q3675" s="157" t="s">
        <v>6171</v>
      </c>
      <c r="R3675" s="157" t="s">
        <v>144</v>
      </c>
      <c r="W3675" s="118">
        <v>378000</v>
      </c>
      <c r="X3675" s="162" t="s">
        <v>6258</v>
      </c>
    </row>
    <row r="3676" spans="1:24">
      <c r="A3676" s="83">
        <v>4070</v>
      </c>
      <c r="B3676" s="83">
        <v>225</v>
      </c>
      <c r="C3676" t="s">
        <v>7850</v>
      </c>
      <c r="D3676" s="159">
        <f t="shared" si="114"/>
        <v>42</v>
      </c>
      <c r="E3676">
        <v>1</v>
      </c>
      <c r="F3676">
        <v>2</v>
      </c>
      <c r="G3676" s="162" t="s">
        <v>6318</v>
      </c>
      <c r="H3676" s="162" t="s">
        <v>6318</v>
      </c>
      <c r="I3676" s="53" t="str">
        <f t="shared" si="115"/>
        <v>1. 2</v>
      </c>
      <c r="J3676" s="157" t="s">
        <v>142</v>
      </c>
      <c r="K3676" s="157" t="s">
        <v>141</v>
      </c>
      <c r="L3676" s="83" t="s">
        <v>6172</v>
      </c>
      <c r="M3676" s="165" t="s">
        <v>162</v>
      </c>
      <c r="O3676" s="157" t="s">
        <v>138</v>
      </c>
      <c r="P3676" s="157" t="s">
        <v>143</v>
      </c>
      <c r="Q3676" s="157" t="s">
        <v>6171</v>
      </c>
      <c r="R3676" s="157" t="s">
        <v>144</v>
      </c>
      <c r="W3676" s="118">
        <v>189000</v>
      </c>
      <c r="X3676" s="162" t="s">
        <v>6318</v>
      </c>
    </row>
    <row r="3677" spans="1:24">
      <c r="A3677" s="83">
        <v>4070</v>
      </c>
      <c r="B3677" s="83">
        <v>224</v>
      </c>
      <c r="C3677" t="s">
        <v>6579</v>
      </c>
      <c r="D3677" s="159">
        <f t="shared" si="114"/>
        <v>12</v>
      </c>
      <c r="E3677">
        <v>0</v>
      </c>
      <c r="F3677">
        <v>12</v>
      </c>
      <c r="G3677" s="162" t="s">
        <v>6190</v>
      </c>
      <c r="H3677" s="162" t="s">
        <v>6190</v>
      </c>
      <c r="I3677" s="53" t="str">
        <f t="shared" si="115"/>
        <v>0. 12</v>
      </c>
      <c r="J3677" s="157" t="s">
        <v>142</v>
      </c>
      <c r="K3677" s="157" t="s">
        <v>141</v>
      </c>
      <c r="L3677" s="83" t="s">
        <v>6172</v>
      </c>
      <c r="M3677" s="165" t="s">
        <v>162</v>
      </c>
      <c r="O3677" s="157" t="s">
        <v>138</v>
      </c>
      <c r="P3677" s="157" t="s">
        <v>143</v>
      </c>
      <c r="Q3677" s="157" t="s">
        <v>6171</v>
      </c>
      <c r="R3677" s="157" t="s">
        <v>144</v>
      </c>
      <c r="W3677" s="118">
        <v>54000</v>
      </c>
      <c r="X3677" s="162" t="s">
        <v>6190</v>
      </c>
    </row>
    <row r="3678" spans="1:24">
      <c r="A3678" s="83">
        <v>4071</v>
      </c>
      <c r="B3678" s="83">
        <v>116</v>
      </c>
      <c r="C3678" t="s">
        <v>8100</v>
      </c>
      <c r="D3678" s="159">
        <f t="shared" si="114"/>
        <v>48</v>
      </c>
      <c r="E3678">
        <v>1</v>
      </c>
      <c r="F3678">
        <v>8</v>
      </c>
      <c r="G3678" s="162" t="s">
        <v>6200</v>
      </c>
      <c r="H3678" s="162" t="s">
        <v>6200</v>
      </c>
      <c r="I3678" s="53" t="str">
        <f t="shared" si="115"/>
        <v>1. 8</v>
      </c>
      <c r="J3678" s="157" t="s">
        <v>142</v>
      </c>
      <c r="K3678" s="157" t="s">
        <v>141</v>
      </c>
      <c r="L3678" s="83" t="s">
        <v>6172</v>
      </c>
      <c r="M3678" s="165" t="s">
        <v>6538</v>
      </c>
      <c r="O3678" s="157" t="s">
        <v>138</v>
      </c>
      <c r="P3678" s="157" t="s">
        <v>143</v>
      </c>
      <c r="Q3678" s="157" t="s">
        <v>6171</v>
      </c>
      <c r="R3678" s="157" t="s">
        <v>144</v>
      </c>
      <c r="W3678" s="118">
        <v>1944000</v>
      </c>
      <c r="X3678" s="162" t="s">
        <v>6200</v>
      </c>
    </row>
    <row r="3679" spans="1:24">
      <c r="A3679" s="83">
        <v>4071</v>
      </c>
      <c r="B3679" s="83">
        <v>116</v>
      </c>
      <c r="C3679" t="s">
        <v>8209</v>
      </c>
      <c r="D3679" s="159">
        <f t="shared" si="114"/>
        <v>24</v>
      </c>
      <c r="E3679">
        <v>0</v>
      </c>
      <c r="F3679">
        <v>24</v>
      </c>
      <c r="G3679" s="162" t="s">
        <v>6236</v>
      </c>
      <c r="H3679" s="162" t="s">
        <v>6236</v>
      </c>
      <c r="I3679" s="53" t="str">
        <f t="shared" si="115"/>
        <v>0. 24</v>
      </c>
      <c r="J3679" s="157" t="s">
        <v>142</v>
      </c>
      <c r="K3679" s="157" t="s">
        <v>141</v>
      </c>
      <c r="L3679" s="83" t="s">
        <v>6172</v>
      </c>
      <c r="M3679" s="165" t="s">
        <v>6538</v>
      </c>
      <c r="O3679" s="157" t="s">
        <v>138</v>
      </c>
      <c r="P3679" s="157" t="s">
        <v>143</v>
      </c>
      <c r="Q3679" s="157" t="s">
        <v>6171</v>
      </c>
      <c r="R3679" s="157" t="s">
        <v>144</v>
      </c>
      <c r="W3679" s="118">
        <v>0</v>
      </c>
      <c r="X3679" s="162" t="s">
        <v>6236</v>
      </c>
    </row>
    <row r="3680" spans="1:24">
      <c r="A3680" s="83">
        <v>4071</v>
      </c>
      <c r="B3680" s="83">
        <v>116</v>
      </c>
      <c r="C3680" t="s">
        <v>7843</v>
      </c>
      <c r="D3680" s="159">
        <f t="shared" si="114"/>
        <v>24</v>
      </c>
      <c r="E3680">
        <v>0</v>
      </c>
      <c r="F3680">
        <v>24</v>
      </c>
      <c r="G3680" s="162" t="s">
        <v>6236</v>
      </c>
      <c r="H3680" s="162" t="s">
        <v>6236</v>
      </c>
      <c r="I3680" s="53" t="str">
        <f t="shared" si="115"/>
        <v>0. 24</v>
      </c>
      <c r="J3680" s="157" t="s">
        <v>142</v>
      </c>
      <c r="K3680" s="157" t="s">
        <v>141</v>
      </c>
      <c r="L3680" s="83" t="s">
        <v>6172</v>
      </c>
      <c r="M3680" s="165" t="s">
        <v>6538</v>
      </c>
      <c r="O3680" s="157" t="s">
        <v>138</v>
      </c>
      <c r="P3680" s="157" t="s">
        <v>143</v>
      </c>
      <c r="Q3680" s="157" t="s">
        <v>6171</v>
      </c>
      <c r="R3680" s="157" t="s">
        <v>144</v>
      </c>
      <c r="W3680" s="118">
        <v>0</v>
      </c>
      <c r="X3680" s="162" t="s">
        <v>6236</v>
      </c>
    </row>
    <row r="3681" spans="1:24">
      <c r="A3681" s="83">
        <v>4071</v>
      </c>
      <c r="B3681" s="83">
        <v>116</v>
      </c>
      <c r="C3681" t="s">
        <v>6648</v>
      </c>
      <c r="D3681" s="159">
        <f t="shared" si="114"/>
        <v>48</v>
      </c>
      <c r="E3681">
        <v>1</v>
      </c>
      <c r="F3681">
        <v>8</v>
      </c>
      <c r="G3681" s="162" t="s">
        <v>6200</v>
      </c>
      <c r="H3681" s="162" t="s">
        <v>6200</v>
      </c>
      <c r="I3681" s="53" t="str">
        <f t="shared" si="115"/>
        <v>1. 8</v>
      </c>
      <c r="J3681" s="157" t="s">
        <v>142</v>
      </c>
      <c r="K3681" s="157" t="s">
        <v>141</v>
      </c>
      <c r="L3681" s="83" t="s">
        <v>6172</v>
      </c>
      <c r="M3681" s="165" t="s">
        <v>6538</v>
      </c>
      <c r="O3681" s="157" t="s">
        <v>138</v>
      </c>
      <c r="P3681" s="157" t="s">
        <v>143</v>
      </c>
      <c r="Q3681" s="157" t="s">
        <v>6171</v>
      </c>
      <c r="R3681" s="157" t="s">
        <v>144</v>
      </c>
      <c r="W3681" s="118">
        <v>0</v>
      </c>
      <c r="X3681" s="162" t="s">
        <v>6200</v>
      </c>
    </row>
    <row r="3682" spans="1:24">
      <c r="A3682" s="83">
        <v>4072</v>
      </c>
      <c r="B3682" s="83">
        <v>23</v>
      </c>
      <c r="C3682" t="s">
        <v>6648</v>
      </c>
      <c r="D3682" s="159">
        <f t="shared" si="114"/>
        <v>37</v>
      </c>
      <c r="E3682">
        <v>0</v>
      </c>
      <c r="F3682">
        <v>37</v>
      </c>
      <c r="G3682" s="162" t="s">
        <v>6297</v>
      </c>
      <c r="H3682" s="162" t="s">
        <v>6297</v>
      </c>
      <c r="I3682" s="53" t="str">
        <f t="shared" si="115"/>
        <v>0. 37</v>
      </c>
      <c r="J3682" s="157" t="s">
        <v>142</v>
      </c>
      <c r="K3682" s="157" t="s">
        <v>141</v>
      </c>
      <c r="L3682" s="83" t="s">
        <v>6172</v>
      </c>
      <c r="M3682" s="165" t="s">
        <v>6538</v>
      </c>
      <c r="O3682" s="157" t="s">
        <v>138</v>
      </c>
      <c r="P3682" s="157" t="s">
        <v>143</v>
      </c>
      <c r="Q3682" s="157" t="s">
        <v>6171</v>
      </c>
      <c r="R3682" s="157" t="s">
        <v>144</v>
      </c>
      <c r="W3682" s="118">
        <v>324000</v>
      </c>
      <c r="X3682" s="162" t="s">
        <v>6297</v>
      </c>
    </row>
    <row r="3683" spans="1:24">
      <c r="A3683" s="83">
        <v>4072</v>
      </c>
      <c r="B3683" s="83">
        <v>23</v>
      </c>
      <c r="C3683" t="s">
        <v>6586</v>
      </c>
      <c r="D3683" s="159">
        <f t="shared" si="114"/>
        <v>31</v>
      </c>
      <c r="E3683">
        <v>0</v>
      </c>
      <c r="F3683">
        <v>31</v>
      </c>
      <c r="G3683" s="162" t="s">
        <v>6214</v>
      </c>
      <c r="H3683" s="162" t="s">
        <v>6214</v>
      </c>
      <c r="I3683" s="53" t="str">
        <f t="shared" si="115"/>
        <v>0. 31</v>
      </c>
      <c r="J3683" s="157" t="s">
        <v>142</v>
      </c>
      <c r="K3683" s="157" t="s">
        <v>141</v>
      </c>
      <c r="L3683" s="83" t="s">
        <v>6172</v>
      </c>
      <c r="M3683" s="165" t="s">
        <v>6538</v>
      </c>
      <c r="O3683" s="157" t="s">
        <v>138</v>
      </c>
      <c r="P3683" s="157" t="s">
        <v>143</v>
      </c>
      <c r="Q3683" s="157" t="s">
        <v>6171</v>
      </c>
      <c r="R3683" s="157" t="s">
        <v>144</v>
      </c>
      <c r="W3683" s="118">
        <v>0</v>
      </c>
      <c r="X3683" s="162" t="s">
        <v>6214</v>
      </c>
    </row>
    <row r="3684" spans="1:24">
      <c r="A3684" s="83">
        <v>4072</v>
      </c>
      <c r="B3684" s="83">
        <v>26</v>
      </c>
      <c r="C3684" t="s">
        <v>7859</v>
      </c>
      <c r="D3684" s="159">
        <f t="shared" si="114"/>
        <v>4</v>
      </c>
      <c r="E3684">
        <v>0</v>
      </c>
      <c r="F3684">
        <v>4</v>
      </c>
      <c r="G3684" s="162" t="s">
        <v>6336</v>
      </c>
      <c r="H3684" s="162" t="s">
        <v>6336</v>
      </c>
      <c r="I3684" s="53" t="str">
        <f t="shared" si="115"/>
        <v>0. 4</v>
      </c>
      <c r="J3684" s="157" t="s">
        <v>142</v>
      </c>
      <c r="K3684" s="157" t="s">
        <v>141</v>
      </c>
      <c r="L3684" s="83" t="s">
        <v>6172</v>
      </c>
      <c r="M3684" s="165" t="s">
        <v>6538</v>
      </c>
      <c r="O3684" s="157" t="s">
        <v>138</v>
      </c>
      <c r="P3684" s="157" t="s">
        <v>143</v>
      </c>
      <c r="Q3684" s="157" t="s">
        <v>6171</v>
      </c>
      <c r="R3684" s="157" t="s">
        <v>144</v>
      </c>
      <c r="W3684" s="118">
        <v>0</v>
      </c>
      <c r="X3684" s="162" t="s">
        <v>6336</v>
      </c>
    </row>
    <row r="3685" spans="1:24">
      <c r="A3685" s="83">
        <v>4073</v>
      </c>
      <c r="B3685" s="83">
        <v>23</v>
      </c>
      <c r="C3685" t="s">
        <v>6648</v>
      </c>
      <c r="D3685" s="159">
        <f t="shared" si="114"/>
        <v>37</v>
      </c>
      <c r="E3685">
        <v>0</v>
      </c>
      <c r="F3685">
        <v>37</v>
      </c>
      <c r="G3685" s="162" t="s">
        <v>6297</v>
      </c>
      <c r="H3685" s="162" t="s">
        <v>6297</v>
      </c>
      <c r="I3685" s="53" t="str">
        <f t="shared" si="115"/>
        <v>0. 37</v>
      </c>
      <c r="J3685" s="157" t="s">
        <v>142</v>
      </c>
      <c r="K3685" s="157" t="s">
        <v>141</v>
      </c>
      <c r="L3685" s="83" t="s">
        <v>6172</v>
      </c>
      <c r="M3685" s="165" t="s">
        <v>6538</v>
      </c>
      <c r="O3685" s="157" t="s">
        <v>138</v>
      </c>
      <c r="P3685" s="157" t="s">
        <v>143</v>
      </c>
      <c r="Q3685" s="157" t="s">
        <v>6171</v>
      </c>
      <c r="R3685" s="157" t="s">
        <v>144</v>
      </c>
      <c r="W3685" s="118">
        <v>324000</v>
      </c>
      <c r="X3685" s="162" t="s">
        <v>6297</v>
      </c>
    </row>
    <row r="3686" spans="1:24">
      <c r="A3686" s="83">
        <v>4073</v>
      </c>
      <c r="B3686" s="83">
        <v>23</v>
      </c>
      <c r="C3686" t="s">
        <v>6586</v>
      </c>
      <c r="D3686" s="159">
        <f t="shared" si="114"/>
        <v>31</v>
      </c>
      <c r="E3686">
        <v>0</v>
      </c>
      <c r="F3686">
        <v>31</v>
      </c>
      <c r="G3686" s="162" t="s">
        <v>6214</v>
      </c>
      <c r="H3686" s="162" t="s">
        <v>6214</v>
      </c>
      <c r="I3686" s="53" t="str">
        <f t="shared" si="115"/>
        <v>0. 31</v>
      </c>
      <c r="J3686" s="157" t="s">
        <v>142</v>
      </c>
      <c r="K3686" s="157" t="s">
        <v>141</v>
      </c>
      <c r="L3686" s="83" t="s">
        <v>6172</v>
      </c>
      <c r="M3686" s="165" t="s">
        <v>6538</v>
      </c>
      <c r="O3686" s="157" t="s">
        <v>138</v>
      </c>
      <c r="P3686" s="157" t="s">
        <v>143</v>
      </c>
      <c r="Q3686" s="157" t="s">
        <v>6171</v>
      </c>
      <c r="R3686" s="157" t="s">
        <v>144</v>
      </c>
      <c r="W3686" s="118">
        <v>0</v>
      </c>
      <c r="X3686" s="162" t="s">
        <v>6214</v>
      </c>
    </row>
    <row r="3687" spans="1:24">
      <c r="A3687" s="83">
        <v>4073</v>
      </c>
      <c r="B3687" s="83">
        <v>26</v>
      </c>
      <c r="C3687" t="s">
        <v>7859</v>
      </c>
      <c r="D3687" s="159">
        <f t="shared" si="114"/>
        <v>4</v>
      </c>
      <c r="E3687">
        <v>0</v>
      </c>
      <c r="F3687">
        <v>4</v>
      </c>
      <c r="G3687" s="162" t="s">
        <v>6336</v>
      </c>
      <c r="H3687" s="162" t="s">
        <v>6336</v>
      </c>
      <c r="I3687" s="53" t="str">
        <f t="shared" si="115"/>
        <v>0. 4</v>
      </c>
      <c r="J3687" s="157" t="s">
        <v>142</v>
      </c>
      <c r="K3687" s="157" t="s">
        <v>141</v>
      </c>
      <c r="L3687" s="83" t="s">
        <v>6172</v>
      </c>
      <c r="M3687" s="165" t="s">
        <v>6538</v>
      </c>
      <c r="O3687" s="157" t="s">
        <v>138</v>
      </c>
      <c r="P3687" s="157" t="s">
        <v>143</v>
      </c>
      <c r="Q3687" s="157" t="s">
        <v>6171</v>
      </c>
      <c r="R3687" s="157" t="s">
        <v>144</v>
      </c>
      <c r="W3687" s="118">
        <v>0</v>
      </c>
      <c r="X3687" s="162" t="s">
        <v>6336</v>
      </c>
    </row>
    <row r="3688" spans="1:24">
      <c r="A3688" s="83">
        <v>4074</v>
      </c>
      <c r="B3688" s="83">
        <v>537</v>
      </c>
      <c r="C3688" t="s">
        <v>6586</v>
      </c>
      <c r="D3688" s="159">
        <f t="shared" si="114"/>
        <v>110</v>
      </c>
      <c r="E3688">
        <v>2</v>
      </c>
      <c r="F3688">
        <v>30</v>
      </c>
      <c r="G3688" s="162" t="s">
        <v>6282</v>
      </c>
      <c r="H3688" s="162" t="s">
        <v>6282</v>
      </c>
      <c r="I3688" s="53" t="str">
        <f t="shared" si="115"/>
        <v>2. 30</v>
      </c>
      <c r="J3688" s="157" t="s">
        <v>142</v>
      </c>
      <c r="K3688" s="157" t="s">
        <v>141</v>
      </c>
      <c r="L3688" s="83" t="s">
        <v>6172</v>
      </c>
      <c r="M3688" s="165" t="s">
        <v>162</v>
      </c>
      <c r="O3688" s="157" t="s">
        <v>138</v>
      </c>
      <c r="P3688" s="157" t="s">
        <v>143</v>
      </c>
      <c r="Q3688" s="157" t="s">
        <v>6171</v>
      </c>
      <c r="R3688" s="157" t="s">
        <v>144</v>
      </c>
      <c r="W3688" s="118">
        <v>1485000</v>
      </c>
      <c r="X3688" s="162" t="s">
        <v>6282</v>
      </c>
    </row>
    <row r="3689" spans="1:24">
      <c r="A3689" s="83">
        <v>4074</v>
      </c>
      <c r="B3689" s="83">
        <v>537</v>
      </c>
      <c r="C3689" t="s">
        <v>6586</v>
      </c>
      <c r="D3689" s="159">
        <f t="shared" si="114"/>
        <v>150</v>
      </c>
      <c r="E3689">
        <v>3</v>
      </c>
      <c r="F3689">
        <v>30</v>
      </c>
      <c r="G3689" s="162" t="s">
        <v>6220</v>
      </c>
      <c r="H3689" s="162" t="s">
        <v>6220</v>
      </c>
      <c r="I3689" s="53" t="str">
        <f t="shared" si="115"/>
        <v>3. 30</v>
      </c>
      <c r="J3689" s="157" t="s">
        <v>142</v>
      </c>
      <c r="K3689" s="157" t="s">
        <v>141</v>
      </c>
      <c r="L3689" s="83" t="s">
        <v>6172</v>
      </c>
      <c r="M3689" s="165" t="s">
        <v>162</v>
      </c>
      <c r="O3689" s="157" t="s">
        <v>138</v>
      </c>
      <c r="P3689" s="157" t="s">
        <v>143</v>
      </c>
      <c r="Q3689" s="157" t="s">
        <v>6171</v>
      </c>
      <c r="R3689" s="157" t="s">
        <v>144</v>
      </c>
      <c r="W3689" s="118">
        <v>2025000</v>
      </c>
      <c r="X3689" s="162" t="s">
        <v>6220</v>
      </c>
    </row>
    <row r="3690" spans="1:24">
      <c r="A3690" s="83">
        <v>4074</v>
      </c>
      <c r="B3690" s="83">
        <v>568</v>
      </c>
      <c r="C3690" t="s">
        <v>7900</v>
      </c>
      <c r="D3690" s="159">
        <f t="shared" si="114"/>
        <v>80</v>
      </c>
      <c r="E3690">
        <v>2</v>
      </c>
      <c r="F3690">
        <v>0</v>
      </c>
      <c r="G3690" s="162" t="s">
        <v>6228</v>
      </c>
      <c r="H3690" s="162" t="s">
        <v>6228</v>
      </c>
      <c r="I3690" s="53" t="str">
        <f t="shared" si="115"/>
        <v>2. 0</v>
      </c>
      <c r="J3690" s="157" t="s">
        <v>142</v>
      </c>
      <c r="K3690" s="157" t="s">
        <v>141</v>
      </c>
      <c r="L3690" s="83" t="s">
        <v>6172</v>
      </c>
      <c r="M3690" s="165" t="s">
        <v>162</v>
      </c>
      <c r="O3690" s="157" t="s">
        <v>138</v>
      </c>
      <c r="P3690" s="157" t="s">
        <v>143</v>
      </c>
      <c r="Q3690" s="157" t="s">
        <v>6171</v>
      </c>
      <c r="R3690" s="157" t="s">
        <v>144</v>
      </c>
      <c r="W3690" s="118">
        <v>1080000</v>
      </c>
      <c r="X3690" s="162" t="s">
        <v>6228</v>
      </c>
    </row>
    <row r="3691" spans="1:24">
      <c r="A3691" s="83">
        <v>4075</v>
      </c>
      <c r="B3691" s="83">
        <v>226</v>
      </c>
      <c r="C3691" t="s">
        <v>6648</v>
      </c>
      <c r="D3691" s="159">
        <f t="shared" si="114"/>
        <v>93</v>
      </c>
      <c r="E3691">
        <v>2</v>
      </c>
      <c r="F3691">
        <v>13</v>
      </c>
      <c r="G3691" s="162" t="s">
        <v>6269</v>
      </c>
      <c r="H3691" s="162" t="s">
        <v>6269</v>
      </c>
      <c r="I3691" s="53" t="str">
        <f t="shared" si="115"/>
        <v>2. 13</v>
      </c>
      <c r="J3691" s="157" t="s">
        <v>142</v>
      </c>
      <c r="K3691" s="157" t="s">
        <v>141</v>
      </c>
      <c r="L3691" s="83" t="s">
        <v>6172</v>
      </c>
      <c r="M3691" s="165" t="s">
        <v>162</v>
      </c>
      <c r="O3691" s="157" t="s">
        <v>138</v>
      </c>
      <c r="P3691" s="157" t="s">
        <v>143</v>
      </c>
      <c r="Q3691" s="157" t="s">
        <v>6171</v>
      </c>
      <c r="R3691" s="157" t="s">
        <v>144</v>
      </c>
      <c r="W3691" s="118">
        <v>418500</v>
      </c>
      <c r="X3691" s="162" t="s">
        <v>6269</v>
      </c>
    </row>
    <row r="3692" spans="1:24">
      <c r="A3692" s="83">
        <v>4075</v>
      </c>
      <c r="B3692" s="83">
        <v>277</v>
      </c>
      <c r="C3692" t="s">
        <v>8143</v>
      </c>
      <c r="D3692" s="159">
        <f t="shared" si="114"/>
        <v>17</v>
      </c>
      <c r="E3692">
        <v>0</v>
      </c>
      <c r="F3692">
        <v>17</v>
      </c>
      <c r="G3692" s="162" t="s">
        <v>6191</v>
      </c>
      <c r="H3692" s="162" t="s">
        <v>6191</v>
      </c>
      <c r="I3692" s="53" t="str">
        <f t="shared" si="115"/>
        <v>0. 17</v>
      </c>
      <c r="J3692" s="157" t="s">
        <v>142</v>
      </c>
      <c r="K3692" s="157" t="s">
        <v>141</v>
      </c>
      <c r="L3692" s="83" t="s">
        <v>6172</v>
      </c>
      <c r="M3692" s="165" t="s">
        <v>6540</v>
      </c>
      <c r="O3692" s="157" t="s">
        <v>138</v>
      </c>
      <c r="P3692" s="157" t="s">
        <v>143</v>
      </c>
      <c r="Q3692" s="157" t="s">
        <v>6171</v>
      </c>
      <c r="R3692" s="157" t="s">
        <v>144</v>
      </c>
      <c r="W3692" s="118">
        <v>67500</v>
      </c>
      <c r="X3692" s="162" t="s">
        <v>6191</v>
      </c>
    </row>
    <row r="3693" spans="1:24">
      <c r="A3693" s="83">
        <v>4075</v>
      </c>
      <c r="B3693" s="83">
        <v>277</v>
      </c>
      <c r="C3693" t="s">
        <v>7961</v>
      </c>
      <c r="D3693" s="159">
        <f t="shared" si="114"/>
        <v>8</v>
      </c>
      <c r="E3693">
        <v>0</v>
      </c>
      <c r="F3693">
        <v>8</v>
      </c>
      <c r="G3693" s="162" t="s">
        <v>6180</v>
      </c>
      <c r="H3693" s="162" t="s">
        <v>6180</v>
      </c>
      <c r="I3693" s="53" t="str">
        <f t="shared" si="115"/>
        <v>0. 8</v>
      </c>
      <c r="J3693" s="157" t="s">
        <v>142</v>
      </c>
      <c r="K3693" s="157" t="s">
        <v>141</v>
      </c>
      <c r="L3693" s="83" t="s">
        <v>6172</v>
      </c>
      <c r="M3693" s="165" t="s">
        <v>6540</v>
      </c>
      <c r="O3693" s="157" t="s">
        <v>138</v>
      </c>
      <c r="P3693" s="157" t="s">
        <v>143</v>
      </c>
      <c r="Q3693" s="157" t="s">
        <v>6171</v>
      </c>
      <c r="R3693" s="157" t="s">
        <v>144</v>
      </c>
      <c r="W3693" s="118">
        <v>27000</v>
      </c>
      <c r="X3693" s="162" t="s">
        <v>6180</v>
      </c>
    </row>
    <row r="3694" spans="1:24">
      <c r="A3694" s="83">
        <v>4075</v>
      </c>
      <c r="B3694" s="83">
        <v>277</v>
      </c>
      <c r="C3694" t="s">
        <v>7883</v>
      </c>
      <c r="D3694" s="159">
        <f t="shared" si="114"/>
        <v>19</v>
      </c>
      <c r="E3694">
        <v>0</v>
      </c>
      <c r="F3694">
        <v>19</v>
      </c>
      <c r="G3694" s="162" t="s">
        <v>6239</v>
      </c>
      <c r="H3694" s="162" t="s">
        <v>6239</v>
      </c>
      <c r="I3694" s="53" t="str">
        <f t="shared" si="115"/>
        <v>0. 19</v>
      </c>
      <c r="J3694" s="157" t="s">
        <v>142</v>
      </c>
      <c r="K3694" s="157" t="s">
        <v>141</v>
      </c>
      <c r="L3694" s="83" t="s">
        <v>6172</v>
      </c>
      <c r="M3694" s="165" t="s">
        <v>6540</v>
      </c>
      <c r="O3694" s="157" t="s">
        <v>138</v>
      </c>
      <c r="P3694" s="157" t="s">
        <v>143</v>
      </c>
      <c r="Q3694" s="157" t="s">
        <v>6171</v>
      </c>
      <c r="R3694" s="157" t="s">
        <v>144</v>
      </c>
      <c r="W3694" s="118">
        <v>81000</v>
      </c>
      <c r="X3694" s="162" t="s">
        <v>6239</v>
      </c>
    </row>
    <row r="3695" spans="1:24">
      <c r="A3695" s="83">
        <v>4075</v>
      </c>
      <c r="B3695" s="83">
        <v>278</v>
      </c>
      <c r="C3695" t="s">
        <v>7851</v>
      </c>
      <c r="D3695" s="159">
        <f t="shared" si="114"/>
        <v>23</v>
      </c>
      <c r="E3695">
        <v>0</v>
      </c>
      <c r="F3695">
        <v>23</v>
      </c>
      <c r="G3695" s="162" t="s">
        <v>6237</v>
      </c>
      <c r="H3695" s="162" t="s">
        <v>6237</v>
      </c>
      <c r="I3695" s="53" t="str">
        <f t="shared" si="115"/>
        <v>0. 23</v>
      </c>
      <c r="J3695" s="157" t="s">
        <v>142</v>
      </c>
      <c r="K3695" s="157" t="s">
        <v>141</v>
      </c>
      <c r="L3695" s="83" t="s">
        <v>6172</v>
      </c>
      <c r="M3695" s="165" t="s">
        <v>6540</v>
      </c>
      <c r="O3695" s="157" t="s">
        <v>138</v>
      </c>
      <c r="P3695" s="157" t="s">
        <v>143</v>
      </c>
      <c r="Q3695" s="157" t="s">
        <v>6171</v>
      </c>
      <c r="R3695" s="157" t="s">
        <v>144</v>
      </c>
      <c r="W3695" s="118">
        <v>0</v>
      </c>
      <c r="X3695" s="162" t="s">
        <v>6237</v>
      </c>
    </row>
    <row r="3696" spans="1:24">
      <c r="A3696" s="83">
        <v>4075</v>
      </c>
      <c r="B3696" s="83">
        <v>279</v>
      </c>
      <c r="C3696" t="s">
        <v>6648</v>
      </c>
      <c r="D3696" s="159">
        <f t="shared" si="114"/>
        <v>20</v>
      </c>
      <c r="E3696">
        <v>0</v>
      </c>
      <c r="F3696">
        <v>20</v>
      </c>
      <c r="G3696" s="162" t="s">
        <v>6246</v>
      </c>
      <c r="H3696" s="162" t="s">
        <v>6246</v>
      </c>
      <c r="I3696" s="53" t="str">
        <f t="shared" si="115"/>
        <v>0. 20</v>
      </c>
      <c r="J3696" s="157" t="s">
        <v>142</v>
      </c>
      <c r="K3696" s="157" t="s">
        <v>141</v>
      </c>
      <c r="L3696" s="83" t="s">
        <v>6172</v>
      </c>
      <c r="M3696" s="165" t="s">
        <v>6540</v>
      </c>
      <c r="O3696" s="157" t="s">
        <v>138</v>
      </c>
      <c r="P3696" s="157" t="s">
        <v>143</v>
      </c>
      <c r="Q3696" s="157" t="s">
        <v>6171</v>
      </c>
      <c r="R3696" s="157" t="s">
        <v>144</v>
      </c>
      <c r="W3696" s="118">
        <v>0</v>
      </c>
      <c r="X3696" s="162" t="s">
        <v>6246</v>
      </c>
    </row>
    <row r="3697" spans="1:24">
      <c r="A3697" s="83">
        <v>4075</v>
      </c>
      <c r="B3697" s="83">
        <v>279</v>
      </c>
      <c r="C3697" t="s">
        <v>7851</v>
      </c>
      <c r="D3697" s="159">
        <f t="shared" si="114"/>
        <v>58</v>
      </c>
      <c r="E3697">
        <v>1</v>
      </c>
      <c r="F3697">
        <v>18</v>
      </c>
      <c r="G3697" s="162" t="s">
        <v>6299</v>
      </c>
      <c r="H3697" s="162" t="s">
        <v>6299</v>
      </c>
      <c r="I3697" s="53" t="str">
        <f t="shared" si="115"/>
        <v>1. 18</v>
      </c>
      <c r="J3697" s="157" t="s">
        <v>142</v>
      </c>
      <c r="K3697" s="157" t="s">
        <v>141</v>
      </c>
      <c r="L3697" s="83" t="s">
        <v>6172</v>
      </c>
      <c r="M3697" s="165" t="s">
        <v>6540</v>
      </c>
      <c r="O3697" s="157" t="s">
        <v>138</v>
      </c>
      <c r="P3697" s="157" t="s">
        <v>143</v>
      </c>
      <c r="Q3697" s="157" t="s">
        <v>6171</v>
      </c>
      <c r="R3697" s="157" t="s">
        <v>144</v>
      </c>
      <c r="W3697" s="118">
        <v>0</v>
      </c>
      <c r="X3697" s="162" t="s">
        <v>6299</v>
      </c>
    </row>
    <row r="3698" spans="1:24">
      <c r="A3698" s="83">
        <v>4075</v>
      </c>
      <c r="B3698" s="83">
        <v>280</v>
      </c>
      <c r="C3698" t="s">
        <v>7851</v>
      </c>
      <c r="D3698" s="159">
        <f t="shared" si="114"/>
        <v>21</v>
      </c>
      <c r="E3698">
        <v>0</v>
      </c>
      <c r="F3698">
        <v>21</v>
      </c>
      <c r="G3698" s="162" t="s">
        <v>6189</v>
      </c>
      <c r="H3698" s="162" t="s">
        <v>6189</v>
      </c>
      <c r="I3698" s="53" t="str">
        <f t="shared" si="115"/>
        <v>0. 21</v>
      </c>
      <c r="J3698" s="157" t="s">
        <v>142</v>
      </c>
      <c r="K3698" s="157" t="s">
        <v>141</v>
      </c>
      <c r="L3698" s="83" t="s">
        <v>6172</v>
      </c>
      <c r="M3698" s="165" t="s">
        <v>6540</v>
      </c>
      <c r="O3698" s="157" t="s">
        <v>138</v>
      </c>
      <c r="P3698" s="157" t="s">
        <v>143</v>
      </c>
      <c r="Q3698" s="157" t="s">
        <v>6171</v>
      </c>
      <c r="R3698" s="157" t="s">
        <v>144</v>
      </c>
      <c r="W3698" s="118">
        <v>0</v>
      </c>
      <c r="X3698" s="162" t="s">
        <v>6189</v>
      </c>
    </row>
    <row r="3699" spans="1:24">
      <c r="A3699" s="83">
        <v>4075</v>
      </c>
      <c r="B3699" s="83">
        <v>277</v>
      </c>
      <c r="C3699" t="s">
        <v>7857</v>
      </c>
      <c r="D3699" s="159">
        <f t="shared" si="114"/>
        <v>8</v>
      </c>
      <c r="E3699">
        <v>0</v>
      </c>
      <c r="F3699">
        <v>8</v>
      </c>
      <c r="G3699" s="162" t="s">
        <v>6180</v>
      </c>
      <c r="H3699" s="162" t="s">
        <v>6180</v>
      </c>
      <c r="I3699" s="53" t="str">
        <f t="shared" si="115"/>
        <v>0. 8</v>
      </c>
      <c r="J3699" s="157" t="s">
        <v>142</v>
      </c>
      <c r="K3699" s="157" t="s">
        <v>141</v>
      </c>
      <c r="L3699" s="83" t="s">
        <v>6172</v>
      </c>
      <c r="M3699" s="165" t="s">
        <v>6540</v>
      </c>
      <c r="O3699" s="157" t="s">
        <v>138</v>
      </c>
      <c r="P3699" s="157" t="s">
        <v>143</v>
      </c>
      <c r="Q3699" s="157" t="s">
        <v>6171</v>
      </c>
      <c r="R3699" s="157" t="s">
        <v>144</v>
      </c>
      <c r="W3699" s="118">
        <v>0</v>
      </c>
      <c r="X3699" s="162" t="s">
        <v>6180</v>
      </c>
    </row>
    <row r="3700" spans="1:24">
      <c r="A3700" s="83">
        <v>4076</v>
      </c>
      <c r="B3700" s="83">
        <v>226</v>
      </c>
      <c r="C3700" t="s">
        <v>6648</v>
      </c>
      <c r="D3700" s="159">
        <f t="shared" si="114"/>
        <v>93</v>
      </c>
      <c r="E3700">
        <v>2</v>
      </c>
      <c r="F3700">
        <v>13</v>
      </c>
      <c r="G3700" s="162" t="s">
        <v>6269</v>
      </c>
      <c r="H3700" s="162" t="s">
        <v>6269</v>
      </c>
      <c r="I3700" s="53" t="str">
        <f t="shared" si="115"/>
        <v>2. 13</v>
      </c>
      <c r="J3700" s="157" t="s">
        <v>142</v>
      </c>
      <c r="K3700" s="157" t="s">
        <v>141</v>
      </c>
      <c r="L3700" s="83" t="s">
        <v>6172</v>
      </c>
      <c r="M3700" s="165" t="s">
        <v>162</v>
      </c>
      <c r="O3700" s="157" t="s">
        <v>138</v>
      </c>
      <c r="P3700" s="157" t="s">
        <v>143</v>
      </c>
      <c r="Q3700" s="157" t="s">
        <v>6171</v>
      </c>
      <c r="R3700" s="157" t="s">
        <v>144</v>
      </c>
      <c r="W3700" s="118">
        <v>418500</v>
      </c>
      <c r="X3700" s="162" t="s">
        <v>6269</v>
      </c>
    </row>
    <row r="3701" spans="1:24">
      <c r="A3701" s="83">
        <v>4076</v>
      </c>
      <c r="B3701" s="83">
        <v>277</v>
      </c>
      <c r="C3701" t="s">
        <v>8143</v>
      </c>
      <c r="D3701" s="159">
        <f t="shared" si="114"/>
        <v>17</v>
      </c>
      <c r="E3701">
        <v>0</v>
      </c>
      <c r="F3701">
        <v>17</v>
      </c>
      <c r="G3701" s="162" t="s">
        <v>6191</v>
      </c>
      <c r="H3701" s="162" t="s">
        <v>6191</v>
      </c>
      <c r="I3701" s="53" t="str">
        <f t="shared" si="115"/>
        <v>0. 17</v>
      </c>
      <c r="J3701" s="157" t="s">
        <v>142</v>
      </c>
      <c r="K3701" s="157" t="s">
        <v>141</v>
      </c>
      <c r="L3701" s="83" t="s">
        <v>6172</v>
      </c>
      <c r="M3701" s="165" t="s">
        <v>6540</v>
      </c>
      <c r="O3701" s="157" t="s">
        <v>138</v>
      </c>
      <c r="P3701" s="157" t="s">
        <v>143</v>
      </c>
      <c r="Q3701" s="157" t="s">
        <v>6171</v>
      </c>
      <c r="R3701" s="157" t="s">
        <v>144</v>
      </c>
      <c r="W3701" s="118">
        <v>67500</v>
      </c>
      <c r="X3701" s="162" t="s">
        <v>6191</v>
      </c>
    </row>
    <row r="3702" spans="1:24">
      <c r="A3702" s="83">
        <v>4076</v>
      </c>
      <c r="B3702" s="83">
        <v>277</v>
      </c>
      <c r="C3702" t="s">
        <v>7961</v>
      </c>
      <c r="D3702" s="159">
        <f t="shared" si="114"/>
        <v>8</v>
      </c>
      <c r="E3702">
        <v>0</v>
      </c>
      <c r="F3702">
        <v>8</v>
      </c>
      <c r="G3702" s="162" t="s">
        <v>6180</v>
      </c>
      <c r="H3702" s="162" t="s">
        <v>6180</v>
      </c>
      <c r="I3702" s="53" t="str">
        <f t="shared" si="115"/>
        <v>0. 8</v>
      </c>
      <c r="J3702" s="157" t="s">
        <v>142</v>
      </c>
      <c r="K3702" s="157" t="s">
        <v>141</v>
      </c>
      <c r="L3702" s="83" t="s">
        <v>6172</v>
      </c>
      <c r="M3702" s="165" t="s">
        <v>6540</v>
      </c>
      <c r="O3702" s="157" t="s">
        <v>138</v>
      </c>
      <c r="P3702" s="157" t="s">
        <v>143</v>
      </c>
      <c r="Q3702" s="157" t="s">
        <v>6171</v>
      </c>
      <c r="R3702" s="157" t="s">
        <v>144</v>
      </c>
      <c r="W3702" s="118">
        <v>27000</v>
      </c>
      <c r="X3702" s="162" t="s">
        <v>6180</v>
      </c>
    </row>
    <row r="3703" spans="1:24">
      <c r="A3703" s="83">
        <v>4076</v>
      </c>
      <c r="B3703" s="83">
        <v>277</v>
      </c>
      <c r="C3703" t="s">
        <v>7883</v>
      </c>
      <c r="D3703" s="159">
        <f t="shared" si="114"/>
        <v>19</v>
      </c>
      <c r="E3703">
        <v>0</v>
      </c>
      <c r="F3703">
        <v>19</v>
      </c>
      <c r="G3703" s="162" t="s">
        <v>6239</v>
      </c>
      <c r="H3703" s="162" t="s">
        <v>6239</v>
      </c>
      <c r="I3703" s="53" t="str">
        <f t="shared" si="115"/>
        <v>0. 19</v>
      </c>
      <c r="J3703" s="157" t="s">
        <v>142</v>
      </c>
      <c r="K3703" s="157" t="s">
        <v>141</v>
      </c>
      <c r="L3703" s="83" t="s">
        <v>6172</v>
      </c>
      <c r="M3703" s="165" t="s">
        <v>6540</v>
      </c>
      <c r="O3703" s="157" t="s">
        <v>138</v>
      </c>
      <c r="P3703" s="157" t="s">
        <v>143</v>
      </c>
      <c r="Q3703" s="157" t="s">
        <v>6171</v>
      </c>
      <c r="R3703" s="157" t="s">
        <v>144</v>
      </c>
      <c r="W3703" s="118">
        <v>81000</v>
      </c>
      <c r="X3703" s="162" t="s">
        <v>6239</v>
      </c>
    </row>
    <row r="3704" spans="1:24">
      <c r="A3704" s="83">
        <v>4076</v>
      </c>
      <c r="B3704" s="83">
        <v>278</v>
      </c>
      <c r="C3704" t="s">
        <v>7851</v>
      </c>
      <c r="D3704" s="159">
        <f t="shared" si="114"/>
        <v>23</v>
      </c>
      <c r="E3704">
        <v>0</v>
      </c>
      <c r="F3704">
        <v>23</v>
      </c>
      <c r="G3704" s="162" t="s">
        <v>6237</v>
      </c>
      <c r="H3704" s="162" t="s">
        <v>6237</v>
      </c>
      <c r="I3704" s="53" t="str">
        <f t="shared" si="115"/>
        <v>0. 23</v>
      </c>
      <c r="J3704" s="157" t="s">
        <v>142</v>
      </c>
      <c r="K3704" s="157" t="s">
        <v>141</v>
      </c>
      <c r="L3704" s="83" t="s">
        <v>6172</v>
      </c>
      <c r="M3704" s="165" t="s">
        <v>6540</v>
      </c>
      <c r="O3704" s="157" t="s">
        <v>138</v>
      </c>
      <c r="P3704" s="157" t="s">
        <v>143</v>
      </c>
      <c r="Q3704" s="157" t="s">
        <v>6171</v>
      </c>
      <c r="R3704" s="157" t="s">
        <v>144</v>
      </c>
      <c r="W3704" s="118">
        <v>0</v>
      </c>
      <c r="X3704" s="162" t="s">
        <v>6237</v>
      </c>
    </row>
    <row r="3705" spans="1:24">
      <c r="A3705" s="83">
        <v>4076</v>
      </c>
      <c r="B3705" s="83">
        <v>279</v>
      </c>
      <c r="C3705" t="s">
        <v>6648</v>
      </c>
      <c r="D3705" s="159">
        <f t="shared" si="114"/>
        <v>20</v>
      </c>
      <c r="E3705">
        <v>0</v>
      </c>
      <c r="F3705">
        <v>20</v>
      </c>
      <c r="G3705" s="162" t="s">
        <v>6246</v>
      </c>
      <c r="H3705" s="162" t="s">
        <v>6246</v>
      </c>
      <c r="I3705" s="53" t="str">
        <f t="shared" si="115"/>
        <v>0. 20</v>
      </c>
      <c r="J3705" s="157" t="s">
        <v>142</v>
      </c>
      <c r="K3705" s="157" t="s">
        <v>141</v>
      </c>
      <c r="L3705" s="83" t="s">
        <v>6172</v>
      </c>
      <c r="M3705" s="165" t="s">
        <v>6540</v>
      </c>
      <c r="O3705" s="157" t="s">
        <v>138</v>
      </c>
      <c r="P3705" s="157" t="s">
        <v>143</v>
      </c>
      <c r="Q3705" s="157" t="s">
        <v>6171</v>
      </c>
      <c r="R3705" s="157" t="s">
        <v>144</v>
      </c>
      <c r="W3705" s="118">
        <v>0</v>
      </c>
      <c r="X3705" s="162" t="s">
        <v>6246</v>
      </c>
    </row>
    <row r="3706" spans="1:24">
      <c r="A3706" s="83">
        <v>4076</v>
      </c>
      <c r="B3706" s="83">
        <v>279</v>
      </c>
      <c r="C3706" t="s">
        <v>7851</v>
      </c>
      <c r="D3706" s="159">
        <f t="shared" si="114"/>
        <v>58</v>
      </c>
      <c r="E3706">
        <v>1</v>
      </c>
      <c r="F3706">
        <v>18</v>
      </c>
      <c r="G3706" s="162" t="s">
        <v>6299</v>
      </c>
      <c r="H3706" s="162" t="s">
        <v>6299</v>
      </c>
      <c r="I3706" s="53" t="str">
        <f t="shared" si="115"/>
        <v>1. 18</v>
      </c>
      <c r="J3706" s="157" t="s">
        <v>142</v>
      </c>
      <c r="K3706" s="157" t="s">
        <v>141</v>
      </c>
      <c r="L3706" s="83" t="s">
        <v>6172</v>
      </c>
      <c r="M3706" s="165" t="s">
        <v>6540</v>
      </c>
      <c r="O3706" s="157" t="s">
        <v>138</v>
      </c>
      <c r="P3706" s="157" t="s">
        <v>143</v>
      </c>
      <c r="Q3706" s="157" t="s">
        <v>6171</v>
      </c>
      <c r="R3706" s="157" t="s">
        <v>144</v>
      </c>
      <c r="W3706" s="118">
        <v>0</v>
      </c>
      <c r="X3706" s="162" t="s">
        <v>6299</v>
      </c>
    </row>
    <row r="3707" spans="1:24">
      <c r="A3707" s="83">
        <v>4076</v>
      </c>
      <c r="B3707" s="83">
        <v>280</v>
      </c>
      <c r="C3707" t="s">
        <v>7851</v>
      </c>
      <c r="D3707" s="159">
        <f t="shared" si="114"/>
        <v>21</v>
      </c>
      <c r="E3707">
        <v>0</v>
      </c>
      <c r="F3707">
        <v>21</v>
      </c>
      <c r="G3707" s="162" t="s">
        <v>6189</v>
      </c>
      <c r="H3707" s="162" t="s">
        <v>6189</v>
      </c>
      <c r="I3707" s="53" t="str">
        <f t="shared" si="115"/>
        <v>0. 21</v>
      </c>
      <c r="J3707" s="157" t="s">
        <v>142</v>
      </c>
      <c r="K3707" s="157" t="s">
        <v>141</v>
      </c>
      <c r="L3707" s="83" t="s">
        <v>6172</v>
      </c>
      <c r="M3707" s="165" t="s">
        <v>6540</v>
      </c>
      <c r="O3707" s="157" t="s">
        <v>138</v>
      </c>
      <c r="P3707" s="157" t="s">
        <v>143</v>
      </c>
      <c r="Q3707" s="157" t="s">
        <v>6171</v>
      </c>
      <c r="R3707" s="157" t="s">
        <v>144</v>
      </c>
      <c r="W3707" s="118">
        <v>0</v>
      </c>
      <c r="X3707" s="162" t="s">
        <v>6189</v>
      </c>
    </row>
    <row r="3708" spans="1:24">
      <c r="A3708" s="83">
        <v>4076</v>
      </c>
      <c r="B3708" s="83">
        <v>277</v>
      </c>
      <c r="C3708" t="s">
        <v>7857</v>
      </c>
      <c r="D3708" s="159">
        <f t="shared" si="114"/>
        <v>8</v>
      </c>
      <c r="E3708">
        <v>0</v>
      </c>
      <c r="F3708">
        <v>8</v>
      </c>
      <c r="G3708" s="162" t="s">
        <v>6180</v>
      </c>
      <c r="H3708" s="162" t="s">
        <v>6180</v>
      </c>
      <c r="I3708" s="53" t="str">
        <f t="shared" si="115"/>
        <v>0. 8</v>
      </c>
      <c r="J3708" s="157" t="s">
        <v>142</v>
      </c>
      <c r="K3708" s="157" t="s">
        <v>141</v>
      </c>
      <c r="L3708" s="83" t="s">
        <v>6172</v>
      </c>
      <c r="M3708" s="165" t="s">
        <v>6540</v>
      </c>
      <c r="O3708" s="157" t="s">
        <v>138</v>
      </c>
      <c r="P3708" s="157" t="s">
        <v>143</v>
      </c>
      <c r="Q3708" s="157" t="s">
        <v>6171</v>
      </c>
      <c r="R3708" s="157" t="s">
        <v>144</v>
      </c>
      <c r="W3708" s="118">
        <v>0</v>
      </c>
      <c r="X3708" s="162" t="s">
        <v>6180</v>
      </c>
    </row>
    <row r="3709" spans="1:24" ht="14.25">
      <c r="A3709" s="83">
        <v>4077</v>
      </c>
      <c r="B3709" s="83">
        <v>82</v>
      </c>
      <c r="C3709" t="s">
        <v>6648</v>
      </c>
      <c r="D3709" s="159">
        <f t="shared" si="114"/>
        <v>251</v>
      </c>
      <c r="E3709">
        <v>6</v>
      </c>
      <c r="F3709">
        <v>11</v>
      </c>
      <c r="G3709" s="162" t="s">
        <v>6223</v>
      </c>
      <c r="H3709" s="162" t="s">
        <v>6223</v>
      </c>
      <c r="I3709" s="53" t="str">
        <f t="shared" si="115"/>
        <v>6. 11</v>
      </c>
      <c r="J3709" s="157" t="s">
        <v>142</v>
      </c>
      <c r="K3709" s="157" t="s">
        <v>141</v>
      </c>
      <c r="L3709" s="83" t="s">
        <v>6172</v>
      </c>
      <c r="M3709" s="167" t="s">
        <v>6559</v>
      </c>
      <c r="O3709" s="157" t="s">
        <v>138</v>
      </c>
      <c r="P3709" s="157" t="s">
        <v>143</v>
      </c>
      <c r="Q3709" s="157" t="s">
        <v>6171</v>
      </c>
      <c r="R3709" s="157" t="s">
        <v>144</v>
      </c>
      <c r="W3709" s="118">
        <v>1687500</v>
      </c>
      <c r="X3709" s="162" t="s">
        <v>6223</v>
      </c>
    </row>
    <row r="3710" spans="1:24" ht="14.25">
      <c r="A3710" s="83">
        <v>4078</v>
      </c>
      <c r="B3710" s="83">
        <v>82</v>
      </c>
      <c r="C3710" t="s">
        <v>6648</v>
      </c>
      <c r="D3710" s="159">
        <f t="shared" si="114"/>
        <v>251</v>
      </c>
      <c r="E3710">
        <v>6</v>
      </c>
      <c r="F3710">
        <v>11</v>
      </c>
      <c r="G3710" s="162" t="s">
        <v>6223</v>
      </c>
      <c r="H3710" s="162" t="s">
        <v>6223</v>
      </c>
      <c r="I3710" s="53" t="str">
        <f t="shared" si="115"/>
        <v>6. 11</v>
      </c>
      <c r="J3710" s="157" t="s">
        <v>142</v>
      </c>
      <c r="K3710" s="157" t="s">
        <v>141</v>
      </c>
      <c r="L3710" s="83" t="s">
        <v>6172</v>
      </c>
      <c r="M3710" s="167" t="s">
        <v>6559</v>
      </c>
      <c r="O3710" s="157" t="s">
        <v>138</v>
      </c>
      <c r="P3710" s="157" t="s">
        <v>143</v>
      </c>
      <c r="Q3710" s="157" t="s">
        <v>6171</v>
      </c>
      <c r="R3710" s="157" t="s">
        <v>144</v>
      </c>
      <c r="W3710" s="118">
        <v>1687500</v>
      </c>
      <c r="X3710" s="162" t="s">
        <v>6223</v>
      </c>
    </row>
    <row r="3711" spans="1:24">
      <c r="A3711" s="83">
        <v>4080</v>
      </c>
      <c r="B3711" s="83">
        <v>488</v>
      </c>
      <c r="C3711" t="s">
        <v>7948</v>
      </c>
      <c r="D3711" s="159">
        <f t="shared" si="114"/>
        <v>72</v>
      </c>
      <c r="E3711">
        <v>1</v>
      </c>
      <c r="F3711">
        <v>32</v>
      </c>
      <c r="G3711" s="162" t="s">
        <v>6325</v>
      </c>
      <c r="H3711" s="162" t="s">
        <v>6325</v>
      </c>
      <c r="I3711" s="53" t="str">
        <f t="shared" si="115"/>
        <v>1. 32</v>
      </c>
      <c r="J3711" s="157" t="s">
        <v>142</v>
      </c>
      <c r="K3711" s="157" t="s">
        <v>141</v>
      </c>
      <c r="L3711" s="83" t="s">
        <v>6172</v>
      </c>
      <c r="M3711" s="165" t="s">
        <v>162</v>
      </c>
      <c r="O3711" s="157" t="s">
        <v>138</v>
      </c>
      <c r="P3711" s="157" t="s">
        <v>143</v>
      </c>
      <c r="Q3711" s="157" t="s">
        <v>6171</v>
      </c>
      <c r="R3711" s="157" t="s">
        <v>144</v>
      </c>
      <c r="W3711" s="118">
        <v>324000</v>
      </c>
      <c r="X3711" s="162" t="s">
        <v>6325</v>
      </c>
    </row>
    <row r="3712" spans="1:24">
      <c r="A3712" s="83">
        <v>4080</v>
      </c>
      <c r="B3712" s="83">
        <v>487</v>
      </c>
      <c r="C3712" t="s">
        <v>8162</v>
      </c>
      <c r="D3712" s="159">
        <f t="shared" si="114"/>
        <v>114</v>
      </c>
      <c r="E3712">
        <v>2</v>
      </c>
      <c r="F3712">
        <v>34</v>
      </c>
      <c r="G3712" s="162" t="s">
        <v>6373</v>
      </c>
      <c r="H3712" s="162" t="s">
        <v>6373</v>
      </c>
      <c r="I3712" s="53" t="str">
        <f t="shared" si="115"/>
        <v>2. 34</v>
      </c>
      <c r="J3712" s="157" t="s">
        <v>142</v>
      </c>
      <c r="K3712" s="157" t="s">
        <v>141</v>
      </c>
      <c r="L3712" s="83" t="s">
        <v>6172</v>
      </c>
      <c r="M3712" s="165" t="s">
        <v>162</v>
      </c>
      <c r="O3712" s="157" t="s">
        <v>138</v>
      </c>
      <c r="P3712" s="157" t="s">
        <v>143</v>
      </c>
      <c r="Q3712" s="157" t="s">
        <v>6171</v>
      </c>
      <c r="R3712" s="157" t="s">
        <v>144</v>
      </c>
      <c r="W3712" s="118">
        <v>513000</v>
      </c>
      <c r="X3712" s="162" t="s">
        <v>6373</v>
      </c>
    </row>
    <row r="3713" spans="1:24">
      <c r="A3713" s="83">
        <v>4080</v>
      </c>
      <c r="B3713" s="83">
        <v>146</v>
      </c>
      <c r="C3713" t="s">
        <v>6579</v>
      </c>
      <c r="D3713" s="159">
        <f t="shared" si="114"/>
        <v>152</v>
      </c>
      <c r="E3713">
        <v>3</v>
      </c>
      <c r="F3713">
        <v>32</v>
      </c>
      <c r="G3713" s="162" t="s">
        <v>6376</v>
      </c>
      <c r="H3713" s="162" t="s">
        <v>6376</v>
      </c>
      <c r="I3713" s="53" t="str">
        <f t="shared" si="115"/>
        <v>3. 32</v>
      </c>
      <c r="J3713" s="157" t="s">
        <v>142</v>
      </c>
      <c r="K3713" s="157" t="s">
        <v>141</v>
      </c>
      <c r="L3713" s="83" t="s">
        <v>6172</v>
      </c>
      <c r="M3713" s="165" t="s">
        <v>162</v>
      </c>
      <c r="O3713" s="157" t="s">
        <v>138</v>
      </c>
      <c r="P3713" s="157" t="s">
        <v>143</v>
      </c>
      <c r="Q3713" s="157" t="s">
        <v>6171</v>
      </c>
      <c r="R3713" s="157" t="s">
        <v>144</v>
      </c>
      <c r="W3713" s="118">
        <v>675000</v>
      </c>
      <c r="X3713" s="162" t="s">
        <v>6376</v>
      </c>
    </row>
    <row r="3714" spans="1:24">
      <c r="A3714" s="83">
        <v>4081</v>
      </c>
      <c r="B3714" s="83">
        <v>488</v>
      </c>
      <c r="C3714" t="s">
        <v>7948</v>
      </c>
      <c r="D3714" s="159">
        <f t="shared" si="114"/>
        <v>72</v>
      </c>
      <c r="E3714">
        <v>1</v>
      </c>
      <c r="F3714">
        <v>32</v>
      </c>
      <c r="G3714" s="162" t="s">
        <v>6325</v>
      </c>
      <c r="H3714" s="162" t="s">
        <v>6325</v>
      </c>
      <c r="I3714" s="53" t="str">
        <f t="shared" si="115"/>
        <v>1. 32</v>
      </c>
      <c r="J3714" s="157" t="s">
        <v>142</v>
      </c>
      <c r="K3714" s="157" t="s">
        <v>141</v>
      </c>
      <c r="L3714" s="83" t="s">
        <v>6172</v>
      </c>
      <c r="M3714" s="165" t="s">
        <v>162</v>
      </c>
      <c r="O3714" s="157" t="s">
        <v>138</v>
      </c>
      <c r="P3714" s="157" t="s">
        <v>143</v>
      </c>
      <c r="Q3714" s="157" t="s">
        <v>6171</v>
      </c>
      <c r="R3714" s="157" t="s">
        <v>144</v>
      </c>
      <c r="W3714" s="118">
        <v>324000</v>
      </c>
      <c r="X3714" s="162" t="s">
        <v>6325</v>
      </c>
    </row>
    <row r="3715" spans="1:24">
      <c r="A3715" s="83">
        <v>4081</v>
      </c>
      <c r="B3715" s="83">
        <v>487</v>
      </c>
      <c r="C3715" t="s">
        <v>8162</v>
      </c>
      <c r="D3715" s="159">
        <f t="shared" ref="D3715:D3778" si="116">E3715*40+F3715</f>
        <v>114</v>
      </c>
      <c r="E3715">
        <v>2</v>
      </c>
      <c r="F3715">
        <v>34</v>
      </c>
      <c r="G3715" s="162" t="s">
        <v>6373</v>
      </c>
      <c r="H3715" s="162" t="s">
        <v>6373</v>
      </c>
      <c r="I3715" s="53" t="str">
        <f t="shared" ref="I3715:I3778" si="117">H3715</f>
        <v>2. 34</v>
      </c>
      <c r="J3715" s="157" t="s">
        <v>142</v>
      </c>
      <c r="K3715" s="157" t="s">
        <v>141</v>
      </c>
      <c r="L3715" s="83" t="s">
        <v>6172</v>
      </c>
      <c r="M3715" s="165" t="s">
        <v>162</v>
      </c>
      <c r="O3715" s="157" t="s">
        <v>138</v>
      </c>
      <c r="P3715" s="157" t="s">
        <v>143</v>
      </c>
      <c r="Q3715" s="157" t="s">
        <v>6171</v>
      </c>
      <c r="R3715" s="157" t="s">
        <v>144</v>
      </c>
      <c r="W3715" s="118">
        <v>513000</v>
      </c>
      <c r="X3715" s="162" t="s">
        <v>6373</v>
      </c>
    </row>
    <row r="3716" spans="1:24">
      <c r="A3716" s="83">
        <v>4081</v>
      </c>
      <c r="B3716" s="83">
        <v>146</v>
      </c>
      <c r="C3716" t="s">
        <v>6579</v>
      </c>
      <c r="D3716" s="159">
        <f t="shared" si="116"/>
        <v>152</v>
      </c>
      <c r="E3716">
        <v>3</v>
      </c>
      <c r="F3716">
        <v>32</v>
      </c>
      <c r="G3716" s="162" t="s">
        <v>6376</v>
      </c>
      <c r="H3716" s="162" t="s">
        <v>6376</v>
      </c>
      <c r="I3716" s="53" t="str">
        <f t="shared" si="117"/>
        <v>3. 32</v>
      </c>
      <c r="J3716" s="157" t="s">
        <v>142</v>
      </c>
      <c r="K3716" s="157" t="s">
        <v>141</v>
      </c>
      <c r="L3716" s="83" t="s">
        <v>6172</v>
      </c>
      <c r="M3716" s="165" t="s">
        <v>162</v>
      </c>
      <c r="O3716" s="157" t="s">
        <v>138</v>
      </c>
      <c r="P3716" s="157" t="s">
        <v>143</v>
      </c>
      <c r="Q3716" s="157" t="s">
        <v>6171</v>
      </c>
      <c r="R3716" s="157" t="s">
        <v>144</v>
      </c>
      <c r="W3716" s="118">
        <v>675000</v>
      </c>
      <c r="X3716" s="162" t="s">
        <v>6376</v>
      </c>
    </row>
    <row r="3717" spans="1:24">
      <c r="A3717" s="83">
        <v>4082</v>
      </c>
      <c r="B3717" s="83">
        <v>217</v>
      </c>
      <c r="C3717" t="s">
        <v>7857</v>
      </c>
      <c r="D3717" s="159">
        <f t="shared" si="116"/>
        <v>62</v>
      </c>
      <c r="E3717">
        <v>1</v>
      </c>
      <c r="F3717">
        <v>22</v>
      </c>
      <c r="G3717" s="162" t="s">
        <v>6422</v>
      </c>
      <c r="H3717" s="162" t="s">
        <v>6422</v>
      </c>
      <c r="I3717" s="53" t="str">
        <f t="shared" si="117"/>
        <v>1. 22</v>
      </c>
      <c r="J3717" s="157" t="s">
        <v>142</v>
      </c>
      <c r="K3717" s="157" t="s">
        <v>141</v>
      </c>
      <c r="L3717" s="83" t="s">
        <v>6172</v>
      </c>
      <c r="M3717" s="165" t="s">
        <v>162</v>
      </c>
      <c r="O3717" s="157" t="s">
        <v>138</v>
      </c>
      <c r="P3717" s="157" t="s">
        <v>143</v>
      </c>
      <c r="Q3717" s="157" t="s">
        <v>6171</v>
      </c>
      <c r="R3717" s="157" t="s">
        <v>144</v>
      </c>
      <c r="W3717" s="118">
        <v>837000</v>
      </c>
      <c r="X3717" s="162" t="s">
        <v>6422</v>
      </c>
    </row>
    <row r="3718" spans="1:24">
      <c r="A3718" s="83">
        <v>4083</v>
      </c>
      <c r="B3718" s="83">
        <v>619</v>
      </c>
      <c r="C3718" t="s">
        <v>6586</v>
      </c>
      <c r="D3718" s="159">
        <f t="shared" si="116"/>
        <v>28</v>
      </c>
      <c r="E3718">
        <v>0</v>
      </c>
      <c r="F3718">
        <v>28</v>
      </c>
      <c r="G3718" s="162" t="s">
        <v>6178</v>
      </c>
      <c r="H3718" s="162" t="s">
        <v>6178</v>
      </c>
      <c r="I3718" s="53" t="str">
        <f t="shared" si="117"/>
        <v>0. 28</v>
      </c>
      <c r="J3718" s="157" t="s">
        <v>142</v>
      </c>
      <c r="K3718" s="157" t="s">
        <v>141</v>
      </c>
      <c r="L3718" s="83" t="s">
        <v>6172</v>
      </c>
      <c r="M3718" s="165" t="s">
        <v>162</v>
      </c>
      <c r="O3718" s="157" t="s">
        <v>138</v>
      </c>
      <c r="P3718" s="157" t="s">
        <v>143</v>
      </c>
      <c r="Q3718" s="157" t="s">
        <v>6171</v>
      </c>
      <c r="R3718" s="157" t="s">
        <v>144</v>
      </c>
      <c r="W3718" s="118">
        <v>75000</v>
      </c>
      <c r="X3718" s="162" t="s">
        <v>6178</v>
      </c>
    </row>
    <row r="3719" spans="1:24">
      <c r="A3719" s="83">
        <v>4083</v>
      </c>
      <c r="B3719" s="83">
        <v>531</v>
      </c>
      <c r="C3719" t="s">
        <v>7852</v>
      </c>
      <c r="D3719" s="159">
        <f t="shared" si="116"/>
        <v>177</v>
      </c>
      <c r="E3719">
        <v>4</v>
      </c>
      <c r="F3719">
        <v>17</v>
      </c>
      <c r="G3719" s="162" t="s">
        <v>6527</v>
      </c>
      <c r="H3719" s="162" t="s">
        <v>6527</v>
      </c>
      <c r="I3719" s="53" t="str">
        <f t="shared" si="117"/>
        <v>4. 17</v>
      </c>
      <c r="J3719" s="157" t="s">
        <v>142</v>
      </c>
      <c r="K3719" s="157" t="s">
        <v>141</v>
      </c>
      <c r="L3719" s="83" t="s">
        <v>6172</v>
      </c>
      <c r="M3719" s="165" t="s">
        <v>162</v>
      </c>
      <c r="O3719" s="157" t="s">
        <v>138</v>
      </c>
      <c r="P3719" s="157" t="s">
        <v>143</v>
      </c>
      <c r="Q3719" s="157" t="s">
        <v>6171</v>
      </c>
      <c r="R3719" s="157" t="s">
        <v>144</v>
      </c>
      <c r="W3719" s="118">
        <v>100000</v>
      </c>
      <c r="X3719" s="162" t="s">
        <v>6527</v>
      </c>
    </row>
    <row r="3720" spans="1:24">
      <c r="A3720" s="83">
        <v>4084</v>
      </c>
      <c r="B3720" s="83">
        <v>619</v>
      </c>
      <c r="C3720" t="s">
        <v>6586</v>
      </c>
      <c r="D3720" s="159">
        <f t="shared" si="116"/>
        <v>28</v>
      </c>
      <c r="E3720">
        <v>0</v>
      </c>
      <c r="F3720">
        <v>28</v>
      </c>
      <c r="G3720" s="162" t="s">
        <v>6178</v>
      </c>
      <c r="H3720" s="162" t="s">
        <v>6178</v>
      </c>
      <c r="I3720" s="53" t="str">
        <f t="shared" si="117"/>
        <v>0. 28</v>
      </c>
      <c r="J3720" s="157" t="s">
        <v>142</v>
      </c>
      <c r="K3720" s="157" t="s">
        <v>141</v>
      </c>
      <c r="L3720" s="83" t="s">
        <v>6172</v>
      </c>
      <c r="M3720" s="165" t="s">
        <v>162</v>
      </c>
      <c r="O3720" s="157" t="s">
        <v>138</v>
      </c>
      <c r="P3720" s="157" t="s">
        <v>143</v>
      </c>
      <c r="Q3720" s="157" t="s">
        <v>6171</v>
      </c>
      <c r="R3720" s="157" t="s">
        <v>144</v>
      </c>
      <c r="W3720" s="118">
        <v>75000</v>
      </c>
      <c r="X3720" s="162" t="s">
        <v>6178</v>
      </c>
    </row>
    <row r="3721" spans="1:24">
      <c r="A3721" s="83">
        <v>4084</v>
      </c>
      <c r="B3721" s="83">
        <v>531</v>
      </c>
      <c r="C3721" t="s">
        <v>7852</v>
      </c>
      <c r="D3721" s="159">
        <f t="shared" si="116"/>
        <v>177</v>
      </c>
      <c r="E3721">
        <v>4</v>
      </c>
      <c r="F3721">
        <v>17</v>
      </c>
      <c r="G3721" s="162" t="s">
        <v>6527</v>
      </c>
      <c r="H3721" s="162" t="s">
        <v>6527</v>
      </c>
      <c r="I3721" s="53" t="str">
        <f t="shared" si="117"/>
        <v>4. 17</v>
      </c>
      <c r="J3721" s="157" t="s">
        <v>142</v>
      </c>
      <c r="K3721" s="157" t="s">
        <v>141</v>
      </c>
      <c r="L3721" s="83" t="s">
        <v>6172</v>
      </c>
      <c r="M3721" s="165" t="s">
        <v>162</v>
      </c>
      <c r="O3721" s="157" t="s">
        <v>138</v>
      </c>
      <c r="P3721" s="157" t="s">
        <v>143</v>
      </c>
      <c r="Q3721" s="157" t="s">
        <v>6171</v>
      </c>
      <c r="R3721" s="157" t="s">
        <v>144</v>
      </c>
      <c r="W3721" s="118">
        <v>1188000</v>
      </c>
      <c r="X3721" s="162" t="s">
        <v>6527</v>
      </c>
    </row>
    <row r="3722" spans="1:24">
      <c r="A3722" s="83">
        <v>4084</v>
      </c>
      <c r="B3722" s="83">
        <v>412</v>
      </c>
      <c r="C3722" t="s">
        <v>6579</v>
      </c>
      <c r="D3722" s="159">
        <f t="shared" si="116"/>
        <v>171</v>
      </c>
      <c r="E3722">
        <v>4</v>
      </c>
      <c r="F3722">
        <v>11</v>
      </c>
      <c r="G3722" s="162" t="s">
        <v>6243</v>
      </c>
      <c r="H3722" s="162" t="s">
        <v>6243</v>
      </c>
      <c r="I3722" s="53" t="str">
        <f t="shared" si="117"/>
        <v>4. 11</v>
      </c>
      <c r="J3722" s="157" t="s">
        <v>142</v>
      </c>
      <c r="K3722" s="157" t="s">
        <v>141</v>
      </c>
      <c r="L3722" s="83" t="s">
        <v>6172</v>
      </c>
      <c r="M3722" s="165" t="s">
        <v>162</v>
      </c>
      <c r="O3722" s="157" t="s">
        <v>138</v>
      </c>
      <c r="P3722" s="157" t="s">
        <v>143</v>
      </c>
      <c r="Q3722" s="157" t="s">
        <v>6171</v>
      </c>
      <c r="R3722" s="157" t="s">
        <v>144</v>
      </c>
      <c r="W3722" s="118">
        <v>2308500</v>
      </c>
      <c r="X3722" s="162" t="s">
        <v>6243</v>
      </c>
    </row>
    <row r="3723" spans="1:24">
      <c r="A3723" s="83">
        <v>4088</v>
      </c>
      <c r="B3723" s="83">
        <v>263</v>
      </c>
      <c r="C3723" t="s">
        <v>6586</v>
      </c>
      <c r="D3723" s="159">
        <f t="shared" si="116"/>
        <v>281</v>
      </c>
      <c r="E3723">
        <v>7</v>
      </c>
      <c r="F3723">
        <v>1</v>
      </c>
      <c r="G3723" s="162" t="s">
        <v>6528</v>
      </c>
      <c r="H3723" s="162" t="s">
        <v>6528</v>
      </c>
      <c r="I3723" s="53" t="str">
        <f t="shared" si="117"/>
        <v>7. 1</v>
      </c>
      <c r="J3723" s="157" t="s">
        <v>142</v>
      </c>
      <c r="K3723" s="157" t="s">
        <v>141</v>
      </c>
      <c r="L3723" s="83" t="s">
        <v>6172</v>
      </c>
      <c r="M3723" s="165" t="s">
        <v>162</v>
      </c>
      <c r="O3723" s="157" t="s">
        <v>138</v>
      </c>
      <c r="P3723" s="157" t="s">
        <v>143</v>
      </c>
      <c r="Q3723" s="157" t="s">
        <v>6171</v>
      </c>
      <c r="R3723" s="157" t="s">
        <v>144</v>
      </c>
      <c r="W3723" s="118">
        <v>1890000</v>
      </c>
      <c r="X3723" s="162" t="s">
        <v>6528</v>
      </c>
    </row>
    <row r="3724" spans="1:24">
      <c r="A3724" s="83">
        <v>4090</v>
      </c>
      <c r="B3724" s="83">
        <v>363</v>
      </c>
      <c r="C3724" t="s">
        <v>7871</v>
      </c>
      <c r="D3724" s="159">
        <f t="shared" si="116"/>
        <v>221</v>
      </c>
      <c r="E3724">
        <v>5</v>
      </c>
      <c r="F3724">
        <v>21</v>
      </c>
      <c r="G3724" s="162" t="s">
        <v>6316</v>
      </c>
      <c r="H3724" s="162" t="s">
        <v>6316</v>
      </c>
      <c r="I3724" s="53" t="str">
        <f t="shared" si="117"/>
        <v>5. 21</v>
      </c>
      <c r="J3724" s="157" t="s">
        <v>142</v>
      </c>
      <c r="K3724" s="157" t="s">
        <v>141</v>
      </c>
      <c r="L3724" s="83" t="s">
        <v>6172</v>
      </c>
      <c r="M3724" s="165" t="s">
        <v>5493</v>
      </c>
      <c r="O3724" s="157" t="s">
        <v>138</v>
      </c>
      <c r="P3724" s="157" t="s">
        <v>143</v>
      </c>
      <c r="Q3724" s="157" t="s">
        <v>6171</v>
      </c>
      <c r="R3724" s="157" t="s">
        <v>144</v>
      </c>
      <c r="W3724" s="118">
        <v>1323000</v>
      </c>
      <c r="X3724" s="162" t="s">
        <v>6316</v>
      </c>
    </row>
    <row r="3725" spans="1:24">
      <c r="A3725" s="83">
        <v>4090</v>
      </c>
      <c r="B3725" s="83">
        <v>363</v>
      </c>
      <c r="C3725" t="s">
        <v>7887</v>
      </c>
      <c r="D3725" s="159">
        <f t="shared" si="116"/>
        <v>75</v>
      </c>
      <c r="E3725">
        <v>1</v>
      </c>
      <c r="F3725">
        <v>35</v>
      </c>
      <c r="G3725" s="162" t="s">
        <v>6249</v>
      </c>
      <c r="H3725" s="162" t="s">
        <v>6249</v>
      </c>
      <c r="I3725" s="53" t="str">
        <f t="shared" si="117"/>
        <v>1. 35</v>
      </c>
      <c r="J3725" s="157" t="s">
        <v>142</v>
      </c>
      <c r="K3725" s="157" t="s">
        <v>141</v>
      </c>
      <c r="L3725" s="83" t="s">
        <v>6172</v>
      </c>
      <c r="M3725" s="165" t="s">
        <v>5493</v>
      </c>
      <c r="O3725" s="157" t="s">
        <v>138</v>
      </c>
      <c r="P3725" s="157" t="s">
        <v>143</v>
      </c>
      <c r="Q3725" s="157" t="s">
        <v>6171</v>
      </c>
      <c r="R3725" s="157" t="s">
        <v>144</v>
      </c>
      <c r="W3725" s="118">
        <v>0</v>
      </c>
      <c r="X3725" s="162" t="s">
        <v>6249</v>
      </c>
    </row>
    <row r="3726" spans="1:24">
      <c r="A3726" s="83">
        <v>4092</v>
      </c>
      <c r="B3726" s="83">
        <v>250</v>
      </c>
      <c r="C3726" t="s">
        <v>7850</v>
      </c>
      <c r="D3726" s="159">
        <f t="shared" si="116"/>
        <v>260</v>
      </c>
      <c r="E3726">
        <v>6</v>
      </c>
      <c r="F3726">
        <v>20</v>
      </c>
      <c r="G3726" s="162" t="s">
        <v>6375</v>
      </c>
      <c r="H3726" s="162" t="s">
        <v>6375</v>
      </c>
      <c r="I3726" s="53" t="str">
        <f t="shared" si="117"/>
        <v>6. 20</v>
      </c>
      <c r="J3726" s="157" t="s">
        <v>142</v>
      </c>
      <c r="K3726" s="157" t="s">
        <v>141</v>
      </c>
      <c r="L3726" s="83" t="s">
        <v>6172</v>
      </c>
      <c r="M3726" s="165" t="s">
        <v>162</v>
      </c>
      <c r="O3726" s="157" t="s">
        <v>138</v>
      </c>
      <c r="P3726" s="157" t="s">
        <v>143</v>
      </c>
      <c r="Q3726" s="157" t="s">
        <v>6171</v>
      </c>
      <c r="R3726" s="157" t="s">
        <v>144</v>
      </c>
      <c r="W3726" s="118">
        <v>3510000</v>
      </c>
      <c r="X3726" s="162" t="s">
        <v>6375</v>
      </c>
    </row>
    <row r="3727" spans="1:24">
      <c r="A3727" s="83">
        <v>4094</v>
      </c>
      <c r="B3727" s="83">
        <v>573</v>
      </c>
      <c r="C3727" t="s">
        <v>6579</v>
      </c>
      <c r="D3727" s="159">
        <f t="shared" si="116"/>
        <v>237</v>
      </c>
      <c r="E3727">
        <v>5</v>
      </c>
      <c r="F3727">
        <v>37</v>
      </c>
      <c r="G3727" s="162" t="s">
        <v>6433</v>
      </c>
      <c r="H3727" s="162" t="s">
        <v>6433</v>
      </c>
      <c r="I3727" s="53" t="str">
        <f t="shared" si="117"/>
        <v>5. 37</v>
      </c>
      <c r="J3727" s="157" t="s">
        <v>142</v>
      </c>
      <c r="K3727" s="157" t="s">
        <v>141</v>
      </c>
      <c r="L3727" s="83" t="s">
        <v>6172</v>
      </c>
      <c r="M3727" s="165" t="s">
        <v>162</v>
      </c>
      <c r="O3727" s="157" t="s">
        <v>138</v>
      </c>
      <c r="P3727" s="157" t="s">
        <v>143</v>
      </c>
      <c r="Q3727" s="157" t="s">
        <v>6171</v>
      </c>
      <c r="R3727" s="157" t="s">
        <v>144</v>
      </c>
      <c r="W3727" s="118">
        <v>1593000</v>
      </c>
      <c r="X3727" s="162" t="s">
        <v>6433</v>
      </c>
    </row>
    <row r="3728" spans="1:24">
      <c r="A3728" s="83">
        <v>4094</v>
      </c>
      <c r="B3728" s="83">
        <v>573</v>
      </c>
      <c r="C3728" t="s">
        <v>7862</v>
      </c>
      <c r="D3728" s="159">
        <f t="shared" si="116"/>
        <v>24</v>
      </c>
      <c r="E3728">
        <v>0</v>
      </c>
      <c r="F3728">
        <v>24</v>
      </c>
      <c r="G3728" s="162" t="s">
        <v>6236</v>
      </c>
      <c r="H3728" s="162" t="s">
        <v>6236</v>
      </c>
      <c r="I3728" s="53" t="str">
        <f t="shared" si="117"/>
        <v>0. 24</v>
      </c>
      <c r="J3728" s="157" t="s">
        <v>142</v>
      </c>
      <c r="K3728" s="157" t="s">
        <v>141</v>
      </c>
      <c r="L3728" s="83" t="s">
        <v>6172</v>
      </c>
      <c r="M3728" s="165" t="s">
        <v>162</v>
      </c>
      <c r="O3728" s="157" t="s">
        <v>138</v>
      </c>
      <c r="P3728" s="157" t="s">
        <v>143</v>
      </c>
      <c r="Q3728" s="157" t="s">
        <v>6171</v>
      </c>
      <c r="R3728" s="157" t="s">
        <v>144</v>
      </c>
      <c r="W3728" s="118">
        <v>162000</v>
      </c>
      <c r="X3728" s="162" t="s">
        <v>6236</v>
      </c>
    </row>
    <row r="3729" spans="1:24">
      <c r="A3729" s="83">
        <v>4095</v>
      </c>
      <c r="B3729" s="83">
        <v>464</v>
      </c>
      <c r="C3729" t="s">
        <v>8043</v>
      </c>
      <c r="D3729" s="159">
        <f t="shared" si="116"/>
        <v>68</v>
      </c>
      <c r="E3729">
        <v>1</v>
      </c>
      <c r="F3729">
        <v>28</v>
      </c>
      <c r="G3729" s="162" t="s">
        <v>6412</v>
      </c>
      <c r="H3729" s="162" t="s">
        <v>6412</v>
      </c>
      <c r="I3729" s="53" t="str">
        <f t="shared" si="117"/>
        <v>1. 28</v>
      </c>
      <c r="J3729" s="157" t="s">
        <v>142</v>
      </c>
      <c r="K3729" s="157" t="s">
        <v>141</v>
      </c>
      <c r="L3729" s="83" t="s">
        <v>6172</v>
      </c>
      <c r="M3729" s="165" t="s">
        <v>162</v>
      </c>
      <c r="O3729" s="157" t="s">
        <v>138</v>
      </c>
      <c r="P3729" s="157" t="s">
        <v>143</v>
      </c>
      <c r="Q3729" s="157" t="s">
        <v>6171</v>
      </c>
      <c r="R3729" s="157" t="s">
        <v>144</v>
      </c>
      <c r="W3729" s="118">
        <v>459000</v>
      </c>
      <c r="X3729" s="162" t="s">
        <v>6412</v>
      </c>
    </row>
    <row r="3730" spans="1:24">
      <c r="A3730" s="83">
        <v>4095</v>
      </c>
      <c r="B3730" s="83">
        <v>466</v>
      </c>
      <c r="C3730" t="s">
        <v>7837</v>
      </c>
      <c r="D3730" s="159">
        <f t="shared" si="116"/>
        <v>40</v>
      </c>
      <c r="E3730">
        <v>1</v>
      </c>
      <c r="F3730">
        <v>0</v>
      </c>
      <c r="G3730" s="162" t="s">
        <v>6242</v>
      </c>
      <c r="H3730" s="162" t="s">
        <v>6242</v>
      </c>
      <c r="I3730" s="53" t="str">
        <f t="shared" si="117"/>
        <v>1. 0</v>
      </c>
      <c r="J3730" s="157" t="s">
        <v>142</v>
      </c>
      <c r="K3730" s="157" t="s">
        <v>141</v>
      </c>
      <c r="L3730" s="83" t="s">
        <v>6172</v>
      </c>
      <c r="M3730" s="165" t="s">
        <v>162</v>
      </c>
      <c r="O3730" s="157" t="s">
        <v>138</v>
      </c>
      <c r="P3730" s="157" t="s">
        <v>143</v>
      </c>
      <c r="Q3730" s="157" t="s">
        <v>6171</v>
      </c>
      <c r="R3730" s="157" t="s">
        <v>144</v>
      </c>
      <c r="W3730" s="118">
        <v>270000</v>
      </c>
      <c r="X3730" s="162" t="s">
        <v>6242</v>
      </c>
    </row>
    <row r="3731" spans="1:24" ht="14.25">
      <c r="A3731" s="83">
        <v>4095</v>
      </c>
      <c r="B3731" s="83">
        <v>169</v>
      </c>
      <c r="C3731" t="s">
        <v>6648</v>
      </c>
      <c r="D3731" s="159">
        <f t="shared" si="116"/>
        <v>120</v>
      </c>
      <c r="E3731">
        <v>3</v>
      </c>
      <c r="F3731">
        <v>0</v>
      </c>
      <c r="G3731" s="162" t="s">
        <v>6240</v>
      </c>
      <c r="H3731" s="162" t="s">
        <v>6240</v>
      </c>
      <c r="I3731" s="53" t="str">
        <f t="shared" si="117"/>
        <v>3. 0</v>
      </c>
      <c r="J3731" s="157" t="s">
        <v>142</v>
      </c>
      <c r="K3731" s="157" t="s">
        <v>141</v>
      </c>
      <c r="L3731" s="83" t="s">
        <v>6172</v>
      </c>
      <c r="M3731" s="167" t="s">
        <v>6560</v>
      </c>
      <c r="O3731" s="157" t="s">
        <v>138</v>
      </c>
      <c r="P3731" s="157" t="s">
        <v>143</v>
      </c>
      <c r="Q3731" s="157" t="s">
        <v>6171</v>
      </c>
      <c r="R3731" s="157" t="s">
        <v>144</v>
      </c>
      <c r="W3731" s="118">
        <v>0</v>
      </c>
      <c r="X3731" s="162" t="s">
        <v>6240</v>
      </c>
    </row>
    <row r="3732" spans="1:24">
      <c r="A3732" s="83">
        <v>4095</v>
      </c>
      <c r="B3732" s="83">
        <v>37</v>
      </c>
      <c r="C3732" t="s">
        <v>6586</v>
      </c>
      <c r="D3732" s="159">
        <f t="shared" si="116"/>
        <v>28</v>
      </c>
      <c r="E3732">
        <v>0</v>
      </c>
      <c r="F3732">
        <v>28</v>
      </c>
      <c r="G3732" s="162" t="s">
        <v>6178</v>
      </c>
      <c r="H3732" s="162" t="s">
        <v>6178</v>
      </c>
      <c r="I3732" s="53" t="str">
        <f t="shared" si="117"/>
        <v>0. 28</v>
      </c>
      <c r="J3732" s="157" t="s">
        <v>142</v>
      </c>
      <c r="K3732" s="157" t="s">
        <v>141</v>
      </c>
      <c r="L3732" s="83" t="s">
        <v>6172</v>
      </c>
      <c r="M3732" s="165" t="s">
        <v>6538</v>
      </c>
      <c r="O3732" s="157" t="s">
        <v>138</v>
      </c>
      <c r="P3732" s="157" t="s">
        <v>143</v>
      </c>
      <c r="Q3732" s="157" t="s">
        <v>6171</v>
      </c>
      <c r="R3732" s="157" t="s">
        <v>144</v>
      </c>
      <c r="W3732" s="118">
        <v>0</v>
      </c>
      <c r="X3732" s="162" t="s">
        <v>6178</v>
      </c>
    </row>
    <row r="3733" spans="1:24">
      <c r="A3733" s="83">
        <v>4095</v>
      </c>
      <c r="B3733" s="83">
        <v>37</v>
      </c>
      <c r="C3733" t="s">
        <v>7857</v>
      </c>
      <c r="D3733" s="159">
        <f t="shared" si="116"/>
        <v>77</v>
      </c>
      <c r="E3733">
        <v>1</v>
      </c>
      <c r="F3733">
        <v>37</v>
      </c>
      <c r="G3733" s="162" t="s">
        <v>6383</v>
      </c>
      <c r="H3733" s="162" t="s">
        <v>6383</v>
      </c>
      <c r="I3733" s="53" t="str">
        <f t="shared" si="117"/>
        <v>1. 37</v>
      </c>
      <c r="J3733" s="157" t="s">
        <v>142</v>
      </c>
      <c r="K3733" s="157" t="s">
        <v>141</v>
      </c>
      <c r="L3733" s="83" t="s">
        <v>6172</v>
      </c>
      <c r="M3733" s="165" t="s">
        <v>6538</v>
      </c>
      <c r="O3733" s="157" t="s">
        <v>138</v>
      </c>
      <c r="P3733" s="157" t="s">
        <v>143</v>
      </c>
      <c r="Q3733" s="157" t="s">
        <v>6171</v>
      </c>
      <c r="R3733" s="157" t="s">
        <v>144</v>
      </c>
      <c r="W3733" s="118">
        <v>0</v>
      </c>
      <c r="X3733" s="162" t="s">
        <v>6383</v>
      </c>
    </row>
    <row r="3734" spans="1:24">
      <c r="A3734" s="83">
        <v>4096</v>
      </c>
      <c r="B3734" s="83">
        <v>464</v>
      </c>
      <c r="C3734" t="s">
        <v>8043</v>
      </c>
      <c r="D3734" s="159">
        <f t="shared" si="116"/>
        <v>68</v>
      </c>
      <c r="E3734">
        <v>1</v>
      </c>
      <c r="F3734">
        <v>28</v>
      </c>
      <c r="G3734" s="162" t="s">
        <v>6412</v>
      </c>
      <c r="H3734" s="162" t="s">
        <v>6412</v>
      </c>
      <c r="I3734" s="53" t="str">
        <f t="shared" si="117"/>
        <v>1. 28</v>
      </c>
      <c r="J3734" s="157" t="s">
        <v>142</v>
      </c>
      <c r="K3734" s="157" t="s">
        <v>141</v>
      </c>
      <c r="L3734" s="83" t="s">
        <v>6172</v>
      </c>
      <c r="M3734" s="165" t="s">
        <v>162</v>
      </c>
      <c r="O3734" s="157" t="s">
        <v>138</v>
      </c>
      <c r="P3734" s="157" t="s">
        <v>143</v>
      </c>
      <c r="Q3734" s="157" t="s">
        <v>6171</v>
      </c>
      <c r="R3734" s="157" t="s">
        <v>144</v>
      </c>
      <c r="W3734" s="118">
        <v>459000</v>
      </c>
      <c r="X3734" s="162" t="s">
        <v>6412</v>
      </c>
    </row>
    <row r="3735" spans="1:24">
      <c r="A3735" s="83">
        <v>4096</v>
      </c>
      <c r="B3735" s="83">
        <v>466</v>
      </c>
      <c r="C3735" t="s">
        <v>7837</v>
      </c>
      <c r="D3735" s="159">
        <f t="shared" si="116"/>
        <v>40</v>
      </c>
      <c r="E3735">
        <v>1</v>
      </c>
      <c r="F3735">
        <v>0</v>
      </c>
      <c r="G3735" s="162" t="s">
        <v>6242</v>
      </c>
      <c r="H3735" s="162" t="s">
        <v>6242</v>
      </c>
      <c r="I3735" s="53" t="str">
        <f t="shared" si="117"/>
        <v>1. 0</v>
      </c>
      <c r="J3735" s="157" t="s">
        <v>142</v>
      </c>
      <c r="K3735" s="157" t="s">
        <v>141</v>
      </c>
      <c r="L3735" s="83" t="s">
        <v>6172</v>
      </c>
      <c r="M3735" s="165" t="s">
        <v>162</v>
      </c>
      <c r="O3735" s="157" t="s">
        <v>138</v>
      </c>
      <c r="P3735" s="157" t="s">
        <v>143</v>
      </c>
      <c r="Q3735" s="157" t="s">
        <v>6171</v>
      </c>
      <c r="R3735" s="157" t="s">
        <v>144</v>
      </c>
      <c r="W3735" s="118">
        <v>270000</v>
      </c>
      <c r="X3735" s="162" t="s">
        <v>6242</v>
      </c>
    </row>
    <row r="3736" spans="1:24" ht="14.25">
      <c r="A3736" s="83">
        <v>4096</v>
      </c>
      <c r="B3736" s="83">
        <v>169</v>
      </c>
      <c r="C3736" t="s">
        <v>6648</v>
      </c>
      <c r="D3736" s="159">
        <f t="shared" si="116"/>
        <v>120</v>
      </c>
      <c r="E3736">
        <v>3</v>
      </c>
      <c r="F3736">
        <v>0</v>
      </c>
      <c r="G3736" s="162" t="s">
        <v>6240</v>
      </c>
      <c r="H3736" s="162" t="s">
        <v>6240</v>
      </c>
      <c r="I3736" s="53" t="str">
        <f t="shared" si="117"/>
        <v>3. 0</v>
      </c>
      <c r="J3736" s="157" t="s">
        <v>142</v>
      </c>
      <c r="K3736" s="157" t="s">
        <v>141</v>
      </c>
      <c r="L3736" s="83" t="s">
        <v>6172</v>
      </c>
      <c r="M3736" s="167" t="s">
        <v>6560</v>
      </c>
      <c r="O3736" s="157" t="s">
        <v>138</v>
      </c>
      <c r="P3736" s="157" t="s">
        <v>143</v>
      </c>
      <c r="Q3736" s="157" t="s">
        <v>6171</v>
      </c>
      <c r="R3736" s="157" t="s">
        <v>144</v>
      </c>
      <c r="W3736" s="118">
        <v>0</v>
      </c>
      <c r="X3736" s="162" t="s">
        <v>6240</v>
      </c>
    </row>
    <row r="3737" spans="1:24">
      <c r="A3737" s="83">
        <v>4096</v>
      </c>
      <c r="B3737" s="83">
        <v>37</v>
      </c>
      <c r="C3737" t="s">
        <v>6586</v>
      </c>
      <c r="D3737" s="159">
        <f t="shared" si="116"/>
        <v>28</v>
      </c>
      <c r="E3737">
        <v>0</v>
      </c>
      <c r="F3737">
        <v>28</v>
      </c>
      <c r="G3737" s="162" t="s">
        <v>6178</v>
      </c>
      <c r="H3737" s="162" t="s">
        <v>6178</v>
      </c>
      <c r="I3737" s="53" t="str">
        <f t="shared" si="117"/>
        <v>0. 28</v>
      </c>
      <c r="J3737" s="157" t="s">
        <v>142</v>
      </c>
      <c r="K3737" s="157" t="s">
        <v>141</v>
      </c>
      <c r="L3737" s="83" t="s">
        <v>6172</v>
      </c>
      <c r="M3737" s="165" t="s">
        <v>6538</v>
      </c>
      <c r="O3737" s="157" t="s">
        <v>138</v>
      </c>
      <c r="P3737" s="157" t="s">
        <v>143</v>
      </c>
      <c r="Q3737" s="157" t="s">
        <v>6171</v>
      </c>
      <c r="R3737" s="157" t="s">
        <v>144</v>
      </c>
      <c r="W3737" s="118">
        <v>0</v>
      </c>
      <c r="X3737" s="162" t="s">
        <v>6178</v>
      </c>
    </row>
    <row r="3738" spans="1:24">
      <c r="A3738" s="83">
        <v>4096</v>
      </c>
      <c r="B3738" s="83">
        <v>37</v>
      </c>
      <c r="C3738" t="s">
        <v>7857</v>
      </c>
      <c r="D3738" s="159">
        <f t="shared" si="116"/>
        <v>77</v>
      </c>
      <c r="E3738">
        <v>1</v>
      </c>
      <c r="F3738">
        <v>37</v>
      </c>
      <c r="G3738" s="162" t="s">
        <v>6383</v>
      </c>
      <c r="H3738" s="162" t="s">
        <v>6383</v>
      </c>
      <c r="I3738" s="53" t="str">
        <f t="shared" si="117"/>
        <v>1. 37</v>
      </c>
      <c r="J3738" s="157" t="s">
        <v>142</v>
      </c>
      <c r="K3738" s="157" t="s">
        <v>141</v>
      </c>
      <c r="L3738" s="83" t="s">
        <v>6172</v>
      </c>
      <c r="M3738" s="165" t="s">
        <v>6538</v>
      </c>
      <c r="O3738" s="157" t="s">
        <v>138</v>
      </c>
      <c r="P3738" s="157" t="s">
        <v>143</v>
      </c>
      <c r="Q3738" s="157" t="s">
        <v>6171</v>
      </c>
      <c r="R3738" s="157" t="s">
        <v>144</v>
      </c>
      <c r="W3738" s="118">
        <v>0</v>
      </c>
      <c r="X3738" s="162" t="s">
        <v>6383</v>
      </c>
    </row>
    <row r="3739" spans="1:24">
      <c r="A3739" s="83">
        <v>4097</v>
      </c>
      <c r="B3739" s="83">
        <v>30</v>
      </c>
      <c r="C3739" t="s">
        <v>6648</v>
      </c>
      <c r="D3739" s="159">
        <f t="shared" si="116"/>
        <v>140</v>
      </c>
      <c r="E3739">
        <v>3</v>
      </c>
      <c r="F3739">
        <v>20</v>
      </c>
      <c r="G3739" s="162" t="s">
        <v>6251</v>
      </c>
      <c r="H3739" s="162" t="s">
        <v>6251</v>
      </c>
      <c r="I3739" s="53" t="str">
        <f t="shared" si="117"/>
        <v>3. 20</v>
      </c>
      <c r="J3739" s="157" t="s">
        <v>142</v>
      </c>
      <c r="K3739" s="157" t="s">
        <v>141</v>
      </c>
      <c r="L3739" s="83" t="s">
        <v>6172</v>
      </c>
      <c r="M3739" s="165" t="s">
        <v>6538</v>
      </c>
      <c r="O3739" s="157" t="s">
        <v>138</v>
      </c>
      <c r="P3739" s="157" t="s">
        <v>143</v>
      </c>
      <c r="Q3739" s="157" t="s">
        <v>6171</v>
      </c>
      <c r="R3739" s="157" t="s">
        <v>144</v>
      </c>
      <c r="W3739" s="118">
        <v>621000</v>
      </c>
      <c r="X3739" s="162" t="s">
        <v>6251</v>
      </c>
    </row>
    <row r="3740" spans="1:24">
      <c r="A3740" s="83">
        <v>4098</v>
      </c>
      <c r="B3740" s="83">
        <v>30</v>
      </c>
      <c r="C3740" t="s">
        <v>6648</v>
      </c>
      <c r="D3740" s="159">
        <f t="shared" si="116"/>
        <v>140</v>
      </c>
      <c r="E3740">
        <v>3</v>
      </c>
      <c r="F3740">
        <v>20</v>
      </c>
      <c r="G3740" s="162" t="s">
        <v>6251</v>
      </c>
      <c r="H3740" s="162" t="s">
        <v>6251</v>
      </c>
      <c r="I3740" s="53" t="str">
        <f t="shared" si="117"/>
        <v>3. 20</v>
      </c>
      <c r="J3740" s="157" t="s">
        <v>142</v>
      </c>
      <c r="K3740" s="157" t="s">
        <v>141</v>
      </c>
      <c r="L3740" s="83" t="s">
        <v>6172</v>
      </c>
      <c r="M3740" s="165" t="s">
        <v>6538</v>
      </c>
      <c r="O3740" s="157" t="s">
        <v>138</v>
      </c>
      <c r="P3740" s="157" t="s">
        <v>143</v>
      </c>
      <c r="Q3740" s="157" t="s">
        <v>6171</v>
      </c>
      <c r="R3740" s="157" t="s">
        <v>144</v>
      </c>
      <c r="W3740" s="118">
        <v>621000</v>
      </c>
      <c r="X3740" s="162" t="s">
        <v>6251</v>
      </c>
    </row>
    <row r="3741" spans="1:24">
      <c r="A3741" s="83">
        <v>4099</v>
      </c>
      <c r="B3741" s="83">
        <v>214</v>
      </c>
      <c r="C3741" t="s">
        <v>7857</v>
      </c>
      <c r="D3741" s="159">
        <f t="shared" si="116"/>
        <v>230</v>
      </c>
      <c r="E3741">
        <v>5</v>
      </c>
      <c r="F3741">
        <v>30</v>
      </c>
      <c r="G3741" s="162" t="s">
        <v>6266</v>
      </c>
      <c r="H3741" s="162" t="s">
        <v>6266</v>
      </c>
      <c r="I3741" s="53" t="str">
        <f t="shared" si="117"/>
        <v>5. 30</v>
      </c>
      <c r="J3741" s="157" t="s">
        <v>142</v>
      </c>
      <c r="K3741" s="157" t="s">
        <v>141</v>
      </c>
      <c r="L3741" s="83" t="s">
        <v>6172</v>
      </c>
      <c r="M3741" s="165" t="s">
        <v>162</v>
      </c>
      <c r="O3741" s="157" t="s">
        <v>138</v>
      </c>
      <c r="P3741" s="157" t="s">
        <v>143</v>
      </c>
      <c r="Q3741" s="157" t="s">
        <v>6171</v>
      </c>
      <c r="R3741" s="157" t="s">
        <v>144</v>
      </c>
      <c r="W3741" s="118">
        <v>3105000</v>
      </c>
      <c r="X3741" s="162" t="s">
        <v>6266</v>
      </c>
    </row>
    <row r="3742" spans="1:24">
      <c r="A3742" s="83">
        <v>4100</v>
      </c>
      <c r="B3742" s="83">
        <v>214</v>
      </c>
      <c r="C3742" t="s">
        <v>6586</v>
      </c>
      <c r="D3742" s="159">
        <f t="shared" si="116"/>
        <v>240</v>
      </c>
      <c r="E3742">
        <v>6</v>
      </c>
      <c r="F3742">
        <v>0</v>
      </c>
      <c r="G3742" s="162" t="s">
        <v>6290</v>
      </c>
      <c r="H3742" s="162" t="s">
        <v>6290</v>
      </c>
      <c r="I3742" s="53" t="str">
        <f t="shared" si="117"/>
        <v>6. 0</v>
      </c>
      <c r="J3742" s="157" t="s">
        <v>142</v>
      </c>
      <c r="K3742" s="157" t="s">
        <v>141</v>
      </c>
      <c r="L3742" s="83" t="s">
        <v>6172</v>
      </c>
      <c r="M3742" s="165" t="s">
        <v>162</v>
      </c>
      <c r="O3742" s="157" t="s">
        <v>138</v>
      </c>
      <c r="P3742" s="157" t="s">
        <v>143</v>
      </c>
      <c r="Q3742" s="157" t="s">
        <v>6171</v>
      </c>
      <c r="R3742" s="157" t="s">
        <v>144</v>
      </c>
      <c r="W3742" s="118">
        <v>3240000</v>
      </c>
      <c r="X3742" s="162" t="s">
        <v>6290</v>
      </c>
    </row>
    <row r="3743" spans="1:24">
      <c r="A3743" s="83">
        <v>4101</v>
      </c>
      <c r="B3743" s="83">
        <v>245</v>
      </c>
      <c r="C3743" t="s">
        <v>6648</v>
      </c>
      <c r="D3743" s="159">
        <f t="shared" si="116"/>
        <v>72</v>
      </c>
      <c r="E3743">
        <v>1</v>
      </c>
      <c r="F3743">
        <v>32</v>
      </c>
      <c r="G3743" s="162" t="s">
        <v>6325</v>
      </c>
      <c r="H3743" s="162" t="s">
        <v>6325</v>
      </c>
      <c r="I3743" s="53" t="str">
        <f t="shared" si="117"/>
        <v>1. 32</v>
      </c>
      <c r="J3743" s="157" t="s">
        <v>142</v>
      </c>
      <c r="K3743" s="157" t="s">
        <v>141</v>
      </c>
      <c r="L3743" s="83" t="s">
        <v>6172</v>
      </c>
      <c r="M3743" s="165" t="s">
        <v>162</v>
      </c>
      <c r="O3743" s="157" t="s">
        <v>138</v>
      </c>
      <c r="P3743" s="157" t="s">
        <v>143</v>
      </c>
      <c r="Q3743" s="157" t="s">
        <v>6171</v>
      </c>
      <c r="R3743" s="157" t="s">
        <v>144</v>
      </c>
      <c r="W3743" s="118">
        <v>972000</v>
      </c>
      <c r="X3743" s="162" t="s">
        <v>6325</v>
      </c>
    </row>
    <row r="3744" spans="1:24">
      <c r="A3744" s="83">
        <v>4101</v>
      </c>
      <c r="B3744" s="83">
        <v>246</v>
      </c>
      <c r="C3744" t="s">
        <v>7960</v>
      </c>
      <c r="D3744" s="159">
        <f t="shared" si="116"/>
        <v>29</v>
      </c>
      <c r="E3744">
        <v>0</v>
      </c>
      <c r="F3744">
        <v>29</v>
      </c>
      <c r="G3744" s="162" t="s">
        <v>6188</v>
      </c>
      <c r="H3744" s="162" t="s">
        <v>6188</v>
      </c>
      <c r="I3744" s="53" t="str">
        <f t="shared" si="117"/>
        <v>0. 29</v>
      </c>
      <c r="J3744" s="157" t="s">
        <v>142</v>
      </c>
      <c r="K3744" s="157" t="s">
        <v>141</v>
      </c>
      <c r="L3744" s="83" t="s">
        <v>6172</v>
      </c>
      <c r="M3744" s="165" t="s">
        <v>162</v>
      </c>
      <c r="O3744" s="157" t="s">
        <v>138</v>
      </c>
      <c r="P3744" s="157" t="s">
        <v>143</v>
      </c>
      <c r="Q3744" s="157" t="s">
        <v>6171</v>
      </c>
      <c r="R3744" s="157" t="s">
        <v>144</v>
      </c>
      <c r="W3744" s="118">
        <v>391500</v>
      </c>
      <c r="X3744" s="162" t="s">
        <v>6188</v>
      </c>
    </row>
    <row r="3745" spans="1:24">
      <c r="A3745" s="83">
        <v>4101</v>
      </c>
      <c r="B3745" s="83">
        <v>246</v>
      </c>
      <c r="C3745" t="s">
        <v>7931</v>
      </c>
      <c r="D3745" s="159">
        <f t="shared" si="116"/>
        <v>41</v>
      </c>
      <c r="E3745">
        <v>1</v>
      </c>
      <c r="F3745">
        <v>1</v>
      </c>
      <c r="G3745" s="162" t="s">
        <v>6436</v>
      </c>
      <c r="H3745" s="162" t="s">
        <v>6436</v>
      </c>
      <c r="I3745" s="53" t="str">
        <f t="shared" si="117"/>
        <v>1. 1</v>
      </c>
      <c r="J3745" s="157" t="s">
        <v>142</v>
      </c>
      <c r="K3745" s="157" t="s">
        <v>141</v>
      </c>
      <c r="L3745" s="83" t="s">
        <v>6172</v>
      </c>
      <c r="M3745" s="165" t="s">
        <v>162</v>
      </c>
      <c r="O3745" s="157" t="s">
        <v>138</v>
      </c>
      <c r="P3745" s="157" t="s">
        <v>143</v>
      </c>
      <c r="Q3745" s="157" t="s">
        <v>6171</v>
      </c>
      <c r="R3745" s="157" t="s">
        <v>144</v>
      </c>
      <c r="W3745" s="118">
        <v>553500</v>
      </c>
      <c r="X3745" s="162" t="s">
        <v>6436</v>
      </c>
    </row>
    <row r="3746" spans="1:24">
      <c r="A3746" s="83">
        <v>4101</v>
      </c>
      <c r="B3746" s="83">
        <v>246</v>
      </c>
      <c r="C3746" t="s">
        <v>7950</v>
      </c>
      <c r="D3746" s="159">
        <f t="shared" si="116"/>
        <v>34</v>
      </c>
      <c r="E3746">
        <v>0</v>
      </c>
      <c r="F3746">
        <v>34</v>
      </c>
      <c r="G3746" s="162" t="s">
        <v>6253</v>
      </c>
      <c r="H3746" s="162" t="s">
        <v>6253</v>
      </c>
      <c r="I3746" s="53" t="str">
        <f t="shared" si="117"/>
        <v>0. 34</v>
      </c>
      <c r="J3746" s="157" t="s">
        <v>142</v>
      </c>
      <c r="K3746" s="157" t="s">
        <v>141</v>
      </c>
      <c r="L3746" s="83" t="s">
        <v>6172</v>
      </c>
      <c r="M3746" s="165" t="s">
        <v>162</v>
      </c>
      <c r="O3746" s="157" t="s">
        <v>138</v>
      </c>
      <c r="P3746" s="157" t="s">
        <v>143</v>
      </c>
      <c r="Q3746" s="157" t="s">
        <v>6171</v>
      </c>
      <c r="R3746" s="157" t="s">
        <v>144</v>
      </c>
      <c r="W3746" s="118">
        <v>459000</v>
      </c>
      <c r="X3746" s="162" t="s">
        <v>6253</v>
      </c>
    </row>
    <row r="3747" spans="1:24">
      <c r="A3747" s="83">
        <v>4103</v>
      </c>
      <c r="B3747" s="83">
        <v>300</v>
      </c>
      <c r="C3747" t="s">
        <v>6586</v>
      </c>
      <c r="D3747" s="159">
        <f t="shared" si="116"/>
        <v>44</v>
      </c>
      <c r="E3747">
        <v>1</v>
      </c>
      <c r="F3747">
        <v>4</v>
      </c>
      <c r="G3747" s="162" t="s">
        <v>6248</v>
      </c>
      <c r="H3747" s="162" t="s">
        <v>6248</v>
      </c>
      <c r="I3747" s="53" t="str">
        <f t="shared" si="117"/>
        <v>1. 4</v>
      </c>
      <c r="J3747" s="157" t="s">
        <v>142</v>
      </c>
      <c r="K3747" s="157" t="s">
        <v>141</v>
      </c>
      <c r="L3747" s="83" t="s">
        <v>6172</v>
      </c>
      <c r="M3747" s="165" t="s">
        <v>162</v>
      </c>
      <c r="O3747" s="157" t="s">
        <v>138</v>
      </c>
      <c r="P3747" s="157" t="s">
        <v>143</v>
      </c>
      <c r="Q3747" s="157" t="s">
        <v>6171</v>
      </c>
      <c r="R3747" s="157" t="s">
        <v>144</v>
      </c>
      <c r="W3747" s="118">
        <v>121500</v>
      </c>
      <c r="X3747" s="162" t="s">
        <v>6248</v>
      </c>
    </row>
    <row r="3748" spans="1:24">
      <c r="A3748" s="83">
        <v>4103</v>
      </c>
      <c r="B3748" s="83">
        <v>300</v>
      </c>
      <c r="C3748" t="s">
        <v>6648</v>
      </c>
      <c r="D3748" s="159">
        <f t="shared" si="116"/>
        <v>51</v>
      </c>
      <c r="E3748">
        <v>1</v>
      </c>
      <c r="F3748">
        <v>11</v>
      </c>
      <c r="G3748" s="162" t="s">
        <v>6295</v>
      </c>
      <c r="H3748" s="162" t="s">
        <v>6295</v>
      </c>
      <c r="I3748" s="53" t="str">
        <f t="shared" si="117"/>
        <v>1. 11</v>
      </c>
      <c r="J3748" s="157" t="s">
        <v>142</v>
      </c>
      <c r="K3748" s="157" t="s">
        <v>141</v>
      </c>
      <c r="L3748" s="83" t="s">
        <v>6172</v>
      </c>
      <c r="M3748" s="165" t="s">
        <v>162</v>
      </c>
      <c r="O3748" s="157" t="s">
        <v>138</v>
      </c>
      <c r="P3748" s="157" t="s">
        <v>143</v>
      </c>
      <c r="Q3748" s="157" t="s">
        <v>6171</v>
      </c>
      <c r="R3748" s="157" t="s">
        <v>144</v>
      </c>
      <c r="W3748" s="118">
        <v>135000</v>
      </c>
      <c r="X3748" s="162" t="s">
        <v>6295</v>
      </c>
    </row>
    <row r="3749" spans="1:24">
      <c r="A3749" s="83">
        <v>4103</v>
      </c>
      <c r="B3749" s="83">
        <v>299</v>
      </c>
      <c r="C3749" t="s">
        <v>7931</v>
      </c>
      <c r="D3749" s="159">
        <f t="shared" si="116"/>
        <v>33</v>
      </c>
      <c r="E3749">
        <v>0</v>
      </c>
      <c r="F3749">
        <v>33</v>
      </c>
      <c r="G3749" s="162" t="s">
        <v>6387</v>
      </c>
      <c r="H3749" s="162" t="s">
        <v>6387</v>
      </c>
      <c r="I3749" s="53" t="str">
        <f t="shared" si="117"/>
        <v>0. 33</v>
      </c>
      <c r="J3749" s="157" t="s">
        <v>142</v>
      </c>
      <c r="K3749" s="157" t="s">
        <v>141</v>
      </c>
      <c r="L3749" s="83" t="s">
        <v>6172</v>
      </c>
      <c r="M3749" s="165" t="s">
        <v>162</v>
      </c>
      <c r="O3749" s="157" t="s">
        <v>138</v>
      </c>
      <c r="P3749" s="157" t="s">
        <v>143</v>
      </c>
      <c r="Q3749" s="157" t="s">
        <v>6171</v>
      </c>
      <c r="R3749" s="157" t="s">
        <v>144</v>
      </c>
      <c r="W3749" s="118">
        <v>81000</v>
      </c>
      <c r="X3749" s="162" t="s">
        <v>6387</v>
      </c>
    </row>
    <row r="3750" spans="1:24">
      <c r="A3750" s="83">
        <v>4103</v>
      </c>
      <c r="B3750" s="83">
        <v>301</v>
      </c>
      <c r="C3750" t="s">
        <v>6648</v>
      </c>
      <c r="D3750" s="159">
        <f t="shared" si="116"/>
        <v>44</v>
      </c>
      <c r="E3750">
        <v>1</v>
      </c>
      <c r="F3750">
        <v>4</v>
      </c>
      <c r="G3750" s="162" t="s">
        <v>6248</v>
      </c>
      <c r="H3750" s="162" t="s">
        <v>6248</v>
      </c>
      <c r="I3750" s="53" t="str">
        <f t="shared" si="117"/>
        <v>1. 4</v>
      </c>
      <c r="J3750" s="157" t="s">
        <v>142</v>
      </c>
      <c r="K3750" s="157" t="s">
        <v>141</v>
      </c>
      <c r="L3750" s="83" t="s">
        <v>6172</v>
      </c>
      <c r="M3750" s="165" t="s">
        <v>162</v>
      </c>
      <c r="O3750" s="157" t="s">
        <v>138</v>
      </c>
      <c r="P3750" s="157" t="s">
        <v>143</v>
      </c>
      <c r="Q3750" s="157" t="s">
        <v>6171</v>
      </c>
      <c r="R3750" s="157" t="s">
        <v>144</v>
      </c>
      <c r="W3750" s="118">
        <v>108000</v>
      </c>
      <c r="X3750" s="162" t="s">
        <v>6248</v>
      </c>
    </row>
    <row r="3751" spans="1:24">
      <c r="A3751" s="83">
        <v>4103</v>
      </c>
      <c r="B3751" s="83">
        <v>302</v>
      </c>
      <c r="C3751" t="s">
        <v>8108</v>
      </c>
      <c r="D3751" s="159">
        <f t="shared" si="116"/>
        <v>52</v>
      </c>
      <c r="E3751">
        <v>1</v>
      </c>
      <c r="F3751">
        <v>12</v>
      </c>
      <c r="G3751" s="162" t="s">
        <v>6215</v>
      </c>
      <c r="H3751" s="162" t="s">
        <v>6215</v>
      </c>
      <c r="I3751" s="53" t="str">
        <f t="shared" si="117"/>
        <v>1. 12</v>
      </c>
      <c r="J3751" s="157" t="s">
        <v>142</v>
      </c>
      <c r="K3751" s="157" t="s">
        <v>141</v>
      </c>
      <c r="L3751" s="83" t="s">
        <v>6172</v>
      </c>
      <c r="M3751" s="165" t="s">
        <v>162</v>
      </c>
      <c r="O3751" s="157" t="s">
        <v>138</v>
      </c>
      <c r="P3751" s="157" t="s">
        <v>143</v>
      </c>
      <c r="Q3751" s="157" t="s">
        <v>6171</v>
      </c>
      <c r="R3751" s="157" t="s">
        <v>144</v>
      </c>
      <c r="W3751" s="118">
        <v>135000</v>
      </c>
      <c r="X3751" s="162" t="s">
        <v>6215</v>
      </c>
    </row>
    <row r="3752" spans="1:24">
      <c r="A3752" s="83">
        <v>4103</v>
      </c>
      <c r="B3752" s="83">
        <v>302</v>
      </c>
      <c r="C3752" t="s">
        <v>8126</v>
      </c>
      <c r="D3752" s="159">
        <f t="shared" si="116"/>
        <v>17</v>
      </c>
      <c r="E3752">
        <v>0</v>
      </c>
      <c r="F3752">
        <v>17</v>
      </c>
      <c r="G3752" s="162" t="s">
        <v>6191</v>
      </c>
      <c r="H3752" s="162" t="s">
        <v>6191</v>
      </c>
      <c r="I3752" s="53" t="str">
        <f t="shared" si="117"/>
        <v>0. 17</v>
      </c>
      <c r="J3752" s="157" t="s">
        <v>142</v>
      </c>
      <c r="K3752" s="157" t="s">
        <v>141</v>
      </c>
      <c r="L3752" s="83" t="s">
        <v>6172</v>
      </c>
      <c r="M3752" s="165" t="s">
        <v>162</v>
      </c>
      <c r="O3752" s="157" t="s">
        <v>138</v>
      </c>
      <c r="P3752" s="157" t="s">
        <v>143</v>
      </c>
      <c r="Q3752" s="157" t="s">
        <v>6171</v>
      </c>
      <c r="R3752" s="157" t="s">
        <v>144</v>
      </c>
      <c r="W3752" s="118">
        <v>40500</v>
      </c>
      <c r="X3752" s="162" t="s">
        <v>6191</v>
      </c>
    </row>
    <row r="3753" spans="1:24">
      <c r="A3753" s="83">
        <v>4103</v>
      </c>
      <c r="B3753" s="83">
        <v>299</v>
      </c>
      <c r="C3753" t="s">
        <v>8127</v>
      </c>
      <c r="D3753" s="159">
        <f t="shared" si="116"/>
        <v>35</v>
      </c>
      <c r="E3753">
        <v>0</v>
      </c>
      <c r="F3753">
        <v>35</v>
      </c>
      <c r="G3753" s="162" t="s">
        <v>6179</v>
      </c>
      <c r="H3753" s="162" t="s">
        <v>6179</v>
      </c>
      <c r="I3753" s="53" t="str">
        <f t="shared" si="117"/>
        <v>0. 35</v>
      </c>
      <c r="J3753" s="157" t="s">
        <v>142</v>
      </c>
      <c r="K3753" s="157" t="s">
        <v>141</v>
      </c>
      <c r="L3753" s="83" t="s">
        <v>6172</v>
      </c>
      <c r="M3753" s="165" t="s">
        <v>162</v>
      </c>
      <c r="O3753" s="157" t="s">
        <v>138</v>
      </c>
      <c r="P3753" s="157" t="s">
        <v>143</v>
      </c>
      <c r="Q3753" s="157" t="s">
        <v>6171</v>
      </c>
      <c r="R3753" s="157" t="s">
        <v>144</v>
      </c>
      <c r="W3753" s="118">
        <v>94500</v>
      </c>
      <c r="X3753" s="162" t="s">
        <v>6179</v>
      </c>
    </row>
    <row r="3754" spans="1:24">
      <c r="A3754" s="83">
        <v>4103</v>
      </c>
      <c r="B3754" s="83">
        <v>297</v>
      </c>
      <c r="C3754" t="s">
        <v>8128</v>
      </c>
      <c r="D3754" s="159">
        <f t="shared" si="116"/>
        <v>175</v>
      </c>
      <c r="E3754">
        <v>4</v>
      </c>
      <c r="F3754">
        <v>15</v>
      </c>
      <c r="G3754" s="162" t="s">
        <v>6428</v>
      </c>
      <c r="H3754" s="162" t="s">
        <v>6428</v>
      </c>
      <c r="I3754" s="53" t="str">
        <f t="shared" si="117"/>
        <v>4. 15</v>
      </c>
      <c r="J3754" s="157" t="s">
        <v>142</v>
      </c>
      <c r="K3754" s="157" t="s">
        <v>141</v>
      </c>
      <c r="L3754" s="83" t="s">
        <v>6172</v>
      </c>
      <c r="M3754" s="165" t="s">
        <v>162</v>
      </c>
      <c r="O3754" s="157" t="s">
        <v>138</v>
      </c>
      <c r="P3754" s="157" t="s">
        <v>143</v>
      </c>
      <c r="Q3754" s="157" t="s">
        <v>6171</v>
      </c>
      <c r="R3754" s="157" t="s">
        <v>144</v>
      </c>
      <c r="W3754" s="118">
        <v>472500</v>
      </c>
      <c r="X3754" s="162" t="s">
        <v>6428</v>
      </c>
    </row>
    <row r="3755" spans="1:24">
      <c r="A3755" s="83">
        <v>4105</v>
      </c>
      <c r="B3755" s="83">
        <v>222</v>
      </c>
      <c r="C3755" t="s">
        <v>7906</v>
      </c>
      <c r="D3755" s="159">
        <f t="shared" si="116"/>
        <v>46</v>
      </c>
      <c r="E3755">
        <v>1</v>
      </c>
      <c r="F3755">
        <v>6</v>
      </c>
      <c r="G3755" s="162" t="s">
        <v>6411</v>
      </c>
      <c r="H3755" s="162" t="s">
        <v>6411</v>
      </c>
      <c r="I3755" s="53" t="str">
        <f t="shared" si="117"/>
        <v>1. 6</v>
      </c>
      <c r="J3755" s="157" t="s">
        <v>142</v>
      </c>
      <c r="K3755" s="157" t="s">
        <v>141</v>
      </c>
      <c r="L3755" s="83" t="s">
        <v>6172</v>
      </c>
      <c r="M3755" s="165" t="s">
        <v>162</v>
      </c>
      <c r="O3755" s="157" t="s">
        <v>138</v>
      </c>
      <c r="P3755" s="157" t="s">
        <v>143</v>
      </c>
      <c r="Q3755" s="157" t="s">
        <v>6171</v>
      </c>
      <c r="R3755" s="157" t="s">
        <v>144</v>
      </c>
      <c r="W3755" s="118">
        <v>202500</v>
      </c>
      <c r="X3755" s="162" t="s">
        <v>6411</v>
      </c>
    </row>
    <row r="3756" spans="1:24">
      <c r="A3756" s="83">
        <v>4105</v>
      </c>
      <c r="B3756" s="83">
        <v>222</v>
      </c>
      <c r="C3756" t="s">
        <v>7887</v>
      </c>
      <c r="D3756" s="159">
        <f t="shared" si="116"/>
        <v>31</v>
      </c>
      <c r="E3756">
        <v>0</v>
      </c>
      <c r="F3756">
        <v>31</v>
      </c>
      <c r="G3756" s="162" t="s">
        <v>6214</v>
      </c>
      <c r="H3756" s="162" t="s">
        <v>6214</v>
      </c>
      <c r="I3756" s="53" t="str">
        <f t="shared" si="117"/>
        <v>0. 31</v>
      </c>
      <c r="J3756" s="157" t="s">
        <v>142</v>
      </c>
      <c r="K3756" s="157" t="s">
        <v>141</v>
      </c>
      <c r="L3756" s="83" t="s">
        <v>6172</v>
      </c>
      <c r="M3756" s="165" t="s">
        <v>162</v>
      </c>
      <c r="O3756" s="157" t="s">
        <v>138</v>
      </c>
      <c r="P3756" s="157" t="s">
        <v>143</v>
      </c>
      <c r="Q3756" s="157" t="s">
        <v>6171</v>
      </c>
      <c r="R3756" s="157" t="s">
        <v>144</v>
      </c>
      <c r="W3756" s="118">
        <v>135000</v>
      </c>
      <c r="X3756" s="162" t="s">
        <v>6214</v>
      </c>
    </row>
    <row r="3757" spans="1:24">
      <c r="A3757" s="83">
        <v>4106</v>
      </c>
      <c r="B3757" s="83">
        <v>222</v>
      </c>
      <c r="C3757" t="s">
        <v>7906</v>
      </c>
      <c r="D3757" s="159">
        <f t="shared" si="116"/>
        <v>46</v>
      </c>
      <c r="E3757">
        <v>1</v>
      </c>
      <c r="F3757">
        <v>6</v>
      </c>
      <c r="G3757" s="162" t="s">
        <v>6411</v>
      </c>
      <c r="H3757" s="162" t="s">
        <v>6411</v>
      </c>
      <c r="I3757" s="53" t="str">
        <f t="shared" si="117"/>
        <v>1. 6</v>
      </c>
      <c r="J3757" s="157" t="s">
        <v>142</v>
      </c>
      <c r="K3757" s="157" t="s">
        <v>141</v>
      </c>
      <c r="L3757" s="83" t="s">
        <v>6172</v>
      </c>
      <c r="M3757" s="165" t="s">
        <v>162</v>
      </c>
      <c r="O3757" s="157" t="s">
        <v>138</v>
      </c>
      <c r="P3757" s="157" t="s">
        <v>143</v>
      </c>
      <c r="Q3757" s="157" t="s">
        <v>6171</v>
      </c>
      <c r="R3757" s="157" t="s">
        <v>144</v>
      </c>
      <c r="W3757" s="118">
        <v>202500</v>
      </c>
      <c r="X3757" s="162" t="s">
        <v>6411</v>
      </c>
    </row>
    <row r="3758" spans="1:24">
      <c r="A3758" s="83">
        <v>4106</v>
      </c>
      <c r="B3758" s="83">
        <v>222</v>
      </c>
      <c r="C3758" t="s">
        <v>7887</v>
      </c>
      <c r="D3758" s="159">
        <f t="shared" si="116"/>
        <v>31</v>
      </c>
      <c r="E3758">
        <v>0</v>
      </c>
      <c r="F3758">
        <v>31</v>
      </c>
      <c r="G3758" s="162" t="s">
        <v>6214</v>
      </c>
      <c r="H3758" s="162" t="s">
        <v>6214</v>
      </c>
      <c r="I3758" s="53" t="str">
        <f t="shared" si="117"/>
        <v>0. 31</v>
      </c>
      <c r="J3758" s="157" t="s">
        <v>142</v>
      </c>
      <c r="K3758" s="157" t="s">
        <v>141</v>
      </c>
      <c r="L3758" s="83" t="s">
        <v>6172</v>
      </c>
      <c r="M3758" s="165" t="s">
        <v>162</v>
      </c>
      <c r="O3758" s="157" t="s">
        <v>138</v>
      </c>
      <c r="P3758" s="157" t="s">
        <v>143</v>
      </c>
      <c r="Q3758" s="157" t="s">
        <v>6171</v>
      </c>
      <c r="R3758" s="157" t="s">
        <v>144</v>
      </c>
      <c r="W3758" s="118">
        <v>135000</v>
      </c>
      <c r="X3758" s="162" t="s">
        <v>6214</v>
      </c>
    </row>
    <row r="3759" spans="1:24">
      <c r="A3759" s="83">
        <v>4107</v>
      </c>
      <c r="B3759" s="83">
        <v>561</v>
      </c>
      <c r="C3759" t="s">
        <v>7850</v>
      </c>
      <c r="D3759" s="159">
        <f t="shared" si="116"/>
        <v>48</v>
      </c>
      <c r="E3759">
        <v>1</v>
      </c>
      <c r="F3759">
        <v>8</v>
      </c>
      <c r="G3759" s="162" t="s">
        <v>6200</v>
      </c>
      <c r="H3759" s="162" t="s">
        <v>6200</v>
      </c>
      <c r="I3759" s="53" t="str">
        <f t="shared" si="117"/>
        <v>1. 8</v>
      </c>
      <c r="J3759" s="157" t="s">
        <v>142</v>
      </c>
      <c r="K3759" s="157" t="s">
        <v>141</v>
      </c>
      <c r="L3759" s="83" t="s">
        <v>6172</v>
      </c>
      <c r="M3759" s="165" t="s">
        <v>162</v>
      </c>
      <c r="O3759" s="157" t="s">
        <v>138</v>
      </c>
      <c r="P3759" s="157" t="s">
        <v>143</v>
      </c>
      <c r="Q3759" s="157" t="s">
        <v>6171</v>
      </c>
      <c r="R3759" s="157" t="s">
        <v>144</v>
      </c>
      <c r="W3759" s="118">
        <v>216000</v>
      </c>
      <c r="X3759" s="162" t="s">
        <v>6200</v>
      </c>
    </row>
    <row r="3760" spans="1:24">
      <c r="A3760" s="83">
        <v>4107</v>
      </c>
      <c r="B3760" s="83">
        <v>561</v>
      </c>
      <c r="C3760" t="s">
        <v>6586</v>
      </c>
      <c r="D3760" s="159">
        <f t="shared" si="116"/>
        <v>40</v>
      </c>
      <c r="E3760">
        <v>1</v>
      </c>
      <c r="F3760">
        <v>0</v>
      </c>
      <c r="G3760" s="162" t="s">
        <v>6242</v>
      </c>
      <c r="H3760" s="162" t="s">
        <v>6242</v>
      </c>
      <c r="I3760" s="53" t="str">
        <f t="shared" si="117"/>
        <v>1. 0</v>
      </c>
      <c r="J3760" s="157" t="s">
        <v>142</v>
      </c>
      <c r="K3760" s="157" t="s">
        <v>141</v>
      </c>
      <c r="L3760" s="83" t="s">
        <v>6172</v>
      </c>
      <c r="M3760" s="165" t="s">
        <v>162</v>
      </c>
      <c r="O3760" s="157" t="s">
        <v>138</v>
      </c>
      <c r="P3760" s="157" t="s">
        <v>143</v>
      </c>
      <c r="Q3760" s="157" t="s">
        <v>6171</v>
      </c>
      <c r="R3760" s="157" t="s">
        <v>144</v>
      </c>
      <c r="W3760" s="118">
        <v>175500</v>
      </c>
      <c r="X3760" s="162" t="s">
        <v>6242</v>
      </c>
    </row>
    <row r="3761" spans="1:24">
      <c r="A3761" s="83">
        <v>4107</v>
      </c>
      <c r="B3761" s="83">
        <v>561</v>
      </c>
      <c r="C3761" t="s">
        <v>7862</v>
      </c>
      <c r="D3761" s="159">
        <f t="shared" si="116"/>
        <v>88</v>
      </c>
      <c r="E3761">
        <v>2</v>
      </c>
      <c r="F3761">
        <v>8</v>
      </c>
      <c r="G3761" s="162" t="s">
        <v>6359</v>
      </c>
      <c r="H3761" s="162" t="s">
        <v>6359</v>
      </c>
      <c r="I3761" s="53" t="str">
        <f t="shared" si="117"/>
        <v>2. 8</v>
      </c>
      <c r="J3761" s="157" t="s">
        <v>142</v>
      </c>
      <c r="K3761" s="157" t="s">
        <v>141</v>
      </c>
      <c r="L3761" s="83" t="s">
        <v>6172</v>
      </c>
      <c r="M3761" s="165" t="s">
        <v>162</v>
      </c>
      <c r="O3761" s="157" t="s">
        <v>138</v>
      </c>
      <c r="P3761" s="157" t="s">
        <v>143</v>
      </c>
      <c r="Q3761" s="157" t="s">
        <v>6171</v>
      </c>
      <c r="R3761" s="157" t="s">
        <v>144</v>
      </c>
      <c r="W3761" s="118">
        <v>391500</v>
      </c>
      <c r="X3761" s="162" t="s">
        <v>6359</v>
      </c>
    </row>
    <row r="3762" spans="1:24">
      <c r="A3762" s="83">
        <v>4108</v>
      </c>
      <c r="B3762" s="83">
        <v>561</v>
      </c>
      <c r="C3762" t="s">
        <v>7850</v>
      </c>
      <c r="D3762" s="159">
        <f t="shared" si="116"/>
        <v>48</v>
      </c>
      <c r="E3762">
        <v>1</v>
      </c>
      <c r="F3762">
        <v>8</v>
      </c>
      <c r="G3762" s="162" t="s">
        <v>6200</v>
      </c>
      <c r="H3762" s="162" t="s">
        <v>6200</v>
      </c>
      <c r="I3762" s="53" t="str">
        <f t="shared" si="117"/>
        <v>1. 8</v>
      </c>
      <c r="J3762" s="157" t="s">
        <v>142</v>
      </c>
      <c r="K3762" s="157" t="s">
        <v>141</v>
      </c>
      <c r="L3762" s="83" t="s">
        <v>6172</v>
      </c>
      <c r="M3762" s="165" t="s">
        <v>162</v>
      </c>
      <c r="O3762" s="157" t="s">
        <v>138</v>
      </c>
      <c r="P3762" s="157" t="s">
        <v>143</v>
      </c>
      <c r="Q3762" s="157" t="s">
        <v>6171</v>
      </c>
      <c r="R3762" s="157" t="s">
        <v>144</v>
      </c>
      <c r="W3762" s="118">
        <v>216000</v>
      </c>
      <c r="X3762" s="162" t="s">
        <v>6200</v>
      </c>
    </row>
    <row r="3763" spans="1:24">
      <c r="A3763" s="83">
        <v>4108</v>
      </c>
      <c r="B3763" s="83">
        <v>561</v>
      </c>
      <c r="C3763" t="s">
        <v>6586</v>
      </c>
      <c r="D3763" s="159">
        <f t="shared" si="116"/>
        <v>40</v>
      </c>
      <c r="E3763">
        <v>1</v>
      </c>
      <c r="F3763">
        <v>0</v>
      </c>
      <c r="G3763" s="162" t="s">
        <v>6242</v>
      </c>
      <c r="H3763" s="162" t="s">
        <v>6242</v>
      </c>
      <c r="I3763" s="53" t="str">
        <f t="shared" si="117"/>
        <v>1. 0</v>
      </c>
      <c r="J3763" s="157" t="s">
        <v>142</v>
      </c>
      <c r="K3763" s="157" t="s">
        <v>141</v>
      </c>
      <c r="L3763" s="83" t="s">
        <v>6172</v>
      </c>
      <c r="M3763" s="165" t="s">
        <v>162</v>
      </c>
      <c r="O3763" s="157" t="s">
        <v>138</v>
      </c>
      <c r="P3763" s="157" t="s">
        <v>143</v>
      </c>
      <c r="Q3763" s="157" t="s">
        <v>6171</v>
      </c>
      <c r="R3763" s="157" t="s">
        <v>144</v>
      </c>
      <c r="W3763" s="118">
        <v>175500</v>
      </c>
      <c r="X3763" s="162" t="s">
        <v>6242</v>
      </c>
    </row>
    <row r="3764" spans="1:24">
      <c r="A3764" s="83">
        <v>4108</v>
      </c>
      <c r="B3764" s="83">
        <v>561</v>
      </c>
      <c r="C3764" t="s">
        <v>7862</v>
      </c>
      <c r="D3764" s="159">
        <f t="shared" si="116"/>
        <v>88</v>
      </c>
      <c r="E3764">
        <v>2</v>
      </c>
      <c r="F3764">
        <v>8</v>
      </c>
      <c r="G3764" s="162" t="s">
        <v>6359</v>
      </c>
      <c r="H3764" s="162" t="s">
        <v>6359</v>
      </c>
      <c r="I3764" s="53" t="str">
        <f t="shared" si="117"/>
        <v>2. 8</v>
      </c>
      <c r="J3764" s="157" t="s">
        <v>142</v>
      </c>
      <c r="K3764" s="157" t="s">
        <v>141</v>
      </c>
      <c r="L3764" s="83" t="s">
        <v>6172</v>
      </c>
      <c r="M3764" s="165" t="s">
        <v>162</v>
      </c>
      <c r="O3764" s="157" t="s">
        <v>138</v>
      </c>
      <c r="P3764" s="157" t="s">
        <v>143</v>
      </c>
      <c r="Q3764" s="157" t="s">
        <v>6171</v>
      </c>
      <c r="R3764" s="157" t="s">
        <v>144</v>
      </c>
      <c r="W3764" s="118">
        <v>391500</v>
      </c>
      <c r="X3764" s="162" t="s">
        <v>6359</v>
      </c>
    </row>
    <row r="3765" spans="1:24">
      <c r="A3765" s="83">
        <v>4109</v>
      </c>
      <c r="B3765" s="83">
        <v>134</v>
      </c>
      <c r="C3765" t="s">
        <v>7851</v>
      </c>
      <c r="D3765" s="159">
        <f t="shared" si="116"/>
        <v>117</v>
      </c>
      <c r="E3765">
        <v>2</v>
      </c>
      <c r="F3765">
        <v>37</v>
      </c>
      <c r="G3765" s="162" t="s">
        <v>6296</v>
      </c>
      <c r="H3765" s="162" t="s">
        <v>6296</v>
      </c>
      <c r="I3765" s="53" t="str">
        <f t="shared" si="117"/>
        <v>2. 37</v>
      </c>
      <c r="J3765" s="157" t="s">
        <v>142</v>
      </c>
      <c r="K3765" s="157" t="s">
        <v>141</v>
      </c>
      <c r="L3765" s="83" t="s">
        <v>6172</v>
      </c>
      <c r="M3765" s="165" t="s">
        <v>162</v>
      </c>
      <c r="O3765" s="157" t="s">
        <v>138</v>
      </c>
      <c r="P3765" s="157" t="s">
        <v>143</v>
      </c>
      <c r="Q3765" s="157" t="s">
        <v>6171</v>
      </c>
      <c r="R3765" s="157" t="s">
        <v>144</v>
      </c>
      <c r="W3765" s="118">
        <v>1579500</v>
      </c>
      <c r="X3765" s="162" t="s">
        <v>6296</v>
      </c>
    </row>
    <row r="3766" spans="1:24">
      <c r="A3766" s="83">
        <v>4111</v>
      </c>
      <c r="B3766" s="83">
        <v>592</v>
      </c>
      <c r="C3766" t="s">
        <v>6579</v>
      </c>
      <c r="D3766" s="159">
        <f t="shared" si="116"/>
        <v>220</v>
      </c>
      <c r="E3766">
        <v>5</v>
      </c>
      <c r="F3766">
        <v>20</v>
      </c>
      <c r="G3766" s="162" t="s">
        <v>6424</v>
      </c>
      <c r="H3766" s="162" t="s">
        <v>6424</v>
      </c>
      <c r="I3766" s="53" t="str">
        <f t="shared" si="117"/>
        <v>5. 20</v>
      </c>
      <c r="J3766" s="157" t="s">
        <v>142</v>
      </c>
      <c r="K3766" s="157" t="s">
        <v>141</v>
      </c>
      <c r="L3766" s="83" t="s">
        <v>6172</v>
      </c>
      <c r="M3766" s="165" t="s">
        <v>162</v>
      </c>
      <c r="O3766" s="157" t="s">
        <v>138</v>
      </c>
      <c r="P3766" s="157" t="s">
        <v>143</v>
      </c>
      <c r="Q3766" s="157" t="s">
        <v>6171</v>
      </c>
      <c r="R3766" s="157" t="s">
        <v>144</v>
      </c>
      <c r="W3766" s="118">
        <v>1485000</v>
      </c>
      <c r="X3766" s="162" t="s">
        <v>6424</v>
      </c>
    </row>
    <row r="3767" spans="1:24">
      <c r="A3767" s="83">
        <v>4112</v>
      </c>
      <c r="B3767" s="83">
        <v>592</v>
      </c>
      <c r="C3767" t="s">
        <v>6579</v>
      </c>
      <c r="D3767" s="159">
        <f t="shared" si="116"/>
        <v>220</v>
      </c>
      <c r="E3767">
        <v>5</v>
      </c>
      <c r="F3767">
        <v>20</v>
      </c>
      <c r="G3767" s="162" t="s">
        <v>6424</v>
      </c>
      <c r="H3767" s="162" t="s">
        <v>6424</v>
      </c>
      <c r="I3767" s="53" t="str">
        <f t="shared" si="117"/>
        <v>5. 20</v>
      </c>
      <c r="J3767" s="157" t="s">
        <v>142</v>
      </c>
      <c r="K3767" s="157" t="s">
        <v>141</v>
      </c>
      <c r="L3767" s="83" t="s">
        <v>6172</v>
      </c>
      <c r="M3767" s="165" t="s">
        <v>162</v>
      </c>
      <c r="O3767" s="157" t="s">
        <v>138</v>
      </c>
      <c r="P3767" s="157" t="s">
        <v>143</v>
      </c>
      <c r="Q3767" s="157" t="s">
        <v>6171</v>
      </c>
      <c r="R3767" s="157" t="s">
        <v>144</v>
      </c>
      <c r="W3767" s="118">
        <v>1485000</v>
      </c>
      <c r="X3767" s="162" t="s">
        <v>6424</v>
      </c>
    </row>
    <row r="3768" spans="1:24">
      <c r="A3768" s="83">
        <v>4113</v>
      </c>
      <c r="B3768" s="83">
        <v>132</v>
      </c>
      <c r="C3768" t="s">
        <v>7836</v>
      </c>
      <c r="D3768" s="159">
        <f t="shared" si="116"/>
        <v>229</v>
      </c>
      <c r="E3768">
        <v>5</v>
      </c>
      <c r="F3768">
        <v>29</v>
      </c>
      <c r="G3768" s="162" t="s">
        <v>6444</v>
      </c>
      <c r="H3768" s="162" t="s">
        <v>6444</v>
      </c>
      <c r="I3768" s="53" t="str">
        <f t="shared" si="117"/>
        <v>5. 29</v>
      </c>
      <c r="J3768" s="157" t="s">
        <v>142</v>
      </c>
      <c r="K3768" s="157" t="s">
        <v>141</v>
      </c>
      <c r="L3768" s="83" t="s">
        <v>6172</v>
      </c>
      <c r="M3768" s="165" t="s">
        <v>6538</v>
      </c>
      <c r="O3768" s="157" t="s">
        <v>138</v>
      </c>
      <c r="P3768" s="157" t="s">
        <v>143</v>
      </c>
      <c r="Q3768" s="157" t="s">
        <v>6171</v>
      </c>
      <c r="R3768" s="157" t="s">
        <v>144</v>
      </c>
      <c r="W3768" s="118">
        <v>3226500</v>
      </c>
      <c r="X3768" s="162" t="s">
        <v>6444</v>
      </c>
    </row>
    <row r="3769" spans="1:24">
      <c r="A3769" s="83">
        <v>4113</v>
      </c>
      <c r="B3769" s="83">
        <v>133</v>
      </c>
      <c r="C3769" t="s">
        <v>6648</v>
      </c>
      <c r="D3769" s="159">
        <f t="shared" si="116"/>
        <v>9</v>
      </c>
      <c r="E3769">
        <v>0</v>
      </c>
      <c r="F3769">
        <v>9</v>
      </c>
      <c r="G3769" s="162" t="s">
        <v>6257</v>
      </c>
      <c r="H3769" s="162" t="s">
        <v>6257</v>
      </c>
      <c r="I3769" s="53" t="str">
        <f t="shared" si="117"/>
        <v>0. 9</v>
      </c>
      <c r="J3769" s="157" t="s">
        <v>142</v>
      </c>
      <c r="K3769" s="157" t="s">
        <v>141</v>
      </c>
      <c r="L3769" s="83" t="s">
        <v>6172</v>
      </c>
      <c r="M3769" s="165" t="s">
        <v>6538</v>
      </c>
      <c r="O3769" s="157" t="s">
        <v>138</v>
      </c>
      <c r="P3769" s="157" t="s">
        <v>143</v>
      </c>
      <c r="Q3769" s="157" t="s">
        <v>6171</v>
      </c>
      <c r="R3769" s="157" t="s">
        <v>144</v>
      </c>
      <c r="W3769" s="118">
        <v>0</v>
      </c>
      <c r="X3769" s="162" t="s">
        <v>6257</v>
      </c>
    </row>
    <row r="3770" spans="1:24">
      <c r="A3770" s="83">
        <v>4114</v>
      </c>
      <c r="B3770" s="83">
        <v>132</v>
      </c>
      <c r="C3770" t="s">
        <v>7836</v>
      </c>
      <c r="D3770" s="159">
        <f t="shared" si="116"/>
        <v>229</v>
      </c>
      <c r="E3770">
        <v>5</v>
      </c>
      <c r="F3770">
        <v>29</v>
      </c>
      <c r="G3770" s="162" t="s">
        <v>6444</v>
      </c>
      <c r="H3770" s="162" t="s">
        <v>6444</v>
      </c>
      <c r="I3770" s="53" t="str">
        <f t="shared" si="117"/>
        <v>5. 29</v>
      </c>
      <c r="J3770" s="157" t="s">
        <v>142</v>
      </c>
      <c r="K3770" s="157" t="s">
        <v>141</v>
      </c>
      <c r="L3770" s="83" t="s">
        <v>6172</v>
      </c>
      <c r="M3770" s="165" t="s">
        <v>6538</v>
      </c>
      <c r="O3770" s="157" t="s">
        <v>138</v>
      </c>
      <c r="P3770" s="157" t="s">
        <v>143</v>
      </c>
      <c r="Q3770" s="157" t="s">
        <v>6171</v>
      </c>
      <c r="R3770" s="157" t="s">
        <v>144</v>
      </c>
      <c r="W3770" s="118">
        <v>3226500</v>
      </c>
      <c r="X3770" s="162" t="s">
        <v>6444</v>
      </c>
    </row>
    <row r="3771" spans="1:24">
      <c r="A3771" s="83">
        <v>4114</v>
      </c>
      <c r="B3771" s="83">
        <v>133</v>
      </c>
      <c r="C3771" t="s">
        <v>6648</v>
      </c>
      <c r="D3771" s="159">
        <f t="shared" si="116"/>
        <v>9</v>
      </c>
      <c r="E3771">
        <v>0</v>
      </c>
      <c r="F3771">
        <v>9</v>
      </c>
      <c r="G3771" s="162" t="s">
        <v>6257</v>
      </c>
      <c r="H3771" s="162" t="s">
        <v>6257</v>
      </c>
      <c r="I3771" s="53" t="str">
        <f t="shared" si="117"/>
        <v>0. 9</v>
      </c>
      <c r="J3771" s="157" t="s">
        <v>142</v>
      </c>
      <c r="K3771" s="157" t="s">
        <v>141</v>
      </c>
      <c r="L3771" s="83" t="s">
        <v>6172</v>
      </c>
      <c r="M3771" s="165" t="s">
        <v>6538</v>
      </c>
      <c r="O3771" s="157" t="s">
        <v>138</v>
      </c>
      <c r="P3771" s="157" t="s">
        <v>143</v>
      </c>
      <c r="Q3771" s="157" t="s">
        <v>6171</v>
      </c>
      <c r="R3771" s="157" t="s">
        <v>144</v>
      </c>
      <c r="W3771" s="118">
        <v>0</v>
      </c>
      <c r="X3771" s="162" t="s">
        <v>6257</v>
      </c>
    </row>
    <row r="3772" spans="1:24">
      <c r="A3772" s="83">
        <v>4115</v>
      </c>
      <c r="B3772" s="83">
        <v>308</v>
      </c>
      <c r="C3772" t="s">
        <v>8218</v>
      </c>
      <c r="D3772" s="159">
        <f t="shared" si="116"/>
        <v>24</v>
      </c>
      <c r="E3772">
        <v>0</v>
      </c>
      <c r="F3772">
        <v>24</v>
      </c>
      <c r="G3772" s="162" t="s">
        <v>6236</v>
      </c>
      <c r="H3772" s="162" t="s">
        <v>6236</v>
      </c>
      <c r="I3772" s="53" t="str">
        <f t="shared" si="117"/>
        <v>0. 24</v>
      </c>
      <c r="J3772" s="157" t="s">
        <v>142</v>
      </c>
      <c r="K3772" s="157" t="s">
        <v>141</v>
      </c>
      <c r="L3772" s="83" t="s">
        <v>6172</v>
      </c>
      <c r="M3772" s="165" t="s">
        <v>162</v>
      </c>
      <c r="O3772" s="157" t="s">
        <v>138</v>
      </c>
      <c r="P3772" s="157" t="s">
        <v>143</v>
      </c>
      <c r="Q3772" s="157" t="s">
        <v>6171</v>
      </c>
      <c r="R3772" s="157" t="s">
        <v>144</v>
      </c>
      <c r="W3772" s="118">
        <v>324000</v>
      </c>
      <c r="X3772" s="162" t="s">
        <v>6236</v>
      </c>
    </row>
    <row r="3773" spans="1:24">
      <c r="A3773" s="83">
        <v>4115</v>
      </c>
      <c r="B3773" s="83">
        <v>308</v>
      </c>
      <c r="C3773" t="s">
        <v>6581</v>
      </c>
      <c r="D3773" s="159">
        <f t="shared" si="116"/>
        <v>23</v>
      </c>
      <c r="E3773">
        <v>0</v>
      </c>
      <c r="F3773">
        <v>23</v>
      </c>
      <c r="G3773" s="162" t="s">
        <v>6237</v>
      </c>
      <c r="H3773" s="162" t="s">
        <v>6237</v>
      </c>
      <c r="I3773" s="53" t="str">
        <f t="shared" si="117"/>
        <v>0. 23</v>
      </c>
      <c r="J3773" s="157" t="s">
        <v>142</v>
      </c>
      <c r="K3773" s="157" t="s">
        <v>141</v>
      </c>
      <c r="L3773" s="83" t="s">
        <v>6172</v>
      </c>
      <c r="M3773" s="165" t="s">
        <v>162</v>
      </c>
      <c r="O3773" s="157" t="s">
        <v>138</v>
      </c>
      <c r="P3773" s="157" t="s">
        <v>143</v>
      </c>
      <c r="Q3773" s="157" t="s">
        <v>6171</v>
      </c>
      <c r="R3773" s="157" t="s">
        <v>144</v>
      </c>
      <c r="W3773" s="118">
        <v>310500</v>
      </c>
      <c r="X3773" s="162" t="s">
        <v>6237</v>
      </c>
    </row>
    <row r="3774" spans="1:24" ht="14.25">
      <c r="A3774" s="83">
        <v>4116</v>
      </c>
      <c r="B3774" s="83">
        <v>388</v>
      </c>
      <c r="C3774" t="s">
        <v>7851</v>
      </c>
      <c r="D3774" s="159">
        <f t="shared" si="116"/>
        <v>80</v>
      </c>
      <c r="E3774">
        <v>2</v>
      </c>
      <c r="F3774">
        <v>0</v>
      </c>
      <c r="G3774" s="162" t="s">
        <v>6228</v>
      </c>
      <c r="H3774" s="162" t="s">
        <v>6228</v>
      </c>
      <c r="I3774" s="53" t="str">
        <f t="shared" si="117"/>
        <v>2. 0</v>
      </c>
      <c r="J3774" s="157" t="s">
        <v>142</v>
      </c>
      <c r="K3774" s="157" t="s">
        <v>141</v>
      </c>
      <c r="L3774" s="83" t="s">
        <v>6172</v>
      </c>
      <c r="M3774" s="167" t="s">
        <v>6561</v>
      </c>
      <c r="O3774" s="157" t="s">
        <v>138</v>
      </c>
      <c r="P3774" s="157" t="s">
        <v>143</v>
      </c>
      <c r="Q3774" s="157" t="s">
        <v>6171</v>
      </c>
      <c r="R3774" s="157" t="s">
        <v>144</v>
      </c>
      <c r="W3774" s="118">
        <v>1080000</v>
      </c>
      <c r="X3774" s="162" t="s">
        <v>6228</v>
      </c>
    </row>
    <row r="3775" spans="1:24">
      <c r="A3775" s="83">
        <v>4117</v>
      </c>
      <c r="B3775" s="83">
        <v>359</v>
      </c>
      <c r="C3775" t="s">
        <v>6648</v>
      </c>
      <c r="D3775" s="159">
        <f t="shared" si="116"/>
        <v>28</v>
      </c>
      <c r="E3775">
        <v>0</v>
      </c>
      <c r="F3775">
        <v>28</v>
      </c>
      <c r="G3775" s="162" t="s">
        <v>6178</v>
      </c>
      <c r="H3775" s="162" t="s">
        <v>6178</v>
      </c>
      <c r="I3775" s="53" t="str">
        <f t="shared" si="117"/>
        <v>0. 28</v>
      </c>
      <c r="J3775" s="157" t="s">
        <v>142</v>
      </c>
      <c r="K3775" s="157" t="s">
        <v>141</v>
      </c>
      <c r="L3775" s="83" t="s">
        <v>6172</v>
      </c>
      <c r="M3775" s="165" t="s">
        <v>162</v>
      </c>
      <c r="O3775" s="157" t="s">
        <v>138</v>
      </c>
      <c r="P3775" s="157" t="s">
        <v>143</v>
      </c>
      <c r="Q3775" s="157" t="s">
        <v>6171</v>
      </c>
      <c r="R3775" s="157" t="s">
        <v>144</v>
      </c>
      <c r="W3775" s="118">
        <v>378000</v>
      </c>
      <c r="X3775" s="162" t="s">
        <v>6178</v>
      </c>
    </row>
    <row r="3776" spans="1:24">
      <c r="A3776" s="83">
        <v>4117</v>
      </c>
      <c r="B3776" s="83">
        <v>359</v>
      </c>
      <c r="C3776" t="s">
        <v>6579</v>
      </c>
      <c r="D3776" s="159">
        <f t="shared" si="116"/>
        <v>268</v>
      </c>
      <c r="E3776">
        <v>6</v>
      </c>
      <c r="F3776">
        <v>28</v>
      </c>
      <c r="G3776" s="162" t="s">
        <v>6221</v>
      </c>
      <c r="H3776" s="162" t="s">
        <v>6221</v>
      </c>
      <c r="I3776" s="53" t="str">
        <f t="shared" si="117"/>
        <v>6. 28</v>
      </c>
      <c r="J3776" s="157" t="s">
        <v>142</v>
      </c>
      <c r="K3776" s="157" t="s">
        <v>141</v>
      </c>
      <c r="L3776" s="83" t="s">
        <v>6172</v>
      </c>
      <c r="M3776" s="165" t="s">
        <v>162</v>
      </c>
      <c r="O3776" s="157" t="s">
        <v>138</v>
      </c>
      <c r="P3776" s="157" t="s">
        <v>143</v>
      </c>
      <c r="Q3776" s="157" t="s">
        <v>6171</v>
      </c>
      <c r="R3776" s="157" t="s">
        <v>144</v>
      </c>
      <c r="W3776" s="118">
        <v>3618000</v>
      </c>
      <c r="X3776" s="162" t="s">
        <v>6221</v>
      </c>
    </row>
    <row r="3777" spans="1:24">
      <c r="A3777" s="83">
        <v>4117</v>
      </c>
      <c r="B3777" s="83">
        <v>359</v>
      </c>
      <c r="C3777" t="s">
        <v>7857</v>
      </c>
      <c r="D3777" s="159">
        <f t="shared" si="116"/>
        <v>38</v>
      </c>
      <c r="E3777">
        <v>0</v>
      </c>
      <c r="F3777">
        <v>38</v>
      </c>
      <c r="G3777" s="162" t="s">
        <v>6394</v>
      </c>
      <c r="H3777" s="162" t="s">
        <v>6394</v>
      </c>
      <c r="I3777" s="53" t="str">
        <f t="shared" si="117"/>
        <v>0. 38</v>
      </c>
      <c r="J3777" s="157" t="s">
        <v>142</v>
      </c>
      <c r="K3777" s="157" t="s">
        <v>141</v>
      </c>
      <c r="L3777" s="83" t="s">
        <v>6172</v>
      </c>
      <c r="M3777" s="165" t="s">
        <v>162</v>
      </c>
      <c r="O3777" s="157" t="s">
        <v>138</v>
      </c>
      <c r="P3777" s="157" t="s">
        <v>143</v>
      </c>
      <c r="Q3777" s="157" t="s">
        <v>6171</v>
      </c>
      <c r="R3777" s="157" t="s">
        <v>144</v>
      </c>
      <c r="W3777" s="118">
        <v>513000</v>
      </c>
      <c r="X3777" s="162" t="s">
        <v>6394</v>
      </c>
    </row>
    <row r="3778" spans="1:24">
      <c r="A3778" s="83">
        <v>4118</v>
      </c>
      <c r="B3778" s="83">
        <v>131</v>
      </c>
      <c r="C3778" t="s">
        <v>7851</v>
      </c>
      <c r="D3778" s="159">
        <f t="shared" si="116"/>
        <v>18</v>
      </c>
      <c r="E3778">
        <v>0</v>
      </c>
      <c r="F3778">
        <v>18</v>
      </c>
      <c r="G3778" s="162" t="s">
        <v>6241</v>
      </c>
      <c r="H3778" s="162" t="s">
        <v>6241</v>
      </c>
      <c r="I3778" s="53" t="str">
        <f t="shared" si="117"/>
        <v>0. 18</v>
      </c>
      <c r="J3778" s="157" t="s">
        <v>142</v>
      </c>
      <c r="K3778" s="157" t="s">
        <v>141</v>
      </c>
      <c r="L3778" s="83" t="s">
        <v>6172</v>
      </c>
      <c r="M3778" s="165" t="s">
        <v>162</v>
      </c>
      <c r="O3778" s="157" t="s">
        <v>138</v>
      </c>
      <c r="P3778" s="157" t="s">
        <v>143</v>
      </c>
      <c r="Q3778" s="157" t="s">
        <v>6171</v>
      </c>
      <c r="R3778" s="157" t="s">
        <v>144</v>
      </c>
      <c r="W3778" s="118">
        <v>243000</v>
      </c>
      <c r="X3778" s="162" t="s">
        <v>6241</v>
      </c>
    </row>
    <row r="3779" spans="1:24">
      <c r="A3779" s="83">
        <v>4118</v>
      </c>
      <c r="B3779" s="83">
        <v>118</v>
      </c>
      <c r="C3779" t="s">
        <v>7851</v>
      </c>
      <c r="D3779" s="159">
        <f t="shared" ref="D3779:D3842" si="118">E3779*40+F3779</f>
        <v>45</v>
      </c>
      <c r="E3779">
        <v>1</v>
      </c>
      <c r="F3779">
        <v>5</v>
      </c>
      <c r="G3779" s="162" t="s">
        <v>6256</v>
      </c>
      <c r="H3779" s="162" t="s">
        <v>6256</v>
      </c>
      <c r="I3779" s="53" t="str">
        <f t="shared" ref="I3779:I3842" si="119">H3779</f>
        <v>1. 5</v>
      </c>
      <c r="J3779" s="157" t="s">
        <v>142</v>
      </c>
      <c r="K3779" s="157" t="s">
        <v>141</v>
      </c>
      <c r="L3779" s="83" t="s">
        <v>6172</v>
      </c>
      <c r="M3779" s="165" t="s">
        <v>162</v>
      </c>
      <c r="O3779" s="157" t="s">
        <v>138</v>
      </c>
      <c r="P3779" s="157" t="s">
        <v>143</v>
      </c>
      <c r="Q3779" s="157" t="s">
        <v>6171</v>
      </c>
      <c r="R3779" s="157" t="s">
        <v>144</v>
      </c>
      <c r="W3779" s="118">
        <v>607500</v>
      </c>
      <c r="X3779" s="162" t="s">
        <v>6256</v>
      </c>
    </row>
    <row r="3780" spans="1:24">
      <c r="A3780" s="83">
        <v>4118</v>
      </c>
      <c r="B3780" s="83">
        <v>130</v>
      </c>
      <c r="C3780" t="s">
        <v>7861</v>
      </c>
      <c r="D3780" s="159">
        <f t="shared" si="118"/>
        <v>18</v>
      </c>
      <c r="E3780">
        <v>0</v>
      </c>
      <c r="F3780">
        <v>18</v>
      </c>
      <c r="G3780" s="162" t="s">
        <v>6241</v>
      </c>
      <c r="H3780" s="162" t="s">
        <v>6241</v>
      </c>
      <c r="I3780" s="53" t="str">
        <f t="shared" si="119"/>
        <v>0. 18</v>
      </c>
      <c r="J3780" s="157" t="s">
        <v>142</v>
      </c>
      <c r="K3780" s="157" t="s">
        <v>141</v>
      </c>
      <c r="L3780" s="83" t="s">
        <v>6172</v>
      </c>
      <c r="M3780" s="165" t="s">
        <v>162</v>
      </c>
      <c r="O3780" s="157" t="s">
        <v>138</v>
      </c>
      <c r="P3780" s="157" t="s">
        <v>143</v>
      </c>
      <c r="Q3780" s="157" t="s">
        <v>6171</v>
      </c>
      <c r="R3780" s="157" t="s">
        <v>144</v>
      </c>
      <c r="W3780" s="118">
        <v>243000</v>
      </c>
      <c r="X3780" s="162" t="s">
        <v>6241</v>
      </c>
    </row>
    <row r="3781" spans="1:24">
      <c r="A3781" s="83">
        <v>4119</v>
      </c>
      <c r="B3781" s="83">
        <v>62</v>
      </c>
      <c r="C3781" t="s">
        <v>6648</v>
      </c>
      <c r="D3781" s="159">
        <f t="shared" si="118"/>
        <v>31</v>
      </c>
      <c r="E3781">
        <v>0</v>
      </c>
      <c r="F3781">
        <v>31</v>
      </c>
      <c r="G3781" s="162" t="s">
        <v>6214</v>
      </c>
      <c r="H3781" s="162" t="s">
        <v>6214</v>
      </c>
      <c r="I3781" s="53" t="str">
        <f t="shared" si="119"/>
        <v>0. 31</v>
      </c>
      <c r="J3781" s="157" t="s">
        <v>142</v>
      </c>
      <c r="K3781" s="157" t="s">
        <v>141</v>
      </c>
      <c r="L3781" s="83" t="s">
        <v>6172</v>
      </c>
      <c r="M3781" s="165" t="s">
        <v>6538</v>
      </c>
      <c r="O3781" s="157" t="s">
        <v>138</v>
      </c>
      <c r="P3781" s="157" t="s">
        <v>143</v>
      </c>
      <c r="Q3781" s="157" t="s">
        <v>6171</v>
      </c>
      <c r="R3781" s="157" t="s">
        <v>144</v>
      </c>
      <c r="W3781" s="118">
        <v>769500</v>
      </c>
      <c r="X3781" s="162" t="s">
        <v>6214</v>
      </c>
    </row>
    <row r="3782" spans="1:24">
      <c r="A3782" s="83">
        <v>4119</v>
      </c>
      <c r="B3782" s="83">
        <v>62</v>
      </c>
      <c r="C3782" t="s">
        <v>7851</v>
      </c>
      <c r="D3782" s="159">
        <f t="shared" si="118"/>
        <v>137</v>
      </c>
      <c r="E3782">
        <v>3</v>
      </c>
      <c r="F3782">
        <v>17</v>
      </c>
      <c r="G3782" s="162" t="s">
        <v>6285</v>
      </c>
      <c r="H3782" s="162" t="s">
        <v>6285</v>
      </c>
      <c r="I3782" s="53" t="str">
        <f t="shared" si="119"/>
        <v>3. 17</v>
      </c>
      <c r="J3782" s="157" t="s">
        <v>142</v>
      </c>
      <c r="K3782" s="157" t="s">
        <v>141</v>
      </c>
      <c r="L3782" s="83" t="s">
        <v>6172</v>
      </c>
      <c r="M3782" s="165" t="s">
        <v>6538</v>
      </c>
      <c r="O3782" s="157" t="s">
        <v>138</v>
      </c>
      <c r="P3782" s="157" t="s">
        <v>143</v>
      </c>
      <c r="Q3782" s="157" t="s">
        <v>6171</v>
      </c>
      <c r="R3782" s="157" t="s">
        <v>144</v>
      </c>
      <c r="W3782" s="118">
        <v>0</v>
      </c>
      <c r="X3782" s="162" t="s">
        <v>6285</v>
      </c>
    </row>
    <row r="3783" spans="1:24">
      <c r="A3783" s="83">
        <v>4119</v>
      </c>
      <c r="B3783" s="83">
        <v>62</v>
      </c>
      <c r="C3783" t="s">
        <v>7843</v>
      </c>
      <c r="D3783" s="159">
        <f t="shared" si="118"/>
        <v>137</v>
      </c>
      <c r="E3783">
        <v>3</v>
      </c>
      <c r="F3783">
        <v>17</v>
      </c>
      <c r="G3783" s="162" t="s">
        <v>6285</v>
      </c>
      <c r="H3783" s="162" t="s">
        <v>6285</v>
      </c>
      <c r="I3783" s="53" t="str">
        <f t="shared" si="119"/>
        <v>3. 17</v>
      </c>
      <c r="J3783" s="157" t="s">
        <v>142</v>
      </c>
      <c r="K3783" s="157" t="s">
        <v>141</v>
      </c>
      <c r="L3783" s="83" t="s">
        <v>6172</v>
      </c>
      <c r="M3783" s="165" t="s">
        <v>6538</v>
      </c>
      <c r="O3783" s="157" t="s">
        <v>138</v>
      </c>
      <c r="P3783" s="157" t="s">
        <v>143</v>
      </c>
      <c r="Q3783" s="157" t="s">
        <v>6171</v>
      </c>
      <c r="R3783" s="157" t="s">
        <v>144</v>
      </c>
      <c r="W3783" s="118">
        <v>0</v>
      </c>
      <c r="X3783" s="162" t="s">
        <v>6285</v>
      </c>
    </row>
    <row r="3784" spans="1:24">
      <c r="A3784" s="83">
        <v>4119</v>
      </c>
      <c r="B3784" s="83">
        <v>70</v>
      </c>
      <c r="C3784" t="s">
        <v>7843</v>
      </c>
      <c r="D3784" s="159">
        <f t="shared" si="118"/>
        <v>96</v>
      </c>
      <c r="E3784">
        <v>2</v>
      </c>
      <c r="F3784">
        <v>16</v>
      </c>
      <c r="G3784" s="162" t="s">
        <v>6357</v>
      </c>
      <c r="H3784" s="162" t="s">
        <v>6357</v>
      </c>
      <c r="I3784" s="53" t="str">
        <f t="shared" si="119"/>
        <v>2. 16</v>
      </c>
      <c r="J3784" s="157" t="s">
        <v>142</v>
      </c>
      <c r="K3784" s="157" t="s">
        <v>141</v>
      </c>
      <c r="L3784" s="83" t="s">
        <v>6172</v>
      </c>
      <c r="M3784" s="165" t="s">
        <v>6538</v>
      </c>
      <c r="O3784" s="157" t="s">
        <v>138</v>
      </c>
      <c r="P3784" s="157" t="s">
        <v>143</v>
      </c>
      <c r="Q3784" s="157" t="s">
        <v>6171</v>
      </c>
      <c r="R3784" s="157" t="s">
        <v>144</v>
      </c>
      <c r="W3784" s="118">
        <v>0</v>
      </c>
      <c r="X3784" s="162" t="s">
        <v>6357</v>
      </c>
    </row>
    <row r="3785" spans="1:24">
      <c r="A3785" s="83">
        <v>4120</v>
      </c>
      <c r="B3785" s="83">
        <v>96</v>
      </c>
      <c r="C3785" t="s">
        <v>7889</v>
      </c>
      <c r="D3785" s="159">
        <f t="shared" si="118"/>
        <v>91</v>
      </c>
      <c r="E3785">
        <v>2</v>
      </c>
      <c r="F3785">
        <v>11</v>
      </c>
      <c r="G3785" s="162" t="s">
        <v>6268</v>
      </c>
      <c r="H3785" s="162" t="s">
        <v>6268</v>
      </c>
      <c r="I3785" s="53" t="str">
        <f t="shared" si="119"/>
        <v>2. 11</v>
      </c>
      <c r="J3785" s="157" t="s">
        <v>142</v>
      </c>
      <c r="K3785" s="157" t="s">
        <v>141</v>
      </c>
      <c r="L3785" s="83" t="s">
        <v>6172</v>
      </c>
      <c r="M3785" s="165" t="s">
        <v>162</v>
      </c>
      <c r="O3785" s="157" t="s">
        <v>138</v>
      </c>
      <c r="P3785" s="157" t="s">
        <v>143</v>
      </c>
      <c r="Q3785" s="157" t="s">
        <v>6171</v>
      </c>
      <c r="R3785" s="157" t="s">
        <v>144</v>
      </c>
      <c r="W3785" s="118">
        <v>1228500</v>
      </c>
      <c r="X3785" s="162" t="s">
        <v>6268</v>
      </c>
    </row>
    <row r="3786" spans="1:24">
      <c r="A3786" s="83">
        <v>4120</v>
      </c>
      <c r="B3786" s="83">
        <v>95</v>
      </c>
      <c r="C3786" t="s">
        <v>8219</v>
      </c>
      <c r="D3786" s="159">
        <f t="shared" si="118"/>
        <v>125</v>
      </c>
      <c r="E3786">
        <v>3</v>
      </c>
      <c r="F3786">
        <v>5</v>
      </c>
      <c r="G3786" s="162" t="s">
        <v>6186</v>
      </c>
      <c r="H3786" s="162" t="s">
        <v>6186</v>
      </c>
      <c r="I3786" s="53" t="str">
        <f t="shared" si="119"/>
        <v>3. 5</v>
      </c>
      <c r="J3786" s="157" t="s">
        <v>142</v>
      </c>
      <c r="K3786" s="157" t="s">
        <v>141</v>
      </c>
      <c r="L3786" s="83" t="s">
        <v>6172</v>
      </c>
      <c r="M3786" s="165" t="s">
        <v>162</v>
      </c>
      <c r="O3786" s="157" t="s">
        <v>138</v>
      </c>
      <c r="P3786" s="157" t="s">
        <v>143</v>
      </c>
      <c r="Q3786" s="157" t="s">
        <v>6171</v>
      </c>
      <c r="R3786" s="157" t="s">
        <v>144</v>
      </c>
      <c r="W3786" s="118">
        <v>1687500</v>
      </c>
      <c r="X3786" s="162" t="s">
        <v>6186</v>
      </c>
    </row>
    <row r="3787" spans="1:24">
      <c r="A3787" s="83">
        <v>4121</v>
      </c>
      <c r="B3787" s="83">
        <v>98</v>
      </c>
      <c r="C3787" t="s">
        <v>8064</v>
      </c>
      <c r="D3787" s="159">
        <f t="shared" si="118"/>
        <v>122</v>
      </c>
      <c r="E3787">
        <v>3</v>
      </c>
      <c r="F3787">
        <v>2</v>
      </c>
      <c r="G3787" s="162" t="s">
        <v>6320</v>
      </c>
      <c r="H3787" s="162" t="s">
        <v>6320</v>
      </c>
      <c r="I3787" s="53" t="str">
        <f t="shared" si="119"/>
        <v>3. 2</v>
      </c>
      <c r="J3787" s="157" t="s">
        <v>142</v>
      </c>
      <c r="K3787" s="157" t="s">
        <v>141</v>
      </c>
      <c r="L3787" s="83" t="s">
        <v>6172</v>
      </c>
      <c r="M3787" s="165" t="s">
        <v>162</v>
      </c>
      <c r="O3787" s="157" t="s">
        <v>138</v>
      </c>
      <c r="P3787" s="157" t="s">
        <v>143</v>
      </c>
      <c r="Q3787" s="157" t="s">
        <v>6171</v>
      </c>
      <c r="R3787" s="157" t="s">
        <v>144</v>
      </c>
      <c r="W3787" s="118">
        <v>1647000</v>
      </c>
      <c r="X3787" s="162" t="s">
        <v>6320</v>
      </c>
    </row>
    <row r="3788" spans="1:24">
      <c r="A3788" s="83">
        <v>4121</v>
      </c>
      <c r="B3788" s="83">
        <v>96</v>
      </c>
      <c r="C3788" t="s">
        <v>7964</v>
      </c>
      <c r="D3788" s="159">
        <f t="shared" si="118"/>
        <v>71</v>
      </c>
      <c r="E3788">
        <v>1</v>
      </c>
      <c r="F3788">
        <v>31</v>
      </c>
      <c r="G3788" s="162" t="s">
        <v>6211</v>
      </c>
      <c r="H3788" s="162" t="s">
        <v>6211</v>
      </c>
      <c r="I3788" s="53" t="str">
        <f t="shared" si="119"/>
        <v>1. 31</v>
      </c>
      <c r="J3788" s="157" t="s">
        <v>142</v>
      </c>
      <c r="K3788" s="157" t="s">
        <v>141</v>
      </c>
      <c r="L3788" s="83" t="s">
        <v>6172</v>
      </c>
      <c r="M3788" s="165" t="s">
        <v>162</v>
      </c>
      <c r="O3788" s="157" t="s">
        <v>138</v>
      </c>
      <c r="P3788" s="157" t="s">
        <v>143</v>
      </c>
      <c r="Q3788" s="157" t="s">
        <v>6171</v>
      </c>
      <c r="R3788" s="157" t="s">
        <v>144</v>
      </c>
      <c r="W3788" s="118">
        <v>958500</v>
      </c>
      <c r="X3788" s="162" t="s">
        <v>6211</v>
      </c>
    </row>
    <row r="3789" spans="1:24">
      <c r="A3789" s="83">
        <v>4122</v>
      </c>
      <c r="B3789" s="83">
        <v>49</v>
      </c>
      <c r="C3789" t="s">
        <v>7837</v>
      </c>
      <c r="D3789" s="159">
        <f t="shared" si="118"/>
        <v>133</v>
      </c>
      <c r="E3789">
        <v>3</v>
      </c>
      <c r="F3789">
        <v>13</v>
      </c>
      <c r="G3789" s="162" t="s">
        <v>6368</v>
      </c>
      <c r="H3789" s="162" t="s">
        <v>6368</v>
      </c>
      <c r="I3789" s="53" t="str">
        <f t="shared" si="119"/>
        <v>3. 13</v>
      </c>
      <c r="J3789" s="157" t="s">
        <v>142</v>
      </c>
      <c r="K3789" s="157" t="s">
        <v>141</v>
      </c>
      <c r="L3789" s="83" t="s">
        <v>6172</v>
      </c>
      <c r="M3789" s="165" t="s">
        <v>6538</v>
      </c>
      <c r="O3789" s="157" t="s">
        <v>138</v>
      </c>
      <c r="P3789" s="157" t="s">
        <v>143</v>
      </c>
      <c r="Q3789" s="157" t="s">
        <v>6171</v>
      </c>
      <c r="R3789" s="157" t="s">
        <v>144</v>
      </c>
      <c r="W3789" s="118">
        <v>1795500</v>
      </c>
      <c r="X3789" s="162" t="s">
        <v>6368</v>
      </c>
    </row>
    <row r="3790" spans="1:24">
      <c r="A3790" s="83">
        <v>4123</v>
      </c>
      <c r="B3790" s="83">
        <v>602</v>
      </c>
      <c r="C3790" t="s">
        <v>7835</v>
      </c>
      <c r="D3790" s="159">
        <f t="shared" si="118"/>
        <v>22</v>
      </c>
      <c r="E3790">
        <v>0</v>
      </c>
      <c r="F3790">
        <v>22</v>
      </c>
      <c r="G3790" s="162" t="s">
        <v>6382</v>
      </c>
      <c r="H3790" s="162" t="s">
        <v>6382</v>
      </c>
      <c r="I3790" s="53" t="str">
        <f t="shared" si="119"/>
        <v>0. 22</v>
      </c>
      <c r="J3790" s="157" t="s">
        <v>142</v>
      </c>
      <c r="K3790" s="157" t="s">
        <v>141</v>
      </c>
      <c r="L3790" s="83" t="s">
        <v>6172</v>
      </c>
      <c r="M3790" s="165" t="s">
        <v>162</v>
      </c>
      <c r="O3790" s="157" t="s">
        <v>138</v>
      </c>
      <c r="P3790" s="157" t="s">
        <v>143</v>
      </c>
      <c r="Q3790" s="157" t="s">
        <v>6171</v>
      </c>
      <c r="R3790" s="157" t="s">
        <v>144</v>
      </c>
      <c r="W3790" s="118">
        <v>297000</v>
      </c>
      <c r="X3790" s="162" t="s">
        <v>6382</v>
      </c>
    </row>
    <row r="3791" spans="1:24">
      <c r="A3791" s="83">
        <v>4124</v>
      </c>
      <c r="B3791" s="83">
        <v>108</v>
      </c>
      <c r="C3791" t="s">
        <v>7983</v>
      </c>
      <c r="D3791" s="159">
        <f t="shared" si="118"/>
        <v>200</v>
      </c>
      <c r="E3791">
        <v>5</v>
      </c>
      <c r="F3791">
        <v>0</v>
      </c>
      <c r="G3791" s="162" t="s">
        <v>6414</v>
      </c>
      <c r="H3791" s="162" t="s">
        <v>6414</v>
      </c>
      <c r="I3791" s="53" t="str">
        <f t="shared" si="119"/>
        <v>5. 0</v>
      </c>
      <c r="J3791" s="157" t="s">
        <v>142</v>
      </c>
      <c r="K3791" s="157" t="s">
        <v>141</v>
      </c>
      <c r="L3791" s="83" t="s">
        <v>6172</v>
      </c>
      <c r="M3791" s="165" t="s">
        <v>162</v>
      </c>
      <c r="O3791" s="157" t="s">
        <v>138</v>
      </c>
      <c r="P3791" s="157" t="s">
        <v>143</v>
      </c>
      <c r="Q3791" s="157" t="s">
        <v>6171</v>
      </c>
      <c r="R3791" s="157" t="s">
        <v>144</v>
      </c>
      <c r="W3791" s="118">
        <v>891000</v>
      </c>
      <c r="X3791" s="162" t="s">
        <v>6414</v>
      </c>
    </row>
    <row r="3792" spans="1:24">
      <c r="A3792" s="83">
        <v>4125</v>
      </c>
      <c r="B3792" s="83">
        <v>108</v>
      </c>
      <c r="C3792" t="s">
        <v>7983</v>
      </c>
      <c r="D3792" s="159">
        <f t="shared" si="118"/>
        <v>200</v>
      </c>
      <c r="E3792">
        <v>5</v>
      </c>
      <c r="F3792">
        <v>0</v>
      </c>
      <c r="G3792" s="162" t="s">
        <v>6414</v>
      </c>
      <c r="H3792" s="162" t="s">
        <v>6414</v>
      </c>
      <c r="I3792" s="53" t="str">
        <f t="shared" si="119"/>
        <v>5. 0</v>
      </c>
      <c r="J3792" s="157" t="s">
        <v>142</v>
      </c>
      <c r="K3792" s="157" t="s">
        <v>141</v>
      </c>
      <c r="L3792" s="83" t="s">
        <v>6172</v>
      </c>
      <c r="M3792" s="165" t="s">
        <v>162</v>
      </c>
      <c r="O3792" s="157" t="s">
        <v>138</v>
      </c>
      <c r="P3792" s="157" t="s">
        <v>143</v>
      </c>
      <c r="Q3792" s="157" t="s">
        <v>6171</v>
      </c>
      <c r="R3792" s="157" t="s">
        <v>144</v>
      </c>
      <c r="W3792" s="118">
        <v>891000</v>
      </c>
      <c r="X3792" s="162" t="s">
        <v>6414</v>
      </c>
    </row>
    <row r="3793" spans="1:24">
      <c r="A3793" s="83">
        <v>4126</v>
      </c>
      <c r="B3793" s="83">
        <v>307</v>
      </c>
      <c r="C3793" t="s">
        <v>7861</v>
      </c>
      <c r="D3793" s="159">
        <f t="shared" si="118"/>
        <v>182</v>
      </c>
      <c r="E3793">
        <v>4</v>
      </c>
      <c r="F3793">
        <v>22</v>
      </c>
      <c r="G3793" s="162" t="s">
        <v>6460</v>
      </c>
      <c r="H3793" s="162" t="s">
        <v>6460</v>
      </c>
      <c r="I3793" s="53" t="str">
        <f t="shared" si="119"/>
        <v>4. 22</v>
      </c>
      <c r="J3793" s="157" t="s">
        <v>142</v>
      </c>
      <c r="K3793" s="157" t="s">
        <v>141</v>
      </c>
      <c r="L3793" s="83" t="s">
        <v>6172</v>
      </c>
      <c r="M3793" s="165" t="s">
        <v>162</v>
      </c>
      <c r="O3793" s="157" t="s">
        <v>138</v>
      </c>
      <c r="P3793" s="157" t="s">
        <v>143</v>
      </c>
      <c r="Q3793" s="157" t="s">
        <v>6171</v>
      </c>
      <c r="R3793" s="157" t="s">
        <v>144</v>
      </c>
      <c r="W3793" s="118">
        <v>607500</v>
      </c>
      <c r="X3793" s="162" t="s">
        <v>6460</v>
      </c>
    </row>
    <row r="3794" spans="1:24">
      <c r="A3794" s="83">
        <v>4126</v>
      </c>
      <c r="B3794" s="83">
        <v>305</v>
      </c>
      <c r="C3794" t="s">
        <v>6586</v>
      </c>
      <c r="D3794" s="159">
        <f t="shared" si="118"/>
        <v>100</v>
      </c>
      <c r="E3794">
        <v>2</v>
      </c>
      <c r="F3794">
        <v>20</v>
      </c>
      <c r="G3794" s="162" t="s">
        <v>6263</v>
      </c>
      <c r="H3794" s="162" t="s">
        <v>6263</v>
      </c>
      <c r="I3794" s="53" t="str">
        <f t="shared" si="119"/>
        <v>2. 20</v>
      </c>
      <c r="J3794" s="157" t="s">
        <v>142</v>
      </c>
      <c r="K3794" s="157" t="s">
        <v>141</v>
      </c>
      <c r="L3794" s="83" t="s">
        <v>6172</v>
      </c>
      <c r="M3794" s="165" t="s">
        <v>162</v>
      </c>
      <c r="O3794" s="157" t="s">
        <v>138</v>
      </c>
      <c r="P3794" s="157" t="s">
        <v>143</v>
      </c>
      <c r="Q3794" s="157" t="s">
        <v>6171</v>
      </c>
      <c r="R3794" s="157" t="s">
        <v>144</v>
      </c>
      <c r="W3794" s="118">
        <v>337500</v>
      </c>
      <c r="X3794" s="162" t="s">
        <v>6263</v>
      </c>
    </row>
    <row r="3795" spans="1:24">
      <c r="A3795" s="83">
        <v>4126</v>
      </c>
      <c r="B3795" s="83">
        <v>316</v>
      </c>
      <c r="C3795" t="s">
        <v>6586</v>
      </c>
      <c r="D3795" s="159">
        <f t="shared" si="118"/>
        <v>57</v>
      </c>
      <c r="E3795">
        <v>1</v>
      </c>
      <c r="F3795">
        <v>17</v>
      </c>
      <c r="G3795" s="162" t="s">
        <v>6225</v>
      </c>
      <c r="H3795" s="162" t="s">
        <v>6225</v>
      </c>
      <c r="I3795" s="53" t="str">
        <f t="shared" si="119"/>
        <v>1. 17</v>
      </c>
      <c r="J3795" s="157" t="s">
        <v>142</v>
      </c>
      <c r="K3795" s="157" t="s">
        <v>141</v>
      </c>
      <c r="L3795" s="83" t="s">
        <v>6172</v>
      </c>
      <c r="M3795" s="165" t="s">
        <v>162</v>
      </c>
      <c r="O3795" s="157" t="s">
        <v>138</v>
      </c>
      <c r="P3795" s="157" t="s">
        <v>143</v>
      </c>
      <c r="Q3795" s="157" t="s">
        <v>6171</v>
      </c>
      <c r="R3795" s="157" t="s">
        <v>144</v>
      </c>
      <c r="W3795" s="118">
        <v>189000</v>
      </c>
      <c r="X3795" s="162" t="s">
        <v>6225</v>
      </c>
    </row>
    <row r="3796" spans="1:24">
      <c r="A3796" s="83">
        <v>4126</v>
      </c>
      <c r="B3796" s="83">
        <v>61</v>
      </c>
      <c r="C3796" t="s">
        <v>7836</v>
      </c>
      <c r="D3796" s="159">
        <f t="shared" si="118"/>
        <v>171</v>
      </c>
      <c r="E3796">
        <v>4</v>
      </c>
      <c r="F3796">
        <v>11</v>
      </c>
      <c r="G3796" s="162" t="s">
        <v>6243</v>
      </c>
      <c r="H3796" s="162" t="s">
        <v>6243</v>
      </c>
      <c r="I3796" s="53" t="str">
        <f t="shared" si="119"/>
        <v>4. 11</v>
      </c>
      <c r="J3796" s="157" t="s">
        <v>142</v>
      </c>
      <c r="K3796" s="157" t="s">
        <v>141</v>
      </c>
      <c r="L3796" s="83" t="s">
        <v>6172</v>
      </c>
      <c r="M3796" s="165" t="s">
        <v>162</v>
      </c>
      <c r="O3796" s="157" t="s">
        <v>138</v>
      </c>
      <c r="P3796" s="157" t="s">
        <v>143</v>
      </c>
      <c r="Q3796" s="157" t="s">
        <v>6171</v>
      </c>
      <c r="R3796" s="157" t="s">
        <v>144</v>
      </c>
      <c r="W3796" s="118">
        <v>567000</v>
      </c>
      <c r="X3796" s="162" t="s">
        <v>6243</v>
      </c>
    </row>
    <row r="3797" spans="1:24">
      <c r="A3797" s="83">
        <v>4126</v>
      </c>
      <c r="B3797" s="83">
        <v>316</v>
      </c>
      <c r="C3797" t="s">
        <v>6586</v>
      </c>
      <c r="D3797" s="159">
        <f t="shared" si="118"/>
        <v>30</v>
      </c>
      <c r="E3797">
        <v>0</v>
      </c>
      <c r="F3797">
        <v>30</v>
      </c>
      <c r="G3797" s="162" t="s">
        <v>6324</v>
      </c>
      <c r="H3797" s="162" t="s">
        <v>6324</v>
      </c>
      <c r="I3797" s="53" t="str">
        <f t="shared" si="119"/>
        <v>0. 30</v>
      </c>
      <c r="J3797" s="157" t="s">
        <v>142</v>
      </c>
      <c r="K3797" s="157" t="s">
        <v>141</v>
      </c>
      <c r="L3797" s="83" t="s">
        <v>6172</v>
      </c>
      <c r="M3797" s="165" t="s">
        <v>162</v>
      </c>
      <c r="O3797" s="157" t="s">
        <v>138</v>
      </c>
      <c r="P3797" s="157" t="s">
        <v>143</v>
      </c>
      <c r="Q3797" s="157" t="s">
        <v>6171</v>
      </c>
      <c r="R3797" s="157" t="s">
        <v>144</v>
      </c>
      <c r="W3797" s="118">
        <v>94500</v>
      </c>
      <c r="X3797" s="162" t="s">
        <v>6324</v>
      </c>
    </row>
    <row r="3798" spans="1:24">
      <c r="A3798" s="83">
        <v>4126</v>
      </c>
      <c r="B3798" s="83">
        <v>349</v>
      </c>
      <c r="C3798" t="s">
        <v>7857</v>
      </c>
      <c r="D3798" s="159">
        <f t="shared" si="118"/>
        <v>80</v>
      </c>
      <c r="E3798">
        <v>2</v>
      </c>
      <c r="F3798">
        <v>0</v>
      </c>
      <c r="G3798" s="162" t="s">
        <v>6228</v>
      </c>
      <c r="H3798" s="162" t="s">
        <v>6228</v>
      </c>
      <c r="I3798" s="53" t="str">
        <f t="shared" si="119"/>
        <v>2. 0</v>
      </c>
      <c r="J3798" s="157" t="s">
        <v>142</v>
      </c>
      <c r="K3798" s="157" t="s">
        <v>141</v>
      </c>
      <c r="L3798" s="83" t="s">
        <v>6172</v>
      </c>
      <c r="M3798" s="165" t="s">
        <v>162</v>
      </c>
      <c r="O3798" s="157" t="s">
        <v>138</v>
      </c>
      <c r="P3798" s="157" t="s">
        <v>143</v>
      </c>
      <c r="Q3798" s="157" t="s">
        <v>6171</v>
      </c>
      <c r="R3798" s="157" t="s">
        <v>144</v>
      </c>
      <c r="W3798" s="118">
        <v>270000</v>
      </c>
      <c r="X3798" s="162" t="s">
        <v>6228</v>
      </c>
    </row>
    <row r="3799" spans="1:24">
      <c r="A3799" s="83">
        <v>4127</v>
      </c>
      <c r="B3799" s="83">
        <v>307</v>
      </c>
      <c r="C3799" t="s">
        <v>7861</v>
      </c>
      <c r="D3799" s="159">
        <f t="shared" si="118"/>
        <v>182</v>
      </c>
      <c r="E3799">
        <v>4</v>
      </c>
      <c r="F3799">
        <v>22</v>
      </c>
      <c r="G3799" s="162" t="s">
        <v>6460</v>
      </c>
      <c r="H3799" s="162" t="s">
        <v>6460</v>
      </c>
      <c r="I3799" s="53" t="str">
        <f t="shared" si="119"/>
        <v>4. 22</v>
      </c>
      <c r="J3799" s="157" t="s">
        <v>142</v>
      </c>
      <c r="K3799" s="157" t="s">
        <v>141</v>
      </c>
      <c r="L3799" s="83" t="s">
        <v>6172</v>
      </c>
      <c r="M3799" s="165" t="s">
        <v>162</v>
      </c>
      <c r="O3799" s="157" t="s">
        <v>138</v>
      </c>
      <c r="P3799" s="157" t="s">
        <v>143</v>
      </c>
      <c r="Q3799" s="157" t="s">
        <v>6171</v>
      </c>
      <c r="R3799" s="157" t="s">
        <v>144</v>
      </c>
      <c r="W3799" s="118">
        <v>607500</v>
      </c>
      <c r="X3799" s="162" t="s">
        <v>6460</v>
      </c>
    </row>
    <row r="3800" spans="1:24">
      <c r="A3800" s="83">
        <v>4127</v>
      </c>
      <c r="B3800" s="83">
        <v>305</v>
      </c>
      <c r="C3800" t="s">
        <v>6586</v>
      </c>
      <c r="D3800" s="159">
        <f t="shared" si="118"/>
        <v>100</v>
      </c>
      <c r="E3800">
        <v>2</v>
      </c>
      <c r="F3800">
        <v>20</v>
      </c>
      <c r="G3800" s="162" t="s">
        <v>6263</v>
      </c>
      <c r="H3800" s="162" t="s">
        <v>6263</v>
      </c>
      <c r="I3800" s="53" t="str">
        <f t="shared" si="119"/>
        <v>2. 20</v>
      </c>
      <c r="J3800" s="157" t="s">
        <v>142</v>
      </c>
      <c r="K3800" s="157" t="s">
        <v>141</v>
      </c>
      <c r="L3800" s="83" t="s">
        <v>6172</v>
      </c>
      <c r="M3800" s="165" t="s">
        <v>162</v>
      </c>
      <c r="O3800" s="157" t="s">
        <v>138</v>
      </c>
      <c r="P3800" s="157" t="s">
        <v>143</v>
      </c>
      <c r="Q3800" s="157" t="s">
        <v>6171</v>
      </c>
      <c r="R3800" s="157" t="s">
        <v>144</v>
      </c>
      <c r="W3800" s="118">
        <v>337500</v>
      </c>
      <c r="X3800" s="162" t="s">
        <v>6263</v>
      </c>
    </row>
    <row r="3801" spans="1:24">
      <c r="A3801" s="83">
        <v>4127</v>
      </c>
      <c r="B3801" s="83">
        <v>316</v>
      </c>
      <c r="C3801" t="s">
        <v>6586</v>
      </c>
      <c r="D3801" s="159">
        <f t="shared" si="118"/>
        <v>57</v>
      </c>
      <c r="E3801">
        <v>1</v>
      </c>
      <c r="F3801">
        <v>17</v>
      </c>
      <c r="G3801" s="162" t="s">
        <v>6225</v>
      </c>
      <c r="H3801" s="162" t="s">
        <v>6225</v>
      </c>
      <c r="I3801" s="53" t="str">
        <f t="shared" si="119"/>
        <v>1. 17</v>
      </c>
      <c r="J3801" s="157" t="s">
        <v>142</v>
      </c>
      <c r="K3801" s="157" t="s">
        <v>141</v>
      </c>
      <c r="L3801" s="83" t="s">
        <v>6172</v>
      </c>
      <c r="M3801" s="165" t="s">
        <v>162</v>
      </c>
      <c r="O3801" s="157" t="s">
        <v>138</v>
      </c>
      <c r="P3801" s="157" t="s">
        <v>143</v>
      </c>
      <c r="Q3801" s="157" t="s">
        <v>6171</v>
      </c>
      <c r="R3801" s="157" t="s">
        <v>144</v>
      </c>
      <c r="W3801" s="118">
        <v>189000</v>
      </c>
      <c r="X3801" s="162" t="s">
        <v>6225</v>
      </c>
    </row>
    <row r="3802" spans="1:24">
      <c r="A3802" s="83">
        <v>4127</v>
      </c>
      <c r="B3802" s="83">
        <v>61</v>
      </c>
      <c r="C3802" t="s">
        <v>7836</v>
      </c>
      <c r="D3802" s="159">
        <f t="shared" si="118"/>
        <v>171</v>
      </c>
      <c r="E3802">
        <v>4</v>
      </c>
      <c r="F3802">
        <v>11</v>
      </c>
      <c r="G3802" s="162" t="s">
        <v>6243</v>
      </c>
      <c r="H3802" s="162" t="s">
        <v>6243</v>
      </c>
      <c r="I3802" s="53" t="str">
        <f t="shared" si="119"/>
        <v>4. 11</v>
      </c>
      <c r="J3802" s="157" t="s">
        <v>142</v>
      </c>
      <c r="K3802" s="157" t="s">
        <v>141</v>
      </c>
      <c r="L3802" s="83" t="s">
        <v>6172</v>
      </c>
      <c r="M3802" s="165" t="s">
        <v>162</v>
      </c>
      <c r="O3802" s="157" t="s">
        <v>138</v>
      </c>
      <c r="P3802" s="157" t="s">
        <v>143</v>
      </c>
      <c r="Q3802" s="157" t="s">
        <v>6171</v>
      </c>
      <c r="R3802" s="157" t="s">
        <v>144</v>
      </c>
      <c r="W3802" s="118">
        <v>567000</v>
      </c>
      <c r="X3802" s="162" t="s">
        <v>6243</v>
      </c>
    </row>
    <row r="3803" spans="1:24">
      <c r="A3803" s="83">
        <v>4127</v>
      </c>
      <c r="B3803" s="83">
        <v>316</v>
      </c>
      <c r="C3803" t="s">
        <v>6586</v>
      </c>
      <c r="D3803" s="159">
        <f t="shared" si="118"/>
        <v>30</v>
      </c>
      <c r="E3803">
        <v>0</v>
      </c>
      <c r="F3803">
        <v>30</v>
      </c>
      <c r="G3803" s="162" t="s">
        <v>6324</v>
      </c>
      <c r="H3803" s="162" t="s">
        <v>6324</v>
      </c>
      <c r="I3803" s="53" t="str">
        <f t="shared" si="119"/>
        <v>0. 30</v>
      </c>
      <c r="J3803" s="157" t="s">
        <v>142</v>
      </c>
      <c r="K3803" s="157" t="s">
        <v>141</v>
      </c>
      <c r="L3803" s="83" t="s">
        <v>6172</v>
      </c>
      <c r="M3803" s="165" t="s">
        <v>162</v>
      </c>
      <c r="O3803" s="157" t="s">
        <v>138</v>
      </c>
      <c r="P3803" s="157" t="s">
        <v>143</v>
      </c>
      <c r="Q3803" s="157" t="s">
        <v>6171</v>
      </c>
      <c r="R3803" s="157" t="s">
        <v>144</v>
      </c>
      <c r="W3803" s="118">
        <v>94500</v>
      </c>
      <c r="X3803" s="162" t="s">
        <v>6324</v>
      </c>
    </row>
    <row r="3804" spans="1:24">
      <c r="A3804" s="83">
        <v>4127</v>
      </c>
      <c r="B3804" s="83">
        <v>349</v>
      </c>
      <c r="C3804" t="s">
        <v>7857</v>
      </c>
      <c r="D3804" s="159">
        <f t="shared" si="118"/>
        <v>80</v>
      </c>
      <c r="E3804">
        <v>2</v>
      </c>
      <c r="F3804">
        <v>0</v>
      </c>
      <c r="G3804" s="162" t="s">
        <v>6228</v>
      </c>
      <c r="H3804" s="162" t="s">
        <v>6228</v>
      </c>
      <c r="I3804" s="53" t="str">
        <f t="shared" si="119"/>
        <v>2. 0</v>
      </c>
      <c r="J3804" s="157" t="s">
        <v>142</v>
      </c>
      <c r="K3804" s="157" t="s">
        <v>141</v>
      </c>
      <c r="L3804" s="83" t="s">
        <v>6172</v>
      </c>
      <c r="M3804" s="165" t="s">
        <v>162</v>
      </c>
      <c r="O3804" s="157" t="s">
        <v>138</v>
      </c>
      <c r="P3804" s="157" t="s">
        <v>143</v>
      </c>
      <c r="Q3804" s="157" t="s">
        <v>6171</v>
      </c>
      <c r="R3804" s="157" t="s">
        <v>144</v>
      </c>
      <c r="W3804" s="118">
        <v>270000</v>
      </c>
      <c r="X3804" s="162" t="s">
        <v>6228</v>
      </c>
    </row>
    <row r="3805" spans="1:24">
      <c r="A3805" s="83">
        <v>4128</v>
      </c>
      <c r="B3805" s="83">
        <v>152</v>
      </c>
      <c r="C3805" t="s">
        <v>7859</v>
      </c>
      <c r="D3805" s="159">
        <f t="shared" si="118"/>
        <v>92</v>
      </c>
      <c r="E3805">
        <v>2</v>
      </c>
      <c r="F3805">
        <v>12</v>
      </c>
      <c r="G3805" s="162" t="s">
        <v>6391</v>
      </c>
      <c r="H3805" s="162" t="s">
        <v>6391</v>
      </c>
      <c r="I3805" s="53" t="str">
        <f t="shared" si="119"/>
        <v>2. 12</v>
      </c>
      <c r="J3805" s="157" t="s">
        <v>142</v>
      </c>
      <c r="K3805" s="157" t="s">
        <v>141</v>
      </c>
      <c r="L3805" s="83" t="s">
        <v>6172</v>
      </c>
      <c r="M3805" s="165" t="s">
        <v>6093</v>
      </c>
      <c r="O3805" s="157" t="s">
        <v>138</v>
      </c>
      <c r="P3805" s="157" t="s">
        <v>143</v>
      </c>
      <c r="Q3805" s="157" t="s">
        <v>6171</v>
      </c>
      <c r="R3805" s="157" t="s">
        <v>144</v>
      </c>
      <c r="W3805" s="118">
        <v>1485000</v>
      </c>
      <c r="X3805" s="162" t="s">
        <v>6391</v>
      </c>
    </row>
    <row r="3806" spans="1:24">
      <c r="A3806" s="83">
        <v>4129</v>
      </c>
      <c r="B3806" s="83">
        <v>152</v>
      </c>
      <c r="C3806" t="s">
        <v>7953</v>
      </c>
      <c r="D3806" s="159">
        <f t="shared" si="118"/>
        <v>89</v>
      </c>
      <c r="E3806">
        <v>2</v>
      </c>
      <c r="F3806">
        <v>9</v>
      </c>
      <c r="G3806" s="162" t="s">
        <v>6270</v>
      </c>
      <c r="H3806" s="162" t="s">
        <v>6270</v>
      </c>
      <c r="I3806" s="53" t="str">
        <f t="shared" si="119"/>
        <v>2. 9</v>
      </c>
      <c r="J3806" s="157" t="s">
        <v>142</v>
      </c>
      <c r="K3806" s="157" t="s">
        <v>141</v>
      </c>
      <c r="L3806" s="83" t="s">
        <v>6172</v>
      </c>
      <c r="M3806" s="165" t="s">
        <v>6093</v>
      </c>
      <c r="O3806" s="157" t="s">
        <v>138</v>
      </c>
      <c r="P3806" s="157" t="s">
        <v>143</v>
      </c>
      <c r="Q3806" s="157" t="s">
        <v>6171</v>
      </c>
      <c r="R3806" s="157" t="s">
        <v>144</v>
      </c>
      <c r="W3806" s="118">
        <v>958500</v>
      </c>
      <c r="X3806" s="162" t="s">
        <v>6270</v>
      </c>
    </row>
    <row r="3807" spans="1:24">
      <c r="A3807" s="83">
        <v>4130</v>
      </c>
      <c r="B3807" s="83">
        <v>246</v>
      </c>
      <c r="C3807" t="s">
        <v>7960</v>
      </c>
      <c r="D3807" s="159">
        <f t="shared" si="118"/>
        <v>90</v>
      </c>
      <c r="E3807">
        <v>2</v>
      </c>
      <c r="F3807">
        <v>10</v>
      </c>
      <c r="G3807" s="162" t="s">
        <v>6265</v>
      </c>
      <c r="H3807" s="162" t="s">
        <v>6265</v>
      </c>
      <c r="I3807" s="53" t="str">
        <f t="shared" si="119"/>
        <v>2. 10</v>
      </c>
      <c r="J3807" s="157" t="s">
        <v>142</v>
      </c>
      <c r="K3807" s="157" t="s">
        <v>141</v>
      </c>
      <c r="L3807" s="83" t="s">
        <v>6172</v>
      </c>
      <c r="M3807" s="165" t="s">
        <v>162</v>
      </c>
      <c r="O3807" s="157" t="s">
        <v>138</v>
      </c>
      <c r="P3807" s="157" t="s">
        <v>143</v>
      </c>
      <c r="Q3807" s="157" t="s">
        <v>6171</v>
      </c>
      <c r="R3807" s="157" t="s">
        <v>144</v>
      </c>
      <c r="W3807" s="118">
        <v>1215000</v>
      </c>
      <c r="X3807" s="162" t="s">
        <v>6265</v>
      </c>
    </row>
    <row r="3808" spans="1:24">
      <c r="A3808" s="83">
        <v>4131</v>
      </c>
      <c r="B3808" s="83">
        <v>110</v>
      </c>
      <c r="C3808" t="s">
        <v>8220</v>
      </c>
      <c r="D3808" s="159">
        <f t="shared" si="118"/>
        <v>31</v>
      </c>
      <c r="E3808">
        <v>0</v>
      </c>
      <c r="F3808">
        <v>31</v>
      </c>
      <c r="G3808" s="162" t="s">
        <v>6214</v>
      </c>
      <c r="H3808" s="162" t="s">
        <v>6214</v>
      </c>
      <c r="I3808" s="53" t="str">
        <f t="shared" si="119"/>
        <v>0. 31</v>
      </c>
      <c r="J3808" s="157" t="s">
        <v>142</v>
      </c>
      <c r="K3808" s="157" t="s">
        <v>141</v>
      </c>
      <c r="L3808" s="83" t="s">
        <v>6172</v>
      </c>
      <c r="M3808" s="165" t="s">
        <v>6540</v>
      </c>
      <c r="O3808" s="157" t="s">
        <v>138</v>
      </c>
      <c r="P3808" s="157" t="s">
        <v>143</v>
      </c>
      <c r="Q3808" s="157" t="s">
        <v>6171</v>
      </c>
      <c r="R3808" s="157" t="s">
        <v>144</v>
      </c>
      <c r="W3808" s="118">
        <v>715500</v>
      </c>
      <c r="X3808" s="162" t="s">
        <v>6214</v>
      </c>
    </row>
    <row r="3809" spans="1:24">
      <c r="A3809" s="83">
        <v>4131</v>
      </c>
      <c r="B3809" s="83">
        <v>110</v>
      </c>
      <c r="C3809" t="s">
        <v>8221</v>
      </c>
      <c r="D3809" s="159">
        <f t="shared" si="118"/>
        <v>22</v>
      </c>
      <c r="E3809">
        <v>0</v>
      </c>
      <c r="F3809">
        <v>22</v>
      </c>
      <c r="G3809" s="162" t="s">
        <v>6382</v>
      </c>
      <c r="H3809" s="162" t="s">
        <v>6382</v>
      </c>
      <c r="I3809" s="53" t="str">
        <f t="shared" si="119"/>
        <v>0. 22</v>
      </c>
      <c r="J3809" s="157" t="s">
        <v>142</v>
      </c>
      <c r="K3809" s="157" t="s">
        <v>141</v>
      </c>
      <c r="L3809" s="83" t="s">
        <v>6172</v>
      </c>
      <c r="M3809" s="165" t="s">
        <v>6540</v>
      </c>
      <c r="O3809" s="157" t="s">
        <v>138</v>
      </c>
      <c r="P3809" s="157" t="s">
        <v>143</v>
      </c>
      <c r="Q3809" s="157" t="s">
        <v>6171</v>
      </c>
      <c r="R3809" s="157" t="s">
        <v>144</v>
      </c>
      <c r="W3809" s="118">
        <v>0</v>
      </c>
      <c r="X3809" s="162" t="s">
        <v>6382</v>
      </c>
    </row>
    <row r="3810" spans="1:24">
      <c r="A3810" s="83">
        <v>4131</v>
      </c>
      <c r="B3810" s="83">
        <v>110</v>
      </c>
      <c r="C3810" t="s">
        <v>8041</v>
      </c>
      <c r="D3810" s="159">
        <f t="shared" si="118"/>
        <v>16</v>
      </c>
      <c r="E3810">
        <v>0</v>
      </c>
      <c r="F3810">
        <v>16</v>
      </c>
      <c r="G3810" s="162" t="s">
        <v>6206</v>
      </c>
      <c r="H3810" s="162" t="s">
        <v>6206</v>
      </c>
      <c r="I3810" s="53" t="str">
        <f t="shared" si="119"/>
        <v>0. 16</v>
      </c>
      <c r="J3810" s="157" t="s">
        <v>142</v>
      </c>
      <c r="K3810" s="157" t="s">
        <v>141</v>
      </c>
      <c r="L3810" s="83" t="s">
        <v>6172</v>
      </c>
      <c r="M3810" s="165" t="s">
        <v>6540</v>
      </c>
      <c r="O3810" s="157" t="s">
        <v>138</v>
      </c>
      <c r="P3810" s="157" t="s">
        <v>143</v>
      </c>
      <c r="Q3810" s="157" t="s">
        <v>6171</v>
      </c>
      <c r="R3810" s="157" t="s">
        <v>144</v>
      </c>
      <c r="W3810" s="118">
        <v>0</v>
      </c>
      <c r="X3810" s="162" t="s">
        <v>6206</v>
      </c>
    </row>
    <row r="3811" spans="1:24">
      <c r="A3811" s="83">
        <v>4131</v>
      </c>
      <c r="B3811" s="83">
        <v>110</v>
      </c>
      <c r="C3811" t="s">
        <v>8222</v>
      </c>
      <c r="D3811" s="159">
        <f t="shared" si="118"/>
        <v>19</v>
      </c>
      <c r="E3811">
        <v>0</v>
      </c>
      <c r="F3811">
        <v>19</v>
      </c>
      <c r="G3811" s="162" t="s">
        <v>6239</v>
      </c>
      <c r="H3811" s="162" t="s">
        <v>6239</v>
      </c>
      <c r="I3811" s="53" t="str">
        <f t="shared" si="119"/>
        <v>0. 19</v>
      </c>
      <c r="J3811" s="157" t="s">
        <v>142</v>
      </c>
      <c r="K3811" s="157" t="s">
        <v>141</v>
      </c>
      <c r="L3811" s="83" t="s">
        <v>6172</v>
      </c>
      <c r="M3811" s="165" t="s">
        <v>6540</v>
      </c>
      <c r="O3811" s="157" t="s">
        <v>138</v>
      </c>
      <c r="P3811" s="157" t="s">
        <v>143</v>
      </c>
      <c r="Q3811" s="157" t="s">
        <v>6171</v>
      </c>
      <c r="R3811" s="157" t="s">
        <v>144</v>
      </c>
      <c r="W3811" s="118">
        <v>0</v>
      </c>
      <c r="X3811" s="162" t="s">
        <v>6239</v>
      </c>
    </row>
    <row r="3812" spans="1:24">
      <c r="A3812" s="83">
        <v>4132</v>
      </c>
      <c r="B3812" s="83">
        <v>139</v>
      </c>
      <c r="C3812" t="s">
        <v>6586</v>
      </c>
      <c r="D3812" s="159">
        <f t="shared" si="118"/>
        <v>142</v>
      </c>
      <c r="E3812">
        <v>3</v>
      </c>
      <c r="F3812">
        <v>22</v>
      </c>
      <c r="G3812" s="162" t="s">
        <v>6293</v>
      </c>
      <c r="H3812" s="162" t="s">
        <v>6293</v>
      </c>
      <c r="I3812" s="53" t="str">
        <f t="shared" si="119"/>
        <v>3. 22</v>
      </c>
      <c r="J3812" s="157" t="s">
        <v>142</v>
      </c>
      <c r="K3812" s="157" t="s">
        <v>141</v>
      </c>
      <c r="L3812" s="83" t="s">
        <v>6172</v>
      </c>
      <c r="M3812" s="165" t="s">
        <v>162</v>
      </c>
      <c r="O3812" s="157" t="s">
        <v>138</v>
      </c>
      <c r="P3812" s="157" t="s">
        <v>143</v>
      </c>
      <c r="Q3812" s="157" t="s">
        <v>6171</v>
      </c>
      <c r="R3812" s="157" t="s">
        <v>144</v>
      </c>
      <c r="W3812" s="118">
        <v>958500</v>
      </c>
      <c r="X3812" s="162" t="s">
        <v>6293</v>
      </c>
    </row>
    <row r="3813" spans="1:24">
      <c r="A3813" s="83">
        <v>4133</v>
      </c>
      <c r="B3813" s="83">
        <v>100</v>
      </c>
      <c r="C3813" t="s">
        <v>7861</v>
      </c>
      <c r="D3813" s="159">
        <f t="shared" si="118"/>
        <v>40</v>
      </c>
      <c r="E3813">
        <v>1</v>
      </c>
      <c r="F3813">
        <v>0</v>
      </c>
      <c r="G3813" s="162" t="s">
        <v>6242</v>
      </c>
      <c r="H3813" s="162" t="s">
        <v>6242</v>
      </c>
      <c r="I3813" s="53" t="str">
        <f t="shared" si="119"/>
        <v>1. 0</v>
      </c>
      <c r="J3813" s="157" t="s">
        <v>142</v>
      </c>
      <c r="K3813" s="157" t="s">
        <v>141</v>
      </c>
      <c r="L3813" s="83" t="s">
        <v>6172</v>
      </c>
      <c r="M3813" s="165" t="s">
        <v>162</v>
      </c>
      <c r="O3813" s="157" t="s">
        <v>138</v>
      </c>
      <c r="P3813" s="157" t="s">
        <v>143</v>
      </c>
      <c r="Q3813" s="157" t="s">
        <v>6171</v>
      </c>
      <c r="R3813" s="157" t="s">
        <v>144</v>
      </c>
      <c r="W3813" s="118">
        <v>540000</v>
      </c>
      <c r="X3813" s="162" t="s">
        <v>6242</v>
      </c>
    </row>
    <row r="3814" spans="1:24">
      <c r="A3814" s="83">
        <v>4133</v>
      </c>
      <c r="B3814" s="83">
        <v>337</v>
      </c>
      <c r="C3814" t="s">
        <v>8223</v>
      </c>
      <c r="D3814" s="159">
        <f t="shared" si="118"/>
        <v>64</v>
      </c>
      <c r="E3814">
        <v>1</v>
      </c>
      <c r="F3814">
        <v>24</v>
      </c>
      <c r="G3814" s="162" t="s">
        <v>6314</v>
      </c>
      <c r="H3814" s="162" t="s">
        <v>6314</v>
      </c>
      <c r="I3814" s="53" t="str">
        <f t="shared" si="119"/>
        <v>1. 24</v>
      </c>
      <c r="J3814" s="157" t="s">
        <v>142</v>
      </c>
      <c r="K3814" s="157" t="s">
        <v>141</v>
      </c>
      <c r="L3814" s="83" t="s">
        <v>6172</v>
      </c>
      <c r="M3814" s="165" t="s">
        <v>5493</v>
      </c>
      <c r="O3814" s="157" t="s">
        <v>138</v>
      </c>
      <c r="P3814" s="157" t="s">
        <v>143</v>
      </c>
      <c r="Q3814" s="157" t="s">
        <v>6171</v>
      </c>
      <c r="R3814" s="157" t="s">
        <v>144</v>
      </c>
      <c r="W3814" s="118">
        <v>864000</v>
      </c>
      <c r="X3814" s="162" t="s">
        <v>6314</v>
      </c>
    </row>
    <row r="3815" spans="1:24">
      <c r="A3815" s="83">
        <v>4134</v>
      </c>
      <c r="B3815" s="83">
        <v>82</v>
      </c>
      <c r="C3815" t="s">
        <v>8224</v>
      </c>
      <c r="D3815" s="159">
        <f t="shared" si="118"/>
        <v>137</v>
      </c>
      <c r="E3815">
        <v>3</v>
      </c>
      <c r="F3815">
        <v>17</v>
      </c>
      <c r="G3815" s="162" t="s">
        <v>6285</v>
      </c>
      <c r="H3815" s="162" t="s">
        <v>6285</v>
      </c>
      <c r="I3815" s="53" t="str">
        <f t="shared" si="119"/>
        <v>3. 17</v>
      </c>
      <c r="J3815" s="157" t="s">
        <v>142</v>
      </c>
      <c r="K3815" s="157" t="s">
        <v>141</v>
      </c>
      <c r="L3815" s="83" t="s">
        <v>6172</v>
      </c>
      <c r="M3815" s="165" t="s">
        <v>5499</v>
      </c>
      <c r="O3815" s="157" t="s">
        <v>138</v>
      </c>
      <c r="P3815" s="157" t="s">
        <v>143</v>
      </c>
      <c r="Q3815" s="157" t="s">
        <v>6171</v>
      </c>
      <c r="R3815" s="157" t="s">
        <v>144</v>
      </c>
      <c r="W3815" s="118">
        <v>1849500</v>
      </c>
      <c r="X3815" s="162" t="s">
        <v>6285</v>
      </c>
    </row>
    <row r="3816" spans="1:24">
      <c r="A3816" s="83">
        <v>4135</v>
      </c>
      <c r="B3816" s="83">
        <v>164</v>
      </c>
      <c r="C3816" t="s">
        <v>7852</v>
      </c>
      <c r="D3816" s="159">
        <f t="shared" si="118"/>
        <v>108</v>
      </c>
      <c r="E3816">
        <v>2</v>
      </c>
      <c r="F3816">
        <v>28</v>
      </c>
      <c r="G3816" s="162" t="s">
        <v>6356</v>
      </c>
      <c r="H3816" s="162" t="s">
        <v>6356</v>
      </c>
      <c r="I3816" s="53" t="str">
        <f t="shared" si="119"/>
        <v>2. 28</v>
      </c>
      <c r="J3816" s="157" t="s">
        <v>142</v>
      </c>
      <c r="K3816" s="157" t="s">
        <v>141</v>
      </c>
      <c r="L3816" s="83" t="s">
        <v>6172</v>
      </c>
      <c r="M3816" s="165" t="s">
        <v>6541</v>
      </c>
      <c r="O3816" s="157" t="s">
        <v>138</v>
      </c>
      <c r="P3816" s="157" t="s">
        <v>143</v>
      </c>
      <c r="Q3816" s="157" t="s">
        <v>6171</v>
      </c>
      <c r="R3816" s="157" t="s">
        <v>144</v>
      </c>
      <c r="W3816" s="118">
        <v>1458000</v>
      </c>
      <c r="X3816" s="162" t="s">
        <v>6356</v>
      </c>
    </row>
    <row r="3817" spans="1:24">
      <c r="A3817" s="83">
        <v>4137</v>
      </c>
      <c r="B3817" s="83">
        <v>500</v>
      </c>
      <c r="C3817" t="s">
        <v>7862</v>
      </c>
      <c r="D3817" s="159">
        <f t="shared" si="118"/>
        <v>15</v>
      </c>
      <c r="E3817">
        <v>0</v>
      </c>
      <c r="F3817">
        <v>15</v>
      </c>
      <c r="G3817" s="162" t="s">
        <v>6210</v>
      </c>
      <c r="H3817" s="162" t="s">
        <v>6210</v>
      </c>
      <c r="I3817" s="53" t="str">
        <f t="shared" si="119"/>
        <v>0. 15</v>
      </c>
      <c r="J3817" s="157" t="s">
        <v>142</v>
      </c>
      <c r="K3817" s="157" t="s">
        <v>141</v>
      </c>
      <c r="L3817" s="83" t="s">
        <v>6172</v>
      </c>
      <c r="M3817" s="165" t="s">
        <v>162</v>
      </c>
      <c r="O3817" s="157" t="s">
        <v>138</v>
      </c>
      <c r="P3817" s="157" t="s">
        <v>143</v>
      </c>
      <c r="Q3817" s="157" t="s">
        <v>6171</v>
      </c>
      <c r="R3817" s="157" t="s">
        <v>144</v>
      </c>
      <c r="W3817" s="118">
        <v>202500</v>
      </c>
      <c r="X3817" s="162" t="s">
        <v>6210</v>
      </c>
    </row>
    <row r="3818" spans="1:24">
      <c r="A3818" s="83">
        <v>4137</v>
      </c>
      <c r="B3818" s="83">
        <v>499</v>
      </c>
      <c r="C3818" t="s">
        <v>6586</v>
      </c>
      <c r="D3818" s="159">
        <f t="shared" si="118"/>
        <v>181</v>
      </c>
      <c r="E3818">
        <v>4</v>
      </c>
      <c r="F3818">
        <v>21</v>
      </c>
      <c r="G3818" s="162" t="s">
        <v>6335</v>
      </c>
      <c r="H3818" s="162" t="s">
        <v>6335</v>
      </c>
      <c r="I3818" s="53" t="str">
        <f t="shared" si="119"/>
        <v>4. 21</v>
      </c>
      <c r="J3818" s="157" t="s">
        <v>142</v>
      </c>
      <c r="K3818" s="157" t="s">
        <v>141</v>
      </c>
      <c r="L3818" s="83" t="s">
        <v>6172</v>
      </c>
      <c r="M3818" s="165" t="s">
        <v>162</v>
      </c>
      <c r="O3818" s="157" t="s">
        <v>138</v>
      </c>
      <c r="P3818" s="157" t="s">
        <v>143</v>
      </c>
      <c r="Q3818" s="157" t="s">
        <v>6171</v>
      </c>
      <c r="R3818" s="157" t="s">
        <v>144</v>
      </c>
      <c r="W3818" s="118">
        <v>2443500</v>
      </c>
      <c r="X3818" s="162" t="s">
        <v>6335</v>
      </c>
    </row>
    <row r="3819" spans="1:24">
      <c r="A3819" s="83">
        <v>4141</v>
      </c>
      <c r="B3819" s="83">
        <v>117</v>
      </c>
      <c r="C3819" t="s">
        <v>7836</v>
      </c>
      <c r="D3819" s="159">
        <f t="shared" si="118"/>
        <v>83</v>
      </c>
      <c r="E3819">
        <v>2</v>
      </c>
      <c r="F3819">
        <v>3</v>
      </c>
      <c r="G3819" s="162" t="s">
        <v>6301</v>
      </c>
      <c r="H3819" s="162" t="s">
        <v>6301</v>
      </c>
      <c r="I3819" s="53" t="str">
        <f t="shared" si="119"/>
        <v>2. 3</v>
      </c>
      <c r="J3819" s="157" t="s">
        <v>142</v>
      </c>
      <c r="K3819" s="157" t="s">
        <v>141</v>
      </c>
      <c r="L3819" s="83" t="s">
        <v>6172</v>
      </c>
      <c r="M3819" s="165" t="s">
        <v>162</v>
      </c>
      <c r="O3819" s="157" t="s">
        <v>138</v>
      </c>
      <c r="P3819" s="157" t="s">
        <v>143</v>
      </c>
      <c r="Q3819" s="157" t="s">
        <v>6171</v>
      </c>
      <c r="R3819" s="157" t="s">
        <v>144</v>
      </c>
      <c r="W3819" s="118">
        <v>270000</v>
      </c>
      <c r="X3819" s="162" t="s">
        <v>6301</v>
      </c>
    </row>
    <row r="3820" spans="1:24">
      <c r="A3820" s="83">
        <v>4142</v>
      </c>
      <c r="B3820" s="83">
        <v>210</v>
      </c>
      <c r="C3820" t="s">
        <v>7857</v>
      </c>
      <c r="D3820" s="159">
        <f t="shared" si="118"/>
        <v>283</v>
      </c>
      <c r="E3820">
        <v>7</v>
      </c>
      <c r="F3820">
        <v>3</v>
      </c>
      <c r="G3820" s="162" t="s">
        <v>6529</v>
      </c>
      <c r="H3820" s="162" t="s">
        <v>6529</v>
      </c>
      <c r="I3820" s="53" t="str">
        <f t="shared" si="119"/>
        <v>7. 3</v>
      </c>
      <c r="J3820" s="157" t="s">
        <v>142</v>
      </c>
      <c r="K3820" s="157" t="s">
        <v>141</v>
      </c>
      <c r="L3820" s="83" t="s">
        <v>6172</v>
      </c>
      <c r="M3820" s="165" t="s">
        <v>162</v>
      </c>
      <c r="O3820" s="157" t="s">
        <v>138</v>
      </c>
      <c r="P3820" s="157" t="s">
        <v>143</v>
      </c>
      <c r="Q3820" s="157" t="s">
        <v>6171</v>
      </c>
      <c r="R3820" s="157" t="s">
        <v>144</v>
      </c>
      <c r="W3820" s="118">
        <v>1903500</v>
      </c>
      <c r="X3820" s="162" t="s">
        <v>6529</v>
      </c>
    </row>
    <row r="3821" spans="1:24">
      <c r="A3821" s="83">
        <v>4143</v>
      </c>
      <c r="B3821" s="83">
        <v>235</v>
      </c>
      <c r="C3821" t="s">
        <v>7857</v>
      </c>
      <c r="D3821" s="159">
        <f t="shared" si="118"/>
        <v>267</v>
      </c>
      <c r="E3821">
        <v>6</v>
      </c>
      <c r="F3821">
        <v>27</v>
      </c>
      <c r="G3821" s="162" t="s">
        <v>6483</v>
      </c>
      <c r="H3821" s="162" t="s">
        <v>6483</v>
      </c>
      <c r="I3821" s="53" t="str">
        <f t="shared" si="119"/>
        <v>6. 27</v>
      </c>
      <c r="J3821" s="157" t="s">
        <v>142</v>
      </c>
      <c r="K3821" s="157" t="s">
        <v>141</v>
      </c>
      <c r="L3821" s="83" t="s">
        <v>6172</v>
      </c>
      <c r="M3821" s="165" t="s">
        <v>162</v>
      </c>
      <c r="O3821" s="157" t="s">
        <v>138</v>
      </c>
      <c r="P3821" s="157" t="s">
        <v>143</v>
      </c>
      <c r="Q3821" s="157" t="s">
        <v>6171</v>
      </c>
      <c r="R3821" s="157" t="s">
        <v>144</v>
      </c>
      <c r="W3821" s="118">
        <v>3604500</v>
      </c>
      <c r="X3821" s="162" t="s">
        <v>6483</v>
      </c>
    </row>
    <row r="3822" spans="1:24">
      <c r="A3822" s="83">
        <v>4144</v>
      </c>
      <c r="B3822" s="83">
        <v>62</v>
      </c>
      <c r="C3822" t="s">
        <v>7857</v>
      </c>
      <c r="D3822" s="159">
        <f t="shared" si="118"/>
        <v>123</v>
      </c>
      <c r="E3822">
        <v>3</v>
      </c>
      <c r="F3822">
        <v>3</v>
      </c>
      <c r="G3822" s="162" t="s">
        <v>6328</v>
      </c>
      <c r="H3822" s="162" t="s">
        <v>6328</v>
      </c>
      <c r="I3822" s="53" t="str">
        <f t="shared" si="119"/>
        <v>3. 3</v>
      </c>
      <c r="J3822" s="157" t="s">
        <v>142</v>
      </c>
      <c r="K3822" s="157" t="s">
        <v>141</v>
      </c>
      <c r="L3822" s="83" t="s">
        <v>6172</v>
      </c>
      <c r="M3822" s="165" t="s">
        <v>162</v>
      </c>
      <c r="O3822" s="157" t="s">
        <v>138</v>
      </c>
      <c r="P3822" s="157" t="s">
        <v>143</v>
      </c>
      <c r="Q3822" s="157" t="s">
        <v>6171</v>
      </c>
      <c r="R3822" s="157" t="s">
        <v>144</v>
      </c>
      <c r="W3822" s="118">
        <v>1660500</v>
      </c>
      <c r="X3822" s="162" t="s">
        <v>6328</v>
      </c>
    </row>
    <row r="3823" spans="1:24">
      <c r="A3823" s="83">
        <v>4144</v>
      </c>
      <c r="B3823" s="83">
        <v>63</v>
      </c>
      <c r="C3823" t="s">
        <v>7859</v>
      </c>
      <c r="D3823" s="159">
        <f t="shared" si="118"/>
        <v>153</v>
      </c>
      <c r="E3823">
        <v>3</v>
      </c>
      <c r="F3823">
        <v>33</v>
      </c>
      <c r="G3823" s="162" t="s">
        <v>6261</v>
      </c>
      <c r="H3823" s="162" t="s">
        <v>6261</v>
      </c>
      <c r="I3823" s="53" t="str">
        <f t="shared" si="119"/>
        <v>3. 33</v>
      </c>
      <c r="J3823" s="157" t="s">
        <v>142</v>
      </c>
      <c r="K3823" s="157" t="s">
        <v>141</v>
      </c>
      <c r="L3823" s="83" t="s">
        <v>6172</v>
      </c>
      <c r="M3823" s="165" t="s">
        <v>162</v>
      </c>
      <c r="O3823" s="157" t="s">
        <v>138</v>
      </c>
      <c r="P3823" s="157" t="s">
        <v>143</v>
      </c>
      <c r="Q3823" s="157" t="s">
        <v>6171</v>
      </c>
      <c r="R3823" s="157" t="s">
        <v>144</v>
      </c>
      <c r="W3823" s="118">
        <v>2065500</v>
      </c>
      <c r="X3823" s="162" t="s">
        <v>6261</v>
      </c>
    </row>
    <row r="3824" spans="1:24">
      <c r="A3824" s="83">
        <v>4144</v>
      </c>
      <c r="B3824" s="83">
        <v>63</v>
      </c>
      <c r="C3824" t="s">
        <v>7900</v>
      </c>
      <c r="D3824" s="159">
        <f t="shared" si="118"/>
        <v>40</v>
      </c>
      <c r="E3824">
        <v>1</v>
      </c>
      <c r="F3824">
        <v>0</v>
      </c>
      <c r="G3824" s="162" t="s">
        <v>6242</v>
      </c>
      <c r="H3824" s="162" t="s">
        <v>6242</v>
      </c>
      <c r="I3824" s="53" t="str">
        <f t="shared" si="119"/>
        <v>1. 0</v>
      </c>
      <c r="J3824" s="157" t="s">
        <v>142</v>
      </c>
      <c r="K3824" s="157" t="s">
        <v>141</v>
      </c>
      <c r="L3824" s="83" t="s">
        <v>6172</v>
      </c>
      <c r="M3824" s="165" t="s">
        <v>162</v>
      </c>
      <c r="O3824" s="157" t="s">
        <v>138</v>
      </c>
      <c r="P3824" s="157" t="s">
        <v>143</v>
      </c>
      <c r="Q3824" s="157" t="s">
        <v>6171</v>
      </c>
      <c r="R3824" s="157" t="s">
        <v>144</v>
      </c>
      <c r="W3824" s="118">
        <v>540000</v>
      </c>
      <c r="X3824" s="162" t="s">
        <v>6242</v>
      </c>
    </row>
    <row r="3825" spans="1:24">
      <c r="A3825" s="83">
        <v>4144</v>
      </c>
      <c r="B3825" s="83">
        <v>63</v>
      </c>
      <c r="C3825" t="s">
        <v>7948</v>
      </c>
      <c r="D3825" s="159">
        <f t="shared" si="118"/>
        <v>19</v>
      </c>
      <c r="E3825">
        <v>0</v>
      </c>
      <c r="F3825">
        <v>19</v>
      </c>
      <c r="G3825" s="162" t="s">
        <v>6239</v>
      </c>
      <c r="H3825" s="162" t="s">
        <v>6239</v>
      </c>
      <c r="I3825" s="53" t="str">
        <f t="shared" si="119"/>
        <v>0. 19</v>
      </c>
      <c r="J3825" s="157" t="s">
        <v>142</v>
      </c>
      <c r="K3825" s="157" t="s">
        <v>141</v>
      </c>
      <c r="L3825" s="83" t="s">
        <v>6172</v>
      </c>
      <c r="M3825" s="165" t="s">
        <v>162</v>
      </c>
      <c r="O3825" s="157" t="s">
        <v>138</v>
      </c>
      <c r="P3825" s="157" t="s">
        <v>143</v>
      </c>
      <c r="Q3825" s="157" t="s">
        <v>6171</v>
      </c>
      <c r="R3825" s="157" t="s">
        <v>144</v>
      </c>
      <c r="W3825" s="118">
        <v>256500</v>
      </c>
      <c r="X3825" s="162" t="s">
        <v>6239</v>
      </c>
    </row>
    <row r="3826" spans="1:24">
      <c r="A3826" s="83">
        <v>4145</v>
      </c>
      <c r="B3826" s="83">
        <v>89</v>
      </c>
      <c r="C3826" t="s">
        <v>8225</v>
      </c>
      <c r="D3826" s="159">
        <f t="shared" si="118"/>
        <v>30</v>
      </c>
      <c r="E3826">
        <v>0</v>
      </c>
      <c r="F3826">
        <v>30</v>
      </c>
      <c r="G3826" s="162" t="s">
        <v>6324</v>
      </c>
      <c r="H3826" s="162" t="s">
        <v>6324</v>
      </c>
      <c r="I3826" s="53" t="str">
        <f t="shared" si="119"/>
        <v>0. 30</v>
      </c>
      <c r="J3826" s="157" t="s">
        <v>142</v>
      </c>
      <c r="K3826" s="157" t="s">
        <v>141</v>
      </c>
      <c r="L3826" s="83" t="s">
        <v>6172</v>
      </c>
      <c r="M3826" s="165" t="s">
        <v>6552</v>
      </c>
      <c r="O3826" s="157" t="s">
        <v>138</v>
      </c>
      <c r="P3826" s="157" t="s">
        <v>143</v>
      </c>
      <c r="Q3826" s="157" t="s">
        <v>6171</v>
      </c>
      <c r="R3826" s="157" t="s">
        <v>144</v>
      </c>
      <c r="W3826" s="118">
        <v>405000</v>
      </c>
      <c r="X3826" s="162" t="s">
        <v>6324</v>
      </c>
    </row>
    <row r="3827" spans="1:24">
      <c r="A3827" s="83">
        <v>4146</v>
      </c>
      <c r="B3827" s="83">
        <v>223</v>
      </c>
      <c r="C3827" t="s">
        <v>7857</v>
      </c>
      <c r="D3827" s="159">
        <f t="shared" si="118"/>
        <v>143</v>
      </c>
      <c r="E3827">
        <v>3</v>
      </c>
      <c r="F3827">
        <v>23</v>
      </c>
      <c r="G3827" s="162" t="s">
        <v>6276</v>
      </c>
      <c r="H3827" s="162" t="s">
        <v>6276</v>
      </c>
      <c r="I3827" s="53" t="str">
        <f t="shared" si="119"/>
        <v>3. 23</v>
      </c>
      <c r="J3827" s="157" t="s">
        <v>142</v>
      </c>
      <c r="K3827" s="157" t="s">
        <v>141</v>
      </c>
      <c r="L3827" s="83" t="s">
        <v>6172</v>
      </c>
      <c r="M3827" s="165" t="s">
        <v>162</v>
      </c>
      <c r="O3827" s="157" t="s">
        <v>138</v>
      </c>
      <c r="P3827" s="157" t="s">
        <v>143</v>
      </c>
      <c r="Q3827" s="157" t="s">
        <v>6171</v>
      </c>
      <c r="R3827" s="157" t="s">
        <v>144</v>
      </c>
      <c r="W3827" s="118">
        <v>310500</v>
      </c>
      <c r="X3827" s="162" t="s">
        <v>6276</v>
      </c>
    </row>
    <row r="3828" spans="1:24">
      <c r="A3828" s="83">
        <v>4147</v>
      </c>
      <c r="B3828" s="83">
        <v>223</v>
      </c>
      <c r="C3828" t="s">
        <v>7857</v>
      </c>
      <c r="D3828" s="159">
        <f t="shared" si="118"/>
        <v>143</v>
      </c>
      <c r="E3828">
        <v>3</v>
      </c>
      <c r="F3828">
        <v>23</v>
      </c>
      <c r="G3828" s="162" t="s">
        <v>6276</v>
      </c>
      <c r="H3828" s="162" t="s">
        <v>6276</v>
      </c>
      <c r="I3828" s="53" t="str">
        <f t="shared" si="119"/>
        <v>3. 23</v>
      </c>
      <c r="J3828" s="157" t="s">
        <v>142</v>
      </c>
      <c r="K3828" s="157" t="s">
        <v>141</v>
      </c>
      <c r="L3828" s="83" t="s">
        <v>6172</v>
      </c>
      <c r="M3828" s="165" t="s">
        <v>162</v>
      </c>
      <c r="O3828" s="157" t="s">
        <v>138</v>
      </c>
      <c r="P3828" s="157" t="s">
        <v>143</v>
      </c>
      <c r="Q3828" s="157" t="s">
        <v>6171</v>
      </c>
      <c r="R3828" s="157" t="s">
        <v>144</v>
      </c>
      <c r="W3828" s="118">
        <v>310500</v>
      </c>
      <c r="X3828" s="162" t="s">
        <v>6276</v>
      </c>
    </row>
    <row r="3829" spans="1:24">
      <c r="A3829" s="83">
        <v>4148</v>
      </c>
      <c r="B3829" s="83">
        <v>223</v>
      </c>
      <c r="C3829" t="s">
        <v>6579</v>
      </c>
      <c r="D3829" s="159">
        <f t="shared" si="118"/>
        <v>142</v>
      </c>
      <c r="E3829">
        <v>3</v>
      </c>
      <c r="F3829">
        <v>22</v>
      </c>
      <c r="G3829" s="162" t="s">
        <v>6293</v>
      </c>
      <c r="H3829" s="162" t="s">
        <v>6293</v>
      </c>
      <c r="I3829" s="53" t="str">
        <f t="shared" si="119"/>
        <v>3. 22</v>
      </c>
      <c r="J3829" s="157" t="s">
        <v>142</v>
      </c>
      <c r="K3829" s="157" t="s">
        <v>141</v>
      </c>
      <c r="L3829" s="83" t="s">
        <v>6172</v>
      </c>
      <c r="M3829" s="165" t="s">
        <v>162</v>
      </c>
      <c r="O3829" s="157" t="s">
        <v>138</v>
      </c>
      <c r="P3829" s="157" t="s">
        <v>143</v>
      </c>
      <c r="Q3829" s="157" t="s">
        <v>6171</v>
      </c>
      <c r="R3829" s="157" t="s">
        <v>144</v>
      </c>
      <c r="W3829" s="118">
        <v>189000</v>
      </c>
      <c r="X3829" s="162" t="s">
        <v>6293</v>
      </c>
    </row>
    <row r="3830" spans="1:24">
      <c r="A3830" s="83">
        <v>4149</v>
      </c>
      <c r="B3830" s="83">
        <v>337</v>
      </c>
      <c r="C3830" t="s">
        <v>8226</v>
      </c>
      <c r="D3830" s="159">
        <f t="shared" si="118"/>
        <v>81</v>
      </c>
      <c r="E3830">
        <v>2</v>
      </c>
      <c r="F3830">
        <v>1</v>
      </c>
      <c r="G3830" s="162" t="s">
        <v>6400</v>
      </c>
      <c r="H3830" s="162" t="s">
        <v>6400</v>
      </c>
      <c r="I3830" s="53" t="str">
        <f t="shared" si="119"/>
        <v>2. 1</v>
      </c>
      <c r="J3830" s="157" t="s">
        <v>142</v>
      </c>
      <c r="K3830" s="157" t="s">
        <v>141</v>
      </c>
      <c r="L3830" s="83" t="s">
        <v>6172</v>
      </c>
      <c r="M3830" s="165" t="s">
        <v>162</v>
      </c>
      <c r="O3830" s="157" t="s">
        <v>138</v>
      </c>
      <c r="P3830" s="157" t="s">
        <v>143</v>
      </c>
      <c r="Q3830" s="157" t="s">
        <v>6171</v>
      </c>
      <c r="R3830" s="157" t="s">
        <v>144</v>
      </c>
      <c r="W3830" s="118">
        <v>553500</v>
      </c>
      <c r="X3830" s="162" t="s">
        <v>6400</v>
      </c>
    </row>
    <row r="3831" spans="1:24">
      <c r="A3831" s="83">
        <v>4149</v>
      </c>
      <c r="B3831" s="83">
        <v>337</v>
      </c>
      <c r="C3831" t="s">
        <v>8227</v>
      </c>
      <c r="D3831" s="159">
        <f t="shared" si="118"/>
        <v>80</v>
      </c>
      <c r="E3831">
        <v>2</v>
      </c>
      <c r="F3831">
        <v>0</v>
      </c>
      <c r="G3831" s="162" t="s">
        <v>6228</v>
      </c>
      <c r="H3831" s="162" t="s">
        <v>6228</v>
      </c>
      <c r="I3831" s="53" t="str">
        <f t="shared" si="119"/>
        <v>2. 0</v>
      </c>
      <c r="J3831" s="157" t="s">
        <v>142</v>
      </c>
      <c r="K3831" s="157" t="s">
        <v>141</v>
      </c>
      <c r="L3831" s="83" t="s">
        <v>6172</v>
      </c>
      <c r="M3831" s="165" t="s">
        <v>162</v>
      </c>
      <c r="O3831" s="157" t="s">
        <v>138</v>
      </c>
      <c r="P3831" s="157" t="s">
        <v>143</v>
      </c>
      <c r="Q3831" s="157" t="s">
        <v>6171</v>
      </c>
      <c r="R3831" s="157" t="s">
        <v>144</v>
      </c>
      <c r="W3831" s="118">
        <v>540000</v>
      </c>
      <c r="X3831" s="162" t="s">
        <v>6228</v>
      </c>
    </row>
    <row r="3832" spans="1:24">
      <c r="A3832" s="83">
        <v>4150</v>
      </c>
      <c r="B3832" s="83">
        <v>81</v>
      </c>
      <c r="C3832" t="s">
        <v>7850</v>
      </c>
      <c r="D3832" s="159">
        <f t="shared" si="118"/>
        <v>46</v>
      </c>
      <c r="E3832">
        <v>1</v>
      </c>
      <c r="F3832">
        <v>6</v>
      </c>
      <c r="G3832" s="162" t="s">
        <v>6411</v>
      </c>
      <c r="H3832" s="162" t="s">
        <v>6411</v>
      </c>
      <c r="I3832" s="53" t="str">
        <f t="shared" si="119"/>
        <v>1. 6</v>
      </c>
      <c r="J3832" s="157" t="s">
        <v>142</v>
      </c>
      <c r="K3832" s="157" t="s">
        <v>141</v>
      </c>
      <c r="L3832" s="83" t="s">
        <v>6172</v>
      </c>
      <c r="M3832" s="165" t="s">
        <v>162</v>
      </c>
      <c r="O3832" s="157" t="s">
        <v>138</v>
      </c>
      <c r="P3832" s="157" t="s">
        <v>143</v>
      </c>
      <c r="Q3832" s="157" t="s">
        <v>6171</v>
      </c>
      <c r="R3832" s="157" t="s">
        <v>144</v>
      </c>
      <c r="W3832" s="118">
        <v>621000</v>
      </c>
      <c r="X3832" s="162" t="s">
        <v>6411</v>
      </c>
    </row>
    <row r="3833" spans="1:24">
      <c r="A3833" s="83">
        <v>4150</v>
      </c>
      <c r="B3833" s="83">
        <v>337</v>
      </c>
      <c r="C3833" t="s">
        <v>8227</v>
      </c>
      <c r="D3833" s="159">
        <f t="shared" si="118"/>
        <v>81</v>
      </c>
      <c r="E3833">
        <v>2</v>
      </c>
      <c r="F3833">
        <v>1</v>
      </c>
      <c r="G3833" s="162" t="s">
        <v>6400</v>
      </c>
      <c r="H3833" s="162" t="s">
        <v>6400</v>
      </c>
      <c r="I3833" s="53" t="str">
        <f t="shared" si="119"/>
        <v>2. 1</v>
      </c>
      <c r="J3833" s="157" t="s">
        <v>142</v>
      </c>
      <c r="K3833" s="157" t="s">
        <v>141</v>
      </c>
      <c r="L3833" s="83" t="s">
        <v>6172</v>
      </c>
      <c r="M3833" s="165" t="s">
        <v>162</v>
      </c>
      <c r="O3833" s="157" t="s">
        <v>138</v>
      </c>
      <c r="P3833" s="157" t="s">
        <v>143</v>
      </c>
      <c r="Q3833" s="157" t="s">
        <v>6171</v>
      </c>
      <c r="R3833" s="157" t="s">
        <v>144</v>
      </c>
      <c r="W3833" s="118">
        <v>540000</v>
      </c>
      <c r="X3833" s="162" t="s">
        <v>6400</v>
      </c>
    </row>
    <row r="3834" spans="1:24">
      <c r="A3834" s="83">
        <v>4150</v>
      </c>
      <c r="B3834" s="83">
        <v>337</v>
      </c>
      <c r="C3834" t="s">
        <v>8226</v>
      </c>
      <c r="D3834" s="159">
        <f t="shared" si="118"/>
        <v>81</v>
      </c>
      <c r="E3834">
        <v>2</v>
      </c>
      <c r="F3834">
        <v>1</v>
      </c>
      <c r="G3834" s="162" t="s">
        <v>6400</v>
      </c>
      <c r="H3834" s="162" t="s">
        <v>6400</v>
      </c>
      <c r="I3834" s="53" t="str">
        <f t="shared" si="119"/>
        <v>2. 1</v>
      </c>
      <c r="J3834" s="157" t="s">
        <v>142</v>
      </c>
      <c r="K3834" s="157" t="s">
        <v>141</v>
      </c>
      <c r="L3834" s="83" t="s">
        <v>6172</v>
      </c>
      <c r="M3834" s="165" t="s">
        <v>162</v>
      </c>
      <c r="O3834" s="157" t="s">
        <v>138</v>
      </c>
      <c r="P3834" s="157" t="s">
        <v>143</v>
      </c>
      <c r="Q3834" s="157" t="s">
        <v>6171</v>
      </c>
      <c r="R3834" s="157" t="s">
        <v>144</v>
      </c>
      <c r="W3834" s="118">
        <v>540000</v>
      </c>
      <c r="X3834" s="162" t="s">
        <v>6400</v>
      </c>
    </row>
    <row r="3835" spans="1:24">
      <c r="A3835" s="83">
        <v>4151</v>
      </c>
      <c r="B3835" s="83">
        <v>144</v>
      </c>
      <c r="C3835" t="s">
        <v>6586</v>
      </c>
      <c r="D3835" s="159">
        <f t="shared" si="118"/>
        <v>50</v>
      </c>
      <c r="E3835">
        <v>1</v>
      </c>
      <c r="F3835">
        <v>10</v>
      </c>
      <c r="G3835" s="162" t="s">
        <v>6195</v>
      </c>
      <c r="H3835" s="162" t="s">
        <v>6195</v>
      </c>
      <c r="I3835" s="53" t="str">
        <f t="shared" si="119"/>
        <v>1. 10</v>
      </c>
      <c r="J3835" s="157" t="s">
        <v>142</v>
      </c>
      <c r="K3835" s="157" t="s">
        <v>141</v>
      </c>
      <c r="L3835" s="83" t="s">
        <v>6172</v>
      </c>
      <c r="M3835" s="165" t="s">
        <v>6538</v>
      </c>
      <c r="O3835" s="157" t="s">
        <v>138</v>
      </c>
      <c r="P3835" s="157" t="s">
        <v>143</v>
      </c>
      <c r="Q3835" s="157" t="s">
        <v>6171</v>
      </c>
      <c r="R3835" s="157" t="s">
        <v>144</v>
      </c>
      <c r="W3835" s="118">
        <v>337500</v>
      </c>
      <c r="X3835" s="162" t="s">
        <v>6195</v>
      </c>
    </row>
    <row r="3836" spans="1:24">
      <c r="A3836" s="83">
        <v>4152</v>
      </c>
      <c r="B3836" s="83">
        <v>307</v>
      </c>
      <c r="C3836" t="s">
        <v>7861</v>
      </c>
      <c r="D3836" s="159">
        <f t="shared" si="118"/>
        <v>182</v>
      </c>
      <c r="E3836">
        <v>4</v>
      </c>
      <c r="F3836">
        <v>22</v>
      </c>
      <c r="G3836" s="162" t="s">
        <v>6460</v>
      </c>
      <c r="H3836" s="162" t="s">
        <v>6460</v>
      </c>
      <c r="I3836" s="53" t="str">
        <f t="shared" si="119"/>
        <v>4. 22</v>
      </c>
      <c r="J3836" s="157" t="s">
        <v>142</v>
      </c>
      <c r="K3836" s="157" t="s">
        <v>141</v>
      </c>
      <c r="L3836" s="83" t="s">
        <v>6172</v>
      </c>
      <c r="M3836" s="165" t="s">
        <v>162</v>
      </c>
      <c r="O3836" s="157" t="s">
        <v>138</v>
      </c>
      <c r="P3836" s="157" t="s">
        <v>143</v>
      </c>
      <c r="Q3836" s="157" t="s">
        <v>6171</v>
      </c>
      <c r="R3836" s="157" t="s">
        <v>144</v>
      </c>
      <c r="W3836" s="118">
        <v>607500</v>
      </c>
      <c r="X3836" s="162" t="s">
        <v>6460</v>
      </c>
    </row>
    <row r="3837" spans="1:24">
      <c r="A3837" s="83">
        <v>4152</v>
      </c>
      <c r="B3837" s="83">
        <v>305</v>
      </c>
      <c r="C3837" t="s">
        <v>6586</v>
      </c>
      <c r="D3837" s="159">
        <f t="shared" si="118"/>
        <v>100</v>
      </c>
      <c r="E3837">
        <v>2</v>
      </c>
      <c r="F3837">
        <v>20</v>
      </c>
      <c r="G3837" s="162" t="s">
        <v>6263</v>
      </c>
      <c r="H3837" s="162" t="s">
        <v>6263</v>
      </c>
      <c r="I3837" s="53" t="str">
        <f t="shared" si="119"/>
        <v>2. 20</v>
      </c>
      <c r="J3837" s="157" t="s">
        <v>142</v>
      </c>
      <c r="K3837" s="157" t="s">
        <v>141</v>
      </c>
      <c r="L3837" s="83" t="s">
        <v>6172</v>
      </c>
      <c r="M3837" s="165" t="s">
        <v>162</v>
      </c>
      <c r="O3837" s="157" t="s">
        <v>138</v>
      </c>
      <c r="P3837" s="157" t="s">
        <v>143</v>
      </c>
      <c r="Q3837" s="157" t="s">
        <v>6171</v>
      </c>
      <c r="R3837" s="157" t="s">
        <v>144</v>
      </c>
      <c r="W3837" s="118">
        <v>337500</v>
      </c>
      <c r="X3837" s="162" t="s">
        <v>6263</v>
      </c>
    </row>
    <row r="3838" spans="1:24">
      <c r="A3838" s="83">
        <v>4152</v>
      </c>
      <c r="B3838" s="83">
        <v>316</v>
      </c>
      <c r="C3838" t="s">
        <v>6586</v>
      </c>
      <c r="D3838" s="159">
        <f t="shared" si="118"/>
        <v>57</v>
      </c>
      <c r="E3838">
        <v>1</v>
      </c>
      <c r="F3838">
        <v>17</v>
      </c>
      <c r="G3838" s="162" t="s">
        <v>6225</v>
      </c>
      <c r="H3838" s="162" t="s">
        <v>6225</v>
      </c>
      <c r="I3838" s="53" t="str">
        <f t="shared" si="119"/>
        <v>1. 17</v>
      </c>
      <c r="J3838" s="157" t="s">
        <v>142</v>
      </c>
      <c r="K3838" s="157" t="s">
        <v>141</v>
      </c>
      <c r="L3838" s="83" t="s">
        <v>6172</v>
      </c>
      <c r="M3838" s="165" t="s">
        <v>162</v>
      </c>
      <c r="O3838" s="157" t="s">
        <v>138</v>
      </c>
      <c r="P3838" s="157" t="s">
        <v>143</v>
      </c>
      <c r="Q3838" s="157" t="s">
        <v>6171</v>
      </c>
      <c r="R3838" s="157" t="s">
        <v>144</v>
      </c>
      <c r="W3838" s="118">
        <v>189000</v>
      </c>
      <c r="X3838" s="162" t="s">
        <v>6225</v>
      </c>
    </row>
    <row r="3839" spans="1:24">
      <c r="A3839" s="83">
        <v>4152</v>
      </c>
      <c r="B3839" s="83">
        <v>61</v>
      </c>
      <c r="C3839" t="s">
        <v>7836</v>
      </c>
      <c r="D3839" s="159">
        <f t="shared" si="118"/>
        <v>171</v>
      </c>
      <c r="E3839">
        <v>4</v>
      </c>
      <c r="F3839">
        <v>11</v>
      </c>
      <c r="G3839" s="162" t="s">
        <v>6243</v>
      </c>
      <c r="H3839" s="162" t="s">
        <v>6243</v>
      </c>
      <c r="I3839" s="53" t="str">
        <f t="shared" si="119"/>
        <v>4. 11</v>
      </c>
      <c r="J3839" s="157" t="s">
        <v>142</v>
      </c>
      <c r="K3839" s="157" t="s">
        <v>141</v>
      </c>
      <c r="L3839" s="83" t="s">
        <v>6172</v>
      </c>
      <c r="M3839" s="165" t="s">
        <v>162</v>
      </c>
      <c r="O3839" s="157" t="s">
        <v>138</v>
      </c>
      <c r="P3839" s="157" t="s">
        <v>143</v>
      </c>
      <c r="Q3839" s="157" t="s">
        <v>6171</v>
      </c>
      <c r="R3839" s="157" t="s">
        <v>144</v>
      </c>
      <c r="W3839" s="118">
        <v>567000</v>
      </c>
      <c r="X3839" s="162" t="s">
        <v>6243</v>
      </c>
    </row>
    <row r="3840" spans="1:24">
      <c r="A3840" s="83">
        <v>4152</v>
      </c>
      <c r="B3840" s="83">
        <v>316</v>
      </c>
      <c r="C3840" t="s">
        <v>6586</v>
      </c>
      <c r="D3840" s="159">
        <f t="shared" si="118"/>
        <v>30</v>
      </c>
      <c r="E3840">
        <v>0</v>
      </c>
      <c r="F3840">
        <v>30</v>
      </c>
      <c r="G3840" s="162" t="s">
        <v>6324</v>
      </c>
      <c r="H3840" s="162" t="s">
        <v>6324</v>
      </c>
      <c r="I3840" s="53" t="str">
        <f t="shared" si="119"/>
        <v>0. 30</v>
      </c>
      <c r="J3840" s="157" t="s">
        <v>142</v>
      </c>
      <c r="K3840" s="157" t="s">
        <v>141</v>
      </c>
      <c r="L3840" s="83" t="s">
        <v>6172</v>
      </c>
      <c r="M3840" s="165" t="s">
        <v>162</v>
      </c>
      <c r="O3840" s="157" t="s">
        <v>138</v>
      </c>
      <c r="P3840" s="157" t="s">
        <v>143</v>
      </c>
      <c r="Q3840" s="157" t="s">
        <v>6171</v>
      </c>
      <c r="R3840" s="157" t="s">
        <v>144</v>
      </c>
      <c r="W3840" s="118">
        <v>94500</v>
      </c>
      <c r="X3840" s="162" t="s">
        <v>6324</v>
      </c>
    </row>
    <row r="3841" spans="1:24">
      <c r="A3841" s="83">
        <v>4152</v>
      </c>
      <c r="B3841" s="83">
        <v>349</v>
      </c>
      <c r="C3841" t="s">
        <v>7857</v>
      </c>
      <c r="D3841" s="159">
        <f t="shared" si="118"/>
        <v>80</v>
      </c>
      <c r="E3841">
        <v>2</v>
      </c>
      <c r="F3841">
        <v>0</v>
      </c>
      <c r="G3841" s="162" t="s">
        <v>6228</v>
      </c>
      <c r="H3841" s="162" t="s">
        <v>6228</v>
      </c>
      <c r="I3841" s="53" t="str">
        <f t="shared" si="119"/>
        <v>2. 0</v>
      </c>
      <c r="J3841" s="157" t="s">
        <v>142</v>
      </c>
      <c r="K3841" s="157" t="s">
        <v>141</v>
      </c>
      <c r="L3841" s="83" t="s">
        <v>6172</v>
      </c>
      <c r="M3841" s="165" t="s">
        <v>162</v>
      </c>
      <c r="O3841" s="157" t="s">
        <v>138</v>
      </c>
      <c r="P3841" s="157" t="s">
        <v>143</v>
      </c>
      <c r="Q3841" s="157" t="s">
        <v>6171</v>
      </c>
      <c r="R3841" s="157" t="s">
        <v>144</v>
      </c>
      <c r="W3841" s="118">
        <v>270000</v>
      </c>
      <c r="X3841" s="162" t="s">
        <v>6228</v>
      </c>
    </row>
    <row r="3842" spans="1:24">
      <c r="A3842" s="83">
        <v>4153</v>
      </c>
      <c r="B3842" s="83">
        <v>307</v>
      </c>
      <c r="C3842" t="s">
        <v>7861</v>
      </c>
      <c r="D3842" s="159">
        <f t="shared" si="118"/>
        <v>182</v>
      </c>
      <c r="E3842">
        <v>4</v>
      </c>
      <c r="F3842">
        <v>22</v>
      </c>
      <c r="G3842" s="162" t="s">
        <v>6460</v>
      </c>
      <c r="H3842" s="162" t="s">
        <v>6460</v>
      </c>
      <c r="I3842" s="53" t="str">
        <f t="shared" si="119"/>
        <v>4. 22</v>
      </c>
      <c r="J3842" s="157" t="s">
        <v>142</v>
      </c>
      <c r="K3842" s="157" t="s">
        <v>141</v>
      </c>
      <c r="L3842" s="83" t="s">
        <v>6172</v>
      </c>
      <c r="M3842" s="165" t="s">
        <v>162</v>
      </c>
      <c r="O3842" s="157" t="s">
        <v>138</v>
      </c>
      <c r="P3842" s="157" t="s">
        <v>143</v>
      </c>
      <c r="Q3842" s="157" t="s">
        <v>6171</v>
      </c>
      <c r="R3842" s="157" t="s">
        <v>144</v>
      </c>
      <c r="W3842" s="118">
        <v>607500</v>
      </c>
      <c r="X3842" s="162" t="s">
        <v>6460</v>
      </c>
    </row>
    <row r="3843" spans="1:24">
      <c r="A3843" s="83">
        <v>4153</v>
      </c>
      <c r="B3843" s="83">
        <v>305</v>
      </c>
      <c r="C3843" t="s">
        <v>6586</v>
      </c>
      <c r="D3843" s="159">
        <f t="shared" ref="D3843:D3906" si="120">E3843*40+F3843</f>
        <v>100</v>
      </c>
      <c r="E3843">
        <v>2</v>
      </c>
      <c r="F3843">
        <v>20</v>
      </c>
      <c r="G3843" s="162" t="s">
        <v>6263</v>
      </c>
      <c r="H3843" s="162" t="s">
        <v>6263</v>
      </c>
      <c r="I3843" s="53" t="str">
        <f t="shared" ref="I3843:I3906" si="121">H3843</f>
        <v>2. 20</v>
      </c>
      <c r="J3843" s="157" t="s">
        <v>142</v>
      </c>
      <c r="K3843" s="157" t="s">
        <v>141</v>
      </c>
      <c r="L3843" s="83" t="s">
        <v>6172</v>
      </c>
      <c r="M3843" s="165" t="s">
        <v>162</v>
      </c>
      <c r="O3843" s="157" t="s">
        <v>138</v>
      </c>
      <c r="P3843" s="157" t="s">
        <v>143</v>
      </c>
      <c r="Q3843" s="157" t="s">
        <v>6171</v>
      </c>
      <c r="R3843" s="157" t="s">
        <v>144</v>
      </c>
      <c r="W3843" s="118">
        <v>337500</v>
      </c>
      <c r="X3843" s="162" t="s">
        <v>6263</v>
      </c>
    </row>
    <row r="3844" spans="1:24">
      <c r="A3844" s="83">
        <v>4153</v>
      </c>
      <c r="B3844" s="83">
        <v>316</v>
      </c>
      <c r="C3844" t="s">
        <v>6586</v>
      </c>
      <c r="D3844" s="159">
        <f t="shared" si="120"/>
        <v>57</v>
      </c>
      <c r="E3844">
        <v>1</v>
      </c>
      <c r="F3844">
        <v>17</v>
      </c>
      <c r="G3844" s="162" t="s">
        <v>6225</v>
      </c>
      <c r="H3844" s="162" t="s">
        <v>6225</v>
      </c>
      <c r="I3844" s="53" t="str">
        <f t="shared" si="121"/>
        <v>1. 17</v>
      </c>
      <c r="J3844" s="157" t="s">
        <v>142</v>
      </c>
      <c r="K3844" s="157" t="s">
        <v>141</v>
      </c>
      <c r="L3844" s="83" t="s">
        <v>6172</v>
      </c>
      <c r="M3844" s="165" t="s">
        <v>162</v>
      </c>
      <c r="O3844" s="157" t="s">
        <v>138</v>
      </c>
      <c r="P3844" s="157" t="s">
        <v>143</v>
      </c>
      <c r="Q3844" s="157" t="s">
        <v>6171</v>
      </c>
      <c r="R3844" s="157" t="s">
        <v>144</v>
      </c>
      <c r="W3844" s="118">
        <v>189000</v>
      </c>
      <c r="X3844" s="162" t="s">
        <v>6225</v>
      </c>
    </row>
    <row r="3845" spans="1:24">
      <c r="A3845" s="83">
        <v>4153</v>
      </c>
      <c r="B3845" s="83">
        <v>61</v>
      </c>
      <c r="C3845" t="s">
        <v>7836</v>
      </c>
      <c r="D3845" s="159">
        <f t="shared" si="120"/>
        <v>171</v>
      </c>
      <c r="E3845">
        <v>4</v>
      </c>
      <c r="F3845">
        <v>11</v>
      </c>
      <c r="G3845" s="162" t="s">
        <v>6243</v>
      </c>
      <c r="H3845" s="162" t="s">
        <v>6243</v>
      </c>
      <c r="I3845" s="53" t="str">
        <f t="shared" si="121"/>
        <v>4. 11</v>
      </c>
      <c r="J3845" s="157" t="s">
        <v>142</v>
      </c>
      <c r="K3845" s="157" t="s">
        <v>141</v>
      </c>
      <c r="L3845" s="83" t="s">
        <v>6172</v>
      </c>
      <c r="M3845" s="165" t="s">
        <v>162</v>
      </c>
      <c r="O3845" s="157" t="s">
        <v>138</v>
      </c>
      <c r="P3845" s="157" t="s">
        <v>143</v>
      </c>
      <c r="Q3845" s="157" t="s">
        <v>6171</v>
      </c>
      <c r="R3845" s="157" t="s">
        <v>144</v>
      </c>
      <c r="W3845" s="118">
        <v>567000</v>
      </c>
      <c r="X3845" s="162" t="s">
        <v>6243</v>
      </c>
    </row>
    <row r="3846" spans="1:24">
      <c r="A3846" s="83">
        <v>4153</v>
      </c>
      <c r="B3846" s="83">
        <v>316</v>
      </c>
      <c r="C3846" t="s">
        <v>6586</v>
      </c>
      <c r="D3846" s="159">
        <f t="shared" si="120"/>
        <v>30</v>
      </c>
      <c r="E3846">
        <v>0</v>
      </c>
      <c r="F3846">
        <v>30</v>
      </c>
      <c r="G3846" s="162" t="s">
        <v>6324</v>
      </c>
      <c r="H3846" s="162" t="s">
        <v>6324</v>
      </c>
      <c r="I3846" s="53" t="str">
        <f t="shared" si="121"/>
        <v>0. 30</v>
      </c>
      <c r="J3846" s="157" t="s">
        <v>142</v>
      </c>
      <c r="K3846" s="157" t="s">
        <v>141</v>
      </c>
      <c r="L3846" s="83" t="s">
        <v>6172</v>
      </c>
      <c r="M3846" s="165" t="s">
        <v>162</v>
      </c>
      <c r="O3846" s="157" t="s">
        <v>138</v>
      </c>
      <c r="P3846" s="157" t="s">
        <v>143</v>
      </c>
      <c r="Q3846" s="157" t="s">
        <v>6171</v>
      </c>
      <c r="R3846" s="157" t="s">
        <v>144</v>
      </c>
      <c r="W3846" s="118">
        <v>94500</v>
      </c>
      <c r="X3846" s="162" t="s">
        <v>6324</v>
      </c>
    </row>
    <row r="3847" spans="1:24">
      <c r="A3847" s="83">
        <v>4153</v>
      </c>
      <c r="B3847" s="83">
        <v>349</v>
      </c>
      <c r="C3847" t="s">
        <v>7857</v>
      </c>
      <c r="D3847" s="159">
        <f t="shared" si="120"/>
        <v>80</v>
      </c>
      <c r="E3847">
        <v>2</v>
      </c>
      <c r="F3847">
        <v>0</v>
      </c>
      <c r="G3847" s="162" t="s">
        <v>6228</v>
      </c>
      <c r="H3847" s="162" t="s">
        <v>6228</v>
      </c>
      <c r="I3847" s="53" t="str">
        <f t="shared" si="121"/>
        <v>2. 0</v>
      </c>
      <c r="J3847" s="157" t="s">
        <v>142</v>
      </c>
      <c r="K3847" s="157" t="s">
        <v>141</v>
      </c>
      <c r="L3847" s="83" t="s">
        <v>6172</v>
      </c>
      <c r="M3847" s="165" t="s">
        <v>162</v>
      </c>
      <c r="O3847" s="157" t="s">
        <v>138</v>
      </c>
      <c r="P3847" s="157" t="s">
        <v>143</v>
      </c>
      <c r="Q3847" s="157" t="s">
        <v>6171</v>
      </c>
      <c r="R3847" s="157" t="s">
        <v>144</v>
      </c>
      <c r="W3847" s="118">
        <v>270000</v>
      </c>
      <c r="X3847" s="162" t="s">
        <v>6228</v>
      </c>
    </row>
    <row r="3848" spans="1:24">
      <c r="A3848" s="83">
        <v>4154</v>
      </c>
      <c r="B3848" s="83">
        <v>443</v>
      </c>
      <c r="C3848" t="s">
        <v>7852</v>
      </c>
      <c r="D3848" s="159">
        <f t="shared" si="120"/>
        <v>144</v>
      </c>
      <c r="E3848">
        <v>3</v>
      </c>
      <c r="F3848">
        <v>24</v>
      </c>
      <c r="G3848" s="162" t="s">
        <v>6418</v>
      </c>
      <c r="H3848" s="162" t="s">
        <v>6418</v>
      </c>
      <c r="I3848" s="53" t="str">
        <f t="shared" si="121"/>
        <v>3. 24</v>
      </c>
      <c r="J3848" s="157" t="s">
        <v>142</v>
      </c>
      <c r="K3848" s="157" t="s">
        <v>141</v>
      </c>
      <c r="L3848" s="83" t="s">
        <v>6172</v>
      </c>
      <c r="M3848" s="165" t="s">
        <v>162</v>
      </c>
      <c r="O3848" s="157" t="s">
        <v>138</v>
      </c>
      <c r="P3848" s="157" t="s">
        <v>143</v>
      </c>
      <c r="Q3848" s="157" t="s">
        <v>6171</v>
      </c>
      <c r="R3848" s="157" t="s">
        <v>144</v>
      </c>
      <c r="W3848" s="118">
        <v>648000</v>
      </c>
      <c r="X3848" s="162" t="s">
        <v>6418</v>
      </c>
    </row>
    <row r="3849" spans="1:24">
      <c r="A3849" s="83">
        <v>4156</v>
      </c>
      <c r="B3849" s="83">
        <v>339</v>
      </c>
      <c r="C3849" t="s">
        <v>7837</v>
      </c>
      <c r="D3849" s="159">
        <f t="shared" si="120"/>
        <v>165</v>
      </c>
      <c r="E3849">
        <v>4</v>
      </c>
      <c r="F3849">
        <v>5</v>
      </c>
      <c r="G3849" s="162" t="s">
        <v>6219</v>
      </c>
      <c r="H3849" s="162" t="s">
        <v>6219</v>
      </c>
      <c r="I3849" s="53" t="str">
        <f t="shared" si="121"/>
        <v>4. 5</v>
      </c>
      <c r="J3849" s="157" t="s">
        <v>142</v>
      </c>
      <c r="K3849" s="157" t="s">
        <v>141</v>
      </c>
      <c r="L3849" s="83" t="s">
        <v>6172</v>
      </c>
      <c r="M3849" s="165" t="s">
        <v>162</v>
      </c>
      <c r="O3849" s="157" t="s">
        <v>138</v>
      </c>
      <c r="P3849" s="157" t="s">
        <v>143</v>
      </c>
      <c r="Q3849" s="157" t="s">
        <v>6171</v>
      </c>
      <c r="R3849" s="157" t="s">
        <v>144</v>
      </c>
      <c r="W3849" s="118">
        <v>742500</v>
      </c>
      <c r="X3849" s="162" t="s">
        <v>6219</v>
      </c>
    </row>
    <row r="3850" spans="1:24">
      <c r="A3850" s="83">
        <v>4156</v>
      </c>
      <c r="B3850" s="83">
        <v>380</v>
      </c>
      <c r="C3850" t="s">
        <v>6586</v>
      </c>
      <c r="D3850" s="159">
        <f t="shared" si="120"/>
        <v>204</v>
      </c>
      <c r="E3850">
        <v>5</v>
      </c>
      <c r="F3850">
        <v>4</v>
      </c>
      <c r="G3850" s="162" t="s">
        <v>6275</v>
      </c>
      <c r="H3850" s="162" t="s">
        <v>6275</v>
      </c>
      <c r="I3850" s="53" t="str">
        <f t="shared" si="121"/>
        <v>5. 4</v>
      </c>
      <c r="J3850" s="157" t="s">
        <v>142</v>
      </c>
      <c r="K3850" s="157" t="s">
        <v>141</v>
      </c>
      <c r="L3850" s="83" t="s">
        <v>6172</v>
      </c>
      <c r="M3850" s="165" t="s">
        <v>162</v>
      </c>
      <c r="O3850" s="157" t="s">
        <v>138</v>
      </c>
      <c r="P3850" s="157" t="s">
        <v>143</v>
      </c>
      <c r="Q3850" s="157" t="s">
        <v>6171</v>
      </c>
      <c r="R3850" s="157" t="s">
        <v>144</v>
      </c>
      <c r="W3850" s="118">
        <v>918000</v>
      </c>
      <c r="X3850" s="162" t="s">
        <v>6275</v>
      </c>
    </row>
    <row r="3851" spans="1:24">
      <c r="A3851" s="83">
        <v>4156</v>
      </c>
      <c r="B3851" s="83">
        <v>381</v>
      </c>
      <c r="C3851" t="s">
        <v>7857</v>
      </c>
      <c r="D3851" s="159">
        <f t="shared" si="120"/>
        <v>379</v>
      </c>
      <c r="E3851">
        <v>9</v>
      </c>
      <c r="F3851">
        <v>19</v>
      </c>
      <c r="G3851" s="162" t="s">
        <v>6389</v>
      </c>
      <c r="H3851" s="162" t="s">
        <v>6389</v>
      </c>
      <c r="I3851" s="53" t="str">
        <f t="shared" si="121"/>
        <v>9. 19</v>
      </c>
      <c r="J3851" s="157" t="s">
        <v>142</v>
      </c>
      <c r="K3851" s="157" t="s">
        <v>141</v>
      </c>
      <c r="L3851" s="83" t="s">
        <v>6172</v>
      </c>
      <c r="M3851" s="165" t="s">
        <v>162</v>
      </c>
      <c r="O3851" s="157" t="s">
        <v>138</v>
      </c>
      <c r="P3851" s="157" t="s">
        <v>143</v>
      </c>
      <c r="Q3851" s="157" t="s">
        <v>6171</v>
      </c>
      <c r="R3851" s="157" t="s">
        <v>144</v>
      </c>
      <c r="W3851" s="118">
        <v>1701000</v>
      </c>
      <c r="X3851" s="162" t="s">
        <v>6389</v>
      </c>
    </row>
    <row r="3852" spans="1:24">
      <c r="A3852" s="83">
        <v>4156</v>
      </c>
      <c r="B3852" s="83">
        <v>338</v>
      </c>
      <c r="C3852" t="s">
        <v>7837</v>
      </c>
      <c r="D3852" s="159">
        <f t="shared" si="120"/>
        <v>48</v>
      </c>
      <c r="E3852">
        <v>1</v>
      </c>
      <c r="F3852">
        <v>8</v>
      </c>
      <c r="G3852" s="162" t="s">
        <v>6200</v>
      </c>
      <c r="H3852" s="162" t="s">
        <v>6200</v>
      </c>
      <c r="I3852" s="53" t="str">
        <f t="shared" si="121"/>
        <v>1. 8</v>
      </c>
      <c r="J3852" s="157" t="s">
        <v>142</v>
      </c>
      <c r="K3852" s="157" t="s">
        <v>141</v>
      </c>
      <c r="L3852" s="83" t="s">
        <v>6172</v>
      </c>
      <c r="M3852" s="165" t="s">
        <v>162</v>
      </c>
      <c r="O3852" s="157" t="s">
        <v>138</v>
      </c>
      <c r="P3852" s="157" t="s">
        <v>143</v>
      </c>
      <c r="Q3852" s="157" t="s">
        <v>6171</v>
      </c>
      <c r="R3852" s="157" t="s">
        <v>144</v>
      </c>
      <c r="W3852" s="118">
        <v>216000</v>
      </c>
      <c r="X3852" s="162" t="s">
        <v>6200</v>
      </c>
    </row>
    <row r="3853" spans="1:24">
      <c r="A3853" s="83">
        <v>4156</v>
      </c>
      <c r="B3853" s="83">
        <v>338</v>
      </c>
      <c r="C3853" t="s">
        <v>6648</v>
      </c>
      <c r="D3853" s="159">
        <f t="shared" si="120"/>
        <v>91</v>
      </c>
      <c r="E3853">
        <v>2</v>
      </c>
      <c r="F3853">
        <v>11</v>
      </c>
      <c r="G3853" s="162" t="s">
        <v>6268</v>
      </c>
      <c r="H3853" s="162" t="s">
        <v>6268</v>
      </c>
      <c r="I3853" s="53" t="str">
        <f t="shared" si="121"/>
        <v>2. 11</v>
      </c>
      <c r="J3853" s="157" t="s">
        <v>142</v>
      </c>
      <c r="K3853" s="157" t="s">
        <v>141</v>
      </c>
      <c r="L3853" s="83" t="s">
        <v>6172</v>
      </c>
      <c r="M3853" s="165" t="s">
        <v>162</v>
      </c>
      <c r="O3853" s="157" t="s">
        <v>138</v>
      </c>
      <c r="P3853" s="157" t="s">
        <v>143</v>
      </c>
      <c r="Q3853" s="157" t="s">
        <v>6171</v>
      </c>
      <c r="R3853" s="157" t="s">
        <v>144</v>
      </c>
      <c r="W3853" s="118">
        <v>405000</v>
      </c>
      <c r="X3853" s="162" t="s">
        <v>6268</v>
      </c>
    </row>
    <row r="3854" spans="1:24">
      <c r="A3854" s="83">
        <v>4156</v>
      </c>
      <c r="B3854" s="83">
        <v>338</v>
      </c>
      <c r="C3854" t="s">
        <v>8228</v>
      </c>
      <c r="D3854" s="159">
        <f t="shared" si="120"/>
        <v>106</v>
      </c>
      <c r="E3854">
        <v>2</v>
      </c>
      <c r="F3854">
        <v>26</v>
      </c>
      <c r="G3854" s="162" t="s">
        <v>6365</v>
      </c>
      <c r="H3854" s="162" t="s">
        <v>6365</v>
      </c>
      <c r="I3854" s="53" t="str">
        <f t="shared" si="121"/>
        <v>2. 26</v>
      </c>
      <c r="J3854" s="157" t="s">
        <v>142</v>
      </c>
      <c r="K3854" s="157" t="s">
        <v>141</v>
      </c>
      <c r="L3854" s="83" t="s">
        <v>6172</v>
      </c>
      <c r="M3854" s="165" t="s">
        <v>162</v>
      </c>
      <c r="O3854" s="157" t="s">
        <v>138</v>
      </c>
      <c r="P3854" s="157" t="s">
        <v>143</v>
      </c>
      <c r="Q3854" s="157" t="s">
        <v>6171</v>
      </c>
      <c r="R3854" s="157" t="s">
        <v>144</v>
      </c>
      <c r="W3854" s="118">
        <v>472500</v>
      </c>
      <c r="X3854" s="162" t="s">
        <v>6365</v>
      </c>
    </row>
    <row r="3855" spans="1:24">
      <c r="A3855" s="83">
        <v>4156</v>
      </c>
      <c r="B3855" s="83">
        <v>338</v>
      </c>
      <c r="C3855" t="s">
        <v>7852</v>
      </c>
      <c r="D3855" s="159">
        <f t="shared" si="120"/>
        <v>10</v>
      </c>
      <c r="E3855">
        <v>0</v>
      </c>
      <c r="F3855">
        <v>10</v>
      </c>
      <c r="G3855" s="162" t="s">
        <v>6347</v>
      </c>
      <c r="H3855" s="162" t="s">
        <v>6347</v>
      </c>
      <c r="I3855" s="53" t="str">
        <f t="shared" si="121"/>
        <v>0. 10</v>
      </c>
      <c r="J3855" s="157" t="s">
        <v>142</v>
      </c>
      <c r="K3855" s="157" t="s">
        <v>141</v>
      </c>
      <c r="L3855" s="83" t="s">
        <v>6172</v>
      </c>
      <c r="M3855" s="165" t="s">
        <v>162</v>
      </c>
      <c r="O3855" s="157" t="s">
        <v>138</v>
      </c>
      <c r="P3855" s="157" t="s">
        <v>143</v>
      </c>
      <c r="Q3855" s="157" t="s">
        <v>6171</v>
      </c>
      <c r="R3855" s="157" t="s">
        <v>144</v>
      </c>
      <c r="W3855" s="118">
        <v>40500</v>
      </c>
      <c r="X3855" s="162" t="s">
        <v>6347</v>
      </c>
    </row>
    <row r="3856" spans="1:24">
      <c r="A3856" s="83">
        <v>4157</v>
      </c>
      <c r="B3856" s="83">
        <v>238</v>
      </c>
      <c r="C3856" t="s">
        <v>7836</v>
      </c>
      <c r="D3856" s="159">
        <f t="shared" si="120"/>
        <v>40</v>
      </c>
      <c r="E3856">
        <v>1</v>
      </c>
      <c r="F3856">
        <v>0</v>
      </c>
      <c r="G3856" s="162" t="s">
        <v>6242</v>
      </c>
      <c r="H3856" s="162" t="s">
        <v>6242</v>
      </c>
      <c r="I3856" s="53" t="str">
        <f t="shared" si="121"/>
        <v>1. 0</v>
      </c>
      <c r="J3856" s="157" t="s">
        <v>142</v>
      </c>
      <c r="K3856" s="157" t="s">
        <v>141</v>
      </c>
      <c r="L3856" s="83" t="s">
        <v>6172</v>
      </c>
      <c r="M3856" s="165" t="s">
        <v>162</v>
      </c>
      <c r="O3856" s="157" t="s">
        <v>138</v>
      </c>
      <c r="P3856" s="157" t="s">
        <v>143</v>
      </c>
      <c r="Q3856" s="157" t="s">
        <v>6171</v>
      </c>
      <c r="R3856" s="157" t="s">
        <v>144</v>
      </c>
      <c r="W3856" s="118">
        <v>540000</v>
      </c>
      <c r="X3856" s="162" t="s">
        <v>6242</v>
      </c>
    </row>
    <row r="3857" spans="1:24">
      <c r="A3857" s="83">
        <v>4158</v>
      </c>
      <c r="B3857" s="83">
        <v>97</v>
      </c>
      <c r="C3857" t="s">
        <v>8158</v>
      </c>
      <c r="D3857" s="159">
        <f t="shared" si="120"/>
        <v>192</v>
      </c>
      <c r="E3857">
        <v>4</v>
      </c>
      <c r="F3857">
        <v>32</v>
      </c>
      <c r="G3857" s="162" t="s">
        <v>6252</v>
      </c>
      <c r="H3857" s="162" t="s">
        <v>6252</v>
      </c>
      <c r="I3857" s="53" t="str">
        <f t="shared" si="121"/>
        <v>4. 32</v>
      </c>
      <c r="J3857" s="157" t="s">
        <v>142</v>
      </c>
      <c r="K3857" s="157" t="s">
        <v>141</v>
      </c>
      <c r="L3857" s="83" t="s">
        <v>6172</v>
      </c>
      <c r="M3857" s="165" t="s">
        <v>162</v>
      </c>
      <c r="O3857" s="157" t="s">
        <v>138</v>
      </c>
      <c r="P3857" s="157" t="s">
        <v>143</v>
      </c>
      <c r="Q3857" s="157" t="s">
        <v>6171</v>
      </c>
      <c r="R3857" s="157" t="s">
        <v>144</v>
      </c>
      <c r="W3857" s="118">
        <v>432000</v>
      </c>
      <c r="X3857" s="162" t="s">
        <v>6252</v>
      </c>
    </row>
    <row r="3858" spans="1:24">
      <c r="A3858" s="83">
        <v>4158</v>
      </c>
      <c r="B3858" s="83">
        <v>98</v>
      </c>
      <c r="C3858" t="s">
        <v>7857</v>
      </c>
      <c r="D3858" s="159">
        <f t="shared" si="120"/>
        <v>71</v>
      </c>
      <c r="E3858">
        <v>1</v>
      </c>
      <c r="F3858">
        <v>31</v>
      </c>
      <c r="G3858" s="162" t="s">
        <v>6211</v>
      </c>
      <c r="H3858" s="162" t="s">
        <v>6211</v>
      </c>
      <c r="I3858" s="53" t="str">
        <f t="shared" si="121"/>
        <v>1. 31</v>
      </c>
      <c r="J3858" s="157" t="s">
        <v>142</v>
      </c>
      <c r="K3858" s="157" t="s">
        <v>141</v>
      </c>
      <c r="L3858" s="83" t="s">
        <v>6172</v>
      </c>
      <c r="M3858" s="165" t="s">
        <v>162</v>
      </c>
      <c r="O3858" s="157" t="s">
        <v>138</v>
      </c>
      <c r="P3858" s="157" t="s">
        <v>143</v>
      </c>
      <c r="Q3858" s="157" t="s">
        <v>6171</v>
      </c>
      <c r="R3858" s="157" t="s">
        <v>144</v>
      </c>
      <c r="W3858" s="118">
        <v>162000</v>
      </c>
      <c r="X3858" s="162" t="s">
        <v>6211</v>
      </c>
    </row>
    <row r="3859" spans="1:24">
      <c r="A3859" s="83">
        <v>4159</v>
      </c>
      <c r="B3859" s="83">
        <v>136</v>
      </c>
      <c r="C3859" t="s">
        <v>7851</v>
      </c>
      <c r="D3859" s="159">
        <f t="shared" si="120"/>
        <v>58</v>
      </c>
      <c r="E3859">
        <v>1</v>
      </c>
      <c r="F3859">
        <v>18</v>
      </c>
      <c r="G3859" s="162" t="s">
        <v>6299</v>
      </c>
      <c r="H3859" s="162" t="s">
        <v>6299</v>
      </c>
      <c r="I3859" s="53" t="str">
        <f t="shared" si="121"/>
        <v>1. 18</v>
      </c>
      <c r="J3859" s="157" t="s">
        <v>142</v>
      </c>
      <c r="K3859" s="157" t="s">
        <v>141</v>
      </c>
      <c r="L3859" s="83" t="s">
        <v>6172</v>
      </c>
      <c r="M3859" s="165" t="s">
        <v>162</v>
      </c>
      <c r="O3859" s="157" t="s">
        <v>138</v>
      </c>
      <c r="P3859" s="157" t="s">
        <v>143</v>
      </c>
      <c r="Q3859" s="157" t="s">
        <v>6171</v>
      </c>
      <c r="R3859" s="157" t="s">
        <v>144</v>
      </c>
      <c r="W3859" s="118">
        <v>391500</v>
      </c>
      <c r="X3859" s="162" t="s">
        <v>6299</v>
      </c>
    </row>
    <row r="3860" spans="1:24">
      <c r="A3860" s="83">
        <v>4159</v>
      </c>
      <c r="B3860" s="83">
        <v>136</v>
      </c>
      <c r="C3860" t="s">
        <v>7859</v>
      </c>
      <c r="D3860" s="159">
        <f t="shared" si="120"/>
        <v>31</v>
      </c>
      <c r="E3860">
        <v>0</v>
      </c>
      <c r="F3860">
        <v>31</v>
      </c>
      <c r="G3860" s="162" t="s">
        <v>6214</v>
      </c>
      <c r="H3860" s="162" t="s">
        <v>6214</v>
      </c>
      <c r="I3860" s="53" t="str">
        <f t="shared" si="121"/>
        <v>0. 31</v>
      </c>
      <c r="J3860" s="157" t="s">
        <v>142</v>
      </c>
      <c r="K3860" s="157" t="s">
        <v>141</v>
      </c>
      <c r="L3860" s="83" t="s">
        <v>6172</v>
      </c>
      <c r="M3860" s="165" t="s">
        <v>162</v>
      </c>
      <c r="O3860" s="157" t="s">
        <v>138</v>
      </c>
      <c r="P3860" s="157" t="s">
        <v>143</v>
      </c>
      <c r="Q3860" s="157" t="s">
        <v>6171</v>
      </c>
      <c r="R3860" s="157" t="s">
        <v>144</v>
      </c>
      <c r="W3860" s="118">
        <v>202500</v>
      </c>
      <c r="X3860" s="162" t="s">
        <v>6214</v>
      </c>
    </row>
    <row r="3861" spans="1:24">
      <c r="A3861" s="83">
        <v>4159</v>
      </c>
      <c r="B3861" s="83">
        <v>144</v>
      </c>
      <c r="C3861" t="s">
        <v>6586</v>
      </c>
      <c r="D3861" s="159">
        <f t="shared" si="120"/>
        <v>68</v>
      </c>
      <c r="E3861">
        <v>1</v>
      </c>
      <c r="F3861">
        <v>28</v>
      </c>
      <c r="G3861" s="162" t="s">
        <v>6412</v>
      </c>
      <c r="H3861" s="162" t="s">
        <v>6412</v>
      </c>
      <c r="I3861" s="53" t="str">
        <f t="shared" si="121"/>
        <v>1. 28</v>
      </c>
      <c r="J3861" s="157" t="s">
        <v>142</v>
      </c>
      <c r="K3861" s="157" t="s">
        <v>141</v>
      </c>
      <c r="L3861" s="83" t="s">
        <v>6172</v>
      </c>
      <c r="M3861" s="165" t="s">
        <v>162</v>
      </c>
      <c r="O3861" s="157" t="s">
        <v>138</v>
      </c>
      <c r="P3861" s="157" t="s">
        <v>143</v>
      </c>
      <c r="Q3861" s="157" t="s">
        <v>6171</v>
      </c>
      <c r="R3861" s="157" t="s">
        <v>144</v>
      </c>
      <c r="W3861" s="118">
        <v>459000</v>
      </c>
      <c r="X3861" s="162" t="s">
        <v>6412</v>
      </c>
    </row>
    <row r="3862" spans="1:24">
      <c r="A3862" s="83">
        <v>4159</v>
      </c>
      <c r="B3862" s="83">
        <v>136</v>
      </c>
      <c r="C3862" t="s">
        <v>6586</v>
      </c>
      <c r="D3862" s="159">
        <f t="shared" si="120"/>
        <v>30</v>
      </c>
      <c r="E3862">
        <v>0</v>
      </c>
      <c r="F3862">
        <v>30</v>
      </c>
      <c r="G3862" s="162" t="s">
        <v>6324</v>
      </c>
      <c r="H3862" s="162" t="s">
        <v>6324</v>
      </c>
      <c r="I3862" s="53" t="str">
        <f t="shared" si="121"/>
        <v>0. 30</v>
      </c>
      <c r="J3862" s="157" t="s">
        <v>142</v>
      </c>
      <c r="K3862" s="157" t="s">
        <v>141</v>
      </c>
      <c r="L3862" s="83" t="s">
        <v>6172</v>
      </c>
      <c r="M3862" s="165" t="s">
        <v>162</v>
      </c>
      <c r="O3862" s="157" t="s">
        <v>138</v>
      </c>
      <c r="P3862" s="157" t="s">
        <v>143</v>
      </c>
      <c r="Q3862" s="157" t="s">
        <v>6171</v>
      </c>
      <c r="R3862" s="157" t="s">
        <v>144</v>
      </c>
      <c r="W3862" s="118">
        <v>202500</v>
      </c>
      <c r="X3862" s="162" t="s">
        <v>6324</v>
      </c>
    </row>
    <row r="3863" spans="1:24">
      <c r="A3863" s="83">
        <v>4159</v>
      </c>
      <c r="B3863" s="83">
        <v>189</v>
      </c>
      <c r="C3863" t="s">
        <v>6586</v>
      </c>
      <c r="D3863" s="159">
        <f t="shared" si="120"/>
        <v>180</v>
      </c>
      <c r="E3863">
        <v>4</v>
      </c>
      <c r="F3863">
        <v>20</v>
      </c>
      <c r="G3863" s="162" t="s">
        <v>6385</v>
      </c>
      <c r="H3863" s="162" t="s">
        <v>6385</v>
      </c>
      <c r="I3863" s="53" t="str">
        <f t="shared" si="121"/>
        <v>4. 20</v>
      </c>
      <c r="J3863" s="157" t="s">
        <v>142</v>
      </c>
      <c r="K3863" s="157" t="s">
        <v>141</v>
      </c>
      <c r="L3863" s="83" t="s">
        <v>6172</v>
      </c>
      <c r="M3863" s="165" t="s">
        <v>162</v>
      </c>
      <c r="O3863" s="157" t="s">
        <v>138</v>
      </c>
      <c r="P3863" s="157" t="s">
        <v>143</v>
      </c>
      <c r="Q3863" s="157" t="s">
        <v>6171</v>
      </c>
      <c r="R3863" s="157" t="s">
        <v>144</v>
      </c>
      <c r="W3863" s="118">
        <v>1215000</v>
      </c>
      <c r="X3863" s="162" t="s">
        <v>6385</v>
      </c>
    </row>
    <row r="3864" spans="1:24">
      <c r="A3864" s="83">
        <v>4159</v>
      </c>
      <c r="B3864" s="83">
        <v>136</v>
      </c>
      <c r="C3864" t="s">
        <v>7866</v>
      </c>
      <c r="D3864" s="159">
        <f t="shared" si="120"/>
        <v>102</v>
      </c>
      <c r="E3864">
        <v>2</v>
      </c>
      <c r="F3864">
        <v>22</v>
      </c>
      <c r="G3864" s="162" t="s">
        <v>6198</v>
      </c>
      <c r="H3864" s="162" t="s">
        <v>6198</v>
      </c>
      <c r="I3864" s="53" t="str">
        <f t="shared" si="121"/>
        <v>2. 22</v>
      </c>
      <c r="J3864" s="157" t="s">
        <v>142</v>
      </c>
      <c r="K3864" s="157" t="s">
        <v>141</v>
      </c>
      <c r="L3864" s="83" t="s">
        <v>6172</v>
      </c>
      <c r="M3864" s="165" t="s">
        <v>162</v>
      </c>
      <c r="O3864" s="157" t="s">
        <v>138</v>
      </c>
      <c r="P3864" s="157" t="s">
        <v>143</v>
      </c>
      <c r="Q3864" s="157" t="s">
        <v>6171</v>
      </c>
      <c r="R3864" s="157" t="s">
        <v>144</v>
      </c>
      <c r="W3864" s="118">
        <v>688500</v>
      </c>
      <c r="X3864" s="162" t="s">
        <v>6198</v>
      </c>
    </row>
    <row r="3865" spans="1:24">
      <c r="A3865" s="83">
        <v>4160</v>
      </c>
      <c r="B3865" s="83">
        <v>136</v>
      </c>
      <c r="C3865" t="s">
        <v>7851</v>
      </c>
      <c r="D3865" s="159">
        <f t="shared" si="120"/>
        <v>58</v>
      </c>
      <c r="E3865">
        <v>1</v>
      </c>
      <c r="F3865">
        <v>18</v>
      </c>
      <c r="G3865" s="162" t="s">
        <v>6299</v>
      </c>
      <c r="H3865" s="162" t="s">
        <v>6299</v>
      </c>
      <c r="I3865" s="53" t="str">
        <f t="shared" si="121"/>
        <v>1. 18</v>
      </c>
      <c r="J3865" s="157" t="s">
        <v>142</v>
      </c>
      <c r="K3865" s="157" t="s">
        <v>141</v>
      </c>
      <c r="L3865" s="83" t="s">
        <v>6172</v>
      </c>
      <c r="M3865" s="165" t="s">
        <v>162</v>
      </c>
      <c r="O3865" s="157" t="s">
        <v>138</v>
      </c>
      <c r="P3865" s="157" t="s">
        <v>143</v>
      </c>
      <c r="Q3865" s="157" t="s">
        <v>6171</v>
      </c>
      <c r="R3865" s="157" t="s">
        <v>144</v>
      </c>
      <c r="W3865" s="118">
        <v>391500</v>
      </c>
      <c r="X3865" s="162" t="s">
        <v>6299</v>
      </c>
    </row>
    <row r="3866" spans="1:24">
      <c r="A3866" s="83">
        <v>4160</v>
      </c>
      <c r="B3866" s="83">
        <v>136</v>
      </c>
      <c r="C3866" t="s">
        <v>7859</v>
      </c>
      <c r="D3866" s="159">
        <f t="shared" si="120"/>
        <v>31</v>
      </c>
      <c r="E3866">
        <v>0</v>
      </c>
      <c r="F3866">
        <v>31</v>
      </c>
      <c r="G3866" s="162" t="s">
        <v>6214</v>
      </c>
      <c r="H3866" s="162" t="s">
        <v>6214</v>
      </c>
      <c r="I3866" s="53" t="str">
        <f t="shared" si="121"/>
        <v>0. 31</v>
      </c>
      <c r="J3866" s="157" t="s">
        <v>142</v>
      </c>
      <c r="K3866" s="157" t="s">
        <v>141</v>
      </c>
      <c r="L3866" s="83" t="s">
        <v>6172</v>
      </c>
      <c r="M3866" s="165" t="s">
        <v>162</v>
      </c>
      <c r="O3866" s="157" t="s">
        <v>138</v>
      </c>
      <c r="P3866" s="157" t="s">
        <v>143</v>
      </c>
      <c r="Q3866" s="157" t="s">
        <v>6171</v>
      </c>
      <c r="R3866" s="157" t="s">
        <v>144</v>
      </c>
      <c r="W3866" s="118">
        <v>202500</v>
      </c>
      <c r="X3866" s="162" t="s">
        <v>6214</v>
      </c>
    </row>
    <row r="3867" spans="1:24">
      <c r="A3867" s="83">
        <v>4160</v>
      </c>
      <c r="B3867" s="83">
        <v>144</v>
      </c>
      <c r="C3867" t="s">
        <v>6586</v>
      </c>
      <c r="D3867" s="159">
        <f t="shared" si="120"/>
        <v>68</v>
      </c>
      <c r="E3867">
        <v>1</v>
      </c>
      <c r="F3867">
        <v>28</v>
      </c>
      <c r="G3867" s="162" t="s">
        <v>6412</v>
      </c>
      <c r="H3867" s="162" t="s">
        <v>6412</v>
      </c>
      <c r="I3867" s="53" t="str">
        <f t="shared" si="121"/>
        <v>1. 28</v>
      </c>
      <c r="J3867" s="157" t="s">
        <v>142</v>
      </c>
      <c r="K3867" s="157" t="s">
        <v>141</v>
      </c>
      <c r="L3867" s="83" t="s">
        <v>6172</v>
      </c>
      <c r="M3867" s="165" t="s">
        <v>162</v>
      </c>
      <c r="O3867" s="157" t="s">
        <v>138</v>
      </c>
      <c r="P3867" s="157" t="s">
        <v>143</v>
      </c>
      <c r="Q3867" s="157" t="s">
        <v>6171</v>
      </c>
      <c r="R3867" s="157" t="s">
        <v>144</v>
      </c>
      <c r="W3867" s="118">
        <v>459000</v>
      </c>
      <c r="X3867" s="162" t="s">
        <v>6412</v>
      </c>
    </row>
    <row r="3868" spans="1:24">
      <c r="A3868" s="83">
        <v>4160</v>
      </c>
      <c r="B3868" s="83">
        <v>136</v>
      </c>
      <c r="C3868" t="s">
        <v>6586</v>
      </c>
      <c r="D3868" s="159">
        <f t="shared" si="120"/>
        <v>30</v>
      </c>
      <c r="E3868">
        <v>0</v>
      </c>
      <c r="F3868">
        <v>30</v>
      </c>
      <c r="G3868" s="162" t="s">
        <v>6324</v>
      </c>
      <c r="H3868" s="162" t="s">
        <v>6324</v>
      </c>
      <c r="I3868" s="53" t="str">
        <f t="shared" si="121"/>
        <v>0. 30</v>
      </c>
      <c r="J3868" s="157" t="s">
        <v>142</v>
      </c>
      <c r="K3868" s="157" t="s">
        <v>141</v>
      </c>
      <c r="L3868" s="83" t="s">
        <v>6172</v>
      </c>
      <c r="M3868" s="165" t="s">
        <v>162</v>
      </c>
      <c r="O3868" s="157" t="s">
        <v>138</v>
      </c>
      <c r="P3868" s="157" t="s">
        <v>143</v>
      </c>
      <c r="Q3868" s="157" t="s">
        <v>6171</v>
      </c>
      <c r="R3868" s="157" t="s">
        <v>144</v>
      </c>
      <c r="W3868" s="118">
        <v>202500</v>
      </c>
      <c r="X3868" s="162" t="s">
        <v>6324</v>
      </c>
    </row>
    <row r="3869" spans="1:24">
      <c r="A3869" s="83">
        <v>4160</v>
      </c>
      <c r="B3869" s="83">
        <v>189</v>
      </c>
      <c r="C3869" t="s">
        <v>6586</v>
      </c>
      <c r="D3869" s="159">
        <f t="shared" si="120"/>
        <v>180</v>
      </c>
      <c r="E3869">
        <v>4</v>
      </c>
      <c r="F3869">
        <v>20</v>
      </c>
      <c r="G3869" s="162" t="s">
        <v>6385</v>
      </c>
      <c r="H3869" s="162" t="s">
        <v>6385</v>
      </c>
      <c r="I3869" s="53" t="str">
        <f t="shared" si="121"/>
        <v>4. 20</v>
      </c>
      <c r="J3869" s="157" t="s">
        <v>142</v>
      </c>
      <c r="K3869" s="157" t="s">
        <v>141</v>
      </c>
      <c r="L3869" s="83" t="s">
        <v>6172</v>
      </c>
      <c r="M3869" s="165" t="s">
        <v>162</v>
      </c>
      <c r="O3869" s="157" t="s">
        <v>138</v>
      </c>
      <c r="P3869" s="157" t="s">
        <v>143</v>
      </c>
      <c r="Q3869" s="157" t="s">
        <v>6171</v>
      </c>
      <c r="R3869" s="157" t="s">
        <v>144</v>
      </c>
      <c r="W3869" s="118">
        <v>1215000</v>
      </c>
      <c r="X3869" s="162" t="s">
        <v>6385</v>
      </c>
    </row>
    <row r="3870" spans="1:24">
      <c r="A3870" s="83">
        <v>4160</v>
      </c>
      <c r="B3870" s="83">
        <v>136</v>
      </c>
      <c r="C3870" t="s">
        <v>7866</v>
      </c>
      <c r="D3870" s="159">
        <f t="shared" si="120"/>
        <v>102</v>
      </c>
      <c r="E3870">
        <v>2</v>
      </c>
      <c r="F3870">
        <v>22</v>
      </c>
      <c r="G3870" s="162" t="s">
        <v>6198</v>
      </c>
      <c r="H3870" s="162" t="s">
        <v>6198</v>
      </c>
      <c r="I3870" s="53" t="str">
        <f t="shared" si="121"/>
        <v>2. 22</v>
      </c>
      <c r="J3870" s="157" t="s">
        <v>142</v>
      </c>
      <c r="K3870" s="157" t="s">
        <v>141</v>
      </c>
      <c r="L3870" s="83" t="s">
        <v>6172</v>
      </c>
      <c r="M3870" s="165" t="s">
        <v>162</v>
      </c>
      <c r="O3870" s="157" t="s">
        <v>138</v>
      </c>
      <c r="P3870" s="157" t="s">
        <v>143</v>
      </c>
      <c r="Q3870" s="157" t="s">
        <v>6171</v>
      </c>
      <c r="R3870" s="157" t="s">
        <v>144</v>
      </c>
      <c r="W3870" s="118">
        <v>688500</v>
      </c>
      <c r="X3870" s="162" t="s">
        <v>6198</v>
      </c>
    </row>
    <row r="3871" spans="1:24">
      <c r="A3871" s="83">
        <v>4161</v>
      </c>
      <c r="B3871" s="83">
        <v>773</v>
      </c>
      <c r="C3871" t="s">
        <v>7965</v>
      </c>
      <c r="D3871" s="159">
        <f t="shared" si="120"/>
        <v>208</v>
      </c>
      <c r="E3871">
        <v>5</v>
      </c>
      <c r="F3871">
        <v>8</v>
      </c>
      <c r="G3871" s="162" t="s">
        <v>6339</v>
      </c>
      <c r="H3871" s="162" t="s">
        <v>6339</v>
      </c>
      <c r="I3871" s="53" t="str">
        <f t="shared" si="121"/>
        <v>5. 8</v>
      </c>
      <c r="J3871" s="157" t="s">
        <v>142</v>
      </c>
      <c r="K3871" s="157" t="s">
        <v>141</v>
      </c>
      <c r="L3871" s="83" t="s">
        <v>6172</v>
      </c>
      <c r="M3871" s="165" t="s">
        <v>162</v>
      </c>
      <c r="O3871" s="157" t="s">
        <v>138</v>
      </c>
      <c r="P3871" s="157" t="s">
        <v>143</v>
      </c>
      <c r="Q3871" s="157" t="s">
        <v>6171</v>
      </c>
      <c r="R3871" s="157" t="s">
        <v>144</v>
      </c>
      <c r="W3871" s="118">
        <v>0</v>
      </c>
      <c r="X3871" s="162" t="s">
        <v>6339</v>
      </c>
    </row>
    <row r="3872" spans="1:24">
      <c r="A3872" s="83">
        <v>4162</v>
      </c>
      <c r="B3872" s="83">
        <v>213</v>
      </c>
      <c r="C3872" t="s">
        <v>6648</v>
      </c>
      <c r="D3872" s="159">
        <f t="shared" si="120"/>
        <v>60</v>
      </c>
      <c r="E3872">
        <v>1</v>
      </c>
      <c r="F3872">
        <v>20</v>
      </c>
      <c r="G3872" s="162" t="s">
        <v>6197</v>
      </c>
      <c r="H3872" s="162" t="s">
        <v>6197</v>
      </c>
      <c r="I3872" s="53" t="str">
        <f t="shared" si="121"/>
        <v>1. 20</v>
      </c>
      <c r="J3872" s="157" t="s">
        <v>142</v>
      </c>
      <c r="K3872" s="157" t="s">
        <v>141</v>
      </c>
      <c r="L3872" s="83" t="s">
        <v>6172</v>
      </c>
      <c r="M3872" s="165" t="s">
        <v>162</v>
      </c>
      <c r="O3872" s="157" t="s">
        <v>138</v>
      </c>
      <c r="P3872" s="157" t="s">
        <v>143</v>
      </c>
      <c r="Q3872" s="157" t="s">
        <v>6171</v>
      </c>
      <c r="R3872" s="157" t="s">
        <v>144</v>
      </c>
      <c r="W3872" s="118">
        <v>810000</v>
      </c>
      <c r="X3872" s="162" t="s">
        <v>6197</v>
      </c>
    </row>
    <row r="3873" spans="1:24">
      <c r="A3873" s="83">
        <v>4162</v>
      </c>
      <c r="B3873" s="83">
        <v>213</v>
      </c>
      <c r="C3873" t="s">
        <v>6648</v>
      </c>
      <c r="D3873" s="159">
        <f t="shared" si="120"/>
        <v>26</v>
      </c>
      <c r="E3873">
        <v>0</v>
      </c>
      <c r="F3873">
        <v>26</v>
      </c>
      <c r="G3873" s="162" t="s">
        <v>6374</v>
      </c>
      <c r="H3873" s="162" t="s">
        <v>6374</v>
      </c>
      <c r="I3873" s="53" t="str">
        <f t="shared" si="121"/>
        <v>0. 26</v>
      </c>
      <c r="J3873" s="157" t="s">
        <v>142</v>
      </c>
      <c r="K3873" s="157" t="s">
        <v>141</v>
      </c>
      <c r="L3873" s="83" t="s">
        <v>6172</v>
      </c>
      <c r="M3873" s="165" t="s">
        <v>162</v>
      </c>
      <c r="O3873" s="157" t="s">
        <v>138</v>
      </c>
      <c r="P3873" s="157" t="s">
        <v>143</v>
      </c>
      <c r="Q3873" s="157" t="s">
        <v>6171</v>
      </c>
      <c r="R3873" s="157" t="s">
        <v>144</v>
      </c>
      <c r="W3873" s="118">
        <v>351000</v>
      </c>
      <c r="X3873" s="162" t="s">
        <v>6374</v>
      </c>
    </row>
    <row r="3874" spans="1:24">
      <c r="A3874" s="83">
        <v>4162</v>
      </c>
      <c r="B3874" s="83">
        <v>213</v>
      </c>
      <c r="C3874" t="s">
        <v>6648</v>
      </c>
      <c r="D3874" s="159">
        <f t="shared" si="120"/>
        <v>48</v>
      </c>
      <c r="E3874">
        <v>1</v>
      </c>
      <c r="F3874">
        <v>8</v>
      </c>
      <c r="G3874" s="162" t="s">
        <v>6200</v>
      </c>
      <c r="H3874" s="162" t="s">
        <v>6200</v>
      </c>
      <c r="I3874" s="53" t="str">
        <f t="shared" si="121"/>
        <v>1. 8</v>
      </c>
      <c r="J3874" s="157" t="s">
        <v>142</v>
      </c>
      <c r="K3874" s="157" t="s">
        <v>141</v>
      </c>
      <c r="L3874" s="83" t="s">
        <v>6172</v>
      </c>
      <c r="M3874" s="165" t="s">
        <v>162</v>
      </c>
      <c r="O3874" s="157" t="s">
        <v>138</v>
      </c>
      <c r="P3874" s="157" t="s">
        <v>143</v>
      </c>
      <c r="Q3874" s="157" t="s">
        <v>6171</v>
      </c>
      <c r="R3874" s="157" t="s">
        <v>144</v>
      </c>
      <c r="W3874" s="118">
        <v>648000</v>
      </c>
      <c r="X3874" s="162" t="s">
        <v>6200</v>
      </c>
    </row>
    <row r="3875" spans="1:24">
      <c r="A3875" s="83">
        <v>4162</v>
      </c>
      <c r="B3875" s="83">
        <v>213</v>
      </c>
      <c r="C3875" t="s">
        <v>7863</v>
      </c>
      <c r="D3875" s="159">
        <f t="shared" si="120"/>
        <v>120</v>
      </c>
      <c r="E3875">
        <v>3</v>
      </c>
      <c r="F3875">
        <v>0</v>
      </c>
      <c r="G3875" s="162" t="s">
        <v>6240</v>
      </c>
      <c r="H3875" s="162" t="s">
        <v>6240</v>
      </c>
      <c r="I3875" s="53" t="str">
        <f t="shared" si="121"/>
        <v>3. 0</v>
      </c>
      <c r="J3875" s="157" t="s">
        <v>142</v>
      </c>
      <c r="K3875" s="157" t="s">
        <v>141</v>
      </c>
      <c r="L3875" s="83" t="s">
        <v>6172</v>
      </c>
      <c r="M3875" s="165" t="s">
        <v>162</v>
      </c>
      <c r="O3875" s="157" t="s">
        <v>138</v>
      </c>
      <c r="P3875" s="157" t="s">
        <v>143</v>
      </c>
      <c r="Q3875" s="157" t="s">
        <v>6171</v>
      </c>
      <c r="R3875" s="157" t="s">
        <v>144</v>
      </c>
      <c r="W3875" s="118">
        <v>1620000</v>
      </c>
      <c r="X3875" s="162" t="s">
        <v>6240</v>
      </c>
    </row>
    <row r="3876" spans="1:24">
      <c r="A3876" s="83">
        <v>4162</v>
      </c>
      <c r="B3876" s="83">
        <v>213</v>
      </c>
      <c r="C3876" t="s">
        <v>7837</v>
      </c>
      <c r="D3876" s="159">
        <f t="shared" si="120"/>
        <v>142</v>
      </c>
      <c r="E3876">
        <v>3</v>
      </c>
      <c r="F3876">
        <v>22</v>
      </c>
      <c r="G3876" s="162" t="s">
        <v>6293</v>
      </c>
      <c r="H3876" s="162" t="s">
        <v>6293</v>
      </c>
      <c r="I3876" s="53" t="str">
        <f t="shared" si="121"/>
        <v>3. 22</v>
      </c>
      <c r="J3876" s="157" t="s">
        <v>142</v>
      </c>
      <c r="K3876" s="157" t="s">
        <v>141</v>
      </c>
      <c r="L3876" s="83" t="s">
        <v>6172</v>
      </c>
      <c r="M3876" s="165" t="s">
        <v>162</v>
      </c>
      <c r="O3876" s="157" t="s">
        <v>138</v>
      </c>
      <c r="P3876" s="157" t="s">
        <v>143</v>
      </c>
      <c r="Q3876" s="157" t="s">
        <v>6171</v>
      </c>
      <c r="R3876" s="157" t="s">
        <v>144</v>
      </c>
      <c r="W3876" s="118">
        <v>1917000</v>
      </c>
      <c r="X3876" s="162" t="s">
        <v>6293</v>
      </c>
    </row>
    <row r="3877" spans="1:24">
      <c r="A3877" s="83">
        <v>4163</v>
      </c>
      <c r="B3877" s="83">
        <v>327</v>
      </c>
      <c r="C3877" t="s">
        <v>7850</v>
      </c>
      <c r="D3877" s="159">
        <f t="shared" si="120"/>
        <v>68</v>
      </c>
      <c r="E3877">
        <v>1</v>
      </c>
      <c r="F3877">
        <v>28</v>
      </c>
      <c r="G3877" s="162" t="s">
        <v>6412</v>
      </c>
      <c r="H3877" s="162" t="s">
        <v>6412</v>
      </c>
      <c r="I3877" s="53" t="str">
        <f t="shared" si="121"/>
        <v>1. 28</v>
      </c>
      <c r="J3877" s="157" t="s">
        <v>142</v>
      </c>
      <c r="K3877" s="157" t="s">
        <v>141</v>
      </c>
      <c r="L3877" s="83" t="s">
        <v>6172</v>
      </c>
      <c r="M3877" s="165" t="s">
        <v>162</v>
      </c>
      <c r="O3877" s="157" t="s">
        <v>138</v>
      </c>
      <c r="P3877" s="157" t="s">
        <v>143</v>
      </c>
      <c r="Q3877" s="157" t="s">
        <v>6171</v>
      </c>
      <c r="R3877" s="157" t="s">
        <v>144</v>
      </c>
      <c r="W3877" s="118">
        <v>472500</v>
      </c>
      <c r="X3877" s="162" t="s">
        <v>6412</v>
      </c>
    </row>
    <row r="3878" spans="1:24">
      <c r="A3878" s="83">
        <v>4164</v>
      </c>
      <c r="B3878" s="83">
        <v>44</v>
      </c>
      <c r="C3878" t="s">
        <v>7961</v>
      </c>
      <c r="D3878" s="159">
        <f t="shared" si="120"/>
        <v>173</v>
      </c>
      <c r="E3878">
        <v>4</v>
      </c>
      <c r="F3878">
        <v>13</v>
      </c>
      <c r="G3878" s="162" t="s">
        <v>6288</v>
      </c>
      <c r="H3878" s="162" t="s">
        <v>6288</v>
      </c>
      <c r="I3878" s="53" t="str">
        <f t="shared" si="121"/>
        <v>4. 13</v>
      </c>
      <c r="J3878" s="157" t="s">
        <v>142</v>
      </c>
      <c r="K3878" s="157" t="s">
        <v>141</v>
      </c>
      <c r="L3878" s="83" t="s">
        <v>6172</v>
      </c>
      <c r="M3878" s="165" t="s">
        <v>162</v>
      </c>
      <c r="O3878" s="157" t="s">
        <v>138</v>
      </c>
      <c r="P3878" s="157" t="s">
        <v>143</v>
      </c>
      <c r="Q3878" s="157" t="s">
        <v>6171</v>
      </c>
      <c r="R3878" s="157" t="s">
        <v>144</v>
      </c>
      <c r="W3878" s="118">
        <v>769500</v>
      </c>
      <c r="X3878" s="162" t="s">
        <v>6288</v>
      </c>
    </row>
    <row r="3879" spans="1:24">
      <c r="A3879" s="83">
        <v>4164</v>
      </c>
      <c r="B3879" s="83">
        <v>45</v>
      </c>
      <c r="C3879" t="s">
        <v>7961</v>
      </c>
      <c r="D3879" s="159">
        <f t="shared" si="120"/>
        <v>169</v>
      </c>
      <c r="E3879">
        <v>4</v>
      </c>
      <c r="F3879">
        <v>9</v>
      </c>
      <c r="G3879" s="162" t="s">
        <v>6289</v>
      </c>
      <c r="H3879" s="162" t="s">
        <v>6289</v>
      </c>
      <c r="I3879" s="53" t="str">
        <f t="shared" si="121"/>
        <v>4. 9</v>
      </c>
      <c r="J3879" s="157" t="s">
        <v>142</v>
      </c>
      <c r="K3879" s="157" t="s">
        <v>141</v>
      </c>
      <c r="L3879" s="83" t="s">
        <v>6172</v>
      </c>
      <c r="M3879" s="165" t="s">
        <v>162</v>
      </c>
      <c r="O3879" s="157" t="s">
        <v>138</v>
      </c>
      <c r="P3879" s="157" t="s">
        <v>143</v>
      </c>
      <c r="Q3879" s="157" t="s">
        <v>6171</v>
      </c>
      <c r="R3879" s="157" t="s">
        <v>144</v>
      </c>
      <c r="W3879" s="118">
        <v>756000</v>
      </c>
      <c r="X3879" s="162" t="s">
        <v>6289</v>
      </c>
    </row>
    <row r="3880" spans="1:24">
      <c r="A3880" s="83">
        <v>4164</v>
      </c>
      <c r="B3880" s="83">
        <v>46</v>
      </c>
      <c r="C3880" t="s">
        <v>7961</v>
      </c>
      <c r="D3880" s="159">
        <f t="shared" si="120"/>
        <v>280</v>
      </c>
      <c r="E3880">
        <v>7</v>
      </c>
      <c r="F3880">
        <v>0</v>
      </c>
      <c r="G3880" s="162" t="s">
        <v>6490</v>
      </c>
      <c r="H3880" s="162" t="s">
        <v>6490</v>
      </c>
      <c r="I3880" s="53" t="str">
        <f t="shared" si="121"/>
        <v>7. 0</v>
      </c>
      <c r="J3880" s="157" t="s">
        <v>142</v>
      </c>
      <c r="K3880" s="157" t="s">
        <v>141</v>
      </c>
      <c r="L3880" s="83" t="s">
        <v>6172</v>
      </c>
      <c r="M3880" s="165" t="s">
        <v>162</v>
      </c>
      <c r="O3880" s="157" t="s">
        <v>138</v>
      </c>
      <c r="P3880" s="157" t="s">
        <v>143</v>
      </c>
      <c r="Q3880" s="157" t="s">
        <v>6171</v>
      </c>
      <c r="R3880" s="157" t="s">
        <v>144</v>
      </c>
      <c r="W3880" s="118">
        <v>1255500</v>
      </c>
      <c r="X3880" s="162" t="s">
        <v>6490</v>
      </c>
    </row>
    <row r="3881" spans="1:24">
      <c r="A3881" s="83">
        <v>4164</v>
      </c>
      <c r="B3881" s="83">
        <v>242</v>
      </c>
      <c r="C3881" t="s">
        <v>7857</v>
      </c>
      <c r="D3881" s="159">
        <f t="shared" si="120"/>
        <v>332</v>
      </c>
      <c r="E3881">
        <v>8</v>
      </c>
      <c r="F3881">
        <v>12</v>
      </c>
      <c r="G3881" s="162" t="s">
        <v>6519</v>
      </c>
      <c r="H3881" s="162" t="s">
        <v>6519</v>
      </c>
      <c r="I3881" s="53" t="str">
        <f t="shared" si="121"/>
        <v>8. 12</v>
      </c>
      <c r="J3881" s="157" t="s">
        <v>142</v>
      </c>
      <c r="K3881" s="157" t="s">
        <v>141</v>
      </c>
      <c r="L3881" s="83" t="s">
        <v>6172</v>
      </c>
      <c r="M3881" s="165" t="s">
        <v>162</v>
      </c>
      <c r="O3881" s="157" t="s">
        <v>138</v>
      </c>
      <c r="P3881" s="157" t="s">
        <v>143</v>
      </c>
      <c r="Q3881" s="157" t="s">
        <v>6171</v>
      </c>
      <c r="R3881" s="157" t="s">
        <v>144</v>
      </c>
      <c r="W3881" s="118">
        <v>1485000</v>
      </c>
      <c r="X3881" s="162" t="s">
        <v>6519</v>
      </c>
    </row>
    <row r="3882" spans="1:24">
      <c r="A3882" s="83">
        <v>4166</v>
      </c>
      <c r="B3882" s="83">
        <v>210</v>
      </c>
      <c r="C3882" t="s">
        <v>6579</v>
      </c>
      <c r="D3882" s="159">
        <f t="shared" si="120"/>
        <v>288</v>
      </c>
      <c r="E3882">
        <v>7</v>
      </c>
      <c r="F3882">
        <v>8</v>
      </c>
      <c r="G3882" s="162" t="s">
        <v>6431</v>
      </c>
      <c r="H3882" s="162" t="s">
        <v>6431</v>
      </c>
      <c r="I3882" s="53" t="str">
        <f t="shared" si="121"/>
        <v>7. 8</v>
      </c>
      <c r="J3882" s="157" t="s">
        <v>142</v>
      </c>
      <c r="K3882" s="157" t="s">
        <v>141</v>
      </c>
      <c r="L3882" s="83" t="s">
        <v>6172</v>
      </c>
      <c r="M3882" s="165" t="s">
        <v>162</v>
      </c>
      <c r="O3882" s="157" t="s">
        <v>138</v>
      </c>
      <c r="P3882" s="157" t="s">
        <v>143</v>
      </c>
      <c r="Q3882" s="157" t="s">
        <v>6171</v>
      </c>
      <c r="R3882" s="157" t="s">
        <v>144</v>
      </c>
      <c r="W3882" s="118">
        <v>1944000</v>
      </c>
      <c r="X3882" s="162" t="s">
        <v>6431</v>
      </c>
    </row>
    <row r="3883" spans="1:24">
      <c r="A3883" s="83">
        <v>4167</v>
      </c>
      <c r="B3883" s="83">
        <v>142</v>
      </c>
      <c r="C3883" t="s">
        <v>8140</v>
      </c>
      <c r="D3883" s="159">
        <f t="shared" si="120"/>
        <v>126</v>
      </c>
      <c r="E3883">
        <v>3</v>
      </c>
      <c r="F3883">
        <v>6</v>
      </c>
      <c r="G3883" s="162" t="s">
        <v>6213</v>
      </c>
      <c r="H3883" s="162" t="s">
        <v>6213</v>
      </c>
      <c r="I3883" s="53" t="str">
        <f t="shared" si="121"/>
        <v>3. 6</v>
      </c>
      <c r="J3883" s="157" t="s">
        <v>142</v>
      </c>
      <c r="K3883" s="157" t="s">
        <v>141</v>
      </c>
      <c r="L3883" s="83" t="s">
        <v>6172</v>
      </c>
      <c r="M3883" s="165" t="s">
        <v>162</v>
      </c>
      <c r="O3883" s="157" t="s">
        <v>138</v>
      </c>
      <c r="P3883" s="157" t="s">
        <v>143</v>
      </c>
      <c r="Q3883" s="157" t="s">
        <v>6171</v>
      </c>
      <c r="R3883" s="157" t="s">
        <v>144</v>
      </c>
      <c r="W3883" s="118">
        <v>1701000</v>
      </c>
      <c r="X3883" s="162" t="s">
        <v>6213</v>
      </c>
    </row>
    <row r="3884" spans="1:24">
      <c r="A3884" s="83">
        <v>4168</v>
      </c>
      <c r="B3884" s="83">
        <v>151</v>
      </c>
      <c r="C3884" t="s">
        <v>7836</v>
      </c>
      <c r="D3884" s="159">
        <f t="shared" si="120"/>
        <v>400</v>
      </c>
      <c r="E3884">
        <v>10</v>
      </c>
      <c r="F3884">
        <v>0</v>
      </c>
      <c r="G3884" s="162" t="s">
        <v>6419</v>
      </c>
      <c r="H3884" s="162" t="s">
        <v>6419</v>
      </c>
      <c r="I3884" s="53" t="str">
        <f t="shared" si="121"/>
        <v>10. 0</v>
      </c>
      <c r="J3884" s="157" t="s">
        <v>142</v>
      </c>
      <c r="K3884" s="157" t="s">
        <v>141</v>
      </c>
      <c r="L3884" s="83" t="s">
        <v>6172</v>
      </c>
      <c r="M3884" s="165" t="s">
        <v>6093</v>
      </c>
      <c r="O3884" s="157" t="s">
        <v>138</v>
      </c>
      <c r="P3884" s="157" t="s">
        <v>143</v>
      </c>
      <c r="Q3884" s="157" t="s">
        <v>6171</v>
      </c>
      <c r="R3884" s="157" t="s">
        <v>144</v>
      </c>
      <c r="W3884" s="118">
        <v>5400000</v>
      </c>
      <c r="X3884" s="162" t="s">
        <v>6419</v>
      </c>
    </row>
    <row r="3885" spans="1:24">
      <c r="A3885" s="83">
        <v>4169</v>
      </c>
      <c r="B3885" s="83">
        <v>116</v>
      </c>
      <c r="C3885" t="s">
        <v>7862</v>
      </c>
      <c r="D3885" s="159">
        <f t="shared" si="120"/>
        <v>57</v>
      </c>
      <c r="E3885">
        <v>1</v>
      </c>
      <c r="F3885">
        <v>17</v>
      </c>
      <c r="G3885" s="162" t="s">
        <v>6225</v>
      </c>
      <c r="H3885" s="162" t="s">
        <v>6225</v>
      </c>
      <c r="I3885" s="53" t="str">
        <f t="shared" si="121"/>
        <v>1. 17</v>
      </c>
      <c r="J3885" s="157" t="s">
        <v>142</v>
      </c>
      <c r="K3885" s="157" t="s">
        <v>141</v>
      </c>
      <c r="L3885" s="83" t="s">
        <v>6172</v>
      </c>
      <c r="M3885" s="165" t="s">
        <v>162</v>
      </c>
      <c r="O3885" s="157" t="s">
        <v>138</v>
      </c>
      <c r="P3885" s="157" t="s">
        <v>143</v>
      </c>
      <c r="Q3885" s="157" t="s">
        <v>6171</v>
      </c>
      <c r="R3885" s="157" t="s">
        <v>144</v>
      </c>
      <c r="W3885" s="118">
        <v>189000</v>
      </c>
      <c r="X3885" s="162" t="s">
        <v>6225</v>
      </c>
    </row>
    <row r="3886" spans="1:24">
      <c r="A3886" s="83">
        <v>4197</v>
      </c>
      <c r="B3886" s="83">
        <v>116</v>
      </c>
      <c r="C3886" t="s">
        <v>7852</v>
      </c>
      <c r="D3886" s="159">
        <f t="shared" si="120"/>
        <v>115</v>
      </c>
      <c r="E3886">
        <v>2</v>
      </c>
      <c r="F3886">
        <v>35</v>
      </c>
      <c r="G3886" s="162" t="s">
        <v>6306</v>
      </c>
      <c r="H3886" s="162" t="s">
        <v>6306</v>
      </c>
      <c r="I3886" s="53" t="str">
        <f t="shared" si="121"/>
        <v>2. 35</v>
      </c>
      <c r="J3886" s="157" t="s">
        <v>142</v>
      </c>
      <c r="K3886" s="157" t="s">
        <v>141</v>
      </c>
      <c r="L3886" s="83" t="s">
        <v>6172</v>
      </c>
      <c r="M3886" s="165" t="s">
        <v>162</v>
      </c>
      <c r="O3886" s="157" t="s">
        <v>138</v>
      </c>
      <c r="P3886" s="157" t="s">
        <v>143</v>
      </c>
      <c r="Q3886" s="157" t="s">
        <v>6171</v>
      </c>
      <c r="R3886" s="157" t="s">
        <v>144</v>
      </c>
      <c r="W3886" s="118">
        <v>256500</v>
      </c>
      <c r="X3886" s="162" t="s">
        <v>6306</v>
      </c>
    </row>
    <row r="3887" spans="1:24">
      <c r="A3887" s="83">
        <v>4198</v>
      </c>
      <c r="B3887" s="83">
        <v>183</v>
      </c>
      <c r="C3887" t="s">
        <v>6586</v>
      </c>
      <c r="D3887" s="159">
        <f t="shared" si="120"/>
        <v>393</v>
      </c>
      <c r="E3887">
        <v>9</v>
      </c>
      <c r="F3887">
        <v>33</v>
      </c>
      <c r="G3887" s="162" t="s">
        <v>6506</v>
      </c>
      <c r="H3887" s="162" t="s">
        <v>6506</v>
      </c>
      <c r="I3887" s="53" t="str">
        <f t="shared" si="121"/>
        <v>9. 33</v>
      </c>
      <c r="J3887" s="157" t="s">
        <v>142</v>
      </c>
      <c r="K3887" s="157" t="s">
        <v>141</v>
      </c>
      <c r="L3887" s="83" t="s">
        <v>6172</v>
      </c>
      <c r="M3887" s="165" t="s">
        <v>162</v>
      </c>
      <c r="O3887" s="157" t="s">
        <v>138</v>
      </c>
      <c r="P3887" s="157" t="s">
        <v>143</v>
      </c>
      <c r="Q3887" s="157" t="s">
        <v>6171</v>
      </c>
      <c r="R3887" s="157" t="s">
        <v>144</v>
      </c>
      <c r="W3887" s="118">
        <v>1053000</v>
      </c>
      <c r="X3887" s="162" t="s">
        <v>6506</v>
      </c>
    </row>
    <row r="3888" spans="1:24">
      <c r="A3888" s="83">
        <v>4198</v>
      </c>
      <c r="B3888" s="83">
        <v>249</v>
      </c>
      <c r="C3888" t="s">
        <v>7930</v>
      </c>
      <c r="D3888" s="159">
        <f t="shared" si="120"/>
        <v>75</v>
      </c>
      <c r="E3888">
        <v>1</v>
      </c>
      <c r="F3888">
        <v>35</v>
      </c>
      <c r="G3888" s="162" t="s">
        <v>6249</v>
      </c>
      <c r="H3888" s="162" t="s">
        <v>6249</v>
      </c>
      <c r="I3888" s="53" t="str">
        <f t="shared" si="121"/>
        <v>1. 35</v>
      </c>
      <c r="J3888" s="157" t="s">
        <v>142</v>
      </c>
      <c r="K3888" s="157" t="s">
        <v>141</v>
      </c>
      <c r="L3888" s="83" t="s">
        <v>6172</v>
      </c>
      <c r="M3888" s="165" t="s">
        <v>162</v>
      </c>
      <c r="O3888" s="157" t="s">
        <v>138</v>
      </c>
      <c r="P3888" s="157" t="s">
        <v>143</v>
      </c>
      <c r="Q3888" s="157" t="s">
        <v>6171</v>
      </c>
      <c r="R3888" s="157" t="s">
        <v>144</v>
      </c>
      <c r="W3888" s="118">
        <v>202500</v>
      </c>
      <c r="X3888" s="162" t="s">
        <v>6249</v>
      </c>
    </row>
    <row r="3889" spans="1:24">
      <c r="A3889" s="83">
        <v>4198</v>
      </c>
      <c r="B3889" s="83">
        <v>249</v>
      </c>
      <c r="C3889" t="s">
        <v>6579</v>
      </c>
      <c r="D3889" s="159">
        <f t="shared" si="120"/>
        <v>160</v>
      </c>
      <c r="E3889">
        <v>4</v>
      </c>
      <c r="F3889">
        <v>0</v>
      </c>
      <c r="G3889" s="162" t="s">
        <v>6232</v>
      </c>
      <c r="H3889" s="162" t="s">
        <v>6232</v>
      </c>
      <c r="I3889" s="53" t="str">
        <f t="shared" si="121"/>
        <v>4. 0</v>
      </c>
      <c r="J3889" s="157" t="s">
        <v>142</v>
      </c>
      <c r="K3889" s="157" t="s">
        <v>141</v>
      </c>
      <c r="L3889" s="83" t="s">
        <v>6172</v>
      </c>
      <c r="M3889" s="165" t="s">
        <v>162</v>
      </c>
      <c r="O3889" s="157" t="s">
        <v>138</v>
      </c>
      <c r="P3889" s="157" t="s">
        <v>143</v>
      </c>
      <c r="Q3889" s="157" t="s">
        <v>6171</v>
      </c>
      <c r="R3889" s="157" t="s">
        <v>144</v>
      </c>
      <c r="W3889" s="118">
        <v>432000</v>
      </c>
      <c r="X3889" s="162" t="s">
        <v>6232</v>
      </c>
    </row>
    <row r="3890" spans="1:24">
      <c r="A3890" s="83">
        <v>4199</v>
      </c>
      <c r="B3890" s="83">
        <v>526</v>
      </c>
      <c r="C3890" t="s">
        <v>7843</v>
      </c>
      <c r="D3890" s="159">
        <f t="shared" si="120"/>
        <v>159</v>
      </c>
      <c r="E3890">
        <v>3</v>
      </c>
      <c r="F3890">
        <v>39</v>
      </c>
      <c r="G3890" s="162" t="s">
        <v>6235</v>
      </c>
      <c r="H3890" s="162" t="s">
        <v>6235</v>
      </c>
      <c r="I3890" s="53" t="str">
        <f t="shared" si="121"/>
        <v>3. 39</v>
      </c>
      <c r="J3890" s="157" t="s">
        <v>142</v>
      </c>
      <c r="K3890" s="157" t="s">
        <v>141</v>
      </c>
      <c r="L3890" s="83" t="s">
        <v>6172</v>
      </c>
      <c r="M3890" s="165" t="s">
        <v>162</v>
      </c>
      <c r="O3890" s="157" t="s">
        <v>138</v>
      </c>
      <c r="P3890" s="157" t="s">
        <v>143</v>
      </c>
      <c r="Q3890" s="157" t="s">
        <v>6171</v>
      </c>
      <c r="R3890" s="157" t="s">
        <v>144</v>
      </c>
      <c r="W3890" s="118">
        <v>526500</v>
      </c>
      <c r="X3890" s="162" t="s">
        <v>6235</v>
      </c>
    </row>
    <row r="3891" spans="1:24">
      <c r="A3891" s="83">
        <v>4206</v>
      </c>
      <c r="B3891" s="83">
        <v>144</v>
      </c>
      <c r="C3891" t="s">
        <v>7851</v>
      </c>
      <c r="D3891" s="159">
        <f t="shared" si="120"/>
        <v>19</v>
      </c>
      <c r="E3891">
        <v>0</v>
      </c>
      <c r="F3891">
        <v>19</v>
      </c>
      <c r="G3891" s="162" t="s">
        <v>6239</v>
      </c>
      <c r="H3891" s="162" t="s">
        <v>6239</v>
      </c>
      <c r="I3891" s="53" t="str">
        <f t="shared" si="121"/>
        <v>0. 19</v>
      </c>
      <c r="J3891" s="157" t="s">
        <v>142</v>
      </c>
      <c r="K3891" s="157" t="s">
        <v>141</v>
      </c>
      <c r="L3891" s="83" t="s">
        <v>6172</v>
      </c>
      <c r="M3891" s="165" t="s">
        <v>162</v>
      </c>
      <c r="O3891" s="157" t="s">
        <v>138</v>
      </c>
      <c r="P3891" s="157" t="s">
        <v>143</v>
      </c>
      <c r="Q3891" s="157" t="s">
        <v>6171</v>
      </c>
      <c r="R3891" s="157" t="s">
        <v>144</v>
      </c>
      <c r="W3891" s="118">
        <v>40500</v>
      </c>
      <c r="X3891" s="162" t="s">
        <v>6239</v>
      </c>
    </row>
    <row r="3892" spans="1:24">
      <c r="A3892" s="83">
        <v>4206</v>
      </c>
      <c r="B3892" s="83">
        <v>142</v>
      </c>
      <c r="C3892" t="s">
        <v>7991</v>
      </c>
      <c r="D3892" s="159">
        <f t="shared" si="120"/>
        <v>56</v>
      </c>
      <c r="E3892">
        <v>1</v>
      </c>
      <c r="F3892">
        <v>16</v>
      </c>
      <c r="G3892" s="162" t="s">
        <v>6222</v>
      </c>
      <c r="H3892" s="162" t="s">
        <v>6222</v>
      </c>
      <c r="I3892" s="53" t="str">
        <f t="shared" si="121"/>
        <v>1. 16</v>
      </c>
      <c r="J3892" s="157" t="s">
        <v>142</v>
      </c>
      <c r="K3892" s="157" t="s">
        <v>141</v>
      </c>
      <c r="L3892" s="83" t="s">
        <v>6172</v>
      </c>
      <c r="M3892" s="165" t="s">
        <v>162</v>
      </c>
      <c r="O3892" s="157" t="s">
        <v>138</v>
      </c>
      <c r="P3892" s="157" t="s">
        <v>143</v>
      </c>
      <c r="Q3892" s="157" t="s">
        <v>6171</v>
      </c>
      <c r="R3892" s="157" t="s">
        <v>144</v>
      </c>
      <c r="W3892" s="118">
        <v>148500</v>
      </c>
      <c r="X3892" s="162" t="s">
        <v>6222</v>
      </c>
    </row>
    <row r="3893" spans="1:24">
      <c r="A3893" s="83">
        <v>4206</v>
      </c>
      <c r="B3893" s="83">
        <v>140</v>
      </c>
      <c r="C3893" t="s">
        <v>8229</v>
      </c>
      <c r="D3893" s="159">
        <f t="shared" si="120"/>
        <v>37</v>
      </c>
      <c r="E3893">
        <v>0</v>
      </c>
      <c r="F3893">
        <v>37</v>
      </c>
      <c r="G3893" s="162" t="s">
        <v>6297</v>
      </c>
      <c r="H3893" s="162" t="s">
        <v>6297</v>
      </c>
      <c r="I3893" s="53" t="str">
        <f t="shared" si="121"/>
        <v>0. 37</v>
      </c>
      <c r="J3893" s="157" t="s">
        <v>142</v>
      </c>
      <c r="K3893" s="157" t="s">
        <v>141</v>
      </c>
      <c r="L3893" s="83" t="s">
        <v>6172</v>
      </c>
      <c r="M3893" s="165" t="s">
        <v>162</v>
      </c>
      <c r="O3893" s="157" t="s">
        <v>138</v>
      </c>
      <c r="P3893" s="157" t="s">
        <v>143</v>
      </c>
      <c r="Q3893" s="157" t="s">
        <v>6171</v>
      </c>
      <c r="R3893" s="157" t="s">
        <v>144</v>
      </c>
      <c r="W3893" s="118">
        <v>94500</v>
      </c>
      <c r="X3893" s="162" t="s">
        <v>6297</v>
      </c>
    </row>
    <row r="3894" spans="1:24">
      <c r="A3894" s="83">
        <v>4206</v>
      </c>
      <c r="B3894" s="83">
        <v>140</v>
      </c>
      <c r="C3894" t="s">
        <v>8229</v>
      </c>
      <c r="D3894" s="159">
        <f t="shared" si="120"/>
        <v>25</v>
      </c>
      <c r="E3894">
        <v>0</v>
      </c>
      <c r="F3894">
        <v>25</v>
      </c>
      <c r="G3894" s="162" t="s">
        <v>6177</v>
      </c>
      <c r="H3894" s="162" t="s">
        <v>6177</v>
      </c>
      <c r="I3894" s="53" t="str">
        <f t="shared" si="121"/>
        <v>0. 25</v>
      </c>
      <c r="J3894" s="157" t="s">
        <v>142</v>
      </c>
      <c r="K3894" s="157" t="s">
        <v>141</v>
      </c>
      <c r="L3894" s="83" t="s">
        <v>6172</v>
      </c>
      <c r="M3894" s="165" t="s">
        <v>162</v>
      </c>
      <c r="O3894" s="157" t="s">
        <v>138</v>
      </c>
      <c r="P3894" s="157" t="s">
        <v>143</v>
      </c>
      <c r="Q3894" s="157" t="s">
        <v>6171</v>
      </c>
      <c r="R3894" s="157" t="s">
        <v>144</v>
      </c>
      <c r="W3894" s="118">
        <v>67500</v>
      </c>
      <c r="X3894" s="162" t="s">
        <v>6177</v>
      </c>
    </row>
    <row r="3895" spans="1:24">
      <c r="A3895" s="83">
        <v>4217</v>
      </c>
      <c r="B3895" s="83">
        <v>166</v>
      </c>
      <c r="C3895" t="s">
        <v>7852</v>
      </c>
      <c r="D3895" s="159">
        <f t="shared" si="120"/>
        <v>106</v>
      </c>
      <c r="E3895">
        <v>2</v>
      </c>
      <c r="F3895">
        <v>26</v>
      </c>
      <c r="G3895" s="162" t="s">
        <v>6365</v>
      </c>
      <c r="H3895" s="162" t="s">
        <v>6365</v>
      </c>
      <c r="I3895" s="53" t="str">
        <f t="shared" si="121"/>
        <v>2. 26</v>
      </c>
      <c r="J3895" s="157" t="s">
        <v>142</v>
      </c>
      <c r="K3895" s="157" t="s">
        <v>141</v>
      </c>
      <c r="L3895" s="83" t="s">
        <v>6172</v>
      </c>
      <c r="M3895" s="165" t="s">
        <v>162</v>
      </c>
      <c r="O3895" s="157" t="s">
        <v>138</v>
      </c>
      <c r="P3895" s="157" t="s">
        <v>143</v>
      </c>
      <c r="Q3895" s="157" t="s">
        <v>6171</v>
      </c>
      <c r="R3895" s="157" t="s">
        <v>144</v>
      </c>
      <c r="W3895" s="118">
        <v>283500</v>
      </c>
      <c r="X3895" s="162" t="s">
        <v>6365</v>
      </c>
    </row>
    <row r="3896" spans="1:24">
      <c r="A3896" s="83">
        <v>4217</v>
      </c>
      <c r="B3896" s="83">
        <v>169</v>
      </c>
      <c r="C3896" t="s">
        <v>7857</v>
      </c>
      <c r="D3896" s="159">
        <f t="shared" si="120"/>
        <v>247</v>
      </c>
      <c r="E3896">
        <v>6</v>
      </c>
      <c r="F3896">
        <v>7</v>
      </c>
      <c r="G3896" s="162" t="s">
        <v>6378</v>
      </c>
      <c r="H3896" s="162" t="s">
        <v>6378</v>
      </c>
      <c r="I3896" s="53" t="str">
        <f t="shared" si="121"/>
        <v>6. 7</v>
      </c>
      <c r="J3896" s="157" t="s">
        <v>142</v>
      </c>
      <c r="K3896" s="157" t="s">
        <v>141</v>
      </c>
      <c r="L3896" s="83" t="s">
        <v>6172</v>
      </c>
      <c r="M3896" s="165" t="s">
        <v>162</v>
      </c>
      <c r="O3896" s="157" t="s">
        <v>138</v>
      </c>
      <c r="P3896" s="157" t="s">
        <v>143</v>
      </c>
      <c r="Q3896" s="157" t="s">
        <v>6171</v>
      </c>
      <c r="R3896" s="157" t="s">
        <v>144</v>
      </c>
      <c r="W3896" s="118">
        <v>661500</v>
      </c>
      <c r="X3896" s="162" t="s">
        <v>6378</v>
      </c>
    </row>
    <row r="3897" spans="1:24">
      <c r="A3897" s="83">
        <v>4217</v>
      </c>
      <c r="B3897" s="83">
        <v>165</v>
      </c>
      <c r="C3897" t="s">
        <v>7863</v>
      </c>
      <c r="D3897" s="159">
        <f t="shared" si="120"/>
        <v>127</v>
      </c>
      <c r="E3897">
        <v>3</v>
      </c>
      <c r="F3897">
        <v>7</v>
      </c>
      <c r="G3897" s="162" t="s">
        <v>6379</v>
      </c>
      <c r="H3897" s="162" t="s">
        <v>6379</v>
      </c>
      <c r="I3897" s="53" t="str">
        <f t="shared" si="121"/>
        <v>3. 7</v>
      </c>
      <c r="J3897" s="157" t="s">
        <v>142</v>
      </c>
      <c r="K3897" s="157" t="s">
        <v>141</v>
      </c>
      <c r="L3897" s="83" t="s">
        <v>6172</v>
      </c>
      <c r="M3897" s="165" t="s">
        <v>162</v>
      </c>
      <c r="O3897" s="157" t="s">
        <v>138</v>
      </c>
      <c r="P3897" s="157" t="s">
        <v>143</v>
      </c>
      <c r="Q3897" s="157" t="s">
        <v>6171</v>
      </c>
      <c r="R3897" s="157" t="s">
        <v>144</v>
      </c>
      <c r="W3897" s="118">
        <v>337500</v>
      </c>
      <c r="X3897" s="162" t="s">
        <v>6379</v>
      </c>
    </row>
    <row r="3898" spans="1:24">
      <c r="A3898" s="83">
        <v>4217</v>
      </c>
      <c r="B3898" s="83">
        <v>163</v>
      </c>
      <c r="C3898" t="s">
        <v>7851</v>
      </c>
      <c r="D3898" s="159">
        <f t="shared" si="120"/>
        <v>17</v>
      </c>
      <c r="E3898">
        <v>0</v>
      </c>
      <c r="F3898">
        <v>17</v>
      </c>
      <c r="G3898" s="162" t="s">
        <v>6191</v>
      </c>
      <c r="H3898" s="162" t="s">
        <v>6191</v>
      </c>
      <c r="I3898" s="53" t="str">
        <f t="shared" si="121"/>
        <v>0. 17</v>
      </c>
      <c r="J3898" s="157" t="s">
        <v>142</v>
      </c>
      <c r="K3898" s="157" t="s">
        <v>141</v>
      </c>
      <c r="L3898" s="83" t="s">
        <v>6172</v>
      </c>
      <c r="M3898" s="165" t="s">
        <v>162</v>
      </c>
      <c r="O3898" s="157" t="s">
        <v>138</v>
      </c>
      <c r="P3898" s="157" t="s">
        <v>143</v>
      </c>
      <c r="Q3898" s="157" t="s">
        <v>6171</v>
      </c>
      <c r="R3898" s="157" t="s">
        <v>144</v>
      </c>
      <c r="W3898" s="118">
        <v>40500</v>
      </c>
      <c r="X3898" s="162" t="s">
        <v>6191</v>
      </c>
    </row>
    <row r="3899" spans="1:24">
      <c r="A3899" s="83">
        <v>4217</v>
      </c>
      <c r="B3899" s="83">
        <v>163</v>
      </c>
      <c r="C3899" t="s">
        <v>6586</v>
      </c>
      <c r="D3899" s="159">
        <f t="shared" si="120"/>
        <v>399</v>
      </c>
      <c r="E3899">
        <v>9</v>
      </c>
      <c r="F3899">
        <v>39</v>
      </c>
      <c r="G3899" s="162" t="s">
        <v>6380</v>
      </c>
      <c r="H3899" s="162" t="s">
        <v>6380</v>
      </c>
      <c r="I3899" s="53" t="str">
        <f t="shared" si="121"/>
        <v>9. 39</v>
      </c>
      <c r="J3899" s="157" t="s">
        <v>142</v>
      </c>
      <c r="K3899" s="157" t="s">
        <v>141</v>
      </c>
      <c r="L3899" s="83" t="s">
        <v>6172</v>
      </c>
      <c r="M3899" s="165" t="s">
        <v>162</v>
      </c>
      <c r="O3899" s="157" t="s">
        <v>138</v>
      </c>
      <c r="P3899" s="157" t="s">
        <v>143</v>
      </c>
      <c r="Q3899" s="157" t="s">
        <v>6171</v>
      </c>
      <c r="R3899" s="157" t="s">
        <v>144</v>
      </c>
      <c r="W3899" s="118">
        <v>1066500</v>
      </c>
      <c r="X3899" s="162" t="s">
        <v>6380</v>
      </c>
    </row>
    <row r="3900" spans="1:24">
      <c r="A3900" s="83">
        <v>4217</v>
      </c>
      <c r="B3900" s="83">
        <v>162</v>
      </c>
      <c r="C3900" t="s">
        <v>7851</v>
      </c>
      <c r="D3900" s="159">
        <f t="shared" si="120"/>
        <v>69</v>
      </c>
      <c r="E3900">
        <v>1</v>
      </c>
      <c r="F3900">
        <v>29</v>
      </c>
      <c r="G3900" s="162" t="s">
        <v>6381</v>
      </c>
      <c r="H3900" s="162" t="s">
        <v>6381</v>
      </c>
      <c r="I3900" s="53" t="str">
        <f t="shared" si="121"/>
        <v>1. 29</v>
      </c>
      <c r="J3900" s="157" t="s">
        <v>142</v>
      </c>
      <c r="K3900" s="157" t="s">
        <v>141</v>
      </c>
      <c r="L3900" s="83" t="s">
        <v>6172</v>
      </c>
      <c r="M3900" s="165" t="s">
        <v>162</v>
      </c>
      <c r="O3900" s="157" t="s">
        <v>138</v>
      </c>
      <c r="P3900" s="157" t="s">
        <v>143</v>
      </c>
      <c r="Q3900" s="157" t="s">
        <v>6171</v>
      </c>
      <c r="R3900" s="157" t="s">
        <v>144</v>
      </c>
      <c r="W3900" s="118">
        <v>175500</v>
      </c>
      <c r="X3900" s="162" t="s">
        <v>6381</v>
      </c>
    </row>
    <row r="3901" spans="1:24">
      <c r="A3901" s="83">
        <v>4217</v>
      </c>
      <c r="B3901" s="83">
        <v>165</v>
      </c>
      <c r="C3901" t="s">
        <v>7850</v>
      </c>
      <c r="D3901" s="159">
        <f t="shared" si="120"/>
        <v>84</v>
      </c>
      <c r="E3901">
        <v>2</v>
      </c>
      <c r="F3901">
        <v>4</v>
      </c>
      <c r="G3901" s="162" t="s">
        <v>6273</v>
      </c>
      <c r="H3901" s="162" t="s">
        <v>6273</v>
      </c>
      <c r="I3901" s="53" t="str">
        <f t="shared" si="121"/>
        <v>2. 4</v>
      </c>
      <c r="J3901" s="157" t="s">
        <v>142</v>
      </c>
      <c r="K3901" s="157" t="s">
        <v>141</v>
      </c>
      <c r="L3901" s="83" t="s">
        <v>6172</v>
      </c>
      <c r="M3901" s="165" t="s">
        <v>162</v>
      </c>
      <c r="O3901" s="157" t="s">
        <v>138</v>
      </c>
      <c r="P3901" s="157" t="s">
        <v>143</v>
      </c>
      <c r="Q3901" s="157" t="s">
        <v>6171</v>
      </c>
      <c r="R3901" s="157" t="s">
        <v>144</v>
      </c>
      <c r="W3901" s="118">
        <v>216000</v>
      </c>
      <c r="X3901" s="162" t="s">
        <v>6273</v>
      </c>
    </row>
    <row r="3902" spans="1:24">
      <c r="A3902" s="83">
        <v>4217</v>
      </c>
      <c r="B3902" s="83">
        <v>165</v>
      </c>
      <c r="C3902" t="s">
        <v>7850</v>
      </c>
      <c r="D3902" s="159">
        <f t="shared" si="120"/>
        <v>44</v>
      </c>
      <c r="E3902">
        <v>1</v>
      </c>
      <c r="F3902">
        <v>4</v>
      </c>
      <c r="G3902" s="162" t="s">
        <v>6248</v>
      </c>
      <c r="H3902" s="162" t="s">
        <v>6248</v>
      </c>
      <c r="I3902" s="53" t="str">
        <f t="shared" si="121"/>
        <v>1. 4</v>
      </c>
      <c r="J3902" s="157" t="s">
        <v>142</v>
      </c>
      <c r="K3902" s="157" t="s">
        <v>141</v>
      </c>
      <c r="L3902" s="83" t="s">
        <v>6172</v>
      </c>
      <c r="M3902" s="165" t="s">
        <v>162</v>
      </c>
      <c r="O3902" s="157" t="s">
        <v>138</v>
      </c>
      <c r="P3902" s="157" t="s">
        <v>143</v>
      </c>
      <c r="Q3902" s="157" t="s">
        <v>6171</v>
      </c>
      <c r="R3902" s="157" t="s">
        <v>144</v>
      </c>
      <c r="W3902" s="118">
        <v>108000</v>
      </c>
      <c r="X3902" s="162" t="s">
        <v>6248</v>
      </c>
    </row>
    <row r="3903" spans="1:24">
      <c r="A3903" s="83">
        <v>4217</v>
      </c>
      <c r="B3903" s="83">
        <v>165</v>
      </c>
      <c r="C3903" t="s">
        <v>6586</v>
      </c>
      <c r="D3903" s="159">
        <f t="shared" si="120"/>
        <v>195</v>
      </c>
      <c r="E3903">
        <v>4</v>
      </c>
      <c r="F3903">
        <v>35</v>
      </c>
      <c r="G3903" s="162" t="s">
        <v>6401</v>
      </c>
      <c r="H3903" s="162" t="s">
        <v>6401</v>
      </c>
      <c r="I3903" s="53" t="str">
        <f t="shared" si="121"/>
        <v>4. 35</v>
      </c>
      <c r="J3903" s="157" t="s">
        <v>142</v>
      </c>
      <c r="K3903" s="157" t="s">
        <v>141</v>
      </c>
      <c r="L3903" s="83" t="s">
        <v>6172</v>
      </c>
      <c r="M3903" s="165" t="s">
        <v>162</v>
      </c>
      <c r="O3903" s="157" t="s">
        <v>138</v>
      </c>
      <c r="P3903" s="157" t="s">
        <v>143</v>
      </c>
      <c r="Q3903" s="157" t="s">
        <v>6171</v>
      </c>
      <c r="R3903" s="157" t="s">
        <v>144</v>
      </c>
      <c r="W3903" s="118">
        <v>648000</v>
      </c>
      <c r="X3903" s="162" t="s">
        <v>6401</v>
      </c>
    </row>
    <row r="3904" spans="1:24">
      <c r="A3904" s="83">
        <v>4218</v>
      </c>
      <c r="B3904" s="83">
        <v>496</v>
      </c>
      <c r="C3904" t="s">
        <v>7857</v>
      </c>
      <c r="D3904" s="159">
        <f t="shared" si="120"/>
        <v>242</v>
      </c>
      <c r="E3904">
        <v>6</v>
      </c>
      <c r="F3904">
        <v>2</v>
      </c>
      <c r="G3904" s="162" t="s">
        <v>6530</v>
      </c>
      <c r="H3904" s="162" t="s">
        <v>6530</v>
      </c>
      <c r="I3904" s="53" t="str">
        <f t="shared" si="121"/>
        <v>6. 2</v>
      </c>
      <c r="J3904" s="157" t="s">
        <v>142</v>
      </c>
      <c r="K3904" s="157" t="s">
        <v>141</v>
      </c>
      <c r="L3904" s="83" t="s">
        <v>6172</v>
      </c>
      <c r="M3904" s="165" t="s">
        <v>162</v>
      </c>
      <c r="O3904" s="157" t="s">
        <v>138</v>
      </c>
      <c r="P3904" s="157" t="s">
        <v>143</v>
      </c>
      <c r="Q3904" s="157" t="s">
        <v>6171</v>
      </c>
      <c r="R3904" s="157" t="s">
        <v>144</v>
      </c>
      <c r="W3904" s="118">
        <v>1080000</v>
      </c>
      <c r="X3904" s="162" t="s">
        <v>6530</v>
      </c>
    </row>
    <row r="3905" spans="1:24">
      <c r="A3905" s="83">
        <v>4218</v>
      </c>
      <c r="B3905" s="83">
        <v>495</v>
      </c>
      <c r="C3905" t="s">
        <v>7850</v>
      </c>
      <c r="D3905" s="159">
        <f t="shared" si="120"/>
        <v>92</v>
      </c>
      <c r="E3905">
        <v>2</v>
      </c>
      <c r="F3905">
        <v>12</v>
      </c>
      <c r="G3905" s="162" t="s">
        <v>6391</v>
      </c>
      <c r="H3905" s="162" t="s">
        <v>6391</v>
      </c>
      <c r="I3905" s="53" t="str">
        <f t="shared" si="121"/>
        <v>2. 12</v>
      </c>
      <c r="J3905" s="157" t="s">
        <v>142</v>
      </c>
      <c r="K3905" s="157" t="s">
        <v>141</v>
      </c>
      <c r="L3905" s="83" t="s">
        <v>6172</v>
      </c>
      <c r="M3905" s="165" t="s">
        <v>162</v>
      </c>
      <c r="O3905" s="157" t="s">
        <v>138</v>
      </c>
      <c r="P3905" s="157" t="s">
        <v>143</v>
      </c>
      <c r="Q3905" s="157" t="s">
        <v>6171</v>
      </c>
      <c r="R3905" s="157" t="s">
        <v>144</v>
      </c>
      <c r="W3905" s="118">
        <v>405000</v>
      </c>
      <c r="X3905" s="162" t="s">
        <v>6391</v>
      </c>
    </row>
    <row r="3906" spans="1:24">
      <c r="A3906" s="83">
        <v>4218</v>
      </c>
      <c r="B3906" s="83">
        <v>495</v>
      </c>
      <c r="C3906" t="s">
        <v>7852</v>
      </c>
      <c r="D3906" s="159">
        <f t="shared" si="120"/>
        <v>179</v>
      </c>
      <c r="E3906">
        <v>4</v>
      </c>
      <c r="F3906">
        <v>19</v>
      </c>
      <c r="G3906" s="162" t="s">
        <v>6456</v>
      </c>
      <c r="H3906" s="162" t="s">
        <v>6456</v>
      </c>
      <c r="I3906" s="53" t="str">
        <f t="shared" si="121"/>
        <v>4. 19</v>
      </c>
      <c r="J3906" s="157" t="s">
        <v>142</v>
      </c>
      <c r="K3906" s="157" t="s">
        <v>141</v>
      </c>
      <c r="L3906" s="83" t="s">
        <v>6172</v>
      </c>
      <c r="M3906" s="165" t="s">
        <v>162</v>
      </c>
      <c r="O3906" s="157" t="s">
        <v>138</v>
      </c>
      <c r="P3906" s="157" t="s">
        <v>143</v>
      </c>
      <c r="Q3906" s="157" t="s">
        <v>6171</v>
      </c>
      <c r="R3906" s="157" t="s">
        <v>144</v>
      </c>
      <c r="W3906" s="118">
        <v>796500</v>
      </c>
      <c r="X3906" s="162" t="s">
        <v>6456</v>
      </c>
    </row>
    <row r="3907" spans="1:24">
      <c r="A3907" s="83">
        <v>4219</v>
      </c>
      <c r="B3907" s="83">
        <v>496</v>
      </c>
      <c r="C3907" t="s">
        <v>7857</v>
      </c>
      <c r="D3907" s="159">
        <f t="shared" ref="D3907:D3970" si="122">E3907*40+F3907</f>
        <v>242</v>
      </c>
      <c r="E3907">
        <v>6</v>
      </c>
      <c r="F3907">
        <v>2</v>
      </c>
      <c r="G3907" s="162" t="s">
        <v>6530</v>
      </c>
      <c r="H3907" s="162" t="s">
        <v>6530</v>
      </c>
      <c r="I3907" s="53" t="str">
        <f t="shared" ref="I3907:I3970" si="123">H3907</f>
        <v>6. 2</v>
      </c>
      <c r="J3907" s="157" t="s">
        <v>142</v>
      </c>
      <c r="K3907" s="157" t="s">
        <v>141</v>
      </c>
      <c r="L3907" s="83" t="s">
        <v>6172</v>
      </c>
      <c r="M3907" s="165" t="s">
        <v>162</v>
      </c>
      <c r="O3907" s="157" t="s">
        <v>138</v>
      </c>
      <c r="P3907" s="157" t="s">
        <v>143</v>
      </c>
      <c r="Q3907" s="157" t="s">
        <v>6171</v>
      </c>
      <c r="R3907" s="157" t="s">
        <v>144</v>
      </c>
      <c r="W3907" s="118">
        <v>1080000</v>
      </c>
      <c r="X3907" s="162" t="s">
        <v>6530</v>
      </c>
    </row>
    <row r="3908" spans="1:24">
      <c r="A3908" s="83">
        <v>4219</v>
      </c>
      <c r="B3908" s="83">
        <v>495</v>
      </c>
      <c r="C3908" t="s">
        <v>7850</v>
      </c>
      <c r="D3908" s="159">
        <f t="shared" si="122"/>
        <v>92</v>
      </c>
      <c r="E3908">
        <v>2</v>
      </c>
      <c r="F3908">
        <v>12</v>
      </c>
      <c r="G3908" s="162" t="s">
        <v>6391</v>
      </c>
      <c r="H3908" s="162" t="s">
        <v>6391</v>
      </c>
      <c r="I3908" s="53" t="str">
        <f t="shared" si="123"/>
        <v>2. 12</v>
      </c>
      <c r="J3908" s="157" t="s">
        <v>142</v>
      </c>
      <c r="K3908" s="157" t="s">
        <v>141</v>
      </c>
      <c r="L3908" s="83" t="s">
        <v>6172</v>
      </c>
      <c r="M3908" s="165" t="s">
        <v>162</v>
      </c>
      <c r="O3908" s="157" t="s">
        <v>138</v>
      </c>
      <c r="P3908" s="157" t="s">
        <v>143</v>
      </c>
      <c r="Q3908" s="157" t="s">
        <v>6171</v>
      </c>
      <c r="R3908" s="157" t="s">
        <v>144</v>
      </c>
      <c r="W3908" s="118">
        <v>405000</v>
      </c>
      <c r="X3908" s="162" t="s">
        <v>6391</v>
      </c>
    </row>
    <row r="3909" spans="1:24">
      <c r="A3909" s="83">
        <v>4219</v>
      </c>
      <c r="B3909" s="83">
        <v>495</v>
      </c>
      <c r="C3909" t="s">
        <v>7852</v>
      </c>
      <c r="D3909" s="159">
        <f t="shared" si="122"/>
        <v>179</v>
      </c>
      <c r="E3909">
        <v>4</v>
      </c>
      <c r="F3909">
        <v>19</v>
      </c>
      <c r="G3909" s="162" t="s">
        <v>6456</v>
      </c>
      <c r="H3909" s="162" t="s">
        <v>6456</v>
      </c>
      <c r="I3909" s="53" t="str">
        <f t="shared" si="123"/>
        <v>4. 19</v>
      </c>
      <c r="J3909" s="157" t="s">
        <v>142</v>
      </c>
      <c r="K3909" s="157" t="s">
        <v>141</v>
      </c>
      <c r="L3909" s="83" t="s">
        <v>6172</v>
      </c>
      <c r="M3909" s="165" t="s">
        <v>162</v>
      </c>
      <c r="O3909" s="157" t="s">
        <v>138</v>
      </c>
      <c r="P3909" s="157" t="s">
        <v>143</v>
      </c>
      <c r="Q3909" s="157" t="s">
        <v>6171</v>
      </c>
      <c r="R3909" s="157" t="s">
        <v>144</v>
      </c>
      <c r="W3909" s="118">
        <v>796500</v>
      </c>
      <c r="X3909" s="162" t="s">
        <v>6456</v>
      </c>
    </row>
    <row r="3910" spans="1:24">
      <c r="A3910" s="83">
        <v>4220</v>
      </c>
      <c r="B3910" s="83">
        <v>496</v>
      </c>
      <c r="C3910" t="s">
        <v>7857</v>
      </c>
      <c r="D3910" s="159">
        <f t="shared" si="122"/>
        <v>242</v>
      </c>
      <c r="E3910">
        <v>6</v>
      </c>
      <c r="F3910">
        <v>2</v>
      </c>
      <c r="G3910" s="162" t="s">
        <v>6530</v>
      </c>
      <c r="H3910" s="162" t="s">
        <v>6530</v>
      </c>
      <c r="I3910" s="53" t="str">
        <f t="shared" si="123"/>
        <v>6. 2</v>
      </c>
      <c r="J3910" s="157" t="s">
        <v>142</v>
      </c>
      <c r="K3910" s="157" t="s">
        <v>141</v>
      </c>
      <c r="L3910" s="83" t="s">
        <v>6172</v>
      </c>
      <c r="M3910" s="165" t="s">
        <v>162</v>
      </c>
      <c r="O3910" s="157" t="s">
        <v>138</v>
      </c>
      <c r="P3910" s="157" t="s">
        <v>143</v>
      </c>
      <c r="Q3910" s="157" t="s">
        <v>6171</v>
      </c>
      <c r="R3910" s="157" t="s">
        <v>144</v>
      </c>
      <c r="W3910" s="118">
        <v>1080000</v>
      </c>
      <c r="X3910" s="162" t="s">
        <v>6530</v>
      </c>
    </row>
    <row r="3911" spans="1:24">
      <c r="A3911" s="83">
        <v>4220</v>
      </c>
      <c r="B3911" s="83">
        <v>495</v>
      </c>
      <c r="C3911" t="s">
        <v>7850</v>
      </c>
      <c r="D3911" s="159">
        <f t="shared" si="122"/>
        <v>92</v>
      </c>
      <c r="E3911">
        <v>2</v>
      </c>
      <c r="F3911">
        <v>12</v>
      </c>
      <c r="G3911" s="162" t="s">
        <v>6391</v>
      </c>
      <c r="H3911" s="162" t="s">
        <v>6391</v>
      </c>
      <c r="I3911" s="53" t="str">
        <f t="shared" si="123"/>
        <v>2. 12</v>
      </c>
      <c r="J3911" s="157" t="s">
        <v>142</v>
      </c>
      <c r="K3911" s="157" t="s">
        <v>141</v>
      </c>
      <c r="L3911" s="83" t="s">
        <v>6172</v>
      </c>
      <c r="M3911" s="165" t="s">
        <v>162</v>
      </c>
      <c r="O3911" s="157" t="s">
        <v>138</v>
      </c>
      <c r="P3911" s="157" t="s">
        <v>143</v>
      </c>
      <c r="Q3911" s="157" t="s">
        <v>6171</v>
      </c>
      <c r="R3911" s="157" t="s">
        <v>144</v>
      </c>
      <c r="W3911" s="118">
        <v>405000</v>
      </c>
      <c r="X3911" s="162" t="s">
        <v>6391</v>
      </c>
    </row>
    <row r="3912" spans="1:24">
      <c r="A3912" s="83">
        <v>4220</v>
      </c>
      <c r="B3912" s="83">
        <v>495</v>
      </c>
      <c r="C3912" t="s">
        <v>7852</v>
      </c>
      <c r="D3912" s="159">
        <f t="shared" si="122"/>
        <v>179</v>
      </c>
      <c r="E3912">
        <v>4</v>
      </c>
      <c r="F3912">
        <v>19</v>
      </c>
      <c r="G3912" s="162" t="s">
        <v>6456</v>
      </c>
      <c r="H3912" s="162" t="s">
        <v>6456</v>
      </c>
      <c r="I3912" s="53" t="str">
        <f t="shared" si="123"/>
        <v>4. 19</v>
      </c>
      <c r="J3912" s="157" t="s">
        <v>142</v>
      </c>
      <c r="K3912" s="157" t="s">
        <v>141</v>
      </c>
      <c r="L3912" s="83" t="s">
        <v>6172</v>
      </c>
      <c r="M3912" s="165" t="s">
        <v>162</v>
      </c>
      <c r="O3912" s="157" t="s">
        <v>138</v>
      </c>
      <c r="P3912" s="157" t="s">
        <v>143</v>
      </c>
      <c r="Q3912" s="157" t="s">
        <v>6171</v>
      </c>
      <c r="R3912" s="157" t="s">
        <v>144</v>
      </c>
      <c r="W3912" s="118">
        <v>796500</v>
      </c>
      <c r="X3912" s="162" t="s">
        <v>6456</v>
      </c>
    </row>
    <row r="3913" spans="1:24">
      <c r="A3913" s="83">
        <v>4221</v>
      </c>
      <c r="B3913" s="83">
        <v>154</v>
      </c>
      <c r="C3913" t="s">
        <v>7982</v>
      </c>
      <c r="D3913" s="159">
        <f t="shared" si="122"/>
        <v>245</v>
      </c>
      <c r="E3913">
        <v>6</v>
      </c>
      <c r="F3913">
        <v>5</v>
      </c>
      <c r="G3913" s="162" t="s">
        <v>6531</v>
      </c>
      <c r="H3913" s="162" t="s">
        <v>6531</v>
      </c>
      <c r="I3913" s="53" t="str">
        <f t="shared" si="123"/>
        <v>6. 5</v>
      </c>
      <c r="J3913" s="157" t="s">
        <v>142</v>
      </c>
      <c r="K3913" s="157" t="s">
        <v>141</v>
      </c>
      <c r="L3913" s="83" t="s">
        <v>6172</v>
      </c>
      <c r="M3913" s="165" t="s">
        <v>162</v>
      </c>
      <c r="O3913" s="157" t="s">
        <v>138</v>
      </c>
      <c r="P3913" s="157" t="s">
        <v>143</v>
      </c>
      <c r="Q3913" s="157" t="s">
        <v>6171</v>
      </c>
      <c r="R3913" s="157" t="s">
        <v>144</v>
      </c>
      <c r="W3913" s="118">
        <v>0</v>
      </c>
      <c r="X3913" s="162" t="s">
        <v>6531</v>
      </c>
    </row>
    <row r="3914" spans="1:24">
      <c r="A3914" s="83">
        <v>4221</v>
      </c>
      <c r="B3914" s="83">
        <v>109</v>
      </c>
      <c r="C3914" t="s">
        <v>8230</v>
      </c>
      <c r="D3914" s="159">
        <f t="shared" si="122"/>
        <v>21</v>
      </c>
      <c r="E3914">
        <v>0</v>
      </c>
      <c r="F3914">
        <v>21</v>
      </c>
      <c r="G3914" s="162" t="s">
        <v>6189</v>
      </c>
      <c r="H3914" s="162" t="s">
        <v>6189</v>
      </c>
      <c r="I3914" s="53" t="str">
        <f t="shared" si="123"/>
        <v>0. 21</v>
      </c>
      <c r="J3914" s="157" t="s">
        <v>142</v>
      </c>
      <c r="K3914" s="157" t="s">
        <v>141</v>
      </c>
      <c r="L3914" s="83" t="s">
        <v>6172</v>
      </c>
      <c r="M3914" s="165" t="s">
        <v>162</v>
      </c>
      <c r="O3914" s="157" t="s">
        <v>138</v>
      </c>
      <c r="P3914" s="157" t="s">
        <v>143</v>
      </c>
      <c r="Q3914" s="157" t="s">
        <v>6171</v>
      </c>
      <c r="R3914" s="157" t="s">
        <v>144</v>
      </c>
      <c r="W3914" s="118">
        <v>0</v>
      </c>
      <c r="X3914" s="162" t="s">
        <v>6189</v>
      </c>
    </row>
    <row r="3915" spans="1:24">
      <c r="A3915" s="83">
        <v>4222</v>
      </c>
      <c r="B3915" s="83">
        <v>154</v>
      </c>
      <c r="C3915" t="s">
        <v>7982</v>
      </c>
      <c r="D3915" s="159">
        <f t="shared" si="122"/>
        <v>245</v>
      </c>
      <c r="E3915">
        <v>6</v>
      </c>
      <c r="F3915">
        <v>5</v>
      </c>
      <c r="G3915" s="162" t="s">
        <v>6531</v>
      </c>
      <c r="H3915" s="162" t="s">
        <v>6531</v>
      </c>
      <c r="I3915" s="53" t="str">
        <f t="shared" si="123"/>
        <v>6. 5</v>
      </c>
      <c r="J3915" s="157" t="s">
        <v>142</v>
      </c>
      <c r="K3915" s="157" t="s">
        <v>141</v>
      </c>
      <c r="L3915" s="83" t="s">
        <v>6172</v>
      </c>
      <c r="M3915" s="165" t="s">
        <v>162</v>
      </c>
      <c r="O3915" s="157" t="s">
        <v>138</v>
      </c>
      <c r="P3915" s="157" t="s">
        <v>143</v>
      </c>
      <c r="Q3915" s="157" t="s">
        <v>6171</v>
      </c>
      <c r="R3915" s="157" t="s">
        <v>144</v>
      </c>
      <c r="W3915" s="118">
        <v>0</v>
      </c>
      <c r="X3915" s="162" t="s">
        <v>6531</v>
      </c>
    </row>
    <row r="3916" spans="1:24">
      <c r="A3916" s="83">
        <v>4223</v>
      </c>
      <c r="B3916" s="83">
        <v>566</v>
      </c>
      <c r="C3916" t="s">
        <v>7850</v>
      </c>
      <c r="D3916" s="159">
        <f t="shared" si="122"/>
        <v>78</v>
      </c>
      <c r="E3916">
        <v>1</v>
      </c>
      <c r="F3916">
        <v>38</v>
      </c>
      <c r="G3916" s="162" t="s">
        <v>6332</v>
      </c>
      <c r="H3916" s="162" t="s">
        <v>6332</v>
      </c>
      <c r="I3916" s="53" t="str">
        <f t="shared" si="123"/>
        <v>1. 38</v>
      </c>
      <c r="J3916" s="157" t="s">
        <v>142</v>
      </c>
      <c r="K3916" s="157" t="s">
        <v>141</v>
      </c>
      <c r="L3916" s="83" t="s">
        <v>6172</v>
      </c>
      <c r="M3916" s="165" t="s">
        <v>162</v>
      </c>
      <c r="O3916" s="157" t="s">
        <v>138</v>
      </c>
      <c r="P3916" s="157" t="s">
        <v>143</v>
      </c>
      <c r="Q3916" s="157" t="s">
        <v>6171</v>
      </c>
      <c r="R3916" s="157" t="s">
        <v>144</v>
      </c>
      <c r="W3916" s="118">
        <v>1053000</v>
      </c>
      <c r="X3916" s="162" t="s">
        <v>6332</v>
      </c>
    </row>
    <row r="3917" spans="1:24">
      <c r="A3917" s="83">
        <v>4225</v>
      </c>
      <c r="B3917" s="83">
        <v>464</v>
      </c>
      <c r="C3917" t="s">
        <v>8231</v>
      </c>
      <c r="D3917" s="159">
        <f t="shared" si="122"/>
        <v>80</v>
      </c>
      <c r="E3917">
        <v>2</v>
      </c>
      <c r="F3917">
        <v>0</v>
      </c>
      <c r="G3917" s="162" t="s">
        <v>6228</v>
      </c>
      <c r="H3917" s="162" t="s">
        <v>6228</v>
      </c>
      <c r="I3917" s="53" t="str">
        <f t="shared" si="123"/>
        <v>2. 0</v>
      </c>
      <c r="J3917" s="157" t="s">
        <v>142</v>
      </c>
      <c r="K3917" s="157" t="s">
        <v>141</v>
      </c>
      <c r="L3917" s="83" t="s">
        <v>6172</v>
      </c>
      <c r="M3917" s="165" t="s">
        <v>162</v>
      </c>
      <c r="O3917" s="157" t="s">
        <v>138</v>
      </c>
      <c r="P3917" s="157" t="s">
        <v>143</v>
      </c>
      <c r="Q3917" s="157" t="s">
        <v>6171</v>
      </c>
      <c r="R3917" s="157" t="s">
        <v>144</v>
      </c>
      <c r="W3917" s="118">
        <v>351000</v>
      </c>
      <c r="X3917" s="162" t="s">
        <v>6228</v>
      </c>
    </row>
    <row r="3918" spans="1:24">
      <c r="A3918" s="83">
        <v>4225</v>
      </c>
      <c r="B3918" s="83">
        <v>440</v>
      </c>
      <c r="C3918" t="s">
        <v>6586</v>
      </c>
      <c r="D3918" s="159">
        <f t="shared" si="122"/>
        <v>194</v>
      </c>
      <c r="E3918">
        <v>4</v>
      </c>
      <c r="F3918">
        <v>34</v>
      </c>
      <c r="G3918" s="162" t="s">
        <v>6485</v>
      </c>
      <c r="H3918" s="162" t="s">
        <v>6485</v>
      </c>
      <c r="I3918" s="53" t="str">
        <f t="shared" si="123"/>
        <v>4. 34</v>
      </c>
      <c r="J3918" s="157" t="s">
        <v>142</v>
      </c>
      <c r="K3918" s="157" t="s">
        <v>141</v>
      </c>
      <c r="L3918" s="83" t="s">
        <v>6172</v>
      </c>
      <c r="M3918" s="165" t="s">
        <v>162</v>
      </c>
      <c r="O3918" s="157" t="s">
        <v>138</v>
      </c>
      <c r="P3918" s="157" t="s">
        <v>143</v>
      </c>
      <c r="Q3918" s="157" t="s">
        <v>6171</v>
      </c>
      <c r="R3918" s="157" t="s">
        <v>144</v>
      </c>
      <c r="W3918" s="118">
        <v>864000</v>
      </c>
      <c r="X3918" s="162" t="s">
        <v>6485</v>
      </c>
    </row>
    <row r="3919" spans="1:24">
      <c r="A3919" s="83">
        <v>4226</v>
      </c>
      <c r="B3919" s="83">
        <v>464</v>
      </c>
      <c r="C3919" t="s">
        <v>8231</v>
      </c>
      <c r="D3919" s="159">
        <f t="shared" si="122"/>
        <v>80</v>
      </c>
      <c r="E3919">
        <v>2</v>
      </c>
      <c r="F3919">
        <v>0</v>
      </c>
      <c r="G3919" s="162" t="s">
        <v>6228</v>
      </c>
      <c r="H3919" s="162" t="s">
        <v>6228</v>
      </c>
      <c r="I3919" s="53" t="str">
        <f t="shared" si="123"/>
        <v>2. 0</v>
      </c>
      <c r="J3919" s="157" t="s">
        <v>142</v>
      </c>
      <c r="K3919" s="157" t="s">
        <v>141</v>
      </c>
      <c r="L3919" s="83" t="s">
        <v>6172</v>
      </c>
      <c r="M3919" s="165" t="s">
        <v>162</v>
      </c>
      <c r="O3919" s="157" t="s">
        <v>138</v>
      </c>
      <c r="P3919" s="157" t="s">
        <v>143</v>
      </c>
      <c r="Q3919" s="157" t="s">
        <v>6171</v>
      </c>
      <c r="R3919" s="157" t="s">
        <v>144</v>
      </c>
      <c r="W3919" s="118">
        <v>351000</v>
      </c>
      <c r="X3919" s="162" t="s">
        <v>6228</v>
      </c>
    </row>
    <row r="3920" spans="1:24">
      <c r="A3920" s="83">
        <v>4226</v>
      </c>
      <c r="B3920" s="83">
        <v>440</v>
      </c>
      <c r="C3920" t="s">
        <v>6586</v>
      </c>
      <c r="D3920" s="159">
        <f t="shared" si="122"/>
        <v>194</v>
      </c>
      <c r="E3920">
        <v>4</v>
      </c>
      <c r="F3920">
        <v>34</v>
      </c>
      <c r="G3920" s="162" t="s">
        <v>6485</v>
      </c>
      <c r="H3920" s="162" t="s">
        <v>6485</v>
      </c>
      <c r="I3920" s="53" t="str">
        <f t="shared" si="123"/>
        <v>4. 34</v>
      </c>
      <c r="J3920" s="157" t="s">
        <v>142</v>
      </c>
      <c r="K3920" s="157" t="s">
        <v>141</v>
      </c>
      <c r="L3920" s="83" t="s">
        <v>6172</v>
      </c>
      <c r="M3920" s="165" t="s">
        <v>162</v>
      </c>
      <c r="O3920" s="157" t="s">
        <v>138</v>
      </c>
      <c r="P3920" s="157" t="s">
        <v>143</v>
      </c>
      <c r="Q3920" s="157" t="s">
        <v>6171</v>
      </c>
      <c r="R3920" s="157" t="s">
        <v>144</v>
      </c>
      <c r="W3920" s="118">
        <v>864000</v>
      </c>
      <c r="X3920" s="162" t="s">
        <v>6485</v>
      </c>
    </row>
    <row r="3921" spans="1:24">
      <c r="A3921" s="83">
        <v>4229</v>
      </c>
      <c r="B3921" s="83">
        <v>214</v>
      </c>
      <c r="C3921" t="s">
        <v>6579</v>
      </c>
      <c r="D3921" s="159">
        <f t="shared" si="122"/>
        <v>234</v>
      </c>
      <c r="E3921">
        <v>5</v>
      </c>
      <c r="F3921">
        <v>34</v>
      </c>
      <c r="G3921" s="162" t="s">
        <v>6475</v>
      </c>
      <c r="H3921" s="162" t="s">
        <v>6475</v>
      </c>
      <c r="I3921" s="53" t="str">
        <f t="shared" si="123"/>
        <v>5. 34</v>
      </c>
      <c r="J3921" s="157" t="s">
        <v>142</v>
      </c>
      <c r="K3921" s="157" t="s">
        <v>141</v>
      </c>
      <c r="L3921" s="83" t="s">
        <v>6172</v>
      </c>
      <c r="M3921" s="165" t="s">
        <v>162</v>
      </c>
      <c r="O3921" s="157" t="s">
        <v>138</v>
      </c>
      <c r="P3921" s="157" t="s">
        <v>143</v>
      </c>
      <c r="Q3921" s="157" t="s">
        <v>6171</v>
      </c>
      <c r="R3921" s="157" t="s">
        <v>144</v>
      </c>
      <c r="W3921" s="118">
        <v>3159000</v>
      </c>
      <c r="X3921" s="162" t="s">
        <v>6475</v>
      </c>
    </row>
    <row r="3922" spans="1:24">
      <c r="A3922" s="83">
        <v>4231</v>
      </c>
      <c r="B3922" s="83">
        <v>556</v>
      </c>
      <c r="C3922" t="s">
        <v>7850</v>
      </c>
      <c r="D3922" s="159">
        <f t="shared" si="122"/>
        <v>148</v>
      </c>
      <c r="E3922">
        <v>3</v>
      </c>
      <c r="F3922">
        <v>28</v>
      </c>
      <c r="G3922" s="162" t="s">
        <v>6366</v>
      </c>
      <c r="H3922" s="162" t="s">
        <v>6366</v>
      </c>
      <c r="I3922" s="53" t="str">
        <f t="shared" si="123"/>
        <v>3. 28</v>
      </c>
      <c r="J3922" s="157" t="s">
        <v>142</v>
      </c>
      <c r="K3922" s="157" t="s">
        <v>141</v>
      </c>
      <c r="L3922" s="83" t="s">
        <v>6172</v>
      </c>
      <c r="M3922" s="165" t="s">
        <v>162</v>
      </c>
      <c r="O3922" s="157" t="s">
        <v>138</v>
      </c>
      <c r="P3922" s="157" t="s">
        <v>143</v>
      </c>
      <c r="Q3922" s="157" t="s">
        <v>6171</v>
      </c>
      <c r="R3922" s="157" t="s">
        <v>144</v>
      </c>
      <c r="W3922" s="118">
        <v>499500</v>
      </c>
      <c r="X3922" s="162" t="s">
        <v>6366</v>
      </c>
    </row>
    <row r="3923" spans="1:24">
      <c r="A3923" s="83">
        <v>4231</v>
      </c>
      <c r="B3923" s="83">
        <v>556</v>
      </c>
      <c r="C3923" t="s">
        <v>7862</v>
      </c>
      <c r="D3923" s="159">
        <f t="shared" si="122"/>
        <v>90</v>
      </c>
      <c r="E3923">
        <v>2</v>
      </c>
      <c r="F3923">
        <v>10</v>
      </c>
      <c r="G3923" s="162" t="s">
        <v>6265</v>
      </c>
      <c r="H3923" s="162" t="s">
        <v>6265</v>
      </c>
      <c r="I3923" s="53" t="str">
        <f t="shared" si="123"/>
        <v>2. 10</v>
      </c>
      <c r="J3923" s="157" t="s">
        <v>142</v>
      </c>
      <c r="K3923" s="157" t="s">
        <v>141</v>
      </c>
      <c r="L3923" s="83" t="s">
        <v>6172</v>
      </c>
      <c r="M3923" s="165" t="s">
        <v>162</v>
      </c>
      <c r="O3923" s="157" t="s">
        <v>138</v>
      </c>
      <c r="P3923" s="157" t="s">
        <v>143</v>
      </c>
      <c r="Q3923" s="157" t="s">
        <v>6171</v>
      </c>
      <c r="R3923" s="157" t="s">
        <v>144</v>
      </c>
      <c r="W3923" s="118">
        <v>297000</v>
      </c>
      <c r="X3923" s="162" t="s">
        <v>6265</v>
      </c>
    </row>
    <row r="3924" spans="1:24">
      <c r="A3924" s="83">
        <v>4232</v>
      </c>
      <c r="B3924" s="83">
        <v>556</v>
      </c>
      <c r="C3924" t="s">
        <v>7850</v>
      </c>
      <c r="D3924" s="159">
        <f t="shared" si="122"/>
        <v>148</v>
      </c>
      <c r="E3924">
        <v>3</v>
      </c>
      <c r="F3924">
        <v>28</v>
      </c>
      <c r="G3924" s="162" t="s">
        <v>6366</v>
      </c>
      <c r="H3924" s="162" t="s">
        <v>6366</v>
      </c>
      <c r="I3924" s="53" t="str">
        <f t="shared" si="123"/>
        <v>3. 28</v>
      </c>
      <c r="J3924" s="157" t="s">
        <v>142</v>
      </c>
      <c r="K3924" s="157" t="s">
        <v>141</v>
      </c>
      <c r="L3924" s="83" t="s">
        <v>6172</v>
      </c>
      <c r="M3924" s="165" t="s">
        <v>162</v>
      </c>
      <c r="O3924" s="157" t="s">
        <v>138</v>
      </c>
      <c r="P3924" s="157" t="s">
        <v>143</v>
      </c>
      <c r="Q3924" s="157" t="s">
        <v>6171</v>
      </c>
      <c r="R3924" s="157" t="s">
        <v>144</v>
      </c>
      <c r="W3924" s="118">
        <v>499500</v>
      </c>
      <c r="X3924" s="162" t="s">
        <v>6366</v>
      </c>
    </row>
    <row r="3925" spans="1:24">
      <c r="A3925" s="83">
        <v>4232</v>
      </c>
      <c r="B3925" s="83">
        <v>556</v>
      </c>
      <c r="C3925" t="s">
        <v>7862</v>
      </c>
      <c r="D3925" s="159">
        <f t="shared" si="122"/>
        <v>90</v>
      </c>
      <c r="E3925">
        <v>2</v>
      </c>
      <c r="F3925">
        <v>10</v>
      </c>
      <c r="G3925" s="162" t="s">
        <v>6265</v>
      </c>
      <c r="H3925" s="162" t="s">
        <v>6265</v>
      </c>
      <c r="I3925" s="53" t="str">
        <f t="shared" si="123"/>
        <v>2. 10</v>
      </c>
      <c r="J3925" s="157" t="s">
        <v>142</v>
      </c>
      <c r="K3925" s="157" t="s">
        <v>141</v>
      </c>
      <c r="L3925" s="83" t="s">
        <v>6172</v>
      </c>
      <c r="M3925" s="165" t="s">
        <v>162</v>
      </c>
      <c r="O3925" s="157" t="s">
        <v>138</v>
      </c>
      <c r="P3925" s="157" t="s">
        <v>143</v>
      </c>
      <c r="Q3925" s="157" t="s">
        <v>6171</v>
      </c>
      <c r="R3925" s="157" t="s">
        <v>144</v>
      </c>
      <c r="W3925" s="118">
        <v>297000</v>
      </c>
      <c r="X3925" s="162" t="s">
        <v>6265</v>
      </c>
    </row>
    <row r="3926" spans="1:24">
      <c r="A3926" s="83">
        <v>4234</v>
      </c>
      <c r="B3926" s="83">
        <v>166</v>
      </c>
      <c r="C3926" t="s">
        <v>6579</v>
      </c>
      <c r="D3926" s="159">
        <f t="shared" si="122"/>
        <v>87</v>
      </c>
      <c r="E3926">
        <v>2</v>
      </c>
      <c r="F3926">
        <v>7</v>
      </c>
      <c r="G3926" s="162" t="s">
        <v>6234</v>
      </c>
      <c r="H3926" s="162" t="s">
        <v>6234</v>
      </c>
      <c r="I3926" s="53" t="str">
        <f t="shared" si="123"/>
        <v>2. 7</v>
      </c>
      <c r="J3926" s="157" t="s">
        <v>142</v>
      </c>
      <c r="K3926" s="157" t="s">
        <v>141</v>
      </c>
      <c r="L3926" s="83" t="s">
        <v>6172</v>
      </c>
      <c r="M3926" s="165" t="s">
        <v>162</v>
      </c>
      <c r="O3926" s="157" t="s">
        <v>138</v>
      </c>
      <c r="P3926" s="157" t="s">
        <v>143</v>
      </c>
      <c r="Q3926" s="157" t="s">
        <v>6171</v>
      </c>
      <c r="R3926" s="157" t="s">
        <v>144</v>
      </c>
      <c r="W3926" s="118">
        <v>391500</v>
      </c>
      <c r="X3926" s="162" t="s">
        <v>6234</v>
      </c>
    </row>
    <row r="3927" spans="1:24">
      <c r="A3927" s="83">
        <v>4234</v>
      </c>
      <c r="B3927" s="83">
        <v>166</v>
      </c>
      <c r="C3927" t="s">
        <v>6579</v>
      </c>
      <c r="D3927" s="159">
        <f t="shared" si="122"/>
        <v>38</v>
      </c>
      <c r="E3927">
        <v>0</v>
      </c>
      <c r="F3927">
        <v>38</v>
      </c>
      <c r="G3927" s="162" t="s">
        <v>6394</v>
      </c>
      <c r="H3927" s="162" t="s">
        <v>6394</v>
      </c>
      <c r="I3927" s="53" t="str">
        <f t="shared" si="123"/>
        <v>0. 38</v>
      </c>
      <c r="J3927" s="157" t="s">
        <v>142</v>
      </c>
      <c r="K3927" s="157" t="s">
        <v>141</v>
      </c>
      <c r="L3927" s="83" t="s">
        <v>6172</v>
      </c>
      <c r="M3927" s="165" t="s">
        <v>162</v>
      </c>
      <c r="O3927" s="157" t="s">
        <v>138</v>
      </c>
      <c r="P3927" s="157" t="s">
        <v>143</v>
      </c>
      <c r="Q3927" s="157" t="s">
        <v>6171</v>
      </c>
      <c r="R3927" s="157" t="s">
        <v>144</v>
      </c>
      <c r="W3927" s="118">
        <v>162000</v>
      </c>
      <c r="X3927" s="162" t="s">
        <v>6394</v>
      </c>
    </row>
    <row r="3928" spans="1:24">
      <c r="A3928" s="83">
        <v>4241</v>
      </c>
      <c r="B3928" s="83">
        <v>563</v>
      </c>
      <c r="C3928" t="s">
        <v>8232</v>
      </c>
      <c r="D3928" s="159">
        <f t="shared" si="122"/>
        <v>136</v>
      </c>
      <c r="E3928">
        <v>3</v>
      </c>
      <c r="F3928">
        <v>16</v>
      </c>
      <c r="G3928" s="162" t="s">
        <v>6184</v>
      </c>
      <c r="H3928" s="162" t="s">
        <v>6184</v>
      </c>
      <c r="I3928" s="53" t="str">
        <f t="shared" si="123"/>
        <v>3. 16</v>
      </c>
      <c r="J3928" s="157" t="s">
        <v>142</v>
      </c>
      <c r="K3928" s="157" t="s">
        <v>141</v>
      </c>
      <c r="L3928" s="83" t="s">
        <v>6172</v>
      </c>
      <c r="M3928" s="165" t="s">
        <v>162</v>
      </c>
      <c r="O3928" s="157" t="s">
        <v>138</v>
      </c>
      <c r="P3928" s="157" t="s">
        <v>143</v>
      </c>
      <c r="Q3928" s="157" t="s">
        <v>6171</v>
      </c>
      <c r="R3928" s="157" t="s">
        <v>144</v>
      </c>
      <c r="W3928" s="118">
        <v>1836000</v>
      </c>
      <c r="X3928" s="162" t="s">
        <v>6184</v>
      </c>
    </row>
    <row r="3929" spans="1:24">
      <c r="A3929" s="83">
        <v>4242</v>
      </c>
      <c r="B3929" s="83">
        <v>298</v>
      </c>
      <c r="C3929" t="s">
        <v>7957</v>
      </c>
      <c r="D3929" s="159">
        <f t="shared" si="122"/>
        <v>78</v>
      </c>
      <c r="E3929">
        <v>1</v>
      </c>
      <c r="F3929">
        <v>38</v>
      </c>
      <c r="G3929" s="162" t="s">
        <v>6332</v>
      </c>
      <c r="H3929" s="162" t="s">
        <v>6332</v>
      </c>
      <c r="I3929" s="53" t="str">
        <f t="shared" si="123"/>
        <v>1. 38</v>
      </c>
      <c r="J3929" s="157" t="s">
        <v>142</v>
      </c>
      <c r="K3929" s="157" t="s">
        <v>141</v>
      </c>
      <c r="L3929" s="83" t="s">
        <v>6172</v>
      </c>
      <c r="M3929" s="165" t="s">
        <v>5493</v>
      </c>
      <c r="O3929" s="157" t="s">
        <v>138</v>
      </c>
      <c r="P3929" s="157" t="s">
        <v>143</v>
      </c>
      <c r="Q3929" s="157" t="s">
        <v>6171</v>
      </c>
      <c r="R3929" s="157" t="s">
        <v>144</v>
      </c>
      <c r="W3929" s="118">
        <v>0</v>
      </c>
      <c r="X3929" s="162" t="s">
        <v>6332</v>
      </c>
    </row>
    <row r="3930" spans="1:24">
      <c r="A3930" s="83">
        <v>4243</v>
      </c>
      <c r="B3930" s="83">
        <v>58</v>
      </c>
      <c r="C3930" t="s">
        <v>7857</v>
      </c>
      <c r="D3930" s="159">
        <f t="shared" si="122"/>
        <v>95</v>
      </c>
      <c r="E3930">
        <v>2</v>
      </c>
      <c r="F3930">
        <v>15</v>
      </c>
      <c r="G3930" s="162" t="s">
        <v>6350</v>
      </c>
      <c r="H3930" s="162" t="s">
        <v>6350</v>
      </c>
      <c r="I3930" s="53" t="str">
        <f t="shared" si="123"/>
        <v>2. 15</v>
      </c>
      <c r="J3930" s="157" t="s">
        <v>142</v>
      </c>
      <c r="K3930" s="157" t="s">
        <v>141</v>
      </c>
      <c r="L3930" s="83" t="s">
        <v>6172</v>
      </c>
      <c r="M3930" s="165" t="s">
        <v>5797</v>
      </c>
      <c r="O3930" s="157" t="s">
        <v>138</v>
      </c>
      <c r="P3930" s="157" t="s">
        <v>143</v>
      </c>
      <c r="Q3930" s="157" t="s">
        <v>6171</v>
      </c>
      <c r="R3930" s="157" t="s">
        <v>144</v>
      </c>
      <c r="W3930" s="118">
        <v>0</v>
      </c>
      <c r="X3930" s="162" t="s">
        <v>6350</v>
      </c>
    </row>
    <row r="3931" spans="1:24">
      <c r="A3931" s="83">
        <v>4244</v>
      </c>
      <c r="B3931" s="83">
        <v>58</v>
      </c>
      <c r="C3931" t="s">
        <v>7857</v>
      </c>
      <c r="D3931" s="159">
        <f t="shared" si="122"/>
        <v>95</v>
      </c>
      <c r="E3931">
        <v>2</v>
      </c>
      <c r="F3931">
        <v>15</v>
      </c>
      <c r="G3931" s="162" t="s">
        <v>6350</v>
      </c>
      <c r="H3931" s="162" t="s">
        <v>6350</v>
      </c>
      <c r="I3931" s="53" t="str">
        <f t="shared" si="123"/>
        <v>2. 15</v>
      </c>
      <c r="J3931" s="157" t="s">
        <v>142</v>
      </c>
      <c r="K3931" s="157" t="s">
        <v>141</v>
      </c>
      <c r="L3931" s="83" t="s">
        <v>6172</v>
      </c>
      <c r="M3931" s="165" t="s">
        <v>5797</v>
      </c>
      <c r="O3931" s="157" t="s">
        <v>138</v>
      </c>
      <c r="P3931" s="157" t="s">
        <v>143</v>
      </c>
      <c r="Q3931" s="157" t="s">
        <v>6171</v>
      </c>
      <c r="R3931" s="157" t="s">
        <v>144</v>
      </c>
      <c r="W3931" s="118">
        <v>0</v>
      </c>
      <c r="X3931" s="162" t="s">
        <v>6350</v>
      </c>
    </row>
    <row r="3932" spans="1:24">
      <c r="A3932" s="83">
        <v>4258</v>
      </c>
      <c r="B3932" s="83">
        <v>307</v>
      </c>
      <c r="C3932" t="s">
        <v>6648</v>
      </c>
      <c r="D3932" s="159">
        <f t="shared" si="122"/>
        <v>21</v>
      </c>
      <c r="E3932">
        <v>0</v>
      </c>
      <c r="F3932">
        <v>21</v>
      </c>
      <c r="G3932" s="162" t="s">
        <v>6189</v>
      </c>
      <c r="H3932" s="162" t="s">
        <v>6189</v>
      </c>
      <c r="I3932" s="53" t="str">
        <f t="shared" si="123"/>
        <v>0. 21</v>
      </c>
      <c r="J3932" s="157" t="s">
        <v>142</v>
      </c>
      <c r="K3932" s="157" t="s">
        <v>141</v>
      </c>
      <c r="L3932" s="83" t="s">
        <v>6172</v>
      </c>
      <c r="M3932" s="165" t="s">
        <v>162</v>
      </c>
      <c r="O3932" s="157" t="s">
        <v>138</v>
      </c>
      <c r="P3932" s="157" t="s">
        <v>143</v>
      </c>
      <c r="Q3932" s="157" t="s">
        <v>6171</v>
      </c>
      <c r="R3932" s="157" t="s">
        <v>144</v>
      </c>
      <c r="W3932" s="118">
        <v>94500</v>
      </c>
      <c r="X3932" s="162" t="s">
        <v>6189</v>
      </c>
    </row>
    <row r="3933" spans="1:24">
      <c r="A3933" s="83">
        <v>4258</v>
      </c>
      <c r="B3933" s="83">
        <v>308</v>
      </c>
      <c r="C3933" t="s">
        <v>8100</v>
      </c>
      <c r="D3933" s="159">
        <f t="shared" si="122"/>
        <v>76</v>
      </c>
      <c r="E3933">
        <v>1</v>
      </c>
      <c r="F3933">
        <v>36</v>
      </c>
      <c r="G3933" s="162" t="s">
        <v>6267</v>
      </c>
      <c r="H3933" s="162" t="s">
        <v>6267</v>
      </c>
      <c r="I3933" s="53" t="str">
        <f t="shared" si="123"/>
        <v>1. 36</v>
      </c>
      <c r="J3933" s="157" t="s">
        <v>142</v>
      </c>
      <c r="K3933" s="157" t="s">
        <v>141</v>
      </c>
      <c r="L3933" s="83" t="s">
        <v>6172</v>
      </c>
      <c r="M3933" s="165" t="s">
        <v>162</v>
      </c>
      <c r="O3933" s="157" t="s">
        <v>138</v>
      </c>
      <c r="P3933" s="157" t="s">
        <v>143</v>
      </c>
      <c r="Q3933" s="157" t="s">
        <v>6171</v>
      </c>
      <c r="R3933" s="157" t="s">
        <v>144</v>
      </c>
      <c r="W3933" s="118">
        <v>337500</v>
      </c>
      <c r="X3933" s="162" t="s">
        <v>6267</v>
      </c>
    </row>
    <row r="3934" spans="1:24">
      <c r="A3934" s="83">
        <v>4258</v>
      </c>
      <c r="B3934" s="83">
        <v>308</v>
      </c>
      <c r="C3934" t="s">
        <v>8100</v>
      </c>
      <c r="D3934" s="159">
        <f t="shared" si="122"/>
        <v>88</v>
      </c>
      <c r="E3934">
        <v>2</v>
      </c>
      <c r="F3934">
        <v>8</v>
      </c>
      <c r="G3934" s="162" t="s">
        <v>6359</v>
      </c>
      <c r="H3934" s="162" t="s">
        <v>6359</v>
      </c>
      <c r="I3934" s="53" t="str">
        <f t="shared" si="123"/>
        <v>2. 8</v>
      </c>
      <c r="J3934" s="157" t="s">
        <v>142</v>
      </c>
      <c r="K3934" s="157" t="s">
        <v>141</v>
      </c>
      <c r="L3934" s="83" t="s">
        <v>6172</v>
      </c>
      <c r="M3934" s="165" t="s">
        <v>162</v>
      </c>
      <c r="O3934" s="157" t="s">
        <v>138</v>
      </c>
      <c r="P3934" s="157" t="s">
        <v>143</v>
      </c>
      <c r="Q3934" s="157" t="s">
        <v>6171</v>
      </c>
      <c r="R3934" s="157" t="s">
        <v>144</v>
      </c>
      <c r="W3934" s="118">
        <v>391500</v>
      </c>
      <c r="X3934" s="162" t="s">
        <v>6359</v>
      </c>
    </row>
    <row r="3935" spans="1:24">
      <c r="A3935" s="83">
        <v>4258</v>
      </c>
      <c r="B3935" s="83">
        <v>309</v>
      </c>
      <c r="C3935" t="s">
        <v>7836</v>
      </c>
      <c r="D3935" s="159">
        <f t="shared" si="122"/>
        <v>29</v>
      </c>
      <c r="E3935">
        <v>0</v>
      </c>
      <c r="F3935">
        <v>29</v>
      </c>
      <c r="G3935" s="162" t="s">
        <v>6188</v>
      </c>
      <c r="H3935" s="162" t="s">
        <v>6188</v>
      </c>
      <c r="I3935" s="53" t="str">
        <f t="shared" si="123"/>
        <v>0. 29</v>
      </c>
      <c r="J3935" s="157" t="s">
        <v>142</v>
      </c>
      <c r="K3935" s="157" t="s">
        <v>141</v>
      </c>
      <c r="L3935" s="83" t="s">
        <v>6172</v>
      </c>
      <c r="M3935" s="165" t="s">
        <v>162</v>
      </c>
      <c r="O3935" s="157" t="s">
        <v>138</v>
      </c>
      <c r="P3935" s="157" t="s">
        <v>143</v>
      </c>
      <c r="Q3935" s="157" t="s">
        <v>6171</v>
      </c>
      <c r="R3935" s="157" t="s">
        <v>144</v>
      </c>
      <c r="W3935" s="118">
        <v>121500</v>
      </c>
      <c r="X3935" s="162" t="s">
        <v>6188</v>
      </c>
    </row>
    <row r="3936" spans="1:24">
      <c r="A3936" s="83">
        <v>4258</v>
      </c>
      <c r="B3936" s="83">
        <v>306</v>
      </c>
      <c r="C3936" t="s">
        <v>7857</v>
      </c>
      <c r="D3936" s="159">
        <f t="shared" si="122"/>
        <v>88</v>
      </c>
      <c r="E3936">
        <v>2</v>
      </c>
      <c r="F3936">
        <v>8</v>
      </c>
      <c r="G3936" s="162" t="s">
        <v>6359</v>
      </c>
      <c r="H3936" s="162" t="s">
        <v>6359</v>
      </c>
      <c r="I3936" s="53" t="str">
        <f t="shared" si="123"/>
        <v>2. 8</v>
      </c>
      <c r="J3936" s="157" t="s">
        <v>142</v>
      </c>
      <c r="K3936" s="157" t="s">
        <v>141</v>
      </c>
      <c r="L3936" s="83" t="s">
        <v>6172</v>
      </c>
      <c r="M3936" s="165" t="s">
        <v>162</v>
      </c>
      <c r="O3936" s="157" t="s">
        <v>138</v>
      </c>
      <c r="P3936" s="157" t="s">
        <v>143</v>
      </c>
      <c r="Q3936" s="157" t="s">
        <v>6171</v>
      </c>
      <c r="R3936" s="157" t="s">
        <v>144</v>
      </c>
      <c r="W3936" s="118">
        <v>391500</v>
      </c>
      <c r="X3936" s="162" t="s">
        <v>6359</v>
      </c>
    </row>
    <row r="3937" spans="1:24">
      <c r="A3937" s="83">
        <v>4258</v>
      </c>
      <c r="B3937" s="83">
        <v>306</v>
      </c>
      <c r="C3937" t="s">
        <v>6579</v>
      </c>
      <c r="D3937" s="159">
        <f t="shared" si="122"/>
        <v>61</v>
      </c>
      <c r="E3937">
        <v>1</v>
      </c>
      <c r="F3937">
        <v>21</v>
      </c>
      <c r="G3937" s="162" t="s">
        <v>6233</v>
      </c>
      <c r="H3937" s="162" t="s">
        <v>6233</v>
      </c>
      <c r="I3937" s="53" t="str">
        <f t="shared" si="123"/>
        <v>1. 21</v>
      </c>
      <c r="J3937" s="157" t="s">
        <v>142</v>
      </c>
      <c r="K3937" s="157" t="s">
        <v>141</v>
      </c>
      <c r="L3937" s="83" t="s">
        <v>6172</v>
      </c>
      <c r="M3937" s="165" t="s">
        <v>162</v>
      </c>
      <c r="O3937" s="157" t="s">
        <v>138</v>
      </c>
      <c r="P3937" s="157" t="s">
        <v>143</v>
      </c>
      <c r="Q3937" s="157" t="s">
        <v>6171</v>
      </c>
      <c r="R3937" s="157" t="s">
        <v>144</v>
      </c>
      <c r="W3937" s="118">
        <v>270000</v>
      </c>
      <c r="X3937" s="162" t="s">
        <v>6233</v>
      </c>
    </row>
    <row r="3938" spans="1:24">
      <c r="A3938" s="83">
        <v>4259</v>
      </c>
      <c r="B3938" s="83">
        <v>307</v>
      </c>
      <c r="C3938" t="s">
        <v>6648</v>
      </c>
      <c r="D3938" s="159">
        <f t="shared" si="122"/>
        <v>21</v>
      </c>
      <c r="E3938">
        <v>0</v>
      </c>
      <c r="F3938">
        <v>21</v>
      </c>
      <c r="G3938" s="162" t="s">
        <v>6189</v>
      </c>
      <c r="H3938" s="162" t="s">
        <v>6189</v>
      </c>
      <c r="I3938" s="53" t="str">
        <f t="shared" si="123"/>
        <v>0. 21</v>
      </c>
      <c r="J3938" s="157" t="s">
        <v>142</v>
      </c>
      <c r="K3938" s="157" t="s">
        <v>141</v>
      </c>
      <c r="L3938" s="83" t="s">
        <v>6172</v>
      </c>
      <c r="M3938" s="165" t="s">
        <v>162</v>
      </c>
      <c r="O3938" s="157" t="s">
        <v>138</v>
      </c>
      <c r="P3938" s="157" t="s">
        <v>143</v>
      </c>
      <c r="Q3938" s="157" t="s">
        <v>6171</v>
      </c>
      <c r="R3938" s="157" t="s">
        <v>144</v>
      </c>
      <c r="W3938" s="118">
        <v>94500</v>
      </c>
      <c r="X3938" s="162" t="s">
        <v>6189</v>
      </c>
    </row>
    <row r="3939" spans="1:24">
      <c r="A3939" s="83">
        <v>4259</v>
      </c>
      <c r="B3939" s="83">
        <v>308</v>
      </c>
      <c r="C3939" t="s">
        <v>8100</v>
      </c>
      <c r="D3939" s="159">
        <f t="shared" si="122"/>
        <v>76</v>
      </c>
      <c r="E3939">
        <v>1</v>
      </c>
      <c r="F3939">
        <v>36</v>
      </c>
      <c r="G3939" s="162" t="s">
        <v>6267</v>
      </c>
      <c r="H3939" s="162" t="s">
        <v>6267</v>
      </c>
      <c r="I3939" s="53" t="str">
        <f t="shared" si="123"/>
        <v>1. 36</v>
      </c>
      <c r="J3939" s="157" t="s">
        <v>142</v>
      </c>
      <c r="K3939" s="157" t="s">
        <v>141</v>
      </c>
      <c r="L3939" s="83" t="s">
        <v>6172</v>
      </c>
      <c r="M3939" s="165" t="s">
        <v>162</v>
      </c>
      <c r="O3939" s="157" t="s">
        <v>138</v>
      </c>
      <c r="P3939" s="157" t="s">
        <v>143</v>
      </c>
      <c r="Q3939" s="157" t="s">
        <v>6171</v>
      </c>
      <c r="R3939" s="157" t="s">
        <v>144</v>
      </c>
      <c r="W3939" s="118">
        <v>337500</v>
      </c>
      <c r="X3939" s="162" t="s">
        <v>6267</v>
      </c>
    </row>
    <row r="3940" spans="1:24">
      <c r="A3940" s="83">
        <v>4259</v>
      </c>
      <c r="B3940" s="83">
        <v>308</v>
      </c>
      <c r="C3940" t="s">
        <v>8100</v>
      </c>
      <c r="D3940" s="159">
        <f t="shared" si="122"/>
        <v>88</v>
      </c>
      <c r="E3940">
        <v>2</v>
      </c>
      <c r="F3940">
        <v>8</v>
      </c>
      <c r="G3940" s="162" t="s">
        <v>6359</v>
      </c>
      <c r="H3940" s="162" t="s">
        <v>6359</v>
      </c>
      <c r="I3940" s="53" t="str">
        <f t="shared" si="123"/>
        <v>2. 8</v>
      </c>
      <c r="J3940" s="157" t="s">
        <v>142</v>
      </c>
      <c r="K3940" s="157" t="s">
        <v>141</v>
      </c>
      <c r="L3940" s="83" t="s">
        <v>6172</v>
      </c>
      <c r="M3940" s="165" t="s">
        <v>162</v>
      </c>
      <c r="O3940" s="157" t="s">
        <v>138</v>
      </c>
      <c r="P3940" s="157" t="s">
        <v>143</v>
      </c>
      <c r="Q3940" s="157" t="s">
        <v>6171</v>
      </c>
      <c r="R3940" s="157" t="s">
        <v>144</v>
      </c>
      <c r="W3940" s="118">
        <v>391500</v>
      </c>
      <c r="X3940" s="162" t="s">
        <v>6359</v>
      </c>
    </row>
    <row r="3941" spans="1:24">
      <c r="A3941" s="83">
        <v>4259</v>
      </c>
      <c r="B3941" s="83">
        <v>309</v>
      </c>
      <c r="C3941" t="s">
        <v>7836</v>
      </c>
      <c r="D3941" s="159">
        <f t="shared" si="122"/>
        <v>29</v>
      </c>
      <c r="E3941">
        <v>0</v>
      </c>
      <c r="F3941">
        <v>29</v>
      </c>
      <c r="G3941" s="162" t="s">
        <v>6188</v>
      </c>
      <c r="H3941" s="162" t="s">
        <v>6188</v>
      </c>
      <c r="I3941" s="53" t="str">
        <f t="shared" si="123"/>
        <v>0. 29</v>
      </c>
      <c r="J3941" s="157" t="s">
        <v>142</v>
      </c>
      <c r="K3941" s="157" t="s">
        <v>141</v>
      </c>
      <c r="L3941" s="83" t="s">
        <v>6172</v>
      </c>
      <c r="M3941" s="165" t="s">
        <v>162</v>
      </c>
      <c r="O3941" s="157" t="s">
        <v>138</v>
      </c>
      <c r="P3941" s="157" t="s">
        <v>143</v>
      </c>
      <c r="Q3941" s="157" t="s">
        <v>6171</v>
      </c>
      <c r="R3941" s="157" t="s">
        <v>144</v>
      </c>
      <c r="W3941" s="118">
        <v>121500</v>
      </c>
      <c r="X3941" s="162" t="s">
        <v>6188</v>
      </c>
    </row>
    <row r="3942" spans="1:24">
      <c r="A3942" s="83">
        <v>4259</v>
      </c>
      <c r="B3942" s="83">
        <v>306</v>
      </c>
      <c r="C3942" t="s">
        <v>7857</v>
      </c>
      <c r="D3942" s="159">
        <f t="shared" si="122"/>
        <v>88</v>
      </c>
      <c r="E3942">
        <v>2</v>
      </c>
      <c r="F3942">
        <v>8</v>
      </c>
      <c r="G3942" s="162" t="s">
        <v>6359</v>
      </c>
      <c r="H3942" s="162" t="s">
        <v>6359</v>
      </c>
      <c r="I3942" s="53" t="str">
        <f t="shared" si="123"/>
        <v>2. 8</v>
      </c>
      <c r="J3942" s="157" t="s">
        <v>142</v>
      </c>
      <c r="K3942" s="157" t="s">
        <v>141</v>
      </c>
      <c r="L3942" s="83" t="s">
        <v>6172</v>
      </c>
      <c r="M3942" s="165" t="s">
        <v>162</v>
      </c>
      <c r="O3942" s="157" t="s">
        <v>138</v>
      </c>
      <c r="P3942" s="157" t="s">
        <v>143</v>
      </c>
      <c r="Q3942" s="157" t="s">
        <v>6171</v>
      </c>
      <c r="R3942" s="157" t="s">
        <v>144</v>
      </c>
      <c r="W3942" s="118">
        <v>391500</v>
      </c>
      <c r="X3942" s="162" t="s">
        <v>6359</v>
      </c>
    </row>
    <row r="3943" spans="1:24">
      <c r="A3943" s="83">
        <v>4259</v>
      </c>
      <c r="B3943" s="83">
        <v>306</v>
      </c>
      <c r="C3943" t="s">
        <v>6579</v>
      </c>
      <c r="D3943" s="159">
        <f t="shared" si="122"/>
        <v>61</v>
      </c>
      <c r="E3943">
        <v>1</v>
      </c>
      <c r="F3943">
        <v>21</v>
      </c>
      <c r="G3943" s="162" t="s">
        <v>6233</v>
      </c>
      <c r="H3943" s="162" t="s">
        <v>6233</v>
      </c>
      <c r="I3943" s="53" t="str">
        <f t="shared" si="123"/>
        <v>1. 21</v>
      </c>
      <c r="J3943" s="157" t="s">
        <v>142</v>
      </c>
      <c r="K3943" s="157" t="s">
        <v>141</v>
      </c>
      <c r="L3943" s="83" t="s">
        <v>6172</v>
      </c>
      <c r="M3943" s="165" t="s">
        <v>162</v>
      </c>
      <c r="O3943" s="157" t="s">
        <v>138</v>
      </c>
      <c r="P3943" s="157" t="s">
        <v>143</v>
      </c>
      <c r="Q3943" s="157" t="s">
        <v>6171</v>
      </c>
      <c r="R3943" s="157" t="s">
        <v>144</v>
      </c>
      <c r="W3943" s="118">
        <v>270000</v>
      </c>
      <c r="X3943" s="162" t="s">
        <v>6233</v>
      </c>
    </row>
    <row r="3944" spans="1:24">
      <c r="A3944" s="83">
        <v>4260</v>
      </c>
      <c r="B3944" s="83">
        <v>307</v>
      </c>
      <c r="C3944" t="s">
        <v>6648</v>
      </c>
      <c r="D3944" s="159">
        <f t="shared" si="122"/>
        <v>21</v>
      </c>
      <c r="E3944">
        <v>0</v>
      </c>
      <c r="F3944">
        <v>21</v>
      </c>
      <c r="G3944" s="162" t="s">
        <v>6189</v>
      </c>
      <c r="H3944" s="162" t="s">
        <v>6189</v>
      </c>
      <c r="I3944" s="53" t="str">
        <f t="shared" si="123"/>
        <v>0. 21</v>
      </c>
      <c r="J3944" s="157" t="s">
        <v>142</v>
      </c>
      <c r="K3944" s="157" t="s">
        <v>141</v>
      </c>
      <c r="L3944" s="83" t="s">
        <v>6172</v>
      </c>
      <c r="M3944" s="165" t="s">
        <v>162</v>
      </c>
      <c r="O3944" s="157" t="s">
        <v>138</v>
      </c>
      <c r="P3944" s="157" t="s">
        <v>143</v>
      </c>
      <c r="Q3944" s="157" t="s">
        <v>6171</v>
      </c>
      <c r="R3944" s="157" t="s">
        <v>144</v>
      </c>
      <c r="W3944" s="118">
        <v>94500</v>
      </c>
      <c r="X3944" s="162" t="s">
        <v>6189</v>
      </c>
    </row>
    <row r="3945" spans="1:24">
      <c r="A3945" s="83">
        <v>4260</v>
      </c>
      <c r="B3945" s="83">
        <v>308</v>
      </c>
      <c r="C3945" t="s">
        <v>8100</v>
      </c>
      <c r="D3945" s="159">
        <f t="shared" si="122"/>
        <v>76</v>
      </c>
      <c r="E3945">
        <v>1</v>
      </c>
      <c r="F3945">
        <v>36</v>
      </c>
      <c r="G3945" s="162" t="s">
        <v>6267</v>
      </c>
      <c r="H3945" s="162" t="s">
        <v>6267</v>
      </c>
      <c r="I3945" s="53" t="str">
        <f t="shared" si="123"/>
        <v>1. 36</v>
      </c>
      <c r="J3945" s="157" t="s">
        <v>142</v>
      </c>
      <c r="K3945" s="157" t="s">
        <v>141</v>
      </c>
      <c r="L3945" s="83" t="s">
        <v>6172</v>
      </c>
      <c r="M3945" s="165" t="s">
        <v>162</v>
      </c>
      <c r="O3945" s="157" t="s">
        <v>138</v>
      </c>
      <c r="P3945" s="157" t="s">
        <v>143</v>
      </c>
      <c r="Q3945" s="157" t="s">
        <v>6171</v>
      </c>
      <c r="R3945" s="157" t="s">
        <v>144</v>
      </c>
      <c r="W3945" s="118">
        <v>337500</v>
      </c>
      <c r="X3945" s="162" t="s">
        <v>6267</v>
      </c>
    </row>
    <row r="3946" spans="1:24">
      <c r="A3946" s="83">
        <v>4260</v>
      </c>
      <c r="B3946" s="83">
        <v>308</v>
      </c>
      <c r="C3946" t="s">
        <v>8100</v>
      </c>
      <c r="D3946" s="159">
        <f t="shared" si="122"/>
        <v>88</v>
      </c>
      <c r="E3946">
        <v>2</v>
      </c>
      <c r="F3946">
        <v>8</v>
      </c>
      <c r="G3946" s="162" t="s">
        <v>6359</v>
      </c>
      <c r="H3946" s="162" t="s">
        <v>6359</v>
      </c>
      <c r="I3946" s="53" t="str">
        <f t="shared" si="123"/>
        <v>2. 8</v>
      </c>
      <c r="J3946" s="157" t="s">
        <v>142</v>
      </c>
      <c r="K3946" s="157" t="s">
        <v>141</v>
      </c>
      <c r="L3946" s="83" t="s">
        <v>6172</v>
      </c>
      <c r="M3946" s="165" t="s">
        <v>162</v>
      </c>
      <c r="O3946" s="157" t="s">
        <v>138</v>
      </c>
      <c r="P3946" s="157" t="s">
        <v>143</v>
      </c>
      <c r="Q3946" s="157" t="s">
        <v>6171</v>
      </c>
      <c r="R3946" s="157" t="s">
        <v>144</v>
      </c>
      <c r="W3946" s="118">
        <v>391500</v>
      </c>
      <c r="X3946" s="162" t="s">
        <v>6359</v>
      </c>
    </row>
    <row r="3947" spans="1:24">
      <c r="A3947" s="83">
        <v>4260</v>
      </c>
      <c r="B3947" s="83">
        <v>309</v>
      </c>
      <c r="C3947" t="s">
        <v>7836</v>
      </c>
      <c r="D3947" s="159">
        <f t="shared" si="122"/>
        <v>29</v>
      </c>
      <c r="E3947">
        <v>0</v>
      </c>
      <c r="F3947">
        <v>29</v>
      </c>
      <c r="G3947" s="162" t="s">
        <v>6188</v>
      </c>
      <c r="H3947" s="162" t="s">
        <v>6188</v>
      </c>
      <c r="I3947" s="53" t="str">
        <f t="shared" si="123"/>
        <v>0. 29</v>
      </c>
      <c r="J3947" s="157" t="s">
        <v>142</v>
      </c>
      <c r="K3947" s="157" t="s">
        <v>141</v>
      </c>
      <c r="L3947" s="83" t="s">
        <v>6172</v>
      </c>
      <c r="M3947" s="165" t="s">
        <v>162</v>
      </c>
      <c r="O3947" s="157" t="s">
        <v>138</v>
      </c>
      <c r="P3947" s="157" t="s">
        <v>143</v>
      </c>
      <c r="Q3947" s="157" t="s">
        <v>6171</v>
      </c>
      <c r="R3947" s="157" t="s">
        <v>144</v>
      </c>
      <c r="W3947" s="118">
        <v>121500</v>
      </c>
      <c r="X3947" s="162" t="s">
        <v>6188</v>
      </c>
    </row>
    <row r="3948" spans="1:24">
      <c r="A3948" s="83">
        <v>4260</v>
      </c>
      <c r="B3948" s="83">
        <v>306</v>
      </c>
      <c r="C3948" t="s">
        <v>7857</v>
      </c>
      <c r="D3948" s="159">
        <f t="shared" si="122"/>
        <v>88</v>
      </c>
      <c r="E3948">
        <v>2</v>
      </c>
      <c r="F3948">
        <v>8</v>
      </c>
      <c r="G3948" s="162" t="s">
        <v>6359</v>
      </c>
      <c r="H3948" s="162" t="s">
        <v>6359</v>
      </c>
      <c r="I3948" s="53" t="str">
        <f t="shared" si="123"/>
        <v>2. 8</v>
      </c>
      <c r="J3948" s="157" t="s">
        <v>142</v>
      </c>
      <c r="K3948" s="157" t="s">
        <v>141</v>
      </c>
      <c r="L3948" s="83" t="s">
        <v>6172</v>
      </c>
      <c r="M3948" s="165" t="s">
        <v>162</v>
      </c>
      <c r="O3948" s="157" t="s">
        <v>138</v>
      </c>
      <c r="P3948" s="157" t="s">
        <v>143</v>
      </c>
      <c r="Q3948" s="157" t="s">
        <v>6171</v>
      </c>
      <c r="R3948" s="157" t="s">
        <v>144</v>
      </c>
      <c r="W3948" s="118">
        <v>391500</v>
      </c>
      <c r="X3948" s="162" t="s">
        <v>6359</v>
      </c>
    </row>
    <row r="3949" spans="1:24">
      <c r="A3949" s="83">
        <v>4260</v>
      </c>
      <c r="B3949" s="83">
        <v>306</v>
      </c>
      <c r="C3949" t="s">
        <v>6579</v>
      </c>
      <c r="D3949" s="159">
        <f t="shared" si="122"/>
        <v>61</v>
      </c>
      <c r="E3949">
        <v>1</v>
      </c>
      <c r="F3949">
        <v>21</v>
      </c>
      <c r="G3949" s="162" t="s">
        <v>6233</v>
      </c>
      <c r="H3949" s="162" t="s">
        <v>6233</v>
      </c>
      <c r="I3949" s="53" t="str">
        <f t="shared" si="123"/>
        <v>1. 21</v>
      </c>
      <c r="J3949" s="157" t="s">
        <v>142</v>
      </c>
      <c r="K3949" s="157" t="s">
        <v>141</v>
      </c>
      <c r="L3949" s="83" t="s">
        <v>6172</v>
      </c>
      <c r="M3949" s="165" t="s">
        <v>162</v>
      </c>
      <c r="O3949" s="157" t="s">
        <v>138</v>
      </c>
      <c r="P3949" s="157" t="s">
        <v>143</v>
      </c>
      <c r="Q3949" s="157" t="s">
        <v>6171</v>
      </c>
      <c r="R3949" s="157" t="s">
        <v>144</v>
      </c>
      <c r="W3949" s="118">
        <v>270000</v>
      </c>
      <c r="X3949" s="162" t="s">
        <v>6233</v>
      </c>
    </row>
    <row r="3950" spans="1:24">
      <c r="A3950" s="83">
        <v>4262</v>
      </c>
      <c r="B3950" s="83">
        <v>536</v>
      </c>
      <c r="C3950" t="s">
        <v>6579</v>
      </c>
      <c r="D3950" s="159">
        <f t="shared" si="122"/>
        <v>236</v>
      </c>
      <c r="E3950">
        <v>5</v>
      </c>
      <c r="F3950">
        <v>36</v>
      </c>
      <c r="G3950" s="162" t="s">
        <v>6526</v>
      </c>
      <c r="H3950" s="162" t="s">
        <v>6526</v>
      </c>
      <c r="I3950" s="53" t="str">
        <f t="shared" si="123"/>
        <v>5. 36</v>
      </c>
      <c r="J3950" s="157" t="s">
        <v>142</v>
      </c>
      <c r="K3950" s="157" t="s">
        <v>141</v>
      </c>
      <c r="L3950" s="83" t="s">
        <v>6172</v>
      </c>
      <c r="M3950" s="165" t="s">
        <v>162</v>
      </c>
      <c r="O3950" s="157" t="s">
        <v>138</v>
      </c>
      <c r="P3950" s="157" t="s">
        <v>143</v>
      </c>
      <c r="Q3950" s="157" t="s">
        <v>6171</v>
      </c>
      <c r="R3950" s="157" t="s">
        <v>144</v>
      </c>
      <c r="W3950" s="118">
        <v>1593000</v>
      </c>
      <c r="X3950" s="162" t="s">
        <v>6526</v>
      </c>
    </row>
    <row r="3951" spans="1:24">
      <c r="A3951" s="83">
        <v>4265</v>
      </c>
      <c r="B3951" s="83">
        <v>57</v>
      </c>
      <c r="C3951" t="s">
        <v>6579</v>
      </c>
      <c r="D3951" s="159">
        <f t="shared" si="122"/>
        <v>57</v>
      </c>
      <c r="E3951">
        <v>1</v>
      </c>
      <c r="F3951">
        <v>17</v>
      </c>
      <c r="G3951" s="162" t="s">
        <v>6225</v>
      </c>
      <c r="H3951" s="162" t="s">
        <v>6225</v>
      </c>
      <c r="I3951" s="53" t="str">
        <f t="shared" si="123"/>
        <v>1. 17</v>
      </c>
      <c r="J3951" s="157" t="s">
        <v>142</v>
      </c>
      <c r="K3951" s="157" t="s">
        <v>141</v>
      </c>
      <c r="L3951" s="83" t="s">
        <v>6172</v>
      </c>
      <c r="M3951" s="165" t="s">
        <v>162</v>
      </c>
      <c r="O3951" s="157" t="s">
        <v>138</v>
      </c>
      <c r="P3951" s="157" t="s">
        <v>143</v>
      </c>
      <c r="Q3951" s="157" t="s">
        <v>6171</v>
      </c>
      <c r="R3951" s="157" t="s">
        <v>144</v>
      </c>
      <c r="W3951" s="118">
        <v>256500</v>
      </c>
      <c r="X3951" s="162" t="s">
        <v>6225</v>
      </c>
    </row>
    <row r="3952" spans="1:24">
      <c r="A3952" s="83">
        <v>4265</v>
      </c>
      <c r="B3952" s="83">
        <v>56</v>
      </c>
      <c r="C3952" t="s">
        <v>8233</v>
      </c>
      <c r="D3952" s="159">
        <f t="shared" si="122"/>
        <v>92</v>
      </c>
      <c r="E3952">
        <v>2</v>
      </c>
      <c r="F3952">
        <v>12</v>
      </c>
      <c r="G3952" s="162" t="s">
        <v>6391</v>
      </c>
      <c r="H3952" s="162" t="s">
        <v>6391</v>
      </c>
      <c r="I3952" s="53" t="str">
        <f t="shared" si="123"/>
        <v>2. 12</v>
      </c>
      <c r="J3952" s="157" t="s">
        <v>142</v>
      </c>
      <c r="K3952" s="157" t="s">
        <v>141</v>
      </c>
      <c r="L3952" s="83" t="s">
        <v>6172</v>
      </c>
      <c r="M3952" s="165" t="s">
        <v>162</v>
      </c>
      <c r="O3952" s="157" t="s">
        <v>138</v>
      </c>
      <c r="P3952" s="157" t="s">
        <v>143</v>
      </c>
      <c r="Q3952" s="157" t="s">
        <v>6171</v>
      </c>
      <c r="R3952" s="157" t="s">
        <v>144</v>
      </c>
      <c r="W3952" s="118">
        <v>405000</v>
      </c>
      <c r="X3952" s="162" t="s">
        <v>6391</v>
      </c>
    </row>
    <row r="3953" spans="1:24">
      <c r="A3953" s="83">
        <v>4265</v>
      </c>
      <c r="B3953" s="83">
        <v>52</v>
      </c>
      <c r="C3953" t="s">
        <v>7836</v>
      </c>
      <c r="D3953" s="159">
        <f t="shared" si="122"/>
        <v>60</v>
      </c>
      <c r="E3953">
        <v>1</v>
      </c>
      <c r="F3953">
        <v>20</v>
      </c>
      <c r="G3953" s="162" t="s">
        <v>6197</v>
      </c>
      <c r="H3953" s="162" t="s">
        <v>6197</v>
      </c>
      <c r="I3953" s="53" t="str">
        <f t="shared" si="123"/>
        <v>1. 20</v>
      </c>
      <c r="J3953" s="157" t="s">
        <v>142</v>
      </c>
      <c r="K3953" s="157" t="s">
        <v>141</v>
      </c>
      <c r="L3953" s="83" t="s">
        <v>6172</v>
      </c>
      <c r="M3953" s="165" t="s">
        <v>162</v>
      </c>
      <c r="O3953" s="157" t="s">
        <v>138</v>
      </c>
      <c r="P3953" s="157" t="s">
        <v>143</v>
      </c>
      <c r="Q3953" s="157" t="s">
        <v>6171</v>
      </c>
      <c r="R3953" s="157" t="s">
        <v>144</v>
      </c>
      <c r="W3953" s="118">
        <v>270000</v>
      </c>
      <c r="X3953" s="162" t="s">
        <v>6197</v>
      </c>
    </row>
    <row r="3954" spans="1:24">
      <c r="A3954" s="83">
        <v>4265</v>
      </c>
      <c r="B3954" s="83">
        <v>92</v>
      </c>
      <c r="C3954" t="s">
        <v>7836</v>
      </c>
      <c r="D3954" s="159">
        <f t="shared" si="122"/>
        <v>27</v>
      </c>
      <c r="E3954">
        <v>0</v>
      </c>
      <c r="F3954">
        <v>27</v>
      </c>
      <c r="G3954" s="162" t="s">
        <v>6307</v>
      </c>
      <c r="H3954" s="162" t="s">
        <v>6307</v>
      </c>
      <c r="I3954" s="53" t="str">
        <f t="shared" si="123"/>
        <v>0. 27</v>
      </c>
      <c r="J3954" s="157" t="s">
        <v>142</v>
      </c>
      <c r="K3954" s="157" t="s">
        <v>141</v>
      </c>
      <c r="L3954" s="83" t="s">
        <v>6172</v>
      </c>
      <c r="M3954" s="165" t="s">
        <v>162</v>
      </c>
      <c r="O3954" s="157" t="s">
        <v>138</v>
      </c>
      <c r="P3954" s="157" t="s">
        <v>143</v>
      </c>
      <c r="Q3954" s="157" t="s">
        <v>6171</v>
      </c>
      <c r="R3954" s="157" t="s">
        <v>144</v>
      </c>
      <c r="W3954" s="118">
        <v>121500</v>
      </c>
      <c r="X3954" s="162" t="s">
        <v>6307</v>
      </c>
    </row>
    <row r="3955" spans="1:24">
      <c r="A3955" s="83">
        <v>4265</v>
      </c>
      <c r="B3955" s="83">
        <v>91</v>
      </c>
      <c r="C3955" t="s">
        <v>7836</v>
      </c>
      <c r="D3955" s="159">
        <f t="shared" si="122"/>
        <v>45</v>
      </c>
      <c r="E3955">
        <v>1</v>
      </c>
      <c r="F3955">
        <v>5</v>
      </c>
      <c r="G3955" s="162" t="s">
        <v>6256</v>
      </c>
      <c r="H3955" s="162" t="s">
        <v>6256</v>
      </c>
      <c r="I3955" s="53" t="str">
        <f t="shared" si="123"/>
        <v>1. 5</v>
      </c>
      <c r="J3955" s="157" t="s">
        <v>142</v>
      </c>
      <c r="K3955" s="157" t="s">
        <v>141</v>
      </c>
      <c r="L3955" s="83" t="s">
        <v>6172</v>
      </c>
      <c r="M3955" s="165" t="s">
        <v>162</v>
      </c>
      <c r="O3955" s="157" t="s">
        <v>138</v>
      </c>
      <c r="P3955" s="157" t="s">
        <v>143</v>
      </c>
      <c r="Q3955" s="157" t="s">
        <v>6171</v>
      </c>
      <c r="R3955" s="157" t="s">
        <v>144</v>
      </c>
      <c r="W3955" s="118">
        <v>202500</v>
      </c>
      <c r="X3955" s="162" t="s">
        <v>6256</v>
      </c>
    </row>
    <row r="3956" spans="1:24">
      <c r="A3956" s="83">
        <v>4265</v>
      </c>
      <c r="B3956" s="83">
        <v>90</v>
      </c>
      <c r="C3956" t="s">
        <v>7836</v>
      </c>
      <c r="D3956" s="159">
        <f t="shared" si="122"/>
        <v>49</v>
      </c>
      <c r="E3956">
        <v>1</v>
      </c>
      <c r="F3956">
        <v>9</v>
      </c>
      <c r="G3956" s="162" t="s">
        <v>6393</v>
      </c>
      <c r="H3956" s="162" t="s">
        <v>6393</v>
      </c>
      <c r="I3956" s="53" t="str">
        <f t="shared" si="123"/>
        <v>1. 9</v>
      </c>
      <c r="J3956" s="157" t="s">
        <v>142</v>
      </c>
      <c r="K3956" s="157" t="s">
        <v>141</v>
      </c>
      <c r="L3956" s="83" t="s">
        <v>6172</v>
      </c>
      <c r="M3956" s="165" t="s">
        <v>162</v>
      </c>
      <c r="O3956" s="157" t="s">
        <v>138</v>
      </c>
      <c r="P3956" s="157" t="s">
        <v>143</v>
      </c>
      <c r="Q3956" s="157" t="s">
        <v>6171</v>
      </c>
      <c r="R3956" s="157" t="s">
        <v>144</v>
      </c>
      <c r="W3956" s="118">
        <v>216000</v>
      </c>
      <c r="X3956" s="162" t="s">
        <v>6393</v>
      </c>
    </row>
    <row r="3957" spans="1:24">
      <c r="A3957" s="83">
        <v>4265</v>
      </c>
      <c r="B3957" s="83">
        <v>460</v>
      </c>
      <c r="C3957" t="s">
        <v>7857</v>
      </c>
      <c r="D3957" s="159">
        <f t="shared" si="122"/>
        <v>53</v>
      </c>
      <c r="E3957">
        <v>1</v>
      </c>
      <c r="F3957">
        <v>13</v>
      </c>
      <c r="G3957" s="162" t="s">
        <v>6309</v>
      </c>
      <c r="H3957" s="162" t="s">
        <v>6309</v>
      </c>
      <c r="I3957" s="53" t="str">
        <f t="shared" si="123"/>
        <v>1. 13</v>
      </c>
      <c r="J3957" s="157" t="s">
        <v>142</v>
      </c>
      <c r="K3957" s="157" t="s">
        <v>141</v>
      </c>
      <c r="L3957" s="83" t="s">
        <v>6172</v>
      </c>
      <c r="M3957" s="165" t="s">
        <v>162</v>
      </c>
      <c r="O3957" s="157" t="s">
        <v>138</v>
      </c>
      <c r="P3957" s="157" t="s">
        <v>143</v>
      </c>
      <c r="Q3957" s="157" t="s">
        <v>6171</v>
      </c>
      <c r="R3957" s="157" t="s">
        <v>144</v>
      </c>
      <c r="W3957" s="118">
        <v>229500</v>
      </c>
      <c r="X3957" s="162" t="s">
        <v>6309</v>
      </c>
    </row>
    <row r="3958" spans="1:24">
      <c r="A3958" s="83">
        <v>4265</v>
      </c>
      <c r="B3958" s="83">
        <v>459</v>
      </c>
      <c r="C3958" t="s">
        <v>8234</v>
      </c>
      <c r="D3958" s="159">
        <f t="shared" si="122"/>
        <v>9</v>
      </c>
      <c r="E3958">
        <v>0</v>
      </c>
      <c r="F3958">
        <v>9</v>
      </c>
      <c r="G3958" s="162" t="s">
        <v>6257</v>
      </c>
      <c r="H3958" s="162" t="s">
        <v>6257</v>
      </c>
      <c r="I3958" s="53" t="str">
        <f t="shared" si="123"/>
        <v>0. 9</v>
      </c>
      <c r="J3958" s="157" t="s">
        <v>142</v>
      </c>
      <c r="K3958" s="157" t="s">
        <v>141</v>
      </c>
      <c r="L3958" s="83" t="s">
        <v>6172</v>
      </c>
      <c r="M3958" s="165" t="s">
        <v>162</v>
      </c>
      <c r="O3958" s="157" t="s">
        <v>138</v>
      </c>
      <c r="P3958" s="157" t="s">
        <v>143</v>
      </c>
      <c r="Q3958" s="157" t="s">
        <v>6171</v>
      </c>
      <c r="R3958" s="157" t="s">
        <v>144</v>
      </c>
      <c r="W3958" s="118">
        <v>40500</v>
      </c>
      <c r="X3958" s="162" t="s">
        <v>6257</v>
      </c>
    </row>
    <row r="3959" spans="1:24">
      <c r="A3959" s="83">
        <v>4265</v>
      </c>
      <c r="B3959" s="83">
        <v>80</v>
      </c>
      <c r="C3959" t="s">
        <v>8235</v>
      </c>
      <c r="D3959" s="159">
        <f t="shared" si="122"/>
        <v>61</v>
      </c>
      <c r="E3959">
        <v>1</v>
      </c>
      <c r="F3959">
        <v>21</v>
      </c>
      <c r="G3959" s="162" t="s">
        <v>6233</v>
      </c>
      <c r="H3959" s="162" t="s">
        <v>6233</v>
      </c>
      <c r="I3959" s="53" t="str">
        <f t="shared" si="123"/>
        <v>1. 21</v>
      </c>
      <c r="J3959" s="157" t="s">
        <v>142</v>
      </c>
      <c r="K3959" s="157" t="s">
        <v>141</v>
      </c>
      <c r="L3959" s="83" t="s">
        <v>6172</v>
      </c>
      <c r="M3959" s="165" t="s">
        <v>162</v>
      </c>
      <c r="O3959" s="157" t="s">
        <v>138</v>
      </c>
      <c r="P3959" s="157" t="s">
        <v>143</v>
      </c>
      <c r="Q3959" s="157" t="s">
        <v>6171</v>
      </c>
      <c r="R3959" s="157" t="s">
        <v>144</v>
      </c>
      <c r="W3959" s="118">
        <v>270000</v>
      </c>
      <c r="X3959" s="162" t="s">
        <v>6233</v>
      </c>
    </row>
    <row r="3960" spans="1:24">
      <c r="A3960" s="83">
        <v>4265</v>
      </c>
      <c r="B3960" s="83">
        <v>54</v>
      </c>
      <c r="C3960" t="s">
        <v>8023</v>
      </c>
      <c r="D3960" s="159">
        <f t="shared" si="122"/>
        <v>8</v>
      </c>
      <c r="E3960">
        <v>0</v>
      </c>
      <c r="F3960">
        <v>8</v>
      </c>
      <c r="G3960" s="162" t="s">
        <v>6180</v>
      </c>
      <c r="H3960" s="162" t="s">
        <v>6180</v>
      </c>
      <c r="I3960" s="53" t="str">
        <f t="shared" si="123"/>
        <v>0. 8</v>
      </c>
      <c r="J3960" s="157" t="s">
        <v>142</v>
      </c>
      <c r="K3960" s="157" t="s">
        <v>141</v>
      </c>
      <c r="L3960" s="83" t="s">
        <v>6172</v>
      </c>
      <c r="M3960" s="165" t="s">
        <v>162</v>
      </c>
      <c r="O3960" s="157" t="s">
        <v>138</v>
      </c>
      <c r="P3960" s="157" t="s">
        <v>143</v>
      </c>
      <c r="Q3960" s="157" t="s">
        <v>6171</v>
      </c>
      <c r="R3960" s="157" t="s">
        <v>144</v>
      </c>
      <c r="W3960" s="118">
        <v>54000</v>
      </c>
      <c r="X3960" s="162" t="s">
        <v>6180</v>
      </c>
    </row>
    <row r="3961" spans="1:24">
      <c r="A3961" s="83">
        <v>4265</v>
      </c>
      <c r="B3961" s="83">
        <v>54</v>
      </c>
      <c r="C3961" t="s">
        <v>8022</v>
      </c>
      <c r="D3961" s="159">
        <f t="shared" si="122"/>
        <v>10</v>
      </c>
      <c r="E3961">
        <v>0</v>
      </c>
      <c r="F3961">
        <v>10</v>
      </c>
      <c r="G3961" s="162" t="s">
        <v>6347</v>
      </c>
      <c r="H3961" s="162" t="s">
        <v>6347</v>
      </c>
      <c r="I3961" s="53" t="str">
        <f t="shared" si="123"/>
        <v>0. 10</v>
      </c>
      <c r="J3961" s="157" t="s">
        <v>142</v>
      </c>
      <c r="K3961" s="157" t="s">
        <v>141</v>
      </c>
      <c r="L3961" s="83" t="s">
        <v>6172</v>
      </c>
      <c r="M3961" s="165" t="s">
        <v>162</v>
      </c>
      <c r="O3961" s="157" t="s">
        <v>138</v>
      </c>
      <c r="P3961" s="157" t="s">
        <v>143</v>
      </c>
      <c r="Q3961" s="157" t="s">
        <v>6171</v>
      </c>
      <c r="R3961" s="157" t="s">
        <v>144</v>
      </c>
      <c r="W3961" s="118">
        <v>67500</v>
      </c>
      <c r="X3961" s="162" t="s">
        <v>6347</v>
      </c>
    </row>
    <row r="3962" spans="1:24">
      <c r="A3962" s="83">
        <v>4265</v>
      </c>
      <c r="B3962" s="83">
        <v>55</v>
      </c>
      <c r="C3962" t="s">
        <v>7836</v>
      </c>
      <c r="D3962" s="159">
        <f t="shared" si="122"/>
        <v>10</v>
      </c>
      <c r="E3962">
        <v>0</v>
      </c>
      <c r="F3962">
        <v>10</v>
      </c>
      <c r="G3962" s="162" t="s">
        <v>6347</v>
      </c>
      <c r="H3962" s="162" t="s">
        <v>6347</v>
      </c>
      <c r="I3962" s="53" t="str">
        <f t="shared" si="123"/>
        <v>0. 10</v>
      </c>
      <c r="J3962" s="157" t="s">
        <v>142</v>
      </c>
      <c r="K3962" s="157" t="s">
        <v>141</v>
      </c>
      <c r="L3962" s="83" t="s">
        <v>6172</v>
      </c>
      <c r="M3962" s="165" t="s">
        <v>162</v>
      </c>
      <c r="O3962" s="157" t="s">
        <v>138</v>
      </c>
      <c r="P3962" s="157" t="s">
        <v>143</v>
      </c>
      <c r="Q3962" s="157" t="s">
        <v>6171</v>
      </c>
      <c r="R3962" s="157" t="s">
        <v>144</v>
      </c>
      <c r="W3962" s="118">
        <v>67500</v>
      </c>
      <c r="X3962" s="162" t="s">
        <v>6347</v>
      </c>
    </row>
    <row r="3963" spans="1:24">
      <c r="A3963" s="83">
        <v>4266</v>
      </c>
      <c r="B3963" s="83">
        <v>57</v>
      </c>
      <c r="C3963" t="s">
        <v>6579</v>
      </c>
      <c r="D3963" s="159">
        <f t="shared" si="122"/>
        <v>57</v>
      </c>
      <c r="E3963">
        <v>1</v>
      </c>
      <c r="F3963">
        <v>17</v>
      </c>
      <c r="G3963" s="162" t="s">
        <v>6225</v>
      </c>
      <c r="H3963" s="162" t="s">
        <v>6225</v>
      </c>
      <c r="I3963" s="53" t="str">
        <f t="shared" si="123"/>
        <v>1. 17</v>
      </c>
      <c r="J3963" s="157" t="s">
        <v>142</v>
      </c>
      <c r="K3963" s="157" t="s">
        <v>141</v>
      </c>
      <c r="L3963" s="83" t="s">
        <v>6172</v>
      </c>
      <c r="M3963" s="165" t="s">
        <v>162</v>
      </c>
      <c r="O3963" s="157" t="s">
        <v>138</v>
      </c>
      <c r="P3963" s="157" t="s">
        <v>143</v>
      </c>
      <c r="Q3963" s="157" t="s">
        <v>6171</v>
      </c>
      <c r="R3963" s="157" t="s">
        <v>144</v>
      </c>
      <c r="W3963" s="118">
        <v>256500</v>
      </c>
      <c r="X3963" s="162" t="s">
        <v>6225</v>
      </c>
    </row>
    <row r="3964" spans="1:24">
      <c r="A3964" s="83">
        <v>4266</v>
      </c>
      <c r="B3964" s="83">
        <v>56</v>
      </c>
      <c r="C3964" t="s">
        <v>8233</v>
      </c>
      <c r="D3964" s="159">
        <f t="shared" si="122"/>
        <v>92</v>
      </c>
      <c r="E3964">
        <v>2</v>
      </c>
      <c r="F3964">
        <v>12</v>
      </c>
      <c r="G3964" s="162" t="s">
        <v>6391</v>
      </c>
      <c r="H3964" s="162" t="s">
        <v>6391</v>
      </c>
      <c r="I3964" s="53" t="str">
        <f t="shared" si="123"/>
        <v>2. 12</v>
      </c>
      <c r="J3964" s="157" t="s">
        <v>142</v>
      </c>
      <c r="K3964" s="157" t="s">
        <v>141</v>
      </c>
      <c r="L3964" s="83" t="s">
        <v>6172</v>
      </c>
      <c r="M3964" s="165" t="s">
        <v>162</v>
      </c>
      <c r="O3964" s="157" t="s">
        <v>138</v>
      </c>
      <c r="P3964" s="157" t="s">
        <v>143</v>
      </c>
      <c r="Q3964" s="157" t="s">
        <v>6171</v>
      </c>
      <c r="R3964" s="157" t="s">
        <v>144</v>
      </c>
      <c r="W3964" s="118">
        <v>405000</v>
      </c>
      <c r="X3964" s="162" t="s">
        <v>6391</v>
      </c>
    </row>
    <row r="3965" spans="1:24">
      <c r="A3965" s="83">
        <v>4266</v>
      </c>
      <c r="B3965" s="83">
        <v>52</v>
      </c>
      <c r="C3965" t="s">
        <v>7836</v>
      </c>
      <c r="D3965" s="159">
        <f t="shared" si="122"/>
        <v>60</v>
      </c>
      <c r="E3965">
        <v>1</v>
      </c>
      <c r="F3965">
        <v>20</v>
      </c>
      <c r="G3965" s="162" t="s">
        <v>6197</v>
      </c>
      <c r="H3965" s="162" t="s">
        <v>6197</v>
      </c>
      <c r="I3965" s="53" t="str">
        <f t="shared" si="123"/>
        <v>1. 20</v>
      </c>
      <c r="J3965" s="157" t="s">
        <v>142</v>
      </c>
      <c r="K3965" s="157" t="s">
        <v>141</v>
      </c>
      <c r="L3965" s="83" t="s">
        <v>6172</v>
      </c>
      <c r="M3965" s="165" t="s">
        <v>162</v>
      </c>
      <c r="O3965" s="157" t="s">
        <v>138</v>
      </c>
      <c r="P3965" s="157" t="s">
        <v>143</v>
      </c>
      <c r="Q3965" s="157" t="s">
        <v>6171</v>
      </c>
      <c r="R3965" s="157" t="s">
        <v>144</v>
      </c>
      <c r="W3965" s="118">
        <v>270000</v>
      </c>
      <c r="X3965" s="162" t="s">
        <v>6197</v>
      </c>
    </row>
    <row r="3966" spans="1:24">
      <c r="A3966" s="83">
        <v>4266</v>
      </c>
      <c r="B3966" s="83">
        <v>92</v>
      </c>
      <c r="C3966" t="s">
        <v>7836</v>
      </c>
      <c r="D3966" s="159">
        <f t="shared" si="122"/>
        <v>27</v>
      </c>
      <c r="E3966">
        <v>0</v>
      </c>
      <c r="F3966">
        <v>27</v>
      </c>
      <c r="G3966" s="162" t="s">
        <v>6307</v>
      </c>
      <c r="H3966" s="162" t="s">
        <v>6307</v>
      </c>
      <c r="I3966" s="53" t="str">
        <f t="shared" si="123"/>
        <v>0. 27</v>
      </c>
      <c r="J3966" s="157" t="s">
        <v>142</v>
      </c>
      <c r="K3966" s="157" t="s">
        <v>141</v>
      </c>
      <c r="L3966" s="83" t="s">
        <v>6172</v>
      </c>
      <c r="M3966" s="165" t="s">
        <v>162</v>
      </c>
      <c r="O3966" s="157" t="s">
        <v>138</v>
      </c>
      <c r="P3966" s="157" t="s">
        <v>143</v>
      </c>
      <c r="Q3966" s="157" t="s">
        <v>6171</v>
      </c>
      <c r="R3966" s="157" t="s">
        <v>144</v>
      </c>
      <c r="W3966" s="118">
        <v>121500</v>
      </c>
      <c r="X3966" s="162" t="s">
        <v>6307</v>
      </c>
    </row>
    <row r="3967" spans="1:24">
      <c r="A3967" s="83">
        <v>4266</v>
      </c>
      <c r="B3967" s="83">
        <v>91</v>
      </c>
      <c r="C3967" t="s">
        <v>7836</v>
      </c>
      <c r="D3967" s="159">
        <f t="shared" si="122"/>
        <v>45</v>
      </c>
      <c r="E3967">
        <v>1</v>
      </c>
      <c r="F3967">
        <v>5</v>
      </c>
      <c r="G3967" s="162" t="s">
        <v>6256</v>
      </c>
      <c r="H3967" s="162" t="s">
        <v>6256</v>
      </c>
      <c r="I3967" s="53" t="str">
        <f t="shared" si="123"/>
        <v>1. 5</v>
      </c>
      <c r="J3967" s="157" t="s">
        <v>142</v>
      </c>
      <c r="K3967" s="157" t="s">
        <v>141</v>
      </c>
      <c r="L3967" s="83" t="s">
        <v>6172</v>
      </c>
      <c r="M3967" s="165" t="s">
        <v>162</v>
      </c>
      <c r="O3967" s="157" t="s">
        <v>138</v>
      </c>
      <c r="P3967" s="157" t="s">
        <v>143</v>
      </c>
      <c r="Q3967" s="157" t="s">
        <v>6171</v>
      </c>
      <c r="R3967" s="157" t="s">
        <v>144</v>
      </c>
      <c r="W3967" s="118">
        <v>202500</v>
      </c>
      <c r="X3967" s="162" t="s">
        <v>6256</v>
      </c>
    </row>
    <row r="3968" spans="1:24">
      <c r="A3968" s="83">
        <v>4266</v>
      </c>
      <c r="B3968" s="83">
        <v>90</v>
      </c>
      <c r="C3968" t="s">
        <v>7836</v>
      </c>
      <c r="D3968" s="159">
        <f t="shared" si="122"/>
        <v>49</v>
      </c>
      <c r="E3968">
        <v>1</v>
      </c>
      <c r="F3968">
        <v>9</v>
      </c>
      <c r="G3968" s="162" t="s">
        <v>6393</v>
      </c>
      <c r="H3968" s="162" t="s">
        <v>6393</v>
      </c>
      <c r="I3968" s="53" t="str">
        <f t="shared" si="123"/>
        <v>1. 9</v>
      </c>
      <c r="J3968" s="157" t="s">
        <v>142</v>
      </c>
      <c r="K3968" s="157" t="s">
        <v>141</v>
      </c>
      <c r="L3968" s="83" t="s">
        <v>6172</v>
      </c>
      <c r="M3968" s="165" t="s">
        <v>162</v>
      </c>
      <c r="O3968" s="157" t="s">
        <v>138</v>
      </c>
      <c r="P3968" s="157" t="s">
        <v>143</v>
      </c>
      <c r="Q3968" s="157" t="s">
        <v>6171</v>
      </c>
      <c r="R3968" s="157" t="s">
        <v>144</v>
      </c>
      <c r="W3968" s="118">
        <v>216000</v>
      </c>
      <c r="X3968" s="162" t="s">
        <v>6393</v>
      </c>
    </row>
    <row r="3969" spans="1:24">
      <c r="A3969" s="83">
        <v>4266</v>
      </c>
      <c r="B3969" s="83">
        <v>460</v>
      </c>
      <c r="C3969" t="s">
        <v>7857</v>
      </c>
      <c r="D3969" s="159">
        <f t="shared" si="122"/>
        <v>53</v>
      </c>
      <c r="E3969">
        <v>1</v>
      </c>
      <c r="F3969">
        <v>13</v>
      </c>
      <c r="G3969" s="162" t="s">
        <v>6309</v>
      </c>
      <c r="H3969" s="162" t="s">
        <v>6309</v>
      </c>
      <c r="I3969" s="53" t="str">
        <f t="shared" si="123"/>
        <v>1. 13</v>
      </c>
      <c r="J3969" s="157" t="s">
        <v>142</v>
      </c>
      <c r="K3969" s="157" t="s">
        <v>141</v>
      </c>
      <c r="L3969" s="83" t="s">
        <v>6172</v>
      </c>
      <c r="M3969" s="165" t="s">
        <v>162</v>
      </c>
      <c r="O3969" s="157" t="s">
        <v>138</v>
      </c>
      <c r="P3969" s="157" t="s">
        <v>143</v>
      </c>
      <c r="Q3969" s="157" t="s">
        <v>6171</v>
      </c>
      <c r="R3969" s="157" t="s">
        <v>144</v>
      </c>
      <c r="W3969" s="118">
        <v>229500</v>
      </c>
      <c r="X3969" s="162" t="s">
        <v>6309</v>
      </c>
    </row>
    <row r="3970" spans="1:24">
      <c r="A3970" s="83">
        <v>4266</v>
      </c>
      <c r="B3970" s="83">
        <v>459</v>
      </c>
      <c r="C3970" t="s">
        <v>8234</v>
      </c>
      <c r="D3970" s="159">
        <f t="shared" si="122"/>
        <v>9</v>
      </c>
      <c r="E3970">
        <v>0</v>
      </c>
      <c r="F3970">
        <v>9</v>
      </c>
      <c r="G3970" s="162" t="s">
        <v>6257</v>
      </c>
      <c r="H3970" s="162" t="s">
        <v>6257</v>
      </c>
      <c r="I3970" s="53" t="str">
        <f t="shared" si="123"/>
        <v>0. 9</v>
      </c>
      <c r="J3970" s="157" t="s">
        <v>142</v>
      </c>
      <c r="K3970" s="157" t="s">
        <v>141</v>
      </c>
      <c r="L3970" s="83" t="s">
        <v>6172</v>
      </c>
      <c r="M3970" s="165" t="s">
        <v>162</v>
      </c>
      <c r="O3970" s="157" t="s">
        <v>138</v>
      </c>
      <c r="P3970" s="157" t="s">
        <v>143</v>
      </c>
      <c r="Q3970" s="157" t="s">
        <v>6171</v>
      </c>
      <c r="R3970" s="157" t="s">
        <v>144</v>
      </c>
      <c r="W3970" s="118">
        <v>40500</v>
      </c>
      <c r="X3970" s="162" t="s">
        <v>6257</v>
      </c>
    </row>
    <row r="3971" spans="1:24">
      <c r="A3971" s="83">
        <v>4266</v>
      </c>
      <c r="B3971" s="83">
        <v>80</v>
      </c>
      <c r="C3971" t="s">
        <v>8235</v>
      </c>
      <c r="D3971" s="159">
        <f t="shared" ref="D3971:D4034" si="124">E3971*40+F3971</f>
        <v>61</v>
      </c>
      <c r="E3971">
        <v>1</v>
      </c>
      <c r="F3971">
        <v>21</v>
      </c>
      <c r="G3971" s="162" t="s">
        <v>6233</v>
      </c>
      <c r="H3971" s="162" t="s">
        <v>6233</v>
      </c>
      <c r="I3971" s="53" t="str">
        <f t="shared" ref="I3971:I4034" si="125">H3971</f>
        <v>1. 21</v>
      </c>
      <c r="J3971" s="157" t="s">
        <v>142</v>
      </c>
      <c r="K3971" s="157" t="s">
        <v>141</v>
      </c>
      <c r="L3971" s="83" t="s">
        <v>6172</v>
      </c>
      <c r="M3971" s="165" t="s">
        <v>162</v>
      </c>
      <c r="O3971" s="157" t="s">
        <v>138</v>
      </c>
      <c r="P3971" s="157" t="s">
        <v>143</v>
      </c>
      <c r="Q3971" s="157" t="s">
        <v>6171</v>
      </c>
      <c r="R3971" s="157" t="s">
        <v>144</v>
      </c>
      <c r="W3971" s="118">
        <v>270000</v>
      </c>
      <c r="X3971" s="162" t="s">
        <v>6233</v>
      </c>
    </row>
    <row r="3972" spans="1:24">
      <c r="A3972" s="83">
        <v>4266</v>
      </c>
      <c r="B3972" s="83">
        <v>54</v>
      </c>
      <c r="C3972" t="s">
        <v>8023</v>
      </c>
      <c r="D3972" s="159">
        <f t="shared" si="124"/>
        <v>8</v>
      </c>
      <c r="E3972">
        <v>0</v>
      </c>
      <c r="F3972">
        <v>8</v>
      </c>
      <c r="G3972" s="162" t="s">
        <v>6180</v>
      </c>
      <c r="H3972" s="162" t="s">
        <v>6180</v>
      </c>
      <c r="I3972" s="53" t="str">
        <f t="shared" si="125"/>
        <v>0. 8</v>
      </c>
      <c r="J3972" s="157" t="s">
        <v>142</v>
      </c>
      <c r="K3972" s="157" t="s">
        <v>141</v>
      </c>
      <c r="L3972" s="83" t="s">
        <v>6172</v>
      </c>
      <c r="M3972" s="165" t="s">
        <v>162</v>
      </c>
      <c r="O3972" s="157" t="s">
        <v>138</v>
      </c>
      <c r="P3972" s="157" t="s">
        <v>143</v>
      </c>
      <c r="Q3972" s="157" t="s">
        <v>6171</v>
      </c>
      <c r="R3972" s="157" t="s">
        <v>144</v>
      </c>
      <c r="W3972" s="118">
        <v>54000</v>
      </c>
      <c r="X3972" s="162" t="s">
        <v>6180</v>
      </c>
    </row>
    <row r="3973" spans="1:24">
      <c r="A3973" s="83">
        <v>4266</v>
      </c>
      <c r="B3973" s="83">
        <v>54</v>
      </c>
      <c r="C3973" t="s">
        <v>8022</v>
      </c>
      <c r="D3973" s="159">
        <f t="shared" si="124"/>
        <v>10</v>
      </c>
      <c r="E3973">
        <v>0</v>
      </c>
      <c r="F3973">
        <v>10</v>
      </c>
      <c r="G3973" s="162" t="s">
        <v>6347</v>
      </c>
      <c r="H3973" s="162" t="s">
        <v>6347</v>
      </c>
      <c r="I3973" s="53" t="str">
        <f t="shared" si="125"/>
        <v>0. 10</v>
      </c>
      <c r="J3973" s="157" t="s">
        <v>142</v>
      </c>
      <c r="K3973" s="157" t="s">
        <v>141</v>
      </c>
      <c r="L3973" s="83" t="s">
        <v>6172</v>
      </c>
      <c r="M3973" s="165" t="s">
        <v>162</v>
      </c>
      <c r="O3973" s="157" t="s">
        <v>138</v>
      </c>
      <c r="P3973" s="157" t="s">
        <v>143</v>
      </c>
      <c r="Q3973" s="157" t="s">
        <v>6171</v>
      </c>
      <c r="R3973" s="157" t="s">
        <v>144</v>
      </c>
      <c r="W3973" s="118">
        <v>67500</v>
      </c>
      <c r="X3973" s="162" t="s">
        <v>6347</v>
      </c>
    </row>
    <row r="3974" spans="1:24">
      <c r="A3974" s="83">
        <v>4266</v>
      </c>
      <c r="B3974" s="83">
        <v>55</v>
      </c>
      <c r="C3974" t="s">
        <v>7836</v>
      </c>
      <c r="D3974" s="159">
        <f t="shared" si="124"/>
        <v>10</v>
      </c>
      <c r="E3974">
        <v>0</v>
      </c>
      <c r="F3974">
        <v>10</v>
      </c>
      <c r="G3974" s="162" t="s">
        <v>6347</v>
      </c>
      <c r="H3974" s="162" t="s">
        <v>6347</v>
      </c>
      <c r="I3974" s="53" t="str">
        <f t="shared" si="125"/>
        <v>0. 10</v>
      </c>
      <c r="J3974" s="157" t="s">
        <v>142</v>
      </c>
      <c r="K3974" s="157" t="s">
        <v>141</v>
      </c>
      <c r="L3974" s="83" t="s">
        <v>6172</v>
      </c>
      <c r="M3974" s="165" t="s">
        <v>162</v>
      </c>
      <c r="O3974" s="157" t="s">
        <v>138</v>
      </c>
      <c r="P3974" s="157" t="s">
        <v>143</v>
      </c>
      <c r="Q3974" s="157" t="s">
        <v>6171</v>
      </c>
      <c r="R3974" s="157" t="s">
        <v>144</v>
      </c>
      <c r="W3974" s="118">
        <v>67500</v>
      </c>
      <c r="X3974" s="162" t="s">
        <v>6347</v>
      </c>
    </row>
    <row r="3975" spans="1:24">
      <c r="A3975" s="83">
        <v>4267</v>
      </c>
      <c r="B3975" s="83">
        <v>57</v>
      </c>
      <c r="C3975" t="s">
        <v>6579</v>
      </c>
      <c r="D3975" s="159">
        <f t="shared" si="124"/>
        <v>57</v>
      </c>
      <c r="E3975">
        <v>1</v>
      </c>
      <c r="F3975">
        <v>17</v>
      </c>
      <c r="G3975" s="162" t="s">
        <v>6225</v>
      </c>
      <c r="H3975" s="162" t="s">
        <v>6225</v>
      </c>
      <c r="I3975" s="53" t="str">
        <f t="shared" si="125"/>
        <v>1. 17</v>
      </c>
      <c r="J3975" s="157" t="s">
        <v>142</v>
      </c>
      <c r="K3975" s="157" t="s">
        <v>141</v>
      </c>
      <c r="L3975" s="83" t="s">
        <v>6172</v>
      </c>
      <c r="M3975" s="165" t="s">
        <v>162</v>
      </c>
      <c r="O3975" s="157" t="s">
        <v>138</v>
      </c>
      <c r="P3975" s="157" t="s">
        <v>143</v>
      </c>
      <c r="Q3975" s="157" t="s">
        <v>6171</v>
      </c>
      <c r="R3975" s="157" t="s">
        <v>144</v>
      </c>
      <c r="W3975" s="118">
        <v>256500</v>
      </c>
      <c r="X3975" s="162" t="s">
        <v>6225</v>
      </c>
    </row>
    <row r="3976" spans="1:24">
      <c r="A3976" s="83">
        <v>4267</v>
      </c>
      <c r="B3976" s="83">
        <v>56</v>
      </c>
      <c r="C3976" t="s">
        <v>8233</v>
      </c>
      <c r="D3976" s="159">
        <f t="shared" si="124"/>
        <v>92</v>
      </c>
      <c r="E3976">
        <v>2</v>
      </c>
      <c r="F3976">
        <v>12</v>
      </c>
      <c r="G3976" s="162" t="s">
        <v>6391</v>
      </c>
      <c r="H3976" s="162" t="s">
        <v>6391</v>
      </c>
      <c r="I3976" s="53" t="str">
        <f t="shared" si="125"/>
        <v>2. 12</v>
      </c>
      <c r="J3976" s="157" t="s">
        <v>142</v>
      </c>
      <c r="K3976" s="157" t="s">
        <v>141</v>
      </c>
      <c r="L3976" s="83" t="s">
        <v>6172</v>
      </c>
      <c r="M3976" s="165" t="s">
        <v>162</v>
      </c>
      <c r="O3976" s="157" t="s">
        <v>138</v>
      </c>
      <c r="P3976" s="157" t="s">
        <v>143</v>
      </c>
      <c r="Q3976" s="157" t="s">
        <v>6171</v>
      </c>
      <c r="R3976" s="157" t="s">
        <v>144</v>
      </c>
      <c r="W3976" s="118">
        <v>405000</v>
      </c>
      <c r="X3976" s="162" t="s">
        <v>6391</v>
      </c>
    </row>
    <row r="3977" spans="1:24">
      <c r="A3977" s="83">
        <v>4267</v>
      </c>
      <c r="B3977" s="83">
        <v>52</v>
      </c>
      <c r="C3977" t="s">
        <v>7836</v>
      </c>
      <c r="D3977" s="159">
        <f t="shared" si="124"/>
        <v>60</v>
      </c>
      <c r="E3977">
        <v>1</v>
      </c>
      <c r="F3977">
        <v>20</v>
      </c>
      <c r="G3977" s="162" t="s">
        <v>6197</v>
      </c>
      <c r="H3977" s="162" t="s">
        <v>6197</v>
      </c>
      <c r="I3977" s="53" t="str">
        <f t="shared" si="125"/>
        <v>1. 20</v>
      </c>
      <c r="J3977" s="157" t="s">
        <v>142</v>
      </c>
      <c r="K3977" s="157" t="s">
        <v>141</v>
      </c>
      <c r="L3977" s="83" t="s">
        <v>6172</v>
      </c>
      <c r="M3977" s="165" t="s">
        <v>162</v>
      </c>
      <c r="O3977" s="157" t="s">
        <v>138</v>
      </c>
      <c r="P3977" s="157" t="s">
        <v>143</v>
      </c>
      <c r="Q3977" s="157" t="s">
        <v>6171</v>
      </c>
      <c r="R3977" s="157" t="s">
        <v>144</v>
      </c>
      <c r="W3977" s="118">
        <v>270000</v>
      </c>
      <c r="X3977" s="162" t="s">
        <v>6197</v>
      </c>
    </row>
    <row r="3978" spans="1:24">
      <c r="A3978" s="83">
        <v>4267</v>
      </c>
      <c r="B3978" s="83">
        <v>92</v>
      </c>
      <c r="C3978" t="s">
        <v>7836</v>
      </c>
      <c r="D3978" s="159">
        <f t="shared" si="124"/>
        <v>27</v>
      </c>
      <c r="E3978">
        <v>0</v>
      </c>
      <c r="F3978">
        <v>27</v>
      </c>
      <c r="G3978" s="162" t="s">
        <v>6307</v>
      </c>
      <c r="H3978" s="162" t="s">
        <v>6307</v>
      </c>
      <c r="I3978" s="53" t="str">
        <f t="shared" si="125"/>
        <v>0. 27</v>
      </c>
      <c r="J3978" s="157" t="s">
        <v>142</v>
      </c>
      <c r="K3978" s="157" t="s">
        <v>141</v>
      </c>
      <c r="L3978" s="83" t="s">
        <v>6172</v>
      </c>
      <c r="M3978" s="165" t="s">
        <v>162</v>
      </c>
      <c r="O3978" s="157" t="s">
        <v>138</v>
      </c>
      <c r="P3978" s="157" t="s">
        <v>143</v>
      </c>
      <c r="Q3978" s="157" t="s">
        <v>6171</v>
      </c>
      <c r="R3978" s="157" t="s">
        <v>144</v>
      </c>
      <c r="W3978" s="118">
        <v>121500</v>
      </c>
      <c r="X3978" s="162" t="s">
        <v>6307</v>
      </c>
    </row>
    <row r="3979" spans="1:24">
      <c r="A3979" s="83">
        <v>4267</v>
      </c>
      <c r="B3979" s="83">
        <v>91</v>
      </c>
      <c r="C3979" t="s">
        <v>7836</v>
      </c>
      <c r="D3979" s="159">
        <f t="shared" si="124"/>
        <v>45</v>
      </c>
      <c r="E3979">
        <v>1</v>
      </c>
      <c r="F3979">
        <v>5</v>
      </c>
      <c r="G3979" s="162" t="s">
        <v>6256</v>
      </c>
      <c r="H3979" s="162" t="s">
        <v>6256</v>
      </c>
      <c r="I3979" s="53" t="str">
        <f t="shared" si="125"/>
        <v>1. 5</v>
      </c>
      <c r="J3979" s="157" t="s">
        <v>142</v>
      </c>
      <c r="K3979" s="157" t="s">
        <v>141</v>
      </c>
      <c r="L3979" s="83" t="s">
        <v>6172</v>
      </c>
      <c r="M3979" s="165" t="s">
        <v>162</v>
      </c>
      <c r="O3979" s="157" t="s">
        <v>138</v>
      </c>
      <c r="P3979" s="157" t="s">
        <v>143</v>
      </c>
      <c r="Q3979" s="157" t="s">
        <v>6171</v>
      </c>
      <c r="R3979" s="157" t="s">
        <v>144</v>
      </c>
      <c r="W3979" s="118">
        <v>202500</v>
      </c>
      <c r="X3979" s="162" t="s">
        <v>6256</v>
      </c>
    </row>
    <row r="3980" spans="1:24">
      <c r="A3980" s="83">
        <v>4267</v>
      </c>
      <c r="B3980" s="83">
        <v>90</v>
      </c>
      <c r="C3980" t="s">
        <v>7836</v>
      </c>
      <c r="D3980" s="159">
        <f t="shared" si="124"/>
        <v>49</v>
      </c>
      <c r="E3980">
        <v>1</v>
      </c>
      <c r="F3980">
        <v>9</v>
      </c>
      <c r="G3980" s="162" t="s">
        <v>6393</v>
      </c>
      <c r="H3980" s="162" t="s">
        <v>6393</v>
      </c>
      <c r="I3980" s="53" t="str">
        <f t="shared" si="125"/>
        <v>1. 9</v>
      </c>
      <c r="J3980" s="157" t="s">
        <v>142</v>
      </c>
      <c r="K3980" s="157" t="s">
        <v>141</v>
      </c>
      <c r="L3980" s="83" t="s">
        <v>6172</v>
      </c>
      <c r="M3980" s="165" t="s">
        <v>162</v>
      </c>
      <c r="O3980" s="157" t="s">
        <v>138</v>
      </c>
      <c r="P3980" s="157" t="s">
        <v>143</v>
      </c>
      <c r="Q3980" s="157" t="s">
        <v>6171</v>
      </c>
      <c r="R3980" s="157" t="s">
        <v>144</v>
      </c>
      <c r="W3980" s="118">
        <v>216000</v>
      </c>
      <c r="X3980" s="162" t="s">
        <v>6393</v>
      </c>
    </row>
    <row r="3981" spans="1:24">
      <c r="A3981" s="83">
        <v>4267</v>
      </c>
      <c r="B3981" s="83">
        <v>460</v>
      </c>
      <c r="C3981" t="s">
        <v>7857</v>
      </c>
      <c r="D3981" s="159">
        <f t="shared" si="124"/>
        <v>53</v>
      </c>
      <c r="E3981">
        <v>1</v>
      </c>
      <c r="F3981">
        <v>13</v>
      </c>
      <c r="G3981" s="162" t="s">
        <v>6309</v>
      </c>
      <c r="H3981" s="162" t="s">
        <v>6309</v>
      </c>
      <c r="I3981" s="53" t="str">
        <f t="shared" si="125"/>
        <v>1. 13</v>
      </c>
      <c r="J3981" s="157" t="s">
        <v>142</v>
      </c>
      <c r="K3981" s="157" t="s">
        <v>141</v>
      </c>
      <c r="L3981" s="83" t="s">
        <v>6172</v>
      </c>
      <c r="M3981" s="165" t="s">
        <v>162</v>
      </c>
      <c r="O3981" s="157" t="s">
        <v>138</v>
      </c>
      <c r="P3981" s="157" t="s">
        <v>143</v>
      </c>
      <c r="Q3981" s="157" t="s">
        <v>6171</v>
      </c>
      <c r="R3981" s="157" t="s">
        <v>144</v>
      </c>
      <c r="W3981" s="118">
        <v>229500</v>
      </c>
      <c r="X3981" s="162" t="s">
        <v>6309</v>
      </c>
    </row>
    <row r="3982" spans="1:24">
      <c r="A3982" s="83">
        <v>4267</v>
      </c>
      <c r="B3982" s="83">
        <v>459</v>
      </c>
      <c r="C3982" t="s">
        <v>8234</v>
      </c>
      <c r="D3982" s="159">
        <f t="shared" si="124"/>
        <v>9</v>
      </c>
      <c r="E3982">
        <v>0</v>
      </c>
      <c r="F3982">
        <v>9</v>
      </c>
      <c r="G3982" s="162" t="s">
        <v>6257</v>
      </c>
      <c r="H3982" s="162" t="s">
        <v>6257</v>
      </c>
      <c r="I3982" s="53" t="str">
        <f t="shared" si="125"/>
        <v>0. 9</v>
      </c>
      <c r="J3982" s="157" t="s">
        <v>142</v>
      </c>
      <c r="K3982" s="157" t="s">
        <v>141</v>
      </c>
      <c r="L3982" s="83" t="s">
        <v>6172</v>
      </c>
      <c r="M3982" s="165" t="s">
        <v>162</v>
      </c>
      <c r="O3982" s="157" t="s">
        <v>138</v>
      </c>
      <c r="P3982" s="157" t="s">
        <v>143</v>
      </c>
      <c r="Q3982" s="157" t="s">
        <v>6171</v>
      </c>
      <c r="R3982" s="157" t="s">
        <v>144</v>
      </c>
      <c r="W3982" s="118">
        <v>40500</v>
      </c>
      <c r="X3982" s="162" t="s">
        <v>6257</v>
      </c>
    </row>
    <row r="3983" spans="1:24">
      <c r="A3983" s="83">
        <v>4267</v>
      </c>
      <c r="B3983" s="83">
        <v>80</v>
      </c>
      <c r="C3983" t="s">
        <v>8235</v>
      </c>
      <c r="D3983" s="159">
        <f t="shared" si="124"/>
        <v>61</v>
      </c>
      <c r="E3983">
        <v>1</v>
      </c>
      <c r="F3983">
        <v>21</v>
      </c>
      <c r="G3983" s="162" t="s">
        <v>6233</v>
      </c>
      <c r="H3983" s="162" t="s">
        <v>6233</v>
      </c>
      <c r="I3983" s="53" t="str">
        <f t="shared" si="125"/>
        <v>1. 21</v>
      </c>
      <c r="J3983" s="157" t="s">
        <v>142</v>
      </c>
      <c r="K3983" s="157" t="s">
        <v>141</v>
      </c>
      <c r="L3983" s="83" t="s">
        <v>6172</v>
      </c>
      <c r="M3983" s="165" t="s">
        <v>162</v>
      </c>
      <c r="O3983" s="157" t="s">
        <v>138</v>
      </c>
      <c r="P3983" s="157" t="s">
        <v>143</v>
      </c>
      <c r="Q3983" s="157" t="s">
        <v>6171</v>
      </c>
      <c r="R3983" s="157" t="s">
        <v>144</v>
      </c>
      <c r="W3983" s="118">
        <v>270000</v>
      </c>
      <c r="X3983" s="162" t="s">
        <v>6233</v>
      </c>
    </row>
    <row r="3984" spans="1:24">
      <c r="A3984" s="83">
        <v>4267</v>
      </c>
      <c r="B3984" s="83">
        <v>54</v>
      </c>
      <c r="C3984" t="s">
        <v>8023</v>
      </c>
      <c r="D3984" s="159">
        <f t="shared" si="124"/>
        <v>8</v>
      </c>
      <c r="E3984">
        <v>0</v>
      </c>
      <c r="F3984">
        <v>8</v>
      </c>
      <c r="G3984" s="162" t="s">
        <v>6180</v>
      </c>
      <c r="H3984" s="162" t="s">
        <v>6180</v>
      </c>
      <c r="I3984" s="53" t="str">
        <f t="shared" si="125"/>
        <v>0. 8</v>
      </c>
      <c r="J3984" s="157" t="s">
        <v>142</v>
      </c>
      <c r="K3984" s="157" t="s">
        <v>141</v>
      </c>
      <c r="L3984" s="83" t="s">
        <v>6172</v>
      </c>
      <c r="M3984" s="165" t="s">
        <v>162</v>
      </c>
      <c r="O3984" s="157" t="s">
        <v>138</v>
      </c>
      <c r="P3984" s="157" t="s">
        <v>143</v>
      </c>
      <c r="Q3984" s="157" t="s">
        <v>6171</v>
      </c>
      <c r="R3984" s="157" t="s">
        <v>144</v>
      </c>
      <c r="W3984" s="118">
        <v>54000</v>
      </c>
      <c r="X3984" s="162" t="s">
        <v>6180</v>
      </c>
    </row>
    <row r="3985" spans="1:24">
      <c r="A3985" s="83">
        <v>4267</v>
      </c>
      <c r="B3985" s="83">
        <v>54</v>
      </c>
      <c r="C3985" t="s">
        <v>8022</v>
      </c>
      <c r="D3985" s="159">
        <f t="shared" si="124"/>
        <v>10</v>
      </c>
      <c r="E3985">
        <v>0</v>
      </c>
      <c r="F3985">
        <v>10</v>
      </c>
      <c r="G3985" s="162" t="s">
        <v>6347</v>
      </c>
      <c r="H3985" s="162" t="s">
        <v>6347</v>
      </c>
      <c r="I3985" s="53" t="str">
        <f t="shared" si="125"/>
        <v>0. 10</v>
      </c>
      <c r="J3985" s="157" t="s">
        <v>142</v>
      </c>
      <c r="K3985" s="157" t="s">
        <v>141</v>
      </c>
      <c r="L3985" s="83" t="s">
        <v>6172</v>
      </c>
      <c r="M3985" s="165" t="s">
        <v>162</v>
      </c>
      <c r="O3985" s="157" t="s">
        <v>138</v>
      </c>
      <c r="P3985" s="157" t="s">
        <v>143</v>
      </c>
      <c r="Q3985" s="157" t="s">
        <v>6171</v>
      </c>
      <c r="R3985" s="157" t="s">
        <v>144</v>
      </c>
      <c r="W3985" s="118">
        <v>67500</v>
      </c>
      <c r="X3985" s="162" t="s">
        <v>6347</v>
      </c>
    </row>
    <row r="3986" spans="1:24">
      <c r="A3986" s="83">
        <v>4267</v>
      </c>
      <c r="B3986" s="83">
        <v>55</v>
      </c>
      <c r="C3986" t="s">
        <v>7836</v>
      </c>
      <c r="D3986" s="159">
        <f t="shared" si="124"/>
        <v>10</v>
      </c>
      <c r="E3986">
        <v>0</v>
      </c>
      <c r="F3986">
        <v>10</v>
      </c>
      <c r="G3986" s="162" t="s">
        <v>6347</v>
      </c>
      <c r="H3986" s="162" t="s">
        <v>6347</v>
      </c>
      <c r="I3986" s="53" t="str">
        <f t="shared" si="125"/>
        <v>0. 10</v>
      </c>
      <c r="J3986" s="157" t="s">
        <v>142</v>
      </c>
      <c r="K3986" s="157" t="s">
        <v>141</v>
      </c>
      <c r="L3986" s="83" t="s">
        <v>6172</v>
      </c>
      <c r="M3986" s="165" t="s">
        <v>162</v>
      </c>
      <c r="O3986" s="157" t="s">
        <v>138</v>
      </c>
      <c r="P3986" s="157" t="s">
        <v>143</v>
      </c>
      <c r="Q3986" s="157" t="s">
        <v>6171</v>
      </c>
      <c r="R3986" s="157" t="s">
        <v>144</v>
      </c>
      <c r="W3986" s="118">
        <v>67500</v>
      </c>
      <c r="X3986" s="162" t="s">
        <v>6347</v>
      </c>
    </row>
    <row r="3987" spans="1:24">
      <c r="A3987" s="83">
        <v>4277</v>
      </c>
      <c r="B3987" s="83">
        <v>127</v>
      </c>
      <c r="C3987" t="s">
        <v>6586</v>
      </c>
      <c r="D3987" s="159">
        <f t="shared" si="124"/>
        <v>100</v>
      </c>
      <c r="E3987">
        <v>2</v>
      </c>
      <c r="F3987">
        <v>20</v>
      </c>
      <c r="G3987" s="162" t="s">
        <v>6263</v>
      </c>
      <c r="H3987" s="162" t="s">
        <v>6263</v>
      </c>
      <c r="I3987" s="53" t="str">
        <f t="shared" si="125"/>
        <v>2. 20</v>
      </c>
      <c r="J3987" s="157" t="s">
        <v>142</v>
      </c>
      <c r="K3987" s="157" t="s">
        <v>141</v>
      </c>
      <c r="L3987" s="83" t="s">
        <v>6172</v>
      </c>
      <c r="M3987" s="165" t="s">
        <v>6538</v>
      </c>
      <c r="O3987" s="157" t="s">
        <v>138</v>
      </c>
      <c r="P3987" s="157" t="s">
        <v>143</v>
      </c>
      <c r="Q3987" s="157" t="s">
        <v>6171</v>
      </c>
      <c r="R3987" s="157" t="s">
        <v>144</v>
      </c>
      <c r="W3987" s="118">
        <v>0</v>
      </c>
      <c r="X3987" s="162" t="s">
        <v>6263</v>
      </c>
    </row>
    <row r="3988" spans="1:24">
      <c r="A3988" s="83">
        <v>4277</v>
      </c>
      <c r="B3988" s="83">
        <v>15</v>
      </c>
      <c r="C3988" t="s">
        <v>6586</v>
      </c>
      <c r="D3988" s="159">
        <f t="shared" si="124"/>
        <v>287</v>
      </c>
      <c r="E3988">
        <v>7</v>
      </c>
      <c r="F3988">
        <v>7</v>
      </c>
      <c r="G3988" s="162" t="s">
        <v>6478</v>
      </c>
      <c r="H3988" s="162" t="s">
        <v>6478</v>
      </c>
      <c r="I3988" s="53" t="str">
        <f t="shared" si="125"/>
        <v>7. 7</v>
      </c>
      <c r="J3988" s="157" t="s">
        <v>142</v>
      </c>
      <c r="K3988" s="157" t="s">
        <v>141</v>
      </c>
      <c r="L3988" s="83" t="s">
        <v>6172</v>
      </c>
      <c r="M3988" s="165" t="s">
        <v>6538</v>
      </c>
      <c r="O3988" s="157" t="s">
        <v>138</v>
      </c>
      <c r="P3988" s="157" t="s">
        <v>143</v>
      </c>
      <c r="Q3988" s="157" t="s">
        <v>6171</v>
      </c>
      <c r="R3988" s="157" t="s">
        <v>144</v>
      </c>
      <c r="W3988" s="118">
        <v>0</v>
      </c>
      <c r="X3988" s="162" t="s">
        <v>6478</v>
      </c>
    </row>
    <row r="3989" spans="1:24">
      <c r="A3989" s="83">
        <v>4278</v>
      </c>
      <c r="B3989" s="83">
        <v>127</v>
      </c>
      <c r="C3989" t="s">
        <v>6586</v>
      </c>
      <c r="D3989" s="159">
        <f t="shared" si="124"/>
        <v>100</v>
      </c>
      <c r="E3989">
        <v>2</v>
      </c>
      <c r="F3989">
        <v>20</v>
      </c>
      <c r="G3989" s="162" t="s">
        <v>6263</v>
      </c>
      <c r="H3989" s="162" t="s">
        <v>6263</v>
      </c>
      <c r="I3989" s="53" t="str">
        <f t="shared" si="125"/>
        <v>2. 20</v>
      </c>
      <c r="J3989" s="157" t="s">
        <v>142</v>
      </c>
      <c r="K3989" s="157" t="s">
        <v>141</v>
      </c>
      <c r="L3989" s="83" t="s">
        <v>6172</v>
      </c>
      <c r="M3989" s="165" t="s">
        <v>6538</v>
      </c>
      <c r="O3989" s="157" t="s">
        <v>138</v>
      </c>
      <c r="P3989" s="157" t="s">
        <v>143</v>
      </c>
      <c r="Q3989" s="157" t="s">
        <v>6171</v>
      </c>
      <c r="R3989" s="157" t="s">
        <v>144</v>
      </c>
      <c r="W3989" s="118">
        <v>0</v>
      </c>
      <c r="X3989" s="162" t="s">
        <v>6263</v>
      </c>
    </row>
    <row r="3990" spans="1:24">
      <c r="A3990" s="83">
        <v>4278</v>
      </c>
      <c r="B3990" s="83">
        <v>15</v>
      </c>
      <c r="C3990" t="s">
        <v>6586</v>
      </c>
      <c r="D3990" s="159">
        <f t="shared" si="124"/>
        <v>287</v>
      </c>
      <c r="E3990">
        <v>7</v>
      </c>
      <c r="F3990">
        <v>7</v>
      </c>
      <c r="G3990" s="162" t="s">
        <v>6478</v>
      </c>
      <c r="H3990" s="162" t="s">
        <v>6478</v>
      </c>
      <c r="I3990" s="53" t="str">
        <f t="shared" si="125"/>
        <v>7. 7</v>
      </c>
      <c r="J3990" s="157" t="s">
        <v>142</v>
      </c>
      <c r="K3990" s="157" t="s">
        <v>141</v>
      </c>
      <c r="L3990" s="83" t="s">
        <v>6172</v>
      </c>
      <c r="M3990" s="165" t="s">
        <v>6538</v>
      </c>
      <c r="O3990" s="157" t="s">
        <v>138</v>
      </c>
      <c r="P3990" s="157" t="s">
        <v>143</v>
      </c>
      <c r="Q3990" s="157" t="s">
        <v>6171</v>
      </c>
      <c r="R3990" s="157" t="s">
        <v>144</v>
      </c>
      <c r="W3990" s="118">
        <v>0</v>
      </c>
      <c r="X3990" s="162" t="s">
        <v>6478</v>
      </c>
    </row>
    <row r="3991" spans="1:24">
      <c r="A3991" s="83">
        <v>4279</v>
      </c>
      <c r="B3991" s="83">
        <v>127</v>
      </c>
      <c r="C3991" t="s">
        <v>6586</v>
      </c>
      <c r="D3991" s="159">
        <f t="shared" si="124"/>
        <v>100</v>
      </c>
      <c r="E3991">
        <v>2</v>
      </c>
      <c r="F3991">
        <v>20</v>
      </c>
      <c r="G3991" s="162" t="s">
        <v>6263</v>
      </c>
      <c r="H3991" s="162" t="s">
        <v>6263</v>
      </c>
      <c r="I3991" s="53" t="str">
        <f t="shared" si="125"/>
        <v>2. 20</v>
      </c>
      <c r="J3991" s="157" t="s">
        <v>142</v>
      </c>
      <c r="K3991" s="157" t="s">
        <v>141</v>
      </c>
      <c r="L3991" s="83" t="s">
        <v>6172</v>
      </c>
      <c r="M3991" s="165" t="s">
        <v>6538</v>
      </c>
      <c r="O3991" s="157" t="s">
        <v>138</v>
      </c>
      <c r="P3991" s="157" t="s">
        <v>143</v>
      </c>
      <c r="Q3991" s="157" t="s">
        <v>6171</v>
      </c>
      <c r="R3991" s="157" t="s">
        <v>144</v>
      </c>
      <c r="W3991" s="118">
        <v>0</v>
      </c>
      <c r="X3991" s="162" t="s">
        <v>6263</v>
      </c>
    </row>
    <row r="3992" spans="1:24">
      <c r="A3992" s="83">
        <v>4279</v>
      </c>
      <c r="B3992" s="83">
        <v>15</v>
      </c>
      <c r="C3992" t="s">
        <v>6586</v>
      </c>
      <c r="D3992" s="159">
        <f t="shared" si="124"/>
        <v>287</v>
      </c>
      <c r="E3992">
        <v>7</v>
      </c>
      <c r="F3992">
        <v>7</v>
      </c>
      <c r="G3992" s="162" t="s">
        <v>6478</v>
      </c>
      <c r="H3992" s="162" t="s">
        <v>6478</v>
      </c>
      <c r="I3992" s="53" t="str">
        <f t="shared" si="125"/>
        <v>7. 7</v>
      </c>
      <c r="J3992" s="157" t="s">
        <v>142</v>
      </c>
      <c r="K3992" s="157" t="s">
        <v>141</v>
      </c>
      <c r="L3992" s="83" t="s">
        <v>6172</v>
      </c>
      <c r="M3992" s="165" t="s">
        <v>6538</v>
      </c>
      <c r="O3992" s="157" t="s">
        <v>138</v>
      </c>
      <c r="P3992" s="157" t="s">
        <v>143</v>
      </c>
      <c r="Q3992" s="157" t="s">
        <v>6171</v>
      </c>
      <c r="R3992" s="157" t="s">
        <v>144</v>
      </c>
      <c r="W3992" s="118">
        <v>0</v>
      </c>
      <c r="X3992" s="162" t="s">
        <v>6478</v>
      </c>
    </row>
    <row r="3993" spans="1:24">
      <c r="A3993" s="83">
        <v>4280</v>
      </c>
      <c r="B3993" s="83">
        <v>107</v>
      </c>
      <c r="C3993" t="s">
        <v>6579</v>
      </c>
      <c r="D3993" s="159">
        <f t="shared" si="124"/>
        <v>230</v>
      </c>
      <c r="E3993">
        <v>5</v>
      </c>
      <c r="F3993">
        <v>30</v>
      </c>
      <c r="G3993" s="162" t="s">
        <v>6266</v>
      </c>
      <c r="H3993" s="162" t="s">
        <v>6266</v>
      </c>
      <c r="I3993" s="53" t="str">
        <f t="shared" si="125"/>
        <v>5. 30</v>
      </c>
      <c r="J3993" s="157" t="s">
        <v>142</v>
      </c>
      <c r="K3993" s="157" t="s">
        <v>141</v>
      </c>
      <c r="L3993" s="83" t="s">
        <v>6172</v>
      </c>
      <c r="M3993" s="165" t="s">
        <v>5797</v>
      </c>
      <c r="O3993" s="157" t="s">
        <v>138</v>
      </c>
      <c r="P3993" s="157" t="s">
        <v>143</v>
      </c>
      <c r="Q3993" s="157" t="s">
        <v>6171</v>
      </c>
      <c r="R3993" s="157" t="s">
        <v>144</v>
      </c>
      <c r="W3993" s="118">
        <v>0</v>
      </c>
      <c r="X3993" s="162" t="s">
        <v>6266</v>
      </c>
    </row>
    <row r="3994" spans="1:24">
      <c r="A3994" s="83">
        <v>4280</v>
      </c>
      <c r="B3994" s="83">
        <v>106</v>
      </c>
      <c r="C3994" t="s">
        <v>7837</v>
      </c>
      <c r="D3994" s="159">
        <f t="shared" si="124"/>
        <v>163</v>
      </c>
      <c r="E3994">
        <v>4</v>
      </c>
      <c r="F3994">
        <v>3</v>
      </c>
      <c r="G3994" s="162" t="s">
        <v>6438</v>
      </c>
      <c r="H3994" s="162" t="s">
        <v>6438</v>
      </c>
      <c r="I3994" s="53" t="str">
        <f t="shared" si="125"/>
        <v>4. 3</v>
      </c>
      <c r="J3994" s="157" t="s">
        <v>142</v>
      </c>
      <c r="K3994" s="157" t="s">
        <v>141</v>
      </c>
      <c r="L3994" s="83" t="s">
        <v>6172</v>
      </c>
      <c r="M3994" s="165" t="s">
        <v>5797</v>
      </c>
      <c r="O3994" s="157" t="s">
        <v>138</v>
      </c>
      <c r="P3994" s="157" t="s">
        <v>143</v>
      </c>
      <c r="Q3994" s="157" t="s">
        <v>6171</v>
      </c>
      <c r="R3994" s="157" t="s">
        <v>144</v>
      </c>
      <c r="W3994" s="118">
        <v>0</v>
      </c>
      <c r="X3994" s="162" t="s">
        <v>6438</v>
      </c>
    </row>
    <row r="3995" spans="1:24">
      <c r="A3995" s="83">
        <v>4281</v>
      </c>
      <c r="B3995" s="83">
        <v>106</v>
      </c>
      <c r="C3995" t="s">
        <v>7837</v>
      </c>
      <c r="D3995" s="159">
        <f t="shared" si="124"/>
        <v>163</v>
      </c>
      <c r="E3995">
        <v>4</v>
      </c>
      <c r="F3995">
        <v>3</v>
      </c>
      <c r="G3995" s="162" t="s">
        <v>6438</v>
      </c>
      <c r="H3995" s="162" t="s">
        <v>6438</v>
      </c>
      <c r="I3995" s="53" t="str">
        <f t="shared" si="125"/>
        <v>4. 3</v>
      </c>
      <c r="J3995" s="157" t="s">
        <v>142</v>
      </c>
      <c r="K3995" s="157" t="s">
        <v>141</v>
      </c>
      <c r="L3995" s="83" t="s">
        <v>6172</v>
      </c>
      <c r="M3995" s="165" t="s">
        <v>5797</v>
      </c>
      <c r="O3995" s="157" t="s">
        <v>138</v>
      </c>
      <c r="P3995" s="157" t="s">
        <v>143</v>
      </c>
      <c r="Q3995" s="157" t="s">
        <v>6171</v>
      </c>
      <c r="R3995" s="157" t="s">
        <v>144</v>
      </c>
      <c r="W3995" s="118">
        <v>0</v>
      </c>
      <c r="X3995" s="162" t="s">
        <v>6438</v>
      </c>
    </row>
    <row r="3996" spans="1:24">
      <c r="A3996" s="83">
        <v>4281</v>
      </c>
      <c r="B3996" s="83">
        <v>107</v>
      </c>
      <c r="C3996" t="s">
        <v>6579</v>
      </c>
      <c r="D3996" s="159">
        <f t="shared" si="124"/>
        <v>230</v>
      </c>
      <c r="E3996">
        <v>5</v>
      </c>
      <c r="F3996">
        <v>30</v>
      </c>
      <c r="G3996" s="162" t="s">
        <v>6266</v>
      </c>
      <c r="H3996" s="162" t="s">
        <v>6266</v>
      </c>
      <c r="I3996" s="53" t="str">
        <f t="shared" si="125"/>
        <v>5. 30</v>
      </c>
      <c r="J3996" s="157" t="s">
        <v>142</v>
      </c>
      <c r="K3996" s="157" t="s">
        <v>141</v>
      </c>
      <c r="L3996" s="83" t="s">
        <v>6172</v>
      </c>
      <c r="M3996" s="165" t="s">
        <v>5797</v>
      </c>
      <c r="O3996" s="157" t="s">
        <v>138</v>
      </c>
      <c r="P3996" s="157" t="s">
        <v>143</v>
      </c>
      <c r="Q3996" s="157" t="s">
        <v>6171</v>
      </c>
      <c r="R3996" s="157" t="s">
        <v>144</v>
      </c>
      <c r="W3996" s="118">
        <v>0</v>
      </c>
      <c r="X3996" s="162" t="s">
        <v>6266</v>
      </c>
    </row>
    <row r="3997" spans="1:24">
      <c r="A3997" s="83">
        <v>4282</v>
      </c>
      <c r="B3997" s="83">
        <v>106</v>
      </c>
      <c r="C3997" t="s">
        <v>7837</v>
      </c>
      <c r="D3997" s="159">
        <f t="shared" si="124"/>
        <v>163</v>
      </c>
      <c r="E3997">
        <v>4</v>
      </c>
      <c r="F3997">
        <v>3</v>
      </c>
      <c r="G3997" s="162" t="s">
        <v>6438</v>
      </c>
      <c r="H3997" s="162" t="s">
        <v>6438</v>
      </c>
      <c r="I3997" s="53" t="str">
        <f t="shared" si="125"/>
        <v>4. 3</v>
      </c>
      <c r="J3997" s="157" t="s">
        <v>142</v>
      </c>
      <c r="K3997" s="157" t="s">
        <v>141</v>
      </c>
      <c r="L3997" s="83" t="s">
        <v>6172</v>
      </c>
      <c r="M3997" s="165" t="s">
        <v>5797</v>
      </c>
      <c r="O3997" s="157" t="s">
        <v>138</v>
      </c>
      <c r="P3997" s="157" t="s">
        <v>143</v>
      </c>
      <c r="Q3997" s="157" t="s">
        <v>6171</v>
      </c>
      <c r="R3997" s="157" t="s">
        <v>144</v>
      </c>
      <c r="W3997" s="118">
        <v>0</v>
      </c>
      <c r="X3997" s="162" t="s">
        <v>6438</v>
      </c>
    </row>
    <row r="3998" spans="1:24">
      <c r="A3998" s="83">
        <v>4282</v>
      </c>
      <c r="B3998" s="83">
        <v>107</v>
      </c>
      <c r="C3998" t="s">
        <v>6579</v>
      </c>
      <c r="D3998" s="159">
        <f t="shared" si="124"/>
        <v>230</v>
      </c>
      <c r="E3998">
        <v>5</v>
      </c>
      <c r="F3998">
        <v>30</v>
      </c>
      <c r="G3998" s="162" t="s">
        <v>6266</v>
      </c>
      <c r="H3998" s="162" t="s">
        <v>6266</v>
      </c>
      <c r="I3998" s="53" t="str">
        <f t="shared" si="125"/>
        <v>5. 30</v>
      </c>
      <c r="J3998" s="157" t="s">
        <v>142</v>
      </c>
      <c r="K3998" s="157" t="s">
        <v>141</v>
      </c>
      <c r="L3998" s="83" t="s">
        <v>6172</v>
      </c>
      <c r="M3998" s="165" t="s">
        <v>5797</v>
      </c>
      <c r="O3998" s="157" t="s">
        <v>138</v>
      </c>
      <c r="P3998" s="157" t="s">
        <v>143</v>
      </c>
      <c r="Q3998" s="157" t="s">
        <v>6171</v>
      </c>
      <c r="R3998" s="157" t="s">
        <v>144</v>
      </c>
      <c r="W3998" s="118">
        <v>0</v>
      </c>
      <c r="X3998" s="162" t="s">
        <v>6266</v>
      </c>
    </row>
    <row r="3999" spans="1:24">
      <c r="A3999" s="83">
        <v>4283</v>
      </c>
      <c r="B3999" s="83">
        <v>254</v>
      </c>
      <c r="C3999" t="s">
        <v>7836</v>
      </c>
      <c r="D3999" s="159">
        <f t="shared" si="124"/>
        <v>274</v>
      </c>
      <c r="E3999">
        <v>6</v>
      </c>
      <c r="F3999">
        <v>34</v>
      </c>
      <c r="G3999" s="162" t="s">
        <v>6298</v>
      </c>
      <c r="H3999" s="162" t="s">
        <v>6298</v>
      </c>
      <c r="I3999" s="53" t="str">
        <f t="shared" si="125"/>
        <v>6. 34</v>
      </c>
      <c r="J3999" s="157" t="s">
        <v>142</v>
      </c>
      <c r="K3999" s="157" t="s">
        <v>141</v>
      </c>
      <c r="L3999" s="83" t="s">
        <v>6172</v>
      </c>
      <c r="M3999" s="165" t="s">
        <v>162</v>
      </c>
      <c r="O3999" s="157" t="s">
        <v>138</v>
      </c>
      <c r="P3999" s="157" t="s">
        <v>143</v>
      </c>
      <c r="Q3999" s="157" t="s">
        <v>6171</v>
      </c>
      <c r="R3999" s="157" t="s">
        <v>144</v>
      </c>
      <c r="W3999" s="118">
        <v>1458000</v>
      </c>
      <c r="X3999" s="162" t="s">
        <v>6298</v>
      </c>
    </row>
    <row r="4000" spans="1:24">
      <c r="A4000" s="83">
        <v>4284</v>
      </c>
      <c r="B4000" s="83">
        <v>254</v>
      </c>
      <c r="C4000" t="s">
        <v>7857</v>
      </c>
      <c r="D4000" s="159">
        <f t="shared" si="124"/>
        <v>274</v>
      </c>
      <c r="E4000">
        <v>6</v>
      </c>
      <c r="F4000">
        <v>34</v>
      </c>
      <c r="G4000" s="162" t="s">
        <v>6298</v>
      </c>
      <c r="H4000" s="162" t="s">
        <v>6298</v>
      </c>
      <c r="I4000" s="53" t="str">
        <f t="shared" si="125"/>
        <v>6. 34</v>
      </c>
      <c r="J4000" s="157" t="s">
        <v>142</v>
      </c>
      <c r="K4000" s="157" t="s">
        <v>141</v>
      </c>
      <c r="L4000" s="83" t="s">
        <v>6172</v>
      </c>
      <c r="M4000" s="165" t="s">
        <v>162</v>
      </c>
      <c r="O4000" s="157" t="s">
        <v>138</v>
      </c>
      <c r="P4000" s="157" t="s">
        <v>143</v>
      </c>
      <c r="Q4000" s="157" t="s">
        <v>6171</v>
      </c>
      <c r="R4000" s="157" t="s">
        <v>144</v>
      </c>
      <c r="W4000" s="118">
        <v>729000</v>
      </c>
      <c r="X4000" s="162" t="s">
        <v>6298</v>
      </c>
    </row>
    <row r="4001" spans="1:24">
      <c r="A4001" s="83">
        <v>4285</v>
      </c>
      <c r="B4001" s="83">
        <v>254</v>
      </c>
      <c r="C4001" t="s">
        <v>7857</v>
      </c>
      <c r="D4001" s="159">
        <f t="shared" si="124"/>
        <v>274</v>
      </c>
      <c r="E4001">
        <v>6</v>
      </c>
      <c r="F4001">
        <v>34</v>
      </c>
      <c r="G4001" s="162" t="s">
        <v>6298</v>
      </c>
      <c r="H4001" s="162" t="s">
        <v>6298</v>
      </c>
      <c r="I4001" s="53" t="str">
        <f t="shared" si="125"/>
        <v>6. 34</v>
      </c>
      <c r="J4001" s="157" t="s">
        <v>142</v>
      </c>
      <c r="K4001" s="157" t="s">
        <v>141</v>
      </c>
      <c r="L4001" s="83" t="s">
        <v>6172</v>
      </c>
      <c r="M4001" s="165" t="s">
        <v>162</v>
      </c>
      <c r="O4001" s="157" t="s">
        <v>138</v>
      </c>
      <c r="P4001" s="157" t="s">
        <v>143</v>
      </c>
      <c r="Q4001" s="157" t="s">
        <v>6171</v>
      </c>
      <c r="R4001" s="157" t="s">
        <v>144</v>
      </c>
      <c r="W4001" s="118">
        <v>729000</v>
      </c>
      <c r="X4001" s="162" t="s">
        <v>6298</v>
      </c>
    </row>
    <row r="4002" spans="1:24">
      <c r="A4002" s="83">
        <v>4286</v>
      </c>
      <c r="B4002" s="83">
        <v>269</v>
      </c>
      <c r="C4002" t="s">
        <v>7870</v>
      </c>
      <c r="D4002" s="159">
        <f t="shared" si="124"/>
        <v>23</v>
      </c>
      <c r="E4002">
        <v>0</v>
      </c>
      <c r="F4002">
        <v>23</v>
      </c>
      <c r="G4002" s="162" t="s">
        <v>6237</v>
      </c>
      <c r="H4002" s="162" t="s">
        <v>6237</v>
      </c>
      <c r="I4002" s="53" t="str">
        <f t="shared" si="125"/>
        <v>0. 23</v>
      </c>
      <c r="J4002" s="157" t="s">
        <v>142</v>
      </c>
      <c r="K4002" s="157" t="s">
        <v>141</v>
      </c>
      <c r="L4002" s="83" t="s">
        <v>6172</v>
      </c>
      <c r="M4002" s="165" t="s">
        <v>162</v>
      </c>
      <c r="O4002" s="157" t="s">
        <v>138</v>
      </c>
      <c r="P4002" s="157" t="s">
        <v>143</v>
      </c>
      <c r="Q4002" s="157" t="s">
        <v>6171</v>
      </c>
      <c r="R4002" s="157" t="s">
        <v>144</v>
      </c>
      <c r="W4002" s="118">
        <v>40500</v>
      </c>
      <c r="X4002" s="162" t="s">
        <v>6237</v>
      </c>
    </row>
    <row r="4003" spans="1:24">
      <c r="A4003" s="83">
        <v>4286</v>
      </c>
      <c r="B4003" s="83">
        <v>269</v>
      </c>
      <c r="C4003" t="s">
        <v>8217</v>
      </c>
      <c r="D4003" s="159">
        <f t="shared" si="124"/>
        <v>128</v>
      </c>
      <c r="E4003">
        <v>3</v>
      </c>
      <c r="F4003">
        <v>8</v>
      </c>
      <c r="G4003" s="162" t="s">
        <v>6199</v>
      </c>
      <c r="H4003" s="162" t="s">
        <v>6199</v>
      </c>
      <c r="I4003" s="53" t="str">
        <f t="shared" si="125"/>
        <v>3. 8</v>
      </c>
      <c r="J4003" s="157" t="s">
        <v>142</v>
      </c>
      <c r="K4003" s="157" t="s">
        <v>141</v>
      </c>
      <c r="L4003" s="83" t="s">
        <v>6172</v>
      </c>
      <c r="M4003" s="165" t="s">
        <v>162</v>
      </c>
      <c r="O4003" s="157" t="s">
        <v>138</v>
      </c>
      <c r="P4003" s="157" t="s">
        <v>143</v>
      </c>
      <c r="Q4003" s="157" t="s">
        <v>6171</v>
      </c>
      <c r="R4003" s="157" t="s">
        <v>144</v>
      </c>
      <c r="W4003" s="118">
        <v>243000</v>
      </c>
      <c r="X4003" s="162" t="s">
        <v>6199</v>
      </c>
    </row>
    <row r="4004" spans="1:24">
      <c r="A4004" s="83">
        <v>4286</v>
      </c>
      <c r="B4004" s="83">
        <v>82</v>
      </c>
      <c r="C4004" t="s">
        <v>6579</v>
      </c>
      <c r="D4004" s="159">
        <f t="shared" si="124"/>
        <v>125</v>
      </c>
      <c r="E4004">
        <v>3</v>
      </c>
      <c r="F4004">
        <v>5</v>
      </c>
      <c r="G4004" s="162" t="s">
        <v>6186</v>
      </c>
      <c r="H4004" s="162" t="s">
        <v>6186</v>
      </c>
      <c r="I4004" s="53" t="str">
        <f t="shared" si="125"/>
        <v>3. 5</v>
      </c>
      <c r="J4004" s="157" t="s">
        <v>142</v>
      </c>
      <c r="K4004" s="157" t="s">
        <v>141</v>
      </c>
      <c r="L4004" s="83" t="s">
        <v>6172</v>
      </c>
      <c r="M4004" s="165" t="s">
        <v>162</v>
      </c>
      <c r="O4004" s="157" t="s">
        <v>138</v>
      </c>
      <c r="P4004" s="157" t="s">
        <v>143</v>
      </c>
      <c r="Q4004" s="157" t="s">
        <v>6171</v>
      </c>
      <c r="R4004" s="157" t="s">
        <v>144</v>
      </c>
      <c r="W4004" s="118">
        <v>229500</v>
      </c>
      <c r="X4004" s="162" t="s">
        <v>6186</v>
      </c>
    </row>
    <row r="4005" spans="1:24">
      <c r="A4005" s="83">
        <v>4286</v>
      </c>
      <c r="B4005" s="83">
        <v>82</v>
      </c>
      <c r="C4005" t="s">
        <v>6579</v>
      </c>
      <c r="D4005" s="159">
        <f t="shared" si="124"/>
        <v>104</v>
      </c>
      <c r="E4005">
        <v>2</v>
      </c>
      <c r="F4005">
        <v>24</v>
      </c>
      <c r="G4005" s="162" t="s">
        <v>6410</v>
      </c>
      <c r="H4005" s="162" t="s">
        <v>6410</v>
      </c>
      <c r="I4005" s="53" t="str">
        <f t="shared" si="125"/>
        <v>2. 24</v>
      </c>
      <c r="J4005" s="157" t="s">
        <v>142</v>
      </c>
      <c r="K4005" s="157" t="s">
        <v>141</v>
      </c>
      <c r="L4005" s="83" t="s">
        <v>6172</v>
      </c>
      <c r="M4005" s="165" t="s">
        <v>162</v>
      </c>
      <c r="O4005" s="157" t="s">
        <v>138</v>
      </c>
      <c r="P4005" s="157" t="s">
        <v>143</v>
      </c>
      <c r="Q4005" s="157" t="s">
        <v>6171</v>
      </c>
      <c r="R4005" s="157" t="s">
        <v>144</v>
      </c>
      <c r="W4005" s="118">
        <v>189000</v>
      </c>
      <c r="X4005" s="162" t="s">
        <v>6410</v>
      </c>
    </row>
    <row r="4006" spans="1:24">
      <c r="A4006" s="83">
        <v>4286</v>
      </c>
      <c r="B4006" s="83">
        <v>229</v>
      </c>
      <c r="C4006" t="s">
        <v>7852</v>
      </c>
      <c r="D4006" s="159">
        <f t="shared" si="124"/>
        <v>91</v>
      </c>
      <c r="E4006">
        <v>2</v>
      </c>
      <c r="F4006">
        <v>11</v>
      </c>
      <c r="G4006" s="162" t="s">
        <v>6268</v>
      </c>
      <c r="H4006" s="162" t="s">
        <v>6268</v>
      </c>
      <c r="I4006" s="53" t="str">
        <f t="shared" si="125"/>
        <v>2. 11</v>
      </c>
      <c r="J4006" s="157" t="s">
        <v>142</v>
      </c>
      <c r="K4006" s="157" t="s">
        <v>141</v>
      </c>
      <c r="L4006" s="83" t="s">
        <v>6172</v>
      </c>
      <c r="M4006" s="165" t="s">
        <v>162</v>
      </c>
      <c r="O4006" s="157" t="s">
        <v>138</v>
      </c>
      <c r="P4006" s="157" t="s">
        <v>143</v>
      </c>
      <c r="Q4006" s="157" t="s">
        <v>6171</v>
      </c>
      <c r="R4006" s="157" t="s">
        <v>144</v>
      </c>
      <c r="W4006" s="118">
        <v>175500</v>
      </c>
      <c r="X4006" s="162" t="s">
        <v>6268</v>
      </c>
    </row>
    <row r="4007" spans="1:24">
      <c r="A4007" s="83">
        <v>4286</v>
      </c>
      <c r="B4007" s="83">
        <v>269</v>
      </c>
      <c r="C4007" t="s">
        <v>8216</v>
      </c>
      <c r="D4007" s="159">
        <f t="shared" si="124"/>
        <v>23</v>
      </c>
      <c r="E4007">
        <v>0</v>
      </c>
      <c r="F4007">
        <v>23</v>
      </c>
      <c r="G4007" s="162" t="s">
        <v>6237</v>
      </c>
      <c r="H4007" s="162" t="s">
        <v>6237</v>
      </c>
      <c r="I4007" s="53" t="str">
        <f t="shared" si="125"/>
        <v>0. 23</v>
      </c>
      <c r="J4007" s="157" t="s">
        <v>142</v>
      </c>
      <c r="K4007" s="157" t="s">
        <v>141</v>
      </c>
      <c r="L4007" s="83" t="s">
        <v>6172</v>
      </c>
      <c r="M4007" s="165" t="s">
        <v>162</v>
      </c>
      <c r="O4007" s="157" t="s">
        <v>138</v>
      </c>
      <c r="P4007" s="157" t="s">
        <v>143</v>
      </c>
      <c r="Q4007" s="157" t="s">
        <v>6171</v>
      </c>
      <c r="R4007" s="157" t="s">
        <v>144</v>
      </c>
      <c r="W4007" s="118">
        <v>40500</v>
      </c>
      <c r="X4007" s="162" t="s">
        <v>6237</v>
      </c>
    </row>
    <row r="4008" spans="1:24">
      <c r="A4008" s="83">
        <v>4287</v>
      </c>
      <c r="B4008" s="83">
        <v>152</v>
      </c>
      <c r="C4008" t="s">
        <v>7851</v>
      </c>
      <c r="D4008" s="159">
        <f t="shared" si="124"/>
        <v>60</v>
      </c>
      <c r="E4008">
        <v>1</v>
      </c>
      <c r="F4008">
        <v>20</v>
      </c>
      <c r="G4008" s="162" t="s">
        <v>6197</v>
      </c>
      <c r="H4008" s="162" t="s">
        <v>6197</v>
      </c>
      <c r="I4008" s="53" t="str">
        <f t="shared" si="125"/>
        <v>1. 20</v>
      </c>
      <c r="J4008" s="157" t="s">
        <v>142</v>
      </c>
      <c r="K4008" s="157" t="s">
        <v>141</v>
      </c>
      <c r="L4008" s="83" t="s">
        <v>6172</v>
      </c>
      <c r="M4008" s="165" t="s">
        <v>6093</v>
      </c>
      <c r="O4008" s="157" t="s">
        <v>138</v>
      </c>
      <c r="P4008" s="157" t="s">
        <v>143</v>
      </c>
      <c r="Q4008" s="157" t="s">
        <v>6171</v>
      </c>
      <c r="R4008" s="157" t="s">
        <v>144</v>
      </c>
      <c r="W4008" s="118">
        <v>0</v>
      </c>
      <c r="X4008" s="162" t="s">
        <v>6197</v>
      </c>
    </row>
    <row r="4009" spans="1:24">
      <c r="A4009" s="83">
        <v>4287</v>
      </c>
      <c r="B4009" s="83">
        <v>152</v>
      </c>
      <c r="C4009" t="s">
        <v>7900</v>
      </c>
      <c r="D4009" s="159">
        <f t="shared" si="124"/>
        <v>29</v>
      </c>
      <c r="E4009">
        <v>0</v>
      </c>
      <c r="F4009">
        <v>29</v>
      </c>
      <c r="G4009" s="162" t="s">
        <v>6188</v>
      </c>
      <c r="H4009" s="162" t="s">
        <v>6188</v>
      </c>
      <c r="I4009" s="53" t="str">
        <f t="shared" si="125"/>
        <v>0. 29</v>
      </c>
      <c r="J4009" s="157" t="s">
        <v>142</v>
      </c>
      <c r="K4009" s="157" t="s">
        <v>141</v>
      </c>
      <c r="L4009" s="83" t="s">
        <v>6172</v>
      </c>
      <c r="M4009" s="165" t="s">
        <v>6093</v>
      </c>
      <c r="O4009" s="157" t="s">
        <v>138</v>
      </c>
      <c r="P4009" s="157" t="s">
        <v>143</v>
      </c>
      <c r="Q4009" s="157" t="s">
        <v>6171</v>
      </c>
      <c r="R4009" s="157" t="s">
        <v>144</v>
      </c>
      <c r="W4009" s="118">
        <v>0</v>
      </c>
      <c r="X4009" s="162" t="s">
        <v>6188</v>
      </c>
    </row>
    <row r="4010" spans="1:24">
      <c r="A4010" s="83">
        <v>4288</v>
      </c>
      <c r="B4010" s="83">
        <v>152</v>
      </c>
      <c r="C4010" t="s">
        <v>7851</v>
      </c>
      <c r="D4010" s="159">
        <f t="shared" si="124"/>
        <v>60</v>
      </c>
      <c r="E4010">
        <v>1</v>
      </c>
      <c r="F4010">
        <v>20</v>
      </c>
      <c r="G4010" s="162" t="s">
        <v>6197</v>
      </c>
      <c r="H4010" s="162" t="s">
        <v>6197</v>
      </c>
      <c r="I4010" s="53" t="str">
        <f t="shared" si="125"/>
        <v>1. 20</v>
      </c>
      <c r="J4010" s="157" t="s">
        <v>142</v>
      </c>
      <c r="K4010" s="157" t="s">
        <v>141</v>
      </c>
      <c r="L4010" s="83" t="s">
        <v>6172</v>
      </c>
      <c r="M4010" s="165" t="s">
        <v>6093</v>
      </c>
      <c r="O4010" s="157" t="s">
        <v>138</v>
      </c>
      <c r="P4010" s="157" t="s">
        <v>143</v>
      </c>
      <c r="Q4010" s="157" t="s">
        <v>6171</v>
      </c>
      <c r="R4010" s="157" t="s">
        <v>144</v>
      </c>
      <c r="W4010" s="118">
        <v>0</v>
      </c>
      <c r="X4010" s="162" t="s">
        <v>6197</v>
      </c>
    </row>
    <row r="4011" spans="1:24">
      <c r="A4011" s="83">
        <v>4288</v>
      </c>
      <c r="B4011" s="83">
        <v>152</v>
      </c>
      <c r="C4011" t="s">
        <v>7900</v>
      </c>
      <c r="D4011" s="159">
        <f t="shared" si="124"/>
        <v>29</v>
      </c>
      <c r="E4011">
        <v>0</v>
      </c>
      <c r="F4011">
        <v>29</v>
      </c>
      <c r="G4011" s="162" t="s">
        <v>6188</v>
      </c>
      <c r="H4011" s="162" t="s">
        <v>6188</v>
      </c>
      <c r="I4011" s="53" t="str">
        <f t="shared" si="125"/>
        <v>0. 29</v>
      </c>
      <c r="J4011" s="157" t="s">
        <v>142</v>
      </c>
      <c r="K4011" s="157" t="s">
        <v>141</v>
      </c>
      <c r="L4011" s="83" t="s">
        <v>6172</v>
      </c>
      <c r="M4011" s="165" t="s">
        <v>6093</v>
      </c>
      <c r="O4011" s="157" t="s">
        <v>138</v>
      </c>
      <c r="P4011" s="157" t="s">
        <v>143</v>
      </c>
      <c r="Q4011" s="157" t="s">
        <v>6171</v>
      </c>
      <c r="R4011" s="157" t="s">
        <v>144</v>
      </c>
      <c r="W4011" s="118">
        <v>0</v>
      </c>
      <c r="X4011" s="162" t="s">
        <v>6188</v>
      </c>
    </row>
    <row r="4012" spans="1:24">
      <c r="A4012" s="83">
        <v>4289</v>
      </c>
      <c r="B4012" s="83">
        <v>152</v>
      </c>
      <c r="C4012" t="s">
        <v>7851</v>
      </c>
      <c r="D4012" s="159">
        <f t="shared" si="124"/>
        <v>60</v>
      </c>
      <c r="E4012">
        <v>1</v>
      </c>
      <c r="F4012">
        <v>20</v>
      </c>
      <c r="G4012" s="162" t="s">
        <v>6197</v>
      </c>
      <c r="H4012" s="162" t="s">
        <v>6197</v>
      </c>
      <c r="I4012" s="53" t="str">
        <f t="shared" si="125"/>
        <v>1. 20</v>
      </c>
      <c r="J4012" s="157" t="s">
        <v>142</v>
      </c>
      <c r="K4012" s="157" t="s">
        <v>141</v>
      </c>
      <c r="L4012" s="83" t="s">
        <v>6172</v>
      </c>
      <c r="M4012" s="165" t="s">
        <v>6093</v>
      </c>
      <c r="O4012" s="157" t="s">
        <v>138</v>
      </c>
      <c r="P4012" s="157" t="s">
        <v>143</v>
      </c>
      <c r="Q4012" s="157" t="s">
        <v>6171</v>
      </c>
      <c r="R4012" s="157" t="s">
        <v>144</v>
      </c>
      <c r="W4012" s="118">
        <v>0</v>
      </c>
      <c r="X4012" s="162" t="s">
        <v>6197</v>
      </c>
    </row>
    <row r="4013" spans="1:24">
      <c r="A4013" s="83">
        <v>4289</v>
      </c>
      <c r="B4013" s="83">
        <v>152</v>
      </c>
      <c r="C4013" t="s">
        <v>7900</v>
      </c>
      <c r="D4013" s="159">
        <f t="shared" si="124"/>
        <v>29</v>
      </c>
      <c r="E4013">
        <v>0</v>
      </c>
      <c r="F4013">
        <v>29</v>
      </c>
      <c r="G4013" s="162" t="s">
        <v>6188</v>
      </c>
      <c r="H4013" s="162" t="s">
        <v>6188</v>
      </c>
      <c r="I4013" s="53" t="str">
        <f t="shared" si="125"/>
        <v>0. 29</v>
      </c>
      <c r="J4013" s="157" t="s">
        <v>142</v>
      </c>
      <c r="K4013" s="157" t="s">
        <v>141</v>
      </c>
      <c r="L4013" s="83" t="s">
        <v>6172</v>
      </c>
      <c r="M4013" s="165" t="s">
        <v>6093</v>
      </c>
      <c r="O4013" s="157" t="s">
        <v>138</v>
      </c>
      <c r="P4013" s="157" t="s">
        <v>143</v>
      </c>
      <c r="Q4013" s="157" t="s">
        <v>6171</v>
      </c>
      <c r="R4013" s="157" t="s">
        <v>144</v>
      </c>
      <c r="W4013" s="118">
        <v>0</v>
      </c>
      <c r="X4013" s="162" t="s">
        <v>6188</v>
      </c>
    </row>
    <row r="4014" spans="1:24">
      <c r="A4014" s="83">
        <v>4299</v>
      </c>
      <c r="B4014" s="83">
        <v>594</v>
      </c>
      <c r="C4014" t="s">
        <v>8236</v>
      </c>
      <c r="D4014" s="159">
        <f t="shared" si="124"/>
        <v>129</v>
      </c>
      <c r="E4014">
        <v>3</v>
      </c>
      <c r="F4014">
        <v>9</v>
      </c>
      <c r="G4014" s="162" t="s">
        <v>6292</v>
      </c>
      <c r="H4014" s="162" t="s">
        <v>6292</v>
      </c>
      <c r="I4014" s="53" t="str">
        <f t="shared" si="125"/>
        <v>3. 9</v>
      </c>
      <c r="J4014" s="157" t="s">
        <v>142</v>
      </c>
      <c r="K4014" s="157" t="s">
        <v>141</v>
      </c>
      <c r="L4014" s="83" t="s">
        <v>6172</v>
      </c>
      <c r="M4014" s="165" t="s">
        <v>162</v>
      </c>
      <c r="O4014" s="157" t="s">
        <v>138</v>
      </c>
      <c r="P4014" s="157" t="s">
        <v>143</v>
      </c>
      <c r="Q4014" s="157" t="s">
        <v>6171</v>
      </c>
      <c r="R4014" s="157" t="s">
        <v>144</v>
      </c>
      <c r="W4014" s="118">
        <v>1741500</v>
      </c>
      <c r="X4014" s="162" t="s">
        <v>6292</v>
      </c>
    </row>
    <row r="4015" spans="1:24">
      <c r="A4015" s="83">
        <v>4306</v>
      </c>
      <c r="B4015" s="83">
        <v>177</v>
      </c>
      <c r="C4015" t="s">
        <v>7861</v>
      </c>
      <c r="D4015" s="159">
        <f t="shared" si="124"/>
        <v>57</v>
      </c>
      <c r="E4015">
        <v>1</v>
      </c>
      <c r="F4015">
        <v>17</v>
      </c>
      <c r="G4015" s="162" t="s">
        <v>6225</v>
      </c>
      <c r="H4015" s="162" t="s">
        <v>6225</v>
      </c>
      <c r="I4015" s="53" t="str">
        <f t="shared" si="125"/>
        <v>1. 17</v>
      </c>
      <c r="J4015" s="157" t="s">
        <v>142</v>
      </c>
      <c r="K4015" s="157" t="s">
        <v>141</v>
      </c>
      <c r="L4015" s="83" t="s">
        <v>6172</v>
      </c>
      <c r="M4015" s="165" t="s">
        <v>6093</v>
      </c>
      <c r="O4015" s="157" t="s">
        <v>138</v>
      </c>
      <c r="P4015" s="157" t="s">
        <v>143</v>
      </c>
      <c r="Q4015" s="157" t="s">
        <v>6171</v>
      </c>
      <c r="R4015" s="157" t="s">
        <v>144</v>
      </c>
      <c r="W4015" s="118">
        <v>0</v>
      </c>
      <c r="X4015" s="162" t="s">
        <v>6225</v>
      </c>
    </row>
    <row r="4016" spans="1:24">
      <c r="A4016" s="83">
        <v>4307</v>
      </c>
      <c r="B4016" s="83">
        <v>29</v>
      </c>
      <c r="C4016" t="s">
        <v>6586</v>
      </c>
      <c r="D4016" s="159">
        <f t="shared" si="124"/>
        <v>275</v>
      </c>
      <c r="E4016">
        <v>6</v>
      </c>
      <c r="F4016">
        <v>35</v>
      </c>
      <c r="G4016" s="162" t="s">
        <v>6532</v>
      </c>
      <c r="H4016" s="162" t="s">
        <v>6532</v>
      </c>
      <c r="I4016" s="53" t="str">
        <f t="shared" si="125"/>
        <v>6. 35</v>
      </c>
      <c r="J4016" s="157" t="s">
        <v>142</v>
      </c>
      <c r="K4016" s="157" t="s">
        <v>141</v>
      </c>
      <c r="L4016" s="83" t="s">
        <v>6172</v>
      </c>
      <c r="M4016" s="165" t="s">
        <v>6538</v>
      </c>
      <c r="O4016" s="157" t="s">
        <v>138</v>
      </c>
      <c r="P4016" s="157" t="s">
        <v>143</v>
      </c>
      <c r="Q4016" s="157" t="s">
        <v>6171</v>
      </c>
      <c r="R4016" s="157" t="s">
        <v>144</v>
      </c>
      <c r="W4016" s="118">
        <v>0</v>
      </c>
      <c r="X4016" s="162" t="s">
        <v>6532</v>
      </c>
    </row>
    <row r="4017" spans="1:24">
      <c r="A4017" s="83">
        <v>4308</v>
      </c>
      <c r="B4017" s="83">
        <v>546</v>
      </c>
      <c r="C4017" t="s">
        <v>7962</v>
      </c>
      <c r="D4017" s="159">
        <f t="shared" si="124"/>
        <v>50</v>
      </c>
      <c r="E4017">
        <v>1</v>
      </c>
      <c r="F4017">
        <v>10</v>
      </c>
      <c r="G4017" s="162" t="s">
        <v>6195</v>
      </c>
      <c r="H4017" s="162" t="s">
        <v>6195</v>
      </c>
      <c r="I4017" s="53" t="str">
        <f t="shared" si="125"/>
        <v>1. 10</v>
      </c>
      <c r="J4017" s="157" t="s">
        <v>142</v>
      </c>
      <c r="K4017" s="157" t="s">
        <v>141</v>
      </c>
      <c r="L4017" s="83" t="s">
        <v>6172</v>
      </c>
      <c r="M4017" s="165" t="s">
        <v>162</v>
      </c>
      <c r="O4017" s="157" t="s">
        <v>138</v>
      </c>
      <c r="P4017" s="157" t="s">
        <v>143</v>
      </c>
      <c r="Q4017" s="157" t="s">
        <v>6171</v>
      </c>
      <c r="R4017" s="157" t="s">
        <v>144</v>
      </c>
      <c r="W4017" s="118">
        <v>675000</v>
      </c>
      <c r="X4017" s="162" t="s">
        <v>6195</v>
      </c>
    </row>
    <row r="4018" spans="1:24">
      <c r="A4018" s="83">
        <v>4309</v>
      </c>
      <c r="B4018" s="83">
        <v>115</v>
      </c>
      <c r="C4018" t="s">
        <v>8026</v>
      </c>
      <c r="D4018" s="159">
        <f t="shared" si="124"/>
        <v>19</v>
      </c>
      <c r="E4018">
        <v>0</v>
      </c>
      <c r="F4018">
        <v>19</v>
      </c>
      <c r="G4018" s="162" t="s">
        <v>6239</v>
      </c>
      <c r="H4018" s="162" t="s">
        <v>6239</v>
      </c>
      <c r="I4018" s="53" t="str">
        <f t="shared" si="125"/>
        <v>0. 19</v>
      </c>
      <c r="J4018" s="157" t="s">
        <v>142</v>
      </c>
      <c r="K4018" s="157" t="s">
        <v>141</v>
      </c>
      <c r="L4018" s="83" t="s">
        <v>6172</v>
      </c>
      <c r="M4018" s="165" t="s">
        <v>162</v>
      </c>
      <c r="O4018" s="157" t="s">
        <v>138</v>
      </c>
      <c r="P4018" s="157" t="s">
        <v>143</v>
      </c>
      <c r="Q4018" s="157" t="s">
        <v>6171</v>
      </c>
      <c r="R4018" s="157" t="s">
        <v>144</v>
      </c>
      <c r="W4018" s="118">
        <v>121500</v>
      </c>
      <c r="X4018" s="162" t="s">
        <v>6239</v>
      </c>
    </row>
    <row r="4019" spans="1:24">
      <c r="A4019" s="83">
        <v>4309</v>
      </c>
      <c r="B4019" s="83">
        <v>114</v>
      </c>
      <c r="C4019" t="s">
        <v>7935</v>
      </c>
      <c r="D4019" s="159">
        <f t="shared" si="124"/>
        <v>165</v>
      </c>
      <c r="E4019">
        <v>4</v>
      </c>
      <c r="F4019">
        <v>5</v>
      </c>
      <c r="G4019" s="162" t="s">
        <v>6219</v>
      </c>
      <c r="H4019" s="162" t="s">
        <v>6219</v>
      </c>
      <c r="I4019" s="53" t="str">
        <f t="shared" si="125"/>
        <v>4. 5</v>
      </c>
      <c r="J4019" s="157" t="s">
        <v>142</v>
      </c>
      <c r="K4019" s="157" t="s">
        <v>141</v>
      </c>
      <c r="L4019" s="83" t="s">
        <v>6172</v>
      </c>
      <c r="M4019" s="165" t="s">
        <v>162</v>
      </c>
      <c r="O4019" s="157" t="s">
        <v>138</v>
      </c>
      <c r="P4019" s="157" t="s">
        <v>143</v>
      </c>
      <c r="Q4019" s="157" t="s">
        <v>6171</v>
      </c>
      <c r="R4019" s="157" t="s">
        <v>144</v>
      </c>
      <c r="W4019" s="118">
        <v>1107000</v>
      </c>
      <c r="X4019" s="162" t="s">
        <v>6219</v>
      </c>
    </row>
    <row r="4020" spans="1:24">
      <c r="A4020" s="83">
        <v>4310</v>
      </c>
      <c r="B4020" s="83">
        <v>115</v>
      </c>
      <c r="C4020" t="s">
        <v>8026</v>
      </c>
      <c r="D4020" s="159">
        <f t="shared" si="124"/>
        <v>19</v>
      </c>
      <c r="E4020">
        <v>0</v>
      </c>
      <c r="F4020">
        <v>19</v>
      </c>
      <c r="G4020" s="162" t="s">
        <v>6239</v>
      </c>
      <c r="H4020" s="162" t="s">
        <v>6239</v>
      </c>
      <c r="I4020" s="53" t="str">
        <f t="shared" si="125"/>
        <v>0. 19</v>
      </c>
      <c r="J4020" s="157" t="s">
        <v>142</v>
      </c>
      <c r="K4020" s="157" t="s">
        <v>141</v>
      </c>
      <c r="L4020" s="83" t="s">
        <v>6172</v>
      </c>
      <c r="M4020" s="165" t="s">
        <v>162</v>
      </c>
      <c r="O4020" s="157" t="s">
        <v>138</v>
      </c>
      <c r="P4020" s="157" t="s">
        <v>143</v>
      </c>
      <c r="Q4020" s="157" t="s">
        <v>6171</v>
      </c>
      <c r="R4020" s="157" t="s">
        <v>144</v>
      </c>
      <c r="W4020" s="118">
        <v>121500</v>
      </c>
      <c r="X4020" s="162" t="s">
        <v>6239</v>
      </c>
    </row>
    <row r="4021" spans="1:24">
      <c r="A4021" s="83">
        <v>4310</v>
      </c>
      <c r="B4021" s="83">
        <v>114</v>
      </c>
      <c r="C4021" t="s">
        <v>7935</v>
      </c>
      <c r="D4021" s="159">
        <f t="shared" si="124"/>
        <v>165</v>
      </c>
      <c r="E4021">
        <v>4</v>
      </c>
      <c r="F4021">
        <v>5</v>
      </c>
      <c r="G4021" s="162" t="s">
        <v>6219</v>
      </c>
      <c r="H4021" s="162" t="s">
        <v>6219</v>
      </c>
      <c r="I4021" s="53" t="str">
        <f t="shared" si="125"/>
        <v>4. 5</v>
      </c>
      <c r="J4021" s="157" t="s">
        <v>142</v>
      </c>
      <c r="K4021" s="157" t="s">
        <v>141</v>
      </c>
      <c r="L4021" s="83" t="s">
        <v>6172</v>
      </c>
      <c r="M4021" s="165" t="s">
        <v>162</v>
      </c>
      <c r="O4021" s="157" t="s">
        <v>138</v>
      </c>
      <c r="P4021" s="157" t="s">
        <v>143</v>
      </c>
      <c r="Q4021" s="157" t="s">
        <v>6171</v>
      </c>
      <c r="R4021" s="157" t="s">
        <v>144</v>
      </c>
      <c r="W4021" s="118">
        <v>1107000</v>
      </c>
      <c r="X4021" s="162" t="s">
        <v>6219</v>
      </c>
    </row>
    <row r="4022" spans="1:24">
      <c r="A4022" s="83">
        <v>4311</v>
      </c>
      <c r="B4022" s="83">
        <v>100</v>
      </c>
      <c r="C4022" t="s">
        <v>7859</v>
      </c>
      <c r="D4022" s="159">
        <f t="shared" si="124"/>
        <v>26</v>
      </c>
      <c r="E4022">
        <v>0</v>
      </c>
      <c r="F4022">
        <v>26</v>
      </c>
      <c r="G4022" s="162" t="s">
        <v>6374</v>
      </c>
      <c r="H4022" s="162" t="s">
        <v>6374</v>
      </c>
      <c r="I4022" s="53" t="str">
        <f t="shared" si="125"/>
        <v>0. 26</v>
      </c>
      <c r="J4022" s="157" t="s">
        <v>142</v>
      </c>
      <c r="K4022" s="157" t="s">
        <v>141</v>
      </c>
      <c r="L4022" s="83" t="s">
        <v>6172</v>
      </c>
      <c r="M4022" s="165" t="s">
        <v>5499</v>
      </c>
      <c r="O4022" s="157" t="s">
        <v>138</v>
      </c>
      <c r="P4022" s="157" t="s">
        <v>143</v>
      </c>
      <c r="Q4022" s="157" t="s">
        <v>6171</v>
      </c>
      <c r="R4022" s="157" t="s">
        <v>144</v>
      </c>
      <c r="W4022" s="118">
        <v>0</v>
      </c>
      <c r="X4022" s="162" t="s">
        <v>6374</v>
      </c>
    </row>
    <row r="4023" spans="1:24">
      <c r="A4023" s="83">
        <v>4311</v>
      </c>
      <c r="B4023" s="83">
        <v>99</v>
      </c>
      <c r="C4023" t="s">
        <v>7862</v>
      </c>
      <c r="D4023" s="159">
        <f t="shared" si="124"/>
        <v>218</v>
      </c>
      <c r="E4023">
        <v>5</v>
      </c>
      <c r="F4023">
        <v>18</v>
      </c>
      <c r="G4023" s="162" t="s">
        <v>6227</v>
      </c>
      <c r="H4023" s="162" t="s">
        <v>6227</v>
      </c>
      <c r="I4023" s="53" t="str">
        <f t="shared" si="125"/>
        <v>5. 18</v>
      </c>
      <c r="J4023" s="157" t="s">
        <v>142</v>
      </c>
      <c r="K4023" s="157" t="s">
        <v>141</v>
      </c>
      <c r="L4023" s="83" t="s">
        <v>6172</v>
      </c>
      <c r="M4023" s="165" t="s">
        <v>5499</v>
      </c>
      <c r="O4023" s="157" t="s">
        <v>138</v>
      </c>
      <c r="P4023" s="157" t="s">
        <v>143</v>
      </c>
      <c r="Q4023" s="157" t="s">
        <v>6171</v>
      </c>
      <c r="R4023" s="157" t="s">
        <v>144</v>
      </c>
      <c r="W4023" s="118">
        <v>0</v>
      </c>
      <c r="X4023" s="162" t="s">
        <v>6227</v>
      </c>
    </row>
    <row r="4024" spans="1:24">
      <c r="A4024" s="83">
        <v>4312</v>
      </c>
      <c r="B4024" s="83">
        <v>121</v>
      </c>
      <c r="C4024" t="s">
        <v>6586</v>
      </c>
      <c r="D4024" s="159">
        <f t="shared" si="124"/>
        <v>36</v>
      </c>
      <c r="E4024">
        <v>0</v>
      </c>
      <c r="F4024">
        <v>36</v>
      </c>
      <c r="G4024" s="162" t="s">
        <v>6174</v>
      </c>
      <c r="H4024" s="162" t="s">
        <v>6174</v>
      </c>
      <c r="I4024" s="53" t="str">
        <f t="shared" si="125"/>
        <v>0. 36</v>
      </c>
      <c r="J4024" s="157" t="s">
        <v>142</v>
      </c>
      <c r="K4024" s="157" t="s">
        <v>141</v>
      </c>
      <c r="L4024" s="83" t="s">
        <v>6172</v>
      </c>
      <c r="M4024" s="165" t="s">
        <v>6170</v>
      </c>
      <c r="O4024" s="157" t="s">
        <v>138</v>
      </c>
      <c r="P4024" s="157" t="s">
        <v>143</v>
      </c>
      <c r="Q4024" s="157" t="s">
        <v>6171</v>
      </c>
      <c r="R4024" s="157" t="s">
        <v>144</v>
      </c>
      <c r="W4024" s="118">
        <v>0</v>
      </c>
      <c r="X4024" s="162" t="s">
        <v>6174</v>
      </c>
    </row>
    <row r="4025" spans="1:24">
      <c r="A4025" s="83">
        <v>4313</v>
      </c>
      <c r="B4025" s="83">
        <v>191</v>
      </c>
      <c r="C4025" t="s">
        <v>7851</v>
      </c>
      <c r="D4025" s="159">
        <f t="shared" si="124"/>
        <v>56</v>
      </c>
      <c r="E4025">
        <v>1</v>
      </c>
      <c r="F4025">
        <v>16</v>
      </c>
      <c r="G4025" s="162" t="s">
        <v>6222</v>
      </c>
      <c r="H4025" s="162" t="s">
        <v>6222</v>
      </c>
      <c r="I4025" s="53" t="str">
        <f t="shared" si="125"/>
        <v>1. 16</v>
      </c>
      <c r="J4025" s="157" t="s">
        <v>142</v>
      </c>
      <c r="K4025" s="157" t="s">
        <v>141</v>
      </c>
      <c r="L4025" s="83" t="s">
        <v>6172</v>
      </c>
      <c r="M4025" s="165" t="s">
        <v>162</v>
      </c>
      <c r="O4025" s="157" t="s">
        <v>138</v>
      </c>
      <c r="P4025" s="157" t="s">
        <v>143</v>
      </c>
      <c r="Q4025" s="157" t="s">
        <v>6171</v>
      </c>
      <c r="R4025" s="157" t="s">
        <v>144</v>
      </c>
      <c r="W4025" s="118">
        <v>756000</v>
      </c>
      <c r="X4025" s="162" t="s">
        <v>6222</v>
      </c>
    </row>
    <row r="4026" spans="1:24">
      <c r="A4026" s="83">
        <v>4313</v>
      </c>
      <c r="B4026" s="83">
        <v>191</v>
      </c>
      <c r="C4026" t="s">
        <v>6648</v>
      </c>
      <c r="D4026" s="159">
        <f t="shared" si="124"/>
        <v>60</v>
      </c>
      <c r="E4026">
        <v>1</v>
      </c>
      <c r="F4026">
        <v>20</v>
      </c>
      <c r="G4026" s="162" t="s">
        <v>6197</v>
      </c>
      <c r="H4026" s="162" t="s">
        <v>6197</v>
      </c>
      <c r="I4026" s="53" t="str">
        <f t="shared" si="125"/>
        <v>1. 20</v>
      </c>
      <c r="J4026" s="157" t="s">
        <v>142</v>
      </c>
      <c r="K4026" s="157" t="s">
        <v>141</v>
      </c>
      <c r="L4026" s="83" t="s">
        <v>6172</v>
      </c>
      <c r="M4026" s="165" t="s">
        <v>162</v>
      </c>
      <c r="O4026" s="157" t="s">
        <v>138</v>
      </c>
      <c r="P4026" s="157" t="s">
        <v>143</v>
      </c>
      <c r="Q4026" s="157" t="s">
        <v>6171</v>
      </c>
      <c r="R4026" s="157" t="s">
        <v>144</v>
      </c>
      <c r="W4026" s="118">
        <v>810000</v>
      </c>
      <c r="X4026" s="162" t="s">
        <v>6197</v>
      </c>
    </row>
    <row r="4027" spans="1:24">
      <c r="A4027" s="83">
        <v>4313</v>
      </c>
      <c r="B4027" s="83">
        <v>191</v>
      </c>
      <c r="C4027" t="s">
        <v>6586</v>
      </c>
      <c r="D4027" s="159">
        <f t="shared" si="124"/>
        <v>53</v>
      </c>
      <c r="E4027">
        <v>1</v>
      </c>
      <c r="F4027">
        <v>13</v>
      </c>
      <c r="G4027" s="162" t="s">
        <v>6309</v>
      </c>
      <c r="H4027" s="162" t="s">
        <v>6309</v>
      </c>
      <c r="I4027" s="53" t="str">
        <f t="shared" si="125"/>
        <v>1. 13</v>
      </c>
      <c r="J4027" s="157" t="s">
        <v>142</v>
      </c>
      <c r="K4027" s="157" t="s">
        <v>141</v>
      </c>
      <c r="L4027" s="83" t="s">
        <v>6172</v>
      </c>
      <c r="M4027" s="165" t="s">
        <v>162</v>
      </c>
      <c r="O4027" s="157" t="s">
        <v>138</v>
      </c>
      <c r="P4027" s="157" t="s">
        <v>143</v>
      </c>
      <c r="Q4027" s="157" t="s">
        <v>6171</v>
      </c>
      <c r="R4027" s="157" t="s">
        <v>144</v>
      </c>
      <c r="W4027" s="118">
        <v>715500</v>
      </c>
      <c r="X4027" s="162" t="s">
        <v>6309</v>
      </c>
    </row>
    <row r="4028" spans="1:24">
      <c r="A4028" s="83">
        <v>4314</v>
      </c>
      <c r="B4028" s="83">
        <v>183</v>
      </c>
      <c r="C4028" t="s">
        <v>6586</v>
      </c>
      <c r="D4028" s="159">
        <f t="shared" si="124"/>
        <v>393</v>
      </c>
      <c r="E4028">
        <v>9</v>
      </c>
      <c r="F4028">
        <v>33</v>
      </c>
      <c r="G4028" s="162" t="s">
        <v>6506</v>
      </c>
      <c r="H4028" s="162" t="s">
        <v>6506</v>
      </c>
      <c r="I4028" s="53" t="str">
        <f t="shared" si="125"/>
        <v>9. 33</v>
      </c>
      <c r="J4028" s="157" t="s">
        <v>142</v>
      </c>
      <c r="K4028" s="157" t="s">
        <v>141</v>
      </c>
      <c r="L4028" s="83" t="s">
        <v>6172</v>
      </c>
      <c r="M4028" s="165" t="s">
        <v>162</v>
      </c>
      <c r="O4028" s="157" t="s">
        <v>138</v>
      </c>
      <c r="P4028" s="157" t="s">
        <v>143</v>
      </c>
      <c r="Q4028" s="157" t="s">
        <v>6171</v>
      </c>
      <c r="R4028" s="157" t="s">
        <v>144</v>
      </c>
      <c r="W4028" s="118">
        <v>1053000</v>
      </c>
      <c r="X4028" s="162" t="s">
        <v>6506</v>
      </c>
    </row>
    <row r="4029" spans="1:24">
      <c r="A4029" s="83">
        <v>4314</v>
      </c>
      <c r="B4029" s="83">
        <v>249</v>
      </c>
      <c r="C4029" t="s">
        <v>8237</v>
      </c>
      <c r="D4029" s="159">
        <f t="shared" si="124"/>
        <v>40</v>
      </c>
      <c r="E4029">
        <v>1</v>
      </c>
      <c r="F4029">
        <v>0</v>
      </c>
      <c r="G4029" s="162" t="s">
        <v>6242</v>
      </c>
      <c r="H4029" s="162" t="s">
        <v>6242</v>
      </c>
      <c r="I4029" s="53" t="str">
        <f t="shared" si="125"/>
        <v>1. 0</v>
      </c>
      <c r="J4029" s="157" t="s">
        <v>142</v>
      </c>
      <c r="K4029" s="157" t="s">
        <v>141</v>
      </c>
      <c r="L4029" s="83" t="s">
        <v>6172</v>
      </c>
      <c r="M4029" s="165" t="s">
        <v>162</v>
      </c>
      <c r="O4029" s="157" t="s">
        <v>138</v>
      </c>
      <c r="P4029" s="157" t="s">
        <v>143</v>
      </c>
      <c r="Q4029" s="157" t="s">
        <v>6171</v>
      </c>
      <c r="R4029" s="157" t="s">
        <v>144</v>
      </c>
      <c r="W4029" s="118">
        <v>108000</v>
      </c>
      <c r="X4029" s="162" t="s">
        <v>6242</v>
      </c>
    </row>
    <row r="4030" spans="1:24">
      <c r="A4030" s="83">
        <v>4314</v>
      </c>
      <c r="B4030" s="83">
        <v>249</v>
      </c>
      <c r="C4030" t="s">
        <v>7863</v>
      </c>
      <c r="D4030" s="159">
        <f t="shared" si="124"/>
        <v>160</v>
      </c>
      <c r="E4030">
        <v>4</v>
      </c>
      <c r="F4030">
        <v>0</v>
      </c>
      <c r="G4030" s="162" t="s">
        <v>6232</v>
      </c>
      <c r="H4030" s="162" t="s">
        <v>6232</v>
      </c>
      <c r="I4030" s="53" t="str">
        <f t="shared" si="125"/>
        <v>4. 0</v>
      </c>
      <c r="J4030" s="157" t="s">
        <v>142</v>
      </c>
      <c r="K4030" s="157" t="s">
        <v>141</v>
      </c>
      <c r="L4030" s="83" t="s">
        <v>6172</v>
      </c>
      <c r="M4030" s="165" t="s">
        <v>162</v>
      </c>
      <c r="O4030" s="157" t="s">
        <v>138</v>
      </c>
      <c r="P4030" s="157" t="s">
        <v>143</v>
      </c>
      <c r="Q4030" s="157" t="s">
        <v>6171</v>
      </c>
      <c r="R4030" s="157" t="s">
        <v>144</v>
      </c>
      <c r="W4030" s="118">
        <v>432000</v>
      </c>
      <c r="X4030" s="162" t="s">
        <v>6232</v>
      </c>
    </row>
    <row r="4031" spans="1:24">
      <c r="A4031" s="83">
        <v>4315</v>
      </c>
      <c r="B4031" s="83">
        <v>513</v>
      </c>
      <c r="C4031" t="s">
        <v>7961</v>
      </c>
      <c r="D4031" s="159">
        <f t="shared" si="124"/>
        <v>33</v>
      </c>
      <c r="E4031">
        <v>0</v>
      </c>
      <c r="F4031">
        <v>33</v>
      </c>
      <c r="G4031" s="162" t="s">
        <v>6387</v>
      </c>
      <c r="H4031" s="162" t="s">
        <v>6387</v>
      </c>
      <c r="I4031" s="53" t="str">
        <f t="shared" si="125"/>
        <v>0. 33</v>
      </c>
      <c r="J4031" s="157" t="s">
        <v>142</v>
      </c>
      <c r="K4031" s="157" t="s">
        <v>141</v>
      </c>
      <c r="L4031" s="83" t="s">
        <v>6172</v>
      </c>
      <c r="M4031" s="165" t="s">
        <v>162</v>
      </c>
      <c r="O4031" s="157" t="s">
        <v>138</v>
      </c>
      <c r="P4031" s="157" t="s">
        <v>143</v>
      </c>
      <c r="Q4031" s="157" t="s">
        <v>6171</v>
      </c>
      <c r="R4031" s="157" t="s">
        <v>144</v>
      </c>
      <c r="W4031" s="118">
        <v>445500</v>
      </c>
      <c r="X4031" s="162" t="s">
        <v>6387</v>
      </c>
    </row>
    <row r="4032" spans="1:24">
      <c r="A4032" s="83">
        <v>4315</v>
      </c>
      <c r="B4032" s="83">
        <v>514</v>
      </c>
      <c r="C4032" t="s">
        <v>7861</v>
      </c>
      <c r="D4032" s="159">
        <f t="shared" si="124"/>
        <v>48</v>
      </c>
      <c r="E4032">
        <v>1</v>
      </c>
      <c r="F4032">
        <v>8</v>
      </c>
      <c r="G4032" s="162" t="s">
        <v>6200</v>
      </c>
      <c r="H4032" s="162" t="s">
        <v>6200</v>
      </c>
      <c r="I4032" s="53" t="str">
        <f t="shared" si="125"/>
        <v>1. 8</v>
      </c>
      <c r="J4032" s="157" t="s">
        <v>142</v>
      </c>
      <c r="K4032" s="157" t="s">
        <v>141</v>
      </c>
      <c r="L4032" s="83" t="s">
        <v>6172</v>
      </c>
      <c r="M4032" s="165" t="s">
        <v>162</v>
      </c>
      <c r="O4032" s="157" t="s">
        <v>138</v>
      </c>
      <c r="P4032" s="157" t="s">
        <v>143</v>
      </c>
      <c r="Q4032" s="157" t="s">
        <v>6171</v>
      </c>
      <c r="R4032" s="157" t="s">
        <v>144</v>
      </c>
      <c r="W4032" s="118">
        <v>648000</v>
      </c>
      <c r="X4032" s="162" t="s">
        <v>6200</v>
      </c>
    </row>
    <row r="4033" spans="1:24">
      <c r="A4033" s="83">
        <v>4317</v>
      </c>
      <c r="B4033" s="83">
        <v>46</v>
      </c>
      <c r="C4033" t="s">
        <v>7857</v>
      </c>
      <c r="D4033" s="159">
        <f t="shared" si="124"/>
        <v>40</v>
      </c>
      <c r="E4033">
        <v>1</v>
      </c>
      <c r="F4033">
        <v>0</v>
      </c>
      <c r="G4033" s="162" t="s">
        <v>6242</v>
      </c>
      <c r="H4033" s="162" t="s">
        <v>6242</v>
      </c>
      <c r="I4033" s="53" t="str">
        <f t="shared" si="125"/>
        <v>1. 0</v>
      </c>
      <c r="J4033" s="157" t="s">
        <v>142</v>
      </c>
      <c r="K4033" s="157" t="s">
        <v>141</v>
      </c>
      <c r="L4033" s="83" t="s">
        <v>6172</v>
      </c>
      <c r="M4033" s="165" t="s">
        <v>162</v>
      </c>
      <c r="O4033" s="157" t="s">
        <v>138</v>
      </c>
      <c r="P4033" s="157" t="s">
        <v>143</v>
      </c>
      <c r="Q4033" s="157" t="s">
        <v>6171</v>
      </c>
      <c r="R4033" s="157" t="s">
        <v>144</v>
      </c>
      <c r="W4033" s="118">
        <v>270000</v>
      </c>
      <c r="X4033" s="162" t="s">
        <v>6242</v>
      </c>
    </row>
    <row r="4034" spans="1:24">
      <c r="A4034" s="83">
        <v>4318</v>
      </c>
      <c r="B4034" s="83">
        <v>115</v>
      </c>
      <c r="C4034" t="s">
        <v>8238</v>
      </c>
      <c r="D4034" s="159">
        <f t="shared" si="124"/>
        <v>52</v>
      </c>
      <c r="E4034">
        <v>1</v>
      </c>
      <c r="F4034">
        <v>12</v>
      </c>
      <c r="G4034" s="162" t="s">
        <v>6215</v>
      </c>
      <c r="H4034" s="162" t="s">
        <v>6215</v>
      </c>
      <c r="I4034" s="53" t="str">
        <f t="shared" si="125"/>
        <v>1. 12</v>
      </c>
      <c r="J4034" s="157" t="s">
        <v>142</v>
      </c>
      <c r="K4034" s="157" t="s">
        <v>141</v>
      </c>
      <c r="L4034" s="83" t="s">
        <v>6172</v>
      </c>
      <c r="M4034" s="165" t="s">
        <v>162</v>
      </c>
      <c r="O4034" s="157" t="s">
        <v>138</v>
      </c>
      <c r="P4034" s="157" t="s">
        <v>143</v>
      </c>
      <c r="Q4034" s="157" t="s">
        <v>6171</v>
      </c>
      <c r="R4034" s="157" t="s">
        <v>144</v>
      </c>
      <c r="W4034" s="118">
        <v>351000</v>
      </c>
      <c r="X4034" s="162" t="s">
        <v>6215</v>
      </c>
    </row>
    <row r="4035" spans="1:24">
      <c r="A4035" s="83">
        <v>4318</v>
      </c>
      <c r="B4035" s="83">
        <v>115</v>
      </c>
      <c r="C4035" t="s">
        <v>8239</v>
      </c>
      <c r="D4035" s="159">
        <f t="shared" ref="D4035:D4098" si="126">E4035*40+F4035</f>
        <v>56</v>
      </c>
      <c r="E4035">
        <v>1</v>
      </c>
      <c r="F4035">
        <v>16</v>
      </c>
      <c r="G4035" s="162" t="s">
        <v>6222</v>
      </c>
      <c r="H4035" s="162" t="s">
        <v>6222</v>
      </c>
      <c r="I4035" s="53" t="str">
        <f t="shared" ref="I4035:I4098" si="127">H4035</f>
        <v>1. 16</v>
      </c>
      <c r="J4035" s="157" t="s">
        <v>142</v>
      </c>
      <c r="K4035" s="157" t="s">
        <v>141</v>
      </c>
      <c r="L4035" s="83" t="s">
        <v>6172</v>
      </c>
      <c r="M4035" s="165" t="s">
        <v>162</v>
      </c>
      <c r="O4035" s="157" t="s">
        <v>138</v>
      </c>
      <c r="P4035" s="157" t="s">
        <v>143</v>
      </c>
      <c r="Q4035" s="157" t="s">
        <v>6171</v>
      </c>
      <c r="R4035" s="157" t="s">
        <v>144</v>
      </c>
      <c r="W4035" s="118">
        <v>378000</v>
      </c>
      <c r="X4035" s="162" t="s">
        <v>6222</v>
      </c>
    </row>
    <row r="4036" spans="1:24">
      <c r="A4036" s="83">
        <v>4318</v>
      </c>
      <c r="B4036" s="83">
        <v>115</v>
      </c>
      <c r="C4036" t="s">
        <v>8190</v>
      </c>
      <c r="D4036" s="159">
        <f t="shared" si="126"/>
        <v>39</v>
      </c>
      <c r="E4036">
        <v>0</v>
      </c>
      <c r="F4036">
        <v>39</v>
      </c>
      <c r="G4036" s="162" t="s">
        <v>6230</v>
      </c>
      <c r="H4036" s="162" t="s">
        <v>6230</v>
      </c>
      <c r="I4036" s="53" t="str">
        <f t="shared" si="127"/>
        <v>0. 39</v>
      </c>
      <c r="J4036" s="157" t="s">
        <v>142</v>
      </c>
      <c r="K4036" s="157" t="s">
        <v>141</v>
      </c>
      <c r="L4036" s="83" t="s">
        <v>6172</v>
      </c>
      <c r="M4036" s="165" t="s">
        <v>162</v>
      </c>
      <c r="O4036" s="157" t="s">
        <v>138</v>
      </c>
      <c r="P4036" s="157" t="s">
        <v>143</v>
      </c>
      <c r="Q4036" s="157" t="s">
        <v>6171</v>
      </c>
      <c r="R4036" s="157" t="s">
        <v>144</v>
      </c>
      <c r="W4036" s="118">
        <v>256500</v>
      </c>
      <c r="X4036" s="162" t="s">
        <v>6230</v>
      </c>
    </row>
    <row r="4037" spans="1:24">
      <c r="A4037" s="83">
        <v>4318</v>
      </c>
      <c r="B4037" s="83">
        <v>114</v>
      </c>
      <c r="C4037" t="s">
        <v>8240</v>
      </c>
      <c r="D4037" s="159">
        <f t="shared" si="126"/>
        <v>66</v>
      </c>
      <c r="E4037">
        <v>1</v>
      </c>
      <c r="F4037">
        <v>26</v>
      </c>
      <c r="G4037" s="162" t="s">
        <v>6175</v>
      </c>
      <c r="H4037" s="162" t="s">
        <v>6175</v>
      </c>
      <c r="I4037" s="53" t="str">
        <f t="shared" si="127"/>
        <v>1. 26</v>
      </c>
      <c r="J4037" s="157" t="s">
        <v>142</v>
      </c>
      <c r="K4037" s="157" t="s">
        <v>141</v>
      </c>
      <c r="L4037" s="83" t="s">
        <v>6172</v>
      </c>
      <c r="M4037" s="165" t="s">
        <v>162</v>
      </c>
      <c r="O4037" s="157" t="s">
        <v>138</v>
      </c>
      <c r="P4037" s="157" t="s">
        <v>143</v>
      </c>
      <c r="Q4037" s="157" t="s">
        <v>6171</v>
      </c>
      <c r="R4037" s="157" t="s">
        <v>144</v>
      </c>
      <c r="W4037" s="118">
        <v>445500</v>
      </c>
      <c r="X4037" s="162" t="s">
        <v>6175</v>
      </c>
    </row>
    <row r="4038" spans="1:24">
      <c r="A4038" s="83">
        <v>4318</v>
      </c>
      <c r="B4038" s="83">
        <v>114</v>
      </c>
      <c r="C4038" t="s">
        <v>8241</v>
      </c>
      <c r="D4038" s="159">
        <f t="shared" si="126"/>
        <v>198</v>
      </c>
      <c r="E4038">
        <v>4</v>
      </c>
      <c r="F4038">
        <v>38</v>
      </c>
      <c r="G4038" s="162" t="s">
        <v>6317</v>
      </c>
      <c r="H4038" s="162" t="s">
        <v>6317</v>
      </c>
      <c r="I4038" s="53" t="str">
        <f t="shared" si="127"/>
        <v>4. 38</v>
      </c>
      <c r="J4038" s="157" t="s">
        <v>142</v>
      </c>
      <c r="K4038" s="157" t="s">
        <v>141</v>
      </c>
      <c r="L4038" s="83" t="s">
        <v>6172</v>
      </c>
      <c r="M4038" s="165" t="s">
        <v>162</v>
      </c>
      <c r="O4038" s="157" t="s">
        <v>138</v>
      </c>
      <c r="P4038" s="157" t="s">
        <v>143</v>
      </c>
      <c r="Q4038" s="157" t="s">
        <v>6171</v>
      </c>
      <c r="R4038" s="157" t="s">
        <v>144</v>
      </c>
      <c r="W4038" s="118">
        <v>1336500</v>
      </c>
      <c r="X4038" s="162" t="s">
        <v>6317</v>
      </c>
    </row>
    <row r="4039" spans="1:24">
      <c r="A4039" s="83">
        <v>4319</v>
      </c>
      <c r="B4039" s="83">
        <v>115</v>
      </c>
      <c r="C4039" t="s">
        <v>8238</v>
      </c>
      <c r="D4039" s="159">
        <f t="shared" si="126"/>
        <v>52</v>
      </c>
      <c r="E4039">
        <v>1</v>
      </c>
      <c r="F4039">
        <v>12</v>
      </c>
      <c r="G4039" s="162" t="s">
        <v>6215</v>
      </c>
      <c r="H4039" s="162" t="s">
        <v>6215</v>
      </c>
      <c r="I4039" s="53" t="str">
        <f t="shared" si="127"/>
        <v>1. 12</v>
      </c>
      <c r="J4039" s="157" t="s">
        <v>142</v>
      </c>
      <c r="K4039" s="157" t="s">
        <v>141</v>
      </c>
      <c r="L4039" s="83" t="s">
        <v>6172</v>
      </c>
      <c r="M4039" s="165" t="s">
        <v>162</v>
      </c>
      <c r="O4039" s="157" t="s">
        <v>138</v>
      </c>
      <c r="P4039" s="157" t="s">
        <v>143</v>
      </c>
      <c r="Q4039" s="157" t="s">
        <v>6171</v>
      </c>
      <c r="R4039" s="157" t="s">
        <v>144</v>
      </c>
      <c r="W4039" s="118">
        <v>351000</v>
      </c>
      <c r="X4039" s="162" t="s">
        <v>6215</v>
      </c>
    </row>
    <row r="4040" spans="1:24">
      <c r="A4040" s="83">
        <v>4319</v>
      </c>
      <c r="B4040" s="83">
        <v>115</v>
      </c>
      <c r="C4040" t="s">
        <v>8239</v>
      </c>
      <c r="D4040" s="159">
        <f t="shared" si="126"/>
        <v>56</v>
      </c>
      <c r="E4040">
        <v>1</v>
      </c>
      <c r="F4040">
        <v>16</v>
      </c>
      <c r="G4040" s="162" t="s">
        <v>6222</v>
      </c>
      <c r="H4040" s="162" t="s">
        <v>6222</v>
      </c>
      <c r="I4040" s="53" t="str">
        <f t="shared" si="127"/>
        <v>1. 16</v>
      </c>
      <c r="J4040" s="157" t="s">
        <v>142</v>
      </c>
      <c r="K4040" s="157" t="s">
        <v>141</v>
      </c>
      <c r="L4040" s="83" t="s">
        <v>6172</v>
      </c>
      <c r="M4040" s="165" t="s">
        <v>162</v>
      </c>
      <c r="O4040" s="157" t="s">
        <v>138</v>
      </c>
      <c r="P4040" s="157" t="s">
        <v>143</v>
      </c>
      <c r="Q4040" s="157" t="s">
        <v>6171</v>
      </c>
      <c r="R4040" s="157" t="s">
        <v>144</v>
      </c>
      <c r="W4040" s="118">
        <v>378000</v>
      </c>
      <c r="X4040" s="162" t="s">
        <v>6222</v>
      </c>
    </row>
    <row r="4041" spans="1:24">
      <c r="A4041" s="83">
        <v>4319</v>
      </c>
      <c r="B4041" s="83">
        <v>115</v>
      </c>
      <c r="C4041" t="s">
        <v>8190</v>
      </c>
      <c r="D4041" s="159">
        <f t="shared" si="126"/>
        <v>39</v>
      </c>
      <c r="E4041">
        <v>0</v>
      </c>
      <c r="F4041">
        <v>39</v>
      </c>
      <c r="G4041" s="162" t="s">
        <v>6230</v>
      </c>
      <c r="H4041" s="162" t="s">
        <v>6230</v>
      </c>
      <c r="I4041" s="53" t="str">
        <f t="shared" si="127"/>
        <v>0. 39</v>
      </c>
      <c r="J4041" s="157" t="s">
        <v>142</v>
      </c>
      <c r="K4041" s="157" t="s">
        <v>141</v>
      </c>
      <c r="L4041" s="83" t="s">
        <v>6172</v>
      </c>
      <c r="M4041" s="165" t="s">
        <v>162</v>
      </c>
      <c r="O4041" s="157" t="s">
        <v>138</v>
      </c>
      <c r="P4041" s="157" t="s">
        <v>143</v>
      </c>
      <c r="Q4041" s="157" t="s">
        <v>6171</v>
      </c>
      <c r="R4041" s="157" t="s">
        <v>144</v>
      </c>
      <c r="W4041" s="118">
        <v>256500</v>
      </c>
      <c r="X4041" s="162" t="s">
        <v>6230</v>
      </c>
    </row>
    <row r="4042" spans="1:24">
      <c r="A4042" s="83">
        <v>4319</v>
      </c>
      <c r="B4042" s="83">
        <v>114</v>
      </c>
      <c r="C4042" t="s">
        <v>8240</v>
      </c>
      <c r="D4042" s="159">
        <f t="shared" si="126"/>
        <v>66</v>
      </c>
      <c r="E4042">
        <v>1</v>
      </c>
      <c r="F4042">
        <v>26</v>
      </c>
      <c r="G4042" s="162" t="s">
        <v>6175</v>
      </c>
      <c r="H4042" s="162" t="s">
        <v>6175</v>
      </c>
      <c r="I4042" s="53" t="str">
        <f t="shared" si="127"/>
        <v>1. 26</v>
      </c>
      <c r="J4042" s="157" t="s">
        <v>142</v>
      </c>
      <c r="K4042" s="157" t="s">
        <v>141</v>
      </c>
      <c r="L4042" s="83" t="s">
        <v>6172</v>
      </c>
      <c r="M4042" s="165" t="s">
        <v>162</v>
      </c>
      <c r="O4042" s="157" t="s">
        <v>138</v>
      </c>
      <c r="P4042" s="157" t="s">
        <v>143</v>
      </c>
      <c r="Q4042" s="157" t="s">
        <v>6171</v>
      </c>
      <c r="R4042" s="157" t="s">
        <v>144</v>
      </c>
      <c r="W4042" s="118">
        <v>445500</v>
      </c>
      <c r="X4042" s="162" t="s">
        <v>6175</v>
      </c>
    </row>
    <row r="4043" spans="1:24">
      <c r="A4043" s="83">
        <v>4319</v>
      </c>
      <c r="B4043" s="83">
        <v>114</v>
      </c>
      <c r="C4043" t="s">
        <v>8241</v>
      </c>
      <c r="D4043" s="159">
        <f t="shared" si="126"/>
        <v>198</v>
      </c>
      <c r="E4043">
        <v>4</v>
      </c>
      <c r="F4043">
        <v>38</v>
      </c>
      <c r="G4043" s="162" t="s">
        <v>6317</v>
      </c>
      <c r="H4043" s="162" t="s">
        <v>6317</v>
      </c>
      <c r="I4043" s="53" t="str">
        <f t="shared" si="127"/>
        <v>4. 38</v>
      </c>
      <c r="J4043" s="157" t="s">
        <v>142</v>
      </c>
      <c r="K4043" s="157" t="s">
        <v>141</v>
      </c>
      <c r="L4043" s="83" t="s">
        <v>6172</v>
      </c>
      <c r="M4043" s="165" t="s">
        <v>162</v>
      </c>
      <c r="O4043" s="157" t="s">
        <v>138</v>
      </c>
      <c r="P4043" s="157" t="s">
        <v>143</v>
      </c>
      <c r="Q4043" s="157" t="s">
        <v>6171</v>
      </c>
      <c r="R4043" s="157" t="s">
        <v>144</v>
      </c>
      <c r="W4043" s="118">
        <v>1336500</v>
      </c>
      <c r="X4043" s="162" t="s">
        <v>6317</v>
      </c>
    </row>
    <row r="4044" spans="1:24">
      <c r="A4044" s="83">
        <v>4320</v>
      </c>
      <c r="B4044" s="83">
        <v>267</v>
      </c>
      <c r="C4044" t="s">
        <v>7960</v>
      </c>
      <c r="D4044" s="159">
        <f t="shared" si="126"/>
        <v>18</v>
      </c>
      <c r="E4044">
        <v>0</v>
      </c>
      <c r="F4044">
        <v>18</v>
      </c>
      <c r="G4044" s="162" t="s">
        <v>6241</v>
      </c>
      <c r="H4044" s="162" t="s">
        <v>6241</v>
      </c>
      <c r="I4044" s="53" t="str">
        <f t="shared" si="127"/>
        <v>0. 18</v>
      </c>
      <c r="J4044" s="157" t="s">
        <v>142</v>
      </c>
      <c r="K4044" s="157" t="s">
        <v>141</v>
      </c>
      <c r="L4044" s="83" t="s">
        <v>6172</v>
      </c>
      <c r="M4044" s="165" t="s">
        <v>162</v>
      </c>
      <c r="O4044" s="157" t="s">
        <v>138</v>
      </c>
      <c r="P4044" s="157" t="s">
        <v>143</v>
      </c>
      <c r="Q4044" s="157" t="s">
        <v>6171</v>
      </c>
      <c r="R4044" s="157" t="s">
        <v>144</v>
      </c>
      <c r="W4044" s="118">
        <v>121500</v>
      </c>
      <c r="X4044" s="162" t="s">
        <v>6241</v>
      </c>
    </row>
    <row r="4045" spans="1:24">
      <c r="A4045" s="83">
        <v>4320</v>
      </c>
      <c r="B4045" s="83">
        <v>231</v>
      </c>
      <c r="C4045" t="s">
        <v>6648</v>
      </c>
      <c r="D4045" s="159">
        <f t="shared" si="126"/>
        <v>144</v>
      </c>
      <c r="E4045">
        <v>3</v>
      </c>
      <c r="F4045">
        <v>24</v>
      </c>
      <c r="G4045" s="162" t="s">
        <v>6418</v>
      </c>
      <c r="H4045" s="162" t="s">
        <v>6418</v>
      </c>
      <c r="I4045" s="53" t="str">
        <f t="shared" si="127"/>
        <v>3. 24</v>
      </c>
      <c r="J4045" s="157" t="s">
        <v>142</v>
      </c>
      <c r="K4045" s="157" t="s">
        <v>141</v>
      </c>
      <c r="L4045" s="83" t="s">
        <v>6172</v>
      </c>
      <c r="M4045" s="165" t="s">
        <v>162</v>
      </c>
      <c r="O4045" s="157" t="s">
        <v>138</v>
      </c>
      <c r="P4045" s="157" t="s">
        <v>143</v>
      </c>
      <c r="Q4045" s="157" t="s">
        <v>6171</v>
      </c>
      <c r="R4045" s="157" t="s">
        <v>144</v>
      </c>
      <c r="W4045" s="118">
        <v>972000</v>
      </c>
      <c r="X4045" s="162" t="s">
        <v>6418</v>
      </c>
    </row>
    <row r="4046" spans="1:24">
      <c r="A4046" s="83">
        <v>4320</v>
      </c>
      <c r="B4046" s="83">
        <v>266</v>
      </c>
      <c r="C4046" t="s">
        <v>7863</v>
      </c>
      <c r="D4046" s="159">
        <f t="shared" si="126"/>
        <v>30</v>
      </c>
      <c r="E4046">
        <v>0</v>
      </c>
      <c r="F4046">
        <v>30</v>
      </c>
      <c r="G4046" s="162" t="s">
        <v>6324</v>
      </c>
      <c r="H4046" s="162" t="s">
        <v>6324</v>
      </c>
      <c r="I4046" s="53" t="str">
        <f t="shared" si="127"/>
        <v>0. 30</v>
      </c>
      <c r="J4046" s="157" t="s">
        <v>142</v>
      </c>
      <c r="K4046" s="157" t="s">
        <v>141</v>
      </c>
      <c r="L4046" s="83" t="s">
        <v>6172</v>
      </c>
      <c r="M4046" s="165" t="s">
        <v>162</v>
      </c>
      <c r="O4046" s="157" t="s">
        <v>138</v>
      </c>
      <c r="P4046" s="157" t="s">
        <v>143</v>
      </c>
      <c r="Q4046" s="157" t="s">
        <v>6171</v>
      </c>
      <c r="R4046" s="157" t="s">
        <v>144</v>
      </c>
      <c r="W4046" s="118">
        <v>202500</v>
      </c>
      <c r="X4046" s="162" t="s">
        <v>6324</v>
      </c>
    </row>
    <row r="4047" spans="1:24">
      <c r="A4047" s="83">
        <v>4320</v>
      </c>
      <c r="B4047" s="83">
        <v>231</v>
      </c>
      <c r="C4047" t="s">
        <v>7863</v>
      </c>
      <c r="D4047" s="159">
        <f t="shared" si="126"/>
        <v>51</v>
      </c>
      <c r="E4047">
        <v>1</v>
      </c>
      <c r="F4047">
        <v>11</v>
      </c>
      <c r="G4047" s="162" t="s">
        <v>6295</v>
      </c>
      <c r="H4047" s="162" t="s">
        <v>6295</v>
      </c>
      <c r="I4047" s="53" t="str">
        <f t="shared" si="127"/>
        <v>1. 11</v>
      </c>
      <c r="J4047" s="157" t="s">
        <v>142</v>
      </c>
      <c r="K4047" s="157" t="s">
        <v>141</v>
      </c>
      <c r="L4047" s="83" t="s">
        <v>6172</v>
      </c>
      <c r="M4047" s="165" t="s">
        <v>162</v>
      </c>
      <c r="O4047" s="157" t="s">
        <v>138</v>
      </c>
      <c r="P4047" s="157" t="s">
        <v>143</v>
      </c>
      <c r="Q4047" s="157" t="s">
        <v>6171</v>
      </c>
      <c r="R4047" s="157" t="s">
        <v>144</v>
      </c>
      <c r="W4047" s="118">
        <v>337500</v>
      </c>
      <c r="X4047" s="162" t="s">
        <v>6295</v>
      </c>
    </row>
    <row r="4048" spans="1:24">
      <c r="A4048" s="83">
        <v>4320</v>
      </c>
      <c r="B4048" s="83">
        <v>267</v>
      </c>
      <c r="C4048" t="s">
        <v>6586</v>
      </c>
      <c r="D4048" s="159">
        <f t="shared" si="126"/>
        <v>46</v>
      </c>
      <c r="E4048">
        <v>1</v>
      </c>
      <c r="F4048">
        <v>6</v>
      </c>
      <c r="G4048" s="162" t="s">
        <v>6411</v>
      </c>
      <c r="H4048" s="162" t="s">
        <v>6411</v>
      </c>
      <c r="I4048" s="53" t="str">
        <f t="shared" si="127"/>
        <v>1. 6</v>
      </c>
      <c r="J4048" s="157" t="s">
        <v>142</v>
      </c>
      <c r="K4048" s="157" t="s">
        <v>141</v>
      </c>
      <c r="L4048" s="83" t="s">
        <v>6172</v>
      </c>
      <c r="M4048" s="165" t="s">
        <v>162</v>
      </c>
      <c r="O4048" s="157" t="s">
        <v>138</v>
      </c>
      <c r="P4048" s="157" t="s">
        <v>143</v>
      </c>
      <c r="Q4048" s="157" t="s">
        <v>6171</v>
      </c>
      <c r="R4048" s="157" t="s">
        <v>144</v>
      </c>
      <c r="W4048" s="118">
        <v>310500</v>
      </c>
      <c r="X4048" s="162" t="s">
        <v>6411</v>
      </c>
    </row>
    <row r="4049" spans="1:24">
      <c r="A4049" s="83">
        <v>4321</v>
      </c>
      <c r="B4049" s="83">
        <v>267</v>
      </c>
      <c r="C4049" t="s">
        <v>7960</v>
      </c>
      <c r="D4049" s="159">
        <f t="shared" si="126"/>
        <v>18</v>
      </c>
      <c r="E4049">
        <v>0</v>
      </c>
      <c r="F4049">
        <v>18</v>
      </c>
      <c r="G4049" s="162" t="s">
        <v>6241</v>
      </c>
      <c r="H4049" s="162" t="s">
        <v>6241</v>
      </c>
      <c r="I4049" s="53" t="str">
        <f t="shared" si="127"/>
        <v>0. 18</v>
      </c>
      <c r="J4049" s="157" t="s">
        <v>142</v>
      </c>
      <c r="K4049" s="157" t="s">
        <v>141</v>
      </c>
      <c r="L4049" s="83" t="s">
        <v>6172</v>
      </c>
      <c r="M4049" s="165" t="s">
        <v>162</v>
      </c>
      <c r="O4049" s="157" t="s">
        <v>138</v>
      </c>
      <c r="P4049" s="157" t="s">
        <v>143</v>
      </c>
      <c r="Q4049" s="157" t="s">
        <v>6171</v>
      </c>
      <c r="R4049" s="157" t="s">
        <v>144</v>
      </c>
      <c r="W4049" s="118">
        <v>121500</v>
      </c>
      <c r="X4049" s="162" t="s">
        <v>6241</v>
      </c>
    </row>
    <row r="4050" spans="1:24">
      <c r="A4050" s="83">
        <v>4321</v>
      </c>
      <c r="B4050" s="83">
        <v>231</v>
      </c>
      <c r="C4050" t="s">
        <v>6648</v>
      </c>
      <c r="D4050" s="159">
        <f t="shared" si="126"/>
        <v>144</v>
      </c>
      <c r="E4050">
        <v>3</v>
      </c>
      <c r="F4050">
        <v>24</v>
      </c>
      <c r="G4050" s="162" t="s">
        <v>6418</v>
      </c>
      <c r="H4050" s="162" t="s">
        <v>6418</v>
      </c>
      <c r="I4050" s="53" t="str">
        <f t="shared" si="127"/>
        <v>3. 24</v>
      </c>
      <c r="J4050" s="157" t="s">
        <v>142</v>
      </c>
      <c r="K4050" s="157" t="s">
        <v>141</v>
      </c>
      <c r="L4050" s="83" t="s">
        <v>6172</v>
      </c>
      <c r="M4050" s="165" t="s">
        <v>162</v>
      </c>
      <c r="O4050" s="157" t="s">
        <v>138</v>
      </c>
      <c r="P4050" s="157" t="s">
        <v>143</v>
      </c>
      <c r="Q4050" s="157" t="s">
        <v>6171</v>
      </c>
      <c r="R4050" s="157" t="s">
        <v>144</v>
      </c>
      <c r="W4050" s="118">
        <v>972000</v>
      </c>
      <c r="X4050" s="162" t="s">
        <v>6418</v>
      </c>
    </row>
    <row r="4051" spans="1:24">
      <c r="A4051" s="83">
        <v>4321</v>
      </c>
      <c r="B4051" s="83">
        <v>266</v>
      </c>
      <c r="C4051" t="s">
        <v>7863</v>
      </c>
      <c r="D4051" s="159">
        <f t="shared" si="126"/>
        <v>30</v>
      </c>
      <c r="E4051">
        <v>0</v>
      </c>
      <c r="F4051">
        <v>30</v>
      </c>
      <c r="G4051" s="162" t="s">
        <v>6324</v>
      </c>
      <c r="H4051" s="162" t="s">
        <v>6324</v>
      </c>
      <c r="I4051" s="53" t="str">
        <f t="shared" si="127"/>
        <v>0. 30</v>
      </c>
      <c r="J4051" s="157" t="s">
        <v>142</v>
      </c>
      <c r="K4051" s="157" t="s">
        <v>141</v>
      </c>
      <c r="L4051" s="83" t="s">
        <v>6172</v>
      </c>
      <c r="M4051" s="165" t="s">
        <v>162</v>
      </c>
      <c r="O4051" s="157" t="s">
        <v>138</v>
      </c>
      <c r="P4051" s="157" t="s">
        <v>143</v>
      </c>
      <c r="Q4051" s="157" t="s">
        <v>6171</v>
      </c>
      <c r="R4051" s="157" t="s">
        <v>144</v>
      </c>
      <c r="W4051" s="118">
        <v>202500</v>
      </c>
      <c r="X4051" s="162" t="s">
        <v>6324</v>
      </c>
    </row>
    <row r="4052" spans="1:24">
      <c r="A4052" s="83">
        <v>4321</v>
      </c>
      <c r="B4052" s="83">
        <v>231</v>
      </c>
      <c r="C4052" t="s">
        <v>7863</v>
      </c>
      <c r="D4052" s="159">
        <f t="shared" si="126"/>
        <v>51</v>
      </c>
      <c r="E4052">
        <v>1</v>
      </c>
      <c r="F4052">
        <v>11</v>
      </c>
      <c r="G4052" s="162" t="s">
        <v>6295</v>
      </c>
      <c r="H4052" s="162" t="s">
        <v>6295</v>
      </c>
      <c r="I4052" s="53" t="str">
        <f t="shared" si="127"/>
        <v>1. 11</v>
      </c>
      <c r="J4052" s="157" t="s">
        <v>142</v>
      </c>
      <c r="K4052" s="157" t="s">
        <v>141</v>
      </c>
      <c r="L4052" s="83" t="s">
        <v>6172</v>
      </c>
      <c r="M4052" s="165" t="s">
        <v>162</v>
      </c>
      <c r="O4052" s="157" t="s">
        <v>138</v>
      </c>
      <c r="P4052" s="157" t="s">
        <v>143</v>
      </c>
      <c r="Q4052" s="157" t="s">
        <v>6171</v>
      </c>
      <c r="R4052" s="157" t="s">
        <v>144</v>
      </c>
      <c r="W4052" s="118">
        <v>337500</v>
      </c>
      <c r="X4052" s="162" t="s">
        <v>6295</v>
      </c>
    </row>
    <row r="4053" spans="1:24">
      <c r="A4053" s="83">
        <v>4321</v>
      </c>
      <c r="B4053" s="83">
        <v>267</v>
      </c>
      <c r="C4053" t="s">
        <v>6586</v>
      </c>
      <c r="D4053" s="159">
        <f t="shared" si="126"/>
        <v>46</v>
      </c>
      <c r="E4053">
        <v>1</v>
      </c>
      <c r="F4053">
        <v>6</v>
      </c>
      <c r="G4053" s="162" t="s">
        <v>6411</v>
      </c>
      <c r="H4053" s="162" t="s">
        <v>6411</v>
      </c>
      <c r="I4053" s="53" t="str">
        <f t="shared" si="127"/>
        <v>1. 6</v>
      </c>
      <c r="J4053" s="157" t="s">
        <v>142</v>
      </c>
      <c r="K4053" s="157" t="s">
        <v>141</v>
      </c>
      <c r="L4053" s="83" t="s">
        <v>6172</v>
      </c>
      <c r="M4053" s="165" t="s">
        <v>162</v>
      </c>
      <c r="O4053" s="157" t="s">
        <v>138</v>
      </c>
      <c r="P4053" s="157" t="s">
        <v>143</v>
      </c>
      <c r="Q4053" s="157" t="s">
        <v>6171</v>
      </c>
      <c r="R4053" s="157" t="s">
        <v>144</v>
      </c>
      <c r="W4053" s="118">
        <v>310500</v>
      </c>
      <c r="X4053" s="162" t="s">
        <v>6411</v>
      </c>
    </row>
    <row r="4054" spans="1:24">
      <c r="A4054" s="83">
        <v>4322</v>
      </c>
      <c r="B4054" s="83">
        <v>27</v>
      </c>
      <c r="C4054" t="s">
        <v>8242</v>
      </c>
      <c r="D4054" s="159">
        <f t="shared" si="126"/>
        <v>120</v>
      </c>
      <c r="E4054">
        <v>3</v>
      </c>
      <c r="F4054">
        <v>0</v>
      </c>
      <c r="G4054" s="162" t="s">
        <v>6240</v>
      </c>
      <c r="H4054" s="162" t="s">
        <v>6240</v>
      </c>
      <c r="I4054" s="53" t="str">
        <f t="shared" si="127"/>
        <v>3. 0</v>
      </c>
      <c r="J4054" s="157" t="s">
        <v>142</v>
      </c>
      <c r="K4054" s="157" t="s">
        <v>141</v>
      </c>
      <c r="L4054" s="83" t="s">
        <v>6172</v>
      </c>
      <c r="M4054" s="165" t="s">
        <v>162</v>
      </c>
      <c r="O4054" s="157" t="s">
        <v>138</v>
      </c>
      <c r="P4054" s="157" t="s">
        <v>143</v>
      </c>
      <c r="Q4054" s="157" t="s">
        <v>6171</v>
      </c>
      <c r="R4054" s="157" t="s">
        <v>144</v>
      </c>
      <c r="W4054" s="118">
        <v>810000</v>
      </c>
      <c r="X4054" s="162" t="s">
        <v>6240</v>
      </c>
    </row>
    <row r="4055" spans="1:24">
      <c r="A4055" s="83">
        <v>4322</v>
      </c>
      <c r="B4055" s="83">
        <v>27</v>
      </c>
      <c r="C4055" t="s">
        <v>8243</v>
      </c>
      <c r="D4055" s="159">
        <f t="shared" si="126"/>
        <v>40</v>
      </c>
      <c r="E4055">
        <v>1</v>
      </c>
      <c r="F4055">
        <v>0</v>
      </c>
      <c r="G4055" s="162" t="s">
        <v>6242</v>
      </c>
      <c r="H4055" s="162" t="s">
        <v>6242</v>
      </c>
      <c r="I4055" s="53" t="str">
        <f t="shared" si="127"/>
        <v>1. 0</v>
      </c>
      <c r="J4055" s="157" t="s">
        <v>142</v>
      </c>
      <c r="K4055" s="157" t="s">
        <v>141</v>
      </c>
      <c r="L4055" s="83" t="s">
        <v>6172</v>
      </c>
      <c r="M4055" s="165" t="s">
        <v>162</v>
      </c>
      <c r="O4055" s="157" t="s">
        <v>138</v>
      </c>
      <c r="P4055" s="157" t="s">
        <v>143</v>
      </c>
      <c r="Q4055" s="157" t="s">
        <v>6171</v>
      </c>
      <c r="R4055" s="157" t="s">
        <v>144</v>
      </c>
      <c r="W4055" s="118">
        <v>270000</v>
      </c>
      <c r="X4055" s="162" t="s">
        <v>6242</v>
      </c>
    </row>
    <row r="4056" spans="1:24">
      <c r="A4056" s="83">
        <v>4323</v>
      </c>
      <c r="B4056" s="83">
        <v>38</v>
      </c>
      <c r="C4056" t="s">
        <v>7857</v>
      </c>
      <c r="D4056" s="159">
        <f t="shared" si="126"/>
        <v>112</v>
      </c>
      <c r="E4056">
        <v>2</v>
      </c>
      <c r="F4056">
        <v>32</v>
      </c>
      <c r="G4056" s="162" t="s">
        <v>6386</v>
      </c>
      <c r="H4056" s="162" t="s">
        <v>6386</v>
      </c>
      <c r="I4056" s="53" t="str">
        <f t="shared" si="127"/>
        <v>2. 32</v>
      </c>
      <c r="J4056" s="157" t="s">
        <v>142</v>
      </c>
      <c r="K4056" s="157" t="s">
        <v>141</v>
      </c>
      <c r="L4056" s="83" t="s">
        <v>6172</v>
      </c>
      <c r="M4056" s="165" t="s">
        <v>162</v>
      </c>
      <c r="O4056" s="157" t="s">
        <v>138</v>
      </c>
      <c r="P4056" s="157" t="s">
        <v>143</v>
      </c>
      <c r="Q4056" s="157" t="s">
        <v>6171</v>
      </c>
      <c r="R4056" s="157" t="s">
        <v>144</v>
      </c>
      <c r="W4056" s="118">
        <v>756000</v>
      </c>
      <c r="X4056" s="162" t="s">
        <v>6386</v>
      </c>
    </row>
    <row r="4057" spans="1:24">
      <c r="A4057" s="83">
        <v>4323</v>
      </c>
      <c r="B4057" s="83">
        <v>38</v>
      </c>
      <c r="C4057" t="s">
        <v>8244</v>
      </c>
      <c r="D4057" s="159">
        <f t="shared" si="126"/>
        <v>37</v>
      </c>
      <c r="E4057">
        <v>0</v>
      </c>
      <c r="F4057">
        <v>37</v>
      </c>
      <c r="G4057" s="162" t="s">
        <v>6297</v>
      </c>
      <c r="H4057" s="162" t="s">
        <v>6297</v>
      </c>
      <c r="I4057" s="53" t="str">
        <f t="shared" si="127"/>
        <v>0. 37</v>
      </c>
      <c r="J4057" s="157" t="s">
        <v>142</v>
      </c>
      <c r="K4057" s="157" t="s">
        <v>141</v>
      </c>
      <c r="L4057" s="83" t="s">
        <v>6172</v>
      </c>
      <c r="M4057" s="165" t="s">
        <v>162</v>
      </c>
      <c r="O4057" s="157" t="s">
        <v>138</v>
      </c>
      <c r="P4057" s="157" t="s">
        <v>143</v>
      </c>
      <c r="Q4057" s="157" t="s">
        <v>6171</v>
      </c>
      <c r="R4057" s="157" t="s">
        <v>144</v>
      </c>
      <c r="W4057" s="118">
        <v>243000</v>
      </c>
      <c r="X4057" s="162" t="s">
        <v>6297</v>
      </c>
    </row>
    <row r="4058" spans="1:24">
      <c r="A4058" s="83">
        <v>4324</v>
      </c>
      <c r="B4058" s="83">
        <v>547</v>
      </c>
      <c r="C4058" t="s">
        <v>8189</v>
      </c>
      <c r="D4058" s="159">
        <f t="shared" si="126"/>
        <v>26</v>
      </c>
      <c r="E4058">
        <v>0</v>
      </c>
      <c r="F4058">
        <v>26</v>
      </c>
      <c r="G4058" s="162" t="s">
        <v>6374</v>
      </c>
      <c r="H4058" s="162" t="s">
        <v>6374</v>
      </c>
      <c r="I4058" s="53" t="str">
        <f t="shared" si="127"/>
        <v>0. 26</v>
      </c>
      <c r="J4058" s="157" t="s">
        <v>142</v>
      </c>
      <c r="K4058" s="157" t="s">
        <v>141</v>
      </c>
      <c r="L4058" s="83" t="s">
        <v>6172</v>
      </c>
      <c r="M4058" s="165" t="s">
        <v>162</v>
      </c>
      <c r="O4058" s="157" t="s">
        <v>138</v>
      </c>
      <c r="P4058" s="157" t="s">
        <v>143</v>
      </c>
      <c r="Q4058" s="157" t="s">
        <v>6171</v>
      </c>
      <c r="R4058" s="157" t="s">
        <v>144</v>
      </c>
      <c r="W4058" s="118">
        <v>351000</v>
      </c>
      <c r="X4058" s="162" t="s">
        <v>6374</v>
      </c>
    </row>
    <row r="4059" spans="1:24">
      <c r="A4059" s="83">
        <v>4324</v>
      </c>
      <c r="B4059" s="83">
        <v>547</v>
      </c>
      <c r="C4059" t="s">
        <v>7852</v>
      </c>
      <c r="D4059" s="159">
        <f t="shared" si="126"/>
        <v>70</v>
      </c>
      <c r="E4059">
        <v>1</v>
      </c>
      <c r="F4059">
        <v>30</v>
      </c>
      <c r="G4059" s="162" t="s">
        <v>6334</v>
      </c>
      <c r="H4059" s="162" t="s">
        <v>6334</v>
      </c>
      <c r="I4059" s="53" t="str">
        <f t="shared" si="127"/>
        <v>1. 30</v>
      </c>
      <c r="J4059" s="157" t="s">
        <v>142</v>
      </c>
      <c r="K4059" s="157" t="s">
        <v>141</v>
      </c>
      <c r="L4059" s="83" t="s">
        <v>6172</v>
      </c>
      <c r="M4059" s="165" t="s">
        <v>162</v>
      </c>
      <c r="O4059" s="157" t="s">
        <v>138</v>
      </c>
      <c r="P4059" s="157" t="s">
        <v>143</v>
      </c>
      <c r="Q4059" s="157" t="s">
        <v>6171</v>
      </c>
      <c r="R4059" s="157" t="s">
        <v>144</v>
      </c>
      <c r="W4059" s="118">
        <v>945000</v>
      </c>
      <c r="X4059" s="162" t="s">
        <v>6334</v>
      </c>
    </row>
    <row r="4060" spans="1:24">
      <c r="A4060" s="83">
        <v>4324</v>
      </c>
      <c r="B4060" s="83">
        <v>39</v>
      </c>
      <c r="C4060" t="s">
        <v>8245</v>
      </c>
      <c r="D4060" s="159">
        <f t="shared" si="126"/>
        <v>67</v>
      </c>
      <c r="E4060">
        <v>1</v>
      </c>
      <c r="F4060">
        <v>27</v>
      </c>
      <c r="G4060" s="162" t="s">
        <v>6262</v>
      </c>
      <c r="H4060" s="162" t="s">
        <v>6262</v>
      </c>
      <c r="I4060" s="53" t="str">
        <f t="shared" si="127"/>
        <v>1. 27</v>
      </c>
      <c r="J4060" s="157" t="s">
        <v>142</v>
      </c>
      <c r="K4060" s="157" t="s">
        <v>141</v>
      </c>
      <c r="L4060" s="83" t="s">
        <v>6172</v>
      </c>
      <c r="M4060" s="165" t="s">
        <v>162</v>
      </c>
      <c r="O4060" s="157" t="s">
        <v>138</v>
      </c>
      <c r="P4060" s="157" t="s">
        <v>143</v>
      </c>
      <c r="Q4060" s="157" t="s">
        <v>6171</v>
      </c>
      <c r="R4060" s="157" t="s">
        <v>144</v>
      </c>
      <c r="W4060" s="118">
        <v>904500</v>
      </c>
      <c r="X4060" s="162" t="s">
        <v>6262</v>
      </c>
    </row>
    <row r="4061" spans="1:24">
      <c r="A4061" s="83">
        <v>4325</v>
      </c>
      <c r="B4061" s="83">
        <v>138</v>
      </c>
      <c r="C4061" t="s">
        <v>8245</v>
      </c>
      <c r="D4061" s="159">
        <f t="shared" si="126"/>
        <v>81</v>
      </c>
      <c r="E4061">
        <v>2</v>
      </c>
      <c r="F4061">
        <v>1</v>
      </c>
      <c r="G4061" s="162" t="s">
        <v>6400</v>
      </c>
      <c r="H4061" s="162" t="s">
        <v>6400</v>
      </c>
      <c r="I4061" s="53" t="str">
        <f t="shared" si="127"/>
        <v>2. 1</v>
      </c>
      <c r="J4061" s="157" t="s">
        <v>142</v>
      </c>
      <c r="K4061" s="157" t="s">
        <v>141</v>
      </c>
      <c r="L4061" s="83" t="s">
        <v>6172</v>
      </c>
      <c r="M4061" s="165" t="s">
        <v>162</v>
      </c>
      <c r="O4061" s="157" t="s">
        <v>138</v>
      </c>
      <c r="P4061" s="157" t="s">
        <v>143</v>
      </c>
      <c r="Q4061" s="157" t="s">
        <v>6171</v>
      </c>
      <c r="R4061" s="157" t="s">
        <v>144</v>
      </c>
      <c r="W4061" s="118">
        <v>1093500</v>
      </c>
      <c r="X4061" s="162" t="s">
        <v>6400</v>
      </c>
    </row>
    <row r="4062" spans="1:24">
      <c r="A4062" s="83">
        <v>4325</v>
      </c>
      <c r="B4062" s="83">
        <v>138</v>
      </c>
      <c r="C4062" t="s">
        <v>8246</v>
      </c>
      <c r="D4062" s="159">
        <f t="shared" si="126"/>
        <v>40</v>
      </c>
      <c r="E4062">
        <v>1</v>
      </c>
      <c r="F4062">
        <v>0</v>
      </c>
      <c r="G4062" s="162" t="s">
        <v>6242</v>
      </c>
      <c r="H4062" s="162" t="s">
        <v>6242</v>
      </c>
      <c r="I4062" s="53" t="str">
        <f t="shared" si="127"/>
        <v>1. 0</v>
      </c>
      <c r="J4062" s="157" t="s">
        <v>142</v>
      </c>
      <c r="K4062" s="157" t="s">
        <v>141</v>
      </c>
      <c r="L4062" s="83" t="s">
        <v>6172</v>
      </c>
      <c r="M4062" s="165" t="s">
        <v>162</v>
      </c>
      <c r="O4062" s="157" t="s">
        <v>138</v>
      </c>
      <c r="P4062" s="157" t="s">
        <v>143</v>
      </c>
      <c r="Q4062" s="157" t="s">
        <v>6171</v>
      </c>
      <c r="R4062" s="157" t="s">
        <v>144</v>
      </c>
      <c r="W4062" s="118">
        <v>540000</v>
      </c>
      <c r="X4062" s="162" t="s">
        <v>6242</v>
      </c>
    </row>
    <row r="4063" spans="1:24">
      <c r="A4063" s="83">
        <v>4325</v>
      </c>
      <c r="B4063" s="83">
        <v>138</v>
      </c>
      <c r="C4063" t="s">
        <v>8212</v>
      </c>
      <c r="D4063" s="159">
        <f t="shared" si="126"/>
        <v>11</v>
      </c>
      <c r="E4063">
        <v>0</v>
      </c>
      <c r="F4063">
        <v>11</v>
      </c>
      <c r="G4063" s="162" t="s">
        <v>6247</v>
      </c>
      <c r="H4063" s="162" t="s">
        <v>6247</v>
      </c>
      <c r="I4063" s="53" t="str">
        <f t="shared" si="127"/>
        <v>0. 11</v>
      </c>
      <c r="J4063" s="157" t="s">
        <v>142</v>
      </c>
      <c r="K4063" s="157" t="s">
        <v>141</v>
      </c>
      <c r="L4063" s="83" t="s">
        <v>6172</v>
      </c>
      <c r="M4063" s="165" t="s">
        <v>162</v>
      </c>
      <c r="O4063" s="157" t="s">
        <v>138</v>
      </c>
      <c r="P4063" s="157" t="s">
        <v>143</v>
      </c>
      <c r="Q4063" s="157" t="s">
        <v>6171</v>
      </c>
      <c r="R4063" s="157" t="s">
        <v>144</v>
      </c>
      <c r="W4063" s="118">
        <v>148500</v>
      </c>
      <c r="X4063" s="162" t="s">
        <v>6247</v>
      </c>
    </row>
    <row r="4064" spans="1:24">
      <c r="A4064" s="83">
        <v>4326</v>
      </c>
      <c r="B4064" s="83">
        <v>127</v>
      </c>
      <c r="C4064" t="s">
        <v>8247</v>
      </c>
      <c r="D4064" s="159">
        <f t="shared" si="126"/>
        <v>40</v>
      </c>
      <c r="E4064">
        <v>1</v>
      </c>
      <c r="F4064">
        <v>0</v>
      </c>
      <c r="G4064" s="162" t="s">
        <v>6242</v>
      </c>
      <c r="H4064" s="162" t="s">
        <v>6242</v>
      </c>
      <c r="I4064" s="53" t="str">
        <f t="shared" si="127"/>
        <v>1. 0</v>
      </c>
      <c r="J4064" s="157" t="s">
        <v>142</v>
      </c>
      <c r="K4064" s="157" t="s">
        <v>141</v>
      </c>
      <c r="L4064" s="83" t="s">
        <v>6172</v>
      </c>
      <c r="M4064" s="165" t="s">
        <v>162</v>
      </c>
      <c r="O4064" s="157" t="s">
        <v>138</v>
      </c>
      <c r="P4064" s="157" t="s">
        <v>143</v>
      </c>
      <c r="Q4064" s="157" t="s">
        <v>6171</v>
      </c>
      <c r="R4064" s="157" t="s">
        <v>144</v>
      </c>
      <c r="W4064" s="118">
        <v>540000</v>
      </c>
      <c r="X4064" s="162" t="s">
        <v>6242</v>
      </c>
    </row>
    <row r="4065" spans="1:24">
      <c r="A4065" s="83">
        <v>4326</v>
      </c>
      <c r="B4065" s="83">
        <v>127</v>
      </c>
      <c r="C4065" t="s">
        <v>8247</v>
      </c>
      <c r="D4065" s="159">
        <f t="shared" si="126"/>
        <v>40</v>
      </c>
      <c r="E4065">
        <v>1</v>
      </c>
      <c r="F4065">
        <v>0</v>
      </c>
      <c r="G4065" s="162" t="s">
        <v>6242</v>
      </c>
      <c r="H4065" s="162" t="s">
        <v>6242</v>
      </c>
      <c r="I4065" s="53" t="str">
        <f t="shared" si="127"/>
        <v>1. 0</v>
      </c>
      <c r="J4065" s="157" t="s">
        <v>142</v>
      </c>
      <c r="K4065" s="157" t="s">
        <v>141</v>
      </c>
      <c r="L4065" s="83" t="s">
        <v>6172</v>
      </c>
      <c r="M4065" s="165" t="s">
        <v>162</v>
      </c>
      <c r="O4065" s="157" t="s">
        <v>138</v>
      </c>
      <c r="P4065" s="157" t="s">
        <v>143</v>
      </c>
      <c r="Q4065" s="157" t="s">
        <v>6171</v>
      </c>
      <c r="R4065" s="157" t="s">
        <v>144</v>
      </c>
      <c r="W4065" s="118">
        <v>540000</v>
      </c>
      <c r="X4065" s="162" t="s">
        <v>6242</v>
      </c>
    </row>
    <row r="4066" spans="1:24">
      <c r="A4066" s="83">
        <v>4326</v>
      </c>
      <c r="B4066" s="83">
        <v>138</v>
      </c>
      <c r="C4066" t="s">
        <v>8211</v>
      </c>
      <c r="D4066" s="159">
        <f t="shared" si="126"/>
        <v>40</v>
      </c>
      <c r="E4066">
        <v>1</v>
      </c>
      <c r="F4066">
        <v>0</v>
      </c>
      <c r="G4066" s="162" t="s">
        <v>6242</v>
      </c>
      <c r="H4066" s="162" t="s">
        <v>6242</v>
      </c>
      <c r="I4066" s="53" t="str">
        <f t="shared" si="127"/>
        <v>1. 0</v>
      </c>
      <c r="J4066" s="157" t="s">
        <v>142</v>
      </c>
      <c r="K4066" s="157" t="s">
        <v>141</v>
      </c>
      <c r="L4066" s="83" t="s">
        <v>6172</v>
      </c>
      <c r="M4066" s="165" t="s">
        <v>162</v>
      </c>
      <c r="O4066" s="157" t="s">
        <v>138</v>
      </c>
      <c r="P4066" s="157" t="s">
        <v>143</v>
      </c>
      <c r="Q4066" s="157" t="s">
        <v>6171</v>
      </c>
      <c r="R4066" s="157" t="s">
        <v>144</v>
      </c>
      <c r="W4066" s="118">
        <v>540000</v>
      </c>
      <c r="X4066" s="162" t="s">
        <v>6242</v>
      </c>
    </row>
    <row r="4067" spans="1:24">
      <c r="A4067" s="83">
        <v>4326</v>
      </c>
      <c r="B4067" s="83">
        <v>138</v>
      </c>
      <c r="C4067" t="s">
        <v>8248</v>
      </c>
      <c r="D4067" s="159">
        <f t="shared" si="126"/>
        <v>11</v>
      </c>
      <c r="E4067">
        <v>0</v>
      </c>
      <c r="F4067">
        <v>11</v>
      </c>
      <c r="G4067" s="162" t="s">
        <v>6247</v>
      </c>
      <c r="H4067" s="162" t="s">
        <v>6247</v>
      </c>
      <c r="I4067" s="53" t="str">
        <f t="shared" si="127"/>
        <v>0. 11</v>
      </c>
      <c r="J4067" s="157" t="s">
        <v>142</v>
      </c>
      <c r="K4067" s="157" t="s">
        <v>141</v>
      </c>
      <c r="L4067" s="83" t="s">
        <v>6172</v>
      </c>
      <c r="M4067" s="165" t="s">
        <v>162</v>
      </c>
      <c r="O4067" s="157" t="s">
        <v>138</v>
      </c>
      <c r="P4067" s="157" t="s">
        <v>143</v>
      </c>
      <c r="Q4067" s="157" t="s">
        <v>6171</v>
      </c>
      <c r="R4067" s="157" t="s">
        <v>144</v>
      </c>
      <c r="W4067" s="118">
        <v>148500</v>
      </c>
      <c r="X4067" s="162" t="s">
        <v>6247</v>
      </c>
    </row>
    <row r="4068" spans="1:24">
      <c r="A4068" s="83">
        <v>4327</v>
      </c>
      <c r="B4068" s="83">
        <v>138</v>
      </c>
      <c r="C4068" t="s">
        <v>7900</v>
      </c>
      <c r="D4068" s="159">
        <f t="shared" si="126"/>
        <v>11</v>
      </c>
      <c r="E4068">
        <v>0</v>
      </c>
      <c r="F4068">
        <v>11</v>
      </c>
      <c r="G4068" s="162" t="s">
        <v>6247</v>
      </c>
      <c r="H4068" s="162" t="s">
        <v>6247</v>
      </c>
      <c r="I4068" s="53" t="str">
        <f t="shared" si="127"/>
        <v>0. 11</v>
      </c>
      <c r="J4068" s="157" t="s">
        <v>142</v>
      </c>
      <c r="K4068" s="157" t="s">
        <v>141</v>
      </c>
      <c r="L4068" s="83" t="s">
        <v>6172</v>
      </c>
      <c r="M4068" s="165" t="s">
        <v>162</v>
      </c>
      <c r="O4068" s="157" t="s">
        <v>138</v>
      </c>
      <c r="P4068" s="157" t="s">
        <v>143</v>
      </c>
      <c r="Q4068" s="157" t="s">
        <v>6171</v>
      </c>
      <c r="R4068" s="157" t="s">
        <v>144</v>
      </c>
      <c r="W4068" s="118">
        <v>148500</v>
      </c>
      <c r="X4068" s="162" t="s">
        <v>6247</v>
      </c>
    </row>
    <row r="4069" spans="1:24">
      <c r="A4069" s="83">
        <v>4327</v>
      </c>
      <c r="B4069" s="83">
        <v>138</v>
      </c>
      <c r="C4069" t="s">
        <v>6648</v>
      </c>
      <c r="D4069" s="159">
        <f t="shared" si="126"/>
        <v>32</v>
      </c>
      <c r="E4069">
        <v>0</v>
      </c>
      <c r="F4069">
        <v>32</v>
      </c>
      <c r="G4069" s="162" t="s">
        <v>6315</v>
      </c>
      <c r="H4069" s="162" t="s">
        <v>6315</v>
      </c>
      <c r="I4069" s="53" t="str">
        <f t="shared" si="127"/>
        <v>0. 32</v>
      </c>
      <c r="J4069" s="157" t="s">
        <v>142</v>
      </c>
      <c r="K4069" s="157" t="s">
        <v>141</v>
      </c>
      <c r="L4069" s="83" t="s">
        <v>6172</v>
      </c>
      <c r="M4069" s="165" t="s">
        <v>162</v>
      </c>
      <c r="O4069" s="157" t="s">
        <v>138</v>
      </c>
      <c r="P4069" s="157" t="s">
        <v>143</v>
      </c>
      <c r="Q4069" s="157" t="s">
        <v>6171</v>
      </c>
      <c r="R4069" s="157" t="s">
        <v>144</v>
      </c>
      <c r="W4069" s="118">
        <v>432000</v>
      </c>
      <c r="X4069" s="162" t="s">
        <v>6315</v>
      </c>
    </row>
    <row r="4070" spans="1:24">
      <c r="A4070" s="83">
        <v>4327</v>
      </c>
      <c r="B4070" s="83">
        <v>138</v>
      </c>
      <c r="C4070" t="s">
        <v>7851</v>
      </c>
      <c r="D4070" s="159">
        <f t="shared" si="126"/>
        <v>89</v>
      </c>
      <c r="E4070">
        <v>2</v>
      </c>
      <c r="F4070">
        <v>9</v>
      </c>
      <c r="G4070" s="162" t="s">
        <v>6270</v>
      </c>
      <c r="H4070" s="162" t="s">
        <v>6270</v>
      </c>
      <c r="I4070" s="53" t="str">
        <f t="shared" si="127"/>
        <v>2. 9</v>
      </c>
      <c r="J4070" s="157" t="s">
        <v>142</v>
      </c>
      <c r="K4070" s="157" t="s">
        <v>141</v>
      </c>
      <c r="L4070" s="83" t="s">
        <v>6172</v>
      </c>
      <c r="M4070" s="165" t="s">
        <v>162</v>
      </c>
      <c r="O4070" s="157" t="s">
        <v>138</v>
      </c>
      <c r="P4070" s="157" t="s">
        <v>143</v>
      </c>
      <c r="Q4070" s="157" t="s">
        <v>6171</v>
      </c>
      <c r="R4070" s="157" t="s">
        <v>144</v>
      </c>
      <c r="W4070" s="118">
        <v>1201500</v>
      </c>
      <c r="X4070" s="162" t="s">
        <v>6270</v>
      </c>
    </row>
    <row r="4071" spans="1:24">
      <c r="A4071" s="83">
        <v>4328</v>
      </c>
      <c r="B4071" s="83">
        <v>375</v>
      </c>
      <c r="C4071" t="s">
        <v>7843</v>
      </c>
      <c r="D4071" s="159">
        <f t="shared" si="126"/>
        <v>30</v>
      </c>
      <c r="E4071">
        <v>0</v>
      </c>
      <c r="F4071">
        <v>30</v>
      </c>
      <c r="G4071" s="162" t="s">
        <v>6324</v>
      </c>
      <c r="H4071" s="162" t="s">
        <v>6324</v>
      </c>
      <c r="I4071" s="53" t="str">
        <f t="shared" si="127"/>
        <v>0. 30</v>
      </c>
      <c r="J4071" s="157" t="s">
        <v>142</v>
      </c>
      <c r="K4071" s="157" t="s">
        <v>141</v>
      </c>
      <c r="L4071" s="83" t="s">
        <v>6172</v>
      </c>
      <c r="M4071" s="165" t="s">
        <v>5493</v>
      </c>
      <c r="O4071" s="157" t="s">
        <v>138</v>
      </c>
      <c r="P4071" s="157" t="s">
        <v>143</v>
      </c>
      <c r="Q4071" s="157" t="s">
        <v>6171</v>
      </c>
      <c r="R4071" s="157" t="s">
        <v>144</v>
      </c>
      <c r="W4071" s="118">
        <v>405000</v>
      </c>
      <c r="X4071" s="162" t="s">
        <v>6324</v>
      </c>
    </row>
    <row r="4072" spans="1:24">
      <c r="A4072" s="83">
        <v>4328</v>
      </c>
      <c r="B4072" s="83">
        <v>134</v>
      </c>
      <c r="C4072" t="s">
        <v>6586</v>
      </c>
      <c r="D4072" s="159">
        <f t="shared" si="126"/>
        <v>73</v>
      </c>
      <c r="E4072">
        <v>1</v>
      </c>
      <c r="F4072">
        <v>33</v>
      </c>
      <c r="G4072" s="162" t="s">
        <v>6415</v>
      </c>
      <c r="H4072" s="162" t="s">
        <v>6415</v>
      </c>
      <c r="I4072" s="53" t="str">
        <f t="shared" si="127"/>
        <v>1. 33</v>
      </c>
      <c r="J4072" s="157" t="s">
        <v>142</v>
      </c>
      <c r="K4072" s="157" t="s">
        <v>141</v>
      </c>
      <c r="L4072" s="83" t="s">
        <v>6172</v>
      </c>
      <c r="M4072" s="165" t="s">
        <v>162</v>
      </c>
      <c r="O4072" s="157" t="s">
        <v>138</v>
      </c>
      <c r="P4072" s="157" t="s">
        <v>143</v>
      </c>
      <c r="Q4072" s="157" t="s">
        <v>6171</v>
      </c>
      <c r="R4072" s="157" t="s">
        <v>144</v>
      </c>
      <c r="W4072" s="118">
        <v>243000</v>
      </c>
      <c r="X4072" s="162" t="s">
        <v>6415</v>
      </c>
    </row>
    <row r="4073" spans="1:24">
      <c r="A4073" s="83">
        <v>4328</v>
      </c>
      <c r="B4073" s="83">
        <v>133</v>
      </c>
      <c r="C4073" t="s">
        <v>7836</v>
      </c>
      <c r="D4073" s="159">
        <f t="shared" si="126"/>
        <v>212</v>
      </c>
      <c r="E4073">
        <v>5</v>
      </c>
      <c r="F4073">
        <v>12</v>
      </c>
      <c r="G4073" s="162" t="s">
        <v>6449</v>
      </c>
      <c r="H4073" s="162" t="s">
        <v>6449</v>
      </c>
      <c r="I4073" s="53" t="str">
        <f t="shared" si="127"/>
        <v>5. 12</v>
      </c>
      <c r="J4073" s="157" t="s">
        <v>142</v>
      </c>
      <c r="K4073" s="157" t="s">
        <v>141</v>
      </c>
      <c r="L4073" s="83" t="s">
        <v>6172</v>
      </c>
      <c r="M4073" s="165" t="s">
        <v>162</v>
      </c>
      <c r="O4073" s="157" t="s">
        <v>138</v>
      </c>
      <c r="P4073" s="157" t="s">
        <v>143</v>
      </c>
      <c r="Q4073" s="157" t="s">
        <v>6171</v>
      </c>
      <c r="R4073" s="157" t="s">
        <v>144</v>
      </c>
      <c r="W4073" s="118">
        <v>715500</v>
      </c>
      <c r="X4073" s="162" t="s">
        <v>6449</v>
      </c>
    </row>
    <row r="4074" spans="1:24">
      <c r="A4074" s="83">
        <v>4329</v>
      </c>
      <c r="B4074" s="83">
        <v>371</v>
      </c>
      <c r="C4074" t="s">
        <v>6648</v>
      </c>
      <c r="D4074" s="159">
        <f t="shared" si="126"/>
        <v>95</v>
      </c>
      <c r="E4074">
        <v>2</v>
      </c>
      <c r="F4074">
        <v>15</v>
      </c>
      <c r="G4074" s="162" t="s">
        <v>6350</v>
      </c>
      <c r="H4074" s="162" t="s">
        <v>6350</v>
      </c>
      <c r="I4074" s="53" t="str">
        <f t="shared" si="127"/>
        <v>2. 15</v>
      </c>
      <c r="J4074" s="157" t="s">
        <v>142</v>
      </c>
      <c r="K4074" s="157" t="s">
        <v>141</v>
      </c>
      <c r="L4074" s="83" t="s">
        <v>6172</v>
      </c>
      <c r="M4074" s="165" t="s">
        <v>5493</v>
      </c>
      <c r="O4074" s="157" t="s">
        <v>138</v>
      </c>
      <c r="P4074" s="157" t="s">
        <v>143</v>
      </c>
      <c r="Q4074" s="157" t="s">
        <v>6171</v>
      </c>
      <c r="R4074" s="157" t="s">
        <v>144</v>
      </c>
      <c r="W4074" s="118">
        <v>1282500</v>
      </c>
      <c r="X4074" s="162" t="s">
        <v>6350</v>
      </c>
    </row>
    <row r="4075" spans="1:24">
      <c r="A4075" s="83">
        <v>4329</v>
      </c>
      <c r="B4075" s="83">
        <v>133</v>
      </c>
      <c r="C4075" t="s">
        <v>7836</v>
      </c>
      <c r="D4075" s="159">
        <f t="shared" si="126"/>
        <v>212</v>
      </c>
      <c r="E4075">
        <v>5</v>
      </c>
      <c r="F4075">
        <v>12</v>
      </c>
      <c r="G4075" s="162" t="s">
        <v>6449</v>
      </c>
      <c r="H4075" s="162" t="s">
        <v>6449</v>
      </c>
      <c r="I4075" s="53" t="str">
        <f t="shared" si="127"/>
        <v>5. 12</v>
      </c>
      <c r="J4075" s="157" t="s">
        <v>142</v>
      </c>
      <c r="K4075" s="157" t="s">
        <v>141</v>
      </c>
      <c r="L4075" s="83" t="s">
        <v>6172</v>
      </c>
      <c r="M4075" s="165" t="s">
        <v>162</v>
      </c>
      <c r="O4075" s="157" t="s">
        <v>138</v>
      </c>
      <c r="P4075" s="157" t="s">
        <v>143</v>
      </c>
      <c r="Q4075" s="157" t="s">
        <v>6171</v>
      </c>
      <c r="R4075" s="157" t="s">
        <v>144</v>
      </c>
      <c r="W4075" s="118">
        <v>715500</v>
      </c>
      <c r="X4075" s="162" t="s">
        <v>6449</v>
      </c>
    </row>
    <row r="4076" spans="1:24">
      <c r="A4076" s="83">
        <v>4329</v>
      </c>
      <c r="B4076" s="83">
        <v>134</v>
      </c>
      <c r="C4076" t="s">
        <v>6586</v>
      </c>
      <c r="D4076" s="159">
        <f t="shared" si="126"/>
        <v>73</v>
      </c>
      <c r="E4076">
        <v>1</v>
      </c>
      <c r="F4076">
        <v>33</v>
      </c>
      <c r="G4076" s="162" t="s">
        <v>6415</v>
      </c>
      <c r="H4076" s="162" t="s">
        <v>6415</v>
      </c>
      <c r="I4076" s="53" t="str">
        <f t="shared" si="127"/>
        <v>1. 33</v>
      </c>
      <c r="J4076" s="157" t="s">
        <v>142</v>
      </c>
      <c r="K4076" s="157" t="s">
        <v>141</v>
      </c>
      <c r="L4076" s="83" t="s">
        <v>6172</v>
      </c>
      <c r="M4076" s="165" t="s">
        <v>162</v>
      </c>
      <c r="O4076" s="157" t="s">
        <v>138</v>
      </c>
      <c r="P4076" s="157" t="s">
        <v>143</v>
      </c>
      <c r="Q4076" s="157" t="s">
        <v>6171</v>
      </c>
      <c r="R4076" s="157" t="s">
        <v>144</v>
      </c>
      <c r="W4076" s="118">
        <v>243000</v>
      </c>
      <c r="X4076" s="162" t="s">
        <v>6415</v>
      </c>
    </row>
    <row r="4077" spans="1:24">
      <c r="A4077" s="83">
        <v>4330</v>
      </c>
      <c r="B4077" s="83">
        <v>116</v>
      </c>
      <c r="C4077" t="s">
        <v>7862</v>
      </c>
      <c r="D4077" s="159">
        <f t="shared" si="126"/>
        <v>57</v>
      </c>
      <c r="E4077">
        <v>1</v>
      </c>
      <c r="F4077">
        <v>17</v>
      </c>
      <c r="G4077" s="162" t="s">
        <v>6225</v>
      </c>
      <c r="H4077" s="162" t="s">
        <v>6225</v>
      </c>
      <c r="I4077" s="53" t="str">
        <f t="shared" si="127"/>
        <v>1. 17</v>
      </c>
      <c r="J4077" s="157" t="s">
        <v>142</v>
      </c>
      <c r="K4077" s="157" t="s">
        <v>141</v>
      </c>
      <c r="L4077" s="83" t="s">
        <v>6172</v>
      </c>
      <c r="M4077" s="165" t="s">
        <v>162</v>
      </c>
      <c r="O4077" s="157" t="s">
        <v>138</v>
      </c>
      <c r="P4077" s="157" t="s">
        <v>143</v>
      </c>
      <c r="Q4077" s="157" t="s">
        <v>6171</v>
      </c>
      <c r="R4077" s="157" t="s">
        <v>144</v>
      </c>
      <c r="W4077" s="118">
        <v>189000</v>
      </c>
      <c r="X4077" s="162" t="s">
        <v>6225</v>
      </c>
    </row>
    <row r="4078" spans="1:24">
      <c r="A4078" s="83">
        <v>4331</v>
      </c>
      <c r="B4078" s="83">
        <v>116</v>
      </c>
      <c r="C4078" t="s">
        <v>7862</v>
      </c>
      <c r="D4078" s="159">
        <f t="shared" si="126"/>
        <v>57</v>
      </c>
      <c r="E4078">
        <v>1</v>
      </c>
      <c r="F4078">
        <v>17</v>
      </c>
      <c r="G4078" s="162" t="s">
        <v>6225</v>
      </c>
      <c r="H4078" s="162" t="s">
        <v>6225</v>
      </c>
      <c r="I4078" s="53" t="str">
        <f t="shared" si="127"/>
        <v>1. 17</v>
      </c>
      <c r="J4078" s="157" t="s">
        <v>142</v>
      </c>
      <c r="K4078" s="157" t="s">
        <v>141</v>
      </c>
      <c r="L4078" s="83" t="s">
        <v>6172</v>
      </c>
      <c r="M4078" s="165" t="s">
        <v>162</v>
      </c>
      <c r="O4078" s="157" t="s">
        <v>138</v>
      </c>
      <c r="P4078" s="157" t="s">
        <v>143</v>
      </c>
      <c r="Q4078" s="157" t="s">
        <v>6171</v>
      </c>
      <c r="R4078" s="157" t="s">
        <v>144</v>
      </c>
      <c r="W4078" s="118">
        <v>189000</v>
      </c>
      <c r="X4078" s="162" t="s">
        <v>6225</v>
      </c>
    </row>
    <row r="4079" spans="1:24">
      <c r="A4079" s="83">
        <v>4333</v>
      </c>
      <c r="B4079" s="83">
        <v>219</v>
      </c>
      <c r="C4079" t="s">
        <v>7857</v>
      </c>
      <c r="D4079" s="159">
        <f t="shared" si="126"/>
        <v>48</v>
      </c>
      <c r="E4079">
        <v>1</v>
      </c>
      <c r="F4079">
        <v>8</v>
      </c>
      <c r="G4079" s="162" t="s">
        <v>6200</v>
      </c>
      <c r="H4079" s="162" t="s">
        <v>6200</v>
      </c>
      <c r="I4079" s="53" t="str">
        <f t="shared" si="127"/>
        <v>1. 8</v>
      </c>
      <c r="J4079" s="157" t="s">
        <v>142</v>
      </c>
      <c r="K4079" s="157" t="s">
        <v>141</v>
      </c>
      <c r="L4079" s="83" t="s">
        <v>6172</v>
      </c>
      <c r="M4079" s="165" t="s">
        <v>162</v>
      </c>
      <c r="O4079" s="157" t="s">
        <v>138</v>
      </c>
      <c r="P4079" s="157" t="s">
        <v>143</v>
      </c>
      <c r="Q4079" s="157" t="s">
        <v>6171</v>
      </c>
      <c r="R4079" s="157" t="s">
        <v>144</v>
      </c>
      <c r="W4079" s="118">
        <v>216000</v>
      </c>
      <c r="X4079" s="162" t="s">
        <v>6200</v>
      </c>
    </row>
    <row r="4080" spans="1:24">
      <c r="A4080" s="83">
        <v>4333</v>
      </c>
      <c r="B4080" s="83">
        <v>220</v>
      </c>
      <c r="C4080" t="s">
        <v>7837</v>
      </c>
      <c r="D4080" s="159">
        <f t="shared" si="126"/>
        <v>90</v>
      </c>
      <c r="E4080">
        <v>2</v>
      </c>
      <c r="F4080">
        <v>10</v>
      </c>
      <c r="G4080" s="162" t="s">
        <v>6265</v>
      </c>
      <c r="H4080" s="162" t="s">
        <v>6265</v>
      </c>
      <c r="I4080" s="53" t="str">
        <f t="shared" si="127"/>
        <v>2. 10</v>
      </c>
      <c r="J4080" s="157" t="s">
        <v>142</v>
      </c>
      <c r="K4080" s="157" t="s">
        <v>141</v>
      </c>
      <c r="L4080" s="83" t="s">
        <v>6172</v>
      </c>
      <c r="M4080" s="165" t="s">
        <v>162</v>
      </c>
      <c r="O4080" s="157" t="s">
        <v>138</v>
      </c>
      <c r="P4080" s="157" t="s">
        <v>143</v>
      </c>
      <c r="Q4080" s="157" t="s">
        <v>6171</v>
      </c>
      <c r="R4080" s="157" t="s">
        <v>144</v>
      </c>
      <c r="W4080" s="118">
        <v>405000</v>
      </c>
      <c r="X4080" s="162" t="s">
        <v>6265</v>
      </c>
    </row>
    <row r="4081" spans="1:24">
      <c r="A4081" s="83">
        <v>4334</v>
      </c>
      <c r="B4081" s="83">
        <v>11</v>
      </c>
      <c r="C4081" t="s">
        <v>7865</v>
      </c>
      <c r="D4081" s="159">
        <f t="shared" si="126"/>
        <v>50</v>
      </c>
      <c r="E4081">
        <v>1</v>
      </c>
      <c r="F4081">
        <v>10</v>
      </c>
      <c r="G4081" s="162" t="s">
        <v>6195</v>
      </c>
      <c r="H4081" s="162" t="s">
        <v>6195</v>
      </c>
      <c r="I4081" s="53" t="str">
        <f t="shared" si="127"/>
        <v>1. 10</v>
      </c>
      <c r="J4081" s="157" t="s">
        <v>142</v>
      </c>
      <c r="K4081" s="157" t="s">
        <v>141</v>
      </c>
      <c r="L4081" s="83" t="s">
        <v>6172</v>
      </c>
      <c r="M4081" s="165" t="s">
        <v>162</v>
      </c>
      <c r="O4081" s="157" t="s">
        <v>138</v>
      </c>
      <c r="P4081" s="157" t="s">
        <v>143</v>
      </c>
      <c r="Q4081" s="157" t="s">
        <v>6171</v>
      </c>
      <c r="R4081" s="157" t="s">
        <v>144</v>
      </c>
      <c r="W4081" s="118">
        <v>675000</v>
      </c>
      <c r="X4081" s="162" t="s">
        <v>6195</v>
      </c>
    </row>
    <row r="4082" spans="1:24">
      <c r="A4082" s="83">
        <v>4335</v>
      </c>
      <c r="B4082" s="83">
        <v>308</v>
      </c>
      <c r="C4082" t="s">
        <v>6579</v>
      </c>
      <c r="D4082" s="159">
        <f t="shared" si="126"/>
        <v>36</v>
      </c>
      <c r="E4082">
        <v>0</v>
      </c>
      <c r="F4082">
        <v>36</v>
      </c>
      <c r="G4082" s="162" t="s">
        <v>6174</v>
      </c>
      <c r="H4082" s="162" t="s">
        <v>6174</v>
      </c>
      <c r="I4082" s="53" t="str">
        <f t="shared" si="127"/>
        <v>0. 36</v>
      </c>
      <c r="J4082" s="157" t="s">
        <v>142</v>
      </c>
      <c r="K4082" s="157" t="s">
        <v>141</v>
      </c>
      <c r="L4082" s="83" t="s">
        <v>6172</v>
      </c>
      <c r="M4082" s="165" t="s">
        <v>162</v>
      </c>
      <c r="O4082" s="157" t="s">
        <v>138</v>
      </c>
      <c r="P4082" s="157" t="s">
        <v>143</v>
      </c>
      <c r="Q4082" s="157" t="s">
        <v>6171</v>
      </c>
      <c r="R4082" s="157" t="s">
        <v>144</v>
      </c>
      <c r="W4082" s="118">
        <v>486000</v>
      </c>
      <c r="X4082" s="162" t="s">
        <v>6174</v>
      </c>
    </row>
    <row r="4083" spans="1:24">
      <c r="A4083" s="83">
        <v>4336</v>
      </c>
      <c r="B4083" s="83">
        <v>256</v>
      </c>
      <c r="C4083" t="s">
        <v>7857</v>
      </c>
      <c r="D4083" s="159">
        <f t="shared" si="126"/>
        <v>47</v>
      </c>
      <c r="E4083">
        <v>1</v>
      </c>
      <c r="F4083">
        <v>7</v>
      </c>
      <c r="G4083" s="162" t="s">
        <v>6406</v>
      </c>
      <c r="H4083" s="162" t="s">
        <v>6406</v>
      </c>
      <c r="I4083" s="53" t="str">
        <f t="shared" si="127"/>
        <v>1. 7</v>
      </c>
      <c r="J4083" s="157" t="s">
        <v>142</v>
      </c>
      <c r="K4083" s="157" t="s">
        <v>141</v>
      </c>
      <c r="L4083" s="83" t="s">
        <v>6172</v>
      </c>
      <c r="M4083" s="165" t="s">
        <v>162</v>
      </c>
      <c r="O4083" s="157" t="s">
        <v>138</v>
      </c>
      <c r="P4083" s="157" t="s">
        <v>143</v>
      </c>
      <c r="Q4083" s="157" t="s">
        <v>6171</v>
      </c>
      <c r="R4083" s="157" t="s">
        <v>144</v>
      </c>
      <c r="W4083" s="118">
        <v>634500</v>
      </c>
      <c r="X4083" s="162" t="s">
        <v>6406</v>
      </c>
    </row>
    <row r="4084" spans="1:24">
      <c r="A4084" s="83">
        <v>4337</v>
      </c>
      <c r="B4084" s="83">
        <v>370</v>
      </c>
      <c r="C4084" t="s">
        <v>7851</v>
      </c>
      <c r="D4084" s="159">
        <f t="shared" si="126"/>
        <v>58</v>
      </c>
      <c r="E4084">
        <v>1</v>
      </c>
      <c r="F4084">
        <v>18</v>
      </c>
      <c r="G4084" s="162" t="s">
        <v>6299</v>
      </c>
      <c r="H4084" s="162" t="s">
        <v>6299</v>
      </c>
      <c r="I4084" s="53" t="str">
        <f t="shared" si="127"/>
        <v>1. 18</v>
      </c>
      <c r="J4084" s="157" t="s">
        <v>142</v>
      </c>
      <c r="K4084" s="157" t="s">
        <v>141</v>
      </c>
      <c r="L4084" s="83" t="s">
        <v>6172</v>
      </c>
      <c r="M4084" s="165" t="s">
        <v>162</v>
      </c>
      <c r="O4084" s="157" t="s">
        <v>138</v>
      </c>
      <c r="P4084" s="157" t="s">
        <v>143</v>
      </c>
      <c r="Q4084" s="157" t="s">
        <v>6171</v>
      </c>
      <c r="R4084" s="157" t="s">
        <v>144</v>
      </c>
      <c r="W4084" s="118">
        <v>783000</v>
      </c>
      <c r="X4084" s="162" t="s">
        <v>6299</v>
      </c>
    </row>
    <row r="4085" spans="1:24">
      <c r="A4085" s="83">
        <v>4337</v>
      </c>
      <c r="B4085" s="83">
        <v>350</v>
      </c>
      <c r="C4085" t="s">
        <v>6648</v>
      </c>
      <c r="D4085" s="159">
        <f t="shared" si="126"/>
        <v>52</v>
      </c>
      <c r="E4085">
        <v>1</v>
      </c>
      <c r="F4085">
        <v>12</v>
      </c>
      <c r="G4085" s="162" t="s">
        <v>6215</v>
      </c>
      <c r="H4085" s="162" t="s">
        <v>6215</v>
      </c>
      <c r="I4085" s="53" t="str">
        <f t="shared" si="127"/>
        <v>1. 12</v>
      </c>
      <c r="J4085" s="157" t="s">
        <v>142</v>
      </c>
      <c r="K4085" s="157" t="s">
        <v>141</v>
      </c>
      <c r="L4085" s="83" t="s">
        <v>6172</v>
      </c>
      <c r="M4085" s="165" t="s">
        <v>162</v>
      </c>
      <c r="O4085" s="157" t="s">
        <v>138</v>
      </c>
      <c r="P4085" s="157" t="s">
        <v>143</v>
      </c>
      <c r="Q4085" s="157" t="s">
        <v>6171</v>
      </c>
      <c r="R4085" s="157" t="s">
        <v>144</v>
      </c>
      <c r="W4085" s="118">
        <v>702000</v>
      </c>
      <c r="X4085" s="162" t="s">
        <v>6215</v>
      </c>
    </row>
    <row r="4086" spans="1:24">
      <c r="A4086" s="83">
        <v>4338</v>
      </c>
      <c r="B4086" s="83">
        <v>350</v>
      </c>
      <c r="C4086" t="s">
        <v>6586</v>
      </c>
      <c r="D4086" s="159">
        <f t="shared" si="126"/>
        <v>52</v>
      </c>
      <c r="E4086">
        <v>1</v>
      </c>
      <c r="F4086">
        <v>12</v>
      </c>
      <c r="G4086" s="162" t="s">
        <v>6215</v>
      </c>
      <c r="H4086" s="162" t="s">
        <v>6215</v>
      </c>
      <c r="I4086" s="53" t="str">
        <f t="shared" si="127"/>
        <v>1. 12</v>
      </c>
      <c r="J4086" s="157" t="s">
        <v>142</v>
      </c>
      <c r="K4086" s="157" t="s">
        <v>141</v>
      </c>
      <c r="L4086" s="83" t="s">
        <v>6172</v>
      </c>
      <c r="M4086" s="165" t="s">
        <v>162</v>
      </c>
      <c r="O4086" s="157" t="s">
        <v>138</v>
      </c>
      <c r="P4086" s="157" t="s">
        <v>143</v>
      </c>
      <c r="Q4086" s="157" t="s">
        <v>6171</v>
      </c>
      <c r="R4086" s="157" t="s">
        <v>144</v>
      </c>
      <c r="W4086" s="118">
        <v>702000</v>
      </c>
      <c r="X4086" s="162" t="s">
        <v>6215</v>
      </c>
    </row>
    <row r="4087" spans="1:24">
      <c r="A4087" s="83">
        <v>4339</v>
      </c>
      <c r="B4087" s="83">
        <v>371</v>
      </c>
      <c r="C4087" t="s">
        <v>7852</v>
      </c>
      <c r="D4087" s="159">
        <f t="shared" si="126"/>
        <v>148</v>
      </c>
      <c r="E4087">
        <v>3</v>
      </c>
      <c r="F4087">
        <v>28</v>
      </c>
      <c r="G4087" s="162" t="s">
        <v>6366</v>
      </c>
      <c r="H4087" s="162" t="s">
        <v>6366</v>
      </c>
      <c r="I4087" s="53" t="str">
        <f t="shared" si="127"/>
        <v>3. 28</v>
      </c>
      <c r="J4087" s="157" t="s">
        <v>142</v>
      </c>
      <c r="K4087" s="157" t="s">
        <v>141</v>
      </c>
      <c r="L4087" s="83" t="s">
        <v>6172</v>
      </c>
      <c r="M4087" s="165" t="s">
        <v>162</v>
      </c>
      <c r="O4087" s="157" t="s">
        <v>138</v>
      </c>
      <c r="P4087" s="157" t="s">
        <v>143</v>
      </c>
      <c r="Q4087" s="157" t="s">
        <v>6171</v>
      </c>
      <c r="R4087" s="157" t="s">
        <v>144</v>
      </c>
      <c r="W4087" s="118">
        <v>1998000</v>
      </c>
      <c r="X4087" s="162" t="s">
        <v>6366</v>
      </c>
    </row>
    <row r="4088" spans="1:24">
      <c r="A4088" s="83">
        <v>4340</v>
      </c>
      <c r="B4088" s="83">
        <v>189</v>
      </c>
      <c r="C4088" t="s">
        <v>7857</v>
      </c>
      <c r="D4088" s="159">
        <f t="shared" si="126"/>
        <v>180</v>
      </c>
      <c r="E4088">
        <v>4</v>
      </c>
      <c r="F4088">
        <v>20</v>
      </c>
      <c r="G4088" s="162" t="s">
        <v>6385</v>
      </c>
      <c r="H4088" s="162" t="s">
        <v>6385</v>
      </c>
      <c r="I4088" s="53" t="str">
        <f t="shared" si="127"/>
        <v>4. 20</v>
      </c>
      <c r="J4088" s="157" t="s">
        <v>142</v>
      </c>
      <c r="K4088" s="157" t="s">
        <v>141</v>
      </c>
      <c r="L4088" s="83" t="s">
        <v>6172</v>
      </c>
      <c r="M4088" s="165" t="s">
        <v>162</v>
      </c>
      <c r="O4088" s="157" t="s">
        <v>138</v>
      </c>
      <c r="P4088" s="157" t="s">
        <v>143</v>
      </c>
      <c r="Q4088" s="157" t="s">
        <v>6171</v>
      </c>
      <c r="R4088" s="157" t="s">
        <v>144</v>
      </c>
      <c r="W4088" s="118">
        <v>0</v>
      </c>
      <c r="X4088" s="162" t="s">
        <v>6385</v>
      </c>
    </row>
    <row r="4089" spans="1:24">
      <c r="A4089" s="83">
        <v>4341</v>
      </c>
      <c r="B4089" s="83">
        <v>260</v>
      </c>
      <c r="C4089" t="s">
        <v>8249</v>
      </c>
      <c r="D4089" s="159">
        <f t="shared" si="126"/>
        <v>216</v>
      </c>
      <c r="E4089">
        <v>5</v>
      </c>
      <c r="F4089">
        <v>16</v>
      </c>
      <c r="G4089" s="162" t="s">
        <v>6426</v>
      </c>
      <c r="H4089" s="162" t="s">
        <v>6426</v>
      </c>
      <c r="I4089" s="53" t="str">
        <f t="shared" si="127"/>
        <v>5. 16</v>
      </c>
      <c r="J4089" s="157" t="s">
        <v>142</v>
      </c>
      <c r="K4089" s="157" t="s">
        <v>141</v>
      </c>
      <c r="L4089" s="83" t="s">
        <v>6172</v>
      </c>
      <c r="M4089" s="165" t="s">
        <v>162</v>
      </c>
      <c r="O4089" s="157" t="s">
        <v>138</v>
      </c>
      <c r="P4089" s="157" t="s">
        <v>143</v>
      </c>
      <c r="Q4089" s="157" t="s">
        <v>6171</v>
      </c>
      <c r="R4089" s="157" t="s">
        <v>144</v>
      </c>
      <c r="W4089" s="118">
        <v>2916000</v>
      </c>
      <c r="X4089" s="162" t="s">
        <v>6426</v>
      </c>
    </row>
    <row r="4090" spans="1:24">
      <c r="A4090" s="83">
        <v>4342</v>
      </c>
      <c r="B4090" s="83">
        <v>76</v>
      </c>
      <c r="C4090" t="s">
        <v>7852</v>
      </c>
      <c r="D4090" s="159">
        <f t="shared" si="126"/>
        <v>141</v>
      </c>
      <c r="E4090">
        <v>3</v>
      </c>
      <c r="F4090">
        <v>21</v>
      </c>
      <c r="G4090" s="162" t="s">
        <v>6457</v>
      </c>
      <c r="H4090" s="162" t="s">
        <v>6457</v>
      </c>
      <c r="I4090" s="53" t="str">
        <f t="shared" si="127"/>
        <v>3. 21</v>
      </c>
      <c r="J4090" s="157" t="s">
        <v>142</v>
      </c>
      <c r="K4090" s="157" t="s">
        <v>141</v>
      </c>
      <c r="L4090" s="83" t="s">
        <v>6172</v>
      </c>
      <c r="M4090" s="165" t="s">
        <v>162</v>
      </c>
      <c r="O4090" s="157" t="s">
        <v>138</v>
      </c>
      <c r="P4090" s="157" t="s">
        <v>143</v>
      </c>
      <c r="Q4090" s="157" t="s">
        <v>6171</v>
      </c>
      <c r="R4090" s="157" t="s">
        <v>144</v>
      </c>
      <c r="W4090" s="118">
        <v>945000</v>
      </c>
      <c r="X4090" s="162" t="s">
        <v>6457</v>
      </c>
    </row>
    <row r="4091" spans="1:24">
      <c r="A4091" s="83">
        <v>4343</v>
      </c>
      <c r="B4091" s="83">
        <v>168</v>
      </c>
      <c r="C4091" t="s">
        <v>6579</v>
      </c>
      <c r="D4091" s="159">
        <f t="shared" si="126"/>
        <v>58</v>
      </c>
      <c r="E4091">
        <v>1</v>
      </c>
      <c r="F4091">
        <v>18</v>
      </c>
      <c r="G4091" s="162" t="s">
        <v>6299</v>
      </c>
      <c r="H4091" s="162" t="s">
        <v>6299</v>
      </c>
      <c r="I4091" s="53" t="str">
        <f t="shared" si="127"/>
        <v>1. 18</v>
      </c>
      <c r="J4091" s="157" t="s">
        <v>142</v>
      </c>
      <c r="K4091" s="157" t="s">
        <v>141</v>
      </c>
      <c r="L4091" s="83" t="s">
        <v>6172</v>
      </c>
      <c r="M4091" s="165" t="s">
        <v>162</v>
      </c>
      <c r="O4091" s="157" t="s">
        <v>138</v>
      </c>
      <c r="P4091" s="157" t="s">
        <v>143</v>
      </c>
      <c r="Q4091" s="157" t="s">
        <v>6171</v>
      </c>
      <c r="R4091" s="157" t="s">
        <v>144</v>
      </c>
      <c r="W4091" s="118">
        <v>256500</v>
      </c>
      <c r="X4091" s="162" t="s">
        <v>6299</v>
      </c>
    </row>
    <row r="4092" spans="1:24">
      <c r="A4092" s="83">
        <v>4343</v>
      </c>
      <c r="B4092" s="83">
        <v>168</v>
      </c>
      <c r="C4092" t="s">
        <v>8250</v>
      </c>
      <c r="D4092" s="159">
        <f t="shared" si="126"/>
        <v>55</v>
      </c>
      <c r="E4092">
        <v>1</v>
      </c>
      <c r="F4092">
        <v>15</v>
      </c>
      <c r="G4092" s="162" t="s">
        <v>6363</v>
      </c>
      <c r="H4092" s="162" t="s">
        <v>6363</v>
      </c>
      <c r="I4092" s="53" t="str">
        <f t="shared" si="127"/>
        <v>1. 15</v>
      </c>
      <c r="J4092" s="157" t="s">
        <v>142</v>
      </c>
      <c r="K4092" s="157" t="s">
        <v>141</v>
      </c>
      <c r="L4092" s="83" t="s">
        <v>6172</v>
      </c>
      <c r="M4092" s="165" t="s">
        <v>162</v>
      </c>
      <c r="O4092" s="157" t="s">
        <v>138</v>
      </c>
      <c r="P4092" s="157" t="s">
        <v>143</v>
      </c>
      <c r="Q4092" s="157" t="s">
        <v>6171</v>
      </c>
      <c r="R4092" s="157" t="s">
        <v>144</v>
      </c>
      <c r="W4092" s="118">
        <v>243000</v>
      </c>
      <c r="X4092" s="162" t="s">
        <v>6363</v>
      </c>
    </row>
    <row r="4093" spans="1:24">
      <c r="A4093" s="83">
        <v>4344</v>
      </c>
      <c r="B4093" s="83">
        <v>94</v>
      </c>
      <c r="C4093" t="s">
        <v>7836</v>
      </c>
      <c r="D4093" s="159">
        <f t="shared" si="126"/>
        <v>275</v>
      </c>
      <c r="E4093">
        <v>6</v>
      </c>
      <c r="F4093">
        <v>35</v>
      </c>
      <c r="G4093" s="162" t="s">
        <v>6532</v>
      </c>
      <c r="H4093" s="162" t="s">
        <v>6532</v>
      </c>
      <c r="I4093" s="53" t="str">
        <f t="shared" si="127"/>
        <v>6. 35</v>
      </c>
      <c r="J4093" s="157" t="s">
        <v>142</v>
      </c>
      <c r="K4093" s="157" t="s">
        <v>141</v>
      </c>
      <c r="L4093" s="83" t="s">
        <v>6172</v>
      </c>
      <c r="M4093" s="165" t="s">
        <v>6538</v>
      </c>
      <c r="O4093" s="157" t="s">
        <v>138</v>
      </c>
      <c r="P4093" s="157" t="s">
        <v>143</v>
      </c>
      <c r="Q4093" s="157" t="s">
        <v>6171</v>
      </c>
      <c r="R4093" s="157" t="s">
        <v>144</v>
      </c>
      <c r="W4093" s="118">
        <v>0</v>
      </c>
      <c r="X4093" s="162" t="s">
        <v>6532</v>
      </c>
    </row>
    <row r="4094" spans="1:24">
      <c r="A4094" s="83">
        <v>4345</v>
      </c>
      <c r="B4094" s="83">
        <v>94</v>
      </c>
      <c r="C4094" t="s">
        <v>7836</v>
      </c>
      <c r="D4094" s="159">
        <f t="shared" si="126"/>
        <v>275</v>
      </c>
      <c r="E4094">
        <v>6</v>
      </c>
      <c r="F4094">
        <v>35</v>
      </c>
      <c r="G4094" s="162" t="s">
        <v>6532</v>
      </c>
      <c r="H4094" s="162" t="s">
        <v>6532</v>
      </c>
      <c r="I4094" s="53" t="str">
        <f t="shared" si="127"/>
        <v>6. 35</v>
      </c>
      <c r="J4094" s="157" t="s">
        <v>142</v>
      </c>
      <c r="K4094" s="157" t="s">
        <v>141</v>
      </c>
      <c r="L4094" s="83" t="s">
        <v>6172</v>
      </c>
      <c r="M4094" s="165" t="s">
        <v>6538</v>
      </c>
      <c r="O4094" s="157" t="s">
        <v>138</v>
      </c>
      <c r="P4094" s="157" t="s">
        <v>143</v>
      </c>
      <c r="Q4094" s="157" t="s">
        <v>6171</v>
      </c>
      <c r="R4094" s="157" t="s">
        <v>144</v>
      </c>
      <c r="W4094" s="118">
        <v>0</v>
      </c>
      <c r="X4094" s="162" t="s">
        <v>6532</v>
      </c>
    </row>
    <row r="4095" spans="1:24">
      <c r="A4095" s="83">
        <v>4346</v>
      </c>
      <c r="B4095" s="83">
        <v>94</v>
      </c>
      <c r="C4095" t="s">
        <v>7836</v>
      </c>
      <c r="D4095" s="159">
        <f t="shared" si="126"/>
        <v>275</v>
      </c>
      <c r="E4095">
        <v>6</v>
      </c>
      <c r="F4095">
        <v>35</v>
      </c>
      <c r="G4095" s="162" t="s">
        <v>6532</v>
      </c>
      <c r="H4095" s="162" t="s">
        <v>6532</v>
      </c>
      <c r="I4095" s="53" t="str">
        <f t="shared" si="127"/>
        <v>6. 35</v>
      </c>
      <c r="J4095" s="157" t="s">
        <v>142</v>
      </c>
      <c r="K4095" s="157" t="s">
        <v>141</v>
      </c>
      <c r="L4095" s="83" t="s">
        <v>6172</v>
      </c>
      <c r="M4095" s="165" t="s">
        <v>6538</v>
      </c>
      <c r="O4095" s="157" t="s">
        <v>138</v>
      </c>
      <c r="P4095" s="157" t="s">
        <v>143</v>
      </c>
      <c r="Q4095" s="157" t="s">
        <v>6171</v>
      </c>
      <c r="R4095" s="157" t="s">
        <v>144</v>
      </c>
      <c r="W4095" s="118">
        <v>0</v>
      </c>
      <c r="X4095" s="162" t="s">
        <v>6532</v>
      </c>
    </row>
    <row r="4096" spans="1:24">
      <c r="A4096" s="83">
        <v>4350</v>
      </c>
      <c r="B4096" s="83">
        <v>105</v>
      </c>
      <c r="C4096" t="s">
        <v>7948</v>
      </c>
      <c r="D4096" s="159">
        <f t="shared" si="126"/>
        <v>14</v>
      </c>
      <c r="E4096">
        <v>0</v>
      </c>
      <c r="F4096">
        <v>14</v>
      </c>
      <c r="G4096" s="162" t="s">
        <v>6224</v>
      </c>
      <c r="H4096" s="162" t="s">
        <v>6224</v>
      </c>
      <c r="I4096" s="53" t="str">
        <f t="shared" si="127"/>
        <v>0. 14</v>
      </c>
      <c r="J4096" s="157" t="s">
        <v>142</v>
      </c>
      <c r="K4096" s="157" t="s">
        <v>141</v>
      </c>
      <c r="L4096" s="83" t="s">
        <v>6172</v>
      </c>
      <c r="M4096" s="165" t="s">
        <v>6538</v>
      </c>
      <c r="O4096" s="157" t="s">
        <v>138</v>
      </c>
      <c r="P4096" s="157" t="s">
        <v>143</v>
      </c>
      <c r="Q4096" s="157" t="s">
        <v>6171</v>
      </c>
      <c r="R4096" s="157" t="s">
        <v>144</v>
      </c>
      <c r="W4096" s="118">
        <v>0</v>
      </c>
      <c r="X4096" s="162" t="s">
        <v>6224</v>
      </c>
    </row>
    <row r="4097" spans="1:24">
      <c r="A4097" s="83">
        <v>4350</v>
      </c>
      <c r="B4097" s="83">
        <v>100</v>
      </c>
      <c r="C4097" t="s">
        <v>7861</v>
      </c>
      <c r="D4097" s="159">
        <f t="shared" si="126"/>
        <v>43</v>
      </c>
      <c r="E4097">
        <v>1</v>
      </c>
      <c r="F4097">
        <v>3</v>
      </c>
      <c r="G4097" s="162" t="s">
        <v>6280</v>
      </c>
      <c r="H4097" s="162" t="s">
        <v>6280</v>
      </c>
      <c r="I4097" s="53" t="str">
        <f t="shared" si="127"/>
        <v>1. 3</v>
      </c>
      <c r="J4097" s="157" t="s">
        <v>142</v>
      </c>
      <c r="K4097" s="157" t="s">
        <v>141</v>
      </c>
      <c r="L4097" s="83" t="s">
        <v>6172</v>
      </c>
      <c r="M4097" s="165" t="s">
        <v>6538</v>
      </c>
      <c r="O4097" s="157" t="s">
        <v>138</v>
      </c>
      <c r="P4097" s="157" t="s">
        <v>143</v>
      </c>
      <c r="Q4097" s="157" t="s">
        <v>6171</v>
      </c>
      <c r="R4097" s="157" t="s">
        <v>144</v>
      </c>
      <c r="W4097" s="118">
        <v>0</v>
      </c>
      <c r="X4097" s="162" t="s">
        <v>6280</v>
      </c>
    </row>
    <row r="4098" spans="1:24">
      <c r="A4098" s="83">
        <v>4351</v>
      </c>
      <c r="B4098" s="83">
        <v>105</v>
      </c>
      <c r="C4098" t="s">
        <v>7948</v>
      </c>
      <c r="D4098" s="159">
        <f t="shared" si="126"/>
        <v>14</v>
      </c>
      <c r="E4098">
        <v>0</v>
      </c>
      <c r="F4098">
        <v>14</v>
      </c>
      <c r="G4098" s="162" t="s">
        <v>6224</v>
      </c>
      <c r="H4098" s="162" t="s">
        <v>6224</v>
      </c>
      <c r="I4098" s="53" t="str">
        <f t="shared" si="127"/>
        <v>0. 14</v>
      </c>
      <c r="J4098" s="157" t="s">
        <v>142</v>
      </c>
      <c r="K4098" s="157" t="s">
        <v>141</v>
      </c>
      <c r="L4098" s="83" t="s">
        <v>6172</v>
      </c>
      <c r="M4098" s="165" t="s">
        <v>6538</v>
      </c>
      <c r="O4098" s="157" t="s">
        <v>138</v>
      </c>
      <c r="P4098" s="157" t="s">
        <v>143</v>
      </c>
      <c r="Q4098" s="157" t="s">
        <v>6171</v>
      </c>
      <c r="R4098" s="157" t="s">
        <v>144</v>
      </c>
      <c r="W4098" s="118">
        <v>0</v>
      </c>
      <c r="X4098" s="162" t="s">
        <v>6224</v>
      </c>
    </row>
    <row r="4099" spans="1:24">
      <c r="A4099" s="83">
        <v>4351</v>
      </c>
      <c r="B4099" s="83">
        <v>100</v>
      </c>
      <c r="C4099" t="s">
        <v>7861</v>
      </c>
      <c r="D4099" s="159">
        <f t="shared" ref="D4099:D4162" si="128">E4099*40+F4099</f>
        <v>43</v>
      </c>
      <c r="E4099">
        <v>1</v>
      </c>
      <c r="F4099">
        <v>3</v>
      </c>
      <c r="G4099" s="162" t="s">
        <v>6280</v>
      </c>
      <c r="H4099" s="162" t="s">
        <v>6280</v>
      </c>
      <c r="I4099" s="53" t="str">
        <f t="shared" ref="I4099:I4162" si="129">H4099</f>
        <v>1. 3</v>
      </c>
      <c r="J4099" s="157" t="s">
        <v>142</v>
      </c>
      <c r="K4099" s="157" t="s">
        <v>141</v>
      </c>
      <c r="L4099" s="83" t="s">
        <v>6172</v>
      </c>
      <c r="M4099" s="165" t="s">
        <v>6538</v>
      </c>
      <c r="O4099" s="157" t="s">
        <v>138</v>
      </c>
      <c r="P4099" s="157" t="s">
        <v>143</v>
      </c>
      <c r="Q4099" s="157" t="s">
        <v>6171</v>
      </c>
      <c r="R4099" s="157" t="s">
        <v>144</v>
      </c>
      <c r="W4099" s="118">
        <v>0</v>
      </c>
      <c r="X4099" s="162" t="s">
        <v>6280</v>
      </c>
    </row>
    <row r="4100" spans="1:24" ht="14.25">
      <c r="A4100" s="83">
        <v>4352</v>
      </c>
      <c r="B4100" s="83">
        <v>663</v>
      </c>
      <c r="C4100" t="s">
        <v>6586</v>
      </c>
      <c r="D4100" s="159">
        <f t="shared" si="128"/>
        <v>79</v>
      </c>
      <c r="E4100">
        <v>1</v>
      </c>
      <c r="F4100">
        <v>39</v>
      </c>
      <c r="G4100" s="162" t="s">
        <v>6202</v>
      </c>
      <c r="H4100" s="162" t="s">
        <v>6202</v>
      </c>
      <c r="I4100" s="53" t="str">
        <f t="shared" si="129"/>
        <v>1. 39</v>
      </c>
      <c r="J4100" s="157" t="s">
        <v>142</v>
      </c>
      <c r="K4100" s="157" t="s">
        <v>141</v>
      </c>
      <c r="L4100" s="83" t="s">
        <v>6172</v>
      </c>
      <c r="M4100" s="167" t="s">
        <v>6562</v>
      </c>
      <c r="O4100" s="157" t="s">
        <v>138</v>
      </c>
      <c r="P4100" s="157" t="s">
        <v>143</v>
      </c>
      <c r="Q4100" s="157" t="s">
        <v>6171</v>
      </c>
      <c r="R4100" s="157" t="s">
        <v>144</v>
      </c>
      <c r="W4100" s="118">
        <v>0</v>
      </c>
      <c r="X4100" s="162" t="s">
        <v>6202</v>
      </c>
    </row>
    <row r="4101" spans="1:24">
      <c r="A4101" s="83">
        <v>4353</v>
      </c>
      <c r="B4101" s="83">
        <v>81</v>
      </c>
      <c r="C4101" t="s">
        <v>6586</v>
      </c>
      <c r="D4101" s="159">
        <f t="shared" si="128"/>
        <v>2</v>
      </c>
      <c r="E4101">
        <v>0</v>
      </c>
      <c r="F4101">
        <v>2</v>
      </c>
      <c r="G4101" s="162" t="s">
        <v>6284</v>
      </c>
      <c r="H4101" s="162" t="s">
        <v>6284</v>
      </c>
      <c r="I4101" s="53" t="str">
        <f t="shared" si="129"/>
        <v>0. 2</v>
      </c>
      <c r="J4101" s="157" t="s">
        <v>142</v>
      </c>
      <c r="K4101" s="157" t="s">
        <v>141</v>
      </c>
      <c r="L4101" s="83" t="s">
        <v>6172</v>
      </c>
      <c r="M4101" s="165" t="s">
        <v>162</v>
      </c>
      <c r="O4101" s="157" t="s">
        <v>138</v>
      </c>
      <c r="P4101" s="157" t="s">
        <v>143</v>
      </c>
      <c r="Q4101" s="157" t="s">
        <v>6171</v>
      </c>
      <c r="R4101" s="157" t="s">
        <v>144</v>
      </c>
      <c r="W4101" s="118">
        <v>27000</v>
      </c>
      <c r="X4101" s="162" t="s">
        <v>6284</v>
      </c>
    </row>
    <row r="4102" spans="1:24">
      <c r="A4102" s="83">
        <v>4353</v>
      </c>
      <c r="B4102" s="83">
        <v>81</v>
      </c>
      <c r="C4102" t="s">
        <v>6586</v>
      </c>
      <c r="D4102" s="159">
        <f t="shared" si="128"/>
        <v>246</v>
      </c>
      <c r="E4102">
        <v>6</v>
      </c>
      <c r="F4102">
        <v>6</v>
      </c>
      <c r="G4102" s="162" t="s">
        <v>6524</v>
      </c>
      <c r="H4102" s="162" t="s">
        <v>6524</v>
      </c>
      <c r="I4102" s="53" t="str">
        <f t="shared" si="129"/>
        <v>6. 6</v>
      </c>
      <c r="J4102" s="157" t="s">
        <v>142</v>
      </c>
      <c r="K4102" s="157" t="s">
        <v>141</v>
      </c>
      <c r="L4102" s="83" t="s">
        <v>6172</v>
      </c>
      <c r="M4102" s="165" t="s">
        <v>162</v>
      </c>
      <c r="O4102" s="157" t="s">
        <v>138</v>
      </c>
      <c r="P4102" s="157" t="s">
        <v>143</v>
      </c>
      <c r="Q4102" s="157" t="s">
        <v>6171</v>
      </c>
      <c r="R4102" s="157" t="s">
        <v>144</v>
      </c>
      <c r="W4102" s="118">
        <v>1660500</v>
      </c>
      <c r="X4102" s="162" t="s">
        <v>6524</v>
      </c>
    </row>
    <row r="4103" spans="1:24">
      <c r="A4103" s="83">
        <v>4354</v>
      </c>
      <c r="B4103" s="83">
        <v>120</v>
      </c>
      <c r="C4103" t="s">
        <v>7891</v>
      </c>
      <c r="D4103" s="159">
        <f t="shared" si="128"/>
        <v>417</v>
      </c>
      <c r="E4103">
        <v>10</v>
      </c>
      <c r="F4103">
        <v>17</v>
      </c>
      <c r="G4103" s="162" t="s">
        <v>6477</v>
      </c>
      <c r="H4103" s="162" t="s">
        <v>6477</v>
      </c>
      <c r="I4103" s="53" t="str">
        <f t="shared" si="129"/>
        <v>10. 17</v>
      </c>
      <c r="J4103" s="157" t="s">
        <v>142</v>
      </c>
      <c r="K4103" s="157" t="s">
        <v>141</v>
      </c>
      <c r="L4103" s="83" t="s">
        <v>6172</v>
      </c>
      <c r="M4103" s="165" t="s">
        <v>162</v>
      </c>
      <c r="O4103" s="157" t="s">
        <v>138</v>
      </c>
      <c r="P4103" s="157" t="s">
        <v>143</v>
      </c>
      <c r="Q4103" s="157" t="s">
        <v>6171</v>
      </c>
      <c r="R4103" s="157" t="s">
        <v>144</v>
      </c>
      <c r="W4103" s="118">
        <v>5629500</v>
      </c>
      <c r="X4103" s="162" t="s">
        <v>6477</v>
      </c>
    </row>
    <row r="4104" spans="1:24">
      <c r="A4104" s="83">
        <v>4355</v>
      </c>
      <c r="B4104" s="83">
        <v>441</v>
      </c>
      <c r="C4104" t="s">
        <v>7857</v>
      </c>
      <c r="D4104" s="159">
        <f t="shared" si="128"/>
        <v>106</v>
      </c>
      <c r="E4104">
        <v>2</v>
      </c>
      <c r="F4104">
        <v>26</v>
      </c>
      <c r="G4104" s="162" t="s">
        <v>6365</v>
      </c>
      <c r="H4104" s="162" t="s">
        <v>6365</v>
      </c>
      <c r="I4104" s="53" t="str">
        <f t="shared" si="129"/>
        <v>2. 26</v>
      </c>
      <c r="J4104" s="157" t="s">
        <v>142</v>
      </c>
      <c r="K4104" s="157" t="s">
        <v>141</v>
      </c>
      <c r="L4104" s="83" t="s">
        <v>6172</v>
      </c>
      <c r="M4104" s="165" t="s">
        <v>162</v>
      </c>
      <c r="O4104" s="157" t="s">
        <v>138</v>
      </c>
      <c r="P4104" s="157" t="s">
        <v>143</v>
      </c>
      <c r="Q4104" s="157" t="s">
        <v>6171</v>
      </c>
      <c r="R4104" s="157" t="s">
        <v>144</v>
      </c>
      <c r="W4104" s="118">
        <v>715500</v>
      </c>
      <c r="X4104" s="162" t="s">
        <v>6365</v>
      </c>
    </row>
    <row r="4105" spans="1:24">
      <c r="A4105" s="83">
        <v>4355</v>
      </c>
      <c r="B4105" s="83">
        <v>462</v>
      </c>
      <c r="C4105" t="s">
        <v>7862</v>
      </c>
      <c r="D4105" s="159">
        <f t="shared" si="128"/>
        <v>120</v>
      </c>
      <c r="E4105">
        <v>3</v>
      </c>
      <c r="F4105">
        <v>0</v>
      </c>
      <c r="G4105" s="162" t="s">
        <v>6240</v>
      </c>
      <c r="H4105" s="162" t="s">
        <v>6240</v>
      </c>
      <c r="I4105" s="53" t="str">
        <f t="shared" si="129"/>
        <v>3. 0</v>
      </c>
      <c r="J4105" s="157" t="s">
        <v>142</v>
      </c>
      <c r="K4105" s="157" t="s">
        <v>141</v>
      </c>
      <c r="L4105" s="83" t="s">
        <v>6172</v>
      </c>
      <c r="M4105" s="165" t="s">
        <v>162</v>
      </c>
      <c r="O4105" s="157" t="s">
        <v>138</v>
      </c>
      <c r="P4105" s="157" t="s">
        <v>143</v>
      </c>
      <c r="Q4105" s="157" t="s">
        <v>6171</v>
      </c>
      <c r="R4105" s="157" t="s">
        <v>144</v>
      </c>
      <c r="W4105" s="118">
        <v>540000</v>
      </c>
      <c r="X4105" s="162" t="s">
        <v>6240</v>
      </c>
    </row>
    <row r="4106" spans="1:24">
      <c r="A4106" s="83">
        <v>4356</v>
      </c>
      <c r="B4106" s="83">
        <v>319</v>
      </c>
      <c r="C4106" t="s">
        <v>7836</v>
      </c>
      <c r="D4106" s="159">
        <f t="shared" si="128"/>
        <v>56</v>
      </c>
      <c r="E4106">
        <v>1</v>
      </c>
      <c r="F4106">
        <v>16</v>
      </c>
      <c r="G4106" s="162" t="s">
        <v>6222</v>
      </c>
      <c r="H4106" s="162" t="s">
        <v>6222</v>
      </c>
      <c r="I4106" s="53" t="str">
        <f t="shared" si="129"/>
        <v>1. 16</v>
      </c>
      <c r="J4106" s="157" t="s">
        <v>142</v>
      </c>
      <c r="K4106" s="157" t="s">
        <v>141</v>
      </c>
      <c r="L4106" s="83" t="s">
        <v>6172</v>
      </c>
      <c r="M4106" s="165" t="s">
        <v>162</v>
      </c>
      <c r="O4106" s="157" t="s">
        <v>138</v>
      </c>
      <c r="P4106" s="157" t="s">
        <v>143</v>
      </c>
      <c r="Q4106" s="157" t="s">
        <v>6171</v>
      </c>
      <c r="R4106" s="157" t="s">
        <v>144</v>
      </c>
      <c r="W4106" s="118">
        <v>148500</v>
      </c>
      <c r="X4106" s="162" t="s">
        <v>6222</v>
      </c>
    </row>
    <row r="4107" spans="1:24">
      <c r="A4107" s="83">
        <v>4356</v>
      </c>
      <c r="B4107" s="83">
        <v>307</v>
      </c>
      <c r="C4107" t="s">
        <v>7857</v>
      </c>
      <c r="D4107" s="159">
        <f t="shared" si="128"/>
        <v>56</v>
      </c>
      <c r="E4107">
        <v>1</v>
      </c>
      <c r="F4107">
        <v>16</v>
      </c>
      <c r="G4107" s="162" t="s">
        <v>6222</v>
      </c>
      <c r="H4107" s="162" t="s">
        <v>6222</v>
      </c>
      <c r="I4107" s="53" t="str">
        <f t="shared" si="129"/>
        <v>1. 16</v>
      </c>
      <c r="J4107" s="157" t="s">
        <v>142</v>
      </c>
      <c r="K4107" s="157" t="s">
        <v>141</v>
      </c>
      <c r="L4107" s="83" t="s">
        <v>6172</v>
      </c>
      <c r="M4107" s="165" t="s">
        <v>162</v>
      </c>
      <c r="O4107" s="157" t="s">
        <v>138</v>
      </c>
      <c r="P4107" s="157" t="s">
        <v>143</v>
      </c>
      <c r="Q4107" s="157" t="s">
        <v>6171</v>
      </c>
      <c r="R4107" s="157" t="s">
        <v>144</v>
      </c>
      <c r="W4107" s="118">
        <v>148500</v>
      </c>
      <c r="X4107" s="162" t="s">
        <v>6222</v>
      </c>
    </row>
    <row r="4108" spans="1:24">
      <c r="A4108" s="83">
        <v>4356</v>
      </c>
      <c r="B4108" s="83">
        <v>116</v>
      </c>
      <c r="C4108" t="s">
        <v>7947</v>
      </c>
      <c r="D4108" s="159">
        <f t="shared" si="128"/>
        <v>53</v>
      </c>
      <c r="E4108">
        <v>1</v>
      </c>
      <c r="F4108">
        <v>13</v>
      </c>
      <c r="G4108" s="162" t="s">
        <v>6309</v>
      </c>
      <c r="H4108" s="162" t="s">
        <v>6309</v>
      </c>
      <c r="I4108" s="53" t="str">
        <f t="shared" si="129"/>
        <v>1. 13</v>
      </c>
      <c r="J4108" s="157" t="s">
        <v>142</v>
      </c>
      <c r="K4108" s="157" t="s">
        <v>141</v>
      </c>
      <c r="L4108" s="83" t="s">
        <v>6172</v>
      </c>
      <c r="M4108" s="165" t="s">
        <v>162</v>
      </c>
      <c r="O4108" s="157" t="s">
        <v>138</v>
      </c>
      <c r="P4108" s="157" t="s">
        <v>143</v>
      </c>
      <c r="Q4108" s="157" t="s">
        <v>6171</v>
      </c>
      <c r="R4108" s="157" t="s">
        <v>144</v>
      </c>
      <c r="W4108" s="118">
        <v>135000</v>
      </c>
      <c r="X4108" s="162" t="s">
        <v>6309</v>
      </c>
    </row>
    <row r="4109" spans="1:24">
      <c r="A4109" s="83">
        <v>4356</v>
      </c>
      <c r="B4109" s="83">
        <v>56</v>
      </c>
      <c r="C4109" t="s">
        <v>7850</v>
      </c>
      <c r="D4109" s="159">
        <f t="shared" si="128"/>
        <v>19</v>
      </c>
      <c r="E4109">
        <v>0</v>
      </c>
      <c r="F4109">
        <v>19</v>
      </c>
      <c r="G4109" s="162" t="s">
        <v>6239</v>
      </c>
      <c r="H4109" s="162" t="s">
        <v>6239</v>
      </c>
      <c r="I4109" s="53" t="str">
        <f t="shared" si="129"/>
        <v>0. 19</v>
      </c>
      <c r="J4109" s="157" t="s">
        <v>142</v>
      </c>
      <c r="K4109" s="157" t="s">
        <v>141</v>
      </c>
      <c r="L4109" s="83" t="s">
        <v>6172</v>
      </c>
      <c r="M4109" s="165" t="s">
        <v>162</v>
      </c>
      <c r="O4109" s="157" t="s">
        <v>138</v>
      </c>
      <c r="P4109" s="157" t="s">
        <v>143</v>
      </c>
      <c r="Q4109" s="157" t="s">
        <v>6171</v>
      </c>
      <c r="R4109" s="157" t="s">
        <v>144</v>
      </c>
      <c r="W4109" s="118">
        <v>40500</v>
      </c>
      <c r="X4109" s="162" t="s">
        <v>6239</v>
      </c>
    </row>
    <row r="4110" spans="1:24">
      <c r="A4110" s="83">
        <v>4356</v>
      </c>
      <c r="B4110" s="83">
        <v>318</v>
      </c>
      <c r="C4110" t="s">
        <v>6586</v>
      </c>
      <c r="D4110" s="159">
        <f t="shared" si="128"/>
        <v>21</v>
      </c>
      <c r="E4110">
        <v>0</v>
      </c>
      <c r="F4110">
        <v>21</v>
      </c>
      <c r="G4110" s="162" t="s">
        <v>6189</v>
      </c>
      <c r="H4110" s="162" t="s">
        <v>6189</v>
      </c>
      <c r="I4110" s="53" t="str">
        <f t="shared" si="129"/>
        <v>0. 21</v>
      </c>
      <c r="J4110" s="157" t="s">
        <v>142</v>
      </c>
      <c r="K4110" s="157" t="s">
        <v>141</v>
      </c>
      <c r="L4110" s="83" t="s">
        <v>6172</v>
      </c>
      <c r="M4110" s="165" t="s">
        <v>162</v>
      </c>
      <c r="O4110" s="157" t="s">
        <v>138</v>
      </c>
      <c r="P4110" s="157" t="s">
        <v>143</v>
      </c>
      <c r="Q4110" s="157" t="s">
        <v>6171</v>
      </c>
      <c r="R4110" s="157" t="s">
        <v>144</v>
      </c>
      <c r="W4110" s="118">
        <v>54000</v>
      </c>
      <c r="X4110" s="162" t="s">
        <v>6189</v>
      </c>
    </row>
    <row r="4111" spans="1:24">
      <c r="A4111" s="83">
        <v>4356</v>
      </c>
      <c r="B4111" s="83">
        <v>320</v>
      </c>
      <c r="C4111" t="s">
        <v>6586</v>
      </c>
      <c r="D4111" s="159">
        <f t="shared" si="128"/>
        <v>19</v>
      </c>
      <c r="E4111">
        <v>0</v>
      </c>
      <c r="F4111">
        <v>19</v>
      </c>
      <c r="G4111" s="162" t="s">
        <v>6239</v>
      </c>
      <c r="H4111" s="162" t="s">
        <v>6239</v>
      </c>
      <c r="I4111" s="53" t="str">
        <f t="shared" si="129"/>
        <v>0. 19</v>
      </c>
      <c r="J4111" s="157" t="s">
        <v>142</v>
      </c>
      <c r="K4111" s="157" t="s">
        <v>141</v>
      </c>
      <c r="L4111" s="83" t="s">
        <v>6172</v>
      </c>
      <c r="M4111" s="165" t="s">
        <v>162</v>
      </c>
      <c r="O4111" s="157" t="s">
        <v>138</v>
      </c>
      <c r="P4111" s="157" t="s">
        <v>143</v>
      </c>
      <c r="Q4111" s="157" t="s">
        <v>6171</v>
      </c>
      <c r="R4111" s="157" t="s">
        <v>144</v>
      </c>
      <c r="W4111" s="118">
        <v>40500</v>
      </c>
      <c r="X4111" s="162" t="s">
        <v>6239</v>
      </c>
    </row>
    <row r="4112" spans="1:24">
      <c r="A4112" s="83">
        <v>4356</v>
      </c>
      <c r="B4112" s="83">
        <v>57</v>
      </c>
      <c r="C4112" t="s">
        <v>7850</v>
      </c>
      <c r="D4112" s="159">
        <f t="shared" si="128"/>
        <v>10</v>
      </c>
      <c r="E4112">
        <v>0</v>
      </c>
      <c r="F4112">
        <v>10</v>
      </c>
      <c r="G4112" s="162" t="s">
        <v>6347</v>
      </c>
      <c r="H4112" s="162" t="s">
        <v>6347</v>
      </c>
      <c r="I4112" s="53" t="str">
        <f t="shared" si="129"/>
        <v>0. 10</v>
      </c>
      <c r="J4112" s="157" t="s">
        <v>142</v>
      </c>
      <c r="K4112" s="157" t="s">
        <v>141</v>
      </c>
      <c r="L4112" s="83" t="s">
        <v>6172</v>
      </c>
      <c r="M4112" s="165" t="s">
        <v>162</v>
      </c>
      <c r="O4112" s="157" t="s">
        <v>138</v>
      </c>
      <c r="P4112" s="157" t="s">
        <v>143</v>
      </c>
      <c r="Q4112" s="157" t="s">
        <v>6171</v>
      </c>
      <c r="R4112" s="157" t="s">
        <v>144</v>
      </c>
      <c r="W4112" s="118">
        <v>27000</v>
      </c>
      <c r="X4112" s="162" t="s">
        <v>6347</v>
      </c>
    </row>
    <row r="4113" spans="1:24">
      <c r="A4113" s="83">
        <v>4356</v>
      </c>
      <c r="B4113" s="83">
        <v>346</v>
      </c>
      <c r="C4113" t="s">
        <v>7836</v>
      </c>
      <c r="D4113" s="159">
        <f t="shared" si="128"/>
        <v>25</v>
      </c>
      <c r="E4113">
        <v>0</v>
      </c>
      <c r="F4113">
        <v>25</v>
      </c>
      <c r="G4113" s="162" t="s">
        <v>6177</v>
      </c>
      <c r="H4113" s="162" t="s">
        <v>6177</v>
      </c>
      <c r="I4113" s="53" t="str">
        <f t="shared" si="129"/>
        <v>0. 25</v>
      </c>
      <c r="J4113" s="157" t="s">
        <v>142</v>
      </c>
      <c r="K4113" s="157" t="s">
        <v>141</v>
      </c>
      <c r="L4113" s="83" t="s">
        <v>6172</v>
      </c>
      <c r="M4113" s="165" t="s">
        <v>162</v>
      </c>
      <c r="O4113" s="157" t="s">
        <v>138</v>
      </c>
      <c r="P4113" s="157" t="s">
        <v>143</v>
      </c>
      <c r="Q4113" s="157" t="s">
        <v>6171</v>
      </c>
      <c r="R4113" s="157" t="s">
        <v>144</v>
      </c>
      <c r="W4113" s="118">
        <v>67500</v>
      </c>
      <c r="X4113" s="162" t="s">
        <v>6177</v>
      </c>
    </row>
    <row r="4114" spans="1:24">
      <c r="A4114" s="83">
        <v>4356</v>
      </c>
      <c r="B4114" s="83">
        <v>116</v>
      </c>
      <c r="C4114" t="s">
        <v>7946</v>
      </c>
      <c r="D4114" s="159">
        <f t="shared" si="128"/>
        <v>14</v>
      </c>
      <c r="E4114">
        <v>0</v>
      </c>
      <c r="F4114">
        <v>14</v>
      </c>
      <c r="G4114" s="162" t="s">
        <v>6224</v>
      </c>
      <c r="H4114" s="162" t="s">
        <v>6224</v>
      </c>
      <c r="I4114" s="53" t="str">
        <f t="shared" si="129"/>
        <v>0. 14</v>
      </c>
      <c r="J4114" s="157" t="s">
        <v>142</v>
      </c>
      <c r="K4114" s="157" t="s">
        <v>141</v>
      </c>
      <c r="L4114" s="83" t="s">
        <v>6172</v>
      </c>
      <c r="M4114" s="165" t="s">
        <v>162</v>
      </c>
      <c r="O4114" s="157" t="s">
        <v>138</v>
      </c>
      <c r="P4114" s="157" t="s">
        <v>143</v>
      </c>
      <c r="Q4114" s="157" t="s">
        <v>6171</v>
      </c>
      <c r="R4114" s="157" t="s">
        <v>144</v>
      </c>
      <c r="W4114" s="118">
        <v>27000</v>
      </c>
      <c r="X4114" s="162" t="s">
        <v>6224</v>
      </c>
    </row>
    <row r="4115" spans="1:24">
      <c r="A4115" s="83">
        <v>4356</v>
      </c>
      <c r="B4115" s="83">
        <v>116</v>
      </c>
      <c r="C4115" t="s">
        <v>7946</v>
      </c>
      <c r="D4115" s="159">
        <f t="shared" si="128"/>
        <v>24</v>
      </c>
      <c r="E4115">
        <v>0</v>
      </c>
      <c r="F4115">
        <v>24</v>
      </c>
      <c r="G4115" s="162" t="s">
        <v>6236</v>
      </c>
      <c r="H4115" s="162" t="s">
        <v>6236</v>
      </c>
      <c r="I4115" s="53" t="str">
        <f t="shared" si="129"/>
        <v>0. 24</v>
      </c>
      <c r="J4115" s="157" t="s">
        <v>142</v>
      </c>
      <c r="K4115" s="157" t="s">
        <v>141</v>
      </c>
      <c r="L4115" s="83" t="s">
        <v>6172</v>
      </c>
      <c r="M4115" s="165" t="s">
        <v>162</v>
      </c>
      <c r="O4115" s="157" t="s">
        <v>138</v>
      </c>
      <c r="P4115" s="157" t="s">
        <v>143</v>
      </c>
      <c r="Q4115" s="157" t="s">
        <v>6171</v>
      </c>
      <c r="R4115" s="157" t="s">
        <v>144</v>
      </c>
      <c r="W4115" s="118">
        <v>54000</v>
      </c>
      <c r="X4115" s="162" t="s">
        <v>6236</v>
      </c>
    </row>
    <row r="4116" spans="1:24">
      <c r="A4116" s="83">
        <v>4356</v>
      </c>
      <c r="B4116" s="83">
        <v>305</v>
      </c>
      <c r="C4116" t="s">
        <v>7857</v>
      </c>
      <c r="D4116" s="159">
        <f t="shared" si="128"/>
        <v>74</v>
      </c>
      <c r="E4116">
        <v>1</v>
      </c>
      <c r="F4116">
        <v>34</v>
      </c>
      <c r="G4116" s="162" t="s">
        <v>6226</v>
      </c>
      <c r="H4116" s="162" t="s">
        <v>6226</v>
      </c>
      <c r="I4116" s="53" t="str">
        <f t="shared" si="129"/>
        <v>1. 34</v>
      </c>
      <c r="J4116" s="157" t="s">
        <v>142</v>
      </c>
      <c r="K4116" s="157" t="s">
        <v>141</v>
      </c>
      <c r="L4116" s="83" t="s">
        <v>6172</v>
      </c>
      <c r="M4116" s="165" t="s">
        <v>162</v>
      </c>
      <c r="O4116" s="157" t="s">
        <v>138</v>
      </c>
      <c r="P4116" s="157" t="s">
        <v>143</v>
      </c>
      <c r="Q4116" s="157" t="s">
        <v>6171</v>
      </c>
      <c r="R4116" s="157" t="s">
        <v>144</v>
      </c>
      <c r="W4116" s="118">
        <v>189000</v>
      </c>
      <c r="X4116" s="162" t="s">
        <v>6226</v>
      </c>
    </row>
    <row r="4117" spans="1:24">
      <c r="A4117" s="83">
        <v>4357</v>
      </c>
      <c r="B4117" s="83">
        <v>36</v>
      </c>
      <c r="C4117" t="s">
        <v>8251</v>
      </c>
      <c r="D4117" s="159">
        <f t="shared" si="128"/>
        <v>137</v>
      </c>
      <c r="E4117">
        <v>3</v>
      </c>
      <c r="F4117">
        <v>17</v>
      </c>
      <c r="G4117" s="162" t="s">
        <v>6285</v>
      </c>
      <c r="H4117" s="162" t="s">
        <v>6285</v>
      </c>
      <c r="I4117" s="53" t="str">
        <f t="shared" si="129"/>
        <v>3. 17</v>
      </c>
      <c r="J4117" s="157" t="s">
        <v>142</v>
      </c>
      <c r="K4117" s="157" t="s">
        <v>141</v>
      </c>
      <c r="L4117" s="83" t="s">
        <v>6172</v>
      </c>
      <c r="M4117" s="165" t="s">
        <v>162</v>
      </c>
      <c r="O4117" s="157" t="s">
        <v>138</v>
      </c>
      <c r="P4117" s="157" t="s">
        <v>143</v>
      </c>
      <c r="Q4117" s="157" t="s">
        <v>6171</v>
      </c>
      <c r="R4117" s="157" t="s">
        <v>144</v>
      </c>
      <c r="W4117" s="118">
        <v>918000</v>
      </c>
      <c r="X4117" s="162" t="s">
        <v>6285</v>
      </c>
    </row>
    <row r="4118" spans="1:24">
      <c r="A4118" s="83">
        <v>4358</v>
      </c>
      <c r="B4118" s="83">
        <v>36</v>
      </c>
      <c r="C4118" t="s">
        <v>8251</v>
      </c>
      <c r="D4118" s="159">
        <f t="shared" si="128"/>
        <v>137</v>
      </c>
      <c r="E4118">
        <v>3</v>
      </c>
      <c r="F4118">
        <v>17</v>
      </c>
      <c r="G4118" s="162" t="s">
        <v>6285</v>
      </c>
      <c r="H4118" s="162" t="s">
        <v>6285</v>
      </c>
      <c r="I4118" s="53" t="str">
        <f t="shared" si="129"/>
        <v>3. 17</v>
      </c>
      <c r="J4118" s="157" t="s">
        <v>142</v>
      </c>
      <c r="K4118" s="157" t="s">
        <v>141</v>
      </c>
      <c r="L4118" s="83" t="s">
        <v>6172</v>
      </c>
      <c r="M4118" s="165" t="s">
        <v>162</v>
      </c>
      <c r="O4118" s="157" t="s">
        <v>138</v>
      </c>
      <c r="P4118" s="157" t="s">
        <v>143</v>
      </c>
      <c r="Q4118" s="157" t="s">
        <v>6171</v>
      </c>
      <c r="R4118" s="157" t="s">
        <v>144</v>
      </c>
      <c r="W4118" s="118">
        <v>918000</v>
      </c>
      <c r="X4118" s="162" t="s">
        <v>6285</v>
      </c>
    </row>
    <row r="4119" spans="1:24">
      <c r="A4119" s="83">
        <v>4359</v>
      </c>
      <c r="B4119" s="83">
        <v>182</v>
      </c>
      <c r="C4119" t="s">
        <v>6648</v>
      </c>
      <c r="D4119" s="159">
        <f t="shared" si="128"/>
        <v>40</v>
      </c>
      <c r="E4119">
        <v>1</v>
      </c>
      <c r="F4119">
        <v>0</v>
      </c>
      <c r="G4119" s="162" t="s">
        <v>6242</v>
      </c>
      <c r="H4119" s="162" t="s">
        <v>6242</v>
      </c>
      <c r="I4119" s="53" t="str">
        <f t="shared" si="129"/>
        <v>1. 0</v>
      </c>
      <c r="J4119" s="157" t="s">
        <v>142</v>
      </c>
      <c r="K4119" s="157" t="s">
        <v>141</v>
      </c>
      <c r="L4119" s="83" t="s">
        <v>6172</v>
      </c>
      <c r="M4119" s="165" t="s">
        <v>162</v>
      </c>
      <c r="O4119" s="157" t="s">
        <v>138</v>
      </c>
      <c r="P4119" s="157" t="s">
        <v>143</v>
      </c>
      <c r="Q4119" s="157" t="s">
        <v>6171</v>
      </c>
      <c r="R4119" s="157" t="s">
        <v>144</v>
      </c>
      <c r="W4119" s="118">
        <v>270000</v>
      </c>
      <c r="X4119" s="162" t="s">
        <v>6242</v>
      </c>
    </row>
    <row r="4120" spans="1:24">
      <c r="A4120" s="83">
        <v>4360</v>
      </c>
      <c r="B4120" s="83">
        <v>139</v>
      </c>
      <c r="C4120" t="s">
        <v>6586</v>
      </c>
      <c r="D4120" s="159">
        <f t="shared" si="128"/>
        <v>142</v>
      </c>
      <c r="E4120">
        <v>3</v>
      </c>
      <c r="F4120">
        <v>22</v>
      </c>
      <c r="G4120" s="162" t="s">
        <v>6293</v>
      </c>
      <c r="H4120" s="162" t="s">
        <v>6293</v>
      </c>
      <c r="I4120" s="53" t="str">
        <f t="shared" si="129"/>
        <v>3. 22</v>
      </c>
      <c r="J4120" s="157" t="s">
        <v>142</v>
      </c>
      <c r="K4120" s="157" t="s">
        <v>141</v>
      </c>
      <c r="L4120" s="83" t="s">
        <v>6172</v>
      </c>
      <c r="M4120" s="165" t="s">
        <v>162</v>
      </c>
      <c r="O4120" s="157" t="s">
        <v>138</v>
      </c>
      <c r="P4120" s="157" t="s">
        <v>143</v>
      </c>
      <c r="Q4120" s="157" t="s">
        <v>6171</v>
      </c>
      <c r="R4120" s="157" t="s">
        <v>144</v>
      </c>
      <c r="W4120" s="118">
        <v>958500</v>
      </c>
      <c r="X4120" s="162" t="s">
        <v>6293</v>
      </c>
    </row>
    <row r="4121" spans="1:24">
      <c r="A4121" s="83">
        <v>4361</v>
      </c>
      <c r="B4121" s="83">
        <v>505</v>
      </c>
      <c r="C4121" t="s">
        <v>7928</v>
      </c>
      <c r="D4121" s="159">
        <f t="shared" si="128"/>
        <v>120</v>
      </c>
      <c r="E4121">
        <v>3</v>
      </c>
      <c r="F4121">
        <v>0</v>
      </c>
      <c r="G4121" s="162" t="s">
        <v>6240</v>
      </c>
      <c r="H4121" s="162" t="s">
        <v>6240</v>
      </c>
      <c r="I4121" s="53" t="str">
        <f t="shared" si="129"/>
        <v>3. 0</v>
      </c>
      <c r="J4121" s="157" t="s">
        <v>142</v>
      </c>
      <c r="K4121" s="157" t="s">
        <v>141</v>
      </c>
      <c r="L4121" s="83" t="s">
        <v>6172</v>
      </c>
      <c r="M4121" s="165" t="s">
        <v>162</v>
      </c>
      <c r="O4121" s="157" t="s">
        <v>138</v>
      </c>
      <c r="P4121" s="157" t="s">
        <v>143</v>
      </c>
      <c r="Q4121" s="157" t="s">
        <v>6171</v>
      </c>
      <c r="R4121" s="157" t="s">
        <v>144</v>
      </c>
      <c r="W4121" s="118">
        <v>540000</v>
      </c>
      <c r="X4121" s="162" t="s">
        <v>6240</v>
      </c>
    </row>
    <row r="4122" spans="1:24">
      <c r="A4122" s="83">
        <v>4361</v>
      </c>
      <c r="B4122" s="83">
        <v>205</v>
      </c>
      <c r="C4122" t="s">
        <v>8200</v>
      </c>
      <c r="D4122" s="159">
        <f t="shared" si="128"/>
        <v>44</v>
      </c>
      <c r="E4122">
        <v>1</v>
      </c>
      <c r="F4122">
        <v>4</v>
      </c>
      <c r="G4122" s="162" t="s">
        <v>6248</v>
      </c>
      <c r="H4122" s="162" t="s">
        <v>6248</v>
      </c>
      <c r="I4122" s="53" t="str">
        <f t="shared" si="129"/>
        <v>1. 4</v>
      </c>
      <c r="J4122" s="157" t="s">
        <v>142</v>
      </c>
      <c r="K4122" s="157" t="s">
        <v>141</v>
      </c>
      <c r="L4122" s="83" t="s">
        <v>6172</v>
      </c>
      <c r="M4122" s="165" t="s">
        <v>162</v>
      </c>
      <c r="O4122" s="157" t="s">
        <v>138</v>
      </c>
      <c r="P4122" s="157" t="s">
        <v>143</v>
      </c>
      <c r="Q4122" s="157" t="s">
        <v>6171</v>
      </c>
      <c r="R4122" s="157" t="s">
        <v>144</v>
      </c>
      <c r="W4122" s="118">
        <v>189000</v>
      </c>
      <c r="X4122" s="162" t="s">
        <v>6248</v>
      </c>
    </row>
    <row r="4123" spans="1:24">
      <c r="A4123" s="83">
        <v>4361</v>
      </c>
      <c r="B4123" s="83">
        <v>205</v>
      </c>
      <c r="C4123" t="s">
        <v>7950</v>
      </c>
      <c r="D4123" s="159">
        <f t="shared" si="128"/>
        <v>70</v>
      </c>
      <c r="E4123">
        <v>1</v>
      </c>
      <c r="F4123">
        <v>30</v>
      </c>
      <c r="G4123" s="162" t="s">
        <v>6334</v>
      </c>
      <c r="H4123" s="162" t="s">
        <v>6334</v>
      </c>
      <c r="I4123" s="53" t="str">
        <f t="shared" si="129"/>
        <v>1. 30</v>
      </c>
      <c r="J4123" s="157" t="s">
        <v>142</v>
      </c>
      <c r="K4123" s="157" t="s">
        <v>141</v>
      </c>
      <c r="L4123" s="83" t="s">
        <v>6172</v>
      </c>
      <c r="M4123" s="165" t="s">
        <v>162</v>
      </c>
      <c r="O4123" s="157" t="s">
        <v>138</v>
      </c>
      <c r="P4123" s="157" t="s">
        <v>143</v>
      </c>
      <c r="Q4123" s="157" t="s">
        <v>6171</v>
      </c>
      <c r="R4123" s="157" t="s">
        <v>144</v>
      </c>
      <c r="W4123" s="118">
        <v>310500</v>
      </c>
      <c r="X4123" s="162" t="s">
        <v>6334</v>
      </c>
    </row>
    <row r="4124" spans="1:24">
      <c r="A4124" s="83">
        <v>4362</v>
      </c>
      <c r="B4124" s="83">
        <v>205</v>
      </c>
      <c r="C4124" t="s">
        <v>7928</v>
      </c>
      <c r="D4124" s="159">
        <f t="shared" si="128"/>
        <v>120</v>
      </c>
      <c r="E4124">
        <v>3</v>
      </c>
      <c r="F4124">
        <v>0</v>
      </c>
      <c r="G4124" s="162" t="s">
        <v>6240</v>
      </c>
      <c r="H4124" s="162" t="s">
        <v>6240</v>
      </c>
      <c r="I4124" s="53" t="str">
        <f t="shared" si="129"/>
        <v>3. 0</v>
      </c>
      <c r="J4124" s="157" t="s">
        <v>142</v>
      </c>
      <c r="K4124" s="157" t="s">
        <v>141</v>
      </c>
      <c r="L4124" s="83" t="s">
        <v>6172</v>
      </c>
      <c r="M4124" s="165" t="s">
        <v>162</v>
      </c>
      <c r="O4124" s="157" t="s">
        <v>138</v>
      </c>
      <c r="P4124" s="157" t="s">
        <v>143</v>
      </c>
      <c r="Q4124" s="157" t="s">
        <v>6171</v>
      </c>
      <c r="R4124" s="157" t="s">
        <v>144</v>
      </c>
      <c r="W4124" s="118">
        <v>540000</v>
      </c>
      <c r="X4124" s="162" t="s">
        <v>6240</v>
      </c>
    </row>
    <row r="4125" spans="1:24">
      <c r="A4125" s="83">
        <v>4362</v>
      </c>
      <c r="B4125" s="83">
        <v>205</v>
      </c>
      <c r="C4125" t="s">
        <v>8200</v>
      </c>
      <c r="D4125" s="159">
        <f t="shared" si="128"/>
        <v>44</v>
      </c>
      <c r="E4125">
        <v>1</v>
      </c>
      <c r="F4125">
        <v>4</v>
      </c>
      <c r="G4125" s="162" t="s">
        <v>6248</v>
      </c>
      <c r="H4125" s="162" t="s">
        <v>6248</v>
      </c>
      <c r="I4125" s="53" t="str">
        <f t="shared" si="129"/>
        <v>1. 4</v>
      </c>
      <c r="J4125" s="157" t="s">
        <v>142</v>
      </c>
      <c r="K4125" s="157" t="s">
        <v>141</v>
      </c>
      <c r="L4125" s="83" t="s">
        <v>6172</v>
      </c>
      <c r="M4125" s="165" t="s">
        <v>162</v>
      </c>
      <c r="O4125" s="157" t="s">
        <v>138</v>
      </c>
      <c r="P4125" s="157" t="s">
        <v>143</v>
      </c>
      <c r="Q4125" s="157" t="s">
        <v>6171</v>
      </c>
      <c r="R4125" s="157" t="s">
        <v>144</v>
      </c>
      <c r="W4125" s="118">
        <v>189000</v>
      </c>
      <c r="X4125" s="162" t="s">
        <v>6248</v>
      </c>
    </row>
    <row r="4126" spans="1:24">
      <c r="A4126" s="83">
        <v>4362</v>
      </c>
      <c r="B4126" s="83">
        <v>205</v>
      </c>
      <c r="C4126" t="s">
        <v>7950</v>
      </c>
      <c r="D4126" s="159">
        <f t="shared" si="128"/>
        <v>70</v>
      </c>
      <c r="E4126">
        <v>1</v>
      </c>
      <c r="F4126">
        <v>30</v>
      </c>
      <c r="G4126" s="162" t="s">
        <v>6334</v>
      </c>
      <c r="H4126" s="162" t="s">
        <v>6334</v>
      </c>
      <c r="I4126" s="53" t="str">
        <f t="shared" si="129"/>
        <v>1. 30</v>
      </c>
      <c r="J4126" s="157" t="s">
        <v>142</v>
      </c>
      <c r="K4126" s="157" t="s">
        <v>141</v>
      </c>
      <c r="L4126" s="83" t="s">
        <v>6172</v>
      </c>
      <c r="M4126" s="165" t="s">
        <v>162</v>
      </c>
      <c r="O4126" s="157" t="s">
        <v>138</v>
      </c>
      <c r="P4126" s="157" t="s">
        <v>143</v>
      </c>
      <c r="Q4126" s="157" t="s">
        <v>6171</v>
      </c>
      <c r="R4126" s="157" t="s">
        <v>144</v>
      </c>
      <c r="W4126" s="118">
        <v>310500</v>
      </c>
      <c r="X4126" s="162" t="s">
        <v>6334</v>
      </c>
    </row>
    <row r="4127" spans="1:24">
      <c r="A4127" s="83">
        <v>4363</v>
      </c>
      <c r="B4127" s="83">
        <v>205</v>
      </c>
      <c r="C4127" t="s">
        <v>7928</v>
      </c>
      <c r="D4127" s="159">
        <f t="shared" si="128"/>
        <v>120</v>
      </c>
      <c r="E4127">
        <v>3</v>
      </c>
      <c r="F4127">
        <v>0</v>
      </c>
      <c r="G4127" s="162" t="s">
        <v>6240</v>
      </c>
      <c r="H4127" s="162" t="s">
        <v>6240</v>
      </c>
      <c r="I4127" s="53" t="str">
        <f t="shared" si="129"/>
        <v>3. 0</v>
      </c>
      <c r="J4127" s="157" t="s">
        <v>142</v>
      </c>
      <c r="K4127" s="157" t="s">
        <v>141</v>
      </c>
      <c r="L4127" s="83" t="s">
        <v>6172</v>
      </c>
      <c r="M4127" s="165" t="s">
        <v>162</v>
      </c>
      <c r="O4127" s="157" t="s">
        <v>138</v>
      </c>
      <c r="P4127" s="157" t="s">
        <v>143</v>
      </c>
      <c r="Q4127" s="157" t="s">
        <v>6171</v>
      </c>
      <c r="R4127" s="157" t="s">
        <v>144</v>
      </c>
      <c r="W4127" s="118">
        <v>540000</v>
      </c>
      <c r="X4127" s="162" t="s">
        <v>6240</v>
      </c>
    </row>
    <row r="4128" spans="1:24">
      <c r="A4128" s="83">
        <v>4363</v>
      </c>
      <c r="B4128" s="83">
        <v>205</v>
      </c>
      <c r="C4128" t="s">
        <v>8200</v>
      </c>
      <c r="D4128" s="159">
        <f t="shared" si="128"/>
        <v>44</v>
      </c>
      <c r="E4128">
        <v>1</v>
      </c>
      <c r="F4128">
        <v>4</v>
      </c>
      <c r="G4128" s="162" t="s">
        <v>6248</v>
      </c>
      <c r="H4128" s="162" t="s">
        <v>6248</v>
      </c>
      <c r="I4128" s="53" t="str">
        <f t="shared" si="129"/>
        <v>1. 4</v>
      </c>
      <c r="J4128" s="157" t="s">
        <v>142</v>
      </c>
      <c r="K4128" s="157" t="s">
        <v>141</v>
      </c>
      <c r="L4128" s="83" t="s">
        <v>6172</v>
      </c>
      <c r="M4128" s="165" t="s">
        <v>162</v>
      </c>
      <c r="O4128" s="157" t="s">
        <v>138</v>
      </c>
      <c r="P4128" s="157" t="s">
        <v>143</v>
      </c>
      <c r="Q4128" s="157" t="s">
        <v>6171</v>
      </c>
      <c r="R4128" s="157" t="s">
        <v>144</v>
      </c>
      <c r="W4128" s="118">
        <v>189000</v>
      </c>
      <c r="X4128" s="162" t="s">
        <v>6248</v>
      </c>
    </row>
    <row r="4129" spans="1:24">
      <c r="A4129" s="83">
        <v>4363</v>
      </c>
      <c r="B4129" s="83">
        <v>205</v>
      </c>
      <c r="C4129" t="s">
        <v>7950</v>
      </c>
      <c r="D4129" s="159">
        <f t="shared" si="128"/>
        <v>70</v>
      </c>
      <c r="E4129">
        <v>1</v>
      </c>
      <c r="F4129">
        <v>30</v>
      </c>
      <c r="G4129" s="162" t="s">
        <v>6334</v>
      </c>
      <c r="H4129" s="162" t="s">
        <v>6334</v>
      </c>
      <c r="I4129" s="53" t="str">
        <f t="shared" si="129"/>
        <v>1. 30</v>
      </c>
      <c r="J4129" s="157" t="s">
        <v>142</v>
      </c>
      <c r="K4129" s="157" t="s">
        <v>141</v>
      </c>
      <c r="L4129" s="83" t="s">
        <v>6172</v>
      </c>
      <c r="M4129" s="165" t="s">
        <v>162</v>
      </c>
      <c r="O4129" s="157" t="s">
        <v>138</v>
      </c>
      <c r="P4129" s="157" t="s">
        <v>143</v>
      </c>
      <c r="Q4129" s="157" t="s">
        <v>6171</v>
      </c>
      <c r="R4129" s="157" t="s">
        <v>144</v>
      </c>
      <c r="W4129" s="118">
        <v>310500</v>
      </c>
      <c r="X4129" s="162" t="s">
        <v>6334</v>
      </c>
    </row>
    <row r="4130" spans="1:24">
      <c r="A4130" s="83">
        <v>4364</v>
      </c>
      <c r="B4130" s="83">
        <v>284</v>
      </c>
      <c r="C4130" t="s">
        <v>6579</v>
      </c>
      <c r="D4130" s="159">
        <f t="shared" si="128"/>
        <v>200</v>
      </c>
      <c r="E4130">
        <v>5</v>
      </c>
      <c r="F4130">
        <v>0</v>
      </c>
      <c r="G4130" s="162" t="s">
        <v>6414</v>
      </c>
      <c r="H4130" s="162" t="s">
        <v>6414</v>
      </c>
      <c r="I4130" s="53" t="str">
        <f t="shared" si="129"/>
        <v>5. 0</v>
      </c>
      <c r="J4130" s="157" t="s">
        <v>142</v>
      </c>
      <c r="K4130" s="157" t="s">
        <v>141</v>
      </c>
      <c r="L4130" s="83" t="s">
        <v>6172</v>
      </c>
      <c r="M4130" s="165" t="s">
        <v>162</v>
      </c>
      <c r="O4130" s="157" t="s">
        <v>138</v>
      </c>
      <c r="P4130" s="157" t="s">
        <v>143</v>
      </c>
      <c r="Q4130" s="157" t="s">
        <v>6171</v>
      </c>
      <c r="R4130" s="157" t="s">
        <v>144</v>
      </c>
      <c r="W4130" s="118">
        <v>2700000</v>
      </c>
      <c r="X4130" s="162" t="s">
        <v>6414</v>
      </c>
    </row>
    <row r="4131" spans="1:24">
      <c r="A4131" s="83">
        <v>4365</v>
      </c>
      <c r="B4131" s="83">
        <v>140</v>
      </c>
      <c r="C4131" t="s">
        <v>7835</v>
      </c>
      <c r="D4131" s="159">
        <f t="shared" si="128"/>
        <v>24</v>
      </c>
      <c r="E4131">
        <v>0</v>
      </c>
      <c r="F4131">
        <v>24</v>
      </c>
      <c r="G4131" s="162" t="s">
        <v>6236</v>
      </c>
      <c r="H4131" s="162" t="s">
        <v>6236</v>
      </c>
      <c r="I4131" s="53" t="str">
        <f t="shared" si="129"/>
        <v>0. 24</v>
      </c>
      <c r="J4131" s="157" t="s">
        <v>142</v>
      </c>
      <c r="K4131" s="157" t="s">
        <v>141</v>
      </c>
      <c r="L4131" s="83" t="s">
        <v>6172</v>
      </c>
      <c r="M4131" s="165" t="s">
        <v>162</v>
      </c>
      <c r="O4131" s="157" t="s">
        <v>138</v>
      </c>
      <c r="P4131" s="157" t="s">
        <v>143</v>
      </c>
      <c r="Q4131" s="157" t="s">
        <v>6171</v>
      </c>
      <c r="R4131" s="157" t="s">
        <v>144</v>
      </c>
      <c r="W4131" s="118">
        <v>324000</v>
      </c>
      <c r="X4131" s="162" t="s">
        <v>6236</v>
      </c>
    </row>
    <row r="4132" spans="1:24">
      <c r="A4132" s="83">
        <v>4365</v>
      </c>
      <c r="B4132" s="83">
        <v>140</v>
      </c>
      <c r="C4132" t="s">
        <v>7835</v>
      </c>
      <c r="D4132" s="159">
        <f t="shared" si="128"/>
        <v>25</v>
      </c>
      <c r="E4132">
        <v>0</v>
      </c>
      <c r="F4132">
        <v>25</v>
      </c>
      <c r="G4132" s="162" t="s">
        <v>6177</v>
      </c>
      <c r="H4132" s="162" t="s">
        <v>6177</v>
      </c>
      <c r="I4132" s="53" t="str">
        <f t="shared" si="129"/>
        <v>0. 25</v>
      </c>
      <c r="J4132" s="157" t="s">
        <v>142</v>
      </c>
      <c r="K4132" s="157" t="s">
        <v>141</v>
      </c>
      <c r="L4132" s="83" t="s">
        <v>6172</v>
      </c>
      <c r="M4132" s="165" t="s">
        <v>162</v>
      </c>
      <c r="O4132" s="157" t="s">
        <v>138</v>
      </c>
      <c r="P4132" s="157" t="s">
        <v>143</v>
      </c>
      <c r="Q4132" s="157" t="s">
        <v>6171</v>
      </c>
      <c r="R4132" s="157" t="s">
        <v>144</v>
      </c>
      <c r="W4132" s="118">
        <v>337500</v>
      </c>
      <c r="X4132" s="162" t="s">
        <v>6177</v>
      </c>
    </row>
    <row r="4133" spans="1:24">
      <c r="A4133" s="83">
        <v>4366</v>
      </c>
      <c r="B4133" s="83">
        <v>553</v>
      </c>
      <c r="C4133" t="s">
        <v>7857</v>
      </c>
      <c r="D4133" s="159">
        <f t="shared" si="128"/>
        <v>121</v>
      </c>
      <c r="E4133">
        <v>3</v>
      </c>
      <c r="F4133">
        <v>1</v>
      </c>
      <c r="G4133" s="162" t="s">
        <v>6351</v>
      </c>
      <c r="H4133" s="162" t="s">
        <v>6351</v>
      </c>
      <c r="I4133" s="53" t="str">
        <f t="shared" si="129"/>
        <v>3. 1</v>
      </c>
      <c r="J4133" s="157" t="s">
        <v>142</v>
      </c>
      <c r="K4133" s="157" t="s">
        <v>141</v>
      </c>
      <c r="L4133" s="83" t="s">
        <v>6172</v>
      </c>
      <c r="M4133" s="165" t="s">
        <v>162</v>
      </c>
      <c r="O4133" s="157" t="s">
        <v>138</v>
      </c>
      <c r="P4133" s="157" t="s">
        <v>143</v>
      </c>
      <c r="Q4133" s="157" t="s">
        <v>6171</v>
      </c>
      <c r="R4133" s="157" t="s">
        <v>144</v>
      </c>
      <c r="W4133" s="118">
        <v>405000</v>
      </c>
      <c r="X4133" s="162" t="s">
        <v>6351</v>
      </c>
    </row>
    <row r="4134" spans="1:24">
      <c r="A4134" s="83">
        <v>4367</v>
      </c>
      <c r="B4134" s="83">
        <v>93</v>
      </c>
      <c r="C4134" t="s">
        <v>7857</v>
      </c>
      <c r="D4134" s="159">
        <f t="shared" si="128"/>
        <v>159</v>
      </c>
      <c r="E4134">
        <v>3</v>
      </c>
      <c r="F4134">
        <v>39</v>
      </c>
      <c r="G4134" s="162" t="s">
        <v>6235</v>
      </c>
      <c r="H4134" s="162" t="s">
        <v>6235</v>
      </c>
      <c r="I4134" s="53" t="str">
        <f t="shared" si="129"/>
        <v>3. 39</v>
      </c>
      <c r="J4134" s="157" t="s">
        <v>142</v>
      </c>
      <c r="K4134" s="157" t="s">
        <v>141</v>
      </c>
      <c r="L4134" s="83" t="s">
        <v>6172</v>
      </c>
      <c r="M4134" s="165" t="s">
        <v>162</v>
      </c>
      <c r="O4134" s="157" t="s">
        <v>138</v>
      </c>
      <c r="P4134" s="157" t="s">
        <v>143</v>
      </c>
      <c r="Q4134" s="157" t="s">
        <v>6171</v>
      </c>
      <c r="R4134" s="157" t="s">
        <v>144</v>
      </c>
      <c r="W4134" s="118">
        <v>1080000</v>
      </c>
      <c r="X4134" s="162" t="s">
        <v>6235</v>
      </c>
    </row>
    <row r="4135" spans="1:24">
      <c r="A4135" s="83">
        <v>4368</v>
      </c>
      <c r="B4135" s="83">
        <v>93</v>
      </c>
      <c r="C4135" t="s">
        <v>7857</v>
      </c>
      <c r="D4135" s="159">
        <f t="shared" si="128"/>
        <v>159</v>
      </c>
      <c r="E4135">
        <v>3</v>
      </c>
      <c r="F4135">
        <v>39</v>
      </c>
      <c r="G4135" s="162" t="s">
        <v>6235</v>
      </c>
      <c r="H4135" s="162" t="s">
        <v>6235</v>
      </c>
      <c r="I4135" s="53" t="str">
        <f t="shared" si="129"/>
        <v>3. 39</v>
      </c>
      <c r="J4135" s="157" t="s">
        <v>142</v>
      </c>
      <c r="K4135" s="157" t="s">
        <v>141</v>
      </c>
      <c r="L4135" s="83" t="s">
        <v>6172</v>
      </c>
      <c r="M4135" s="165" t="s">
        <v>162</v>
      </c>
      <c r="O4135" s="157" t="s">
        <v>138</v>
      </c>
      <c r="P4135" s="157" t="s">
        <v>143</v>
      </c>
      <c r="Q4135" s="157" t="s">
        <v>6171</v>
      </c>
      <c r="R4135" s="157" t="s">
        <v>144</v>
      </c>
      <c r="W4135" s="118">
        <v>1080000</v>
      </c>
      <c r="X4135" s="162" t="s">
        <v>6235</v>
      </c>
    </row>
    <row r="4136" spans="1:24">
      <c r="A4136" s="83">
        <v>4369</v>
      </c>
      <c r="B4136" s="83">
        <v>93</v>
      </c>
      <c r="C4136" t="s">
        <v>6586</v>
      </c>
      <c r="D4136" s="159">
        <f t="shared" si="128"/>
        <v>20</v>
      </c>
      <c r="E4136">
        <v>0</v>
      </c>
      <c r="F4136">
        <v>20</v>
      </c>
      <c r="G4136" s="162" t="s">
        <v>6246</v>
      </c>
      <c r="H4136" s="162" t="s">
        <v>6246</v>
      </c>
      <c r="I4136" s="53" t="str">
        <f t="shared" si="129"/>
        <v>0. 20</v>
      </c>
      <c r="J4136" s="157" t="s">
        <v>142</v>
      </c>
      <c r="K4136" s="157" t="s">
        <v>141</v>
      </c>
      <c r="L4136" s="83" t="s">
        <v>6172</v>
      </c>
      <c r="M4136" s="165" t="s">
        <v>162</v>
      </c>
      <c r="O4136" s="157" t="s">
        <v>138</v>
      </c>
      <c r="P4136" s="157" t="s">
        <v>143</v>
      </c>
      <c r="Q4136" s="157" t="s">
        <v>6171</v>
      </c>
      <c r="R4136" s="157" t="s">
        <v>144</v>
      </c>
      <c r="W4136" s="118">
        <v>270000</v>
      </c>
      <c r="X4136" s="162" t="s">
        <v>6246</v>
      </c>
    </row>
    <row r="4137" spans="1:24">
      <c r="A4137" s="83">
        <v>4370</v>
      </c>
      <c r="B4137" s="83">
        <v>93</v>
      </c>
      <c r="C4137" t="s">
        <v>6586</v>
      </c>
      <c r="D4137" s="159">
        <f t="shared" si="128"/>
        <v>60</v>
      </c>
      <c r="E4137">
        <v>1</v>
      </c>
      <c r="F4137">
        <v>20</v>
      </c>
      <c r="G4137" s="162" t="s">
        <v>6197</v>
      </c>
      <c r="H4137" s="162" t="s">
        <v>6197</v>
      </c>
      <c r="I4137" s="53" t="str">
        <f t="shared" si="129"/>
        <v>1. 20</v>
      </c>
      <c r="J4137" s="157" t="s">
        <v>142</v>
      </c>
      <c r="K4137" s="157" t="s">
        <v>141</v>
      </c>
      <c r="L4137" s="83" t="s">
        <v>6172</v>
      </c>
      <c r="M4137" s="165" t="s">
        <v>162</v>
      </c>
      <c r="O4137" s="157" t="s">
        <v>138</v>
      </c>
      <c r="P4137" s="157" t="s">
        <v>143</v>
      </c>
      <c r="Q4137" s="157" t="s">
        <v>6171</v>
      </c>
      <c r="R4137" s="157" t="s">
        <v>144</v>
      </c>
      <c r="W4137" s="118">
        <v>810000</v>
      </c>
      <c r="X4137" s="162" t="s">
        <v>6197</v>
      </c>
    </row>
    <row r="4138" spans="1:24">
      <c r="A4138" s="83">
        <v>4371</v>
      </c>
      <c r="B4138" s="83">
        <v>543</v>
      </c>
      <c r="C4138" t="s">
        <v>6586</v>
      </c>
      <c r="D4138" s="159">
        <f t="shared" si="128"/>
        <v>19</v>
      </c>
      <c r="E4138">
        <v>0</v>
      </c>
      <c r="F4138">
        <v>19</v>
      </c>
      <c r="G4138" s="162" t="s">
        <v>6239</v>
      </c>
      <c r="H4138" s="162" t="s">
        <v>6239</v>
      </c>
      <c r="I4138" s="53" t="str">
        <f t="shared" si="129"/>
        <v>0. 19</v>
      </c>
      <c r="J4138" s="157" t="s">
        <v>142</v>
      </c>
      <c r="K4138" s="157" t="s">
        <v>141</v>
      </c>
      <c r="L4138" s="83" t="s">
        <v>6172</v>
      </c>
      <c r="M4138" s="165" t="s">
        <v>162</v>
      </c>
      <c r="O4138" s="157" t="s">
        <v>138</v>
      </c>
      <c r="P4138" s="157" t="s">
        <v>143</v>
      </c>
      <c r="Q4138" s="157" t="s">
        <v>6171</v>
      </c>
      <c r="R4138" s="157" t="s">
        <v>144</v>
      </c>
      <c r="W4138" s="118">
        <v>121500</v>
      </c>
      <c r="X4138" s="162" t="s">
        <v>6239</v>
      </c>
    </row>
    <row r="4139" spans="1:24">
      <c r="A4139" s="83">
        <v>4371</v>
      </c>
      <c r="B4139" s="83">
        <v>4</v>
      </c>
      <c r="C4139" t="s">
        <v>7954</v>
      </c>
      <c r="D4139" s="159">
        <f t="shared" si="128"/>
        <v>11</v>
      </c>
      <c r="E4139">
        <v>0</v>
      </c>
      <c r="F4139">
        <v>11</v>
      </c>
      <c r="G4139" s="162" t="s">
        <v>6247</v>
      </c>
      <c r="H4139" s="162" t="s">
        <v>6247</v>
      </c>
      <c r="I4139" s="53" t="str">
        <f t="shared" si="129"/>
        <v>0. 11</v>
      </c>
      <c r="J4139" s="157" t="s">
        <v>142</v>
      </c>
      <c r="K4139" s="157" t="s">
        <v>141</v>
      </c>
      <c r="L4139" s="83" t="s">
        <v>6172</v>
      </c>
      <c r="M4139" s="165" t="s">
        <v>162</v>
      </c>
      <c r="O4139" s="157" t="s">
        <v>138</v>
      </c>
      <c r="P4139" s="157" t="s">
        <v>143</v>
      </c>
      <c r="Q4139" s="157" t="s">
        <v>6171</v>
      </c>
      <c r="R4139" s="157" t="s">
        <v>144</v>
      </c>
      <c r="W4139" s="118">
        <v>148500</v>
      </c>
      <c r="X4139" s="162" t="s">
        <v>6247</v>
      </c>
    </row>
    <row r="4140" spans="1:24">
      <c r="A4140" s="83">
        <v>4371</v>
      </c>
      <c r="B4140" s="83">
        <v>549</v>
      </c>
      <c r="C4140" t="s">
        <v>6586</v>
      </c>
      <c r="D4140" s="159">
        <f t="shared" si="128"/>
        <v>16</v>
      </c>
      <c r="E4140">
        <v>0</v>
      </c>
      <c r="F4140">
        <v>16</v>
      </c>
      <c r="G4140" s="162" t="s">
        <v>6206</v>
      </c>
      <c r="H4140" s="162" t="s">
        <v>6206</v>
      </c>
      <c r="I4140" s="53" t="str">
        <f t="shared" si="129"/>
        <v>0. 16</v>
      </c>
      <c r="J4140" s="157" t="s">
        <v>142</v>
      </c>
      <c r="K4140" s="157" t="s">
        <v>141</v>
      </c>
      <c r="L4140" s="83" t="s">
        <v>6172</v>
      </c>
      <c r="M4140" s="165" t="s">
        <v>162</v>
      </c>
      <c r="O4140" s="157" t="s">
        <v>138</v>
      </c>
      <c r="P4140" s="157" t="s">
        <v>143</v>
      </c>
      <c r="Q4140" s="157" t="s">
        <v>6171</v>
      </c>
      <c r="R4140" s="157" t="s">
        <v>144</v>
      </c>
      <c r="W4140" s="118">
        <v>108000</v>
      </c>
      <c r="X4140" s="162" t="s">
        <v>6206</v>
      </c>
    </row>
    <row r="4141" spans="1:24">
      <c r="A4141" s="83">
        <v>4372</v>
      </c>
      <c r="B4141" s="83">
        <v>543</v>
      </c>
      <c r="C4141" t="s">
        <v>7835</v>
      </c>
      <c r="D4141" s="159">
        <f t="shared" si="128"/>
        <v>19</v>
      </c>
      <c r="E4141">
        <v>0</v>
      </c>
      <c r="F4141">
        <v>19</v>
      </c>
      <c r="G4141" s="162" t="s">
        <v>6239</v>
      </c>
      <c r="H4141" s="162" t="s">
        <v>6239</v>
      </c>
      <c r="I4141" s="53" t="str">
        <f t="shared" si="129"/>
        <v>0. 19</v>
      </c>
      <c r="J4141" s="157" t="s">
        <v>142</v>
      </c>
      <c r="K4141" s="157" t="s">
        <v>141</v>
      </c>
      <c r="L4141" s="83" t="s">
        <v>6172</v>
      </c>
      <c r="M4141" s="165" t="s">
        <v>162</v>
      </c>
      <c r="O4141" s="157" t="s">
        <v>138</v>
      </c>
      <c r="P4141" s="157" t="s">
        <v>143</v>
      </c>
      <c r="Q4141" s="157" t="s">
        <v>6171</v>
      </c>
      <c r="R4141" s="157" t="s">
        <v>144</v>
      </c>
      <c r="W4141" s="118">
        <v>121500</v>
      </c>
      <c r="X4141" s="162" t="s">
        <v>6239</v>
      </c>
    </row>
    <row r="4142" spans="1:24">
      <c r="A4142" s="83">
        <v>4373</v>
      </c>
      <c r="B4142" s="83">
        <v>255</v>
      </c>
      <c r="C4142" t="s">
        <v>7857</v>
      </c>
      <c r="D4142" s="159">
        <f t="shared" si="128"/>
        <v>84</v>
      </c>
      <c r="E4142">
        <v>2</v>
      </c>
      <c r="F4142">
        <v>4</v>
      </c>
      <c r="G4142" s="162" t="s">
        <v>6273</v>
      </c>
      <c r="H4142" s="162" t="s">
        <v>6273</v>
      </c>
      <c r="I4142" s="53" t="str">
        <f t="shared" si="129"/>
        <v>2. 4</v>
      </c>
      <c r="J4142" s="157" t="s">
        <v>142</v>
      </c>
      <c r="K4142" s="157" t="s">
        <v>141</v>
      </c>
      <c r="L4142" s="83" t="s">
        <v>6172</v>
      </c>
      <c r="M4142" s="165" t="s">
        <v>162</v>
      </c>
      <c r="O4142" s="157" t="s">
        <v>138</v>
      </c>
      <c r="P4142" s="157" t="s">
        <v>143</v>
      </c>
      <c r="Q4142" s="157" t="s">
        <v>6171</v>
      </c>
      <c r="R4142" s="157" t="s">
        <v>144</v>
      </c>
      <c r="W4142" s="118">
        <v>378000</v>
      </c>
      <c r="X4142" s="162" t="s">
        <v>6273</v>
      </c>
    </row>
    <row r="4143" spans="1:24">
      <c r="A4143" s="83">
        <v>4373</v>
      </c>
      <c r="B4143" s="83">
        <v>256</v>
      </c>
      <c r="C4143" t="s">
        <v>7836</v>
      </c>
      <c r="D4143" s="159">
        <f t="shared" si="128"/>
        <v>85</v>
      </c>
      <c r="E4143">
        <v>2</v>
      </c>
      <c r="F4143">
        <v>5</v>
      </c>
      <c r="G4143" s="162" t="s">
        <v>6258</v>
      </c>
      <c r="H4143" s="162" t="s">
        <v>6258</v>
      </c>
      <c r="I4143" s="53" t="str">
        <f t="shared" si="129"/>
        <v>2. 5</v>
      </c>
      <c r="J4143" s="157" t="s">
        <v>142</v>
      </c>
      <c r="K4143" s="157" t="s">
        <v>141</v>
      </c>
      <c r="L4143" s="83" t="s">
        <v>6172</v>
      </c>
      <c r="M4143" s="165" t="s">
        <v>162</v>
      </c>
      <c r="O4143" s="157" t="s">
        <v>138</v>
      </c>
      <c r="P4143" s="157" t="s">
        <v>143</v>
      </c>
      <c r="Q4143" s="157" t="s">
        <v>6171</v>
      </c>
      <c r="R4143" s="157" t="s">
        <v>144</v>
      </c>
      <c r="W4143" s="118">
        <v>378000</v>
      </c>
      <c r="X4143" s="162" t="s">
        <v>6258</v>
      </c>
    </row>
    <row r="4144" spans="1:24" ht="14.25">
      <c r="A4144" s="83">
        <v>4374</v>
      </c>
      <c r="B4144" s="83">
        <v>82</v>
      </c>
      <c r="C4144" t="s">
        <v>7836</v>
      </c>
      <c r="D4144" s="159">
        <f t="shared" si="128"/>
        <v>120</v>
      </c>
      <c r="E4144">
        <v>3</v>
      </c>
      <c r="F4144">
        <v>0</v>
      </c>
      <c r="G4144" s="162" t="s">
        <v>6240</v>
      </c>
      <c r="H4144" s="162" t="s">
        <v>6240</v>
      </c>
      <c r="I4144" s="53" t="str">
        <f t="shared" si="129"/>
        <v>3. 0</v>
      </c>
      <c r="J4144" s="157" t="s">
        <v>142</v>
      </c>
      <c r="K4144" s="157" t="s">
        <v>141</v>
      </c>
      <c r="L4144" s="83" t="s">
        <v>6172</v>
      </c>
      <c r="M4144" s="167" t="s">
        <v>6563</v>
      </c>
      <c r="O4144" s="157" t="s">
        <v>138</v>
      </c>
      <c r="P4144" s="157" t="s">
        <v>143</v>
      </c>
      <c r="Q4144" s="157" t="s">
        <v>6171</v>
      </c>
      <c r="R4144" s="157" t="s">
        <v>144</v>
      </c>
      <c r="W4144" s="118">
        <v>1620000</v>
      </c>
      <c r="X4144" s="162" t="s">
        <v>6240</v>
      </c>
    </row>
    <row r="4145" spans="1:24">
      <c r="A4145" s="83">
        <v>4378</v>
      </c>
      <c r="B4145" s="83">
        <v>108</v>
      </c>
      <c r="C4145" t="s">
        <v>8096</v>
      </c>
      <c r="D4145" s="159">
        <f t="shared" si="128"/>
        <v>83</v>
      </c>
      <c r="E4145">
        <v>2</v>
      </c>
      <c r="F4145">
        <v>3</v>
      </c>
      <c r="G4145" s="162" t="s">
        <v>6301</v>
      </c>
      <c r="H4145" s="162" t="s">
        <v>6301</v>
      </c>
      <c r="I4145" s="53" t="str">
        <f t="shared" si="129"/>
        <v>2. 3</v>
      </c>
      <c r="J4145" s="157" t="s">
        <v>142</v>
      </c>
      <c r="K4145" s="157" t="s">
        <v>141</v>
      </c>
      <c r="L4145" s="83" t="s">
        <v>6172</v>
      </c>
      <c r="M4145" s="165" t="s">
        <v>162</v>
      </c>
      <c r="O4145" s="157" t="s">
        <v>138</v>
      </c>
      <c r="P4145" s="157" t="s">
        <v>143</v>
      </c>
      <c r="Q4145" s="157" t="s">
        <v>6171</v>
      </c>
      <c r="R4145" s="157" t="s">
        <v>144</v>
      </c>
      <c r="W4145" s="118">
        <v>364500</v>
      </c>
      <c r="X4145" s="162" t="s">
        <v>6301</v>
      </c>
    </row>
    <row r="4146" spans="1:24">
      <c r="A4146" s="83">
        <v>4379</v>
      </c>
      <c r="B4146" s="83">
        <v>77</v>
      </c>
      <c r="C4146" t="s">
        <v>7981</v>
      </c>
      <c r="D4146" s="159">
        <f t="shared" si="128"/>
        <v>144</v>
      </c>
      <c r="E4146">
        <v>3</v>
      </c>
      <c r="F4146">
        <v>24</v>
      </c>
      <c r="G4146" s="162" t="s">
        <v>6418</v>
      </c>
      <c r="H4146" s="162" t="s">
        <v>6418</v>
      </c>
      <c r="I4146" s="53" t="str">
        <f t="shared" si="129"/>
        <v>3. 24</v>
      </c>
      <c r="J4146" s="157" t="s">
        <v>142</v>
      </c>
      <c r="K4146" s="157" t="s">
        <v>141</v>
      </c>
      <c r="L4146" s="83" t="s">
        <v>6172</v>
      </c>
      <c r="M4146" s="165" t="s">
        <v>162</v>
      </c>
      <c r="O4146" s="157" t="s">
        <v>138</v>
      </c>
      <c r="P4146" s="157" t="s">
        <v>143</v>
      </c>
      <c r="Q4146" s="157" t="s">
        <v>6171</v>
      </c>
      <c r="R4146" s="157" t="s">
        <v>144</v>
      </c>
      <c r="W4146" s="118">
        <v>1944000</v>
      </c>
      <c r="X4146" s="162" t="s">
        <v>6418</v>
      </c>
    </row>
    <row r="4147" spans="1:24">
      <c r="A4147" s="83">
        <v>4385</v>
      </c>
      <c r="B4147" s="83">
        <v>60</v>
      </c>
      <c r="C4147" t="s">
        <v>6579</v>
      </c>
      <c r="D4147" s="159">
        <f t="shared" si="128"/>
        <v>90</v>
      </c>
      <c r="E4147">
        <v>2</v>
      </c>
      <c r="F4147">
        <v>10</v>
      </c>
      <c r="G4147" s="162" t="s">
        <v>6265</v>
      </c>
      <c r="H4147" s="162" t="s">
        <v>6265</v>
      </c>
      <c r="I4147" s="53" t="str">
        <f t="shared" si="129"/>
        <v>2. 10</v>
      </c>
      <c r="J4147" s="157" t="s">
        <v>142</v>
      </c>
      <c r="K4147" s="157" t="s">
        <v>141</v>
      </c>
      <c r="L4147" s="83" t="s">
        <v>6172</v>
      </c>
      <c r="M4147" s="165" t="s">
        <v>162</v>
      </c>
      <c r="O4147" s="157" t="s">
        <v>138</v>
      </c>
      <c r="P4147" s="157" t="s">
        <v>143</v>
      </c>
      <c r="Q4147" s="157" t="s">
        <v>6171</v>
      </c>
      <c r="R4147" s="157" t="s">
        <v>144</v>
      </c>
      <c r="W4147" s="118">
        <v>1215000</v>
      </c>
      <c r="X4147" s="162" t="s">
        <v>6265</v>
      </c>
    </row>
    <row r="4148" spans="1:24">
      <c r="A4148" s="83">
        <v>4386</v>
      </c>
      <c r="B4148" s="83">
        <v>296</v>
      </c>
      <c r="C4148" t="s">
        <v>7851</v>
      </c>
      <c r="D4148" s="159">
        <f t="shared" si="128"/>
        <v>40</v>
      </c>
      <c r="E4148">
        <v>1</v>
      </c>
      <c r="F4148">
        <v>0</v>
      </c>
      <c r="G4148" s="162" t="s">
        <v>6242</v>
      </c>
      <c r="H4148" s="162" t="s">
        <v>6242</v>
      </c>
      <c r="I4148" s="53" t="str">
        <f t="shared" si="129"/>
        <v>1. 0</v>
      </c>
      <c r="J4148" s="157" t="s">
        <v>142</v>
      </c>
      <c r="K4148" s="157" t="s">
        <v>141</v>
      </c>
      <c r="L4148" s="83" t="s">
        <v>6172</v>
      </c>
      <c r="M4148" s="165" t="s">
        <v>5493</v>
      </c>
      <c r="O4148" s="157" t="s">
        <v>138</v>
      </c>
      <c r="P4148" s="157" t="s">
        <v>143</v>
      </c>
      <c r="Q4148" s="157" t="s">
        <v>6171</v>
      </c>
      <c r="R4148" s="157" t="s">
        <v>144</v>
      </c>
      <c r="W4148" s="118">
        <v>0</v>
      </c>
      <c r="X4148" s="162" t="s">
        <v>6242</v>
      </c>
    </row>
    <row r="4149" spans="1:24">
      <c r="A4149" s="83">
        <v>4386</v>
      </c>
      <c r="B4149" s="83">
        <v>296</v>
      </c>
      <c r="C4149" t="s">
        <v>7851</v>
      </c>
      <c r="D4149" s="159">
        <f t="shared" si="128"/>
        <v>40</v>
      </c>
      <c r="E4149">
        <v>1</v>
      </c>
      <c r="F4149">
        <v>0</v>
      </c>
      <c r="G4149" s="162" t="s">
        <v>6242</v>
      </c>
      <c r="H4149" s="162" t="s">
        <v>6242</v>
      </c>
      <c r="I4149" s="53" t="str">
        <f t="shared" si="129"/>
        <v>1. 0</v>
      </c>
      <c r="J4149" s="157" t="s">
        <v>142</v>
      </c>
      <c r="K4149" s="157" t="s">
        <v>141</v>
      </c>
      <c r="L4149" s="83" t="s">
        <v>6172</v>
      </c>
      <c r="M4149" s="165" t="s">
        <v>5493</v>
      </c>
      <c r="O4149" s="157" t="s">
        <v>138</v>
      </c>
      <c r="P4149" s="157" t="s">
        <v>143</v>
      </c>
      <c r="Q4149" s="157" t="s">
        <v>6171</v>
      </c>
      <c r="R4149" s="157" t="s">
        <v>144</v>
      </c>
      <c r="W4149" s="118">
        <v>0</v>
      </c>
      <c r="X4149" s="162" t="s">
        <v>6242</v>
      </c>
    </row>
    <row r="4150" spans="1:24">
      <c r="A4150" s="83">
        <v>4387</v>
      </c>
      <c r="B4150" s="83">
        <v>126</v>
      </c>
      <c r="C4150" t="s">
        <v>7851</v>
      </c>
      <c r="D4150" s="159">
        <f t="shared" si="128"/>
        <v>111</v>
      </c>
      <c r="E4150">
        <v>2</v>
      </c>
      <c r="F4150">
        <v>31</v>
      </c>
      <c r="G4150" s="162" t="s">
        <v>6337</v>
      </c>
      <c r="H4150" s="162" t="s">
        <v>6337</v>
      </c>
      <c r="I4150" s="53" t="str">
        <f t="shared" si="129"/>
        <v>2. 31</v>
      </c>
      <c r="J4150" s="157" t="s">
        <v>142</v>
      </c>
      <c r="K4150" s="157" t="s">
        <v>141</v>
      </c>
      <c r="L4150" s="83" t="s">
        <v>6172</v>
      </c>
      <c r="M4150" s="165" t="s">
        <v>162</v>
      </c>
      <c r="O4150" s="157" t="s">
        <v>138</v>
      </c>
      <c r="P4150" s="157" t="s">
        <v>143</v>
      </c>
      <c r="Q4150" s="157" t="s">
        <v>6171</v>
      </c>
      <c r="R4150" s="157" t="s">
        <v>144</v>
      </c>
      <c r="W4150" s="118">
        <v>742500</v>
      </c>
      <c r="X4150" s="162" t="s">
        <v>6337</v>
      </c>
    </row>
    <row r="4151" spans="1:24">
      <c r="A4151" s="83">
        <v>4387</v>
      </c>
      <c r="B4151" s="83">
        <v>100</v>
      </c>
      <c r="C4151" t="s">
        <v>6648</v>
      </c>
      <c r="D4151" s="159">
        <f t="shared" si="128"/>
        <v>42</v>
      </c>
      <c r="E4151">
        <v>1</v>
      </c>
      <c r="F4151">
        <v>2</v>
      </c>
      <c r="G4151" s="162" t="s">
        <v>6318</v>
      </c>
      <c r="H4151" s="162" t="s">
        <v>6318</v>
      </c>
      <c r="I4151" s="53" t="str">
        <f t="shared" si="129"/>
        <v>1. 2</v>
      </c>
      <c r="J4151" s="157" t="s">
        <v>142</v>
      </c>
      <c r="K4151" s="157" t="s">
        <v>141</v>
      </c>
      <c r="L4151" s="83" t="s">
        <v>6172</v>
      </c>
      <c r="M4151" s="165" t="s">
        <v>162</v>
      </c>
      <c r="O4151" s="157" t="s">
        <v>138</v>
      </c>
      <c r="P4151" s="157" t="s">
        <v>143</v>
      </c>
      <c r="Q4151" s="157" t="s">
        <v>6171</v>
      </c>
      <c r="R4151" s="157" t="s">
        <v>144</v>
      </c>
      <c r="W4151" s="118">
        <v>283500</v>
      </c>
      <c r="X4151" s="162" t="s">
        <v>6318</v>
      </c>
    </row>
    <row r="4152" spans="1:24">
      <c r="A4152" s="83">
        <v>4388</v>
      </c>
      <c r="B4152" s="83">
        <v>473</v>
      </c>
      <c r="C4152" t="s">
        <v>7836</v>
      </c>
      <c r="D4152" s="159">
        <f t="shared" si="128"/>
        <v>44</v>
      </c>
      <c r="E4152">
        <v>1</v>
      </c>
      <c r="F4152">
        <v>4</v>
      </c>
      <c r="G4152" s="162" t="s">
        <v>6248</v>
      </c>
      <c r="H4152" s="162" t="s">
        <v>6248</v>
      </c>
      <c r="I4152" s="53" t="str">
        <f t="shared" si="129"/>
        <v>1. 4</v>
      </c>
      <c r="J4152" s="157" t="s">
        <v>142</v>
      </c>
      <c r="K4152" s="157" t="s">
        <v>141</v>
      </c>
      <c r="L4152" s="83" t="s">
        <v>6172</v>
      </c>
      <c r="M4152" s="165" t="s">
        <v>162</v>
      </c>
      <c r="O4152" s="157" t="s">
        <v>138</v>
      </c>
      <c r="P4152" s="157" t="s">
        <v>143</v>
      </c>
      <c r="Q4152" s="157" t="s">
        <v>6171</v>
      </c>
      <c r="R4152" s="157" t="s">
        <v>144</v>
      </c>
      <c r="W4152" s="118">
        <v>594000</v>
      </c>
      <c r="X4152" s="162" t="s">
        <v>6248</v>
      </c>
    </row>
    <row r="4153" spans="1:24">
      <c r="A4153" s="83">
        <v>4388</v>
      </c>
      <c r="B4153" s="83">
        <v>473</v>
      </c>
      <c r="C4153" t="s">
        <v>7836</v>
      </c>
      <c r="D4153" s="159">
        <f t="shared" si="128"/>
        <v>44</v>
      </c>
      <c r="E4153">
        <v>1</v>
      </c>
      <c r="F4153">
        <v>4</v>
      </c>
      <c r="G4153" s="162" t="s">
        <v>6248</v>
      </c>
      <c r="H4153" s="162" t="s">
        <v>6248</v>
      </c>
      <c r="I4153" s="53" t="str">
        <f t="shared" si="129"/>
        <v>1. 4</v>
      </c>
      <c r="J4153" s="157" t="s">
        <v>142</v>
      </c>
      <c r="K4153" s="157" t="s">
        <v>141</v>
      </c>
      <c r="L4153" s="83" t="s">
        <v>6172</v>
      </c>
      <c r="M4153" s="165" t="s">
        <v>162</v>
      </c>
      <c r="O4153" s="157" t="s">
        <v>138</v>
      </c>
      <c r="P4153" s="157" t="s">
        <v>143</v>
      </c>
      <c r="Q4153" s="157" t="s">
        <v>6171</v>
      </c>
      <c r="R4153" s="157" t="s">
        <v>144</v>
      </c>
      <c r="W4153" s="118">
        <v>594000</v>
      </c>
      <c r="X4153" s="162" t="s">
        <v>6248</v>
      </c>
    </row>
    <row r="4154" spans="1:24">
      <c r="A4154" s="83">
        <v>4388</v>
      </c>
      <c r="B4154" s="83">
        <v>473</v>
      </c>
      <c r="C4154" t="s">
        <v>7836</v>
      </c>
      <c r="D4154" s="159">
        <f t="shared" si="128"/>
        <v>44</v>
      </c>
      <c r="E4154">
        <v>1</v>
      </c>
      <c r="F4154">
        <v>4</v>
      </c>
      <c r="G4154" s="162" t="s">
        <v>6248</v>
      </c>
      <c r="H4154" s="162" t="s">
        <v>6248</v>
      </c>
      <c r="I4154" s="53" t="str">
        <f t="shared" si="129"/>
        <v>1. 4</v>
      </c>
      <c r="J4154" s="157" t="s">
        <v>142</v>
      </c>
      <c r="K4154" s="157" t="s">
        <v>141</v>
      </c>
      <c r="L4154" s="83" t="s">
        <v>6172</v>
      </c>
      <c r="M4154" s="165" t="s">
        <v>162</v>
      </c>
      <c r="O4154" s="157" t="s">
        <v>138</v>
      </c>
      <c r="P4154" s="157" t="s">
        <v>143</v>
      </c>
      <c r="Q4154" s="157" t="s">
        <v>6171</v>
      </c>
      <c r="R4154" s="157" t="s">
        <v>144</v>
      </c>
      <c r="W4154" s="118">
        <v>594000</v>
      </c>
      <c r="X4154" s="162" t="s">
        <v>6248</v>
      </c>
    </row>
    <row r="4155" spans="1:24">
      <c r="A4155" s="83">
        <v>4390</v>
      </c>
      <c r="B4155" s="83">
        <v>27</v>
      </c>
      <c r="C4155" t="s">
        <v>7851</v>
      </c>
      <c r="D4155" s="159">
        <f t="shared" si="128"/>
        <v>12</v>
      </c>
      <c r="E4155">
        <v>0</v>
      </c>
      <c r="F4155">
        <v>12</v>
      </c>
      <c r="G4155" s="162" t="s">
        <v>6190</v>
      </c>
      <c r="H4155" s="162" t="s">
        <v>6190</v>
      </c>
      <c r="I4155" s="53" t="str">
        <f t="shared" si="129"/>
        <v>0. 12</v>
      </c>
      <c r="J4155" s="157" t="s">
        <v>142</v>
      </c>
      <c r="K4155" s="157" t="s">
        <v>141</v>
      </c>
      <c r="L4155" s="83" t="s">
        <v>6172</v>
      </c>
      <c r="M4155" s="165" t="s">
        <v>162</v>
      </c>
      <c r="O4155" s="157" t="s">
        <v>138</v>
      </c>
      <c r="P4155" s="157" t="s">
        <v>143</v>
      </c>
      <c r="Q4155" s="157" t="s">
        <v>6171</v>
      </c>
      <c r="R4155" s="157" t="s">
        <v>144</v>
      </c>
      <c r="W4155" s="118">
        <v>81000</v>
      </c>
      <c r="X4155" s="162" t="s">
        <v>6190</v>
      </c>
    </row>
    <row r="4156" spans="1:24">
      <c r="A4156" s="83">
        <v>4390</v>
      </c>
      <c r="B4156" s="83">
        <v>27</v>
      </c>
      <c r="C4156" t="s">
        <v>8129</v>
      </c>
      <c r="D4156" s="159">
        <f t="shared" si="128"/>
        <v>28</v>
      </c>
      <c r="E4156">
        <v>0</v>
      </c>
      <c r="F4156">
        <v>28</v>
      </c>
      <c r="G4156" s="162" t="s">
        <v>6178</v>
      </c>
      <c r="H4156" s="162" t="s">
        <v>6178</v>
      </c>
      <c r="I4156" s="53" t="str">
        <f t="shared" si="129"/>
        <v>0. 28</v>
      </c>
      <c r="J4156" s="157" t="s">
        <v>142</v>
      </c>
      <c r="K4156" s="157" t="s">
        <v>141</v>
      </c>
      <c r="L4156" s="83" t="s">
        <v>6172</v>
      </c>
      <c r="M4156" s="165" t="s">
        <v>162</v>
      </c>
      <c r="O4156" s="157" t="s">
        <v>138</v>
      </c>
      <c r="P4156" s="157" t="s">
        <v>143</v>
      </c>
      <c r="Q4156" s="157" t="s">
        <v>6171</v>
      </c>
      <c r="R4156" s="157" t="s">
        <v>144</v>
      </c>
      <c r="W4156" s="118">
        <v>189000</v>
      </c>
      <c r="X4156" s="162" t="s">
        <v>6178</v>
      </c>
    </row>
    <row r="4157" spans="1:24">
      <c r="A4157" s="83">
        <v>4392</v>
      </c>
      <c r="B4157" s="83">
        <v>27</v>
      </c>
      <c r="C4157" t="s">
        <v>7851</v>
      </c>
      <c r="D4157" s="159">
        <f t="shared" si="128"/>
        <v>12</v>
      </c>
      <c r="E4157">
        <v>0</v>
      </c>
      <c r="F4157">
        <v>12</v>
      </c>
      <c r="G4157" s="162" t="s">
        <v>6190</v>
      </c>
      <c r="H4157" s="162" t="s">
        <v>6190</v>
      </c>
      <c r="I4157" s="53" t="str">
        <f t="shared" si="129"/>
        <v>0. 12</v>
      </c>
      <c r="J4157" s="157" t="s">
        <v>142</v>
      </c>
      <c r="K4157" s="157" t="s">
        <v>141</v>
      </c>
      <c r="L4157" s="83" t="s">
        <v>6172</v>
      </c>
      <c r="M4157" s="165" t="s">
        <v>162</v>
      </c>
      <c r="O4157" s="157" t="s">
        <v>138</v>
      </c>
      <c r="P4157" s="157" t="s">
        <v>143</v>
      </c>
      <c r="Q4157" s="157" t="s">
        <v>6171</v>
      </c>
      <c r="R4157" s="157" t="s">
        <v>144</v>
      </c>
      <c r="W4157" s="118">
        <v>54000</v>
      </c>
      <c r="X4157" s="162" t="s">
        <v>6190</v>
      </c>
    </row>
    <row r="4158" spans="1:24">
      <c r="A4158" s="83">
        <v>4392</v>
      </c>
      <c r="B4158" s="83">
        <v>27</v>
      </c>
      <c r="C4158" t="s">
        <v>7952</v>
      </c>
      <c r="D4158" s="159">
        <f t="shared" si="128"/>
        <v>37</v>
      </c>
      <c r="E4158">
        <v>0</v>
      </c>
      <c r="F4158">
        <v>37</v>
      </c>
      <c r="G4158" s="162" t="s">
        <v>6297</v>
      </c>
      <c r="H4158" s="162" t="s">
        <v>6297</v>
      </c>
      <c r="I4158" s="53" t="str">
        <f t="shared" si="129"/>
        <v>0. 37</v>
      </c>
      <c r="J4158" s="157" t="s">
        <v>142</v>
      </c>
      <c r="K4158" s="157" t="s">
        <v>141</v>
      </c>
      <c r="L4158" s="83" t="s">
        <v>6172</v>
      </c>
      <c r="M4158" s="165" t="s">
        <v>162</v>
      </c>
      <c r="O4158" s="157" t="s">
        <v>138</v>
      </c>
      <c r="P4158" s="157" t="s">
        <v>143</v>
      </c>
      <c r="Q4158" s="157" t="s">
        <v>6171</v>
      </c>
      <c r="R4158" s="157" t="s">
        <v>144</v>
      </c>
      <c r="W4158" s="118">
        <v>162000</v>
      </c>
      <c r="X4158" s="162" t="s">
        <v>6297</v>
      </c>
    </row>
    <row r="4159" spans="1:24">
      <c r="A4159" s="83">
        <v>4392</v>
      </c>
      <c r="B4159" s="83">
        <v>27</v>
      </c>
      <c r="C4159" t="s">
        <v>8129</v>
      </c>
      <c r="D4159" s="159">
        <f t="shared" si="128"/>
        <v>8</v>
      </c>
      <c r="E4159">
        <v>0</v>
      </c>
      <c r="F4159">
        <v>8</v>
      </c>
      <c r="G4159" s="162" t="s">
        <v>6180</v>
      </c>
      <c r="H4159" s="162" t="s">
        <v>6180</v>
      </c>
      <c r="I4159" s="53" t="str">
        <f t="shared" si="129"/>
        <v>0. 8</v>
      </c>
      <c r="J4159" s="157" t="s">
        <v>142</v>
      </c>
      <c r="K4159" s="157" t="s">
        <v>141</v>
      </c>
      <c r="L4159" s="83" t="s">
        <v>6172</v>
      </c>
      <c r="M4159" s="165" t="s">
        <v>162</v>
      </c>
      <c r="O4159" s="157" t="s">
        <v>138</v>
      </c>
      <c r="P4159" s="157" t="s">
        <v>143</v>
      </c>
      <c r="Q4159" s="157" t="s">
        <v>6171</v>
      </c>
      <c r="R4159" s="157" t="s">
        <v>144</v>
      </c>
      <c r="W4159" s="118">
        <v>27000</v>
      </c>
      <c r="X4159" s="162" t="s">
        <v>6180</v>
      </c>
    </row>
    <row r="4160" spans="1:24">
      <c r="A4160" s="83">
        <v>4393</v>
      </c>
      <c r="B4160" s="83">
        <v>27</v>
      </c>
      <c r="C4160" t="s">
        <v>7851</v>
      </c>
      <c r="D4160" s="159">
        <f t="shared" si="128"/>
        <v>12</v>
      </c>
      <c r="E4160">
        <v>0</v>
      </c>
      <c r="F4160">
        <v>12</v>
      </c>
      <c r="G4160" s="162" t="s">
        <v>6190</v>
      </c>
      <c r="H4160" s="162" t="s">
        <v>6190</v>
      </c>
      <c r="I4160" s="53" t="str">
        <f t="shared" si="129"/>
        <v>0. 12</v>
      </c>
      <c r="J4160" s="157" t="s">
        <v>142</v>
      </c>
      <c r="K4160" s="157" t="s">
        <v>141</v>
      </c>
      <c r="L4160" s="83" t="s">
        <v>6172</v>
      </c>
      <c r="M4160" s="165" t="s">
        <v>162</v>
      </c>
      <c r="O4160" s="157" t="s">
        <v>138</v>
      </c>
      <c r="P4160" s="157" t="s">
        <v>143</v>
      </c>
      <c r="Q4160" s="157" t="s">
        <v>6171</v>
      </c>
      <c r="R4160" s="157" t="s">
        <v>144</v>
      </c>
      <c r="W4160" s="118">
        <v>54000</v>
      </c>
      <c r="X4160" s="162" t="s">
        <v>6190</v>
      </c>
    </row>
    <row r="4161" spans="1:24">
      <c r="A4161" s="83">
        <v>4393</v>
      </c>
      <c r="B4161" s="83">
        <v>27</v>
      </c>
      <c r="C4161" t="s">
        <v>7952</v>
      </c>
      <c r="D4161" s="159">
        <f t="shared" si="128"/>
        <v>37</v>
      </c>
      <c r="E4161">
        <v>0</v>
      </c>
      <c r="F4161">
        <v>37</v>
      </c>
      <c r="G4161" s="162" t="s">
        <v>6297</v>
      </c>
      <c r="H4161" s="162" t="s">
        <v>6297</v>
      </c>
      <c r="I4161" s="53" t="str">
        <f t="shared" si="129"/>
        <v>0. 37</v>
      </c>
      <c r="J4161" s="157" t="s">
        <v>142</v>
      </c>
      <c r="K4161" s="157" t="s">
        <v>141</v>
      </c>
      <c r="L4161" s="83" t="s">
        <v>6172</v>
      </c>
      <c r="M4161" s="165" t="s">
        <v>162</v>
      </c>
      <c r="O4161" s="157" t="s">
        <v>138</v>
      </c>
      <c r="P4161" s="157" t="s">
        <v>143</v>
      </c>
      <c r="Q4161" s="157" t="s">
        <v>6171</v>
      </c>
      <c r="R4161" s="157" t="s">
        <v>144</v>
      </c>
      <c r="W4161" s="118">
        <v>162000</v>
      </c>
      <c r="X4161" s="162" t="s">
        <v>6297</v>
      </c>
    </row>
    <row r="4162" spans="1:24">
      <c r="A4162" s="83">
        <v>4393</v>
      </c>
      <c r="B4162" s="83">
        <v>27</v>
      </c>
      <c r="C4162" t="s">
        <v>8129</v>
      </c>
      <c r="D4162" s="159">
        <f t="shared" si="128"/>
        <v>8</v>
      </c>
      <c r="E4162">
        <v>0</v>
      </c>
      <c r="F4162">
        <v>8</v>
      </c>
      <c r="G4162" s="162" t="s">
        <v>6180</v>
      </c>
      <c r="H4162" s="162" t="s">
        <v>6180</v>
      </c>
      <c r="I4162" s="53" t="str">
        <f t="shared" si="129"/>
        <v>0. 8</v>
      </c>
      <c r="J4162" s="157" t="s">
        <v>142</v>
      </c>
      <c r="K4162" s="157" t="s">
        <v>141</v>
      </c>
      <c r="L4162" s="83" t="s">
        <v>6172</v>
      </c>
      <c r="M4162" s="165" t="s">
        <v>162</v>
      </c>
      <c r="O4162" s="157" t="s">
        <v>138</v>
      </c>
      <c r="P4162" s="157" t="s">
        <v>143</v>
      </c>
      <c r="Q4162" s="157" t="s">
        <v>6171</v>
      </c>
      <c r="R4162" s="157" t="s">
        <v>144</v>
      </c>
      <c r="W4162" s="118">
        <v>27000</v>
      </c>
      <c r="X4162" s="162" t="s">
        <v>6180</v>
      </c>
    </row>
    <row r="4163" spans="1:24">
      <c r="A4163" s="83">
        <v>4394</v>
      </c>
      <c r="B4163" s="83">
        <v>27</v>
      </c>
      <c r="C4163" t="s">
        <v>8129</v>
      </c>
      <c r="D4163" s="159">
        <f t="shared" ref="D4163:D4226" si="130">E4163*40+F4163</f>
        <v>20</v>
      </c>
      <c r="E4163">
        <v>0</v>
      </c>
      <c r="F4163">
        <v>20</v>
      </c>
      <c r="G4163" s="162" t="s">
        <v>6246</v>
      </c>
      <c r="H4163" s="162" t="s">
        <v>6246</v>
      </c>
      <c r="I4163" s="53" t="str">
        <f t="shared" ref="I4163:I4226" si="131">H4163</f>
        <v>0. 20</v>
      </c>
      <c r="J4163" s="157" t="s">
        <v>142</v>
      </c>
      <c r="K4163" s="157" t="s">
        <v>141</v>
      </c>
      <c r="L4163" s="83" t="s">
        <v>6172</v>
      </c>
      <c r="M4163" s="165" t="s">
        <v>162</v>
      </c>
      <c r="O4163" s="157" t="s">
        <v>138</v>
      </c>
      <c r="P4163" s="157" t="s">
        <v>143</v>
      </c>
      <c r="Q4163" s="157" t="s">
        <v>6171</v>
      </c>
      <c r="R4163" s="157" t="s">
        <v>144</v>
      </c>
      <c r="W4163" s="118">
        <v>81000</v>
      </c>
      <c r="X4163" s="162" t="s">
        <v>6246</v>
      </c>
    </row>
    <row r="4164" spans="1:24">
      <c r="A4164" s="83">
        <v>4394</v>
      </c>
      <c r="B4164" s="83">
        <v>27</v>
      </c>
      <c r="C4164" t="s">
        <v>8129</v>
      </c>
      <c r="D4164" s="159">
        <f t="shared" si="130"/>
        <v>8</v>
      </c>
      <c r="E4164">
        <v>0</v>
      </c>
      <c r="F4164">
        <v>8</v>
      </c>
      <c r="G4164" s="162" t="s">
        <v>6180</v>
      </c>
      <c r="H4164" s="162" t="s">
        <v>6180</v>
      </c>
      <c r="I4164" s="53" t="str">
        <f t="shared" si="131"/>
        <v>0. 8</v>
      </c>
      <c r="J4164" s="157" t="s">
        <v>142</v>
      </c>
      <c r="K4164" s="157" t="s">
        <v>141</v>
      </c>
      <c r="L4164" s="83" t="s">
        <v>6172</v>
      </c>
      <c r="M4164" s="165" t="s">
        <v>162</v>
      </c>
      <c r="O4164" s="157" t="s">
        <v>138</v>
      </c>
      <c r="P4164" s="157" t="s">
        <v>143</v>
      </c>
      <c r="Q4164" s="157" t="s">
        <v>6171</v>
      </c>
      <c r="R4164" s="157" t="s">
        <v>144</v>
      </c>
      <c r="W4164" s="118">
        <v>27000</v>
      </c>
      <c r="X4164" s="162" t="s">
        <v>6180</v>
      </c>
    </row>
    <row r="4165" spans="1:24">
      <c r="A4165" s="83">
        <v>4394</v>
      </c>
      <c r="B4165" s="83">
        <v>27</v>
      </c>
      <c r="C4165" t="s">
        <v>7851</v>
      </c>
      <c r="D4165" s="159">
        <f t="shared" si="130"/>
        <v>12</v>
      </c>
      <c r="E4165">
        <v>0</v>
      </c>
      <c r="F4165">
        <v>12</v>
      </c>
      <c r="G4165" s="162" t="s">
        <v>6190</v>
      </c>
      <c r="H4165" s="162" t="s">
        <v>6190</v>
      </c>
      <c r="I4165" s="53" t="str">
        <f t="shared" si="131"/>
        <v>0. 12</v>
      </c>
      <c r="J4165" s="157" t="s">
        <v>142</v>
      </c>
      <c r="K4165" s="157" t="s">
        <v>141</v>
      </c>
      <c r="L4165" s="83" t="s">
        <v>6172</v>
      </c>
      <c r="M4165" s="165" t="s">
        <v>162</v>
      </c>
      <c r="O4165" s="157" t="s">
        <v>138</v>
      </c>
      <c r="P4165" s="157" t="s">
        <v>143</v>
      </c>
      <c r="Q4165" s="157" t="s">
        <v>6171</v>
      </c>
      <c r="R4165" s="157" t="s">
        <v>144</v>
      </c>
      <c r="W4165" s="118">
        <v>54000</v>
      </c>
      <c r="X4165" s="162" t="s">
        <v>6190</v>
      </c>
    </row>
    <row r="4166" spans="1:24">
      <c r="A4166" s="83">
        <v>4395</v>
      </c>
      <c r="B4166" s="83">
        <v>27</v>
      </c>
      <c r="C4166" t="s">
        <v>8129</v>
      </c>
      <c r="D4166" s="159">
        <f t="shared" si="130"/>
        <v>20</v>
      </c>
      <c r="E4166">
        <v>0</v>
      </c>
      <c r="F4166">
        <v>20</v>
      </c>
      <c r="G4166" s="162" t="s">
        <v>6246</v>
      </c>
      <c r="H4166" s="162" t="s">
        <v>6246</v>
      </c>
      <c r="I4166" s="53" t="str">
        <f t="shared" si="131"/>
        <v>0. 20</v>
      </c>
      <c r="J4166" s="157" t="s">
        <v>142</v>
      </c>
      <c r="K4166" s="157" t="s">
        <v>141</v>
      </c>
      <c r="L4166" s="83" t="s">
        <v>6172</v>
      </c>
      <c r="M4166" s="165" t="s">
        <v>162</v>
      </c>
      <c r="O4166" s="157" t="s">
        <v>138</v>
      </c>
      <c r="P4166" s="157" t="s">
        <v>143</v>
      </c>
      <c r="Q4166" s="157" t="s">
        <v>6171</v>
      </c>
      <c r="R4166" s="157" t="s">
        <v>144</v>
      </c>
      <c r="W4166" s="118">
        <v>81000</v>
      </c>
      <c r="X4166" s="162" t="s">
        <v>6246</v>
      </c>
    </row>
    <row r="4167" spans="1:24">
      <c r="A4167" s="83">
        <v>4395</v>
      </c>
      <c r="B4167" s="83">
        <v>27</v>
      </c>
      <c r="C4167" t="s">
        <v>8129</v>
      </c>
      <c r="D4167" s="159">
        <f t="shared" si="130"/>
        <v>8</v>
      </c>
      <c r="E4167">
        <v>0</v>
      </c>
      <c r="F4167">
        <v>8</v>
      </c>
      <c r="G4167" s="162" t="s">
        <v>6180</v>
      </c>
      <c r="H4167" s="162" t="s">
        <v>6180</v>
      </c>
      <c r="I4167" s="53" t="str">
        <f t="shared" si="131"/>
        <v>0. 8</v>
      </c>
      <c r="J4167" s="157" t="s">
        <v>142</v>
      </c>
      <c r="K4167" s="157" t="s">
        <v>141</v>
      </c>
      <c r="L4167" s="83" t="s">
        <v>6172</v>
      </c>
      <c r="M4167" s="165" t="s">
        <v>162</v>
      </c>
      <c r="O4167" s="157" t="s">
        <v>138</v>
      </c>
      <c r="P4167" s="157" t="s">
        <v>143</v>
      </c>
      <c r="Q4167" s="157" t="s">
        <v>6171</v>
      </c>
      <c r="R4167" s="157" t="s">
        <v>144</v>
      </c>
      <c r="W4167" s="118">
        <v>27000</v>
      </c>
      <c r="X4167" s="162" t="s">
        <v>6180</v>
      </c>
    </row>
    <row r="4168" spans="1:24">
      <c r="A4168" s="83">
        <v>4395</v>
      </c>
      <c r="B4168" s="83">
        <v>27</v>
      </c>
      <c r="C4168" t="s">
        <v>7851</v>
      </c>
      <c r="D4168" s="159">
        <f t="shared" si="130"/>
        <v>12</v>
      </c>
      <c r="E4168">
        <v>0</v>
      </c>
      <c r="F4168">
        <v>12</v>
      </c>
      <c r="G4168" s="162" t="s">
        <v>6190</v>
      </c>
      <c r="H4168" s="162" t="s">
        <v>6190</v>
      </c>
      <c r="I4168" s="53" t="str">
        <f t="shared" si="131"/>
        <v>0. 12</v>
      </c>
      <c r="J4168" s="157" t="s">
        <v>142</v>
      </c>
      <c r="K4168" s="157" t="s">
        <v>141</v>
      </c>
      <c r="L4168" s="83" t="s">
        <v>6172</v>
      </c>
      <c r="M4168" s="165" t="s">
        <v>162</v>
      </c>
      <c r="O4168" s="157" t="s">
        <v>138</v>
      </c>
      <c r="P4168" s="157" t="s">
        <v>143</v>
      </c>
      <c r="Q4168" s="157" t="s">
        <v>6171</v>
      </c>
      <c r="R4168" s="157" t="s">
        <v>144</v>
      </c>
      <c r="W4168" s="118">
        <v>54000</v>
      </c>
      <c r="X4168" s="162" t="s">
        <v>6190</v>
      </c>
    </row>
    <row r="4169" spans="1:24">
      <c r="A4169" s="83">
        <v>4396</v>
      </c>
      <c r="B4169" s="83">
        <v>27</v>
      </c>
      <c r="C4169" t="s">
        <v>8129</v>
      </c>
      <c r="D4169" s="159">
        <f t="shared" si="130"/>
        <v>20</v>
      </c>
      <c r="E4169">
        <v>0</v>
      </c>
      <c r="F4169">
        <v>20</v>
      </c>
      <c r="G4169" s="162" t="s">
        <v>6246</v>
      </c>
      <c r="H4169" s="162" t="s">
        <v>6246</v>
      </c>
      <c r="I4169" s="53" t="str">
        <f t="shared" si="131"/>
        <v>0. 20</v>
      </c>
      <c r="J4169" s="157" t="s">
        <v>142</v>
      </c>
      <c r="K4169" s="157" t="s">
        <v>141</v>
      </c>
      <c r="L4169" s="83" t="s">
        <v>6172</v>
      </c>
      <c r="M4169" s="165" t="s">
        <v>162</v>
      </c>
      <c r="O4169" s="157" t="s">
        <v>138</v>
      </c>
      <c r="P4169" s="157" t="s">
        <v>143</v>
      </c>
      <c r="Q4169" s="157" t="s">
        <v>6171</v>
      </c>
      <c r="R4169" s="157" t="s">
        <v>144</v>
      </c>
      <c r="W4169" s="118">
        <v>81000</v>
      </c>
      <c r="X4169" s="162" t="s">
        <v>6246</v>
      </c>
    </row>
    <row r="4170" spans="1:24">
      <c r="A4170" s="83">
        <v>4396</v>
      </c>
      <c r="B4170" s="83">
        <v>27</v>
      </c>
      <c r="C4170" t="s">
        <v>8129</v>
      </c>
      <c r="D4170" s="159">
        <f t="shared" si="130"/>
        <v>8</v>
      </c>
      <c r="E4170">
        <v>0</v>
      </c>
      <c r="F4170">
        <v>8</v>
      </c>
      <c r="G4170" s="162" t="s">
        <v>6180</v>
      </c>
      <c r="H4170" s="162" t="s">
        <v>6180</v>
      </c>
      <c r="I4170" s="53" t="str">
        <f t="shared" si="131"/>
        <v>0. 8</v>
      </c>
      <c r="J4170" s="157" t="s">
        <v>142</v>
      </c>
      <c r="K4170" s="157" t="s">
        <v>141</v>
      </c>
      <c r="L4170" s="83" t="s">
        <v>6172</v>
      </c>
      <c r="M4170" s="165" t="s">
        <v>162</v>
      </c>
      <c r="O4170" s="157" t="s">
        <v>138</v>
      </c>
      <c r="P4170" s="157" t="s">
        <v>143</v>
      </c>
      <c r="Q4170" s="157" t="s">
        <v>6171</v>
      </c>
      <c r="R4170" s="157" t="s">
        <v>144</v>
      </c>
      <c r="W4170" s="118">
        <v>27000</v>
      </c>
      <c r="X4170" s="162" t="s">
        <v>6180</v>
      </c>
    </row>
    <row r="4171" spans="1:24">
      <c r="A4171" s="83">
        <v>4396</v>
      </c>
      <c r="B4171" s="83">
        <v>27</v>
      </c>
      <c r="C4171" t="s">
        <v>7851</v>
      </c>
      <c r="D4171" s="159">
        <f t="shared" si="130"/>
        <v>12</v>
      </c>
      <c r="E4171">
        <v>0</v>
      </c>
      <c r="F4171">
        <v>12</v>
      </c>
      <c r="G4171" s="162" t="s">
        <v>6190</v>
      </c>
      <c r="H4171" s="162" t="s">
        <v>6190</v>
      </c>
      <c r="I4171" s="53" t="str">
        <f t="shared" si="131"/>
        <v>0. 12</v>
      </c>
      <c r="J4171" s="157" t="s">
        <v>142</v>
      </c>
      <c r="K4171" s="157" t="s">
        <v>141</v>
      </c>
      <c r="L4171" s="83" t="s">
        <v>6172</v>
      </c>
      <c r="M4171" s="165" t="s">
        <v>162</v>
      </c>
      <c r="O4171" s="157" t="s">
        <v>138</v>
      </c>
      <c r="P4171" s="157" t="s">
        <v>143</v>
      </c>
      <c r="Q4171" s="157" t="s">
        <v>6171</v>
      </c>
      <c r="R4171" s="157" t="s">
        <v>144</v>
      </c>
      <c r="W4171" s="118">
        <v>54000</v>
      </c>
      <c r="X4171" s="162" t="s">
        <v>6190</v>
      </c>
    </row>
    <row r="4172" spans="1:24">
      <c r="A4172" s="83">
        <v>4397</v>
      </c>
      <c r="B4172" s="83">
        <v>454</v>
      </c>
      <c r="C4172" t="s">
        <v>6648</v>
      </c>
      <c r="D4172" s="159">
        <f t="shared" si="130"/>
        <v>20</v>
      </c>
      <c r="E4172">
        <v>0</v>
      </c>
      <c r="F4172">
        <v>20</v>
      </c>
      <c r="G4172" s="162" t="s">
        <v>6246</v>
      </c>
      <c r="H4172" s="162" t="s">
        <v>6246</v>
      </c>
      <c r="I4172" s="53" t="str">
        <f t="shared" si="131"/>
        <v>0. 20</v>
      </c>
      <c r="J4172" s="157" t="s">
        <v>142</v>
      </c>
      <c r="K4172" s="157" t="s">
        <v>141</v>
      </c>
      <c r="L4172" s="83" t="s">
        <v>6172</v>
      </c>
      <c r="M4172" s="165" t="s">
        <v>162</v>
      </c>
      <c r="O4172" s="157" t="s">
        <v>138</v>
      </c>
      <c r="P4172" s="157" t="s">
        <v>143</v>
      </c>
      <c r="Q4172" s="157" t="s">
        <v>6171</v>
      </c>
      <c r="R4172" s="157" t="s">
        <v>144</v>
      </c>
      <c r="W4172" s="118">
        <v>270000</v>
      </c>
      <c r="X4172" s="162" t="s">
        <v>6246</v>
      </c>
    </row>
    <row r="4173" spans="1:24">
      <c r="A4173" s="83">
        <v>4398</v>
      </c>
      <c r="B4173" s="83">
        <v>102</v>
      </c>
      <c r="C4173" t="s">
        <v>7836</v>
      </c>
      <c r="D4173" s="159">
        <f t="shared" si="130"/>
        <v>64</v>
      </c>
      <c r="E4173">
        <v>1</v>
      </c>
      <c r="F4173">
        <v>24</v>
      </c>
      <c r="G4173" s="162" t="s">
        <v>6314</v>
      </c>
      <c r="H4173" s="162" t="s">
        <v>6314</v>
      </c>
      <c r="I4173" s="53" t="str">
        <f t="shared" si="131"/>
        <v>1. 24</v>
      </c>
      <c r="J4173" s="157" t="s">
        <v>142</v>
      </c>
      <c r="K4173" s="157" t="s">
        <v>141</v>
      </c>
      <c r="L4173" s="83" t="s">
        <v>6172</v>
      </c>
      <c r="M4173" s="165" t="s">
        <v>6538</v>
      </c>
      <c r="O4173" s="157" t="s">
        <v>138</v>
      </c>
      <c r="P4173" s="157" t="s">
        <v>143</v>
      </c>
      <c r="Q4173" s="157" t="s">
        <v>6171</v>
      </c>
      <c r="R4173" s="157" t="s">
        <v>144</v>
      </c>
      <c r="W4173" s="118">
        <v>0</v>
      </c>
      <c r="X4173" s="162" t="s">
        <v>6314</v>
      </c>
    </row>
    <row r="4174" spans="1:24">
      <c r="A4174" s="83">
        <v>4399</v>
      </c>
      <c r="B4174" s="83">
        <v>116</v>
      </c>
      <c r="C4174" t="s">
        <v>7862</v>
      </c>
      <c r="D4174" s="159">
        <f t="shared" si="130"/>
        <v>63</v>
      </c>
      <c r="E4174">
        <v>1</v>
      </c>
      <c r="F4174">
        <v>23</v>
      </c>
      <c r="G4174" s="162" t="s">
        <v>6278</v>
      </c>
      <c r="H4174" s="162" t="s">
        <v>6278</v>
      </c>
      <c r="I4174" s="53" t="str">
        <f t="shared" si="131"/>
        <v>1. 23</v>
      </c>
      <c r="J4174" s="157" t="s">
        <v>142</v>
      </c>
      <c r="K4174" s="157" t="s">
        <v>141</v>
      </c>
      <c r="L4174" s="83" t="s">
        <v>6172</v>
      </c>
      <c r="M4174" s="165" t="s">
        <v>162</v>
      </c>
      <c r="O4174" s="157" t="s">
        <v>138</v>
      </c>
      <c r="P4174" s="157" t="s">
        <v>143</v>
      </c>
      <c r="Q4174" s="157" t="s">
        <v>6171</v>
      </c>
      <c r="R4174" s="157" t="s">
        <v>144</v>
      </c>
      <c r="W4174" s="118">
        <v>418500</v>
      </c>
      <c r="X4174" s="162" t="s">
        <v>6278</v>
      </c>
    </row>
    <row r="4175" spans="1:24">
      <c r="A4175" s="83">
        <v>4400</v>
      </c>
      <c r="B4175" s="83">
        <v>298</v>
      </c>
      <c r="C4175" t="s">
        <v>6586</v>
      </c>
      <c r="D4175" s="159">
        <f t="shared" si="130"/>
        <v>79</v>
      </c>
      <c r="E4175">
        <v>1</v>
      </c>
      <c r="F4175">
        <v>39</v>
      </c>
      <c r="G4175" s="162" t="s">
        <v>6202</v>
      </c>
      <c r="H4175" s="162" t="s">
        <v>6202</v>
      </c>
      <c r="I4175" s="53" t="str">
        <f t="shared" si="131"/>
        <v>1. 39</v>
      </c>
      <c r="J4175" s="157" t="s">
        <v>142</v>
      </c>
      <c r="K4175" s="157" t="s">
        <v>141</v>
      </c>
      <c r="L4175" s="83" t="s">
        <v>6172</v>
      </c>
      <c r="M4175" s="165" t="s">
        <v>5493</v>
      </c>
      <c r="O4175" s="157" t="s">
        <v>138</v>
      </c>
      <c r="P4175" s="157" t="s">
        <v>143</v>
      </c>
      <c r="Q4175" s="157" t="s">
        <v>6171</v>
      </c>
      <c r="R4175" s="157" t="s">
        <v>144</v>
      </c>
      <c r="W4175" s="118">
        <v>0</v>
      </c>
      <c r="X4175" s="162" t="s">
        <v>6202</v>
      </c>
    </row>
    <row r="4176" spans="1:24">
      <c r="A4176" s="83">
        <v>4401</v>
      </c>
      <c r="B4176" s="83">
        <v>427</v>
      </c>
      <c r="C4176" t="s">
        <v>7857</v>
      </c>
      <c r="D4176" s="159">
        <f t="shared" si="130"/>
        <v>65</v>
      </c>
      <c r="E4176">
        <v>1</v>
      </c>
      <c r="F4176">
        <v>25</v>
      </c>
      <c r="G4176" s="162" t="s">
        <v>6349</v>
      </c>
      <c r="H4176" s="162" t="s">
        <v>6349</v>
      </c>
      <c r="I4176" s="53" t="str">
        <f t="shared" si="131"/>
        <v>1. 25</v>
      </c>
      <c r="J4176" s="157" t="s">
        <v>142</v>
      </c>
      <c r="K4176" s="157" t="s">
        <v>141</v>
      </c>
      <c r="L4176" s="83" t="s">
        <v>6172</v>
      </c>
      <c r="M4176" s="165" t="s">
        <v>162</v>
      </c>
      <c r="O4176" s="157" t="s">
        <v>138</v>
      </c>
      <c r="P4176" s="157" t="s">
        <v>143</v>
      </c>
      <c r="Q4176" s="157" t="s">
        <v>6171</v>
      </c>
      <c r="R4176" s="157" t="s">
        <v>144</v>
      </c>
      <c r="W4176" s="118">
        <v>216000</v>
      </c>
      <c r="X4176" s="162" t="s">
        <v>6349</v>
      </c>
    </row>
    <row r="4177" spans="1:24">
      <c r="A4177" s="83">
        <v>4401</v>
      </c>
      <c r="B4177" s="83">
        <v>423</v>
      </c>
      <c r="C4177" t="s">
        <v>6579</v>
      </c>
      <c r="D4177" s="159">
        <f t="shared" si="130"/>
        <v>129</v>
      </c>
      <c r="E4177">
        <v>3</v>
      </c>
      <c r="F4177">
        <v>9</v>
      </c>
      <c r="G4177" s="162" t="s">
        <v>6292</v>
      </c>
      <c r="H4177" s="162" t="s">
        <v>6292</v>
      </c>
      <c r="I4177" s="53" t="str">
        <f t="shared" si="131"/>
        <v>3. 9</v>
      </c>
      <c r="J4177" s="157" t="s">
        <v>142</v>
      </c>
      <c r="K4177" s="157" t="s">
        <v>141</v>
      </c>
      <c r="L4177" s="83" t="s">
        <v>6172</v>
      </c>
      <c r="M4177" s="165" t="s">
        <v>162</v>
      </c>
      <c r="O4177" s="157" t="s">
        <v>138</v>
      </c>
      <c r="P4177" s="157" t="s">
        <v>143</v>
      </c>
      <c r="Q4177" s="157" t="s">
        <v>6171</v>
      </c>
      <c r="R4177" s="157" t="s">
        <v>144</v>
      </c>
      <c r="W4177" s="118">
        <v>432000</v>
      </c>
      <c r="X4177" s="162" t="s">
        <v>6292</v>
      </c>
    </row>
    <row r="4178" spans="1:24">
      <c r="A4178" s="83">
        <v>4401</v>
      </c>
      <c r="B4178" s="83">
        <v>423</v>
      </c>
      <c r="C4178" t="s">
        <v>6579</v>
      </c>
      <c r="D4178" s="159">
        <f t="shared" si="130"/>
        <v>170</v>
      </c>
      <c r="E4178">
        <v>4</v>
      </c>
      <c r="F4178">
        <v>10</v>
      </c>
      <c r="G4178" s="162" t="s">
        <v>6207</v>
      </c>
      <c r="H4178" s="162" t="s">
        <v>6207</v>
      </c>
      <c r="I4178" s="53" t="str">
        <f t="shared" si="131"/>
        <v>4. 10</v>
      </c>
      <c r="J4178" s="157" t="s">
        <v>142</v>
      </c>
      <c r="K4178" s="157" t="s">
        <v>141</v>
      </c>
      <c r="L4178" s="83" t="s">
        <v>6172</v>
      </c>
      <c r="M4178" s="165" t="s">
        <v>162</v>
      </c>
      <c r="O4178" s="157" t="s">
        <v>138</v>
      </c>
      <c r="P4178" s="157" t="s">
        <v>143</v>
      </c>
      <c r="Q4178" s="157" t="s">
        <v>6171</v>
      </c>
      <c r="R4178" s="157" t="s">
        <v>144</v>
      </c>
      <c r="W4178" s="118">
        <v>567000</v>
      </c>
      <c r="X4178" s="162" t="s">
        <v>6207</v>
      </c>
    </row>
    <row r="4179" spans="1:24">
      <c r="A4179" s="83">
        <v>4402</v>
      </c>
      <c r="B4179" s="83">
        <v>427</v>
      </c>
      <c r="C4179" t="s">
        <v>7857</v>
      </c>
      <c r="D4179" s="159">
        <f t="shared" si="130"/>
        <v>65</v>
      </c>
      <c r="E4179">
        <v>1</v>
      </c>
      <c r="F4179">
        <v>25</v>
      </c>
      <c r="G4179" s="162" t="s">
        <v>6349</v>
      </c>
      <c r="H4179" s="162" t="s">
        <v>6349</v>
      </c>
      <c r="I4179" s="53" t="str">
        <f t="shared" si="131"/>
        <v>1. 25</v>
      </c>
      <c r="J4179" s="157" t="s">
        <v>142</v>
      </c>
      <c r="K4179" s="157" t="s">
        <v>141</v>
      </c>
      <c r="L4179" s="83" t="s">
        <v>6172</v>
      </c>
      <c r="M4179" s="165" t="s">
        <v>162</v>
      </c>
      <c r="O4179" s="157" t="s">
        <v>138</v>
      </c>
      <c r="P4179" s="157" t="s">
        <v>143</v>
      </c>
      <c r="Q4179" s="157" t="s">
        <v>6171</v>
      </c>
      <c r="R4179" s="157" t="s">
        <v>144</v>
      </c>
      <c r="W4179" s="118">
        <v>216000</v>
      </c>
      <c r="X4179" s="162" t="s">
        <v>6349</v>
      </c>
    </row>
    <row r="4180" spans="1:24">
      <c r="A4180" s="83">
        <v>4402</v>
      </c>
      <c r="B4180" s="83">
        <v>423</v>
      </c>
      <c r="C4180" t="s">
        <v>6579</v>
      </c>
      <c r="D4180" s="159">
        <f t="shared" si="130"/>
        <v>129</v>
      </c>
      <c r="E4180">
        <v>3</v>
      </c>
      <c r="F4180">
        <v>9</v>
      </c>
      <c r="G4180" s="162" t="s">
        <v>6292</v>
      </c>
      <c r="H4180" s="162" t="s">
        <v>6292</v>
      </c>
      <c r="I4180" s="53" t="str">
        <f t="shared" si="131"/>
        <v>3. 9</v>
      </c>
      <c r="J4180" s="157" t="s">
        <v>142</v>
      </c>
      <c r="K4180" s="157" t="s">
        <v>141</v>
      </c>
      <c r="L4180" s="83" t="s">
        <v>6172</v>
      </c>
      <c r="M4180" s="165" t="s">
        <v>162</v>
      </c>
      <c r="O4180" s="157" t="s">
        <v>138</v>
      </c>
      <c r="P4180" s="157" t="s">
        <v>143</v>
      </c>
      <c r="Q4180" s="157" t="s">
        <v>6171</v>
      </c>
      <c r="R4180" s="157" t="s">
        <v>144</v>
      </c>
      <c r="W4180" s="118">
        <v>432000</v>
      </c>
      <c r="X4180" s="162" t="s">
        <v>6292</v>
      </c>
    </row>
    <row r="4181" spans="1:24">
      <c r="A4181" s="83">
        <v>4402</v>
      </c>
      <c r="B4181" s="83">
        <v>423</v>
      </c>
      <c r="C4181" t="s">
        <v>6579</v>
      </c>
      <c r="D4181" s="159">
        <f t="shared" si="130"/>
        <v>170</v>
      </c>
      <c r="E4181">
        <v>4</v>
      </c>
      <c r="F4181">
        <v>10</v>
      </c>
      <c r="G4181" s="162" t="s">
        <v>6207</v>
      </c>
      <c r="H4181" s="162" t="s">
        <v>6207</v>
      </c>
      <c r="I4181" s="53" t="str">
        <f t="shared" si="131"/>
        <v>4. 10</v>
      </c>
      <c r="J4181" s="157" t="s">
        <v>142</v>
      </c>
      <c r="K4181" s="157" t="s">
        <v>141</v>
      </c>
      <c r="L4181" s="83" t="s">
        <v>6172</v>
      </c>
      <c r="M4181" s="165" t="s">
        <v>162</v>
      </c>
      <c r="O4181" s="157" t="s">
        <v>138</v>
      </c>
      <c r="P4181" s="157" t="s">
        <v>143</v>
      </c>
      <c r="Q4181" s="157" t="s">
        <v>6171</v>
      </c>
      <c r="R4181" s="157" t="s">
        <v>144</v>
      </c>
      <c r="W4181" s="118">
        <v>567000</v>
      </c>
      <c r="X4181" s="162" t="s">
        <v>6207</v>
      </c>
    </row>
    <row r="4182" spans="1:24">
      <c r="A4182" s="83">
        <v>4403</v>
      </c>
      <c r="B4182" s="83">
        <v>427</v>
      </c>
      <c r="C4182" t="s">
        <v>7857</v>
      </c>
      <c r="D4182" s="159">
        <f t="shared" si="130"/>
        <v>65</v>
      </c>
      <c r="E4182">
        <v>1</v>
      </c>
      <c r="F4182">
        <v>25</v>
      </c>
      <c r="G4182" s="162" t="s">
        <v>6349</v>
      </c>
      <c r="H4182" s="162" t="s">
        <v>6349</v>
      </c>
      <c r="I4182" s="53" t="str">
        <f t="shared" si="131"/>
        <v>1. 25</v>
      </c>
      <c r="J4182" s="157" t="s">
        <v>142</v>
      </c>
      <c r="K4182" s="157" t="s">
        <v>141</v>
      </c>
      <c r="L4182" s="83" t="s">
        <v>6172</v>
      </c>
      <c r="M4182" s="165" t="s">
        <v>162</v>
      </c>
      <c r="O4182" s="157" t="s">
        <v>138</v>
      </c>
      <c r="P4182" s="157" t="s">
        <v>143</v>
      </c>
      <c r="Q4182" s="157" t="s">
        <v>6171</v>
      </c>
      <c r="R4182" s="157" t="s">
        <v>144</v>
      </c>
      <c r="W4182" s="118">
        <v>216000</v>
      </c>
      <c r="X4182" s="162" t="s">
        <v>6349</v>
      </c>
    </row>
    <row r="4183" spans="1:24">
      <c r="A4183" s="83">
        <v>4403</v>
      </c>
      <c r="B4183" s="83">
        <v>423</v>
      </c>
      <c r="C4183" t="s">
        <v>6579</v>
      </c>
      <c r="D4183" s="159">
        <f t="shared" si="130"/>
        <v>129</v>
      </c>
      <c r="E4183">
        <v>3</v>
      </c>
      <c r="F4183">
        <v>9</v>
      </c>
      <c r="G4183" s="162" t="s">
        <v>6292</v>
      </c>
      <c r="H4183" s="162" t="s">
        <v>6292</v>
      </c>
      <c r="I4183" s="53" t="str">
        <f t="shared" si="131"/>
        <v>3. 9</v>
      </c>
      <c r="J4183" s="157" t="s">
        <v>142</v>
      </c>
      <c r="K4183" s="157" t="s">
        <v>141</v>
      </c>
      <c r="L4183" s="83" t="s">
        <v>6172</v>
      </c>
      <c r="M4183" s="165" t="s">
        <v>162</v>
      </c>
      <c r="O4183" s="157" t="s">
        <v>138</v>
      </c>
      <c r="P4183" s="157" t="s">
        <v>143</v>
      </c>
      <c r="Q4183" s="157" t="s">
        <v>6171</v>
      </c>
      <c r="R4183" s="157" t="s">
        <v>144</v>
      </c>
      <c r="W4183" s="118">
        <v>432000</v>
      </c>
      <c r="X4183" s="162" t="s">
        <v>6292</v>
      </c>
    </row>
    <row r="4184" spans="1:24">
      <c r="A4184" s="83">
        <v>4403</v>
      </c>
      <c r="B4184" s="83">
        <v>423</v>
      </c>
      <c r="C4184" t="s">
        <v>6579</v>
      </c>
      <c r="D4184" s="159">
        <f t="shared" si="130"/>
        <v>170</v>
      </c>
      <c r="E4184">
        <v>4</v>
      </c>
      <c r="F4184">
        <v>10</v>
      </c>
      <c r="G4184" s="162" t="s">
        <v>6207</v>
      </c>
      <c r="H4184" s="162" t="s">
        <v>6207</v>
      </c>
      <c r="I4184" s="53" t="str">
        <f t="shared" si="131"/>
        <v>4. 10</v>
      </c>
      <c r="J4184" s="157" t="s">
        <v>142</v>
      </c>
      <c r="K4184" s="157" t="s">
        <v>141</v>
      </c>
      <c r="L4184" s="83" t="s">
        <v>6172</v>
      </c>
      <c r="M4184" s="165" t="s">
        <v>162</v>
      </c>
      <c r="O4184" s="157" t="s">
        <v>138</v>
      </c>
      <c r="P4184" s="157" t="s">
        <v>143</v>
      </c>
      <c r="Q4184" s="157" t="s">
        <v>6171</v>
      </c>
      <c r="R4184" s="157" t="s">
        <v>144</v>
      </c>
      <c r="W4184" s="118">
        <v>567000</v>
      </c>
      <c r="X4184" s="162" t="s">
        <v>6207</v>
      </c>
    </row>
    <row r="4185" spans="1:24">
      <c r="A4185" s="83">
        <v>4405</v>
      </c>
      <c r="B4185" s="83">
        <v>282</v>
      </c>
      <c r="C4185" t="s">
        <v>7857</v>
      </c>
      <c r="D4185" s="159">
        <f t="shared" si="130"/>
        <v>138</v>
      </c>
      <c r="E4185">
        <v>3</v>
      </c>
      <c r="F4185">
        <v>18</v>
      </c>
      <c r="G4185" s="162" t="s">
        <v>6416</v>
      </c>
      <c r="H4185" s="162" t="s">
        <v>6416</v>
      </c>
      <c r="I4185" s="53" t="str">
        <f t="shared" si="131"/>
        <v>3. 18</v>
      </c>
      <c r="J4185" s="157" t="s">
        <v>142</v>
      </c>
      <c r="K4185" s="157" t="s">
        <v>141</v>
      </c>
      <c r="L4185" s="83" t="s">
        <v>6172</v>
      </c>
      <c r="M4185" s="165" t="s">
        <v>6540</v>
      </c>
      <c r="O4185" s="157" t="s">
        <v>138</v>
      </c>
      <c r="P4185" s="157" t="s">
        <v>143</v>
      </c>
      <c r="Q4185" s="157" t="s">
        <v>6171</v>
      </c>
      <c r="R4185" s="157" t="s">
        <v>144</v>
      </c>
      <c r="W4185" s="118">
        <v>0</v>
      </c>
      <c r="X4185" s="162" t="s">
        <v>6416</v>
      </c>
    </row>
    <row r="4186" spans="1:24">
      <c r="A4186" s="83">
        <v>4405</v>
      </c>
      <c r="B4186" s="83">
        <v>283</v>
      </c>
      <c r="C4186" t="s">
        <v>7857</v>
      </c>
      <c r="D4186" s="159">
        <f t="shared" si="130"/>
        <v>134</v>
      </c>
      <c r="E4186">
        <v>3</v>
      </c>
      <c r="F4186">
        <v>14</v>
      </c>
      <c r="G4186" s="162" t="s">
        <v>6533</v>
      </c>
      <c r="H4186" s="162" t="s">
        <v>6533</v>
      </c>
      <c r="I4186" s="53" t="str">
        <f t="shared" si="131"/>
        <v>3. 14</v>
      </c>
      <c r="J4186" s="157" t="s">
        <v>142</v>
      </c>
      <c r="K4186" s="157" t="s">
        <v>141</v>
      </c>
      <c r="L4186" s="83" t="s">
        <v>6172</v>
      </c>
      <c r="M4186" s="165" t="s">
        <v>6540</v>
      </c>
      <c r="O4186" s="157" t="s">
        <v>138</v>
      </c>
      <c r="P4186" s="157" t="s">
        <v>143</v>
      </c>
      <c r="Q4186" s="157" t="s">
        <v>6171</v>
      </c>
      <c r="R4186" s="157" t="s">
        <v>144</v>
      </c>
      <c r="W4186" s="118">
        <v>0</v>
      </c>
      <c r="X4186" s="162" t="s">
        <v>6533</v>
      </c>
    </row>
    <row r="4187" spans="1:24">
      <c r="A4187" s="83">
        <v>4405</v>
      </c>
      <c r="B4187" s="83">
        <v>284</v>
      </c>
      <c r="C4187" t="s">
        <v>7857</v>
      </c>
      <c r="D4187" s="159">
        <f t="shared" si="130"/>
        <v>117</v>
      </c>
      <c r="E4187">
        <v>2</v>
      </c>
      <c r="F4187">
        <v>37</v>
      </c>
      <c r="G4187" s="162" t="s">
        <v>6296</v>
      </c>
      <c r="H4187" s="162" t="s">
        <v>6296</v>
      </c>
      <c r="I4187" s="53" t="str">
        <f t="shared" si="131"/>
        <v>2. 37</v>
      </c>
      <c r="J4187" s="157" t="s">
        <v>142</v>
      </c>
      <c r="K4187" s="157" t="s">
        <v>141</v>
      </c>
      <c r="L4187" s="83" t="s">
        <v>6172</v>
      </c>
      <c r="M4187" s="165" t="s">
        <v>6540</v>
      </c>
      <c r="O4187" s="157" t="s">
        <v>138</v>
      </c>
      <c r="P4187" s="157" t="s">
        <v>143</v>
      </c>
      <c r="Q4187" s="157" t="s">
        <v>6171</v>
      </c>
      <c r="R4187" s="157" t="s">
        <v>144</v>
      </c>
      <c r="W4187" s="118">
        <v>0</v>
      </c>
      <c r="X4187" s="162" t="s">
        <v>6296</v>
      </c>
    </row>
    <row r="4188" spans="1:24">
      <c r="A4188" s="83">
        <v>4405</v>
      </c>
      <c r="B4188" s="83">
        <v>278</v>
      </c>
      <c r="C4188" t="s">
        <v>7948</v>
      </c>
      <c r="D4188" s="159">
        <f t="shared" si="130"/>
        <v>60</v>
      </c>
      <c r="E4188">
        <v>1</v>
      </c>
      <c r="F4188">
        <v>20</v>
      </c>
      <c r="G4188" s="162" t="s">
        <v>6197</v>
      </c>
      <c r="H4188" s="162" t="s">
        <v>6197</v>
      </c>
      <c r="I4188" s="53" t="str">
        <f t="shared" si="131"/>
        <v>1. 20</v>
      </c>
      <c r="J4188" s="157" t="s">
        <v>142</v>
      </c>
      <c r="K4188" s="157" t="s">
        <v>141</v>
      </c>
      <c r="L4188" s="83" t="s">
        <v>6172</v>
      </c>
      <c r="M4188" s="165" t="s">
        <v>6540</v>
      </c>
      <c r="O4188" s="157" t="s">
        <v>138</v>
      </c>
      <c r="P4188" s="157" t="s">
        <v>143</v>
      </c>
      <c r="Q4188" s="157" t="s">
        <v>6171</v>
      </c>
      <c r="R4188" s="157" t="s">
        <v>144</v>
      </c>
      <c r="W4188" s="118">
        <v>0</v>
      </c>
      <c r="X4188" s="162" t="s">
        <v>6197</v>
      </c>
    </row>
    <row r="4189" spans="1:24">
      <c r="A4189" s="83">
        <v>4405</v>
      </c>
      <c r="B4189" s="83">
        <v>277</v>
      </c>
      <c r="C4189" t="s">
        <v>7948</v>
      </c>
      <c r="D4189" s="159">
        <f t="shared" si="130"/>
        <v>75</v>
      </c>
      <c r="E4189">
        <v>1</v>
      </c>
      <c r="F4189">
        <v>35</v>
      </c>
      <c r="G4189" s="162" t="s">
        <v>6249</v>
      </c>
      <c r="H4189" s="162" t="s">
        <v>6249</v>
      </c>
      <c r="I4189" s="53" t="str">
        <f t="shared" si="131"/>
        <v>1. 35</v>
      </c>
      <c r="J4189" s="157" t="s">
        <v>142</v>
      </c>
      <c r="K4189" s="157" t="s">
        <v>141</v>
      </c>
      <c r="L4189" s="83" t="s">
        <v>6172</v>
      </c>
      <c r="M4189" s="165" t="s">
        <v>6540</v>
      </c>
      <c r="O4189" s="157" t="s">
        <v>138</v>
      </c>
      <c r="P4189" s="157" t="s">
        <v>143</v>
      </c>
      <c r="Q4189" s="157" t="s">
        <v>6171</v>
      </c>
      <c r="R4189" s="157" t="s">
        <v>144</v>
      </c>
      <c r="W4189" s="118">
        <v>0</v>
      </c>
      <c r="X4189" s="162" t="s">
        <v>6249</v>
      </c>
    </row>
    <row r="4190" spans="1:24">
      <c r="A4190" s="83">
        <v>4406</v>
      </c>
      <c r="B4190" s="83">
        <v>272</v>
      </c>
      <c r="C4190" t="s">
        <v>6586</v>
      </c>
      <c r="D4190" s="159">
        <f t="shared" si="130"/>
        <v>72</v>
      </c>
      <c r="E4190">
        <v>1</v>
      </c>
      <c r="F4190">
        <v>32</v>
      </c>
      <c r="G4190" s="162" t="s">
        <v>6325</v>
      </c>
      <c r="H4190" s="162" t="s">
        <v>6325</v>
      </c>
      <c r="I4190" s="53" t="str">
        <f t="shared" si="131"/>
        <v>1. 32</v>
      </c>
      <c r="J4190" s="157" t="s">
        <v>142</v>
      </c>
      <c r="K4190" s="157" t="s">
        <v>141</v>
      </c>
      <c r="L4190" s="83" t="s">
        <v>6172</v>
      </c>
      <c r="M4190" s="165" t="s">
        <v>6540</v>
      </c>
      <c r="O4190" s="157" t="s">
        <v>138</v>
      </c>
      <c r="P4190" s="157" t="s">
        <v>143</v>
      </c>
      <c r="Q4190" s="157" t="s">
        <v>6171</v>
      </c>
      <c r="R4190" s="157" t="s">
        <v>144</v>
      </c>
      <c r="W4190" s="118">
        <v>0</v>
      </c>
      <c r="X4190" s="162" t="s">
        <v>6325</v>
      </c>
    </row>
    <row r="4191" spans="1:24">
      <c r="A4191" s="83">
        <v>4406</v>
      </c>
      <c r="B4191" s="83">
        <v>273</v>
      </c>
      <c r="C4191" t="s">
        <v>6586</v>
      </c>
      <c r="D4191" s="159">
        <f t="shared" si="130"/>
        <v>84</v>
      </c>
      <c r="E4191">
        <v>2</v>
      </c>
      <c r="F4191">
        <v>4</v>
      </c>
      <c r="G4191" s="162" t="s">
        <v>6273</v>
      </c>
      <c r="H4191" s="162" t="s">
        <v>6273</v>
      </c>
      <c r="I4191" s="53" t="str">
        <f t="shared" si="131"/>
        <v>2. 4</v>
      </c>
      <c r="J4191" s="157" t="s">
        <v>142</v>
      </c>
      <c r="K4191" s="157" t="s">
        <v>141</v>
      </c>
      <c r="L4191" s="83" t="s">
        <v>6172</v>
      </c>
      <c r="M4191" s="165" t="s">
        <v>6540</v>
      </c>
      <c r="O4191" s="157" t="s">
        <v>138</v>
      </c>
      <c r="P4191" s="157" t="s">
        <v>143</v>
      </c>
      <c r="Q4191" s="157" t="s">
        <v>6171</v>
      </c>
      <c r="R4191" s="157" t="s">
        <v>144</v>
      </c>
      <c r="W4191" s="118">
        <v>0</v>
      </c>
      <c r="X4191" s="162" t="s">
        <v>6273</v>
      </c>
    </row>
    <row r="4192" spans="1:24">
      <c r="A4192" s="83">
        <v>4407</v>
      </c>
      <c r="B4192" s="83">
        <v>543</v>
      </c>
      <c r="C4192" t="s">
        <v>6586</v>
      </c>
      <c r="D4192" s="159">
        <f t="shared" si="130"/>
        <v>19</v>
      </c>
      <c r="E4192">
        <v>0</v>
      </c>
      <c r="F4192">
        <v>19</v>
      </c>
      <c r="G4192" s="162" t="s">
        <v>6239</v>
      </c>
      <c r="H4192" s="162" t="s">
        <v>6239</v>
      </c>
      <c r="I4192" s="53" t="str">
        <f t="shared" si="131"/>
        <v>0. 19</v>
      </c>
      <c r="J4192" s="157" t="s">
        <v>142</v>
      </c>
      <c r="K4192" s="157" t="s">
        <v>141</v>
      </c>
      <c r="L4192" s="83" t="s">
        <v>6172</v>
      </c>
      <c r="M4192" s="165" t="s">
        <v>162</v>
      </c>
      <c r="O4192" s="157" t="s">
        <v>138</v>
      </c>
      <c r="P4192" s="157" t="s">
        <v>143</v>
      </c>
      <c r="Q4192" s="157" t="s">
        <v>6171</v>
      </c>
      <c r="R4192" s="157" t="s">
        <v>144</v>
      </c>
      <c r="W4192" s="118">
        <v>54000</v>
      </c>
      <c r="X4192" s="162" t="s">
        <v>6239</v>
      </c>
    </row>
    <row r="4193" spans="1:24">
      <c r="A4193" s="83">
        <v>4407</v>
      </c>
      <c r="B4193" s="83">
        <v>549</v>
      </c>
      <c r="C4193" t="s">
        <v>6586</v>
      </c>
      <c r="D4193" s="159">
        <f t="shared" si="130"/>
        <v>16</v>
      </c>
      <c r="E4193">
        <v>0</v>
      </c>
      <c r="F4193">
        <v>16</v>
      </c>
      <c r="G4193" s="162" t="s">
        <v>6206</v>
      </c>
      <c r="H4193" s="162" t="s">
        <v>6206</v>
      </c>
      <c r="I4193" s="53" t="str">
        <f t="shared" si="131"/>
        <v>0. 16</v>
      </c>
      <c r="J4193" s="157" t="s">
        <v>142</v>
      </c>
      <c r="K4193" s="157" t="s">
        <v>141</v>
      </c>
      <c r="L4193" s="83" t="s">
        <v>6172</v>
      </c>
      <c r="M4193" s="165" t="s">
        <v>162</v>
      </c>
      <c r="O4193" s="157" t="s">
        <v>138</v>
      </c>
      <c r="P4193" s="157" t="s">
        <v>143</v>
      </c>
      <c r="Q4193" s="157" t="s">
        <v>6171</v>
      </c>
      <c r="R4193" s="157" t="s">
        <v>144</v>
      </c>
      <c r="W4193" s="118">
        <v>54000</v>
      </c>
      <c r="X4193" s="162" t="s">
        <v>6206</v>
      </c>
    </row>
    <row r="4194" spans="1:24">
      <c r="A4194" s="83">
        <v>4408</v>
      </c>
      <c r="B4194" s="83">
        <v>543</v>
      </c>
      <c r="C4194" t="s">
        <v>6586</v>
      </c>
      <c r="D4194" s="159">
        <f t="shared" si="130"/>
        <v>19</v>
      </c>
      <c r="E4194">
        <v>0</v>
      </c>
      <c r="F4194">
        <v>19</v>
      </c>
      <c r="G4194" s="162" t="s">
        <v>6239</v>
      </c>
      <c r="H4194" s="162" t="s">
        <v>6239</v>
      </c>
      <c r="I4194" s="53" t="str">
        <f t="shared" si="131"/>
        <v>0. 19</v>
      </c>
      <c r="J4194" s="157" t="s">
        <v>142</v>
      </c>
      <c r="K4194" s="157" t="s">
        <v>141</v>
      </c>
      <c r="L4194" s="83" t="s">
        <v>6172</v>
      </c>
      <c r="M4194" s="165" t="s">
        <v>162</v>
      </c>
      <c r="O4194" s="157" t="s">
        <v>138</v>
      </c>
      <c r="P4194" s="157" t="s">
        <v>143</v>
      </c>
      <c r="Q4194" s="157" t="s">
        <v>6171</v>
      </c>
      <c r="R4194" s="157" t="s">
        <v>144</v>
      </c>
      <c r="W4194" s="118">
        <v>54000</v>
      </c>
      <c r="X4194" s="162" t="s">
        <v>6239</v>
      </c>
    </row>
    <row r="4195" spans="1:24">
      <c r="A4195" s="83">
        <v>4408</v>
      </c>
      <c r="B4195" s="83">
        <v>549</v>
      </c>
      <c r="C4195" t="s">
        <v>6586</v>
      </c>
      <c r="D4195" s="159">
        <f t="shared" si="130"/>
        <v>16</v>
      </c>
      <c r="E4195">
        <v>0</v>
      </c>
      <c r="F4195">
        <v>16</v>
      </c>
      <c r="G4195" s="162" t="s">
        <v>6206</v>
      </c>
      <c r="H4195" s="162" t="s">
        <v>6206</v>
      </c>
      <c r="I4195" s="53" t="str">
        <f t="shared" si="131"/>
        <v>0. 16</v>
      </c>
      <c r="J4195" s="157" t="s">
        <v>142</v>
      </c>
      <c r="K4195" s="157" t="s">
        <v>141</v>
      </c>
      <c r="L4195" s="83" t="s">
        <v>6172</v>
      </c>
      <c r="M4195" s="165" t="s">
        <v>162</v>
      </c>
      <c r="O4195" s="157" t="s">
        <v>138</v>
      </c>
      <c r="P4195" s="157" t="s">
        <v>143</v>
      </c>
      <c r="Q4195" s="157" t="s">
        <v>6171</v>
      </c>
      <c r="R4195" s="157" t="s">
        <v>144</v>
      </c>
      <c r="W4195" s="118">
        <v>54000</v>
      </c>
      <c r="X4195" s="162" t="s">
        <v>6206</v>
      </c>
    </row>
    <row r="4196" spans="1:24">
      <c r="A4196" s="83">
        <v>4409</v>
      </c>
      <c r="B4196" s="83">
        <v>543</v>
      </c>
      <c r="C4196" t="s">
        <v>6586</v>
      </c>
      <c r="D4196" s="159">
        <f t="shared" si="130"/>
        <v>19</v>
      </c>
      <c r="E4196">
        <v>0</v>
      </c>
      <c r="F4196">
        <v>19</v>
      </c>
      <c r="G4196" s="162" t="s">
        <v>6239</v>
      </c>
      <c r="H4196" s="162" t="s">
        <v>6239</v>
      </c>
      <c r="I4196" s="53" t="str">
        <f t="shared" si="131"/>
        <v>0. 19</v>
      </c>
      <c r="J4196" s="157" t="s">
        <v>142</v>
      </c>
      <c r="K4196" s="157" t="s">
        <v>141</v>
      </c>
      <c r="L4196" s="83" t="s">
        <v>6172</v>
      </c>
      <c r="M4196" s="165" t="s">
        <v>162</v>
      </c>
      <c r="O4196" s="157" t="s">
        <v>138</v>
      </c>
      <c r="P4196" s="157" t="s">
        <v>143</v>
      </c>
      <c r="Q4196" s="157" t="s">
        <v>6171</v>
      </c>
      <c r="R4196" s="157" t="s">
        <v>144</v>
      </c>
      <c r="W4196" s="118">
        <v>54000</v>
      </c>
      <c r="X4196" s="162" t="s">
        <v>6239</v>
      </c>
    </row>
    <row r="4197" spans="1:24">
      <c r="A4197" s="83">
        <v>4409</v>
      </c>
      <c r="B4197" s="83">
        <v>549</v>
      </c>
      <c r="C4197" t="s">
        <v>6586</v>
      </c>
      <c r="D4197" s="159">
        <f t="shared" si="130"/>
        <v>16</v>
      </c>
      <c r="E4197">
        <v>0</v>
      </c>
      <c r="F4197">
        <v>16</v>
      </c>
      <c r="G4197" s="162" t="s">
        <v>6206</v>
      </c>
      <c r="H4197" s="162" t="s">
        <v>6206</v>
      </c>
      <c r="I4197" s="53" t="str">
        <f t="shared" si="131"/>
        <v>0. 16</v>
      </c>
      <c r="J4197" s="157" t="s">
        <v>142</v>
      </c>
      <c r="K4197" s="157" t="s">
        <v>141</v>
      </c>
      <c r="L4197" s="83" t="s">
        <v>6172</v>
      </c>
      <c r="M4197" s="165" t="s">
        <v>162</v>
      </c>
      <c r="O4197" s="157" t="s">
        <v>138</v>
      </c>
      <c r="P4197" s="157" t="s">
        <v>143</v>
      </c>
      <c r="Q4197" s="157" t="s">
        <v>6171</v>
      </c>
      <c r="R4197" s="157" t="s">
        <v>144</v>
      </c>
      <c r="W4197" s="118">
        <v>54000</v>
      </c>
      <c r="X4197" s="162" t="s">
        <v>6206</v>
      </c>
    </row>
    <row r="4198" spans="1:24">
      <c r="A4198" s="83">
        <v>4411</v>
      </c>
      <c r="B4198" s="83">
        <v>182</v>
      </c>
      <c r="C4198" t="s">
        <v>7948</v>
      </c>
      <c r="D4198" s="159">
        <f t="shared" si="130"/>
        <v>10</v>
      </c>
      <c r="E4198">
        <v>0</v>
      </c>
      <c r="F4198">
        <v>10</v>
      </c>
      <c r="G4198" s="162" t="s">
        <v>6347</v>
      </c>
      <c r="H4198" s="162" t="s">
        <v>6347</v>
      </c>
      <c r="I4198" s="53" t="str">
        <f t="shared" si="131"/>
        <v>0. 10</v>
      </c>
      <c r="J4198" s="157" t="s">
        <v>142</v>
      </c>
      <c r="K4198" s="157" t="s">
        <v>141</v>
      </c>
      <c r="L4198" s="83" t="s">
        <v>6172</v>
      </c>
      <c r="M4198" s="165" t="s">
        <v>162</v>
      </c>
      <c r="O4198" s="157" t="s">
        <v>138</v>
      </c>
      <c r="P4198" s="157" t="s">
        <v>143</v>
      </c>
      <c r="Q4198" s="157" t="s">
        <v>6171</v>
      </c>
      <c r="R4198" s="157" t="s">
        <v>144</v>
      </c>
      <c r="W4198" s="118">
        <v>13500</v>
      </c>
      <c r="X4198" s="162" t="s">
        <v>6347</v>
      </c>
    </row>
    <row r="4199" spans="1:24">
      <c r="A4199" s="83">
        <v>4411</v>
      </c>
      <c r="B4199" s="83">
        <v>182</v>
      </c>
      <c r="C4199" t="s">
        <v>7948</v>
      </c>
      <c r="D4199" s="159">
        <f t="shared" si="130"/>
        <v>10</v>
      </c>
      <c r="E4199">
        <v>0</v>
      </c>
      <c r="F4199">
        <v>10</v>
      </c>
      <c r="G4199" s="162" t="s">
        <v>6347</v>
      </c>
      <c r="H4199" s="162" t="s">
        <v>6347</v>
      </c>
      <c r="I4199" s="53" t="str">
        <f t="shared" si="131"/>
        <v>0. 10</v>
      </c>
      <c r="J4199" s="157" t="s">
        <v>142</v>
      </c>
      <c r="K4199" s="157" t="s">
        <v>141</v>
      </c>
      <c r="L4199" s="83" t="s">
        <v>6172</v>
      </c>
      <c r="M4199" s="165" t="s">
        <v>162</v>
      </c>
      <c r="O4199" s="157" t="s">
        <v>138</v>
      </c>
      <c r="P4199" s="157" t="s">
        <v>143</v>
      </c>
      <c r="Q4199" s="157" t="s">
        <v>6171</v>
      </c>
      <c r="R4199" s="157" t="s">
        <v>144</v>
      </c>
      <c r="W4199" s="118">
        <v>13500</v>
      </c>
      <c r="X4199" s="162" t="s">
        <v>6347</v>
      </c>
    </row>
    <row r="4200" spans="1:24">
      <c r="A4200" s="83">
        <v>4411</v>
      </c>
      <c r="B4200" s="83">
        <v>182</v>
      </c>
      <c r="C4200" t="s">
        <v>7948</v>
      </c>
      <c r="D4200" s="159">
        <f t="shared" si="130"/>
        <v>25</v>
      </c>
      <c r="E4200">
        <v>0</v>
      </c>
      <c r="F4200">
        <v>25</v>
      </c>
      <c r="G4200" s="162" t="s">
        <v>6177</v>
      </c>
      <c r="H4200" s="162" t="s">
        <v>6177</v>
      </c>
      <c r="I4200" s="53" t="str">
        <f t="shared" si="131"/>
        <v>0. 25</v>
      </c>
      <c r="J4200" s="157" t="s">
        <v>142</v>
      </c>
      <c r="K4200" s="157" t="s">
        <v>141</v>
      </c>
      <c r="L4200" s="83" t="s">
        <v>6172</v>
      </c>
      <c r="M4200" s="165" t="s">
        <v>162</v>
      </c>
      <c r="O4200" s="157" t="s">
        <v>138</v>
      </c>
      <c r="P4200" s="157" t="s">
        <v>143</v>
      </c>
      <c r="Q4200" s="157" t="s">
        <v>6171</v>
      </c>
      <c r="R4200" s="157" t="s">
        <v>144</v>
      </c>
      <c r="W4200" s="118">
        <v>54000</v>
      </c>
      <c r="X4200" s="162" t="s">
        <v>6177</v>
      </c>
    </row>
    <row r="4201" spans="1:24">
      <c r="A4201" s="83">
        <v>4411</v>
      </c>
      <c r="B4201" s="83">
        <v>182</v>
      </c>
      <c r="C4201" t="s">
        <v>7859</v>
      </c>
      <c r="D4201" s="159">
        <f t="shared" si="130"/>
        <v>23</v>
      </c>
      <c r="E4201">
        <v>0</v>
      </c>
      <c r="F4201">
        <v>23</v>
      </c>
      <c r="G4201" s="162" t="s">
        <v>6237</v>
      </c>
      <c r="H4201" s="162" t="s">
        <v>6237</v>
      </c>
      <c r="I4201" s="53" t="str">
        <f t="shared" si="131"/>
        <v>0. 23</v>
      </c>
      <c r="J4201" s="157" t="s">
        <v>142</v>
      </c>
      <c r="K4201" s="157" t="s">
        <v>141</v>
      </c>
      <c r="L4201" s="83" t="s">
        <v>6172</v>
      </c>
      <c r="M4201" s="165" t="s">
        <v>162</v>
      </c>
      <c r="O4201" s="157" t="s">
        <v>138</v>
      </c>
      <c r="P4201" s="157" t="s">
        <v>143</v>
      </c>
      <c r="Q4201" s="157" t="s">
        <v>6171</v>
      </c>
      <c r="R4201" s="157" t="s">
        <v>144</v>
      </c>
      <c r="W4201" s="118">
        <v>40500</v>
      </c>
      <c r="X4201" s="162" t="s">
        <v>6237</v>
      </c>
    </row>
    <row r="4202" spans="1:24">
      <c r="A4202" s="83">
        <v>4411</v>
      </c>
      <c r="B4202" s="83">
        <v>182</v>
      </c>
      <c r="C4202" t="s">
        <v>7857</v>
      </c>
      <c r="D4202" s="159">
        <f t="shared" si="130"/>
        <v>15</v>
      </c>
      <c r="E4202">
        <v>0</v>
      </c>
      <c r="F4202">
        <v>15</v>
      </c>
      <c r="G4202" s="162" t="s">
        <v>6210</v>
      </c>
      <c r="H4202" s="162" t="s">
        <v>6210</v>
      </c>
      <c r="I4202" s="53" t="str">
        <f t="shared" si="131"/>
        <v>0. 15</v>
      </c>
      <c r="J4202" s="157" t="s">
        <v>142</v>
      </c>
      <c r="K4202" s="157" t="s">
        <v>141</v>
      </c>
      <c r="L4202" s="83" t="s">
        <v>6172</v>
      </c>
      <c r="M4202" s="165" t="s">
        <v>162</v>
      </c>
      <c r="O4202" s="157" t="s">
        <v>138</v>
      </c>
      <c r="P4202" s="157" t="s">
        <v>143</v>
      </c>
      <c r="Q4202" s="157" t="s">
        <v>6171</v>
      </c>
      <c r="R4202" s="157" t="s">
        <v>144</v>
      </c>
      <c r="W4202" s="118">
        <v>27000</v>
      </c>
      <c r="X4202" s="162" t="s">
        <v>6210</v>
      </c>
    </row>
    <row r="4203" spans="1:24">
      <c r="A4203" s="83">
        <v>4411</v>
      </c>
      <c r="B4203" s="83">
        <v>182</v>
      </c>
      <c r="C4203" t="s">
        <v>7857</v>
      </c>
      <c r="D4203" s="159">
        <f t="shared" si="130"/>
        <v>6</v>
      </c>
      <c r="E4203">
        <v>0</v>
      </c>
      <c r="F4203">
        <v>6</v>
      </c>
      <c r="G4203" s="162" t="s">
        <v>6238</v>
      </c>
      <c r="H4203" s="162" t="s">
        <v>6238</v>
      </c>
      <c r="I4203" s="53" t="str">
        <f t="shared" si="131"/>
        <v>0. 6</v>
      </c>
      <c r="J4203" s="157" t="s">
        <v>142</v>
      </c>
      <c r="K4203" s="157" t="s">
        <v>141</v>
      </c>
      <c r="L4203" s="83" t="s">
        <v>6172</v>
      </c>
      <c r="M4203" s="165" t="s">
        <v>162</v>
      </c>
      <c r="O4203" s="157" t="s">
        <v>138</v>
      </c>
      <c r="P4203" s="157" t="s">
        <v>143</v>
      </c>
      <c r="Q4203" s="157" t="s">
        <v>6171</v>
      </c>
      <c r="R4203" s="157" t="s">
        <v>144</v>
      </c>
      <c r="W4203" s="118">
        <v>13500</v>
      </c>
      <c r="X4203" s="162" t="s">
        <v>6238</v>
      </c>
    </row>
    <row r="4204" spans="1:24">
      <c r="A4204" s="83">
        <v>4411</v>
      </c>
      <c r="B4204" s="83">
        <v>182</v>
      </c>
      <c r="C4204" t="s">
        <v>7857</v>
      </c>
      <c r="D4204" s="159">
        <f t="shared" si="130"/>
        <v>6</v>
      </c>
      <c r="E4204">
        <v>0</v>
      </c>
      <c r="F4204">
        <v>6</v>
      </c>
      <c r="G4204" s="162" t="s">
        <v>6238</v>
      </c>
      <c r="H4204" s="162" t="s">
        <v>6238</v>
      </c>
      <c r="I4204" s="53" t="str">
        <f t="shared" si="131"/>
        <v>0. 6</v>
      </c>
      <c r="J4204" s="157" t="s">
        <v>142</v>
      </c>
      <c r="K4204" s="157" t="s">
        <v>141</v>
      </c>
      <c r="L4204" s="83" t="s">
        <v>6172</v>
      </c>
      <c r="M4204" s="165" t="s">
        <v>162</v>
      </c>
      <c r="O4204" s="157" t="s">
        <v>138</v>
      </c>
      <c r="P4204" s="157" t="s">
        <v>143</v>
      </c>
      <c r="Q4204" s="157" t="s">
        <v>6171</v>
      </c>
      <c r="R4204" s="157" t="s">
        <v>144</v>
      </c>
      <c r="W4204" s="118">
        <v>13500</v>
      </c>
      <c r="X4204" s="162" t="s">
        <v>6238</v>
      </c>
    </row>
    <row r="4205" spans="1:24">
      <c r="A4205" s="83">
        <v>4411</v>
      </c>
      <c r="B4205" s="83">
        <v>182</v>
      </c>
      <c r="C4205" t="s">
        <v>6579</v>
      </c>
      <c r="D4205" s="159">
        <f t="shared" si="130"/>
        <v>42</v>
      </c>
      <c r="E4205">
        <v>1</v>
      </c>
      <c r="F4205">
        <v>2</v>
      </c>
      <c r="G4205" s="162" t="s">
        <v>6318</v>
      </c>
      <c r="H4205" s="162" t="s">
        <v>6318</v>
      </c>
      <c r="I4205" s="53" t="str">
        <f t="shared" si="131"/>
        <v>1. 2</v>
      </c>
      <c r="J4205" s="157" t="s">
        <v>142</v>
      </c>
      <c r="K4205" s="157" t="s">
        <v>141</v>
      </c>
      <c r="L4205" s="83" t="s">
        <v>6172</v>
      </c>
      <c r="M4205" s="165" t="s">
        <v>162</v>
      </c>
      <c r="O4205" s="157" t="s">
        <v>138</v>
      </c>
      <c r="P4205" s="157" t="s">
        <v>143</v>
      </c>
      <c r="Q4205" s="157" t="s">
        <v>6171</v>
      </c>
      <c r="R4205" s="157" t="s">
        <v>144</v>
      </c>
      <c r="W4205" s="118">
        <v>94500</v>
      </c>
      <c r="X4205" s="162" t="s">
        <v>6318</v>
      </c>
    </row>
    <row r="4206" spans="1:24">
      <c r="A4206" s="83">
        <v>4411</v>
      </c>
      <c r="B4206" s="83">
        <v>182</v>
      </c>
      <c r="C4206" t="s">
        <v>7861</v>
      </c>
      <c r="D4206" s="159">
        <f t="shared" si="130"/>
        <v>8</v>
      </c>
      <c r="E4206">
        <v>0</v>
      </c>
      <c r="F4206">
        <v>8</v>
      </c>
      <c r="G4206" s="162" t="s">
        <v>6180</v>
      </c>
      <c r="H4206" s="162" t="s">
        <v>6180</v>
      </c>
      <c r="I4206" s="53" t="str">
        <f t="shared" si="131"/>
        <v>0. 8</v>
      </c>
      <c r="J4206" s="157" t="s">
        <v>142</v>
      </c>
      <c r="K4206" s="157" t="s">
        <v>141</v>
      </c>
      <c r="L4206" s="83" t="s">
        <v>6172</v>
      </c>
      <c r="M4206" s="165" t="s">
        <v>162</v>
      </c>
      <c r="O4206" s="157" t="s">
        <v>138</v>
      </c>
      <c r="P4206" s="157" t="s">
        <v>143</v>
      </c>
      <c r="Q4206" s="157" t="s">
        <v>6171</v>
      </c>
      <c r="R4206" s="157" t="s">
        <v>144</v>
      </c>
      <c r="W4206" s="118">
        <v>13500</v>
      </c>
      <c r="X4206" s="162" t="s">
        <v>6180</v>
      </c>
    </row>
    <row r="4207" spans="1:24">
      <c r="A4207" s="83">
        <v>4411</v>
      </c>
      <c r="B4207" s="83">
        <v>182</v>
      </c>
      <c r="C4207" t="s">
        <v>7861</v>
      </c>
      <c r="D4207" s="159">
        <f t="shared" si="130"/>
        <v>6</v>
      </c>
      <c r="E4207">
        <v>0</v>
      </c>
      <c r="F4207">
        <v>6</v>
      </c>
      <c r="G4207" s="162" t="s">
        <v>6238</v>
      </c>
      <c r="H4207" s="162" t="s">
        <v>6238</v>
      </c>
      <c r="I4207" s="53" t="str">
        <f t="shared" si="131"/>
        <v>0. 6</v>
      </c>
      <c r="J4207" s="157" t="s">
        <v>142</v>
      </c>
      <c r="K4207" s="157" t="s">
        <v>141</v>
      </c>
      <c r="L4207" s="83" t="s">
        <v>6172</v>
      </c>
      <c r="M4207" s="165" t="s">
        <v>162</v>
      </c>
      <c r="O4207" s="157" t="s">
        <v>138</v>
      </c>
      <c r="P4207" s="157" t="s">
        <v>143</v>
      </c>
      <c r="Q4207" s="157" t="s">
        <v>6171</v>
      </c>
      <c r="R4207" s="157" t="s">
        <v>144</v>
      </c>
      <c r="W4207" s="118">
        <v>13500</v>
      </c>
      <c r="X4207" s="162" t="s">
        <v>6238</v>
      </c>
    </row>
    <row r="4208" spans="1:24">
      <c r="A4208" s="83">
        <v>4412</v>
      </c>
      <c r="B4208" s="83">
        <v>182</v>
      </c>
      <c r="C4208" t="s">
        <v>7948</v>
      </c>
      <c r="D4208" s="159">
        <f t="shared" si="130"/>
        <v>10</v>
      </c>
      <c r="E4208">
        <v>0</v>
      </c>
      <c r="F4208">
        <v>10</v>
      </c>
      <c r="G4208" s="162" t="s">
        <v>6347</v>
      </c>
      <c r="H4208" s="162" t="s">
        <v>6347</v>
      </c>
      <c r="I4208" s="53" t="str">
        <f t="shared" si="131"/>
        <v>0. 10</v>
      </c>
      <c r="J4208" s="157" t="s">
        <v>142</v>
      </c>
      <c r="K4208" s="157" t="s">
        <v>141</v>
      </c>
      <c r="L4208" s="83" t="s">
        <v>6172</v>
      </c>
      <c r="M4208" s="165" t="s">
        <v>162</v>
      </c>
      <c r="O4208" s="157" t="s">
        <v>138</v>
      </c>
      <c r="P4208" s="157" t="s">
        <v>143</v>
      </c>
      <c r="Q4208" s="157" t="s">
        <v>6171</v>
      </c>
      <c r="R4208" s="157" t="s">
        <v>144</v>
      </c>
      <c r="W4208" s="118">
        <v>13500</v>
      </c>
      <c r="X4208" s="162" t="s">
        <v>6347</v>
      </c>
    </row>
    <row r="4209" spans="1:24">
      <c r="A4209" s="83">
        <v>4412</v>
      </c>
      <c r="B4209" s="83">
        <v>182</v>
      </c>
      <c r="C4209" t="s">
        <v>7948</v>
      </c>
      <c r="D4209" s="159">
        <f t="shared" si="130"/>
        <v>10</v>
      </c>
      <c r="E4209">
        <v>0</v>
      </c>
      <c r="F4209">
        <v>10</v>
      </c>
      <c r="G4209" s="162" t="s">
        <v>6347</v>
      </c>
      <c r="H4209" s="162" t="s">
        <v>6347</v>
      </c>
      <c r="I4209" s="53" t="str">
        <f t="shared" si="131"/>
        <v>0. 10</v>
      </c>
      <c r="J4209" s="157" t="s">
        <v>142</v>
      </c>
      <c r="K4209" s="157" t="s">
        <v>141</v>
      </c>
      <c r="L4209" s="83" t="s">
        <v>6172</v>
      </c>
      <c r="M4209" s="165" t="s">
        <v>162</v>
      </c>
      <c r="O4209" s="157" t="s">
        <v>138</v>
      </c>
      <c r="P4209" s="157" t="s">
        <v>143</v>
      </c>
      <c r="Q4209" s="157" t="s">
        <v>6171</v>
      </c>
      <c r="R4209" s="157" t="s">
        <v>144</v>
      </c>
      <c r="W4209" s="118">
        <v>13500</v>
      </c>
      <c r="X4209" s="162" t="s">
        <v>6347</v>
      </c>
    </row>
    <row r="4210" spans="1:24">
      <c r="A4210" s="83">
        <v>4412</v>
      </c>
      <c r="B4210" s="83">
        <v>182</v>
      </c>
      <c r="C4210" t="s">
        <v>7948</v>
      </c>
      <c r="D4210" s="159">
        <f t="shared" si="130"/>
        <v>25</v>
      </c>
      <c r="E4210">
        <v>0</v>
      </c>
      <c r="F4210">
        <v>25</v>
      </c>
      <c r="G4210" s="162" t="s">
        <v>6177</v>
      </c>
      <c r="H4210" s="162" t="s">
        <v>6177</v>
      </c>
      <c r="I4210" s="53" t="str">
        <f t="shared" si="131"/>
        <v>0. 25</v>
      </c>
      <c r="J4210" s="157" t="s">
        <v>142</v>
      </c>
      <c r="K4210" s="157" t="s">
        <v>141</v>
      </c>
      <c r="L4210" s="83" t="s">
        <v>6172</v>
      </c>
      <c r="M4210" s="165" t="s">
        <v>162</v>
      </c>
      <c r="O4210" s="157" t="s">
        <v>138</v>
      </c>
      <c r="P4210" s="157" t="s">
        <v>143</v>
      </c>
      <c r="Q4210" s="157" t="s">
        <v>6171</v>
      </c>
      <c r="R4210" s="157" t="s">
        <v>144</v>
      </c>
      <c r="W4210" s="118">
        <v>54000</v>
      </c>
      <c r="X4210" s="162" t="s">
        <v>6177</v>
      </c>
    </row>
    <row r="4211" spans="1:24">
      <c r="A4211" s="83">
        <v>4412</v>
      </c>
      <c r="B4211" s="83">
        <v>182</v>
      </c>
      <c r="C4211" t="s">
        <v>7859</v>
      </c>
      <c r="D4211" s="159">
        <f t="shared" si="130"/>
        <v>23</v>
      </c>
      <c r="E4211">
        <v>0</v>
      </c>
      <c r="F4211">
        <v>23</v>
      </c>
      <c r="G4211" s="162" t="s">
        <v>6237</v>
      </c>
      <c r="H4211" s="162" t="s">
        <v>6237</v>
      </c>
      <c r="I4211" s="53" t="str">
        <f t="shared" si="131"/>
        <v>0. 23</v>
      </c>
      <c r="J4211" s="157" t="s">
        <v>142</v>
      </c>
      <c r="K4211" s="157" t="s">
        <v>141</v>
      </c>
      <c r="L4211" s="83" t="s">
        <v>6172</v>
      </c>
      <c r="M4211" s="165" t="s">
        <v>162</v>
      </c>
      <c r="O4211" s="157" t="s">
        <v>138</v>
      </c>
      <c r="P4211" s="157" t="s">
        <v>143</v>
      </c>
      <c r="Q4211" s="157" t="s">
        <v>6171</v>
      </c>
      <c r="R4211" s="157" t="s">
        <v>144</v>
      </c>
      <c r="W4211" s="118">
        <v>40500</v>
      </c>
      <c r="X4211" s="162" t="s">
        <v>6237</v>
      </c>
    </row>
    <row r="4212" spans="1:24">
      <c r="A4212" s="83">
        <v>4412</v>
      </c>
      <c r="B4212" s="83">
        <v>182</v>
      </c>
      <c r="C4212" t="s">
        <v>7857</v>
      </c>
      <c r="D4212" s="159">
        <f t="shared" si="130"/>
        <v>15</v>
      </c>
      <c r="E4212">
        <v>0</v>
      </c>
      <c r="F4212">
        <v>15</v>
      </c>
      <c r="G4212" s="162" t="s">
        <v>6210</v>
      </c>
      <c r="H4212" s="162" t="s">
        <v>6210</v>
      </c>
      <c r="I4212" s="53" t="str">
        <f t="shared" si="131"/>
        <v>0. 15</v>
      </c>
      <c r="J4212" s="157" t="s">
        <v>142</v>
      </c>
      <c r="K4212" s="157" t="s">
        <v>141</v>
      </c>
      <c r="L4212" s="83" t="s">
        <v>6172</v>
      </c>
      <c r="M4212" s="165" t="s">
        <v>162</v>
      </c>
      <c r="O4212" s="157" t="s">
        <v>138</v>
      </c>
      <c r="P4212" s="157" t="s">
        <v>143</v>
      </c>
      <c r="Q4212" s="157" t="s">
        <v>6171</v>
      </c>
      <c r="R4212" s="157" t="s">
        <v>144</v>
      </c>
      <c r="W4212" s="118">
        <v>27000</v>
      </c>
      <c r="X4212" s="162" t="s">
        <v>6210</v>
      </c>
    </row>
    <row r="4213" spans="1:24">
      <c r="A4213" s="83">
        <v>4412</v>
      </c>
      <c r="B4213" s="83">
        <v>182</v>
      </c>
      <c r="C4213" t="s">
        <v>7857</v>
      </c>
      <c r="D4213" s="159">
        <f t="shared" si="130"/>
        <v>6</v>
      </c>
      <c r="E4213">
        <v>0</v>
      </c>
      <c r="F4213">
        <v>6</v>
      </c>
      <c r="G4213" s="162" t="s">
        <v>6238</v>
      </c>
      <c r="H4213" s="162" t="s">
        <v>6238</v>
      </c>
      <c r="I4213" s="53" t="str">
        <f t="shared" si="131"/>
        <v>0. 6</v>
      </c>
      <c r="J4213" s="157" t="s">
        <v>142</v>
      </c>
      <c r="K4213" s="157" t="s">
        <v>141</v>
      </c>
      <c r="L4213" s="83" t="s">
        <v>6172</v>
      </c>
      <c r="M4213" s="165" t="s">
        <v>162</v>
      </c>
      <c r="O4213" s="157" t="s">
        <v>138</v>
      </c>
      <c r="P4213" s="157" t="s">
        <v>143</v>
      </c>
      <c r="Q4213" s="157" t="s">
        <v>6171</v>
      </c>
      <c r="R4213" s="157" t="s">
        <v>144</v>
      </c>
      <c r="W4213" s="118">
        <v>13500</v>
      </c>
      <c r="X4213" s="162" t="s">
        <v>6238</v>
      </c>
    </row>
    <row r="4214" spans="1:24">
      <c r="A4214" s="83">
        <v>4412</v>
      </c>
      <c r="B4214" s="83">
        <v>182</v>
      </c>
      <c r="C4214" t="s">
        <v>7857</v>
      </c>
      <c r="D4214" s="159">
        <f t="shared" si="130"/>
        <v>6</v>
      </c>
      <c r="E4214">
        <v>0</v>
      </c>
      <c r="F4214">
        <v>6</v>
      </c>
      <c r="G4214" s="162" t="s">
        <v>6238</v>
      </c>
      <c r="H4214" s="162" t="s">
        <v>6238</v>
      </c>
      <c r="I4214" s="53" t="str">
        <f t="shared" si="131"/>
        <v>0. 6</v>
      </c>
      <c r="J4214" s="157" t="s">
        <v>142</v>
      </c>
      <c r="K4214" s="157" t="s">
        <v>141</v>
      </c>
      <c r="L4214" s="83" t="s">
        <v>6172</v>
      </c>
      <c r="M4214" s="165" t="s">
        <v>162</v>
      </c>
      <c r="O4214" s="157" t="s">
        <v>138</v>
      </c>
      <c r="P4214" s="157" t="s">
        <v>143</v>
      </c>
      <c r="Q4214" s="157" t="s">
        <v>6171</v>
      </c>
      <c r="R4214" s="157" t="s">
        <v>144</v>
      </c>
      <c r="W4214" s="118">
        <v>13500</v>
      </c>
      <c r="X4214" s="162" t="s">
        <v>6238</v>
      </c>
    </row>
    <row r="4215" spans="1:24">
      <c r="A4215" s="83">
        <v>4412</v>
      </c>
      <c r="B4215" s="83">
        <v>182</v>
      </c>
      <c r="C4215" t="s">
        <v>6579</v>
      </c>
      <c r="D4215" s="159">
        <f t="shared" si="130"/>
        <v>42</v>
      </c>
      <c r="E4215">
        <v>1</v>
      </c>
      <c r="F4215">
        <v>2</v>
      </c>
      <c r="G4215" s="162" t="s">
        <v>6318</v>
      </c>
      <c r="H4215" s="162" t="s">
        <v>6318</v>
      </c>
      <c r="I4215" s="53" t="str">
        <f t="shared" si="131"/>
        <v>1. 2</v>
      </c>
      <c r="J4215" s="157" t="s">
        <v>142</v>
      </c>
      <c r="K4215" s="157" t="s">
        <v>141</v>
      </c>
      <c r="L4215" s="83" t="s">
        <v>6172</v>
      </c>
      <c r="M4215" s="165" t="s">
        <v>162</v>
      </c>
      <c r="O4215" s="157" t="s">
        <v>138</v>
      </c>
      <c r="P4215" s="157" t="s">
        <v>143</v>
      </c>
      <c r="Q4215" s="157" t="s">
        <v>6171</v>
      </c>
      <c r="R4215" s="157" t="s">
        <v>144</v>
      </c>
      <c r="W4215" s="118">
        <v>94500</v>
      </c>
      <c r="X4215" s="162" t="s">
        <v>6318</v>
      </c>
    </row>
    <row r="4216" spans="1:24">
      <c r="A4216" s="83">
        <v>4412</v>
      </c>
      <c r="B4216" s="83">
        <v>182</v>
      </c>
      <c r="C4216" t="s">
        <v>7861</v>
      </c>
      <c r="D4216" s="159">
        <f t="shared" si="130"/>
        <v>8</v>
      </c>
      <c r="E4216">
        <v>0</v>
      </c>
      <c r="F4216">
        <v>8</v>
      </c>
      <c r="G4216" s="162" t="s">
        <v>6180</v>
      </c>
      <c r="H4216" s="162" t="s">
        <v>6180</v>
      </c>
      <c r="I4216" s="53" t="str">
        <f t="shared" si="131"/>
        <v>0. 8</v>
      </c>
      <c r="J4216" s="157" t="s">
        <v>142</v>
      </c>
      <c r="K4216" s="157" t="s">
        <v>141</v>
      </c>
      <c r="L4216" s="83" t="s">
        <v>6172</v>
      </c>
      <c r="M4216" s="165" t="s">
        <v>162</v>
      </c>
      <c r="O4216" s="157" t="s">
        <v>138</v>
      </c>
      <c r="P4216" s="157" t="s">
        <v>143</v>
      </c>
      <c r="Q4216" s="157" t="s">
        <v>6171</v>
      </c>
      <c r="R4216" s="157" t="s">
        <v>144</v>
      </c>
      <c r="W4216" s="118">
        <v>13500</v>
      </c>
      <c r="X4216" s="162" t="s">
        <v>6180</v>
      </c>
    </row>
    <row r="4217" spans="1:24">
      <c r="A4217" s="83">
        <v>4412</v>
      </c>
      <c r="B4217" s="83">
        <v>182</v>
      </c>
      <c r="C4217" t="s">
        <v>7861</v>
      </c>
      <c r="D4217" s="159">
        <f t="shared" si="130"/>
        <v>6</v>
      </c>
      <c r="E4217">
        <v>0</v>
      </c>
      <c r="F4217">
        <v>6</v>
      </c>
      <c r="G4217" s="162" t="s">
        <v>6238</v>
      </c>
      <c r="H4217" s="162" t="s">
        <v>6238</v>
      </c>
      <c r="I4217" s="53" t="str">
        <f t="shared" si="131"/>
        <v>0. 6</v>
      </c>
      <c r="J4217" s="157" t="s">
        <v>142</v>
      </c>
      <c r="K4217" s="157" t="s">
        <v>141</v>
      </c>
      <c r="L4217" s="83" t="s">
        <v>6172</v>
      </c>
      <c r="M4217" s="165" t="s">
        <v>162</v>
      </c>
      <c r="O4217" s="157" t="s">
        <v>138</v>
      </c>
      <c r="P4217" s="157" t="s">
        <v>143</v>
      </c>
      <c r="Q4217" s="157" t="s">
        <v>6171</v>
      </c>
      <c r="R4217" s="157" t="s">
        <v>144</v>
      </c>
      <c r="W4217" s="118">
        <v>13500</v>
      </c>
      <c r="X4217" s="162" t="s">
        <v>6238</v>
      </c>
    </row>
    <row r="4218" spans="1:24">
      <c r="A4218" s="83">
        <v>4413</v>
      </c>
      <c r="B4218" s="83">
        <v>182</v>
      </c>
      <c r="C4218" t="s">
        <v>7948</v>
      </c>
      <c r="D4218" s="159">
        <f t="shared" si="130"/>
        <v>10</v>
      </c>
      <c r="E4218">
        <v>0</v>
      </c>
      <c r="F4218">
        <v>10</v>
      </c>
      <c r="G4218" s="162" t="s">
        <v>6347</v>
      </c>
      <c r="H4218" s="162" t="s">
        <v>6347</v>
      </c>
      <c r="I4218" s="53" t="str">
        <f t="shared" si="131"/>
        <v>0. 10</v>
      </c>
      <c r="J4218" s="157" t="s">
        <v>142</v>
      </c>
      <c r="K4218" s="157" t="s">
        <v>141</v>
      </c>
      <c r="L4218" s="83" t="s">
        <v>6172</v>
      </c>
      <c r="M4218" s="165" t="s">
        <v>162</v>
      </c>
      <c r="O4218" s="157" t="s">
        <v>138</v>
      </c>
      <c r="P4218" s="157" t="s">
        <v>143</v>
      </c>
      <c r="Q4218" s="157" t="s">
        <v>6171</v>
      </c>
      <c r="R4218" s="157" t="s">
        <v>144</v>
      </c>
      <c r="W4218" s="118">
        <v>13500</v>
      </c>
      <c r="X4218" s="162" t="s">
        <v>6347</v>
      </c>
    </row>
    <row r="4219" spans="1:24">
      <c r="A4219" s="83">
        <v>4413</v>
      </c>
      <c r="B4219" s="83">
        <v>182</v>
      </c>
      <c r="C4219" t="s">
        <v>7948</v>
      </c>
      <c r="D4219" s="159">
        <f t="shared" si="130"/>
        <v>10</v>
      </c>
      <c r="E4219">
        <v>0</v>
      </c>
      <c r="F4219">
        <v>10</v>
      </c>
      <c r="G4219" s="162" t="s">
        <v>6347</v>
      </c>
      <c r="H4219" s="162" t="s">
        <v>6347</v>
      </c>
      <c r="I4219" s="53" t="str">
        <f t="shared" si="131"/>
        <v>0. 10</v>
      </c>
      <c r="J4219" s="157" t="s">
        <v>142</v>
      </c>
      <c r="K4219" s="157" t="s">
        <v>141</v>
      </c>
      <c r="L4219" s="83" t="s">
        <v>6172</v>
      </c>
      <c r="M4219" s="165" t="s">
        <v>162</v>
      </c>
      <c r="O4219" s="157" t="s">
        <v>138</v>
      </c>
      <c r="P4219" s="157" t="s">
        <v>143</v>
      </c>
      <c r="Q4219" s="157" t="s">
        <v>6171</v>
      </c>
      <c r="R4219" s="157" t="s">
        <v>144</v>
      </c>
      <c r="W4219" s="118">
        <v>13500</v>
      </c>
      <c r="X4219" s="162" t="s">
        <v>6347</v>
      </c>
    </row>
    <row r="4220" spans="1:24">
      <c r="A4220" s="83">
        <v>4413</v>
      </c>
      <c r="B4220" s="83">
        <v>182</v>
      </c>
      <c r="C4220" t="s">
        <v>7948</v>
      </c>
      <c r="D4220" s="159">
        <f t="shared" si="130"/>
        <v>25</v>
      </c>
      <c r="E4220">
        <v>0</v>
      </c>
      <c r="F4220">
        <v>25</v>
      </c>
      <c r="G4220" s="162" t="s">
        <v>6177</v>
      </c>
      <c r="H4220" s="162" t="s">
        <v>6177</v>
      </c>
      <c r="I4220" s="53" t="str">
        <f t="shared" si="131"/>
        <v>0. 25</v>
      </c>
      <c r="J4220" s="157" t="s">
        <v>142</v>
      </c>
      <c r="K4220" s="157" t="s">
        <v>141</v>
      </c>
      <c r="L4220" s="83" t="s">
        <v>6172</v>
      </c>
      <c r="M4220" s="165" t="s">
        <v>162</v>
      </c>
      <c r="O4220" s="157" t="s">
        <v>138</v>
      </c>
      <c r="P4220" s="157" t="s">
        <v>143</v>
      </c>
      <c r="Q4220" s="157" t="s">
        <v>6171</v>
      </c>
      <c r="R4220" s="157" t="s">
        <v>144</v>
      </c>
      <c r="W4220" s="118">
        <v>54000</v>
      </c>
      <c r="X4220" s="162" t="s">
        <v>6177</v>
      </c>
    </row>
    <row r="4221" spans="1:24">
      <c r="A4221" s="83">
        <v>4413</v>
      </c>
      <c r="B4221" s="83">
        <v>182</v>
      </c>
      <c r="C4221" t="s">
        <v>7859</v>
      </c>
      <c r="D4221" s="159">
        <f t="shared" si="130"/>
        <v>23</v>
      </c>
      <c r="E4221">
        <v>0</v>
      </c>
      <c r="F4221">
        <v>23</v>
      </c>
      <c r="G4221" s="162" t="s">
        <v>6237</v>
      </c>
      <c r="H4221" s="162" t="s">
        <v>6237</v>
      </c>
      <c r="I4221" s="53" t="str">
        <f t="shared" si="131"/>
        <v>0. 23</v>
      </c>
      <c r="J4221" s="157" t="s">
        <v>142</v>
      </c>
      <c r="K4221" s="157" t="s">
        <v>141</v>
      </c>
      <c r="L4221" s="83" t="s">
        <v>6172</v>
      </c>
      <c r="M4221" s="165" t="s">
        <v>162</v>
      </c>
      <c r="O4221" s="157" t="s">
        <v>138</v>
      </c>
      <c r="P4221" s="157" t="s">
        <v>143</v>
      </c>
      <c r="Q4221" s="157" t="s">
        <v>6171</v>
      </c>
      <c r="R4221" s="157" t="s">
        <v>144</v>
      </c>
      <c r="W4221" s="118">
        <v>40500</v>
      </c>
      <c r="X4221" s="162" t="s">
        <v>6237</v>
      </c>
    </row>
    <row r="4222" spans="1:24">
      <c r="A4222" s="83">
        <v>4413</v>
      </c>
      <c r="B4222" s="83">
        <v>182</v>
      </c>
      <c r="C4222" t="s">
        <v>7857</v>
      </c>
      <c r="D4222" s="159">
        <f t="shared" si="130"/>
        <v>15</v>
      </c>
      <c r="E4222">
        <v>0</v>
      </c>
      <c r="F4222">
        <v>15</v>
      </c>
      <c r="G4222" s="162" t="s">
        <v>6210</v>
      </c>
      <c r="H4222" s="162" t="s">
        <v>6210</v>
      </c>
      <c r="I4222" s="53" t="str">
        <f t="shared" si="131"/>
        <v>0. 15</v>
      </c>
      <c r="J4222" s="157" t="s">
        <v>142</v>
      </c>
      <c r="K4222" s="157" t="s">
        <v>141</v>
      </c>
      <c r="L4222" s="83" t="s">
        <v>6172</v>
      </c>
      <c r="M4222" s="165" t="s">
        <v>162</v>
      </c>
      <c r="O4222" s="157" t="s">
        <v>138</v>
      </c>
      <c r="P4222" s="157" t="s">
        <v>143</v>
      </c>
      <c r="Q4222" s="157" t="s">
        <v>6171</v>
      </c>
      <c r="R4222" s="157" t="s">
        <v>144</v>
      </c>
      <c r="W4222" s="118">
        <v>27000</v>
      </c>
      <c r="X4222" s="162" t="s">
        <v>6210</v>
      </c>
    </row>
    <row r="4223" spans="1:24">
      <c r="A4223" s="83">
        <v>4413</v>
      </c>
      <c r="B4223" s="83">
        <v>182</v>
      </c>
      <c r="C4223" t="s">
        <v>7857</v>
      </c>
      <c r="D4223" s="159">
        <f t="shared" si="130"/>
        <v>6</v>
      </c>
      <c r="E4223">
        <v>0</v>
      </c>
      <c r="F4223">
        <v>6</v>
      </c>
      <c r="G4223" s="162" t="s">
        <v>6238</v>
      </c>
      <c r="H4223" s="162" t="s">
        <v>6238</v>
      </c>
      <c r="I4223" s="53" t="str">
        <f t="shared" si="131"/>
        <v>0. 6</v>
      </c>
      <c r="J4223" s="157" t="s">
        <v>142</v>
      </c>
      <c r="K4223" s="157" t="s">
        <v>141</v>
      </c>
      <c r="L4223" s="83" t="s">
        <v>6172</v>
      </c>
      <c r="M4223" s="165" t="s">
        <v>162</v>
      </c>
      <c r="O4223" s="157" t="s">
        <v>138</v>
      </c>
      <c r="P4223" s="157" t="s">
        <v>143</v>
      </c>
      <c r="Q4223" s="157" t="s">
        <v>6171</v>
      </c>
      <c r="R4223" s="157" t="s">
        <v>144</v>
      </c>
      <c r="W4223" s="118">
        <v>13500</v>
      </c>
      <c r="X4223" s="162" t="s">
        <v>6238</v>
      </c>
    </row>
    <row r="4224" spans="1:24">
      <c r="A4224" s="83">
        <v>4413</v>
      </c>
      <c r="B4224" s="83">
        <v>182</v>
      </c>
      <c r="C4224" t="s">
        <v>7857</v>
      </c>
      <c r="D4224" s="159">
        <f t="shared" si="130"/>
        <v>6</v>
      </c>
      <c r="E4224">
        <v>0</v>
      </c>
      <c r="F4224">
        <v>6</v>
      </c>
      <c r="G4224" s="162" t="s">
        <v>6238</v>
      </c>
      <c r="H4224" s="162" t="s">
        <v>6238</v>
      </c>
      <c r="I4224" s="53" t="str">
        <f t="shared" si="131"/>
        <v>0. 6</v>
      </c>
      <c r="J4224" s="157" t="s">
        <v>142</v>
      </c>
      <c r="K4224" s="157" t="s">
        <v>141</v>
      </c>
      <c r="L4224" s="83" t="s">
        <v>6172</v>
      </c>
      <c r="M4224" s="165" t="s">
        <v>162</v>
      </c>
      <c r="O4224" s="157" t="s">
        <v>138</v>
      </c>
      <c r="P4224" s="157" t="s">
        <v>143</v>
      </c>
      <c r="Q4224" s="157" t="s">
        <v>6171</v>
      </c>
      <c r="R4224" s="157" t="s">
        <v>144</v>
      </c>
      <c r="W4224" s="118">
        <v>13500</v>
      </c>
      <c r="X4224" s="162" t="s">
        <v>6238</v>
      </c>
    </row>
    <row r="4225" spans="1:24">
      <c r="A4225" s="83">
        <v>4413</v>
      </c>
      <c r="B4225" s="83">
        <v>182</v>
      </c>
      <c r="C4225" t="s">
        <v>6579</v>
      </c>
      <c r="D4225" s="159">
        <f t="shared" si="130"/>
        <v>42</v>
      </c>
      <c r="E4225">
        <v>1</v>
      </c>
      <c r="F4225">
        <v>2</v>
      </c>
      <c r="G4225" s="162" t="s">
        <v>6318</v>
      </c>
      <c r="H4225" s="162" t="s">
        <v>6318</v>
      </c>
      <c r="I4225" s="53" t="str">
        <f t="shared" si="131"/>
        <v>1. 2</v>
      </c>
      <c r="J4225" s="157" t="s">
        <v>142</v>
      </c>
      <c r="K4225" s="157" t="s">
        <v>141</v>
      </c>
      <c r="L4225" s="83" t="s">
        <v>6172</v>
      </c>
      <c r="M4225" s="165" t="s">
        <v>162</v>
      </c>
      <c r="O4225" s="157" t="s">
        <v>138</v>
      </c>
      <c r="P4225" s="157" t="s">
        <v>143</v>
      </c>
      <c r="Q4225" s="157" t="s">
        <v>6171</v>
      </c>
      <c r="R4225" s="157" t="s">
        <v>144</v>
      </c>
      <c r="W4225" s="118">
        <v>94500</v>
      </c>
      <c r="X4225" s="162" t="s">
        <v>6318</v>
      </c>
    </row>
    <row r="4226" spans="1:24">
      <c r="A4226" s="83">
        <v>4413</v>
      </c>
      <c r="B4226" s="83">
        <v>182</v>
      </c>
      <c r="C4226" t="s">
        <v>7861</v>
      </c>
      <c r="D4226" s="159">
        <f t="shared" si="130"/>
        <v>8</v>
      </c>
      <c r="E4226">
        <v>0</v>
      </c>
      <c r="F4226">
        <v>8</v>
      </c>
      <c r="G4226" s="162" t="s">
        <v>6180</v>
      </c>
      <c r="H4226" s="162" t="s">
        <v>6180</v>
      </c>
      <c r="I4226" s="53" t="str">
        <f t="shared" si="131"/>
        <v>0. 8</v>
      </c>
      <c r="J4226" s="157" t="s">
        <v>142</v>
      </c>
      <c r="K4226" s="157" t="s">
        <v>141</v>
      </c>
      <c r="L4226" s="83" t="s">
        <v>6172</v>
      </c>
      <c r="M4226" s="165" t="s">
        <v>162</v>
      </c>
      <c r="O4226" s="157" t="s">
        <v>138</v>
      </c>
      <c r="P4226" s="157" t="s">
        <v>143</v>
      </c>
      <c r="Q4226" s="157" t="s">
        <v>6171</v>
      </c>
      <c r="R4226" s="157" t="s">
        <v>144</v>
      </c>
      <c r="W4226" s="118">
        <v>13500</v>
      </c>
      <c r="X4226" s="162" t="s">
        <v>6180</v>
      </c>
    </row>
    <row r="4227" spans="1:24">
      <c r="A4227" s="83">
        <v>4413</v>
      </c>
      <c r="B4227" s="83">
        <v>182</v>
      </c>
      <c r="C4227" t="s">
        <v>7861</v>
      </c>
      <c r="D4227" s="159">
        <f t="shared" ref="D4227:D4290" si="132">E4227*40+F4227</f>
        <v>6</v>
      </c>
      <c r="E4227">
        <v>0</v>
      </c>
      <c r="F4227">
        <v>6</v>
      </c>
      <c r="G4227" s="162" t="s">
        <v>6238</v>
      </c>
      <c r="H4227" s="162" t="s">
        <v>6238</v>
      </c>
      <c r="I4227" s="53" t="str">
        <f t="shared" ref="I4227:I4290" si="133">H4227</f>
        <v>0. 6</v>
      </c>
      <c r="J4227" s="157" t="s">
        <v>142</v>
      </c>
      <c r="K4227" s="157" t="s">
        <v>141</v>
      </c>
      <c r="L4227" s="83" t="s">
        <v>6172</v>
      </c>
      <c r="M4227" s="165" t="s">
        <v>162</v>
      </c>
      <c r="O4227" s="157" t="s">
        <v>138</v>
      </c>
      <c r="P4227" s="157" t="s">
        <v>143</v>
      </c>
      <c r="Q4227" s="157" t="s">
        <v>6171</v>
      </c>
      <c r="R4227" s="157" t="s">
        <v>144</v>
      </c>
      <c r="W4227" s="118">
        <v>13500</v>
      </c>
      <c r="X4227" s="162" t="s">
        <v>6238</v>
      </c>
    </row>
    <row r="4228" spans="1:24">
      <c r="A4228" s="83">
        <v>4414</v>
      </c>
      <c r="B4228" s="83">
        <v>266</v>
      </c>
      <c r="C4228" t="s">
        <v>7851</v>
      </c>
      <c r="D4228" s="159">
        <f t="shared" si="132"/>
        <v>103</v>
      </c>
      <c r="E4228">
        <v>2</v>
      </c>
      <c r="F4228">
        <v>23</v>
      </c>
      <c r="G4228" s="162" t="s">
        <v>6451</v>
      </c>
      <c r="H4228" s="162" t="s">
        <v>6451</v>
      </c>
      <c r="I4228" s="53" t="str">
        <f t="shared" si="133"/>
        <v>2. 23</v>
      </c>
      <c r="J4228" s="157" t="s">
        <v>142</v>
      </c>
      <c r="K4228" s="157" t="s">
        <v>141</v>
      </c>
      <c r="L4228" s="83" t="s">
        <v>6172</v>
      </c>
      <c r="M4228" s="165" t="s">
        <v>162</v>
      </c>
      <c r="O4228" s="157" t="s">
        <v>138</v>
      </c>
      <c r="P4228" s="157" t="s">
        <v>143</v>
      </c>
      <c r="Q4228" s="157" t="s">
        <v>6171</v>
      </c>
      <c r="R4228" s="157" t="s">
        <v>144</v>
      </c>
      <c r="W4228" s="118">
        <v>1390500</v>
      </c>
      <c r="X4228" s="162" t="s">
        <v>6451</v>
      </c>
    </row>
    <row r="4229" spans="1:24">
      <c r="A4229" s="83">
        <v>4415</v>
      </c>
      <c r="B4229" s="83">
        <v>339</v>
      </c>
      <c r="C4229" t="s">
        <v>7863</v>
      </c>
      <c r="D4229" s="159">
        <f t="shared" si="132"/>
        <v>168</v>
      </c>
      <c r="E4229">
        <v>4</v>
      </c>
      <c r="F4229">
        <v>8</v>
      </c>
      <c r="G4229" s="162" t="s">
        <v>6455</v>
      </c>
      <c r="H4229" s="162" t="s">
        <v>6455</v>
      </c>
      <c r="I4229" s="53" t="str">
        <f t="shared" si="133"/>
        <v>4. 8</v>
      </c>
      <c r="J4229" s="157" t="s">
        <v>142</v>
      </c>
      <c r="K4229" s="157" t="s">
        <v>141</v>
      </c>
      <c r="L4229" s="83" t="s">
        <v>6172</v>
      </c>
      <c r="M4229" s="165" t="s">
        <v>162</v>
      </c>
      <c r="O4229" s="157" t="s">
        <v>138</v>
      </c>
      <c r="P4229" s="157" t="s">
        <v>143</v>
      </c>
      <c r="Q4229" s="157" t="s">
        <v>6171</v>
      </c>
      <c r="R4229" s="157" t="s">
        <v>144</v>
      </c>
      <c r="W4229" s="118">
        <v>2268000</v>
      </c>
      <c r="X4229" s="162" t="s">
        <v>6455</v>
      </c>
    </row>
    <row r="4230" spans="1:24">
      <c r="A4230" s="83">
        <v>4416</v>
      </c>
      <c r="B4230" s="83">
        <v>525</v>
      </c>
      <c r="C4230" t="s">
        <v>7843</v>
      </c>
      <c r="D4230" s="159">
        <f t="shared" si="132"/>
        <v>159</v>
      </c>
      <c r="E4230">
        <v>3</v>
      </c>
      <c r="F4230">
        <v>39</v>
      </c>
      <c r="G4230" s="162" t="s">
        <v>6235</v>
      </c>
      <c r="H4230" s="162" t="s">
        <v>6235</v>
      </c>
      <c r="I4230" s="53" t="str">
        <f t="shared" si="133"/>
        <v>3. 39</v>
      </c>
      <c r="J4230" s="157" t="s">
        <v>142</v>
      </c>
      <c r="K4230" s="157" t="s">
        <v>141</v>
      </c>
      <c r="L4230" s="83" t="s">
        <v>6172</v>
      </c>
      <c r="M4230" s="165" t="s">
        <v>162</v>
      </c>
      <c r="O4230" s="157" t="s">
        <v>138</v>
      </c>
      <c r="P4230" s="157" t="s">
        <v>143</v>
      </c>
      <c r="Q4230" s="157" t="s">
        <v>6171</v>
      </c>
      <c r="R4230" s="157" t="s">
        <v>144</v>
      </c>
      <c r="W4230" s="118">
        <v>1066500</v>
      </c>
      <c r="X4230" s="162" t="s">
        <v>6235</v>
      </c>
    </row>
    <row r="4231" spans="1:24">
      <c r="A4231" s="83">
        <v>4417</v>
      </c>
      <c r="B4231" s="83">
        <v>63</v>
      </c>
      <c r="C4231" t="s">
        <v>6586</v>
      </c>
      <c r="D4231" s="159">
        <f t="shared" si="132"/>
        <v>226</v>
      </c>
      <c r="E4231">
        <v>5</v>
      </c>
      <c r="F4231">
        <v>26</v>
      </c>
      <c r="G4231" s="162" t="s">
        <v>6471</v>
      </c>
      <c r="H4231" s="162" t="s">
        <v>6471</v>
      </c>
      <c r="I4231" s="53" t="str">
        <f t="shared" si="133"/>
        <v>5. 26</v>
      </c>
      <c r="J4231" s="157" t="s">
        <v>142</v>
      </c>
      <c r="K4231" s="157" t="s">
        <v>141</v>
      </c>
      <c r="L4231" s="83" t="s">
        <v>6172</v>
      </c>
      <c r="M4231" s="165" t="s">
        <v>162</v>
      </c>
      <c r="O4231" s="157" t="s">
        <v>138</v>
      </c>
      <c r="P4231" s="157" t="s">
        <v>143</v>
      </c>
      <c r="Q4231" s="157" t="s">
        <v>6171</v>
      </c>
      <c r="R4231" s="157" t="s">
        <v>144</v>
      </c>
      <c r="W4231" s="118">
        <v>3051000</v>
      </c>
      <c r="X4231" s="162" t="s">
        <v>6471</v>
      </c>
    </row>
    <row r="4232" spans="1:24">
      <c r="A4232" s="83">
        <v>4418</v>
      </c>
      <c r="B4232" s="83">
        <v>129</v>
      </c>
      <c r="C4232" t="s">
        <v>7835</v>
      </c>
      <c r="D4232" s="159">
        <f t="shared" si="132"/>
        <v>124</v>
      </c>
      <c r="E4232">
        <v>3</v>
      </c>
      <c r="F4232">
        <v>4</v>
      </c>
      <c r="G4232" s="162" t="s">
        <v>6272</v>
      </c>
      <c r="H4232" s="162" t="s">
        <v>6272</v>
      </c>
      <c r="I4232" s="53" t="str">
        <f t="shared" si="133"/>
        <v>3. 4</v>
      </c>
      <c r="J4232" s="157" t="s">
        <v>142</v>
      </c>
      <c r="K4232" s="157" t="s">
        <v>141</v>
      </c>
      <c r="L4232" s="83" t="s">
        <v>6172</v>
      </c>
      <c r="M4232" s="165" t="s">
        <v>162</v>
      </c>
      <c r="O4232" s="157" t="s">
        <v>138</v>
      </c>
      <c r="P4232" s="157" t="s">
        <v>143</v>
      </c>
      <c r="Q4232" s="157" t="s">
        <v>6171</v>
      </c>
      <c r="R4232" s="157" t="s">
        <v>144</v>
      </c>
      <c r="W4232" s="118">
        <v>324000</v>
      </c>
      <c r="X4232" s="162" t="s">
        <v>6272</v>
      </c>
    </row>
    <row r="4233" spans="1:24">
      <c r="A4233" s="83">
        <v>4418</v>
      </c>
      <c r="B4233" s="83">
        <v>129</v>
      </c>
      <c r="C4233" t="s">
        <v>7857</v>
      </c>
      <c r="D4233" s="159">
        <f t="shared" si="132"/>
        <v>220</v>
      </c>
      <c r="E4233">
        <v>5</v>
      </c>
      <c r="F4233">
        <v>20</v>
      </c>
      <c r="G4233" s="162" t="s">
        <v>6424</v>
      </c>
      <c r="H4233" s="162" t="s">
        <v>6424</v>
      </c>
      <c r="I4233" s="53" t="str">
        <f t="shared" si="133"/>
        <v>5. 20</v>
      </c>
      <c r="J4233" s="157" t="s">
        <v>142</v>
      </c>
      <c r="K4233" s="157" t="s">
        <v>141</v>
      </c>
      <c r="L4233" s="83" t="s">
        <v>6172</v>
      </c>
      <c r="M4233" s="165" t="s">
        <v>162</v>
      </c>
      <c r="O4233" s="157" t="s">
        <v>138</v>
      </c>
      <c r="P4233" s="157" t="s">
        <v>143</v>
      </c>
      <c r="Q4233" s="157" t="s">
        <v>6171</v>
      </c>
      <c r="R4233" s="157" t="s">
        <v>144</v>
      </c>
      <c r="W4233" s="118">
        <v>594000</v>
      </c>
      <c r="X4233" s="162" t="s">
        <v>6424</v>
      </c>
    </row>
    <row r="4234" spans="1:24">
      <c r="A4234" s="83">
        <v>4418</v>
      </c>
      <c r="B4234" s="83">
        <v>132</v>
      </c>
      <c r="C4234" t="s">
        <v>7835</v>
      </c>
      <c r="D4234" s="159">
        <f t="shared" si="132"/>
        <v>33</v>
      </c>
      <c r="E4234">
        <v>0</v>
      </c>
      <c r="F4234">
        <v>33</v>
      </c>
      <c r="G4234" s="162" t="s">
        <v>6387</v>
      </c>
      <c r="H4234" s="162" t="s">
        <v>6387</v>
      </c>
      <c r="I4234" s="53" t="str">
        <f t="shared" si="133"/>
        <v>0. 33</v>
      </c>
      <c r="J4234" s="157" t="s">
        <v>142</v>
      </c>
      <c r="K4234" s="157" t="s">
        <v>141</v>
      </c>
      <c r="L4234" s="83" t="s">
        <v>6172</v>
      </c>
      <c r="M4234" s="165" t="s">
        <v>162</v>
      </c>
      <c r="O4234" s="157" t="s">
        <v>138</v>
      </c>
      <c r="P4234" s="157" t="s">
        <v>143</v>
      </c>
      <c r="Q4234" s="157" t="s">
        <v>6171</v>
      </c>
      <c r="R4234" s="157" t="s">
        <v>144</v>
      </c>
      <c r="W4234" s="118">
        <v>81000</v>
      </c>
      <c r="X4234" s="162" t="s">
        <v>6387</v>
      </c>
    </row>
    <row r="4235" spans="1:24">
      <c r="A4235" s="83">
        <v>4418</v>
      </c>
      <c r="B4235" s="83">
        <v>132</v>
      </c>
      <c r="C4235" t="s">
        <v>7862</v>
      </c>
      <c r="D4235" s="159">
        <f t="shared" si="132"/>
        <v>12</v>
      </c>
      <c r="E4235">
        <v>0</v>
      </c>
      <c r="F4235">
        <v>12</v>
      </c>
      <c r="G4235" s="162" t="s">
        <v>6190</v>
      </c>
      <c r="H4235" s="162" t="s">
        <v>6190</v>
      </c>
      <c r="I4235" s="53" t="str">
        <f t="shared" si="133"/>
        <v>0. 12</v>
      </c>
      <c r="J4235" s="157" t="s">
        <v>142</v>
      </c>
      <c r="K4235" s="157" t="s">
        <v>141</v>
      </c>
      <c r="L4235" s="83" t="s">
        <v>6172</v>
      </c>
      <c r="M4235" s="165" t="s">
        <v>162</v>
      </c>
      <c r="O4235" s="157" t="s">
        <v>138</v>
      </c>
      <c r="P4235" s="157" t="s">
        <v>143</v>
      </c>
      <c r="Q4235" s="157" t="s">
        <v>6171</v>
      </c>
      <c r="R4235" s="157" t="s">
        <v>144</v>
      </c>
      <c r="W4235" s="118">
        <v>27000</v>
      </c>
      <c r="X4235" s="162" t="s">
        <v>6190</v>
      </c>
    </row>
    <row r="4236" spans="1:24">
      <c r="A4236" s="83">
        <v>4419</v>
      </c>
      <c r="B4236" s="83">
        <v>129</v>
      </c>
      <c r="C4236" t="s">
        <v>7835</v>
      </c>
      <c r="D4236" s="159">
        <f t="shared" si="132"/>
        <v>124</v>
      </c>
      <c r="E4236">
        <v>3</v>
      </c>
      <c r="F4236">
        <v>4</v>
      </c>
      <c r="G4236" s="162" t="s">
        <v>6272</v>
      </c>
      <c r="H4236" s="162" t="s">
        <v>6272</v>
      </c>
      <c r="I4236" s="53" t="str">
        <f t="shared" si="133"/>
        <v>3. 4</v>
      </c>
      <c r="J4236" s="157" t="s">
        <v>142</v>
      </c>
      <c r="K4236" s="157" t="s">
        <v>141</v>
      </c>
      <c r="L4236" s="83" t="s">
        <v>6172</v>
      </c>
      <c r="M4236" s="165" t="s">
        <v>162</v>
      </c>
      <c r="O4236" s="157" t="s">
        <v>138</v>
      </c>
      <c r="P4236" s="157" t="s">
        <v>143</v>
      </c>
      <c r="Q4236" s="157" t="s">
        <v>6171</v>
      </c>
      <c r="R4236" s="157" t="s">
        <v>144</v>
      </c>
      <c r="W4236" s="118">
        <v>324000</v>
      </c>
      <c r="X4236" s="162" t="s">
        <v>6272</v>
      </c>
    </row>
    <row r="4237" spans="1:24">
      <c r="A4237" s="83">
        <v>4419</v>
      </c>
      <c r="B4237" s="83">
        <v>129</v>
      </c>
      <c r="C4237" t="s">
        <v>7857</v>
      </c>
      <c r="D4237" s="159">
        <f t="shared" si="132"/>
        <v>220</v>
      </c>
      <c r="E4237">
        <v>5</v>
      </c>
      <c r="F4237">
        <v>20</v>
      </c>
      <c r="G4237" s="162" t="s">
        <v>6424</v>
      </c>
      <c r="H4237" s="162" t="s">
        <v>6424</v>
      </c>
      <c r="I4237" s="53" t="str">
        <f t="shared" si="133"/>
        <v>5. 20</v>
      </c>
      <c r="J4237" s="157" t="s">
        <v>142</v>
      </c>
      <c r="K4237" s="157" t="s">
        <v>141</v>
      </c>
      <c r="L4237" s="83" t="s">
        <v>6172</v>
      </c>
      <c r="M4237" s="165" t="s">
        <v>162</v>
      </c>
      <c r="O4237" s="157" t="s">
        <v>138</v>
      </c>
      <c r="P4237" s="157" t="s">
        <v>143</v>
      </c>
      <c r="Q4237" s="157" t="s">
        <v>6171</v>
      </c>
      <c r="R4237" s="157" t="s">
        <v>144</v>
      </c>
      <c r="W4237" s="118">
        <v>594000</v>
      </c>
      <c r="X4237" s="162" t="s">
        <v>6424</v>
      </c>
    </row>
    <row r="4238" spans="1:24">
      <c r="A4238" s="83">
        <v>4419</v>
      </c>
      <c r="B4238" s="83">
        <v>132</v>
      </c>
      <c r="C4238" t="s">
        <v>7835</v>
      </c>
      <c r="D4238" s="159">
        <f t="shared" si="132"/>
        <v>33</v>
      </c>
      <c r="E4238">
        <v>0</v>
      </c>
      <c r="F4238">
        <v>33</v>
      </c>
      <c r="G4238" s="162" t="s">
        <v>6387</v>
      </c>
      <c r="H4238" s="162" t="s">
        <v>6387</v>
      </c>
      <c r="I4238" s="53" t="str">
        <f t="shared" si="133"/>
        <v>0. 33</v>
      </c>
      <c r="J4238" s="157" t="s">
        <v>142</v>
      </c>
      <c r="K4238" s="157" t="s">
        <v>141</v>
      </c>
      <c r="L4238" s="83" t="s">
        <v>6172</v>
      </c>
      <c r="M4238" s="165" t="s">
        <v>162</v>
      </c>
      <c r="O4238" s="157" t="s">
        <v>138</v>
      </c>
      <c r="P4238" s="157" t="s">
        <v>143</v>
      </c>
      <c r="Q4238" s="157" t="s">
        <v>6171</v>
      </c>
      <c r="R4238" s="157" t="s">
        <v>144</v>
      </c>
      <c r="W4238" s="118">
        <v>81000</v>
      </c>
      <c r="X4238" s="162" t="s">
        <v>6387</v>
      </c>
    </row>
    <row r="4239" spans="1:24">
      <c r="A4239" s="83">
        <v>4419</v>
      </c>
      <c r="B4239" s="83">
        <v>132</v>
      </c>
      <c r="C4239" t="s">
        <v>7862</v>
      </c>
      <c r="D4239" s="159">
        <f t="shared" si="132"/>
        <v>12</v>
      </c>
      <c r="E4239">
        <v>0</v>
      </c>
      <c r="F4239">
        <v>12</v>
      </c>
      <c r="G4239" s="162" t="s">
        <v>6190</v>
      </c>
      <c r="H4239" s="162" t="s">
        <v>6190</v>
      </c>
      <c r="I4239" s="53" t="str">
        <f t="shared" si="133"/>
        <v>0. 12</v>
      </c>
      <c r="J4239" s="157" t="s">
        <v>142</v>
      </c>
      <c r="K4239" s="157" t="s">
        <v>141</v>
      </c>
      <c r="L4239" s="83" t="s">
        <v>6172</v>
      </c>
      <c r="M4239" s="165" t="s">
        <v>162</v>
      </c>
      <c r="O4239" s="157" t="s">
        <v>138</v>
      </c>
      <c r="P4239" s="157" t="s">
        <v>143</v>
      </c>
      <c r="Q4239" s="157" t="s">
        <v>6171</v>
      </c>
      <c r="R4239" s="157" t="s">
        <v>144</v>
      </c>
      <c r="W4239" s="118">
        <v>27000</v>
      </c>
      <c r="X4239" s="162" t="s">
        <v>6190</v>
      </c>
    </row>
    <row r="4240" spans="1:24">
      <c r="A4240" s="83">
        <v>4420</v>
      </c>
      <c r="B4240" s="83">
        <v>129</v>
      </c>
      <c r="C4240" t="s">
        <v>7835</v>
      </c>
      <c r="D4240" s="159">
        <f t="shared" si="132"/>
        <v>124</v>
      </c>
      <c r="E4240">
        <v>3</v>
      </c>
      <c r="F4240">
        <v>4</v>
      </c>
      <c r="G4240" s="162" t="s">
        <v>6272</v>
      </c>
      <c r="H4240" s="162" t="s">
        <v>6272</v>
      </c>
      <c r="I4240" s="53" t="str">
        <f t="shared" si="133"/>
        <v>3. 4</v>
      </c>
      <c r="J4240" s="157" t="s">
        <v>142</v>
      </c>
      <c r="K4240" s="157" t="s">
        <v>141</v>
      </c>
      <c r="L4240" s="83" t="s">
        <v>6172</v>
      </c>
      <c r="M4240" s="165" t="s">
        <v>162</v>
      </c>
      <c r="O4240" s="157" t="s">
        <v>138</v>
      </c>
      <c r="P4240" s="157" t="s">
        <v>143</v>
      </c>
      <c r="Q4240" s="157" t="s">
        <v>6171</v>
      </c>
      <c r="R4240" s="157" t="s">
        <v>144</v>
      </c>
      <c r="W4240" s="118">
        <v>324000</v>
      </c>
      <c r="X4240" s="162" t="s">
        <v>6272</v>
      </c>
    </row>
    <row r="4241" spans="1:24">
      <c r="A4241" s="83">
        <v>4420</v>
      </c>
      <c r="B4241" s="83">
        <v>129</v>
      </c>
      <c r="C4241" t="s">
        <v>7857</v>
      </c>
      <c r="D4241" s="159">
        <f t="shared" si="132"/>
        <v>220</v>
      </c>
      <c r="E4241">
        <v>5</v>
      </c>
      <c r="F4241">
        <v>20</v>
      </c>
      <c r="G4241" s="162" t="s">
        <v>6424</v>
      </c>
      <c r="H4241" s="162" t="s">
        <v>6424</v>
      </c>
      <c r="I4241" s="53" t="str">
        <f t="shared" si="133"/>
        <v>5. 20</v>
      </c>
      <c r="J4241" s="157" t="s">
        <v>142</v>
      </c>
      <c r="K4241" s="157" t="s">
        <v>141</v>
      </c>
      <c r="L4241" s="83" t="s">
        <v>6172</v>
      </c>
      <c r="M4241" s="165" t="s">
        <v>162</v>
      </c>
      <c r="O4241" s="157" t="s">
        <v>138</v>
      </c>
      <c r="P4241" s="157" t="s">
        <v>143</v>
      </c>
      <c r="Q4241" s="157" t="s">
        <v>6171</v>
      </c>
      <c r="R4241" s="157" t="s">
        <v>144</v>
      </c>
      <c r="W4241" s="118">
        <v>594000</v>
      </c>
      <c r="X4241" s="162" t="s">
        <v>6424</v>
      </c>
    </row>
    <row r="4242" spans="1:24">
      <c r="A4242" s="83">
        <v>4420</v>
      </c>
      <c r="B4242" s="83">
        <v>132</v>
      </c>
      <c r="C4242" t="s">
        <v>7835</v>
      </c>
      <c r="D4242" s="159">
        <f t="shared" si="132"/>
        <v>33</v>
      </c>
      <c r="E4242">
        <v>0</v>
      </c>
      <c r="F4242">
        <v>33</v>
      </c>
      <c r="G4242" s="162" t="s">
        <v>6387</v>
      </c>
      <c r="H4242" s="162" t="s">
        <v>6387</v>
      </c>
      <c r="I4242" s="53" t="str">
        <f t="shared" si="133"/>
        <v>0. 33</v>
      </c>
      <c r="J4242" s="157" t="s">
        <v>142</v>
      </c>
      <c r="K4242" s="157" t="s">
        <v>141</v>
      </c>
      <c r="L4242" s="83" t="s">
        <v>6172</v>
      </c>
      <c r="M4242" s="165" t="s">
        <v>162</v>
      </c>
      <c r="O4242" s="157" t="s">
        <v>138</v>
      </c>
      <c r="P4242" s="157" t="s">
        <v>143</v>
      </c>
      <c r="Q4242" s="157" t="s">
        <v>6171</v>
      </c>
      <c r="R4242" s="157" t="s">
        <v>144</v>
      </c>
      <c r="W4242" s="118">
        <v>81000</v>
      </c>
      <c r="X4242" s="162" t="s">
        <v>6387</v>
      </c>
    </row>
    <row r="4243" spans="1:24">
      <c r="A4243" s="83">
        <v>4420</v>
      </c>
      <c r="B4243" s="83">
        <v>132</v>
      </c>
      <c r="C4243" t="s">
        <v>7862</v>
      </c>
      <c r="D4243" s="159">
        <f t="shared" si="132"/>
        <v>12</v>
      </c>
      <c r="E4243">
        <v>0</v>
      </c>
      <c r="F4243">
        <v>12</v>
      </c>
      <c r="G4243" s="162" t="s">
        <v>6190</v>
      </c>
      <c r="H4243" s="162" t="s">
        <v>6190</v>
      </c>
      <c r="I4243" s="53" t="str">
        <f t="shared" si="133"/>
        <v>0. 12</v>
      </c>
      <c r="J4243" s="157" t="s">
        <v>142</v>
      </c>
      <c r="K4243" s="157" t="s">
        <v>141</v>
      </c>
      <c r="L4243" s="83" t="s">
        <v>6172</v>
      </c>
      <c r="M4243" s="165" t="s">
        <v>162</v>
      </c>
      <c r="O4243" s="157" t="s">
        <v>138</v>
      </c>
      <c r="P4243" s="157" t="s">
        <v>143</v>
      </c>
      <c r="Q4243" s="157" t="s">
        <v>6171</v>
      </c>
      <c r="R4243" s="157" t="s">
        <v>144</v>
      </c>
      <c r="W4243" s="118">
        <v>27000</v>
      </c>
      <c r="X4243" s="162" t="s">
        <v>6190</v>
      </c>
    </row>
    <row r="4244" spans="1:24">
      <c r="A4244" s="83">
        <v>4421</v>
      </c>
      <c r="B4244" s="83">
        <v>129</v>
      </c>
      <c r="C4244" t="s">
        <v>7835</v>
      </c>
      <c r="D4244" s="159">
        <f t="shared" si="132"/>
        <v>124</v>
      </c>
      <c r="E4244">
        <v>3</v>
      </c>
      <c r="F4244">
        <v>4</v>
      </c>
      <c r="G4244" s="162" t="s">
        <v>6272</v>
      </c>
      <c r="H4244" s="162" t="s">
        <v>6272</v>
      </c>
      <c r="I4244" s="53" t="str">
        <f t="shared" si="133"/>
        <v>3. 4</v>
      </c>
      <c r="J4244" s="157" t="s">
        <v>142</v>
      </c>
      <c r="K4244" s="157" t="s">
        <v>141</v>
      </c>
      <c r="L4244" s="83" t="s">
        <v>6172</v>
      </c>
      <c r="M4244" s="165" t="s">
        <v>162</v>
      </c>
      <c r="O4244" s="157" t="s">
        <v>138</v>
      </c>
      <c r="P4244" s="157" t="s">
        <v>143</v>
      </c>
      <c r="Q4244" s="157" t="s">
        <v>6171</v>
      </c>
      <c r="R4244" s="157" t="s">
        <v>144</v>
      </c>
      <c r="W4244" s="118">
        <v>324000</v>
      </c>
      <c r="X4244" s="162" t="s">
        <v>6272</v>
      </c>
    </row>
    <row r="4245" spans="1:24">
      <c r="A4245" s="83">
        <v>4421</v>
      </c>
      <c r="B4245" s="83">
        <v>129</v>
      </c>
      <c r="C4245" t="s">
        <v>7857</v>
      </c>
      <c r="D4245" s="159">
        <f t="shared" si="132"/>
        <v>220</v>
      </c>
      <c r="E4245">
        <v>5</v>
      </c>
      <c r="F4245">
        <v>20</v>
      </c>
      <c r="G4245" s="162" t="s">
        <v>6424</v>
      </c>
      <c r="H4245" s="162" t="s">
        <v>6424</v>
      </c>
      <c r="I4245" s="53" t="str">
        <f t="shared" si="133"/>
        <v>5. 20</v>
      </c>
      <c r="J4245" s="157" t="s">
        <v>142</v>
      </c>
      <c r="K4245" s="157" t="s">
        <v>141</v>
      </c>
      <c r="L4245" s="83" t="s">
        <v>6172</v>
      </c>
      <c r="M4245" s="165" t="s">
        <v>162</v>
      </c>
      <c r="O4245" s="157" t="s">
        <v>138</v>
      </c>
      <c r="P4245" s="157" t="s">
        <v>143</v>
      </c>
      <c r="Q4245" s="157" t="s">
        <v>6171</v>
      </c>
      <c r="R4245" s="157" t="s">
        <v>144</v>
      </c>
      <c r="W4245" s="118">
        <v>594000</v>
      </c>
      <c r="X4245" s="162" t="s">
        <v>6424</v>
      </c>
    </row>
    <row r="4246" spans="1:24">
      <c r="A4246" s="83">
        <v>4421</v>
      </c>
      <c r="B4246" s="83">
        <v>132</v>
      </c>
      <c r="C4246" t="s">
        <v>7835</v>
      </c>
      <c r="D4246" s="159">
        <f t="shared" si="132"/>
        <v>33</v>
      </c>
      <c r="E4246">
        <v>0</v>
      </c>
      <c r="F4246">
        <v>33</v>
      </c>
      <c r="G4246" s="162" t="s">
        <v>6387</v>
      </c>
      <c r="H4246" s="162" t="s">
        <v>6387</v>
      </c>
      <c r="I4246" s="53" t="str">
        <f t="shared" si="133"/>
        <v>0. 33</v>
      </c>
      <c r="J4246" s="157" t="s">
        <v>142</v>
      </c>
      <c r="K4246" s="157" t="s">
        <v>141</v>
      </c>
      <c r="L4246" s="83" t="s">
        <v>6172</v>
      </c>
      <c r="M4246" s="165" t="s">
        <v>162</v>
      </c>
      <c r="O4246" s="157" t="s">
        <v>138</v>
      </c>
      <c r="P4246" s="157" t="s">
        <v>143</v>
      </c>
      <c r="Q4246" s="157" t="s">
        <v>6171</v>
      </c>
      <c r="R4246" s="157" t="s">
        <v>144</v>
      </c>
      <c r="W4246" s="118">
        <v>81000</v>
      </c>
      <c r="X4246" s="162" t="s">
        <v>6387</v>
      </c>
    </row>
    <row r="4247" spans="1:24">
      <c r="A4247" s="83">
        <v>4421</v>
      </c>
      <c r="B4247" s="83">
        <v>132</v>
      </c>
      <c r="C4247" t="s">
        <v>7862</v>
      </c>
      <c r="D4247" s="159">
        <f t="shared" si="132"/>
        <v>12</v>
      </c>
      <c r="E4247">
        <v>0</v>
      </c>
      <c r="F4247">
        <v>12</v>
      </c>
      <c r="G4247" s="162" t="s">
        <v>6190</v>
      </c>
      <c r="H4247" s="162" t="s">
        <v>6190</v>
      </c>
      <c r="I4247" s="53" t="str">
        <f t="shared" si="133"/>
        <v>0. 12</v>
      </c>
      <c r="J4247" s="157" t="s">
        <v>142</v>
      </c>
      <c r="K4247" s="157" t="s">
        <v>141</v>
      </c>
      <c r="L4247" s="83" t="s">
        <v>6172</v>
      </c>
      <c r="M4247" s="165" t="s">
        <v>162</v>
      </c>
      <c r="O4247" s="157" t="s">
        <v>138</v>
      </c>
      <c r="P4247" s="157" t="s">
        <v>143</v>
      </c>
      <c r="Q4247" s="157" t="s">
        <v>6171</v>
      </c>
      <c r="R4247" s="157" t="s">
        <v>144</v>
      </c>
      <c r="W4247" s="118">
        <v>27000</v>
      </c>
      <c r="X4247" s="162" t="s">
        <v>6190</v>
      </c>
    </row>
    <row r="4248" spans="1:24">
      <c r="A4248" s="83">
        <v>4422</v>
      </c>
      <c r="B4248" s="83">
        <v>128</v>
      </c>
      <c r="C4248" t="s">
        <v>7857</v>
      </c>
      <c r="D4248" s="159">
        <f t="shared" si="132"/>
        <v>146</v>
      </c>
      <c r="E4248">
        <v>3</v>
      </c>
      <c r="F4248">
        <v>26</v>
      </c>
      <c r="G4248" s="162" t="s">
        <v>6345</v>
      </c>
      <c r="H4248" s="162" t="s">
        <v>6345</v>
      </c>
      <c r="I4248" s="53" t="str">
        <f t="shared" si="133"/>
        <v>3. 26</v>
      </c>
      <c r="J4248" s="157" t="s">
        <v>142</v>
      </c>
      <c r="K4248" s="157" t="s">
        <v>141</v>
      </c>
      <c r="L4248" s="83" t="s">
        <v>6172</v>
      </c>
      <c r="M4248" s="165" t="s">
        <v>162</v>
      </c>
      <c r="O4248" s="157" t="s">
        <v>138</v>
      </c>
      <c r="P4248" s="157" t="s">
        <v>143</v>
      </c>
      <c r="Q4248" s="157" t="s">
        <v>6171</v>
      </c>
      <c r="R4248" s="157" t="s">
        <v>144</v>
      </c>
      <c r="W4248" s="118">
        <v>1971000</v>
      </c>
      <c r="X4248" s="162" t="s">
        <v>6345</v>
      </c>
    </row>
    <row r="4249" spans="1:24">
      <c r="A4249" s="83">
        <v>4423</v>
      </c>
      <c r="B4249" s="83">
        <v>441</v>
      </c>
      <c r="C4249" t="s">
        <v>7857</v>
      </c>
      <c r="D4249" s="159">
        <f t="shared" si="132"/>
        <v>106</v>
      </c>
      <c r="E4249">
        <v>2</v>
      </c>
      <c r="F4249">
        <v>26</v>
      </c>
      <c r="G4249" s="162" t="s">
        <v>6365</v>
      </c>
      <c r="H4249" s="162" t="s">
        <v>6365</v>
      </c>
      <c r="I4249" s="53" t="str">
        <f t="shared" si="133"/>
        <v>2. 26</v>
      </c>
      <c r="J4249" s="157" t="s">
        <v>142</v>
      </c>
      <c r="K4249" s="157" t="s">
        <v>141</v>
      </c>
      <c r="L4249" s="83" t="s">
        <v>6172</v>
      </c>
      <c r="M4249" s="165" t="s">
        <v>162</v>
      </c>
      <c r="O4249" s="157" t="s">
        <v>138</v>
      </c>
      <c r="P4249" s="157" t="s">
        <v>143</v>
      </c>
      <c r="Q4249" s="157" t="s">
        <v>6171</v>
      </c>
      <c r="R4249" s="157" t="s">
        <v>144</v>
      </c>
      <c r="W4249" s="118">
        <v>715500</v>
      </c>
      <c r="X4249" s="162" t="s">
        <v>6365</v>
      </c>
    </row>
    <row r="4250" spans="1:24">
      <c r="A4250" s="83">
        <v>4423</v>
      </c>
      <c r="B4250" s="83">
        <v>462</v>
      </c>
      <c r="C4250" t="s">
        <v>7862</v>
      </c>
      <c r="D4250" s="159">
        <f t="shared" si="132"/>
        <v>120</v>
      </c>
      <c r="E4250">
        <v>3</v>
      </c>
      <c r="F4250">
        <v>0</v>
      </c>
      <c r="G4250" s="162" t="s">
        <v>6240</v>
      </c>
      <c r="H4250" s="162" t="s">
        <v>6240</v>
      </c>
      <c r="I4250" s="53" t="str">
        <f t="shared" si="133"/>
        <v>3. 0</v>
      </c>
      <c r="J4250" s="157" t="s">
        <v>142</v>
      </c>
      <c r="K4250" s="157" t="s">
        <v>141</v>
      </c>
      <c r="L4250" s="83" t="s">
        <v>6172</v>
      </c>
      <c r="M4250" s="165" t="s">
        <v>162</v>
      </c>
      <c r="O4250" s="157" t="s">
        <v>138</v>
      </c>
      <c r="P4250" s="157" t="s">
        <v>143</v>
      </c>
      <c r="Q4250" s="157" t="s">
        <v>6171</v>
      </c>
      <c r="R4250" s="157" t="s">
        <v>144</v>
      </c>
      <c r="W4250" s="118">
        <v>810000</v>
      </c>
      <c r="X4250" s="162" t="s">
        <v>6240</v>
      </c>
    </row>
    <row r="4251" spans="1:24">
      <c r="A4251" s="83">
        <v>4424</v>
      </c>
      <c r="B4251" s="83">
        <v>279</v>
      </c>
      <c r="C4251" t="s">
        <v>7857</v>
      </c>
      <c r="D4251" s="159">
        <f t="shared" si="132"/>
        <v>160</v>
      </c>
      <c r="E4251">
        <v>4</v>
      </c>
      <c r="F4251">
        <v>0</v>
      </c>
      <c r="G4251" s="162" t="s">
        <v>6232</v>
      </c>
      <c r="H4251" s="162" t="s">
        <v>6232</v>
      </c>
      <c r="I4251" s="53" t="str">
        <f t="shared" si="133"/>
        <v>4. 0</v>
      </c>
      <c r="J4251" s="157" t="s">
        <v>142</v>
      </c>
      <c r="K4251" s="157" t="s">
        <v>141</v>
      </c>
      <c r="L4251" s="83" t="s">
        <v>6172</v>
      </c>
      <c r="M4251" s="165" t="s">
        <v>162</v>
      </c>
      <c r="O4251" s="157" t="s">
        <v>138</v>
      </c>
      <c r="P4251" s="157" t="s">
        <v>143</v>
      </c>
      <c r="Q4251" s="157" t="s">
        <v>6171</v>
      </c>
      <c r="R4251" s="157" t="s">
        <v>144</v>
      </c>
      <c r="W4251" s="118">
        <v>2160000</v>
      </c>
      <c r="X4251" s="162" t="s">
        <v>6232</v>
      </c>
    </row>
    <row r="4252" spans="1:24">
      <c r="A4252" s="83">
        <v>4424</v>
      </c>
      <c r="B4252" s="83">
        <v>181</v>
      </c>
      <c r="C4252" t="s">
        <v>7837</v>
      </c>
      <c r="D4252" s="159">
        <f t="shared" si="132"/>
        <v>145</v>
      </c>
      <c r="E4252">
        <v>3</v>
      </c>
      <c r="F4252">
        <v>25</v>
      </c>
      <c r="G4252" s="162" t="s">
        <v>6404</v>
      </c>
      <c r="H4252" s="162" t="s">
        <v>6404</v>
      </c>
      <c r="I4252" s="53" t="str">
        <f t="shared" si="133"/>
        <v>3. 25</v>
      </c>
      <c r="J4252" s="157" t="s">
        <v>142</v>
      </c>
      <c r="K4252" s="157" t="s">
        <v>141</v>
      </c>
      <c r="L4252" s="83" t="s">
        <v>6172</v>
      </c>
      <c r="M4252" s="165" t="s">
        <v>162</v>
      </c>
      <c r="O4252" s="157" t="s">
        <v>138</v>
      </c>
      <c r="P4252" s="157" t="s">
        <v>143</v>
      </c>
      <c r="Q4252" s="157" t="s">
        <v>6171</v>
      </c>
      <c r="R4252" s="157" t="s">
        <v>144</v>
      </c>
      <c r="W4252" s="118">
        <v>1957500</v>
      </c>
      <c r="X4252" s="162" t="s">
        <v>6404</v>
      </c>
    </row>
    <row r="4253" spans="1:24">
      <c r="A4253" s="83">
        <v>4424</v>
      </c>
      <c r="B4253" s="83">
        <v>367</v>
      </c>
      <c r="C4253" t="s">
        <v>6579</v>
      </c>
      <c r="D4253" s="159">
        <f t="shared" si="132"/>
        <v>120</v>
      </c>
      <c r="E4253">
        <v>3</v>
      </c>
      <c r="F4253">
        <v>0</v>
      </c>
      <c r="G4253" s="162" t="s">
        <v>6240</v>
      </c>
      <c r="H4253" s="162" t="s">
        <v>6240</v>
      </c>
      <c r="I4253" s="53" t="str">
        <f t="shared" si="133"/>
        <v>3. 0</v>
      </c>
      <c r="J4253" s="157" t="s">
        <v>142</v>
      </c>
      <c r="K4253" s="157" t="s">
        <v>141</v>
      </c>
      <c r="L4253" s="83" t="s">
        <v>6172</v>
      </c>
      <c r="M4253" s="165" t="s">
        <v>5493</v>
      </c>
      <c r="O4253" s="157" t="s">
        <v>138</v>
      </c>
      <c r="P4253" s="157" t="s">
        <v>143</v>
      </c>
      <c r="Q4253" s="157" t="s">
        <v>6171</v>
      </c>
      <c r="R4253" s="157" t="s">
        <v>144</v>
      </c>
      <c r="W4253" s="118">
        <v>0</v>
      </c>
      <c r="X4253" s="162" t="s">
        <v>6240</v>
      </c>
    </row>
    <row r="4254" spans="1:24">
      <c r="A4254" s="83">
        <v>4424</v>
      </c>
      <c r="B4254" s="83">
        <v>368</v>
      </c>
      <c r="C4254" t="s">
        <v>6648</v>
      </c>
      <c r="D4254" s="159">
        <f t="shared" si="132"/>
        <v>14</v>
      </c>
      <c r="E4254">
        <v>0</v>
      </c>
      <c r="F4254">
        <v>14</v>
      </c>
      <c r="G4254" s="162" t="s">
        <v>6224</v>
      </c>
      <c r="H4254" s="162" t="s">
        <v>6224</v>
      </c>
      <c r="I4254" s="53" t="str">
        <f t="shared" si="133"/>
        <v>0. 14</v>
      </c>
      <c r="J4254" s="157" t="s">
        <v>142</v>
      </c>
      <c r="K4254" s="157" t="s">
        <v>141</v>
      </c>
      <c r="L4254" s="83" t="s">
        <v>6172</v>
      </c>
      <c r="M4254" s="165" t="s">
        <v>5493</v>
      </c>
      <c r="O4254" s="157" t="s">
        <v>138</v>
      </c>
      <c r="P4254" s="157" t="s">
        <v>143</v>
      </c>
      <c r="Q4254" s="157" t="s">
        <v>6171</v>
      </c>
      <c r="R4254" s="157" t="s">
        <v>144</v>
      </c>
      <c r="W4254" s="118">
        <v>0</v>
      </c>
      <c r="X4254" s="162" t="s">
        <v>6224</v>
      </c>
    </row>
    <row r="4255" spans="1:24">
      <c r="A4255" s="83">
        <v>4424</v>
      </c>
      <c r="B4255" s="83">
        <v>371</v>
      </c>
      <c r="C4255" t="s">
        <v>7835</v>
      </c>
      <c r="D4255" s="159">
        <f t="shared" si="132"/>
        <v>64</v>
      </c>
      <c r="E4255">
        <v>1</v>
      </c>
      <c r="F4255">
        <v>24</v>
      </c>
      <c r="G4255" s="162" t="s">
        <v>6314</v>
      </c>
      <c r="H4255" s="162" t="s">
        <v>6314</v>
      </c>
      <c r="I4255" s="53" t="str">
        <f t="shared" si="133"/>
        <v>1. 24</v>
      </c>
      <c r="J4255" s="157" t="s">
        <v>142</v>
      </c>
      <c r="K4255" s="157" t="s">
        <v>141</v>
      </c>
      <c r="L4255" s="83" t="s">
        <v>6172</v>
      </c>
      <c r="M4255" s="165" t="s">
        <v>5493</v>
      </c>
      <c r="O4255" s="157" t="s">
        <v>138</v>
      </c>
      <c r="P4255" s="157" t="s">
        <v>143</v>
      </c>
      <c r="Q4255" s="157" t="s">
        <v>6171</v>
      </c>
      <c r="R4255" s="157" t="s">
        <v>144</v>
      </c>
      <c r="W4255" s="118">
        <v>0</v>
      </c>
      <c r="X4255" s="162" t="s">
        <v>6314</v>
      </c>
    </row>
    <row r="4256" spans="1:24">
      <c r="A4256" s="83">
        <v>4424</v>
      </c>
      <c r="B4256" s="83">
        <v>376</v>
      </c>
      <c r="C4256" t="s">
        <v>7838</v>
      </c>
      <c r="D4256" s="159">
        <f t="shared" si="132"/>
        <v>16</v>
      </c>
      <c r="E4256">
        <v>0</v>
      </c>
      <c r="F4256">
        <v>16</v>
      </c>
      <c r="G4256" s="162" t="s">
        <v>6206</v>
      </c>
      <c r="H4256" s="162" t="s">
        <v>6206</v>
      </c>
      <c r="I4256" s="53" t="str">
        <f t="shared" si="133"/>
        <v>0. 16</v>
      </c>
      <c r="J4256" s="157" t="s">
        <v>142</v>
      </c>
      <c r="K4256" s="157" t="s">
        <v>141</v>
      </c>
      <c r="L4256" s="83" t="s">
        <v>6172</v>
      </c>
      <c r="M4256" s="165" t="s">
        <v>5493</v>
      </c>
      <c r="O4256" s="157" t="s">
        <v>138</v>
      </c>
      <c r="P4256" s="157" t="s">
        <v>143</v>
      </c>
      <c r="Q4256" s="157" t="s">
        <v>6171</v>
      </c>
      <c r="R4256" s="157" t="s">
        <v>144</v>
      </c>
      <c r="W4256" s="118">
        <v>0</v>
      </c>
      <c r="X4256" s="162" t="s">
        <v>6206</v>
      </c>
    </row>
    <row r="4257" spans="1:24">
      <c r="A4257" s="83">
        <v>4425</v>
      </c>
      <c r="B4257" s="83">
        <v>298</v>
      </c>
      <c r="C4257" t="s">
        <v>6586</v>
      </c>
      <c r="D4257" s="159">
        <f t="shared" si="132"/>
        <v>77</v>
      </c>
      <c r="E4257">
        <v>1</v>
      </c>
      <c r="F4257">
        <v>37</v>
      </c>
      <c r="G4257" s="162" t="s">
        <v>6383</v>
      </c>
      <c r="H4257" s="162" t="s">
        <v>6383</v>
      </c>
      <c r="I4257" s="53" t="str">
        <f t="shared" si="133"/>
        <v>1. 37</v>
      </c>
      <c r="J4257" s="157" t="s">
        <v>142</v>
      </c>
      <c r="K4257" s="157" t="s">
        <v>141</v>
      </c>
      <c r="L4257" s="83" t="s">
        <v>6172</v>
      </c>
      <c r="M4257" s="165" t="s">
        <v>5493</v>
      </c>
      <c r="O4257" s="157" t="s">
        <v>138</v>
      </c>
      <c r="P4257" s="157" t="s">
        <v>143</v>
      </c>
      <c r="Q4257" s="157" t="s">
        <v>6171</v>
      </c>
      <c r="R4257" s="157" t="s">
        <v>144</v>
      </c>
      <c r="W4257" s="118">
        <v>1039500</v>
      </c>
      <c r="X4257" s="162" t="s">
        <v>6383</v>
      </c>
    </row>
    <row r="4258" spans="1:24">
      <c r="A4258" s="83">
        <v>4425</v>
      </c>
      <c r="B4258" s="83">
        <v>298</v>
      </c>
      <c r="C4258" t="s">
        <v>6586</v>
      </c>
      <c r="D4258" s="159">
        <f t="shared" si="132"/>
        <v>9</v>
      </c>
      <c r="E4258">
        <v>0</v>
      </c>
      <c r="F4258">
        <v>9</v>
      </c>
      <c r="G4258" s="162" t="s">
        <v>6257</v>
      </c>
      <c r="H4258" s="162" t="s">
        <v>6257</v>
      </c>
      <c r="I4258" s="53" t="str">
        <f t="shared" si="133"/>
        <v>0. 9</v>
      </c>
      <c r="J4258" s="157" t="s">
        <v>142</v>
      </c>
      <c r="K4258" s="157" t="s">
        <v>141</v>
      </c>
      <c r="L4258" s="83" t="s">
        <v>6172</v>
      </c>
      <c r="M4258" s="165" t="s">
        <v>5493</v>
      </c>
      <c r="O4258" s="157" t="s">
        <v>138</v>
      </c>
      <c r="P4258" s="157" t="s">
        <v>143</v>
      </c>
      <c r="Q4258" s="157" t="s">
        <v>6171</v>
      </c>
      <c r="R4258" s="157" t="s">
        <v>144</v>
      </c>
      <c r="W4258" s="118">
        <v>40500</v>
      </c>
      <c r="X4258" s="162" t="s">
        <v>6257</v>
      </c>
    </row>
    <row r="4259" spans="1:24">
      <c r="A4259" s="83">
        <v>4426</v>
      </c>
      <c r="B4259" s="83">
        <v>96</v>
      </c>
      <c r="C4259" t="s">
        <v>8163</v>
      </c>
      <c r="D4259" s="159">
        <f t="shared" si="132"/>
        <v>224</v>
      </c>
      <c r="E4259">
        <v>5</v>
      </c>
      <c r="F4259">
        <v>24</v>
      </c>
      <c r="G4259" s="162" t="s">
        <v>6513</v>
      </c>
      <c r="H4259" s="162" t="s">
        <v>6513</v>
      </c>
      <c r="I4259" s="53" t="str">
        <f t="shared" si="133"/>
        <v>5. 24</v>
      </c>
      <c r="J4259" s="157" t="s">
        <v>142</v>
      </c>
      <c r="K4259" s="157" t="s">
        <v>141</v>
      </c>
      <c r="L4259" s="83" t="s">
        <v>6172</v>
      </c>
      <c r="M4259" s="165" t="s">
        <v>162</v>
      </c>
      <c r="O4259" s="157" t="s">
        <v>138</v>
      </c>
      <c r="P4259" s="157" t="s">
        <v>143</v>
      </c>
      <c r="Q4259" s="157" t="s">
        <v>6171</v>
      </c>
      <c r="R4259" s="157" t="s">
        <v>144</v>
      </c>
      <c r="W4259" s="118">
        <v>999000</v>
      </c>
      <c r="X4259" s="162" t="s">
        <v>6513</v>
      </c>
    </row>
    <row r="4260" spans="1:24">
      <c r="A4260" s="83">
        <v>4426</v>
      </c>
      <c r="B4260" s="83">
        <v>101</v>
      </c>
      <c r="C4260" t="s">
        <v>7859</v>
      </c>
      <c r="D4260" s="159">
        <f t="shared" si="132"/>
        <v>40</v>
      </c>
      <c r="E4260">
        <v>1</v>
      </c>
      <c r="F4260">
        <v>0</v>
      </c>
      <c r="G4260" s="162" t="s">
        <v>6242</v>
      </c>
      <c r="H4260" s="162" t="s">
        <v>6242</v>
      </c>
      <c r="I4260" s="53" t="str">
        <f t="shared" si="133"/>
        <v>1. 0</v>
      </c>
      <c r="J4260" s="157" t="s">
        <v>142</v>
      </c>
      <c r="K4260" s="157" t="s">
        <v>141</v>
      </c>
      <c r="L4260" s="83" t="s">
        <v>6172</v>
      </c>
      <c r="M4260" s="165" t="s">
        <v>162</v>
      </c>
      <c r="O4260" s="157" t="s">
        <v>138</v>
      </c>
      <c r="P4260" s="157" t="s">
        <v>143</v>
      </c>
      <c r="Q4260" s="157" t="s">
        <v>6171</v>
      </c>
      <c r="R4260" s="157" t="s">
        <v>144</v>
      </c>
      <c r="W4260" s="118">
        <v>175500</v>
      </c>
      <c r="X4260" s="162" t="s">
        <v>6242</v>
      </c>
    </row>
    <row r="4261" spans="1:24">
      <c r="A4261" s="83">
        <v>4426</v>
      </c>
      <c r="B4261" s="83">
        <v>101</v>
      </c>
      <c r="C4261" t="s">
        <v>7859</v>
      </c>
      <c r="D4261" s="159">
        <f t="shared" si="132"/>
        <v>160</v>
      </c>
      <c r="E4261">
        <v>4</v>
      </c>
      <c r="F4261">
        <v>0</v>
      </c>
      <c r="G4261" s="162" t="s">
        <v>6232</v>
      </c>
      <c r="H4261" s="162" t="s">
        <v>6232</v>
      </c>
      <c r="I4261" s="53" t="str">
        <f t="shared" si="133"/>
        <v>4. 0</v>
      </c>
      <c r="J4261" s="157" t="s">
        <v>142</v>
      </c>
      <c r="K4261" s="157" t="s">
        <v>141</v>
      </c>
      <c r="L4261" s="83" t="s">
        <v>6172</v>
      </c>
      <c r="M4261" s="165" t="s">
        <v>162</v>
      </c>
      <c r="O4261" s="157" t="s">
        <v>138</v>
      </c>
      <c r="P4261" s="157" t="s">
        <v>143</v>
      </c>
      <c r="Q4261" s="157" t="s">
        <v>6171</v>
      </c>
      <c r="R4261" s="157" t="s">
        <v>144</v>
      </c>
      <c r="W4261" s="118">
        <v>715500</v>
      </c>
      <c r="X4261" s="162" t="s">
        <v>6232</v>
      </c>
    </row>
    <row r="4262" spans="1:24">
      <c r="A4262" s="83">
        <v>4427</v>
      </c>
      <c r="B4262" s="83">
        <v>137</v>
      </c>
      <c r="C4262" t="s">
        <v>6579</v>
      </c>
      <c r="D4262" s="159">
        <f t="shared" si="132"/>
        <v>231</v>
      </c>
      <c r="E4262">
        <v>5</v>
      </c>
      <c r="F4262">
        <v>31</v>
      </c>
      <c r="G4262" s="162" t="s">
        <v>6445</v>
      </c>
      <c r="H4262" s="162" t="s">
        <v>6445</v>
      </c>
      <c r="I4262" s="53" t="str">
        <f t="shared" si="133"/>
        <v>5. 31</v>
      </c>
      <c r="J4262" s="157" t="s">
        <v>142</v>
      </c>
      <c r="K4262" s="157" t="s">
        <v>141</v>
      </c>
      <c r="L4262" s="83" t="s">
        <v>6172</v>
      </c>
      <c r="M4262" s="165" t="s">
        <v>162</v>
      </c>
      <c r="O4262" s="157" t="s">
        <v>138</v>
      </c>
      <c r="P4262" s="157" t="s">
        <v>143</v>
      </c>
      <c r="Q4262" s="157" t="s">
        <v>6171</v>
      </c>
      <c r="R4262" s="157" t="s">
        <v>144</v>
      </c>
      <c r="W4262" s="118">
        <v>1039500</v>
      </c>
      <c r="X4262" s="162" t="s">
        <v>6445</v>
      </c>
    </row>
    <row r="4263" spans="1:24">
      <c r="A4263" s="83">
        <v>4428</v>
      </c>
      <c r="B4263" s="83">
        <v>137</v>
      </c>
      <c r="C4263" t="s">
        <v>6579</v>
      </c>
      <c r="D4263" s="159">
        <f t="shared" si="132"/>
        <v>231</v>
      </c>
      <c r="E4263">
        <v>5</v>
      </c>
      <c r="F4263">
        <v>31</v>
      </c>
      <c r="G4263" s="162" t="s">
        <v>6445</v>
      </c>
      <c r="H4263" s="162" t="s">
        <v>6445</v>
      </c>
      <c r="I4263" s="53" t="str">
        <f t="shared" si="133"/>
        <v>5. 31</v>
      </c>
      <c r="J4263" s="157" t="s">
        <v>142</v>
      </c>
      <c r="K4263" s="157" t="s">
        <v>141</v>
      </c>
      <c r="L4263" s="83" t="s">
        <v>6172</v>
      </c>
      <c r="M4263" s="165" t="s">
        <v>162</v>
      </c>
      <c r="O4263" s="157" t="s">
        <v>138</v>
      </c>
      <c r="P4263" s="157" t="s">
        <v>143</v>
      </c>
      <c r="Q4263" s="157" t="s">
        <v>6171</v>
      </c>
      <c r="R4263" s="157" t="s">
        <v>144</v>
      </c>
      <c r="W4263" s="118">
        <v>1039500</v>
      </c>
      <c r="X4263" s="162" t="s">
        <v>6445</v>
      </c>
    </row>
    <row r="4264" spans="1:24">
      <c r="A4264" s="83">
        <v>4429</v>
      </c>
      <c r="B4264" s="83">
        <v>589</v>
      </c>
      <c r="C4264" t="s">
        <v>7889</v>
      </c>
      <c r="D4264" s="159">
        <f t="shared" si="132"/>
        <v>267</v>
      </c>
      <c r="E4264">
        <v>6</v>
      </c>
      <c r="F4264">
        <v>27</v>
      </c>
      <c r="G4264" s="162" t="s">
        <v>6483</v>
      </c>
      <c r="H4264" s="162" t="s">
        <v>6483</v>
      </c>
      <c r="I4264" s="53" t="str">
        <f t="shared" si="133"/>
        <v>6. 27</v>
      </c>
      <c r="J4264" s="157" t="s">
        <v>142</v>
      </c>
      <c r="K4264" s="157" t="s">
        <v>141</v>
      </c>
      <c r="L4264" s="83" t="s">
        <v>6172</v>
      </c>
      <c r="M4264" s="165" t="s">
        <v>162</v>
      </c>
      <c r="O4264" s="157" t="s">
        <v>138</v>
      </c>
      <c r="P4264" s="157" t="s">
        <v>143</v>
      </c>
      <c r="Q4264" s="157" t="s">
        <v>6171</v>
      </c>
      <c r="R4264" s="157" t="s">
        <v>144</v>
      </c>
      <c r="W4264" s="118">
        <v>715500</v>
      </c>
      <c r="X4264" s="162" t="s">
        <v>6483</v>
      </c>
    </row>
    <row r="4265" spans="1:24">
      <c r="A4265" s="83">
        <v>4432</v>
      </c>
      <c r="B4265" s="83">
        <v>95</v>
      </c>
      <c r="C4265" t="s">
        <v>7948</v>
      </c>
      <c r="D4265" s="159">
        <f t="shared" si="132"/>
        <v>108</v>
      </c>
      <c r="E4265">
        <v>2</v>
      </c>
      <c r="F4265">
        <v>28</v>
      </c>
      <c r="G4265" s="162" t="s">
        <v>6356</v>
      </c>
      <c r="H4265" s="162" t="s">
        <v>6356</v>
      </c>
      <c r="I4265" s="53" t="str">
        <f t="shared" si="133"/>
        <v>2. 28</v>
      </c>
      <c r="J4265" s="157" t="s">
        <v>142</v>
      </c>
      <c r="K4265" s="157" t="s">
        <v>141</v>
      </c>
      <c r="L4265" s="83" t="s">
        <v>6172</v>
      </c>
      <c r="M4265" s="165" t="s">
        <v>162</v>
      </c>
      <c r="O4265" s="157" t="s">
        <v>138</v>
      </c>
      <c r="P4265" s="157" t="s">
        <v>143</v>
      </c>
      <c r="Q4265" s="157" t="s">
        <v>6171</v>
      </c>
      <c r="R4265" s="157" t="s">
        <v>144</v>
      </c>
      <c r="W4265" s="118">
        <v>364500</v>
      </c>
      <c r="X4265" s="162" t="s">
        <v>6356</v>
      </c>
    </row>
    <row r="4266" spans="1:24">
      <c r="A4266" s="83">
        <v>4432</v>
      </c>
      <c r="B4266" s="83">
        <v>95</v>
      </c>
      <c r="C4266" t="s">
        <v>7851</v>
      </c>
      <c r="D4266" s="159">
        <f t="shared" si="132"/>
        <v>7</v>
      </c>
      <c r="E4266">
        <v>0</v>
      </c>
      <c r="F4266">
        <v>7</v>
      </c>
      <c r="G4266" s="162" t="s">
        <v>6300</v>
      </c>
      <c r="H4266" s="162" t="s">
        <v>6300</v>
      </c>
      <c r="I4266" s="53" t="str">
        <f t="shared" si="133"/>
        <v>0. 7</v>
      </c>
      <c r="J4266" s="157" t="s">
        <v>142</v>
      </c>
      <c r="K4266" s="157" t="s">
        <v>141</v>
      </c>
      <c r="L4266" s="83" t="s">
        <v>6172</v>
      </c>
      <c r="M4266" s="165" t="s">
        <v>162</v>
      </c>
      <c r="O4266" s="157" t="s">
        <v>138</v>
      </c>
      <c r="P4266" s="157" t="s">
        <v>143</v>
      </c>
      <c r="Q4266" s="157" t="s">
        <v>6171</v>
      </c>
      <c r="R4266" s="157" t="s">
        <v>144</v>
      </c>
      <c r="W4266" s="118">
        <v>13500</v>
      </c>
      <c r="X4266" s="162" t="s">
        <v>6300</v>
      </c>
    </row>
    <row r="4267" spans="1:24">
      <c r="A4267" s="83">
        <v>4434</v>
      </c>
      <c r="B4267" s="83">
        <v>129</v>
      </c>
      <c r="C4267" t="s">
        <v>7857</v>
      </c>
      <c r="D4267" s="159">
        <f t="shared" si="132"/>
        <v>267</v>
      </c>
      <c r="E4267">
        <v>6</v>
      </c>
      <c r="F4267">
        <v>27</v>
      </c>
      <c r="G4267" s="162" t="s">
        <v>6483</v>
      </c>
      <c r="H4267" s="162" t="s">
        <v>6483</v>
      </c>
      <c r="I4267" s="53" t="str">
        <f t="shared" si="133"/>
        <v>6. 27</v>
      </c>
      <c r="J4267" s="157" t="s">
        <v>142</v>
      </c>
      <c r="K4267" s="157" t="s">
        <v>141</v>
      </c>
      <c r="L4267" s="83" t="s">
        <v>6172</v>
      </c>
      <c r="M4267" s="165" t="s">
        <v>162</v>
      </c>
      <c r="O4267" s="157" t="s">
        <v>138</v>
      </c>
      <c r="P4267" s="157" t="s">
        <v>143</v>
      </c>
      <c r="Q4267" s="157" t="s">
        <v>6171</v>
      </c>
      <c r="R4267" s="157" t="s">
        <v>144</v>
      </c>
      <c r="W4267" s="118">
        <v>445500</v>
      </c>
      <c r="X4267" s="162" t="s">
        <v>6483</v>
      </c>
    </row>
    <row r="4268" spans="1:24">
      <c r="A4268" s="83">
        <v>4434</v>
      </c>
      <c r="B4268" s="83">
        <v>132</v>
      </c>
      <c r="C4268" t="s">
        <v>7835</v>
      </c>
      <c r="D4268" s="159">
        <f t="shared" si="132"/>
        <v>33</v>
      </c>
      <c r="E4268">
        <v>0</v>
      </c>
      <c r="F4268">
        <v>33</v>
      </c>
      <c r="G4268" s="162" t="s">
        <v>6387</v>
      </c>
      <c r="H4268" s="162" t="s">
        <v>6387</v>
      </c>
      <c r="I4268" s="53" t="str">
        <f t="shared" si="133"/>
        <v>0. 33</v>
      </c>
      <c r="J4268" s="157" t="s">
        <v>142</v>
      </c>
      <c r="K4268" s="157" t="s">
        <v>141</v>
      </c>
      <c r="L4268" s="83" t="s">
        <v>6172</v>
      </c>
      <c r="M4268" s="165" t="s">
        <v>162</v>
      </c>
      <c r="O4268" s="157" t="s">
        <v>138</v>
      </c>
      <c r="P4268" s="157" t="s">
        <v>143</v>
      </c>
      <c r="Q4268" s="157" t="s">
        <v>6171</v>
      </c>
      <c r="R4268" s="157" t="s">
        <v>144</v>
      </c>
      <c r="W4268" s="118">
        <v>54000</v>
      </c>
      <c r="X4268" s="162" t="s">
        <v>6387</v>
      </c>
    </row>
    <row r="4269" spans="1:24">
      <c r="A4269" s="83">
        <v>4434</v>
      </c>
      <c r="B4269" s="83">
        <v>132</v>
      </c>
      <c r="C4269" t="s">
        <v>8252</v>
      </c>
      <c r="D4269" s="159">
        <f t="shared" si="132"/>
        <v>37</v>
      </c>
      <c r="E4269">
        <v>0</v>
      </c>
      <c r="F4269">
        <v>37</v>
      </c>
      <c r="G4269" s="162" t="s">
        <v>6297</v>
      </c>
      <c r="H4269" s="162" t="s">
        <v>6297</v>
      </c>
      <c r="I4269" s="53" t="str">
        <f t="shared" si="133"/>
        <v>0. 37</v>
      </c>
      <c r="J4269" s="157" t="s">
        <v>142</v>
      </c>
      <c r="K4269" s="157" t="s">
        <v>141</v>
      </c>
      <c r="L4269" s="83" t="s">
        <v>6172</v>
      </c>
      <c r="M4269" s="165" t="s">
        <v>162</v>
      </c>
      <c r="O4269" s="157" t="s">
        <v>138</v>
      </c>
      <c r="P4269" s="157" t="s">
        <v>143</v>
      </c>
      <c r="Q4269" s="157" t="s">
        <v>6171</v>
      </c>
      <c r="R4269" s="157" t="s">
        <v>144</v>
      </c>
      <c r="W4269" s="118">
        <v>54000</v>
      </c>
      <c r="X4269" s="162" t="s">
        <v>6297</v>
      </c>
    </row>
    <row r="4270" spans="1:24">
      <c r="A4270" s="83">
        <v>4434</v>
      </c>
      <c r="B4270" s="83">
        <v>132</v>
      </c>
      <c r="C4270" t="s">
        <v>8253</v>
      </c>
      <c r="D4270" s="159">
        <f t="shared" si="132"/>
        <v>34</v>
      </c>
      <c r="E4270">
        <v>0</v>
      </c>
      <c r="F4270">
        <v>34</v>
      </c>
      <c r="G4270" s="162" t="s">
        <v>6253</v>
      </c>
      <c r="H4270" s="162" t="s">
        <v>6253</v>
      </c>
      <c r="I4270" s="53" t="str">
        <f t="shared" si="133"/>
        <v>0. 34</v>
      </c>
      <c r="J4270" s="157" t="s">
        <v>142</v>
      </c>
      <c r="K4270" s="157" t="s">
        <v>141</v>
      </c>
      <c r="L4270" s="83" t="s">
        <v>6172</v>
      </c>
      <c r="M4270" s="165" t="s">
        <v>162</v>
      </c>
      <c r="O4270" s="157" t="s">
        <v>138</v>
      </c>
      <c r="P4270" s="157" t="s">
        <v>143</v>
      </c>
      <c r="Q4270" s="157" t="s">
        <v>6171</v>
      </c>
      <c r="R4270" s="157" t="s">
        <v>144</v>
      </c>
      <c r="W4270" s="118">
        <v>54000</v>
      </c>
      <c r="X4270" s="162" t="s">
        <v>6253</v>
      </c>
    </row>
    <row r="4271" spans="1:24">
      <c r="A4271" s="83">
        <v>4434</v>
      </c>
      <c r="B4271" s="83">
        <v>132</v>
      </c>
      <c r="C4271" t="s">
        <v>8254</v>
      </c>
      <c r="D4271" s="159">
        <f t="shared" si="132"/>
        <v>35</v>
      </c>
      <c r="E4271">
        <v>0</v>
      </c>
      <c r="F4271">
        <v>35</v>
      </c>
      <c r="G4271" s="162" t="s">
        <v>6179</v>
      </c>
      <c r="H4271" s="162" t="s">
        <v>6179</v>
      </c>
      <c r="I4271" s="53" t="str">
        <f t="shared" si="133"/>
        <v>0. 35</v>
      </c>
      <c r="J4271" s="157" t="s">
        <v>142</v>
      </c>
      <c r="K4271" s="157" t="s">
        <v>141</v>
      </c>
      <c r="L4271" s="83" t="s">
        <v>6172</v>
      </c>
      <c r="M4271" s="165" t="s">
        <v>162</v>
      </c>
      <c r="O4271" s="157" t="s">
        <v>138</v>
      </c>
      <c r="P4271" s="157" t="s">
        <v>143</v>
      </c>
      <c r="Q4271" s="157" t="s">
        <v>6171</v>
      </c>
      <c r="R4271" s="157" t="s">
        <v>144</v>
      </c>
      <c r="W4271" s="118">
        <v>54000</v>
      </c>
      <c r="X4271" s="162" t="s">
        <v>6179</v>
      </c>
    </row>
    <row r="4272" spans="1:24">
      <c r="A4272" s="83">
        <v>4434</v>
      </c>
      <c r="B4272" s="83">
        <v>309</v>
      </c>
      <c r="C4272" t="s">
        <v>6579</v>
      </c>
      <c r="D4272" s="159">
        <f t="shared" si="132"/>
        <v>163</v>
      </c>
      <c r="E4272">
        <v>4</v>
      </c>
      <c r="F4272">
        <v>3</v>
      </c>
      <c r="G4272" s="162" t="s">
        <v>6438</v>
      </c>
      <c r="H4272" s="162" t="s">
        <v>6438</v>
      </c>
      <c r="I4272" s="53" t="str">
        <f t="shared" si="133"/>
        <v>4. 3</v>
      </c>
      <c r="J4272" s="157" t="s">
        <v>142</v>
      </c>
      <c r="K4272" s="157" t="s">
        <v>141</v>
      </c>
      <c r="L4272" s="83" t="s">
        <v>6172</v>
      </c>
      <c r="M4272" s="165" t="s">
        <v>162</v>
      </c>
      <c r="O4272" s="157" t="s">
        <v>138</v>
      </c>
      <c r="P4272" s="157" t="s">
        <v>143</v>
      </c>
      <c r="Q4272" s="157" t="s">
        <v>6171</v>
      </c>
      <c r="R4272" s="157" t="s">
        <v>144</v>
      </c>
      <c r="W4272" s="118">
        <v>270000</v>
      </c>
      <c r="X4272" s="162" t="s">
        <v>6438</v>
      </c>
    </row>
    <row r="4273" spans="1:24">
      <c r="A4273" s="83">
        <v>4434</v>
      </c>
      <c r="B4273" s="83">
        <v>132</v>
      </c>
      <c r="C4273" t="s">
        <v>7862</v>
      </c>
      <c r="D4273" s="159">
        <f t="shared" si="132"/>
        <v>12</v>
      </c>
      <c r="E4273">
        <v>0</v>
      </c>
      <c r="F4273">
        <v>12</v>
      </c>
      <c r="G4273" s="162" t="s">
        <v>6190</v>
      </c>
      <c r="H4273" s="162" t="s">
        <v>6190</v>
      </c>
      <c r="I4273" s="53" t="str">
        <f t="shared" si="133"/>
        <v>0. 12</v>
      </c>
      <c r="J4273" s="157" t="s">
        <v>142</v>
      </c>
      <c r="K4273" s="157" t="s">
        <v>141</v>
      </c>
      <c r="L4273" s="83" t="s">
        <v>6172</v>
      </c>
      <c r="M4273" s="165" t="s">
        <v>162</v>
      </c>
      <c r="O4273" s="157" t="s">
        <v>138</v>
      </c>
      <c r="P4273" s="157" t="s">
        <v>143</v>
      </c>
      <c r="Q4273" s="157" t="s">
        <v>6171</v>
      </c>
      <c r="R4273" s="157" t="s">
        <v>144</v>
      </c>
      <c r="W4273" s="118">
        <v>13500</v>
      </c>
      <c r="X4273" s="162" t="s">
        <v>6190</v>
      </c>
    </row>
    <row r="4274" spans="1:24">
      <c r="A4274" s="83">
        <v>4435</v>
      </c>
      <c r="B4274" s="83">
        <v>100</v>
      </c>
      <c r="C4274" t="s">
        <v>7851</v>
      </c>
      <c r="D4274" s="159">
        <f t="shared" si="132"/>
        <v>47</v>
      </c>
      <c r="E4274">
        <v>1</v>
      </c>
      <c r="F4274">
        <v>7</v>
      </c>
      <c r="G4274" s="162" t="s">
        <v>6406</v>
      </c>
      <c r="H4274" s="162" t="s">
        <v>6406</v>
      </c>
      <c r="I4274" s="53" t="str">
        <f t="shared" si="133"/>
        <v>1. 7</v>
      </c>
      <c r="J4274" s="157" t="s">
        <v>142</v>
      </c>
      <c r="K4274" s="157" t="s">
        <v>141</v>
      </c>
      <c r="L4274" s="83" t="s">
        <v>6172</v>
      </c>
      <c r="M4274" s="165" t="s">
        <v>162</v>
      </c>
      <c r="O4274" s="157" t="s">
        <v>138</v>
      </c>
      <c r="P4274" s="157" t="s">
        <v>143</v>
      </c>
      <c r="Q4274" s="157" t="s">
        <v>6171</v>
      </c>
      <c r="R4274" s="157" t="s">
        <v>144</v>
      </c>
      <c r="W4274" s="118">
        <v>634500</v>
      </c>
      <c r="X4274" s="162" t="s">
        <v>6406</v>
      </c>
    </row>
    <row r="4275" spans="1:24">
      <c r="A4275" s="83">
        <v>4436</v>
      </c>
      <c r="B4275" s="83">
        <v>134</v>
      </c>
      <c r="C4275" t="s">
        <v>6586</v>
      </c>
      <c r="D4275" s="159">
        <f t="shared" si="132"/>
        <v>73</v>
      </c>
      <c r="E4275">
        <v>1</v>
      </c>
      <c r="F4275">
        <v>33</v>
      </c>
      <c r="G4275" s="162" t="s">
        <v>6415</v>
      </c>
      <c r="H4275" s="162" t="s">
        <v>6415</v>
      </c>
      <c r="I4275" s="53" t="str">
        <f t="shared" si="133"/>
        <v>1. 33</v>
      </c>
      <c r="J4275" s="157" t="s">
        <v>142</v>
      </c>
      <c r="K4275" s="157" t="s">
        <v>141</v>
      </c>
      <c r="L4275" s="83" t="s">
        <v>6172</v>
      </c>
      <c r="M4275" s="165" t="s">
        <v>162</v>
      </c>
      <c r="O4275" s="157" t="s">
        <v>138</v>
      </c>
      <c r="P4275" s="157" t="s">
        <v>143</v>
      </c>
      <c r="Q4275" s="157" t="s">
        <v>6171</v>
      </c>
      <c r="R4275" s="157" t="s">
        <v>144</v>
      </c>
      <c r="W4275" s="118">
        <v>324000</v>
      </c>
      <c r="X4275" s="162" t="s">
        <v>6415</v>
      </c>
    </row>
    <row r="4276" spans="1:24">
      <c r="A4276" s="83">
        <v>4436</v>
      </c>
      <c r="B4276" s="83">
        <v>129</v>
      </c>
      <c r="C4276" t="s">
        <v>7857</v>
      </c>
      <c r="D4276" s="159">
        <f t="shared" si="132"/>
        <v>220</v>
      </c>
      <c r="E4276">
        <v>5</v>
      </c>
      <c r="F4276">
        <v>20</v>
      </c>
      <c r="G4276" s="162" t="s">
        <v>6424</v>
      </c>
      <c r="H4276" s="162" t="s">
        <v>6424</v>
      </c>
      <c r="I4276" s="53" t="str">
        <f t="shared" si="133"/>
        <v>5. 20</v>
      </c>
      <c r="J4276" s="157" t="s">
        <v>142</v>
      </c>
      <c r="K4276" s="157" t="s">
        <v>141</v>
      </c>
      <c r="L4276" s="83" t="s">
        <v>6172</v>
      </c>
      <c r="M4276" s="165" t="s">
        <v>162</v>
      </c>
      <c r="O4276" s="157" t="s">
        <v>138</v>
      </c>
      <c r="P4276" s="157" t="s">
        <v>143</v>
      </c>
      <c r="Q4276" s="157" t="s">
        <v>6171</v>
      </c>
      <c r="R4276" s="157" t="s">
        <v>144</v>
      </c>
      <c r="W4276" s="118">
        <v>364500</v>
      </c>
      <c r="X4276" s="162" t="s">
        <v>6424</v>
      </c>
    </row>
    <row r="4277" spans="1:24">
      <c r="A4277" s="83">
        <v>4436</v>
      </c>
      <c r="B4277" s="83">
        <v>129</v>
      </c>
      <c r="C4277" t="s">
        <v>7857</v>
      </c>
      <c r="D4277" s="159">
        <f t="shared" si="132"/>
        <v>47</v>
      </c>
      <c r="E4277">
        <v>1</v>
      </c>
      <c r="F4277">
        <v>7</v>
      </c>
      <c r="G4277" s="162" t="s">
        <v>6406</v>
      </c>
      <c r="H4277" s="162" t="s">
        <v>6406</v>
      </c>
      <c r="I4277" s="53" t="str">
        <f t="shared" si="133"/>
        <v>1. 7</v>
      </c>
      <c r="J4277" s="157" t="s">
        <v>142</v>
      </c>
      <c r="K4277" s="157" t="s">
        <v>141</v>
      </c>
      <c r="L4277" s="83" t="s">
        <v>6172</v>
      </c>
      <c r="M4277" s="165" t="s">
        <v>162</v>
      </c>
      <c r="O4277" s="157" t="s">
        <v>138</v>
      </c>
      <c r="P4277" s="157" t="s">
        <v>143</v>
      </c>
      <c r="Q4277" s="157" t="s">
        <v>6171</v>
      </c>
      <c r="R4277" s="157" t="s">
        <v>144</v>
      </c>
      <c r="W4277" s="118">
        <v>67500</v>
      </c>
      <c r="X4277" s="162" t="s">
        <v>6406</v>
      </c>
    </row>
    <row r="4278" spans="1:24">
      <c r="A4278" s="83">
        <v>4437</v>
      </c>
      <c r="B4278" s="83">
        <v>27</v>
      </c>
      <c r="C4278" t="s">
        <v>7838</v>
      </c>
      <c r="D4278" s="159">
        <f t="shared" si="132"/>
        <v>115</v>
      </c>
      <c r="E4278">
        <v>2</v>
      </c>
      <c r="F4278">
        <v>35</v>
      </c>
      <c r="G4278" s="162" t="s">
        <v>6306</v>
      </c>
      <c r="H4278" s="162" t="s">
        <v>6306</v>
      </c>
      <c r="I4278" s="53" t="str">
        <f t="shared" si="133"/>
        <v>2. 35</v>
      </c>
      <c r="J4278" s="157" t="s">
        <v>142</v>
      </c>
      <c r="K4278" s="157" t="s">
        <v>141</v>
      </c>
      <c r="L4278" s="83" t="s">
        <v>6172</v>
      </c>
      <c r="M4278" s="165" t="s">
        <v>162</v>
      </c>
      <c r="O4278" s="157" t="s">
        <v>138</v>
      </c>
      <c r="P4278" s="157" t="s">
        <v>143</v>
      </c>
      <c r="Q4278" s="157" t="s">
        <v>6171</v>
      </c>
      <c r="R4278" s="157" t="s">
        <v>144</v>
      </c>
      <c r="W4278" s="118">
        <v>1552500</v>
      </c>
      <c r="X4278" s="162" t="s">
        <v>6306</v>
      </c>
    </row>
    <row r="4279" spans="1:24">
      <c r="A4279" s="83">
        <v>4439</v>
      </c>
      <c r="B4279" s="83">
        <v>246</v>
      </c>
      <c r="C4279" t="s">
        <v>8070</v>
      </c>
      <c r="D4279" s="159">
        <f t="shared" si="132"/>
        <v>101</v>
      </c>
      <c r="E4279">
        <v>2</v>
      </c>
      <c r="F4279">
        <v>21</v>
      </c>
      <c r="G4279" s="162" t="s">
        <v>6396</v>
      </c>
      <c r="H4279" s="162" t="s">
        <v>6396</v>
      </c>
      <c r="I4279" s="53" t="str">
        <f t="shared" si="133"/>
        <v>2. 21</v>
      </c>
      <c r="J4279" s="157" t="s">
        <v>142</v>
      </c>
      <c r="K4279" s="157" t="s">
        <v>141</v>
      </c>
      <c r="L4279" s="83" t="s">
        <v>6172</v>
      </c>
      <c r="M4279" s="165" t="s">
        <v>162</v>
      </c>
      <c r="O4279" s="157" t="s">
        <v>138</v>
      </c>
      <c r="P4279" s="157" t="s">
        <v>143</v>
      </c>
      <c r="Q4279" s="157" t="s">
        <v>6171</v>
      </c>
      <c r="R4279" s="157" t="s">
        <v>144</v>
      </c>
      <c r="W4279" s="118">
        <v>270000</v>
      </c>
      <c r="X4279" s="162" t="s">
        <v>6396</v>
      </c>
    </row>
    <row r="4280" spans="1:24">
      <c r="A4280" s="83">
        <v>4439</v>
      </c>
      <c r="B4280" s="83">
        <v>310</v>
      </c>
      <c r="C4280" t="s">
        <v>7961</v>
      </c>
      <c r="D4280" s="159">
        <f t="shared" si="132"/>
        <v>23</v>
      </c>
      <c r="E4280">
        <v>0</v>
      </c>
      <c r="F4280">
        <v>23</v>
      </c>
      <c r="G4280" s="162" t="s">
        <v>6237</v>
      </c>
      <c r="H4280" s="162" t="s">
        <v>6237</v>
      </c>
      <c r="I4280" s="53" t="str">
        <f t="shared" si="133"/>
        <v>0. 23</v>
      </c>
      <c r="J4280" s="157" t="s">
        <v>142</v>
      </c>
      <c r="K4280" s="157" t="s">
        <v>141</v>
      </c>
      <c r="L4280" s="83" t="s">
        <v>6172</v>
      </c>
      <c r="M4280" s="165" t="s">
        <v>162</v>
      </c>
      <c r="O4280" s="157" t="s">
        <v>138</v>
      </c>
      <c r="P4280" s="157" t="s">
        <v>143</v>
      </c>
      <c r="Q4280" s="157" t="s">
        <v>6171</v>
      </c>
      <c r="R4280" s="157" t="s">
        <v>144</v>
      </c>
      <c r="W4280" s="118">
        <v>54000</v>
      </c>
      <c r="X4280" s="162" t="s">
        <v>6237</v>
      </c>
    </row>
    <row r="4281" spans="1:24">
      <c r="A4281" s="83">
        <v>4439</v>
      </c>
      <c r="B4281" s="83">
        <v>355</v>
      </c>
      <c r="C4281" t="s">
        <v>6579</v>
      </c>
      <c r="D4281" s="159">
        <f t="shared" si="132"/>
        <v>69</v>
      </c>
      <c r="E4281">
        <v>1</v>
      </c>
      <c r="F4281">
        <v>29</v>
      </c>
      <c r="G4281" s="162" t="s">
        <v>6381</v>
      </c>
      <c r="H4281" s="162" t="s">
        <v>6381</v>
      </c>
      <c r="I4281" s="53" t="str">
        <f t="shared" si="133"/>
        <v>1. 29</v>
      </c>
      <c r="J4281" s="157" t="s">
        <v>142</v>
      </c>
      <c r="K4281" s="157" t="s">
        <v>141</v>
      </c>
      <c r="L4281" s="83" t="s">
        <v>6172</v>
      </c>
      <c r="M4281" s="165" t="s">
        <v>162</v>
      </c>
      <c r="O4281" s="157" t="s">
        <v>138</v>
      </c>
      <c r="P4281" s="157" t="s">
        <v>143</v>
      </c>
      <c r="Q4281" s="157" t="s">
        <v>6171</v>
      </c>
      <c r="R4281" s="157" t="s">
        <v>144</v>
      </c>
      <c r="W4281" s="118">
        <v>175500</v>
      </c>
      <c r="X4281" s="162" t="s">
        <v>6381</v>
      </c>
    </row>
    <row r="4282" spans="1:24">
      <c r="A4282" s="83">
        <v>4439</v>
      </c>
      <c r="B4282" s="83">
        <v>310</v>
      </c>
      <c r="C4282" t="s">
        <v>7845</v>
      </c>
      <c r="D4282" s="159">
        <f t="shared" si="132"/>
        <v>22</v>
      </c>
      <c r="E4282">
        <v>0</v>
      </c>
      <c r="F4282">
        <v>22</v>
      </c>
      <c r="G4282" s="162" t="s">
        <v>6382</v>
      </c>
      <c r="H4282" s="162" t="s">
        <v>6382</v>
      </c>
      <c r="I4282" s="53" t="str">
        <f t="shared" si="133"/>
        <v>0. 22</v>
      </c>
      <c r="J4282" s="157" t="s">
        <v>142</v>
      </c>
      <c r="K4282" s="157" t="s">
        <v>141</v>
      </c>
      <c r="L4282" s="83" t="s">
        <v>6172</v>
      </c>
      <c r="M4282" s="165" t="s">
        <v>162</v>
      </c>
      <c r="O4282" s="157" t="s">
        <v>138</v>
      </c>
      <c r="P4282" s="157" t="s">
        <v>143</v>
      </c>
      <c r="Q4282" s="157" t="s">
        <v>6171</v>
      </c>
      <c r="R4282" s="157" t="s">
        <v>144</v>
      </c>
      <c r="W4282" s="118">
        <v>54000</v>
      </c>
      <c r="X4282" s="162" t="s">
        <v>6382</v>
      </c>
    </row>
    <row r="4283" spans="1:24">
      <c r="A4283" s="83">
        <v>4440</v>
      </c>
      <c r="B4283" s="83">
        <v>246</v>
      </c>
      <c r="C4283" t="s">
        <v>8070</v>
      </c>
      <c r="D4283" s="159">
        <f t="shared" si="132"/>
        <v>101</v>
      </c>
      <c r="E4283">
        <v>2</v>
      </c>
      <c r="F4283">
        <v>21</v>
      </c>
      <c r="G4283" s="162" t="s">
        <v>6396</v>
      </c>
      <c r="H4283" s="162" t="s">
        <v>6396</v>
      </c>
      <c r="I4283" s="53" t="str">
        <f t="shared" si="133"/>
        <v>2. 21</v>
      </c>
      <c r="J4283" s="157" t="s">
        <v>142</v>
      </c>
      <c r="K4283" s="157" t="s">
        <v>141</v>
      </c>
      <c r="L4283" s="83" t="s">
        <v>6172</v>
      </c>
      <c r="M4283" s="165" t="s">
        <v>162</v>
      </c>
      <c r="O4283" s="157" t="s">
        <v>138</v>
      </c>
      <c r="P4283" s="157" t="s">
        <v>143</v>
      </c>
      <c r="Q4283" s="157" t="s">
        <v>6171</v>
      </c>
      <c r="R4283" s="157" t="s">
        <v>144</v>
      </c>
      <c r="W4283" s="118">
        <v>270000</v>
      </c>
      <c r="X4283" s="162" t="s">
        <v>6396</v>
      </c>
    </row>
    <row r="4284" spans="1:24">
      <c r="A4284" s="83">
        <v>4440</v>
      </c>
      <c r="B4284" s="83">
        <v>310</v>
      </c>
      <c r="C4284" t="s">
        <v>7961</v>
      </c>
      <c r="D4284" s="159">
        <f t="shared" si="132"/>
        <v>23</v>
      </c>
      <c r="E4284">
        <v>0</v>
      </c>
      <c r="F4284">
        <v>23</v>
      </c>
      <c r="G4284" s="162" t="s">
        <v>6237</v>
      </c>
      <c r="H4284" s="162" t="s">
        <v>6237</v>
      </c>
      <c r="I4284" s="53" t="str">
        <f t="shared" si="133"/>
        <v>0. 23</v>
      </c>
      <c r="J4284" s="157" t="s">
        <v>142</v>
      </c>
      <c r="K4284" s="157" t="s">
        <v>141</v>
      </c>
      <c r="L4284" s="83" t="s">
        <v>6172</v>
      </c>
      <c r="M4284" s="165" t="s">
        <v>162</v>
      </c>
      <c r="O4284" s="157" t="s">
        <v>138</v>
      </c>
      <c r="P4284" s="157" t="s">
        <v>143</v>
      </c>
      <c r="Q4284" s="157" t="s">
        <v>6171</v>
      </c>
      <c r="R4284" s="157" t="s">
        <v>144</v>
      </c>
      <c r="W4284" s="118">
        <v>54000</v>
      </c>
      <c r="X4284" s="162" t="s">
        <v>6237</v>
      </c>
    </row>
    <row r="4285" spans="1:24">
      <c r="A4285" s="83">
        <v>4440</v>
      </c>
      <c r="B4285" s="83">
        <v>355</v>
      </c>
      <c r="C4285" t="s">
        <v>6579</v>
      </c>
      <c r="D4285" s="159">
        <f t="shared" si="132"/>
        <v>69</v>
      </c>
      <c r="E4285">
        <v>1</v>
      </c>
      <c r="F4285">
        <v>29</v>
      </c>
      <c r="G4285" s="162" t="s">
        <v>6381</v>
      </c>
      <c r="H4285" s="162" t="s">
        <v>6381</v>
      </c>
      <c r="I4285" s="53" t="str">
        <f t="shared" si="133"/>
        <v>1. 29</v>
      </c>
      <c r="J4285" s="157" t="s">
        <v>142</v>
      </c>
      <c r="K4285" s="157" t="s">
        <v>141</v>
      </c>
      <c r="L4285" s="83" t="s">
        <v>6172</v>
      </c>
      <c r="M4285" s="165" t="s">
        <v>162</v>
      </c>
      <c r="O4285" s="157" t="s">
        <v>138</v>
      </c>
      <c r="P4285" s="157" t="s">
        <v>143</v>
      </c>
      <c r="Q4285" s="157" t="s">
        <v>6171</v>
      </c>
      <c r="R4285" s="157" t="s">
        <v>144</v>
      </c>
      <c r="W4285" s="118">
        <v>175500</v>
      </c>
      <c r="X4285" s="162" t="s">
        <v>6381</v>
      </c>
    </row>
    <row r="4286" spans="1:24">
      <c r="A4286" s="83">
        <v>4440</v>
      </c>
      <c r="B4286" s="83">
        <v>310</v>
      </c>
      <c r="C4286" t="s">
        <v>7845</v>
      </c>
      <c r="D4286" s="159">
        <f t="shared" si="132"/>
        <v>22</v>
      </c>
      <c r="E4286">
        <v>0</v>
      </c>
      <c r="F4286">
        <v>22</v>
      </c>
      <c r="G4286" s="162" t="s">
        <v>6382</v>
      </c>
      <c r="H4286" s="162" t="s">
        <v>6382</v>
      </c>
      <c r="I4286" s="53" t="str">
        <f t="shared" si="133"/>
        <v>0. 22</v>
      </c>
      <c r="J4286" s="157" t="s">
        <v>142</v>
      </c>
      <c r="K4286" s="157" t="s">
        <v>141</v>
      </c>
      <c r="L4286" s="83" t="s">
        <v>6172</v>
      </c>
      <c r="M4286" s="165" t="s">
        <v>162</v>
      </c>
      <c r="O4286" s="157" t="s">
        <v>138</v>
      </c>
      <c r="P4286" s="157" t="s">
        <v>143</v>
      </c>
      <c r="Q4286" s="157" t="s">
        <v>6171</v>
      </c>
      <c r="R4286" s="157" t="s">
        <v>144</v>
      </c>
      <c r="W4286" s="118">
        <v>54000</v>
      </c>
      <c r="X4286" s="162" t="s">
        <v>6382</v>
      </c>
    </row>
    <row r="4287" spans="1:24">
      <c r="A4287" s="83">
        <v>4441</v>
      </c>
      <c r="B4287" s="83">
        <v>246</v>
      </c>
      <c r="C4287" t="s">
        <v>8070</v>
      </c>
      <c r="D4287" s="159">
        <f t="shared" si="132"/>
        <v>101</v>
      </c>
      <c r="E4287">
        <v>2</v>
      </c>
      <c r="F4287">
        <v>21</v>
      </c>
      <c r="G4287" s="162" t="s">
        <v>6396</v>
      </c>
      <c r="H4287" s="162" t="s">
        <v>6396</v>
      </c>
      <c r="I4287" s="53" t="str">
        <f t="shared" si="133"/>
        <v>2. 21</v>
      </c>
      <c r="J4287" s="157" t="s">
        <v>142</v>
      </c>
      <c r="K4287" s="157" t="s">
        <v>141</v>
      </c>
      <c r="L4287" s="83" t="s">
        <v>6172</v>
      </c>
      <c r="M4287" s="165" t="s">
        <v>162</v>
      </c>
      <c r="O4287" s="157" t="s">
        <v>138</v>
      </c>
      <c r="P4287" s="157" t="s">
        <v>143</v>
      </c>
      <c r="Q4287" s="157" t="s">
        <v>6171</v>
      </c>
      <c r="R4287" s="157" t="s">
        <v>144</v>
      </c>
      <c r="W4287" s="118">
        <v>270000</v>
      </c>
      <c r="X4287" s="162" t="s">
        <v>6396</v>
      </c>
    </row>
    <row r="4288" spans="1:24">
      <c r="A4288" s="83">
        <v>4441</v>
      </c>
      <c r="B4288" s="83">
        <v>310</v>
      </c>
      <c r="C4288" t="s">
        <v>7961</v>
      </c>
      <c r="D4288" s="159">
        <f t="shared" si="132"/>
        <v>23</v>
      </c>
      <c r="E4288">
        <v>0</v>
      </c>
      <c r="F4288">
        <v>23</v>
      </c>
      <c r="G4288" s="162" t="s">
        <v>6237</v>
      </c>
      <c r="H4288" s="162" t="s">
        <v>6237</v>
      </c>
      <c r="I4288" s="53" t="str">
        <f t="shared" si="133"/>
        <v>0. 23</v>
      </c>
      <c r="J4288" s="157" t="s">
        <v>142</v>
      </c>
      <c r="K4288" s="157" t="s">
        <v>141</v>
      </c>
      <c r="L4288" s="83" t="s">
        <v>6172</v>
      </c>
      <c r="M4288" s="165" t="s">
        <v>162</v>
      </c>
      <c r="O4288" s="157" t="s">
        <v>138</v>
      </c>
      <c r="P4288" s="157" t="s">
        <v>143</v>
      </c>
      <c r="Q4288" s="157" t="s">
        <v>6171</v>
      </c>
      <c r="R4288" s="157" t="s">
        <v>144</v>
      </c>
      <c r="W4288" s="118">
        <v>54000</v>
      </c>
      <c r="X4288" s="162" t="s">
        <v>6237</v>
      </c>
    </row>
    <row r="4289" spans="1:24">
      <c r="A4289" s="83">
        <v>4441</v>
      </c>
      <c r="B4289" s="83">
        <v>355</v>
      </c>
      <c r="C4289" t="s">
        <v>6579</v>
      </c>
      <c r="D4289" s="159">
        <f t="shared" si="132"/>
        <v>69</v>
      </c>
      <c r="E4289">
        <v>1</v>
      </c>
      <c r="F4289">
        <v>29</v>
      </c>
      <c r="G4289" s="162" t="s">
        <v>6381</v>
      </c>
      <c r="H4289" s="162" t="s">
        <v>6381</v>
      </c>
      <c r="I4289" s="53" t="str">
        <f t="shared" si="133"/>
        <v>1. 29</v>
      </c>
      <c r="J4289" s="157" t="s">
        <v>142</v>
      </c>
      <c r="K4289" s="157" t="s">
        <v>141</v>
      </c>
      <c r="L4289" s="83" t="s">
        <v>6172</v>
      </c>
      <c r="M4289" s="165" t="s">
        <v>162</v>
      </c>
      <c r="O4289" s="157" t="s">
        <v>138</v>
      </c>
      <c r="P4289" s="157" t="s">
        <v>143</v>
      </c>
      <c r="Q4289" s="157" t="s">
        <v>6171</v>
      </c>
      <c r="R4289" s="157" t="s">
        <v>144</v>
      </c>
      <c r="W4289" s="118">
        <v>175500</v>
      </c>
      <c r="X4289" s="162" t="s">
        <v>6381</v>
      </c>
    </row>
    <row r="4290" spans="1:24">
      <c r="A4290" s="83">
        <v>4441</v>
      </c>
      <c r="B4290" s="83">
        <v>310</v>
      </c>
      <c r="C4290" t="s">
        <v>7845</v>
      </c>
      <c r="D4290" s="159">
        <f t="shared" si="132"/>
        <v>22</v>
      </c>
      <c r="E4290">
        <v>0</v>
      </c>
      <c r="F4290">
        <v>22</v>
      </c>
      <c r="G4290" s="162" t="s">
        <v>6382</v>
      </c>
      <c r="H4290" s="162" t="s">
        <v>6382</v>
      </c>
      <c r="I4290" s="53" t="str">
        <f t="shared" si="133"/>
        <v>0. 22</v>
      </c>
      <c r="J4290" s="157" t="s">
        <v>142</v>
      </c>
      <c r="K4290" s="157" t="s">
        <v>141</v>
      </c>
      <c r="L4290" s="83" t="s">
        <v>6172</v>
      </c>
      <c r="M4290" s="165" t="s">
        <v>162</v>
      </c>
      <c r="O4290" s="157" t="s">
        <v>138</v>
      </c>
      <c r="P4290" s="157" t="s">
        <v>143</v>
      </c>
      <c r="Q4290" s="157" t="s">
        <v>6171</v>
      </c>
      <c r="R4290" s="157" t="s">
        <v>144</v>
      </c>
      <c r="W4290" s="118">
        <v>54000</v>
      </c>
      <c r="X4290" s="162" t="s">
        <v>6382</v>
      </c>
    </row>
    <row r="4291" spans="1:24">
      <c r="A4291" s="83">
        <v>4442</v>
      </c>
      <c r="B4291" s="83">
        <v>26</v>
      </c>
      <c r="C4291" t="s">
        <v>7852</v>
      </c>
      <c r="D4291" s="159">
        <f t="shared" ref="D4291:D4344" si="134">E4291*40+F4291</f>
        <v>178</v>
      </c>
      <c r="E4291">
        <v>4</v>
      </c>
      <c r="F4291">
        <v>18</v>
      </c>
      <c r="G4291" s="162" t="s">
        <v>6439</v>
      </c>
      <c r="H4291" s="162" t="s">
        <v>6439</v>
      </c>
      <c r="I4291" s="53" t="str">
        <f t="shared" ref="I4291:I4344" si="135">H4291</f>
        <v>4. 18</v>
      </c>
      <c r="J4291" s="157" t="s">
        <v>142</v>
      </c>
      <c r="K4291" s="157" t="s">
        <v>141</v>
      </c>
      <c r="L4291" s="83" t="s">
        <v>6172</v>
      </c>
      <c r="M4291" s="165" t="s">
        <v>162</v>
      </c>
      <c r="O4291" s="157" t="s">
        <v>138</v>
      </c>
      <c r="P4291" s="157" t="s">
        <v>143</v>
      </c>
      <c r="Q4291" s="157" t="s">
        <v>6171</v>
      </c>
      <c r="R4291" s="157" t="s">
        <v>144</v>
      </c>
      <c r="W4291" s="118">
        <v>337500</v>
      </c>
      <c r="X4291" s="162" t="s">
        <v>6439</v>
      </c>
    </row>
    <row r="4292" spans="1:24">
      <c r="A4292" s="83">
        <v>4443</v>
      </c>
      <c r="B4292" s="83">
        <v>204</v>
      </c>
      <c r="C4292" t="s">
        <v>6586</v>
      </c>
      <c r="D4292" s="159">
        <f t="shared" si="134"/>
        <v>61</v>
      </c>
      <c r="E4292">
        <v>1</v>
      </c>
      <c r="F4292">
        <v>21</v>
      </c>
      <c r="G4292" s="162" t="s">
        <v>6233</v>
      </c>
      <c r="H4292" s="162" t="s">
        <v>6233</v>
      </c>
      <c r="I4292" s="53" t="str">
        <f t="shared" si="135"/>
        <v>1. 21</v>
      </c>
      <c r="J4292" s="157" t="s">
        <v>142</v>
      </c>
      <c r="K4292" s="157" t="s">
        <v>141</v>
      </c>
      <c r="L4292" s="83" t="s">
        <v>6172</v>
      </c>
      <c r="M4292" s="165" t="s">
        <v>162</v>
      </c>
      <c r="O4292" s="157" t="s">
        <v>138</v>
      </c>
      <c r="P4292" s="157" t="s">
        <v>143</v>
      </c>
      <c r="Q4292" s="157" t="s">
        <v>6171</v>
      </c>
      <c r="R4292" s="157" t="s">
        <v>144</v>
      </c>
      <c r="W4292" s="118">
        <v>270000</v>
      </c>
      <c r="X4292" s="162" t="s">
        <v>6233</v>
      </c>
    </row>
    <row r="4293" spans="1:24">
      <c r="A4293" s="83">
        <v>4443</v>
      </c>
      <c r="B4293" s="83">
        <v>456</v>
      </c>
      <c r="C4293" t="s">
        <v>8104</v>
      </c>
      <c r="D4293" s="159">
        <f t="shared" si="134"/>
        <v>33</v>
      </c>
      <c r="E4293">
        <v>0</v>
      </c>
      <c r="F4293">
        <v>33</v>
      </c>
      <c r="G4293" s="162" t="s">
        <v>6387</v>
      </c>
      <c r="H4293" s="162" t="s">
        <v>6387</v>
      </c>
      <c r="I4293" s="53" t="str">
        <f t="shared" si="135"/>
        <v>0. 33</v>
      </c>
      <c r="J4293" s="157" t="s">
        <v>142</v>
      </c>
      <c r="K4293" s="157" t="s">
        <v>141</v>
      </c>
      <c r="L4293" s="83" t="s">
        <v>6172</v>
      </c>
      <c r="M4293" s="165" t="s">
        <v>162</v>
      </c>
      <c r="O4293" s="157" t="s">
        <v>138</v>
      </c>
      <c r="P4293" s="157" t="s">
        <v>143</v>
      </c>
      <c r="Q4293" s="157" t="s">
        <v>6171</v>
      </c>
      <c r="R4293" s="157" t="s">
        <v>144</v>
      </c>
      <c r="W4293" s="118">
        <v>148500</v>
      </c>
      <c r="X4293" s="162" t="s">
        <v>6387</v>
      </c>
    </row>
    <row r="4294" spans="1:24">
      <c r="A4294" s="83">
        <v>4443</v>
      </c>
      <c r="B4294" s="83">
        <v>455</v>
      </c>
      <c r="C4294" t="s">
        <v>6586</v>
      </c>
      <c r="D4294" s="159">
        <f t="shared" si="134"/>
        <v>11</v>
      </c>
      <c r="E4294">
        <v>0</v>
      </c>
      <c r="F4294">
        <v>11</v>
      </c>
      <c r="G4294" s="162" t="s">
        <v>6247</v>
      </c>
      <c r="H4294" s="162" t="s">
        <v>6247</v>
      </c>
      <c r="I4294" s="53" t="str">
        <f t="shared" si="135"/>
        <v>0. 11</v>
      </c>
      <c r="J4294" s="157" t="s">
        <v>142</v>
      </c>
      <c r="K4294" s="157" t="s">
        <v>141</v>
      </c>
      <c r="L4294" s="83" t="s">
        <v>6172</v>
      </c>
      <c r="M4294" s="165" t="s">
        <v>162</v>
      </c>
      <c r="O4294" s="157" t="s">
        <v>138</v>
      </c>
      <c r="P4294" s="157" t="s">
        <v>143</v>
      </c>
      <c r="Q4294" s="157" t="s">
        <v>6171</v>
      </c>
      <c r="R4294" s="157" t="s">
        <v>144</v>
      </c>
      <c r="W4294" s="118">
        <v>40500</v>
      </c>
      <c r="X4294" s="162" t="s">
        <v>6247</v>
      </c>
    </row>
    <row r="4295" spans="1:24">
      <c r="A4295" s="83">
        <v>4444</v>
      </c>
      <c r="B4295" s="83">
        <v>204</v>
      </c>
      <c r="C4295" t="s">
        <v>6586</v>
      </c>
      <c r="D4295" s="159">
        <f t="shared" si="134"/>
        <v>61</v>
      </c>
      <c r="E4295">
        <v>1</v>
      </c>
      <c r="F4295">
        <v>21</v>
      </c>
      <c r="G4295" s="162" t="s">
        <v>6233</v>
      </c>
      <c r="H4295" s="162" t="s">
        <v>6233</v>
      </c>
      <c r="I4295" s="53" t="str">
        <f t="shared" si="135"/>
        <v>1. 21</v>
      </c>
      <c r="J4295" s="157" t="s">
        <v>142</v>
      </c>
      <c r="K4295" s="157" t="s">
        <v>141</v>
      </c>
      <c r="L4295" s="83" t="s">
        <v>6172</v>
      </c>
      <c r="M4295" s="165" t="s">
        <v>162</v>
      </c>
      <c r="O4295" s="157" t="s">
        <v>138</v>
      </c>
      <c r="P4295" s="157" t="s">
        <v>143</v>
      </c>
      <c r="Q4295" s="157" t="s">
        <v>6171</v>
      </c>
      <c r="R4295" s="157" t="s">
        <v>144</v>
      </c>
      <c r="W4295" s="118">
        <v>270000</v>
      </c>
      <c r="X4295" s="162" t="s">
        <v>6233</v>
      </c>
    </row>
    <row r="4296" spans="1:24">
      <c r="A4296" s="83">
        <v>4444</v>
      </c>
      <c r="B4296" s="83">
        <v>456</v>
      </c>
      <c r="C4296" t="s">
        <v>8104</v>
      </c>
      <c r="D4296" s="159">
        <f t="shared" si="134"/>
        <v>33</v>
      </c>
      <c r="E4296">
        <v>0</v>
      </c>
      <c r="F4296">
        <v>33</v>
      </c>
      <c r="G4296" s="162" t="s">
        <v>6387</v>
      </c>
      <c r="H4296" s="162" t="s">
        <v>6387</v>
      </c>
      <c r="I4296" s="53" t="str">
        <f t="shared" si="135"/>
        <v>0. 33</v>
      </c>
      <c r="J4296" s="157" t="s">
        <v>142</v>
      </c>
      <c r="K4296" s="157" t="s">
        <v>141</v>
      </c>
      <c r="L4296" s="83" t="s">
        <v>6172</v>
      </c>
      <c r="M4296" s="165" t="s">
        <v>162</v>
      </c>
      <c r="O4296" s="157" t="s">
        <v>138</v>
      </c>
      <c r="P4296" s="157" t="s">
        <v>143</v>
      </c>
      <c r="Q4296" s="157" t="s">
        <v>6171</v>
      </c>
      <c r="R4296" s="157" t="s">
        <v>144</v>
      </c>
      <c r="W4296" s="118">
        <v>148500</v>
      </c>
      <c r="X4296" s="162" t="s">
        <v>6387</v>
      </c>
    </row>
    <row r="4297" spans="1:24">
      <c r="A4297" s="83">
        <v>4444</v>
      </c>
      <c r="B4297" s="83">
        <v>455</v>
      </c>
      <c r="C4297" t="s">
        <v>6586</v>
      </c>
      <c r="D4297" s="159">
        <f t="shared" si="134"/>
        <v>11</v>
      </c>
      <c r="E4297">
        <v>0</v>
      </c>
      <c r="F4297">
        <v>11</v>
      </c>
      <c r="G4297" s="162" t="s">
        <v>6247</v>
      </c>
      <c r="H4297" s="162" t="s">
        <v>6247</v>
      </c>
      <c r="I4297" s="53" t="str">
        <f t="shared" si="135"/>
        <v>0. 11</v>
      </c>
      <c r="J4297" s="157" t="s">
        <v>142</v>
      </c>
      <c r="K4297" s="157" t="s">
        <v>141</v>
      </c>
      <c r="L4297" s="83" t="s">
        <v>6172</v>
      </c>
      <c r="M4297" s="165" t="s">
        <v>162</v>
      </c>
      <c r="O4297" s="157" t="s">
        <v>138</v>
      </c>
      <c r="P4297" s="157" t="s">
        <v>143</v>
      </c>
      <c r="Q4297" s="157" t="s">
        <v>6171</v>
      </c>
      <c r="R4297" s="157" t="s">
        <v>144</v>
      </c>
      <c r="W4297" s="118">
        <v>40500</v>
      </c>
      <c r="X4297" s="162" t="s">
        <v>6247</v>
      </c>
    </row>
    <row r="4298" spans="1:24">
      <c r="A4298" s="83">
        <v>4445</v>
      </c>
      <c r="B4298" s="83">
        <v>262</v>
      </c>
      <c r="C4298" t="s">
        <v>7838</v>
      </c>
      <c r="D4298" s="159">
        <f t="shared" si="134"/>
        <v>58</v>
      </c>
      <c r="E4298">
        <v>1</v>
      </c>
      <c r="F4298">
        <v>18</v>
      </c>
      <c r="G4298" s="162" t="s">
        <v>6299</v>
      </c>
      <c r="H4298" s="162" t="s">
        <v>6299</v>
      </c>
      <c r="I4298" s="53" t="str">
        <f t="shared" si="135"/>
        <v>1. 18</v>
      </c>
      <c r="J4298" s="157" t="s">
        <v>142</v>
      </c>
      <c r="K4298" s="157" t="s">
        <v>141</v>
      </c>
      <c r="L4298" s="83" t="s">
        <v>6172</v>
      </c>
      <c r="M4298" s="165" t="s">
        <v>162</v>
      </c>
      <c r="O4298" s="157" t="s">
        <v>138</v>
      </c>
      <c r="P4298" s="157" t="s">
        <v>143</v>
      </c>
      <c r="Q4298" s="157" t="s">
        <v>6171</v>
      </c>
      <c r="R4298" s="157" t="s">
        <v>144</v>
      </c>
      <c r="W4298" s="118">
        <v>391500</v>
      </c>
      <c r="X4298" s="162" t="s">
        <v>6299</v>
      </c>
    </row>
    <row r="4299" spans="1:24">
      <c r="A4299" s="83">
        <v>4445</v>
      </c>
      <c r="B4299" s="83">
        <v>261</v>
      </c>
      <c r="C4299" t="s">
        <v>8255</v>
      </c>
      <c r="D4299" s="159">
        <f t="shared" si="134"/>
        <v>39</v>
      </c>
      <c r="E4299">
        <v>0</v>
      </c>
      <c r="F4299">
        <v>39</v>
      </c>
      <c r="G4299" s="162" t="s">
        <v>6230</v>
      </c>
      <c r="H4299" s="162" t="s">
        <v>6230</v>
      </c>
      <c r="I4299" s="53" t="str">
        <f t="shared" si="135"/>
        <v>0. 39</v>
      </c>
      <c r="J4299" s="157" t="s">
        <v>142</v>
      </c>
      <c r="K4299" s="157" t="s">
        <v>141</v>
      </c>
      <c r="L4299" s="83" t="s">
        <v>6172</v>
      </c>
      <c r="M4299" s="165" t="s">
        <v>162</v>
      </c>
      <c r="O4299" s="157" t="s">
        <v>138</v>
      </c>
      <c r="P4299" s="157" t="s">
        <v>143</v>
      </c>
      <c r="Q4299" s="157" t="s">
        <v>6171</v>
      </c>
      <c r="R4299" s="157" t="s">
        <v>144</v>
      </c>
      <c r="W4299" s="118">
        <v>256500</v>
      </c>
      <c r="X4299" s="162" t="s">
        <v>6230</v>
      </c>
    </row>
    <row r="4300" spans="1:24">
      <c r="A4300" s="83">
        <v>4447</v>
      </c>
      <c r="B4300" s="83">
        <v>246</v>
      </c>
      <c r="C4300" t="s">
        <v>8070</v>
      </c>
      <c r="D4300" s="159">
        <f t="shared" si="134"/>
        <v>101</v>
      </c>
      <c r="E4300">
        <v>2</v>
      </c>
      <c r="F4300">
        <v>21</v>
      </c>
      <c r="G4300" s="162" t="s">
        <v>6396</v>
      </c>
      <c r="H4300" s="162" t="s">
        <v>6396</v>
      </c>
      <c r="I4300" s="53" t="str">
        <f t="shared" si="135"/>
        <v>2. 21</v>
      </c>
      <c r="J4300" s="157" t="s">
        <v>142</v>
      </c>
      <c r="K4300" s="157" t="s">
        <v>141</v>
      </c>
      <c r="L4300" s="83" t="s">
        <v>6172</v>
      </c>
      <c r="M4300" s="165" t="s">
        <v>162</v>
      </c>
      <c r="O4300" s="157" t="s">
        <v>138</v>
      </c>
      <c r="P4300" s="157" t="s">
        <v>143</v>
      </c>
      <c r="Q4300" s="157" t="s">
        <v>6171</v>
      </c>
      <c r="R4300" s="157" t="s">
        <v>144</v>
      </c>
      <c r="W4300" s="118">
        <v>270000</v>
      </c>
      <c r="X4300" s="162" t="s">
        <v>6396</v>
      </c>
    </row>
    <row r="4301" spans="1:24">
      <c r="A4301" s="83">
        <v>4447</v>
      </c>
      <c r="B4301" s="83">
        <v>310</v>
      </c>
      <c r="C4301" t="s">
        <v>7961</v>
      </c>
      <c r="D4301" s="159">
        <f t="shared" si="134"/>
        <v>23</v>
      </c>
      <c r="E4301">
        <v>0</v>
      </c>
      <c r="F4301">
        <v>23</v>
      </c>
      <c r="G4301" s="162" t="s">
        <v>6237</v>
      </c>
      <c r="H4301" s="162" t="s">
        <v>6237</v>
      </c>
      <c r="I4301" s="53" t="str">
        <f t="shared" si="135"/>
        <v>0. 23</v>
      </c>
      <c r="J4301" s="157" t="s">
        <v>142</v>
      </c>
      <c r="K4301" s="157" t="s">
        <v>141</v>
      </c>
      <c r="L4301" s="83" t="s">
        <v>6172</v>
      </c>
      <c r="M4301" s="165" t="s">
        <v>162</v>
      </c>
      <c r="O4301" s="157" t="s">
        <v>138</v>
      </c>
      <c r="P4301" s="157" t="s">
        <v>143</v>
      </c>
      <c r="Q4301" s="157" t="s">
        <v>6171</v>
      </c>
      <c r="R4301" s="157" t="s">
        <v>144</v>
      </c>
      <c r="W4301" s="118">
        <v>54000</v>
      </c>
      <c r="X4301" s="162" t="s">
        <v>6237</v>
      </c>
    </row>
    <row r="4302" spans="1:24">
      <c r="A4302" s="83">
        <v>4447</v>
      </c>
      <c r="B4302" s="83">
        <v>355</v>
      </c>
      <c r="C4302" t="s">
        <v>6579</v>
      </c>
      <c r="D4302" s="159">
        <f t="shared" si="134"/>
        <v>69</v>
      </c>
      <c r="E4302">
        <v>1</v>
      </c>
      <c r="F4302">
        <v>29</v>
      </c>
      <c r="G4302" s="162" t="s">
        <v>6381</v>
      </c>
      <c r="H4302" s="162" t="s">
        <v>6381</v>
      </c>
      <c r="I4302" s="53" t="str">
        <f t="shared" si="135"/>
        <v>1. 29</v>
      </c>
      <c r="J4302" s="157" t="s">
        <v>142</v>
      </c>
      <c r="K4302" s="157" t="s">
        <v>141</v>
      </c>
      <c r="L4302" s="83" t="s">
        <v>6172</v>
      </c>
      <c r="M4302" s="165" t="s">
        <v>162</v>
      </c>
      <c r="O4302" s="157" t="s">
        <v>138</v>
      </c>
      <c r="P4302" s="157" t="s">
        <v>143</v>
      </c>
      <c r="Q4302" s="157" t="s">
        <v>6171</v>
      </c>
      <c r="R4302" s="157" t="s">
        <v>144</v>
      </c>
      <c r="W4302" s="118">
        <v>175500</v>
      </c>
      <c r="X4302" s="162" t="s">
        <v>6381</v>
      </c>
    </row>
    <row r="4303" spans="1:24">
      <c r="A4303" s="83">
        <v>4447</v>
      </c>
      <c r="B4303" s="83">
        <v>310</v>
      </c>
      <c r="C4303" t="s">
        <v>7845</v>
      </c>
      <c r="D4303" s="159">
        <f t="shared" si="134"/>
        <v>22</v>
      </c>
      <c r="E4303">
        <v>0</v>
      </c>
      <c r="F4303">
        <v>22</v>
      </c>
      <c r="G4303" s="162" t="s">
        <v>6382</v>
      </c>
      <c r="H4303" s="162" t="s">
        <v>6382</v>
      </c>
      <c r="I4303" s="53" t="str">
        <f t="shared" si="135"/>
        <v>0. 22</v>
      </c>
      <c r="J4303" s="157" t="s">
        <v>142</v>
      </c>
      <c r="K4303" s="157" t="s">
        <v>141</v>
      </c>
      <c r="L4303" s="83" t="s">
        <v>6172</v>
      </c>
      <c r="M4303" s="165" t="s">
        <v>162</v>
      </c>
      <c r="O4303" s="157" t="s">
        <v>138</v>
      </c>
      <c r="P4303" s="157" t="s">
        <v>143</v>
      </c>
      <c r="Q4303" s="157" t="s">
        <v>6171</v>
      </c>
      <c r="R4303" s="157" t="s">
        <v>144</v>
      </c>
      <c r="W4303" s="118">
        <v>54000</v>
      </c>
      <c r="X4303" s="162" t="s">
        <v>6382</v>
      </c>
    </row>
    <row r="4304" spans="1:24">
      <c r="A4304" s="83">
        <v>4448</v>
      </c>
      <c r="B4304" s="83">
        <v>12</v>
      </c>
      <c r="C4304" t="s">
        <v>6586</v>
      </c>
      <c r="D4304" s="159">
        <f t="shared" si="134"/>
        <v>80</v>
      </c>
      <c r="E4304">
        <v>2</v>
      </c>
      <c r="F4304">
        <v>0</v>
      </c>
      <c r="G4304" s="162" t="s">
        <v>6228</v>
      </c>
      <c r="H4304" s="162" t="s">
        <v>6228</v>
      </c>
      <c r="I4304" s="53" t="str">
        <f t="shared" si="135"/>
        <v>2. 0</v>
      </c>
      <c r="J4304" s="157" t="s">
        <v>142</v>
      </c>
      <c r="K4304" s="157" t="s">
        <v>141</v>
      </c>
      <c r="L4304" s="83" t="s">
        <v>6172</v>
      </c>
      <c r="M4304" s="165" t="s">
        <v>6554</v>
      </c>
      <c r="O4304" s="157" t="s">
        <v>138</v>
      </c>
      <c r="P4304" s="157" t="s">
        <v>143</v>
      </c>
      <c r="Q4304" s="157" t="s">
        <v>6171</v>
      </c>
      <c r="R4304" s="157" t="s">
        <v>144</v>
      </c>
      <c r="W4304" s="118">
        <v>0</v>
      </c>
      <c r="X4304" s="162" t="s">
        <v>6228</v>
      </c>
    </row>
    <row r="4305" spans="1:24">
      <c r="A4305" s="83">
        <v>4449</v>
      </c>
      <c r="B4305" s="83">
        <v>27</v>
      </c>
      <c r="C4305" t="s">
        <v>7851</v>
      </c>
      <c r="D4305" s="159">
        <f t="shared" si="134"/>
        <v>2</v>
      </c>
      <c r="E4305">
        <v>0</v>
      </c>
      <c r="F4305">
        <v>2</v>
      </c>
      <c r="G4305" s="162" t="s">
        <v>6284</v>
      </c>
      <c r="H4305" s="162" t="s">
        <v>6284</v>
      </c>
      <c r="I4305" s="53" t="str">
        <f t="shared" si="135"/>
        <v>0. 2</v>
      </c>
      <c r="J4305" s="157" t="s">
        <v>142</v>
      </c>
      <c r="K4305" s="157" t="s">
        <v>141</v>
      </c>
      <c r="L4305" s="83" t="s">
        <v>6172</v>
      </c>
      <c r="M4305" s="165" t="s">
        <v>162</v>
      </c>
      <c r="O4305" s="157" t="s">
        <v>138</v>
      </c>
      <c r="P4305" s="157" t="s">
        <v>143</v>
      </c>
      <c r="Q4305" s="157" t="s">
        <v>6171</v>
      </c>
      <c r="R4305" s="157" t="s">
        <v>144</v>
      </c>
      <c r="W4305" s="118">
        <v>27000</v>
      </c>
      <c r="X4305" s="162" t="s">
        <v>6284</v>
      </c>
    </row>
    <row r="4306" spans="1:24">
      <c r="A4306" s="83">
        <v>4449</v>
      </c>
      <c r="B4306" s="83">
        <v>27</v>
      </c>
      <c r="C4306" t="s">
        <v>7851</v>
      </c>
      <c r="D4306" s="159">
        <f t="shared" si="134"/>
        <v>2</v>
      </c>
      <c r="E4306">
        <v>0</v>
      </c>
      <c r="F4306">
        <v>2</v>
      </c>
      <c r="G4306" s="162" t="s">
        <v>6284</v>
      </c>
      <c r="H4306" s="162" t="s">
        <v>6284</v>
      </c>
      <c r="I4306" s="53" t="str">
        <f t="shared" si="135"/>
        <v>0. 2</v>
      </c>
      <c r="J4306" s="157" t="s">
        <v>142</v>
      </c>
      <c r="K4306" s="157" t="s">
        <v>141</v>
      </c>
      <c r="L4306" s="83" t="s">
        <v>6172</v>
      </c>
      <c r="M4306" s="165" t="s">
        <v>162</v>
      </c>
      <c r="O4306" s="157" t="s">
        <v>138</v>
      </c>
      <c r="P4306" s="157" t="s">
        <v>143</v>
      </c>
      <c r="Q4306" s="157" t="s">
        <v>6171</v>
      </c>
      <c r="R4306" s="157" t="s">
        <v>144</v>
      </c>
      <c r="W4306" s="118">
        <v>27000</v>
      </c>
      <c r="X4306" s="162" t="s">
        <v>6284</v>
      </c>
    </row>
    <row r="4307" spans="1:24">
      <c r="A4307" s="83">
        <v>4450</v>
      </c>
      <c r="B4307" s="83">
        <v>92</v>
      </c>
      <c r="C4307" t="s">
        <v>7836</v>
      </c>
      <c r="D4307" s="159">
        <f t="shared" si="134"/>
        <v>120</v>
      </c>
      <c r="E4307">
        <v>3</v>
      </c>
      <c r="F4307">
        <v>0</v>
      </c>
      <c r="G4307" s="162" t="s">
        <v>6240</v>
      </c>
      <c r="H4307" s="162" t="s">
        <v>6240</v>
      </c>
      <c r="I4307" s="53" t="str">
        <f t="shared" si="135"/>
        <v>3. 0</v>
      </c>
      <c r="J4307" s="157" t="s">
        <v>142</v>
      </c>
      <c r="K4307" s="157" t="s">
        <v>141</v>
      </c>
      <c r="L4307" s="83" t="s">
        <v>6172</v>
      </c>
      <c r="M4307" s="165" t="s">
        <v>162</v>
      </c>
      <c r="O4307" s="157" t="s">
        <v>138</v>
      </c>
      <c r="P4307" s="157" t="s">
        <v>143</v>
      </c>
      <c r="Q4307" s="157" t="s">
        <v>6171</v>
      </c>
      <c r="R4307" s="157" t="s">
        <v>144</v>
      </c>
      <c r="W4307" s="118">
        <v>540000</v>
      </c>
      <c r="X4307" s="162" t="s">
        <v>6240</v>
      </c>
    </row>
    <row r="4308" spans="1:24">
      <c r="A4308" s="83">
        <v>4450</v>
      </c>
      <c r="B4308" s="83">
        <v>92</v>
      </c>
      <c r="C4308" t="s">
        <v>7836</v>
      </c>
      <c r="D4308" s="159">
        <f t="shared" si="134"/>
        <v>26</v>
      </c>
      <c r="E4308">
        <v>0</v>
      </c>
      <c r="F4308">
        <v>26</v>
      </c>
      <c r="G4308" s="162" t="s">
        <v>6374</v>
      </c>
      <c r="H4308" s="162" t="s">
        <v>6374</v>
      </c>
      <c r="I4308" s="53" t="str">
        <f t="shared" si="135"/>
        <v>0. 26</v>
      </c>
      <c r="J4308" s="157" t="s">
        <v>142</v>
      </c>
      <c r="K4308" s="157" t="s">
        <v>141</v>
      </c>
      <c r="L4308" s="83" t="s">
        <v>6172</v>
      </c>
      <c r="M4308" s="165" t="s">
        <v>162</v>
      </c>
      <c r="O4308" s="157" t="s">
        <v>138</v>
      </c>
      <c r="P4308" s="157" t="s">
        <v>143</v>
      </c>
      <c r="Q4308" s="157" t="s">
        <v>6171</v>
      </c>
      <c r="R4308" s="157" t="s">
        <v>144</v>
      </c>
      <c r="W4308" s="118">
        <v>108000</v>
      </c>
      <c r="X4308" s="162" t="s">
        <v>6374</v>
      </c>
    </row>
    <row r="4309" spans="1:24">
      <c r="A4309" s="83">
        <v>4451</v>
      </c>
      <c r="B4309" s="83">
        <v>92</v>
      </c>
      <c r="C4309" t="s">
        <v>7836</v>
      </c>
      <c r="D4309" s="159">
        <f t="shared" si="134"/>
        <v>120</v>
      </c>
      <c r="E4309">
        <v>3</v>
      </c>
      <c r="F4309">
        <v>0</v>
      </c>
      <c r="G4309" s="162" t="s">
        <v>6240</v>
      </c>
      <c r="H4309" s="162" t="s">
        <v>6240</v>
      </c>
      <c r="I4309" s="53" t="str">
        <f t="shared" si="135"/>
        <v>3. 0</v>
      </c>
      <c r="J4309" s="157" t="s">
        <v>142</v>
      </c>
      <c r="K4309" s="157" t="s">
        <v>141</v>
      </c>
      <c r="L4309" s="83" t="s">
        <v>6172</v>
      </c>
      <c r="M4309" s="165" t="s">
        <v>162</v>
      </c>
      <c r="O4309" s="157" t="s">
        <v>138</v>
      </c>
      <c r="P4309" s="157" t="s">
        <v>143</v>
      </c>
      <c r="Q4309" s="157" t="s">
        <v>6171</v>
      </c>
      <c r="R4309" s="157" t="s">
        <v>144</v>
      </c>
      <c r="W4309" s="118">
        <v>540000</v>
      </c>
      <c r="X4309" s="162" t="s">
        <v>6240</v>
      </c>
    </row>
    <row r="4310" spans="1:24">
      <c r="A4310" s="83">
        <v>4451</v>
      </c>
      <c r="B4310" s="83">
        <v>92</v>
      </c>
      <c r="C4310" t="s">
        <v>7836</v>
      </c>
      <c r="D4310" s="159">
        <f t="shared" si="134"/>
        <v>26</v>
      </c>
      <c r="E4310">
        <v>0</v>
      </c>
      <c r="F4310">
        <v>26</v>
      </c>
      <c r="G4310" s="162" t="s">
        <v>6374</v>
      </c>
      <c r="H4310" s="162" t="s">
        <v>6374</v>
      </c>
      <c r="I4310" s="53" t="str">
        <f t="shared" si="135"/>
        <v>0. 26</v>
      </c>
      <c r="J4310" s="157" t="s">
        <v>142</v>
      </c>
      <c r="K4310" s="157" t="s">
        <v>141</v>
      </c>
      <c r="L4310" s="83" t="s">
        <v>6172</v>
      </c>
      <c r="M4310" s="165" t="s">
        <v>162</v>
      </c>
      <c r="O4310" s="157" t="s">
        <v>138</v>
      </c>
      <c r="P4310" s="157" t="s">
        <v>143</v>
      </c>
      <c r="Q4310" s="157" t="s">
        <v>6171</v>
      </c>
      <c r="R4310" s="157" t="s">
        <v>144</v>
      </c>
      <c r="W4310" s="118">
        <v>108000</v>
      </c>
      <c r="X4310" s="162" t="s">
        <v>6374</v>
      </c>
    </row>
    <row r="4311" spans="1:24">
      <c r="A4311" s="83">
        <v>4452</v>
      </c>
      <c r="B4311" s="83">
        <v>592</v>
      </c>
      <c r="C4311" t="s">
        <v>7859</v>
      </c>
      <c r="D4311" s="159">
        <f t="shared" si="134"/>
        <v>13</v>
      </c>
      <c r="E4311">
        <v>0</v>
      </c>
      <c r="F4311">
        <v>13</v>
      </c>
      <c r="G4311" s="162" t="s">
        <v>6205</v>
      </c>
      <c r="H4311" s="162" t="s">
        <v>6205</v>
      </c>
      <c r="I4311" s="53" t="str">
        <f t="shared" si="135"/>
        <v>0. 13</v>
      </c>
      <c r="J4311" s="157" t="s">
        <v>142</v>
      </c>
      <c r="K4311" s="157" t="s">
        <v>141</v>
      </c>
      <c r="L4311" s="83" t="s">
        <v>6172</v>
      </c>
      <c r="M4311" s="165" t="s">
        <v>162</v>
      </c>
      <c r="O4311" s="157" t="s">
        <v>138</v>
      </c>
      <c r="P4311" s="157" t="s">
        <v>143</v>
      </c>
      <c r="Q4311" s="157" t="s">
        <v>6171</v>
      </c>
      <c r="R4311" s="157" t="s">
        <v>144</v>
      </c>
      <c r="W4311" s="118">
        <v>175500</v>
      </c>
      <c r="X4311" s="162" t="s">
        <v>6205</v>
      </c>
    </row>
    <row r="4312" spans="1:24">
      <c r="A4312" s="83">
        <v>4453</v>
      </c>
      <c r="B4312" s="83">
        <v>250</v>
      </c>
      <c r="C4312" t="s">
        <v>7967</v>
      </c>
      <c r="D4312" s="159">
        <f t="shared" si="134"/>
        <v>485</v>
      </c>
      <c r="E4312">
        <v>12</v>
      </c>
      <c r="F4312">
        <v>5</v>
      </c>
      <c r="G4312" s="162" t="s">
        <v>6534</v>
      </c>
      <c r="H4312" s="162" t="s">
        <v>6534</v>
      </c>
      <c r="I4312" s="53" t="str">
        <f t="shared" si="135"/>
        <v>12. 5</v>
      </c>
      <c r="J4312" s="157" t="s">
        <v>142</v>
      </c>
      <c r="K4312" s="157" t="s">
        <v>141</v>
      </c>
      <c r="L4312" s="83" t="s">
        <v>6172</v>
      </c>
      <c r="M4312" s="165" t="s">
        <v>162</v>
      </c>
      <c r="O4312" s="157" t="s">
        <v>138</v>
      </c>
      <c r="P4312" s="157" t="s">
        <v>143</v>
      </c>
      <c r="Q4312" s="157" t="s">
        <v>6171</v>
      </c>
      <c r="R4312" s="157" t="s">
        <v>144</v>
      </c>
      <c r="W4312" s="118">
        <v>6547500</v>
      </c>
      <c r="X4312" s="162" t="s">
        <v>6534</v>
      </c>
    </row>
    <row r="4313" spans="1:24">
      <c r="A4313" s="83">
        <v>4454</v>
      </c>
      <c r="B4313" s="83">
        <v>341</v>
      </c>
      <c r="C4313" t="s">
        <v>7857</v>
      </c>
      <c r="D4313" s="159">
        <f t="shared" si="134"/>
        <v>291</v>
      </c>
      <c r="E4313">
        <v>7</v>
      </c>
      <c r="F4313">
        <v>11</v>
      </c>
      <c r="G4313" s="162" t="s">
        <v>6344</v>
      </c>
      <c r="H4313" s="162" t="s">
        <v>6344</v>
      </c>
      <c r="I4313" s="53" t="str">
        <f t="shared" si="135"/>
        <v>7. 11</v>
      </c>
      <c r="J4313" s="157" t="s">
        <v>142</v>
      </c>
      <c r="K4313" s="157" t="s">
        <v>141</v>
      </c>
      <c r="L4313" s="83" t="s">
        <v>6172</v>
      </c>
      <c r="M4313" s="165" t="s">
        <v>162</v>
      </c>
      <c r="O4313" s="157" t="s">
        <v>138</v>
      </c>
      <c r="P4313" s="157" t="s">
        <v>143</v>
      </c>
      <c r="Q4313" s="157" t="s">
        <v>6171</v>
      </c>
      <c r="R4313" s="157" t="s">
        <v>144</v>
      </c>
      <c r="W4313" s="118">
        <v>783000</v>
      </c>
      <c r="X4313" s="162" t="s">
        <v>6344</v>
      </c>
    </row>
    <row r="4314" spans="1:24">
      <c r="A4314" s="83">
        <v>4454</v>
      </c>
      <c r="B4314" s="83">
        <v>341</v>
      </c>
      <c r="C4314" t="s">
        <v>7835</v>
      </c>
      <c r="D4314" s="159">
        <f t="shared" si="134"/>
        <v>146</v>
      </c>
      <c r="E4314">
        <v>3</v>
      </c>
      <c r="F4314">
        <v>26</v>
      </c>
      <c r="G4314" s="162" t="s">
        <v>6345</v>
      </c>
      <c r="H4314" s="162" t="s">
        <v>6345</v>
      </c>
      <c r="I4314" s="53" t="str">
        <f t="shared" si="135"/>
        <v>3. 26</v>
      </c>
      <c r="J4314" s="157" t="s">
        <v>142</v>
      </c>
      <c r="K4314" s="157" t="s">
        <v>141</v>
      </c>
      <c r="L4314" s="83" t="s">
        <v>6172</v>
      </c>
      <c r="M4314" s="165" t="s">
        <v>162</v>
      </c>
      <c r="O4314" s="157" t="s">
        <v>138</v>
      </c>
      <c r="P4314" s="157" t="s">
        <v>143</v>
      </c>
      <c r="Q4314" s="157" t="s">
        <v>6171</v>
      </c>
      <c r="R4314" s="157" t="s">
        <v>144</v>
      </c>
      <c r="W4314" s="118">
        <v>270000</v>
      </c>
      <c r="X4314" s="162" t="s">
        <v>6345</v>
      </c>
    </row>
    <row r="4315" spans="1:24">
      <c r="A4315" s="83">
        <v>4454</v>
      </c>
      <c r="B4315" s="83">
        <v>325</v>
      </c>
      <c r="C4315" t="s">
        <v>7835</v>
      </c>
      <c r="D4315" s="159">
        <f t="shared" si="134"/>
        <v>118</v>
      </c>
      <c r="E4315">
        <v>2</v>
      </c>
      <c r="F4315">
        <v>38</v>
      </c>
      <c r="G4315" s="162" t="s">
        <v>6216</v>
      </c>
      <c r="H4315" s="162" t="s">
        <v>6216</v>
      </c>
      <c r="I4315" s="53" t="str">
        <f t="shared" si="135"/>
        <v>2. 38</v>
      </c>
      <c r="J4315" s="157" t="s">
        <v>142</v>
      </c>
      <c r="K4315" s="157" t="s">
        <v>141</v>
      </c>
      <c r="L4315" s="83" t="s">
        <v>6172</v>
      </c>
      <c r="M4315" s="165" t="s">
        <v>162</v>
      </c>
      <c r="O4315" s="157" t="s">
        <v>138</v>
      </c>
      <c r="P4315" s="157" t="s">
        <v>143</v>
      </c>
      <c r="Q4315" s="157" t="s">
        <v>6171</v>
      </c>
      <c r="R4315" s="157" t="s">
        <v>144</v>
      </c>
      <c r="W4315" s="118">
        <v>175500</v>
      </c>
      <c r="X4315" s="162" t="s">
        <v>6216</v>
      </c>
    </row>
    <row r="4316" spans="1:24">
      <c r="A4316" s="83">
        <v>4454</v>
      </c>
      <c r="B4316" s="83">
        <v>324</v>
      </c>
      <c r="C4316" t="s">
        <v>7835</v>
      </c>
      <c r="D4316" s="159">
        <f t="shared" si="134"/>
        <v>187</v>
      </c>
      <c r="E4316">
        <v>4</v>
      </c>
      <c r="F4316">
        <v>27</v>
      </c>
      <c r="G4316" s="162" t="s">
        <v>6346</v>
      </c>
      <c r="H4316" s="162" t="s">
        <v>6346</v>
      </c>
      <c r="I4316" s="53" t="str">
        <f t="shared" si="135"/>
        <v>4. 27</v>
      </c>
      <c r="J4316" s="157" t="s">
        <v>142</v>
      </c>
      <c r="K4316" s="157" t="s">
        <v>141</v>
      </c>
      <c r="L4316" s="83" t="s">
        <v>6172</v>
      </c>
      <c r="M4316" s="165" t="s">
        <v>162</v>
      </c>
      <c r="O4316" s="157" t="s">
        <v>138</v>
      </c>
      <c r="P4316" s="157" t="s">
        <v>143</v>
      </c>
      <c r="Q4316" s="157" t="s">
        <v>6171</v>
      </c>
      <c r="R4316" s="157" t="s">
        <v>144</v>
      </c>
      <c r="W4316" s="118">
        <v>270000</v>
      </c>
      <c r="X4316" s="162" t="s">
        <v>6346</v>
      </c>
    </row>
    <row r="4317" spans="1:24">
      <c r="A4317" s="83">
        <v>4455</v>
      </c>
      <c r="B4317" s="83">
        <v>134</v>
      </c>
      <c r="C4317" t="s">
        <v>6586</v>
      </c>
      <c r="D4317" s="159">
        <f t="shared" si="134"/>
        <v>73</v>
      </c>
      <c r="E4317">
        <v>1</v>
      </c>
      <c r="F4317">
        <v>33</v>
      </c>
      <c r="G4317" s="162" t="s">
        <v>6415</v>
      </c>
      <c r="H4317" s="162" t="s">
        <v>6415</v>
      </c>
      <c r="I4317" s="53" t="str">
        <f t="shared" si="135"/>
        <v>1. 33</v>
      </c>
      <c r="J4317" s="157" t="s">
        <v>142</v>
      </c>
      <c r="K4317" s="157" t="s">
        <v>141</v>
      </c>
      <c r="L4317" s="83" t="s">
        <v>6172</v>
      </c>
      <c r="M4317" s="165" t="s">
        <v>162</v>
      </c>
      <c r="O4317" s="157" t="s">
        <v>138</v>
      </c>
      <c r="P4317" s="157" t="s">
        <v>143</v>
      </c>
      <c r="Q4317" s="157" t="s">
        <v>6171</v>
      </c>
      <c r="R4317" s="157" t="s">
        <v>144</v>
      </c>
      <c r="W4317" s="118">
        <v>324000</v>
      </c>
      <c r="X4317" s="162" t="s">
        <v>6415</v>
      </c>
    </row>
    <row r="4318" spans="1:24">
      <c r="A4318" s="83">
        <v>4455</v>
      </c>
      <c r="B4318" s="83">
        <v>129</v>
      </c>
      <c r="C4318" t="s">
        <v>7857</v>
      </c>
      <c r="D4318" s="159">
        <f t="shared" si="134"/>
        <v>220</v>
      </c>
      <c r="E4318">
        <v>5</v>
      </c>
      <c r="F4318">
        <v>20</v>
      </c>
      <c r="G4318" s="162" t="s">
        <v>6424</v>
      </c>
      <c r="H4318" s="162" t="s">
        <v>6424</v>
      </c>
      <c r="I4318" s="53" t="str">
        <f t="shared" si="135"/>
        <v>5. 20</v>
      </c>
      <c r="J4318" s="157" t="s">
        <v>142</v>
      </c>
      <c r="K4318" s="157" t="s">
        <v>141</v>
      </c>
      <c r="L4318" s="83" t="s">
        <v>6172</v>
      </c>
      <c r="M4318" s="165" t="s">
        <v>162</v>
      </c>
      <c r="O4318" s="157" t="s">
        <v>138</v>
      </c>
      <c r="P4318" s="157" t="s">
        <v>143</v>
      </c>
      <c r="Q4318" s="157" t="s">
        <v>6171</v>
      </c>
      <c r="R4318" s="157" t="s">
        <v>144</v>
      </c>
      <c r="W4318" s="118">
        <v>364500</v>
      </c>
      <c r="X4318" s="162" t="s">
        <v>6424</v>
      </c>
    </row>
    <row r="4319" spans="1:24">
      <c r="A4319" s="83">
        <v>4455</v>
      </c>
      <c r="B4319" s="83">
        <v>129</v>
      </c>
      <c r="C4319" t="s">
        <v>7857</v>
      </c>
      <c r="D4319" s="159">
        <f t="shared" si="134"/>
        <v>47</v>
      </c>
      <c r="E4319">
        <v>1</v>
      </c>
      <c r="F4319">
        <v>7</v>
      </c>
      <c r="G4319" s="162" t="s">
        <v>6406</v>
      </c>
      <c r="H4319" s="162" t="s">
        <v>6406</v>
      </c>
      <c r="I4319" s="53" t="str">
        <f t="shared" si="135"/>
        <v>1. 7</v>
      </c>
      <c r="J4319" s="157" t="s">
        <v>142</v>
      </c>
      <c r="K4319" s="157" t="s">
        <v>141</v>
      </c>
      <c r="L4319" s="83" t="s">
        <v>6172</v>
      </c>
      <c r="M4319" s="165" t="s">
        <v>162</v>
      </c>
      <c r="O4319" s="157" t="s">
        <v>138</v>
      </c>
      <c r="P4319" s="157" t="s">
        <v>143</v>
      </c>
      <c r="Q4319" s="157" t="s">
        <v>6171</v>
      </c>
      <c r="R4319" s="157" t="s">
        <v>144</v>
      </c>
      <c r="W4319" s="118">
        <v>67500</v>
      </c>
      <c r="X4319" s="162" t="s">
        <v>6406</v>
      </c>
    </row>
    <row r="4320" spans="1:24">
      <c r="A4320" s="83">
        <v>4456</v>
      </c>
      <c r="B4320" s="83">
        <v>356</v>
      </c>
      <c r="C4320" t="s">
        <v>7862</v>
      </c>
      <c r="D4320" s="159">
        <f t="shared" si="134"/>
        <v>190</v>
      </c>
      <c r="E4320">
        <v>4</v>
      </c>
      <c r="F4320">
        <v>30</v>
      </c>
      <c r="G4320" s="162" t="s">
        <v>6193</v>
      </c>
      <c r="H4320" s="162" t="s">
        <v>6193</v>
      </c>
      <c r="I4320" s="53" t="str">
        <f t="shared" si="135"/>
        <v>4. 30</v>
      </c>
      <c r="J4320" s="157" t="s">
        <v>142</v>
      </c>
      <c r="K4320" s="157" t="s">
        <v>141</v>
      </c>
      <c r="L4320" s="83" t="s">
        <v>6172</v>
      </c>
      <c r="M4320" s="165" t="s">
        <v>162</v>
      </c>
      <c r="O4320" s="157" t="s">
        <v>138</v>
      </c>
      <c r="P4320" s="157" t="s">
        <v>143</v>
      </c>
      <c r="Q4320" s="157" t="s">
        <v>6171</v>
      </c>
      <c r="R4320" s="157" t="s">
        <v>144</v>
      </c>
      <c r="W4320" s="118">
        <v>850500</v>
      </c>
      <c r="X4320" s="162" t="s">
        <v>6193</v>
      </c>
    </row>
    <row r="4321" spans="1:24">
      <c r="A4321" s="83">
        <v>4456</v>
      </c>
      <c r="B4321" s="83">
        <v>356</v>
      </c>
      <c r="C4321" t="s">
        <v>7850</v>
      </c>
      <c r="D4321" s="159">
        <f t="shared" si="134"/>
        <v>165</v>
      </c>
      <c r="E4321">
        <v>4</v>
      </c>
      <c r="F4321">
        <v>5</v>
      </c>
      <c r="G4321" s="162" t="s">
        <v>6219</v>
      </c>
      <c r="H4321" s="162" t="s">
        <v>6219</v>
      </c>
      <c r="I4321" s="53" t="str">
        <f t="shared" si="135"/>
        <v>4. 5</v>
      </c>
      <c r="J4321" s="157" t="s">
        <v>142</v>
      </c>
      <c r="K4321" s="157" t="s">
        <v>141</v>
      </c>
      <c r="L4321" s="83" t="s">
        <v>6172</v>
      </c>
      <c r="M4321" s="165" t="s">
        <v>162</v>
      </c>
      <c r="O4321" s="157" t="s">
        <v>138</v>
      </c>
      <c r="P4321" s="157" t="s">
        <v>143</v>
      </c>
      <c r="Q4321" s="157" t="s">
        <v>6171</v>
      </c>
      <c r="R4321" s="157" t="s">
        <v>144</v>
      </c>
      <c r="W4321" s="118">
        <v>742500</v>
      </c>
      <c r="X4321" s="162" t="s">
        <v>6219</v>
      </c>
    </row>
    <row r="4322" spans="1:24">
      <c r="A4322" s="83">
        <v>4456</v>
      </c>
      <c r="B4322" s="83">
        <v>257</v>
      </c>
      <c r="C4322" t="s">
        <v>7850</v>
      </c>
      <c r="D4322" s="159">
        <f t="shared" si="134"/>
        <v>171</v>
      </c>
      <c r="E4322">
        <v>4</v>
      </c>
      <c r="F4322">
        <v>11</v>
      </c>
      <c r="G4322" s="162" t="s">
        <v>6243</v>
      </c>
      <c r="H4322" s="162" t="s">
        <v>6243</v>
      </c>
      <c r="I4322" s="53" t="str">
        <f t="shared" si="135"/>
        <v>4. 11</v>
      </c>
      <c r="J4322" s="157" t="s">
        <v>142</v>
      </c>
      <c r="K4322" s="157" t="s">
        <v>141</v>
      </c>
      <c r="L4322" s="83" t="s">
        <v>6172</v>
      </c>
      <c r="M4322" s="165" t="s">
        <v>162</v>
      </c>
      <c r="O4322" s="157" t="s">
        <v>138</v>
      </c>
      <c r="P4322" s="157" t="s">
        <v>143</v>
      </c>
      <c r="Q4322" s="157" t="s">
        <v>6171</v>
      </c>
      <c r="R4322" s="157" t="s">
        <v>144</v>
      </c>
      <c r="W4322" s="118">
        <v>769500</v>
      </c>
      <c r="X4322" s="162" t="s">
        <v>6243</v>
      </c>
    </row>
    <row r="4323" spans="1:24">
      <c r="A4323" s="83">
        <v>4456</v>
      </c>
      <c r="B4323" s="83">
        <v>222</v>
      </c>
      <c r="C4323" t="s">
        <v>7905</v>
      </c>
      <c r="D4323" s="159">
        <f t="shared" si="134"/>
        <v>48</v>
      </c>
      <c r="E4323">
        <v>1</v>
      </c>
      <c r="F4323">
        <v>8</v>
      </c>
      <c r="G4323" s="162" t="s">
        <v>6200</v>
      </c>
      <c r="H4323" s="162" t="s">
        <v>6200</v>
      </c>
      <c r="I4323" s="53" t="str">
        <f t="shared" si="135"/>
        <v>1. 8</v>
      </c>
      <c r="J4323" s="157" t="s">
        <v>142</v>
      </c>
      <c r="K4323" s="157" t="s">
        <v>141</v>
      </c>
      <c r="L4323" s="83" t="s">
        <v>6172</v>
      </c>
      <c r="M4323" s="165" t="s">
        <v>162</v>
      </c>
      <c r="O4323" s="157" t="s">
        <v>138</v>
      </c>
      <c r="P4323" s="157" t="s">
        <v>143</v>
      </c>
      <c r="Q4323" s="157" t="s">
        <v>6171</v>
      </c>
      <c r="R4323" s="157" t="s">
        <v>144</v>
      </c>
      <c r="W4323" s="118">
        <v>216000</v>
      </c>
      <c r="X4323" s="162" t="s">
        <v>6200</v>
      </c>
    </row>
    <row r="4324" spans="1:24">
      <c r="A4324" s="83">
        <v>4457</v>
      </c>
      <c r="B4324" s="83">
        <v>592</v>
      </c>
      <c r="C4324" t="s">
        <v>6586</v>
      </c>
      <c r="D4324" s="159">
        <f t="shared" si="134"/>
        <v>221</v>
      </c>
      <c r="E4324">
        <v>5</v>
      </c>
      <c r="F4324">
        <v>21</v>
      </c>
      <c r="G4324" s="162" t="s">
        <v>6316</v>
      </c>
      <c r="H4324" s="162" t="s">
        <v>6316</v>
      </c>
      <c r="I4324" s="53" t="str">
        <f t="shared" si="135"/>
        <v>5. 21</v>
      </c>
      <c r="J4324" s="157" t="s">
        <v>142</v>
      </c>
      <c r="K4324" s="157" t="s">
        <v>141</v>
      </c>
      <c r="L4324" s="83" t="s">
        <v>6172</v>
      </c>
      <c r="M4324" s="165" t="s">
        <v>162</v>
      </c>
      <c r="O4324" s="157" t="s">
        <v>138</v>
      </c>
      <c r="P4324" s="157" t="s">
        <v>143</v>
      </c>
      <c r="Q4324" s="157" t="s">
        <v>6171</v>
      </c>
      <c r="R4324" s="157" t="s">
        <v>144</v>
      </c>
      <c r="W4324" s="118">
        <v>985500</v>
      </c>
      <c r="X4324" s="162" t="s">
        <v>6316</v>
      </c>
    </row>
    <row r="4325" spans="1:24">
      <c r="A4325" s="83">
        <v>4457</v>
      </c>
      <c r="B4325" s="83">
        <v>119</v>
      </c>
      <c r="C4325" t="s">
        <v>7836</v>
      </c>
      <c r="D4325" s="159">
        <f t="shared" si="134"/>
        <v>371</v>
      </c>
      <c r="E4325">
        <v>9</v>
      </c>
      <c r="F4325">
        <v>11</v>
      </c>
      <c r="G4325" s="162" t="s">
        <v>6468</v>
      </c>
      <c r="H4325" s="162" t="s">
        <v>6468</v>
      </c>
      <c r="I4325" s="53" t="str">
        <f t="shared" si="135"/>
        <v>9. 11</v>
      </c>
      <c r="J4325" s="157" t="s">
        <v>142</v>
      </c>
      <c r="K4325" s="157" t="s">
        <v>141</v>
      </c>
      <c r="L4325" s="83" t="s">
        <v>6172</v>
      </c>
      <c r="M4325" s="165" t="s">
        <v>6538</v>
      </c>
      <c r="O4325" s="157" t="s">
        <v>138</v>
      </c>
      <c r="P4325" s="157" t="s">
        <v>143</v>
      </c>
      <c r="Q4325" s="157" t="s">
        <v>6171</v>
      </c>
      <c r="R4325" s="157" t="s">
        <v>144</v>
      </c>
      <c r="W4325" s="118">
        <v>0</v>
      </c>
      <c r="X4325" s="162" t="s">
        <v>6468</v>
      </c>
    </row>
    <row r="4326" spans="1:24">
      <c r="A4326" s="83">
        <v>4457</v>
      </c>
      <c r="B4326" s="83">
        <v>119</v>
      </c>
      <c r="C4326" t="s">
        <v>7836</v>
      </c>
      <c r="D4326" s="159">
        <f t="shared" si="134"/>
        <v>80</v>
      </c>
      <c r="E4326">
        <v>2</v>
      </c>
      <c r="F4326">
        <v>0</v>
      </c>
      <c r="G4326" s="162" t="s">
        <v>6228</v>
      </c>
      <c r="H4326" s="162" t="s">
        <v>6228</v>
      </c>
      <c r="I4326" s="53" t="str">
        <f t="shared" si="135"/>
        <v>2. 0</v>
      </c>
      <c r="J4326" s="157" t="s">
        <v>142</v>
      </c>
      <c r="K4326" s="157" t="s">
        <v>141</v>
      </c>
      <c r="L4326" s="83" t="s">
        <v>6172</v>
      </c>
      <c r="M4326" s="165" t="s">
        <v>6538</v>
      </c>
      <c r="O4326" s="157" t="s">
        <v>138</v>
      </c>
      <c r="P4326" s="157" t="s">
        <v>143</v>
      </c>
      <c r="Q4326" s="157" t="s">
        <v>6171</v>
      </c>
      <c r="R4326" s="157" t="s">
        <v>144</v>
      </c>
      <c r="W4326" s="118">
        <v>0</v>
      </c>
      <c r="X4326" s="162" t="s">
        <v>6228</v>
      </c>
    </row>
    <row r="4327" spans="1:24">
      <c r="A4327" s="83">
        <v>4461</v>
      </c>
      <c r="B4327" s="83">
        <v>100</v>
      </c>
      <c r="C4327" t="s">
        <v>6648</v>
      </c>
      <c r="D4327" s="159">
        <f t="shared" si="134"/>
        <v>127</v>
      </c>
      <c r="E4327">
        <v>3</v>
      </c>
      <c r="F4327">
        <v>7</v>
      </c>
      <c r="G4327" s="162" t="s">
        <v>6379</v>
      </c>
      <c r="H4327" s="162" t="s">
        <v>6379</v>
      </c>
      <c r="I4327" s="53" t="str">
        <f t="shared" si="135"/>
        <v>3. 7</v>
      </c>
      <c r="J4327" s="157" t="s">
        <v>142</v>
      </c>
      <c r="K4327" s="157" t="s">
        <v>141</v>
      </c>
      <c r="L4327" s="83" t="s">
        <v>6172</v>
      </c>
      <c r="M4327" s="165" t="s">
        <v>6549</v>
      </c>
      <c r="O4327" s="157" t="s">
        <v>138</v>
      </c>
      <c r="P4327" s="157" t="s">
        <v>143</v>
      </c>
      <c r="Q4327" s="157" t="s">
        <v>6171</v>
      </c>
      <c r="R4327" s="157" t="s">
        <v>144</v>
      </c>
      <c r="W4327" s="118">
        <v>0</v>
      </c>
      <c r="X4327" s="162" t="s">
        <v>6379</v>
      </c>
    </row>
    <row r="4328" spans="1:24">
      <c r="A4328" s="83">
        <v>4461</v>
      </c>
      <c r="B4328" s="83">
        <v>100</v>
      </c>
      <c r="C4328" t="s">
        <v>7900</v>
      </c>
      <c r="D4328" s="159">
        <f t="shared" si="134"/>
        <v>25</v>
      </c>
      <c r="E4328">
        <v>0</v>
      </c>
      <c r="F4328">
        <v>25</v>
      </c>
      <c r="G4328" s="162" t="s">
        <v>6177</v>
      </c>
      <c r="H4328" s="162" t="s">
        <v>6177</v>
      </c>
      <c r="I4328" s="53" t="str">
        <f t="shared" si="135"/>
        <v>0. 25</v>
      </c>
      <c r="J4328" s="157" t="s">
        <v>142</v>
      </c>
      <c r="K4328" s="157" t="s">
        <v>141</v>
      </c>
      <c r="L4328" s="83" t="s">
        <v>6172</v>
      </c>
      <c r="M4328" s="165" t="s">
        <v>6549</v>
      </c>
      <c r="O4328" s="157" t="s">
        <v>138</v>
      </c>
      <c r="P4328" s="157" t="s">
        <v>143</v>
      </c>
      <c r="Q4328" s="157" t="s">
        <v>6171</v>
      </c>
      <c r="R4328" s="157" t="s">
        <v>144</v>
      </c>
      <c r="W4328" s="118">
        <v>0</v>
      </c>
      <c r="X4328" s="162" t="s">
        <v>6177</v>
      </c>
    </row>
    <row r="4329" spans="1:24">
      <c r="A4329" s="83">
        <v>4462</v>
      </c>
      <c r="B4329" s="83">
        <v>242</v>
      </c>
      <c r="C4329" t="s">
        <v>7996</v>
      </c>
      <c r="D4329" s="159">
        <f t="shared" si="134"/>
        <v>147</v>
      </c>
      <c r="E4329">
        <v>3</v>
      </c>
      <c r="F4329">
        <v>27</v>
      </c>
      <c r="G4329" s="162" t="s">
        <v>6194</v>
      </c>
      <c r="H4329" s="162" t="s">
        <v>6194</v>
      </c>
      <c r="I4329" s="53" t="str">
        <f t="shared" si="135"/>
        <v>3. 27</v>
      </c>
      <c r="J4329" s="157" t="s">
        <v>142</v>
      </c>
      <c r="K4329" s="157" t="s">
        <v>141</v>
      </c>
      <c r="L4329" s="83" t="s">
        <v>6172</v>
      </c>
      <c r="M4329" s="165" t="s">
        <v>162</v>
      </c>
      <c r="O4329" s="157" t="s">
        <v>138</v>
      </c>
      <c r="P4329" s="157" t="s">
        <v>143</v>
      </c>
      <c r="Q4329" s="157" t="s">
        <v>6171</v>
      </c>
      <c r="R4329" s="157" t="s">
        <v>144</v>
      </c>
      <c r="W4329" s="118">
        <v>985500</v>
      </c>
      <c r="X4329" s="162" t="s">
        <v>6194</v>
      </c>
    </row>
    <row r="4330" spans="1:24">
      <c r="A4330" s="83">
        <v>4462</v>
      </c>
      <c r="B4330" s="83">
        <v>242</v>
      </c>
      <c r="C4330" t="s">
        <v>7976</v>
      </c>
      <c r="D4330" s="159">
        <f t="shared" si="134"/>
        <v>5</v>
      </c>
      <c r="E4330">
        <v>0</v>
      </c>
      <c r="F4330">
        <v>5</v>
      </c>
      <c r="G4330" s="162" t="s">
        <v>6281</v>
      </c>
      <c r="H4330" s="162" t="s">
        <v>6281</v>
      </c>
      <c r="I4330" s="53" t="str">
        <f t="shared" si="135"/>
        <v>0. 5</v>
      </c>
      <c r="J4330" s="157" t="s">
        <v>142</v>
      </c>
      <c r="K4330" s="157" t="s">
        <v>141</v>
      </c>
      <c r="L4330" s="83" t="s">
        <v>6172</v>
      </c>
      <c r="M4330" s="165" t="s">
        <v>162</v>
      </c>
      <c r="O4330" s="157" t="s">
        <v>138</v>
      </c>
      <c r="P4330" s="157" t="s">
        <v>143</v>
      </c>
      <c r="Q4330" s="157" t="s">
        <v>6171</v>
      </c>
      <c r="R4330" s="157" t="s">
        <v>144</v>
      </c>
      <c r="W4330" s="118">
        <v>67500</v>
      </c>
      <c r="X4330" s="162" t="s">
        <v>6281</v>
      </c>
    </row>
    <row r="4331" spans="1:24">
      <c r="A4331" s="83">
        <v>4462</v>
      </c>
      <c r="B4331" s="83">
        <v>243</v>
      </c>
      <c r="C4331" t="s">
        <v>7852</v>
      </c>
      <c r="D4331" s="159">
        <f t="shared" si="134"/>
        <v>2</v>
      </c>
      <c r="E4331">
        <v>0</v>
      </c>
      <c r="F4331">
        <v>2</v>
      </c>
      <c r="G4331" s="162" t="s">
        <v>6284</v>
      </c>
      <c r="H4331" s="162" t="s">
        <v>6284</v>
      </c>
      <c r="I4331" s="53" t="str">
        <f t="shared" si="135"/>
        <v>0. 2</v>
      </c>
      <c r="J4331" s="157" t="s">
        <v>142</v>
      </c>
      <c r="K4331" s="157" t="s">
        <v>141</v>
      </c>
      <c r="L4331" s="83" t="s">
        <v>6172</v>
      </c>
      <c r="M4331" s="165" t="s">
        <v>162</v>
      </c>
      <c r="O4331" s="157" t="s">
        <v>138</v>
      </c>
      <c r="P4331" s="157" t="s">
        <v>143</v>
      </c>
      <c r="Q4331" s="157" t="s">
        <v>6171</v>
      </c>
      <c r="R4331" s="157" t="s">
        <v>144</v>
      </c>
      <c r="W4331" s="118">
        <v>27000</v>
      </c>
      <c r="X4331" s="162" t="s">
        <v>6284</v>
      </c>
    </row>
    <row r="4332" spans="1:24">
      <c r="A4332" s="83">
        <v>4463</v>
      </c>
      <c r="B4332" s="83">
        <v>57</v>
      </c>
      <c r="C4332" t="s">
        <v>6579</v>
      </c>
      <c r="D4332" s="159">
        <f t="shared" si="134"/>
        <v>318</v>
      </c>
      <c r="E4332">
        <v>7</v>
      </c>
      <c r="F4332">
        <v>38</v>
      </c>
      <c r="G4332" s="162" t="s">
        <v>6358</v>
      </c>
      <c r="H4332" s="162" t="s">
        <v>6358</v>
      </c>
      <c r="I4332" s="53" t="str">
        <f t="shared" si="135"/>
        <v>7. 38</v>
      </c>
      <c r="J4332" s="157" t="s">
        <v>142</v>
      </c>
      <c r="K4332" s="157" t="s">
        <v>141</v>
      </c>
      <c r="L4332" s="83" t="s">
        <v>6172</v>
      </c>
      <c r="M4332" s="165" t="s">
        <v>6538</v>
      </c>
      <c r="O4332" s="157" t="s">
        <v>138</v>
      </c>
      <c r="P4332" s="157" t="s">
        <v>143</v>
      </c>
      <c r="Q4332" s="157" t="s">
        <v>6171</v>
      </c>
      <c r="R4332" s="157" t="s">
        <v>144</v>
      </c>
      <c r="W4332" s="118">
        <v>0</v>
      </c>
      <c r="X4332" s="162" t="s">
        <v>6358</v>
      </c>
    </row>
    <row r="4333" spans="1:24">
      <c r="A4333" s="83">
        <v>4464</v>
      </c>
      <c r="B4333" s="83">
        <v>57</v>
      </c>
      <c r="C4333" t="s">
        <v>6579</v>
      </c>
      <c r="D4333" s="159">
        <f t="shared" si="134"/>
        <v>318</v>
      </c>
      <c r="E4333">
        <v>7</v>
      </c>
      <c r="F4333">
        <v>38</v>
      </c>
      <c r="G4333" s="162" t="s">
        <v>6358</v>
      </c>
      <c r="H4333" s="162" t="s">
        <v>6358</v>
      </c>
      <c r="I4333" s="53" t="str">
        <f t="shared" si="135"/>
        <v>7. 38</v>
      </c>
      <c r="J4333" s="157" t="s">
        <v>142</v>
      </c>
      <c r="K4333" s="157" t="s">
        <v>141</v>
      </c>
      <c r="L4333" s="83" t="s">
        <v>6172</v>
      </c>
      <c r="M4333" s="165" t="s">
        <v>6538</v>
      </c>
      <c r="O4333" s="157" t="s">
        <v>138</v>
      </c>
      <c r="P4333" s="157" t="s">
        <v>143</v>
      </c>
      <c r="Q4333" s="157" t="s">
        <v>6171</v>
      </c>
      <c r="R4333" s="157" t="s">
        <v>144</v>
      </c>
      <c r="W4333" s="118">
        <v>0</v>
      </c>
      <c r="X4333" s="162" t="s">
        <v>6358</v>
      </c>
    </row>
    <row r="4334" spans="1:24">
      <c r="A4334" s="83">
        <v>4468</v>
      </c>
      <c r="B4334" s="83">
        <v>85</v>
      </c>
      <c r="C4334" t="s">
        <v>6586</v>
      </c>
      <c r="D4334" s="159">
        <f t="shared" si="134"/>
        <v>120</v>
      </c>
      <c r="E4334">
        <v>3</v>
      </c>
      <c r="F4334">
        <v>0</v>
      </c>
      <c r="G4334" s="162" t="s">
        <v>6240</v>
      </c>
      <c r="H4334" s="162" t="s">
        <v>6240</v>
      </c>
      <c r="I4334" s="53" t="str">
        <f t="shared" si="135"/>
        <v>3. 0</v>
      </c>
      <c r="J4334" s="157" t="s">
        <v>142</v>
      </c>
      <c r="K4334" s="157" t="s">
        <v>141</v>
      </c>
      <c r="L4334" s="83" t="s">
        <v>6172</v>
      </c>
      <c r="M4334" s="165" t="s">
        <v>162</v>
      </c>
      <c r="O4334" s="157" t="s">
        <v>138</v>
      </c>
      <c r="P4334" s="157" t="s">
        <v>143</v>
      </c>
      <c r="Q4334" s="157" t="s">
        <v>6171</v>
      </c>
      <c r="R4334" s="157" t="s">
        <v>144</v>
      </c>
      <c r="W4334" s="118">
        <v>405000</v>
      </c>
      <c r="X4334" s="162" t="s">
        <v>6240</v>
      </c>
    </row>
    <row r="4335" spans="1:24">
      <c r="A4335" s="83">
        <v>4468</v>
      </c>
      <c r="B4335" s="83">
        <v>109</v>
      </c>
      <c r="C4335" t="s">
        <v>7857</v>
      </c>
      <c r="D4335" s="159">
        <f t="shared" si="134"/>
        <v>33</v>
      </c>
      <c r="E4335">
        <v>0</v>
      </c>
      <c r="F4335">
        <v>33</v>
      </c>
      <c r="G4335" s="162" t="s">
        <v>6387</v>
      </c>
      <c r="H4335" s="162" t="s">
        <v>6387</v>
      </c>
      <c r="I4335" s="53" t="str">
        <f t="shared" si="135"/>
        <v>0. 33</v>
      </c>
      <c r="J4335" s="157" t="s">
        <v>142</v>
      </c>
      <c r="K4335" s="157" t="s">
        <v>141</v>
      </c>
      <c r="L4335" s="83" t="s">
        <v>6172</v>
      </c>
      <c r="M4335" s="165" t="s">
        <v>162</v>
      </c>
      <c r="O4335" s="157" t="s">
        <v>138</v>
      </c>
      <c r="P4335" s="157" t="s">
        <v>143</v>
      </c>
      <c r="Q4335" s="157" t="s">
        <v>6171</v>
      </c>
      <c r="R4335" s="157" t="s">
        <v>144</v>
      </c>
      <c r="W4335" s="118">
        <v>108000</v>
      </c>
      <c r="X4335" s="162" t="s">
        <v>6387</v>
      </c>
    </row>
    <row r="4336" spans="1:24">
      <c r="A4336" s="83">
        <v>4469</v>
      </c>
      <c r="B4336" s="83">
        <v>85</v>
      </c>
      <c r="C4336" t="s">
        <v>6586</v>
      </c>
      <c r="D4336" s="159">
        <f t="shared" si="134"/>
        <v>120</v>
      </c>
      <c r="E4336">
        <v>3</v>
      </c>
      <c r="F4336">
        <v>0</v>
      </c>
      <c r="G4336" s="162" t="s">
        <v>6240</v>
      </c>
      <c r="H4336" s="162" t="s">
        <v>6240</v>
      </c>
      <c r="I4336" s="53" t="str">
        <f t="shared" si="135"/>
        <v>3. 0</v>
      </c>
      <c r="J4336" s="157" t="s">
        <v>142</v>
      </c>
      <c r="K4336" s="157" t="s">
        <v>141</v>
      </c>
      <c r="L4336" s="83" t="s">
        <v>6172</v>
      </c>
      <c r="M4336" s="165" t="s">
        <v>162</v>
      </c>
      <c r="O4336" s="157" t="s">
        <v>138</v>
      </c>
      <c r="P4336" s="157" t="s">
        <v>143</v>
      </c>
      <c r="Q4336" s="157" t="s">
        <v>6171</v>
      </c>
      <c r="R4336" s="157" t="s">
        <v>144</v>
      </c>
      <c r="W4336" s="118">
        <v>405000</v>
      </c>
      <c r="X4336" s="162" t="s">
        <v>6240</v>
      </c>
    </row>
    <row r="4337" spans="1:24">
      <c r="A4337" s="83">
        <v>4469</v>
      </c>
      <c r="B4337" s="83">
        <v>109</v>
      </c>
      <c r="C4337" t="s">
        <v>7857</v>
      </c>
      <c r="D4337" s="159">
        <f t="shared" si="134"/>
        <v>33</v>
      </c>
      <c r="E4337">
        <v>0</v>
      </c>
      <c r="F4337">
        <v>33</v>
      </c>
      <c r="G4337" s="162" t="s">
        <v>6387</v>
      </c>
      <c r="H4337" s="162" t="s">
        <v>6387</v>
      </c>
      <c r="I4337" s="53" t="str">
        <f t="shared" si="135"/>
        <v>0. 33</v>
      </c>
      <c r="J4337" s="157" t="s">
        <v>142</v>
      </c>
      <c r="K4337" s="157" t="s">
        <v>141</v>
      </c>
      <c r="L4337" s="83" t="s">
        <v>6172</v>
      </c>
      <c r="M4337" s="165" t="s">
        <v>162</v>
      </c>
      <c r="O4337" s="157" t="s">
        <v>138</v>
      </c>
      <c r="P4337" s="157" t="s">
        <v>143</v>
      </c>
      <c r="Q4337" s="157" t="s">
        <v>6171</v>
      </c>
      <c r="R4337" s="157" t="s">
        <v>144</v>
      </c>
      <c r="W4337" s="118">
        <v>108000</v>
      </c>
      <c r="X4337" s="162" t="s">
        <v>6387</v>
      </c>
    </row>
    <row r="4338" spans="1:24">
      <c r="A4338" s="83">
        <v>4470</v>
      </c>
      <c r="B4338" s="83">
        <v>85</v>
      </c>
      <c r="C4338" t="s">
        <v>6586</v>
      </c>
      <c r="D4338" s="159">
        <f t="shared" si="134"/>
        <v>120</v>
      </c>
      <c r="E4338">
        <v>3</v>
      </c>
      <c r="F4338">
        <v>0</v>
      </c>
      <c r="G4338" s="162" t="s">
        <v>6240</v>
      </c>
      <c r="H4338" s="162" t="s">
        <v>6240</v>
      </c>
      <c r="I4338" s="53" t="str">
        <f t="shared" si="135"/>
        <v>3. 0</v>
      </c>
      <c r="J4338" s="157" t="s">
        <v>142</v>
      </c>
      <c r="K4338" s="157" t="s">
        <v>141</v>
      </c>
      <c r="L4338" s="83" t="s">
        <v>6172</v>
      </c>
      <c r="M4338" s="165" t="s">
        <v>162</v>
      </c>
      <c r="O4338" s="157" t="s">
        <v>138</v>
      </c>
      <c r="P4338" s="157" t="s">
        <v>143</v>
      </c>
      <c r="Q4338" s="157" t="s">
        <v>6171</v>
      </c>
      <c r="R4338" s="157" t="s">
        <v>144</v>
      </c>
      <c r="W4338" s="118">
        <v>405000</v>
      </c>
      <c r="X4338" s="162" t="s">
        <v>6240</v>
      </c>
    </row>
    <row r="4339" spans="1:24">
      <c r="A4339" s="83">
        <v>4470</v>
      </c>
      <c r="B4339" s="83">
        <v>109</v>
      </c>
      <c r="C4339" t="s">
        <v>7857</v>
      </c>
      <c r="D4339" s="159">
        <f t="shared" si="134"/>
        <v>33</v>
      </c>
      <c r="E4339">
        <v>0</v>
      </c>
      <c r="F4339">
        <v>33</v>
      </c>
      <c r="G4339" s="162" t="s">
        <v>6387</v>
      </c>
      <c r="H4339" s="162" t="s">
        <v>6387</v>
      </c>
      <c r="I4339" s="53" t="str">
        <f t="shared" si="135"/>
        <v>0. 33</v>
      </c>
      <c r="J4339" s="157" t="s">
        <v>142</v>
      </c>
      <c r="K4339" s="157" t="s">
        <v>141</v>
      </c>
      <c r="L4339" s="83" t="s">
        <v>6172</v>
      </c>
      <c r="M4339" s="165" t="s">
        <v>162</v>
      </c>
      <c r="O4339" s="157" t="s">
        <v>138</v>
      </c>
      <c r="P4339" s="157" t="s">
        <v>143</v>
      </c>
      <c r="Q4339" s="157" t="s">
        <v>6171</v>
      </c>
      <c r="R4339" s="157" t="s">
        <v>144</v>
      </c>
      <c r="W4339" s="118">
        <v>108000</v>
      </c>
      <c r="X4339" s="162" t="s">
        <v>6387</v>
      </c>
    </row>
    <row r="4340" spans="1:24">
      <c r="A4340" s="83">
        <v>4471</v>
      </c>
      <c r="B4340" s="83">
        <v>571</v>
      </c>
      <c r="C4340" t="s">
        <v>6648</v>
      </c>
      <c r="D4340" s="159">
        <f t="shared" si="134"/>
        <v>78</v>
      </c>
      <c r="E4340">
        <v>1</v>
      </c>
      <c r="F4340">
        <v>38</v>
      </c>
      <c r="G4340" s="162" t="s">
        <v>6332</v>
      </c>
      <c r="H4340" s="162" t="s">
        <v>6332</v>
      </c>
      <c r="I4340" s="53" t="str">
        <f t="shared" si="135"/>
        <v>1. 38</v>
      </c>
      <c r="J4340" s="157" t="s">
        <v>142</v>
      </c>
      <c r="K4340" s="157" t="s">
        <v>141</v>
      </c>
      <c r="L4340" s="83" t="s">
        <v>6172</v>
      </c>
      <c r="M4340" s="165" t="s">
        <v>162</v>
      </c>
      <c r="O4340" s="157" t="s">
        <v>138</v>
      </c>
      <c r="P4340" s="157" t="s">
        <v>143</v>
      </c>
      <c r="Q4340" s="157" t="s">
        <v>6171</v>
      </c>
      <c r="R4340" s="157" t="s">
        <v>144</v>
      </c>
      <c r="W4340" s="118">
        <v>175500</v>
      </c>
      <c r="X4340" s="162" t="s">
        <v>6332</v>
      </c>
    </row>
    <row r="4341" spans="1:24">
      <c r="A4341" s="83">
        <v>4471</v>
      </c>
      <c r="B4341" s="83">
        <v>572</v>
      </c>
      <c r="C4341" t="s">
        <v>7883</v>
      </c>
      <c r="D4341" s="159">
        <f t="shared" si="134"/>
        <v>48</v>
      </c>
      <c r="E4341">
        <v>1</v>
      </c>
      <c r="F4341">
        <v>8</v>
      </c>
      <c r="G4341" s="162" t="s">
        <v>6200</v>
      </c>
      <c r="H4341" s="162" t="s">
        <v>6200</v>
      </c>
      <c r="I4341" s="53" t="str">
        <f t="shared" si="135"/>
        <v>1. 8</v>
      </c>
      <c r="J4341" s="157" t="s">
        <v>142</v>
      </c>
      <c r="K4341" s="157" t="s">
        <v>141</v>
      </c>
      <c r="L4341" s="83" t="s">
        <v>6172</v>
      </c>
      <c r="M4341" s="165" t="s">
        <v>162</v>
      </c>
      <c r="O4341" s="157" t="s">
        <v>138</v>
      </c>
      <c r="P4341" s="157" t="s">
        <v>143</v>
      </c>
      <c r="Q4341" s="157" t="s">
        <v>6171</v>
      </c>
      <c r="R4341" s="157" t="s">
        <v>144</v>
      </c>
      <c r="W4341" s="118">
        <v>108000</v>
      </c>
      <c r="X4341" s="162" t="s">
        <v>6200</v>
      </c>
    </row>
    <row r="4342" spans="1:24">
      <c r="A4342" s="83">
        <v>4472</v>
      </c>
      <c r="B4342" s="83">
        <v>6</v>
      </c>
      <c r="C4342" t="s">
        <v>8256</v>
      </c>
      <c r="D4342" s="159">
        <f t="shared" si="134"/>
        <v>50</v>
      </c>
      <c r="E4342">
        <v>1</v>
      </c>
      <c r="F4342">
        <v>10</v>
      </c>
      <c r="G4342" s="162" t="s">
        <v>6195</v>
      </c>
      <c r="H4342" s="162" t="s">
        <v>6195</v>
      </c>
      <c r="I4342" s="53" t="str">
        <f t="shared" si="135"/>
        <v>1. 10</v>
      </c>
      <c r="J4342" s="157" t="s">
        <v>142</v>
      </c>
      <c r="K4342" s="157" t="s">
        <v>141</v>
      </c>
      <c r="L4342" s="83" t="s">
        <v>6172</v>
      </c>
      <c r="M4342" s="165" t="s">
        <v>6538</v>
      </c>
      <c r="O4342" s="157" t="s">
        <v>138</v>
      </c>
      <c r="P4342" s="157" t="s">
        <v>143</v>
      </c>
      <c r="Q4342" s="157" t="s">
        <v>6171</v>
      </c>
      <c r="R4342" s="157" t="s">
        <v>144</v>
      </c>
      <c r="W4342" s="118">
        <v>0</v>
      </c>
      <c r="X4342" s="162" t="s">
        <v>6195</v>
      </c>
    </row>
    <row r="4343" spans="1:24">
      <c r="A4343" s="83">
        <v>4472</v>
      </c>
      <c r="B4343" s="83">
        <v>6</v>
      </c>
      <c r="C4343" t="s">
        <v>7897</v>
      </c>
      <c r="D4343" s="159">
        <f t="shared" si="134"/>
        <v>80</v>
      </c>
      <c r="E4343">
        <v>2</v>
      </c>
      <c r="F4343">
        <v>0</v>
      </c>
      <c r="G4343" s="162" t="s">
        <v>6228</v>
      </c>
      <c r="H4343" s="162" t="s">
        <v>6228</v>
      </c>
      <c r="I4343" s="53" t="str">
        <f t="shared" si="135"/>
        <v>2. 0</v>
      </c>
      <c r="J4343" s="157" t="s">
        <v>142</v>
      </c>
      <c r="K4343" s="157" t="s">
        <v>141</v>
      </c>
      <c r="L4343" s="83" t="s">
        <v>6172</v>
      </c>
      <c r="M4343" s="165" t="s">
        <v>6538</v>
      </c>
      <c r="O4343" s="157" t="s">
        <v>138</v>
      </c>
      <c r="P4343" s="157" t="s">
        <v>143</v>
      </c>
      <c r="Q4343" s="157" t="s">
        <v>6171</v>
      </c>
      <c r="R4343" s="157" t="s">
        <v>144</v>
      </c>
      <c r="W4343" s="118">
        <v>0</v>
      </c>
      <c r="X4343" s="162" t="s">
        <v>6228</v>
      </c>
    </row>
    <row r="4344" spans="1:24">
      <c r="A4344" s="83">
        <v>4473</v>
      </c>
      <c r="B4344" s="83">
        <v>16</v>
      </c>
      <c r="C4344" t="s">
        <v>7866</v>
      </c>
      <c r="D4344" s="159">
        <f t="shared" si="134"/>
        <v>40</v>
      </c>
      <c r="E4344">
        <v>1</v>
      </c>
      <c r="F4344">
        <v>0</v>
      </c>
      <c r="G4344" s="162" t="s">
        <v>6242</v>
      </c>
      <c r="H4344" s="162" t="s">
        <v>6242</v>
      </c>
      <c r="I4344" s="53" t="str">
        <f t="shared" si="135"/>
        <v>1. 0</v>
      </c>
      <c r="J4344" s="157" t="s">
        <v>142</v>
      </c>
      <c r="K4344" s="157" t="s">
        <v>141</v>
      </c>
      <c r="L4344" s="83" t="s">
        <v>6172</v>
      </c>
      <c r="M4344" s="165" t="s">
        <v>162</v>
      </c>
      <c r="O4344" s="157" t="s">
        <v>138</v>
      </c>
      <c r="P4344" s="157" t="s">
        <v>143</v>
      </c>
      <c r="Q4344" s="157" t="s">
        <v>6171</v>
      </c>
      <c r="R4344" s="157" t="s">
        <v>144</v>
      </c>
      <c r="W4344" s="118">
        <v>175500</v>
      </c>
      <c r="X4344" s="162" t="s">
        <v>6242</v>
      </c>
    </row>
    <row r="4345" spans="1:24">
      <c r="G4345" s="163"/>
      <c r="W4345" s="53"/>
    </row>
    <row r="4346" spans="1:24">
      <c r="W4346" s="53"/>
    </row>
    <row r="4347" spans="1:24">
      <c r="W4347" s="53"/>
    </row>
    <row r="4348" spans="1:24">
      <c r="W4348" s="53"/>
    </row>
    <row r="4349" spans="1:24">
      <c r="W4349" s="53"/>
    </row>
    <row r="4350" spans="1:24">
      <c r="W4350" s="53"/>
    </row>
    <row r="4351" spans="1:24">
      <c r="W4351" s="53"/>
    </row>
    <row r="4352" spans="1:24">
      <c r="M4352" s="165"/>
    </row>
    <row r="4353" spans="13:13">
      <c r="M4353" s="165"/>
    </row>
    <row r="4354" spans="13:13">
      <c r="M4354" s="165"/>
    </row>
    <row r="4355" spans="13:13">
      <c r="M4355" s="165"/>
    </row>
    <row r="4356" spans="13:13">
      <c r="M4356" s="165"/>
    </row>
    <row r="4357" spans="13:13">
      <c r="M4357" s="165"/>
    </row>
    <row r="4358" spans="13:13">
      <c r="M4358" s="165"/>
    </row>
    <row r="4359" spans="13:13">
      <c r="M4359" s="165"/>
    </row>
    <row r="4360" spans="13:13">
      <c r="M4360" s="165"/>
    </row>
    <row r="4361" spans="13:13">
      <c r="M4361" s="165"/>
    </row>
    <row r="4362" spans="13:13">
      <c r="M4362" s="165"/>
    </row>
    <row r="4363" spans="13:13">
      <c r="M4363" s="165"/>
    </row>
    <row r="4364" spans="13:13">
      <c r="M4364" s="165"/>
    </row>
    <row r="4365" spans="13:13">
      <c r="M4365" s="165"/>
    </row>
    <row r="4366" spans="13:13">
      <c r="M4366" s="165"/>
    </row>
    <row r="4367" spans="13:13">
      <c r="M4367" s="165"/>
    </row>
    <row r="4368" spans="13:13">
      <c r="M4368" s="165"/>
    </row>
    <row r="4369" spans="13:13">
      <c r="M4369" s="165"/>
    </row>
    <row r="4370" spans="13:13">
      <c r="M4370" s="165"/>
    </row>
    <row r="4371" spans="13:13">
      <c r="M4371" s="165"/>
    </row>
    <row r="4372" spans="13:13">
      <c r="M4372" s="165"/>
    </row>
    <row r="4373" spans="13:13">
      <c r="M4373" s="165"/>
    </row>
    <row r="4374" spans="13:13">
      <c r="M4374" s="165"/>
    </row>
    <row r="4375" spans="13:13">
      <c r="M4375" s="165"/>
    </row>
    <row r="4376" spans="13:13">
      <c r="M4376" s="165"/>
    </row>
    <row r="4377" spans="13:13">
      <c r="M4377" s="165"/>
    </row>
    <row r="4378" spans="13:13">
      <c r="M4378" s="165"/>
    </row>
    <row r="4379" spans="13:13">
      <c r="M4379" s="165"/>
    </row>
    <row r="4380" spans="13:13">
      <c r="M4380" s="165"/>
    </row>
    <row r="4381" spans="13:13">
      <c r="M4381" s="165"/>
    </row>
    <row r="4382" spans="13:13">
      <c r="M4382" s="165"/>
    </row>
    <row r="4383" spans="13:13">
      <c r="M4383" s="165"/>
    </row>
    <row r="4384" spans="13:13">
      <c r="M4384" s="165"/>
    </row>
    <row r="4385" spans="13:13">
      <c r="M4385" s="165"/>
    </row>
    <row r="4386" spans="13:13">
      <c r="M4386" s="165"/>
    </row>
    <row r="4387" spans="13:13">
      <c r="M4387" s="165"/>
    </row>
    <row r="4388" spans="13:13">
      <c r="M4388" s="165"/>
    </row>
    <row r="4389" spans="13:13">
      <c r="M4389" s="165"/>
    </row>
  </sheetData>
  <conditionalFormatting sqref="A1">
    <cfRule type="duplicateValues" dxfId="85" priority="8"/>
    <cfRule type="duplicateValues" dxfId="84" priority="9"/>
    <cfRule type="duplicateValues" dxfId="83" priority="10"/>
    <cfRule type="duplicateValues" dxfId="82" priority="11"/>
    <cfRule type="duplicateValues" dxfId="81" priority="12"/>
    <cfRule type="duplicateValues" dxfId="80" priority="13"/>
  </conditionalFormatting>
  <conditionalFormatting sqref="B1:C1">
    <cfRule type="duplicateValues" dxfId="79" priority="3"/>
  </conditionalFormatting>
  <dataValidations count="4">
    <dataValidation type="list" allowBlank="1" showInputMessage="1" showErrorMessage="1" sqref="O2:O4344">
      <formula1>"Laterite Soil,Black Soil,Red Soil,Yellow Soil,Mountain Soil,Saline Soil,Alluvial Soil,Desert Soil,Peat Soil,Not Available"</formula1>
    </dataValidation>
    <dataValidation type="list" allowBlank="1" showInputMessage="1" showErrorMessage="1" sqref="P2:P4344">
      <formula1>"Wet,Dry,Not Available"</formula1>
    </dataValidation>
    <dataValidation type="list" allowBlank="1" showInputMessage="1" showErrorMessage="1" sqref="Q2:Q4344">
      <formula1>"Well,Bore,Canal,Tank,Not available,Others"</formula1>
    </dataValidation>
    <dataValidation type="list" allowBlank="1" showInputMessage="1" showErrorMessage="1" sqref="R2:R4344">
      <formula1>"Share Croppers,Oral Lessees,Tenant farmer,Owener"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2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A245"/>
  <sheetViews>
    <sheetView view="pageBreakPreview" zoomScale="80" zoomScaleSheetLayoutView="80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F17" sqref="F17"/>
    </sheetView>
  </sheetViews>
  <sheetFormatPr defaultColWidth="11.375" defaultRowHeight="14.25"/>
  <cols>
    <col min="1" max="1" width="11.375" style="2"/>
    <col min="2" max="2" width="20.875" style="2" customWidth="1"/>
    <col min="3" max="3" width="23" style="2" bestFit="1" customWidth="1"/>
    <col min="4" max="4" width="11.375" style="2"/>
    <col min="5" max="5" width="22.625" style="2" bestFit="1" customWidth="1"/>
    <col min="6" max="7" width="11.375" style="2"/>
    <col min="8" max="10" width="13.5" style="83" customWidth="1"/>
    <col min="11" max="11" width="11.375" style="83"/>
    <col min="12" max="12" width="11.375" style="2"/>
    <col min="13" max="13" width="11.375" style="126"/>
    <col min="14" max="15" width="11.375" style="2"/>
    <col min="16" max="16" width="11.375" style="39"/>
    <col min="17" max="17" width="11.375" style="83"/>
    <col min="18" max="18" width="11.375" style="2"/>
    <col min="19" max="19" width="11.375" style="39"/>
    <col min="20" max="16384" width="11.375" style="2"/>
  </cols>
  <sheetData>
    <row r="1" spans="1:27" ht="57">
      <c r="A1" s="55" t="s">
        <v>2</v>
      </c>
      <c r="B1" s="55" t="s">
        <v>41</v>
      </c>
      <c r="C1" s="55" t="s">
        <v>42</v>
      </c>
      <c r="D1" s="55" t="s">
        <v>43</v>
      </c>
      <c r="E1" s="55" t="s">
        <v>44</v>
      </c>
      <c r="F1" s="56" t="s">
        <v>7</v>
      </c>
      <c r="G1" s="55" t="s">
        <v>45</v>
      </c>
      <c r="H1" s="57" t="s">
        <v>46</v>
      </c>
      <c r="I1" s="57"/>
      <c r="J1" s="57"/>
      <c r="K1" s="58" t="s">
        <v>47</v>
      </c>
      <c r="L1" s="58" t="s">
        <v>48</v>
      </c>
      <c r="M1" s="59" t="s">
        <v>49</v>
      </c>
      <c r="N1" s="58" t="s">
        <v>50</v>
      </c>
      <c r="O1" s="58" t="s">
        <v>51</v>
      </c>
      <c r="P1" s="59" t="s">
        <v>52</v>
      </c>
      <c r="Q1" s="60" t="s">
        <v>53</v>
      </c>
      <c r="R1" s="61" t="s">
        <v>54</v>
      </c>
      <c r="S1" s="62" t="s">
        <v>55</v>
      </c>
      <c r="T1" s="63" t="s">
        <v>56</v>
      </c>
      <c r="U1" s="61" t="s">
        <v>57</v>
      </c>
      <c r="V1" s="61" t="s">
        <v>58</v>
      </c>
      <c r="W1" s="61" t="s">
        <v>59</v>
      </c>
      <c r="X1" s="61" t="s">
        <v>60</v>
      </c>
      <c r="Y1" s="61" t="s">
        <v>61</v>
      </c>
      <c r="Z1" s="64" t="s">
        <v>62</v>
      </c>
      <c r="AA1" s="64" t="s">
        <v>63</v>
      </c>
    </row>
    <row r="2" spans="1:27">
      <c r="A2" s="118">
        <v>982</v>
      </c>
      <c r="B2" s="2" t="s">
        <v>156</v>
      </c>
      <c r="C2" s="2" t="s">
        <v>8259</v>
      </c>
      <c r="D2" s="83">
        <v>2</v>
      </c>
      <c r="E2" s="2" t="s">
        <v>152</v>
      </c>
      <c r="G2" s="83" t="s">
        <v>150</v>
      </c>
      <c r="H2" s="123">
        <v>44333</v>
      </c>
      <c r="I2" s="123">
        <f>VLOOKUP(A2,'Membership Details'!C:J,8,FALSE)</f>
        <v>36982</v>
      </c>
      <c r="J2" s="123" t="b">
        <f>H2&gt;=I2</f>
        <v>1</v>
      </c>
      <c r="K2" s="83">
        <v>234</v>
      </c>
      <c r="L2" s="83">
        <v>12</v>
      </c>
      <c r="M2" s="123">
        <v>44697</v>
      </c>
      <c r="N2" s="184">
        <v>0.11</v>
      </c>
      <c r="O2" s="184">
        <v>0.02</v>
      </c>
      <c r="P2" s="184">
        <v>0.13</v>
      </c>
      <c r="Q2" s="83" t="s">
        <v>148</v>
      </c>
      <c r="S2" s="2"/>
      <c r="T2" s="83"/>
      <c r="Z2" s="83">
        <v>234</v>
      </c>
      <c r="AA2" s="83">
        <f>Z2*11%</f>
        <v>25.74</v>
      </c>
    </row>
    <row r="3" spans="1:27">
      <c r="A3" s="118">
        <v>4257</v>
      </c>
      <c r="B3" s="2" t="s">
        <v>156</v>
      </c>
      <c r="C3" s="2" t="s">
        <v>8259</v>
      </c>
      <c r="D3" s="83">
        <v>7</v>
      </c>
      <c r="E3" s="2" t="s">
        <v>152</v>
      </c>
      <c r="G3" s="83" t="s">
        <v>150</v>
      </c>
      <c r="H3" s="123">
        <v>45238</v>
      </c>
      <c r="I3" s="123">
        <f>VLOOKUP(A3,'Membership Details'!C:J,8,FALSE)</f>
        <v>38679</v>
      </c>
      <c r="J3" s="123" t="b">
        <f t="shared" ref="J3:J26" si="0">H3&gt;=I3</f>
        <v>1</v>
      </c>
      <c r="K3" s="83">
        <v>54939</v>
      </c>
      <c r="L3" s="83">
        <v>12</v>
      </c>
      <c r="M3" s="123">
        <f>SUM(H3+365)</f>
        <v>45603</v>
      </c>
      <c r="N3" s="184">
        <v>0.11</v>
      </c>
      <c r="O3" s="184">
        <v>0.02</v>
      </c>
      <c r="P3" s="184">
        <v>0.13</v>
      </c>
      <c r="Q3" s="83" t="s">
        <v>148</v>
      </c>
      <c r="S3" s="2"/>
      <c r="T3" s="83"/>
      <c r="Z3" s="83">
        <v>54939</v>
      </c>
      <c r="AA3" s="83">
        <f t="shared" ref="AA3:AA12" si="1">Z3*11%</f>
        <v>6043.29</v>
      </c>
    </row>
    <row r="4" spans="1:27">
      <c r="A4" s="118">
        <v>4175</v>
      </c>
      <c r="B4" s="2" t="s">
        <v>156</v>
      </c>
      <c r="C4" s="2" t="s">
        <v>8259</v>
      </c>
      <c r="D4" s="83">
        <v>8</v>
      </c>
      <c r="E4" s="2" t="s">
        <v>152</v>
      </c>
      <c r="G4" s="83" t="s">
        <v>150</v>
      </c>
      <c r="H4" s="123">
        <v>45252</v>
      </c>
      <c r="I4" s="123">
        <f>VLOOKUP(A4,'Membership Details'!C:J,8,FALSE)</f>
        <v>39707</v>
      </c>
      <c r="J4" s="123" t="b">
        <f t="shared" si="0"/>
        <v>1</v>
      </c>
      <c r="K4" s="83">
        <v>62582</v>
      </c>
      <c r="L4" s="83">
        <v>12</v>
      </c>
      <c r="M4" s="123">
        <f>SUM(H4+365)</f>
        <v>45617</v>
      </c>
      <c r="N4" s="184">
        <v>0.11</v>
      </c>
      <c r="O4" s="184">
        <v>0.02</v>
      </c>
      <c r="P4" s="184">
        <v>0.13</v>
      </c>
      <c r="Q4" s="83" t="s">
        <v>148</v>
      </c>
      <c r="S4" s="2"/>
      <c r="T4" s="83"/>
      <c r="Z4" s="83">
        <v>62582</v>
      </c>
      <c r="AA4" s="83">
        <f t="shared" si="1"/>
        <v>6884.02</v>
      </c>
    </row>
    <row r="5" spans="1:27">
      <c r="A5" s="118">
        <v>985</v>
      </c>
      <c r="B5" s="2" t="s">
        <v>156</v>
      </c>
      <c r="C5" s="2" t="s">
        <v>8259</v>
      </c>
      <c r="D5" s="83">
        <v>9</v>
      </c>
      <c r="E5" s="2" t="s">
        <v>152</v>
      </c>
      <c r="G5" s="83" t="s">
        <v>150</v>
      </c>
      <c r="H5" s="123">
        <v>45254</v>
      </c>
      <c r="I5" s="123">
        <f>VLOOKUP(A5,'Membership Details'!C:J,8,FALSE)</f>
        <v>39538</v>
      </c>
      <c r="J5" s="123" t="b">
        <f t="shared" si="0"/>
        <v>1</v>
      </c>
      <c r="K5" s="83">
        <v>193632</v>
      </c>
      <c r="L5" s="83">
        <v>12</v>
      </c>
      <c r="M5" s="123">
        <f t="shared" ref="M5:M12" si="2">SUM(H5+365)</f>
        <v>45619</v>
      </c>
      <c r="N5" s="184">
        <v>0.11</v>
      </c>
      <c r="O5" s="184">
        <v>0.02</v>
      </c>
      <c r="P5" s="184">
        <v>0.13</v>
      </c>
      <c r="Q5" s="83" t="s">
        <v>148</v>
      </c>
      <c r="S5" s="2"/>
      <c r="T5" s="83"/>
      <c r="Z5" s="83">
        <v>193632</v>
      </c>
      <c r="AA5" s="83">
        <f t="shared" si="1"/>
        <v>21299.52</v>
      </c>
    </row>
    <row r="6" spans="1:27">
      <c r="A6" s="118">
        <v>983</v>
      </c>
      <c r="B6" s="2" t="s">
        <v>156</v>
      </c>
      <c r="C6" s="2" t="s">
        <v>8259</v>
      </c>
      <c r="D6" s="83">
        <v>10</v>
      </c>
      <c r="E6" s="2" t="s">
        <v>152</v>
      </c>
      <c r="G6" s="83" t="s">
        <v>150</v>
      </c>
      <c r="H6" s="123">
        <v>45254</v>
      </c>
      <c r="I6" s="123">
        <f>VLOOKUP(A6,'Membership Details'!C:J,8,FALSE)</f>
        <v>38807</v>
      </c>
      <c r="J6" s="123" t="b">
        <f t="shared" si="0"/>
        <v>1</v>
      </c>
      <c r="K6" s="83">
        <v>54698</v>
      </c>
      <c r="L6" s="83">
        <v>12</v>
      </c>
      <c r="M6" s="123">
        <f t="shared" si="2"/>
        <v>45619</v>
      </c>
      <c r="N6" s="184">
        <v>0.11</v>
      </c>
      <c r="O6" s="184">
        <v>0.02</v>
      </c>
      <c r="P6" s="184">
        <v>0.13</v>
      </c>
      <c r="Q6" s="83" t="s">
        <v>148</v>
      </c>
      <c r="S6" s="2"/>
      <c r="T6" s="83"/>
      <c r="Z6" s="83">
        <v>54698</v>
      </c>
      <c r="AA6" s="83">
        <f t="shared" si="1"/>
        <v>6016.78</v>
      </c>
    </row>
    <row r="7" spans="1:27">
      <c r="A7" s="118">
        <v>986</v>
      </c>
      <c r="B7" s="2" t="s">
        <v>156</v>
      </c>
      <c r="C7" s="2" t="s">
        <v>8259</v>
      </c>
      <c r="D7" s="83">
        <v>11</v>
      </c>
      <c r="E7" s="2" t="s">
        <v>152</v>
      </c>
      <c r="G7" s="83" t="s">
        <v>150</v>
      </c>
      <c r="H7" s="123">
        <v>45254</v>
      </c>
      <c r="I7" s="123">
        <f>VLOOKUP(A7,'Membership Details'!C:J,8,FALSE)</f>
        <v>36982</v>
      </c>
      <c r="J7" s="123" t="b">
        <f t="shared" si="0"/>
        <v>1</v>
      </c>
      <c r="K7" s="83">
        <v>22410</v>
      </c>
      <c r="L7" s="83">
        <v>12</v>
      </c>
      <c r="M7" s="123">
        <f t="shared" si="2"/>
        <v>45619</v>
      </c>
      <c r="N7" s="184">
        <v>0.11</v>
      </c>
      <c r="O7" s="184">
        <v>0.02</v>
      </c>
      <c r="P7" s="184">
        <v>0.13</v>
      </c>
      <c r="Q7" s="83" t="s">
        <v>148</v>
      </c>
      <c r="S7" s="2"/>
      <c r="T7" s="83"/>
      <c r="Z7" s="83">
        <v>22410</v>
      </c>
      <c r="AA7" s="83">
        <f t="shared" si="1"/>
        <v>2465.1</v>
      </c>
    </row>
    <row r="8" spans="1:27">
      <c r="A8" s="118">
        <v>4189</v>
      </c>
      <c r="B8" s="2" t="s">
        <v>156</v>
      </c>
      <c r="C8" s="2" t="s">
        <v>8259</v>
      </c>
      <c r="D8" s="83">
        <v>12</v>
      </c>
      <c r="E8" s="2" t="s">
        <v>152</v>
      </c>
      <c r="G8" s="83" t="s">
        <v>150</v>
      </c>
      <c r="H8" s="123">
        <v>45254</v>
      </c>
      <c r="I8" s="123">
        <f>VLOOKUP(A8,'Membership Details'!C:J,8,FALSE)</f>
        <v>42331</v>
      </c>
      <c r="J8" s="123" t="b">
        <f t="shared" si="0"/>
        <v>1</v>
      </c>
      <c r="K8" s="83">
        <v>45058</v>
      </c>
      <c r="L8" s="83">
        <v>12</v>
      </c>
      <c r="M8" s="123">
        <f t="shared" si="2"/>
        <v>45619</v>
      </c>
      <c r="N8" s="184">
        <v>0.11</v>
      </c>
      <c r="O8" s="184">
        <v>0.02</v>
      </c>
      <c r="P8" s="184">
        <v>0.13</v>
      </c>
      <c r="Q8" s="83" t="s">
        <v>148</v>
      </c>
      <c r="S8" s="2"/>
      <c r="T8" s="83"/>
      <c r="Z8" s="83">
        <v>45058</v>
      </c>
      <c r="AA8" s="83">
        <f t="shared" si="1"/>
        <v>4956.38</v>
      </c>
    </row>
    <row r="9" spans="1:27">
      <c r="A9" s="118">
        <v>989</v>
      </c>
      <c r="B9" s="2" t="s">
        <v>156</v>
      </c>
      <c r="C9" s="2" t="s">
        <v>8259</v>
      </c>
      <c r="D9" s="83">
        <v>13</v>
      </c>
      <c r="E9" s="2" t="s">
        <v>152</v>
      </c>
      <c r="G9" s="83" t="s">
        <v>150</v>
      </c>
      <c r="H9" s="123">
        <v>45254</v>
      </c>
      <c r="I9" s="123">
        <f>VLOOKUP(A9,'Membership Details'!C:J,8,FALSE)</f>
        <v>37986</v>
      </c>
      <c r="J9" s="123" t="b">
        <f t="shared" si="0"/>
        <v>1</v>
      </c>
      <c r="K9" s="83">
        <v>53683</v>
      </c>
      <c r="L9" s="83">
        <v>12</v>
      </c>
      <c r="M9" s="123">
        <f t="shared" si="2"/>
        <v>45619</v>
      </c>
      <c r="N9" s="184">
        <v>0.11</v>
      </c>
      <c r="O9" s="184">
        <v>0.02</v>
      </c>
      <c r="P9" s="184">
        <v>0.13</v>
      </c>
      <c r="Q9" s="83" t="s">
        <v>148</v>
      </c>
      <c r="S9" s="2"/>
      <c r="T9" s="83"/>
      <c r="Z9" s="83">
        <v>53683</v>
      </c>
      <c r="AA9" s="83">
        <f t="shared" si="1"/>
        <v>5905.13</v>
      </c>
    </row>
    <row r="10" spans="1:27">
      <c r="A10" s="118">
        <v>2133</v>
      </c>
      <c r="B10" s="2" t="s">
        <v>156</v>
      </c>
      <c r="C10" s="2" t="s">
        <v>8259</v>
      </c>
      <c r="D10" s="83">
        <v>14</v>
      </c>
      <c r="E10" s="2" t="s">
        <v>152</v>
      </c>
      <c r="G10" s="83" t="s">
        <v>150</v>
      </c>
      <c r="H10" s="123">
        <v>45254</v>
      </c>
      <c r="I10" s="123">
        <f>VLOOKUP(A10,'Membership Details'!C:J,8,FALSE)</f>
        <v>39707</v>
      </c>
      <c r="J10" s="123" t="b">
        <f t="shared" si="0"/>
        <v>1</v>
      </c>
      <c r="K10" s="83">
        <v>88625</v>
      </c>
      <c r="L10" s="83">
        <v>12</v>
      </c>
      <c r="M10" s="123">
        <f t="shared" si="2"/>
        <v>45619</v>
      </c>
      <c r="N10" s="184">
        <v>0.11</v>
      </c>
      <c r="O10" s="184">
        <v>0.02</v>
      </c>
      <c r="P10" s="184">
        <v>0.13</v>
      </c>
      <c r="Q10" s="83" t="s">
        <v>148</v>
      </c>
      <c r="S10" s="2"/>
      <c r="T10" s="83"/>
      <c r="Z10" s="83">
        <v>88625</v>
      </c>
      <c r="AA10" s="83">
        <f t="shared" si="1"/>
        <v>9748.75</v>
      </c>
    </row>
    <row r="11" spans="1:27">
      <c r="A11" s="118">
        <v>2316</v>
      </c>
      <c r="B11" s="2" t="s">
        <v>156</v>
      </c>
      <c r="C11" s="2" t="s">
        <v>8259</v>
      </c>
      <c r="D11" s="83">
        <v>15</v>
      </c>
      <c r="E11" s="2" t="s">
        <v>152</v>
      </c>
      <c r="G11" s="83" t="s">
        <v>150</v>
      </c>
      <c r="H11" s="123">
        <v>45254</v>
      </c>
      <c r="I11" s="123">
        <f>VLOOKUP(A11,'Membership Details'!C:J,8,FALSE)</f>
        <v>42331</v>
      </c>
      <c r="J11" s="123" t="b">
        <f t="shared" si="0"/>
        <v>1</v>
      </c>
      <c r="K11" s="83">
        <v>55736</v>
      </c>
      <c r="L11" s="83">
        <v>12</v>
      </c>
      <c r="M11" s="123">
        <f t="shared" si="2"/>
        <v>45619</v>
      </c>
      <c r="N11" s="184">
        <v>0.11</v>
      </c>
      <c r="O11" s="184">
        <v>0.02</v>
      </c>
      <c r="P11" s="184">
        <v>0.13</v>
      </c>
      <c r="Q11" s="83" t="s">
        <v>148</v>
      </c>
      <c r="S11" s="2"/>
      <c r="T11" s="83"/>
      <c r="Z11" s="83">
        <v>55736</v>
      </c>
      <c r="AA11" s="83">
        <f t="shared" si="1"/>
        <v>6130.96</v>
      </c>
    </row>
    <row r="12" spans="1:27">
      <c r="A12" s="118">
        <v>3154</v>
      </c>
      <c r="B12" s="2" t="s">
        <v>156</v>
      </c>
      <c r="C12" s="2" t="s">
        <v>8259</v>
      </c>
      <c r="D12" s="83">
        <v>19</v>
      </c>
      <c r="E12" s="2" t="s">
        <v>152</v>
      </c>
      <c r="G12" s="83" t="s">
        <v>150</v>
      </c>
      <c r="H12" s="123">
        <v>45313</v>
      </c>
      <c r="I12" s="123">
        <f>VLOOKUP(A12,'Membership Details'!C:J,8,FALSE)</f>
        <v>40896</v>
      </c>
      <c r="J12" s="123" t="b">
        <f t="shared" si="0"/>
        <v>1</v>
      </c>
      <c r="K12" s="83">
        <v>96071</v>
      </c>
      <c r="L12" s="83">
        <v>12</v>
      </c>
      <c r="M12" s="123">
        <f t="shared" si="2"/>
        <v>45678</v>
      </c>
      <c r="N12" s="184">
        <v>0.11</v>
      </c>
      <c r="O12" s="184">
        <v>0.02</v>
      </c>
      <c r="P12" s="184">
        <v>0.13</v>
      </c>
      <c r="Q12" s="83" t="s">
        <v>148</v>
      </c>
      <c r="S12" s="2"/>
      <c r="T12" s="83"/>
      <c r="Z12" s="83">
        <v>96071</v>
      </c>
      <c r="AA12" s="83">
        <f t="shared" si="1"/>
        <v>10567.81</v>
      </c>
    </row>
    <row r="13" spans="1:27">
      <c r="I13" s="123" t="e">
        <f>VLOOKUP(A13,'Membership Details'!C:J,8,FALSE)</f>
        <v>#N/A</v>
      </c>
      <c r="J13" s="123" t="e">
        <f t="shared" si="0"/>
        <v>#N/A</v>
      </c>
      <c r="M13" s="83"/>
      <c r="P13" s="2"/>
      <c r="S13" s="2"/>
    </row>
    <row r="14" spans="1:27">
      <c r="A14">
        <v>3464</v>
      </c>
      <c r="B14" s="2" t="s">
        <v>156</v>
      </c>
      <c r="C14" s="2" t="s">
        <v>8266</v>
      </c>
      <c r="D14">
        <v>1</v>
      </c>
      <c r="G14" s="83" t="s">
        <v>150</v>
      </c>
      <c r="H14" s="188">
        <v>36577</v>
      </c>
      <c r="I14" s="123">
        <f>VLOOKUP(A14,'Membership Details'!C:J,8,FALSE)</f>
        <v>36548</v>
      </c>
      <c r="J14" s="123" t="b">
        <f t="shared" si="0"/>
        <v>1</v>
      </c>
      <c r="K14">
        <v>800</v>
      </c>
      <c r="L14" s="2">
        <v>12</v>
      </c>
      <c r="M14" s="123">
        <f>H14+365</f>
        <v>36942</v>
      </c>
      <c r="N14" s="186">
        <v>0.11</v>
      </c>
      <c r="O14" s="186">
        <v>0.02</v>
      </c>
      <c r="P14" s="186">
        <v>0.13</v>
      </c>
      <c r="Q14" s="83" t="s">
        <v>148</v>
      </c>
      <c r="S14" s="2"/>
      <c r="Z14">
        <v>800</v>
      </c>
      <c r="AA14" s="2">
        <f>Z14*13%</f>
        <v>104</v>
      </c>
    </row>
    <row r="15" spans="1:27">
      <c r="A15">
        <v>3465</v>
      </c>
      <c r="B15" s="2" t="s">
        <v>156</v>
      </c>
      <c r="C15" s="2" t="s">
        <v>8266</v>
      </c>
      <c r="D15">
        <v>2</v>
      </c>
      <c r="G15" s="83" t="s">
        <v>150</v>
      </c>
      <c r="H15" s="188">
        <v>36577</v>
      </c>
      <c r="I15" s="123">
        <f>VLOOKUP(A15,'Membership Details'!C:J,8,FALSE)</f>
        <v>36548</v>
      </c>
      <c r="J15" s="123" t="b">
        <f t="shared" si="0"/>
        <v>1</v>
      </c>
      <c r="K15">
        <v>700</v>
      </c>
      <c r="L15" s="2">
        <v>12</v>
      </c>
      <c r="M15" s="123">
        <f t="shared" ref="M15:M21" si="3">H15+365</f>
        <v>36942</v>
      </c>
      <c r="N15" s="186">
        <v>0.11</v>
      </c>
      <c r="O15" s="186">
        <v>0.02</v>
      </c>
      <c r="P15" s="186">
        <v>0.13</v>
      </c>
      <c r="Q15" s="83" t="s">
        <v>148</v>
      </c>
      <c r="S15" s="2"/>
      <c r="Z15">
        <v>700</v>
      </c>
      <c r="AA15" s="2">
        <f t="shared" ref="AA15:AA21" si="4">Z15*13%</f>
        <v>91</v>
      </c>
    </row>
    <row r="16" spans="1:27">
      <c r="A16">
        <v>3466</v>
      </c>
      <c r="B16" s="2" t="s">
        <v>156</v>
      </c>
      <c r="C16" s="2" t="s">
        <v>8266</v>
      </c>
      <c r="D16">
        <v>3</v>
      </c>
      <c r="G16" s="83" t="s">
        <v>150</v>
      </c>
      <c r="H16" s="188">
        <v>37253</v>
      </c>
      <c r="I16" s="123">
        <f>VLOOKUP(A16,'Membership Details'!C:J,8,FALSE)</f>
        <v>34912</v>
      </c>
      <c r="J16" s="123" t="b">
        <f t="shared" si="0"/>
        <v>1</v>
      </c>
      <c r="K16">
        <v>200</v>
      </c>
      <c r="L16" s="2">
        <v>12</v>
      </c>
      <c r="M16" s="123">
        <f t="shared" si="3"/>
        <v>37618</v>
      </c>
      <c r="N16" s="186">
        <v>0.11</v>
      </c>
      <c r="O16" s="186">
        <v>0.02</v>
      </c>
      <c r="P16" s="186">
        <v>0.13</v>
      </c>
      <c r="Q16" s="83" t="s">
        <v>148</v>
      </c>
      <c r="S16" s="2"/>
      <c r="Z16">
        <v>200</v>
      </c>
      <c r="AA16" s="2">
        <f t="shared" si="4"/>
        <v>26</v>
      </c>
    </row>
    <row r="17" spans="1:27">
      <c r="A17">
        <v>3466</v>
      </c>
      <c r="B17" s="2" t="s">
        <v>156</v>
      </c>
      <c r="C17" s="2" t="s">
        <v>8266</v>
      </c>
      <c r="D17">
        <v>4</v>
      </c>
      <c r="G17" s="83" t="s">
        <v>150</v>
      </c>
      <c r="H17" s="188">
        <v>37253</v>
      </c>
      <c r="I17" s="123">
        <f>VLOOKUP(A17,'Membership Details'!C:J,8,FALSE)</f>
        <v>34912</v>
      </c>
      <c r="J17" s="123" t="b">
        <f t="shared" si="0"/>
        <v>1</v>
      </c>
      <c r="K17">
        <v>700</v>
      </c>
      <c r="L17" s="2">
        <v>12</v>
      </c>
      <c r="M17" s="123">
        <f t="shared" si="3"/>
        <v>37618</v>
      </c>
      <c r="N17" s="186">
        <v>0.11</v>
      </c>
      <c r="O17" s="186">
        <v>0.02</v>
      </c>
      <c r="P17" s="186">
        <v>0.13</v>
      </c>
      <c r="Q17" s="83" t="s">
        <v>148</v>
      </c>
      <c r="S17" s="2"/>
      <c r="Z17">
        <v>700</v>
      </c>
      <c r="AA17" s="2">
        <f t="shared" si="4"/>
        <v>91</v>
      </c>
    </row>
    <row r="18" spans="1:27">
      <c r="A18">
        <v>3468</v>
      </c>
      <c r="B18" s="2" t="s">
        <v>156</v>
      </c>
      <c r="C18" s="2" t="s">
        <v>8266</v>
      </c>
      <c r="D18">
        <v>5</v>
      </c>
      <c r="G18" s="83" t="s">
        <v>150</v>
      </c>
      <c r="H18" s="188">
        <v>37336</v>
      </c>
      <c r="I18" s="123">
        <f>VLOOKUP(A18,'Membership Details'!C:J,8,FALSE)</f>
        <v>36548</v>
      </c>
      <c r="J18" s="123" t="b">
        <f t="shared" si="0"/>
        <v>1</v>
      </c>
      <c r="K18">
        <v>45000</v>
      </c>
      <c r="L18" s="2">
        <v>12</v>
      </c>
      <c r="M18" s="123">
        <f t="shared" si="3"/>
        <v>37701</v>
      </c>
      <c r="N18" s="186">
        <v>0.11</v>
      </c>
      <c r="O18" s="186">
        <v>0.02</v>
      </c>
      <c r="P18" s="186">
        <v>0.13</v>
      </c>
      <c r="Q18" s="83" t="s">
        <v>148</v>
      </c>
      <c r="S18" s="2"/>
      <c r="Z18">
        <v>45000</v>
      </c>
      <c r="AA18" s="2">
        <f t="shared" si="4"/>
        <v>5850</v>
      </c>
    </row>
    <row r="19" spans="1:27">
      <c r="A19">
        <v>3469</v>
      </c>
      <c r="B19" s="2" t="s">
        <v>156</v>
      </c>
      <c r="C19" s="2" t="s">
        <v>8266</v>
      </c>
      <c r="D19">
        <v>6</v>
      </c>
      <c r="G19" s="83" t="s">
        <v>150</v>
      </c>
      <c r="H19" s="188">
        <v>39200</v>
      </c>
      <c r="I19" s="123">
        <f>VLOOKUP(A19,'Membership Details'!C:J,8,FALSE)</f>
        <v>38679</v>
      </c>
      <c r="J19" s="123" t="b">
        <f t="shared" si="0"/>
        <v>1</v>
      </c>
      <c r="K19">
        <v>6500</v>
      </c>
      <c r="L19" s="2">
        <v>12</v>
      </c>
      <c r="M19" s="123">
        <f t="shared" si="3"/>
        <v>39565</v>
      </c>
      <c r="N19" s="186">
        <v>0.11</v>
      </c>
      <c r="O19" s="186">
        <v>0.02</v>
      </c>
      <c r="P19" s="186">
        <v>0.13</v>
      </c>
      <c r="Q19" s="83" t="s">
        <v>148</v>
      </c>
      <c r="S19" s="2"/>
      <c r="Z19">
        <v>6500</v>
      </c>
      <c r="AA19" s="2">
        <f t="shared" si="4"/>
        <v>845</v>
      </c>
    </row>
    <row r="20" spans="1:27">
      <c r="A20">
        <v>3470</v>
      </c>
      <c r="B20" s="2" t="s">
        <v>156</v>
      </c>
      <c r="C20" s="2" t="s">
        <v>8266</v>
      </c>
      <c r="D20">
        <v>7</v>
      </c>
      <c r="G20" s="83" t="s">
        <v>150</v>
      </c>
      <c r="H20" s="188">
        <v>39113</v>
      </c>
      <c r="I20" s="123">
        <f>VLOOKUP(A20,'Membership Details'!C:J,8,FALSE)</f>
        <v>38679</v>
      </c>
      <c r="J20" s="123" t="b">
        <f t="shared" si="0"/>
        <v>1</v>
      </c>
      <c r="K20">
        <v>20000</v>
      </c>
      <c r="L20" s="2">
        <v>12</v>
      </c>
      <c r="M20" s="123">
        <f t="shared" si="3"/>
        <v>39478</v>
      </c>
      <c r="N20" s="186">
        <v>0.11</v>
      </c>
      <c r="O20" s="186">
        <v>0.02</v>
      </c>
      <c r="P20" s="186">
        <v>0.13</v>
      </c>
      <c r="Q20" s="83" t="s">
        <v>148</v>
      </c>
      <c r="S20" s="2"/>
      <c r="Z20">
        <v>20000</v>
      </c>
      <c r="AA20" s="2">
        <f t="shared" si="4"/>
        <v>2600</v>
      </c>
    </row>
    <row r="21" spans="1:27">
      <c r="A21">
        <v>3467</v>
      </c>
      <c r="B21" s="2" t="s">
        <v>156</v>
      </c>
      <c r="C21" s="2" t="s">
        <v>8266</v>
      </c>
      <c r="D21">
        <v>9</v>
      </c>
      <c r="G21" s="83" t="s">
        <v>150</v>
      </c>
      <c r="H21" s="188">
        <v>38952</v>
      </c>
      <c r="I21" s="123">
        <f>VLOOKUP(A21,'Membership Details'!C:J,8,FALSE)</f>
        <v>38679</v>
      </c>
      <c r="J21" s="123" t="b">
        <f t="shared" si="0"/>
        <v>1</v>
      </c>
      <c r="K21">
        <v>52000</v>
      </c>
      <c r="L21" s="2">
        <v>12</v>
      </c>
      <c r="M21" s="123">
        <f t="shared" si="3"/>
        <v>39317</v>
      </c>
      <c r="N21" s="186">
        <v>0.11</v>
      </c>
      <c r="O21" s="186">
        <v>0.02</v>
      </c>
      <c r="P21" s="186">
        <v>0.13</v>
      </c>
      <c r="Q21" s="83" t="s">
        <v>148</v>
      </c>
      <c r="S21" s="2"/>
      <c r="Z21">
        <v>52000</v>
      </c>
      <c r="AA21" s="2">
        <f t="shared" si="4"/>
        <v>6760</v>
      </c>
    </row>
    <row r="22" spans="1:27">
      <c r="I22" s="123" t="e">
        <f>VLOOKUP(A22,'Membership Details'!C:J,8,FALSE)</f>
        <v>#N/A</v>
      </c>
      <c r="J22" s="123" t="e">
        <f t="shared" si="0"/>
        <v>#N/A</v>
      </c>
      <c r="M22" s="83"/>
      <c r="P22" s="2"/>
      <c r="S22" s="2"/>
    </row>
    <row r="23" spans="1:27">
      <c r="A23">
        <v>402</v>
      </c>
      <c r="B23" s="2" t="s">
        <v>156</v>
      </c>
      <c r="C23" s="2" t="s">
        <v>8267</v>
      </c>
      <c r="D23">
        <v>1</v>
      </c>
      <c r="G23" s="83" t="s">
        <v>150</v>
      </c>
      <c r="H23" s="188">
        <v>39066</v>
      </c>
      <c r="I23" s="123">
        <f>VLOOKUP(A23,'Membership Details'!C:J,8,FALSE)</f>
        <v>36637</v>
      </c>
      <c r="J23" s="123" t="b">
        <f t="shared" si="0"/>
        <v>1</v>
      </c>
      <c r="K23">
        <v>60015</v>
      </c>
      <c r="L23" s="2">
        <v>12</v>
      </c>
      <c r="M23" s="123">
        <f>H23+365</f>
        <v>39431</v>
      </c>
      <c r="N23" s="187">
        <v>0.125</v>
      </c>
      <c r="O23" s="186">
        <v>0.02</v>
      </c>
      <c r="P23" s="187">
        <v>0.14499999999999999</v>
      </c>
      <c r="Q23" s="83" t="s">
        <v>148</v>
      </c>
      <c r="S23" s="2"/>
      <c r="Z23">
        <v>60015</v>
      </c>
      <c r="AA23" s="2">
        <f>Z23*14.5%</f>
        <v>8702.1749999999993</v>
      </c>
    </row>
    <row r="24" spans="1:27">
      <c r="A24">
        <v>554</v>
      </c>
      <c r="B24" s="2" t="s">
        <v>156</v>
      </c>
      <c r="C24" s="2" t="s">
        <v>8267</v>
      </c>
      <c r="D24">
        <v>2</v>
      </c>
      <c r="G24" s="83" t="s">
        <v>150</v>
      </c>
      <c r="H24" s="188">
        <v>39066</v>
      </c>
      <c r="I24" s="123">
        <f>VLOOKUP(A24,'Membership Details'!C:J,8,FALSE)</f>
        <v>36982</v>
      </c>
      <c r="J24" s="123" t="b">
        <f t="shared" si="0"/>
        <v>1</v>
      </c>
      <c r="K24">
        <v>45015</v>
      </c>
      <c r="L24" s="2">
        <v>12</v>
      </c>
      <c r="M24" s="123">
        <f t="shared" ref="M24:M25" si="5">H24+365</f>
        <v>39431</v>
      </c>
      <c r="N24" s="187">
        <v>0.125</v>
      </c>
      <c r="O24" s="186">
        <v>0.02</v>
      </c>
      <c r="P24" s="187">
        <v>0.14499999999999999</v>
      </c>
      <c r="Q24" s="83" t="s">
        <v>148</v>
      </c>
      <c r="S24" s="2"/>
      <c r="Z24">
        <v>45015</v>
      </c>
      <c r="AA24" s="2">
        <f t="shared" ref="AA24:AA25" si="6">Z24*14.5%</f>
        <v>6527.1749999999993</v>
      </c>
    </row>
    <row r="25" spans="1:27">
      <c r="A25">
        <v>371</v>
      </c>
      <c r="B25" s="2" t="s">
        <v>156</v>
      </c>
      <c r="C25" s="2" t="s">
        <v>8267</v>
      </c>
      <c r="D25">
        <v>3</v>
      </c>
      <c r="G25" s="83" t="s">
        <v>150</v>
      </c>
      <c r="H25" s="188">
        <v>39066</v>
      </c>
      <c r="I25" s="123">
        <f>VLOOKUP(A25,'Membership Details'!C:J,8,FALSE)</f>
        <v>36982</v>
      </c>
      <c r="J25" s="123" t="b">
        <f t="shared" si="0"/>
        <v>1</v>
      </c>
      <c r="K25">
        <v>90000</v>
      </c>
      <c r="L25" s="2">
        <v>12</v>
      </c>
      <c r="M25" s="123">
        <f t="shared" si="5"/>
        <v>39431</v>
      </c>
      <c r="N25" s="187">
        <v>0.125</v>
      </c>
      <c r="O25" s="186">
        <v>0.02</v>
      </c>
      <c r="P25" s="187">
        <v>0.14499999999999999</v>
      </c>
      <c r="Q25" s="83" t="s">
        <v>148</v>
      </c>
      <c r="S25" s="2"/>
      <c r="Z25">
        <v>90000</v>
      </c>
      <c r="AA25" s="2">
        <f t="shared" si="6"/>
        <v>13050</v>
      </c>
    </row>
    <row r="26" spans="1:27">
      <c r="G26" s="83"/>
      <c r="I26" s="123" t="e">
        <f>VLOOKUP(A26,'Membership Details'!C:J,8,FALSE)</f>
        <v>#N/A</v>
      </c>
      <c r="J26" s="123" t="e">
        <f t="shared" si="0"/>
        <v>#N/A</v>
      </c>
      <c r="M26" s="83"/>
      <c r="P26" s="2"/>
      <c r="S26" s="2"/>
    </row>
    <row r="27" spans="1:27">
      <c r="M27" s="83"/>
      <c r="P27" s="2"/>
      <c r="S27" s="2"/>
    </row>
    <row r="28" spans="1:27">
      <c r="M28" s="83"/>
      <c r="P28" s="2"/>
      <c r="S28" s="2"/>
    </row>
    <row r="29" spans="1:27">
      <c r="M29" s="83"/>
      <c r="P29" s="2"/>
      <c r="S29" s="2"/>
    </row>
    <row r="30" spans="1:27">
      <c r="M30" s="83"/>
      <c r="P30" s="2"/>
      <c r="S30" s="2"/>
    </row>
    <row r="31" spans="1:27">
      <c r="M31" s="83"/>
      <c r="P31" s="2"/>
      <c r="S31" s="2"/>
    </row>
    <row r="32" spans="1:27">
      <c r="M32" s="83"/>
      <c r="P32" s="2"/>
      <c r="S32" s="2"/>
    </row>
    <row r="33" spans="13:19">
      <c r="M33" s="83"/>
      <c r="P33" s="2"/>
      <c r="S33" s="2"/>
    </row>
    <row r="34" spans="13:19">
      <c r="M34" s="83"/>
      <c r="P34" s="2"/>
      <c r="S34" s="2"/>
    </row>
    <row r="35" spans="13:19">
      <c r="M35" s="83"/>
      <c r="P35" s="2"/>
      <c r="S35" s="2"/>
    </row>
    <row r="36" spans="13:19">
      <c r="M36" s="83"/>
      <c r="P36" s="2"/>
      <c r="S36" s="2"/>
    </row>
    <row r="37" spans="13:19">
      <c r="M37" s="83"/>
      <c r="P37" s="2"/>
      <c r="S37" s="2"/>
    </row>
    <row r="38" spans="13:19">
      <c r="M38" s="83"/>
      <c r="P38" s="2"/>
      <c r="S38" s="2"/>
    </row>
    <row r="39" spans="13:19">
      <c r="M39" s="83"/>
      <c r="P39" s="2"/>
      <c r="S39" s="2"/>
    </row>
    <row r="40" spans="13:19">
      <c r="M40" s="83"/>
      <c r="P40" s="2"/>
      <c r="S40" s="2"/>
    </row>
    <row r="41" spans="13:19">
      <c r="M41" s="83"/>
      <c r="P41" s="2"/>
      <c r="S41" s="2"/>
    </row>
    <row r="42" spans="13:19">
      <c r="M42" s="83"/>
      <c r="P42" s="2"/>
      <c r="S42" s="2"/>
    </row>
    <row r="43" spans="13:19">
      <c r="M43" s="83"/>
      <c r="P43" s="2"/>
      <c r="S43" s="2"/>
    </row>
    <row r="44" spans="13:19">
      <c r="M44" s="83"/>
      <c r="P44" s="2"/>
      <c r="S44" s="2"/>
    </row>
    <row r="45" spans="13:19">
      <c r="M45" s="83"/>
      <c r="P45" s="2"/>
      <c r="S45" s="2"/>
    </row>
    <row r="46" spans="13:19">
      <c r="M46" s="83"/>
      <c r="P46" s="2"/>
      <c r="S46" s="2"/>
    </row>
    <row r="47" spans="13:19">
      <c r="M47" s="83"/>
      <c r="P47" s="2"/>
      <c r="S47" s="2"/>
    </row>
    <row r="48" spans="13:19">
      <c r="M48" s="83"/>
      <c r="P48" s="2"/>
      <c r="S48" s="2"/>
    </row>
    <row r="49" spans="13:19">
      <c r="M49" s="83"/>
      <c r="P49" s="2"/>
      <c r="S49" s="2"/>
    </row>
    <row r="50" spans="13:19">
      <c r="M50" s="83"/>
      <c r="P50" s="2"/>
      <c r="S50" s="2"/>
    </row>
    <row r="51" spans="13:19">
      <c r="M51" s="83"/>
      <c r="P51" s="2"/>
      <c r="S51" s="2"/>
    </row>
    <row r="52" spans="13:19">
      <c r="M52" s="83"/>
      <c r="P52" s="2"/>
      <c r="S52" s="2"/>
    </row>
    <row r="53" spans="13:19">
      <c r="M53" s="83"/>
      <c r="P53" s="2"/>
      <c r="S53" s="2"/>
    </row>
    <row r="54" spans="13:19">
      <c r="M54" s="83"/>
      <c r="P54" s="2"/>
      <c r="S54" s="2"/>
    </row>
    <row r="55" spans="13:19">
      <c r="M55" s="83"/>
      <c r="P55" s="2"/>
      <c r="S55" s="2"/>
    </row>
    <row r="56" spans="13:19">
      <c r="M56" s="83"/>
      <c r="P56" s="2"/>
      <c r="S56" s="2"/>
    </row>
    <row r="57" spans="13:19">
      <c r="M57" s="83"/>
      <c r="P57" s="2"/>
      <c r="S57" s="2"/>
    </row>
    <row r="58" spans="13:19">
      <c r="M58" s="83"/>
      <c r="P58" s="2"/>
      <c r="S58" s="2"/>
    </row>
    <row r="59" spans="13:19">
      <c r="M59" s="83"/>
      <c r="P59" s="2"/>
      <c r="S59" s="2"/>
    </row>
    <row r="60" spans="13:19">
      <c r="M60" s="83"/>
      <c r="P60" s="2"/>
      <c r="S60" s="2"/>
    </row>
    <row r="61" spans="13:19">
      <c r="M61" s="83"/>
      <c r="P61" s="2"/>
      <c r="S61" s="2"/>
    </row>
    <row r="62" spans="13:19">
      <c r="M62" s="83"/>
      <c r="P62" s="2"/>
      <c r="S62" s="2"/>
    </row>
    <row r="63" spans="13:19">
      <c r="M63" s="83"/>
      <c r="P63" s="2"/>
      <c r="S63" s="2"/>
    </row>
    <row r="64" spans="13:19">
      <c r="M64" s="83"/>
      <c r="P64" s="2"/>
      <c r="S64" s="2"/>
    </row>
    <row r="65" spans="13:19">
      <c r="M65" s="83"/>
      <c r="P65" s="2"/>
      <c r="S65" s="2"/>
    </row>
    <row r="66" spans="13:19">
      <c r="M66" s="83"/>
      <c r="P66" s="2"/>
      <c r="S66" s="2"/>
    </row>
    <row r="67" spans="13:19">
      <c r="M67" s="83"/>
      <c r="P67" s="2"/>
      <c r="S67" s="2"/>
    </row>
    <row r="68" spans="13:19">
      <c r="M68" s="83"/>
      <c r="P68" s="2"/>
      <c r="S68" s="2"/>
    </row>
    <row r="69" spans="13:19">
      <c r="M69" s="83"/>
      <c r="P69" s="2"/>
      <c r="S69" s="2"/>
    </row>
    <row r="70" spans="13:19">
      <c r="M70" s="83"/>
      <c r="P70" s="2"/>
      <c r="S70" s="2"/>
    </row>
    <row r="71" spans="13:19">
      <c r="M71" s="83"/>
      <c r="P71" s="2"/>
      <c r="S71" s="2"/>
    </row>
    <row r="72" spans="13:19">
      <c r="M72" s="83"/>
      <c r="P72" s="2"/>
      <c r="S72" s="2"/>
    </row>
    <row r="73" spans="13:19">
      <c r="M73" s="83"/>
      <c r="P73" s="2"/>
      <c r="S73" s="2"/>
    </row>
    <row r="74" spans="13:19">
      <c r="M74" s="83"/>
      <c r="P74" s="2"/>
      <c r="S74" s="2"/>
    </row>
    <row r="75" spans="13:19">
      <c r="M75" s="83"/>
      <c r="P75" s="2"/>
      <c r="S75" s="2"/>
    </row>
    <row r="76" spans="13:19">
      <c r="M76" s="83"/>
      <c r="P76" s="2"/>
      <c r="S76" s="2"/>
    </row>
    <row r="77" spans="13:19">
      <c r="M77" s="83"/>
      <c r="P77" s="2"/>
      <c r="S77" s="2"/>
    </row>
    <row r="78" spans="13:19">
      <c r="M78" s="83"/>
      <c r="P78" s="2"/>
      <c r="S78" s="2"/>
    </row>
    <row r="79" spans="13:19">
      <c r="M79" s="83"/>
      <c r="P79" s="2"/>
      <c r="S79" s="2"/>
    </row>
    <row r="80" spans="13:19">
      <c r="M80" s="83"/>
      <c r="P80" s="2"/>
      <c r="S80" s="2"/>
    </row>
    <row r="81" spans="13:19">
      <c r="M81" s="83"/>
      <c r="P81" s="2"/>
      <c r="S81" s="2"/>
    </row>
    <row r="82" spans="13:19">
      <c r="M82" s="83"/>
      <c r="P82" s="2"/>
      <c r="S82" s="2"/>
    </row>
    <row r="83" spans="13:19">
      <c r="M83" s="83"/>
      <c r="P83" s="2"/>
      <c r="S83" s="2"/>
    </row>
    <row r="84" spans="13:19">
      <c r="M84" s="83"/>
      <c r="P84" s="2"/>
      <c r="S84" s="2"/>
    </row>
    <row r="85" spans="13:19">
      <c r="M85" s="83"/>
      <c r="P85" s="2"/>
      <c r="S85" s="2"/>
    </row>
    <row r="86" spans="13:19">
      <c r="M86" s="83"/>
      <c r="P86" s="2"/>
      <c r="S86" s="2"/>
    </row>
    <row r="87" spans="13:19">
      <c r="M87" s="83"/>
      <c r="P87" s="2"/>
      <c r="S87" s="2"/>
    </row>
    <row r="88" spans="13:19">
      <c r="M88" s="83"/>
      <c r="P88" s="2"/>
      <c r="S88" s="2"/>
    </row>
    <row r="89" spans="13:19">
      <c r="M89" s="83"/>
      <c r="P89" s="2"/>
      <c r="S89" s="2"/>
    </row>
    <row r="90" spans="13:19">
      <c r="M90" s="83"/>
      <c r="P90" s="2"/>
      <c r="S90" s="2"/>
    </row>
    <row r="91" spans="13:19">
      <c r="M91" s="83"/>
      <c r="P91" s="2"/>
      <c r="S91" s="2"/>
    </row>
    <row r="92" spans="13:19">
      <c r="M92" s="83"/>
      <c r="P92" s="2"/>
      <c r="S92" s="2"/>
    </row>
    <row r="93" spans="13:19">
      <c r="M93" s="83"/>
      <c r="P93" s="2"/>
      <c r="S93" s="2"/>
    </row>
    <row r="94" spans="13:19">
      <c r="M94" s="83"/>
      <c r="P94" s="2"/>
      <c r="S94" s="2"/>
    </row>
    <row r="95" spans="13:19">
      <c r="M95" s="83"/>
      <c r="P95" s="2"/>
      <c r="S95" s="2"/>
    </row>
    <row r="96" spans="13:19">
      <c r="M96" s="83"/>
      <c r="P96" s="2"/>
      <c r="S96" s="2"/>
    </row>
    <row r="97" spans="13:19">
      <c r="M97" s="83"/>
      <c r="P97" s="2"/>
      <c r="S97" s="2"/>
    </row>
    <row r="98" spans="13:19">
      <c r="M98" s="83"/>
      <c r="P98" s="2"/>
      <c r="S98" s="2"/>
    </row>
    <row r="99" spans="13:19">
      <c r="M99" s="83"/>
      <c r="P99" s="2"/>
      <c r="S99" s="2"/>
    </row>
    <row r="100" spans="13:19">
      <c r="M100" s="83"/>
      <c r="P100" s="2"/>
      <c r="S100" s="2"/>
    </row>
    <row r="101" spans="13:19">
      <c r="M101" s="83"/>
      <c r="P101" s="2"/>
      <c r="S101" s="2"/>
    </row>
    <row r="102" spans="13:19">
      <c r="M102" s="83"/>
      <c r="P102" s="2"/>
      <c r="S102" s="2"/>
    </row>
    <row r="103" spans="13:19">
      <c r="M103" s="83"/>
      <c r="P103" s="2"/>
      <c r="S103" s="2"/>
    </row>
    <row r="104" spans="13:19">
      <c r="M104" s="83"/>
      <c r="P104" s="2"/>
      <c r="S104" s="2"/>
    </row>
    <row r="105" spans="13:19">
      <c r="M105" s="83"/>
      <c r="P105" s="2"/>
      <c r="S105" s="2"/>
    </row>
    <row r="106" spans="13:19">
      <c r="M106" s="83"/>
      <c r="P106" s="2"/>
      <c r="S106" s="2"/>
    </row>
    <row r="107" spans="13:19">
      <c r="M107" s="83"/>
      <c r="P107" s="2"/>
      <c r="S107" s="2"/>
    </row>
    <row r="108" spans="13:19">
      <c r="M108" s="83"/>
      <c r="P108" s="2"/>
      <c r="S108" s="2"/>
    </row>
    <row r="109" spans="13:19">
      <c r="M109" s="83"/>
      <c r="P109" s="2"/>
      <c r="S109" s="2"/>
    </row>
    <row r="110" spans="13:19">
      <c r="M110" s="83"/>
      <c r="P110" s="2"/>
      <c r="S110" s="2"/>
    </row>
    <row r="111" spans="13:19">
      <c r="M111" s="83"/>
      <c r="P111" s="2"/>
      <c r="S111" s="2"/>
    </row>
    <row r="112" spans="13:19">
      <c r="M112" s="83"/>
      <c r="P112" s="2"/>
      <c r="S112" s="2"/>
    </row>
    <row r="113" spans="13:19">
      <c r="M113" s="83"/>
      <c r="P113" s="2"/>
      <c r="S113" s="2"/>
    </row>
    <row r="114" spans="13:19">
      <c r="M114" s="83"/>
      <c r="P114" s="2"/>
      <c r="S114" s="2"/>
    </row>
    <row r="115" spans="13:19">
      <c r="M115" s="83"/>
      <c r="P115" s="2"/>
      <c r="S115" s="2"/>
    </row>
    <row r="116" spans="13:19">
      <c r="M116" s="83"/>
      <c r="P116" s="2"/>
      <c r="S116" s="2"/>
    </row>
    <row r="117" spans="13:19">
      <c r="M117" s="83"/>
      <c r="P117" s="2"/>
      <c r="S117" s="2"/>
    </row>
    <row r="118" spans="13:19">
      <c r="M118" s="83"/>
      <c r="P118" s="2"/>
      <c r="S118" s="2"/>
    </row>
    <row r="119" spans="13:19">
      <c r="M119" s="83"/>
      <c r="P119" s="2"/>
      <c r="S119" s="2"/>
    </row>
    <row r="120" spans="13:19">
      <c r="M120" s="83"/>
      <c r="P120" s="2"/>
      <c r="S120" s="2"/>
    </row>
    <row r="121" spans="13:19">
      <c r="M121" s="83"/>
      <c r="P121" s="2"/>
      <c r="S121" s="2"/>
    </row>
    <row r="122" spans="13:19">
      <c r="M122" s="83"/>
      <c r="P122" s="2"/>
      <c r="S122" s="2"/>
    </row>
    <row r="123" spans="13:19">
      <c r="M123" s="83"/>
      <c r="P123" s="2"/>
      <c r="S123" s="2"/>
    </row>
    <row r="124" spans="13:19">
      <c r="M124" s="83"/>
      <c r="P124" s="2"/>
      <c r="S124" s="2"/>
    </row>
    <row r="125" spans="13:19">
      <c r="M125" s="83"/>
      <c r="P125" s="2"/>
      <c r="S125" s="2"/>
    </row>
    <row r="126" spans="13:19">
      <c r="M126" s="83"/>
      <c r="P126" s="2"/>
      <c r="S126" s="2"/>
    </row>
    <row r="127" spans="13:19">
      <c r="M127" s="83"/>
      <c r="P127" s="2"/>
      <c r="S127" s="2"/>
    </row>
    <row r="128" spans="13:19">
      <c r="M128" s="83"/>
      <c r="P128" s="2"/>
      <c r="S128" s="2"/>
    </row>
    <row r="129" spans="13:19">
      <c r="M129" s="83"/>
      <c r="P129" s="2"/>
      <c r="S129" s="2"/>
    </row>
    <row r="130" spans="13:19">
      <c r="M130" s="83"/>
      <c r="P130" s="2"/>
      <c r="S130" s="2"/>
    </row>
    <row r="131" spans="13:19">
      <c r="M131" s="83"/>
      <c r="P131" s="2"/>
      <c r="S131" s="2"/>
    </row>
    <row r="132" spans="13:19">
      <c r="M132" s="83"/>
      <c r="P132" s="2"/>
      <c r="S132" s="2"/>
    </row>
    <row r="133" spans="13:19">
      <c r="M133" s="83"/>
      <c r="P133" s="2"/>
      <c r="S133" s="2"/>
    </row>
    <row r="134" spans="13:19">
      <c r="M134" s="83"/>
      <c r="P134" s="2"/>
      <c r="S134" s="2"/>
    </row>
    <row r="135" spans="13:19">
      <c r="M135" s="83"/>
      <c r="P135" s="2"/>
      <c r="S135" s="2"/>
    </row>
    <row r="136" spans="13:19">
      <c r="M136" s="83"/>
      <c r="P136" s="2"/>
      <c r="S136" s="2"/>
    </row>
    <row r="137" spans="13:19">
      <c r="M137" s="83"/>
      <c r="P137" s="2"/>
      <c r="S137" s="2"/>
    </row>
    <row r="138" spans="13:19">
      <c r="M138" s="83"/>
      <c r="P138" s="2"/>
      <c r="S138" s="2"/>
    </row>
    <row r="139" spans="13:19">
      <c r="M139" s="83"/>
      <c r="P139" s="2"/>
      <c r="S139" s="2"/>
    </row>
    <row r="140" spans="13:19">
      <c r="M140" s="83"/>
      <c r="P140" s="2"/>
      <c r="S140" s="2"/>
    </row>
    <row r="141" spans="13:19">
      <c r="M141" s="83"/>
      <c r="P141" s="2"/>
      <c r="S141" s="2"/>
    </row>
    <row r="142" spans="13:19">
      <c r="M142" s="83"/>
      <c r="P142" s="2"/>
      <c r="S142" s="2"/>
    </row>
    <row r="143" spans="13:19">
      <c r="M143" s="83"/>
      <c r="P143" s="2"/>
      <c r="S143" s="2"/>
    </row>
    <row r="144" spans="13:19">
      <c r="M144" s="83"/>
      <c r="P144" s="2"/>
      <c r="S144" s="2"/>
    </row>
    <row r="145" spans="13:19">
      <c r="M145" s="83"/>
      <c r="P145" s="2"/>
      <c r="S145" s="2"/>
    </row>
    <row r="146" spans="13:19">
      <c r="M146" s="83"/>
      <c r="P146" s="2"/>
      <c r="S146" s="2"/>
    </row>
    <row r="147" spans="13:19">
      <c r="M147" s="83"/>
      <c r="P147" s="2"/>
      <c r="S147" s="2"/>
    </row>
    <row r="148" spans="13:19">
      <c r="M148" s="83"/>
      <c r="P148" s="2"/>
      <c r="S148" s="2"/>
    </row>
    <row r="149" spans="13:19">
      <c r="M149" s="83"/>
      <c r="P149" s="2"/>
      <c r="S149" s="2"/>
    </row>
    <row r="150" spans="13:19">
      <c r="M150" s="83"/>
      <c r="P150" s="2"/>
      <c r="S150" s="2"/>
    </row>
    <row r="151" spans="13:19">
      <c r="M151" s="83"/>
      <c r="P151" s="2"/>
      <c r="S151" s="2"/>
    </row>
    <row r="152" spans="13:19">
      <c r="M152" s="83"/>
      <c r="P152" s="2"/>
      <c r="S152" s="2"/>
    </row>
    <row r="153" spans="13:19">
      <c r="M153" s="83"/>
      <c r="P153" s="2"/>
      <c r="S153" s="2"/>
    </row>
    <row r="154" spans="13:19">
      <c r="M154" s="83"/>
      <c r="P154" s="2"/>
      <c r="S154" s="2"/>
    </row>
    <row r="155" spans="13:19">
      <c r="M155" s="83"/>
      <c r="P155" s="2"/>
      <c r="S155" s="2"/>
    </row>
    <row r="156" spans="13:19">
      <c r="M156" s="83"/>
      <c r="P156" s="2"/>
      <c r="S156" s="2"/>
    </row>
    <row r="157" spans="13:19">
      <c r="M157" s="83"/>
      <c r="P157" s="2"/>
      <c r="S157" s="2"/>
    </row>
    <row r="158" spans="13:19">
      <c r="M158" s="83"/>
      <c r="P158" s="2"/>
      <c r="S158" s="2"/>
    </row>
    <row r="159" spans="13:19">
      <c r="M159" s="83"/>
      <c r="P159" s="2"/>
      <c r="S159" s="2"/>
    </row>
    <row r="160" spans="13:19">
      <c r="M160" s="83"/>
      <c r="P160" s="2"/>
      <c r="S160" s="2"/>
    </row>
    <row r="161" spans="13:19">
      <c r="M161" s="83"/>
      <c r="P161" s="2"/>
      <c r="S161" s="2"/>
    </row>
    <row r="162" spans="13:19">
      <c r="M162" s="83"/>
      <c r="P162" s="2"/>
      <c r="S162" s="2"/>
    </row>
    <row r="163" spans="13:19">
      <c r="M163" s="83"/>
      <c r="P163" s="2"/>
      <c r="S163" s="2"/>
    </row>
    <row r="164" spans="13:19">
      <c r="M164" s="83"/>
      <c r="P164" s="2"/>
      <c r="S164" s="2"/>
    </row>
    <row r="165" spans="13:19">
      <c r="M165" s="83"/>
      <c r="P165" s="2"/>
      <c r="S165" s="2"/>
    </row>
    <row r="166" spans="13:19">
      <c r="M166" s="83"/>
      <c r="P166" s="2"/>
      <c r="S166" s="2"/>
    </row>
    <row r="167" spans="13:19">
      <c r="M167" s="83"/>
      <c r="P167" s="2"/>
      <c r="S167" s="2"/>
    </row>
    <row r="168" spans="13:19">
      <c r="M168" s="83"/>
      <c r="P168" s="2"/>
      <c r="S168" s="2"/>
    </row>
    <row r="169" spans="13:19">
      <c r="M169" s="83"/>
      <c r="P169" s="2"/>
      <c r="S169" s="2"/>
    </row>
    <row r="170" spans="13:19">
      <c r="M170" s="83"/>
      <c r="P170" s="2"/>
      <c r="S170" s="2"/>
    </row>
    <row r="171" spans="13:19">
      <c r="M171" s="83"/>
      <c r="P171" s="2"/>
      <c r="S171" s="2"/>
    </row>
    <row r="172" spans="13:19">
      <c r="M172" s="83"/>
      <c r="P172" s="2"/>
      <c r="S172" s="2"/>
    </row>
    <row r="173" spans="13:19">
      <c r="M173" s="83"/>
      <c r="P173" s="2"/>
      <c r="S173" s="2"/>
    </row>
    <row r="174" spans="13:19">
      <c r="M174" s="83"/>
      <c r="P174" s="2"/>
      <c r="S174" s="2"/>
    </row>
    <row r="175" spans="13:19">
      <c r="M175" s="83"/>
      <c r="P175" s="2"/>
      <c r="S175" s="2"/>
    </row>
    <row r="176" spans="13:19">
      <c r="M176" s="83"/>
      <c r="P176" s="2"/>
      <c r="S176" s="2"/>
    </row>
    <row r="177" spans="13:19">
      <c r="M177" s="83"/>
      <c r="P177" s="2"/>
      <c r="S177" s="2"/>
    </row>
    <row r="178" spans="13:19">
      <c r="M178" s="83"/>
      <c r="P178" s="2"/>
      <c r="S178" s="2"/>
    </row>
    <row r="179" spans="13:19">
      <c r="M179" s="83"/>
      <c r="P179" s="2"/>
      <c r="S179" s="2"/>
    </row>
    <row r="180" spans="13:19">
      <c r="M180" s="83"/>
      <c r="P180" s="2"/>
      <c r="S180" s="2"/>
    </row>
    <row r="181" spans="13:19">
      <c r="M181" s="83"/>
      <c r="P181" s="2"/>
      <c r="S181" s="2"/>
    </row>
    <row r="182" spans="13:19">
      <c r="M182" s="83"/>
      <c r="P182" s="2"/>
      <c r="S182" s="2"/>
    </row>
    <row r="183" spans="13:19">
      <c r="M183" s="83"/>
      <c r="P183" s="2"/>
      <c r="S183" s="2"/>
    </row>
    <row r="184" spans="13:19">
      <c r="M184" s="83"/>
      <c r="P184" s="2"/>
      <c r="S184" s="2"/>
    </row>
    <row r="185" spans="13:19">
      <c r="M185" s="83"/>
      <c r="P185" s="2"/>
      <c r="S185" s="2"/>
    </row>
    <row r="186" spans="13:19">
      <c r="M186" s="83"/>
      <c r="P186" s="2"/>
      <c r="S186" s="2"/>
    </row>
    <row r="187" spans="13:19">
      <c r="M187" s="83"/>
      <c r="P187" s="2"/>
      <c r="S187" s="2"/>
    </row>
    <row r="188" spans="13:19">
      <c r="M188" s="83"/>
      <c r="P188" s="2"/>
      <c r="S188" s="2"/>
    </row>
    <row r="189" spans="13:19">
      <c r="M189" s="83"/>
      <c r="P189" s="2"/>
      <c r="S189" s="2"/>
    </row>
    <row r="190" spans="13:19">
      <c r="M190" s="83"/>
      <c r="P190" s="2"/>
      <c r="S190" s="2"/>
    </row>
    <row r="191" spans="13:19">
      <c r="M191" s="83"/>
      <c r="P191" s="2"/>
      <c r="S191" s="2"/>
    </row>
    <row r="192" spans="13:19">
      <c r="M192" s="83"/>
      <c r="P192" s="2"/>
      <c r="S192" s="2"/>
    </row>
    <row r="193" spans="13:19">
      <c r="M193" s="83"/>
      <c r="P193" s="2"/>
      <c r="S193" s="2"/>
    </row>
    <row r="194" spans="13:19">
      <c r="M194" s="83"/>
      <c r="P194" s="2"/>
      <c r="S194" s="2"/>
    </row>
    <row r="195" spans="13:19">
      <c r="M195" s="83"/>
      <c r="P195" s="2"/>
      <c r="S195" s="2"/>
    </row>
    <row r="196" spans="13:19">
      <c r="M196" s="83"/>
      <c r="P196" s="2"/>
      <c r="S196" s="2"/>
    </row>
    <row r="197" spans="13:19">
      <c r="M197" s="83"/>
      <c r="P197" s="2"/>
      <c r="S197" s="2"/>
    </row>
    <row r="198" spans="13:19">
      <c r="M198" s="83"/>
      <c r="P198" s="2"/>
      <c r="S198" s="2"/>
    </row>
    <row r="199" spans="13:19">
      <c r="M199" s="83"/>
      <c r="P199" s="2"/>
      <c r="S199" s="2"/>
    </row>
    <row r="200" spans="13:19">
      <c r="M200" s="83"/>
      <c r="P200" s="2"/>
      <c r="S200" s="2"/>
    </row>
    <row r="201" spans="13:19">
      <c r="M201" s="83"/>
      <c r="P201" s="2"/>
      <c r="S201" s="2"/>
    </row>
    <row r="202" spans="13:19">
      <c r="M202" s="83"/>
      <c r="P202" s="2"/>
      <c r="S202" s="2"/>
    </row>
    <row r="203" spans="13:19">
      <c r="M203" s="83"/>
      <c r="P203" s="2"/>
      <c r="S203" s="2"/>
    </row>
    <row r="204" spans="13:19">
      <c r="M204" s="83"/>
      <c r="P204" s="2"/>
      <c r="S204" s="2"/>
    </row>
    <row r="205" spans="13:19">
      <c r="M205" s="83"/>
      <c r="P205" s="2"/>
      <c r="S205" s="2"/>
    </row>
    <row r="206" spans="13:19">
      <c r="M206" s="83"/>
      <c r="P206" s="2"/>
      <c r="S206" s="2"/>
    </row>
    <row r="207" spans="13:19">
      <c r="M207" s="83"/>
      <c r="P207" s="2"/>
      <c r="S207" s="2"/>
    </row>
    <row r="208" spans="13:19">
      <c r="M208" s="83"/>
      <c r="P208" s="2"/>
      <c r="S208" s="2"/>
    </row>
    <row r="209" spans="13:19">
      <c r="M209" s="83"/>
      <c r="P209" s="2"/>
      <c r="S209" s="2"/>
    </row>
    <row r="210" spans="13:19">
      <c r="M210" s="83"/>
      <c r="P210" s="2"/>
      <c r="S210" s="2"/>
    </row>
    <row r="211" spans="13:19">
      <c r="M211" s="83"/>
      <c r="P211" s="2"/>
      <c r="S211" s="2"/>
    </row>
    <row r="212" spans="13:19">
      <c r="M212" s="83"/>
      <c r="P212" s="2"/>
      <c r="S212" s="2"/>
    </row>
    <row r="213" spans="13:19">
      <c r="M213" s="83"/>
      <c r="P213" s="2"/>
      <c r="S213" s="2"/>
    </row>
    <row r="214" spans="13:19">
      <c r="M214" s="83"/>
      <c r="P214" s="2"/>
      <c r="S214" s="2"/>
    </row>
    <row r="215" spans="13:19">
      <c r="M215" s="83"/>
      <c r="P215" s="2"/>
      <c r="S215" s="2"/>
    </row>
    <row r="216" spans="13:19">
      <c r="M216" s="83"/>
      <c r="P216" s="2"/>
      <c r="S216" s="2"/>
    </row>
    <row r="217" spans="13:19">
      <c r="M217" s="83"/>
      <c r="P217" s="2"/>
      <c r="S217" s="2"/>
    </row>
    <row r="218" spans="13:19">
      <c r="M218" s="83"/>
      <c r="P218" s="2"/>
      <c r="S218" s="2"/>
    </row>
    <row r="219" spans="13:19">
      <c r="M219" s="83"/>
      <c r="P219" s="2"/>
      <c r="S219" s="2"/>
    </row>
    <row r="220" spans="13:19">
      <c r="M220" s="83"/>
      <c r="P220" s="2"/>
      <c r="S220" s="2"/>
    </row>
    <row r="221" spans="13:19">
      <c r="M221" s="83"/>
      <c r="P221" s="2"/>
      <c r="S221" s="2"/>
    </row>
    <row r="222" spans="13:19">
      <c r="M222" s="83"/>
      <c r="P222" s="2"/>
      <c r="S222" s="2"/>
    </row>
    <row r="223" spans="13:19">
      <c r="M223" s="83"/>
      <c r="P223" s="2"/>
      <c r="S223" s="2"/>
    </row>
    <row r="224" spans="13:19">
      <c r="M224" s="83"/>
      <c r="P224" s="2"/>
      <c r="S224" s="2"/>
    </row>
    <row r="225" spans="13:26">
      <c r="M225" s="83"/>
      <c r="P225" s="2"/>
      <c r="S225" s="2"/>
    </row>
    <row r="226" spans="13:26">
      <c r="M226" s="83"/>
      <c r="P226" s="2"/>
      <c r="S226" s="2"/>
      <c r="Z226" s="54"/>
    </row>
    <row r="227" spans="13:26">
      <c r="M227" s="83"/>
      <c r="P227" s="2"/>
      <c r="S227" s="2"/>
    </row>
    <row r="228" spans="13:26">
      <c r="M228" s="83"/>
      <c r="P228" s="2"/>
      <c r="S228" s="2"/>
    </row>
    <row r="229" spans="13:26">
      <c r="M229" s="83"/>
      <c r="P229" s="2"/>
      <c r="S229" s="2"/>
    </row>
    <row r="230" spans="13:26">
      <c r="M230" s="83"/>
      <c r="P230" s="2"/>
      <c r="S230" s="2"/>
    </row>
    <row r="231" spans="13:26">
      <c r="M231" s="83"/>
      <c r="P231" s="2"/>
      <c r="S231" s="2"/>
    </row>
    <row r="232" spans="13:26">
      <c r="M232" s="83"/>
      <c r="P232" s="2"/>
      <c r="S232" s="2"/>
    </row>
    <row r="233" spans="13:26">
      <c r="M233" s="83"/>
      <c r="P233" s="2"/>
      <c r="S233" s="2"/>
    </row>
    <row r="234" spans="13:26">
      <c r="M234" s="83"/>
      <c r="P234" s="2"/>
      <c r="S234" s="2"/>
    </row>
    <row r="235" spans="13:26">
      <c r="M235" s="83"/>
      <c r="P235" s="2"/>
      <c r="S235" s="2"/>
    </row>
    <row r="236" spans="13:26">
      <c r="M236" s="83"/>
      <c r="P236" s="2"/>
      <c r="S236" s="2"/>
    </row>
    <row r="237" spans="13:26">
      <c r="M237" s="83"/>
      <c r="P237" s="2"/>
      <c r="S237" s="2"/>
    </row>
    <row r="238" spans="13:26">
      <c r="M238" s="83"/>
      <c r="P238" s="2"/>
      <c r="S238" s="2"/>
    </row>
    <row r="239" spans="13:26">
      <c r="M239" s="83"/>
      <c r="P239" s="2"/>
      <c r="S239" s="2"/>
    </row>
    <row r="240" spans="13:26">
      <c r="M240" s="83"/>
      <c r="P240" s="2"/>
      <c r="S240" s="2"/>
    </row>
    <row r="241" spans="13:19">
      <c r="M241" s="83"/>
      <c r="P241" s="2"/>
      <c r="S241" s="2"/>
    </row>
    <row r="242" spans="13:19">
      <c r="M242" s="83"/>
      <c r="P242" s="2"/>
      <c r="S242" s="2"/>
    </row>
    <row r="243" spans="13:19">
      <c r="M243" s="83"/>
      <c r="P243" s="2"/>
      <c r="S243" s="2"/>
    </row>
    <row r="244" spans="13:19">
      <c r="M244" s="83"/>
      <c r="P244" s="2"/>
      <c r="S244" s="2"/>
    </row>
    <row r="245" spans="13:19">
      <c r="M245" s="83"/>
      <c r="P245" s="2"/>
      <c r="S245" s="2"/>
    </row>
  </sheetData>
  <autoFilter ref="J1:J245">
    <filterColumn colId="0"/>
  </autoFilter>
  <conditionalFormatting sqref="A1:A1048576">
    <cfRule type="duplicateValues" dxfId="78" priority="2"/>
  </conditionalFormatting>
  <conditionalFormatting sqref="D1 F1">
    <cfRule type="duplicateValues" dxfId="77" priority="7"/>
    <cfRule type="duplicateValues" dxfId="76" priority="10"/>
  </conditionalFormatting>
  <conditionalFormatting sqref="D1">
    <cfRule type="duplicateValues" dxfId="75" priority="6"/>
    <cfRule type="duplicateValues" dxfId="74" priority="8"/>
  </conditionalFormatting>
  <conditionalFormatting sqref="F1 D1">
    <cfRule type="duplicateValues" dxfId="73" priority="9"/>
    <cfRule type="duplicateValues" dxfId="72" priority="11"/>
  </conditionalFormatting>
  <dataValidations count="1">
    <dataValidation type="list" allowBlank="1" showInputMessage="1" showErrorMessage="1" sqref="B2:B12 B14:B21 B23:B25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3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N400"/>
  <sheetViews>
    <sheetView tabSelected="1" view="pageBreakPreview" zoomScaleNormal="80" zoomScaleSheetLayoutView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3" sqref="F13"/>
    </sheetView>
  </sheetViews>
  <sheetFormatPr defaultColWidth="11.375" defaultRowHeight="12.75"/>
  <cols>
    <col min="1" max="1" width="9.25" style="4" bestFit="1" customWidth="1"/>
    <col min="2" max="2" width="11.75" style="4" bestFit="1" customWidth="1"/>
    <col min="3" max="3" width="19.25" style="4" bestFit="1" customWidth="1"/>
    <col min="4" max="4" width="8" style="4" bestFit="1" customWidth="1"/>
    <col min="5" max="5" width="22.625" style="4" bestFit="1" customWidth="1"/>
    <col min="6" max="6" width="11.125" style="4" bestFit="1" customWidth="1"/>
    <col min="7" max="7" width="7.5" style="4" bestFit="1" customWidth="1"/>
    <col min="8" max="8" width="10.75" style="37" bestFit="1" customWidth="1"/>
    <col min="9" max="10" width="10.75" style="37" customWidth="1"/>
    <col min="11" max="11" width="8.25" style="4" bestFit="1" customWidth="1"/>
    <col min="12" max="12" width="11.25" style="4" bestFit="1" customWidth="1"/>
    <col min="13" max="13" width="10.875" style="171" customWidth="1"/>
    <col min="14" max="14" width="5.25" style="4" customWidth="1"/>
    <col min="15" max="15" width="8.125" style="4" bestFit="1" customWidth="1"/>
    <col min="16" max="16" width="10.75" style="37" bestFit="1" customWidth="1"/>
    <col min="17" max="17" width="9.5" style="4" bestFit="1" customWidth="1"/>
    <col min="18" max="18" width="8.875" style="4" bestFit="1" customWidth="1"/>
    <col min="19" max="19" width="15" style="37" bestFit="1" customWidth="1"/>
    <col min="20" max="20" width="10.75" style="4" bestFit="1" customWidth="1"/>
    <col min="21" max="21" width="7.125" style="4" bestFit="1" customWidth="1"/>
    <col min="22" max="23" width="5.75" style="4" bestFit="1" customWidth="1"/>
    <col min="24" max="24" width="6.75" style="4" bestFit="1" customWidth="1"/>
    <col min="25" max="25" width="8" style="4" bestFit="1" customWidth="1"/>
    <col min="26" max="26" width="11.125" style="4" bestFit="1" customWidth="1"/>
    <col min="27" max="27" width="10.5" style="141" bestFit="1" customWidth="1"/>
    <col min="28" max="28" width="11.375" style="4"/>
    <col min="29" max="29" width="20.875" style="6" customWidth="1"/>
    <col min="30" max="30" width="14.25" style="6" customWidth="1"/>
    <col min="31" max="31" width="5.875" style="6" customWidth="1"/>
    <col min="32" max="32" width="27" style="6" bestFit="1" customWidth="1"/>
    <col min="33" max="33" width="12.875" style="6" customWidth="1"/>
    <col min="34" max="34" width="10.875" style="6" customWidth="1"/>
    <col min="35" max="35" width="10.625" style="6" customWidth="1"/>
    <col min="36" max="36" width="11.125" style="6" customWidth="1"/>
    <col min="37" max="37" width="4.875" style="6" customWidth="1"/>
    <col min="38" max="38" width="7" style="6" customWidth="1"/>
    <col min="39" max="39" width="6.25" style="6" customWidth="1"/>
    <col min="40" max="40" width="9.375" style="6" customWidth="1"/>
    <col min="41" max="16384" width="11.375" style="4"/>
  </cols>
  <sheetData>
    <row r="1" spans="1:40" ht="25.5">
      <c r="A1" s="20" t="s">
        <v>2</v>
      </c>
      <c r="B1" s="20" t="s">
        <v>41</v>
      </c>
      <c r="C1" s="20" t="s">
        <v>42</v>
      </c>
      <c r="D1" s="20" t="s">
        <v>43</v>
      </c>
      <c r="E1" s="20" t="s">
        <v>44</v>
      </c>
      <c r="F1" s="21" t="s">
        <v>7</v>
      </c>
      <c r="G1" s="20" t="s">
        <v>45</v>
      </c>
      <c r="H1" s="35" t="s">
        <v>46</v>
      </c>
      <c r="I1" s="35"/>
      <c r="J1" s="35"/>
      <c r="K1" s="23" t="s">
        <v>47</v>
      </c>
      <c r="L1" s="23" t="s">
        <v>48</v>
      </c>
      <c r="M1" s="169" t="s">
        <v>49</v>
      </c>
      <c r="N1" s="23" t="s">
        <v>50</v>
      </c>
      <c r="O1" s="23" t="s">
        <v>51</v>
      </c>
      <c r="P1" s="35" t="s">
        <v>52</v>
      </c>
      <c r="Q1" s="24" t="s">
        <v>53</v>
      </c>
      <c r="R1" s="25" t="s">
        <v>54</v>
      </c>
      <c r="S1" s="38" t="s">
        <v>55</v>
      </c>
      <c r="T1" s="26" t="s">
        <v>56</v>
      </c>
      <c r="U1" s="25" t="s">
        <v>57</v>
      </c>
      <c r="V1" s="25" t="s">
        <v>58</v>
      </c>
      <c r="W1" s="25" t="s">
        <v>59</v>
      </c>
      <c r="X1" s="25" t="s">
        <v>60</v>
      </c>
      <c r="Y1" s="25" t="s">
        <v>61</v>
      </c>
      <c r="Z1" s="27" t="s">
        <v>62</v>
      </c>
      <c r="AA1" s="27" t="s">
        <v>63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25">
      <c r="A2" s="118">
        <v>44</v>
      </c>
      <c r="B2" s="83" t="s">
        <v>6564</v>
      </c>
      <c r="C2" s="83" t="s">
        <v>159</v>
      </c>
      <c r="D2" s="83">
        <v>2</v>
      </c>
      <c r="E2" s="83" t="s">
        <v>160</v>
      </c>
      <c r="F2" s="5"/>
      <c r="G2" s="2" t="s">
        <v>150</v>
      </c>
      <c r="H2" s="115">
        <v>45176</v>
      </c>
      <c r="I2" s="115">
        <f>VLOOKUP(A2,'Membership Details'!C:J,8,FALSE)</f>
        <v>36982</v>
      </c>
      <c r="J2" s="115" t="b">
        <f>H2&gt;=I2</f>
        <v>1</v>
      </c>
      <c r="K2" s="2">
        <v>27000</v>
      </c>
      <c r="L2" s="83">
        <v>12</v>
      </c>
      <c r="M2" s="170">
        <v>45542</v>
      </c>
      <c r="N2" s="185">
        <v>0.15</v>
      </c>
      <c r="O2" s="184">
        <v>0.02</v>
      </c>
      <c r="P2" s="184">
        <v>0.17</v>
      </c>
      <c r="Q2" s="83" t="s">
        <v>148</v>
      </c>
      <c r="R2" s="5"/>
      <c r="S2" s="172"/>
      <c r="T2" s="83"/>
      <c r="U2" s="5"/>
      <c r="V2" s="5"/>
      <c r="W2" s="5"/>
      <c r="X2" s="5"/>
      <c r="Y2" s="5"/>
      <c r="Z2" s="83">
        <v>27000</v>
      </c>
      <c r="AA2" s="139">
        <f>Z2*15%</f>
        <v>4050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spans="1:40" ht="14.25">
      <c r="A3" s="118">
        <v>231</v>
      </c>
      <c r="B3" s="83" t="s">
        <v>6564</v>
      </c>
      <c r="C3" s="83" t="s">
        <v>159</v>
      </c>
      <c r="D3" s="83">
        <v>3</v>
      </c>
      <c r="E3" s="83" t="s">
        <v>160</v>
      </c>
      <c r="F3" s="5"/>
      <c r="G3" s="2" t="s">
        <v>150</v>
      </c>
      <c r="H3" s="115">
        <v>45070</v>
      </c>
      <c r="I3" s="115">
        <f>VLOOKUP(A3,'Membership Details'!C:J,8,FALSE)</f>
        <v>36982</v>
      </c>
      <c r="J3" s="115" t="b">
        <f t="shared" ref="J3:J66" si="0">H3&gt;=I3</f>
        <v>1</v>
      </c>
      <c r="K3" s="2">
        <v>80000</v>
      </c>
      <c r="L3" s="83">
        <v>12</v>
      </c>
      <c r="M3" s="170">
        <v>45070</v>
      </c>
      <c r="N3" s="185">
        <v>0.15</v>
      </c>
      <c r="O3" s="184">
        <v>0.02</v>
      </c>
      <c r="P3" s="184">
        <v>0.17</v>
      </c>
      <c r="Q3" s="83" t="s">
        <v>148</v>
      </c>
      <c r="R3" s="5"/>
      <c r="S3" s="172"/>
      <c r="T3" s="83"/>
      <c r="U3" s="5"/>
      <c r="V3" s="5"/>
      <c r="W3" s="5"/>
      <c r="X3" s="5"/>
      <c r="Y3" s="5"/>
      <c r="Z3" s="83">
        <v>80000</v>
      </c>
      <c r="AA3" s="139">
        <f t="shared" ref="AA3:AA66" si="1">Z3*15%</f>
        <v>12000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ht="14.25">
      <c r="A4" s="118">
        <v>1503</v>
      </c>
      <c r="B4" s="83" t="s">
        <v>6564</v>
      </c>
      <c r="C4" s="83" t="s">
        <v>159</v>
      </c>
      <c r="D4" s="83">
        <v>7</v>
      </c>
      <c r="E4" s="83" t="s">
        <v>160</v>
      </c>
      <c r="F4" s="5"/>
      <c r="G4" s="2" t="s">
        <v>150</v>
      </c>
      <c r="H4" s="115">
        <v>40035</v>
      </c>
      <c r="I4" s="115">
        <f>VLOOKUP(A4,'Membership Details'!C:J,8,FALSE)</f>
        <v>36982</v>
      </c>
      <c r="J4" s="115" t="b">
        <f t="shared" si="0"/>
        <v>1</v>
      </c>
      <c r="K4" s="2">
        <v>12000</v>
      </c>
      <c r="L4" s="83">
        <v>12</v>
      </c>
      <c r="M4" s="170">
        <f>SUM(H4+364)</f>
        <v>40399</v>
      </c>
      <c r="N4" s="185">
        <v>0.15</v>
      </c>
      <c r="O4" s="184">
        <v>0.02</v>
      </c>
      <c r="P4" s="184">
        <v>0.17</v>
      </c>
      <c r="Q4" s="83" t="s">
        <v>148</v>
      </c>
      <c r="R4" s="5"/>
      <c r="S4" s="172"/>
      <c r="T4" s="83"/>
      <c r="U4" s="5"/>
      <c r="V4" s="5"/>
      <c r="W4" s="5"/>
      <c r="X4" s="5"/>
      <c r="Y4" s="5"/>
      <c r="Z4" s="83">
        <v>12000</v>
      </c>
      <c r="AA4" s="139">
        <f t="shared" si="1"/>
        <v>1800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ht="14.25">
      <c r="A5" s="118">
        <v>893</v>
      </c>
      <c r="B5" s="83" t="s">
        <v>6564</v>
      </c>
      <c r="C5" s="83" t="s">
        <v>159</v>
      </c>
      <c r="D5" s="83">
        <v>9</v>
      </c>
      <c r="E5" s="83" t="s">
        <v>160</v>
      </c>
      <c r="F5" s="5"/>
      <c r="G5" s="2" t="s">
        <v>150</v>
      </c>
      <c r="H5" s="115">
        <v>41086</v>
      </c>
      <c r="I5" s="115">
        <f>VLOOKUP(A5,'Membership Details'!C:J,8,FALSE)</f>
        <v>36982</v>
      </c>
      <c r="J5" s="115" t="b">
        <f t="shared" si="0"/>
        <v>1</v>
      </c>
      <c r="K5" s="2">
        <v>82378</v>
      </c>
      <c r="L5" s="83">
        <v>12</v>
      </c>
      <c r="M5" s="170">
        <f t="shared" ref="M5:M10" si="2">SUM(H5+364)</f>
        <v>41450</v>
      </c>
      <c r="N5" s="185">
        <v>0.15</v>
      </c>
      <c r="O5" s="184">
        <v>0.02</v>
      </c>
      <c r="P5" s="184">
        <v>0.17</v>
      </c>
      <c r="Q5" s="83" t="s">
        <v>148</v>
      </c>
      <c r="R5" s="5"/>
      <c r="S5" s="172"/>
      <c r="T5" s="83"/>
      <c r="U5" s="5"/>
      <c r="V5" s="5"/>
      <c r="W5" s="5"/>
      <c r="X5" s="5"/>
      <c r="Y5" s="5"/>
      <c r="Z5" s="83">
        <v>82378</v>
      </c>
      <c r="AA5" s="139">
        <f t="shared" si="1"/>
        <v>12356.699999999999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4.25">
      <c r="A6" s="118">
        <v>296</v>
      </c>
      <c r="B6" s="83" t="s">
        <v>6564</v>
      </c>
      <c r="C6" s="83" t="s">
        <v>159</v>
      </c>
      <c r="D6" s="83">
        <v>12</v>
      </c>
      <c r="E6" s="83" t="s">
        <v>160</v>
      </c>
      <c r="F6" s="5"/>
      <c r="G6" s="2" t="s">
        <v>150</v>
      </c>
      <c r="H6" s="115">
        <v>38533</v>
      </c>
      <c r="I6" s="115">
        <f>VLOOKUP(A6,'Membership Details'!C:J,8,FALSE)</f>
        <v>36982</v>
      </c>
      <c r="J6" s="115" t="b">
        <f t="shared" si="0"/>
        <v>1</v>
      </c>
      <c r="K6" s="2">
        <v>15500</v>
      </c>
      <c r="L6" s="83">
        <v>12</v>
      </c>
      <c r="M6" s="170">
        <f t="shared" si="2"/>
        <v>38897</v>
      </c>
      <c r="N6" s="185">
        <v>0.15</v>
      </c>
      <c r="O6" s="184">
        <v>0.02</v>
      </c>
      <c r="P6" s="184">
        <v>0.17</v>
      </c>
      <c r="Q6" s="83" t="s">
        <v>148</v>
      </c>
      <c r="R6" s="5"/>
      <c r="S6" s="172"/>
      <c r="T6" s="83"/>
      <c r="U6" s="5"/>
      <c r="V6" s="5"/>
      <c r="W6" s="5"/>
      <c r="X6" s="5"/>
      <c r="Y6" s="5"/>
      <c r="Z6" s="83">
        <v>15500</v>
      </c>
      <c r="AA6" s="139">
        <f t="shared" si="1"/>
        <v>2325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ht="14.25">
      <c r="A7" s="118">
        <v>70</v>
      </c>
      <c r="B7" s="83" t="s">
        <v>6564</v>
      </c>
      <c r="C7" s="83" t="s">
        <v>159</v>
      </c>
      <c r="D7" s="83">
        <v>13</v>
      </c>
      <c r="E7" s="83" t="s">
        <v>160</v>
      </c>
      <c r="F7" s="5"/>
      <c r="G7" s="2" t="s">
        <v>150</v>
      </c>
      <c r="H7" s="115">
        <v>38908</v>
      </c>
      <c r="I7" s="115">
        <f>VLOOKUP(A7,'Membership Details'!C:J,8,FALSE)</f>
        <v>36982</v>
      </c>
      <c r="J7" s="115" t="b">
        <f t="shared" si="0"/>
        <v>1</v>
      </c>
      <c r="K7" s="2">
        <v>48700</v>
      </c>
      <c r="L7" s="83">
        <v>12</v>
      </c>
      <c r="M7" s="170">
        <f t="shared" si="2"/>
        <v>39272</v>
      </c>
      <c r="N7" s="185">
        <v>0.15</v>
      </c>
      <c r="O7" s="184">
        <v>0.02</v>
      </c>
      <c r="P7" s="184">
        <v>0.17</v>
      </c>
      <c r="Q7" s="83" t="s">
        <v>148</v>
      </c>
      <c r="R7" s="5"/>
      <c r="S7" s="172"/>
      <c r="T7" s="83"/>
      <c r="U7" s="5"/>
      <c r="V7" s="5"/>
      <c r="W7" s="5"/>
      <c r="X7" s="5"/>
      <c r="Y7" s="5"/>
      <c r="Z7" s="83">
        <v>48700</v>
      </c>
      <c r="AA7" s="139">
        <f t="shared" si="1"/>
        <v>7305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ht="14.25">
      <c r="A8" s="118">
        <v>338</v>
      </c>
      <c r="B8" s="83" t="s">
        <v>6564</v>
      </c>
      <c r="C8" s="83" t="s">
        <v>159</v>
      </c>
      <c r="D8" s="83">
        <v>16</v>
      </c>
      <c r="E8" s="83" t="s">
        <v>160</v>
      </c>
      <c r="F8" s="5"/>
      <c r="G8" s="2" t="s">
        <v>150</v>
      </c>
      <c r="H8" s="115">
        <v>42902</v>
      </c>
      <c r="I8" s="115">
        <f>VLOOKUP(A8,'Membership Details'!C:J,8,FALSE)</f>
        <v>36982</v>
      </c>
      <c r="J8" s="115" t="b">
        <f t="shared" si="0"/>
        <v>1</v>
      </c>
      <c r="K8" s="2">
        <v>46924</v>
      </c>
      <c r="L8" s="83">
        <v>12</v>
      </c>
      <c r="M8" s="170">
        <f t="shared" si="2"/>
        <v>43266</v>
      </c>
      <c r="N8" s="185">
        <v>0.15</v>
      </c>
      <c r="O8" s="184">
        <v>0.02</v>
      </c>
      <c r="P8" s="184">
        <v>0.17</v>
      </c>
      <c r="Q8" s="83" t="s">
        <v>148</v>
      </c>
      <c r="R8" s="5"/>
      <c r="S8" s="172"/>
      <c r="T8" s="83"/>
      <c r="U8" s="5"/>
      <c r="V8" s="5"/>
      <c r="W8" s="5"/>
      <c r="X8" s="5"/>
      <c r="Y8" s="5"/>
      <c r="Z8" s="83">
        <v>46924</v>
      </c>
      <c r="AA8" s="139">
        <f t="shared" si="1"/>
        <v>7038.5999999999995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ht="14.25">
      <c r="A9" s="118">
        <v>83</v>
      </c>
      <c r="B9" s="83" t="s">
        <v>6564</v>
      </c>
      <c r="C9" s="83" t="s">
        <v>159</v>
      </c>
      <c r="D9" s="83">
        <v>17</v>
      </c>
      <c r="E9" s="83" t="s">
        <v>160</v>
      </c>
      <c r="F9" s="5"/>
      <c r="G9" s="2" t="s">
        <v>150</v>
      </c>
      <c r="H9" s="115">
        <v>45167</v>
      </c>
      <c r="I9" s="115">
        <f>VLOOKUP(A9,'Membership Details'!C:J,8,FALSE)</f>
        <v>36982</v>
      </c>
      <c r="J9" s="115" t="b">
        <f t="shared" si="0"/>
        <v>1</v>
      </c>
      <c r="K9" s="2">
        <v>43000</v>
      </c>
      <c r="L9" s="83">
        <v>12</v>
      </c>
      <c r="M9" s="170">
        <f t="shared" si="2"/>
        <v>45531</v>
      </c>
      <c r="N9" s="185">
        <v>0.15</v>
      </c>
      <c r="O9" s="184">
        <v>0.02</v>
      </c>
      <c r="P9" s="184">
        <v>0.17</v>
      </c>
      <c r="Q9" s="83" t="s">
        <v>148</v>
      </c>
      <c r="R9" s="5"/>
      <c r="S9" s="172"/>
      <c r="T9" s="83"/>
      <c r="U9" s="5"/>
      <c r="V9" s="5"/>
      <c r="W9" s="5"/>
      <c r="X9" s="5"/>
      <c r="Y9" s="5"/>
      <c r="Z9" s="83">
        <v>43000</v>
      </c>
      <c r="AA9" s="139">
        <f t="shared" si="1"/>
        <v>6450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ht="14.25">
      <c r="A10" s="118">
        <v>234</v>
      </c>
      <c r="B10" s="83" t="s">
        <v>6564</v>
      </c>
      <c r="C10" s="83" t="s">
        <v>159</v>
      </c>
      <c r="D10" s="83">
        <v>18</v>
      </c>
      <c r="E10" s="83" t="s">
        <v>160</v>
      </c>
      <c r="F10" s="5"/>
      <c r="G10" s="2" t="s">
        <v>150</v>
      </c>
      <c r="H10" s="115">
        <v>45358</v>
      </c>
      <c r="I10" s="115">
        <f>VLOOKUP(A10,'Membership Details'!C:J,8,FALSE)</f>
        <v>36982</v>
      </c>
      <c r="J10" s="115" t="b">
        <f t="shared" si="0"/>
        <v>1</v>
      </c>
      <c r="K10" s="2">
        <v>90000</v>
      </c>
      <c r="L10" s="83">
        <v>12</v>
      </c>
      <c r="M10" s="170">
        <f t="shared" si="2"/>
        <v>45722</v>
      </c>
      <c r="N10" s="185">
        <v>0.15</v>
      </c>
      <c r="O10" s="184">
        <v>0.02</v>
      </c>
      <c r="P10" s="184">
        <v>0.17</v>
      </c>
      <c r="Q10" s="83" t="s">
        <v>148</v>
      </c>
      <c r="R10" s="5"/>
      <c r="S10" s="172"/>
      <c r="T10" s="83"/>
      <c r="U10" s="5"/>
      <c r="V10" s="5"/>
      <c r="W10" s="5"/>
      <c r="X10" s="5"/>
      <c r="Y10" s="5"/>
      <c r="Z10" s="83">
        <v>90000</v>
      </c>
      <c r="AA10" s="139">
        <f t="shared" si="1"/>
        <v>13500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ht="14.25">
      <c r="A11" s="118">
        <v>277</v>
      </c>
      <c r="B11" s="83" t="s">
        <v>6564</v>
      </c>
      <c r="C11" s="83" t="s">
        <v>159</v>
      </c>
      <c r="D11" s="83">
        <v>20</v>
      </c>
      <c r="E11" s="83" t="s">
        <v>160</v>
      </c>
      <c r="F11" s="5"/>
      <c r="G11" s="2" t="s">
        <v>150</v>
      </c>
      <c r="H11" s="115">
        <v>45271</v>
      </c>
      <c r="I11" s="115">
        <f>VLOOKUP(A11,'Membership Details'!C:J,8,FALSE)</f>
        <v>36982</v>
      </c>
      <c r="J11" s="115" t="b">
        <f t="shared" si="0"/>
        <v>1</v>
      </c>
      <c r="K11" s="2">
        <v>50000</v>
      </c>
      <c r="L11" s="83">
        <v>12</v>
      </c>
      <c r="M11" s="170">
        <f>SUM(H11+365)</f>
        <v>45636</v>
      </c>
      <c r="N11" s="185">
        <v>0.15</v>
      </c>
      <c r="O11" s="184">
        <v>0.02</v>
      </c>
      <c r="P11" s="184">
        <v>0.17</v>
      </c>
      <c r="Q11" s="83" t="s">
        <v>148</v>
      </c>
      <c r="R11" s="5"/>
      <c r="S11" s="172"/>
      <c r="T11" s="83"/>
      <c r="U11" s="5"/>
      <c r="V11" s="5"/>
      <c r="W11" s="5"/>
      <c r="X11" s="5"/>
      <c r="Y11" s="5"/>
      <c r="Z11" s="83">
        <v>50000</v>
      </c>
      <c r="AA11" s="139">
        <f t="shared" si="1"/>
        <v>7500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 ht="14.25">
      <c r="A12" s="118">
        <v>371</v>
      </c>
      <c r="B12" s="83" t="s">
        <v>6564</v>
      </c>
      <c r="C12" s="83" t="s">
        <v>159</v>
      </c>
      <c r="D12" s="83">
        <v>24</v>
      </c>
      <c r="E12" s="83" t="s">
        <v>160</v>
      </c>
      <c r="F12" s="5"/>
      <c r="G12" s="2" t="s">
        <v>150</v>
      </c>
      <c r="H12" s="115">
        <v>37345</v>
      </c>
      <c r="I12" s="115">
        <f>VLOOKUP(A12,'Membership Details'!C:J,8,FALSE)</f>
        <v>36982</v>
      </c>
      <c r="J12" s="115" t="b">
        <f t="shared" si="0"/>
        <v>1</v>
      </c>
      <c r="K12" s="2">
        <v>100700</v>
      </c>
      <c r="L12" s="83">
        <v>12</v>
      </c>
      <c r="M12" s="170">
        <f t="shared" ref="M12:M75" si="3">SUM(H12+365)</f>
        <v>37710</v>
      </c>
      <c r="N12" s="185">
        <v>0.15</v>
      </c>
      <c r="O12" s="184">
        <v>0.02</v>
      </c>
      <c r="P12" s="184">
        <v>0.17</v>
      </c>
      <c r="Q12" s="83" t="s">
        <v>148</v>
      </c>
      <c r="R12" s="5"/>
      <c r="S12" s="172"/>
      <c r="T12" s="83"/>
      <c r="U12" s="5"/>
      <c r="V12" s="5"/>
      <c r="W12" s="5"/>
      <c r="X12" s="5"/>
      <c r="Y12" s="5"/>
      <c r="Z12" s="83">
        <v>100700</v>
      </c>
      <c r="AA12" s="139">
        <f t="shared" si="1"/>
        <v>15105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 ht="14.25">
      <c r="A13" s="118">
        <v>793</v>
      </c>
      <c r="B13" s="83" t="s">
        <v>6564</v>
      </c>
      <c r="C13" s="83" t="s">
        <v>159</v>
      </c>
      <c r="D13" s="83">
        <v>25</v>
      </c>
      <c r="E13" s="83" t="s">
        <v>160</v>
      </c>
      <c r="F13" s="5"/>
      <c r="G13" s="2" t="s">
        <v>150</v>
      </c>
      <c r="H13" s="115">
        <v>40618</v>
      </c>
      <c r="I13" s="115">
        <f>VLOOKUP(A13,'Membership Details'!C:J,8,FALSE)</f>
        <v>36982</v>
      </c>
      <c r="J13" s="115" t="b">
        <f t="shared" si="0"/>
        <v>1</v>
      </c>
      <c r="K13" s="2">
        <v>173000</v>
      </c>
      <c r="L13" s="83">
        <v>12</v>
      </c>
      <c r="M13" s="170">
        <f t="shared" si="3"/>
        <v>40983</v>
      </c>
      <c r="N13" s="185">
        <v>0.15</v>
      </c>
      <c r="O13" s="184">
        <v>0.02</v>
      </c>
      <c r="P13" s="184">
        <v>0.17</v>
      </c>
      <c r="Q13" s="83" t="s">
        <v>148</v>
      </c>
      <c r="R13" s="5"/>
      <c r="S13" s="172"/>
      <c r="T13" s="83"/>
      <c r="U13" s="5"/>
      <c r="V13" s="5"/>
      <c r="W13" s="5"/>
      <c r="X13" s="5"/>
      <c r="Y13" s="5"/>
      <c r="Z13" s="83">
        <v>173000</v>
      </c>
      <c r="AA13" s="139">
        <f t="shared" si="1"/>
        <v>25950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 ht="14.25">
      <c r="A14" s="118">
        <v>339</v>
      </c>
      <c r="B14" s="83" t="s">
        <v>6564</v>
      </c>
      <c r="C14" s="83" t="s">
        <v>159</v>
      </c>
      <c r="D14" s="83">
        <v>26</v>
      </c>
      <c r="E14" s="83" t="s">
        <v>160</v>
      </c>
      <c r="F14" s="5"/>
      <c r="G14" s="2" t="s">
        <v>150</v>
      </c>
      <c r="H14" s="115">
        <v>41255</v>
      </c>
      <c r="I14" s="115">
        <f>VLOOKUP(A14,'Membership Details'!C:J,8,FALSE)</f>
        <v>36982</v>
      </c>
      <c r="J14" s="115" t="b">
        <f t="shared" si="0"/>
        <v>1</v>
      </c>
      <c r="K14" s="2">
        <v>20000</v>
      </c>
      <c r="L14" s="83">
        <v>12</v>
      </c>
      <c r="M14" s="170">
        <f t="shared" si="3"/>
        <v>41620</v>
      </c>
      <c r="N14" s="185">
        <v>0.15</v>
      </c>
      <c r="O14" s="184">
        <v>0.02</v>
      </c>
      <c r="P14" s="184">
        <v>0.17</v>
      </c>
      <c r="Q14" s="83" t="s">
        <v>148</v>
      </c>
      <c r="R14" s="5"/>
      <c r="S14" s="172"/>
      <c r="T14" s="83"/>
      <c r="U14" s="5"/>
      <c r="V14" s="5"/>
      <c r="W14" s="5"/>
      <c r="X14" s="5"/>
      <c r="Y14" s="5"/>
      <c r="Z14" s="83">
        <v>20000</v>
      </c>
      <c r="AA14" s="139">
        <f t="shared" si="1"/>
        <v>3000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 ht="14.25">
      <c r="A15" s="118">
        <v>410</v>
      </c>
      <c r="B15" s="83" t="s">
        <v>6564</v>
      </c>
      <c r="C15" s="83" t="s">
        <v>159</v>
      </c>
      <c r="D15" s="83">
        <v>31</v>
      </c>
      <c r="E15" s="83" t="s">
        <v>160</v>
      </c>
      <c r="F15" s="5"/>
      <c r="G15" s="2" t="s">
        <v>150</v>
      </c>
      <c r="H15" s="115">
        <v>45190</v>
      </c>
      <c r="I15" s="115">
        <f>VLOOKUP(A15,'Membership Details'!C:J,8,FALSE)</f>
        <v>36982</v>
      </c>
      <c r="J15" s="115" t="b">
        <f t="shared" si="0"/>
        <v>1</v>
      </c>
      <c r="K15" s="2">
        <v>54000</v>
      </c>
      <c r="L15" s="83">
        <v>12</v>
      </c>
      <c r="M15" s="170">
        <f t="shared" si="3"/>
        <v>45555</v>
      </c>
      <c r="N15" s="185">
        <v>0.15</v>
      </c>
      <c r="O15" s="184">
        <v>0.02</v>
      </c>
      <c r="P15" s="184">
        <v>0.17</v>
      </c>
      <c r="Q15" s="83" t="s">
        <v>148</v>
      </c>
      <c r="R15" s="5"/>
      <c r="S15" s="172"/>
      <c r="T15" s="83"/>
      <c r="U15" s="5"/>
      <c r="V15" s="5"/>
      <c r="W15" s="5"/>
      <c r="X15" s="5"/>
      <c r="Y15" s="5"/>
      <c r="Z15" s="83">
        <v>54000</v>
      </c>
      <c r="AA15" s="139">
        <f t="shared" si="1"/>
        <v>8100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spans="1:40" ht="14.25">
      <c r="A16" s="118">
        <v>1954</v>
      </c>
      <c r="B16" s="83" t="s">
        <v>6564</v>
      </c>
      <c r="C16" s="83" t="s">
        <v>159</v>
      </c>
      <c r="D16" s="83">
        <v>32</v>
      </c>
      <c r="E16" s="83" t="s">
        <v>160</v>
      </c>
      <c r="F16" s="5"/>
      <c r="G16" s="2" t="s">
        <v>150</v>
      </c>
      <c r="H16" s="115">
        <v>42902</v>
      </c>
      <c r="I16" s="115">
        <f>VLOOKUP(A16,'Membership Details'!C:J,8,FALSE)</f>
        <v>36982</v>
      </c>
      <c r="J16" s="115" t="b">
        <f t="shared" si="0"/>
        <v>1</v>
      </c>
      <c r="K16" s="2">
        <v>46704</v>
      </c>
      <c r="L16" s="83">
        <v>12</v>
      </c>
      <c r="M16" s="170">
        <f t="shared" si="3"/>
        <v>43267</v>
      </c>
      <c r="N16" s="185">
        <v>0.15</v>
      </c>
      <c r="O16" s="184">
        <v>0.02</v>
      </c>
      <c r="P16" s="184">
        <v>0.17</v>
      </c>
      <c r="Q16" s="83" t="s">
        <v>148</v>
      </c>
      <c r="R16" s="5"/>
      <c r="S16" s="172"/>
      <c r="T16" s="83"/>
      <c r="U16" s="5"/>
      <c r="V16" s="5"/>
      <c r="W16" s="5"/>
      <c r="X16" s="5"/>
      <c r="Y16" s="5"/>
      <c r="Z16" s="83">
        <v>46704</v>
      </c>
      <c r="AA16" s="139">
        <f t="shared" si="1"/>
        <v>7005.5999999999995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ht="14.25">
      <c r="A17" s="118">
        <v>45</v>
      </c>
      <c r="B17" s="83" t="s">
        <v>6564</v>
      </c>
      <c r="C17" s="83" t="s">
        <v>159</v>
      </c>
      <c r="D17" s="83">
        <v>36</v>
      </c>
      <c r="E17" s="83" t="s">
        <v>160</v>
      </c>
      <c r="F17" s="5"/>
      <c r="G17" s="2" t="s">
        <v>150</v>
      </c>
      <c r="H17" s="115">
        <v>40035</v>
      </c>
      <c r="I17" s="115">
        <f>VLOOKUP(A17,'Membership Details'!C:J,8,FALSE)</f>
        <v>36982</v>
      </c>
      <c r="J17" s="115" t="b">
        <f t="shared" si="0"/>
        <v>1</v>
      </c>
      <c r="K17" s="2">
        <v>8000</v>
      </c>
      <c r="L17" s="83">
        <v>12</v>
      </c>
      <c r="M17" s="170">
        <f t="shared" si="3"/>
        <v>40400</v>
      </c>
      <c r="N17" s="185">
        <v>0.15</v>
      </c>
      <c r="O17" s="184">
        <v>0.02</v>
      </c>
      <c r="P17" s="184">
        <v>0.17</v>
      </c>
      <c r="Q17" s="83" t="s">
        <v>148</v>
      </c>
      <c r="R17" s="5"/>
      <c r="S17" s="172"/>
      <c r="T17" s="83"/>
      <c r="U17" s="5"/>
      <c r="V17" s="5"/>
      <c r="W17" s="5"/>
      <c r="X17" s="5"/>
      <c r="Y17" s="5"/>
      <c r="Z17" s="83">
        <v>8000</v>
      </c>
      <c r="AA17" s="139">
        <f t="shared" si="1"/>
        <v>1200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ht="14.25">
      <c r="A18" s="118">
        <v>1206</v>
      </c>
      <c r="B18" s="83" t="s">
        <v>6564</v>
      </c>
      <c r="C18" s="83" t="s">
        <v>159</v>
      </c>
      <c r="D18" s="83">
        <v>37</v>
      </c>
      <c r="E18" s="83" t="s">
        <v>160</v>
      </c>
      <c r="F18" s="5"/>
      <c r="G18" s="2" t="s">
        <v>150</v>
      </c>
      <c r="H18" s="115">
        <v>41456</v>
      </c>
      <c r="I18" s="115">
        <f>VLOOKUP(A18,'Membership Details'!C:J,8,FALSE)</f>
        <v>36982</v>
      </c>
      <c r="J18" s="115" t="b">
        <f t="shared" si="0"/>
        <v>1</v>
      </c>
      <c r="K18" s="2">
        <v>139740</v>
      </c>
      <c r="L18" s="83">
        <v>12</v>
      </c>
      <c r="M18" s="170">
        <f t="shared" si="3"/>
        <v>41821</v>
      </c>
      <c r="N18" s="185">
        <v>0.15</v>
      </c>
      <c r="O18" s="184">
        <v>0.02</v>
      </c>
      <c r="P18" s="184">
        <v>0.17</v>
      </c>
      <c r="Q18" s="83" t="s">
        <v>148</v>
      </c>
      <c r="R18" s="5"/>
      <c r="S18" s="172"/>
      <c r="T18" s="83"/>
      <c r="U18" s="5"/>
      <c r="V18" s="5"/>
      <c r="W18" s="5"/>
      <c r="X18" s="5"/>
      <c r="Y18" s="5"/>
      <c r="Z18" s="83">
        <v>139740</v>
      </c>
      <c r="AA18" s="139">
        <f t="shared" si="1"/>
        <v>20961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ht="14.25">
      <c r="A19" s="118">
        <v>372</v>
      </c>
      <c r="B19" s="83" t="s">
        <v>6564</v>
      </c>
      <c r="C19" s="83" t="s">
        <v>159</v>
      </c>
      <c r="D19" s="83">
        <v>38</v>
      </c>
      <c r="E19" s="83" t="s">
        <v>160</v>
      </c>
      <c r="F19" s="5"/>
      <c r="G19" s="2" t="s">
        <v>150</v>
      </c>
      <c r="H19" s="115">
        <v>37345</v>
      </c>
      <c r="I19" s="115">
        <f>VLOOKUP(A19,'Membership Details'!C:J,8,FALSE)</f>
        <v>36982</v>
      </c>
      <c r="J19" s="115" t="b">
        <f t="shared" si="0"/>
        <v>1</v>
      </c>
      <c r="K19" s="2">
        <v>94000</v>
      </c>
      <c r="L19" s="83">
        <v>12</v>
      </c>
      <c r="M19" s="170">
        <f t="shared" si="3"/>
        <v>37710</v>
      </c>
      <c r="N19" s="185">
        <v>0.15</v>
      </c>
      <c r="O19" s="184">
        <v>0.02</v>
      </c>
      <c r="P19" s="184">
        <v>0.17</v>
      </c>
      <c r="Q19" s="83" t="s">
        <v>148</v>
      </c>
      <c r="R19" s="5"/>
      <c r="S19" s="172"/>
      <c r="T19" s="83"/>
      <c r="U19" s="5"/>
      <c r="V19" s="5"/>
      <c r="W19" s="5"/>
      <c r="X19" s="5"/>
      <c r="Y19" s="5"/>
      <c r="Z19" s="83">
        <v>94000</v>
      </c>
      <c r="AA19" s="139">
        <f t="shared" si="1"/>
        <v>14100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ht="14.25">
      <c r="A20" s="118">
        <v>402</v>
      </c>
      <c r="B20" s="83" t="s">
        <v>6564</v>
      </c>
      <c r="C20" s="83" t="s">
        <v>159</v>
      </c>
      <c r="D20" s="83">
        <v>40</v>
      </c>
      <c r="E20" s="83" t="s">
        <v>160</v>
      </c>
      <c r="F20" s="5"/>
      <c r="G20" s="2" t="s">
        <v>150</v>
      </c>
      <c r="H20" s="115">
        <v>38643</v>
      </c>
      <c r="I20" s="115">
        <f>VLOOKUP(A20,'Membership Details'!C:J,8,FALSE)</f>
        <v>36637</v>
      </c>
      <c r="J20" s="115" t="b">
        <f t="shared" si="0"/>
        <v>1</v>
      </c>
      <c r="K20" s="2">
        <v>68700</v>
      </c>
      <c r="L20" s="83">
        <v>12</v>
      </c>
      <c r="M20" s="170">
        <f t="shared" si="3"/>
        <v>39008</v>
      </c>
      <c r="N20" s="185">
        <v>0.15</v>
      </c>
      <c r="O20" s="184">
        <v>0.02</v>
      </c>
      <c r="P20" s="184">
        <v>0.17</v>
      </c>
      <c r="Q20" s="83" t="s">
        <v>148</v>
      </c>
      <c r="R20" s="5"/>
      <c r="S20" s="172"/>
      <c r="T20" s="83"/>
      <c r="U20" s="5"/>
      <c r="V20" s="5"/>
      <c r="W20" s="5"/>
      <c r="X20" s="5"/>
      <c r="Y20" s="5"/>
      <c r="Z20" s="83">
        <v>68700</v>
      </c>
      <c r="AA20" s="139">
        <f t="shared" si="1"/>
        <v>10305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ht="14.25">
      <c r="A21" s="118">
        <v>289</v>
      </c>
      <c r="B21" s="83" t="s">
        <v>6564</v>
      </c>
      <c r="C21" s="83" t="s">
        <v>159</v>
      </c>
      <c r="D21" s="83">
        <v>41</v>
      </c>
      <c r="E21" s="83" t="s">
        <v>160</v>
      </c>
      <c r="F21" s="5"/>
      <c r="G21" s="2" t="s">
        <v>150</v>
      </c>
      <c r="H21" s="115">
        <v>45357</v>
      </c>
      <c r="I21" s="115">
        <f>VLOOKUP(A21,'Membership Details'!C:J,8,FALSE)</f>
        <v>36982</v>
      </c>
      <c r="J21" s="115" t="b">
        <f t="shared" si="0"/>
        <v>1</v>
      </c>
      <c r="K21" s="2">
        <v>142000</v>
      </c>
      <c r="L21" s="83">
        <v>12</v>
      </c>
      <c r="M21" s="170">
        <f t="shared" si="3"/>
        <v>45722</v>
      </c>
      <c r="N21" s="185">
        <v>0.15</v>
      </c>
      <c r="O21" s="184">
        <v>0.02</v>
      </c>
      <c r="P21" s="184">
        <v>0.17</v>
      </c>
      <c r="Q21" s="83" t="s">
        <v>148</v>
      </c>
      <c r="R21" s="5"/>
      <c r="S21" s="172"/>
      <c r="T21" s="83"/>
      <c r="U21" s="5"/>
      <c r="V21" s="5"/>
      <c r="W21" s="5"/>
      <c r="X21" s="5"/>
      <c r="Y21" s="5"/>
      <c r="Z21" s="83">
        <v>142000</v>
      </c>
      <c r="AA21" s="139">
        <f t="shared" si="1"/>
        <v>21300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ht="14.25">
      <c r="A22" s="118">
        <v>541</v>
      </c>
      <c r="B22" s="83" t="s">
        <v>6564</v>
      </c>
      <c r="C22" s="83" t="s">
        <v>159</v>
      </c>
      <c r="D22" s="83">
        <v>42</v>
      </c>
      <c r="E22" s="83" t="s">
        <v>160</v>
      </c>
      <c r="F22" s="5"/>
      <c r="G22" s="2" t="s">
        <v>150</v>
      </c>
      <c r="H22" s="115">
        <v>40774</v>
      </c>
      <c r="I22" s="115">
        <f>VLOOKUP(A22,'Membership Details'!C:J,8,FALSE)</f>
        <v>36982</v>
      </c>
      <c r="J22" s="115" t="b">
        <f t="shared" si="0"/>
        <v>1</v>
      </c>
      <c r="K22" s="2">
        <v>90000</v>
      </c>
      <c r="L22" s="83">
        <v>12</v>
      </c>
      <c r="M22" s="170">
        <f t="shared" si="3"/>
        <v>41139</v>
      </c>
      <c r="N22" s="185">
        <v>0.15</v>
      </c>
      <c r="O22" s="184">
        <v>0.02</v>
      </c>
      <c r="P22" s="184">
        <v>0.17</v>
      </c>
      <c r="Q22" s="83" t="s">
        <v>148</v>
      </c>
      <c r="R22" s="5"/>
      <c r="S22" s="172"/>
      <c r="T22" s="83"/>
      <c r="U22" s="5"/>
      <c r="V22" s="5"/>
      <c r="W22" s="5"/>
      <c r="X22" s="5"/>
      <c r="Y22" s="5"/>
      <c r="Z22" s="83">
        <v>90000</v>
      </c>
      <c r="AA22" s="139">
        <f t="shared" si="1"/>
        <v>13500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ht="14.25">
      <c r="A23" s="118">
        <v>327</v>
      </c>
      <c r="B23" s="83" t="s">
        <v>6564</v>
      </c>
      <c r="C23" s="83" t="s">
        <v>159</v>
      </c>
      <c r="D23" s="83">
        <v>43</v>
      </c>
      <c r="E23" s="83" t="s">
        <v>160</v>
      </c>
      <c r="F23" s="5"/>
      <c r="G23" s="2" t="s">
        <v>150</v>
      </c>
      <c r="H23" s="115">
        <v>45196</v>
      </c>
      <c r="I23" s="115">
        <f>VLOOKUP(A23,'Membership Details'!C:J,8,FALSE)</f>
        <v>36982</v>
      </c>
      <c r="J23" s="115" t="b">
        <f t="shared" si="0"/>
        <v>1</v>
      </c>
      <c r="K23" s="2">
        <v>43000</v>
      </c>
      <c r="L23" s="83">
        <v>12</v>
      </c>
      <c r="M23" s="170">
        <f t="shared" si="3"/>
        <v>45561</v>
      </c>
      <c r="N23" s="185">
        <v>0.15</v>
      </c>
      <c r="O23" s="184">
        <v>0.02</v>
      </c>
      <c r="P23" s="184">
        <v>0.17</v>
      </c>
      <c r="Q23" s="83" t="s">
        <v>148</v>
      </c>
      <c r="R23" s="5"/>
      <c r="S23" s="172"/>
      <c r="T23" s="83"/>
      <c r="U23" s="5"/>
      <c r="V23" s="5"/>
      <c r="W23" s="5"/>
      <c r="X23" s="5"/>
      <c r="Y23" s="5"/>
      <c r="Z23" s="83">
        <v>43000</v>
      </c>
      <c r="AA23" s="139">
        <f t="shared" si="1"/>
        <v>6450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ht="14.25">
      <c r="A24" s="118">
        <v>945</v>
      </c>
      <c r="B24" s="83" t="s">
        <v>6564</v>
      </c>
      <c r="C24" s="83" t="s">
        <v>159</v>
      </c>
      <c r="D24" s="83">
        <v>46</v>
      </c>
      <c r="E24" s="83" t="s">
        <v>160</v>
      </c>
      <c r="F24" s="5"/>
      <c r="G24" s="2" t="s">
        <v>150</v>
      </c>
      <c r="H24" s="115">
        <v>45281</v>
      </c>
      <c r="I24" s="115">
        <f>VLOOKUP(A24,'Membership Details'!C:J,8,FALSE)</f>
        <v>36982</v>
      </c>
      <c r="J24" s="115" t="b">
        <f t="shared" si="0"/>
        <v>1</v>
      </c>
      <c r="K24" s="2">
        <v>25000</v>
      </c>
      <c r="L24" s="83">
        <v>12</v>
      </c>
      <c r="M24" s="170">
        <f t="shared" si="3"/>
        <v>45646</v>
      </c>
      <c r="N24" s="185">
        <v>0.15</v>
      </c>
      <c r="O24" s="184">
        <v>0.02</v>
      </c>
      <c r="P24" s="184">
        <v>0.17</v>
      </c>
      <c r="Q24" s="83" t="s">
        <v>148</v>
      </c>
      <c r="R24" s="5"/>
      <c r="S24" s="172"/>
      <c r="T24" s="83"/>
      <c r="U24" s="5"/>
      <c r="V24" s="5"/>
      <c r="W24" s="5"/>
      <c r="X24" s="5"/>
      <c r="Y24" s="5"/>
      <c r="Z24" s="83">
        <v>25000</v>
      </c>
      <c r="AA24" s="139">
        <f t="shared" si="1"/>
        <v>3750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ht="14.25">
      <c r="A25" s="118">
        <v>605</v>
      </c>
      <c r="B25" s="83" t="s">
        <v>6564</v>
      </c>
      <c r="C25" s="83" t="s">
        <v>159</v>
      </c>
      <c r="D25" s="83">
        <v>48</v>
      </c>
      <c r="E25" s="83" t="s">
        <v>160</v>
      </c>
      <c r="F25" s="5"/>
      <c r="G25" s="2" t="s">
        <v>150</v>
      </c>
      <c r="H25" s="115">
        <v>45157</v>
      </c>
      <c r="I25" s="115">
        <f>VLOOKUP(A25,'Membership Details'!C:J,8,FALSE)</f>
        <v>36982</v>
      </c>
      <c r="J25" s="115" t="b">
        <f t="shared" si="0"/>
        <v>1</v>
      </c>
      <c r="K25" s="2">
        <v>40000</v>
      </c>
      <c r="L25" s="83">
        <v>12</v>
      </c>
      <c r="M25" s="170">
        <f t="shared" si="3"/>
        <v>45522</v>
      </c>
      <c r="N25" s="185">
        <v>0.15</v>
      </c>
      <c r="O25" s="184">
        <v>0.02</v>
      </c>
      <c r="P25" s="184">
        <v>0.17</v>
      </c>
      <c r="Q25" s="83" t="s">
        <v>148</v>
      </c>
      <c r="R25" s="5"/>
      <c r="S25" s="172"/>
      <c r="T25" s="83"/>
      <c r="U25" s="5"/>
      <c r="V25" s="5"/>
      <c r="W25" s="5"/>
      <c r="X25" s="5"/>
      <c r="Y25" s="5"/>
      <c r="Z25" s="83">
        <v>40000</v>
      </c>
      <c r="AA25" s="139">
        <f t="shared" si="1"/>
        <v>6000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ht="14.25">
      <c r="A26" s="118">
        <v>951</v>
      </c>
      <c r="B26" s="83" t="s">
        <v>6564</v>
      </c>
      <c r="C26" s="83" t="s">
        <v>159</v>
      </c>
      <c r="D26" s="83">
        <v>51</v>
      </c>
      <c r="E26" s="83" t="s">
        <v>160</v>
      </c>
      <c r="F26" s="5"/>
      <c r="G26" s="2" t="s">
        <v>150</v>
      </c>
      <c r="H26" s="115">
        <v>45131</v>
      </c>
      <c r="I26" s="115">
        <f>VLOOKUP(A26,'Membership Details'!C:J,8,FALSE)</f>
        <v>36982</v>
      </c>
      <c r="J26" s="115" t="b">
        <f t="shared" si="0"/>
        <v>1</v>
      </c>
      <c r="K26" s="2">
        <v>200000</v>
      </c>
      <c r="L26" s="83">
        <v>12</v>
      </c>
      <c r="M26" s="170">
        <f t="shared" si="3"/>
        <v>45496</v>
      </c>
      <c r="N26" s="185">
        <v>0.15</v>
      </c>
      <c r="O26" s="184">
        <v>0.02</v>
      </c>
      <c r="P26" s="184">
        <v>0.17</v>
      </c>
      <c r="Q26" s="83" t="s">
        <v>148</v>
      </c>
      <c r="R26" s="5"/>
      <c r="S26" s="172"/>
      <c r="T26" s="83"/>
      <c r="U26" s="5"/>
      <c r="V26" s="5"/>
      <c r="W26" s="5"/>
      <c r="X26" s="5"/>
      <c r="Y26" s="5"/>
      <c r="Z26" s="83">
        <v>200000</v>
      </c>
      <c r="AA26" s="139">
        <f t="shared" si="1"/>
        <v>30000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ht="14.25">
      <c r="A27" s="118">
        <v>959</v>
      </c>
      <c r="B27" s="83" t="s">
        <v>6564</v>
      </c>
      <c r="C27" s="83" t="s">
        <v>159</v>
      </c>
      <c r="D27" s="83">
        <v>53</v>
      </c>
      <c r="E27" s="83" t="s">
        <v>160</v>
      </c>
      <c r="F27" s="5"/>
      <c r="G27" s="2" t="s">
        <v>150</v>
      </c>
      <c r="H27" s="115">
        <v>45294</v>
      </c>
      <c r="I27" s="115">
        <f>VLOOKUP(A27,'Membership Details'!C:J,8,FALSE)</f>
        <v>36982</v>
      </c>
      <c r="J27" s="115" t="b">
        <f t="shared" si="0"/>
        <v>1</v>
      </c>
      <c r="K27" s="2">
        <v>80000</v>
      </c>
      <c r="L27" s="83">
        <v>12</v>
      </c>
      <c r="M27" s="170">
        <f t="shared" si="3"/>
        <v>45659</v>
      </c>
      <c r="N27" s="185">
        <v>0.15</v>
      </c>
      <c r="O27" s="184">
        <v>0.02</v>
      </c>
      <c r="P27" s="184">
        <v>0.17</v>
      </c>
      <c r="Q27" s="83" t="s">
        <v>148</v>
      </c>
      <c r="R27" s="5"/>
      <c r="S27" s="172"/>
      <c r="T27" s="83"/>
      <c r="U27" s="5"/>
      <c r="V27" s="5"/>
      <c r="W27" s="5"/>
      <c r="X27" s="5"/>
      <c r="Y27" s="5"/>
      <c r="Z27" s="83">
        <v>80000</v>
      </c>
      <c r="AA27" s="139">
        <f t="shared" si="1"/>
        <v>12000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ht="14.25">
      <c r="A28" s="118">
        <v>1155</v>
      </c>
      <c r="B28" s="83" t="s">
        <v>6564</v>
      </c>
      <c r="C28" s="83" t="s">
        <v>159</v>
      </c>
      <c r="D28" s="83">
        <v>56</v>
      </c>
      <c r="E28" s="83" t="s">
        <v>160</v>
      </c>
      <c r="F28" s="5"/>
      <c r="G28" s="2" t="s">
        <v>150</v>
      </c>
      <c r="H28" s="115">
        <v>41456</v>
      </c>
      <c r="I28" s="115">
        <f>VLOOKUP(A28,'Membership Details'!C:J,8,FALSE)</f>
        <v>36982</v>
      </c>
      <c r="J28" s="115" t="b">
        <f t="shared" si="0"/>
        <v>1</v>
      </c>
      <c r="K28" s="2">
        <v>112596</v>
      </c>
      <c r="L28" s="83">
        <v>12</v>
      </c>
      <c r="M28" s="170">
        <f t="shared" si="3"/>
        <v>41821</v>
      </c>
      <c r="N28" s="185">
        <v>0.15</v>
      </c>
      <c r="O28" s="184">
        <v>0.02</v>
      </c>
      <c r="P28" s="184">
        <v>0.17</v>
      </c>
      <c r="Q28" s="83" t="s">
        <v>148</v>
      </c>
      <c r="R28" s="5"/>
      <c r="S28" s="172"/>
      <c r="T28" s="83"/>
      <c r="U28" s="5"/>
      <c r="V28" s="5"/>
      <c r="W28" s="5"/>
      <c r="X28" s="5"/>
      <c r="Y28" s="5"/>
      <c r="Z28" s="83">
        <v>112596</v>
      </c>
      <c r="AA28" s="139">
        <f t="shared" si="1"/>
        <v>16889.399999999998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ht="14.25">
      <c r="A29" s="118">
        <v>580</v>
      </c>
      <c r="B29" s="83" t="s">
        <v>6564</v>
      </c>
      <c r="C29" s="83" t="s">
        <v>159</v>
      </c>
      <c r="D29" s="83">
        <v>57</v>
      </c>
      <c r="E29" s="83" t="s">
        <v>160</v>
      </c>
      <c r="F29" s="5"/>
      <c r="G29" s="2" t="s">
        <v>150</v>
      </c>
      <c r="H29" s="115">
        <v>45131</v>
      </c>
      <c r="I29" s="115">
        <f>VLOOKUP(A29,'Membership Details'!C:J,8,FALSE)</f>
        <v>36982</v>
      </c>
      <c r="J29" s="115" t="b">
        <f t="shared" si="0"/>
        <v>1</v>
      </c>
      <c r="K29" s="2">
        <v>18000</v>
      </c>
      <c r="L29" s="83">
        <v>12</v>
      </c>
      <c r="M29" s="170">
        <f t="shared" si="3"/>
        <v>45496</v>
      </c>
      <c r="N29" s="185">
        <v>0.15</v>
      </c>
      <c r="O29" s="184">
        <v>0.02</v>
      </c>
      <c r="P29" s="184">
        <v>0.17</v>
      </c>
      <c r="Q29" s="83" t="s">
        <v>148</v>
      </c>
      <c r="R29" s="5"/>
      <c r="S29" s="172"/>
      <c r="T29" s="83"/>
      <c r="U29" s="5"/>
      <c r="V29" s="5"/>
      <c r="W29" s="5"/>
      <c r="X29" s="5"/>
      <c r="Y29" s="5"/>
      <c r="Z29" s="83">
        <v>18000</v>
      </c>
      <c r="AA29" s="139">
        <f t="shared" si="1"/>
        <v>2700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 ht="14.25">
      <c r="A30" s="118">
        <v>209</v>
      </c>
      <c r="B30" s="83" t="s">
        <v>6564</v>
      </c>
      <c r="C30" s="83" t="s">
        <v>159</v>
      </c>
      <c r="D30" s="83">
        <v>58</v>
      </c>
      <c r="E30" s="83" t="s">
        <v>160</v>
      </c>
      <c r="F30" s="5"/>
      <c r="G30" s="2" t="s">
        <v>150</v>
      </c>
      <c r="H30" s="115">
        <v>45362</v>
      </c>
      <c r="I30" s="115">
        <f>VLOOKUP(A30,'Membership Details'!C:J,8,FALSE)</f>
        <v>36982</v>
      </c>
      <c r="J30" s="115" t="b">
        <f t="shared" si="0"/>
        <v>1</v>
      </c>
      <c r="K30" s="2">
        <v>75000</v>
      </c>
      <c r="L30" s="83">
        <v>12</v>
      </c>
      <c r="M30" s="170">
        <f t="shared" si="3"/>
        <v>45727</v>
      </c>
      <c r="N30" s="185">
        <v>0.15</v>
      </c>
      <c r="O30" s="184">
        <v>0.02</v>
      </c>
      <c r="P30" s="184">
        <v>0.17</v>
      </c>
      <c r="Q30" s="83" t="s">
        <v>148</v>
      </c>
      <c r="R30" s="5"/>
      <c r="S30" s="172"/>
      <c r="T30" s="83"/>
      <c r="U30" s="5"/>
      <c r="V30" s="5"/>
      <c r="W30" s="5"/>
      <c r="X30" s="5"/>
      <c r="Y30" s="5"/>
      <c r="Z30" s="83">
        <v>75000</v>
      </c>
      <c r="AA30" s="139">
        <f t="shared" si="1"/>
        <v>11250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ht="14.25">
      <c r="A31" s="118">
        <v>1417</v>
      </c>
      <c r="B31" s="83" t="s">
        <v>6564</v>
      </c>
      <c r="C31" s="83" t="s">
        <v>159</v>
      </c>
      <c r="D31" s="83">
        <v>60</v>
      </c>
      <c r="E31" s="83" t="s">
        <v>160</v>
      </c>
      <c r="F31" s="5"/>
      <c r="G31" s="2" t="s">
        <v>150</v>
      </c>
      <c r="H31" s="115">
        <v>45131</v>
      </c>
      <c r="I31" s="115">
        <f>VLOOKUP(A31,'Membership Details'!C:J,8,FALSE)</f>
        <v>36982</v>
      </c>
      <c r="J31" s="115" t="b">
        <f t="shared" si="0"/>
        <v>1</v>
      </c>
      <c r="K31" s="2">
        <v>100000</v>
      </c>
      <c r="L31" s="83">
        <v>12</v>
      </c>
      <c r="M31" s="170">
        <f t="shared" si="3"/>
        <v>45496</v>
      </c>
      <c r="N31" s="185">
        <v>0.15</v>
      </c>
      <c r="O31" s="184">
        <v>0.02</v>
      </c>
      <c r="P31" s="184">
        <v>0.17</v>
      </c>
      <c r="Q31" s="83" t="s">
        <v>148</v>
      </c>
      <c r="R31" s="5"/>
      <c r="S31" s="172"/>
      <c r="T31" s="83"/>
      <c r="U31" s="5"/>
      <c r="V31" s="5"/>
      <c r="W31" s="5"/>
      <c r="X31" s="5"/>
      <c r="Y31" s="5"/>
      <c r="Z31" s="83">
        <v>100000</v>
      </c>
      <c r="AA31" s="139">
        <f t="shared" si="1"/>
        <v>15000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ht="14.25">
      <c r="A32" s="118">
        <v>574</v>
      </c>
      <c r="B32" s="83" t="s">
        <v>6564</v>
      </c>
      <c r="C32" s="83" t="s">
        <v>159</v>
      </c>
      <c r="D32" s="83">
        <v>61</v>
      </c>
      <c r="E32" s="83" t="s">
        <v>160</v>
      </c>
      <c r="F32" s="5"/>
      <c r="G32" s="2" t="s">
        <v>150</v>
      </c>
      <c r="H32" s="115">
        <v>41061</v>
      </c>
      <c r="I32" s="115">
        <f>VLOOKUP(A32,'Membership Details'!C:J,8,FALSE)</f>
        <v>36637</v>
      </c>
      <c r="J32" s="115" t="b">
        <f t="shared" si="0"/>
        <v>1</v>
      </c>
      <c r="K32" s="2">
        <v>80000</v>
      </c>
      <c r="L32" s="83">
        <v>12</v>
      </c>
      <c r="M32" s="170">
        <f t="shared" si="3"/>
        <v>41426</v>
      </c>
      <c r="N32" s="185">
        <v>0.15</v>
      </c>
      <c r="O32" s="184">
        <v>0.02</v>
      </c>
      <c r="P32" s="184">
        <v>0.17</v>
      </c>
      <c r="Q32" s="83" t="s">
        <v>148</v>
      </c>
      <c r="R32" s="5"/>
      <c r="S32" s="172"/>
      <c r="T32" s="83"/>
      <c r="U32" s="5"/>
      <c r="V32" s="5"/>
      <c r="W32" s="5"/>
      <c r="X32" s="5"/>
      <c r="Y32" s="5"/>
      <c r="Z32" s="83">
        <v>80000</v>
      </c>
      <c r="AA32" s="139">
        <f t="shared" si="1"/>
        <v>12000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ht="14.25">
      <c r="A33" s="118">
        <v>258</v>
      </c>
      <c r="B33" s="83" t="s">
        <v>6564</v>
      </c>
      <c r="C33" s="83" t="s">
        <v>159</v>
      </c>
      <c r="D33" s="83">
        <v>62</v>
      </c>
      <c r="E33" s="83" t="s">
        <v>160</v>
      </c>
      <c r="F33" s="5"/>
      <c r="G33" s="2" t="s">
        <v>150</v>
      </c>
      <c r="H33" s="115">
        <v>45271</v>
      </c>
      <c r="I33" s="115">
        <f>VLOOKUP(A33,'Membership Details'!C:J,8,FALSE)</f>
        <v>36982</v>
      </c>
      <c r="J33" s="115" t="b">
        <f t="shared" si="0"/>
        <v>1</v>
      </c>
      <c r="K33" s="2">
        <v>20000</v>
      </c>
      <c r="L33" s="83">
        <v>12</v>
      </c>
      <c r="M33" s="170">
        <f t="shared" si="3"/>
        <v>45636</v>
      </c>
      <c r="N33" s="185">
        <v>0.15</v>
      </c>
      <c r="O33" s="184">
        <v>0.02</v>
      </c>
      <c r="P33" s="184">
        <v>0.17</v>
      </c>
      <c r="Q33" s="83" t="s">
        <v>148</v>
      </c>
      <c r="R33" s="5"/>
      <c r="S33" s="172"/>
      <c r="T33" s="83"/>
      <c r="U33" s="5"/>
      <c r="V33" s="5"/>
      <c r="W33" s="5"/>
      <c r="X33" s="5"/>
      <c r="Y33" s="5"/>
      <c r="Z33" s="83">
        <v>20000</v>
      </c>
      <c r="AA33" s="139">
        <f t="shared" si="1"/>
        <v>3000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ht="14.25">
      <c r="A34" s="118">
        <v>804</v>
      </c>
      <c r="B34" s="83" t="s">
        <v>6564</v>
      </c>
      <c r="C34" s="83" t="s">
        <v>159</v>
      </c>
      <c r="D34" s="83">
        <v>63</v>
      </c>
      <c r="E34" s="83" t="s">
        <v>160</v>
      </c>
      <c r="F34" s="5"/>
      <c r="G34" s="2" t="s">
        <v>150</v>
      </c>
      <c r="H34" s="115">
        <v>45122</v>
      </c>
      <c r="I34" s="115">
        <f>VLOOKUP(A34,'Membership Details'!C:J,8,FALSE)</f>
        <v>36982</v>
      </c>
      <c r="J34" s="115" t="b">
        <f t="shared" si="0"/>
        <v>1</v>
      </c>
      <c r="K34" s="2">
        <v>35000</v>
      </c>
      <c r="L34" s="83">
        <v>12</v>
      </c>
      <c r="M34" s="170">
        <f t="shared" si="3"/>
        <v>45487</v>
      </c>
      <c r="N34" s="185">
        <v>0.15</v>
      </c>
      <c r="O34" s="184">
        <v>0.02</v>
      </c>
      <c r="P34" s="184">
        <v>0.17</v>
      </c>
      <c r="Q34" s="83" t="s">
        <v>148</v>
      </c>
      <c r="R34" s="5"/>
      <c r="S34" s="172"/>
      <c r="T34" s="83"/>
      <c r="U34" s="5"/>
      <c r="V34" s="5"/>
      <c r="W34" s="5"/>
      <c r="X34" s="5"/>
      <c r="Y34" s="5"/>
      <c r="Z34" s="83">
        <v>35000</v>
      </c>
      <c r="AA34" s="139">
        <f t="shared" si="1"/>
        <v>5250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ht="14.25">
      <c r="A35" s="118">
        <v>827</v>
      </c>
      <c r="B35" s="83" t="s">
        <v>6564</v>
      </c>
      <c r="C35" s="83" t="s">
        <v>159</v>
      </c>
      <c r="D35" s="83">
        <v>64</v>
      </c>
      <c r="E35" s="83" t="s">
        <v>160</v>
      </c>
      <c r="F35" s="5"/>
      <c r="G35" s="2" t="s">
        <v>150</v>
      </c>
      <c r="H35" s="115">
        <v>37390</v>
      </c>
      <c r="I35" s="115">
        <f>VLOOKUP(A35,'Membership Details'!C:J,8,FALSE)</f>
        <v>36982</v>
      </c>
      <c r="J35" s="115" t="b">
        <f t="shared" si="0"/>
        <v>1</v>
      </c>
      <c r="K35" s="2">
        <v>35000</v>
      </c>
      <c r="L35" s="83">
        <v>12</v>
      </c>
      <c r="M35" s="170">
        <f t="shared" si="3"/>
        <v>37755</v>
      </c>
      <c r="N35" s="185">
        <v>0.15</v>
      </c>
      <c r="O35" s="184">
        <v>0.02</v>
      </c>
      <c r="P35" s="184">
        <v>0.17</v>
      </c>
      <c r="Q35" s="83" t="s">
        <v>148</v>
      </c>
      <c r="R35" s="5"/>
      <c r="S35" s="172"/>
      <c r="T35" s="83"/>
      <c r="U35" s="5"/>
      <c r="V35" s="5"/>
      <c r="W35" s="5"/>
      <c r="X35" s="5"/>
      <c r="Y35" s="5"/>
      <c r="Z35" s="83">
        <v>35000</v>
      </c>
      <c r="AA35" s="139">
        <f t="shared" si="1"/>
        <v>5250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ht="14.25">
      <c r="A36" s="118">
        <v>29</v>
      </c>
      <c r="B36" s="83" t="s">
        <v>6564</v>
      </c>
      <c r="C36" s="83" t="s">
        <v>159</v>
      </c>
      <c r="D36" s="83">
        <v>65</v>
      </c>
      <c r="E36" s="83" t="s">
        <v>160</v>
      </c>
      <c r="F36" s="5"/>
      <c r="G36" s="2" t="s">
        <v>150</v>
      </c>
      <c r="H36" s="115">
        <v>45175</v>
      </c>
      <c r="I36" s="115">
        <f>VLOOKUP(A36,'Membership Details'!C:J,8,FALSE)</f>
        <v>36982</v>
      </c>
      <c r="J36" s="115" t="b">
        <f t="shared" si="0"/>
        <v>1</v>
      </c>
      <c r="K36" s="2">
        <v>75000</v>
      </c>
      <c r="L36" s="83">
        <v>12</v>
      </c>
      <c r="M36" s="170">
        <f t="shared" si="3"/>
        <v>45540</v>
      </c>
      <c r="N36" s="185">
        <v>0.15</v>
      </c>
      <c r="O36" s="184">
        <v>0.02</v>
      </c>
      <c r="P36" s="184">
        <v>0.17</v>
      </c>
      <c r="Q36" s="83" t="s">
        <v>148</v>
      </c>
      <c r="R36" s="5"/>
      <c r="S36" s="172"/>
      <c r="T36" s="83"/>
      <c r="U36" s="5"/>
      <c r="V36" s="5"/>
      <c r="W36" s="5"/>
      <c r="X36" s="5"/>
      <c r="Y36" s="5"/>
      <c r="Z36" s="83">
        <v>75000</v>
      </c>
      <c r="AA36" s="139">
        <f t="shared" si="1"/>
        <v>11250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ht="14.25">
      <c r="A37" s="118">
        <v>26</v>
      </c>
      <c r="B37" s="83" t="s">
        <v>6564</v>
      </c>
      <c r="C37" s="83" t="s">
        <v>159</v>
      </c>
      <c r="D37" s="83">
        <v>67</v>
      </c>
      <c r="E37" s="83" t="s">
        <v>160</v>
      </c>
      <c r="F37" s="5"/>
      <c r="G37" s="2" t="s">
        <v>150</v>
      </c>
      <c r="H37" s="115">
        <v>44692</v>
      </c>
      <c r="I37" s="115">
        <f>VLOOKUP(A37,'Membership Details'!C:J,8,FALSE)</f>
        <v>36982</v>
      </c>
      <c r="J37" s="115" t="b">
        <f t="shared" si="0"/>
        <v>1</v>
      </c>
      <c r="K37" s="2">
        <v>75000</v>
      </c>
      <c r="L37" s="83">
        <v>12</v>
      </c>
      <c r="M37" s="170">
        <f t="shared" si="3"/>
        <v>45057</v>
      </c>
      <c r="N37" s="185">
        <v>0.15</v>
      </c>
      <c r="O37" s="184">
        <v>0.02</v>
      </c>
      <c r="P37" s="184">
        <v>0.17</v>
      </c>
      <c r="Q37" s="83" t="s">
        <v>148</v>
      </c>
      <c r="R37" s="5"/>
      <c r="S37" s="172"/>
      <c r="T37" s="83"/>
      <c r="U37" s="5"/>
      <c r="V37" s="5"/>
      <c r="W37" s="5"/>
      <c r="X37" s="5"/>
      <c r="Y37" s="5"/>
      <c r="Z37" s="83">
        <v>75000</v>
      </c>
      <c r="AA37" s="139">
        <f t="shared" si="1"/>
        <v>11250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ht="14.25">
      <c r="A38" s="118">
        <v>554</v>
      </c>
      <c r="B38" s="83" t="s">
        <v>6564</v>
      </c>
      <c r="C38" s="83" t="s">
        <v>159</v>
      </c>
      <c r="D38" s="83">
        <v>69</v>
      </c>
      <c r="E38" s="83" t="s">
        <v>160</v>
      </c>
      <c r="F38" s="5"/>
      <c r="G38" s="2" t="s">
        <v>150</v>
      </c>
      <c r="H38" s="115">
        <v>38622</v>
      </c>
      <c r="I38" s="115">
        <f>VLOOKUP(A38,'Membership Details'!C:J,8,FALSE)</f>
        <v>36982</v>
      </c>
      <c r="J38" s="115" t="b">
        <f t="shared" si="0"/>
        <v>1</v>
      </c>
      <c r="K38" s="2">
        <v>65000</v>
      </c>
      <c r="L38" s="83">
        <v>12</v>
      </c>
      <c r="M38" s="170">
        <f t="shared" si="3"/>
        <v>38987</v>
      </c>
      <c r="N38" s="185">
        <v>0.15</v>
      </c>
      <c r="O38" s="184">
        <v>0.02</v>
      </c>
      <c r="P38" s="184">
        <v>0.17</v>
      </c>
      <c r="Q38" s="83" t="s">
        <v>148</v>
      </c>
      <c r="R38" s="5"/>
      <c r="S38" s="172"/>
      <c r="T38" s="83"/>
      <c r="U38" s="5"/>
      <c r="V38" s="5"/>
      <c r="W38" s="5"/>
      <c r="X38" s="5"/>
      <c r="Y38" s="5"/>
      <c r="Z38" s="83">
        <v>65000</v>
      </c>
      <c r="AA38" s="139">
        <f t="shared" si="1"/>
        <v>9750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ht="14.25">
      <c r="A39" s="118">
        <v>1334</v>
      </c>
      <c r="B39" s="83" t="s">
        <v>6564</v>
      </c>
      <c r="C39" s="83" t="s">
        <v>159</v>
      </c>
      <c r="D39" s="83">
        <v>71</v>
      </c>
      <c r="E39" s="83" t="s">
        <v>160</v>
      </c>
      <c r="F39" s="5"/>
      <c r="G39" s="2" t="s">
        <v>150</v>
      </c>
      <c r="H39" s="115">
        <v>45215</v>
      </c>
      <c r="I39" s="115">
        <f>VLOOKUP(A39,'Membership Details'!C:J,8,FALSE)</f>
        <v>36982</v>
      </c>
      <c r="J39" s="115" t="b">
        <f t="shared" si="0"/>
        <v>1</v>
      </c>
      <c r="K39" s="2">
        <v>50000</v>
      </c>
      <c r="L39" s="83">
        <v>12</v>
      </c>
      <c r="M39" s="170">
        <f t="shared" si="3"/>
        <v>45580</v>
      </c>
      <c r="N39" s="185">
        <v>0.15</v>
      </c>
      <c r="O39" s="184">
        <v>0.02</v>
      </c>
      <c r="P39" s="184">
        <v>0.17</v>
      </c>
      <c r="Q39" s="83" t="s">
        <v>148</v>
      </c>
      <c r="R39" s="5"/>
      <c r="S39" s="172"/>
      <c r="T39" s="83"/>
      <c r="U39" s="5"/>
      <c r="V39" s="5"/>
      <c r="W39" s="5"/>
      <c r="X39" s="5"/>
      <c r="Y39" s="5"/>
      <c r="Z39" s="83">
        <v>50000</v>
      </c>
      <c r="AA39" s="139">
        <f t="shared" si="1"/>
        <v>7500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ht="14.25">
      <c r="A40" s="118">
        <v>675</v>
      </c>
      <c r="B40" s="83" t="s">
        <v>6564</v>
      </c>
      <c r="C40" s="83" t="s">
        <v>159</v>
      </c>
      <c r="D40" s="83">
        <v>77</v>
      </c>
      <c r="E40" s="83" t="s">
        <v>160</v>
      </c>
      <c r="F40" s="5"/>
      <c r="G40" s="2" t="s">
        <v>150</v>
      </c>
      <c r="H40" s="115">
        <v>45084</v>
      </c>
      <c r="I40" s="115">
        <f>VLOOKUP(A40,'Membership Details'!C:J,8,FALSE)</f>
        <v>36982</v>
      </c>
      <c r="J40" s="115" t="b">
        <f t="shared" si="0"/>
        <v>1</v>
      </c>
      <c r="K40" s="2">
        <v>50000</v>
      </c>
      <c r="L40" s="83">
        <v>12</v>
      </c>
      <c r="M40" s="170">
        <f t="shared" si="3"/>
        <v>45449</v>
      </c>
      <c r="N40" s="185">
        <v>0.15</v>
      </c>
      <c r="O40" s="184">
        <v>0.02</v>
      </c>
      <c r="P40" s="184">
        <v>0.17</v>
      </c>
      <c r="Q40" s="83" t="s">
        <v>148</v>
      </c>
      <c r="R40" s="5"/>
      <c r="S40" s="172"/>
      <c r="T40" s="83"/>
      <c r="U40" s="5"/>
      <c r="V40" s="5"/>
      <c r="W40" s="5"/>
      <c r="X40" s="5"/>
      <c r="Y40" s="5"/>
      <c r="Z40" s="83">
        <v>50000</v>
      </c>
      <c r="AA40" s="139">
        <f t="shared" si="1"/>
        <v>7500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ht="14.25">
      <c r="A41" s="118">
        <v>219</v>
      </c>
      <c r="B41" s="83" t="s">
        <v>6564</v>
      </c>
      <c r="C41" s="83" t="s">
        <v>159</v>
      </c>
      <c r="D41" s="83">
        <v>80</v>
      </c>
      <c r="E41" s="83" t="s">
        <v>160</v>
      </c>
      <c r="F41" s="5"/>
      <c r="G41" s="2" t="s">
        <v>150</v>
      </c>
      <c r="H41" s="115">
        <v>45329</v>
      </c>
      <c r="I41" s="115">
        <f>VLOOKUP(A41,'Membership Details'!C:J,8,FALSE)</f>
        <v>36982</v>
      </c>
      <c r="J41" s="115" t="b">
        <f t="shared" si="0"/>
        <v>1</v>
      </c>
      <c r="K41" s="2">
        <v>75000</v>
      </c>
      <c r="L41" s="83">
        <v>12</v>
      </c>
      <c r="M41" s="170">
        <f t="shared" si="3"/>
        <v>45694</v>
      </c>
      <c r="N41" s="185">
        <v>0.15</v>
      </c>
      <c r="O41" s="184">
        <v>0.02</v>
      </c>
      <c r="P41" s="184">
        <v>0.17</v>
      </c>
      <c r="Q41" s="83" t="s">
        <v>148</v>
      </c>
      <c r="R41" s="5"/>
      <c r="S41" s="172"/>
      <c r="T41" s="83"/>
      <c r="U41" s="5"/>
      <c r="V41" s="5"/>
      <c r="W41" s="5"/>
      <c r="X41" s="5"/>
      <c r="Y41" s="5"/>
      <c r="Z41" s="83">
        <v>75000</v>
      </c>
      <c r="AA41" s="139">
        <f t="shared" si="1"/>
        <v>11250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ht="14.25">
      <c r="A42" s="118">
        <v>873</v>
      </c>
      <c r="B42" s="83" t="s">
        <v>6564</v>
      </c>
      <c r="C42" s="83" t="s">
        <v>159</v>
      </c>
      <c r="D42" s="83">
        <v>81</v>
      </c>
      <c r="E42" s="83" t="s">
        <v>160</v>
      </c>
      <c r="F42" s="5"/>
      <c r="G42" s="2" t="s">
        <v>150</v>
      </c>
      <c r="H42" s="115">
        <v>45364</v>
      </c>
      <c r="I42" s="115">
        <f>VLOOKUP(A42,'Membership Details'!C:J,8,FALSE)</f>
        <v>36982</v>
      </c>
      <c r="J42" s="115" t="b">
        <f t="shared" si="0"/>
        <v>1</v>
      </c>
      <c r="K42" s="2">
        <v>52000</v>
      </c>
      <c r="L42" s="83">
        <v>12</v>
      </c>
      <c r="M42" s="170">
        <f t="shared" si="3"/>
        <v>45729</v>
      </c>
      <c r="N42" s="185">
        <v>0.15</v>
      </c>
      <c r="O42" s="184">
        <v>0.02</v>
      </c>
      <c r="P42" s="184">
        <v>0.17</v>
      </c>
      <c r="Q42" s="83" t="s">
        <v>148</v>
      </c>
      <c r="R42" s="5"/>
      <c r="S42" s="172"/>
      <c r="T42" s="83"/>
      <c r="U42" s="5"/>
      <c r="V42" s="5"/>
      <c r="W42" s="5"/>
      <c r="X42" s="5"/>
      <c r="Y42" s="5"/>
      <c r="Z42" s="83">
        <v>52000</v>
      </c>
      <c r="AA42" s="139">
        <f t="shared" si="1"/>
        <v>7800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ht="14.25">
      <c r="A43" s="118">
        <v>1176</v>
      </c>
      <c r="B43" s="83" t="s">
        <v>6564</v>
      </c>
      <c r="C43" s="83" t="s">
        <v>159</v>
      </c>
      <c r="D43" s="83">
        <v>82</v>
      </c>
      <c r="E43" s="83" t="s">
        <v>160</v>
      </c>
      <c r="F43" s="5"/>
      <c r="G43" s="2" t="s">
        <v>150</v>
      </c>
      <c r="H43" s="115">
        <v>45035</v>
      </c>
      <c r="I43" s="115">
        <f>VLOOKUP(A43,'Membership Details'!C:J,8,FALSE)</f>
        <v>36982</v>
      </c>
      <c r="J43" s="115" t="b">
        <f t="shared" si="0"/>
        <v>1</v>
      </c>
      <c r="K43" s="2">
        <v>207000</v>
      </c>
      <c r="L43" s="83">
        <v>12</v>
      </c>
      <c r="M43" s="170">
        <f t="shared" si="3"/>
        <v>45400</v>
      </c>
      <c r="N43" s="185">
        <v>0.15</v>
      </c>
      <c r="O43" s="184">
        <v>0.02</v>
      </c>
      <c r="P43" s="184">
        <v>0.17</v>
      </c>
      <c r="Q43" s="83" t="s">
        <v>148</v>
      </c>
      <c r="R43" s="5"/>
      <c r="S43" s="172"/>
      <c r="T43" s="83"/>
      <c r="U43" s="5"/>
      <c r="V43" s="5"/>
      <c r="W43" s="5"/>
      <c r="X43" s="5"/>
      <c r="Y43" s="5"/>
      <c r="Z43" s="83">
        <v>207000</v>
      </c>
      <c r="AA43" s="139">
        <f t="shared" si="1"/>
        <v>31050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ht="14.25">
      <c r="A44" s="118">
        <v>794</v>
      </c>
      <c r="B44" s="83" t="s">
        <v>6564</v>
      </c>
      <c r="C44" s="83" t="s">
        <v>159</v>
      </c>
      <c r="D44" s="83">
        <v>85</v>
      </c>
      <c r="E44" s="83" t="s">
        <v>160</v>
      </c>
      <c r="F44" s="5"/>
      <c r="G44" s="2" t="s">
        <v>150</v>
      </c>
      <c r="H44" s="115">
        <v>41407</v>
      </c>
      <c r="I44" s="115">
        <f>VLOOKUP(A44,'Membership Details'!C:J,8,FALSE)</f>
        <v>36982</v>
      </c>
      <c r="J44" s="115" t="b">
        <f t="shared" si="0"/>
        <v>1</v>
      </c>
      <c r="K44" s="2">
        <v>80000</v>
      </c>
      <c r="L44" s="83">
        <v>12</v>
      </c>
      <c r="M44" s="170">
        <f t="shared" si="3"/>
        <v>41772</v>
      </c>
      <c r="N44" s="185">
        <v>0.15</v>
      </c>
      <c r="O44" s="184">
        <v>0.02</v>
      </c>
      <c r="P44" s="184">
        <v>0.17</v>
      </c>
      <c r="Q44" s="83" t="s">
        <v>148</v>
      </c>
      <c r="R44" s="5"/>
      <c r="S44" s="172"/>
      <c r="T44" s="83"/>
      <c r="U44" s="5"/>
      <c r="V44" s="5"/>
      <c r="W44" s="5"/>
      <c r="X44" s="5"/>
      <c r="Y44" s="5"/>
      <c r="Z44" s="83">
        <v>80000</v>
      </c>
      <c r="AA44" s="139">
        <f t="shared" si="1"/>
        <v>12000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ht="14.25">
      <c r="A45" s="118">
        <v>431</v>
      </c>
      <c r="B45" s="83" t="s">
        <v>6564</v>
      </c>
      <c r="C45" s="83" t="s">
        <v>159</v>
      </c>
      <c r="D45" s="83">
        <v>87</v>
      </c>
      <c r="E45" s="83" t="s">
        <v>160</v>
      </c>
      <c r="F45" s="5"/>
      <c r="G45" s="2" t="s">
        <v>150</v>
      </c>
      <c r="H45" s="115">
        <v>45381</v>
      </c>
      <c r="I45" s="115">
        <f>VLOOKUP(A45,'Membership Details'!C:J,8,FALSE)</f>
        <v>36982</v>
      </c>
      <c r="J45" s="115" t="b">
        <f t="shared" si="0"/>
        <v>1</v>
      </c>
      <c r="K45" s="2">
        <v>100000</v>
      </c>
      <c r="L45" s="83">
        <v>12</v>
      </c>
      <c r="M45" s="170">
        <f t="shared" si="3"/>
        <v>45746</v>
      </c>
      <c r="N45" s="185">
        <v>0.15</v>
      </c>
      <c r="O45" s="184">
        <v>0.02</v>
      </c>
      <c r="P45" s="184">
        <v>0.17</v>
      </c>
      <c r="Q45" s="83" t="s">
        <v>148</v>
      </c>
      <c r="R45" s="5"/>
      <c r="S45" s="172"/>
      <c r="T45" s="83"/>
      <c r="U45" s="5"/>
      <c r="V45" s="5"/>
      <c r="W45" s="5"/>
      <c r="X45" s="5"/>
      <c r="Y45" s="5"/>
      <c r="Z45" s="83">
        <v>100000</v>
      </c>
      <c r="AA45" s="139">
        <f t="shared" si="1"/>
        <v>15000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ht="14.25">
      <c r="A46" s="118">
        <v>1499</v>
      </c>
      <c r="B46" s="83" t="s">
        <v>6564</v>
      </c>
      <c r="C46" s="83" t="s">
        <v>159</v>
      </c>
      <c r="D46" s="83">
        <v>88</v>
      </c>
      <c r="E46" s="83" t="s">
        <v>160</v>
      </c>
      <c r="F46" s="5"/>
      <c r="G46" s="2" t="s">
        <v>150</v>
      </c>
      <c r="H46" s="115">
        <v>45351</v>
      </c>
      <c r="I46" s="115">
        <f>VLOOKUP(A46,'Membership Details'!C:J,8,FALSE)</f>
        <v>36982</v>
      </c>
      <c r="J46" s="115" t="b">
        <f t="shared" si="0"/>
        <v>1</v>
      </c>
      <c r="K46" s="2">
        <v>45000</v>
      </c>
      <c r="L46" s="83">
        <v>12</v>
      </c>
      <c r="M46" s="170">
        <f t="shared" si="3"/>
        <v>45716</v>
      </c>
      <c r="N46" s="185">
        <v>0.15</v>
      </c>
      <c r="O46" s="184">
        <v>0.02</v>
      </c>
      <c r="P46" s="184">
        <v>0.17</v>
      </c>
      <c r="Q46" s="83" t="s">
        <v>148</v>
      </c>
      <c r="R46" s="5"/>
      <c r="S46" s="172"/>
      <c r="T46" s="83"/>
      <c r="U46" s="5"/>
      <c r="V46" s="5"/>
      <c r="W46" s="5"/>
      <c r="X46" s="5"/>
      <c r="Y46" s="5"/>
      <c r="Z46" s="83">
        <v>45000</v>
      </c>
      <c r="AA46" s="139">
        <f t="shared" si="1"/>
        <v>6750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ht="14.25">
      <c r="A47" s="118">
        <v>979</v>
      </c>
      <c r="B47" s="83" t="s">
        <v>6564</v>
      </c>
      <c r="C47" s="83" t="s">
        <v>159</v>
      </c>
      <c r="D47" s="83">
        <v>90</v>
      </c>
      <c r="E47" s="83" t="s">
        <v>160</v>
      </c>
      <c r="F47" s="5"/>
      <c r="G47" s="2" t="s">
        <v>150</v>
      </c>
      <c r="H47" s="115">
        <v>45345</v>
      </c>
      <c r="I47" s="115">
        <f>VLOOKUP(A47,'Membership Details'!C:J,8,FALSE)</f>
        <v>36982</v>
      </c>
      <c r="J47" s="115" t="b">
        <f t="shared" si="0"/>
        <v>1</v>
      </c>
      <c r="K47" s="2">
        <v>60000</v>
      </c>
      <c r="L47" s="83">
        <v>12</v>
      </c>
      <c r="M47" s="170">
        <f t="shared" si="3"/>
        <v>45710</v>
      </c>
      <c r="N47" s="185">
        <v>0.15</v>
      </c>
      <c r="O47" s="184">
        <v>0.02</v>
      </c>
      <c r="P47" s="184">
        <v>0.17</v>
      </c>
      <c r="Q47" s="83" t="s">
        <v>148</v>
      </c>
      <c r="R47" s="5"/>
      <c r="S47" s="172"/>
      <c r="T47" s="83"/>
      <c r="U47" s="5"/>
      <c r="V47" s="5"/>
      <c r="W47" s="5"/>
      <c r="X47" s="5"/>
      <c r="Y47" s="5"/>
      <c r="Z47" s="83">
        <v>60000</v>
      </c>
      <c r="AA47" s="139">
        <f t="shared" si="1"/>
        <v>9000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ht="14.25">
      <c r="A48" s="118">
        <v>866</v>
      </c>
      <c r="B48" s="83" t="s">
        <v>6564</v>
      </c>
      <c r="C48" s="83" t="s">
        <v>159</v>
      </c>
      <c r="D48" s="83">
        <v>91</v>
      </c>
      <c r="E48" s="83" t="s">
        <v>160</v>
      </c>
      <c r="F48" s="5"/>
      <c r="G48" s="2" t="s">
        <v>150</v>
      </c>
      <c r="H48" s="115">
        <v>45302</v>
      </c>
      <c r="I48" s="115">
        <f>VLOOKUP(A48,'Membership Details'!C:J,8,FALSE)</f>
        <v>36982</v>
      </c>
      <c r="J48" s="115" t="b">
        <f t="shared" si="0"/>
        <v>1</v>
      </c>
      <c r="K48" s="2">
        <v>50000</v>
      </c>
      <c r="L48" s="83">
        <v>12</v>
      </c>
      <c r="M48" s="170">
        <f t="shared" si="3"/>
        <v>45667</v>
      </c>
      <c r="N48" s="185">
        <v>0.15</v>
      </c>
      <c r="O48" s="184">
        <v>0.02</v>
      </c>
      <c r="P48" s="184">
        <v>0.17</v>
      </c>
      <c r="Q48" s="83" t="s">
        <v>148</v>
      </c>
      <c r="R48" s="5"/>
      <c r="S48" s="172"/>
      <c r="T48" s="83"/>
      <c r="U48" s="5"/>
      <c r="V48" s="5"/>
      <c r="W48" s="5"/>
      <c r="X48" s="5"/>
      <c r="Y48" s="5"/>
      <c r="Z48" s="83">
        <v>50000</v>
      </c>
      <c r="AA48" s="139">
        <f t="shared" si="1"/>
        <v>7500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ht="14.25">
      <c r="A49" s="118">
        <v>1493</v>
      </c>
      <c r="B49" s="83" t="s">
        <v>6564</v>
      </c>
      <c r="C49" s="83" t="s">
        <v>159</v>
      </c>
      <c r="D49" s="83">
        <v>94</v>
      </c>
      <c r="E49" s="83" t="s">
        <v>160</v>
      </c>
      <c r="F49" s="5"/>
      <c r="G49" s="2" t="s">
        <v>150</v>
      </c>
      <c r="H49" s="115">
        <v>37345</v>
      </c>
      <c r="I49" s="115">
        <f>VLOOKUP(A49,'Membership Details'!C:J,8,FALSE)</f>
        <v>36637</v>
      </c>
      <c r="J49" s="115" t="b">
        <f t="shared" si="0"/>
        <v>1</v>
      </c>
      <c r="K49" s="2">
        <v>23000</v>
      </c>
      <c r="L49" s="83">
        <v>12</v>
      </c>
      <c r="M49" s="170">
        <f t="shared" si="3"/>
        <v>37710</v>
      </c>
      <c r="N49" s="185">
        <v>0.15</v>
      </c>
      <c r="O49" s="184">
        <v>0.02</v>
      </c>
      <c r="P49" s="184">
        <v>0.17</v>
      </c>
      <c r="Q49" s="83" t="s">
        <v>148</v>
      </c>
      <c r="R49" s="5"/>
      <c r="S49" s="172"/>
      <c r="T49" s="83"/>
      <c r="U49" s="5"/>
      <c r="V49" s="5"/>
      <c r="W49" s="5"/>
      <c r="X49" s="5"/>
      <c r="Y49" s="5"/>
      <c r="Z49" s="83">
        <v>23000</v>
      </c>
      <c r="AA49" s="139">
        <f t="shared" si="1"/>
        <v>3450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ht="14.25">
      <c r="A50" s="118">
        <v>474</v>
      </c>
      <c r="B50" s="83" t="s">
        <v>6564</v>
      </c>
      <c r="C50" s="83" t="s">
        <v>159</v>
      </c>
      <c r="D50" s="83">
        <v>95</v>
      </c>
      <c r="E50" s="83" t="s">
        <v>160</v>
      </c>
      <c r="F50" s="5"/>
      <c r="G50" s="2" t="s">
        <v>150</v>
      </c>
      <c r="H50" s="115">
        <v>38622</v>
      </c>
      <c r="I50" s="115">
        <f>VLOOKUP(A50,'Membership Details'!C:J,8,FALSE)</f>
        <v>36982</v>
      </c>
      <c r="J50" s="115" t="b">
        <f t="shared" si="0"/>
        <v>1</v>
      </c>
      <c r="K50" s="2">
        <v>11480</v>
      </c>
      <c r="L50" s="83">
        <v>12</v>
      </c>
      <c r="M50" s="170">
        <f t="shared" si="3"/>
        <v>38987</v>
      </c>
      <c r="N50" s="185">
        <v>0.15</v>
      </c>
      <c r="O50" s="184">
        <v>0.02</v>
      </c>
      <c r="P50" s="184">
        <v>0.17</v>
      </c>
      <c r="Q50" s="83" t="s">
        <v>148</v>
      </c>
      <c r="R50" s="5"/>
      <c r="S50" s="172"/>
      <c r="T50" s="83"/>
      <c r="U50" s="5"/>
      <c r="V50" s="5"/>
      <c r="W50" s="5"/>
      <c r="X50" s="5"/>
      <c r="Y50" s="5"/>
      <c r="Z50" s="83">
        <v>11480</v>
      </c>
      <c r="AA50" s="139">
        <f t="shared" si="1"/>
        <v>1722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1:40" ht="14.25">
      <c r="A51" s="118">
        <v>305</v>
      </c>
      <c r="B51" s="83" t="s">
        <v>6564</v>
      </c>
      <c r="C51" s="83" t="s">
        <v>159</v>
      </c>
      <c r="D51" s="83">
        <v>96</v>
      </c>
      <c r="E51" s="83" t="s">
        <v>160</v>
      </c>
      <c r="F51" s="5"/>
      <c r="G51" s="2" t="s">
        <v>150</v>
      </c>
      <c r="H51" s="115">
        <v>45348</v>
      </c>
      <c r="I51" s="115">
        <f>VLOOKUP(A51,'Membership Details'!C:J,8,FALSE)</f>
        <v>36982</v>
      </c>
      <c r="J51" s="115" t="b">
        <f t="shared" si="0"/>
        <v>1</v>
      </c>
      <c r="K51" s="2">
        <v>35000</v>
      </c>
      <c r="L51" s="83">
        <v>12</v>
      </c>
      <c r="M51" s="170">
        <f t="shared" si="3"/>
        <v>45713</v>
      </c>
      <c r="N51" s="185">
        <v>0.15</v>
      </c>
      <c r="O51" s="184">
        <v>0.02</v>
      </c>
      <c r="P51" s="184">
        <v>0.17</v>
      </c>
      <c r="Q51" s="83" t="s">
        <v>148</v>
      </c>
      <c r="R51" s="5"/>
      <c r="S51" s="172"/>
      <c r="T51" s="83"/>
      <c r="U51" s="5"/>
      <c r="V51" s="5"/>
      <c r="W51" s="5"/>
      <c r="X51" s="5"/>
      <c r="Y51" s="5"/>
      <c r="Z51" s="83">
        <v>35000</v>
      </c>
      <c r="AA51" s="139">
        <f t="shared" si="1"/>
        <v>5250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1:40" ht="14.25">
      <c r="A52" s="118">
        <v>907</v>
      </c>
      <c r="B52" s="83" t="s">
        <v>6564</v>
      </c>
      <c r="C52" s="83" t="s">
        <v>159</v>
      </c>
      <c r="D52" s="83">
        <v>97</v>
      </c>
      <c r="E52" s="83" t="s">
        <v>160</v>
      </c>
      <c r="F52" s="5"/>
      <c r="G52" s="2" t="s">
        <v>150</v>
      </c>
      <c r="H52" s="115">
        <v>38643</v>
      </c>
      <c r="I52" s="115">
        <f>VLOOKUP(A52,'Membership Details'!C:J,8,FALSE)</f>
        <v>36982</v>
      </c>
      <c r="J52" s="115" t="b">
        <f t="shared" si="0"/>
        <v>1</v>
      </c>
      <c r="K52" s="2">
        <v>37533</v>
      </c>
      <c r="L52" s="83">
        <v>12</v>
      </c>
      <c r="M52" s="170">
        <f t="shared" si="3"/>
        <v>39008</v>
      </c>
      <c r="N52" s="185">
        <v>0.15</v>
      </c>
      <c r="O52" s="184">
        <v>0.02</v>
      </c>
      <c r="P52" s="184">
        <v>0.17</v>
      </c>
      <c r="Q52" s="83" t="s">
        <v>148</v>
      </c>
      <c r="R52" s="5"/>
      <c r="S52" s="172"/>
      <c r="T52" s="83"/>
      <c r="U52" s="5"/>
      <c r="V52" s="5"/>
      <c r="W52" s="5"/>
      <c r="X52" s="5"/>
      <c r="Y52" s="5"/>
      <c r="Z52" s="83">
        <v>37533</v>
      </c>
      <c r="AA52" s="139">
        <f t="shared" si="1"/>
        <v>5629.95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1:40" ht="14.25">
      <c r="A53" s="118">
        <v>447</v>
      </c>
      <c r="B53" s="83" t="s">
        <v>6564</v>
      </c>
      <c r="C53" s="83" t="s">
        <v>159</v>
      </c>
      <c r="D53" s="83">
        <v>98</v>
      </c>
      <c r="E53" s="83" t="s">
        <v>160</v>
      </c>
      <c r="F53" s="5"/>
      <c r="G53" s="2" t="s">
        <v>150</v>
      </c>
      <c r="H53" s="115">
        <v>45061</v>
      </c>
      <c r="I53" s="115">
        <f>VLOOKUP(A53,'Membership Details'!C:J,8,FALSE)</f>
        <v>36982</v>
      </c>
      <c r="J53" s="115" t="b">
        <f t="shared" si="0"/>
        <v>1</v>
      </c>
      <c r="K53" s="2">
        <v>100000</v>
      </c>
      <c r="L53" s="83">
        <v>12</v>
      </c>
      <c r="M53" s="170">
        <f t="shared" si="3"/>
        <v>45426</v>
      </c>
      <c r="N53" s="185">
        <v>0.15</v>
      </c>
      <c r="O53" s="184">
        <v>0.02</v>
      </c>
      <c r="P53" s="184">
        <v>0.17</v>
      </c>
      <c r="Q53" s="83" t="s">
        <v>148</v>
      </c>
      <c r="R53" s="5"/>
      <c r="S53" s="172"/>
      <c r="T53" s="83"/>
      <c r="U53" s="5"/>
      <c r="V53" s="5"/>
      <c r="W53" s="5"/>
      <c r="X53" s="5"/>
      <c r="Y53" s="5"/>
      <c r="Z53" s="83">
        <v>100000</v>
      </c>
      <c r="AA53" s="139">
        <f t="shared" si="1"/>
        <v>15000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1:40" ht="14.25">
      <c r="A54" s="118">
        <v>87</v>
      </c>
      <c r="B54" s="83" t="s">
        <v>6564</v>
      </c>
      <c r="C54" s="83" t="s">
        <v>159</v>
      </c>
      <c r="D54" s="83">
        <v>101</v>
      </c>
      <c r="E54" s="83" t="s">
        <v>160</v>
      </c>
      <c r="F54" s="5"/>
      <c r="G54" s="2" t="s">
        <v>150</v>
      </c>
      <c r="H54" s="115">
        <v>45205</v>
      </c>
      <c r="I54" s="115">
        <f>VLOOKUP(A54,'Membership Details'!C:J,8,FALSE)</f>
        <v>36982</v>
      </c>
      <c r="J54" s="115" t="b">
        <f t="shared" si="0"/>
        <v>1</v>
      </c>
      <c r="K54" s="2">
        <v>11000</v>
      </c>
      <c r="L54" s="83">
        <v>12</v>
      </c>
      <c r="M54" s="170">
        <f t="shared" si="3"/>
        <v>45570</v>
      </c>
      <c r="N54" s="185">
        <v>0.15</v>
      </c>
      <c r="O54" s="184">
        <v>0.02</v>
      </c>
      <c r="P54" s="184">
        <v>0.17</v>
      </c>
      <c r="Q54" s="83" t="s">
        <v>148</v>
      </c>
      <c r="R54" s="5"/>
      <c r="S54" s="172"/>
      <c r="T54" s="83"/>
      <c r="U54" s="5"/>
      <c r="V54" s="5"/>
      <c r="W54" s="5"/>
      <c r="X54" s="5"/>
      <c r="Y54" s="5"/>
      <c r="Z54" s="83">
        <v>11000</v>
      </c>
      <c r="AA54" s="139">
        <f t="shared" si="1"/>
        <v>1650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1:40" ht="14.25">
      <c r="A55" s="118">
        <v>87</v>
      </c>
      <c r="B55" s="83" t="s">
        <v>6564</v>
      </c>
      <c r="C55" s="83" t="s">
        <v>159</v>
      </c>
      <c r="D55" s="83">
        <v>101</v>
      </c>
      <c r="E55" s="83" t="s">
        <v>160</v>
      </c>
      <c r="F55" s="5"/>
      <c r="G55" s="2" t="s">
        <v>150</v>
      </c>
      <c r="H55" s="115">
        <v>45217</v>
      </c>
      <c r="I55" s="115">
        <f>VLOOKUP(A55,'Membership Details'!C:J,8,FALSE)</f>
        <v>36982</v>
      </c>
      <c r="J55" s="115" t="b">
        <f t="shared" si="0"/>
        <v>1</v>
      </c>
      <c r="K55" s="2">
        <v>17000</v>
      </c>
      <c r="L55" s="83">
        <v>12</v>
      </c>
      <c r="M55" s="170">
        <f t="shared" si="3"/>
        <v>45582</v>
      </c>
      <c r="N55" s="185">
        <v>0.15</v>
      </c>
      <c r="O55" s="184">
        <v>0.02</v>
      </c>
      <c r="P55" s="184">
        <v>0.17</v>
      </c>
      <c r="Q55" s="83" t="s">
        <v>148</v>
      </c>
      <c r="R55" s="5"/>
      <c r="S55" s="172"/>
      <c r="T55" s="83"/>
      <c r="U55" s="5"/>
      <c r="V55" s="5"/>
      <c r="W55" s="5"/>
      <c r="X55" s="5"/>
      <c r="Y55" s="5"/>
      <c r="Z55" s="83">
        <v>17000</v>
      </c>
      <c r="AA55" s="139">
        <f t="shared" si="1"/>
        <v>2550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1:40" ht="14.25">
      <c r="A56" s="118">
        <v>588</v>
      </c>
      <c r="B56" s="83" t="s">
        <v>6564</v>
      </c>
      <c r="C56" s="83" t="s">
        <v>159</v>
      </c>
      <c r="D56" s="83">
        <v>103</v>
      </c>
      <c r="E56" s="83" t="s">
        <v>160</v>
      </c>
      <c r="F56" s="5"/>
      <c r="G56" s="2" t="s">
        <v>150</v>
      </c>
      <c r="H56" s="115">
        <v>39986</v>
      </c>
      <c r="I56" s="115">
        <f>VLOOKUP(A56,'Membership Details'!C:J,8,FALSE)</f>
        <v>36982</v>
      </c>
      <c r="J56" s="115" t="b">
        <f t="shared" si="0"/>
        <v>1</v>
      </c>
      <c r="K56" s="2">
        <v>23233</v>
      </c>
      <c r="L56" s="83">
        <v>12</v>
      </c>
      <c r="M56" s="170">
        <f t="shared" si="3"/>
        <v>40351</v>
      </c>
      <c r="N56" s="185">
        <v>0.15</v>
      </c>
      <c r="O56" s="184">
        <v>0.02</v>
      </c>
      <c r="P56" s="184">
        <v>0.17</v>
      </c>
      <c r="Q56" s="83" t="s">
        <v>148</v>
      </c>
      <c r="R56" s="5"/>
      <c r="S56" s="172"/>
      <c r="T56" s="83"/>
      <c r="U56" s="5"/>
      <c r="V56" s="5"/>
      <c r="W56" s="5"/>
      <c r="X56" s="5"/>
      <c r="Y56" s="5"/>
      <c r="Z56" s="83">
        <v>23233</v>
      </c>
      <c r="AA56" s="139">
        <f t="shared" si="1"/>
        <v>3484.95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1:40" ht="14.25">
      <c r="A57" s="118">
        <v>1949</v>
      </c>
      <c r="B57" s="83" t="s">
        <v>6564</v>
      </c>
      <c r="C57" s="83" t="s">
        <v>159</v>
      </c>
      <c r="D57" s="83">
        <v>104</v>
      </c>
      <c r="E57" s="83" t="s">
        <v>160</v>
      </c>
      <c r="F57" s="5"/>
      <c r="G57" s="2" t="s">
        <v>150</v>
      </c>
      <c r="H57" s="115">
        <v>37345</v>
      </c>
      <c r="I57" s="115">
        <f>VLOOKUP(A57,'Membership Details'!C:J,8,FALSE)</f>
        <v>36982</v>
      </c>
      <c r="J57" s="115" t="b">
        <f t="shared" si="0"/>
        <v>1</v>
      </c>
      <c r="K57" s="2">
        <v>19200</v>
      </c>
      <c r="L57" s="83">
        <v>12</v>
      </c>
      <c r="M57" s="170">
        <f t="shared" si="3"/>
        <v>37710</v>
      </c>
      <c r="N57" s="185">
        <v>0.15</v>
      </c>
      <c r="O57" s="184">
        <v>0.02</v>
      </c>
      <c r="P57" s="184">
        <v>0.17</v>
      </c>
      <c r="Q57" s="83" t="s">
        <v>148</v>
      </c>
      <c r="R57" s="5"/>
      <c r="S57" s="172"/>
      <c r="T57" s="83"/>
      <c r="U57" s="5"/>
      <c r="V57" s="5"/>
      <c r="W57" s="5"/>
      <c r="X57" s="5"/>
      <c r="Y57" s="5"/>
      <c r="Z57" s="83">
        <v>19200</v>
      </c>
      <c r="AA57" s="139">
        <f t="shared" si="1"/>
        <v>2880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1:40" ht="14.25">
      <c r="A58" s="118">
        <v>1501</v>
      </c>
      <c r="B58" s="83" t="s">
        <v>6564</v>
      </c>
      <c r="C58" s="83" t="s">
        <v>159</v>
      </c>
      <c r="D58" s="83">
        <v>105</v>
      </c>
      <c r="E58" s="83" t="s">
        <v>160</v>
      </c>
      <c r="F58" s="5"/>
      <c r="G58" s="2" t="s">
        <v>150</v>
      </c>
      <c r="H58" s="115">
        <v>45381</v>
      </c>
      <c r="I58" s="115">
        <f>VLOOKUP(A58,'Membership Details'!C:J,8,FALSE)</f>
        <v>36982</v>
      </c>
      <c r="J58" s="115" t="b">
        <f t="shared" si="0"/>
        <v>1</v>
      </c>
      <c r="K58" s="2">
        <v>95000</v>
      </c>
      <c r="L58" s="83">
        <v>12</v>
      </c>
      <c r="M58" s="170">
        <f t="shared" si="3"/>
        <v>45746</v>
      </c>
      <c r="N58" s="185">
        <v>0.15</v>
      </c>
      <c r="O58" s="184">
        <v>0.02</v>
      </c>
      <c r="P58" s="184">
        <v>0.17</v>
      </c>
      <c r="Q58" s="83" t="s">
        <v>148</v>
      </c>
      <c r="R58" s="5"/>
      <c r="S58" s="172"/>
      <c r="T58" s="83"/>
      <c r="U58" s="5"/>
      <c r="V58" s="5"/>
      <c r="W58" s="5"/>
      <c r="X58" s="5"/>
      <c r="Y58" s="5"/>
      <c r="Z58" s="83">
        <v>95000</v>
      </c>
      <c r="AA58" s="139">
        <f t="shared" si="1"/>
        <v>14250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1:40" ht="14.25">
      <c r="A59" s="118">
        <v>1966</v>
      </c>
      <c r="B59" s="83" t="s">
        <v>6564</v>
      </c>
      <c r="C59" s="83" t="s">
        <v>159</v>
      </c>
      <c r="D59" s="83">
        <v>107</v>
      </c>
      <c r="E59" s="83" t="s">
        <v>160</v>
      </c>
      <c r="F59" s="5"/>
      <c r="G59" s="2" t="s">
        <v>150</v>
      </c>
      <c r="H59" s="115">
        <v>37345</v>
      </c>
      <c r="I59" s="115">
        <f>VLOOKUP(A59,'Membership Details'!C:J,8,FALSE)</f>
        <v>36982</v>
      </c>
      <c r="J59" s="115" t="b">
        <f t="shared" si="0"/>
        <v>1</v>
      </c>
      <c r="K59" s="2">
        <v>19130</v>
      </c>
      <c r="L59" s="83">
        <v>12</v>
      </c>
      <c r="M59" s="170">
        <f t="shared" si="3"/>
        <v>37710</v>
      </c>
      <c r="N59" s="185">
        <v>0.15</v>
      </c>
      <c r="O59" s="184">
        <v>0.02</v>
      </c>
      <c r="P59" s="184">
        <v>0.17</v>
      </c>
      <c r="Q59" s="83" t="s">
        <v>148</v>
      </c>
      <c r="R59" s="5"/>
      <c r="S59" s="172"/>
      <c r="T59" s="83"/>
      <c r="U59" s="5"/>
      <c r="V59" s="5"/>
      <c r="W59" s="5"/>
      <c r="X59" s="5"/>
      <c r="Y59" s="5"/>
      <c r="Z59" s="83">
        <v>19130</v>
      </c>
      <c r="AA59" s="139">
        <f t="shared" si="1"/>
        <v>2869.5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1:40" ht="14.25">
      <c r="A60" s="118">
        <v>627</v>
      </c>
      <c r="B60" s="83" t="s">
        <v>6564</v>
      </c>
      <c r="C60" s="83" t="s">
        <v>159</v>
      </c>
      <c r="D60" s="83">
        <v>109</v>
      </c>
      <c r="E60" s="83" t="s">
        <v>160</v>
      </c>
      <c r="F60" s="5"/>
      <c r="G60" s="2" t="s">
        <v>150</v>
      </c>
      <c r="H60" s="115">
        <v>45381</v>
      </c>
      <c r="I60" s="115">
        <f>VLOOKUP(A60,'Membership Details'!C:J,8,FALSE)</f>
        <v>36982</v>
      </c>
      <c r="J60" s="115" t="b">
        <f t="shared" si="0"/>
        <v>1</v>
      </c>
      <c r="K60" s="2">
        <v>100000</v>
      </c>
      <c r="L60" s="83">
        <v>12</v>
      </c>
      <c r="M60" s="170">
        <f t="shared" si="3"/>
        <v>45746</v>
      </c>
      <c r="N60" s="185">
        <v>0.15</v>
      </c>
      <c r="O60" s="184">
        <v>0.02</v>
      </c>
      <c r="P60" s="184">
        <v>0.17</v>
      </c>
      <c r="Q60" s="83" t="s">
        <v>148</v>
      </c>
      <c r="R60" s="5"/>
      <c r="S60" s="172"/>
      <c r="T60" s="83"/>
      <c r="U60" s="5"/>
      <c r="V60" s="5"/>
      <c r="W60" s="5"/>
      <c r="X60" s="5"/>
      <c r="Y60" s="5"/>
      <c r="Z60" s="83">
        <v>100000</v>
      </c>
      <c r="AA60" s="139">
        <f t="shared" si="1"/>
        <v>15000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1:40" ht="14.25">
      <c r="A61" s="118">
        <v>342</v>
      </c>
      <c r="B61" s="83" t="s">
        <v>6564</v>
      </c>
      <c r="C61" s="83" t="s">
        <v>159</v>
      </c>
      <c r="D61" s="83">
        <v>120</v>
      </c>
      <c r="E61" s="83" t="s">
        <v>160</v>
      </c>
      <c r="F61" s="5"/>
      <c r="G61" s="2" t="s">
        <v>150</v>
      </c>
      <c r="H61" s="115">
        <v>40373</v>
      </c>
      <c r="I61" s="115">
        <f>VLOOKUP(A61,'Membership Details'!C:J,8,FALSE)</f>
        <v>36637</v>
      </c>
      <c r="J61" s="115" t="b">
        <f t="shared" si="0"/>
        <v>1</v>
      </c>
      <c r="K61" s="2">
        <v>120000</v>
      </c>
      <c r="L61" s="83">
        <v>12</v>
      </c>
      <c r="M61" s="170">
        <f t="shared" si="3"/>
        <v>40738</v>
      </c>
      <c r="N61" s="185">
        <v>0.15</v>
      </c>
      <c r="O61" s="184">
        <v>0.02</v>
      </c>
      <c r="P61" s="184">
        <v>0.17</v>
      </c>
      <c r="Q61" s="83" t="s">
        <v>148</v>
      </c>
      <c r="R61" s="5"/>
      <c r="S61" s="172"/>
      <c r="T61" s="83"/>
      <c r="U61" s="5"/>
      <c r="V61" s="5"/>
      <c r="W61" s="5"/>
      <c r="X61" s="5"/>
      <c r="Y61" s="5"/>
      <c r="Z61" s="83">
        <v>120000</v>
      </c>
      <c r="AA61" s="139">
        <f t="shared" si="1"/>
        <v>18000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1:40" ht="14.25">
      <c r="A62" s="118">
        <v>237</v>
      </c>
      <c r="B62" s="83" t="s">
        <v>6564</v>
      </c>
      <c r="C62" s="83" t="s">
        <v>159</v>
      </c>
      <c r="D62" s="83">
        <v>121</v>
      </c>
      <c r="E62" s="83" t="s">
        <v>160</v>
      </c>
      <c r="F62" s="5"/>
      <c r="G62" s="2" t="s">
        <v>150</v>
      </c>
      <c r="H62" s="115">
        <v>40373</v>
      </c>
      <c r="I62" s="115">
        <f>VLOOKUP(A62,'Membership Details'!C:J,8,FALSE)</f>
        <v>36982</v>
      </c>
      <c r="J62" s="115" t="b">
        <f t="shared" si="0"/>
        <v>1</v>
      </c>
      <c r="K62" s="2">
        <v>120000</v>
      </c>
      <c r="L62" s="83">
        <v>12</v>
      </c>
      <c r="M62" s="170">
        <f t="shared" si="3"/>
        <v>40738</v>
      </c>
      <c r="N62" s="185">
        <v>0.15</v>
      </c>
      <c r="O62" s="184">
        <v>0.02</v>
      </c>
      <c r="P62" s="184">
        <v>0.17</v>
      </c>
      <c r="Q62" s="83" t="s">
        <v>148</v>
      </c>
      <c r="R62" s="5"/>
      <c r="S62" s="172"/>
      <c r="T62" s="83"/>
      <c r="U62" s="5"/>
      <c r="V62" s="5"/>
      <c r="W62" s="5"/>
      <c r="X62" s="5"/>
      <c r="Y62" s="5"/>
      <c r="Z62" s="83">
        <v>120000</v>
      </c>
      <c r="AA62" s="139">
        <f t="shared" si="1"/>
        <v>18000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1:40" ht="14.25">
      <c r="A63" s="118">
        <v>392</v>
      </c>
      <c r="B63" s="83" t="s">
        <v>6564</v>
      </c>
      <c r="C63" s="83" t="s">
        <v>159</v>
      </c>
      <c r="D63" s="83">
        <v>122</v>
      </c>
      <c r="E63" s="83" t="s">
        <v>160</v>
      </c>
      <c r="F63" s="5"/>
      <c r="G63" s="2" t="s">
        <v>150</v>
      </c>
      <c r="H63" s="115">
        <v>42329</v>
      </c>
      <c r="I63" s="115">
        <f>VLOOKUP(A63,'Membership Details'!C:J,8,FALSE)</f>
        <v>36982</v>
      </c>
      <c r="J63" s="115" t="b">
        <f t="shared" si="0"/>
        <v>1</v>
      </c>
      <c r="K63" s="2">
        <v>30000</v>
      </c>
      <c r="L63" s="83">
        <v>12</v>
      </c>
      <c r="M63" s="170">
        <f t="shared" si="3"/>
        <v>42694</v>
      </c>
      <c r="N63" s="185">
        <v>0.15</v>
      </c>
      <c r="O63" s="184">
        <v>0.02</v>
      </c>
      <c r="P63" s="184">
        <v>0.17</v>
      </c>
      <c r="Q63" s="83" t="s">
        <v>148</v>
      </c>
      <c r="R63" s="5"/>
      <c r="S63" s="172"/>
      <c r="T63" s="83"/>
      <c r="U63" s="5"/>
      <c r="V63" s="5"/>
      <c r="W63" s="5"/>
      <c r="X63" s="5"/>
      <c r="Y63" s="5"/>
      <c r="Z63" s="83">
        <v>30000</v>
      </c>
      <c r="AA63" s="139">
        <f t="shared" si="1"/>
        <v>4500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1:40" ht="14.25">
      <c r="A64" s="118">
        <v>705</v>
      </c>
      <c r="B64" s="83" t="s">
        <v>6564</v>
      </c>
      <c r="C64" s="83" t="s">
        <v>159</v>
      </c>
      <c r="D64" s="83">
        <v>124</v>
      </c>
      <c r="E64" s="83" t="s">
        <v>160</v>
      </c>
      <c r="F64" s="5"/>
      <c r="G64" s="2" t="s">
        <v>150</v>
      </c>
      <c r="H64" s="115">
        <v>45120</v>
      </c>
      <c r="I64" s="115">
        <f>VLOOKUP(A64,'Membership Details'!C:J,8,FALSE)</f>
        <v>36982</v>
      </c>
      <c r="J64" s="115" t="b">
        <f t="shared" si="0"/>
        <v>1</v>
      </c>
      <c r="K64" s="2">
        <v>1000</v>
      </c>
      <c r="L64" s="83">
        <v>12</v>
      </c>
      <c r="M64" s="170">
        <f t="shared" si="3"/>
        <v>45485</v>
      </c>
      <c r="N64" s="185">
        <v>0.15</v>
      </c>
      <c r="O64" s="184">
        <v>0.02</v>
      </c>
      <c r="P64" s="184">
        <v>0.17</v>
      </c>
      <c r="Q64" s="83" t="s">
        <v>148</v>
      </c>
      <c r="R64" s="5"/>
      <c r="S64" s="172"/>
      <c r="T64" s="83"/>
      <c r="U64" s="5"/>
      <c r="V64" s="5"/>
      <c r="W64" s="5"/>
      <c r="X64" s="5"/>
      <c r="Y64" s="5"/>
      <c r="Z64" s="83">
        <v>1000</v>
      </c>
      <c r="AA64" s="139">
        <f t="shared" si="1"/>
        <v>150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1:40" ht="14.25">
      <c r="A65" s="118">
        <v>390</v>
      </c>
      <c r="B65" s="83" t="s">
        <v>6564</v>
      </c>
      <c r="C65" s="83" t="s">
        <v>159</v>
      </c>
      <c r="D65" s="83">
        <v>126</v>
      </c>
      <c r="E65" s="83" t="s">
        <v>160</v>
      </c>
      <c r="F65" s="5"/>
      <c r="G65" s="2" t="s">
        <v>150</v>
      </c>
      <c r="H65" s="115">
        <v>45132</v>
      </c>
      <c r="I65" s="115">
        <f>VLOOKUP(A65,'Membership Details'!C:J,8,FALSE)</f>
        <v>36982</v>
      </c>
      <c r="J65" s="115" t="b">
        <f t="shared" si="0"/>
        <v>1</v>
      </c>
      <c r="K65" s="2">
        <v>250000</v>
      </c>
      <c r="L65" s="83">
        <v>12</v>
      </c>
      <c r="M65" s="170">
        <f t="shared" si="3"/>
        <v>45497</v>
      </c>
      <c r="N65" s="185">
        <v>0.15</v>
      </c>
      <c r="O65" s="184">
        <v>0.02</v>
      </c>
      <c r="P65" s="184">
        <v>0.17</v>
      </c>
      <c r="Q65" s="83" t="s">
        <v>148</v>
      </c>
      <c r="R65" s="5"/>
      <c r="S65" s="172"/>
      <c r="T65" s="83"/>
      <c r="U65" s="5"/>
      <c r="V65" s="5"/>
      <c r="W65" s="5"/>
      <c r="X65" s="5"/>
      <c r="Y65" s="5"/>
      <c r="Z65" s="83">
        <v>250000</v>
      </c>
      <c r="AA65" s="139">
        <f t="shared" si="1"/>
        <v>37500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1:40" ht="14.25">
      <c r="A66" s="118">
        <v>479</v>
      </c>
      <c r="B66" s="83" t="s">
        <v>6564</v>
      </c>
      <c r="C66" s="83" t="s">
        <v>159</v>
      </c>
      <c r="D66" s="83">
        <v>128</v>
      </c>
      <c r="E66" s="83" t="s">
        <v>160</v>
      </c>
      <c r="F66" s="5"/>
      <c r="G66" s="2" t="s">
        <v>150</v>
      </c>
      <c r="H66" s="115">
        <v>45070</v>
      </c>
      <c r="I66" s="115">
        <f>VLOOKUP(A66,'Membership Details'!C:J,8,FALSE)</f>
        <v>36982</v>
      </c>
      <c r="J66" s="115" t="b">
        <f t="shared" si="0"/>
        <v>1</v>
      </c>
      <c r="K66" s="2">
        <v>36500</v>
      </c>
      <c r="L66" s="83">
        <v>12</v>
      </c>
      <c r="M66" s="170">
        <f t="shared" si="3"/>
        <v>45435</v>
      </c>
      <c r="N66" s="185">
        <v>0.15</v>
      </c>
      <c r="O66" s="184">
        <v>0.02</v>
      </c>
      <c r="P66" s="184">
        <v>0.17</v>
      </c>
      <c r="Q66" s="83" t="s">
        <v>148</v>
      </c>
      <c r="R66" s="5"/>
      <c r="S66" s="172"/>
      <c r="T66" s="83"/>
      <c r="U66" s="5"/>
      <c r="V66" s="5"/>
      <c r="W66" s="5"/>
      <c r="X66" s="5"/>
      <c r="Y66" s="5"/>
      <c r="Z66" s="83">
        <v>36500</v>
      </c>
      <c r="AA66" s="139">
        <f t="shared" si="1"/>
        <v>5475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1:40" ht="14.25">
      <c r="A67" s="118">
        <v>39</v>
      </c>
      <c r="B67" s="83" t="s">
        <v>6564</v>
      </c>
      <c r="C67" s="83" t="s">
        <v>159</v>
      </c>
      <c r="D67" s="83">
        <v>130</v>
      </c>
      <c r="E67" s="83" t="s">
        <v>160</v>
      </c>
      <c r="F67" s="5"/>
      <c r="G67" s="2" t="s">
        <v>150</v>
      </c>
      <c r="H67" s="115">
        <v>45157</v>
      </c>
      <c r="I67" s="115">
        <f>VLOOKUP(A67,'Membership Details'!C:J,8,FALSE)</f>
        <v>36982</v>
      </c>
      <c r="J67" s="115" t="b">
        <f t="shared" ref="J67:J130" si="4">H67&gt;=I67</f>
        <v>1</v>
      </c>
      <c r="K67" s="2">
        <v>80000</v>
      </c>
      <c r="L67" s="83">
        <v>12</v>
      </c>
      <c r="M67" s="170">
        <f t="shared" si="3"/>
        <v>45522</v>
      </c>
      <c r="N67" s="185">
        <v>0.15</v>
      </c>
      <c r="O67" s="184">
        <v>0.02</v>
      </c>
      <c r="P67" s="184">
        <v>0.17</v>
      </c>
      <c r="Q67" s="83" t="s">
        <v>148</v>
      </c>
      <c r="R67" s="5"/>
      <c r="S67" s="172"/>
      <c r="T67" s="83"/>
      <c r="U67" s="5"/>
      <c r="V67" s="5"/>
      <c r="W67" s="5"/>
      <c r="X67" s="5"/>
      <c r="Y67" s="5"/>
      <c r="Z67" s="83">
        <v>80000</v>
      </c>
      <c r="AA67" s="139">
        <f t="shared" ref="AA67:AA130" si="5">Z67*15%</f>
        <v>12000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1:40" ht="14.25">
      <c r="A68" s="118">
        <v>438</v>
      </c>
      <c r="B68" s="83" t="s">
        <v>6564</v>
      </c>
      <c r="C68" s="83" t="s">
        <v>159</v>
      </c>
      <c r="D68" s="83">
        <v>133</v>
      </c>
      <c r="E68" s="83" t="s">
        <v>160</v>
      </c>
      <c r="F68" s="5"/>
      <c r="G68" s="2" t="s">
        <v>150</v>
      </c>
      <c r="H68" s="115">
        <v>41012</v>
      </c>
      <c r="I68" s="115">
        <f>VLOOKUP(A68,'Membership Details'!C:J,8,FALSE)</f>
        <v>36982</v>
      </c>
      <c r="J68" s="115" t="b">
        <f t="shared" si="4"/>
        <v>1</v>
      </c>
      <c r="K68" s="2">
        <v>56900</v>
      </c>
      <c r="L68" s="83">
        <v>12</v>
      </c>
      <c r="M68" s="170">
        <f t="shared" si="3"/>
        <v>41377</v>
      </c>
      <c r="N68" s="185">
        <v>0.15</v>
      </c>
      <c r="O68" s="184">
        <v>0.02</v>
      </c>
      <c r="P68" s="184">
        <v>0.17</v>
      </c>
      <c r="Q68" s="83" t="s">
        <v>148</v>
      </c>
      <c r="R68" s="5"/>
      <c r="S68" s="172"/>
      <c r="T68" s="83"/>
      <c r="U68" s="5"/>
      <c r="V68" s="5"/>
      <c r="W68" s="5"/>
      <c r="X68" s="5"/>
      <c r="Y68" s="5"/>
      <c r="Z68" s="83">
        <v>56900</v>
      </c>
      <c r="AA68" s="139">
        <f t="shared" si="5"/>
        <v>8535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1:40" ht="14.25">
      <c r="A69" s="118">
        <v>145</v>
      </c>
      <c r="B69" s="83" t="s">
        <v>6564</v>
      </c>
      <c r="C69" s="83" t="s">
        <v>159</v>
      </c>
      <c r="D69" s="83">
        <v>135</v>
      </c>
      <c r="E69" s="83" t="s">
        <v>160</v>
      </c>
      <c r="F69" s="5"/>
      <c r="G69" s="2" t="s">
        <v>150</v>
      </c>
      <c r="H69" s="115">
        <v>43666</v>
      </c>
      <c r="I69" s="115">
        <f>VLOOKUP(A69,'Membership Details'!C:J,8,FALSE)</f>
        <v>36982</v>
      </c>
      <c r="J69" s="115" t="b">
        <f t="shared" si="4"/>
        <v>1</v>
      </c>
      <c r="K69" s="2">
        <v>152598</v>
      </c>
      <c r="L69" s="83">
        <v>12</v>
      </c>
      <c r="M69" s="170">
        <f t="shared" si="3"/>
        <v>44031</v>
      </c>
      <c r="N69" s="185">
        <v>0.15</v>
      </c>
      <c r="O69" s="184">
        <v>0.02</v>
      </c>
      <c r="P69" s="184">
        <v>0.17</v>
      </c>
      <c r="Q69" s="83" t="s">
        <v>148</v>
      </c>
      <c r="R69" s="5"/>
      <c r="S69" s="172"/>
      <c r="T69" s="83"/>
      <c r="U69" s="5"/>
      <c r="V69" s="5"/>
      <c r="W69" s="5"/>
      <c r="X69" s="5"/>
      <c r="Y69" s="5"/>
      <c r="Z69" s="83">
        <v>152598</v>
      </c>
      <c r="AA69" s="139">
        <f t="shared" si="5"/>
        <v>22889.7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1:40" ht="14.25">
      <c r="A70" s="118">
        <v>198</v>
      </c>
      <c r="B70" s="83" t="s">
        <v>6564</v>
      </c>
      <c r="C70" s="83" t="s">
        <v>159</v>
      </c>
      <c r="D70" s="83">
        <v>137</v>
      </c>
      <c r="E70" s="83" t="s">
        <v>160</v>
      </c>
      <c r="F70" s="5"/>
      <c r="G70" s="2" t="s">
        <v>150</v>
      </c>
      <c r="H70" s="115">
        <v>41445</v>
      </c>
      <c r="I70" s="115">
        <f>VLOOKUP(A70,'Membership Details'!C:J,8,FALSE)</f>
        <v>36982</v>
      </c>
      <c r="J70" s="115" t="b">
        <f t="shared" si="4"/>
        <v>1</v>
      </c>
      <c r="K70" s="2">
        <v>60000</v>
      </c>
      <c r="L70" s="83">
        <v>12</v>
      </c>
      <c r="M70" s="170">
        <f t="shared" si="3"/>
        <v>41810</v>
      </c>
      <c r="N70" s="185">
        <v>0.15</v>
      </c>
      <c r="O70" s="184">
        <v>0.02</v>
      </c>
      <c r="P70" s="184">
        <v>0.17</v>
      </c>
      <c r="Q70" s="83" t="s">
        <v>148</v>
      </c>
      <c r="R70" s="5"/>
      <c r="S70" s="172"/>
      <c r="T70" s="83"/>
      <c r="U70" s="5"/>
      <c r="V70" s="5"/>
      <c r="W70" s="5"/>
      <c r="X70" s="5"/>
      <c r="Y70" s="5"/>
      <c r="Z70" s="83">
        <v>60000</v>
      </c>
      <c r="AA70" s="139">
        <f t="shared" si="5"/>
        <v>9000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1:40" ht="14.25">
      <c r="A71" s="118">
        <v>211</v>
      </c>
      <c r="B71" s="83" t="s">
        <v>6564</v>
      </c>
      <c r="C71" s="83" t="s">
        <v>159</v>
      </c>
      <c r="D71" s="83">
        <v>139</v>
      </c>
      <c r="E71" s="83" t="s">
        <v>160</v>
      </c>
      <c r="F71" s="5"/>
      <c r="G71" s="2" t="s">
        <v>150</v>
      </c>
      <c r="H71" s="115">
        <v>45237</v>
      </c>
      <c r="I71" s="115">
        <f>VLOOKUP(A71,'Membership Details'!C:J,8,FALSE)</f>
        <v>36982</v>
      </c>
      <c r="J71" s="115" t="b">
        <f t="shared" si="4"/>
        <v>1</v>
      </c>
      <c r="K71" s="2">
        <v>300000</v>
      </c>
      <c r="L71" s="83">
        <v>12</v>
      </c>
      <c r="M71" s="170">
        <f t="shared" si="3"/>
        <v>45602</v>
      </c>
      <c r="N71" s="185">
        <v>0.15</v>
      </c>
      <c r="O71" s="184">
        <v>0.02</v>
      </c>
      <c r="P71" s="184">
        <v>0.17</v>
      </c>
      <c r="Q71" s="83" t="s">
        <v>148</v>
      </c>
      <c r="R71" s="5"/>
      <c r="S71" s="172"/>
      <c r="T71" s="83"/>
      <c r="U71" s="5"/>
      <c r="V71" s="5"/>
      <c r="W71" s="5"/>
      <c r="X71" s="5"/>
      <c r="Y71" s="5"/>
      <c r="Z71" s="83">
        <v>300000</v>
      </c>
      <c r="AA71" s="139">
        <f t="shared" si="5"/>
        <v>45000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1:40" ht="14.25">
      <c r="A72" s="118">
        <v>953</v>
      </c>
      <c r="B72" s="83" t="s">
        <v>6564</v>
      </c>
      <c r="C72" s="83" t="s">
        <v>159</v>
      </c>
      <c r="D72" s="83">
        <v>141</v>
      </c>
      <c r="E72" s="83" t="s">
        <v>160</v>
      </c>
      <c r="F72" s="5"/>
      <c r="G72" s="2" t="s">
        <v>150</v>
      </c>
      <c r="H72" s="115">
        <v>45054</v>
      </c>
      <c r="I72" s="115">
        <f>VLOOKUP(A72,'Membership Details'!C:J,8,FALSE)</f>
        <v>36982</v>
      </c>
      <c r="J72" s="115" t="b">
        <f t="shared" si="4"/>
        <v>1</v>
      </c>
      <c r="K72" s="2">
        <v>260000</v>
      </c>
      <c r="L72" s="83">
        <v>12</v>
      </c>
      <c r="M72" s="170">
        <f t="shared" si="3"/>
        <v>45419</v>
      </c>
      <c r="N72" s="185">
        <v>0.15</v>
      </c>
      <c r="O72" s="184">
        <v>0.02</v>
      </c>
      <c r="P72" s="184">
        <v>0.17</v>
      </c>
      <c r="Q72" s="83" t="s">
        <v>148</v>
      </c>
      <c r="R72" s="5"/>
      <c r="S72" s="172"/>
      <c r="T72" s="83"/>
      <c r="U72" s="5"/>
      <c r="V72" s="5"/>
      <c r="W72" s="5"/>
      <c r="X72" s="5"/>
      <c r="Y72" s="5"/>
      <c r="Z72" s="83">
        <v>260000</v>
      </c>
      <c r="AA72" s="139">
        <f t="shared" si="5"/>
        <v>39000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1:40" ht="14.25">
      <c r="A73" s="118">
        <v>278</v>
      </c>
      <c r="B73" s="83" t="s">
        <v>6564</v>
      </c>
      <c r="C73" s="83" t="s">
        <v>159</v>
      </c>
      <c r="D73" s="83">
        <v>142</v>
      </c>
      <c r="E73" s="83" t="s">
        <v>160</v>
      </c>
      <c r="F73" s="5"/>
      <c r="G73" s="2" t="s">
        <v>150</v>
      </c>
      <c r="H73" s="115">
        <v>45086</v>
      </c>
      <c r="I73" s="115">
        <f>VLOOKUP(A73,'Membership Details'!C:J,8,FALSE)</f>
        <v>36982</v>
      </c>
      <c r="J73" s="115" t="b">
        <f t="shared" si="4"/>
        <v>1</v>
      </c>
      <c r="K73" s="2">
        <v>1000</v>
      </c>
      <c r="L73" s="83">
        <v>12</v>
      </c>
      <c r="M73" s="170">
        <f t="shared" si="3"/>
        <v>45451</v>
      </c>
      <c r="N73" s="185">
        <v>0.15</v>
      </c>
      <c r="O73" s="184">
        <v>0.02</v>
      </c>
      <c r="P73" s="184">
        <v>0.17</v>
      </c>
      <c r="Q73" s="83" t="s">
        <v>148</v>
      </c>
      <c r="R73" s="5"/>
      <c r="S73" s="172"/>
      <c r="T73" s="83"/>
      <c r="U73" s="5"/>
      <c r="V73" s="5"/>
      <c r="W73" s="5"/>
      <c r="X73" s="5"/>
      <c r="Y73" s="5"/>
      <c r="Z73" s="83">
        <v>1000</v>
      </c>
      <c r="AA73" s="139">
        <f t="shared" si="5"/>
        <v>150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1:40" ht="14.25">
      <c r="A74" s="118">
        <v>1054</v>
      </c>
      <c r="B74" s="83" t="s">
        <v>6564</v>
      </c>
      <c r="C74" s="83" t="s">
        <v>159</v>
      </c>
      <c r="D74" s="83">
        <v>147</v>
      </c>
      <c r="E74" s="83" t="s">
        <v>160</v>
      </c>
      <c r="F74" s="5"/>
      <c r="G74" s="2" t="s">
        <v>150</v>
      </c>
      <c r="H74" s="115">
        <v>37406</v>
      </c>
      <c r="I74" s="115">
        <f>VLOOKUP(A74,'Membership Details'!C:J,8,FALSE)</f>
        <v>36637</v>
      </c>
      <c r="J74" s="115" t="b">
        <f t="shared" si="4"/>
        <v>1</v>
      </c>
      <c r="K74" s="2">
        <v>50000</v>
      </c>
      <c r="L74" s="83">
        <v>12</v>
      </c>
      <c r="M74" s="170">
        <f t="shared" si="3"/>
        <v>37771</v>
      </c>
      <c r="N74" s="185">
        <v>0.15</v>
      </c>
      <c r="O74" s="184">
        <v>0.02</v>
      </c>
      <c r="P74" s="184">
        <v>0.17</v>
      </c>
      <c r="Q74" s="83" t="s">
        <v>148</v>
      </c>
      <c r="R74" s="5"/>
      <c r="S74" s="172"/>
      <c r="T74" s="83"/>
      <c r="U74" s="5"/>
      <c r="V74" s="5"/>
      <c r="W74" s="5"/>
      <c r="X74" s="5"/>
      <c r="Y74" s="5"/>
      <c r="Z74" s="83">
        <v>50000</v>
      </c>
      <c r="AA74" s="139">
        <f t="shared" si="5"/>
        <v>7500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1:40" ht="14.25">
      <c r="A75" s="118">
        <v>502</v>
      </c>
      <c r="B75" s="83" t="s">
        <v>6564</v>
      </c>
      <c r="C75" s="83" t="s">
        <v>159</v>
      </c>
      <c r="D75" s="83">
        <v>151</v>
      </c>
      <c r="E75" s="83" t="s">
        <v>160</v>
      </c>
      <c r="F75" s="5"/>
      <c r="G75" s="2" t="s">
        <v>150</v>
      </c>
      <c r="H75" s="115">
        <v>42550</v>
      </c>
      <c r="I75" s="115">
        <f>VLOOKUP(A75,'Membership Details'!C:J,8,FALSE)</f>
        <v>36982</v>
      </c>
      <c r="J75" s="115" t="b">
        <f t="shared" si="4"/>
        <v>1</v>
      </c>
      <c r="K75" s="2">
        <v>291894</v>
      </c>
      <c r="L75" s="83">
        <v>12</v>
      </c>
      <c r="M75" s="170">
        <f t="shared" si="3"/>
        <v>42915</v>
      </c>
      <c r="N75" s="185">
        <v>0.15</v>
      </c>
      <c r="O75" s="184">
        <v>0.02</v>
      </c>
      <c r="P75" s="184">
        <v>0.17</v>
      </c>
      <c r="Q75" s="83" t="s">
        <v>148</v>
      </c>
      <c r="R75" s="5"/>
      <c r="S75" s="172"/>
      <c r="T75" s="83"/>
      <c r="U75" s="5"/>
      <c r="V75" s="5"/>
      <c r="W75" s="5"/>
      <c r="X75" s="5"/>
      <c r="Y75" s="5"/>
      <c r="Z75" s="83">
        <v>291894</v>
      </c>
      <c r="AA75" s="139">
        <f t="shared" si="5"/>
        <v>43784.1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ht="14.25">
      <c r="A76" s="118">
        <v>413</v>
      </c>
      <c r="B76" s="83" t="s">
        <v>6564</v>
      </c>
      <c r="C76" s="83" t="s">
        <v>159</v>
      </c>
      <c r="D76" s="83">
        <v>152</v>
      </c>
      <c r="E76" s="83" t="s">
        <v>160</v>
      </c>
      <c r="F76" s="5"/>
      <c r="G76" s="2" t="s">
        <v>150</v>
      </c>
      <c r="H76" s="115">
        <v>45329</v>
      </c>
      <c r="I76" s="115">
        <f>VLOOKUP(A76,'Membership Details'!C:J,8,FALSE)</f>
        <v>36982</v>
      </c>
      <c r="J76" s="115" t="b">
        <f t="shared" si="4"/>
        <v>1</v>
      </c>
      <c r="K76" s="2">
        <v>200000</v>
      </c>
      <c r="L76" s="83">
        <v>12</v>
      </c>
      <c r="M76" s="170">
        <f t="shared" ref="M76:M139" si="6">SUM(H76+365)</f>
        <v>45694</v>
      </c>
      <c r="N76" s="185">
        <v>0.15</v>
      </c>
      <c r="O76" s="184">
        <v>0.02</v>
      </c>
      <c r="P76" s="184">
        <v>0.17</v>
      </c>
      <c r="Q76" s="83" t="s">
        <v>148</v>
      </c>
      <c r="R76" s="5"/>
      <c r="S76" s="172"/>
      <c r="T76" s="83"/>
      <c r="U76" s="5"/>
      <c r="V76" s="5"/>
      <c r="W76" s="5"/>
      <c r="X76" s="5"/>
      <c r="Y76" s="5"/>
      <c r="Z76" s="83">
        <v>200000</v>
      </c>
      <c r="AA76" s="139">
        <f t="shared" si="5"/>
        <v>30000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1:40" ht="14.25">
      <c r="A77" s="118">
        <v>257</v>
      </c>
      <c r="B77" s="83" t="s">
        <v>6564</v>
      </c>
      <c r="C77" s="83" t="s">
        <v>159</v>
      </c>
      <c r="D77" s="83">
        <v>154</v>
      </c>
      <c r="E77" s="83" t="s">
        <v>160</v>
      </c>
      <c r="F77" s="5"/>
      <c r="G77" s="2" t="s">
        <v>150</v>
      </c>
      <c r="H77" s="115">
        <v>45232</v>
      </c>
      <c r="I77" s="115">
        <f>VLOOKUP(A77,'Membership Details'!C:J,8,FALSE)</f>
        <v>36982</v>
      </c>
      <c r="J77" s="115" t="b">
        <f t="shared" si="4"/>
        <v>1</v>
      </c>
      <c r="K77" s="2">
        <v>50000</v>
      </c>
      <c r="L77" s="83">
        <v>12</v>
      </c>
      <c r="M77" s="170">
        <f t="shared" si="6"/>
        <v>45597</v>
      </c>
      <c r="N77" s="185">
        <v>0.15</v>
      </c>
      <c r="O77" s="184">
        <v>0.02</v>
      </c>
      <c r="P77" s="184">
        <v>0.17</v>
      </c>
      <c r="Q77" s="83" t="s">
        <v>148</v>
      </c>
      <c r="R77" s="5"/>
      <c r="S77" s="172"/>
      <c r="T77" s="83"/>
      <c r="U77" s="5"/>
      <c r="V77" s="5"/>
      <c r="W77" s="5"/>
      <c r="X77" s="5"/>
      <c r="Y77" s="5"/>
      <c r="Z77" s="83">
        <v>50000</v>
      </c>
      <c r="AA77" s="139">
        <f t="shared" si="5"/>
        <v>7500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1:40" ht="14.25">
      <c r="A78" s="118">
        <v>834</v>
      </c>
      <c r="B78" s="83" t="s">
        <v>6564</v>
      </c>
      <c r="C78" s="83" t="s">
        <v>159</v>
      </c>
      <c r="D78" s="83">
        <v>155</v>
      </c>
      <c r="E78" s="83" t="s">
        <v>160</v>
      </c>
      <c r="F78" s="5"/>
      <c r="G78" s="2" t="s">
        <v>150</v>
      </c>
      <c r="H78" s="115">
        <v>39626</v>
      </c>
      <c r="I78" s="115">
        <f>VLOOKUP(A78,'Membership Details'!C:J,8,FALSE)</f>
        <v>36982</v>
      </c>
      <c r="J78" s="115" t="b">
        <f t="shared" si="4"/>
        <v>1</v>
      </c>
      <c r="K78" s="2">
        <v>25480</v>
      </c>
      <c r="L78" s="83">
        <v>12</v>
      </c>
      <c r="M78" s="170">
        <f t="shared" si="6"/>
        <v>39991</v>
      </c>
      <c r="N78" s="185">
        <v>0.15</v>
      </c>
      <c r="O78" s="184">
        <v>0.02</v>
      </c>
      <c r="P78" s="184">
        <v>0.17</v>
      </c>
      <c r="Q78" s="83" t="s">
        <v>148</v>
      </c>
      <c r="R78" s="5"/>
      <c r="S78" s="172"/>
      <c r="T78" s="83"/>
      <c r="U78" s="5"/>
      <c r="V78" s="5"/>
      <c r="W78" s="5"/>
      <c r="X78" s="5"/>
      <c r="Y78" s="5"/>
      <c r="Z78" s="83">
        <v>25480</v>
      </c>
      <c r="AA78" s="139">
        <f t="shared" si="5"/>
        <v>3822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1:40" ht="14.25">
      <c r="A79" s="118">
        <v>1957</v>
      </c>
      <c r="B79" s="83" t="s">
        <v>6564</v>
      </c>
      <c r="C79" s="83" t="s">
        <v>159</v>
      </c>
      <c r="D79" s="83">
        <v>156</v>
      </c>
      <c r="E79" s="83" t="s">
        <v>160</v>
      </c>
      <c r="F79" s="5"/>
      <c r="G79" s="2" t="s">
        <v>150</v>
      </c>
      <c r="H79" s="115">
        <v>45070</v>
      </c>
      <c r="I79" s="115">
        <f>VLOOKUP(A79,'Membership Details'!C:J,8,FALSE)</f>
        <v>36982</v>
      </c>
      <c r="J79" s="115" t="b">
        <f t="shared" si="4"/>
        <v>1</v>
      </c>
      <c r="K79" s="2">
        <v>10000</v>
      </c>
      <c r="L79" s="83">
        <v>12</v>
      </c>
      <c r="M79" s="170">
        <f t="shared" si="6"/>
        <v>45435</v>
      </c>
      <c r="N79" s="185">
        <v>0.15</v>
      </c>
      <c r="O79" s="184">
        <v>0.02</v>
      </c>
      <c r="P79" s="184">
        <v>0.17</v>
      </c>
      <c r="Q79" s="83" t="s">
        <v>148</v>
      </c>
      <c r="R79" s="5"/>
      <c r="S79" s="172"/>
      <c r="T79" s="83"/>
      <c r="U79" s="5"/>
      <c r="V79" s="5"/>
      <c r="W79" s="5"/>
      <c r="X79" s="5"/>
      <c r="Y79" s="5"/>
      <c r="Z79" s="83">
        <v>10000</v>
      </c>
      <c r="AA79" s="139">
        <f t="shared" si="5"/>
        <v>1500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1:40" ht="14.25">
      <c r="A80" s="118">
        <v>710</v>
      </c>
      <c r="B80" s="83" t="s">
        <v>6564</v>
      </c>
      <c r="C80" s="83" t="s">
        <v>159</v>
      </c>
      <c r="D80" s="83">
        <v>159</v>
      </c>
      <c r="E80" s="83" t="s">
        <v>160</v>
      </c>
      <c r="F80" s="5"/>
      <c r="G80" s="2" t="s">
        <v>150</v>
      </c>
      <c r="H80" s="115">
        <v>39520</v>
      </c>
      <c r="I80" s="115">
        <f>VLOOKUP(A80,'Membership Details'!C:J,8,FALSE)</f>
        <v>36982</v>
      </c>
      <c r="J80" s="115" t="b">
        <f t="shared" si="4"/>
        <v>1</v>
      </c>
      <c r="K80" s="2">
        <v>150000</v>
      </c>
      <c r="L80" s="83">
        <v>12</v>
      </c>
      <c r="M80" s="170">
        <f t="shared" si="6"/>
        <v>39885</v>
      </c>
      <c r="N80" s="185">
        <v>0.15</v>
      </c>
      <c r="O80" s="184">
        <v>0.02</v>
      </c>
      <c r="P80" s="184">
        <v>0.17</v>
      </c>
      <c r="Q80" s="83" t="s">
        <v>148</v>
      </c>
      <c r="R80" s="5"/>
      <c r="S80" s="172"/>
      <c r="T80" s="83"/>
      <c r="U80" s="5"/>
      <c r="V80" s="5"/>
      <c r="W80" s="5"/>
      <c r="X80" s="5"/>
      <c r="Y80" s="5"/>
      <c r="Z80" s="83">
        <v>150000</v>
      </c>
      <c r="AA80" s="139">
        <f t="shared" si="5"/>
        <v>22500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1:40" ht="14.25">
      <c r="A81" s="118">
        <v>711</v>
      </c>
      <c r="B81" s="83" t="s">
        <v>6564</v>
      </c>
      <c r="C81" s="83" t="s">
        <v>159</v>
      </c>
      <c r="D81" s="83">
        <v>164</v>
      </c>
      <c r="E81" s="83" t="s">
        <v>160</v>
      </c>
      <c r="F81" s="5"/>
      <c r="G81" s="2" t="s">
        <v>150</v>
      </c>
      <c r="H81" s="115">
        <v>45337</v>
      </c>
      <c r="I81" s="115">
        <f>VLOOKUP(A81,'Membership Details'!C:J,8,FALSE)</f>
        <v>36982</v>
      </c>
      <c r="J81" s="115" t="b">
        <f t="shared" si="4"/>
        <v>1</v>
      </c>
      <c r="K81" s="2">
        <v>5000</v>
      </c>
      <c r="L81" s="83">
        <v>12</v>
      </c>
      <c r="M81" s="170">
        <f t="shared" si="6"/>
        <v>45702</v>
      </c>
      <c r="N81" s="185">
        <v>0.15</v>
      </c>
      <c r="O81" s="184">
        <v>0.02</v>
      </c>
      <c r="P81" s="184">
        <v>0.17</v>
      </c>
      <c r="Q81" s="83" t="s">
        <v>148</v>
      </c>
      <c r="R81" s="5"/>
      <c r="S81" s="172"/>
      <c r="T81" s="83"/>
      <c r="U81" s="5"/>
      <c r="V81" s="5"/>
      <c r="W81" s="5"/>
      <c r="X81" s="5"/>
      <c r="Y81" s="5"/>
      <c r="Z81" s="83">
        <v>5000</v>
      </c>
      <c r="AA81" s="139">
        <f t="shared" si="5"/>
        <v>750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1:40" ht="14.25">
      <c r="A82" s="118">
        <v>193</v>
      </c>
      <c r="B82" s="83" t="s">
        <v>6564</v>
      </c>
      <c r="C82" s="83" t="s">
        <v>159</v>
      </c>
      <c r="D82" s="83">
        <v>166</v>
      </c>
      <c r="E82" s="83" t="s">
        <v>160</v>
      </c>
      <c r="F82" s="5"/>
      <c r="G82" s="2" t="s">
        <v>150</v>
      </c>
      <c r="H82" s="115">
        <v>45330</v>
      </c>
      <c r="I82" s="115">
        <f>VLOOKUP(A82,'Membership Details'!C:J,8,FALSE)</f>
        <v>36982</v>
      </c>
      <c r="J82" s="115" t="b">
        <f t="shared" si="4"/>
        <v>1</v>
      </c>
      <c r="K82" s="2">
        <v>16000</v>
      </c>
      <c r="L82" s="83">
        <v>12</v>
      </c>
      <c r="M82" s="170">
        <f t="shared" si="6"/>
        <v>45695</v>
      </c>
      <c r="N82" s="185">
        <v>0.15</v>
      </c>
      <c r="O82" s="184">
        <v>0.02</v>
      </c>
      <c r="P82" s="184">
        <v>0.17</v>
      </c>
      <c r="Q82" s="83" t="s">
        <v>148</v>
      </c>
      <c r="R82" s="5"/>
      <c r="S82" s="172"/>
      <c r="T82" s="83"/>
      <c r="U82" s="5"/>
      <c r="V82" s="5"/>
      <c r="W82" s="5"/>
      <c r="X82" s="5"/>
      <c r="Y82" s="5"/>
      <c r="Z82" s="83">
        <v>16000</v>
      </c>
      <c r="AA82" s="139">
        <f t="shared" si="5"/>
        <v>2400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1:40" ht="14.25">
      <c r="A83" s="118">
        <v>992</v>
      </c>
      <c r="B83" s="83" t="s">
        <v>6564</v>
      </c>
      <c r="C83" s="83" t="s">
        <v>159</v>
      </c>
      <c r="D83" s="83">
        <v>167</v>
      </c>
      <c r="E83" s="83" t="s">
        <v>160</v>
      </c>
      <c r="F83" s="5"/>
      <c r="G83" s="2" t="s">
        <v>150</v>
      </c>
      <c r="H83" s="115">
        <v>45280</v>
      </c>
      <c r="I83" s="115">
        <f>VLOOKUP(A83,'Membership Details'!C:J,8,FALSE)</f>
        <v>36982</v>
      </c>
      <c r="J83" s="115" t="b">
        <f t="shared" si="4"/>
        <v>1</v>
      </c>
      <c r="K83" s="2">
        <v>20000</v>
      </c>
      <c r="L83" s="83">
        <v>12</v>
      </c>
      <c r="M83" s="170">
        <f t="shared" si="6"/>
        <v>45645</v>
      </c>
      <c r="N83" s="185">
        <v>0.15</v>
      </c>
      <c r="O83" s="184">
        <v>0.02</v>
      </c>
      <c r="P83" s="184">
        <v>0.17</v>
      </c>
      <c r="Q83" s="83" t="s">
        <v>148</v>
      </c>
      <c r="R83" s="5"/>
      <c r="S83" s="172"/>
      <c r="T83" s="83"/>
      <c r="U83" s="5"/>
      <c r="V83" s="5"/>
      <c r="W83" s="5"/>
      <c r="X83" s="5"/>
      <c r="Y83" s="5"/>
      <c r="Z83" s="83">
        <v>20000</v>
      </c>
      <c r="AA83" s="139">
        <f t="shared" si="5"/>
        <v>3000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1:40" ht="14.25">
      <c r="A84" s="118">
        <v>210</v>
      </c>
      <c r="B84" s="83" t="s">
        <v>6564</v>
      </c>
      <c r="C84" s="83" t="s">
        <v>159</v>
      </c>
      <c r="D84" s="83">
        <v>168</v>
      </c>
      <c r="E84" s="83" t="s">
        <v>160</v>
      </c>
      <c r="F84" s="5"/>
      <c r="G84" s="2" t="s">
        <v>150</v>
      </c>
      <c r="H84" s="115">
        <v>45204</v>
      </c>
      <c r="I84" s="115">
        <f>VLOOKUP(A84,'Membership Details'!C:J,8,FALSE)</f>
        <v>36982</v>
      </c>
      <c r="J84" s="115" t="b">
        <f t="shared" si="4"/>
        <v>1</v>
      </c>
      <c r="K84" s="2">
        <v>5000</v>
      </c>
      <c r="L84" s="83">
        <v>12</v>
      </c>
      <c r="M84" s="170">
        <f t="shared" si="6"/>
        <v>45569</v>
      </c>
      <c r="N84" s="185">
        <v>0.15</v>
      </c>
      <c r="O84" s="184">
        <v>0.02</v>
      </c>
      <c r="P84" s="184">
        <v>0.17</v>
      </c>
      <c r="Q84" s="83" t="s">
        <v>148</v>
      </c>
      <c r="R84" s="5"/>
      <c r="S84" s="172"/>
      <c r="T84" s="83"/>
      <c r="U84" s="5"/>
      <c r="V84" s="5"/>
      <c r="W84" s="5"/>
      <c r="X84" s="5"/>
      <c r="Y84" s="5"/>
      <c r="Z84" s="83">
        <v>5000</v>
      </c>
      <c r="AA84" s="139">
        <f t="shared" si="5"/>
        <v>750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1:40" ht="14.25">
      <c r="A85" s="118">
        <v>824</v>
      </c>
      <c r="B85" s="83" t="s">
        <v>6564</v>
      </c>
      <c r="C85" s="83" t="s">
        <v>159</v>
      </c>
      <c r="D85" s="83">
        <v>169</v>
      </c>
      <c r="E85" s="83" t="s">
        <v>160</v>
      </c>
      <c r="F85" s="5"/>
      <c r="G85" s="2" t="s">
        <v>150</v>
      </c>
      <c r="H85" s="115">
        <v>40621</v>
      </c>
      <c r="I85" s="115">
        <f>VLOOKUP(A85,'Membership Details'!C:J,8,FALSE)</f>
        <v>36982</v>
      </c>
      <c r="J85" s="115" t="b">
        <f t="shared" si="4"/>
        <v>1</v>
      </c>
      <c r="K85" s="2">
        <v>20000</v>
      </c>
      <c r="L85" s="83">
        <v>12</v>
      </c>
      <c r="M85" s="170">
        <f t="shared" si="6"/>
        <v>40986</v>
      </c>
      <c r="N85" s="185">
        <v>0.15</v>
      </c>
      <c r="O85" s="184">
        <v>0.02</v>
      </c>
      <c r="P85" s="184">
        <v>0.17</v>
      </c>
      <c r="Q85" s="83" t="s">
        <v>148</v>
      </c>
      <c r="R85" s="5"/>
      <c r="S85" s="172"/>
      <c r="T85" s="83"/>
      <c r="U85" s="5"/>
      <c r="V85" s="5"/>
      <c r="W85" s="5"/>
      <c r="X85" s="5"/>
      <c r="Y85" s="5"/>
      <c r="Z85" s="83">
        <v>20000</v>
      </c>
      <c r="AA85" s="139">
        <f t="shared" si="5"/>
        <v>3000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1:40" ht="14.25">
      <c r="A86" s="118">
        <v>1951</v>
      </c>
      <c r="B86" s="83" t="s">
        <v>6564</v>
      </c>
      <c r="C86" s="83" t="s">
        <v>159</v>
      </c>
      <c r="D86" s="83">
        <v>170</v>
      </c>
      <c r="E86" s="83" t="s">
        <v>160</v>
      </c>
      <c r="F86" s="5"/>
      <c r="G86" s="2" t="s">
        <v>150</v>
      </c>
      <c r="H86" s="115">
        <v>45356</v>
      </c>
      <c r="I86" s="115">
        <f>VLOOKUP(A86,'Membership Details'!C:J,8,FALSE)</f>
        <v>36982</v>
      </c>
      <c r="J86" s="115" t="b">
        <f t="shared" si="4"/>
        <v>1</v>
      </c>
      <c r="K86" s="2">
        <v>20000</v>
      </c>
      <c r="L86" s="83">
        <v>12</v>
      </c>
      <c r="M86" s="170">
        <f t="shared" si="6"/>
        <v>45721</v>
      </c>
      <c r="N86" s="185">
        <v>0.15</v>
      </c>
      <c r="O86" s="184">
        <v>0.02</v>
      </c>
      <c r="P86" s="184">
        <v>0.17</v>
      </c>
      <c r="Q86" s="83" t="s">
        <v>148</v>
      </c>
      <c r="R86" s="5"/>
      <c r="S86" s="172"/>
      <c r="T86" s="83"/>
      <c r="U86" s="5"/>
      <c r="V86" s="5"/>
      <c r="W86" s="5"/>
      <c r="X86" s="5"/>
      <c r="Y86" s="5"/>
      <c r="Z86" s="83">
        <v>20000</v>
      </c>
      <c r="AA86" s="139">
        <f t="shared" si="5"/>
        <v>3000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1:40" ht="14.25">
      <c r="A87" s="118">
        <v>12</v>
      </c>
      <c r="B87" s="83" t="s">
        <v>6564</v>
      </c>
      <c r="C87" s="83" t="s">
        <v>159</v>
      </c>
      <c r="D87" s="83">
        <v>171</v>
      </c>
      <c r="E87" s="83" t="s">
        <v>160</v>
      </c>
      <c r="F87" s="5"/>
      <c r="G87" s="2" t="s">
        <v>150</v>
      </c>
      <c r="H87" s="115">
        <v>40766</v>
      </c>
      <c r="I87" s="115">
        <f>VLOOKUP(A87,'Membership Details'!C:J,8,FALSE)</f>
        <v>36982</v>
      </c>
      <c r="J87" s="115" t="b">
        <f t="shared" si="4"/>
        <v>1</v>
      </c>
      <c r="K87" s="2">
        <v>25000</v>
      </c>
      <c r="L87" s="83">
        <v>12</v>
      </c>
      <c r="M87" s="170">
        <f t="shared" si="6"/>
        <v>41131</v>
      </c>
      <c r="N87" s="185">
        <v>0.15</v>
      </c>
      <c r="O87" s="184">
        <v>0.02</v>
      </c>
      <c r="P87" s="184">
        <v>0.17</v>
      </c>
      <c r="Q87" s="83" t="s">
        <v>148</v>
      </c>
      <c r="R87" s="5"/>
      <c r="S87" s="172"/>
      <c r="T87" s="83"/>
      <c r="U87" s="5"/>
      <c r="V87" s="5"/>
      <c r="W87" s="5"/>
      <c r="X87" s="5"/>
      <c r="Y87" s="5"/>
      <c r="Z87" s="83">
        <v>25000</v>
      </c>
      <c r="AA87" s="139">
        <f t="shared" si="5"/>
        <v>3750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1:40" ht="14.25">
      <c r="A88" s="118">
        <v>1397</v>
      </c>
      <c r="B88" s="83" t="s">
        <v>6564</v>
      </c>
      <c r="C88" s="83" t="s">
        <v>159</v>
      </c>
      <c r="D88" s="83">
        <v>178</v>
      </c>
      <c r="E88" s="83" t="s">
        <v>160</v>
      </c>
      <c r="F88" s="5"/>
      <c r="G88" s="2" t="s">
        <v>150</v>
      </c>
      <c r="H88" s="115">
        <v>45131</v>
      </c>
      <c r="I88" s="115">
        <f>VLOOKUP(A88,'Membership Details'!C:J,8,FALSE)</f>
        <v>36982</v>
      </c>
      <c r="J88" s="115" t="b">
        <f t="shared" si="4"/>
        <v>1</v>
      </c>
      <c r="K88" s="2">
        <v>15000</v>
      </c>
      <c r="L88" s="83">
        <v>12</v>
      </c>
      <c r="M88" s="170">
        <f t="shared" si="6"/>
        <v>45496</v>
      </c>
      <c r="N88" s="185">
        <v>0.15</v>
      </c>
      <c r="O88" s="184">
        <v>0.02</v>
      </c>
      <c r="P88" s="184">
        <v>0.17</v>
      </c>
      <c r="Q88" s="83" t="s">
        <v>148</v>
      </c>
      <c r="R88" s="5"/>
      <c r="S88" s="172"/>
      <c r="T88" s="83"/>
      <c r="U88" s="5"/>
      <c r="V88" s="5"/>
      <c r="W88" s="5"/>
      <c r="X88" s="5"/>
      <c r="Y88" s="5"/>
      <c r="Z88" s="83">
        <v>15000</v>
      </c>
      <c r="AA88" s="139">
        <f t="shared" si="5"/>
        <v>2250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1:40" ht="14.25">
      <c r="A89" s="118">
        <v>486</v>
      </c>
      <c r="B89" s="83" t="s">
        <v>6564</v>
      </c>
      <c r="C89" s="83" t="s">
        <v>159</v>
      </c>
      <c r="D89" s="83">
        <v>179</v>
      </c>
      <c r="E89" s="83" t="s">
        <v>160</v>
      </c>
      <c r="F89" s="5"/>
      <c r="G89" s="2" t="s">
        <v>150</v>
      </c>
      <c r="H89" s="115">
        <v>45084</v>
      </c>
      <c r="I89" s="115">
        <f>VLOOKUP(A89,'Membership Details'!C:J,8,FALSE)</f>
        <v>36982</v>
      </c>
      <c r="J89" s="115" t="b">
        <f t="shared" si="4"/>
        <v>1</v>
      </c>
      <c r="K89" s="2">
        <v>70000</v>
      </c>
      <c r="L89" s="83">
        <v>12</v>
      </c>
      <c r="M89" s="170">
        <f t="shared" si="6"/>
        <v>45449</v>
      </c>
      <c r="N89" s="185">
        <v>0.15</v>
      </c>
      <c r="O89" s="184">
        <v>0.02</v>
      </c>
      <c r="P89" s="184">
        <v>0.17</v>
      </c>
      <c r="Q89" s="83" t="s">
        <v>148</v>
      </c>
      <c r="R89" s="5"/>
      <c r="S89" s="172"/>
      <c r="T89" s="83"/>
      <c r="U89" s="5"/>
      <c r="V89" s="5"/>
      <c r="W89" s="5"/>
      <c r="X89" s="5"/>
      <c r="Y89" s="5"/>
      <c r="Z89" s="83">
        <v>70000</v>
      </c>
      <c r="AA89" s="139">
        <f t="shared" si="5"/>
        <v>10500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1:40" ht="14.25">
      <c r="A90" s="118">
        <v>585</v>
      </c>
      <c r="B90" s="83" t="s">
        <v>6564</v>
      </c>
      <c r="C90" s="83" t="s">
        <v>159</v>
      </c>
      <c r="D90" s="83">
        <v>180</v>
      </c>
      <c r="E90" s="83" t="s">
        <v>160</v>
      </c>
      <c r="F90" s="5"/>
      <c r="G90" s="2" t="s">
        <v>150</v>
      </c>
      <c r="H90" s="115">
        <v>45078</v>
      </c>
      <c r="I90" s="115">
        <f>VLOOKUP(A90,'Membership Details'!C:J,8,FALSE)</f>
        <v>36982</v>
      </c>
      <c r="J90" s="115" t="b">
        <f t="shared" si="4"/>
        <v>1</v>
      </c>
      <c r="K90" s="2">
        <v>10000</v>
      </c>
      <c r="L90" s="83">
        <v>12</v>
      </c>
      <c r="M90" s="170">
        <f t="shared" si="6"/>
        <v>45443</v>
      </c>
      <c r="N90" s="185">
        <v>0.15</v>
      </c>
      <c r="O90" s="184">
        <v>0.02</v>
      </c>
      <c r="P90" s="184">
        <v>0.17</v>
      </c>
      <c r="Q90" s="83" t="s">
        <v>148</v>
      </c>
      <c r="R90" s="5"/>
      <c r="S90" s="172"/>
      <c r="T90" s="83"/>
      <c r="U90" s="5"/>
      <c r="V90" s="5"/>
      <c r="W90" s="5"/>
      <c r="X90" s="5"/>
      <c r="Y90" s="5"/>
      <c r="Z90" s="83">
        <v>10000</v>
      </c>
      <c r="AA90" s="139">
        <f t="shared" si="5"/>
        <v>1500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1:40" ht="14.25">
      <c r="A91" s="118">
        <v>939</v>
      </c>
      <c r="B91" s="83" t="s">
        <v>6564</v>
      </c>
      <c r="C91" s="83" t="s">
        <v>159</v>
      </c>
      <c r="D91" s="83">
        <v>182</v>
      </c>
      <c r="E91" s="83" t="s">
        <v>160</v>
      </c>
      <c r="F91" s="5"/>
      <c r="G91" s="2" t="s">
        <v>150</v>
      </c>
      <c r="H91" s="115">
        <v>45192</v>
      </c>
      <c r="I91" s="115">
        <f>VLOOKUP(A91,'Membership Details'!C:J,8,FALSE)</f>
        <v>36982</v>
      </c>
      <c r="J91" s="115" t="b">
        <f t="shared" si="4"/>
        <v>1</v>
      </c>
      <c r="K91" s="2">
        <v>500</v>
      </c>
      <c r="L91" s="83">
        <v>12</v>
      </c>
      <c r="M91" s="170">
        <f t="shared" si="6"/>
        <v>45557</v>
      </c>
      <c r="N91" s="185">
        <v>0.15</v>
      </c>
      <c r="O91" s="184">
        <v>0.02</v>
      </c>
      <c r="P91" s="184">
        <v>0.17</v>
      </c>
      <c r="Q91" s="83" t="s">
        <v>148</v>
      </c>
      <c r="R91" s="5"/>
      <c r="S91" s="172"/>
      <c r="T91" s="83"/>
      <c r="U91" s="5"/>
      <c r="V91" s="5"/>
      <c r="W91" s="5"/>
      <c r="X91" s="5"/>
      <c r="Y91" s="5"/>
      <c r="Z91" s="83">
        <v>500</v>
      </c>
      <c r="AA91" s="139">
        <f t="shared" si="5"/>
        <v>75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1:40" ht="14.25">
      <c r="A92" s="118">
        <v>608</v>
      </c>
      <c r="B92" s="83" t="s">
        <v>6564</v>
      </c>
      <c r="C92" s="83" t="s">
        <v>159</v>
      </c>
      <c r="D92" s="83">
        <v>183</v>
      </c>
      <c r="E92" s="83" t="s">
        <v>160</v>
      </c>
      <c r="F92" s="5"/>
      <c r="G92" s="2" t="s">
        <v>150</v>
      </c>
      <c r="H92" s="115">
        <v>45261</v>
      </c>
      <c r="I92" s="115">
        <f>VLOOKUP(A92,'Membership Details'!C:J,8,FALSE)</f>
        <v>36982</v>
      </c>
      <c r="J92" s="115" t="b">
        <f t="shared" si="4"/>
        <v>1</v>
      </c>
      <c r="K92" s="2">
        <v>401000</v>
      </c>
      <c r="L92" s="83">
        <v>12</v>
      </c>
      <c r="M92" s="170">
        <f t="shared" si="6"/>
        <v>45626</v>
      </c>
      <c r="N92" s="185">
        <v>0.15</v>
      </c>
      <c r="O92" s="184">
        <v>0.02</v>
      </c>
      <c r="P92" s="184">
        <v>0.17</v>
      </c>
      <c r="Q92" s="83" t="s">
        <v>148</v>
      </c>
      <c r="R92" s="5"/>
      <c r="S92" s="172"/>
      <c r="T92" s="83"/>
      <c r="U92" s="5"/>
      <c r="V92" s="5"/>
      <c r="W92" s="5"/>
      <c r="X92" s="5"/>
      <c r="Y92" s="5"/>
      <c r="Z92" s="83">
        <v>401000</v>
      </c>
      <c r="AA92" s="139">
        <f t="shared" si="5"/>
        <v>60150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1:40" ht="14.25">
      <c r="A93" s="118">
        <v>616</v>
      </c>
      <c r="B93" s="83" t="s">
        <v>6564</v>
      </c>
      <c r="C93" s="83" t="s">
        <v>159</v>
      </c>
      <c r="D93" s="83">
        <v>185</v>
      </c>
      <c r="E93" s="83" t="s">
        <v>160</v>
      </c>
      <c r="F93" s="5"/>
      <c r="G93" s="2" t="s">
        <v>150</v>
      </c>
      <c r="H93" s="115">
        <v>45196</v>
      </c>
      <c r="I93" s="115">
        <f>VLOOKUP(A93,'Membership Details'!C:J,8,FALSE)</f>
        <v>36982</v>
      </c>
      <c r="J93" s="115" t="b">
        <f t="shared" si="4"/>
        <v>1</v>
      </c>
      <c r="K93" s="2">
        <v>200000</v>
      </c>
      <c r="L93" s="83">
        <v>12</v>
      </c>
      <c r="M93" s="170">
        <f t="shared" si="6"/>
        <v>45561</v>
      </c>
      <c r="N93" s="185">
        <v>0.15</v>
      </c>
      <c r="O93" s="184">
        <v>0.02</v>
      </c>
      <c r="P93" s="184">
        <v>0.17</v>
      </c>
      <c r="Q93" s="83" t="s">
        <v>148</v>
      </c>
      <c r="R93" s="5"/>
      <c r="S93" s="172"/>
      <c r="T93" s="83"/>
      <c r="U93" s="5"/>
      <c r="V93" s="5"/>
      <c r="W93" s="5"/>
      <c r="X93" s="5"/>
      <c r="Y93" s="5"/>
      <c r="Z93" s="83">
        <v>200000</v>
      </c>
      <c r="AA93" s="139">
        <f t="shared" si="5"/>
        <v>30000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1:40" ht="14.25">
      <c r="A94" s="118">
        <v>727</v>
      </c>
      <c r="B94" s="83" t="s">
        <v>6564</v>
      </c>
      <c r="C94" s="83" t="s">
        <v>159</v>
      </c>
      <c r="D94" s="83">
        <v>190</v>
      </c>
      <c r="E94" s="83" t="s">
        <v>160</v>
      </c>
      <c r="F94" s="5"/>
      <c r="G94" s="2" t="s">
        <v>150</v>
      </c>
      <c r="H94" s="115">
        <v>45302</v>
      </c>
      <c r="I94" s="115">
        <f>VLOOKUP(A94,'Membership Details'!C:J,8,FALSE)</f>
        <v>36982</v>
      </c>
      <c r="J94" s="115" t="b">
        <f t="shared" si="4"/>
        <v>1</v>
      </c>
      <c r="K94" s="2">
        <v>50000</v>
      </c>
      <c r="L94" s="83">
        <v>12</v>
      </c>
      <c r="M94" s="170">
        <f t="shared" si="6"/>
        <v>45667</v>
      </c>
      <c r="N94" s="185">
        <v>0.15</v>
      </c>
      <c r="O94" s="184">
        <v>0.02</v>
      </c>
      <c r="P94" s="184">
        <v>0.17</v>
      </c>
      <c r="Q94" s="83" t="s">
        <v>148</v>
      </c>
      <c r="R94" s="5"/>
      <c r="S94" s="172"/>
      <c r="T94" s="83"/>
      <c r="U94" s="5"/>
      <c r="V94" s="5"/>
      <c r="W94" s="5"/>
      <c r="X94" s="5"/>
      <c r="Y94" s="5"/>
      <c r="Z94" s="83">
        <v>50000</v>
      </c>
      <c r="AA94" s="139">
        <f t="shared" si="5"/>
        <v>7500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1:40" ht="14.25">
      <c r="A95" s="118">
        <v>416</v>
      </c>
      <c r="B95" s="83" t="s">
        <v>6564</v>
      </c>
      <c r="C95" s="83" t="s">
        <v>159</v>
      </c>
      <c r="D95" s="83">
        <v>192</v>
      </c>
      <c r="E95" s="83" t="s">
        <v>160</v>
      </c>
      <c r="F95" s="5"/>
      <c r="G95" s="2" t="s">
        <v>150</v>
      </c>
      <c r="H95" s="115">
        <v>45314</v>
      </c>
      <c r="I95" s="115">
        <f>VLOOKUP(A95,'Membership Details'!C:J,8,FALSE)</f>
        <v>37344</v>
      </c>
      <c r="J95" s="115" t="b">
        <f t="shared" si="4"/>
        <v>1</v>
      </c>
      <c r="K95" s="2">
        <v>150000</v>
      </c>
      <c r="L95" s="83">
        <v>12</v>
      </c>
      <c r="M95" s="170">
        <f t="shared" si="6"/>
        <v>45679</v>
      </c>
      <c r="N95" s="185">
        <v>0.15</v>
      </c>
      <c r="O95" s="184">
        <v>0.02</v>
      </c>
      <c r="P95" s="184">
        <v>0.17</v>
      </c>
      <c r="Q95" s="83" t="s">
        <v>148</v>
      </c>
      <c r="R95" s="5"/>
      <c r="S95" s="172"/>
      <c r="T95" s="83"/>
      <c r="U95" s="5"/>
      <c r="V95" s="5"/>
      <c r="W95" s="5"/>
      <c r="X95" s="5"/>
      <c r="Y95" s="5"/>
      <c r="Z95" s="83">
        <v>150000</v>
      </c>
      <c r="AA95" s="139">
        <f t="shared" si="5"/>
        <v>22500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1:40" ht="14.25">
      <c r="A96" s="118">
        <v>2051</v>
      </c>
      <c r="B96" s="83" t="s">
        <v>6564</v>
      </c>
      <c r="C96" s="83" t="s">
        <v>159</v>
      </c>
      <c r="D96" s="83">
        <v>194</v>
      </c>
      <c r="E96" s="83" t="s">
        <v>160</v>
      </c>
      <c r="F96" s="5"/>
      <c r="G96" s="2" t="s">
        <v>150</v>
      </c>
      <c r="H96" s="115">
        <v>45351</v>
      </c>
      <c r="I96" s="115">
        <f>VLOOKUP(A96,'Membership Details'!C:J,8,FALSE)</f>
        <v>37345</v>
      </c>
      <c r="J96" s="115" t="b">
        <f t="shared" si="4"/>
        <v>1</v>
      </c>
      <c r="K96" s="2">
        <v>22500</v>
      </c>
      <c r="L96" s="83">
        <v>12</v>
      </c>
      <c r="M96" s="170">
        <f t="shared" si="6"/>
        <v>45716</v>
      </c>
      <c r="N96" s="185">
        <v>0.15</v>
      </c>
      <c r="O96" s="184">
        <v>0.02</v>
      </c>
      <c r="P96" s="184">
        <v>0.17</v>
      </c>
      <c r="Q96" s="83" t="s">
        <v>148</v>
      </c>
      <c r="R96" s="5"/>
      <c r="S96" s="172"/>
      <c r="T96" s="83"/>
      <c r="U96" s="5"/>
      <c r="V96" s="5"/>
      <c r="W96" s="5"/>
      <c r="X96" s="5"/>
      <c r="Y96" s="5"/>
      <c r="Z96" s="83">
        <v>22500</v>
      </c>
      <c r="AA96" s="139">
        <f t="shared" si="5"/>
        <v>3375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1:40" ht="14.25">
      <c r="A97" s="118">
        <v>2050</v>
      </c>
      <c r="B97" s="83" t="s">
        <v>6564</v>
      </c>
      <c r="C97" s="83" t="s">
        <v>159</v>
      </c>
      <c r="D97" s="83">
        <v>195</v>
      </c>
      <c r="E97" s="83" t="s">
        <v>160</v>
      </c>
      <c r="F97" s="5"/>
      <c r="G97" s="2" t="s">
        <v>150</v>
      </c>
      <c r="H97" s="115">
        <v>45167</v>
      </c>
      <c r="I97" s="115">
        <f>VLOOKUP(A97,'Membership Details'!C:J,8,FALSE)</f>
        <v>37345</v>
      </c>
      <c r="J97" s="115" t="b">
        <f t="shared" si="4"/>
        <v>1</v>
      </c>
      <c r="K97" s="2">
        <v>42500</v>
      </c>
      <c r="L97" s="83">
        <v>12</v>
      </c>
      <c r="M97" s="170">
        <f t="shared" si="6"/>
        <v>45532</v>
      </c>
      <c r="N97" s="185">
        <v>0.15</v>
      </c>
      <c r="O97" s="184">
        <v>0.02</v>
      </c>
      <c r="P97" s="184">
        <v>0.17</v>
      </c>
      <c r="Q97" s="83" t="s">
        <v>148</v>
      </c>
      <c r="R97" s="5"/>
      <c r="S97" s="172"/>
      <c r="T97" s="83"/>
      <c r="U97" s="5"/>
      <c r="V97" s="5"/>
      <c r="W97" s="5"/>
      <c r="X97" s="5"/>
      <c r="Y97" s="5"/>
      <c r="Z97" s="83">
        <v>42500</v>
      </c>
      <c r="AA97" s="139">
        <f t="shared" si="5"/>
        <v>6375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1:40" ht="14.25">
      <c r="A98" s="118">
        <v>1484</v>
      </c>
      <c r="B98" s="83" t="s">
        <v>6564</v>
      </c>
      <c r="C98" s="83" t="s">
        <v>159</v>
      </c>
      <c r="D98" s="83">
        <v>197</v>
      </c>
      <c r="E98" s="83" t="s">
        <v>160</v>
      </c>
      <c r="F98" s="5"/>
      <c r="G98" s="2" t="s">
        <v>150</v>
      </c>
      <c r="H98" s="115">
        <v>41458</v>
      </c>
      <c r="I98" s="115">
        <f>VLOOKUP(A98,'Membership Details'!C:J,8,FALSE)</f>
        <v>37386</v>
      </c>
      <c r="J98" s="115" t="b">
        <f t="shared" si="4"/>
        <v>1</v>
      </c>
      <c r="K98" s="2">
        <v>168397</v>
      </c>
      <c r="L98" s="83">
        <v>12</v>
      </c>
      <c r="M98" s="170">
        <f t="shared" si="6"/>
        <v>41823</v>
      </c>
      <c r="N98" s="185">
        <v>0.15</v>
      </c>
      <c r="O98" s="184">
        <v>0.02</v>
      </c>
      <c r="P98" s="184">
        <v>0.17</v>
      </c>
      <c r="Q98" s="83" t="s">
        <v>148</v>
      </c>
      <c r="R98" s="5"/>
      <c r="S98" s="172"/>
      <c r="T98" s="83"/>
      <c r="U98" s="5"/>
      <c r="V98" s="5"/>
      <c r="W98" s="5"/>
      <c r="X98" s="5"/>
      <c r="Y98" s="5"/>
      <c r="Z98" s="83">
        <v>168397</v>
      </c>
      <c r="AA98" s="139">
        <f t="shared" si="5"/>
        <v>25259.55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1:40" ht="14.25">
      <c r="A99" s="118">
        <v>867</v>
      </c>
      <c r="B99" s="83" t="s">
        <v>6564</v>
      </c>
      <c r="C99" s="83" t="s">
        <v>159</v>
      </c>
      <c r="D99" s="83">
        <v>199</v>
      </c>
      <c r="E99" s="83" t="s">
        <v>160</v>
      </c>
      <c r="F99" s="5"/>
      <c r="G99" s="2" t="s">
        <v>150</v>
      </c>
      <c r="H99" s="115">
        <v>45069</v>
      </c>
      <c r="I99" s="115">
        <f>VLOOKUP(A99,'Membership Details'!C:J,8,FALSE)</f>
        <v>36982</v>
      </c>
      <c r="J99" s="115" t="b">
        <f t="shared" si="4"/>
        <v>1</v>
      </c>
      <c r="K99" s="2">
        <v>53000</v>
      </c>
      <c r="L99" s="83">
        <v>12</v>
      </c>
      <c r="M99" s="170">
        <f t="shared" si="6"/>
        <v>45434</v>
      </c>
      <c r="N99" s="185">
        <v>0.15</v>
      </c>
      <c r="O99" s="184">
        <v>0.02</v>
      </c>
      <c r="P99" s="184">
        <v>0.17</v>
      </c>
      <c r="Q99" s="83" t="s">
        <v>148</v>
      </c>
      <c r="R99" s="5"/>
      <c r="S99" s="172"/>
      <c r="T99" s="83"/>
      <c r="U99" s="5"/>
      <c r="V99" s="5"/>
      <c r="W99" s="5"/>
      <c r="X99" s="5"/>
      <c r="Y99" s="5"/>
      <c r="Z99" s="83">
        <v>53000</v>
      </c>
      <c r="AA99" s="139">
        <f t="shared" si="5"/>
        <v>7950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1:40" ht="14.25">
      <c r="A100" s="118">
        <v>1275</v>
      </c>
      <c r="B100" s="83" t="s">
        <v>6564</v>
      </c>
      <c r="C100" s="83" t="s">
        <v>159</v>
      </c>
      <c r="D100" s="83">
        <v>203</v>
      </c>
      <c r="E100" s="83" t="s">
        <v>160</v>
      </c>
      <c r="F100" s="5"/>
      <c r="G100" s="2" t="s">
        <v>150</v>
      </c>
      <c r="H100" s="115">
        <v>41445</v>
      </c>
      <c r="I100" s="115">
        <f>VLOOKUP(A100,'Membership Details'!C:J,8,FALSE)</f>
        <v>37429</v>
      </c>
      <c r="J100" s="115" t="b">
        <f t="shared" si="4"/>
        <v>1</v>
      </c>
      <c r="K100" s="2">
        <v>195000</v>
      </c>
      <c r="L100" s="83">
        <v>12</v>
      </c>
      <c r="M100" s="170">
        <f t="shared" si="6"/>
        <v>41810</v>
      </c>
      <c r="N100" s="185">
        <v>0.15</v>
      </c>
      <c r="O100" s="184">
        <v>0.02</v>
      </c>
      <c r="P100" s="184">
        <v>0.17</v>
      </c>
      <c r="Q100" s="83" t="s">
        <v>148</v>
      </c>
      <c r="R100" s="5"/>
      <c r="S100" s="172"/>
      <c r="T100" s="83"/>
      <c r="U100" s="5"/>
      <c r="V100" s="5"/>
      <c r="W100" s="5"/>
      <c r="X100" s="5"/>
      <c r="Y100" s="5"/>
      <c r="Z100" s="83">
        <v>195000</v>
      </c>
      <c r="AA100" s="139">
        <f t="shared" si="5"/>
        <v>29250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4.25">
      <c r="A101" s="118">
        <v>396</v>
      </c>
      <c r="B101" s="83" t="s">
        <v>6564</v>
      </c>
      <c r="C101" s="83" t="s">
        <v>159</v>
      </c>
      <c r="D101" s="83">
        <v>205</v>
      </c>
      <c r="E101" s="83" t="s">
        <v>160</v>
      </c>
      <c r="F101" s="5"/>
      <c r="G101" s="2" t="s">
        <v>150</v>
      </c>
      <c r="H101" s="115">
        <v>41412</v>
      </c>
      <c r="I101" s="115">
        <f>VLOOKUP(A101,'Membership Details'!C:J,8,FALSE)</f>
        <v>36982</v>
      </c>
      <c r="J101" s="115" t="b">
        <f t="shared" si="4"/>
        <v>1</v>
      </c>
      <c r="K101" s="2">
        <v>25000</v>
      </c>
      <c r="L101" s="83">
        <v>12</v>
      </c>
      <c r="M101" s="170">
        <f t="shared" si="6"/>
        <v>41777</v>
      </c>
      <c r="N101" s="185">
        <v>0.15</v>
      </c>
      <c r="O101" s="184">
        <v>0.02</v>
      </c>
      <c r="P101" s="184">
        <v>0.17</v>
      </c>
      <c r="Q101" s="83" t="s">
        <v>148</v>
      </c>
      <c r="R101" s="5"/>
      <c r="S101" s="172"/>
      <c r="T101" s="83"/>
      <c r="U101" s="5"/>
      <c r="V101" s="5"/>
      <c r="W101" s="5"/>
      <c r="X101" s="5"/>
      <c r="Y101" s="5"/>
      <c r="Z101" s="83">
        <v>25000</v>
      </c>
      <c r="AA101" s="139">
        <f t="shared" si="5"/>
        <v>3750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1:40" ht="14.25">
      <c r="A102" s="118">
        <v>840</v>
      </c>
      <c r="B102" s="83" t="s">
        <v>6564</v>
      </c>
      <c r="C102" s="83" t="s">
        <v>159</v>
      </c>
      <c r="D102" s="83">
        <v>208</v>
      </c>
      <c r="E102" s="83" t="s">
        <v>160</v>
      </c>
      <c r="F102" s="5"/>
      <c r="G102" s="2" t="s">
        <v>150</v>
      </c>
      <c r="H102" s="115">
        <v>45252</v>
      </c>
      <c r="I102" s="115">
        <f>VLOOKUP(A102,'Membership Details'!C:J,8,FALSE)</f>
        <v>37453</v>
      </c>
      <c r="J102" s="115" t="b">
        <f t="shared" si="4"/>
        <v>1</v>
      </c>
      <c r="K102" s="2">
        <v>15000</v>
      </c>
      <c r="L102" s="83">
        <v>12</v>
      </c>
      <c r="M102" s="170">
        <f t="shared" si="6"/>
        <v>45617</v>
      </c>
      <c r="N102" s="185">
        <v>0.15</v>
      </c>
      <c r="O102" s="184">
        <v>0.02</v>
      </c>
      <c r="P102" s="184">
        <v>0.17</v>
      </c>
      <c r="Q102" s="83" t="s">
        <v>148</v>
      </c>
      <c r="R102" s="5"/>
      <c r="S102" s="172"/>
      <c r="T102" s="83"/>
      <c r="U102" s="5"/>
      <c r="V102" s="5"/>
      <c r="W102" s="5"/>
      <c r="X102" s="5"/>
      <c r="Y102" s="5"/>
      <c r="Z102" s="83">
        <v>15000</v>
      </c>
      <c r="AA102" s="139">
        <f t="shared" si="5"/>
        <v>2250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1:40" ht="14.25">
      <c r="A103" s="118">
        <v>946</v>
      </c>
      <c r="B103" s="83" t="s">
        <v>6564</v>
      </c>
      <c r="C103" s="83" t="s">
        <v>159</v>
      </c>
      <c r="D103" s="83">
        <v>209</v>
      </c>
      <c r="E103" s="83" t="s">
        <v>160</v>
      </c>
      <c r="F103" s="5"/>
      <c r="G103" s="2" t="s">
        <v>150</v>
      </c>
      <c r="H103" s="115">
        <v>45339</v>
      </c>
      <c r="I103" s="115">
        <f>VLOOKUP(A103,'Membership Details'!C:J,8,FALSE)</f>
        <v>36982</v>
      </c>
      <c r="J103" s="115" t="b">
        <f t="shared" si="4"/>
        <v>1</v>
      </c>
      <c r="K103" s="2">
        <v>60000</v>
      </c>
      <c r="L103" s="83">
        <v>12</v>
      </c>
      <c r="M103" s="170">
        <f t="shared" si="6"/>
        <v>45704</v>
      </c>
      <c r="N103" s="185">
        <v>0.15</v>
      </c>
      <c r="O103" s="184">
        <v>0.02</v>
      </c>
      <c r="P103" s="184">
        <v>0.17</v>
      </c>
      <c r="Q103" s="83" t="s">
        <v>148</v>
      </c>
      <c r="R103" s="5"/>
      <c r="S103" s="172"/>
      <c r="T103" s="83"/>
      <c r="U103" s="5"/>
      <c r="V103" s="5"/>
      <c r="W103" s="5"/>
      <c r="X103" s="5"/>
      <c r="Y103" s="5"/>
      <c r="Z103" s="83">
        <v>60000</v>
      </c>
      <c r="AA103" s="139">
        <f t="shared" si="5"/>
        <v>9000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1:40" ht="14.25">
      <c r="A104" s="118">
        <v>899</v>
      </c>
      <c r="B104" s="83" t="s">
        <v>6564</v>
      </c>
      <c r="C104" s="83" t="s">
        <v>159</v>
      </c>
      <c r="D104" s="83">
        <v>210</v>
      </c>
      <c r="E104" s="83" t="s">
        <v>160</v>
      </c>
      <c r="F104" s="5"/>
      <c r="G104" s="2" t="s">
        <v>150</v>
      </c>
      <c r="H104" s="115">
        <v>45125</v>
      </c>
      <c r="I104" s="115">
        <f>VLOOKUP(A104,'Membership Details'!C:J,8,FALSE)</f>
        <v>36982</v>
      </c>
      <c r="J104" s="115" t="b">
        <f t="shared" si="4"/>
        <v>1</v>
      </c>
      <c r="K104" s="2">
        <v>100000</v>
      </c>
      <c r="L104" s="83">
        <v>12</v>
      </c>
      <c r="M104" s="170">
        <f t="shared" si="6"/>
        <v>45490</v>
      </c>
      <c r="N104" s="185">
        <v>0.15</v>
      </c>
      <c r="O104" s="184">
        <v>0.02</v>
      </c>
      <c r="P104" s="184">
        <v>0.17</v>
      </c>
      <c r="Q104" s="83" t="s">
        <v>148</v>
      </c>
      <c r="R104" s="5"/>
      <c r="S104" s="172"/>
      <c r="T104" s="83"/>
      <c r="U104" s="5"/>
      <c r="V104" s="5"/>
      <c r="W104" s="5"/>
      <c r="X104" s="5"/>
      <c r="Y104" s="5"/>
      <c r="Z104" s="83">
        <v>100000</v>
      </c>
      <c r="AA104" s="139">
        <f t="shared" si="5"/>
        <v>15000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1:40" ht="14.25">
      <c r="A105" s="118">
        <v>1174</v>
      </c>
      <c r="B105" s="83" t="s">
        <v>6564</v>
      </c>
      <c r="C105" s="83" t="s">
        <v>159</v>
      </c>
      <c r="D105" s="83">
        <v>211</v>
      </c>
      <c r="E105" s="83" t="s">
        <v>160</v>
      </c>
      <c r="F105" s="5"/>
      <c r="G105" s="2" t="s">
        <v>150</v>
      </c>
      <c r="H105" s="115">
        <v>40900</v>
      </c>
      <c r="I105" s="115">
        <f>VLOOKUP(A105,'Membership Details'!C:J,8,FALSE)</f>
        <v>36982</v>
      </c>
      <c r="J105" s="115" t="b">
        <f t="shared" si="4"/>
        <v>1</v>
      </c>
      <c r="K105" s="2">
        <v>45033</v>
      </c>
      <c r="L105" s="83">
        <v>12</v>
      </c>
      <c r="M105" s="170">
        <f t="shared" si="6"/>
        <v>41265</v>
      </c>
      <c r="N105" s="185">
        <v>0.15</v>
      </c>
      <c r="O105" s="184">
        <v>0.02</v>
      </c>
      <c r="P105" s="184">
        <v>0.17</v>
      </c>
      <c r="Q105" s="83" t="s">
        <v>148</v>
      </c>
      <c r="R105" s="5"/>
      <c r="S105" s="172"/>
      <c r="T105" s="83"/>
      <c r="U105" s="5"/>
      <c r="V105" s="5"/>
      <c r="W105" s="5"/>
      <c r="X105" s="5"/>
      <c r="Y105" s="5"/>
      <c r="Z105" s="83">
        <v>45033</v>
      </c>
      <c r="AA105" s="139">
        <f t="shared" si="5"/>
        <v>6754.95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1:40" ht="14.25">
      <c r="A106" s="118">
        <v>383</v>
      </c>
      <c r="B106" s="83" t="s">
        <v>6564</v>
      </c>
      <c r="C106" s="83" t="s">
        <v>159</v>
      </c>
      <c r="D106" s="83">
        <v>212</v>
      </c>
      <c r="E106" s="83" t="s">
        <v>160</v>
      </c>
      <c r="F106" s="5"/>
      <c r="G106" s="2" t="s">
        <v>150</v>
      </c>
      <c r="H106" s="115">
        <v>45353</v>
      </c>
      <c r="I106" s="115">
        <f>VLOOKUP(A106,'Membership Details'!C:J,8,FALSE)</f>
        <v>36982</v>
      </c>
      <c r="J106" s="115" t="b">
        <f t="shared" si="4"/>
        <v>1</v>
      </c>
      <c r="K106" s="2">
        <v>75000</v>
      </c>
      <c r="L106" s="83">
        <v>12</v>
      </c>
      <c r="M106" s="170">
        <f t="shared" si="6"/>
        <v>45718</v>
      </c>
      <c r="N106" s="185">
        <v>0.15</v>
      </c>
      <c r="O106" s="184">
        <v>0.02</v>
      </c>
      <c r="P106" s="184">
        <v>0.17</v>
      </c>
      <c r="Q106" s="83" t="s">
        <v>148</v>
      </c>
      <c r="R106" s="5"/>
      <c r="S106" s="172"/>
      <c r="T106" s="83"/>
      <c r="U106" s="5"/>
      <c r="V106" s="5"/>
      <c r="W106" s="5"/>
      <c r="X106" s="5"/>
      <c r="Y106" s="5"/>
      <c r="Z106" s="83">
        <v>75000</v>
      </c>
      <c r="AA106" s="139">
        <f t="shared" si="5"/>
        <v>11250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4.25">
      <c r="A107" s="118">
        <v>810</v>
      </c>
      <c r="B107" s="83" t="s">
        <v>6564</v>
      </c>
      <c r="C107" s="83" t="s">
        <v>159</v>
      </c>
      <c r="D107" s="83">
        <v>213</v>
      </c>
      <c r="E107" s="83" t="s">
        <v>160</v>
      </c>
      <c r="F107" s="5"/>
      <c r="G107" s="2" t="s">
        <v>150</v>
      </c>
      <c r="H107" s="115">
        <v>45302</v>
      </c>
      <c r="I107" s="115">
        <f>VLOOKUP(A107,'Membership Details'!C:J,8,FALSE)</f>
        <v>36982</v>
      </c>
      <c r="J107" s="115" t="b">
        <f t="shared" si="4"/>
        <v>1</v>
      </c>
      <c r="K107" s="2">
        <v>80000</v>
      </c>
      <c r="L107" s="83">
        <v>12</v>
      </c>
      <c r="M107" s="170">
        <f t="shared" si="6"/>
        <v>45667</v>
      </c>
      <c r="N107" s="185">
        <v>0.15</v>
      </c>
      <c r="O107" s="184">
        <v>0.02</v>
      </c>
      <c r="P107" s="184">
        <v>0.17</v>
      </c>
      <c r="Q107" s="83" t="s">
        <v>148</v>
      </c>
      <c r="R107" s="5"/>
      <c r="S107" s="172"/>
      <c r="T107" s="83"/>
      <c r="U107" s="5"/>
      <c r="V107" s="5"/>
      <c r="W107" s="5"/>
      <c r="X107" s="5"/>
      <c r="Y107" s="5"/>
      <c r="Z107" s="83">
        <v>80000</v>
      </c>
      <c r="AA107" s="139">
        <f t="shared" si="5"/>
        <v>12000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4.25">
      <c r="A108" s="118">
        <v>651</v>
      </c>
      <c r="B108" s="83" t="s">
        <v>6564</v>
      </c>
      <c r="C108" s="83" t="s">
        <v>159</v>
      </c>
      <c r="D108" s="83">
        <v>214</v>
      </c>
      <c r="E108" s="83" t="s">
        <v>160</v>
      </c>
      <c r="F108" s="5"/>
      <c r="G108" s="2" t="s">
        <v>150</v>
      </c>
      <c r="H108" s="115">
        <v>45252</v>
      </c>
      <c r="I108" s="115">
        <f>VLOOKUP(A108,'Membership Details'!C:J,8,FALSE)</f>
        <v>36982</v>
      </c>
      <c r="J108" s="115" t="b">
        <f t="shared" si="4"/>
        <v>1</v>
      </c>
      <c r="K108" s="2">
        <v>150000</v>
      </c>
      <c r="L108" s="83">
        <v>12</v>
      </c>
      <c r="M108" s="170">
        <f t="shared" si="6"/>
        <v>45617</v>
      </c>
      <c r="N108" s="185">
        <v>0.15</v>
      </c>
      <c r="O108" s="184">
        <v>0.02</v>
      </c>
      <c r="P108" s="184">
        <v>0.17</v>
      </c>
      <c r="Q108" s="83" t="s">
        <v>148</v>
      </c>
      <c r="R108" s="5"/>
      <c r="S108" s="172"/>
      <c r="T108" s="83"/>
      <c r="U108" s="5"/>
      <c r="V108" s="5"/>
      <c r="W108" s="5"/>
      <c r="X108" s="5"/>
      <c r="Y108" s="5"/>
      <c r="Z108" s="83">
        <v>150000</v>
      </c>
      <c r="AA108" s="139">
        <f t="shared" si="5"/>
        <v>22500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4.25">
      <c r="A109" s="118">
        <v>243</v>
      </c>
      <c r="B109" s="83" t="s">
        <v>6564</v>
      </c>
      <c r="C109" s="83" t="s">
        <v>159</v>
      </c>
      <c r="D109" s="83">
        <v>215</v>
      </c>
      <c r="E109" s="83" t="s">
        <v>160</v>
      </c>
      <c r="F109" s="5"/>
      <c r="G109" s="2" t="s">
        <v>150</v>
      </c>
      <c r="H109" s="115">
        <v>45105</v>
      </c>
      <c r="I109" s="115">
        <f>VLOOKUP(A109,'Membership Details'!C:J,8,FALSE)</f>
        <v>36982</v>
      </c>
      <c r="J109" s="115" t="b">
        <f t="shared" si="4"/>
        <v>1</v>
      </c>
      <c r="K109" s="2">
        <v>200000</v>
      </c>
      <c r="L109" s="83">
        <v>12</v>
      </c>
      <c r="M109" s="170">
        <f t="shared" si="6"/>
        <v>45470</v>
      </c>
      <c r="N109" s="185">
        <v>0.15</v>
      </c>
      <c r="O109" s="184">
        <v>0.02</v>
      </c>
      <c r="P109" s="184">
        <v>0.17</v>
      </c>
      <c r="Q109" s="83" t="s">
        <v>148</v>
      </c>
      <c r="R109" s="5"/>
      <c r="S109" s="172"/>
      <c r="T109" s="83"/>
      <c r="U109" s="5"/>
      <c r="V109" s="5"/>
      <c r="W109" s="5"/>
      <c r="X109" s="5"/>
      <c r="Y109" s="5"/>
      <c r="Z109" s="83">
        <v>200000</v>
      </c>
      <c r="AA109" s="139">
        <f t="shared" si="5"/>
        <v>30000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4.25">
      <c r="A110" s="118">
        <v>223</v>
      </c>
      <c r="B110" s="83" t="s">
        <v>6564</v>
      </c>
      <c r="C110" s="83" t="s">
        <v>159</v>
      </c>
      <c r="D110" s="83">
        <v>216</v>
      </c>
      <c r="E110" s="83" t="s">
        <v>160</v>
      </c>
      <c r="F110" s="5"/>
      <c r="G110" s="2" t="s">
        <v>150</v>
      </c>
      <c r="H110" s="115">
        <v>45120</v>
      </c>
      <c r="I110" s="115">
        <f>VLOOKUP(A110,'Membership Details'!C:J,8,FALSE)</f>
        <v>36982</v>
      </c>
      <c r="J110" s="115" t="b">
        <f t="shared" si="4"/>
        <v>1</v>
      </c>
      <c r="K110" s="2">
        <v>67000</v>
      </c>
      <c r="L110" s="83">
        <v>12</v>
      </c>
      <c r="M110" s="170">
        <f t="shared" si="6"/>
        <v>45485</v>
      </c>
      <c r="N110" s="185">
        <v>0.15</v>
      </c>
      <c r="O110" s="184">
        <v>0.02</v>
      </c>
      <c r="P110" s="184">
        <v>0.17</v>
      </c>
      <c r="Q110" s="83" t="s">
        <v>148</v>
      </c>
      <c r="R110" s="5"/>
      <c r="S110" s="172"/>
      <c r="T110" s="83"/>
      <c r="U110" s="5"/>
      <c r="V110" s="5"/>
      <c r="W110" s="5"/>
      <c r="X110" s="5"/>
      <c r="Y110" s="5"/>
      <c r="Z110" s="83">
        <v>67000</v>
      </c>
      <c r="AA110" s="139">
        <f t="shared" si="5"/>
        <v>10050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4.25">
      <c r="A111" s="118">
        <v>726</v>
      </c>
      <c r="B111" s="83" t="s">
        <v>6564</v>
      </c>
      <c r="C111" s="83" t="s">
        <v>159</v>
      </c>
      <c r="D111" s="83">
        <v>217</v>
      </c>
      <c r="E111" s="83" t="s">
        <v>160</v>
      </c>
      <c r="F111" s="5"/>
      <c r="G111" s="2" t="s">
        <v>150</v>
      </c>
      <c r="H111" s="115">
        <v>45252</v>
      </c>
      <c r="I111" s="115">
        <f>VLOOKUP(A111,'Membership Details'!C:J,8,FALSE)</f>
        <v>36982</v>
      </c>
      <c r="J111" s="115" t="b">
        <f t="shared" si="4"/>
        <v>1</v>
      </c>
      <c r="K111" s="2">
        <v>66500</v>
      </c>
      <c r="L111" s="83">
        <v>12</v>
      </c>
      <c r="M111" s="170">
        <f t="shared" si="6"/>
        <v>45617</v>
      </c>
      <c r="N111" s="185">
        <v>0.15</v>
      </c>
      <c r="O111" s="184">
        <v>0.02</v>
      </c>
      <c r="P111" s="184">
        <v>0.17</v>
      </c>
      <c r="Q111" s="83" t="s">
        <v>148</v>
      </c>
      <c r="R111" s="5"/>
      <c r="S111" s="172"/>
      <c r="T111" s="83"/>
      <c r="U111" s="5"/>
      <c r="V111" s="5"/>
      <c r="W111" s="5"/>
      <c r="X111" s="5"/>
      <c r="Y111" s="5"/>
      <c r="Z111" s="83">
        <v>66500</v>
      </c>
      <c r="AA111" s="139">
        <f t="shared" si="5"/>
        <v>9975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4.25">
      <c r="A112" s="118">
        <v>632</v>
      </c>
      <c r="B112" s="83" t="s">
        <v>6564</v>
      </c>
      <c r="C112" s="83" t="s">
        <v>159</v>
      </c>
      <c r="D112" s="83">
        <v>218</v>
      </c>
      <c r="E112" s="83" t="s">
        <v>160</v>
      </c>
      <c r="F112" s="5"/>
      <c r="G112" s="2" t="s">
        <v>150</v>
      </c>
      <c r="H112" s="115">
        <v>45264</v>
      </c>
      <c r="I112" s="115">
        <f>VLOOKUP(A112,'Membership Details'!C:J,8,FALSE)</f>
        <v>36982</v>
      </c>
      <c r="J112" s="115" t="b">
        <f t="shared" si="4"/>
        <v>1</v>
      </c>
      <c r="K112" s="2">
        <v>40000</v>
      </c>
      <c r="L112" s="83">
        <v>12</v>
      </c>
      <c r="M112" s="170">
        <f t="shared" si="6"/>
        <v>45629</v>
      </c>
      <c r="N112" s="185">
        <v>0.15</v>
      </c>
      <c r="O112" s="184">
        <v>0.02</v>
      </c>
      <c r="P112" s="184">
        <v>0.17</v>
      </c>
      <c r="Q112" s="83" t="s">
        <v>148</v>
      </c>
      <c r="R112" s="5"/>
      <c r="S112" s="172"/>
      <c r="T112" s="83"/>
      <c r="U112" s="5"/>
      <c r="V112" s="5"/>
      <c r="W112" s="5"/>
      <c r="X112" s="5"/>
      <c r="Y112" s="5"/>
      <c r="Z112" s="83">
        <v>40000</v>
      </c>
      <c r="AA112" s="139">
        <f t="shared" si="5"/>
        <v>6000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4.25">
      <c r="A113" s="118">
        <v>662</v>
      </c>
      <c r="B113" s="83" t="s">
        <v>6564</v>
      </c>
      <c r="C113" s="83" t="s">
        <v>159</v>
      </c>
      <c r="D113" s="83">
        <v>219</v>
      </c>
      <c r="E113" s="83" t="s">
        <v>160</v>
      </c>
      <c r="F113" s="5"/>
      <c r="G113" s="2" t="s">
        <v>150</v>
      </c>
      <c r="H113" s="115">
        <v>45094</v>
      </c>
      <c r="I113" s="115">
        <f>VLOOKUP(A113,'Membership Details'!C:J,8,FALSE)</f>
        <v>36982</v>
      </c>
      <c r="J113" s="115" t="b">
        <f t="shared" si="4"/>
        <v>1</v>
      </c>
      <c r="K113" s="2">
        <v>100000</v>
      </c>
      <c r="L113" s="83">
        <v>12</v>
      </c>
      <c r="M113" s="170">
        <f t="shared" si="6"/>
        <v>45459</v>
      </c>
      <c r="N113" s="185">
        <v>0.15</v>
      </c>
      <c r="O113" s="184">
        <v>0.02</v>
      </c>
      <c r="P113" s="184">
        <v>0.17</v>
      </c>
      <c r="Q113" s="83" t="s">
        <v>148</v>
      </c>
      <c r="R113" s="5"/>
      <c r="S113" s="172"/>
      <c r="T113" s="83"/>
      <c r="U113" s="5"/>
      <c r="V113" s="5"/>
      <c r="W113" s="5"/>
      <c r="X113" s="5"/>
      <c r="Y113" s="5"/>
      <c r="Z113" s="83">
        <v>100000</v>
      </c>
      <c r="AA113" s="139">
        <f t="shared" si="5"/>
        <v>15000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4.25">
      <c r="A114" s="118">
        <v>1387</v>
      </c>
      <c r="B114" s="83" t="s">
        <v>6564</v>
      </c>
      <c r="C114" s="83" t="s">
        <v>159</v>
      </c>
      <c r="D114" s="83">
        <v>220</v>
      </c>
      <c r="E114" s="83" t="s">
        <v>160</v>
      </c>
      <c r="F114" s="5"/>
      <c r="G114" s="2" t="s">
        <v>150</v>
      </c>
      <c r="H114" s="115">
        <v>45093</v>
      </c>
      <c r="I114" s="115">
        <f>VLOOKUP(A114,'Membership Details'!C:J,8,FALSE)</f>
        <v>37590</v>
      </c>
      <c r="J114" s="115" t="b">
        <f t="shared" si="4"/>
        <v>1</v>
      </c>
      <c r="K114" s="2">
        <v>20000</v>
      </c>
      <c r="L114" s="83">
        <v>12</v>
      </c>
      <c r="M114" s="170">
        <f t="shared" si="6"/>
        <v>45458</v>
      </c>
      <c r="N114" s="185">
        <v>0.15</v>
      </c>
      <c r="O114" s="184">
        <v>0.02</v>
      </c>
      <c r="P114" s="184">
        <v>0.17</v>
      </c>
      <c r="Q114" s="83" t="s">
        <v>148</v>
      </c>
      <c r="R114" s="5"/>
      <c r="S114" s="172"/>
      <c r="T114" s="83"/>
      <c r="U114" s="5"/>
      <c r="V114" s="5"/>
      <c r="W114" s="5"/>
      <c r="X114" s="5"/>
      <c r="Y114" s="5"/>
      <c r="Z114" s="83">
        <v>20000</v>
      </c>
      <c r="AA114" s="139">
        <f t="shared" si="5"/>
        <v>3000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4.25">
      <c r="A115" s="118">
        <v>403</v>
      </c>
      <c r="B115" s="83" t="s">
        <v>6564</v>
      </c>
      <c r="C115" s="83" t="s">
        <v>159</v>
      </c>
      <c r="D115" s="83">
        <v>222</v>
      </c>
      <c r="E115" s="83" t="s">
        <v>160</v>
      </c>
      <c r="F115" s="5"/>
      <c r="G115" s="2" t="s">
        <v>150</v>
      </c>
      <c r="H115" s="115">
        <v>41781</v>
      </c>
      <c r="I115" s="115">
        <f>VLOOKUP(A115,'Membership Details'!C:J,8,FALSE)</f>
        <v>36982</v>
      </c>
      <c r="J115" s="115" t="b">
        <f t="shared" si="4"/>
        <v>1</v>
      </c>
      <c r="K115" s="2">
        <v>50000</v>
      </c>
      <c r="L115" s="83">
        <v>12</v>
      </c>
      <c r="M115" s="170">
        <f t="shared" si="6"/>
        <v>42146</v>
      </c>
      <c r="N115" s="185">
        <v>0.15</v>
      </c>
      <c r="O115" s="184">
        <v>0.02</v>
      </c>
      <c r="P115" s="184">
        <v>0.17</v>
      </c>
      <c r="Q115" s="83" t="s">
        <v>148</v>
      </c>
      <c r="R115" s="5"/>
      <c r="S115" s="172"/>
      <c r="T115" s="83"/>
      <c r="U115" s="5"/>
      <c r="V115" s="5"/>
      <c r="W115" s="5"/>
      <c r="X115" s="5"/>
      <c r="Y115" s="5"/>
      <c r="Z115" s="83">
        <v>50000</v>
      </c>
      <c r="AA115" s="139">
        <f t="shared" si="5"/>
        <v>7500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4.25">
      <c r="A116" s="118">
        <v>1179</v>
      </c>
      <c r="B116" s="83" t="s">
        <v>6564</v>
      </c>
      <c r="C116" s="83" t="s">
        <v>159</v>
      </c>
      <c r="D116" s="83">
        <v>225</v>
      </c>
      <c r="E116" s="83" t="s">
        <v>160</v>
      </c>
      <c r="F116" s="5"/>
      <c r="G116" s="2" t="s">
        <v>150</v>
      </c>
      <c r="H116" s="115">
        <v>45239</v>
      </c>
      <c r="I116" s="115">
        <f>VLOOKUP(A116,'Membership Details'!C:J,8,FALSE)</f>
        <v>37315</v>
      </c>
      <c r="J116" s="115" t="b">
        <f t="shared" si="4"/>
        <v>1</v>
      </c>
      <c r="K116" s="2">
        <v>75000</v>
      </c>
      <c r="L116" s="83">
        <v>12</v>
      </c>
      <c r="M116" s="170">
        <f t="shared" si="6"/>
        <v>45604</v>
      </c>
      <c r="N116" s="185">
        <v>0.15</v>
      </c>
      <c r="O116" s="184">
        <v>0.02</v>
      </c>
      <c r="P116" s="184">
        <v>0.17</v>
      </c>
      <c r="Q116" s="83" t="s">
        <v>148</v>
      </c>
      <c r="R116" s="5"/>
      <c r="S116" s="172"/>
      <c r="T116" s="83"/>
      <c r="U116" s="5"/>
      <c r="V116" s="5"/>
      <c r="W116" s="5"/>
      <c r="X116" s="5"/>
      <c r="Y116" s="5"/>
      <c r="Z116" s="83">
        <v>75000</v>
      </c>
      <c r="AA116" s="139">
        <f t="shared" si="5"/>
        <v>11250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4.25">
      <c r="A117" s="118">
        <v>717</v>
      </c>
      <c r="B117" s="83" t="s">
        <v>6564</v>
      </c>
      <c r="C117" s="83" t="s">
        <v>159</v>
      </c>
      <c r="D117" s="83">
        <v>230</v>
      </c>
      <c r="E117" s="83" t="s">
        <v>160</v>
      </c>
      <c r="F117" s="5"/>
      <c r="G117" s="2" t="s">
        <v>150</v>
      </c>
      <c r="H117" s="115">
        <v>42380</v>
      </c>
      <c r="I117" s="115">
        <f>VLOOKUP(A117,'Membership Details'!C:J,8,FALSE)</f>
        <v>36982</v>
      </c>
      <c r="J117" s="115" t="b">
        <f t="shared" si="4"/>
        <v>1</v>
      </c>
      <c r="K117" s="2">
        <v>190000</v>
      </c>
      <c r="L117" s="83">
        <v>12</v>
      </c>
      <c r="M117" s="170">
        <f t="shared" si="6"/>
        <v>42745</v>
      </c>
      <c r="N117" s="185">
        <v>0.15</v>
      </c>
      <c r="O117" s="184">
        <v>0.02</v>
      </c>
      <c r="P117" s="184">
        <v>0.17</v>
      </c>
      <c r="Q117" s="83" t="s">
        <v>148</v>
      </c>
      <c r="R117" s="5"/>
      <c r="S117" s="172"/>
      <c r="T117" s="83"/>
      <c r="U117" s="5"/>
      <c r="V117" s="5"/>
      <c r="W117" s="5"/>
      <c r="X117" s="5"/>
      <c r="Y117" s="5"/>
      <c r="Z117" s="83">
        <v>190000</v>
      </c>
      <c r="AA117" s="139">
        <f t="shared" si="5"/>
        <v>28500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4.25">
      <c r="A118" s="118">
        <v>108</v>
      </c>
      <c r="B118" s="83" t="s">
        <v>6564</v>
      </c>
      <c r="C118" s="83" t="s">
        <v>159</v>
      </c>
      <c r="D118" s="83">
        <v>234</v>
      </c>
      <c r="E118" s="83" t="s">
        <v>160</v>
      </c>
      <c r="F118" s="5"/>
      <c r="G118" s="2" t="s">
        <v>150</v>
      </c>
      <c r="H118" s="115">
        <v>45233</v>
      </c>
      <c r="I118" s="115">
        <f>VLOOKUP(A118,'Membership Details'!C:J,8,FALSE)</f>
        <v>36982</v>
      </c>
      <c r="J118" s="115" t="b">
        <f t="shared" si="4"/>
        <v>1</v>
      </c>
      <c r="K118" s="2">
        <v>65000</v>
      </c>
      <c r="L118" s="83">
        <v>12</v>
      </c>
      <c r="M118" s="170">
        <f t="shared" si="6"/>
        <v>45598</v>
      </c>
      <c r="N118" s="185">
        <v>0.15</v>
      </c>
      <c r="O118" s="184">
        <v>0.02</v>
      </c>
      <c r="P118" s="184">
        <v>0.17</v>
      </c>
      <c r="Q118" s="83" t="s">
        <v>148</v>
      </c>
      <c r="R118" s="5"/>
      <c r="S118" s="172"/>
      <c r="T118" s="83"/>
      <c r="U118" s="5"/>
      <c r="V118" s="5"/>
      <c r="W118" s="5"/>
      <c r="X118" s="5"/>
      <c r="Y118" s="5"/>
      <c r="Z118" s="83">
        <v>65000</v>
      </c>
      <c r="AA118" s="139">
        <f t="shared" si="5"/>
        <v>9750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4.25">
      <c r="A119" s="118">
        <v>872</v>
      </c>
      <c r="B119" s="83" t="s">
        <v>6564</v>
      </c>
      <c r="C119" s="83" t="s">
        <v>159</v>
      </c>
      <c r="D119" s="83">
        <v>235</v>
      </c>
      <c r="E119" s="83" t="s">
        <v>160</v>
      </c>
      <c r="F119" s="5"/>
      <c r="G119" s="2" t="s">
        <v>150</v>
      </c>
      <c r="H119" s="115">
        <v>41458</v>
      </c>
      <c r="I119" s="115">
        <f>VLOOKUP(A119,'Membership Details'!C:J,8,FALSE)</f>
        <v>36637</v>
      </c>
      <c r="J119" s="115" t="b">
        <f t="shared" si="4"/>
        <v>1</v>
      </c>
      <c r="K119" s="2">
        <v>229573</v>
      </c>
      <c r="L119" s="83">
        <v>12</v>
      </c>
      <c r="M119" s="170">
        <f t="shared" si="6"/>
        <v>41823</v>
      </c>
      <c r="N119" s="185">
        <v>0.15</v>
      </c>
      <c r="O119" s="184">
        <v>0.02</v>
      </c>
      <c r="P119" s="184">
        <v>0.17</v>
      </c>
      <c r="Q119" s="83" t="s">
        <v>148</v>
      </c>
      <c r="R119" s="5"/>
      <c r="S119" s="172"/>
      <c r="T119" s="83"/>
      <c r="U119" s="5"/>
      <c r="V119" s="5"/>
      <c r="W119" s="5"/>
      <c r="X119" s="5"/>
      <c r="Y119" s="5"/>
      <c r="Z119" s="83">
        <v>229573</v>
      </c>
      <c r="AA119" s="139">
        <f t="shared" si="5"/>
        <v>34435.949999999997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4.25">
      <c r="A120" s="118">
        <v>445</v>
      </c>
      <c r="B120" s="83" t="s">
        <v>6564</v>
      </c>
      <c r="C120" s="83" t="s">
        <v>159</v>
      </c>
      <c r="D120" s="83">
        <v>236</v>
      </c>
      <c r="E120" s="83" t="s">
        <v>160</v>
      </c>
      <c r="F120" s="5"/>
      <c r="G120" s="2" t="s">
        <v>150</v>
      </c>
      <c r="H120" s="115">
        <v>45358</v>
      </c>
      <c r="I120" s="115">
        <f>VLOOKUP(A120,'Membership Details'!C:J,8,FALSE)</f>
        <v>36982</v>
      </c>
      <c r="J120" s="115" t="b">
        <f t="shared" si="4"/>
        <v>1</v>
      </c>
      <c r="K120" s="2">
        <v>220000</v>
      </c>
      <c r="L120" s="83">
        <v>12</v>
      </c>
      <c r="M120" s="170">
        <f t="shared" si="6"/>
        <v>45723</v>
      </c>
      <c r="N120" s="185">
        <v>0.15</v>
      </c>
      <c r="O120" s="184">
        <v>0.02</v>
      </c>
      <c r="P120" s="184">
        <v>0.17</v>
      </c>
      <c r="Q120" s="83" t="s">
        <v>148</v>
      </c>
      <c r="R120" s="5"/>
      <c r="S120" s="172"/>
      <c r="T120" s="83"/>
      <c r="U120" s="5"/>
      <c r="V120" s="5"/>
      <c r="W120" s="5"/>
      <c r="X120" s="5"/>
      <c r="Y120" s="5"/>
      <c r="Z120" s="83">
        <v>220000</v>
      </c>
      <c r="AA120" s="139">
        <f t="shared" si="5"/>
        <v>33000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4.25">
      <c r="A121" s="118">
        <v>673</v>
      </c>
      <c r="B121" s="83" t="s">
        <v>6564</v>
      </c>
      <c r="C121" s="83" t="s">
        <v>159</v>
      </c>
      <c r="D121" s="83">
        <v>237</v>
      </c>
      <c r="E121" s="83" t="s">
        <v>160</v>
      </c>
      <c r="F121" s="5"/>
      <c r="G121" s="2" t="s">
        <v>150</v>
      </c>
      <c r="H121" s="115">
        <v>45104</v>
      </c>
      <c r="I121" s="115">
        <f>VLOOKUP(A121,'Membership Details'!C:J,8,FALSE)</f>
        <v>36982</v>
      </c>
      <c r="J121" s="115" t="b">
        <f t="shared" si="4"/>
        <v>1</v>
      </c>
      <c r="K121" s="2">
        <v>100000</v>
      </c>
      <c r="L121" s="83">
        <v>12</v>
      </c>
      <c r="M121" s="170">
        <f t="shared" si="6"/>
        <v>45469</v>
      </c>
      <c r="N121" s="185">
        <v>0.15</v>
      </c>
      <c r="O121" s="184">
        <v>0.02</v>
      </c>
      <c r="P121" s="184">
        <v>0.17</v>
      </c>
      <c r="Q121" s="83" t="s">
        <v>148</v>
      </c>
      <c r="R121" s="5"/>
      <c r="S121" s="172"/>
      <c r="T121" s="83"/>
      <c r="U121" s="5"/>
      <c r="V121" s="5"/>
      <c r="W121" s="5"/>
      <c r="X121" s="5"/>
      <c r="Y121" s="5"/>
      <c r="Z121" s="83">
        <v>100000</v>
      </c>
      <c r="AA121" s="139">
        <f t="shared" si="5"/>
        <v>15000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4.25">
      <c r="A122" s="118">
        <v>983</v>
      </c>
      <c r="B122" s="83" t="s">
        <v>6564</v>
      </c>
      <c r="C122" s="83" t="s">
        <v>159</v>
      </c>
      <c r="D122" s="83">
        <v>243</v>
      </c>
      <c r="E122" s="83" t="s">
        <v>160</v>
      </c>
      <c r="F122" s="5"/>
      <c r="G122" s="2" t="s">
        <v>150</v>
      </c>
      <c r="H122" s="115">
        <v>45343</v>
      </c>
      <c r="I122" s="115">
        <f>VLOOKUP(A122,'Membership Details'!C:J,8,FALSE)</f>
        <v>38807</v>
      </c>
      <c r="J122" s="115" t="b">
        <f t="shared" si="4"/>
        <v>1</v>
      </c>
      <c r="K122" s="2">
        <v>12850</v>
      </c>
      <c r="L122" s="83">
        <v>12</v>
      </c>
      <c r="M122" s="170">
        <f t="shared" si="6"/>
        <v>45708</v>
      </c>
      <c r="N122" s="185">
        <v>0.15</v>
      </c>
      <c r="O122" s="184">
        <v>0.02</v>
      </c>
      <c r="P122" s="184">
        <v>0.17</v>
      </c>
      <c r="Q122" s="83" t="s">
        <v>148</v>
      </c>
      <c r="R122" s="5"/>
      <c r="S122" s="172"/>
      <c r="T122" s="83"/>
      <c r="U122" s="5"/>
      <c r="V122" s="5"/>
      <c r="W122" s="5"/>
      <c r="X122" s="5"/>
      <c r="Y122" s="5"/>
      <c r="Z122" s="83">
        <v>12850</v>
      </c>
      <c r="AA122" s="139">
        <f t="shared" si="5"/>
        <v>1927.5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4.25">
      <c r="A123" s="118">
        <v>1944</v>
      </c>
      <c r="B123" s="83" t="s">
        <v>6564</v>
      </c>
      <c r="C123" s="83" t="s">
        <v>159</v>
      </c>
      <c r="D123" s="83">
        <v>246</v>
      </c>
      <c r="E123" s="83" t="s">
        <v>160</v>
      </c>
      <c r="F123" s="5"/>
      <c r="G123" s="2" t="s">
        <v>150</v>
      </c>
      <c r="H123" s="115">
        <v>45114</v>
      </c>
      <c r="I123" s="115">
        <f>VLOOKUP(A123,'Membership Details'!C:J,8,FALSE)</f>
        <v>37986</v>
      </c>
      <c r="J123" s="115" t="b">
        <f t="shared" si="4"/>
        <v>1</v>
      </c>
      <c r="K123" s="2">
        <v>145000</v>
      </c>
      <c r="L123" s="83">
        <v>12</v>
      </c>
      <c r="M123" s="170">
        <f t="shared" si="6"/>
        <v>45479</v>
      </c>
      <c r="N123" s="185">
        <v>0.15</v>
      </c>
      <c r="O123" s="184">
        <v>0.02</v>
      </c>
      <c r="P123" s="184">
        <v>0.17</v>
      </c>
      <c r="Q123" s="83" t="s">
        <v>148</v>
      </c>
      <c r="R123" s="5"/>
      <c r="S123" s="172"/>
      <c r="T123" s="83"/>
      <c r="U123" s="5"/>
      <c r="V123" s="5"/>
      <c r="W123" s="5"/>
      <c r="X123" s="5"/>
      <c r="Y123" s="5"/>
      <c r="Z123" s="83">
        <v>145000</v>
      </c>
      <c r="AA123" s="139">
        <f t="shared" si="5"/>
        <v>21750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4.25">
      <c r="A124" s="118">
        <v>1531</v>
      </c>
      <c r="B124" s="83" t="s">
        <v>6564</v>
      </c>
      <c r="C124" s="83" t="s">
        <v>159</v>
      </c>
      <c r="D124" s="83">
        <v>249</v>
      </c>
      <c r="E124" s="83" t="s">
        <v>160</v>
      </c>
      <c r="F124" s="5"/>
      <c r="G124" s="2" t="s">
        <v>150</v>
      </c>
      <c r="H124" s="115">
        <v>45196</v>
      </c>
      <c r="I124" s="115">
        <f>VLOOKUP(A124,'Membership Details'!C:J,8,FALSE)</f>
        <v>37994</v>
      </c>
      <c r="J124" s="115" t="b">
        <f t="shared" si="4"/>
        <v>1</v>
      </c>
      <c r="K124" s="2">
        <v>15000</v>
      </c>
      <c r="L124" s="83">
        <v>12</v>
      </c>
      <c r="M124" s="170">
        <f t="shared" si="6"/>
        <v>45561</v>
      </c>
      <c r="N124" s="185">
        <v>0.15</v>
      </c>
      <c r="O124" s="184">
        <v>0.02</v>
      </c>
      <c r="P124" s="184">
        <v>0.17</v>
      </c>
      <c r="Q124" s="83" t="s">
        <v>148</v>
      </c>
      <c r="R124" s="5"/>
      <c r="S124" s="172"/>
      <c r="T124" s="83"/>
      <c r="U124" s="5"/>
      <c r="V124" s="5"/>
      <c r="W124" s="5"/>
      <c r="X124" s="5"/>
      <c r="Y124" s="5"/>
      <c r="Z124" s="83">
        <v>15000</v>
      </c>
      <c r="AA124" s="139">
        <f t="shared" si="5"/>
        <v>2250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4.25">
      <c r="A125" s="118">
        <v>1204</v>
      </c>
      <c r="B125" s="83" t="s">
        <v>6564</v>
      </c>
      <c r="C125" s="83" t="s">
        <v>159</v>
      </c>
      <c r="D125" s="83">
        <v>251</v>
      </c>
      <c r="E125" s="83" t="s">
        <v>160</v>
      </c>
      <c r="F125" s="5"/>
      <c r="G125" s="2" t="s">
        <v>150</v>
      </c>
      <c r="H125" s="115">
        <v>45238</v>
      </c>
      <c r="I125" s="115">
        <f>VLOOKUP(A125,'Membership Details'!C:J,8,FALSE)</f>
        <v>38546</v>
      </c>
      <c r="J125" s="115" t="b">
        <f t="shared" si="4"/>
        <v>1</v>
      </c>
      <c r="K125" s="2">
        <v>30000</v>
      </c>
      <c r="L125" s="83">
        <v>12</v>
      </c>
      <c r="M125" s="170">
        <f t="shared" si="6"/>
        <v>45603</v>
      </c>
      <c r="N125" s="185">
        <v>0.15</v>
      </c>
      <c r="O125" s="184">
        <v>0.02</v>
      </c>
      <c r="P125" s="184">
        <v>0.17</v>
      </c>
      <c r="Q125" s="83" t="s">
        <v>148</v>
      </c>
      <c r="R125" s="5"/>
      <c r="S125" s="172"/>
      <c r="T125" s="83"/>
      <c r="U125" s="5"/>
      <c r="V125" s="5"/>
      <c r="W125" s="5"/>
      <c r="X125" s="5"/>
      <c r="Y125" s="5"/>
      <c r="Z125" s="83">
        <v>30000</v>
      </c>
      <c r="AA125" s="139">
        <f t="shared" si="5"/>
        <v>4500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4.25">
      <c r="A126" s="118">
        <v>1375</v>
      </c>
      <c r="B126" s="83" t="s">
        <v>6564</v>
      </c>
      <c r="C126" s="83" t="s">
        <v>159</v>
      </c>
      <c r="D126" s="83">
        <v>253</v>
      </c>
      <c r="E126" s="83" t="s">
        <v>160</v>
      </c>
      <c r="F126" s="5"/>
      <c r="G126" s="2" t="s">
        <v>150</v>
      </c>
      <c r="H126" s="115">
        <v>38624</v>
      </c>
      <c r="I126" s="115">
        <f>VLOOKUP(A126,'Membership Details'!C:J,8,FALSE)</f>
        <v>38621</v>
      </c>
      <c r="J126" s="115" t="b">
        <f t="shared" si="4"/>
        <v>1</v>
      </c>
      <c r="K126" s="2">
        <v>11000</v>
      </c>
      <c r="L126" s="83">
        <v>12</v>
      </c>
      <c r="M126" s="170">
        <f t="shared" si="6"/>
        <v>38989</v>
      </c>
      <c r="N126" s="185">
        <v>0.15</v>
      </c>
      <c r="O126" s="184">
        <v>0.02</v>
      </c>
      <c r="P126" s="184">
        <v>0.17</v>
      </c>
      <c r="Q126" s="83" t="s">
        <v>148</v>
      </c>
      <c r="R126" s="5"/>
      <c r="S126" s="172"/>
      <c r="T126" s="83"/>
      <c r="U126" s="5"/>
      <c r="V126" s="5"/>
      <c r="W126" s="5"/>
      <c r="X126" s="5"/>
      <c r="Y126" s="5"/>
      <c r="Z126" s="83">
        <v>11000</v>
      </c>
      <c r="AA126" s="139">
        <f t="shared" si="5"/>
        <v>1650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4.25">
      <c r="A127" s="118">
        <v>220</v>
      </c>
      <c r="B127" s="83" t="s">
        <v>6564</v>
      </c>
      <c r="C127" s="83" t="s">
        <v>159</v>
      </c>
      <c r="D127" s="83">
        <v>254</v>
      </c>
      <c r="E127" s="83" t="s">
        <v>160</v>
      </c>
      <c r="F127" s="5"/>
      <c r="G127" s="2" t="s">
        <v>150</v>
      </c>
      <c r="H127" s="115">
        <v>45215</v>
      </c>
      <c r="I127" s="115">
        <f>VLOOKUP(A127,'Membership Details'!C:J,8,FALSE)</f>
        <v>36982</v>
      </c>
      <c r="J127" s="115" t="b">
        <f t="shared" si="4"/>
        <v>1</v>
      </c>
      <c r="K127" s="2">
        <v>20000</v>
      </c>
      <c r="L127" s="83">
        <v>12</v>
      </c>
      <c r="M127" s="170">
        <f t="shared" si="6"/>
        <v>45580</v>
      </c>
      <c r="N127" s="185">
        <v>0.15</v>
      </c>
      <c r="O127" s="184">
        <v>0.02</v>
      </c>
      <c r="P127" s="184">
        <v>0.17</v>
      </c>
      <c r="Q127" s="83" t="s">
        <v>148</v>
      </c>
      <c r="R127" s="5"/>
      <c r="S127" s="172"/>
      <c r="T127" s="83"/>
      <c r="U127" s="5"/>
      <c r="V127" s="5"/>
      <c r="W127" s="5"/>
      <c r="X127" s="5"/>
      <c r="Y127" s="5"/>
      <c r="Z127" s="83">
        <v>20000</v>
      </c>
      <c r="AA127" s="139">
        <f t="shared" si="5"/>
        <v>3000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4.25">
      <c r="A128" s="118">
        <v>851</v>
      </c>
      <c r="B128" s="83" t="s">
        <v>6564</v>
      </c>
      <c r="C128" s="83" t="s">
        <v>159</v>
      </c>
      <c r="D128" s="83">
        <v>255</v>
      </c>
      <c r="E128" s="83" t="s">
        <v>160</v>
      </c>
      <c r="F128" s="5"/>
      <c r="G128" s="2" t="s">
        <v>150</v>
      </c>
      <c r="H128" s="115">
        <v>38624</v>
      </c>
      <c r="I128" s="115">
        <f>VLOOKUP(A128,'Membership Details'!C:J,8,FALSE)</f>
        <v>38621</v>
      </c>
      <c r="J128" s="115" t="b">
        <f t="shared" si="4"/>
        <v>1</v>
      </c>
      <c r="K128" s="2">
        <v>39000</v>
      </c>
      <c r="L128" s="83">
        <v>12</v>
      </c>
      <c r="M128" s="170">
        <f t="shared" si="6"/>
        <v>38989</v>
      </c>
      <c r="N128" s="185">
        <v>0.15</v>
      </c>
      <c r="O128" s="184">
        <v>0.02</v>
      </c>
      <c r="P128" s="184">
        <v>0.17</v>
      </c>
      <c r="Q128" s="83" t="s">
        <v>148</v>
      </c>
      <c r="R128" s="5"/>
      <c r="S128" s="172"/>
      <c r="T128" s="83"/>
      <c r="U128" s="5"/>
      <c r="V128" s="5"/>
      <c r="W128" s="5"/>
      <c r="X128" s="5"/>
      <c r="Y128" s="5"/>
      <c r="Z128" s="83">
        <v>39000</v>
      </c>
      <c r="AA128" s="139">
        <f t="shared" si="5"/>
        <v>5850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4.25">
      <c r="A129" s="118">
        <v>228</v>
      </c>
      <c r="B129" s="83" t="s">
        <v>6564</v>
      </c>
      <c r="C129" s="83" t="s">
        <v>159</v>
      </c>
      <c r="D129" s="83">
        <v>257</v>
      </c>
      <c r="E129" s="83" t="s">
        <v>160</v>
      </c>
      <c r="F129" s="5"/>
      <c r="G129" s="2" t="s">
        <v>150</v>
      </c>
      <c r="H129" s="115">
        <v>45128</v>
      </c>
      <c r="I129" s="115">
        <f>VLOOKUP(A129,'Membership Details'!C:J,8,FALSE)</f>
        <v>36982</v>
      </c>
      <c r="J129" s="115" t="b">
        <f t="shared" si="4"/>
        <v>1</v>
      </c>
      <c r="K129" s="2">
        <v>20000</v>
      </c>
      <c r="L129" s="83">
        <v>12</v>
      </c>
      <c r="M129" s="170">
        <f t="shared" si="6"/>
        <v>45493</v>
      </c>
      <c r="N129" s="185">
        <v>0.15</v>
      </c>
      <c r="O129" s="184">
        <v>0.02</v>
      </c>
      <c r="P129" s="184">
        <v>0.17</v>
      </c>
      <c r="Q129" s="83" t="s">
        <v>148</v>
      </c>
      <c r="R129" s="5"/>
      <c r="S129" s="172"/>
      <c r="T129" s="83"/>
      <c r="U129" s="5"/>
      <c r="V129" s="5"/>
      <c r="W129" s="5"/>
      <c r="X129" s="5"/>
      <c r="Y129" s="5"/>
      <c r="Z129" s="83">
        <v>20000</v>
      </c>
      <c r="AA129" s="139">
        <f t="shared" si="5"/>
        <v>3000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4.25">
      <c r="A130" s="118">
        <v>1001</v>
      </c>
      <c r="B130" s="83" t="s">
        <v>6564</v>
      </c>
      <c r="C130" s="83" t="s">
        <v>159</v>
      </c>
      <c r="D130" s="83">
        <v>258</v>
      </c>
      <c r="E130" s="83" t="s">
        <v>160</v>
      </c>
      <c r="F130" s="5"/>
      <c r="G130" s="2" t="s">
        <v>150</v>
      </c>
      <c r="H130" s="115">
        <v>45364</v>
      </c>
      <c r="I130" s="115">
        <f>VLOOKUP(A130,'Membership Details'!C:J,8,FALSE)</f>
        <v>38077</v>
      </c>
      <c r="J130" s="115" t="b">
        <f t="shared" si="4"/>
        <v>1</v>
      </c>
      <c r="K130" s="2">
        <v>100000</v>
      </c>
      <c r="L130" s="83">
        <v>12</v>
      </c>
      <c r="M130" s="170">
        <f t="shared" si="6"/>
        <v>45729</v>
      </c>
      <c r="N130" s="185">
        <v>0.15</v>
      </c>
      <c r="O130" s="184">
        <v>0.02</v>
      </c>
      <c r="P130" s="184">
        <v>0.17</v>
      </c>
      <c r="Q130" s="83" t="s">
        <v>148</v>
      </c>
      <c r="R130" s="5"/>
      <c r="S130" s="172"/>
      <c r="T130" s="83"/>
      <c r="U130" s="5"/>
      <c r="V130" s="5"/>
      <c r="W130" s="5"/>
      <c r="X130" s="5"/>
      <c r="Y130" s="5"/>
      <c r="Z130" s="83">
        <v>100000</v>
      </c>
      <c r="AA130" s="139">
        <f t="shared" si="5"/>
        <v>15000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4.25">
      <c r="A131" s="118">
        <v>833</v>
      </c>
      <c r="B131" s="83" t="s">
        <v>6564</v>
      </c>
      <c r="C131" s="83" t="s">
        <v>159</v>
      </c>
      <c r="D131" s="83">
        <v>264</v>
      </c>
      <c r="E131" s="83" t="s">
        <v>160</v>
      </c>
      <c r="F131" s="5"/>
      <c r="G131" s="2" t="s">
        <v>150</v>
      </c>
      <c r="H131" s="115">
        <v>45357</v>
      </c>
      <c r="I131" s="115">
        <f>VLOOKUP(A131,'Membership Details'!C:J,8,FALSE)</f>
        <v>37986</v>
      </c>
      <c r="J131" s="115" t="b">
        <f t="shared" ref="J131:J194" si="7">H131&gt;=I131</f>
        <v>1</v>
      </c>
      <c r="K131" s="2">
        <v>70000</v>
      </c>
      <c r="L131" s="83">
        <v>12</v>
      </c>
      <c r="M131" s="170">
        <f t="shared" si="6"/>
        <v>45722</v>
      </c>
      <c r="N131" s="185">
        <v>0.15</v>
      </c>
      <c r="O131" s="184">
        <v>0.02</v>
      </c>
      <c r="P131" s="184">
        <v>0.17</v>
      </c>
      <c r="Q131" s="83" t="s">
        <v>148</v>
      </c>
      <c r="R131" s="5"/>
      <c r="S131" s="172"/>
      <c r="T131" s="83"/>
      <c r="U131" s="5"/>
      <c r="V131" s="5"/>
      <c r="W131" s="5"/>
      <c r="X131" s="5"/>
      <c r="Y131" s="5"/>
      <c r="Z131" s="83">
        <v>70000</v>
      </c>
      <c r="AA131" s="139">
        <f t="shared" ref="AA131:AA194" si="8">Z131*15%</f>
        <v>10500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4.25">
      <c r="A132" s="118">
        <v>1320</v>
      </c>
      <c r="B132" s="83" t="s">
        <v>6564</v>
      </c>
      <c r="C132" s="83" t="s">
        <v>159</v>
      </c>
      <c r="D132" s="83">
        <v>266</v>
      </c>
      <c r="E132" s="83" t="s">
        <v>160</v>
      </c>
      <c r="F132" s="5"/>
      <c r="G132" s="2" t="s">
        <v>150</v>
      </c>
      <c r="H132" s="115">
        <v>45366</v>
      </c>
      <c r="I132" s="115">
        <f>VLOOKUP(A132,'Membership Details'!C:J,8,FALSE)</f>
        <v>37986</v>
      </c>
      <c r="J132" s="115" t="b">
        <f t="shared" si="7"/>
        <v>1</v>
      </c>
      <c r="K132" s="2">
        <v>30000</v>
      </c>
      <c r="L132" s="83">
        <v>12</v>
      </c>
      <c r="M132" s="170">
        <f t="shared" si="6"/>
        <v>45731</v>
      </c>
      <c r="N132" s="185">
        <v>0.15</v>
      </c>
      <c r="O132" s="184">
        <v>0.02</v>
      </c>
      <c r="P132" s="184">
        <v>0.17</v>
      </c>
      <c r="Q132" s="83" t="s">
        <v>148</v>
      </c>
      <c r="R132" s="5"/>
      <c r="S132" s="172"/>
      <c r="T132" s="83"/>
      <c r="U132" s="5"/>
      <c r="V132" s="5"/>
      <c r="W132" s="5"/>
      <c r="X132" s="5"/>
      <c r="Y132" s="5"/>
      <c r="Z132" s="83">
        <v>30000</v>
      </c>
      <c r="AA132" s="139">
        <f t="shared" si="8"/>
        <v>4500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4.25">
      <c r="A133" s="118">
        <v>854</v>
      </c>
      <c r="B133" s="83" t="s">
        <v>6564</v>
      </c>
      <c r="C133" s="83" t="s">
        <v>159</v>
      </c>
      <c r="D133" s="83">
        <v>267</v>
      </c>
      <c r="E133" s="83" t="s">
        <v>160</v>
      </c>
      <c r="F133" s="5"/>
      <c r="G133" s="2" t="s">
        <v>150</v>
      </c>
      <c r="H133" s="115">
        <v>40283</v>
      </c>
      <c r="I133" s="115">
        <f>VLOOKUP(A133,'Membership Details'!C:J,8,FALSE)</f>
        <v>38747</v>
      </c>
      <c r="J133" s="115" t="b">
        <f t="shared" si="7"/>
        <v>1</v>
      </c>
      <c r="K133" s="2">
        <v>260033</v>
      </c>
      <c r="L133" s="83">
        <v>12</v>
      </c>
      <c r="M133" s="170">
        <f t="shared" si="6"/>
        <v>40648</v>
      </c>
      <c r="N133" s="185">
        <v>0.15</v>
      </c>
      <c r="O133" s="184">
        <v>0.02</v>
      </c>
      <c r="P133" s="184">
        <v>0.17</v>
      </c>
      <c r="Q133" s="83" t="s">
        <v>148</v>
      </c>
      <c r="R133" s="5"/>
      <c r="S133" s="172"/>
      <c r="T133" s="83"/>
      <c r="U133" s="5"/>
      <c r="V133" s="5"/>
      <c r="W133" s="5"/>
      <c r="X133" s="5"/>
      <c r="Y133" s="5"/>
      <c r="Z133" s="83">
        <v>260033</v>
      </c>
      <c r="AA133" s="139">
        <f t="shared" si="8"/>
        <v>39004.949999999997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4.25">
      <c r="A134" s="118">
        <v>1213</v>
      </c>
      <c r="B134" s="83" t="s">
        <v>6564</v>
      </c>
      <c r="C134" s="83" t="s">
        <v>159</v>
      </c>
      <c r="D134" s="83">
        <v>271</v>
      </c>
      <c r="E134" s="83" t="s">
        <v>160</v>
      </c>
      <c r="F134" s="5"/>
      <c r="G134" s="2" t="s">
        <v>150</v>
      </c>
      <c r="H134" s="115">
        <v>45169</v>
      </c>
      <c r="I134" s="115">
        <f>VLOOKUP(A134,'Membership Details'!C:J,8,FALSE)</f>
        <v>36982</v>
      </c>
      <c r="J134" s="115" t="b">
        <f t="shared" si="7"/>
        <v>1</v>
      </c>
      <c r="K134" s="2">
        <v>30000</v>
      </c>
      <c r="L134" s="83">
        <v>12</v>
      </c>
      <c r="M134" s="170">
        <f t="shared" si="6"/>
        <v>45534</v>
      </c>
      <c r="N134" s="185">
        <v>0.15</v>
      </c>
      <c r="O134" s="184">
        <v>0.02</v>
      </c>
      <c r="P134" s="184">
        <v>0.17</v>
      </c>
      <c r="Q134" s="83" t="s">
        <v>148</v>
      </c>
      <c r="R134" s="5"/>
      <c r="S134" s="172"/>
      <c r="T134" s="83"/>
      <c r="U134" s="5"/>
      <c r="V134" s="5"/>
      <c r="W134" s="5"/>
      <c r="X134" s="5"/>
      <c r="Y134" s="5"/>
      <c r="Z134" s="83">
        <v>30000</v>
      </c>
      <c r="AA134" s="139">
        <f t="shared" si="8"/>
        <v>4500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4.25">
      <c r="A135" s="118">
        <v>1044</v>
      </c>
      <c r="B135" s="83" t="s">
        <v>6564</v>
      </c>
      <c r="C135" s="83" t="s">
        <v>159</v>
      </c>
      <c r="D135" s="83">
        <v>273</v>
      </c>
      <c r="E135" s="83" t="s">
        <v>160</v>
      </c>
      <c r="F135" s="5"/>
      <c r="G135" s="2" t="s">
        <v>150</v>
      </c>
      <c r="H135" s="115">
        <v>45138</v>
      </c>
      <c r="I135" s="115">
        <f>VLOOKUP(A135,'Membership Details'!C:J,8,FALSE)</f>
        <v>38352</v>
      </c>
      <c r="J135" s="115" t="b">
        <f t="shared" si="7"/>
        <v>1</v>
      </c>
      <c r="K135" s="2">
        <v>149740</v>
      </c>
      <c r="L135" s="83">
        <v>12</v>
      </c>
      <c r="M135" s="170">
        <f t="shared" si="6"/>
        <v>45503</v>
      </c>
      <c r="N135" s="185">
        <v>0.15</v>
      </c>
      <c r="O135" s="184">
        <v>0.02</v>
      </c>
      <c r="P135" s="184">
        <v>0.17</v>
      </c>
      <c r="Q135" s="83" t="s">
        <v>148</v>
      </c>
      <c r="R135" s="5"/>
      <c r="S135" s="172"/>
      <c r="T135" s="83"/>
      <c r="U135" s="5"/>
      <c r="V135" s="5"/>
      <c r="W135" s="5"/>
      <c r="X135" s="5"/>
      <c r="Y135" s="5"/>
      <c r="Z135" s="83">
        <v>149740</v>
      </c>
      <c r="AA135" s="139">
        <f t="shared" si="8"/>
        <v>22461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4.25">
      <c r="A136" s="118">
        <v>1122</v>
      </c>
      <c r="B136" s="83" t="s">
        <v>6564</v>
      </c>
      <c r="C136" s="83" t="s">
        <v>159</v>
      </c>
      <c r="D136" s="83">
        <v>274</v>
      </c>
      <c r="E136" s="83" t="s">
        <v>160</v>
      </c>
      <c r="F136" s="5"/>
      <c r="G136" s="2" t="s">
        <v>150</v>
      </c>
      <c r="H136" s="115">
        <v>45373</v>
      </c>
      <c r="I136" s="115">
        <f>VLOOKUP(A136,'Membership Details'!C:J,8,FALSE)</f>
        <v>38442</v>
      </c>
      <c r="J136" s="115" t="b">
        <f t="shared" si="7"/>
        <v>1</v>
      </c>
      <c r="K136" s="2">
        <v>131000</v>
      </c>
      <c r="L136" s="83">
        <v>12</v>
      </c>
      <c r="M136" s="170">
        <f t="shared" si="6"/>
        <v>45738</v>
      </c>
      <c r="N136" s="185">
        <v>0.15</v>
      </c>
      <c r="O136" s="184">
        <v>0.02</v>
      </c>
      <c r="P136" s="184">
        <v>0.17</v>
      </c>
      <c r="Q136" s="83" t="s">
        <v>148</v>
      </c>
      <c r="R136" s="5"/>
      <c r="S136" s="172"/>
      <c r="T136" s="83"/>
      <c r="U136" s="5"/>
      <c r="V136" s="5"/>
      <c r="W136" s="5"/>
      <c r="X136" s="5"/>
      <c r="Y136" s="5"/>
      <c r="Z136" s="83">
        <v>131000</v>
      </c>
      <c r="AA136" s="139">
        <f t="shared" si="8"/>
        <v>19650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4.25">
      <c r="A137" s="118">
        <v>1477</v>
      </c>
      <c r="B137" s="83" t="s">
        <v>6564</v>
      </c>
      <c r="C137" s="83" t="s">
        <v>159</v>
      </c>
      <c r="D137" s="83">
        <v>275</v>
      </c>
      <c r="E137" s="83" t="s">
        <v>160</v>
      </c>
      <c r="F137" s="5"/>
      <c r="G137" s="2" t="s">
        <v>150</v>
      </c>
      <c r="H137" s="115">
        <v>45329</v>
      </c>
      <c r="I137" s="115">
        <f>VLOOKUP(A137,'Membership Details'!C:J,8,FALSE)</f>
        <v>39081</v>
      </c>
      <c r="J137" s="115" t="b">
        <f t="shared" si="7"/>
        <v>1</v>
      </c>
      <c r="K137" s="2">
        <v>100000</v>
      </c>
      <c r="L137" s="83">
        <v>12</v>
      </c>
      <c r="M137" s="170">
        <f t="shared" si="6"/>
        <v>45694</v>
      </c>
      <c r="N137" s="185">
        <v>0.15</v>
      </c>
      <c r="O137" s="184">
        <v>0.02</v>
      </c>
      <c r="P137" s="184">
        <v>0.17</v>
      </c>
      <c r="Q137" s="83" t="s">
        <v>148</v>
      </c>
      <c r="R137" s="5"/>
      <c r="S137" s="172"/>
      <c r="T137" s="83"/>
      <c r="U137" s="5"/>
      <c r="V137" s="5"/>
      <c r="W137" s="5"/>
      <c r="X137" s="5"/>
      <c r="Y137" s="5"/>
      <c r="Z137" s="83">
        <v>100000</v>
      </c>
      <c r="AA137" s="139">
        <f t="shared" si="8"/>
        <v>15000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4.25">
      <c r="A138" s="118">
        <v>989</v>
      </c>
      <c r="B138" s="83" t="s">
        <v>6564</v>
      </c>
      <c r="C138" s="83" t="s">
        <v>159</v>
      </c>
      <c r="D138" s="83">
        <v>276</v>
      </c>
      <c r="E138" s="83" t="s">
        <v>160</v>
      </c>
      <c r="F138" s="5"/>
      <c r="G138" s="2" t="s">
        <v>150</v>
      </c>
      <c r="H138" s="115">
        <v>45330</v>
      </c>
      <c r="I138" s="115">
        <f>VLOOKUP(A138,'Membership Details'!C:J,8,FALSE)</f>
        <v>37986</v>
      </c>
      <c r="J138" s="115" t="b">
        <f t="shared" si="7"/>
        <v>1</v>
      </c>
      <c r="K138" s="2">
        <v>30000</v>
      </c>
      <c r="L138" s="83">
        <v>12</v>
      </c>
      <c r="M138" s="170">
        <f t="shared" si="6"/>
        <v>45695</v>
      </c>
      <c r="N138" s="185">
        <v>0.15</v>
      </c>
      <c r="O138" s="184">
        <v>0.02</v>
      </c>
      <c r="P138" s="184">
        <v>0.17</v>
      </c>
      <c r="Q138" s="83" t="s">
        <v>148</v>
      </c>
      <c r="R138" s="5"/>
      <c r="S138" s="172"/>
      <c r="T138" s="83"/>
      <c r="U138" s="5"/>
      <c r="V138" s="5"/>
      <c r="W138" s="5"/>
      <c r="X138" s="5"/>
      <c r="Y138" s="5"/>
      <c r="Z138" s="83">
        <v>30000</v>
      </c>
      <c r="AA138" s="139">
        <f t="shared" si="8"/>
        <v>4500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4.25">
      <c r="A139" s="118">
        <v>1938</v>
      </c>
      <c r="B139" s="83" t="s">
        <v>6564</v>
      </c>
      <c r="C139" s="83" t="s">
        <v>159</v>
      </c>
      <c r="D139" s="83">
        <v>277</v>
      </c>
      <c r="E139" s="83" t="s">
        <v>160</v>
      </c>
      <c r="F139" s="5"/>
      <c r="G139" s="2" t="s">
        <v>150</v>
      </c>
      <c r="H139" s="115">
        <v>41453</v>
      </c>
      <c r="I139" s="115">
        <f>VLOOKUP(A139,'Membership Details'!C:J,8,FALSE)</f>
        <v>39447</v>
      </c>
      <c r="J139" s="115" t="b">
        <f t="shared" si="7"/>
        <v>1</v>
      </c>
      <c r="K139" s="2">
        <v>52672</v>
      </c>
      <c r="L139" s="83">
        <v>12</v>
      </c>
      <c r="M139" s="170">
        <f t="shared" si="6"/>
        <v>41818</v>
      </c>
      <c r="N139" s="185">
        <v>0.15</v>
      </c>
      <c r="O139" s="184">
        <v>0.02</v>
      </c>
      <c r="P139" s="184">
        <v>0.17</v>
      </c>
      <c r="Q139" s="83" t="s">
        <v>148</v>
      </c>
      <c r="R139" s="5"/>
      <c r="S139" s="172"/>
      <c r="T139" s="83"/>
      <c r="U139" s="5"/>
      <c r="V139" s="5"/>
      <c r="W139" s="5"/>
      <c r="X139" s="5"/>
      <c r="Y139" s="5"/>
      <c r="Z139" s="83">
        <v>52672</v>
      </c>
      <c r="AA139" s="139">
        <f t="shared" si="8"/>
        <v>7900.7999999999993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4.25">
      <c r="A140" s="118">
        <v>1553</v>
      </c>
      <c r="B140" s="83" t="s">
        <v>6564</v>
      </c>
      <c r="C140" s="83" t="s">
        <v>159</v>
      </c>
      <c r="D140" s="83">
        <v>279</v>
      </c>
      <c r="E140" s="83" t="s">
        <v>160</v>
      </c>
      <c r="F140" s="5"/>
      <c r="G140" s="2" t="s">
        <v>150</v>
      </c>
      <c r="H140" s="115">
        <v>40373</v>
      </c>
      <c r="I140" s="115">
        <f>VLOOKUP(A140,'Membership Details'!C:J,8,FALSE)</f>
        <v>38996</v>
      </c>
      <c r="J140" s="115" t="b">
        <f t="shared" si="7"/>
        <v>1</v>
      </c>
      <c r="K140" s="2">
        <v>135000</v>
      </c>
      <c r="L140" s="83">
        <v>12</v>
      </c>
      <c r="M140" s="170">
        <f t="shared" ref="M140:M203" si="9">SUM(H140+365)</f>
        <v>40738</v>
      </c>
      <c r="N140" s="185">
        <v>0.15</v>
      </c>
      <c r="O140" s="184">
        <v>0.02</v>
      </c>
      <c r="P140" s="184">
        <v>0.17</v>
      </c>
      <c r="Q140" s="83" t="s">
        <v>148</v>
      </c>
      <c r="R140" s="5"/>
      <c r="S140" s="172"/>
      <c r="T140" s="83"/>
      <c r="U140" s="5"/>
      <c r="V140" s="5"/>
      <c r="W140" s="5"/>
      <c r="X140" s="5"/>
      <c r="Y140" s="5"/>
      <c r="Z140" s="83">
        <v>135000</v>
      </c>
      <c r="AA140" s="139">
        <f t="shared" si="8"/>
        <v>20250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4.25">
      <c r="A141" s="118">
        <v>724</v>
      </c>
      <c r="B141" s="83" t="s">
        <v>6564</v>
      </c>
      <c r="C141" s="83" t="s">
        <v>159</v>
      </c>
      <c r="D141" s="83">
        <v>280</v>
      </c>
      <c r="E141" s="83" t="s">
        <v>160</v>
      </c>
      <c r="F141" s="5"/>
      <c r="G141" s="2" t="s">
        <v>150</v>
      </c>
      <c r="H141" s="115">
        <v>45174</v>
      </c>
      <c r="I141" s="115">
        <f>VLOOKUP(A141,'Membership Details'!C:J,8,FALSE)</f>
        <v>36982</v>
      </c>
      <c r="J141" s="115" t="b">
        <f t="shared" si="7"/>
        <v>1</v>
      </c>
      <c r="K141" s="2">
        <v>100000</v>
      </c>
      <c r="L141" s="83">
        <v>12</v>
      </c>
      <c r="M141" s="170">
        <f t="shared" si="9"/>
        <v>45539</v>
      </c>
      <c r="N141" s="185">
        <v>0.15</v>
      </c>
      <c r="O141" s="184">
        <v>0.02</v>
      </c>
      <c r="P141" s="184">
        <v>0.17</v>
      </c>
      <c r="Q141" s="83" t="s">
        <v>148</v>
      </c>
      <c r="R141" s="5"/>
      <c r="S141" s="172"/>
      <c r="T141" s="83"/>
      <c r="U141" s="5"/>
      <c r="V141" s="5"/>
      <c r="W141" s="5"/>
      <c r="X141" s="5"/>
      <c r="Y141" s="5"/>
      <c r="Z141" s="83">
        <v>100000</v>
      </c>
      <c r="AA141" s="139">
        <f t="shared" si="8"/>
        <v>15000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4.25">
      <c r="A142" s="118">
        <v>1455</v>
      </c>
      <c r="B142" s="83" t="s">
        <v>6564</v>
      </c>
      <c r="C142" s="83" t="s">
        <v>159</v>
      </c>
      <c r="D142" s="83">
        <v>287</v>
      </c>
      <c r="E142" s="83" t="s">
        <v>160</v>
      </c>
      <c r="F142" s="5"/>
      <c r="G142" s="2" t="s">
        <v>150</v>
      </c>
      <c r="H142" s="115">
        <v>45126</v>
      </c>
      <c r="I142" s="115">
        <f>VLOOKUP(A142,'Membership Details'!C:J,8,FALSE)</f>
        <v>39641</v>
      </c>
      <c r="J142" s="115" t="b">
        <f t="shared" si="7"/>
        <v>1</v>
      </c>
      <c r="K142" s="2">
        <v>65000</v>
      </c>
      <c r="L142" s="83">
        <v>12</v>
      </c>
      <c r="M142" s="170">
        <f t="shared" si="9"/>
        <v>45491</v>
      </c>
      <c r="N142" s="185">
        <v>0.15</v>
      </c>
      <c r="O142" s="184">
        <v>0.02</v>
      </c>
      <c r="P142" s="184">
        <v>0.17</v>
      </c>
      <c r="Q142" s="83" t="s">
        <v>148</v>
      </c>
      <c r="R142" s="5"/>
      <c r="S142" s="172"/>
      <c r="T142" s="83"/>
      <c r="U142" s="5"/>
      <c r="V142" s="5"/>
      <c r="W142" s="5"/>
      <c r="X142" s="5"/>
      <c r="Y142" s="5"/>
      <c r="Z142" s="83">
        <v>65000</v>
      </c>
      <c r="AA142" s="139">
        <f t="shared" si="8"/>
        <v>9750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4.25">
      <c r="A143" s="118">
        <v>1156</v>
      </c>
      <c r="B143" s="83" t="s">
        <v>6564</v>
      </c>
      <c r="C143" s="83" t="s">
        <v>159</v>
      </c>
      <c r="D143" s="83">
        <v>292</v>
      </c>
      <c r="E143" s="83" t="s">
        <v>160</v>
      </c>
      <c r="F143" s="5"/>
      <c r="G143" s="2" t="s">
        <v>150</v>
      </c>
      <c r="H143" s="115">
        <v>45167</v>
      </c>
      <c r="I143" s="115">
        <f>VLOOKUP(A143,'Membership Details'!C:J,8,FALSE)</f>
        <v>39081</v>
      </c>
      <c r="J143" s="115" t="b">
        <f t="shared" si="7"/>
        <v>1</v>
      </c>
      <c r="K143" s="2">
        <v>45000</v>
      </c>
      <c r="L143" s="83">
        <v>12</v>
      </c>
      <c r="M143" s="170">
        <f t="shared" si="9"/>
        <v>45532</v>
      </c>
      <c r="N143" s="185">
        <v>0.15</v>
      </c>
      <c r="O143" s="184">
        <v>0.02</v>
      </c>
      <c r="P143" s="184">
        <v>0.17</v>
      </c>
      <c r="Q143" s="83" t="s">
        <v>148</v>
      </c>
      <c r="R143" s="5"/>
      <c r="S143" s="172"/>
      <c r="T143" s="83"/>
      <c r="U143" s="5"/>
      <c r="V143" s="5"/>
      <c r="W143" s="5"/>
      <c r="X143" s="5"/>
      <c r="Y143" s="5"/>
      <c r="Z143" s="83">
        <v>45000</v>
      </c>
      <c r="AA143" s="139">
        <f t="shared" si="8"/>
        <v>6750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4.25">
      <c r="A144" s="118">
        <v>1315</v>
      </c>
      <c r="B144" s="83" t="s">
        <v>6564</v>
      </c>
      <c r="C144" s="83" t="s">
        <v>159</v>
      </c>
      <c r="D144" s="83">
        <v>294</v>
      </c>
      <c r="E144" s="83" t="s">
        <v>160</v>
      </c>
      <c r="F144" s="5"/>
      <c r="G144" s="2" t="s">
        <v>150</v>
      </c>
      <c r="H144" s="115">
        <v>45155</v>
      </c>
      <c r="I144" s="115">
        <f>VLOOKUP(A144,'Membership Details'!C:J,8,FALSE)</f>
        <v>38000</v>
      </c>
      <c r="J144" s="115" t="b">
        <f t="shared" si="7"/>
        <v>1</v>
      </c>
      <c r="K144" s="2">
        <v>40000</v>
      </c>
      <c r="L144" s="83">
        <v>12</v>
      </c>
      <c r="M144" s="170">
        <f t="shared" si="9"/>
        <v>45520</v>
      </c>
      <c r="N144" s="185">
        <v>0.15</v>
      </c>
      <c r="O144" s="184">
        <v>0.02</v>
      </c>
      <c r="P144" s="184">
        <v>0.17</v>
      </c>
      <c r="Q144" s="83" t="s">
        <v>148</v>
      </c>
      <c r="R144" s="5"/>
      <c r="S144" s="172"/>
      <c r="T144" s="83"/>
      <c r="U144" s="5"/>
      <c r="V144" s="5"/>
      <c r="W144" s="5"/>
      <c r="X144" s="5"/>
      <c r="Y144" s="5"/>
      <c r="Z144" s="83">
        <v>40000</v>
      </c>
      <c r="AA144" s="139">
        <f t="shared" si="8"/>
        <v>6000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4.25">
      <c r="A145" s="118">
        <v>1234</v>
      </c>
      <c r="B145" s="83" t="s">
        <v>6564</v>
      </c>
      <c r="C145" s="83" t="s">
        <v>159</v>
      </c>
      <c r="D145" s="83">
        <v>298</v>
      </c>
      <c r="E145" s="83" t="s">
        <v>160</v>
      </c>
      <c r="F145" s="5"/>
      <c r="G145" s="2" t="s">
        <v>150</v>
      </c>
      <c r="H145" s="115">
        <v>45073</v>
      </c>
      <c r="I145" s="115">
        <f>VLOOKUP(A145,'Membership Details'!C:J,8,FALSE)</f>
        <v>40110</v>
      </c>
      <c r="J145" s="115" t="b">
        <f t="shared" si="7"/>
        <v>1</v>
      </c>
      <c r="K145" s="2">
        <v>17000</v>
      </c>
      <c r="L145" s="83">
        <v>12</v>
      </c>
      <c r="M145" s="170">
        <f t="shared" si="9"/>
        <v>45438</v>
      </c>
      <c r="N145" s="185">
        <v>0.15</v>
      </c>
      <c r="O145" s="184">
        <v>0.02</v>
      </c>
      <c r="P145" s="184">
        <v>0.17</v>
      </c>
      <c r="Q145" s="83" t="s">
        <v>148</v>
      </c>
      <c r="R145" s="5"/>
      <c r="S145" s="172"/>
      <c r="T145" s="83"/>
      <c r="U145" s="5"/>
      <c r="V145" s="5"/>
      <c r="W145" s="5"/>
      <c r="X145" s="5"/>
      <c r="Y145" s="5"/>
      <c r="Z145" s="83">
        <v>17000</v>
      </c>
      <c r="AA145" s="139">
        <f t="shared" si="8"/>
        <v>2550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4.25">
      <c r="A146" s="118">
        <v>101</v>
      </c>
      <c r="B146" s="83" t="s">
        <v>6564</v>
      </c>
      <c r="C146" s="83" t="s">
        <v>159</v>
      </c>
      <c r="D146" s="83">
        <v>299</v>
      </c>
      <c r="E146" s="83" t="s">
        <v>160</v>
      </c>
      <c r="F146" s="5"/>
      <c r="G146" s="2" t="s">
        <v>150</v>
      </c>
      <c r="H146" s="115">
        <v>40493</v>
      </c>
      <c r="I146" s="115">
        <f>VLOOKUP(A146,'Membership Details'!C:J,8,FALSE)</f>
        <v>36982</v>
      </c>
      <c r="J146" s="115" t="b">
        <f t="shared" si="7"/>
        <v>1</v>
      </c>
      <c r="K146" s="2">
        <v>100000</v>
      </c>
      <c r="L146" s="83">
        <v>12</v>
      </c>
      <c r="M146" s="170">
        <f t="shared" si="9"/>
        <v>40858</v>
      </c>
      <c r="N146" s="185">
        <v>0.15</v>
      </c>
      <c r="O146" s="184">
        <v>0.02</v>
      </c>
      <c r="P146" s="184">
        <v>0.17</v>
      </c>
      <c r="Q146" s="83" t="s">
        <v>148</v>
      </c>
      <c r="R146" s="5"/>
      <c r="S146" s="172"/>
      <c r="T146" s="83"/>
      <c r="U146" s="5"/>
      <c r="V146" s="5"/>
      <c r="W146" s="5"/>
      <c r="X146" s="5"/>
      <c r="Y146" s="5"/>
      <c r="Z146" s="83">
        <v>100000</v>
      </c>
      <c r="AA146" s="139">
        <f t="shared" si="8"/>
        <v>15000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4.25">
      <c r="A147" s="118">
        <v>1528</v>
      </c>
      <c r="B147" s="83" t="s">
        <v>6564</v>
      </c>
      <c r="C147" s="83" t="s">
        <v>159</v>
      </c>
      <c r="D147" s="83">
        <v>304</v>
      </c>
      <c r="E147" s="83" t="s">
        <v>160</v>
      </c>
      <c r="F147" s="5"/>
      <c r="G147" s="2" t="s">
        <v>150</v>
      </c>
      <c r="H147" s="115">
        <v>45215</v>
      </c>
      <c r="I147" s="115">
        <f>VLOOKUP(A147,'Membership Details'!C:J,8,FALSE)</f>
        <v>36982</v>
      </c>
      <c r="J147" s="115" t="b">
        <f t="shared" si="7"/>
        <v>1</v>
      </c>
      <c r="K147" s="2">
        <v>50000</v>
      </c>
      <c r="L147" s="83">
        <v>12</v>
      </c>
      <c r="M147" s="170">
        <f t="shared" si="9"/>
        <v>45580</v>
      </c>
      <c r="N147" s="185">
        <v>0.15</v>
      </c>
      <c r="O147" s="184">
        <v>0.02</v>
      </c>
      <c r="P147" s="184">
        <v>0.17</v>
      </c>
      <c r="Q147" s="83" t="s">
        <v>148</v>
      </c>
      <c r="R147" s="5"/>
      <c r="S147" s="172"/>
      <c r="T147" s="83"/>
      <c r="U147" s="5"/>
      <c r="V147" s="5"/>
      <c r="W147" s="5"/>
      <c r="X147" s="5"/>
      <c r="Y147" s="5"/>
      <c r="Z147" s="83">
        <v>50000</v>
      </c>
      <c r="AA147" s="139">
        <f t="shared" si="8"/>
        <v>7500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4.25">
      <c r="A148" s="118">
        <v>667</v>
      </c>
      <c r="B148" s="83" t="s">
        <v>6564</v>
      </c>
      <c r="C148" s="83" t="s">
        <v>159</v>
      </c>
      <c r="D148" s="83">
        <v>305</v>
      </c>
      <c r="E148" s="83" t="s">
        <v>160</v>
      </c>
      <c r="F148" s="5"/>
      <c r="G148" s="2" t="s">
        <v>150</v>
      </c>
      <c r="H148" s="115">
        <v>45369</v>
      </c>
      <c r="I148" s="115">
        <f>VLOOKUP(A148,'Membership Details'!C:J,8,FALSE)</f>
        <v>36982</v>
      </c>
      <c r="J148" s="115" t="b">
        <f t="shared" si="7"/>
        <v>1</v>
      </c>
      <c r="K148" s="2">
        <v>69200</v>
      </c>
      <c r="L148" s="83">
        <v>12</v>
      </c>
      <c r="M148" s="170">
        <f t="shared" si="9"/>
        <v>45734</v>
      </c>
      <c r="N148" s="185">
        <v>0.15</v>
      </c>
      <c r="O148" s="184">
        <v>0.02</v>
      </c>
      <c r="P148" s="184">
        <v>0.17</v>
      </c>
      <c r="Q148" s="83" t="s">
        <v>148</v>
      </c>
      <c r="R148" s="5"/>
      <c r="S148" s="172"/>
      <c r="T148" s="83"/>
      <c r="U148" s="5"/>
      <c r="V148" s="5"/>
      <c r="W148" s="5"/>
      <c r="X148" s="5"/>
      <c r="Y148" s="5"/>
      <c r="Z148" s="83">
        <v>69200</v>
      </c>
      <c r="AA148" s="139">
        <f t="shared" si="8"/>
        <v>10380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4.25">
      <c r="A149" s="118">
        <v>1665</v>
      </c>
      <c r="B149" s="83" t="s">
        <v>6564</v>
      </c>
      <c r="C149" s="83" t="s">
        <v>159</v>
      </c>
      <c r="D149" s="83">
        <v>306</v>
      </c>
      <c r="E149" s="83" t="s">
        <v>160</v>
      </c>
      <c r="F149" s="5"/>
      <c r="G149" s="2" t="s">
        <v>150</v>
      </c>
      <c r="H149" s="115">
        <v>45338</v>
      </c>
      <c r="I149" s="115">
        <f>VLOOKUP(A149,'Membership Details'!C:J,8,FALSE)</f>
        <v>39081</v>
      </c>
      <c r="J149" s="115" t="b">
        <f t="shared" si="7"/>
        <v>1</v>
      </c>
      <c r="K149" s="2">
        <v>50000</v>
      </c>
      <c r="L149" s="83">
        <v>12</v>
      </c>
      <c r="M149" s="170">
        <f t="shared" si="9"/>
        <v>45703</v>
      </c>
      <c r="N149" s="185">
        <v>0.15</v>
      </c>
      <c r="O149" s="184">
        <v>0.02</v>
      </c>
      <c r="P149" s="184">
        <v>0.17</v>
      </c>
      <c r="Q149" s="83" t="s">
        <v>148</v>
      </c>
      <c r="R149" s="5"/>
      <c r="S149" s="172"/>
      <c r="T149" s="83"/>
      <c r="U149" s="5"/>
      <c r="V149" s="5"/>
      <c r="W149" s="5"/>
      <c r="X149" s="5"/>
      <c r="Y149" s="5"/>
      <c r="Z149" s="83">
        <v>50000</v>
      </c>
      <c r="AA149" s="139">
        <f t="shared" si="8"/>
        <v>7500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4.25">
      <c r="A150" s="118">
        <v>297</v>
      </c>
      <c r="B150" s="83" t="s">
        <v>6564</v>
      </c>
      <c r="C150" s="83" t="s">
        <v>159</v>
      </c>
      <c r="D150" s="83">
        <v>310</v>
      </c>
      <c r="E150" s="83" t="s">
        <v>160</v>
      </c>
      <c r="F150" s="5"/>
      <c r="G150" s="2" t="s">
        <v>150</v>
      </c>
      <c r="H150" s="115">
        <v>45215</v>
      </c>
      <c r="I150" s="115">
        <f>VLOOKUP(A150,'Membership Details'!C:J,8,FALSE)</f>
        <v>36982</v>
      </c>
      <c r="J150" s="115" t="b">
        <f t="shared" si="7"/>
        <v>1</v>
      </c>
      <c r="K150" s="2">
        <v>20000</v>
      </c>
      <c r="L150" s="83">
        <v>12</v>
      </c>
      <c r="M150" s="170">
        <f t="shared" si="9"/>
        <v>45580</v>
      </c>
      <c r="N150" s="185">
        <v>0.15</v>
      </c>
      <c r="O150" s="184">
        <v>0.02</v>
      </c>
      <c r="P150" s="184">
        <v>0.17</v>
      </c>
      <c r="Q150" s="83" t="s">
        <v>148</v>
      </c>
      <c r="R150" s="5"/>
      <c r="S150" s="172"/>
      <c r="T150" s="83"/>
      <c r="U150" s="5"/>
      <c r="V150" s="5"/>
      <c r="W150" s="5"/>
      <c r="X150" s="5"/>
      <c r="Y150" s="5"/>
      <c r="Z150" s="83">
        <v>20000</v>
      </c>
      <c r="AA150" s="139">
        <f t="shared" si="8"/>
        <v>3000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4.25">
      <c r="A151" s="118">
        <v>903</v>
      </c>
      <c r="B151" s="83" t="s">
        <v>6564</v>
      </c>
      <c r="C151" s="83" t="s">
        <v>159</v>
      </c>
      <c r="D151" s="83">
        <v>311</v>
      </c>
      <c r="E151" s="83" t="s">
        <v>160</v>
      </c>
      <c r="F151" s="5"/>
      <c r="G151" s="2" t="s">
        <v>150</v>
      </c>
      <c r="H151" s="115">
        <v>45149</v>
      </c>
      <c r="I151" s="115">
        <f>VLOOKUP(A151,'Membership Details'!C:J,8,FALSE)</f>
        <v>36982</v>
      </c>
      <c r="J151" s="115" t="b">
        <f t="shared" si="7"/>
        <v>1</v>
      </c>
      <c r="K151" s="2">
        <v>280000</v>
      </c>
      <c r="L151" s="83">
        <v>12</v>
      </c>
      <c r="M151" s="170">
        <f t="shared" si="9"/>
        <v>45514</v>
      </c>
      <c r="N151" s="185">
        <v>0.15</v>
      </c>
      <c r="O151" s="184">
        <v>0.02</v>
      </c>
      <c r="P151" s="184">
        <v>0.17</v>
      </c>
      <c r="Q151" s="83" t="s">
        <v>148</v>
      </c>
      <c r="R151" s="5"/>
      <c r="S151" s="172"/>
      <c r="T151" s="83"/>
      <c r="U151" s="5"/>
      <c r="V151" s="5"/>
      <c r="W151" s="5"/>
      <c r="X151" s="5"/>
      <c r="Y151" s="5"/>
      <c r="Z151" s="83">
        <v>280000</v>
      </c>
      <c r="AA151" s="139">
        <f t="shared" si="8"/>
        <v>42000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4.25">
      <c r="A152" s="118">
        <v>848</v>
      </c>
      <c r="B152" s="83" t="s">
        <v>6564</v>
      </c>
      <c r="C152" s="83" t="s">
        <v>159</v>
      </c>
      <c r="D152" s="83">
        <v>312</v>
      </c>
      <c r="E152" s="83" t="s">
        <v>160</v>
      </c>
      <c r="F152" s="5"/>
      <c r="G152" s="2" t="s">
        <v>150</v>
      </c>
      <c r="H152" s="115">
        <v>45192</v>
      </c>
      <c r="I152" s="115">
        <f>VLOOKUP(A152,'Membership Details'!C:J,8,FALSE)</f>
        <v>36982</v>
      </c>
      <c r="J152" s="115" t="b">
        <f t="shared" si="7"/>
        <v>1</v>
      </c>
      <c r="K152" s="2">
        <v>40000</v>
      </c>
      <c r="L152" s="83">
        <v>12</v>
      </c>
      <c r="M152" s="170">
        <f t="shared" si="9"/>
        <v>45557</v>
      </c>
      <c r="N152" s="185">
        <v>0.15</v>
      </c>
      <c r="O152" s="184">
        <v>0.02</v>
      </c>
      <c r="P152" s="184">
        <v>0.17</v>
      </c>
      <c r="Q152" s="83" t="s">
        <v>148</v>
      </c>
      <c r="R152" s="5"/>
      <c r="S152" s="172"/>
      <c r="T152" s="83"/>
      <c r="U152" s="5"/>
      <c r="V152" s="5"/>
      <c r="W152" s="5"/>
      <c r="X152" s="5"/>
      <c r="Y152" s="5"/>
      <c r="Z152" s="83">
        <v>40000</v>
      </c>
      <c r="AA152" s="139">
        <f t="shared" si="8"/>
        <v>6000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4.25">
      <c r="A153" s="118">
        <v>125</v>
      </c>
      <c r="B153" s="83" t="s">
        <v>6564</v>
      </c>
      <c r="C153" s="83" t="s">
        <v>159</v>
      </c>
      <c r="D153" s="83">
        <v>313</v>
      </c>
      <c r="E153" s="83" t="s">
        <v>160</v>
      </c>
      <c r="F153" s="5"/>
      <c r="G153" s="2" t="s">
        <v>150</v>
      </c>
      <c r="H153" s="115">
        <v>41606</v>
      </c>
      <c r="I153" s="115">
        <f>VLOOKUP(A153,'Membership Details'!C:J,8,FALSE)</f>
        <v>36982</v>
      </c>
      <c r="J153" s="115" t="b">
        <f t="shared" si="7"/>
        <v>1</v>
      </c>
      <c r="K153" s="2">
        <v>45000</v>
      </c>
      <c r="L153" s="83">
        <v>12</v>
      </c>
      <c r="M153" s="170">
        <f t="shared" si="9"/>
        <v>41971</v>
      </c>
      <c r="N153" s="185">
        <v>0.15</v>
      </c>
      <c r="O153" s="184">
        <v>0.02</v>
      </c>
      <c r="P153" s="184">
        <v>0.17</v>
      </c>
      <c r="Q153" s="83" t="s">
        <v>148</v>
      </c>
      <c r="R153" s="5"/>
      <c r="S153" s="172"/>
      <c r="T153" s="83"/>
      <c r="U153" s="5"/>
      <c r="V153" s="5"/>
      <c r="W153" s="5"/>
      <c r="X153" s="5"/>
      <c r="Y153" s="5"/>
      <c r="Z153" s="83">
        <v>45000</v>
      </c>
      <c r="AA153" s="139">
        <f t="shared" si="8"/>
        <v>6750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4.25">
      <c r="A154" s="118">
        <v>1940</v>
      </c>
      <c r="B154" s="83" t="s">
        <v>6564</v>
      </c>
      <c r="C154" s="83" t="s">
        <v>159</v>
      </c>
      <c r="D154" s="83">
        <v>314</v>
      </c>
      <c r="E154" s="83" t="s">
        <v>160</v>
      </c>
      <c r="F154" s="5"/>
      <c r="G154" s="2" t="s">
        <v>150</v>
      </c>
      <c r="H154" s="115">
        <v>45142</v>
      </c>
      <c r="I154" s="115">
        <f>VLOOKUP(A154,'Membership Details'!C:J,8,FALSE)</f>
        <v>39707</v>
      </c>
      <c r="J154" s="115" t="b">
        <f t="shared" si="7"/>
        <v>1</v>
      </c>
      <c r="K154" s="2">
        <v>69000</v>
      </c>
      <c r="L154" s="83">
        <v>12</v>
      </c>
      <c r="M154" s="170">
        <f t="shared" si="9"/>
        <v>45507</v>
      </c>
      <c r="N154" s="185">
        <v>0.15</v>
      </c>
      <c r="O154" s="184">
        <v>0.02</v>
      </c>
      <c r="P154" s="184">
        <v>0.17</v>
      </c>
      <c r="Q154" s="83" t="s">
        <v>148</v>
      </c>
      <c r="R154" s="5"/>
      <c r="S154" s="172"/>
      <c r="T154" s="83"/>
      <c r="U154" s="5"/>
      <c r="V154" s="5"/>
      <c r="W154" s="5"/>
      <c r="X154" s="5"/>
      <c r="Y154" s="5"/>
      <c r="Z154" s="83">
        <v>69000</v>
      </c>
      <c r="AA154" s="139">
        <f t="shared" si="8"/>
        <v>10350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4.25">
      <c r="A155" s="118">
        <v>1383</v>
      </c>
      <c r="B155" s="83" t="s">
        <v>6564</v>
      </c>
      <c r="C155" s="83" t="s">
        <v>159</v>
      </c>
      <c r="D155" s="83">
        <v>316</v>
      </c>
      <c r="E155" s="83" t="s">
        <v>160</v>
      </c>
      <c r="F155" s="5"/>
      <c r="G155" s="2" t="s">
        <v>150</v>
      </c>
      <c r="H155" s="115">
        <v>45029</v>
      </c>
      <c r="I155" s="115">
        <f>VLOOKUP(A155,'Membership Details'!C:J,8,FALSE)</f>
        <v>38621</v>
      </c>
      <c r="J155" s="115" t="b">
        <f t="shared" si="7"/>
        <v>1</v>
      </c>
      <c r="K155" s="2">
        <v>60000</v>
      </c>
      <c r="L155" s="83">
        <v>12</v>
      </c>
      <c r="M155" s="170">
        <f t="shared" si="9"/>
        <v>45394</v>
      </c>
      <c r="N155" s="185">
        <v>0.15</v>
      </c>
      <c r="O155" s="184">
        <v>0.02</v>
      </c>
      <c r="P155" s="184">
        <v>0.17</v>
      </c>
      <c r="Q155" s="83" t="s">
        <v>148</v>
      </c>
      <c r="R155" s="5"/>
      <c r="S155" s="172"/>
      <c r="T155" s="83"/>
      <c r="U155" s="5"/>
      <c r="V155" s="5"/>
      <c r="W155" s="5"/>
      <c r="X155" s="5"/>
      <c r="Y155" s="5"/>
      <c r="Z155" s="83">
        <v>60000</v>
      </c>
      <c r="AA155" s="139">
        <f t="shared" si="8"/>
        <v>9000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4.25">
      <c r="A156" s="118">
        <v>1536</v>
      </c>
      <c r="B156" s="83" t="s">
        <v>6564</v>
      </c>
      <c r="C156" s="83" t="s">
        <v>159</v>
      </c>
      <c r="D156" s="83">
        <v>317</v>
      </c>
      <c r="E156" s="83" t="s">
        <v>160</v>
      </c>
      <c r="F156" s="5"/>
      <c r="G156" s="2" t="s">
        <v>150</v>
      </c>
      <c r="H156" s="115">
        <v>45029</v>
      </c>
      <c r="I156" s="115">
        <f>VLOOKUP(A156,'Membership Details'!C:J,8,FALSE)</f>
        <v>36982</v>
      </c>
      <c r="J156" s="115" t="b">
        <f t="shared" si="7"/>
        <v>1</v>
      </c>
      <c r="K156" s="2">
        <v>20000</v>
      </c>
      <c r="L156" s="83">
        <v>12</v>
      </c>
      <c r="M156" s="170">
        <f t="shared" si="9"/>
        <v>45394</v>
      </c>
      <c r="N156" s="185">
        <v>0.15</v>
      </c>
      <c r="O156" s="184">
        <v>0.02</v>
      </c>
      <c r="P156" s="184">
        <v>0.17</v>
      </c>
      <c r="Q156" s="83" t="s">
        <v>148</v>
      </c>
      <c r="R156" s="5"/>
      <c r="S156" s="172"/>
      <c r="T156" s="83"/>
      <c r="U156" s="5"/>
      <c r="V156" s="5"/>
      <c r="W156" s="5"/>
      <c r="X156" s="5"/>
      <c r="Y156" s="5"/>
      <c r="Z156" s="83">
        <v>20000</v>
      </c>
      <c r="AA156" s="139">
        <f t="shared" si="8"/>
        <v>3000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4.25">
      <c r="A157" s="118">
        <v>521</v>
      </c>
      <c r="B157" s="83" t="s">
        <v>6564</v>
      </c>
      <c r="C157" s="83" t="s">
        <v>159</v>
      </c>
      <c r="D157" s="83">
        <v>318</v>
      </c>
      <c r="E157" s="83" t="s">
        <v>160</v>
      </c>
      <c r="F157" s="5"/>
      <c r="G157" s="2" t="s">
        <v>150</v>
      </c>
      <c r="H157" s="115">
        <v>45029</v>
      </c>
      <c r="I157" s="115">
        <f>VLOOKUP(A157,'Membership Details'!C:J,8,FALSE)</f>
        <v>36982</v>
      </c>
      <c r="J157" s="115" t="b">
        <f t="shared" si="7"/>
        <v>1</v>
      </c>
      <c r="K157" s="2">
        <v>20000</v>
      </c>
      <c r="L157" s="83">
        <v>12</v>
      </c>
      <c r="M157" s="170">
        <f t="shared" si="9"/>
        <v>45394</v>
      </c>
      <c r="N157" s="185">
        <v>0.15</v>
      </c>
      <c r="O157" s="184">
        <v>0.02</v>
      </c>
      <c r="P157" s="184">
        <v>0.17</v>
      </c>
      <c r="Q157" s="83" t="s">
        <v>148</v>
      </c>
      <c r="R157" s="5"/>
      <c r="S157" s="172"/>
      <c r="T157" s="83"/>
      <c r="U157" s="5"/>
      <c r="V157" s="5"/>
      <c r="W157" s="5"/>
      <c r="X157" s="5"/>
      <c r="Y157" s="5"/>
      <c r="Z157" s="83">
        <v>20000</v>
      </c>
      <c r="AA157" s="139">
        <f t="shared" si="8"/>
        <v>3000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4.25">
      <c r="A158" s="118">
        <v>1792</v>
      </c>
      <c r="B158" s="83" t="s">
        <v>6564</v>
      </c>
      <c r="C158" s="83" t="s">
        <v>159</v>
      </c>
      <c r="D158" s="83">
        <v>319</v>
      </c>
      <c r="E158" s="83" t="s">
        <v>160</v>
      </c>
      <c r="F158" s="5"/>
      <c r="G158" s="2" t="s">
        <v>150</v>
      </c>
      <c r="H158" s="115">
        <v>45064</v>
      </c>
      <c r="I158" s="115">
        <f>VLOOKUP(A158,'Membership Details'!C:J,8,FALSE)</f>
        <v>39909</v>
      </c>
      <c r="J158" s="115" t="b">
        <f t="shared" si="7"/>
        <v>1</v>
      </c>
      <c r="K158" s="2">
        <v>65000</v>
      </c>
      <c r="L158" s="83">
        <v>12</v>
      </c>
      <c r="M158" s="170">
        <f t="shared" si="9"/>
        <v>45429</v>
      </c>
      <c r="N158" s="185">
        <v>0.15</v>
      </c>
      <c r="O158" s="184">
        <v>0.02</v>
      </c>
      <c r="P158" s="184">
        <v>0.17</v>
      </c>
      <c r="Q158" s="83" t="s">
        <v>148</v>
      </c>
      <c r="R158" s="5"/>
      <c r="S158" s="172"/>
      <c r="T158" s="83"/>
      <c r="U158" s="5"/>
      <c r="V158" s="5"/>
      <c r="W158" s="5"/>
      <c r="X158" s="5"/>
      <c r="Y158" s="5"/>
      <c r="Z158" s="83">
        <v>65000</v>
      </c>
      <c r="AA158" s="139">
        <f t="shared" si="8"/>
        <v>9750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4.25">
      <c r="A159" s="118">
        <v>1604</v>
      </c>
      <c r="B159" s="83" t="s">
        <v>6564</v>
      </c>
      <c r="C159" s="83" t="s">
        <v>159</v>
      </c>
      <c r="D159" s="83">
        <v>325</v>
      </c>
      <c r="E159" s="83" t="s">
        <v>160</v>
      </c>
      <c r="F159" s="5"/>
      <c r="G159" s="2" t="s">
        <v>150</v>
      </c>
      <c r="H159" s="115">
        <v>45072</v>
      </c>
      <c r="I159" s="115">
        <f>VLOOKUP(A159,'Membership Details'!C:J,8,FALSE)</f>
        <v>39081</v>
      </c>
      <c r="J159" s="115" t="b">
        <f t="shared" si="7"/>
        <v>1</v>
      </c>
      <c r="K159" s="2">
        <v>30000</v>
      </c>
      <c r="L159" s="83">
        <v>12</v>
      </c>
      <c r="M159" s="170">
        <f t="shared" si="9"/>
        <v>45437</v>
      </c>
      <c r="N159" s="185">
        <v>0.15</v>
      </c>
      <c r="O159" s="184">
        <v>0.02</v>
      </c>
      <c r="P159" s="184">
        <v>0.17</v>
      </c>
      <c r="Q159" s="83" t="s">
        <v>148</v>
      </c>
      <c r="R159" s="5"/>
      <c r="S159" s="172"/>
      <c r="T159" s="83"/>
      <c r="U159" s="5"/>
      <c r="V159" s="5"/>
      <c r="W159" s="5"/>
      <c r="X159" s="5"/>
      <c r="Y159" s="5"/>
      <c r="Z159" s="83">
        <v>30000</v>
      </c>
      <c r="AA159" s="139">
        <f t="shared" si="8"/>
        <v>4500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4.25">
      <c r="A160" s="118">
        <v>1562</v>
      </c>
      <c r="B160" s="83" t="s">
        <v>6564</v>
      </c>
      <c r="C160" s="83" t="s">
        <v>159</v>
      </c>
      <c r="D160" s="83">
        <v>326</v>
      </c>
      <c r="E160" s="83" t="s">
        <v>160</v>
      </c>
      <c r="F160" s="5"/>
      <c r="G160" s="2" t="s">
        <v>150</v>
      </c>
      <c r="H160" s="115">
        <v>45174</v>
      </c>
      <c r="I160" s="115">
        <f>VLOOKUP(A160,'Membership Details'!C:J,8,FALSE)</f>
        <v>36982</v>
      </c>
      <c r="J160" s="115" t="b">
        <f t="shared" si="7"/>
        <v>1</v>
      </c>
      <c r="K160" s="2">
        <v>20000</v>
      </c>
      <c r="L160" s="83">
        <v>12</v>
      </c>
      <c r="M160" s="170">
        <f t="shared" si="9"/>
        <v>45539</v>
      </c>
      <c r="N160" s="185">
        <v>0.15</v>
      </c>
      <c r="O160" s="184">
        <v>0.02</v>
      </c>
      <c r="P160" s="184">
        <v>0.17</v>
      </c>
      <c r="Q160" s="83" t="s">
        <v>148</v>
      </c>
      <c r="R160" s="5"/>
      <c r="S160" s="172"/>
      <c r="T160" s="83"/>
      <c r="U160" s="5"/>
      <c r="V160" s="5"/>
      <c r="W160" s="5"/>
      <c r="X160" s="5"/>
      <c r="Y160" s="5"/>
      <c r="Z160" s="83">
        <v>20000</v>
      </c>
      <c r="AA160" s="139">
        <f t="shared" si="8"/>
        <v>3000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4.25">
      <c r="A161" s="118">
        <v>480</v>
      </c>
      <c r="B161" s="83" t="s">
        <v>6564</v>
      </c>
      <c r="C161" s="83" t="s">
        <v>159</v>
      </c>
      <c r="D161" s="83">
        <v>328</v>
      </c>
      <c r="E161" s="83" t="s">
        <v>160</v>
      </c>
      <c r="F161" s="5"/>
      <c r="G161" s="2" t="s">
        <v>150</v>
      </c>
      <c r="H161" s="115">
        <v>45271</v>
      </c>
      <c r="I161" s="115">
        <f>VLOOKUP(A161,'Membership Details'!C:J,8,FALSE)</f>
        <v>36982</v>
      </c>
      <c r="J161" s="115" t="b">
        <f t="shared" si="7"/>
        <v>1</v>
      </c>
      <c r="K161" s="2">
        <v>200000</v>
      </c>
      <c r="L161" s="83">
        <v>12</v>
      </c>
      <c r="M161" s="170">
        <f t="shared" si="9"/>
        <v>45636</v>
      </c>
      <c r="N161" s="185">
        <v>0.15</v>
      </c>
      <c r="O161" s="184">
        <v>0.02</v>
      </c>
      <c r="P161" s="184">
        <v>0.17</v>
      </c>
      <c r="Q161" s="83" t="s">
        <v>148</v>
      </c>
      <c r="R161" s="5"/>
      <c r="S161" s="172"/>
      <c r="T161" s="83"/>
      <c r="U161" s="5"/>
      <c r="V161" s="5"/>
      <c r="W161" s="5"/>
      <c r="X161" s="5"/>
      <c r="Y161" s="5"/>
      <c r="Z161" s="83">
        <v>200000</v>
      </c>
      <c r="AA161" s="139">
        <f t="shared" si="8"/>
        <v>30000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4.25">
      <c r="A162" s="118">
        <v>911</v>
      </c>
      <c r="B162" s="83" t="s">
        <v>6564</v>
      </c>
      <c r="C162" s="83" t="s">
        <v>159</v>
      </c>
      <c r="D162" s="83">
        <v>331</v>
      </c>
      <c r="E162" s="83" t="s">
        <v>160</v>
      </c>
      <c r="F162" s="5"/>
      <c r="G162" s="2" t="s">
        <v>150</v>
      </c>
      <c r="H162" s="115">
        <v>45089</v>
      </c>
      <c r="I162" s="115">
        <f>VLOOKUP(A162,'Membership Details'!C:J,8,FALSE)</f>
        <v>36982</v>
      </c>
      <c r="J162" s="115" t="b">
        <f t="shared" si="7"/>
        <v>1</v>
      </c>
      <c r="K162" s="2">
        <v>150000</v>
      </c>
      <c r="L162" s="83">
        <v>12</v>
      </c>
      <c r="M162" s="170">
        <f t="shared" si="9"/>
        <v>45454</v>
      </c>
      <c r="N162" s="185">
        <v>0.15</v>
      </c>
      <c r="O162" s="184">
        <v>0.02</v>
      </c>
      <c r="P162" s="184">
        <v>0.17</v>
      </c>
      <c r="Q162" s="83" t="s">
        <v>148</v>
      </c>
      <c r="R162" s="5"/>
      <c r="S162" s="172"/>
      <c r="T162" s="83"/>
      <c r="U162" s="5"/>
      <c r="V162" s="5"/>
      <c r="W162" s="5"/>
      <c r="X162" s="5"/>
      <c r="Y162" s="5"/>
      <c r="Z162" s="83">
        <v>150000</v>
      </c>
      <c r="AA162" s="139">
        <f t="shared" si="8"/>
        <v>22500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4.25">
      <c r="A163" s="118">
        <v>1298</v>
      </c>
      <c r="B163" s="83" t="s">
        <v>6564</v>
      </c>
      <c r="C163" s="83" t="s">
        <v>159</v>
      </c>
      <c r="D163" s="83">
        <v>332</v>
      </c>
      <c r="E163" s="83" t="s">
        <v>160</v>
      </c>
      <c r="F163" s="5"/>
      <c r="G163" s="2" t="s">
        <v>150</v>
      </c>
      <c r="H163" s="115">
        <v>45271</v>
      </c>
      <c r="I163" s="115">
        <f>VLOOKUP(A163,'Membership Details'!C:J,8,FALSE)</f>
        <v>37986</v>
      </c>
      <c r="J163" s="115" t="b">
        <f t="shared" si="7"/>
        <v>1</v>
      </c>
      <c r="K163" s="2">
        <v>30000</v>
      </c>
      <c r="L163" s="83">
        <v>12</v>
      </c>
      <c r="M163" s="170">
        <f t="shared" si="9"/>
        <v>45636</v>
      </c>
      <c r="N163" s="185">
        <v>0.15</v>
      </c>
      <c r="O163" s="184">
        <v>0.02</v>
      </c>
      <c r="P163" s="184">
        <v>0.17</v>
      </c>
      <c r="Q163" s="83" t="s">
        <v>148</v>
      </c>
      <c r="R163" s="5"/>
      <c r="S163" s="172"/>
      <c r="T163" s="83"/>
      <c r="U163" s="5"/>
      <c r="V163" s="5"/>
      <c r="W163" s="5"/>
      <c r="X163" s="5"/>
      <c r="Y163" s="5"/>
      <c r="Z163" s="83">
        <v>30000</v>
      </c>
      <c r="AA163" s="139">
        <f t="shared" si="8"/>
        <v>4500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4.25">
      <c r="A164" s="118">
        <v>1298</v>
      </c>
      <c r="B164" s="83" t="s">
        <v>6564</v>
      </c>
      <c r="C164" s="83" t="s">
        <v>159</v>
      </c>
      <c r="D164" s="83">
        <v>332</v>
      </c>
      <c r="E164" s="83" t="s">
        <v>160</v>
      </c>
      <c r="F164" s="5"/>
      <c r="G164" s="2" t="s">
        <v>150</v>
      </c>
      <c r="H164" s="115">
        <v>45348</v>
      </c>
      <c r="I164" s="115">
        <f>VLOOKUP(A164,'Membership Details'!C:J,8,FALSE)</f>
        <v>37986</v>
      </c>
      <c r="J164" s="115" t="b">
        <f t="shared" si="7"/>
        <v>1</v>
      </c>
      <c r="K164" s="2">
        <v>20000</v>
      </c>
      <c r="L164" s="83">
        <v>12</v>
      </c>
      <c r="M164" s="170">
        <f t="shared" si="9"/>
        <v>45713</v>
      </c>
      <c r="N164" s="185">
        <v>0.15</v>
      </c>
      <c r="O164" s="184">
        <v>0.02</v>
      </c>
      <c r="P164" s="184">
        <v>0.17</v>
      </c>
      <c r="Q164" s="83" t="s">
        <v>148</v>
      </c>
      <c r="R164" s="5"/>
      <c r="S164" s="172"/>
      <c r="T164" s="83"/>
      <c r="U164" s="5"/>
      <c r="V164" s="5"/>
      <c r="W164" s="5"/>
      <c r="X164" s="5"/>
      <c r="Y164" s="5"/>
      <c r="Z164" s="83">
        <v>20000</v>
      </c>
      <c r="AA164" s="139">
        <f t="shared" si="8"/>
        <v>3000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4.25">
      <c r="A165" s="118">
        <v>670</v>
      </c>
      <c r="B165" s="83" t="s">
        <v>6564</v>
      </c>
      <c r="C165" s="83" t="s">
        <v>159</v>
      </c>
      <c r="D165" s="83">
        <v>334</v>
      </c>
      <c r="E165" s="83" t="s">
        <v>160</v>
      </c>
      <c r="F165" s="5"/>
      <c r="G165" s="2" t="s">
        <v>150</v>
      </c>
      <c r="H165" s="115">
        <v>45027</v>
      </c>
      <c r="I165" s="115">
        <f>VLOOKUP(A165,'Membership Details'!C:J,8,FALSE)</f>
        <v>36982</v>
      </c>
      <c r="J165" s="115" t="b">
        <f t="shared" si="7"/>
        <v>1</v>
      </c>
      <c r="K165" s="2">
        <v>40000</v>
      </c>
      <c r="L165" s="83">
        <v>12</v>
      </c>
      <c r="M165" s="170">
        <f t="shared" si="9"/>
        <v>45392</v>
      </c>
      <c r="N165" s="185">
        <v>0.15</v>
      </c>
      <c r="O165" s="184">
        <v>0.02</v>
      </c>
      <c r="P165" s="184">
        <v>0.17</v>
      </c>
      <c r="Q165" s="83" t="s">
        <v>148</v>
      </c>
      <c r="R165" s="5"/>
      <c r="S165" s="172"/>
      <c r="T165" s="83"/>
      <c r="U165" s="5"/>
      <c r="V165" s="5"/>
      <c r="W165" s="5"/>
      <c r="X165" s="5"/>
      <c r="Y165" s="5"/>
      <c r="Z165" s="83">
        <v>40000</v>
      </c>
      <c r="AA165" s="139">
        <f t="shared" si="8"/>
        <v>6000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4.25">
      <c r="A166" s="118">
        <v>2031</v>
      </c>
      <c r="B166" s="83" t="s">
        <v>6564</v>
      </c>
      <c r="C166" s="83" t="s">
        <v>159</v>
      </c>
      <c r="D166" s="83">
        <v>337</v>
      </c>
      <c r="E166" s="83" t="s">
        <v>160</v>
      </c>
      <c r="F166" s="5"/>
      <c r="G166" s="2" t="s">
        <v>150</v>
      </c>
      <c r="H166" s="115">
        <v>44725</v>
      </c>
      <c r="I166" s="115">
        <f>VLOOKUP(A166,'Membership Details'!C:J,8,FALSE)</f>
        <v>36982</v>
      </c>
      <c r="J166" s="115" t="b">
        <f t="shared" si="7"/>
        <v>1</v>
      </c>
      <c r="K166" s="2">
        <v>35000</v>
      </c>
      <c r="L166" s="83">
        <v>12</v>
      </c>
      <c r="M166" s="170">
        <f t="shared" si="9"/>
        <v>45090</v>
      </c>
      <c r="N166" s="185">
        <v>0.15</v>
      </c>
      <c r="O166" s="184">
        <v>0.02</v>
      </c>
      <c r="P166" s="184">
        <v>0.17</v>
      </c>
      <c r="Q166" s="83" t="s">
        <v>148</v>
      </c>
      <c r="R166" s="5"/>
      <c r="S166" s="172"/>
      <c r="T166" s="83"/>
      <c r="U166" s="5"/>
      <c r="V166" s="5"/>
      <c r="W166" s="5"/>
      <c r="X166" s="5"/>
      <c r="Y166" s="5"/>
      <c r="Z166" s="83">
        <v>35000</v>
      </c>
      <c r="AA166" s="139">
        <f t="shared" si="8"/>
        <v>5250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4.25">
      <c r="A167" s="118">
        <v>1416</v>
      </c>
      <c r="B167" s="83" t="s">
        <v>6564</v>
      </c>
      <c r="C167" s="83" t="s">
        <v>159</v>
      </c>
      <c r="D167" s="83">
        <v>339</v>
      </c>
      <c r="E167" s="83" t="s">
        <v>160</v>
      </c>
      <c r="F167" s="5"/>
      <c r="G167" s="2" t="s">
        <v>150</v>
      </c>
      <c r="H167" s="115">
        <v>45338</v>
      </c>
      <c r="I167" s="115">
        <f>VLOOKUP(A167,'Membership Details'!C:J,8,FALSE)</f>
        <v>36982</v>
      </c>
      <c r="J167" s="115" t="b">
        <f t="shared" si="7"/>
        <v>1</v>
      </c>
      <c r="K167" s="2">
        <v>10000</v>
      </c>
      <c r="L167" s="83">
        <v>12</v>
      </c>
      <c r="M167" s="170">
        <f t="shared" si="9"/>
        <v>45703</v>
      </c>
      <c r="N167" s="185">
        <v>0.15</v>
      </c>
      <c r="O167" s="184">
        <v>0.02</v>
      </c>
      <c r="P167" s="184">
        <v>0.17</v>
      </c>
      <c r="Q167" s="83" t="s">
        <v>148</v>
      </c>
      <c r="R167" s="5"/>
      <c r="S167" s="172"/>
      <c r="T167" s="83"/>
      <c r="U167" s="5"/>
      <c r="V167" s="5"/>
      <c r="W167" s="5"/>
      <c r="X167" s="5"/>
      <c r="Y167" s="5"/>
      <c r="Z167" s="83">
        <v>10000</v>
      </c>
      <c r="AA167" s="139">
        <f t="shared" si="8"/>
        <v>1500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4.25">
      <c r="A168" s="118">
        <v>524</v>
      </c>
      <c r="B168" s="83" t="s">
        <v>6564</v>
      </c>
      <c r="C168" s="83" t="s">
        <v>159</v>
      </c>
      <c r="D168" s="83">
        <v>341</v>
      </c>
      <c r="E168" s="83" t="s">
        <v>160</v>
      </c>
      <c r="F168" s="5"/>
      <c r="G168" s="2" t="s">
        <v>150</v>
      </c>
      <c r="H168" s="115">
        <v>45345</v>
      </c>
      <c r="I168" s="115">
        <f>VLOOKUP(A168,'Membership Details'!C:J,8,FALSE)</f>
        <v>36982</v>
      </c>
      <c r="J168" s="115" t="b">
        <f t="shared" si="7"/>
        <v>1</v>
      </c>
      <c r="K168" s="2">
        <v>50000</v>
      </c>
      <c r="L168" s="83">
        <v>12</v>
      </c>
      <c r="M168" s="170">
        <f t="shared" si="9"/>
        <v>45710</v>
      </c>
      <c r="N168" s="185">
        <v>0.15</v>
      </c>
      <c r="O168" s="184">
        <v>0.02</v>
      </c>
      <c r="P168" s="184">
        <v>0.17</v>
      </c>
      <c r="Q168" s="83" t="s">
        <v>148</v>
      </c>
      <c r="R168" s="5"/>
      <c r="S168" s="172"/>
      <c r="T168" s="83"/>
      <c r="U168" s="5"/>
      <c r="V168" s="5"/>
      <c r="W168" s="5"/>
      <c r="X168" s="5"/>
      <c r="Y168" s="5"/>
      <c r="Z168" s="83">
        <v>50000</v>
      </c>
      <c r="AA168" s="139">
        <f t="shared" si="8"/>
        <v>7500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4.25">
      <c r="A169" s="118">
        <v>1526</v>
      </c>
      <c r="B169" s="83" t="s">
        <v>6564</v>
      </c>
      <c r="C169" s="83" t="s">
        <v>159</v>
      </c>
      <c r="D169" s="83">
        <v>342</v>
      </c>
      <c r="E169" s="83" t="s">
        <v>160</v>
      </c>
      <c r="F169" s="5"/>
      <c r="G169" s="2" t="s">
        <v>150</v>
      </c>
      <c r="H169" s="115">
        <v>45237</v>
      </c>
      <c r="I169" s="115">
        <f>VLOOKUP(A169,'Membership Details'!C:J,8,FALSE)</f>
        <v>39707</v>
      </c>
      <c r="J169" s="115" t="b">
        <f t="shared" si="7"/>
        <v>1</v>
      </c>
      <c r="K169" s="2">
        <v>195000</v>
      </c>
      <c r="L169" s="83">
        <v>12</v>
      </c>
      <c r="M169" s="170">
        <f t="shared" si="9"/>
        <v>45602</v>
      </c>
      <c r="N169" s="185">
        <v>0.15</v>
      </c>
      <c r="O169" s="184">
        <v>0.02</v>
      </c>
      <c r="P169" s="184">
        <v>0.17</v>
      </c>
      <c r="Q169" s="83" t="s">
        <v>148</v>
      </c>
      <c r="R169" s="5"/>
      <c r="S169" s="172"/>
      <c r="T169" s="83"/>
      <c r="U169" s="5"/>
      <c r="V169" s="5"/>
      <c r="W169" s="5"/>
      <c r="X169" s="5"/>
      <c r="Y169" s="5"/>
      <c r="Z169" s="83">
        <v>195000</v>
      </c>
      <c r="AA169" s="139">
        <f t="shared" si="8"/>
        <v>29250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4.25">
      <c r="A170" s="118">
        <v>1395</v>
      </c>
      <c r="B170" s="83" t="s">
        <v>6564</v>
      </c>
      <c r="C170" s="83" t="s">
        <v>159</v>
      </c>
      <c r="D170" s="83">
        <v>343</v>
      </c>
      <c r="E170" s="83" t="s">
        <v>160</v>
      </c>
      <c r="F170" s="5"/>
      <c r="G170" s="2" t="s">
        <v>150</v>
      </c>
      <c r="H170" s="115">
        <v>45348</v>
      </c>
      <c r="I170" s="115">
        <f>VLOOKUP(A170,'Membership Details'!C:J,8,FALSE)</f>
        <v>37103</v>
      </c>
      <c r="J170" s="115" t="b">
        <f t="shared" si="7"/>
        <v>1</v>
      </c>
      <c r="K170" s="2">
        <v>37000</v>
      </c>
      <c r="L170" s="83">
        <v>12</v>
      </c>
      <c r="M170" s="170">
        <f t="shared" si="9"/>
        <v>45713</v>
      </c>
      <c r="N170" s="185">
        <v>0.15</v>
      </c>
      <c r="O170" s="184">
        <v>0.02</v>
      </c>
      <c r="P170" s="184">
        <v>0.17</v>
      </c>
      <c r="Q170" s="83" t="s">
        <v>148</v>
      </c>
      <c r="R170" s="5"/>
      <c r="S170" s="172"/>
      <c r="T170" s="83"/>
      <c r="U170" s="5"/>
      <c r="V170" s="5"/>
      <c r="W170" s="5"/>
      <c r="X170" s="5"/>
      <c r="Y170" s="5"/>
      <c r="Z170" s="83">
        <v>37000</v>
      </c>
      <c r="AA170" s="139">
        <f t="shared" si="8"/>
        <v>5550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4.25">
      <c r="A171" s="118">
        <v>1869</v>
      </c>
      <c r="B171" s="83" t="s">
        <v>6564</v>
      </c>
      <c r="C171" s="83" t="s">
        <v>159</v>
      </c>
      <c r="D171" s="83">
        <v>344</v>
      </c>
      <c r="E171" s="83" t="s">
        <v>160</v>
      </c>
      <c r="F171" s="5"/>
      <c r="G171" s="2" t="s">
        <v>150</v>
      </c>
      <c r="H171" s="115">
        <v>45302</v>
      </c>
      <c r="I171" s="115">
        <f>VLOOKUP(A171,'Membership Details'!C:J,8,FALSE)</f>
        <v>40166</v>
      </c>
      <c r="J171" s="115" t="b">
        <f t="shared" si="7"/>
        <v>1</v>
      </c>
      <c r="K171" s="2">
        <v>20000</v>
      </c>
      <c r="L171" s="83">
        <v>12</v>
      </c>
      <c r="M171" s="170">
        <f t="shared" si="9"/>
        <v>45667</v>
      </c>
      <c r="N171" s="185">
        <v>0.15</v>
      </c>
      <c r="O171" s="184">
        <v>0.02</v>
      </c>
      <c r="P171" s="184">
        <v>0.17</v>
      </c>
      <c r="Q171" s="83" t="s">
        <v>148</v>
      </c>
      <c r="R171" s="5"/>
      <c r="S171" s="172"/>
      <c r="T171" s="83"/>
      <c r="U171" s="5"/>
      <c r="V171" s="5"/>
      <c r="W171" s="5"/>
      <c r="X171" s="5"/>
      <c r="Y171" s="5"/>
      <c r="Z171" s="83">
        <v>20000</v>
      </c>
      <c r="AA171" s="139">
        <f t="shared" si="8"/>
        <v>3000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4.25">
      <c r="A172" s="118">
        <v>1773</v>
      </c>
      <c r="B172" s="83" t="s">
        <v>6564</v>
      </c>
      <c r="C172" s="83" t="s">
        <v>159</v>
      </c>
      <c r="D172" s="83">
        <v>346</v>
      </c>
      <c r="E172" s="83" t="s">
        <v>160</v>
      </c>
      <c r="F172" s="5"/>
      <c r="G172" s="2" t="s">
        <v>150</v>
      </c>
      <c r="H172" s="115">
        <v>45415</v>
      </c>
      <c r="I172" s="115">
        <f>VLOOKUP(A172,'Membership Details'!C:J,8,FALSE)</f>
        <v>39903</v>
      </c>
      <c r="J172" s="115" t="b">
        <f t="shared" si="7"/>
        <v>1</v>
      </c>
      <c r="K172" s="2">
        <v>80000</v>
      </c>
      <c r="L172" s="83">
        <v>12</v>
      </c>
      <c r="M172" s="170">
        <f t="shared" si="9"/>
        <v>45780</v>
      </c>
      <c r="N172" s="185">
        <v>0.15</v>
      </c>
      <c r="O172" s="184">
        <v>0.02</v>
      </c>
      <c r="P172" s="184">
        <v>0.17</v>
      </c>
      <c r="Q172" s="83" t="s">
        <v>148</v>
      </c>
      <c r="R172" s="5"/>
      <c r="S172" s="172"/>
      <c r="T172" s="83"/>
      <c r="U172" s="5"/>
      <c r="V172" s="5"/>
      <c r="W172" s="5"/>
      <c r="X172" s="5"/>
      <c r="Y172" s="5"/>
      <c r="Z172" s="83">
        <v>80000</v>
      </c>
      <c r="AA172" s="139">
        <f t="shared" si="8"/>
        <v>12000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4.25">
      <c r="A173" s="118">
        <v>1781</v>
      </c>
      <c r="B173" s="83" t="s">
        <v>6564</v>
      </c>
      <c r="C173" s="83" t="s">
        <v>159</v>
      </c>
      <c r="D173" s="83">
        <v>347</v>
      </c>
      <c r="E173" s="83" t="s">
        <v>160</v>
      </c>
      <c r="F173" s="5"/>
      <c r="G173" s="2" t="s">
        <v>150</v>
      </c>
      <c r="H173" s="115">
        <v>45167</v>
      </c>
      <c r="I173" s="115">
        <f>VLOOKUP(A173,'Membership Details'!C:J,8,FALSE)</f>
        <v>39172</v>
      </c>
      <c r="J173" s="115" t="b">
        <f t="shared" si="7"/>
        <v>1</v>
      </c>
      <c r="K173" s="2">
        <v>173000</v>
      </c>
      <c r="L173" s="83">
        <v>12</v>
      </c>
      <c r="M173" s="170">
        <f t="shared" si="9"/>
        <v>45532</v>
      </c>
      <c r="N173" s="185">
        <v>0.15</v>
      </c>
      <c r="O173" s="184">
        <v>0.02</v>
      </c>
      <c r="P173" s="184">
        <v>0.17</v>
      </c>
      <c r="Q173" s="83" t="s">
        <v>148</v>
      </c>
      <c r="R173" s="5"/>
      <c r="S173" s="172"/>
      <c r="T173" s="83"/>
      <c r="U173" s="5"/>
      <c r="V173" s="5"/>
      <c r="W173" s="5"/>
      <c r="X173" s="5"/>
      <c r="Y173" s="5"/>
      <c r="Z173" s="83">
        <v>173000</v>
      </c>
      <c r="AA173" s="139">
        <f t="shared" si="8"/>
        <v>25950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4.25">
      <c r="A174" s="118">
        <v>775</v>
      </c>
      <c r="B174" s="83" t="s">
        <v>6564</v>
      </c>
      <c r="C174" s="83" t="s">
        <v>159</v>
      </c>
      <c r="D174" s="83">
        <v>349</v>
      </c>
      <c r="E174" s="83" t="s">
        <v>160</v>
      </c>
      <c r="F174" s="5"/>
      <c r="G174" s="2" t="s">
        <v>150</v>
      </c>
      <c r="H174" s="115">
        <v>45126</v>
      </c>
      <c r="I174" s="115">
        <f>VLOOKUP(A174,'Membership Details'!C:J,8,FALSE)</f>
        <v>36982</v>
      </c>
      <c r="J174" s="115" t="b">
        <f t="shared" si="7"/>
        <v>1</v>
      </c>
      <c r="K174" s="2">
        <v>100000</v>
      </c>
      <c r="L174" s="83">
        <v>12</v>
      </c>
      <c r="M174" s="170">
        <f t="shared" si="9"/>
        <v>45491</v>
      </c>
      <c r="N174" s="185">
        <v>0.15</v>
      </c>
      <c r="O174" s="184">
        <v>0.02</v>
      </c>
      <c r="P174" s="184">
        <v>0.17</v>
      </c>
      <c r="Q174" s="83" t="s">
        <v>148</v>
      </c>
      <c r="R174" s="5"/>
      <c r="S174" s="172"/>
      <c r="T174" s="83"/>
      <c r="U174" s="5"/>
      <c r="V174" s="5"/>
      <c r="W174" s="5"/>
      <c r="X174" s="5"/>
      <c r="Y174" s="5"/>
      <c r="Z174" s="83">
        <v>100000</v>
      </c>
      <c r="AA174" s="139">
        <f t="shared" si="8"/>
        <v>15000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4.25">
      <c r="A175" s="118">
        <v>687</v>
      </c>
      <c r="B175" s="83" t="s">
        <v>6564</v>
      </c>
      <c r="C175" s="83" t="s">
        <v>159</v>
      </c>
      <c r="D175" s="83">
        <v>354</v>
      </c>
      <c r="E175" s="83" t="s">
        <v>160</v>
      </c>
      <c r="F175" s="5"/>
      <c r="G175" s="2" t="s">
        <v>150</v>
      </c>
      <c r="H175" s="115">
        <v>45372</v>
      </c>
      <c r="I175" s="115">
        <f>VLOOKUP(A175,'Membership Details'!C:J,8,FALSE)</f>
        <v>36982</v>
      </c>
      <c r="J175" s="115" t="b">
        <f t="shared" si="7"/>
        <v>1</v>
      </c>
      <c r="K175" s="2">
        <v>450000</v>
      </c>
      <c r="L175" s="83">
        <v>12</v>
      </c>
      <c r="M175" s="170">
        <f t="shared" si="9"/>
        <v>45737</v>
      </c>
      <c r="N175" s="185">
        <v>0.15</v>
      </c>
      <c r="O175" s="184">
        <v>0.02</v>
      </c>
      <c r="P175" s="184">
        <v>0.17</v>
      </c>
      <c r="Q175" s="83" t="s">
        <v>148</v>
      </c>
      <c r="R175" s="5"/>
      <c r="S175" s="172"/>
      <c r="T175" s="83"/>
      <c r="U175" s="5"/>
      <c r="V175" s="5"/>
      <c r="W175" s="5"/>
      <c r="X175" s="5"/>
      <c r="Y175" s="5"/>
      <c r="Z175" s="83">
        <v>450000</v>
      </c>
      <c r="AA175" s="139">
        <f t="shared" si="8"/>
        <v>67500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4.25">
      <c r="A176" s="118">
        <v>224</v>
      </c>
      <c r="B176" s="83" t="s">
        <v>6564</v>
      </c>
      <c r="C176" s="83" t="s">
        <v>159</v>
      </c>
      <c r="D176" s="83">
        <v>355</v>
      </c>
      <c r="E176" s="83" t="s">
        <v>160</v>
      </c>
      <c r="F176" s="5"/>
      <c r="G176" s="2" t="s">
        <v>150</v>
      </c>
      <c r="H176" s="115">
        <v>45225</v>
      </c>
      <c r="I176" s="115">
        <f>VLOOKUP(A176,'Membership Details'!C:J,8,FALSE)</f>
        <v>36982</v>
      </c>
      <c r="J176" s="115" t="b">
        <f t="shared" si="7"/>
        <v>1</v>
      </c>
      <c r="K176" s="2">
        <v>282750</v>
      </c>
      <c r="L176" s="83">
        <v>12</v>
      </c>
      <c r="M176" s="170">
        <f t="shared" si="9"/>
        <v>45590</v>
      </c>
      <c r="N176" s="185">
        <v>0.15</v>
      </c>
      <c r="O176" s="184">
        <v>0.02</v>
      </c>
      <c r="P176" s="184">
        <v>0.17</v>
      </c>
      <c r="Q176" s="83" t="s">
        <v>148</v>
      </c>
      <c r="R176" s="5"/>
      <c r="S176" s="172"/>
      <c r="T176" s="83"/>
      <c r="U176" s="5"/>
      <c r="V176" s="5"/>
      <c r="W176" s="5"/>
      <c r="X176" s="5"/>
      <c r="Y176" s="5"/>
      <c r="Z176" s="83">
        <v>282750</v>
      </c>
      <c r="AA176" s="139">
        <f t="shared" si="8"/>
        <v>42412.5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4.25">
      <c r="A177" s="118">
        <v>986</v>
      </c>
      <c r="B177" s="83" t="s">
        <v>6564</v>
      </c>
      <c r="C177" s="83" t="s">
        <v>159</v>
      </c>
      <c r="D177" s="83">
        <v>356</v>
      </c>
      <c r="E177" s="83" t="s">
        <v>160</v>
      </c>
      <c r="F177" s="5"/>
      <c r="G177" s="2" t="s">
        <v>150</v>
      </c>
      <c r="H177" s="115">
        <v>45107</v>
      </c>
      <c r="I177" s="115">
        <f>VLOOKUP(A177,'Membership Details'!C:J,8,FALSE)</f>
        <v>36982</v>
      </c>
      <c r="J177" s="115" t="b">
        <f t="shared" si="7"/>
        <v>1</v>
      </c>
      <c r="K177" s="2">
        <v>8435</v>
      </c>
      <c r="L177" s="83">
        <v>12</v>
      </c>
      <c r="M177" s="170">
        <f t="shared" si="9"/>
        <v>45472</v>
      </c>
      <c r="N177" s="185">
        <v>0.15</v>
      </c>
      <c r="O177" s="184">
        <v>0.02</v>
      </c>
      <c r="P177" s="184">
        <v>0.17</v>
      </c>
      <c r="Q177" s="83" t="s">
        <v>148</v>
      </c>
      <c r="R177" s="5"/>
      <c r="S177" s="172"/>
      <c r="T177" s="83"/>
      <c r="U177" s="5"/>
      <c r="V177" s="5"/>
      <c r="W177" s="5"/>
      <c r="X177" s="5"/>
      <c r="Y177" s="5"/>
      <c r="Z177" s="83">
        <v>8435</v>
      </c>
      <c r="AA177" s="139">
        <f t="shared" si="8"/>
        <v>1265.25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4.25">
      <c r="A178" s="118">
        <v>1292</v>
      </c>
      <c r="B178" s="83" t="s">
        <v>6564</v>
      </c>
      <c r="C178" s="83" t="s">
        <v>159</v>
      </c>
      <c r="D178" s="83">
        <v>364</v>
      </c>
      <c r="E178" s="83" t="s">
        <v>160</v>
      </c>
      <c r="F178" s="5"/>
      <c r="G178" s="2" t="s">
        <v>150</v>
      </c>
      <c r="H178" s="115">
        <v>45295</v>
      </c>
      <c r="I178" s="115">
        <f>VLOOKUP(A178,'Membership Details'!C:J,8,FALSE)</f>
        <v>37344</v>
      </c>
      <c r="J178" s="115" t="b">
        <f t="shared" si="7"/>
        <v>1</v>
      </c>
      <c r="K178" s="2">
        <v>200000</v>
      </c>
      <c r="L178" s="83">
        <v>12</v>
      </c>
      <c r="M178" s="170">
        <f t="shared" si="9"/>
        <v>45660</v>
      </c>
      <c r="N178" s="185">
        <v>0.15</v>
      </c>
      <c r="O178" s="184">
        <v>0.02</v>
      </c>
      <c r="P178" s="184">
        <v>0.17</v>
      </c>
      <c r="Q178" s="83" t="s">
        <v>148</v>
      </c>
      <c r="R178" s="5"/>
      <c r="S178" s="172"/>
      <c r="T178" s="83"/>
      <c r="U178" s="5"/>
      <c r="V178" s="5"/>
      <c r="W178" s="5"/>
      <c r="X178" s="5"/>
      <c r="Y178" s="5"/>
      <c r="Z178" s="83">
        <v>200000</v>
      </c>
      <c r="AA178" s="139">
        <f t="shared" si="8"/>
        <v>30000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4.25">
      <c r="A179" s="118">
        <v>245</v>
      </c>
      <c r="B179" s="83" t="s">
        <v>6564</v>
      </c>
      <c r="C179" s="83" t="s">
        <v>159</v>
      </c>
      <c r="D179" s="83">
        <v>365</v>
      </c>
      <c r="E179" s="83" t="s">
        <v>160</v>
      </c>
      <c r="F179" s="5"/>
      <c r="G179" s="2" t="s">
        <v>150</v>
      </c>
      <c r="H179" s="115">
        <v>45103</v>
      </c>
      <c r="I179" s="115">
        <f>VLOOKUP(A179,'Membership Details'!C:J,8,FALSE)</f>
        <v>36982</v>
      </c>
      <c r="J179" s="115" t="b">
        <f t="shared" si="7"/>
        <v>1</v>
      </c>
      <c r="K179" s="2">
        <v>500</v>
      </c>
      <c r="L179" s="83">
        <v>12</v>
      </c>
      <c r="M179" s="170">
        <f t="shared" si="9"/>
        <v>45468</v>
      </c>
      <c r="N179" s="185">
        <v>0.15</v>
      </c>
      <c r="O179" s="184">
        <v>0.02</v>
      </c>
      <c r="P179" s="184">
        <v>0.17</v>
      </c>
      <c r="Q179" s="83" t="s">
        <v>148</v>
      </c>
      <c r="R179" s="5"/>
      <c r="S179" s="172"/>
      <c r="T179" s="83"/>
      <c r="U179" s="5"/>
      <c r="V179" s="5"/>
      <c r="W179" s="5"/>
      <c r="X179" s="5"/>
      <c r="Y179" s="5"/>
      <c r="Z179" s="83">
        <v>500</v>
      </c>
      <c r="AA179" s="139">
        <f t="shared" si="8"/>
        <v>75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4.25">
      <c r="A180" s="118">
        <v>937</v>
      </c>
      <c r="B180" s="83" t="s">
        <v>6564</v>
      </c>
      <c r="C180" s="83" t="s">
        <v>159</v>
      </c>
      <c r="D180" s="83">
        <v>366</v>
      </c>
      <c r="E180" s="83" t="s">
        <v>160</v>
      </c>
      <c r="F180" s="5"/>
      <c r="G180" s="2" t="s">
        <v>150</v>
      </c>
      <c r="H180" s="115">
        <v>45157</v>
      </c>
      <c r="I180" s="115">
        <f>VLOOKUP(A180,'Membership Details'!C:J,8,FALSE)</f>
        <v>36982</v>
      </c>
      <c r="J180" s="115" t="b">
        <f t="shared" si="7"/>
        <v>1</v>
      </c>
      <c r="K180" s="2">
        <v>75000</v>
      </c>
      <c r="L180" s="83">
        <v>12</v>
      </c>
      <c r="M180" s="170">
        <f t="shared" si="9"/>
        <v>45522</v>
      </c>
      <c r="N180" s="185">
        <v>0.15</v>
      </c>
      <c r="O180" s="184">
        <v>0.02</v>
      </c>
      <c r="P180" s="184">
        <v>0.17</v>
      </c>
      <c r="Q180" s="83" t="s">
        <v>148</v>
      </c>
      <c r="R180" s="5"/>
      <c r="S180" s="172"/>
      <c r="T180" s="83"/>
      <c r="U180" s="5"/>
      <c r="V180" s="5"/>
      <c r="W180" s="5"/>
      <c r="X180" s="5"/>
      <c r="Y180" s="5"/>
      <c r="Z180" s="83">
        <v>75000</v>
      </c>
      <c r="AA180" s="139">
        <f t="shared" si="8"/>
        <v>11250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4.25">
      <c r="A181" s="118">
        <v>2076</v>
      </c>
      <c r="B181" s="83" t="s">
        <v>6564</v>
      </c>
      <c r="C181" s="83" t="s">
        <v>159</v>
      </c>
      <c r="D181" s="83">
        <v>367</v>
      </c>
      <c r="E181" s="83" t="s">
        <v>160</v>
      </c>
      <c r="F181" s="5"/>
      <c r="G181" s="2" t="s">
        <v>150</v>
      </c>
      <c r="H181" s="115">
        <v>45301</v>
      </c>
      <c r="I181" s="115">
        <f>VLOOKUP(A181,'Membership Details'!C:J,8,FALSE)</f>
        <v>37652</v>
      </c>
      <c r="J181" s="115" t="b">
        <f t="shared" si="7"/>
        <v>1</v>
      </c>
      <c r="K181" s="2">
        <v>500</v>
      </c>
      <c r="L181" s="83">
        <v>12</v>
      </c>
      <c r="M181" s="170">
        <f t="shared" si="9"/>
        <v>45666</v>
      </c>
      <c r="N181" s="185">
        <v>0.15</v>
      </c>
      <c r="O181" s="184">
        <v>0.02</v>
      </c>
      <c r="P181" s="184">
        <v>0.17</v>
      </c>
      <c r="Q181" s="83" t="s">
        <v>148</v>
      </c>
      <c r="R181" s="5"/>
      <c r="S181" s="172"/>
      <c r="T181" s="83"/>
      <c r="U181" s="5"/>
      <c r="V181" s="5"/>
      <c r="W181" s="5"/>
      <c r="X181" s="5"/>
      <c r="Y181" s="5"/>
      <c r="Z181" s="83">
        <v>500</v>
      </c>
      <c r="AA181" s="139">
        <f t="shared" si="8"/>
        <v>75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4.25">
      <c r="A182" s="118">
        <v>1662</v>
      </c>
      <c r="B182" s="83" t="s">
        <v>6564</v>
      </c>
      <c r="C182" s="83" t="s">
        <v>159</v>
      </c>
      <c r="D182" s="83">
        <v>374</v>
      </c>
      <c r="E182" s="83" t="s">
        <v>160</v>
      </c>
      <c r="F182" s="5"/>
      <c r="G182" s="2" t="s">
        <v>150</v>
      </c>
      <c r="H182" s="115">
        <v>43740</v>
      </c>
      <c r="I182" s="115">
        <f>VLOOKUP(A182,'Membership Details'!C:J,8,FALSE)</f>
        <v>39531</v>
      </c>
      <c r="J182" s="115" t="b">
        <f t="shared" si="7"/>
        <v>1</v>
      </c>
      <c r="K182" s="2">
        <v>7400</v>
      </c>
      <c r="L182" s="83">
        <v>12</v>
      </c>
      <c r="M182" s="170">
        <f t="shared" si="9"/>
        <v>44105</v>
      </c>
      <c r="N182" s="185">
        <v>0.15</v>
      </c>
      <c r="O182" s="184">
        <v>0.02</v>
      </c>
      <c r="P182" s="184">
        <v>0.17</v>
      </c>
      <c r="Q182" s="83" t="s">
        <v>148</v>
      </c>
      <c r="R182" s="5"/>
      <c r="S182" s="172"/>
      <c r="T182" s="83"/>
      <c r="U182" s="5"/>
      <c r="V182" s="5"/>
      <c r="W182" s="5"/>
      <c r="X182" s="5"/>
      <c r="Y182" s="5"/>
      <c r="Z182" s="83">
        <v>7400</v>
      </c>
      <c r="AA182" s="139">
        <f t="shared" si="8"/>
        <v>1110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4.25">
      <c r="A183" s="118">
        <v>1769</v>
      </c>
      <c r="B183" s="83" t="s">
        <v>6564</v>
      </c>
      <c r="C183" s="83" t="s">
        <v>159</v>
      </c>
      <c r="D183" s="83">
        <v>375</v>
      </c>
      <c r="E183" s="83" t="s">
        <v>160</v>
      </c>
      <c r="F183" s="5"/>
      <c r="G183" s="2" t="s">
        <v>150</v>
      </c>
      <c r="H183" s="115">
        <v>45146</v>
      </c>
      <c r="I183" s="115">
        <f>VLOOKUP(A183,'Membership Details'!C:J,8,FALSE)</f>
        <v>39707</v>
      </c>
      <c r="J183" s="115" t="b">
        <f t="shared" si="7"/>
        <v>1</v>
      </c>
      <c r="K183" s="2">
        <v>30000</v>
      </c>
      <c r="L183" s="83">
        <v>12</v>
      </c>
      <c r="M183" s="170">
        <f t="shared" si="9"/>
        <v>45511</v>
      </c>
      <c r="N183" s="185">
        <v>0.15</v>
      </c>
      <c r="O183" s="184">
        <v>0.02</v>
      </c>
      <c r="P183" s="184">
        <v>0.17</v>
      </c>
      <c r="Q183" s="83" t="s">
        <v>148</v>
      </c>
      <c r="R183" s="5"/>
      <c r="S183" s="172"/>
      <c r="T183" s="83"/>
      <c r="U183" s="5"/>
      <c r="V183" s="5"/>
      <c r="W183" s="5"/>
      <c r="X183" s="5"/>
      <c r="Y183" s="5"/>
      <c r="Z183" s="83">
        <v>30000</v>
      </c>
      <c r="AA183" s="139">
        <f t="shared" si="8"/>
        <v>4500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4.25">
      <c r="A184" s="118">
        <v>1752</v>
      </c>
      <c r="B184" s="83" t="s">
        <v>6564</v>
      </c>
      <c r="C184" s="83" t="s">
        <v>159</v>
      </c>
      <c r="D184" s="83">
        <v>376</v>
      </c>
      <c r="E184" s="83" t="s">
        <v>160</v>
      </c>
      <c r="F184" s="5"/>
      <c r="G184" s="2" t="s">
        <v>150</v>
      </c>
      <c r="H184" s="115">
        <v>45075</v>
      </c>
      <c r="I184" s="115">
        <f>VLOOKUP(A184,'Membership Details'!C:J,8,FALSE)</f>
        <v>38363</v>
      </c>
      <c r="J184" s="115" t="b">
        <f t="shared" si="7"/>
        <v>1</v>
      </c>
      <c r="K184" s="2">
        <v>40000</v>
      </c>
      <c r="L184" s="83">
        <v>12</v>
      </c>
      <c r="M184" s="170">
        <f t="shared" si="9"/>
        <v>45440</v>
      </c>
      <c r="N184" s="185">
        <v>0.15</v>
      </c>
      <c r="O184" s="184">
        <v>0.02</v>
      </c>
      <c r="P184" s="184">
        <v>0.17</v>
      </c>
      <c r="Q184" s="83" t="s">
        <v>148</v>
      </c>
      <c r="R184" s="5"/>
      <c r="S184" s="172"/>
      <c r="T184" s="83"/>
      <c r="U184" s="5"/>
      <c r="V184" s="5"/>
      <c r="W184" s="5"/>
      <c r="X184" s="5"/>
      <c r="Y184" s="5"/>
      <c r="Z184" s="83">
        <v>40000</v>
      </c>
      <c r="AA184" s="139">
        <f t="shared" si="8"/>
        <v>6000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4.25">
      <c r="A185" s="118">
        <v>104</v>
      </c>
      <c r="B185" s="83" t="s">
        <v>6564</v>
      </c>
      <c r="C185" s="83" t="s">
        <v>159</v>
      </c>
      <c r="D185" s="83">
        <v>381</v>
      </c>
      <c r="E185" s="83" t="s">
        <v>160</v>
      </c>
      <c r="F185" s="5"/>
      <c r="G185" s="2" t="s">
        <v>150</v>
      </c>
      <c r="H185" s="115">
        <v>45251</v>
      </c>
      <c r="I185" s="115">
        <f>VLOOKUP(A185,'Membership Details'!C:J,8,FALSE)</f>
        <v>36982</v>
      </c>
      <c r="J185" s="115" t="b">
        <f t="shared" si="7"/>
        <v>1</v>
      </c>
      <c r="K185" s="2">
        <v>150000</v>
      </c>
      <c r="L185" s="83">
        <v>12</v>
      </c>
      <c r="M185" s="170">
        <f t="shared" si="9"/>
        <v>45616</v>
      </c>
      <c r="N185" s="185">
        <v>0.15</v>
      </c>
      <c r="O185" s="184">
        <v>0.02</v>
      </c>
      <c r="P185" s="184">
        <v>0.17</v>
      </c>
      <c r="Q185" s="83" t="s">
        <v>148</v>
      </c>
      <c r="R185" s="5"/>
      <c r="S185" s="172"/>
      <c r="T185" s="83"/>
      <c r="U185" s="5"/>
      <c r="V185" s="5"/>
      <c r="W185" s="5"/>
      <c r="X185" s="5"/>
      <c r="Y185" s="5"/>
      <c r="Z185" s="83">
        <v>150000</v>
      </c>
      <c r="AA185" s="139">
        <f t="shared" si="8"/>
        <v>22500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4.25">
      <c r="A186" s="118">
        <v>1355</v>
      </c>
      <c r="B186" s="83" t="s">
        <v>6564</v>
      </c>
      <c r="C186" s="83" t="s">
        <v>159</v>
      </c>
      <c r="D186" s="83">
        <v>382</v>
      </c>
      <c r="E186" s="83" t="s">
        <v>160</v>
      </c>
      <c r="F186" s="5"/>
      <c r="G186" s="2" t="s">
        <v>150</v>
      </c>
      <c r="H186" s="115">
        <v>45071</v>
      </c>
      <c r="I186" s="115">
        <f>VLOOKUP(A186,'Membership Details'!C:J,8,FALSE)</f>
        <v>37652</v>
      </c>
      <c r="J186" s="115" t="b">
        <f t="shared" si="7"/>
        <v>1</v>
      </c>
      <c r="K186" s="2">
        <v>10000</v>
      </c>
      <c r="L186" s="83">
        <v>12</v>
      </c>
      <c r="M186" s="170">
        <f t="shared" si="9"/>
        <v>45436</v>
      </c>
      <c r="N186" s="185">
        <v>0.15</v>
      </c>
      <c r="O186" s="184">
        <v>0.02</v>
      </c>
      <c r="P186" s="184">
        <v>0.17</v>
      </c>
      <c r="Q186" s="83" t="s">
        <v>148</v>
      </c>
      <c r="R186" s="5"/>
      <c r="S186" s="172"/>
      <c r="T186" s="83"/>
      <c r="U186" s="5"/>
      <c r="V186" s="5"/>
      <c r="W186" s="5"/>
      <c r="X186" s="5"/>
      <c r="Y186" s="5"/>
      <c r="Z186" s="83">
        <v>10000</v>
      </c>
      <c r="AA186" s="139">
        <f t="shared" si="8"/>
        <v>1500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4.25">
      <c r="A187" s="118">
        <v>2199</v>
      </c>
      <c r="B187" s="83" t="s">
        <v>6564</v>
      </c>
      <c r="C187" s="83" t="s">
        <v>159</v>
      </c>
      <c r="D187" s="83">
        <v>383</v>
      </c>
      <c r="E187" s="83" t="s">
        <v>160</v>
      </c>
      <c r="F187" s="5"/>
      <c r="G187" s="2" t="s">
        <v>150</v>
      </c>
      <c r="H187" s="115">
        <v>45133</v>
      </c>
      <c r="I187" s="115">
        <f>VLOOKUP(A187,'Membership Details'!C:J,8,FALSE)</f>
        <v>39935</v>
      </c>
      <c r="J187" s="115" t="b">
        <f t="shared" si="7"/>
        <v>1</v>
      </c>
      <c r="K187" s="2">
        <v>130000</v>
      </c>
      <c r="L187" s="83">
        <v>12</v>
      </c>
      <c r="M187" s="170">
        <f t="shared" si="9"/>
        <v>45498</v>
      </c>
      <c r="N187" s="185">
        <v>0.15</v>
      </c>
      <c r="O187" s="184">
        <v>0.02</v>
      </c>
      <c r="P187" s="184">
        <v>0.17</v>
      </c>
      <c r="Q187" s="83" t="s">
        <v>148</v>
      </c>
      <c r="R187" s="5"/>
      <c r="S187" s="172"/>
      <c r="T187" s="83"/>
      <c r="U187" s="5"/>
      <c r="V187" s="5"/>
      <c r="W187" s="5"/>
      <c r="X187" s="5"/>
      <c r="Y187" s="5"/>
      <c r="Z187" s="83">
        <v>130000</v>
      </c>
      <c r="AA187" s="139">
        <f t="shared" si="8"/>
        <v>19500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4.25">
      <c r="A188" s="118">
        <v>1699</v>
      </c>
      <c r="B188" s="83" t="s">
        <v>6564</v>
      </c>
      <c r="C188" s="83" t="s">
        <v>159</v>
      </c>
      <c r="D188" s="83">
        <v>384</v>
      </c>
      <c r="E188" s="83" t="s">
        <v>160</v>
      </c>
      <c r="F188" s="5"/>
      <c r="G188" s="2" t="s">
        <v>150</v>
      </c>
      <c r="H188" s="115">
        <v>45378</v>
      </c>
      <c r="I188" s="115">
        <f>VLOOKUP(A188,'Membership Details'!C:J,8,FALSE)</f>
        <v>39610</v>
      </c>
      <c r="J188" s="115" t="b">
        <f t="shared" si="7"/>
        <v>1</v>
      </c>
      <c r="K188" s="2">
        <v>140000</v>
      </c>
      <c r="L188" s="83">
        <v>12</v>
      </c>
      <c r="M188" s="170">
        <f t="shared" si="9"/>
        <v>45743</v>
      </c>
      <c r="N188" s="185">
        <v>0.15</v>
      </c>
      <c r="O188" s="184">
        <v>0.02</v>
      </c>
      <c r="P188" s="184">
        <v>0.17</v>
      </c>
      <c r="Q188" s="83" t="s">
        <v>148</v>
      </c>
      <c r="R188" s="5"/>
      <c r="S188" s="172"/>
      <c r="T188" s="83"/>
      <c r="U188" s="5"/>
      <c r="V188" s="5"/>
      <c r="W188" s="5"/>
      <c r="X188" s="5"/>
      <c r="Y188" s="5"/>
      <c r="Z188" s="83">
        <v>140000</v>
      </c>
      <c r="AA188" s="139">
        <f t="shared" si="8"/>
        <v>21000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4.25">
      <c r="A189" s="118">
        <v>2143</v>
      </c>
      <c r="B189" s="83" t="s">
        <v>6564</v>
      </c>
      <c r="C189" s="83" t="s">
        <v>159</v>
      </c>
      <c r="D189" s="83">
        <v>385</v>
      </c>
      <c r="E189" s="83" t="s">
        <v>160</v>
      </c>
      <c r="F189" s="5"/>
      <c r="G189" s="2" t="s">
        <v>150</v>
      </c>
      <c r="H189" s="115">
        <v>45302</v>
      </c>
      <c r="I189" s="115">
        <f>VLOOKUP(A189,'Membership Details'!C:J,8,FALSE)</f>
        <v>39935</v>
      </c>
      <c r="J189" s="115" t="b">
        <f t="shared" si="7"/>
        <v>1</v>
      </c>
      <c r="K189" s="2">
        <v>130000</v>
      </c>
      <c r="L189" s="83">
        <v>12</v>
      </c>
      <c r="M189" s="170">
        <f t="shared" si="9"/>
        <v>45667</v>
      </c>
      <c r="N189" s="185">
        <v>0.15</v>
      </c>
      <c r="O189" s="184">
        <v>0.02</v>
      </c>
      <c r="P189" s="184">
        <v>0.17</v>
      </c>
      <c r="Q189" s="83" t="s">
        <v>148</v>
      </c>
      <c r="R189" s="5"/>
      <c r="S189" s="172"/>
      <c r="T189" s="83"/>
      <c r="U189" s="5"/>
      <c r="V189" s="5"/>
      <c r="W189" s="5"/>
      <c r="X189" s="5"/>
      <c r="Y189" s="5"/>
      <c r="Z189" s="83">
        <v>130000</v>
      </c>
      <c r="AA189" s="139">
        <f t="shared" si="8"/>
        <v>19500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4.25">
      <c r="A190" s="118">
        <v>418</v>
      </c>
      <c r="B190" s="83" t="s">
        <v>6564</v>
      </c>
      <c r="C190" s="83" t="s">
        <v>159</v>
      </c>
      <c r="D190" s="83">
        <v>386</v>
      </c>
      <c r="E190" s="83" t="s">
        <v>160</v>
      </c>
      <c r="F190" s="5"/>
      <c r="G190" s="2" t="s">
        <v>150</v>
      </c>
      <c r="H190" s="115">
        <v>45352</v>
      </c>
      <c r="I190" s="115">
        <f>VLOOKUP(A190,'Membership Details'!C:J,8,FALSE)</f>
        <v>36982</v>
      </c>
      <c r="J190" s="115" t="b">
        <f t="shared" si="7"/>
        <v>1</v>
      </c>
      <c r="K190" s="2">
        <v>55000</v>
      </c>
      <c r="L190" s="83">
        <v>12</v>
      </c>
      <c r="M190" s="170">
        <f t="shared" si="9"/>
        <v>45717</v>
      </c>
      <c r="N190" s="185">
        <v>0.15</v>
      </c>
      <c r="O190" s="184">
        <v>0.02</v>
      </c>
      <c r="P190" s="184">
        <v>0.17</v>
      </c>
      <c r="Q190" s="83" t="s">
        <v>148</v>
      </c>
      <c r="R190" s="5"/>
      <c r="S190" s="172"/>
      <c r="T190" s="83"/>
      <c r="U190" s="5"/>
      <c r="V190" s="5"/>
      <c r="W190" s="5"/>
      <c r="X190" s="5"/>
      <c r="Y190" s="5"/>
      <c r="Z190" s="83">
        <v>55000</v>
      </c>
      <c r="AA190" s="139">
        <f t="shared" si="8"/>
        <v>8250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4.25">
      <c r="A191" s="118">
        <v>340</v>
      </c>
      <c r="B191" s="83" t="s">
        <v>6564</v>
      </c>
      <c r="C191" s="83" t="s">
        <v>159</v>
      </c>
      <c r="D191" s="83">
        <v>387</v>
      </c>
      <c r="E191" s="83" t="s">
        <v>160</v>
      </c>
      <c r="F191" s="5"/>
      <c r="G191" s="2" t="s">
        <v>150</v>
      </c>
      <c r="H191" s="115">
        <v>40453</v>
      </c>
      <c r="I191" s="115">
        <f>VLOOKUP(A191,'Membership Details'!C:J,8,FALSE)</f>
        <v>39538</v>
      </c>
      <c r="J191" s="115" t="b">
        <f t="shared" si="7"/>
        <v>1</v>
      </c>
      <c r="K191" s="2">
        <v>58033</v>
      </c>
      <c r="L191" s="83">
        <v>12</v>
      </c>
      <c r="M191" s="170">
        <f t="shared" si="9"/>
        <v>40818</v>
      </c>
      <c r="N191" s="185">
        <v>0.15</v>
      </c>
      <c r="O191" s="184">
        <v>0.02</v>
      </c>
      <c r="P191" s="184">
        <v>0.17</v>
      </c>
      <c r="Q191" s="83" t="s">
        <v>148</v>
      </c>
      <c r="R191" s="5"/>
      <c r="S191" s="172"/>
      <c r="T191" s="83"/>
      <c r="U191" s="5"/>
      <c r="V191" s="5"/>
      <c r="W191" s="5"/>
      <c r="X191" s="5"/>
      <c r="Y191" s="5"/>
      <c r="Z191" s="83">
        <v>58033</v>
      </c>
      <c r="AA191" s="139">
        <f t="shared" si="8"/>
        <v>8704.9499999999989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4.25">
      <c r="A192" s="118">
        <v>530</v>
      </c>
      <c r="B192" s="83" t="s">
        <v>6564</v>
      </c>
      <c r="C192" s="83" t="s">
        <v>159</v>
      </c>
      <c r="D192" s="83">
        <v>388</v>
      </c>
      <c r="E192" s="83" t="s">
        <v>160</v>
      </c>
      <c r="F192" s="5"/>
      <c r="G192" s="2" t="s">
        <v>150</v>
      </c>
      <c r="H192" s="115">
        <v>41604</v>
      </c>
      <c r="I192" s="115">
        <f>VLOOKUP(A192,'Membership Details'!C:J,8,FALSE)</f>
        <v>36982</v>
      </c>
      <c r="J192" s="115" t="b">
        <f t="shared" si="7"/>
        <v>1</v>
      </c>
      <c r="K192" s="2">
        <v>31760</v>
      </c>
      <c r="L192" s="83">
        <v>12</v>
      </c>
      <c r="M192" s="170">
        <f t="shared" si="9"/>
        <v>41969</v>
      </c>
      <c r="N192" s="185">
        <v>0.15</v>
      </c>
      <c r="O192" s="184">
        <v>0.02</v>
      </c>
      <c r="P192" s="184">
        <v>0.17</v>
      </c>
      <c r="Q192" s="83" t="s">
        <v>148</v>
      </c>
      <c r="R192" s="5"/>
      <c r="S192" s="172"/>
      <c r="T192" s="83"/>
      <c r="U192" s="5"/>
      <c r="V192" s="5"/>
      <c r="W192" s="5"/>
      <c r="X192" s="5"/>
      <c r="Y192" s="5"/>
      <c r="Z192" s="83">
        <v>31760</v>
      </c>
      <c r="AA192" s="139">
        <f t="shared" si="8"/>
        <v>4764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4.25">
      <c r="A193" s="118">
        <v>2527</v>
      </c>
      <c r="B193" s="83" t="s">
        <v>6564</v>
      </c>
      <c r="C193" s="83" t="s">
        <v>159</v>
      </c>
      <c r="D193" s="83">
        <v>391</v>
      </c>
      <c r="E193" s="83" t="s">
        <v>160</v>
      </c>
      <c r="F193" s="5"/>
      <c r="G193" s="2" t="s">
        <v>150</v>
      </c>
      <c r="H193" s="115">
        <v>40453</v>
      </c>
      <c r="I193" s="115">
        <f>VLOOKUP(A193,'Membership Details'!C:J,8,FALSE)</f>
        <v>39535</v>
      </c>
      <c r="J193" s="115" t="b">
        <f t="shared" si="7"/>
        <v>1</v>
      </c>
      <c r="K193" s="2">
        <v>46066</v>
      </c>
      <c r="L193" s="83">
        <v>12</v>
      </c>
      <c r="M193" s="170">
        <f t="shared" si="9"/>
        <v>40818</v>
      </c>
      <c r="N193" s="185">
        <v>0.15</v>
      </c>
      <c r="O193" s="184">
        <v>0.02</v>
      </c>
      <c r="P193" s="184">
        <v>0.17</v>
      </c>
      <c r="Q193" s="83" t="s">
        <v>148</v>
      </c>
      <c r="R193" s="5"/>
      <c r="S193" s="172"/>
      <c r="T193" s="83"/>
      <c r="U193" s="5"/>
      <c r="V193" s="5"/>
      <c r="W193" s="5"/>
      <c r="X193" s="5"/>
      <c r="Y193" s="5"/>
      <c r="Z193" s="83">
        <v>46066</v>
      </c>
      <c r="AA193" s="139">
        <f t="shared" si="8"/>
        <v>6909.9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4.25">
      <c r="A194" s="118">
        <v>1747</v>
      </c>
      <c r="B194" s="83" t="s">
        <v>6564</v>
      </c>
      <c r="C194" s="83" t="s">
        <v>159</v>
      </c>
      <c r="D194" s="83">
        <v>393</v>
      </c>
      <c r="E194" s="83" t="s">
        <v>160</v>
      </c>
      <c r="F194" s="5"/>
      <c r="G194" s="2" t="s">
        <v>150</v>
      </c>
      <c r="H194" s="115">
        <v>41423</v>
      </c>
      <c r="I194" s="115">
        <f>VLOOKUP(A194,'Membership Details'!C:J,8,FALSE)</f>
        <v>39583</v>
      </c>
      <c r="J194" s="115" t="b">
        <f t="shared" si="7"/>
        <v>1</v>
      </c>
      <c r="K194" s="2">
        <v>95033</v>
      </c>
      <c r="L194" s="83">
        <v>12</v>
      </c>
      <c r="M194" s="170">
        <f t="shared" si="9"/>
        <v>41788</v>
      </c>
      <c r="N194" s="185">
        <v>0.15</v>
      </c>
      <c r="O194" s="184">
        <v>0.02</v>
      </c>
      <c r="P194" s="184">
        <v>0.17</v>
      </c>
      <c r="Q194" s="83" t="s">
        <v>148</v>
      </c>
      <c r="R194" s="5"/>
      <c r="S194" s="172"/>
      <c r="T194" s="83"/>
      <c r="U194" s="5"/>
      <c r="V194" s="5"/>
      <c r="W194" s="5"/>
      <c r="X194" s="5"/>
      <c r="Y194" s="5"/>
      <c r="Z194" s="83">
        <v>95033</v>
      </c>
      <c r="AA194" s="139">
        <f t="shared" si="8"/>
        <v>14254.949999999999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4.25">
      <c r="A195" s="118">
        <v>343</v>
      </c>
      <c r="B195" s="83" t="s">
        <v>6564</v>
      </c>
      <c r="C195" s="83" t="s">
        <v>159</v>
      </c>
      <c r="D195" s="83">
        <v>394</v>
      </c>
      <c r="E195" s="83" t="s">
        <v>160</v>
      </c>
      <c r="F195" s="5"/>
      <c r="G195" s="2" t="s">
        <v>150</v>
      </c>
      <c r="H195" s="115">
        <v>45094</v>
      </c>
      <c r="I195" s="115">
        <f>VLOOKUP(A195,'Membership Details'!C:J,8,FALSE)</f>
        <v>36982</v>
      </c>
      <c r="J195" s="115" t="b">
        <f t="shared" ref="J195:J258" si="10">H195&gt;=I195</f>
        <v>1</v>
      </c>
      <c r="K195" s="2">
        <v>40000</v>
      </c>
      <c r="L195" s="83">
        <v>12</v>
      </c>
      <c r="M195" s="170">
        <f t="shared" si="9"/>
        <v>45459</v>
      </c>
      <c r="N195" s="185">
        <v>0.15</v>
      </c>
      <c r="O195" s="184">
        <v>0.02</v>
      </c>
      <c r="P195" s="184">
        <v>0.17</v>
      </c>
      <c r="Q195" s="83" t="s">
        <v>148</v>
      </c>
      <c r="R195" s="5"/>
      <c r="S195" s="172"/>
      <c r="T195" s="83"/>
      <c r="U195" s="5"/>
      <c r="V195" s="5"/>
      <c r="W195" s="5"/>
      <c r="X195" s="5"/>
      <c r="Y195" s="5"/>
      <c r="Z195" s="83">
        <v>40000</v>
      </c>
      <c r="AA195" s="139">
        <f t="shared" ref="AA195:AA258" si="11">Z195*15%</f>
        <v>6000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4.25">
      <c r="A196" s="118">
        <v>1936</v>
      </c>
      <c r="B196" s="83" t="s">
        <v>6564</v>
      </c>
      <c r="C196" s="83" t="s">
        <v>159</v>
      </c>
      <c r="D196" s="83">
        <v>397</v>
      </c>
      <c r="E196" s="83" t="s">
        <v>160</v>
      </c>
      <c r="F196" s="5"/>
      <c r="G196" s="2" t="s">
        <v>150</v>
      </c>
      <c r="H196" s="115">
        <v>41456</v>
      </c>
      <c r="I196" s="115">
        <f>VLOOKUP(A196,'Membership Details'!C:J,8,FALSE)</f>
        <v>39903</v>
      </c>
      <c r="J196" s="115" t="b">
        <f t="shared" si="10"/>
        <v>1</v>
      </c>
      <c r="K196" s="2">
        <v>92821</v>
      </c>
      <c r="L196" s="83">
        <v>12</v>
      </c>
      <c r="M196" s="170">
        <f t="shared" si="9"/>
        <v>41821</v>
      </c>
      <c r="N196" s="185">
        <v>0.15</v>
      </c>
      <c r="O196" s="184">
        <v>0.02</v>
      </c>
      <c r="P196" s="184">
        <v>0.17</v>
      </c>
      <c r="Q196" s="83" t="s">
        <v>148</v>
      </c>
      <c r="R196" s="5"/>
      <c r="S196" s="172"/>
      <c r="T196" s="83"/>
      <c r="U196" s="5"/>
      <c r="V196" s="5"/>
      <c r="W196" s="5"/>
      <c r="X196" s="5"/>
      <c r="Y196" s="5"/>
      <c r="Z196" s="83">
        <v>92821</v>
      </c>
      <c r="AA196" s="139">
        <f t="shared" si="11"/>
        <v>13923.15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4.25">
      <c r="A197" s="118">
        <v>1937</v>
      </c>
      <c r="B197" s="83" t="s">
        <v>6564</v>
      </c>
      <c r="C197" s="83" t="s">
        <v>159</v>
      </c>
      <c r="D197" s="83">
        <v>399</v>
      </c>
      <c r="E197" s="83" t="s">
        <v>160</v>
      </c>
      <c r="F197" s="5"/>
      <c r="G197" s="2" t="s">
        <v>150</v>
      </c>
      <c r="H197" s="115">
        <v>41453</v>
      </c>
      <c r="I197" s="115">
        <f>VLOOKUP(A197,'Membership Details'!C:J,8,FALSE)</f>
        <v>39903</v>
      </c>
      <c r="J197" s="115" t="b">
        <f t="shared" si="10"/>
        <v>1</v>
      </c>
      <c r="K197" s="2">
        <v>46959</v>
      </c>
      <c r="L197" s="83">
        <v>12</v>
      </c>
      <c r="M197" s="170">
        <f t="shared" si="9"/>
        <v>41818</v>
      </c>
      <c r="N197" s="185">
        <v>0.15</v>
      </c>
      <c r="O197" s="184">
        <v>0.02</v>
      </c>
      <c r="P197" s="184">
        <v>0.17</v>
      </c>
      <c r="Q197" s="83" t="s">
        <v>148</v>
      </c>
      <c r="R197" s="5"/>
      <c r="S197" s="172"/>
      <c r="T197" s="83"/>
      <c r="U197" s="5"/>
      <c r="V197" s="5"/>
      <c r="W197" s="5"/>
      <c r="X197" s="5"/>
      <c r="Y197" s="5"/>
      <c r="Z197" s="83">
        <v>46959</v>
      </c>
      <c r="AA197" s="139">
        <f t="shared" si="11"/>
        <v>7043.8499999999995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4.25">
      <c r="A198" s="118">
        <v>1935</v>
      </c>
      <c r="B198" s="83" t="s">
        <v>6564</v>
      </c>
      <c r="C198" s="83" t="s">
        <v>159</v>
      </c>
      <c r="D198" s="83">
        <v>400</v>
      </c>
      <c r="E198" s="83" t="s">
        <v>160</v>
      </c>
      <c r="F198" s="5"/>
      <c r="G198" s="2" t="s">
        <v>150</v>
      </c>
      <c r="H198" s="115">
        <v>41453</v>
      </c>
      <c r="I198" s="115">
        <f>VLOOKUP(A198,'Membership Details'!C:J,8,FALSE)</f>
        <v>39903</v>
      </c>
      <c r="J198" s="115" t="b">
        <f t="shared" si="10"/>
        <v>1</v>
      </c>
      <c r="K198" s="2">
        <v>46959</v>
      </c>
      <c r="L198" s="83">
        <v>12</v>
      </c>
      <c r="M198" s="170">
        <f t="shared" si="9"/>
        <v>41818</v>
      </c>
      <c r="N198" s="185">
        <v>0.15</v>
      </c>
      <c r="O198" s="184">
        <v>0.02</v>
      </c>
      <c r="P198" s="184">
        <v>0.17</v>
      </c>
      <c r="Q198" s="83" t="s">
        <v>148</v>
      </c>
      <c r="R198" s="5"/>
      <c r="S198" s="172"/>
      <c r="T198" s="83"/>
      <c r="U198" s="5"/>
      <c r="V198" s="5"/>
      <c r="W198" s="5"/>
      <c r="X198" s="5"/>
      <c r="Y198" s="5"/>
      <c r="Z198" s="83">
        <v>46959</v>
      </c>
      <c r="AA198" s="139">
        <f t="shared" si="11"/>
        <v>7043.8499999999995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4.25">
      <c r="A199" s="118">
        <v>1934</v>
      </c>
      <c r="B199" s="83" t="s">
        <v>6564</v>
      </c>
      <c r="C199" s="83" t="s">
        <v>159</v>
      </c>
      <c r="D199" s="83">
        <v>401</v>
      </c>
      <c r="E199" s="83" t="s">
        <v>160</v>
      </c>
      <c r="F199" s="5"/>
      <c r="G199" s="2" t="s">
        <v>150</v>
      </c>
      <c r="H199" s="115">
        <v>41453</v>
      </c>
      <c r="I199" s="115">
        <f>VLOOKUP(A199,'Membership Details'!C:J,8,FALSE)</f>
        <v>39903</v>
      </c>
      <c r="J199" s="115" t="b">
        <f t="shared" si="10"/>
        <v>1</v>
      </c>
      <c r="K199" s="2">
        <v>46959</v>
      </c>
      <c r="L199" s="83">
        <v>12</v>
      </c>
      <c r="M199" s="170">
        <f t="shared" si="9"/>
        <v>41818</v>
      </c>
      <c r="N199" s="185">
        <v>0.15</v>
      </c>
      <c r="O199" s="184">
        <v>0.02</v>
      </c>
      <c r="P199" s="184">
        <v>0.17</v>
      </c>
      <c r="Q199" s="83" t="s">
        <v>148</v>
      </c>
      <c r="R199" s="5"/>
      <c r="S199" s="172"/>
      <c r="T199" s="83"/>
      <c r="U199" s="5"/>
      <c r="V199" s="5"/>
      <c r="W199" s="5"/>
      <c r="X199" s="5"/>
      <c r="Y199" s="5"/>
      <c r="Z199" s="83">
        <v>46959</v>
      </c>
      <c r="AA199" s="139">
        <f t="shared" si="11"/>
        <v>7043.8499999999995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4.25">
      <c r="A200" s="118">
        <v>1289</v>
      </c>
      <c r="B200" s="83" t="s">
        <v>6564</v>
      </c>
      <c r="C200" s="83" t="s">
        <v>159</v>
      </c>
      <c r="D200" s="83">
        <v>404</v>
      </c>
      <c r="E200" s="83" t="s">
        <v>160</v>
      </c>
      <c r="F200" s="5"/>
      <c r="G200" s="2" t="s">
        <v>150</v>
      </c>
      <c r="H200" s="115">
        <v>45309</v>
      </c>
      <c r="I200" s="115">
        <f>VLOOKUP(A200,'Membership Details'!C:J,8,FALSE)</f>
        <v>37986</v>
      </c>
      <c r="J200" s="115" t="b">
        <f t="shared" si="10"/>
        <v>1</v>
      </c>
      <c r="K200" s="2">
        <v>210000</v>
      </c>
      <c r="L200" s="83">
        <v>12</v>
      </c>
      <c r="M200" s="170">
        <f t="shared" si="9"/>
        <v>45674</v>
      </c>
      <c r="N200" s="185">
        <v>0.15</v>
      </c>
      <c r="O200" s="184">
        <v>0.02</v>
      </c>
      <c r="P200" s="184">
        <v>0.17</v>
      </c>
      <c r="Q200" s="83" t="s">
        <v>148</v>
      </c>
      <c r="R200" s="5"/>
      <c r="S200" s="172"/>
      <c r="T200" s="83"/>
      <c r="U200" s="5"/>
      <c r="V200" s="5"/>
      <c r="W200" s="5"/>
      <c r="X200" s="5"/>
      <c r="Y200" s="5"/>
      <c r="Z200" s="83">
        <v>210000</v>
      </c>
      <c r="AA200" s="139">
        <f t="shared" si="11"/>
        <v>31500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4.25">
      <c r="A201" s="118">
        <v>1277</v>
      </c>
      <c r="B201" s="83" t="s">
        <v>6564</v>
      </c>
      <c r="C201" s="83" t="s">
        <v>159</v>
      </c>
      <c r="D201" s="83">
        <v>405</v>
      </c>
      <c r="E201" s="83" t="s">
        <v>160</v>
      </c>
      <c r="F201" s="5"/>
      <c r="G201" s="2" t="s">
        <v>150</v>
      </c>
      <c r="H201" s="115">
        <v>45271</v>
      </c>
      <c r="I201" s="115">
        <f>VLOOKUP(A201,'Membership Details'!C:J,8,FALSE)</f>
        <v>37986</v>
      </c>
      <c r="J201" s="115" t="b">
        <f t="shared" si="10"/>
        <v>1</v>
      </c>
      <c r="K201" s="2">
        <v>125000</v>
      </c>
      <c r="L201" s="83">
        <v>12</v>
      </c>
      <c r="M201" s="170">
        <f t="shared" si="9"/>
        <v>45636</v>
      </c>
      <c r="N201" s="185">
        <v>0.15</v>
      </c>
      <c r="O201" s="184">
        <v>0.02</v>
      </c>
      <c r="P201" s="184">
        <v>0.17</v>
      </c>
      <c r="Q201" s="83" t="s">
        <v>148</v>
      </c>
      <c r="R201" s="5"/>
      <c r="S201" s="172"/>
      <c r="T201" s="83"/>
      <c r="U201" s="5"/>
      <c r="V201" s="5"/>
      <c r="W201" s="5"/>
      <c r="X201" s="5"/>
      <c r="Y201" s="5"/>
      <c r="Z201" s="83">
        <v>125000</v>
      </c>
      <c r="AA201" s="139">
        <f t="shared" si="11"/>
        <v>18750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4.25">
      <c r="A202" s="118">
        <v>2010</v>
      </c>
      <c r="B202" s="83" t="s">
        <v>6564</v>
      </c>
      <c r="C202" s="83" t="s">
        <v>159</v>
      </c>
      <c r="D202" s="83">
        <v>408</v>
      </c>
      <c r="E202" s="83" t="s">
        <v>160</v>
      </c>
      <c r="F202" s="5"/>
      <c r="G202" s="2" t="s">
        <v>150</v>
      </c>
      <c r="H202" s="115">
        <v>45381</v>
      </c>
      <c r="I202" s="115">
        <f>VLOOKUP(A202,'Membership Details'!C:J,8,FALSE)</f>
        <v>41102</v>
      </c>
      <c r="J202" s="115" t="b">
        <f t="shared" si="10"/>
        <v>1</v>
      </c>
      <c r="K202" s="2">
        <v>20000</v>
      </c>
      <c r="L202" s="83">
        <v>12</v>
      </c>
      <c r="M202" s="170">
        <f t="shared" si="9"/>
        <v>45746</v>
      </c>
      <c r="N202" s="185">
        <v>0.15</v>
      </c>
      <c r="O202" s="184">
        <v>0.02</v>
      </c>
      <c r="P202" s="184">
        <v>0.17</v>
      </c>
      <c r="Q202" s="83" t="s">
        <v>148</v>
      </c>
      <c r="R202" s="5"/>
      <c r="S202" s="172"/>
      <c r="T202" s="83"/>
      <c r="U202" s="5"/>
      <c r="V202" s="5"/>
      <c r="W202" s="5"/>
      <c r="X202" s="5"/>
      <c r="Y202" s="5"/>
      <c r="Z202" s="83">
        <v>20000</v>
      </c>
      <c r="AA202" s="139">
        <f t="shared" si="11"/>
        <v>3000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4.25">
      <c r="A203" s="118">
        <v>1771</v>
      </c>
      <c r="B203" s="83" t="s">
        <v>6564</v>
      </c>
      <c r="C203" s="83" t="s">
        <v>159</v>
      </c>
      <c r="D203" s="83">
        <v>409</v>
      </c>
      <c r="E203" s="83" t="s">
        <v>160</v>
      </c>
      <c r="F203" s="5"/>
      <c r="G203" s="2" t="s">
        <v>150</v>
      </c>
      <c r="H203" s="115">
        <v>45190</v>
      </c>
      <c r="I203" s="115">
        <f>VLOOKUP(A203,'Membership Details'!C:J,8,FALSE)</f>
        <v>39903</v>
      </c>
      <c r="J203" s="115" t="b">
        <f t="shared" si="10"/>
        <v>1</v>
      </c>
      <c r="K203" s="2">
        <v>45000</v>
      </c>
      <c r="L203" s="83">
        <v>12</v>
      </c>
      <c r="M203" s="170">
        <f t="shared" si="9"/>
        <v>45555</v>
      </c>
      <c r="N203" s="185">
        <v>0.15</v>
      </c>
      <c r="O203" s="184">
        <v>0.02</v>
      </c>
      <c r="P203" s="184">
        <v>0.17</v>
      </c>
      <c r="Q203" s="83" t="s">
        <v>148</v>
      </c>
      <c r="R203" s="5"/>
      <c r="S203" s="172"/>
      <c r="T203" s="83"/>
      <c r="U203" s="5"/>
      <c r="V203" s="5"/>
      <c r="W203" s="5"/>
      <c r="X203" s="5"/>
      <c r="Y203" s="5"/>
      <c r="Z203" s="83">
        <v>45000</v>
      </c>
      <c r="AA203" s="139">
        <f t="shared" si="11"/>
        <v>6750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4.25">
      <c r="A204" s="118">
        <v>871</v>
      </c>
      <c r="B204" s="83" t="s">
        <v>6564</v>
      </c>
      <c r="C204" s="83" t="s">
        <v>159</v>
      </c>
      <c r="D204" s="83">
        <v>417</v>
      </c>
      <c r="E204" s="83" t="s">
        <v>160</v>
      </c>
      <c r="F204" s="5"/>
      <c r="G204" s="2" t="s">
        <v>150</v>
      </c>
      <c r="H204" s="115">
        <v>45271</v>
      </c>
      <c r="I204" s="115">
        <f>VLOOKUP(A204,'Membership Details'!C:J,8,FALSE)</f>
        <v>36982</v>
      </c>
      <c r="J204" s="115" t="b">
        <f t="shared" si="10"/>
        <v>1</v>
      </c>
      <c r="K204" s="2">
        <v>100000</v>
      </c>
      <c r="L204" s="83">
        <v>12</v>
      </c>
      <c r="M204" s="170">
        <f t="shared" ref="M204:M267" si="12">SUM(H204+365)</f>
        <v>45636</v>
      </c>
      <c r="N204" s="185">
        <v>0.15</v>
      </c>
      <c r="O204" s="184">
        <v>0.02</v>
      </c>
      <c r="P204" s="184">
        <v>0.17</v>
      </c>
      <c r="Q204" s="83" t="s">
        <v>148</v>
      </c>
      <c r="R204" s="5"/>
      <c r="S204" s="172"/>
      <c r="T204" s="83"/>
      <c r="U204" s="5"/>
      <c r="V204" s="5"/>
      <c r="W204" s="5"/>
      <c r="X204" s="5"/>
      <c r="Y204" s="5"/>
      <c r="Z204" s="83">
        <v>100000</v>
      </c>
      <c r="AA204" s="139">
        <f t="shared" si="11"/>
        <v>15000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4.25">
      <c r="A205" s="118">
        <v>1851</v>
      </c>
      <c r="B205" s="83" t="s">
        <v>6564</v>
      </c>
      <c r="C205" s="83" t="s">
        <v>159</v>
      </c>
      <c r="D205" s="83">
        <v>418</v>
      </c>
      <c r="E205" s="83" t="s">
        <v>160</v>
      </c>
      <c r="F205" s="5"/>
      <c r="G205" s="2" t="s">
        <v>150</v>
      </c>
      <c r="H205" s="115">
        <v>45264</v>
      </c>
      <c r="I205" s="115">
        <f>VLOOKUP(A205,'Membership Details'!C:J,8,FALSE)</f>
        <v>40109</v>
      </c>
      <c r="J205" s="115" t="b">
        <f t="shared" si="10"/>
        <v>1</v>
      </c>
      <c r="K205" s="2">
        <v>145000</v>
      </c>
      <c r="L205" s="83">
        <v>12</v>
      </c>
      <c r="M205" s="170">
        <f t="shared" si="12"/>
        <v>45629</v>
      </c>
      <c r="N205" s="185">
        <v>0.15</v>
      </c>
      <c r="O205" s="184">
        <v>0.02</v>
      </c>
      <c r="P205" s="184">
        <v>0.17</v>
      </c>
      <c r="Q205" s="83" t="s">
        <v>148</v>
      </c>
      <c r="R205" s="5"/>
      <c r="S205" s="172"/>
      <c r="T205" s="83"/>
      <c r="U205" s="5"/>
      <c r="V205" s="5"/>
      <c r="W205" s="5"/>
      <c r="X205" s="5"/>
      <c r="Y205" s="5"/>
      <c r="Z205" s="83">
        <v>145000</v>
      </c>
      <c r="AA205" s="139">
        <f t="shared" si="11"/>
        <v>21750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4.25">
      <c r="A206" s="118">
        <v>1950</v>
      </c>
      <c r="B206" s="83" t="s">
        <v>6564</v>
      </c>
      <c r="C206" s="83" t="s">
        <v>159</v>
      </c>
      <c r="D206" s="83">
        <v>422</v>
      </c>
      <c r="E206" s="83" t="s">
        <v>160</v>
      </c>
      <c r="F206" s="5"/>
      <c r="G206" s="2" t="s">
        <v>150</v>
      </c>
      <c r="H206" s="115">
        <v>45379</v>
      </c>
      <c r="I206" s="115">
        <f>VLOOKUP(A206,'Membership Details'!C:J,8,FALSE)</f>
        <v>39707</v>
      </c>
      <c r="J206" s="115" t="b">
        <f t="shared" si="10"/>
        <v>1</v>
      </c>
      <c r="K206" s="2">
        <v>90000</v>
      </c>
      <c r="L206" s="83">
        <v>12</v>
      </c>
      <c r="M206" s="170">
        <f t="shared" si="12"/>
        <v>45744</v>
      </c>
      <c r="N206" s="185">
        <v>0.15</v>
      </c>
      <c r="O206" s="184">
        <v>0.02</v>
      </c>
      <c r="P206" s="184">
        <v>0.17</v>
      </c>
      <c r="Q206" s="83" t="s">
        <v>148</v>
      </c>
      <c r="R206" s="5"/>
      <c r="S206" s="172"/>
      <c r="T206" s="83"/>
      <c r="U206" s="5"/>
      <c r="V206" s="5"/>
      <c r="W206" s="5"/>
      <c r="X206" s="5"/>
      <c r="Y206" s="5"/>
      <c r="Z206" s="83">
        <v>90000</v>
      </c>
      <c r="AA206" s="139">
        <f t="shared" si="11"/>
        <v>13500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4.25">
      <c r="A207" s="118">
        <v>2090</v>
      </c>
      <c r="B207" s="83" t="s">
        <v>6564</v>
      </c>
      <c r="C207" s="83" t="s">
        <v>159</v>
      </c>
      <c r="D207" s="83">
        <v>426</v>
      </c>
      <c r="E207" s="83" t="s">
        <v>160</v>
      </c>
      <c r="F207" s="5"/>
      <c r="G207" s="2" t="s">
        <v>150</v>
      </c>
      <c r="H207" s="115">
        <v>45133</v>
      </c>
      <c r="I207" s="115">
        <f>VLOOKUP(A207,'Membership Details'!C:J,8,FALSE)</f>
        <v>39707</v>
      </c>
      <c r="J207" s="115" t="b">
        <f t="shared" si="10"/>
        <v>1</v>
      </c>
      <c r="K207" s="2">
        <v>120000</v>
      </c>
      <c r="L207" s="83">
        <v>12</v>
      </c>
      <c r="M207" s="170">
        <f t="shared" si="12"/>
        <v>45498</v>
      </c>
      <c r="N207" s="185">
        <v>0.15</v>
      </c>
      <c r="O207" s="184">
        <v>0.02</v>
      </c>
      <c r="P207" s="184">
        <v>0.17</v>
      </c>
      <c r="Q207" s="83" t="s">
        <v>148</v>
      </c>
      <c r="R207" s="5"/>
      <c r="S207" s="172"/>
      <c r="T207" s="83"/>
      <c r="U207" s="5"/>
      <c r="V207" s="5"/>
      <c r="W207" s="5"/>
      <c r="X207" s="5"/>
      <c r="Y207" s="5"/>
      <c r="Z207" s="83">
        <v>120000</v>
      </c>
      <c r="AA207" s="139">
        <f t="shared" si="11"/>
        <v>18000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4.25">
      <c r="A208" s="118">
        <v>344</v>
      </c>
      <c r="B208" s="83" t="s">
        <v>6564</v>
      </c>
      <c r="C208" s="83" t="s">
        <v>159</v>
      </c>
      <c r="D208" s="83">
        <v>428</v>
      </c>
      <c r="E208" s="83" t="s">
        <v>160</v>
      </c>
      <c r="F208" s="5"/>
      <c r="G208" s="2" t="s">
        <v>150</v>
      </c>
      <c r="H208" s="115">
        <v>45066</v>
      </c>
      <c r="I208" s="115">
        <f>VLOOKUP(A208,'Membership Details'!C:J,8,FALSE)</f>
        <v>36982</v>
      </c>
      <c r="J208" s="115" t="b">
        <f t="shared" si="10"/>
        <v>1</v>
      </c>
      <c r="K208" s="2">
        <v>50000</v>
      </c>
      <c r="L208" s="83">
        <v>12</v>
      </c>
      <c r="M208" s="170">
        <f t="shared" si="12"/>
        <v>45431</v>
      </c>
      <c r="N208" s="185">
        <v>0.15</v>
      </c>
      <c r="O208" s="184">
        <v>0.02</v>
      </c>
      <c r="P208" s="184">
        <v>0.17</v>
      </c>
      <c r="Q208" s="83" t="s">
        <v>148</v>
      </c>
      <c r="R208" s="5"/>
      <c r="S208" s="172"/>
      <c r="T208" s="83"/>
      <c r="U208" s="5"/>
      <c r="V208" s="5"/>
      <c r="W208" s="5"/>
      <c r="X208" s="5"/>
      <c r="Y208" s="5"/>
      <c r="Z208" s="83">
        <v>50000</v>
      </c>
      <c r="AA208" s="139">
        <f t="shared" si="11"/>
        <v>7500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4.25">
      <c r="A209" s="118">
        <v>658</v>
      </c>
      <c r="B209" s="83" t="s">
        <v>6564</v>
      </c>
      <c r="C209" s="83" t="s">
        <v>159</v>
      </c>
      <c r="D209" s="83">
        <v>429</v>
      </c>
      <c r="E209" s="83" t="s">
        <v>160</v>
      </c>
      <c r="F209" s="5"/>
      <c r="G209" s="2" t="s">
        <v>150</v>
      </c>
      <c r="H209" s="115">
        <v>45098</v>
      </c>
      <c r="I209" s="115">
        <f>VLOOKUP(A209,'Membership Details'!C:J,8,FALSE)</f>
        <v>36982</v>
      </c>
      <c r="J209" s="115" t="b">
        <f t="shared" si="10"/>
        <v>1</v>
      </c>
      <c r="K209" s="2">
        <v>91000</v>
      </c>
      <c r="L209" s="83">
        <v>12</v>
      </c>
      <c r="M209" s="170">
        <f t="shared" si="12"/>
        <v>45463</v>
      </c>
      <c r="N209" s="185">
        <v>0.15</v>
      </c>
      <c r="O209" s="184">
        <v>0.02</v>
      </c>
      <c r="P209" s="184">
        <v>0.17</v>
      </c>
      <c r="Q209" s="83" t="s">
        <v>148</v>
      </c>
      <c r="R209" s="5"/>
      <c r="S209" s="172"/>
      <c r="T209" s="83"/>
      <c r="U209" s="5"/>
      <c r="V209" s="5"/>
      <c r="W209" s="5"/>
      <c r="X209" s="5"/>
      <c r="Y209" s="5"/>
      <c r="Z209" s="83">
        <v>91000</v>
      </c>
      <c r="AA209" s="139">
        <f t="shared" si="11"/>
        <v>13650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4.25">
      <c r="A210" s="118">
        <v>1305</v>
      </c>
      <c r="B210" s="83" t="s">
        <v>6564</v>
      </c>
      <c r="C210" s="83" t="s">
        <v>159</v>
      </c>
      <c r="D210" s="83">
        <v>436</v>
      </c>
      <c r="E210" s="83" t="s">
        <v>160</v>
      </c>
      <c r="F210" s="5"/>
      <c r="G210" s="2" t="s">
        <v>150</v>
      </c>
      <c r="H210" s="115">
        <v>45120</v>
      </c>
      <c r="I210" s="115">
        <f>VLOOKUP(A210,'Membership Details'!C:J,8,FALSE)</f>
        <v>37652</v>
      </c>
      <c r="J210" s="115" t="b">
        <f t="shared" si="10"/>
        <v>1</v>
      </c>
      <c r="K210" s="2">
        <v>70000</v>
      </c>
      <c r="L210" s="83">
        <v>12</v>
      </c>
      <c r="M210" s="170">
        <f t="shared" si="12"/>
        <v>45485</v>
      </c>
      <c r="N210" s="185">
        <v>0.15</v>
      </c>
      <c r="O210" s="184">
        <v>0.02</v>
      </c>
      <c r="P210" s="184">
        <v>0.17</v>
      </c>
      <c r="Q210" s="83" t="s">
        <v>148</v>
      </c>
      <c r="R210" s="5"/>
      <c r="S210" s="172"/>
      <c r="T210" s="83"/>
      <c r="U210" s="5"/>
      <c r="V210" s="5"/>
      <c r="W210" s="5"/>
      <c r="X210" s="5"/>
      <c r="Y210" s="5"/>
      <c r="Z210" s="83">
        <v>70000</v>
      </c>
      <c r="AA210" s="139">
        <f t="shared" si="11"/>
        <v>10500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4.25">
      <c r="A211" s="118">
        <v>1749</v>
      </c>
      <c r="B211" s="83" t="s">
        <v>6564</v>
      </c>
      <c r="C211" s="83" t="s">
        <v>159</v>
      </c>
      <c r="D211" s="83">
        <v>438</v>
      </c>
      <c r="E211" s="83" t="s">
        <v>160</v>
      </c>
      <c r="F211" s="5"/>
      <c r="G211" s="2" t="s">
        <v>150</v>
      </c>
      <c r="H211" s="115">
        <v>45093</v>
      </c>
      <c r="I211" s="115">
        <f>VLOOKUP(A211,'Membership Details'!C:J,8,FALSE)</f>
        <v>39538</v>
      </c>
      <c r="J211" s="115" t="b">
        <f t="shared" si="10"/>
        <v>1</v>
      </c>
      <c r="K211" s="2">
        <v>30000</v>
      </c>
      <c r="L211" s="83">
        <v>12</v>
      </c>
      <c r="M211" s="170">
        <f t="shared" si="12"/>
        <v>45458</v>
      </c>
      <c r="N211" s="185">
        <v>0.15</v>
      </c>
      <c r="O211" s="184">
        <v>0.02</v>
      </c>
      <c r="P211" s="184">
        <v>0.17</v>
      </c>
      <c r="Q211" s="83" t="s">
        <v>148</v>
      </c>
      <c r="R211" s="5"/>
      <c r="S211" s="172"/>
      <c r="T211" s="83"/>
      <c r="U211" s="5"/>
      <c r="V211" s="5"/>
      <c r="W211" s="5"/>
      <c r="X211" s="5"/>
      <c r="Y211" s="5"/>
      <c r="Z211" s="83">
        <v>30000</v>
      </c>
      <c r="AA211" s="139">
        <f t="shared" si="11"/>
        <v>4500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4.25">
      <c r="A212" s="118">
        <v>1998</v>
      </c>
      <c r="B212" s="83" t="s">
        <v>6564</v>
      </c>
      <c r="C212" s="83" t="s">
        <v>159</v>
      </c>
      <c r="D212" s="83">
        <v>440</v>
      </c>
      <c r="E212" s="83" t="s">
        <v>160</v>
      </c>
      <c r="F212" s="5"/>
      <c r="G212" s="2" t="s">
        <v>150</v>
      </c>
      <c r="H212" s="115">
        <v>45085</v>
      </c>
      <c r="I212" s="115">
        <f>VLOOKUP(A212,'Membership Details'!C:J,8,FALSE)</f>
        <v>36982</v>
      </c>
      <c r="J212" s="115" t="b">
        <f t="shared" si="10"/>
        <v>1</v>
      </c>
      <c r="K212" s="2">
        <v>115000</v>
      </c>
      <c r="L212" s="83">
        <v>12</v>
      </c>
      <c r="M212" s="170">
        <f t="shared" si="12"/>
        <v>45450</v>
      </c>
      <c r="N212" s="185">
        <v>0.15</v>
      </c>
      <c r="O212" s="184">
        <v>0.02</v>
      </c>
      <c r="P212" s="184">
        <v>0.17</v>
      </c>
      <c r="Q212" s="83" t="s">
        <v>148</v>
      </c>
      <c r="R212" s="5"/>
      <c r="S212" s="172"/>
      <c r="T212" s="83"/>
      <c r="U212" s="5"/>
      <c r="V212" s="5"/>
      <c r="W212" s="5"/>
      <c r="X212" s="5"/>
      <c r="Y212" s="5"/>
      <c r="Z212" s="83">
        <v>115000</v>
      </c>
      <c r="AA212" s="139">
        <f t="shared" si="11"/>
        <v>17250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4.25">
      <c r="A213" s="118">
        <v>1657</v>
      </c>
      <c r="B213" s="83" t="s">
        <v>6564</v>
      </c>
      <c r="C213" s="83" t="s">
        <v>159</v>
      </c>
      <c r="D213" s="83">
        <v>444</v>
      </c>
      <c r="E213" s="83" t="s">
        <v>160</v>
      </c>
      <c r="F213" s="5"/>
      <c r="G213" s="2" t="s">
        <v>150</v>
      </c>
      <c r="H213" s="115">
        <v>45167</v>
      </c>
      <c r="I213" s="115">
        <f>VLOOKUP(A213,'Membership Details'!C:J,8,FALSE)</f>
        <v>37986</v>
      </c>
      <c r="J213" s="115" t="b">
        <f t="shared" si="10"/>
        <v>1</v>
      </c>
      <c r="K213" s="2">
        <v>2000</v>
      </c>
      <c r="L213" s="83">
        <v>12</v>
      </c>
      <c r="M213" s="170">
        <f t="shared" si="12"/>
        <v>45532</v>
      </c>
      <c r="N213" s="185">
        <v>0.15</v>
      </c>
      <c r="O213" s="184">
        <v>0.02</v>
      </c>
      <c r="P213" s="184">
        <v>0.17</v>
      </c>
      <c r="Q213" s="83" t="s">
        <v>148</v>
      </c>
      <c r="R213" s="5"/>
      <c r="S213" s="172"/>
      <c r="T213" s="83"/>
      <c r="U213" s="5"/>
      <c r="V213" s="5"/>
      <c r="W213" s="5"/>
      <c r="X213" s="5"/>
      <c r="Y213" s="5"/>
      <c r="Z213" s="83">
        <v>2000</v>
      </c>
      <c r="AA213" s="139">
        <f t="shared" si="11"/>
        <v>300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4.25">
      <c r="A214" s="118">
        <v>1150</v>
      </c>
      <c r="B214" s="83" t="s">
        <v>6564</v>
      </c>
      <c r="C214" s="83" t="s">
        <v>159</v>
      </c>
      <c r="D214" s="83">
        <v>445</v>
      </c>
      <c r="E214" s="83" t="s">
        <v>160</v>
      </c>
      <c r="F214" s="5"/>
      <c r="G214" s="2" t="s">
        <v>150</v>
      </c>
      <c r="H214" s="115">
        <v>45149</v>
      </c>
      <c r="I214" s="115">
        <f>VLOOKUP(A214,'Membership Details'!C:J,8,FALSE)</f>
        <v>37345</v>
      </c>
      <c r="J214" s="115" t="b">
        <f t="shared" si="10"/>
        <v>1</v>
      </c>
      <c r="K214" s="2">
        <v>200000</v>
      </c>
      <c r="L214" s="83">
        <v>12</v>
      </c>
      <c r="M214" s="170">
        <f t="shared" si="12"/>
        <v>45514</v>
      </c>
      <c r="N214" s="185">
        <v>0.15</v>
      </c>
      <c r="O214" s="184">
        <v>0.02</v>
      </c>
      <c r="P214" s="184">
        <v>0.17</v>
      </c>
      <c r="Q214" s="83" t="s">
        <v>148</v>
      </c>
      <c r="R214" s="5"/>
      <c r="S214" s="172"/>
      <c r="T214" s="83"/>
      <c r="U214" s="5"/>
      <c r="V214" s="5"/>
      <c r="W214" s="5"/>
      <c r="X214" s="5"/>
      <c r="Y214" s="5"/>
      <c r="Z214" s="83">
        <v>200000</v>
      </c>
      <c r="AA214" s="139">
        <f t="shared" si="11"/>
        <v>30000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4.25">
      <c r="A215" s="118">
        <v>567</v>
      </c>
      <c r="B215" s="83" t="s">
        <v>6564</v>
      </c>
      <c r="C215" s="83" t="s">
        <v>159</v>
      </c>
      <c r="D215" s="83">
        <v>451</v>
      </c>
      <c r="E215" s="83" t="s">
        <v>160</v>
      </c>
      <c r="F215" s="5"/>
      <c r="G215" s="2" t="s">
        <v>150</v>
      </c>
      <c r="H215" s="115">
        <v>45101</v>
      </c>
      <c r="I215" s="115">
        <f>VLOOKUP(A215,'Membership Details'!C:J,8,FALSE)</f>
        <v>36982</v>
      </c>
      <c r="J215" s="115" t="b">
        <f t="shared" si="10"/>
        <v>1</v>
      </c>
      <c r="K215" s="2">
        <v>250000</v>
      </c>
      <c r="L215" s="83">
        <v>12</v>
      </c>
      <c r="M215" s="170">
        <f t="shared" si="12"/>
        <v>45466</v>
      </c>
      <c r="N215" s="185">
        <v>0.15</v>
      </c>
      <c r="O215" s="184">
        <v>0.02</v>
      </c>
      <c r="P215" s="184">
        <v>0.17</v>
      </c>
      <c r="Q215" s="83" t="s">
        <v>148</v>
      </c>
      <c r="R215" s="5"/>
      <c r="S215" s="172"/>
      <c r="T215" s="83"/>
      <c r="U215" s="5"/>
      <c r="V215" s="5"/>
      <c r="W215" s="5"/>
      <c r="X215" s="5"/>
      <c r="Y215" s="5"/>
      <c r="Z215" s="83">
        <v>250000</v>
      </c>
      <c r="AA215" s="139">
        <f t="shared" si="11"/>
        <v>37500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4.25">
      <c r="A216" s="118">
        <v>1765</v>
      </c>
      <c r="B216" s="83" t="s">
        <v>6564</v>
      </c>
      <c r="C216" s="83" t="s">
        <v>159</v>
      </c>
      <c r="D216" s="83">
        <v>452</v>
      </c>
      <c r="E216" s="83" t="s">
        <v>160</v>
      </c>
      <c r="F216" s="5"/>
      <c r="G216" s="2" t="s">
        <v>150</v>
      </c>
      <c r="H216" s="115">
        <v>45029</v>
      </c>
      <c r="I216" s="115">
        <f>VLOOKUP(A216,'Membership Details'!C:J,8,FALSE)</f>
        <v>39568</v>
      </c>
      <c r="J216" s="115" t="b">
        <f t="shared" si="10"/>
        <v>1</v>
      </c>
      <c r="K216" s="2">
        <v>60975</v>
      </c>
      <c r="L216" s="83">
        <v>12</v>
      </c>
      <c r="M216" s="170">
        <f t="shared" si="12"/>
        <v>45394</v>
      </c>
      <c r="N216" s="185">
        <v>0.15</v>
      </c>
      <c r="O216" s="184">
        <v>0.02</v>
      </c>
      <c r="P216" s="184">
        <v>0.17</v>
      </c>
      <c r="Q216" s="83" t="s">
        <v>148</v>
      </c>
      <c r="R216" s="5"/>
      <c r="S216" s="172"/>
      <c r="T216" s="83"/>
      <c r="U216" s="5"/>
      <c r="V216" s="5"/>
      <c r="W216" s="5"/>
      <c r="X216" s="5"/>
      <c r="Y216" s="5"/>
      <c r="Z216" s="83">
        <v>60975</v>
      </c>
      <c r="AA216" s="139">
        <f t="shared" si="11"/>
        <v>9146.25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4.25">
      <c r="A217" s="118">
        <v>1672</v>
      </c>
      <c r="B217" s="83" t="s">
        <v>6564</v>
      </c>
      <c r="C217" s="83" t="s">
        <v>159</v>
      </c>
      <c r="D217" s="83">
        <v>454</v>
      </c>
      <c r="E217" s="83" t="s">
        <v>160</v>
      </c>
      <c r="F217" s="5"/>
      <c r="G217" s="2" t="s">
        <v>150</v>
      </c>
      <c r="H217" s="115">
        <v>45363</v>
      </c>
      <c r="I217" s="115">
        <f>VLOOKUP(A217,'Membership Details'!C:J,8,FALSE)</f>
        <v>38621</v>
      </c>
      <c r="J217" s="115" t="b">
        <f t="shared" si="10"/>
        <v>1</v>
      </c>
      <c r="K217" s="2">
        <v>150000</v>
      </c>
      <c r="L217" s="83">
        <v>12</v>
      </c>
      <c r="M217" s="170">
        <f t="shared" si="12"/>
        <v>45728</v>
      </c>
      <c r="N217" s="185">
        <v>0.15</v>
      </c>
      <c r="O217" s="184">
        <v>0.02</v>
      </c>
      <c r="P217" s="184">
        <v>0.17</v>
      </c>
      <c r="Q217" s="83" t="s">
        <v>148</v>
      </c>
      <c r="R217" s="5"/>
      <c r="S217" s="172"/>
      <c r="T217" s="83"/>
      <c r="U217" s="5"/>
      <c r="V217" s="5"/>
      <c r="W217" s="5"/>
      <c r="X217" s="5"/>
      <c r="Y217" s="5"/>
      <c r="Z217" s="83">
        <v>150000</v>
      </c>
      <c r="AA217" s="139">
        <f t="shared" si="11"/>
        <v>22500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4.25">
      <c r="A218" s="118">
        <v>1619</v>
      </c>
      <c r="B218" s="83" t="s">
        <v>6564</v>
      </c>
      <c r="C218" s="83" t="s">
        <v>159</v>
      </c>
      <c r="D218" s="83">
        <v>455</v>
      </c>
      <c r="E218" s="83" t="s">
        <v>160</v>
      </c>
      <c r="F218" s="5"/>
      <c r="G218" s="2" t="s">
        <v>150</v>
      </c>
      <c r="H218" s="115">
        <v>45217</v>
      </c>
      <c r="I218" s="115">
        <f>VLOOKUP(A218,'Membership Details'!C:J,8,FALSE)</f>
        <v>42360</v>
      </c>
      <c r="J218" s="115" t="b">
        <f t="shared" si="10"/>
        <v>1</v>
      </c>
      <c r="K218" s="2">
        <v>100000</v>
      </c>
      <c r="L218" s="83">
        <v>12</v>
      </c>
      <c r="M218" s="170">
        <f t="shared" si="12"/>
        <v>45582</v>
      </c>
      <c r="N218" s="185">
        <v>0.15</v>
      </c>
      <c r="O218" s="184">
        <v>0.02</v>
      </c>
      <c r="P218" s="184">
        <v>0.17</v>
      </c>
      <c r="Q218" s="83" t="s">
        <v>148</v>
      </c>
      <c r="R218" s="5"/>
      <c r="S218" s="172"/>
      <c r="T218" s="83"/>
      <c r="U218" s="5"/>
      <c r="V218" s="5"/>
      <c r="W218" s="5"/>
      <c r="X218" s="5"/>
      <c r="Y218" s="5"/>
      <c r="Z218" s="83">
        <v>100000</v>
      </c>
      <c r="AA218" s="139">
        <f t="shared" si="11"/>
        <v>15000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4.25">
      <c r="A219" s="118">
        <v>1671</v>
      </c>
      <c r="B219" s="83" t="s">
        <v>6564</v>
      </c>
      <c r="C219" s="83" t="s">
        <v>159</v>
      </c>
      <c r="D219" s="83">
        <v>456</v>
      </c>
      <c r="E219" s="83" t="s">
        <v>160</v>
      </c>
      <c r="F219" s="5"/>
      <c r="G219" s="2" t="s">
        <v>150</v>
      </c>
      <c r="H219" s="115">
        <v>45078</v>
      </c>
      <c r="I219" s="115">
        <f>VLOOKUP(A219,'Membership Details'!C:J,8,FALSE)</f>
        <v>38621</v>
      </c>
      <c r="J219" s="115" t="b">
        <f t="shared" si="10"/>
        <v>1</v>
      </c>
      <c r="K219" s="2">
        <v>150000</v>
      </c>
      <c r="L219" s="83">
        <v>12</v>
      </c>
      <c r="M219" s="170">
        <f t="shared" si="12"/>
        <v>45443</v>
      </c>
      <c r="N219" s="185">
        <v>0.15</v>
      </c>
      <c r="O219" s="184">
        <v>0.02</v>
      </c>
      <c r="P219" s="184">
        <v>0.17</v>
      </c>
      <c r="Q219" s="83" t="s">
        <v>148</v>
      </c>
      <c r="R219" s="5"/>
      <c r="S219" s="172"/>
      <c r="T219" s="83"/>
      <c r="U219" s="5"/>
      <c r="V219" s="5"/>
      <c r="W219" s="5"/>
      <c r="X219" s="5"/>
      <c r="Y219" s="5"/>
      <c r="Z219" s="83">
        <v>150000</v>
      </c>
      <c r="AA219" s="139">
        <f t="shared" si="11"/>
        <v>22500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4.25">
      <c r="A220" s="118">
        <v>1748</v>
      </c>
      <c r="B220" s="83" t="s">
        <v>6564</v>
      </c>
      <c r="C220" s="83" t="s">
        <v>159</v>
      </c>
      <c r="D220" s="83">
        <v>457</v>
      </c>
      <c r="E220" s="83" t="s">
        <v>160</v>
      </c>
      <c r="F220" s="5"/>
      <c r="G220" s="2" t="s">
        <v>150</v>
      </c>
      <c r="H220" s="115">
        <v>45268</v>
      </c>
      <c r="I220" s="115">
        <f>VLOOKUP(A220,'Membership Details'!C:J,8,FALSE)</f>
        <v>38621</v>
      </c>
      <c r="J220" s="115" t="b">
        <f t="shared" si="10"/>
        <v>1</v>
      </c>
      <c r="K220" s="2">
        <v>150000</v>
      </c>
      <c r="L220" s="83">
        <v>12</v>
      </c>
      <c r="M220" s="170">
        <f t="shared" si="12"/>
        <v>45633</v>
      </c>
      <c r="N220" s="185">
        <v>0.15</v>
      </c>
      <c r="O220" s="184">
        <v>0.02</v>
      </c>
      <c r="P220" s="184">
        <v>0.17</v>
      </c>
      <c r="Q220" s="83" t="s">
        <v>148</v>
      </c>
      <c r="R220" s="5"/>
      <c r="S220" s="172"/>
      <c r="T220" s="83"/>
      <c r="U220" s="5"/>
      <c r="V220" s="5"/>
      <c r="W220" s="5"/>
      <c r="X220" s="5"/>
      <c r="Y220" s="5"/>
      <c r="Z220" s="83">
        <v>150000</v>
      </c>
      <c r="AA220" s="139">
        <f t="shared" si="11"/>
        <v>22500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4.25">
      <c r="A221" s="118">
        <v>121</v>
      </c>
      <c r="B221" s="83" t="s">
        <v>6564</v>
      </c>
      <c r="C221" s="83" t="s">
        <v>159</v>
      </c>
      <c r="D221" s="83">
        <v>459</v>
      </c>
      <c r="E221" s="83" t="s">
        <v>160</v>
      </c>
      <c r="F221" s="5"/>
      <c r="G221" s="2" t="s">
        <v>150</v>
      </c>
      <c r="H221" s="115">
        <v>45365</v>
      </c>
      <c r="I221" s="115">
        <f>VLOOKUP(A221,'Membership Details'!C:J,8,FALSE)</f>
        <v>36982</v>
      </c>
      <c r="J221" s="115" t="b">
        <f t="shared" si="10"/>
        <v>1</v>
      </c>
      <c r="K221" s="2">
        <v>150000</v>
      </c>
      <c r="L221" s="83">
        <v>12</v>
      </c>
      <c r="M221" s="170">
        <f t="shared" si="12"/>
        <v>45730</v>
      </c>
      <c r="N221" s="185">
        <v>0.15</v>
      </c>
      <c r="O221" s="184">
        <v>0.02</v>
      </c>
      <c r="P221" s="184">
        <v>0.17</v>
      </c>
      <c r="Q221" s="83" t="s">
        <v>148</v>
      </c>
      <c r="R221" s="5"/>
      <c r="S221" s="172"/>
      <c r="T221" s="83"/>
      <c r="U221" s="5"/>
      <c r="V221" s="5"/>
      <c r="W221" s="5"/>
      <c r="X221" s="5"/>
      <c r="Y221" s="5"/>
      <c r="Z221" s="83">
        <v>150000</v>
      </c>
      <c r="AA221" s="139">
        <f t="shared" si="11"/>
        <v>22500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4.25">
      <c r="A222" s="118">
        <v>2194</v>
      </c>
      <c r="B222" s="83" t="s">
        <v>6564</v>
      </c>
      <c r="C222" s="83" t="s">
        <v>159</v>
      </c>
      <c r="D222" s="83">
        <v>460</v>
      </c>
      <c r="E222" s="83" t="s">
        <v>160</v>
      </c>
      <c r="F222" s="5"/>
      <c r="G222" s="2" t="s">
        <v>150</v>
      </c>
      <c r="H222" s="115">
        <v>45329</v>
      </c>
      <c r="I222" s="115">
        <f>VLOOKUP(A222,'Membership Details'!C:J,8,FALSE)</f>
        <v>41414</v>
      </c>
      <c r="J222" s="115" t="b">
        <f t="shared" si="10"/>
        <v>1</v>
      </c>
      <c r="K222" s="2">
        <v>101000</v>
      </c>
      <c r="L222" s="83">
        <v>12</v>
      </c>
      <c r="M222" s="170">
        <f t="shared" si="12"/>
        <v>45694</v>
      </c>
      <c r="N222" s="185">
        <v>0.15</v>
      </c>
      <c r="O222" s="184">
        <v>0.02</v>
      </c>
      <c r="P222" s="184">
        <v>0.17</v>
      </c>
      <c r="Q222" s="83" t="s">
        <v>148</v>
      </c>
      <c r="R222" s="5"/>
      <c r="S222" s="172"/>
      <c r="T222" s="83"/>
      <c r="U222" s="5"/>
      <c r="V222" s="5"/>
      <c r="W222" s="5"/>
      <c r="X222" s="5"/>
      <c r="Y222" s="5"/>
      <c r="Z222" s="83">
        <v>101000</v>
      </c>
      <c r="AA222" s="139">
        <f t="shared" si="11"/>
        <v>15150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4.25">
      <c r="A223" s="118">
        <v>1803</v>
      </c>
      <c r="B223" s="83" t="s">
        <v>6564</v>
      </c>
      <c r="C223" s="83" t="s">
        <v>159</v>
      </c>
      <c r="D223" s="83">
        <v>466</v>
      </c>
      <c r="E223" s="83" t="s">
        <v>160</v>
      </c>
      <c r="F223" s="5"/>
      <c r="G223" s="2" t="s">
        <v>150</v>
      </c>
      <c r="H223" s="115">
        <v>45335</v>
      </c>
      <c r="I223" s="115">
        <f>VLOOKUP(A223,'Membership Details'!C:J,8,FALSE)</f>
        <v>39228</v>
      </c>
      <c r="J223" s="115" t="b">
        <f t="shared" si="10"/>
        <v>1</v>
      </c>
      <c r="K223" s="2">
        <v>30000</v>
      </c>
      <c r="L223" s="83">
        <v>12</v>
      </c>
      <c r="M223" s="170">
        <f t="shared" si="12"/>
        <v>45700</v>
      </c>
      <c r="N223" s="185">
        <v>0.15</v>
      </c>
      <c r="O223" s="184">
        <v>0.02</v>
      </c>
      <c r="P223" s="184">
        <v>0.17</v>
      </c>
      <c r="Q223" s="83" t="s">
        <v>148</v>
      </c>
      <c r="R223" s="5"/>
      <c r="S223" s="172"/>
      <c r="T223" s="83"/>
      <c r="U223" s="5"/>
      <c r="V223" s="5"/>
      <c r="W223" s="5"/>
      <c r="X223" s="5"/>
      <c r="Y223" s="5"/>
      <c r="Z223" s="83">
        <v>30000</v>
      </c>
      <c r="AA223" s="139">
        <f t="shared" si="11"/>
        <v>4500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4.25">
      <c r="A224" s="118">
        <v>1925</v>
      </c>
      <c r="B224" s="83" t="s">
        <v>6564</v>
      </c>
      <c r="C224" s="83" t="s">
        <v>159</v>
      </c>
      <c r="D224" s="83">
        <v>470</v>
      </c>
      <c r="E224" s="83" t="s">
        <v>160</v>
      </c>
      <c r="F224" s="5"/>
      <c r="G224" s="2" t="s">
        <v>150</v>
      </c>
      <c r="H224" s="115">
        <v>45070</v>
      </c>
      <c r="I224" s="115">
        <f>VLOOKUP(A224,'Membership Details'!C:J,8,FALSE)</f>
        <v>39707</v>
      </c>
      <c r="J224" s="115" t="b">
        <f t="shared" si="10"/>
        <v>1</v>
      </c>
      <c r="K224" s="2">
        <v>25000</v>
      </c>
      <c r="L224" s="83">
        <v>12</v>
      </c>
      <c r="M224" s="170">
        <f t="shared" si="12"/>
        <v>45435</v>
      </c>
      <c r="N224" s="185">
        <v>0.15</v>
      </c>
      <c r="O224" s="184">
        <v>0.02</v>
      </c>
      <c r="P224" s="184">
        <v>0.17</v>
      </c>
      <c r="Q224" s="83" t="s">
        <v>148</v>
      </c>
      <c r="R224" s="5"/>
      <c r="S224" s="172"/>
      <c r="T224" s="83"/>
      <c r="U224" s="5"/>
      <c r="V224" s="5"/>
      <c r="W224" s="5"/>
      <c r="X224" s="5"/>
      <c r="Y224" s="5"/>
      <c r="Z224" s="83">
        <v>25000</v>
      </c>
      <c r="AA224" s="139">
        <f t="shared" si="11"/>
        <v>3750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4.25">
      <c r="A225" s="118">
        <v>1926</v>
      </c>
      <c r="B225" s="83" t="s">
        <v>6564</v>
      </c>
      <c r="C225" s="83" t="s">
        <v>159</v>
      </c>
      <c r="D225" s="83">
        <v>471</v>
      </c>
      <c r="E225" s="83" t="s">
        <v>160</v>
      </c>
      <c r="F225" s="5"/>
      <c r="G225" s="2" t="s">
        <v>150</v>
      </c>
      <c r="H225" s="115">
        <v>45070</v>
      </c>
      <c r="I225" s="115">
        <f>VLOOKUP(A225,'Membership Details'!C:J,8,FALSE)</f>
        <v>36637</v>
      </c>
      <c r="J225" s="115" t="b">
        <f t="shared" si="10"/>
        <v>1</v>
      </c>
      <c r="K225" s="2">
        <v>25000</v>
      </c>
      <c r="L225" s="83">
        <v>12</v>
      </c>
      <c r="M225" s="170">
        <f t="shared" si="12"/>
        <v>45435</v>
      </c>
      <c r="N225" s="185">
        <v>0.15</v>
      </c>
      <c r="O225" s="184">
        <v>0.02</v>
      </c>
      <c r="P225" s="184">
        <v>0.17</v>
      </c>
      <c r="Q225" s="83" t="s">
        <v>148</v>
      </c>
      <c r="R225" s="5"/>
      <c r="S225" s="172"/>
      <c r="T225" s="83"/>
      <c r="U225" s="5"/>
      <c r="V225" s="5"/>
      <c r="W225" s="5"/>
      <c r="X225" s="5"/>
      <c r="Y225" s="5"/>
      <c r="Z225" s="83">
        <v>25000</v>
      </c>
      <c r="AA225" s="139">
        <f t="shared" si="11"/>
        <v>3750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4.25">
      <c r="A226" s="118">
        <v>2011</v>
      </c>
      <c r="B226" s="83" t="s">
        <v>6564</v>
      </c>
      <c r="C226" s="83" t="s">
        <v>159</v>
      </c>
      <c r="D226" s="83">
        <v>473</v>
      </c>
      <c r="E226" s="83" t="s">
        <v>160</v>
      </c>
      <c r="F226" s="5"/>
      <c r="G226" s="2" t="s">
        <v>150</v>
      </c>
      <c r="H226" s="115">
        <v>45290</v>
      </c>
      <c r="I226" s="115">
        <f>VLOOKUP(A226,'Membership Details'!C:J,8,FALSE)</f>
        <v>37315</v>
      </c>
      <c r="J226" s="115" t="b">
        <f t="shared" si="10"/>
        <v>1</v>
      </c>
      <c r="K226" s="2">
        <v>70000</v>
      </c>
      <c r="L226" s="83">
        <v>12</v>
      </c>
      <c r="M226" s="170">
        <f t="shared" si="12"/>
        <v>45655</v>
      </c>
      <c r="N226" s="185">
        <v>0.15</v>
      </c>
      <c r="O226" s="184">
        <v>0.02</v>
      </c>
      <c r="P226" s="184">
        <v>0.17</v>
      </c>
      <c r="Q226" s="83" t="s">
        <v>148</v>
      </c>
      <c r="R226" s="5"/>
      <c r="S226" s="172"/>
      <c r="T226" s="83"/>
      <c r="U226" s="5"/>
      <c r="V226" s="5"/>
      <c r="W226" s="5"/>
      <c r="X226" s="5"/>
      <c r="Y226" s="5"/>
      <c r="Z226" s="83">
        <v>70000</v>
      </c>
      <c r="AA226" s="139">
        <f t="shared" si="11"/>
        <v>10500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4.25">
      <c r="A227" s="118">
        <v>47</v>
      </c>
      <c r="B227" s="83" t="s">
        <v>6564</v>
      </c>
      <c r="C227" s="83" t="s">
        <v>159</v>
      </c>
      <c r="D227" s="83">
        <v>474</v>
      </c>
      <c r="E227" s="83" t="s">
        <v>160</v>
      </c>
      <c r="F227" s="5"/>
      <c r="G227" s="2" t="s">
        <v>150</v>
      </c>
      <c r="H227" s="115">
        <v>45203</v>
      </c>
      <c r="I227" s="115">
        <f>VLOOKUP(A227,'Membership Details'!C:J,8,FALSE)</f>
        <v>36982</v>
      </c>
      <c r="J227" s="115" t="b">
        <f t="shared" si="10"/>
        <v>1</v>
      </c>
      <c r="K227" s="2">
        <v>100000</v>
      </c>
      <c r="L227" s="83">
        <v>12</v>
      </c>
      <c r="M227" s="170">
        <f t="shared" si="12"/>
        <v>45568</v>
      </c>
      <c r="N227" s="185">
        <v>0.15</v>
      </c>
      <c r="O227" s="184">
        <v>0.02</v>
      </c>
      <c r="P227" s="184">
        <v>0.17</v>
      </c>
      <c r="Q227" s="83" t="s">
        <v>148</v>
      </c>
      <c r="R227" s="5"/>
      <c r="S227" s="172"/>
      <c r="T227" s="83"/>
      <c r="U227" s="5"/>
      <c r="V227" s="5"/>
      <c r="W227" s="5"/>
      <c r="X227" s="5"/>
      <c r="Y227" s="5"/>
      <c r="Z227" s="83">
        <v>100000</v>
      </c>
      <c r="AA227" s="139">
        <f t="shared" si="11"/>
        <v>15000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4.25">
      <c r="A228" s="118">
        <v>2532</v>
      </c>
      <c r="B228" s="83" t="s">
        <v>6564</v>
      </c>
      <c r="C228" s="83" t="s">
        <v>159</v>
      </c>
      <c r="D228" s="83">
        <v>476</v>
      </c>
      <c r="E228" s="83" t="s">
        <v>160</v>
      </c>
      <c r="F228" s="5"/>
      <c r="G228" s="2" t="s">
        <v>150</v>
      </c>
      <c r="H228" s="115">
        <v>45302</v>
      </c>
      <c r="I228" s="115">
        <f>VLOOKUP(A228,'Membership Details'!C:J,8,FALSE)</f>
        <v>36982</v>
      </c>
      <c r="J228" s="115" t="b">
        <f t="shared" si="10"/>
        <v>1</v>
      </c>
      <c r="K228" s="2">
        <v>50000</v>
      </c>
      <c r="L228" s="83">
        <v>12</v>
      </c>
      <c r="M228" s="170">
        <f t="shared" si="12"/>
        <v>45667</v>
      </c>
      <c r="N228" s="185">
        <v>0.15</v>
      </c>
      <c r="O228" s="184">
        <v>0.02</v>
      </c>
      <c r="P228" s="184">
        <v>0.17</v>
      </c>
      <c r="Q228" s="83" t="s">
        <v>148</v>
      </c>
      <c r="R228" s="5"/>
      <c r="S228" s="172"/>
      <c r="T228" s="83"/>
      <c r="U228" s="5"/>
      <c r="V228" s="5"/>
      <c r="W228" s="5"/>
      <c r="X228" s="5"/>
      <c r="Y228" s="5"/>
      <c r="Z228" s="83">
        <v>50000</v>
      </c>
      <c r="AA228" s="139">
        <f t="shared" si="11"/>
        <v>7500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4.25">
      <c r="A229" s="118">
        <v>802</v>
      </c>
      <c r="B229" s="83" t="s">
        <v>6564</v>
      </c>
      <c r="C229" s="83" t="s">
        <v>159</v>
      </c>
      <c r="D229" s="83">
        <v>477</v>
      </c>
      <c r="E229" s="83" t="s">
        <v>160</v>
      </c>
      <c r="F229" s="5"/>
      <c r="G229" s="2" t="s">
        <v>150</v>
      </c>
      <c r="H229" s="115">
        <v>45296</v>
      </c>
      <c r="I229" s="115">
        <f>VLOOKUP(A229,'Membership Details'!C:J,8,FALSE)</f>
        <v>37986</v>
      </c>
      <c r="J229" s="115" t="b">
        <f t="shared" si="10"/>
        <v>1</v>
      </c>
      <c r="K229" s="2">
        <v>1000</v>
      </c>
      <c r="L229" s="83">
        <v>12</v>
      </c>
      <c r="M229" s="170">
        <f t="shared" si="12"/>
        <v>45661</v>
      </c>
      <c r="N229" s="185">
        <v>0.15</v>
      </c>
      <c r="O229" s="184">
        <v>0.02</v>
      </c>
      <c r="P229" s="184">
        <v>0.17</v>
      </c>
      <c r="Q229" s="83" t="s">
        <v>148</v>
      </c>
      <c r="R229" s="5"/>
      <c r="S229" s="172"/>
      <c r="T229" s="83"/>
      <c r="U229" s="5"/>
      <c r="V229" s="5"/>
      <c r="W229" s="5"/>
      <c r="X229" s="5"/>
      <c r="Y229" s="5"/>
      <c r="Z229" s="83">
        <v>1000</v>
      </c>
      <c r="AA229" s="139">
        <f t="shared" si="11"/>
        <v>150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4.25">
      <c r="A230" s="118">
        <v>2098</v>
      </c>
      <c r="B230" s="83" t="s">
        <v>6564</v>
      </c>
      <c r="C230" s="83" t="s">
        <v>159</v>
      </c>
      <c r="D230" s="83">
        <v>478</v>
      </c>
      <c r="E230" s="83" t="s">
        <v>160</v>
      </c>
      <c r="F230" s="5"/>
      <c r="G230" s="2" t="s">
        <v>150</v>
      </c>
      <c r="H230" s="115">
        <v>45064</v>
      </c>
      <c r="I230" s="115">
        <f>VLOOKUP(A230,'Membership Details'!C:J,8,FALSE)</f>
        <v>40761</v>
      </c>
      <c r="J230" s="115" t="b">
        <f t="shared" si="10"/>
        <v>1</v>
      </c>
      <c r="K230" s="2">
        <v>30000</v>
      </c>
      <c r="L230" s="83">
        <v>12</v>
      </c>
      <c r="M230" s="170">
        <f t="shared" si="12"/>
        <v>45429</v>
      </c>
      <c r="N230" s="185">
        <v>0.15</v>
      </c>
      <c r="O230" s="184">
        <v>0.02</v>
      </c>
      <c r="P230" s="184">
        <v>0.17</v>
      </c>
      <c r="Q230" s="83" t="s">
        <v>148</v>
      </c>
      <c r="R230" s="5"/>
      <c r="S230" s="172"/>
      <c r="T230" s="83"/>
      <c r="U230" s="5"/>
      <c r="V230" s="5"/>
      <c r="W230" s="5"/>
      <c r="X230" s="5"/>
      <c r="Y230" s="5"/>
      <c r="Z230" s="83">
        <v>30000</v>
      </c>
      <c r="AA230" s="139">
        <f t="shared" si="11"/>
        <v>4500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4.25">
      <c r="A231" s="118">
        <v>2156</v>
      </c>
      <c r="B231" s="83" t="s">
        <v>6564</v>
      </c>
      <c r="C231" s="83" t="s">
        <v>159</v>
      </c>
      <c r="D231" s="83">
        <v>487</v>
      </c>
      <c r="E231" s="83" t="s">
        <v>160</v>
      </c>
      <c r="F231" s="5"/>
      <c r="G231" s="2" t="s">
        <v>150</v>
      </c>
      <c r="H231" s="115">
        <v>45190</v>
      </c>
      <c r="I231" s="115">
        <f>VLOOKUP(A231,'Membership Details'!C:J,8,FALSE)</f>
        <v>41809</v>
      </c>
      <c r="J231" s="115" t="b">
        <f t="shared" si="10"/>
        <v>1</v>
      </c>
      <c r="K231" s="2">
        <v>70000</v>
      </c>
      <c r="L231" s="83">
        <v>12</v>
      </c>
      <c r="M231" s="170">
        <f t="shared" si="12"/>
        <v>45555</v>
      </c>
      <c r="N231" s="185">
        <v>0.15</v>
      </c>
      <c r="O231" s="184">
        <v>0.02</v>
      </c>
      <c r="P231" s="184">
        <v>0.17</v>
      </c>
      <c r="Q231" s="83" t="s">
        <v>148</v>
      </c>
      <c r="R231" s="5"/>
      <c r="S231" s="172"/>
      <c r="T231" s="83"/>
      <c r="U231" s="5"/>
      <c r="V231" s="5"/>
      <c r="W231" s="5"/>
      <c r="X231" s="5"/>
      <c r="Y231" s="5"/>
      <c r="Z231" s="83">
        <v>70000</v>
      </c>
      <c r="AA231" s="139">
        <f t="shared" si="11"/>
        <v>10500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4.25">
      <c r="A232" s="118">
        <v>1194</v>
      </c>
      <c r="B232" s="83" t="s">
        <v>6564</v>
      </c>
      <c r="C232" s="83" t="s">
        <v>159</v>
      </c>
      <c r="D232" s="83">
        <v>490</v>
      </c>
      <c r="E232" s="83" t="s">
        <v>160</v>
      </c>
      <c r="F232" s="5"/>
      <c r="G232" s="2" t="s">
        <v>150</v>
      </c>
      <c r="H232" s="115">
        <v>45234</v>
      </c>
      <c r="I232" s="115">
        <f>VLOOKUP(A232,'Membership Details'!C:J,8,FALSE)</f>
        <v>39707</v>
      </c>
      <c r="J232" s="115" t="b">
        <f t="shared" si="10"/>
        <v>1</v>
      </c>
      <c r="K232" s="2">
        <v>30000</v>
      </c>
      <c r="L232" s="83">
        <v>12</v>
      </c>
      <c r="M232" s="170">
        <f t="shared" si="12"/>
        <v>45599</v>
      </c>
      <c r="N232" s="185">
        <v>0.15</v>
      </c>
      <c r="O232" s="184">
        <v>0.02</v>
      </c>
      <c r="P232" s="184">
        <v>0.17</v>
      </c>
      <c r="Q232" s="83" t="s">
        <v>148</v>
      </c>
      <c r="R232" s="5"/>
      <c r="S232" s="172"/>
      <c r="T232" s="83"/>
      <c r="U232" s="5"/>
      <c r="V232" s="5"/>
      <c r="W232" s="5"/>
      <c r="X232" s="5"/>
      <c r="Y232" s="5"/>
      <c r="Z232" s="83">
        <v>30000</v>
      </c>
      <c r="AA232" s="139">
        <f t="shared" si="11"/>
        <v>4500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4.25">
      <c r="A233" s="118">
        <v>1403</v>
      </c>
      <c r="B233" s="83" t="s">
        <v>6564</v>
      </c>
      <c r="C233" s="83" t="s">
        <v>159</v>
      </c>
      <c r="D233" s="83">
        <v>491</v>
      </c>
      <c r="E233" s="83" t="s">
        <v>160</v>
      </c>
      <c r="F233" s="5"/>
      <c r="G233" s="2" t="s">
        <v>150</v>
      </c>
      <c r="H233" s="115">
        <v>45352</v>
      </c>
      <c r="I233" s="115">
        <f>VLOOKUP(A233,'Membership Details'!C:J,8,FALSE)</f>
        <v>36982</v>
      </c>
      <c r="J233" s="115" t="b">
        <f t="shared" si="10"/>
        <v>1</v>
      </c>
      <c r="K233" s="2">
        <v>185000</v>
      </c>
      <c r="L233" s="83">
        <v>12</v>
      </c>
      <c r="M233" s="170">
        <f t="shared" si="12"/>
        <v>45717</v>
      </c>
      <c r="N233" s="185">
        <v>0.15</v>
      </c>
      <c r="O233" s="184">
        <v>0.02</v>
      </c>
      <c r="P233" s="184">
        <v>0.17</v>
      </c>
      <c r="Q233" s="83" t="s">
        <v>148</v>
      </c>
      <c r="R233" s="5"/>
      <c r="S233" s="172"/>
      <c r="T233" s="83"/>
      <c r="U233" s="5"/>
      <c r="V233" s="5"/>
      <c r="W233" s="5"/>
      <c r="X233" s="5"/>
      <c r="Y233" s="5"/>
      <c r="Z233" s="83">
        <v>185000</v>
      </c>
      <c r="AA233" s="139">
        <f t="shared" si="11"/>
        <v>27750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4.25">
      <c r="A234" s="118">
        <v>2162</v>
      </c>
      <c r="B234" s="83" t="s">
        <v>6564</v>
      </c>
      <c r="C234" s="83" t="s">
        <v>159</v>
      </c>
      <c r="D234" s="83">
        <v>492</v>
      </c>
      <c r="E234" s="83" t="s">
        <v>160</v>
      </c>
      <c r="F234" s="5"/>
      <c r="G234" s="2" t="s">
        <v>150</v>
      </c>
      <c r="H234" s="115">
        <v>45367</v>
      </c>
      <c r="I234" s="115">
        <f>VLOOKUP(A234,'Membership Details'!C:J,8,FALSE)</f>
        <v>39707</v>
      </c>
      <c r="J234" s="115" t="b">
        <f t="shared" si="10"/>
        <v>1</v>
      </c>
      <c r="K234" s="2">
        <v>20000</v>
      </c>
      <c r="L234" s="83">
        <v>12</v>
      </c>
      <c r="M234" s="170">
        <f t="shared" si="12"/>
        <v>45732</v>
      </c>
      <c r="N234" s="185">
        <v>0.15</v>
      </c>
      <c r="O234" s="184">
        <v>0.02</v>
      </c>
      <c r="P234" s="184">
        <v>0.17</v>
      </c>
      <c r="Q234" s="83" t="s">
        <v>148</v>
      </c>
      <c r="R234" s="5"/>
      <c r="S234" s="172"/>
      <c r="T234" s="83"/>
      <c r="U234" s="5"/>
      <c r="V234" s="5"/>
      <c r="W234" s="5"/>
      <c r="X234" s="5"/>
      <c r="Y234" s="5"/>
      <c r="Z234" s="83">
        <v>20000</v>
      </c>
      <c r="AA234" s="139">
        <f t="shared" si="11"/>
        <v>3000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4.25">
      <c r="A235" s="118">
        <v>1867</v>
      </c>
      <c r="B235" s="83" t="s">
        <v>6564</v>
      </c>
      <c r="C235" s="83" t="s">
        <v>159</v>
      </c>
      <c r="D235" s="83">
        <v>493</v>
      </c>
      <c r="E235" s="83" t="s">
        <v>160</v>
      </c>
      <c r="F235" s="5"/>
      <c r="G235" s="2" t="s">
        <v>150</v>
      </c>
      <c r="H235" s="115">
        <v>45181</v>
      </c>
      <c r="I235" s="115">
        <f>VLOOKUP(A235,'Membership Details'!C:J,8,FALSE)</f>
        <v>37986</v>
      </c>
      <c r="J235" s="115" t="b">
        <f t="shared" si="10"/>
        <v>1</v>
      </c>
      <c r="K235" s="2">
        <v>150000</v>
      </c>
      <c r="L235" s="83">
        <v>12</v>
      </c>
      <c r="M235" s="170">
        <f t="shared" si="12"/>
        <v>45546</v>
      </c>
      <c r="N235" s="185">
        <v>0.15</v>
      </c>
      <c r="O235" s="184">
        <v>0.02</v>
      </c>
      <c r="P235" s="184">
        <v>0.17</v>
      </c>
      <c r="Q235" s="83" t="s">
        <v>148</v>
      </c>
      <c r="R235" s="5"/>
      <c r="S235" s="172"/>
      <c r="T235" s="83"/>
      <c r="U235" s="5"/>
      <c r="V235" s="5"/>
      <c r="W235" s="5"/>
      <c r="X235" s="5"/>
      <c r="Y235" s="5"/>
      <c r="Z235" s="83">
        <v>150000</v>
      </c>
      <c r="AA235" s="139">
        <f t="shared" si="11"/>
        <v>22500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4.25">
      <c r="A236" s="118">
        <v>2075</v>
      </c>
      <c r="B236" s="83" t="s">
        <v>6564</v>
      </c>
      <c r="C236" s="83" t="s">
        <v>159</v>
      </c>
      <c r="D236" s="83">
        <v>494</v>
      </c>
      <c r="E236" s="83" t="s">
        <v>160</v>
      </c>
      <c r="F236" s="5"/>
      <c r="G236" s="2" t="s">
        <v>150</v>
      </c>
      <c r="H236" s="115">
        <v>45181</v>
      </c>
      <c r="I236" s="115">
        <f>VLOOKUP(A236,'Membership Details'!C:J,8,FALSE)</f>
        <v>37986</v>
      </c>
      <c r="J236" s="115" t="b">
        <f t="shared" si="10"/>
        <v>1</v>
      </c>
      <c r="K236" s="2">
        <v>70000</v>
      </c>
      <c r="L236" s="83">
        <v>12</v>
      </c>
      <c r="M236" s="170">
        <f t="shared" si="12"/>
        <v>45546</v>
      </c>
      <c r="N236" s="185">
        <v>0.15</v>
      </c>
      <c r="O236" s="184">
        <v>0.02</v>
      </c>
      <c r="P236" s="184">
        <v>0.17</v>
      </c>
      <c r="Q236" s="83" t="s">
        <v>148</v>
      </c>
      <c r="R236" s="5"/>
      <c r="S236" s="172"/>
      <c r="T236" s="83"/>
      <c r="U236" s="5"/>
      <c r="V236" s="5"/>
      <c r="W236" s="5"/>
      <c r="X236" s="5"/>
      <c r="Y236" s="5"/>
      <c r="Z236" s="83">
        <v>70000</v>
      </c>
      <c r="AA236" s="139">
        <f t="shared" si="11"/>
        <v>10500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4.25">
      <c r="A237" s="118">
        <v>1498</v>
      </c>
      <c r="B237" s="83" t="s">
        <v>6564</v>
      </c>
      <c r="C237" s="83" t="s">
        <v>159</v>
      </c>
      <c r="D237" s="83">
        <v>495</v>
      </c>
      <c r="E237" s="83" t="s">
        <v>160</v>
      </c>
      <c r="F237" s="5"/>
      <c r="G237" s="2" t="s">
        <v>150</v>
      </c>
      <c r="H237" s="115">
        <v>45181</v>
      </c>
      <c r="I237" s="115">
        <f>VLOOKUP(A237,'Membership Details'!C:J,8,FALSE)</f>
        <v>38640</v>
      </c>
      <c r="J237" s="115" t="b">
        <f t="shared" si="10"/>
        <v>1</v>
      </c>
      <c r="K237" s="2">
        <v>55000</v>
      </c>
      <c r="L237" s="83">
        <v>12</v>
      </c>
      <c r="M237" s="170">
        <f t="shared" si="12"/>
        <v>45546</v>
      </c>
      <c r="N237" s="185">
        <v>0.15</v>
      </c>
      <c r="O237" s="184">
        <v>0.02</v>
      </c>
      <c r="P237" s="184">
        <v>0.17</v>
      </c>
      <c r="Q237" s="83" t="s">
        <v>148</v>
      </c>
      <c r="R237" s="5"/>
      <c r="S237" s="172"/>
      <c r="T237" s="83"/>
      <c r="U237" s="5"/>
      <c r="V237" s="5"/>
      <c r="W237" s="5"/>
      <c r="X237" s="5"/>
      <c r="Y237" s="5"/>
      <c r="Z237" s="83">
        <v>55000</v>
      </c>
      <c r="AA237" s="139">
        <f t="shared" si="11"/>
        <v>8250</v>
      </c>
    </row>
    <row r="238" spans="1:40" ht="14.25">
      <c r="A238" s="118">
        <v>879</v>
      </c>
      <c r="B238" s="83" t="s">
        <v>6564</v>
      </c>
      <c r="C238" s="83" t="s">
        <v>159</v>
      </c>
      <c r="D238" s="83">
        <v>499</v>
      </c>
      <c r="E238" s="83" t="s">
        <v>160</v>
      </c>
      <c r="F238" s="5"/>
      <c r="G238" s="2" t="s">
        <v>150</v>
      </c>
      <c r="H238" s="115">
        <v>45157</v>
      </c>
      <c r="I238" s="115">
        <f>VLOOKUP(A238,'Membership Details'!C:J,8,FALSE)</f>
        <v>37315</v>
      </c>
      <c r="J238" s="115" t="b">
        <f t="shared" si="10"/>
        <v>1</v>
      </c>
      <c r="K238" s="2">
        <v>53000</v>
      </c>
      <c r="L238" s="83">
        <v>12</v>
      </c>
      <c r="M238" s="170">
        <f t="shared" si="12"/>
        <v>45522</v>
      </c>
      <c r="N238" s="185">
        <v>0.15</v>
      </c>
      <c r="O238" s="184">
        <v>0.02</v>
      </c>
      <c r="P238" s="184">
        <v>0.17</v>
      </c>
      <c r="Q238" s="83" t="s">
        <v>148</v>
      </c>
      <c r="R238" s="5"/>
      <c r="S238" s="172"/>
      <c r="T238" s="83"/>
      <c r="U238" s="5"/>
      <c r="V238" s="5"/>
      <c r="W238" s="5"/>
      <c r="X238" s="5"/>
      <c r="Y238" s="5"/>
      <c r="Z238" s="83">
        <v>53000</v>
      </c>
      <c r="AA238" s="139">
        <f t="shared" si="11"/>
        <v>7950</v>
      </c>
    </row>
    <row r="239" spans="1:40" ht="14.25">
      <c r="A239" s="118">
        <v>1614</v>
      </c>
      <c r="B239" s="83" t="s">
        <v>6564</v>
      </c>
      <c r="C239" s="83" t="s">
        <v>159</v>
      </c>
      <c r="D239" s="83">
        <v>500</v>
      </c>
      <c r="E239" s="83" t="s">
        <v>160</v>
      </c>
      <c r="F239" s="5"/>
      <c r="G239" s="2" t="s">
        <v>150</v>
      </c>
      <c r="H239" s="115">
        <v>45122</v>
      </c>
      <c r="I239" s="115">
        <f>VLOOKUP(A239,'Membership Details'!C:J,8,FALSE)</f>
        <v>37590</v>
      </c>
      <c r="J239" s="115" t="b">
        <f t="shared" si="10"/>
        <v>1</v>
      </c>
      <c r="K239" s="2">
        <v>50000</v>
      </c>
      <c r="L239" s="83">
        <v>12</v>
      </c>
      <c r="M239" s="170">
        <f t="shared" si="12"/>
        <v>45487</v>
      </c>
      <c r="N239" s="185">
        <v>0.15</v>
      </c>
      <c r="O239" s="184">
        <v>0.02</v>
      </c>
      <c r="P239" s="184">
        <v>0.17</v>
      </c>
      <c r="Q239" s="83" t="s">
        <v>148</v>
      </c>
      <c r="R239" s="5"/>
      <c r="S239" s="172"/>
      <c r="T239" s="83"/>
      <c r="U239" s="5"/>
      <c r="V239" s="5"/>
      <c r="W239" s="5"/>
      <c r="X239" s="5"/>
      <c r="Y239" s="5"/>
      <c r="Z239" s="83">
        <v>50000</v>
      </c>
      <c r="AA239" s="139">
        <f t="shared" si="11"/>
        <v>7500</v>
      </c>
    </row>
    <row r="240" spans="1:40" ht="14.25">
      <c r="A240" s="118">
        <v>1358</v>
      </c>
      <c r="B240" s="83" t="s">
        <v>6564</v>
      </c>
      <c r="C240" s="83" t="s">
        <v>159</v>
      </c>
      <c r="D240" s="83">
        <v>502</v>
      </c>
      <c r="E240" s="83" t="s">
        <v>160</v>
      </c>
      <c r="F240" s="5"/>
      <c r="G240" s="2" t="s">
        <v>150</v>
      </c>
      <c r="H240" s="115">
        <v>43462</v>
      </c>
      <c r="I240" s="115">
        <f>VLOOKUP(A240,'Membership Details'!C:J,8,FALSE)</f>
        <v>37986</v>
      </c>
      <c r="J240" s="115" t="b">
        <f t="shared" si="10"/>
        <v>1</v>
      </c>
      <c r="K240" s="2">
        <v>82292</v>
      </c>
      <c r="L240" s="83">
        <v>12</v>
      </c>
      <c r="M240" s="170">
        <f t="shared" si="12"/>
        <v>43827</v>
      </c>
      <c r="N240" s="185">
        <v>0.15</v>
      </c>
      <c r="O240" s="184">
        <v>0.02</v>
      </c>
      <c r="P240" s="184">
        <v>0.17</v>
      </c>
      <c r="Q240" s="83" t="s">
        <v>148</v>
      </c>
      <c r="R240" s="5"/>
      <c r="S240" s="172"/>
      <c r="T240" s="83"/>
      <c r="U240" s="5"/>
      <c r="V240" s="5"/>
      <c r="W240" s="5"/>
      <c r="X240" s="5"/>
      <c r="Y240" s="5"/>
      <c r="Z240" s="83">
        <v>82292</v>
      </c>
      <c r="AA240" s="139">
        <f t="shared" si="11"/>
        <v>12343.8</v>
      </c>
    </row>
    <row r="241" spans="1:27" ht="14.25">
      <c r="A241" s="118">
        <v>261</v>
      </c>
      <c r="B241" s="83" t="s">
        <v>6564</v>
      </c>
      <c r="C241" s="83" t="s">
        <v>159</v>
      </c>
      <c r="D241" s="83">
        <v>503</v>
      </c>
      <c r="E241" s="83" t="s">
        <v>160</v>
      </c>
      <c r="F241" s="5"/>
      <c r="G241" s="2" t="s">
        <v>150</v>
      </c>
      <c r="H241" s="115">
        <v>45234</v>
      </c>
      <c r="I241" s="115">
        <f>VLOOKUP(A241,'Membership Details'!C:J,8,FALSE)</f>
        <v>36982</v>
      </c>
      <c r="J241" s="115" t="b">
        <f t="shared" si="10"/>
        <v>1</v>
      </c>
      <c r="K241" s="2">
        <v>100000</v>
      </c>
      <c r="L241" s="83">
        <v>12</v>
      </c>
      <c r="M241" s="170">
        <f t="shared" si="12"/>
        <v>45599</v>
      </c>
      <c r="N241" s="185">
        <v>0.15</v>
      </c>
      <c r="O241" s="184">
        <v>0.02</v>
      </c>
      <c r="P241" s="184">
        <v>0.17</v>
      </c>
      <c r="Q241" s="83" t="s">
        <v>148</v>
      </c>
      <c r="R241" s="5"/>
      <c r="S241" s="172"/>
      <c r="T241" s="83"/>
      <c r="U241" s="5"/>
      <c r="V241" s="5"/>
      <c r="W241" s="5"/>
      <c r="X241" s="5"/>
      <c r="Y241" s="5"/>
      <c r="Z241" s="83">
        <v>100000</v>
      </c>
      <c r="AA241" s="139">
        <f t="shared" si="11"/>
        <v>15000</v>
      </c>
    </row>
    <row r="242" spans="1:27" ht="14.25">
      <c r="A242" s="118">
        <v>1729</v>
      </c>
      <c r="B242" s="83" t="s">
        <v>6564</v>
      </c>
      <c r="C242" s="83" t="s">
        <v>159</v>
      </c>
      <c r="D242" s="83">
        <v>504</v>
      </c>
      <c r="E242" s="83" t="s">
        <v>160</v>
      </c>
      <c r="F242" s="5"/>
      <c r="G242" s="2" t="s">
        <v>150</v>
      </c>
      <c r="H242" s="115">
        <v>45373</v>
      </c>
      <c r="I242" s="115">
        <f>VLOOKUP(A242,'Membership Details'!C:J,8,FALSE)</f>
        <v>39968</v>
      </c>
      <c r="J242" s="115" t="b">
        <f t="shared" si="10"/>
        <v>1</v>
      </c>
      <c r="K242" s="2">
        <v>160000</v>
      </c>
      <c r="L242" s="83">
        <v>12</v>
      </c>
      <c r="M242" s="170">
        <f t="shared" si="12"/>
        <v>45738</v>
      </c>
      <c r="N242" s="185">
        <v>0.15</v>
      </c>
      <c r="O242" s="184">
        <v>0.02</v>
      </c>
      <c r="P242" s="184">
        <v>0.17</v>
      </c>
      <c r="Q242" s="83" t="s">
        <v>148</v>
      </c>
      <c r="R242" s="5"/>
      <c r="S242" s="172"/>
      <c r="T242" s="83"/>
      <c r="U242" s="5"/>
      <c r="V242" s="5"/>
      <c r="W242" s="5"/>
      <c r="X242" s="5"/>
      <c r="Y242" s="5"/>
      <c r="Z242" s="83">
        <v>160000</v>
      </c>
      <c r="AA242" s="139">
        <f t="shared" si="11"/>
        <v>24000</v>
      </c>
    </row>
    <row r="243" spans="1:27" ht="14.25">
      <c r="A243" s="118">
        <v>1405</v>
      </c>
      <c r="B243" s="83" t="s">
        <v>6564</v>
      </c>
      <c r="C243" s="83" t="s">
        <v>159</v>
      </c>
      <c r="D243" s="83">
        <v>506</v>
      </c>
      <c r="E243" s="83" t="s">
        <v>160</v>
      </c>
      <c r="F243" s="5"/>
      <c r="G243" s="2" t="s">
        <v>150</v>
      </c>
      <c r="H243" s="115">
        <v>45364</v>
      </c>
      <c r="I243" s="115">
        <f>VLOOKUP(A243,'Membership Details'!C:J,8,FALSE)</f>
        <v>38489</v>
      </c>
      <c r="J243" s="115" t="b">
        <f t="shared" si="10"/>
        <v>1</v>
      </c>
      <c r="K243" s="2">
        <v>50000</v>
      </c>
      <c r="L243" s="83">
        <v>12</v>
      </c>
      <c r="M243" s="170">
        <f t="shared" si="12"/>
        <v>45729</v>
      </c>
      <c r="N243" s="185">
        <v>0.15</v>
      </c>
      <c r="O243" s="184">
        <v>0.02</v>
      </c>
      <c r="P243" s="184">
        <v>0.17</v>
      </c>
      <c r="Q243" s="83" t="s">
        <v>148</v>
      </c>
      <c r="R243" s="5"/>
      <c r="S243" s="172"/>
      <c r="T243" s="83"/>
      <c r="U243" s="5"/>
      <c r="V243" s="5"/>
      <c r="W243" s="5"/>
      <c r="X243" s="5"/>
      <c r="Y243" s="5"/>
      <c r="Z243" s="83">
        <v>50000</v>
      </c>
      <c r="AA243" s="139">
        <f t="shared" si="11"/>
        <v>7500</v>
      </c>
    </row>
    <row r="244" spans="1:27" ht="14.25">
      <c r="A244" s="118">
        <v>1345</v>
      </c>
      <c r="B244" s="83" t="s">
        <v>6564</v>
      </c>
      <c r="C244" s="83" t="s">
        <v>159</v>
      </c>
      <c r="D244" s="83">
        <v>509</v>
      </c>
      <c r="E244" s="83" t="s">
        <v>160</v>
      </c>
      <c r="F244" s="5"/>
      <c r="G244" s="2" t="s">
        <v>150</v>
      </c>
      <c r="H244" s="115">
        <v>45217</v>
      </c>
      <c r="I244" s="115">
        <f>VLOOKUP(A244,'Membership Details'!C:J,8,FALSE)</f>
        <v>37986</v>
      </c>
      <c r="J244" s="115" t="b">
        <f t="shared" si="10"/>
        <v>1</v>
      </c>
      <c r="K244" s="2">
        <v>70000</v>
      </c>
      <c r="L244" s="83">
        <v>12</v>
      </c>
      <c r="M244" s="170">
        <f t="shared" si="12"/>
        <v>45582</v>
      </c>
      <c r="N244" s="185">
        <v>0.15</v>
      </c>
      <c r="O244" s="184">
        <v>0.02</v>
      </c>
      <c r="P244" s="184">
        <v>0.17</v>
      </c>
      <c r="Q244" s="83" t="s">
        <v>148</v>
      </c>
      <c r="R244" s="5"/>
      <c r="S244" s="172"/>
      <c r="T244" s="83"/>
      <c r="U244" s="5"/>
      <c r="V244" s="5"/>
      <c r="W244" s="5"/>
      <c r="X244" s="5"/>
      <c r="Y244" s="5"/>
      <c r="Z244" s="83">
        <v>70000</v>
      </c>
      <c r="AA244" s="139">
        <f t="shared" si="11"/>
        <v>10500</v>
      </c>
    </row>
    <row r="245" spans="1:27" ht="14.25">
      <c r="A245" s="118">
        <v>779</v>
      </c>
      <c r="B245" s="83" t="s">
        <v>6564</v>
      </c>
      <c r="C245" s="83" t="s">
        <v>159</v>
      </c>
      <c r="D245" s="83">
        <v>511</v>
      </c>
      <c r="E245" s="83" t="s">
        <v>160</v>
      </c>
      <c r="F245" s="5"/>
      <c r="G245" s="2" t="s">
        <v>150</v>
      </c>
      <c r="H245" s="115">
        <v>45167</v>
      </c>
      <c r="I245" s="115">
        <f>VLOOKUP(A245,'Membership Details'!C:J,8,FALSE)</f>
        <v>36982</v>
      </c>
      <c r="J245" s="115" t="b">
        <f t="shared" si="10"/>
        <v>1</v>
      </c>
      <c r="K245" s="2">
        <v>10000</v>
      </c>
      <c r="L245" s="83">
        <v>12</v>
      </c>
      <c r="M245" s="170">
        <f t="shared" si="12"/>
        <v>45532</v>
      </c>
      <c r="N245" s="185">
        <v>0.15</v>
      </c>
      <c r="O245" s="184">
        <v>0.02</v>
      </c>
      <c r="P245" s="184">
        <v>0.17</v>
      </c>
      <c r="Q245" s="83" t="s">
        <v>148</v>
      </c>
      <c r="R245" s="5"/>
      <c r="S245" s="172"/>
      <c r="T245" s="83"/>
      <c r="U245" s="5"/>
      <c r="V245" s="5"/>
      <c r="W245" s="5"/>
      <c r="X245" s="5"/>
      <c r="Y245" s="5"/>
      <c r="Z245" s="83">
        <v>10000</v>
      </c>
      <c r="AA245" s="139">
        <f t="shared" si="11"/>
        <v>1500</v>
      </c>
    </row>
    <row r="246" spans="1:27" ht="14.25">
      <c r="A246" s="118">
        <v>2536</v>
      </c>
      <c r="B246" s="83" t="s">
        <v>6564</v>
      </c>
      <c r="C246" s="83" t="s">
        <v>159</v>
      </c>
      <c r="D246" s="83">
        <v>512</v>
      </c>
      <c r="E246" s="83" t="s">
        <v>160</v>
      </c>
      <c r="F246" s="5"/>
      <c r="G246" s="2" t="s">
        <v>150</v>
      </c>
      <c r="H246" s="115">
        <v>45068</v>
      </c>
      <c r="I246" s="115">
        <f>VLOOKUP(A246,'Membership Details'!C:J,8,FALSE)</f>
        <v>41544</v>
      </c>
      <c r="J246" s="115" t="b">
        <f t="shared" si="10"/>
        <v>1</v>
      </c>
      <c r="K246" s="2">
        <v>100000</v>
      </c>
      <c r="L246" s="83">
        <v>12</v>
      </c>
      <c r="M246" s="170">
        <f t="shared" si="12"/>
        <v>45433</v>
      </c>
      <c r="N246" s="185">
        <v>0.15</v>
      </c>
      <c r="O246" s="184">
        <v>0.02</v>
      </c>
      <c r="P246" s="184">
        <v>0.17</v>
      </c>
      <c r="Q246" s="83" t="s">
        <v>148</v>
      </c>
      <c r="R246" s="5"/>
      <c r="S246" s="172"/>
      <c r="T246" s="83"/>
      <c r="U246" s="5"/>
      <c r="V246" s="5"/>
      <c r="W246" s="5"/>
      <c r="X246" s="5"/>
      <c r="Y246" s="5"/>
      <c r="Z246" s="83">
        <v>100000</v>
      </c>
      <c r="AA246" s="139">
        <f t="shared" si="11"/>
        <v>15000</v>
      </c>
    </row>
    <row r="247" spans="1:27" ht="14.25">
      <c r="A247" s="118">
        <v>2537</v>
      </c>
      <c r="B247" s="83" t="s">
        <v>6564</v>
      </c>
      <c r="C247" s="83" t="s">
        <v>159</v>
      </c>
      <c r="D247" s="83">
        <v>513</v>
      </c>
      <c r="E247" s="83" t="s">
        <v>160</v>
      </c>
      <c r="F247" s="5"/>
      <c r="G247" s="2" t="s">
        <v>150</v>
      </c>
      <c r="H247" s="115">
        <v>45215</v>
      </c>
      <c r="I247" s="115">
        <f>VLOOKUP(A247,'Membership Details'!C:J,8,FALSE)</f>
        <v>41544</v>
      </c>
      <c r="J247" s="115" t="b">
        <f t="shared" si="10"/>
        <v>1</v>
      </c>
      <c r="K247" s="2">
        <v>200000</v>
      </c>
      <c r="L247" s="83">
        <v>12</v>
      </c>
      <c r="M247" s="170">
        <f t="shared" si="12"/>
        <v>45580</v>
      </c>
      <c r="N247" s="185">
        <v>0.15</v>
      </c>
      <c r="O247" s="184">
        <v>0.02</v>
      </c>
      <c r="P247" s="184">
        <v>0.17</v>
      </c>
      <c r="Q247" s="83" t="s">
        <v>148</v>
      </c>
      <c r="R247" s="5"/>
      <c r="S247" s="172"/>
      <c r="T247" s="83"/>
      <c r="U247" s="5"/>
      <c r="V247" s="5"/>
      <c r="W247" s="5"/>
      <c r="X247" s="5"/>
      <c r="Y247" s="5"/>
      <c r="Z247" s="83">
        <v>200000</v>
      </c>
      <c r="AA247" s="139">
        <f t="shared" si="11"/>
        <v>30000</v>
      </c>
    </row>
    <row r="248" spans="1:27" ht="14.25">
      <c r="A248" s="118">
        <v>1560</v>
      </c>
      <c r="B248" s="83" t="s">
        <v>6564</v>
      </c>
      <c r="C248" s="83" t="s">
        <v>159</v>
      </c>
      <c r="D248" s="83">
        <v>515</v>
      </c>
      <c r="E248" s="83" t="s">
        <v>160</v>
      </c>
      <c r="F248" s="5"/>
      <c r="G248" s="2" t="s">
        <v>150</v>
      </c>
      <c r="H248" s="115">
        <v>45091</v>
      </c>
      <c r="I248" s="115">
        <f>VLOOKUP(A248,'Membership Details'!C:J,8,FALSE)</f>
        <v>36982</v>
      </c>
      <c r="J248" s="115" t="b">
        <f t="shared" si="10"/>
        <v>1</v>
      </c>
      <c r="K248" s="2">
        <v>48000</v>
      </c>
      <c r="L248" s="83">
        <v>12</v>
      </c>
      <c r="M248" s="170">
        <f t="shared" si="12"/>
        <v>45456</v>
      </c>
      <c r="N248" s="185">
        <v>0.15</v>
      </c>
      <c r="O248" s="184">
        <v>0.02</v>
      </c>
      <c r="P248" s="184">
        <v>0.17</v>
      </c>
      <c r="Q248" s="83" t="s">
        <v>148</v>
      </c>
      <c r="R248" s="5"/>
      <c r="S248" s="172"/>
      <c r="T248" s="83"/>
      <c r="U248" s="5"/>
      <c r="V248" s="5"/>
      <c r="W248" s="5"/>
      <c r="X248" s="5"/>
      <c r="Y248" s="5"/>
      <c r="Z248" s="83">
        <v>48000</v>
      </c>
      <c r="AA248" s="139">
        <f t="shared" si="11"/>
        <v>7200</v>
      </c>
    </row>
    <row r="249" spans="1:27" ht="14.25">
      <c r="A249" s="118">
        <v>2182</v>
      </c>
      <c r="B249" s="83" t="s">
        <v>6564</v>
      </c>
      <c r="C249" s="83" t="s">
        <v>159</v>
      </c>
      <c r="D249" s="83">
        <v>518</v>
      </c>
      <c r="E249" s="83" t="s">
        <v>160</v>
      </c>
      <c r="F249" s="5"/>
      <c r="G249" s="2" t="s">
        <v>150</v>
      </c>
      <c r="H249" s="115">
        <v>45196</v>
      </c>
      <c r="I249" s="115">
        <f>VLOOKUP(A249,'Membership Details'!C:J,8,FALSE)</f>
        <v>39707</v>
      </c>
      <c r="J249" s="115" t="b">
        <f t="shared" si="10"/>
        <v>1</v>
      </c>
      <c r="K249" s="2">
        <v>116000</v>
      </c>
      <c r="L249" s="83">
        <v>12</v>
      </c>
      <c r="M249" s="170">
        <f t="shared" si="12"/>
        <v>45561</v>
      </c>
      <c r="N249" s="185">
        <v>0.15</v>
      </c>
      <c r="O249" s="184">
        <v>0.02</v>
      </c>
      <c r="P249" s="184">
        <v>0.17</v>
      </c>
      <c r="Q249" s="83" t="s">
        <v>148</v>
      </c>
      <c r="R249" s="5"/>
      <c r="S249" s="172"/>
      <c r="T249" s="83"/>
      <c r="U249" s="5"/>
      <c r="V249" s="5"/>
      <c r="W249" s="5"/>
      <c r="X249" s="5"/>
      <c r="Y249" s="5"/>
      <c r="Z249" s="83">
        <v>116000</v>
      </c>
      <c r="AA249" s="139">
        <f t="shared" si="11"/>
        <v>17400</v>
      </c>
    </row>
    <row r="250" spans="1:27" ht="14.25">
      <c r="A250" s="118">
        <v>1633</v>
      </c>
      <c r="B250" s="83" t="s">
        <v>6564</v>
      </c>
      <c r="C250" s="83" t="s">
        <v>159</v>
      </c>
      <c r="D250" s="83">
        <v>519</v>
      </c>
      <c r="E250" s="83" t="s">
        <v>160</v>
      </c>
      <c r="F250" s="5"/>
      <c r="G250" s="2" t="s">
        <v>150</v>
      </c>
      <c r="H250" s="115">
        <v>45157</v>
      </c>
      <c r="I250" s="115">
        <f>VLOOKUP(A250,'Membership Details'!C:J,8,FALSE)</f>
        <v>38352</v>
      </c>
      <c r="J250" s="115" t="b">
        <f t="shared" si="10"/>
        <v>1</v>
      </c>
      <c r="K250" s="2">
        <v>180000</v>
      </c>
      <c r="L250" s="83">
        <v>12</v>
      </c>
      <c r="M250" s="170">
        <f t="shared" si="12"/>
        <v>45522</v>
      </c>
      <c r="N250" s="185">
        <v>0.15</v>
      </c>
      <c r="O250" s="184">
        <v>0.02</v>
      </c>
      <c r="P250" s="184">
        <v>0.17</v>
      </c>
      <c r="Q250" s="83" t="s">
        <v>148</v>
      </c>
      <c r="R250" s="5"/>
      <c r="S250" s="172"/>
      <c r="T250" s="83"/>
      <c r="U250" s="5"/>
      <c r="V250" s="5"/>
      <c r="W250" s="5"/>
      <c r="X250" s="5"/>
      <c r="Y250" s="5"/>
      <c r="Z250" s="83">
        <v>180000</v>
      </c>
      <c r="AA250" s="139">
        <f t="shared" si="11"/>
        <v>27000</v>
      </c>
    </row>
    <row r="251" spans="1:27" ht="14.25">
      <c r="A251" s="118">
        <v>1274</v>
      </c>
      <c r="B251" s="83" t="s">
        <v>6564</v>
      </c>
      <c r="C251" s="83" t="s">
        <v>159</v>
      </c>
      <c r="D251" s="83">
        <v>520</v>
      </c>
      <c r="E251" s="83" t="s">
        <v>160</v>
      </c>
      <c r="F251" s="5"/>
      <c r="G251" s="2" t="s">
        <v>150</v>
      </c>
      <c r="H251" s="115">
        <v>45157</v>
      </c>
      <c r="I251" s="115">
        <f>VLOOKUP(A251,'Membership Details'!C:J,8,FALSE)</f>
        <v>38352</v>
      </c>
      <c r="J251" s="115" t="b">
        <f t="shared" si="10"/>
        <v>1</v>
      </c>
      <c r="K251" s="2">
        <v>180000</v>
      </c>
      <c r="L251" s="83">
        <v>12</v>
      </c>
      <c r="M251" s="170">
        <f t="shared" si="12"/>
        <v>45522</v>
      </c>
      <c r="N251" s="185">
        <v>0.15</v>
      </c>
      <c r="O251" s="184">
        <v>0.02</v>
      </c>
      <c r="P251" s="184">
        <v>0.17</v>
      </c>
      <c r="Q251" s="83" t="s">
        <v>148</v>
      </c>
      <c r="R251" s="5"/>
      <c r="S251" s="172"/>
      <c r="T251" s="83"/>
      <c r="U251" s="5"/>
      <c r="V251" s="5"/>
      <c r="W251" s="5"/>
      <c r="X251" s="5"/>
      <c r="Y251" s="5"/>
      <c r="Z251" s="83">
        <v>180000</v>
      </c>
      <c r="AA251" s="139">
        <f t="shared" si="11"/>
        <v>27000</v>
      </c>
    </row>
    <row r="252" spans="1:27" ht="14.25">
      <c r="A252" s="118">
        <v>1287</v>
      </c>
      <c r="B252" s="83" t="s">
        <v>6564</v>
      </c>
      <c r="C252" s="83" t="s">
        <v>159</v>
      </c>
      <c r="D252" s="83">
        <v>521</v>
      </c>
      <c r="E252" s="83" t="s">
        <v>160</v>
      </c>
      <c r="F252" s="5"/>
      <c r="G252" s="2" t="s">
        <v>150</v>
      </c>
      <c r="H252" s="115">
        <v>45266</v>
      </c>
      <c r="I252" s="115">
        <f>VLOOKUP(A252,'Membership Details'!C:J,8,FALSE)</f>
        <v>37996</v>
      </c>
      <c r="J252" s="115" t="b">
        <f t="shared" si="10"/>
        <v>1</v>
      </c>
      <c r="K252" s="2">
        <v>45000</v>
      </c>
      <c r="L252" s="83">
        <v>12</v>
      </c>
      <c r="M252" s="170">
        <f t="shared" si="12"/>
        <v>45631</v>
      </c>
      <c r="N252" s="185">
        <v>0.15</v>
      </c>
      <c r="O252" s="184">
        <v>0.02</v>
      </c>
      <c r="P252" s="184">
        <v>0.17</v>
      </c>
      <c r="Q252" s="83" t="s">
        <v>148</v>
      </c>
      <c r="R252" s="5"/>
      <c r="S252" s="172"/>
      <c r="T252" s="83"/>
      <c r="U252" s="5"/>
      <c r="V252" s="5"/>
      <c r="W252" s="5"/>
      <c r="X252" s="5"/>
      <c r="Y252" s="5"/>
      <c r="Z252" s="83">
        <v>45000</v>
      </c>
      <c r="AA252" s="139">
        <f t="shared" si="11"/>
        <v>6750</v>
      </c>
    </row>
    <row r="253" spans="1:27" ht="14.25">
      <c r="A253" s="118">
        <v>1599</v>
      </c>
      <c r="B253" s="83" t="s">
        <v>6564</v>
      </c>
      <c r="C253" s="83" t="s">
        <v>159</v>
      </c>
      <c r="D253" s="83">
        <v>524</v>
      </c>
      <c r="E253" s="83" t="s">
        <v>160</v>
      </c>
      <c r="F253" s="5"/>
      <c r="G253" s="2" t="s">
        <v>150</v>
      </c>
      <c r="H253" s="115">
        <v>45302</v>
      </c>
      <c r="I253" s="115">
        <f>VLOOKUP(A253,'Membership Details'!C:J,8,FALSE)</f>
        <v>39081</v>
      </c>
      <c r="J253" s="115" t="b">
        <f t="shared" si="10"/>
        <v>1</v>
      </c>
      <c r="K253" s="2">
        <v>20000</v>
      </c>
      <c r="L253" s="83">
        <v>12</v>
      </c>
      <c r="M253" s="170">
        <f t="shared" si="12"/>
        <v>45667</v>
      </c>
      <c r="N253" s="185">
        <v>0.15</v>
      </c>
      <c r="O253" s="184">
        <v>0.02</v>
      </c>
      <c r="P253" s="184">
        <v>0.17</v>
      </c>
      <c r="Q253" s="83" t="s">
        <v>148</v>
      </c>
      <c r="R253" s="5"/>
      <c r="S253" s="172"/>
      <c r="T253" s="83"/>
      <c r="U253" s="5"/>
      <c r="V253" s="5"/>
      <c r="W253" s="5"/>
      <c r="X253" s="5"/>
      <c r="Y253" s="5"/>
      <c r="Z253" s="83">
        <v>20000</v>
      </c>
      <c r="AA253" s="139">
        <f t="shared" si="11"/>
        <v>3000</v>
      </c>
    </row>
    <row r="254" spans="1:27" ht="14.25">
      <c r="A254" s="118">
        <v>623</v>
      </c>
      <c r="B254" s="83" t="s">
        <v>6564</v>
      </c>
      <c r="C254" s="83" t="s">
        <v>159</v>
      </c>
      <c r="D254" s="83">
        <v>525</v>
      </c>
      <c r="E254" s="83" t="s">
        <v>160</v>
      </c>
      <c r="F254" s="5"/>
      <c r="G254" s="2" t="s">
        <v>150</v>
      </c>
      <c r="H254" s="115">
        <v>45099</v>
      </c>
      <c r="I254" s="115">
        <f>VLOOKUP(A254,'Membership Details'!C:J,8,FALSE)</f>
        <v>37075</v>
      </c>
      <c r="J254" s="115" t="b">
        <f t="shared" si="10"/>
        <v>1</v>
      </c>
      <c r="K254" s="2">
        <v>100000</v>
      </c>
      <c r="L254" s="83">
        <v>12</v>
      </c>
      <c r="M254" s="170">
        <f t="shared" si="12"/>
        <v>45464</v>
      </c>
      <c r="N254" s="185">
        <v>0.15</v>
      </c>
      <c r="O254" s="184">
        <v>0.02</v>
      </c>
      <c r="P254" s="184">
        <v>0.17</v>
      </c>
      <c r="Q254" s="83" t="s">
        <v>148</v>
      </c>
      <c r="R254" s="5"/>
      <c r="S254" s="172"/>
      <c r="T254" s="83"/>
      <c r="U254" s="5"/>
      <c r="V254" s="5"/>
      <c r="W254" s="5"/>
      <c r="X254" s="5"/>
      <c r="Y254" s="5"/>
      <c r="Z254" s="83">
        <v>100000</v>
      </c>
      <c r="AA254" s="139">
        <f t="shared" si="11"/>
        <v>15000</v>
      </c>
    </row>
    <row r="255" spans="1:27" ht="14.25">
      <c r="A255" s="118">
        <v>2207</v>
      </c>
      <c r="B255" s="83" t="s">
        <v>6564</v>
      </c>
      <c r="C255" s="83" t="s">
        <v>159</v>
      </c>
      <c r="D255" s="83">
        <v>526</v>
      </c>
      <c r="E255" s="83" t="s">
        <v>160</v>
      </c>
      <c r="F255" s="5"/>
      <c r="G255" s="2" t="s">
        <v>150</v>
      </c>
      <c r="H255" s="115">
        <v>45083</v>
      </c>
      <c r="I255" s="115">
        <f>VLOOKUP(A255,'Membership Details'!C:J,8,FALSE)</f>
        <v>40896</v>
      </c>
      <c r="J255" s="115" t="b">
        <f t="shared" si="10"/>
        <v>1</v>
      </c>
      <c r="K255" s="2">
        <v>70000</v>
      </c>
      <c r="L255" s="83">
        <v>12</v>
      </c>
      <c r="M255" s="170">
        <f t="shared" si="12"/>
        <v>45448</v>
      </c>
      <c r="N255" s="185">
        <v>0.15</v>
      </c>
      <c r="O255" s="184">
        <v>0.02</v>
      </c>
      <c r="P255" s="184">
        <v>0.17</v>
      </c>
      <c r="Q255" s="83" t="s">
        <v>148</v>
      </c>
      <c r="R255" s="5"/>
      <c r="S255" s="172"/>
      <c r="T255" s="83"/>
      <c r="U255" s="5"/>
      <c r="V255" s="5"/>
      <c r="W255" s="5"/>
      <c r="X255" s="5"/>
      <c r="Y255" s="5"/>
      <c r="Z255" s="83">
        <v>70000</v>
      </c>
      <c r="AA255" s="139">
        <f t="shared" si="11"/>
        <v>10500</v>
      </c>
    </row>
    <row r="256" spans="1:27" ht="14.25">
      <c r="A256" s="118">
        <v>1627</v>
      </c>
      <c r="B256" s="83" t="s">
        <v>6564</v>
      </c>
      <c r="C256" s="83" t="s">
        <v>159</v>
      </c>
      <c r="D256" s="83">
        <v>533</v>
      </c>
      <c r="E256" s="83" t="s">
        <v>160</v>
      </c>
      <c r="F256" s="5"/>
      <c r="G256" s="2" t="s">
        <v>150</v>
      </c>
      <c r="H256" s="115">
        <v>45345</v>
      </c>
      <c r="I256" s="115">
        <f>VLOOKUP(A256,'Membership Details'!C:J,8,FALSE)</f>
        <v>39081</v>
      </c>
      <c r="J256" s="115" t="b">
        <f t="shared" si="10"/>
        <v>1</v>
      </c>
      <c r="K256" s="2">
        <v>60000</v>
      </c>
      <c r="L256" s="83">
        <v>12</v>
      </c>
      <c r="M256" s="170">
        <f t="shared" si="12"/>
        <v>45710</v>
      </c>
      <c r="N256" s="185">
        <v>0.15</v>
      </c>
      <c r="O256" s="184">
        <v>0.02</v>
      </c>
      <c r="P256" s="184">
        <v>0.17</v>
      </c>
      <c r="Q256" s="83" t="s">
        <v>148</v>
      </c>
      <c r="R256" s="5"/>
      <c r="S256" s="172"/>
      <c r="T256" s="83"/>
      <c r="U256" s="5"/>
      <c r="V256" s="5"/>
      <c r="W256" s="5"/>
      <c r="X256" s="5"/>
      <c r="Y256" s="5"/>
      <c r="Z256" s="83">
        <v>60000</v>
      </c>
      <c r="AA256" s="139">
        <f t="shared" si="11"/>
        <v>9000</v>
      </c>
    </row>
    <row r="257" spans="1:27" ht="14.25">
      <c r="A257" s="118">
        <v>828</v>
      </c>
      <c r="B257" s="83" t="s">
        <v>6564</v>
      </c>
      <c r="C257" s="83" t="s">
        <v>159</v>
      </c>
      <c r="D257" s="83">
        <v>534</v>
      </c>
      <c r="E257" s="83" t="s">
        <v>160</v>
      </c>
      <c r="F257" s="5"/>
      <c r="G257" s="2" t="s">
        <v>150</v>
      </c>
      <c r="H257" s="115">
        <v>45345</v>
      </c>
      <c r="I257" s="115">
        <f>VLOOKUP(A257,'Membership Details'!C:J,8,FALSE)</f>
        <v>39081</v>
      </c>
      <c r="J257" s="115" t="b">
        <f t="shared" si="10"/>
        <v>1</v>
      </c>
      <c r="K257" s="2">
        <v>60000</v>
      </c>
      <c r="L257" s="83">
        <v>12</v>
      </c>
      <c r="M257" s="170">
        <f t="shared" si="12"/>
        <v>45710</v>
      </c>
      <c r="N257" s="185">
        <v>0.15</v>
      </c>
      <c r="O257" s="184">
        <v>0.02</v>
      </c>
      <c r="P257" s="184">
        <v>0.17</v>
      </c>
      <c r="Q257" s="83" t="s">
        <v>148</v>
      </c>
      <c r="R257" s="5"/>
      <c r="S257" s="172"/>
      <c r="T257" s="83"/>
      <c r="U257" s="5"/>
      <c r="V257" s="5"/>
      <c r="W257" s="5"/>
      <c r="X257" s="5"/>
      <c r="Y257" s="5"/>
      <c r="Z257" s="83">
        <v>60000</v>
      </c>
      <c r="AA257" s="139">
        <f t="shared" si="11"/>
        <v>9000</v>
      </c>
    </row>
    <row r="258" spans="1:27" ht="14.25">
      <c r="A258" s="118">
        <v>179</v>
      </c>
      <c r="B258" s="83" t="s">
        <v>6564</v>
      </c>
      <c r="C258" s="83" t="s">
        <v>159</v>
      </c>
      <c r="D258" s="83">
        <v>535</v>
      </c>
      <c r="E258" s="83" t="s">
        <v>160</v>
      </c>
      <c r="F258" s="5"/>
      <c r="G258" s="2" t="s">
        <v>150</v>
      </c>
      <c r="H258" s="115">
        <v>45111</v>
      </c>
      <c r="I258" s="115">
        <f>VLOOKUP(A258,'Membership Details'!C:J,8,FALSE)</f>
        <v>36982</v>
      </c>
      <c r="J258" s="115" t="b">
        <f t="shared" si="10"/>
        <v>1</v>
      </c>
      <c r="K258" s="2">
        <v>150000</v>
      </c>
      <c r="L258" s="83">
        <v>12</v>
      </c>
      <c r="M258" s="170">
        <f t="shared" si="12"/>
        <v>45476</v>
      </c>
      <c r="N258" s="185">
        <v>0.15</v>
      </c>
      <c r="O258" s="184">
        <v>0.02</v>
      </c>
      <c r="P258" s="184">
        <v>0.17</v>
      </c>
      <c r="Q258" s="83" t="s">
        <v>148</v>
      </c>
      <c r="R258" s="5"/>
      <c r="S258" s="172"/>
      <c r="T258" s="83"/>
      <c r="U258" s="5"/>
      <c r="V258" s="5"/>
      <c r="W258" s="5"/>
      <c r="X258" s="5"/>
      <c r="Y258" s="5"/>
      <c r="Z258" s="83">
        <v>150000</v>
      </c>
      <c r="AA258" s="139">
        <f t="shared" si="11"/>
        <v>22500</v>
      </c>
    </row>
    <row r="259" spans="1:27" ht="14.25">
      <c r="A259" s="118">
        <v>216</v>
      </c>
      <c r="B259" s="83" t="s">
        <v>6564</v>
      </c>
      <c r="C259" s="83" t="s">
        <v>159</v>
      </c>
      <c r="D259" s="83">
        <v>536</v>
      </c>
      <c r="E259" s="83" t="s">
        <v>160</v>
      </c>
      <c r="F259" s="5"/>
      <c r="G259" s="2" t="s">
        <v>150</v>
      </c>
      <c r="H259" s="115">
        <v>45357</v>
      </c>
      <c r="I259" s="115">
        <f>VLOOKUP(A259,'Membership Details'!C:J,8,FALSE)</f>
        <v>36982</v>
      </c>
      <c r="J259" s="115" t="b">
        <f t="shared" ref="J259:J322" si="13">H259&gt;=I259</f>
        <v>1</v>
      </c>
      <c r="K259" s="2">
        <v>80000</v>
      </c>
      <c r="L259" s="83">
        <v>12</v>
      </c>
      <c r="M259" s="170">
        <f t="shared" si="12"/>
        <v>45722</v>
      </c>
      <c r="N259" s="185">
        <v>0.15</v>
      </c>
      <c r="O259" s="184">
        <v>0.02</v>
      </c>
      <c r="P259" s="184">
        <v>0.17</v>
      </c>
      <c r="Q259" s="83" t="s">
        <v>148</v>
      </c>
      <c r="R259" s="5"/>
      <c r="S259" s="172"/>
      <c r="T259" s="83"/>
      <c r="U259" s="5"/>
      <c r="V259" s="5"/>
      <c r="W259" s="5"/>
      <c r="X259" s="5"/>
      <c r="Y259" s="5"/>
      <c r="Z259" s="83">
        <v>80000</v>
      </c>
      <c r="AA259" s="139">
        <f t="shared" ref="AA259:AA322" si="14">Z259*15%</f>
        <v>12000</v>
      </c>
    </row>
    <row r="260" spans="1:27" ht="14.25">
      <c r="A260" s="118">
        <v>1721</v>
      </c>
      <c r="B260" s="83" t="s">
        <v>6564</v>
      </c>
      <c r="C260" s="83" t="s">
        <v>159</v>
      </c>
      <c r="D260" s="83">
        <v>537</v>
      </c>
      <c r="E260" s="83" t="s">
        <v>160</v>
      </c>
      <c r="F260" s="5"/>
      <c r="G260" s="2" t="s">
        <v>150</v>
      </c>
      <c r="H260" s="115">
        <v>45080</v>
      </c>
      <c r="I260" s="115">
        <f>VLOOKUP(A260,'Membership Details'!C:J,8,FALSE)</f>
        <v>36982</v>
      </c>
      <c r="J260" s="115" t="b">
        <f t="shared" si="13"/>
        <v>1</v>
      </c>
      <c r="K260" s="2">
        <v>67000</v>
      </c>
      <c r="L260" s="83">
        <v>12</v>
      </c>
      <c r="M260" s="170">
        <f t="shared" si="12"/>
        <v>45445</v>
      </c>
      <c r="N260" s="185">
        <v>0.15</v>
      </c>
      <c r="O260" s="184">
        <v>0.02</v>
      </c>
      <c r="P260" s="184">
        <v>0.17</v>
      </c>
      <c r="Q260" s="83" t="s">
        <v>148</v>
      </c>
      <c r="R260" s="5"/>
      <c r="S260" s="172"/>
      <c r="T260" s="83"/>
      <c r="U260" s="5"/>
      <c r="V260" s="5"/>
      <c r="W260" s="5"/>
      <c r="X260" s="5"/>
      <c r="Y260" s="5"/>
      <c r="Z260" s="83">
        <v>67000</v>
      </c>
      <c r="AA260" s="139">
        <f t="shared" si="14"/>
        <v>10050</v>
      </c>
    </row>
    <row r="261" spans="1:27" ht="14.25">
      <c r="A261" s="118">
        <v>2203</v>
      </c>
      <c r="B261" s="83" t="s">
        <v>6564</v>
      </c>
      <c r="C261" s="83" t="s">
        <v>159</v>
      </c>
      <c r="D261" s="83">
        <v>538</v>
      </c>
      <c r="E261" s="83" t="s">
        <v>160</v>
      </c>
      <c r="F261" s="5"/>
      <c r="G261" s="2" t="s">
        <v>150</v>
      </c>
      <c r="H261" s="115">
        <v>45362</v>
      </c>
      <c r="I261" s="115">
        <f>VLOOKUP(A261,'Membership Details'!C:J,8,FALSE)</f>
        <v>42228</v>
      </c>
      <c r="J261" s="115" t="b">
        <f t="shared" si="13"/>
        <v>1</v>
      </c>
      <c r="K261" s="2">
        <v>105000</v>
      </c>
      <c r="L261" s="83">
        <v>12</v>
      </c>
      <c r="M261" s="170">
        <f t="shared" si="12"/>
        <v>45727</v>
      </c>
      <c r="N261" s="185">
        <v>0.15</v>
      </c>
      <c r="O261" s="184">
        <v>0.02</v>
      </c>
      <c r="P261" s="184">
        <v>0.17</v>
      </c>
      <c r="Q261" s="83" t="s">
        <v>148</v>
      </c>
      <c r="R261" s="5"/>
      <c r="S261" s="172"/>
      <c r="T261" s="83"/>
      <c r="U261" s="5"/>
      <c r="V261" s="5"/>
      <c r="W261" s="5"/>
      <c r="X261" s="5"/>
      <c r="Y261" s="5"/>
      <c r="Z261" s="83">
        <v>105000</v>
      </c>
      <c r="AA261" s="139">
        <f t="shared" si="14"/>
        <v>15750</v>
      </c>
    </row>
    <row r="262" spans="1:27" ht="14.25">
      <c r="A262" s="118">
        <v>2538</v>
      </c>
      <c r="B262" s="83" t="s">
        <v>6564</v>
      </c>
      <c r="C262" s="83" t="s">
        <v>159</v>
      </c>
      <c r="D262" s="83">
        <v>539</v>
      </c>
      <c r="E262" s="83" t="s">
        <v>160</v>
      </c>
      <c r="F262" s="5"/>
      <c r="G262" s="2" t="s">
        <v>150</v>
      </c>
      <c r="H262" s="115">
        <v>45362</v>
      </c>
      <c r="I262" s="115">
        <f>VLOOKUP(A262,'Membership Details'!C:J,8,FALSE)</f>
        <v>42228</v>
      </c>
      <c r="J262" s="115" t="b">
        <f t="shared" si="13"/>
        <v>1</v>
      </c>
      <c r="K262" s="2">
        <v>105000</v>
      </c>
      <c r="L262" s="83">
        <v>12</v>
      </c>
      <c r="M262" s="170">
        <f t="shared" si="12"/>
        <v>45727</v>
      </c>
      <c r="N262" s="185">
        <v>0.15</v>
      </c>
      <c r="O262" s="184">
        <v>0.02</v>
      </c>
      <c r="P262" s="184">
        <v>0.17</v>
      </c>
      <c r="Q262" s="83" t="s">
        <v>148</v>
      </c>
      <c r="R262" s="5"/>
      <c r="S262" s="172"/>
      <c r="T262" s="83"/>
      <c r="U262" s="5"/>
      <c r="V262" s="5"/>
      <c r="W262" s="5"/>
      <c r="X262" s="5"/>
      <c r="Y262" s="5"/>
      <c r="Z262" s="83">
        <v>105000</v>
      </c>
      <c r="AA262" s="139">
        <f t="shared" si="14"/>
        <v>15750</v>
      </c>
    </row>
    <row r="263" spans="1:27" ht="14.25">
      <c r="A263" s="118">
        <v>2539</v>
      </c>
      <c r="B263" s="83" t="s">
        <v>6564</v>
      </c>
      <c r="C263" s="83" t="s">
        <v>159</v>
      </c>
      <c r="D263" s="83">
        <v>540</v>
      </c>
      <c r="E263" s="83" t="s">
        <v>160</v>
      </c>
      <c r="F263" s="5"/>
      <c r="G263" s="2" t="s">
        <v>150</v>
      </c>
      <c r="H263" s="115">
        <v>45373</v>
      </c>
      <c r="I263" s="115">
        <f>VLOOKUP(A263,'Membership Details'!C:J,8,FALSE)</f>
        <v>42228</v>
      </c>
      <c r="J263" s="115" t="b">
        <f t="shared" si="13"/>
        <v>1</v>
      </c>
      <c r="K263" s="2">
        <v>20000</v>
      </c>
      <c r="L263" s="83">
        <v>12</v>
      </c>
      <c r="M263" s="170">
        <f t="shared" si="12"/>
        <v>45738</v>
      </c>
      <c r="N263" s="185">
        <v>0.15</v>
      </c>
      <c r="O263" s="184">
        <v>0.02</v>
      </c>
      <c r="P263" s="184">
        <v>0.17</v>
      </c>
      <c r="Q263" s="83" t="s">
        <v>148</v>
      </c>
      <c r="R263" s="5"/>
      <c r="S263" s="172"/>
      <c r="T263" s="83"/>
      <c r="U263" s="5"/>
      <c r="V263" s="5"/>
      <c r="W263" s="5"/>
      <c r="X263" s="5"/>
      <c r="Y263" s="5"/>
      <c r="Z263" s="83">
        <v>20000</v>
      </c>
      <c r="AA263" s="139">
        <f t="shared" si="14"/>
        <v>3000</v>
      </c>
    </row>
    <row r="264" spans="1:27" ht="14.25">
      <c r="A264" s="118">
        <v>2215</v>
      </c>
      <c r="B264" s="83" t="s">
        <v>6564</v>
      </c>
      <c r="C264" s="83" t="s">
        <v>159</v>
      </c>
      <c r="D264" s="83">
        <v>541</v>
      </c>
      <c r="E264" s="83" t="s">
        <v>160</v>
      </c>
      <c r="F264" s="5"/>
      <c r="G264" s="2" t="s">
        <v>150</v>
      </c>
      <c r="H264" s="115">
        <v>45146</v>
      </c>
      <c r="I264" s="115">
        <f>VLOOKUP(A264,'Membership Details'!C:J,8,FALSE)</f>
        <v>42473</v>
      </c>
      <c r="J264" s="115" t="b">
        <f t="shared" si="13"/>
        <v>1</v>
      </c>
      <c r="K264" s="2">
        <v>40000</v>
      </c>
      <c r="L264" s="83">
        <v>12</v>
      </c>
      <c r="M264" s="170">
        <f t="shared" si="12"/>
        <v>45511</v>
      </c>
      <c r="N264" s="185">
        <v>0.15</v>
      </c>
      <c r="O264" s="184">
        <v>0.02</v>
      </c>
      <c r="P264" s="184">
        <v>0.17</v>
      </c>
      <c r="Q264" s="83" t="s">
        <v>148</v>
      </c>
      <c r="R264" s="5"/>
      <c r="S264" s="172"/>
      <c r="T264" s="83"/>
      <c r="U264" s="5"/>
      <c r="V264" s="5"/>
      <c r="W264" s="5"/>
      <c r="X264" s="5"/>
      <c r="Y264" s="5"/>
      <c r="Z264" s="83">
        <v>40000</v>
      </c>
      <c r="AA264" s="139">
        <f t="shared" si="14"/>
        <v>6000</v>
      </c>
    </row>
    <row r="265" spans="1:27" ht="14.25">
      <c r="A265" s="118">
        <v>1779</v>
      </c>
      <c r="B265" s="83" t="s">
        <v>6564</v>
      </c>
      <c r="C265" s="83" t="s">
        <v>159</v>
      </c>
      <c r="D265" s="83">
        <v>542</v>
      </c>
      <c r="E265" s="83" t="s">
        <v>160</v>
      </c>
      <c r="F265" s="5"/>
      <c r="G265" s="2" t="s">
        <v>150</v>
      </c>
      <c r="H265" s="115">
        <v>45085</v>
      </c>
      <c r="I265" s="115">
        <f>VLOOKUP(A265,'Membership Details'!C:J,8,FALSE)</f>
        <v>39533</v>
      </c>
      <c r="J265" s="115" t="b">
        <f t="shared" si="13"/>
        <v>1</v>
      </c>
      <c r="K265" s="2">
        <v>195500</v>
      </c>
      <c r="L265" s="83">
        <v>12</v>
      </c>
      <c r="M265" s="170">
        <f t="shared" si="12"/>
        <v>45450</v>
      </c>
      <c r="N265" s="185">
        <v>0.15</v>
      </c>
      <c r="O265" s="184">
        <v>0.02</v>
      </c>
      <c r="P265" s="184">
        <v>0.17</v>
      </c>
      <c r="Q265" s="83" t="s">
        <v>148</v>
      </c>
      <c r="R265" s="5"/>
      <c r="S265" s="172"/>
      <c r="T265" s="83"/>
      <c r="U265" s="5"/>
      <c r="V265" s="5"/>
      <c r="W265" s="5"/>
      <c r="X265" s="5"/>
      <c r="Y265" s="5"/>
      <c r="Z265" s="83">
        <v>195500</v>
      </c>
      <c r="AA265" s="139">
        <f t="shared" si="14"/>
        <v>29325</v>
      </c>
    </row>
    <row r="266" spans="1:27" ht="14.25">
      <c r="A266" s="118">
        <v>2540</v>
      </c>
      <c r="B266" s="83" t="s">
        <v>6564</v>
      </c>
      <c r="C266" s="83" t="s">
        <v>159</v>
      </c>
      <c r="D266" s="83">
        <v>543</v>
      </c>
      <c r="E266" s="83" t="s">
        <v>160</v>
      </c>
      <c r="F266" s="5"/>
      <c r="G266" s="2" t="s">
        <v>150</v>
      </c>
      <c r="H266" s="115">
        <v>45190</v>
      </c>
      <c r="I266" s="115">
        <f>VLOOKUP(A266,'Membership Details'!C:J,8,FALSE)</f>
        <v>42462</v>
      </c>
      <c r="J266" s="115" t="b">
        <f t="shared" si="13"/>
        <v>1</v>
      </c>
      <c r="K266" s="2">
        <v>500</v>
      </c>
      <c r="L266" s="83">
        <v>12</v>
      </c>
      <c r="M266" s="170">
        <f t="shared" si="12"/>
        <v>45555</v>
      </c>
      <c r="N266" s="185">
        <v>0.15</v>
      </c>
      <c r="O266" s="184">
        <v>0.02</v>
      </c>
      <c r="P266" s="184">
        <v>0.17</v>
      </c>
      <c r="Q266" s="83" t="s">
        <v>148</v>
      </c>
      <c r="R266" s="5"/>
      <c r="S266" s="172"/>
      <c r="T266" s="83"/>
      <c r="U266" s="5"/>
      <c r="V266" s="5"/>
      <c r="W266" s="5"/>
      <c r="X266" s="5"/>
      <c r="Y266" s="5"/>
      <c r="Z266" s="83">
        <v>500</v>
      </c>
      <c r="AA266" s="139">
        <f t="shared" si="14"/>
        <v>75</v>
      </c>
    </row>
    <row r="267" spans="1:27" ht="14.25">
      <c r="A267" s="118">
        <v>1701</v>
      </c>
      <c r="B267" s="83" t="s">
        <v>6564</v>
      </c>
      <c r="C267" s="83" t="s">
        <v>159</v>
      </c>
      <c r="D267" s="83">
        <v>544</v>
      </c>
      <c r="E267" s="83" t="s">
        <v>160</v>
      </c>
      <c r="F267" s="5"/>
      <c r="G267" s="2" t="s">
        <v>150</v>
      </c>
      <c r="H267" s="115">
        <v>45118</v>
      </c>
      <c r="I267" s="115">
        <f>VLOOKUP(A267,'Membership Details'!C:J,8,FALSE)</f>
        <v>39707</v>
      </c>
      <c r="J267" s="115" t="b">
        <f t="shared" si="13"/>
        <v>1</v>
      </c>
      <c r="K267" s="2">
        <v>25000</v>
      </c>
      <c r="L267" s="83">
        <v>12</v>
      </c>
      <c r="M267" s="170">
        <f t="shared" si="12"/>
        <v>45483</v>
      </c>
      <c r="N267" s="185">
        <v>0.15</v>
      </c>
      <c r="O267" s="184">
        <v>0.02</v>
      </c>
      <c r="P267" s="184">
        <v>0.17</v>
      </c>
      <c r="Q267" s="83" t="s">
        <v>148</v>
      </c>
      <c r="R267" s="5"/>
      <c r="S267" s="172"/>
      <c r="T267" s="83"/>
      <c r="U267" s="5"/>
      <c r="V267" s="5"/>
      <c r="W267" s="5"/>
      <c r="X267" s="5"/>
      <c r="Y267" s="5"/>
      <c r="Z267" s="83">
        <v>25000</v>
      </c>
      <c r="AA267" s="139">
        <f t="shared" si="14"/>
        <v>3750</v>
      </c>
    </row>
    <row r="268" spans="1:27" ht="14.25">
      <c r="A268" s="118">
        <v>2062</v>
      </c>
      <c r="B268" s="83" t="s">
        <v>6564</v>
      </c>
      <c r="C268" s="83" t="s">
        <v>159</v>
      </c>
      <c r="D268" s="83">
        <v>545</v>
      </c>
      <c r="E268" s="83" t="s">
        <v>160</v>
      </c>
      <c r="F268" s="5"/>
      <c r="G268" s="2" t="s">
        <v>150</v>
      </c>
      <c r="H268" s="115">
        <v>45118</v>
      </c>
      <c r="I268" s="115">
        <f>VLOOKUP(A268,'Membership Details'!C:J,8,FALSE)</f>
        <v>40642</v>
      </c>
      <c r="J268" s="115" t="b">
        <f t="shared" si="13"/>
        <v>1</v>
      </c>
      <c r="K268" s="2">
        <v>25000</v>
      </c>
      <c r="L268" s="83">
        <v>12</v>
      </c>
      <c r="M268" s="170">
        <f t="shared" ref="M268:M331" si="15">SUM(H268+365)</f>
        <v>45483</v>
      </c>
      <c r="N268" s="185">
        <v>0.15</v>
      </c>
      <c r="O268" s="184">
        <v>0.02</v>
      </c>
      <c r="P268" s="184">
        <v>0.17</v>
      </c>
      <c r="Q268" s="83" t="s">
        <v>148</v>
      </c>
      <c r="R268" s="5"/>
      <c r="S268" s="172"/>
      <c r="T268" s="83"/>
      <c r="U268" s="5"/>
      <c r="V268" s="5"/>
      <c r="W268" s="5"/>
      <c r="X268" s="5"/>
      <c r="Y268" s="5"/>
      <c r="Z268" s="83">
        <v>25000</v>
      </c>
      <c r="AA268" s="139">
        <f t="shared" si="14"/>
        <v>3750</v>
      </c>
    </row>
    <row r="269" spans="1:27" ht="14.25">
      <c r="A269" s="118">
        <v>1786</v>
      </c>
      <c r="B269" s="83" t="s">
        <v>6564</v>
      </c>
      <c r="C269" s="83" t="s">
        <v>159</v>
      </c>
      <c r="D269" s="83">
        <v>546</v>
      </c>
      <c r="E269" s="83" t="s">
        <v>160</v>
      </c>
      <c r="F269" s="5"/>
      <c r="G269" s="2" t="s">
        <v>150</v>
      </c>
      <c r="H269" s="115">
        <v>45093</v>
      </c>
      <c r="I269" s="115">
        <f>VLOOKUP(A269,'Membership Details'!C:J,8,FALSE)</f>
        <v>38807</v>
      </c>
      <c r="J269" s="115" t="b">
        <f t="shared" si="13"/>
        <v>1</v>
      </c>
      <c r="K269" s="2">
        <v>20000</v>
      </c>
      <c r="L269" s="83">
        <v>12</v>
      </c>
      <c r="M269" s="170">
        <f t="shared" si="15"/>
        <v>45458</v>
      </c>
      <c r="N269" s="185">
        <v>0.15</v>
      </c>
      <c r="O269" s="184">
        <v>0.02</v>
      </c>
      <c r="P269" s="184">
        <v>0.17</v>
      </c>
      <c r="Q269" s="83" t="s">
        <v>148</v>
      </c>
      <c r="R269" s="5"/>
      <c r="S269" s="172"/>
      <c r="T269" s="83"/>
      <c r="U269" s="5"/>
      <c r="V269" s="5"/>
      <c r="W269" s="5"/>
      <c r="X269" s="5"/>
      <c r="Y269" s="5"/>
      <c r="Z269" s="83">
        <v>20000</v>
      </c>
      <c r="AA269" s="139">
        <f t="shared" si="14"/>
        <v>3000</v>
      </c>
    </row>
    <row r="270" spans="1:27" ht="14.25">
      <c r="A270" s="118">
        <v>1593</v>
      </c>
      <c r="B270" s="83" t="s">
        <v>6564</v>
      </c>
      <c r="C270" s="83" t="s">
        <v>159</v>
      </c>
      <c r="D270" s="83">
        <v>547</v>
      </c>
      <c r="E270" s="83" t="s">
        <v>160</v>
      </c>
      <c r="F270" s="5"/>
      <c r="G270" s="2" t="s">
        <v>150</v>
      </c>
      <c r="H270" s="115">
        <v>45280</v>
      </c>
      <c r="I270" s="115">
        <f>VLOOKUP(A270,'Membership Details'!C:J,8,FALSE)</f>
        <v>39081</v>
      </c>
      <c r="J270" s="115" t="b">
        <f t="shared" si="13"/>
        <v>1</v>
      </c>
      <c r="K270" s="2">
        <v>100000</v>
      </c>
      <c r="L270" s="83">
        <v>12</v>
      </c>
      <c r="M270" s="170">
        <f t="shared" si="15"/>
        <v>45645</v>
      </c>
      <c r="N270" s="185">
        <v>0.15</v>
      </c>
      <c r="O270" s="184">
        <v>0.02</v>
      </c>
      <c r="P270" s="184">
        <v>0.17</v>
      </c>
      <c r="Q270" s="83" t="s">
        <v>148</v>
      </c>
      <c r="R270" s="5"/>
      <c r="S270" s="172"/>
      <c r="T270" s="83"/>
      <c r="U270" s="5"/>
      <c r="V270" s="5"/>
      <c r="W270" s="5"/>
      <c r="X270" s="5"/>
      <c r="Y270" s="5"/>
      <c r="Z270" s="83">
        <v>100000</v>
      </c>
      <c r="AA270" s="139">
        <f t="shared" si="14"/>
        <v>15000</v>
      </c>
    </row>
    <row r="271" spans="1:27" ht="14.25">
      <c r="A271" s="118">
        <v>1680</v>
      </c>
      <c r="B271" s="83" t="s">
        <v>6564</v>
      </c>
      <c r="C271" s="83" t="s">
        <v>159</v>
      </c>
      <c r="D271" s="83">
        <v>548</v>
      </c>
      <c r="E271" s="83" t="s">
        <v>160</v>
      </c>
      <c r="F271" s="5"/>
      <c r="G271" s="2" t="s">
        <v>150</v>
      </c>
      <c r="H271" s="115">
        <v>45098</v>
      </c>
      <c r="I271" s="115">
        <f>VLOOKUP(A271,'Membership Details'!C:J,8,FALSE)</f>
        <v>39707</v>
      </c>
      <c r="J271" s="115" t="b">
        <f t="shared" si="13"/>
        <v>1</v>
      </c>
      <c r="K271" s="2">
        <v>100000</v>
      </c>
      <c r="L271" s="83">
        <v>12</v>
      </c>
      <c r="M271" s="170">
        <f t="shared" si="15"/>
        <v>45463</v>
      </c>
      <c r="N271" s="185">
        <v>0.15</v>
      </c>
      <c r="O271" s="184">
        <v>0.02</v>
      </c>
      <c r="P271" s="184">
        <v>0.17</v>
      </c>
      <c r="Q271" s="83" t="s">
        <v>148</v>
      </c>
      <c r="R271" s="5"/>
      <c r="S271" s="172"/>
      <c r="T271" s="83"/>
      <c r="U271" s="5"/>
      <c r="V271" s="5"/>
      <c r="W271" s="5"/>
      <c r="X271" s="5"/>
      <c r="Y271" s="5"/>
      <c r="Z271" s="83">
        <v>100000</v>
      </c>
      <c r="AA271" s="139">
        <f t="shared" si="14"/>
        <v>15000</v>
      </c>
    </row>
    <row r="272" spans="1:27" ht="14.25">
      <c r="A272" s="118">
        <v>244</v>
      </c>
      <c r="B272" s="83" t="s">
        <v>6564</v>
      </c>
      <c r="C272" s="83" t="s">
        <v>159</v>
      </c>
      <c r="D272" s="83">
        <v>550</v>
      </c>
      <c r="E272" s="83" t="s">
        <v>160</v>
      </c>
      <c r="F272" s="5"/>
      <c r="G272" s="2" t="s">
        <v>150</v>
      </c>
      <c r="H272" s="115">
        <v>45142</v>
      </c>
      <c r="I272" s="115">
        <f>VLOOKUP(A272,'Membership Details'!C:J,8,FALSE)</f>
        <v>36982</v>
      </c>
      <c r="J272" s="115" t="b">
        <f t="shared" si="13"/>
        <v>1</v>
      </c>
      <c r="K272" s="2">
        <v>200000</v>
      </c>
      <c r="L272" s="83">
        <v>12</v>
      </c>
      <c r="M272" s="170">
        <f t="shared" si="15"/>
        <v>45507</v>
      </c>
      <c r="N272" s="185">
        <v>0.15</v>
      </c>
      <c r="O272" s="184">
        <v>0.02</v>
      </c>
      <c r="P272" s="184">
        <v>0.17</v>
      </c>
      <c r="Q272" s="83" t="s">
        <v>148</v>
      </c>
      <c r="R272" s="5"/>
      <c r="S272" s="172"/>
      <c r="T272" s="83"/>
      <c r="U272" s="5"/>
      <c r="V272" s="5"/>
      <c r="W272" s="5"/>
      <c r="X272" s="5"/>
      <c r="Y272" s="5"/>
      <c r="Z272" s="83">
        <v>200000</v>
      </c>
      <c r="AA272" s="139">
        <f t="shared" si="14"/>
        <v>30000</v>
      </c>
    </row>
    <row r="273" spans="1:27" ht="14.25">
      <c r="A273" s="118">
        <v>2063</v>
      </c>
      <c r="B273" s="83" t="s">
        <v>6564</v>
      </c>
      <c r="C273" s="83" t="s">
        <v>159</v>
      </c>
      <c r="D273" s="83">
        <v>551</v>
      </c>
      <c r="E273" s="83" t="s">
        <v>160</v>
      </c>
      <c r="F273" s="5"/>
      <c r="G273" s="2" t="s">
        <v>150</v>
      </c>
      <c r="H273" s="115">
        <v>45098</v>
      </c>
      <c r="I273" s="115">
        <f>VLOOKUP(A273,'Membership Details'!C:J,8,FALSE)</f>
        <v>39172</v>
      </c>
      <c r="J273" s="115" t="b">
        <f t="shared" si="13"/>
        <v>1</v>
      </c>
      <c r="K273" s="2">
        <v>35000</v>
      </c>
      <c r="L273" s="83">
        <v>12</v>
      </c>
      <c r="M273" s="170">
        <f t="shared" si="15"/>
        <v>45463</v>
      </c>
      <c r="N273" s="185">
        <v>0.15</v>
      </c>
      <c r="O273" s="184">
        <v>0.02</v>
      </c>
      <c r="P273" s="184">
        <v>0.17</v>
      </c>
      <c r="Q273" s="83" t="s">
        <v>148</v>
      </c>
      <c r="R273" s="5"/>
      <c r="S273" s="172"/>
      <c r="T273" s="83"/>
      <c r="U273" s="5"/>
      <c r="V273" s="5"/>
      <c r="W273" s="5"/>
      <c r="X273" s="5"/>
      <c r="Y273" s="5"/>
      <c r="Z273" s="83">
        <v>35000</v>
      </c>
      <c r="AA273" s="139">
        <f t="shared" si="14"/>
        <v>5250</v>
      </c>
    </row>
    <row r="274" spans="1:27" ht="14.25">
      <c r="A274" s="118">
        <v>61</v>
      </c>
      <c r="B274" s="83" t="s">
        <v>6564</v>
      </c>
      <c r="C274" s="83" t="s">
        <v>159</v>
      </c>
      <c r="D274" s="83">
        <v>553</v>
      </c>
      <c r="E274" s="83" t="s">
        <v>160</v>
      </c>
      <c r="F274" s="5"/>
      <c r="G274" s="2" t="s">
        <v>150</v>
      </c>
      <c r="H274" s="115">
        <v>45271</v>
      </c>
      <c r="I274" s="115">
        <f>VLOOKUP(A274,'Membership Details'!C:J,8,FALSE)</f>
        <v>36982</v>
      </c>
      <c r="J274" s="115" t="b">
        <f t="shared" si="13"/>
        <v>1</v>
      </c>
      <c r="K274" s="2">
        <v>150000</v>
      </c>
      <c r="L274" s="83">
        <v>12</v>
      </c>
      <c r="M274" s="170">
        <f t="shared" si="15"/>
        <v>45636</v>
      </c>
      <c r="N274" s="185">
        <v>0.15</v>
      </c>
      <c r="O274" s="184">
        <v>0.02</v>
      </c>
      <c r="P274" s="184">
        <v>0.17</v>
      </c>
      <c r="Q274" s="83" t="s">
        <v>148</v>
      </c>
      <c r="R274" s="5"/>
      <c r="S274" s="172"/>
      <c r="T274" s="83"/>
      <c r="U274" s="5"/>
      <c r="V274" s="5"/>
      <c r="W274" s="5"/>
      <c r="X274" s="5"/>
      <c r="Y274" s="5"/>
      <c r="Z274" s="83">
        <v>150000</v>
      </c>
      <c r="AA274" s="139">
        <f t="shared" si="14"/>
        <v>22500</v>
      </c>
    </row>
    <row r="275" spans="1:27" ht="14.25">
      <c r="A275" s="118">
        <v>1379</v>
      </c>
      <c r="B275" s="83" t="s">
        <v>6564</v>
      </c>
      <c r="C275" s="83" t="s">
        <v>159</v>
      </c>
      <c r="D275" s="83">
        <v>554</v>
      </c>
      <c r="E275" s="83" t="s">
        <v>160</v>
      </c>
      <c r="F275" s="5"/>
      <c r="G275" s="2" t="s">
        <v>150</v>
      </c>
      <c r="H275" s="115">
        <v>44515</v>
      </c>
      <c r="I275" s="115">
        <f>VLOOKUP(A275,'Membership Details'!C:J,8,FALSE)</f>
        <v>38621</v>
      </c>
      <c r="J275" s="115" t="b">
        <f t="shared" si="13"/>
        <v>1</v>
      </c>
      <c r="K275" s="2">
        <v>50000</v>
      </c>
      <c r="L275" s="83">
        <v>12</v>
      </c>
      <c r="M275" s="170">
        <f t="shared" si="15"/>
        <v>44880</v>
      </c>
      <c r="N275" s="185">
        <v>0.15</v>
      </c>
      <c r="O275" s="184">
        <v>0.02</v>
      </c>
      <c r="P275" s="184">
        <v>0.17</v>
      </c>
      <c r="Q275" s="83" t="s">
        <v>148</v>
      </c>
      <c r="R275" s="5"/>
      <c r="S275" s="172"/>
      <c r="T275" s="83"/>
      <c r="U275" s="5"/>
      <c r="V275" s="5"/>
      <c r="W275" s="5"/>
      <c r="X275" s="5"/>
      <c r="Y275" s="5"/>
      <c r="Z275" s="83">
        <v>50000</v>
      </c>
      <c r="AA275" s="139">
        <f t="shared" si="14"/>
        <v>7500</v>
      </c>
    </row>
    <row r="276" spans="1:27" ht="14.25">
      <c r="A276" s="118">
        <v>1379</v>
      </c>
      <c r="B276" s="83" t="s">
        <v>6564</v>
      </c>
      <c r="C276" s="83" t="s">
        <v>159</v>
      </c>
      <c r="D276" s="83">
        <v>554</v>
      </c>
      <c r="E276" s="83" t="s">
        <v>160</v>
      </c>
      <c r="F276" s="5"/>
      <c r="G276" s="2" t="s">
        <v>150</v>
      </c>
      <c r="H276" s="115">
        <v>44580</v>
      </c>
      <c r="I276" s="115">
        <f>VLOOKUP(A276,'Membership Details'!C:J,8,FALSE)</f>
        <v>38621</v>
      </c>
      <c r="J276" s="115" t="b">
        <f t="shared" si="13"/>
        <v>1</v>
      </c>
      <c r="K276" s="2">
        <v>10000</v>
      </c>
      <c r="L276" s="83">
        <v>12</v>
      </c>
      <c r="M276" s="170">
        <f t="shared" si="15"/>
        <v>44945</v>
      </c>
      <c r="N276" s="185">
        <v>0.15</v>
      </c>
      <c r="O276" s="184">
        <v>0.02</v>
      </c>
      <c r="P276" s="184">
        <v>0.17</v>
      </c>
      <c r="Q276" s="83" t="s">
        <v>148</v>
      </c>
      <c r="R276" s="5"/>
      <c r="S276" s="172"/>
      <c r="T276" s="83"/>
      <c r="U276" s="5"/>
      <c r="V276" s="5"/>
      <c r="W276" s="5"/>
      <c r="X276" s="5"/>
      <c r="Y276" s="5"/>
      <c r="Z276" s="83">
        <v>10000</v>
      </c>
      <c r="AA276" s="139">
        <f t="shared" si="14"/>
        <v>1500</v>
      </c>
    </row>
    <row r="277" spans="1:27" ht="14.25">
      <c r="A277" s="118">
        <v>1539</v>
      </c>
      <c r="B277" s="83" t="s">
        <v>6564</v>
      </c>
      <c r="C277" s="83" t="s">
        <v>159</v>
      </c>
      <c r="D277" s="83">
        <v>555</v>
      </c>
      <c r="E277" s="83" t="s">
        <v>160</v>
      </c>
      <c r="F277" s="5"/>
      <c r="G277" s="2" t="s">
        <v>150</v>
      </c>
      <c r="H277" s="115">
        <v>45290</v>
      </c>
      <c r="I277" s="115">
        <f>VLOOKUP(A277,'Membership Details'!C:J,8,FALSE)</f>
        <v>36982</v>
      </c>
      <c r="J277" s="115" t="b">
        <f t="shared" si="13"/>
        <v>1</v>
      </c>
      <c r="K277" s="2">
        <v>10000</v>
      </c>
      <c r="L277" s="83">
        <v>12</v>
      </c>
      <c r="M277" s="170">
        <f t="shared" si="15"/>
        <v>45655</v>
      </c>
      <c r="N277" s="185">
        <v>0.15</v>
      </c>
      <c r="O277" s="184">
        <v>0.02</v>
      </c>
      <c r="P277" s="184">
        <v>0.17</v>
      </c>
      <c r="Q277" s="83" t="s">
        <v>148</v>
      </c>
      <c r="R277" s="5"/>
      <c r="S277" s="172"/>
      <c r="T277" s="83"/>
      <c r="U277" s="5"/>
      <c r="V277" s="5"/>
      <c r="W277" s="5"/>
      <c r="X277" s="5"/>
      <c r="Y277" s="5"/>
      <c r="Z277" s="83">
        <v>10000</v>
      </c>
      <c r="AA277" s="139">
        <f t="shared" si="14"/>
        <v>1500</v>
      </c>
    </row>
    <row r="278" spans="1:27" ht="14.25">
      <c r="A278" s="118">
        <v>2073</v>
      </c>
      <c r="B278" s="83" t="s">
        <v>6564</v>
      </c>
      <c r="C278" s="83" t="s">
        <v>159</v>
      </c>
      <c r="D278" s="83">
        <v>556</v>
      </c>
      <c r="E278" s="83" t="s">
        <v>160</v>
      </c>
      <c r="F278" s="5"/>
      <c r="G278" s="2" t="s">
        <v>150</v>
      </c>
      <c r="H278" s="115">
        <v>45112</v>
      </c>
      <c r="I278" s="115">
        <f>VLOOKUP(A278,'Membership Details'!C:J,8,FALSE)</f>
        <v>41102</v>
      </c>
      <c r="J278" s="115" t="b">
        <f t="shared" si="13"/>
        <v>1</v>
      </c>
      <c r="K278" s="2">
        <v>500</v>
      </c>
      <c r="L278" s="83">
        <v>12</v>
      </c>
      <c r="M278" s="170">
        <f t="shared" si="15"/>
        <v>45477</v>
      </c>
      <c r="N278" s="185">
        <v>0.15</v>
      </c>
      <c r="O278" s="184">
        <v>0.02</v>
      </c>
      <c r="P278" s="184">
        <v>0.17</v>
      </c>
      <c r="Q278" s="83" t="s">
        <v>148</v>
      </c>
      <c r="R278" s="5"/>
      <c r="S278" s="172"/>
      <c r="T278" s="83"/>
      <c r="U278" s="5"/>
      <c r="V278" s="5"/>
      <c r="W278" s="5"/>
      <c r="X278" s="5"/>
      <c r="Y278" s="5"/>
      <c r="Z278" s="83">
        <v>500</v>
      </c>
      <c r="AA278" s="139">
        <f t="shared" si="14"/>
        <v>75</v>
      </c>
    </row>
    <row r="279" spans="1:27" ht="14.25">
      <c r="A279" s="118">
        <v>2111</v>
      </c>
      <c r="B279" s="83" t="s">
        <v>6564</v>
      </c>
      <c r="C279" s="83" t="s">
        <v>159</v>
      </c>
      <c r="D279" s="83">
        <v>558</v>
      </c>
      <c r="E279" s="83" t="s">
        <v>160</v>
      </c>
      <c r="F279" s="5"/>
      <c r="G279" s="2" t="s">
        <v>150</v>
      </c>
      <c r="H279" s="115">
        <v>45233</v>
      </c>
      <c r="I279" s="115">
        <f>VLOOKUP(A279,'Membership Details'!C:J,8,FALSE)</f>
        <v>41463</v>
      </c>
      <c r="J279" s="115" t="b">
        <f t="shared" si="13"/>
        <v>1</v>
      </c>
      <c r="K279" s="2">
        <v>30000</v>
      </c>
      <c r="L279" s="83">
        <v>12</v>
      </c>
      <c r="M279" s="170">
        <f t="shared" si="15"/>
        <v>45598</v>
      </c>
      <c r="N279" s="185">
        <v>0.15</v>
      </c>
      <c r="O279" s="184">
        <v>0.02</v>
      </c>
      <c r="P279" s="184">
        <v>0.17</v>
      </c>
      <c r="Q279" s="83" t="s">
        <v>148</v>
      </c>
      <c r="R279" s="5"/>
      <c r="S279" s="172"/>
      <c r="T279" s="83"/>
      <c r="U279" s="5"/>
      <c r="V279" s="5"/>
      <c r="W279" s="5"/>
      <c r="X279" s="5"/>
      <c r="Y279" s="5"/>
      <c r="Z279" s="83">
        <v>30000</v>
      </c>
      <c r="AA279" s="139">
        <f t="shared" si="14"/>
        <v>4500</v>
      </c>
    </row>
    <row r="280" spans="1:27" ht="14.25">
      <c r="A280" s="118">
        <v>2015</v>
      </c>
      <c r="B280" s="83" t="s">
        <v>6564</v>
      </c>
      <c r="C280" s="83" t="s">
        <v>159</v>
      </c>
      <c r="D280" s="83">
        <v>559</v>
      </c>
      <c r="E280" s="83" t="s">
        <v>160</v>
      </c>
      <c r="F280" s="5"/>
      <c r="G280" s="2" t="s">
        <v>150</v>
      </c>
      <c r="H280" s="115">
        <v>45339</v>
      </c>
      <c r="I280" s="115">
        <f>VLOOKUP(A280,'Membership Details'!C:J,8,FALSE)</f>
        <v>41137</v>
      </c>
      <c r="J280" s="115" t="b">
        <f t="shared" si="13"/>
        <v>1</v>
      </c>
      <c r="K280" s="2">
        <v>25000</v>
      </c>
      <c r="L280" s="83">
        <v>12</v>
      </c>
      <c r="M280" s="170">
        <f t="shared" si="15"/>
        <v>45704</v>
      </c>
      <c r="N280" s="185">
        <v>0.15</v>
      </c>
      <c r="O280" s="184">
        <v>0.02</v>
      </c>
      <c r="P280" s="184">
        <v>0.17</v>
      </c>
      <c r="Q280" s="83" t="s">
        <v>148</v>
      </c>
      <c r="R280" s="5"/>
      <c r="S280" s="172"/>
      <c r="T280" s="83"/>
      <c r="U280" s="5"/>
      <c r="V280" s="5"/>
      <c r="W280" s="5"/>
      <c r="X280" s="5"/>
      <c r="Y280" s="5"/>
      <c r="Z280" s="83">
        <v>25000</v>
      </c>
      <c r="AA280" s="139">
        <f t="shared" si="14"/>
        <v>3750</v>
      </c>
    </row>
    <row r="281" spans="1:27" ht="14.25">
      <c r="A281" s="118">
        <v>1267</v>
      </c>
      <c r="B281" s="83" t="s">
        <v>6564</v>
      </c>
      <c r="C281" s="83" t="s">
        <v>159</v>
      </c>
      <c r="D281" s="83">
        <v>560</v>
      </c>
      <c r="E281" s="83" t="s">
        <v>160</v>
      </c>
      <c r="F281" s="5"/>
      <c r="G281" s="2" t="s">
        <v>150</v>
      </c>
      <c r="H281" s="115">
        <v>45371</v>
      </c>
      <c r="I281" s="115">
        <f>VLOOKUP(A281,'Membership Details'!C:J,8,FALSE)</f>
        <v>38306</v>
      </c>
      <c r="J281" s="115" t="b">
        <f t="shared" si="13"/>
        <v>1</v>
      </c>
      <c r="K281" s="2">
        <v>65000</v>
      </c>
      <c r="L281" s="83">
        <v>12</v>
      </c>
      <c r="M281" s="170">
        <f t="shared" si="15"/>
        <v>45736</v>
      </c>
      <c r="N281" s="185">
        <v>0.15</v>
      </c>
      <c r="O281" s="184">
        <v>0.02</v>
      </c>
      <c r="P281" s="184">
        <v>0.17</v>
      </c>
      <c r="Q281" s="83" t="s">
        <v>148</v>
      </c>
      <c r="R281" s="5"/>
      <c r="S281" s="172"/>
      <c r="T281" s="83"/>
      <c r="U281" s="5"/>
      <c r="V281" s="5"/>
      <c r="W281" s="5"/>
      <c r="X281" s="5"/>
      <c r="Y281" s="5"/>
      <c r="Z281" s="83">
        <v>65000</v>
      </c>
      <c r="AA281" s="139">
        <f t="shared" si="14"/>
        <v>9750</v>
      </c>
    </row>
    <row r="282" spans="1:27" ht="14.25">
      <c r="A282" s="118">
        <v>781</v>
      </c>
      <c r="B282" s="83" t="s">
        <v>6564</v>
      </c>
      <c r="C282" s="83" t="s">
        <v>159</v>
      </c>
      <c r="D282" s="83">
        <v>561</v>
      </c>
      <c r="E282" s="83" t="s">
        <v>160</v>
      </c>
      <c r="F282" s="5"/>
      <c r="G282" s="2" t="s">
        <v>150</v>
      </c>
      <c r="H282" s="115">
        <v>45061</v>
      </c>
      <c r="I282" s="115">
        <f>VLOOKUP(A282,'Membership Details'!C:J,8,FALSE)</f>
        <v>39707</v>
      </c>
      <c r="J282" s="115" t="b">
        <f t="shared" si="13"/>
        <v>1</v>
      </c>
      <c r="K282" s="2">
        <v>100000</v>
      </c>
      <c r="L282" s="83">
        <v>12</v>
      </c>
      <c r="M282" s="170">
        <f t="shared" si="15"/>
        <v>45426</v>
      </c>
      <c r="N282" s="185">
        <v>0.15</v>
      </c>
      <c r="O282" s="184">
        <v>0.02</v>
      </c>
      <c r="P282" s="184">
        <v>0.17</v>
      </c>
      <c r="Q282" s="83" t="s">
        <v>148</v>
      </c>
      <c r="R282" s="5"/>
      <c r="S282" s="172"/>
      <c r="T282" s="83"/>
      <c r="U282" s="5"/>
      <c r="V282" s="5"/>
      <c r="W282" s="5"/>
      <c r="X282" s="5"/>
      <c r="Y282" s="5"/>
      <c r="Z282" s="83">
        <v>100000</v>
      </c>
      <c r="AA282" s="139">
        <f t="shared" si="14"/>
        <v>15000</v>
      </c>
    </row>
    <row r="283" spans="1:27" ht="14.25">
      <c r="A283" s="118">
        <v>1099</v>
      </c>
      <c r="B283" s="83" t="s">
        <v>6564</v>
      </c>
      <c r="C283" s="83" t="s">
        <v>159</v>
      </c>
      <c r="D283" s="83">
        <v>563</v>
      </c>
      <c r="E283" s="83" t="s">
        <v>160</v>
      </c>
      <c r="F283" s="5"/>
      <c r="G283" s="2" t="s">
        <v>150</v>
      </c>
      <c r="H283" s="115">
        <v>45358</v>
      </c>
      <c r="I283" s="115">
        <f>VLOOKUP(A283,'Membership Details'!C:J,8,FALSE)</f>
        <v>38352</v>
      </c>
      <c r="J283" s="115" t="b">
        <f t="shared" si="13"/>
        <v>1</v>
      </c>
      <c r="K283" s="2">
        <v>50000</v>
      </c>
      <c r="L283" s="83">
        <v>12</v>
      </c>
      <c r="M283" s="170">
        <f t="shared" si="15"/>
        <v>45723</v>
      </c>
      <c r="N283" s="185">
        <v>0.15</v>
      </c>
      <c r="O283" s="184">
        <v>0.02</v>
      </c>
      <c r="P283" s="184">
        <v>0.17</v>
      </c>
      <c r="Q283" s="83" t="s">
        <v>148</v>
      </c>
      <c r="R283" s="5"/>
      <c r="S283" s="172"/>
      <c r="T283" s="83"/>
      <c r="U283" s="5"/>
      <c r="V283" s="5"/>
      <c r="W283" s="5"/>
      <c r="X283" s="5"/>
      <c r="Y283" s="5"/>
      <c r="Z283" s="83">
        <v>50000</v>
      </c>
      <c r="AA283" s="139">
        <f t="shared" si="14"/>
        <v>7500</v>
      </c>
    </row>
    <row r="284" spans="1:27" ht="14.25">
      <c r="A284" s="118">
        <v>312</v>
      </c>
      <c r="B284" s="83" t="s">
        <v>6564</v>
      </c>
      <c r="C284" s="83" t="s">
        <v>159</v>
      </c>
      <c r="D284" s="83">
        <v>565</v>
      </c>
      <c r="E284" s="83" t="s">
        <v>160</v>
      </c>
      <c r="F284" s="5"/>
      <c r="G284" s="2" t="s">
        <v>150</v>
      </c>
      <c r="H284" s="115">
        <v>45105</v>
      </c>
      <c r="I284" s="115">
        <f>VLOOKUP(A284,'Membership Details'!C:J,8,FALSE)</f>
        <v>36982</v>
      </c>
      <c r="J284" s="115" t="b">
        <f t="shared" si="13"/>
        <v>1</v>
      </c>
      <c r="K284" s="2">
        <v>200</v>
      </c>
      <c r="L284" s="83">
        <v>12</v>
      </c>
      <c r="M284" s="170">
        <f t="shared" si="15"/>
        <v>45470</v>
      </c>
      <c r="N284" s="185">
        <v>0.15</v>
      </c>
      <c r="O284" s="184">
        <v>0.02</v>
      </c>
      <c r="P284" s="184">
        <v>0.17</v>
      </c>
      <c r="Q284" s="83" t="s">
        <v>148</v>
      </c>
      <c r="R284" s="5"/>
      <c r="S284" s="172"/>
      <c r="T284" s="83"/>
      <c r="U284" s="5"/>
      <c r="V284" s="5"/>
      <c r="W284" s="5"/>
      <c r="X284" s="5"/>
      <c r="Y284" s="5"/>
      <c r="Z284" s="83">
        <v>200</v>
      </c>
      <c r="AA284" s="139">
        <f t="shared" si="14"/>
        <v>30</v>
      </c>
    </row>
    <row r="285" spans="1:27" ht="14.25">
      <c r="A285" s="118">
        <v>604</v>
      </c>
      <c r="B285" s="83" t="s">
        <v>6564</v>
      </c>
      <c r="C285" s="83" t="s">
        <v>159</v>
      </c>
      <c r="D285" s="83">
        <v>567</v>
      </c>
      <c r="E285" s="83" t="s">
        <v>160</v>
      </c>
      <c r="F285" s="5"/>
      <c r="G285" s="2" t="s">
        <v>150</v>
      </c>
      <c r="H285" s="115">
        <v>45224</v>
      </c>
      <c r="I285" s="115">
        <f>VLOOKUP(A285,'Membership Details'!C:J,8,FALSE)</f>
        <v>36982</v>
      </c>
      <c r="J285" s="115" t="b">
        <f t="shared" si="13"/>
        <v>1</v>
      </c>
      <c r="K285" s="2">
        <v>1000</v>
      </c>
      <c r="L285" s="83">
        <v>12</v>
      </c>
      <c r="M285" s="170">
        <f t="shared" si="15"/>
        <v>45589</v>
      </c>
      <c r="N285" s="185">
        <v>0.15</v>
      </c>
      <c r="O285" s="184">
        <v>0.02</v>
      </c>
      <c r="P285" s="184">
        <v>0.17</v>
      </c>
      <c r="Q285" s="83" t="s">
        <v>148</v>
      </c>
      <c r="R285" s="5"/>
      <c r="S285" s="172"/>
      <c r="T285" s="83"/>
      <c r="U285" s="5"/>
      <c r="V285" s="5"/>
      <c r="W285" s="5"/>
      <c r="X285" s="5"/>
      <c r="Y285" s="5"/>
      <c r="Z285" s="83">
        <v>1000</v>
      </c>
      <c r="AA285" s="139">
        <f t="shared" si="14"/>
        <v>150</v>
      </c>
    </row>
    <row r="286" spans="1:27" ht="14.25">
      <c r="A286" s="118">
        <v>822</v>
      </c>
      <c r="B286" s="83" t="s">
        <v>6564</v>
      </c>
      <c r="C286" s="83" t="s">
        <v>159</v>
      </c>
      <c r="D286" s="83">
        <v>568</v>
      </c>
      <c r="E286" s="83" t="s">
        <v>160</v>
      </c>
      <c r="F286" s="5"/>
      <c r="G286" s="2" t="s">
        <v>150</v>
      </c>
      <c r="H286" s="115">
        <v>45336</v>
      </c>
      <c r="I286" s="115">
        <f>VLOOKUP(A286,'Membership Details'!C:J,8,FALSE)</f>
        <v>36982</v>
      </c>
      <c r="J286" s="115" t="b">
        <f t="shared" si="13"/>
        <v>1</v>
      </c>
      <c r="K286" s="2">
        <v>50000</v>
      </c>
      <c r="L286" s="83">
        <v>12</v>
      </c>
      <c r="M286" s="170">
        <f t="shared" si="15"/>
        <v>45701</v>
      </c>
      <c r="N286" s="185">
        <v>0.15</v>
      </c>
      <c r="O286" s="184">
        <v>0.02</v>
      </c>
      <c r="P286" s="184">
        <v>0.17</v>
      </c>
      <c r="Q286" s="83" t="s">
        <v>148</v>
      </c>
      <c r="R286" s="5"/>
      <c r="S286" s="172"/>
      <c r="T286" s="83"/>
      <c r="U286" s="5"/>
      <c r="V286" s="5"/>
      <c r="W286" s="5"/>
      <c r="X286" s="5"/>
      <c r="Y286" s="5"/>
      <c r="Z286" s="83">
        <v>50000</v>
      </c>
      <c r="AA286" s="139">
        <f t="shared" si="14"/>
        <v>7500</v>
      </c>
    </row>
    <row r="287" spans="1:27" ht="14.25">
      <c r="A287" s="118">
        <v>1613</v>
      </c>
      <c r="B287" s="83" t="s">
        <v>6564</v>
      </c>
      <c r="C287" s="83" t="s">
        <v>159</v>
      </c>
      <c r="D287" s="83">
        <v>572</v>
      </c>
      <c r="E287" s="83" t="s">
        <v>160</v>
      </c>
      <c r="F287" s="5"/>
      <c r="G287" s="2" t="s">
        <v>150</v>
      </c>
      <c r="H287" s="115">
        <v>45098</v>
      </c>
      <c r="I287" s="115">
        <f>VLOOKUP(A287,'Membership Details'!C:J,8,FALSE)</f>
        <v>39081</v>
      </c>
      <c r="J287" s="115" t="b">
        <f t="shared" si="13"/>
        <v>1</v>
      </c>
      <c r="K287" s="2">
        <v>50000</v>
      </c>
      <c r="L287" s="83">
        <v>12</v>
      </c>
      <c r="M287" s="170">
        <f t="shared" si="15"/>
        <v>45463</v>
      </c>
      <c r="N287" s="185">
        <v>0.15</v>
      </c>
      <c r="O287" s="184">
        <v>0.02</v>
      </c>
      <c r="P287" s="184">
        <v>0.17</v>
      </c>
      <c r="Q287" s="83" t="s">
        <v>148</v>
      </c>
      <c r="R287" s="5"/>
      <c r="S287" s="172"/>
      <c r="T287" s="83"/>
      <c r="U287" s="5"/>
      <c r="V287" s="5"/>
      <c r="W287" s="5"/>
      <c r="X287" s="5"/>
      <c r="Y287" s="5"/>
      <c r="Z287" s="83">
        <v>50000</v>
      </c>
      <c r="AA287" s="139">
        <f t="shared" si="14"/>
        <v>7500</v>
      </c>
    </row>
    <row r="288" spans="1:27" ht="14.25">
      <c r="A288" s="118">
        <v>2108</v>
      </c>
      <c r="B288" s="83" t="s">
        <v>6564</v>
      </c>
      <c r="C288" s="83" t="s">
        <v>159</v>
      </c>
      <c r="D288" s="83">
        <v>577</v>
      </c>
      <c r="E288" s="83" t="s">
        <v>160</v>
      </c>
      <c r="F288" s="5"/>
      <c r="G288" s="2" t="s">
        <v>150</v>
      </c>
      <c r="H288" s="115">
        <v>45174</v>
      </c>
      <c r="I288" s="115">
        <f>VLOOKUP(A288,'Membership Details'!C:J,8,FALSE)</f>
        <v>41414</v>
      </c>
      <c r="J288" s="115" t="b">
        <f t="shared" si="13"/>
        <v>1</v>
      </c>
      <c r="K288" s="2">
        <v>15000</v>
      </c>
      <c r="L288" s="83">
        <v>12</v>
      </c>
      <c r="M288" s="170">
        <f t="shared" si="15"/>
        <v>45539</v>
      </c>
      <c r="N288" s="185">
        <v>0.15</v>
      </c>
      <c r="O288" s="184">
        <v>0.02</v>
      </c>
      <c r="P288" s="184">
        <v>0.17</v>
      </c>
      <c r="Q288" s="83" t="s">
        <v>148</v>
      </c>
      <c r="R288" s="5"/>
      <c r="S288" s="172"/>
      <c r="T288" s="83"/>
      <c r="U288" s="5"/>
      <c r="V288" s="5"/>
      <c r="W288" s="5"/>
      <c r="X288" s="5"/>
      <c r="Y288" s="5"/>
      <c r="Z288" s="83">
        <v>15000</v>
      </c>
      <c r="AA288" s="139">
        <f t="shared" si="14"/>
        <v>2250</v>
      </c>
    </row>
    <row r="289" spans="1:27" ht="14.25">
      <c r="A289" s="118">
        <v>1262</v>
      </c>
      <c r="B289" s="83" t="s">
        <v>6564</v>
      </c>
      <c r="C289" s="83" t="s">
        <v>159</v>
      </c>
      <c r="D289" s="83">
        <v>579</v>
      </c>
      <c r="E289" s="83" t="s">
        <v>160</v>
      </c>
      <c r="F289" s="5"/>
      <c r="G289" s="2" t="s">
        <v>150</v>
      </c>
      <c r="H289" s="115">
        <v>45182</v>
      </c>
      <c r="I289" s="115">
        <f>VLOOKUP(A289,'Membership Details'!C:J,8,FALSE)</f>
        <v>37315</v>
      </c>
      <c r="J289" s="115" t="b">
        <f t="shared" si="13"/>
        <v>1</v>
      </c>
      <c r="K289" s="2">
        <v>100000</v>
      </c>
      <c r="L289" s="83">
        <v>12</v>
      </c>
      <c r="M289" s="170">
        <f t="shared" si="15"/>
        <v>45547</v>
      </c>
      <c r="N289" s="185">
        <v>0.15</v>
      </c>
      <c r="O289" s="184">
        <v>0.02</v>
      </c>
      <c r="P289" s="184">
        <v>0.17</v>
      </c>
      <c r="Q289" s="83" t="s">
        <v>148</v>
      </c>
      <c r="R289" s="5"/>
      <c r="S289" s="172"/>
      <c r="T289" s="83"/>
      <c r="U289" s="5"/>
      <c r="V289" s="5"/>
      <c r="W289" s="5"/>
      <c r="X289" s="5"/>
      <c r="Y289" s="5"/>
      <c r="Z289" s="83">
        <v>100000</v>
      </c>
      <c r="AA289" s="139">
        <f t="shared" si="14"/>
        <v>15000</v>
      </c>
    </row>
    <row r="290" spans="1:27" ht="14.25">
      <c r="A290" s="118">
        <v>1679</v>
      </c>
      <c r="B290" s="83" t="s">
        <v>6564</v>
      </c>
      <c r="C290" s="83" t="s">
        <v>159</v>
      </c>
      <c r="D290" s="83">
        <v>582</v>
      </c>
      <c r="E290" s="83" t="s">
        <v>160</v>
      </c>
      <c r="F290" s="5"/>
      <c r="G290" s="2" t="s">
        <v>150</v>
      </c>
      <c r="H290" s="115">
        <v>45252</v>
      </c>
      <c r="I290" s="115">
        <f>VLOOKUP(A290,'Membership Details'!C:J,8,FALSE)</f>
        <v>36982</v>
      </c>
      <c r="J290" s="115" t="b">
        <f t="shared" si="13"/>
        <v>1</v>
      </c>
      <c r="K290" s="2">
        <v>10000</v>
      </c>
      <c r="L290" s="83">
        <v>12</v>
      </c>
      <c r="M290" s="170">
        <f t="shared" si="15"/>
        <v>45617</v>
      </c>
      <c r="N290" s="185">
        <v>0.15</v>
      </c>
      <c r="O290" s="184">
        <v>0.02</v>
      </c>
      <c r="P290" s="184">
        <v>0.17</v>
      </c>
      <c r="Q290" s="83" t="s">
        <v>148</v>
      </c>
      <c r="R290" s="5"/>
      <c r="S290" s="172"/>
      <c r="T290" s="83"/>
      <c r="U290" s="5"/>
      <c r="V290" s="5"/>
      <c r="W290" s="5"/>
      <c r="X290" s="5"/>
      <c r="Y290" s="5"/>
      <c r="Z290" s="83">
        <v>10000</v>
      </c>
      <c r="AA290" s="139">
        <f t="shared" si="14"/>
        <v>1500</v>
      </c>
    </row>
    <row r="291" spans="1:27" ht="14.25">
      <c r="A291" s="118">
        <v>975</v>
      </c>
      <c r="B291" s="83" t="s">
        <v>6564</v>
      </c>
      <c r="C291" s="83" t="s">
        <v>159</v>
      </c>
      <c r="D291" s="83">
        <v>588</v>
      </c>
      <c r="E291" s="83" t="s">
        <v>160</v>
      </c>
      <c r="F291" s="5"/>
      <c r="G291" s="2" t="s">
        <v>150</v>
      </c>
      <c r="H291" s="115">
        <v>45281</v>
      </c>
      <c r="I291" s="115">
        <f>VLOOKUP(A291,'Membership Details'!C:J,8,FALSE)</f>
        <v>36982</v>
      </c>
      <c r="J291" s="115" t="b">
        <f t="shared" si="13"/>
        <v>1</v>
      </c>
      <c r="K291" s="2">
        <v>40000</v>
      </c>
      <c r="L291" s="83">
        <v>12</v>
      </c>
      <c r="M291" s="170">
        <f t="shared" si="15"/>
        <v>45646</v>
      </c>
      <c r="N291" s="185">
        <v>0.15</v>
      </c>
      <c r="O291" s="184">
        <v>0.02</v>
      </c>
      <c r="P291" s="184">
        <v>0.17</v>
      </c>
      <c r="Q291" s="83" t="s">
        <v>148</v>
      </c>
      <c r="R291" s="5"/>
      <c r="S291" s="172"/>
      <c r="T291" s="83"/>
      <c r="U291" s="5"/>
      <c r="V291" s="5"/>
      <c r="W291" s="5"/>
      <c r="X291" s="5"/>
      <c r="Y291" s="5"/>
      <c r="Z291" s="83">
        <v>40000</v>
      </c>
      <c r="AA291" s="139">
        <f t="shared" si="14"/>
        <v>6000</v>
      </c>
    </row>
    <row r="292" spans="1:27" ht="14.25">
      <c r="A292" s="118">
        <v>1064</v>
      </c>
      <c r="B292" s="83" t="s">
        <v>6564</v>
      </c>
      <c r="C292" s="83" t="s">
        <v>159</v>
      </c>
      <c r="D292" s="83">
        <v>590</v>
      </c>
      <c r="E292" s="83" t="s">
        <v>160</v>
      </c>
      <c r="F292" s="5"/>
      <c r="G292" s="2" t="s">
        <v>150</v>
      </c>
      <c r="H292" s="115">
        <v>45104</v>
      </c>
      <c r="I292" s="115">
        <f>VLOOKUP(A292,'Membership Details'!C:J,8,FALSE)</f>
        <v>39707</v>
      </c>
      <c r="J292" s="115" t="b">
        <f t="shared" si="13"/>
        <v>1</v>
      </c>
      <c r="K292" s="2">
        <v>100000</v>
      </c>
      <c r="L292" s="83">
        <v>12</v>
      </c>
      <c r="M292" s="170">
        <f t="shared" si="15"/>
        <v>45469</v>
      </c>
      <c r="N292" s="185">
        <v>0.15</v>
      </c>
      <c r="O292" s="184">
        <v>0.02</v>
      </c>
      <c r="P292" s="184">
        <v>0.17</v>
      </c>
      <c r="Q292" s="83" t="s">
        <v>148</v>
      </c>
      <c r="R292" s="5"/>
      <c r="S292" s="172"/>
      <c r="T292" s="83"/>
      <c r="U292" s="5"/>
      <c r="V292" s="5"/>
      <c r="W292" s="5"/>
      <c r="X292" s="5"/>
      <c r="Y292" s="5"/>
      <c r="Z292" s="83">
        <v>100000</v>
      </c>
      <c r="AA292" s="139">
        <f t="shared" si="14"/>
        <v>15000</v>
      </c>
    </row>
    <row r="293" spans="1:27" ht="14.25">
      <c r="A293" s="118">
        <v>1161</v>
      </c>
      <c r="B293" s="83" t="s">
        <v>6564</v>
      </c>
      <c r="C293" s="83" t="s">
        <v>159</v>
      </c>
      <c r="D293" s="83">
        <v>591</v>
      </c>
      <c r="E293" s="83" t="s">
        <v>160</v>
      </c>
      <c r="F293" s="5"/>
      <c r="G293" s="2" t="s">
        <v>150</v>
      </c>
      <c r="H293" s="115">
        <v>45353</v>
      </c>
      <c r="I293" s="115">
        <f>VLOOKUP(A293,'Membership Details'!C:J,8,FALSE)</f>
        <v>36982</v>
      </c>
      <c r="J293" s="115" t="b">
        <f t="shared" si="13"/>
        <v>1</v>
      </c>
      <c r="K293" s="2">
        <v>1000</v>
      </c>
      <c r="L293" s="83">
        <v>12</v>
      </c>
      <c r="M293" s="170">
        <f t="shared" si="15"/>
        <v>45718</v>
      </c>
      <c r="N293" s="185">
        <v>0.15</v>
      </c>
      <c r="O293" s="184">
        <v>0.02</v>
      </c>
      <c r="P293" s="184">
        <v>0.17</v>
      </c>
      <c r="Q293" s="83" t="s">
        <v>148</v>
      </c>
      <c r="R293" s="5"/>
      <c r="S293" s="172"/>
      <c r="T293" s="83"/>
      <c r="U293" s="5"/>
      <c r="V293" s="5"/>
      <c r="W293" s="5"/>
      <c r="X293" s="5"/>
      <c r="Y293" s="5"/>
      <c r="Z293" s="83">
        <v>1000</v>
      </c>
      <c r="AA293" s="139">
        <f t="shared" si="14"/>
        <v>150</v>
      </c>
    </row>
    <row r="294" spans="1:27" ht="14.25">
      <c r="A294" s="118">
        <v>1977</v>
      </c>
      <c r="B294" s="83" t="s">
        <v>6564</v>
      </c>
      <c r="C294" s="83" t="s">
        <v>159</v>
      </c>
      <c r="D294" s="83">
        <v>596</v>
      </c>
      <c r="E294" s="83" t="s">
        <v>160</v>
      </c>
      <c r="F294" s="5"/>
      <c r="G294" s="2" t="s">
        <v>150</v>
      </c>
      <c r="H294" s="115">
        <v>45126</v>
      </c>
      <c r="I294" s="115">
        <f>VLOOKUP(A294,'Membership Details'!C:J,8,FALSE)</f>
        <v>39707</v>
      </c>
      <c r="J294" s="115" t="b">
        <f t="shared" si="13"/>
        <v>1</v>
      </c>
      <c r="K294" s="2">
        <v>120000</v>
      </c>
      <c r="L294" s="83">
        <v>12</v>
      </c>
      <c r="M294" s="170">
        <f t="shared" si="15"/>
        <v>45491</v>
      </c>
      <c r="N294" s="185">
        <v>0.15</v>
      </c>
      <c r="O294" s="184">
        <v>0.02</v>
      </c>
      <c r="P294" s="184">
        <v>0.17</v>
      </c>
      <c r="Q294" s="83" t="s">
        <v>148</v>
      </c>
      <c r="R294" s="5"/>
      <c r="S294" s="172"/>
      <c r="T294" s="83"/>
      <c r="U294" s="5"/>
      <c r="V294" s="5"/>
      <c r="W294" s="5"/>
      <c r="X294" s="5"/>
      <c r="Y294" s="5"/>
      <c r="Z294" s="83">
        <v>120000</v>
      </c>
      <c r="AA294" s="139">
        <f t="shared" si="14"/>
        <v>18000</v>
      </c>
    </row>
    <row r="295" spans="1:27" ht="14.25">
      <c r="A295" s="118">
        <v>1386</v>
      </c>
      <c r="B295" s="83" t="s">
        <v>6564</v>
      </c>
      <c r="C295" s="83" t="s">
        <v>159</v>
      </c>
      <c r="D295" s="83">
        <v>597</v>
      </c>
      <c r="E295" s="83" t="s">
        <v>160</v>
      </c>
      <c r="F295" s="5"/>
      <c r="G295" s="2" t="s">
        <v>150</v>
      </c>
      <c r="H295" s="115">
        <v>45163</v>
      </c>
      <c r="I295" s="115">
        <f>VLOOKUP(A295,'Membership Details'!C:J,8,FALSE)</f>
        <v>37986</v>
      </c>
      <c r="J295" s="115" t="b">
        <f t="shared" si="13"/>
        <v>1</v>
      </c>
      <c r="K295" s="2">
        <v>70000</v>
      </c>
      <c r="L295" s="83">
        <v>12</v>
      </c>
      <c r="M295" s="170">
        <f t="shared" si="15"/>
        <v>45528</v>
      </c>
      <c r="N295" s="185">
        <v>0.15</v>
      </c>
      <c r="O295" s="184">
        <v>0.02</v>
      </c>
      <c r="P295" s="184">
        <v>0.17</v>
      </c>
      <c r="Q295" s="83" t="s">
        <v>148</v>
      </c>
      <c r="R295" s="5"/>
      <c r="S295" s="172"/>
      <c r="T295" s="83"/>
      <c r="U295" s="5"/>
      <c r="V295" s="5"/>
      <c r="W295" s="5"/>
      <c r="X295" s="5"/>
      <c r="Y295" s="5"/>
      <c r="Z295" s="83">
        <v>70000</v>
      </c>
      <c r="AA295" s="139">
        <f t="shared" si="14"/>
        <v>10500</v>
      </c>
    </row>
    <row r="296" spans="1:27" ht="14.25">
      <c r="A296" s="118">
        <v>559</v>
      </c>
      <c r="B296" s="83" t="s">
        <v>6564</v>
      </c>
      <c r="C296" s="83" t="s">
        <v>159</v>
      </c>
      <c r="D296" s="83">
        <v>599</v>
      </c>
      <c r="E296" s="83" t="s">
        <v>160</v>
      </c>
      <c r="F296" s="5"/>
      <c r="G296" s="2" t="s">
        <v>150</v>
      </c>
      <c r="H296" s="115">
        <v>45325</v>
      </c>
      <c r="I296" s="115">
        <f>VLOOKUP(A296,'Membership Details'!C:J,8,FALSE)</f>
        <v>36982</v>
      </c>
      <c r="J296" s="115" t="b">
        <f t="shared" si="13"/>
        <v>1</v>
      </c>
      <c r="K296" s="2">
        <v>25000</v>
      </c>
      <c r="L296" s="83">
        <v>12</v>
      </c>
      <c r="M296" s="170">
        <f t="shared" si="15"/>
        <v>45690</v>
      </c>
      <c r="N296" s="185">
        <v>0.15</v>
      </c>
      <c r="O296" s="184">
        <v>0.02</v>
      </c>
      <c r="P296" s="184">
        <v>0.17</v>
      </c>
      <c r="Q296" s="83" t="s">
        <v>148</v>
      </c>
      <c r="R296" s="5"/>
      <c r="S296" s="172"/>
      <c r="T296" s="83"/>
      <c r="U296" s="5"/>
      <c r="V296" s="5"/>
      <c r="W296" s="5"/>
      <c r="X296" s="5"/>
      <c r="Y296" s="5"/>
      <c r="Z296" s="83">
        <v>25000</v>
      </c>
      <c r="AA296" s="139">
        <f t="shared" si="14"/>
        <v>3750</v>
      </c>
    </row>
    <row r="297" spans="1:27" ht="14.25">
      <c r="A297" s="118">
        <v>713</v>
      </c>
      <c r="B297" s="83" t="s">
        <v>6564</v>
      </c>
      <c r="C297" s="83" t="s">
        <v>159</v>
      </c>
      <c r="D297" s="83">
        <v>601</v>
      </c>
      <c r="E297" s="83" t="s">
        <v>160</v>
      </c>
      <c r="F297" s="5"/>
      <c r="G297" s="2" t="s">
        <v>150</v>
      </c>
      <c r="H297" s="115">
        <v>45264</v>
      </c>
      <c r="I297" s="115">
        <f>VLOOKUP(A297,'Membership Details'!C:J,8,FALSE)</f>
        <v>36982</v>
      </c>
      <c r="J297" s="115" t="b">
        <f t="shared" si="13"/>
        <v>1</v>
      </c>
      <c r="K297" s="2">
        <v>1000</v>
      </c>
      <c r="L297" s="83">
        <v>12</v>
      </c>
      <c r="M297" s="170">
        <f t="shared" si="15"/>
        <v>45629</v>
      </c>
      <c r="N297" s="185">
        <v>0.15</v>
      </c>
      <c r="O297" s="184">
        <v>0.02</v>
      </c>
      <c r="P297" s="184">
        <v>0.17</v>
      </c>
      <c r="Q297" s="83" t="s">
        <v>148</v>
      </c>
      <c r="R297" s="5"/>
      <c r="S297" s="172"/>
      <c r="T297" s="83"/>
      <c r="U297" s="5"/>
      <c r="V297" s="5"/>
      <c r="W297" s="5"/>
      <c r="X297" s="5"/>
      <c r="Y297" s="5"/>
      <c r="Z297" s="83">
        <v>1000</v>
      </c>
      <c r="AA297" s="139">
        <f t="shared" si="14"/>
        <v>150</v>
      </c>
    </row>
    <row r="298" spans="1:27" ht="14.25">
      <c r="A298" s="118">
        <v>2242</v>
      </c>
      <c r="B298" s="83" t="s">
        <v>6564</v>
      </c>
      <c r="C298" s="83" t="s">
        <v>159</v>
      </c>
      <c r="D298" s="83">
        <v>602</v>
      </c>
      <c r="E298" s="83" t="s">
        <v>160</v>
      </c>
      <c r="F298" s="5"/>
      <c r="G298" s="2" t="s">
        <v>150</v>
      </c>
      <c r="H298" s="115">
        <v>45264</v>
      </c>
      <c r="I298" s="115">
        <f>VLOOKUP(A298,'Membership Details'!C:J,8,FALSE)</f>
        <v>43000</v>
      </c>
      <c r="J298" s="115" t="b">
        <f t="shared" si="13"/>
        <v>1</v>
      </c>
      <c r="K298" s="2">
        <v>300000</v>
      </c>
      <c r="L298" s="83">
        <v>12</v>
      </c>
      <c r="M298" s="170">
        <f t="shared" si="15"/>
        <v>45629</v>
      </c>
      <c r="N298" s="185">
        <v>0.15</v>
      </c>
      <c r="O298" s="184">
        <v>0.02</v>
      </c>
      <c r="P298" s="184">
        <v>0.17</v>
      </c>
      <c r="Q298" s="83" t="s">
        <v>148</v>
      </c>
      <c r="R298" s="5"/>
      <c r="S298" s="172"/>
      <c r="T298" s="83"/>
      <c r="U298" s="5"/>
      <c r="V298" s="5"/>
      <c r="W298" s="5"/>
      <c r="X298" s="5"/>
      <c r="Y298" s="5"/>
      <c r="Z298" s="83">
        <v>300000</v>
      </c>
      <c r="AA298" s="139">
        <f t="shared" si="14"/>
        <v>45000</v>
      </c>
    </row>
    <row r="299" spans="1:27" ht="14.25">
      <c r="A299" s="118">
        <v>238</v>
      </c>
      <c r="B299" s="83" t="s">
        <v>6564</v>
      </c>
      <c r="C299" s="83" t="s">
        <v>159</v>
      </c>
      <c r="D299" s="83">
        <v>603</v>
      </c>
      <c r="E299" s="83" t="s">
        <v>160</v>
      </c>
      <c r="F299" s="5"/>
      <c r="G299" s="2" t="s">
        <v>150</v>
      </c>
      <c r="H299" s="115">
        <v>45117</v>
      </c>
      <c r="I299" s="115">
        <f>VLOOKUP(A299,'Membership Details'!C:J,8,FALSE)</f>
        <v>36982</v>
      </c>
      <c r="J299" s="115" t="b">
        <f t="shared" si="13"/>
        <v>1</v>
      </c>
      <c r="K299" s="2">
        <v>149230</v>
      </c>
      <c r="L299" s="83">
        <v>12</v>
      </c>
      <c r="M299" s="170">
        <f t="shared" si="15"/>
        <v>45482</v>
      </c>
      <c r="N299" s="185">
        <v>0.15</v>
      </c>
      <c r="O299" s="184">
        <v>0.02</v>
      </c>
      <c r="P299" s="184">
        <v>0.17</v>
      </c>
      <c r="Q299" s="83" t="s">
        <v>148</v>
      </c>
      <c r="R299" s="5"/>
      <c r="S299" s="172"/>
      <c r="T299" s="83"/>
      <c r="U299" s="5"/>
      <c r="V299" s="5"/>
      <c r="W299" s="5"/>
      <c r="X299" s="5"/>
      <c r="Y299" s="5"/>
      <c r="Z299" s="83">
        <v>149230</v>
      </c>
      <c r="AA299" s="139">
        <f t="shared" si="14"/>
        <v>22384.5</v>
      </c>
    </row>
    <row r="300" spans="1:27" ht="14.25">
      <c r="A300" s="118">
        <v>857</v>
      </c>
      <c r="B300" s="83" t="s">
        <v>6564</v>
      </c>
      <c r="C300" s="83" t="s">
        <v>159</v>
      </c>
      <c r="D300" s="83">
        <v>604</v>
      </c>
      <c r="E300" s="83" t="s">
        <v>160</v>
      </c>
      <c r="F300" s="5"/>
      <c r="G300" s="2" t="s">
        <v>150</v>
      </c>
      <c r="H300" s="115">
        <v>45064</v>
      </c>
      <c r="I300" s="115">
        <f>VLOOKUP(A300,'Membership Details'!C:J,8,FALSE)</f>
        <v>36982</v>
      </c>
      <c r="J300" s="115" t="b">
        <f t="shared" si="13"/>
        <v>1</v>
      </c>
      <c r="K300" s="2">
        <v>170000</v>
      </c>
      <c r="L300" s="83">
        <v>12</v>
      </c>
      <c r="M300" s="170">
        <f t="shared" si="15"/>
        <v>45429</v>
      </c>
      <c r="N300" s="185">
        <v>0.15</v>
      </c>
      <c r="O300" s="184">
        <v>0.02</v>
      </c>
      <c r="P300" s="184">
        <v>0.17</v>
      </c>
      <c r="Q300" s="83" t="s">
        <v>148</v>
      </c>
      <c r="R300" s="5"/>
      <c r="S300" s="172"/>
      <c r="T300" s="83"/>
      <c r="U300" s="5"/>
      <c r="V300" s="5"/>
      <c r="W300" s="5"/>
      <c r="X300" s="5"/>
      <c r="Y300" s="5"/>
      <c r="Z300" s="83">
        <v>170000</v>
      </c>
      <c r="AA300" s="139">
        <f t="shared" si="14"/>
        <v>25500</v>
      </c>
    </row>
    <row r="301" spans="1:27" ht="14.25">
      <c r="A301" s="118">
        <v>1778</v>
      </c>
      <c r="B301" s="83" t="s">
        <v>6564</v>
      </c>
      <c r="C301" s="83" t="s">
        <v>159</v>
      </c>
      <c r="D301" s="83">
        <v>605</v>
      </c>
      <c r="E301" s="83" t="s">
        <v>160</v>
      </c>
      <c r="F301" s="5"/>
      <c r="G301" s="2" t="s">
        <v>150</v>
      </c>
      <c r="H301" s="115">
        <v>45084</v>
      </c>
      <c r="I301" s="115">
        <f>VLOOKUP(A301,'Membership Details'!C:J,8,FALSE)</f>
        <v>39533</v>
      </c>
      <c r="J301" s="115" t="b">
        <f t="shared" si="13"/>
        <v>1</v>
      </c>
      <c r="K301" s="2">
        <v>130000</v>
      </c>
      <c r="L301" s="83">
        <v>12</v>
      </c>
      <c r="M301" s="170">
        <f t="shared" si="15"/>
        <v>45449</v>
      </c>
      <c r="N301" s="185">
        <v>0.15</v>
      </c>
      <c r="O301" s="184">
        <v>0.02</v>
      </c>
      <c r="P301" s="184">
        <v>0.17</v>
      </c>
      <c r="Q301" s="83" t="s">
        <v>148</v>
      </c>
      <c r="R301" s="5"/>
      <c r="S301" s="172"/>
      <c r="T301" s="83"/>
      <c r="U301" s="5"/>
      <c r="V301" s="5"/>
      <c r="W301" s="5"/>
      <c r="X301" s="5"/>
      <c r="Y301" s="5"/>
      <c r="Z301" s="83">
        <v>130000</v>
      </c>
      <c r="AA301" s="139">
        <f t="shared" si="14"/>
        <v>19500</v>
      </c>
    </row>
    <row r="302" spans="1:27" ht="14.25">
      <c r="A302" s="118">
        <v>625</v>
      </c>
      <c r="B302" s="83" t="s">
        <v>6564</v>
      </c>
      <c r="C302" s="83" t="s">
        <v>159</v>
      </c>
      <c r="D302" s="83">
        <v>607</v>
      </c>
      <c r="E302" s="83" t="s">
        <v>160</v>
      </c>
      <c r="F302" s="5"/>
      <c r="G302" s="2" t="s">
        <v>150</v>
      </c>
      <c r="H302" s="115">
        <v>45087</v>
      </c>
      <c r="I302" s="115">
        <f>VLOOKUP(A302,'Membership Details'!C:J,8,FALSE)</f>
        <v>36982</v>
      </c>
      <c r="J302" s="115" t="b">
        <f t="shared" si="13"/>
        <v>1</v>
      </c>
      <c r="K302" s="2">
        <v>95000</v>
      </c>
      <c r="L302" s="83">
        <v>12</v>
      </c>
      <c r="M302" s="170">
        <f t="shared" si="15"/>
        <v>45452</v>
      </c>
      <c r="N302" s="185">
        <v>0.15</v>
      </c>
      <c r="O302" s="184">
        <v>0.02</v>
      </c>
      <c r="P302" s="184">
        <v>0.17</v>
      </c>
      <c r="Q302" s="83" t="s">
        <v>148</v>
      </c>
      <c r="R302" s="5"/>
      <c r="S302" s="172"/>
      <c r="T302" s="83"/>
      <c r="U302" s="5"/>
      <c r="V302" s="5"/>
      <c r="W302" s="5"/>
      <c r="X302" s="5"/>
      <c r="Y302" s="5"/>
      <c r="Z302" s="83">
        <v>95000</v>
      </c>
      <c r="AA302" s="139">
        <f t="shared" si="14"/>
        <v>14250</v>
      </c>
    </row>
    <row r="303" spans="1:27" ht="14.25">
      <c r="A303" s="118">
        <v>629</v>
      </c>
      <c r="B303" s="83" t="s">
        <v>6564</v>
      </c>
      <c r="C303" s="83" t="s">
        <v>159</v>
      </c>
      <c r="D303" s="83">
        <v>608</v>
      </c>
      <c r="E303" s="83" t="s">
        <v>160</v>
      </c>
      <c r="F303" s="5"/>
      <c r="G303" s="2" t="s">
        <v>150</v>
      </c>
      <c r="H303" s="115">
        <v>45050</v>
      </c>
      <c r="I303" s="115">
        <f>VLOOKUP(A303,'Membership Details'!C:J,8,FALSE)</f>
        <v>36982</v>
      </c>
      <c r="J303" s="115" t="b">
        <f t="shared" si="13"/>
        <v>1</v>
      </c>
      <c r="K303" s="2">
        <v>300000</v>
      </c>
      <c r="L303" s="83">
        <v>12</v>
      </c>
      <c r="M303" s="170">
        <f t="shared" si="15"/>
        <v>45415</v>
      </c>
      <c r="N303" s="185">
        <v>0.15</v>
      </c>
      <c r="O303" s="184">
        <v>0.02</v>
      </c>
      <c r="P303" s="184">
        <v>0.17</v>
      </c>
      <c r="Q303" s="83" t="s">
        <v>148</v>
      </c>
      <c r="R303" s="5"/>
      <c r="S303" s="172"/>
      <c r="T303" s="83"/>
      <c r="U303" s="5"/>
      <c r="V303" s="5"/>
      <c r="W303" s="5"/>
      <c r="X303" s="5"/>
      <c r="Y303" s="5"/>
      <c r="Z303" s="83">
        <v>300000</v>
      </c>
      <c r="AA303" s="139">
        <f t="shared" si="14"/>
        <v>45000</v>
      </c>
    </row>
    <row r="304" spans="1:27" ht="14.25">
      <c r="A304" s="118">
        <v>1035</v>
      </c>
      <c r="B304" s="83" t="s">
        <v>6564</v>
      </c>
      <c r="C304" s="83" t="s">
        <v>159</v>
      </c>
      <c r="D304" s="83">
        <v>615</v>
      </c>
      <c r="E304" s="83" t="s">
        <v>160</v>
      </c>
      <c r="F304" s="5"/>
      <c r="G304" s="2" t="s">
        <v>150</v>
      </c>
      <c r="H304" s="115">
        <v>45146</v>
      </c>
      <c r="I304" s="115">
        <f>VLOOKUP(A304,'Membership Details'!C:J,8,FALSE)</f>
        <v>38352</v>
      </c>
      <c r="J304" s="115" t="b">
        <f t="shared" si="13"/>
        <v>1</v>
      </c>
      <c r="K304" s="2">
        <v>50000</v>
      </c>
      <c r="L304" s="83">
        <v>12</v>
      </c>
      <c r="M304" s="170">
        <f t="shared" si="15"/>
        <v>45511</v>
      </c>
      <c r="N304" s="185">
        <v>0.15</v>
      </c>
      <c r="O304" s="184">
        <v>0.02</v>
      </c>
      <c r="P304" s="184">
        <v>0.17</v>
      </c>
      <c r="Q304" s="83" t="s">
        <v>148</v>
      </c>
      <c r="R304" s="5"/>
      <c r="S304" s="172"/>
      <c r="T304" s="83"/>
      <c r="U304" s="5"/>
      <c r="V304" s="5"/>
      <c r="W304" s="5"/>
      <c r="X304" s="5"/>
      <c r="Y304" s="5"/>
      <c r="Z304" s="83">
        <v>50000</v>
      </c>
      <c r="AA304" s="139">
        <f t="shared" si="14"/>
        <v>7500</v>
      </c>
    </row>
    <row r="305" spans="1:27" ht="14.25">
      <c r="A305" s="118">
        <v>2155</v>
      </c>
      <c r="B305" s="83" t="s">
        <v>6564</v>
      </c>
      <c r="C305" s="83" t="s">
        <v>159</v>
      </c>
      <c r="D305" s="83">
        <v>616</v>
      </c>
      <c r="E305" s="83" t="s">
        <v>160</v>
      </c>
      <c r="F305" s="5"/>
      <c r="G305" s="2" t="s">
        <v>150</v>
      </c>
      <c r="H305" s="115">
        <v>45075</v>
      </c>
      <c r="I305" s="115">
        <f>VLOOKUP(A305,'Membership Details'!C:J,8,FALSE)</f>
        <v>41549</v>
      </c>
      <c r="J305" s="115" t="b">
        <f t="shared" si="13"/>
        <v>1</v>
      </c>
      <c r="K305" s="2">
        <v>80000</v>
      </c>
      <c r="L305" s="83">
        <v>12</v>
      </c>
      <c r="M305" s="170">
        <f t="shared" si="15"/>
        <v>45440</v>
      </c>
      <c r="N305" s="185">
        <v>0.15</v>
      </c>
      <c r="O305" s="184">
        <v>0.02</v>
      </c>
      <c r="P305" s="184">
        <v>0.17</v>
      </c>
      <c r="Q305" s="83" t="s">
        <v>148</v>
      </c>
      <c r="R305" s="5"/>
      <c r="S305" s="172"/>
      <c r="T305" s="83"/>
      <c r="U305" s="5"/>
      <c r="V305" s="5"/>
      <c r="W305" s="5"/>
      <c r="X305" s="5"/>
      <c r="Y305" s="5"/>
      <c r="Z305" s="83">
        <v>80000</v>
      </c>
      <c r="AA305" s="139">
        <f t="shared" si="14"/>
        <v>12000</v>
      </c>
    </row>
    <row r="306" spans="1:27" ht="14.25">
      <c r="A306" s="118">
        <v>934</v>
      </c>
      <c r="B306" s="83" t="s">
        <v>6564</v>
      </c>
      <c r="C306" s="83" t="s">
        <v>159</v>
      </c>
      <c r="D306" s="83">
        <v>617</v>
      </c>
      <c r="E306" s="83" t="s">
        <v>160</v>
      </c>
      <c r="F306" s="5"/>
      <c r="G306" s="2" t="s">
        <v>150</v>
      </c>
      <c r="H306" s="115">
        <v>45224</v>
      </c>
      <c r="I306" s="115">
        <f>VLOOKUP(A306,'Membership Details'!C:J,8,FALSE)</f>
        <v>36982</v>
      </c>
      <c r="J306" s="115" t="b">
        <f t="shared" si="13"/>
        <v>1</v>
      </c>
      <c r="K306" s="2">
        <v>57000</v>
      </c>
      <c r="L306" s="83">
        <v>12</v>
      </c>
      <c r="M306" s="170">
        <f t="shared" si="15"/>
        <v>45589</v>
      </c>
      <c r="N306" s="185">
        <v>0.15</v>
      </c>
      <c r="O306" s="184">
        <v>0.02</v>
      </c>
      <c r="P306" s="184">
        <v>0.17</v>
      </c>
      <c r="Q306" s="83" t="s">
        <v>148</v>
      </c>
      <c r="R306" s="5"/>
      <c r="S306" s="172"/>
      <c r="T306" s="83"/>
      <c r="U306" s="5"/>
      <c r="V306" s="5"/>
      <c r="W306" s="5"/>
      <c r="X306" s="5"/>
      <c r="Y306" s="5"/>
      <c r="Z306" s="83">
        <v>57000</v>
      </c>
      <c r="AA306" s="139">
        <f t="shared" si="14"/>
        <v>8550</v>
      </c>
    </row>
    <row r="307" spans="1:27" ht="14.25">
      <c r="A307" s="118">
        <v>941</v>
      </c>
      <c r="B307" s="83" t="s">
        <v>6564</v>
      </c>
      <c r="C307" s="83" t="s">
        <v>159</v>
      </c>
      <c r="D307" s="83">
        <v>618</v>
      </c>
      <c r="E307" s="83" t="s">
        <v>160</v>
      </c>
      <c r="F307" s="5"/>
      <c r="G307" s="2" t="s">
        <v>150</v>
      </c>
      <c r="H307" s="115">
        <v>45252</v>
      </c>
      <c r="I307" s="115">
        <f>VLOOKUP(A307,'Membership Details'!C:J,8,FALSE)</f>
        <v>36982</v>
      </c>
      <c r="J307" s="115" t="b">
        <f t="shared" si="13"/>
        <v>1</v>
      </c>
      <c r="K307" s="2">
        <v>100000</v>
      </c>
      <c r="L307" s="83">
        <v>12</v>
      </c>
      <c r="M307" s="170">
        <f t="shared" si="15"/>
        <v>45617</v>
      </c>
      <c r="N307" s="185">
        <v>0.15</v>
      </c>
      <c r="O307" s="184">
        <v>0.02</v>
      </c>
      <c r="P307" s="184">
        <v>0.17</v>
      </c>
      <c r="Q307" s="83" t="s">
        <v>148</v>
      </c>
      <c r="R307" s="5"/>
      <c r="S307" s="172"/>
      <c r="T307" s="83"/>
      <c r="U307" s="5"/>
      <c r="V307" s="5"/>
      <c r="W307" s="5"/>
      <c r="X307" s="5"/>
      <c r="Y307" s="5"/>
      <c r="Z307" s="83">
        <v>100000</v>
      </c>
      <c r="AA307" s="139">
        <f t="shared" si="14"/>
        <v>15000</v>
      </c>
    </row>
    <row r="308" spans="1:27" ht="14.25">
      <c r="A308" s="118">
        <v>2030</v>
      </c>
      <c r="B308" s="83" t="s">
        <v>6564</v>
      </c>
      <c r="C308" s="83" t="s">
        <v>159</v>
      </c>
      <c r="D308" s="83">
        <v>619</v>
      </c>
      <c r="E308" s="83" t="s">
        <v>160</v>
      </c>
      <c r="F308" s="5"/>
      <c r="G308" s="2" t="s">
        <v>150</v>
      </c>
      <c r="H308" s="115">
        <v>45367</v>
      </c>
      <c r="I308" s="115">
        <f>VLOOKUP(A308,'Membership Details'!C:J,8,FALSE)</f>
        <v>37652</v>
      </c>
      <c r="J308" s="115" t="b">
        <f t="shared" si="13"/>
        <v>1</v>
      </c>
      <c r="K308" s="2">
        <v>300000</v>
      </c>
      <c r="L308" s="83">
        <v>12</v>
      </c>
      <c r="M308" s="170">
        <f t="shared" si="15"/>
        <v>45732</v>
      </c>
      <c r="N308" s="185">
        <v>0.15</v>
      </c>
      <c r="O308" s="184">
        <v>0.02</v>
      </c>
      <c r="P308" s="184">
        <v>0.17</v>
      </c>
      <c r="Q308" s="83" t="s">
        <v>148</v>
      </c>
      <c r="R308" s="5"/>
      <c r="S308" s="172"/>
      <c r="T308" s="83"/>
      <c r="U308" s="5"/>
      <c r="V308" s="5"/>
      <c r="W308" s="5"/>
      <c r="X308" s="5"/>
      <c r="Y308" s="5"/>
      <c r="Z308" s="83">
        <v>300000</v>
      </c>
      <c r="AA308" s="139">
        <f t="shared" si="14"/>
        <v>45000</v>
      </c>
    </row>
    <row r="309" spans="1:27" ht="14.25">
      <c r="A309" s="118">
        <v>1554</v>
      </c>
      <c r="B309" s="83" t="s">
        <v>6564</v>
      </c>
      <c r="C309" s="83" t="s">
        <v>159</v>
      </c>
      <c r="D309" s="83">
        <v>621</v>
      </c>
      <c r="E309" s="83" t="s">
        <v>160</v>
      </c>
      <c r="F309" s="5"/>
      <c r="G309" s="2" t="s">
        <v>150</v>
      </c>
      <c r="H309" s="115">
        <v>45224</v>
      </c>
      <c r="I309" s="115">
        <f>VLOOKUP(A309,'Membership Details'!C:J,8,FALSE)</f>
        <v>38528</v>
      </c>
      <c r="J309" s="115" t="b">
        <f t="shared" si="13"/>
        <v>1</v>
      </c>
      <c r="K309" s="2">
        <v>40000</v>
      </c>
      <c r="L309" s="83">
        <v>12</v>
      </c>
      <c r="M309" s="170">
        <f t="shared" si="15"/>
        <v>45589</v>
      </c>
      <c r="N309" s="185">
        <v>0.15</v>
      </c>
      <c r="O309" s="184">
        <v>0.02</v>
      </c>
      <c r="P309" s="184">
        <v>0.17</v>
      </c>
      <c r="Q309" s="83" t="s">
        <v>148</v>
      </c>
      <c r="R309" s="5"/>
      <c r="S309" s="172"/>
      <c r="T309" s="83"/>
      <c r="U309" s="5"/>
      <c r="V309" s="5"/>
      <c r="W309" s="5"/>
      <c r="X309" s="5"/>
      <c r="Y309" s="5"/>
      <c r="Z309" s="83">
        <v>40000</v>
      </c>
      <c r="AA309" s="139">
        <f t="shared" si="14"/>
        <v>6000</v>
      </c>
    </row>
    <row r="310" spans="1:27" ht="14.25">
      <c r="A310" s="118">
        <v>2543</v>
      </c>
      <c r="B310" s="83" t="s">
        <v>6564</v>
      </c>
      <c r="C310" s="83" t="s">
        <v>159</v>
      </c>
      <c r="D310" s="83">
        <v>622</v>
      </c>
      <c r="E310" s="83" t="s">
        <v>160</v>
      </c>
      <c r="F310" s="5"/>
      <c r="G310" s="2" t="s">
        <v>150</v>
      </c>
      <c r="H310" s="115">
        <v>45215</v>
      </c>
      <c r="I310" s="115">
        <f>VLOOKUP(A310,'Membership Details'!C:J,8,FALSE)</f>
        <v>37652</v>
      </c>
      <c r="J310" s="115" t="b">
        <f t="shared" si="13"/>
        <v>1</v>
      </c>
      <c r="K310" s="2">
        <v>150000</v>
      </c>
      <c r="L310" s="83">
        <v>12</v>
      </c>
      <c r="M310" s="170">
        <f t="shared" si="15"/>
        <v>45580</v>
      </c>
      <c r="N310" s="185">
        <v>0.15</v>
      </c>
      <c r="O310" s="184">
        <v>0.02</v>
      </c>
      <c r="P310" s="184">
        <v>0.17</v>
      </c>
      <c r="Q310" s="83" t="s">
        <v>148</v>
      </c>
      <c r="R310" s="5"/>
      <c r="S310" s="172"/>
      <c r="T310" s="83"/>
      <c r="U310" s="5"/>
      <c r="V310" s="5"/>
      <c r="W310" s="5"/>
      <c r="X310" s="5"/>
      <c r="Y310" s="5"/>
      <c r="Z310" s="83">
        <v>150000</v>
      </c>
      <c r="AA310" s="139">
        <f t="shared" si="14"/>
        <v>22500</v>
      </c>
    </row>
    <row r="311" spans="1:27" ht="14.25">
      <c r="A311" s="118">
        <v>2069</v>
      </c>
      <c r="B311" s="83" t="s">
        <v>6564</v>
      </c>
      <c r="C311" s="83" t="s">
        <v>159</v>
      </c>
      <c r="D311" s="83">
        <v>625</v>
      </c>
      <c r="E311" s="83" t="s">
        <v>160</v>
      </c>
      <c r="F311" s="5"/>
      <c r="G311" s="2" t="s">
        <v>150</v>
      </c>
      <c r="H311" s="115">
        <v>45329</v>
      </c>
      <c r="I311" s="115">
        <f>VLOOKUP(A311,'Membership Details'!C:J,8,FALSE)</f>
        <v>41411</v>
      </c>
      <c r="J311" s="115" t="b">
        <f t="shared" si="13"/>
        <v>1</v>
      </c>
      <c r="K311" s="2">
        <v>50000</v>
      </c>
      <c r="L311" s="83">
        <v>12</v>
      </c>
      <c r="M311" s="170">
        <f t="shared" si="15"/>
        <v>45694</v>
      </c>
      <c r="N311" s="185">
        <v>0.15</v>
      </c>
      <c r="O311" s="184">
        <v>0.02</v>
      </c>
      <c r="P311" s="184">
        <v>0.17</v>
      </c>
      <c r="Q311" s="83" t="s">
        <v>148</v>
      </c>
      <c r="R311" s="5"/>
      <c r="S311" s="172"/>
      <c r="T311" s="83"/>
      <c r="U311" s="5"/>
      <c r="V311" s="5"/>
      <c r="W311" s="5"/>
      <c r="X311" s="5"/>
      <c r="Y311" s="5"/>
      <c r="Z311" s="83">
        <v>50000</v>
      </c>
      <c r="AA311" s="139">
        <f t="shared" si="14"/>
        <v>7500</v>
      </c>
    </row>
    <row r="312" spans="1:27" ht="14.25">
      <c r="A312" s="118">
        <v>437</v>
      </c>
      <c r="B312" s="83" t="s">
        <v>6564</v>
      </c>
      <c r="C312" s="83" t="s">
        <v>159</v>
      </c>
      <c r="D312" s="83">
        <v>626</v>
      </c>
      <c r="E312" s="83" t="s">
        <v>160</v>
      </c>
      <c r="F312" s="5"/>
      <c r="G312" s="2" t="s">
        <v>150</v>
      </c>
      <c r="H312" s="115">
        <v>45379</v>
      </c>
      <c r="I312" s="115">
        <f>VLOOKUP(A312,'Membership Details'!C:J,8,FALSE)</f>
        <v>36982</v>
      </c>
      <c r="J312" s="115" t="b">
        <f t="shared" si="13"/>
        <v>1</v>
      </c>
      <c r="K312" s="2">
        <v>35000</v>
      </c>
      <c r="L312" s="83">
        <v>12</v>
      </c>
      <c r="M312" s="170">
        <f t="shared" si="15"/>
        <v>45744</v>
      </c>
      <c r="N312" s="185">
        <v>0.15</v>
      </c>
      <c r="O312" s="184">
        <v>0.02</v>
      </c>
      <c r="P312" s="184">
        <v>0.17</v>
      </c>
      <c r="Q312" s="83" t="s">
        <v>148</v>
      </c>
      <c r="R312" s="5"/>
      <c r="S312" s="172"/>
      <c r="T312" s="83"/>
      <c r="U312" s="5"/>
      <c r="V312" s="5"/>
      <c r="W312" s="5"/>
      <c r="X312" s="5"/>
      <c r="Y312" s="5"/>
      <c r="Z312" s="83">
        <v>35000</v>
      </c>
      <c r="AA312" s="139">
        <f t="shared" si="14"/>
        <v>5250</v>
      </c>
    </row>
    <row r="313" spans="1:27" ht="14.25">
      <c r="A313" s="118">
        <v>1220</v>
      </c>
      <c r="B313" s="83" t="s">
        <v>6564</v>
      </c>
      <c r="C313" s="83" t="s">
        <v>159</v>
      </c>
      <c r="D313" s="83">
        <v>628</v>
      </c>
      <c r="E313" s="83" t="s">
        <v>160</v>
      </c>
      <c r="F313" s="5"/>
      <c r="G313" s="2" t="s">
        <v>150</v>
      </c>
      <c r="H313" s="115">
        <v>45267</v>
      </c>
      <c r="I313" s="115">
        <f>VLOOKUP(A313,'Membership Details'!C:J,8,FALSE)</f>
        <v>37652</v>
      </c>
      <c r="J313" s="115" t="b">
        <f t="shared" si="13"/>
        <v>1</v>
      </c>
      <c r="K313" s="2">
        <v>500</v>
      </c>
      <c r="L313" s="83">
        <v>12</v>
      </c>
      <c r="M313" s="170">
        <f t="shared" si="15"/>
        <v>45632</v>
      </c>
      <c r="N313" s="185">
        <v>0.15</v>
      </c>
      <c r="O313" s="184">
        <v>0.02</v>
      </c>
      <c r="P313" s="184">
        <v>0.17</v>
      </c>
      <c r="Q313" s="83" t="s">
        <v>148</v>
      </c>
      <c r="R313" s="5"/>
      <c r="S313" s="172"/>
      <c r="T313" s="83"/>
      <c r="U313" s="5"/>
      <c r="V313" s="5"/>
      <c r="W313" s="5"/>
      <c r="X313" s="5"/>
      <c r="Y313" s="5"/>
      <c r="Z313" s="83">
        <v>500</v>
      </c>
      <c r="AA313" s="139">
        <f t="shared" si="14"/>
        <v>75</v>
      </c>
    </row>
    <row r="314" spans="1:27" ht="14.25">
      <c r="A314" s="118">
        <v>2301</v>
      </c>
      <c r="B314" s="83" t="s">
        <v>6564</v>
      </c>
      <c r="C314" s="83" t="s">
        <v>159</v>
      </c>
      <c r="D314" s="83">
        <v>629</v>
      </c>
      <c r="E314" s="83" t="s">
        <v>160</v>
      </c>
      <c r="F314" s="5"/>
      <c r="G314" s="2" t="s">
        <v>150</v>
      </c>
      <c r="H314" s="115">
        <v>45070</v>
      </c>
      <c r="I314" s="115">
        <f>VLOOKUP(A314,'Membership Details'!C:J,8,FALSE)</f>
        <v>42332</v>
      </c>
      <c r="J314" s="115" t="b">
        <f t="shared" si="13"/>
        <v>1</v>
      </c>
      <c r="K314" s="2">
        <v>10000</v>
      </c>
      <c r="L314" s="83">
        <v>12</v>
      </c>
      <c r="M314" s="170">
        <f t="shared" si="15"/>
        <v>45435</v>
      </c>
      <c r="N314" s="185">
        <v>0.15</v>
      </c>
      <c r="O314" s="184">
        <v>0.02</v>
      </c>
      <c r="P314" s="184">
        <v>0.17</v>
      </c>
      <c r="Q314" s="83" t="s">
        <v>148</v>
      </c>
      <c r="R314" s="5"/>
      <c r="S314" s="172"/>
      <c r="T314" s="83"/>
      <c r="U314" s="5"/>
      <c r="V314" s="5"/>
      <c r="W314" s="5"/>
      <c r="X314" s="5"/>
      <c r="Y314" s="5"/>
      <c r="Z314" s="83">
        <v>10000</v>
      </c>
      <c r="AA314" s="139">
        <f t="shared" si="14"/>
        <v>1500</v>
      </c>
    </row>
    <row r="315" spans="1:27" ht="14.25">
      <c r="A315" s="118">
        <v>1640</v>
      </c>
      <c r="B315" s="83" t="s">
        <v>6564</v>
      </c>
      <c r="C315" s="83" t="s">
        <v>159</v>
      </c>
      <c r="D315" s="83">
        <v>631</v>
      </c>
      <c r="E315" s="83" t="s">
        <v>160</v>
      </c>
      <c r="F315" s="5"/>
      <c r="G315" s="2" t="s">
        <v>150</v>
      </c>
      <c r="H315" s="115">
        <v>45341</v>
      </c>
      <c r="I315" s="115">
        <f>VLOOKUP(A315,'Membership Details'!C:J,8,FALSE)</f>
        <v>39081</v>
      </c>
      <c r="J315" s="115" t="b">
        <f t="shared" si="13"/>
        <v>1</v>
      </c>
      <c r="K315" s="2">
        <v>150000</v>
      </c>
      <c r="L315" s="83">
        <v>12</v>
      </c>
      <c r="M315" s="170">
        <f t="shared" si="15"/>
        <v>45706</v>
      </c>
      <c r="N315" s="185">
        <v>0.15</v>
      </c>
      <c r="O315" s="184">
        <v>0.02</v>
      </c>
      <c r="P315" s="184">
        <v>0.17</v>
      </c>
      <c r="Q315" s="83" t="s">
        <v>148</v>
      </c>
      <c r="R315" s="5"/>
      <c r="S315" s="172"/>
      <c r="T315" s="83"/>
      <c r="U315" s="5"/>
      <c r="V315" s="5"/>
      <c r="W315" s="5"/>
      <c r="X315" s="5"/>
      <c r="Y315" s="5"/>
      <c r="Z315" s="83">
        <v>150000</v>
      </c>
      <c r="AA315" s="139">
        <f t="shared" si="14"/>
        <v>22500</v>
      </c>
    </row>
    <row r="316" spans="1:27" ht="14.25">
      <c r="A316" s="118">
        <v>2295</v>
      </c>
      <c r="B316" s="83" t="s">
        <v>6564</v>
      </c>
      <c r="C316" s="83" t="s">
        <v>159</v>
      </c>
      <c r="D316" s="83">
        <v>632</v>
      </c>
      <c r="E316" s="83" t="s">
        <v>160</v>
      </c>
      <c r="F316" s="5"/>
      <c r="G316" s="2" t="s">
        <v>150</v>
      </c>
      <c r="H316" s="115">
        <v>45215</v>
      </c>
      <c r="I316" s="115">
        <f>VLOOKUP(A316,'Membership Details'!C:J,8,FALSE)</f>
        <v>39707</v>
      </c>
      <c r="J316" s="115" t="b">
        <f t="shared" si="13"/>
        <v>1</v>
      </c>
      <c r="K316" s="2">
        <v>15500</v>
      </c>
      <c r="L316" s="83">
        <v>12</v>
      </c>
      <c r="M316" s="170">
        <f t="shared" si="15"/>
        <v>45580</v>
      </c>
      <c r="N316" s="185">
        <v>0.15</v>
      </c>
      <c r="O316" s="184">
        <v>0.02</v>
      </c>
      <c r="P316" s="184">
        <v>0.17</v>
      </c>
      <c r="Q316" s="83" t="s">
        <v>148</v>
      </c>
      <c r="R316" s="5"/>
      <c r="S316" s="172"/>
      <c r="T316" s="83"/>
      <c r="U316" s="5"/>
      <c r="V316" s="5"/>
      <c r="W316" s="5"/>
      <c r="X316" s="5"/>
      <c r="Y316" s="5"/>
      <c r="Z316" s="83">
        <v>15500</v>
      </c>
      <c r="AA316" s="139">
        <f t="shared" si="14"/>
        <v>2325</v>
      </c>
    </row>
    <row r="317" spans="1:27" ht="14.25">
      <c r="A317" s="118">
        <v>2565</v>
      </c>
      <c r="B317" s="83" t="s">
        <v>6564</v>
      </c>
      <c r="C317" s="83" t="s">
        <v>159</v>
      </c>
      <c r="D317" s="83">
        <v>636</v>
      </c>
      <c r="E317" s="83" t="s">
        <v>160</v>
      </c>
      <c r="F317" s="5"/>
      <c r="G317" s="2" t="s">
        <v>150</v>
      </c>
      <c r="H317" s="115">
        <v>45290</v>
      </c>
      <c r="I317" s="115">
        <f>VLOOKUP(A317,'Membership Details'!C:J,8,FALSE)</f>
        <v>42371</v>
      </c>
      <c r="J317" s="115" t="b">
        <f t="shared" si="13"/>
        <v>1</v>
      </c>
      <c r="K317" s="2">
        <v>100000</v>
      </c>
      <c r="L317" s="83">
        <v>12</v>
      </c>
      <c r="M317" s="170">
        <f t="shared" si="15"/>
        <v>45655</v>
      </c>
      <c r="N317" s="185">
        <v>0.15</v>
      </c>
      <c r="O317" s="184">
        <v>0.02</v>
      </c>
      <c r="P317" s="184">
        <v>0.17</v>
      </c>
      <c r="Q317" s="83" t="s">
        <v>148</v>
      </c>
      <c r="R317" s="5"/>
      <c r="S317" s="172"/>
      <c r="T317" s="83"/>
      <c r="U317" s="5"/>
      <c r="V317" s="5"/>
      <c r="W317" s="5"/>
      <c r="X317" s="5"/>
      <c r="Y317" s="5"/>
      <c r="Z317" s="83">
        <v>100000</v>
      </c>
      <c r="AA317" s="139">
        <f t="shared" si="14"/>
        <v>15000</v>
      </c>
    </row>
    <row r="318" spans="1:27" ht="14.25">
      <c r="A318" s="118">
        <v>4152</v>
      </c>
      <c r="B318" s="83" t="s">
        <v>6564</v>
      </c>
      <c r="C318" s="83" t="s">
        <v>159</v>
      </c>
      <c r="D318" s="83">
        <v>637</v>
      </c>
      <c r="E318" s="83" t="s">
        <v>160</v>
      </c>
      <c r="F318" s="5"/>
      <c r="G318" s="2" t="s">
        <v>150</v>
      </c>
      <c r="H318" s="115">
        <v>45232</v>
      </c>
      <c r="I318" s="115">
        <f>VLOOKUP(A318,'Membership Details'!C:J,8,FALSE)</f>
        <v>43586</v>
      </c>
      <c r="J318" s="115" t="b">
        <f t="shared" si="13"/>
        <v>1</v>
      </c>
      <c r="K318" s="2">
        <v>100000</v>
      </c>
      <c r="L318" s="83">
        <v>12</v>
      </c>
      <c r="M318" s="170">
        <f t="shared" si="15"/>
        <v>45597</v>
      </c>
      <c r="N318" s="185">
        <v>0.15</v>
      </c>
      <c r="O318" s="184">
        <v>0.02</v>
      </c>
      <c r="P318" s="184">
        <v>0.17</v>
      </c>
      <c r="Q318" s="83" t="s">
        <v>148</v>
      </c>
      <c r="R318" s="5"/>
      <c r="S318" s="172"/>
      <c r="T318" s="83"/>
      <c r="U318" s="5"/>
      <c r="V318" s="5"/>
      <c r="W318" s="5"/>
      <c r="X318" s="5"/>
      <c r="Y318" s="5"/>
      <c r="Z318" s="83">
        <v>100000</v>
      </c>
      <c r="AA318" s="139">
        <f t="shared" si="14"/>
        <v>15000</v>
      </c>
    </row>
    <row r="319" spans="1:27" ht="14.25">
      <c r="A319" s="118">
        <v>4127</v>
      </c>
      <c r="B319" s="83" t="s">
        <v>6564</v>
      </c>
      <c r="C319" s="83" t="s">
        <v>159</v>
      </c>
      <c r="D319" s="83">
        <v>638</v>
      </c>
      <c r="E319" s="83" t="s">
        <v>160</v>
      </c>
      <c r="F319" s="5"/>
      <c r="G319" s="2" t="s">
        <v>150</v>
      </c>
      <c r="H319" s="115">
        <v>45314</v>
      </c>
      <c r="I319" s="115">
        <f>VLOOKUP(A319,'Membership Details'!C:J,8,FALSE)</f>
        <v>43585</v>
      </c>
      <c r="J319" s="115" t="b">
        <f t="shared" si="13"/>
        <v>1</v>
      </c>
      <c r="K319" s="2">
        <v>100000</v>
      </c>
      <c r="L319" s="83">
        <v>12</v>
      </c>
      <c r="M319" s="170">
        <f t="shared" si="15"/>
        <v>45679</v>
      </c>
      <c r="N319" s="185">
        <v>0.15</v>
      </c>
      <c r="O319" s="184">
        <v>0.02</v>
      </c>
      <c r="P319" s="184">
        <v>0.17</v>
      </c>
      <c r="Q319" s="83" t="s">
        <v>148</v>
      </c>
      <c r="R319" s="5"/>
      <c r="S319" s="172"/>
      <c r="T319" s="83"/>
      <c r="U319" s="5"/>
      <c r="V319" s="5"/>
      <c r="W319" s="5"/>
      <c r="X319" s="5"/>
      <c r="Y319" s="5"/>
      <c r="Z319" s="83">
        <v>100000</v>
      </c>
      <c r="AA319" s="139">
        <f t="shared" si="14"/>
        <v>15000</v>
      </c>
    </row>
    <row r="320" spans="1:27" ht="14.25">
      <c r="A320" s="118">
        <v>4159</v>
      </c>
      <c r="B320" s="83" t="s">
        <v>6564</v>
      </c>
      <c r="C320" s="83" t="s">
        <v>159</v>
      </c>
      <c r="D320" s="83">
        <v>640</v>
      </c>
      <c r="E320" s="83" t="s">
        <v>160</v>
      </c>
      <c r="F320" s="5"/>
      <c r="G320" s="2" t="s">
        <v>150</v>
      </c>
      <c r="H320" s="115">
        <v>45237</v>
      </c>
      <c r="I320" s="115">
        <f>VLOOKUP(A320,'Membership Details'!C:J,8,FALSE)</f>
        <v>43586</v>
      </c>
      <c r="J320" s="115" t="b">
        <f t="shared" si="13"/>
        <v>1</v>
      </c>
      <c r="K320" s="2">
        <v>150000</v>
      </c>
      <c r="L320" s="83">
        <v>12</v>
      </c>
      <c r="M320" s="170">
        <f t="shared" si="15"/>
        <v>45602</v>
      </c>
      <c r="N320" s="185">
        <v>0.15</v>
      </c>
      <c r="O320" s="184">
        <v>0.02</v>
      </c>
      <c r="P320" s="184">
        <v>0.17</v>
      </c>
      <c r="Q320" s="83" t="s">
        <v>148</v>
      </c>
      <c r="R320" s="5"/>
      <c r="S320" s="172"/>
      <c r="T320" s="83"/>
      <c r="U320" s="5"/>
      <c r="V320" s="5"/>
      <c r="W320" s="5"/>
      <c r="X320" s="5"/>
      <c r="Y320" s="5"/>
      <c r="Z320" s="83">
        <v>150000</v>
      </c>
      <c r="AA320" s="139">
        <f t="shared" si="14"/>
        <v>22500</v>
      </c>
    </row>
    <row r="321" spans="1:27" ht="14.25">
      <c r="A321" s="118">
        <v>4160</v>
      </c>
      <c r="B321" s="83" t="s">
        <v>6564</v>
      </c>
      <c r="C321" s="83" t="s">
        <v>159</v>
      </c>
      <c r="D321" s="83">
        <v>641</v>
      </c>
      <c r="E321" s="83" t="s">
        <v>160</v>
      </c>
      <c r="F321" s="5"/>
      <c r="G321" s="2" t="s">
        <v>150</v>
      </c>
      <c r="H321" s="115">
        <v>45237</v>
      </c>
      <c r="I321" s="115">
        <f>VLOOKUP(A321,'Membership Details'!C:J,8,FALSE)</f>
        <v>43586</v>
      </c>
      <c r="J321" s="115" t="b">
        <f t="shared" si="13"/>
        <v>1</v>
      </c>
      <c r="K321" s="2">
        <v>150000</v>
      </c>
      <c r="L321" s="83">
        <v>12</v>
      </c>
      <c r="M321" s="170">
        <f t="shared" si="15"/>
        <v>45602</v>
      </c>
      <c r="N321" s="185">
        <v>0.15</v>
      </c>
      <c r="O321" s="184">
        <v>0.02</v>
      </c>
      <c r="P321" s="184">
        <v>0.17</v>
      </c>
      <c r="Q321" s="83" t="s">
        <v>148</v>
      </c>
      <c r="R321" s="5"/>
      <c r="S321" s="172"/>
      <c r="T321" s="83"/>
      <c r="U321" s="5"/>
      <c r="V321" s="5"/>
      <c r="W321" s="5"/>
      <c r="X321" s="5"/>
      <c r="Y321" s="5"/>
      <c r="Z321" s="83">
        <v>150000</v>
      </c>
      <c r="AA321" s="139">
        <f t="shared" si="14"/>
        <v>22500</v>
      </c>
    </row>
    <row r="322" spans="1:27" ht="14.25">
      <c r="A322" s="118">
        <v>1659</v>
      </c>
      <c r="B322" s="83" t="s">
        <v>6564</v>
      </c>
      <c r="C322" s="83" t="s">
        <v>159</v>
      </c>
      <c r="D322" s="83">
        <v>644</v>
      </c>
      <c r="E322" s="83" t="s">
        <v>160</v>
      </c>
      <c r="F322" s="5"/>
      <c r="G322" s="2" t="s">
        <v>150</v>
      </c>
      <c r="H322" s="115">
        <v>44200</v>
      </c>
      <c r="I322" s="115">
        <f>VLOOKUP(A322,'Membership Details'!C:J,8,FALSE)</f>
        <v>38352</v>
      </c>
      <c r="J322" s="115" t="b">
        <f t="shared" si="13"/>
        <v>1</v>
      </c>
      <c r="K322" s="2">
        <v>21562</v>
      </c>
      <c r="L322" s="83">
        <v>12</v>
      </c>
      <c r="M322" s="170">
        <f t="shared" si="15"/>
        <v>44565</v>
      </c>
      <c r="N322" s="185">
        <v>0.15</v>
      </c>
      <c r="O322" s="184">
        <v>0.02</v>
      </c>
      <c r="P322" s="184">
        <v>0.17</v>
      </c>
      <c r="Q322" s="83" t="s">
        <v>148</v>
      </c>
      <c r="R322" s="5"/>
      <c r="S322" s="172"/>
      <c r="T322" s="83"/>
      <c r="U322" s="5"/>
      <c r="V322" s="5"/>
      <c r="W322" s="5"/>
      <c r="X322" s="5"/>
      <c r="Y322" s="5"/>
      <c r="Z322" s="83">
        <v>21562</v>
      </c>
      <c r="AA322" s="139">
        <f t="shared" si="14"/>
        <v>3234.2999999999997</v>
      </c>
    </row>
    <row r="323" spans="1:27" ht="14.25">
      <c r="A323" s="118">
        <v>4122</v>
      </c>
      <c r="B323" s="83" t="s">
        <v>6564</v>
      </c>
      <c r="C323" s="83" t="s">
        <v>159</v>
      </c>
      <c r="D323" s="83">
        <v>646</v>
      </c>
      <c r="E323" s="83" t="s">
        <v>160</v>
      </c>
      <c r="F323" s="5"/>
      <c r="G323" s="2" t="s">
        <v>150</v>
      </c>
      <c r="H323" s="115">
        <v>45376</v>
      </c>
      <c r="I323" s="115">
        <f>VLOOKUP(A323,'Membership Details'!C:J,8,FALSE)</f>
        <v>43585</v>
      </c>
      <c r="J323" s="115" t="b">
        <f t="shared" ref="J323:J386" si="16">H323&gt;=I323</f>
        <v>1</v>
      </c>
      <c r="K323" s="2">
        <v>150000</v>
      </c>
      <c r="L323" s="83">
        <v>12</v>
      </c>
      <c r="M323" s="170">
        <f t="shared" si="15"/>
        <v>45741</v>
      </c>
      <c r="N323" s="185">
        <v>0.15</v>
      </c>
      <c r="O323" s="184">
        <v>0.02</v>
      </c>
      <c r="P323" s="184">
        <v>0.17</v>
      </c>
      <c r="Q323" s="83" t="s">
        <v>148</v>
      </c>
      <c r="R323" s="5"/>
      <c r="S323" s="172"/>
      <c r="T323" s="83"/>
      <c r="U323" s="5"/>
      <c r="V323" s="5"/>
      <c r="W323" s="5"/>
      <c r="X323" s="5"/>
      <c r="Y323" s="5"/>
      <c r="Z323" s="83">
        <v>150000</v>
      </c>
      <c r="AA323" s="139">
        <f t="shared" ref="AA323:AA386" si="17">Z323*15%</f>
        <v>22500</v>
      </c>
    </row>
    <row r="324" spans="1:27" ht="14.25">
      <c r="A324" s="118">
        <v>1893</v>
      </c>
      <c r="B324" s="83" t="s">
        <v>6564</v>
      </c>
      <c r="C324" s="83" t="s">
        <v>159</v>
      </c>
      <c r="D324" s="83">
        <v>647</v>
      </c>
      <c r="E324" s="83" t="s">
        <v>160</v>
      </c>
      <c r="F324" s="5"/>
      <c r="G324" s="2" t="s">
        <v>150</v>
      </c>
      <c r="H324" s="115">
        <v>45232</v>
      </c>
      <c r="I324" s="115">
        <f>VLOOKUP(A324,'Membership Details'!C:J,8,FALSE)</f>
        <v>40383</v>
      </c>
      <c r="J324" s="115" t="b">
        <f t="shared" si="16"/>
        <v>1</v>
      </c>
      <c r="K324" s="2">
        <v>150000</v>
      </c>
      <c r="L324" s="83">
        <v>12</v>
      </c>
      <c r="M324" s="170">
        <f t="shared" si="15"/>
        <v>45597</v>
      </c>
      <c r="N324" s="185">
        <v>0.15</v>
      </c>
      <c r="O324" s="184">
        <v>0.02</v>
      </c>
      <c r="P324" s="184">
        <v>0.17</v>
      </c>
      <c r="Q324" s="83" t="s">
        <v>148</v>
      </c>
      <c r="R324" s="5"/>
      <c r="S324" s="172"/>
      <c r="T324" s="83"/>
      <c r="U324" s="5"/>
      <c r="V324" s="5"/>
      <c r="W324" s="5"/>
      <c r="X324" s="5"/>
      <c r="Y324" s="5"/>
      <c r="Z324" s="83">
        <v>150000</v>
      </c>
      <c r="AA324" s="139">
        <f t="shared" si="17"/>
        <v>22500</v>
      </c>
    </row>
    <row r="325" spans="1:27" ht="14.25">
      <c r="A325" s="118">
        <v>1933</v>
      </c>
      <c r="B325" s="83" t="s">
        <v>6564</v>
      </c>
      <c r="C325" s="83" t="s">
        <v>159</v>
      </c>
      <c r="D325" s="83">
        <v>648</v>
      </c>
      <c r="E325" s="83" t="s">
        <v>160</v>
      </c>
      <c r="F325" s="5"/>
      <c r="G325" s="2" t="s">
        <v>150</v>
      </c>
      <c r="H325" s="115">
        <v>45345</v>
      </c>
      <c r="I325" s="115">
        <f>VLOOKUP(A325,'Membership Details'!C:J,8,FALSE)</f>
        <v>37652</v>
      </c>
      <c r="J325" s="115" t="b">
        <f t="shared" si="16"/>
        <v>1</v>
      </c>
      <c r="K325" s="2">
        <v>50000</v>
      </c>
      <c r="L325" s="83">
        <v>12</v>
      </c>
      <c r="M325" s="170">
        <f t="shared" si="15"/>
        <v>45710</v>
      </c>
      <c r="N325" s="185">
        <v>0.15</v>
      </c>
      <c r="O325" s="184">
        <v>0.02</v>
      </c>
      <c r="P325" s="184">
        <v>0.17</v>
      </c>
      <c r="Q325" s="83" t="s">
        <v>148</v>
      </c>
      <c r="R325" s="5"/>
      <c r="S325" s="172"/>
      <c r="T325" s="83"/>
      <c r="U325" s="5"/>
      <c r="V325" s="5"/>
      <c r="W325" s="5"/>
      <c r="X325" s="5"/>
      <c r="Y325" s="5"/>
      <c r="Z325" s="83">
        <v>50000</v>
      </c>
      <c r="AA325" s="139">
        <f t="shared" si="17"/>
        <v>7500</v>
      </c>
    </row>
    <row r="326" spans="1:27" ht="14.25">
      <c r="A326" s="118">
        <v>3354</v>
      </c>
      <c r="B326" s="83" t="s">
        <v>6564</v>
      </c>
      <c r="C326" s="83" t="s">
        <v>159</v>
      </c>
      <c r="D326" s="83">
        <v>649</v>
      </c>
      <c r="E326" s="83" t="s">
        <v>160</v>
      </c>
      <c r="F326" s="5"/>
      <c r="G326" s="2" t="s">
        <v>150</v>
      </c>
      <c r="H326" s="115">
        <v>45297</v>
      </c>
      <c r="I326" s="115">
        <f>VLOOKUP(A326,'Membership Details'!C:J,8,FALSE)</f>
        <v>42469</v>
      </c>
      <c r="J326" s="115" t="b">
        <f t="shared" si="16"/>
        <v>1</v>
      </c>
      <c r="K326" s="2">
        <v>50000</v>
      </c>
      <c r="L326" s="83">
        <v>12</v>
      </c>
      <c r="M326" s="170">
        <f t="shared" si="15"/>
        <v>45662</v>
      </c>
      <c r="N326" s="185">
        <v>0.15</v>
      </c>
      <c r="O326" s="184">
        <v>0.02</v>
      </c>
      <c r="P326" s="184">
        <v>0.17</v>
      </c>
      <c r="Q326" s="83" t="s">
        <v>148</v>
      </c>
      <c r="R326" s="5"/>
      <c r="S326" s="172"/>
      <c r="T326" s="83"/>
      <c r="U326" s="5"/>
      <c r="V326" s="5"/>
      <c r="W326" s="5"/>
      <c r="X326" s="5"/>
      <c r="Y326" s="5"/>
      <c r="Z326" s="83">
        <v>50000</v>
      </c>
      <c r="AA326" s="139">
        <f t="shared" si="17"/>
        <v>7500</v>
      </c>
    </row>
    <row r="327" spans="1:27" ht="14.25">
      <c r="A327" s="118">
        <v>406</v>
      </c>
      <c r="B327" s="83" t="s">
        <v>6564</v>
      </c>
      <c r="C327" s="83" t="s">
        <v>159</v>
      </c>
      <c r="D327" s="83">
        <v>653</v>
      </c>
      <c r="E327" s="83" t="s">
        <v>160</v>
      </c>
      <c r="F327" s="5"/>
      <c r="G327" s="2" t="s">
        <v>150</v>
      </c>
      <c r="H327" s="115">
        <v>45233</v>
      </c>
      <c r="I327" s="115">
        <f>VLOOKUP(A327,'Membership Details'!C:J,8,FALSE)</f>
        <v>36982</v>
      </c>
      <c r="J327" s="115" t="b">
        <f t="shared" si="16"/>
        <v>1</v>
      </c>
      <c r="K327" s="2">
        <v>100000</v>
      </c>
      <c r="L327" s="83">
        <v>12</v>
      </c>
      <c r="M327" s="170">
        <f t="shared" si="15"/>
        <v>45598</v>
      </c>
      <c r="N327" s="185">
        <v>0.15</v>
      </c>
      <c r="O327" s="184">
        <v>0.02</v>
      </c>
      <c r="P327" s="184">
        <v>0.17</v>
      </c>
      <c r="Q327" s="83" t="s">
        <v>148</v>
      </c>
      <c r="R327" s="5"/>
      <c r="S327" s="172"/>
      <c r="T327" s="83"/>
      <c r="U327" s="5"/>
      <c r="V327" s="5"/>
      <c r="W327" s="5"/>
      <c r="X327" s="5"/>
      <c r="Y327" s="5"/>
      <c r="Z327" s="83">
        <v>100000</v>
      </c>
      <c r="AA327" s="139">
        <f t="shared" si="17"/>
        <v>15000</v>
      </c>
    </row>
    <row r="328" spans="1:27" ht="14.25">
      <c r="A328" s="118">
        <v>3964</v>
      </c>
      <c r="B328" s="83" t="s">
        <v>6564</v>
      </c>
      <c r="C328" s="83" t="s">
        <v>159</v>
      </c>
      <c r="D328" s="83">
        <v>656</v>
      </c>
      <c r="E328" s="83" t="s">
        <v>160</v>
      </c>
      <c r="F328" s="5"/>
      <c r="G328" s="2" t="s">
        <v>150</v>
      </c>
      <c r="H328" s="115">
        <v>45336</v>
      </c>
      <c r="I328" s="115">
        <f>VLOOKUP(A328,'Membership Details'!C:J,8,FALSE)</f>
        <v>43049</v>
      </c>
      <c r="J328" s="115" t="b">
        <f t="shared" si="16"/>
        <v>1</v>
      </c>
      <c r="K328" s="2">
        <v>149250</v>
      </c>
      <c r="L328" s="83">
        <v>12</v>
      </c>
      <c r="M328" s="170">
        <f t="shared" si="15"/>
        <v>45701</v>
      </c>
      <c r="N328" s="185">
        <v>0.15</v>
      </c>
      <c r="O328" s="184">
        <v>0.02</v>
      </c>
      <c r="P328" s="184">
        <v>0.17</v>
      </c>
      <c r="Q328" s="83" t="s">
        <v>148</v>
      </c>
      <c r="R328" s="5"/>
      <c r="S328" s="172"/>
      <c r="T328" s="83"/>
      <c r="U328" s="5"/>
      <c r="V328" s="5"/>
      <c r="W328" s="5"/>
      <c r="X328" s="5"/>
      <c r="Y328" s="5"/>
      <c r="Z328" s="83">
        <v>149250</v>
      </c>
      <c r="AA328" s="139">
        <f t="shared" si="17"/>
        <v>22387.5</v>
      </c>
    </row>
    <row r="329" spans="1:27" ht="14.25">
      <c r="A329" s="118">
        <v>3966</v>
      </c>
      <c r="B329" s="83" t="s">
        <v>6564</v>
      </c>
      <c r="C329" s="83" t="s">
        <v>159</v>
      </c>
      <c r="D329" s="83">
        <v>657</v>
      </c>
      <c r="E329" s="83" t="s">
        <v>160</v>
      </c>
      <c r="F329" s="5"/>
      <c r="G329" s="2" t="s">
        <v>150</v>
      </c>
      <c r="H329" s="115">
        <v>45342</v>
      </c>
      <c r="I329" s="115">
        <f>VLOOKUP(A329,'Membership Details'!C:J,8,FALSE)</f>
        <v>43049</v>
      </c>
      <c r="J329" s="115" t="b">
        <f t="shared" si="16"/>
        <v>1</v>
      </c>
      <c r="K329" s="2">
        <v>149350</v>
      </c>
      <c r="L329" s="83">
        <v>12</v>
      </c>
      <c r="M329" s="170">
        <f t="shared" si="15"/>
        <v>45707</v>
      </c>
      <c r="N329" s="185">
        <v>0.15</v>
      </c>
      <c r="O329" s="184">
        <v>0.02</v>
      </c>
      <c r="P329" s="184">
        <v>0.17</v>
      </c>
      <c r="Q329" s="83" t="s">
        <v>148</v>
      </c>
      <c r="R329" s="5"/>
      <c r="S329" s="172"/>
      <c r="T329" s="83"/>
      <c r="U329" s="5"/>
      <c r="V329" s="5"/>
      <c r="W329" s="5"/>
      <c r="X329" s="5"/>
      <c r="Y329" s="5"/>
      <c r="Z329" s="83">
        <v>149350</v>
      </c>
      <c r="AA329" s="139">
        <f t="shared" si="17"/>
        <v>22402.5</v>
      </c>
    </row>
    <row r="330" spans="1:27" ht="14.25">
      <c r="A330" s="118">
        <v>3965</v>
      </c>
      <c r="B330" s="83" t="s">
        <v>6564</v>
      </c>
      <c r="C330" s="83" t="s">
        <v>159</v>
      </c>
      <c r="D330" s="83">
        <v>659</v>
      </c>
      <c r="E330" s="83" t="s">
        <v>160</v>
      </c>
      <c r="F330" s="5"/>
      <c r="G330" s="2" t="s">
        <v>150</v>
      </c>
      <c r="H330" s="115">
        <v>45119</v>
      </c>
      <c r="I330" s="115">
        <f>VLOOKUP(A330,'Membership Details'!C:J,8,FALSE)</f>
        <v>43049</v>
      </c>
      <c r="J330" s="115" t="b">
        <f t="shared" si="16"/>
        <v>1</v>
      </c>
      <c r="K330" s="2">
        <v>150000</v>
      </c>
      <c r="L330" s="83">
        <v>12</v>
      </c>
      <c r="M330" s="170">
        <f t="shared" si="15"/>
        <v>45484</v>
      </c>
      <c r="N330" s="185">
        <v>0.15</v>
      </c>
      <c r="O330" s="184">
        <v>0.02</v>
      </c>
      <c r="P330" s="184">
        <v>0.17</v>
      </c>
      <c r="Q330" s="83" t="s">
        <v>148</v>
      </c>
      <c r="R330" s="5"/>
      <c r="S330" s="172"/>
      <c r="T330" s="83"/>
      <c r="U330" s="5"/>
      <c r="V330" s="5"/>
      <c r="W330" s="5"/>
      <c r="X330" s="5"/>
      <c r="Y330" s="5"/>
      <c r="Z330" s="83">
        <v>150000</v>
      </c>
      <c r="AA330" s="139">
        <f t="shared" si="17"/>
        <v>22500</v>
      </c>
    </row>
    <row r="331" spans="1:27" ht="14.25">
      <c r="A331" s="118">
        <v>4072</v>
      </c>
      <c r="B331" s="83" t="s">
        <v>6564</v>
      </c>
      <c r="C331" s="83" t="s">
        <v>159</v>
      </c>
      <c r="D331" s="83">
        <v>660</v>
      </c>
      <c r="E331" s="83" t="s">
        <v>160</v>
      </c>
      <c r="F331" s="5"/>
      <c r="G331" s="2" t="s">
        <v>150</v>
      </c>
      <c r="H331" s="115">
        <v>45169</v>
      </c>
      <c r="I331" s="115">
        <f>VLOOKUP(A331,'Membership Details'!C:J,8,FALSE)</f>
        <v>43533</v>
      </c>
      <c r="J331" s="115" t="b">
        <f t="shared" si="16"/>
        <v>1</v>
      </c>
      <c r="K331" s="2">
        <v>30000</v>
      </c>
      <c r="L331" s="83">
        <v>12</v>
      </c>
      <c r="M331" s="170">
        <f t="shared" si="15"/>
        <v>45534</v>
      </c>
      <c r="N331" s="185">
        <v>0.15</v>
      </c>
      <c r="O331" s="184">
        <v>0.02</v>
      </c>
      <c r="P331" s="184">
        <v>0.17</v>
      </c>
      <c r="Q331" s="83" t="s">
        <v>148</v>
      </c>
      <c r="R331" s="5"/>
      <c r="S331" s="172"/>
      <c r="T331" s="83"/>
      <c r="U331" s="5"/>
      <c r="V331" s="5"/>
      <c r="W331" s="5"/>
      <c r="X331" s="5"/>
      <c r="Y331" s="5"/>
      <c r="Z331" s="83">
        <v>30000</v>
      </c>
      <c r="AA331" s="139">
        <f t="shared" si="17"/>
        <v>4500</v>
      </c>
    </row>
    <row r="332" spans="1:27" ht="14.25">
      <c r="A332" s="118">
        <v>4073</v>
      </c>
      <c r="B332" s="83" t="s">
        <v>6564</v>
      </c>
      <c r="C332" s="83" t="s">
        <v>159</v>
      </c>
      <c r="D332" s="83">
        <v>661</v>
      </c>
      <c r="E332" s="83" t="s">
        <v>160</v>
      </c>
      <c r="F332" s="5"/>
      <c r="G332" s="2" t="s">
        <v>150</v>
      </c>
      <c r="H332" s="115">
        <v>45169</v>
      </c>
      <c r="I332" s="115">
        <f>VLOOKUP(A332,'Membership Details'!C:J,8,FALSE)</f>
        <v>43533</v>
      </c>
      <c r="J332" s="115" t="b">
        <f t="shared" si="16"/>
        <v>1</v>
      </c>
      <c r="K332" s="2">
        <v>30000</v>
      </c>
      <c r="L332" s="83">
        <v>12</v>
      </c>
      <c r="M332" s="170">
        <f t="shared" ref="M332:M395" si="18">SUM(H332+365)</f>
        <v>45534</v>
      </c>
      <c r="N332" s="185">
        <v>0.15</v>
      </c>
      <c r="O332" s="184">
        <v>0.02</v>
      </c>
      <c r="P332" s="184">
        <v>0.17</v>
      </c>
      <c r="Q332" s="83" t="s">
        <v>148</v>
      </c>
      <c r="R332" s="5"/>
      <c r="S332" s="172"/>
      <c r="T332" s="83"/>
      <c r="U332" s="5"/>
      <c r="V332" s="5"/>
      <c r="W332" s="5"/>
      <c r="X332" s="5"/>
      <c r="Y332" s="5"/>
      <c r="Z332" s="83">
        <v>30000</v>
      </c>
      <c r="AA332" s="139">
        <f t="shared" si="17"/>
        <v>4500</v>
      </c>
    </row>
    <row r="333" spans="1:27" ht="14.25">
      <c r="A333" s="118">
        <v>1863</v>
      </c>
      <c r="B333" s="83" t="s">
        <v>6564</v>
      </c>
      <c r="C333" s="83" t="s">
        <v>159</v>
      </c>
      <c r="D333" s="83">
        <v>662</v>
      </c>
      <c r="E333" s="83" t="s">
        <v>160</v>
      </c>
      <c r="F333" s="5"/>
      <c r="G333" s="2" t="s">
        <v>150</v>
      </c>
      <c r="H333" s="115">
        <v>45353</v>
      </c>
      <c r="I333" s="115">
        <f>VLOOKUP(A333,'Membership Details'!C:J,8,FALSE)</f>
        <v>39538</v>
      </c>
      <c r="J333" s="115" t="b">
        <f t="shared" si="16"/>
        <v>1</v>
      </c>
      <c r="K333" s="2">
        <v>50000</v>
      </c>
      <c r="L333" s="83">
        <v>12</v>
      </c>
      <c r="M333" s="170">
        <f t="shared" si="18"/>
        <v>45718</v>
      </c>
      <c r="N333" s="185">
        <v>0.15</v>
      </c>
      <c r="O333" s="184">
        <v>0.02</v>
      </c>
      <c r="P333" s="184">
        <v>0.17</v>
      </c>
      <c r="Q333" s="83" t="s">
        <v>148</v>
      </c>
      <c r="R333" s="5"/>
      <c r="S333" s="172"/>
      <c r="T333" s="83"/>
      <c r="U333" s="5"/>
      <c r="V333" s="5"/>
      <c r="W333" s="5"/>
      <c r="X333" s="5"/>
      <c r="Y333" s="5"/>
      <c r="Z333" s="83">
        <v>50000</v>
      </c>
      <c r="AA333" s="139">
        <f t="shared" si="17"/>
        <v>7500</v>
      </c>
    </row>
    <row r="334" spans="1:27" ht="14.25">
      <c r="A334" s="118">
        <v>1932</v>
      </c>
      <c r="B334" s="83" t="s">
        <v>6564</v>
      </c>
      <c r="C334" s="83" t="s">
        <v>159</v>
      </c>
      <c r="D334" s="83">
        <v>663</v>
      </c>
      <c r="E334" s="83" t="s">
        <v>160</v>
      </c>
      <c r="F334" s="5"/>
      <c r="G334" s="2" t="s">
        <v>150</v>
      </c>
      <c r="H334" s="115">
        <v>45026</v>
      </c>
      <c r="I334" s="115">
        <f>VLOOKUP(A334,'Membership Details'!C:J,8,FALSE)</f>
        <v>37652</v>
      </c>
      <c r="J334" s="115" t="b">
        <f t="shared" si="16"/>
        <v>1</v>
      </c>
      <c r="K334" s="2">
        <v>71500</v>
      </c>
      <c r="L334" s="83">
        <v>12</v>
      </c>
      <c r="M334" s="170">
        <f t="shared" si="18"/>
        <v>45391</v>
      </c>
      <c r="N334" s="185">
        <v>0.15</v>
      </c>
      <c r="O334" s="184">
        <v>0.02</v>
      </c>
      <c r="P334" s="184">
        <v>0.17</v>
      </c>
      <c r="Q334" s="83" t="s">
        <v>148</v>
      </c>
      <c r="R334" s="5"/>
      <c r="S334" s="172"/>
      <c r="T334" s="83"/>
      <c r="U334" s="5"/>
      <c r="V334" s="5"/>
      <c r="W334" s="5"/>
      <c r="X334" s="5"/>
      <c r="Y334" s="5"/>
      <c r="Z334" s="83">
        <v>71500</v>
      </c>
      <c r="AA334" s="139">
        <f t="shared" si="17"/>
        <v>10725</v>
      </c>
    </row>
    <row r="335" spans="1:27" ht="14.25">
      <c r="A335" s="118">
        <v>253</v>
      </c>
      <c r="B335" s="83" t="s">
        <v>6564</v>
      </c>
      <c r="C335" s="83" t="s">
        <v>159</v>
      </c>
      <c r="D335" s="83">
        <v>665</v>
      </c>
      <c r="E335" s="83" t="s">
        <v>160</v>
      </c>
      <c r="F335" s="5"/>
      <c r="G335" s="2" t="s">
        <v>150</v>
      </c>
      <c r="H335" s="115">
        <v>45100</v>
      </c>
      <c r="I335" s="115">
        <f>VLOOKUP(A335,'Membership Details'!C:J,8,FALSE)</f>
        <v>36982</v>
      </c>
      <c r="J335" s="115" t="b">
        <f t="shared" si="16"/>
        <v>1</v>
      </c>
      <c r="K335" s="2">
        <v>25000</v>
      </c>
      <c r="L335" s="83">
        <v>12</v>
      </c>
      <c r="M335" s="170">
        <f t="shared" si="18"/>
        <v>45465</v>
      </c>
      <c r="N335" s="185">
        <v>0.15</v>
      </c>
      <c r="O335" s="184">
        <v>0.02</v>
      </c>
      <c r="P335" s="184">
        <v>0.17</v>
      </c>
      <c r="Q335" s="83" t="s">
        <v>148</v>
      </c>
      <c r="R335" s="5"/>
      <c r="S335" s="172"/>
      <c r="T335" s="83"/>
      <c r="U335" s="5"/>
      <c r="V335" s="5"/>
      <c r="W335" s="5"/>
      <c r="X335" s="5"/>
      <c r="Y335" s="5"/>
      <c r="Z335" s="83">
        <v>25000</v>
      </c>
      <c r="AA335" s="139">
        <f t="shared" si="17"/>
        <v>3750</v>
      </c>
    </row>
    <row r="336" spans="1:27" ht="14.25">
      <c r="A336" s="118">
        <v>1127</v>
      </c>
      <c r="B336" s="83" t="s">
        <v>6564</v>
      </c>
      <c r="C336" s="83" t="s">
        <v>159</v>
      </c>
      <c r="D336" s="83">
        <v>666</v>
      </c>
      <c r="E336" s="83" t="s">
        <v>160</v>
      </c>
      <c r="F336" s="5"/>
      <c r="G336" s="2" t="s">
        <v>150</v>
      </c>
      <c r="H336" s="115">
        <v>45378</v>
      </c>
      <c r="I336" s="115">
        <f>VLOOKUP(A336,'Membership Details'!C:J,8,FALSE)</f>
        <v>37986</v>
      </c>
      <c r="J336" s="115" t="b">
        <f t="shared" si="16"/>
        <v>1</v>
      </c>
      <c r="K336" s="2">
        <v>25000</v>
      </c>
      <c r="L336" s="83">
        <v>12</v>
      </c>
      <c r="M336" s="170">
        <f t="shared" si="18"/>
        <v>45743</v>
      </c>
      <c r="N336" s="185">
        <v>0.15</v>
      </c>
      <c r="O336" s="184">
        <v>0.02</v>
      </c>
      <c r="P336" s="184">
        <v>0.17</v>
      </c>
      <c r="Q336" s="83" t="s">
        <v>148</v>
      </c>
      <c r="R336" s="5"/>
      <c r="S336" s="172"/>
      <c r="T336" s="83"/>
      <c r="U336" s="5"/>
      <c r="V336" s="5"/>
      <c r="W336" s="5"/>
      <c r="X336" s="5"/>
      <c r="Y336" s="5"/>
      <c r="Z336" s="83">
        <v>25000</v>
      </c>
      <c r="AA336" s="139">
        <f t="shared" si="17"/>
        <v>3750</v>
      </c>
    </row>
    <row r="337" spans="1:27" ht="14.25">
      <c r="A337" s="118">
        <v>4067</v>
      </c>
      <c r="B337" s="83" t="s">
        <v>6564</v>
      </c>
      <c r="C337" s="83" t="s">
        <v>159</v>
      </c>
      <c r="D337" s="83">
        <v>667</v>
      </c>
      <c r="E337" s="83" t="s">
        <v>160</v>
      </c>
      <c r="F337" s="5"/>
      <c r="G337" s="2" t="s">
        <v>150</v>
      </c>
      <c r="H337" s="115">
        <v>45068</v>
      </c>
      <c r="I337" s="115">
        <f>VLOOKUP(A337,'Membership Details'!C:J,8,FALSE)</f>
        <v>43531</v>
      </c>
      <c r="J337" s="115" t="b">
        <f t="shared" si="16"/>
        <v>1</v>
      </c>
      <c r="K337" s="2">
        <v>100000</v>
      </c>
      <c r="L337" s="83">
        <v>12</v>
      </c>
      <c r="M337" s="170">
        <f t="shared" si="18"/>
        <v>45433</v>
      </c>
      <c r="N337" s="185">
        <v>0.15</v>
      </c>
      <c r="O337" s="184">
        <v>0.02</v>
      </c>
      <c r="P337" s="184">
        <v>0.17</v>
      </c>
      <c r="Q337" s="83" t="s">
        <v>148</v>
      </c>
      <c r="R337" s="5"/>
      <c r="S337" s="172"/>
      <c r="T337" s="83"/>
      <c r="U337" s="5"/>
      <c r="V337" s="5"/>
      <c r="W337" s="5"/>
      <c r="X337" s="5"/>
      <c r="Y337" s="5"/>
      <c r="Z337" s="83">
        <v>100000</v>
      </c>
      <c r="AA337" s="139">
        <f t="shared" si="17"/>
        <v>15000</v>
      </c>
    </row>
    <row r="338" spans="1:27" ht="14.25">
      <c r="A338" s="118">
        <v>1707</v>
      </c>
      <c r="B338" s="83" t="s">
        <v>6564</v>
      </c>
      <c r="C338" s="83" t="s">
        <v>159</v>
      </c>
      <c r="D338" s="83">
        <v>669</v>
      </c>
      <c r="E338" s="83" t="s">
        <v>160</v>
      </c>
      <c r="F338" s="5"/>
      <c r="G338" s="2" t="s">
        <v>150</v>
      </c>
      <c r="H338" s="115">
        <v>45098</v>
      </c>
      <c r="I338" s="115">
        <f>VLOOKUP(A338,'Membership Details'!C:J,8,FALSE)</f>
        <v>36982</v>
      </c>
      <c r="J338" s="115" t="b">
        <f t="shared" si="16"/>
        <v>1</v>
      </c>
      <c r="K338" s="2">
        <v>50000</v>
      </c>
      <c r="L338" s="83">
        <v>12</v>
      </c>
      <c r="M338" s="170">
        <f t="shared" si="18"/>
        <v>45463</v>
      </c>
      <c r="N338" s="185">
        <v>0.15</v>
      </c>
      <c r="O338" s="184">
        <v>0.02</v>
      </c>
      <c r="P338" s="184">
        <v>0.17</v>
      </c>
      <c r="Q338" s="83" t="s">
        <v>148</v>
      </c>
      <c r="R338" s="5"/>
      <c r="S338" s="172"/>
      <c r="T338" s="83"/>
      <c r="U338" s="5"/>
      <c r="V338" s="5"/>
      <c r="W338" s="5"/>
      <c r="X338" s="5"/>
      <c r="Y338" s="5"/>
      <c r="Z338" s="83">
        <v>50000</v>
      </c>
      <c r="AA338" s="139">
        <f t="shared" si="17"/>
        <v>7500</v>
      </c>
    </row>
    <row r="339" spans="1:27" ht="14.25">
      <c r="A339" s="118">
        <v>4133</v>
      </c>
      <c r="B339" s="83" t="s">
        <v>6564</v>
      </c>
      <c r="C339" s="83" t="s">
        <v>159</v>
      </c>
      <c r="D339" s="83">
        <v>670</v>
      </c>
      <c r="E339" s="83" t="s">
        <v>160</v>
      </c>
      <c r="F339" s="5"/>
      <c r="G339" s="2" t="s">
        <v>150</v>
      </c>
      <c r="H339" s="115">
        <v>45064</v>
      </c>
      <c r="I339" s="115">
        <f>VLOOKUP(A339,'Membership Details'!C:J,8,FALSE)</f>
        <v>43585</v>
      </c>
      <c r="J339" s="115" t="b">
        <f t="shared" si="16"/>
        <v>1</v>
      </c>
      <c r="K339" s="2">
        <v>90000</v>
      </c>
      <c r="L339" s="83">
        <v>12</v>
      </c>
      <c r="M339" s="170">
        <f t="shared" si="18"/>
        <v>45429</v>
      </c>
      <c r="N339" s="185">
        <v>0.15</v>
      </c>
      <c r="O339" s="184">
        <v>0.02</v>
      </c>
      <c r="P339" s="184">
        <v>0.17</v>
      </c>
      <c r="Q339" s="83" t="s">
        <v>148</v>
      </c>
      <c r="R339" s="5"/>
      <c r="S339" s="172"/>
      <c r="T339" s="83"/>
      <c r="U339" s="5"/>
      <c r="V339" s="5"/>
      <c r="W339" s="5"/>
      <c r="X339" s="5"/>
      <c r="Y339" s="5"/>
      <c r="Z339" s="83">
        <v>90000</v>
      </c>
      <c r="AA339" s="139">
        <f t="shared" si="17"/>
        <v>13500</v>
      </c>
    </row>
    <row r="340" spans="1:27" ht="14.25">
      <c r="A340" s="118">
        <v>595</v>
      </c>
      <c r="B340" s="83" t="s">
        <v>6564</v>
      </c>
      <c r="C340" s="83" t="s">
        <v>159</v>
      </c>
      <c r="D340" s="83">
        <v>671</v>
      </c>
      <c r="E340" s="83" t="s">
        <v>160</v>
      </c>
      <c r="F340" s="5"/>
      <c r="G340" s="2" t="s">
        <v>150</v>
      </c>
      <c r="H340" s="115">
        <v>45152</v>
      </c>
      <c r="I340" s="115">
        <f>VLOOKUP(A340,'Membership Details'!C:J,8,FALSE)</f>
        <v>36982</v>
      </c>
      <c r="J340" s="115" t="b">
        <f t="shared" si="16"/>
        <v>1</v>
      </c>
      <c r="K340" s="2">
        <v>20000</v>
      </c>
      <c r="L340" s="83">
        <v>12</v>
      </c>
      <c r="M340" s="170">
        <f t="shared" si="18"/>
        <v>45517</v>
      </c>
      <c r="N340" s="185">
        <v>0.15</v>
      </c>
      <c r="O340" s="184">
        <v>0.02</v>
      </c>
      <c r="P340" s="184">
        <v>0.17</v>
      </c>
      <c r="Q340" s="83" t="s">
        <v>148</v>
      </c>
      <c r="R340" s="5"/>
      <c r="S340" s="172"/>
      <c r="T340" s="83"/>
      <c r="U340" s="5"/>
      <c r="V340" s="5"/>
      <c r="W340" s="5"/>
      <c r="X340" s="5"/>
      <c r="Y340" s="5"/>
      <c r="Z340" s="83">
        <v>20000</v>
      </c>
      <c r="AA340" s="139">
        <f t="shared" si="17"/>
        <v>3000</v>
      </c>
    </row>
    <row r="341" spans="1:27" ht="14.25">
      <c r="A341" s="118">
        <v>3253</v>
      </c>
      <c r="B341" s="83" t="s">
        <v>6564</v>
      </c>
      <c r="C341" s="83" t="s">
        <v>159</v>
      </c>
      <c r="D341" s="83">
        <v>674</v>
      </c>
      <c r="E341" s="83" t="s">
        <v>160</v>
      </c>
      <c r="F341" s="5"/>
      <c r="G341" s="2" t="s">
        <v>150</v>
      </c>
      <c r="H341" s="115">
        <v>45373</v>
      </c>
      <c r="I341" s="115">
        <f>VLOOKUP(A341,'Membership Details'!C:J,8,FALSE)</f>
        <v>40896</v>
      </c>
      <c r="J341" s="115" t="b">
        <f t="shared" si="16"/>
        <v>1</v>
      </c>
      <c r="K341" s="2">
        <v>50000</v>
      </c>
      <c r="L341" s="83">
        <v>12</v>
      </c>
      <c r="M341" s="170">
        <f t="shared" si="18"/>
        <v>45738</v>
      </c>
      <c r="N341" s="185">
        <v>0.15</v>
      </c>
      <c r="O341" s="184">
        <v>0.02</v>
      </c>
      <c r="P341" s="184">
        <v>0.17</v>
      </c>
      <c r="Q341" s="83" t="s">
        <v>148</v>
      </c>
      <c r="R341" s="5"/>
      <c r="S341" s="172"/>
      <c r="T341" s="83"/>
      <c r="U341" s="5"/>
      <c r="V341" s="5"/>
      <c r="W341" s="5"/>
      <c r="X341" s="5"/>
      <c r="Y341" s="5"/>
      <c r="Z341" s="83">
        <v>50000</v>
      </c>
      <c r="AA341" s="139">
        <f t="shared" si="17"/>
        <v>7500</v>
      </c>
    </row>
    <row r="342" spans="1:27" ht="14.25">
      <c r="A342" s="118">
        <v>2269</v>
      </c>
      <c r="B342" s="83" t="s">
        <v>6564</v>
      </c>
      <c r="C342" s="83" t="s">
        <v>159</v>
      </c>
      <c r="D342" s="83">
        <v>681</v>
      </c>
      <c r="E342" s="83" t="s">
        <v>160</v>
      </c>
      <c r="F342" s="5"/>
      <c r="G342" s="2" t="s">
        <v>150</v>
      </c>
      <c r="H342" s="115">
        <v>45157</v>
      </c>
      <c r="I342" s="115">
        <f>VLOOKUP(A342,'Membership Details'!C:J,8,FALSE)</f>
        <v>42577</v>
      </c>
      <c r="J342" s="115" t="b">
        <f t="shared" si="16"/>
        <v>1</v>
      </c>
      <c r="K342" s="2">
        <v>45000</v>
      </c>
      <c r="L342" s="83">
        <v>12</v>
      </c>
      <c r="M342" s="170">
        <f t="shared" si="18"/>
        <v>45522</v>
      </c>
      <c r="N342" s="185">
        <v>0.15</v>
      </c>
      <c r="O342" s="184">
        <v>0.02</v>
      </c>
      <c r="P342" s="184">
        <v>0.17</v>
      </c>
      <c r="Q342" s="83" t="s">
        <v>148</v>
      </c>
      <c r="R342" s="5"/>
      <c r="S342" s="172"/>
      <c r="T342" s="83"/>
      <c r="U342" s="5"/>
      <c r="V342" s="5"/>
      <c r="W342" s="5"/>
      <c r="X342" s="5"/>
      <c r="Y342" s="5"/>
      <c r="Z342" s="83">
        <v>45000</v>
      </c>
      <c r="AA342" s="139">
        <f t="shared" si="17"/>
        <v>6750</v>
      </c>
    </row>
    <row r="343" spans="1:27" ht="14.25">
      <c r="A343" s="118">
        <v>2151</v>
      </c>
      <c r="B343" s="83" t="s">
        <v>6564</v>
      </c>
      <c r="C343" s="83" t="s">
        <v>159</v>
      </c>
      <c r="D343" s="83">
        <v>682</v>
      </c>
      <c r="E343" s="83" t="s">
        <v>160</v>
      </c>
      <c r="F343" s="5"/>
      <c r="G343" s="2" t="s">
        <v>150</v>
      </c>
      <c r="H343" s="115">
        <v>45157</v>
      </c>
      <c r="I343" s="115">
        <f>VLOOKUP(A343,'Membership Details'!C:J,8,FALSE)</f>
        <v>41809</v>
      </c>
      <c r="J343" s="115" t="b">
        <f t="shared" si="16"/>
        <v>1</v>
      </c>
      <c r="K343" s="2">
        <v>50000</v>
      </c>
      <c r="L343" s="83">
        <v>12</v>
      </c>
      <c r="M343" s="170">
        <f t="shared" si="18"/>
        <v>45522</v>
      </c>
      <c r="N343" s="185">
        <v>0.15</v>
      </c>
      <c r="O343" s="184">
        <v>0.02</v>
      </c>
      <c r="P343" s="184">
        <v>0.17</v>
      </c>
      <c r="Q343" s="83" t="s">
        <v>148</v>
      </c>
      <c r="R343" s="5"/>
      <c r="S343" s="172"/>
      <c r="T343" s="83"/>
      <c r="U343" s="5"/>
      <c r="V343" s="5"/>
      <c r="W343" s="5"/>
      <c r="X343" s="5"/>
      <c r="Y343" s="5"/>
      <c r="Z343" s="83">
        <v>50000</v>
      </c>
      <c r="AA343" s="139">
        <f t="shared" si="17"/>
        <v>7500</v>
      </c>
    </row>
    <row r="344" spans="1:27" ht="14.25">
      <c r="A344" s="118">
        <v>978</v>
      </c>
      <c r="B344" s="83" t="s">
        <v>6564</v>
      </c>
      <c r="C344" s="83" t="s">
        <v>159</v>
      </c>
      <c r="D344" s="83">
        <v>683</v>
      </c>
      <c r="E344" s="83" t="s">
        <v>160</v>
      </c>
      <c r="F344" s="5"/>
      <c r="G344" s="2" t="s">
        <v>150</v>
      </c>
      <c r="H344" s="115">
        <v>45252</v>
      </c>
      <c r="I344" s="115">
        <f>VLOOKUP(A344,'Membership Details'!C:J,8,FALSE)</f>
        <v>36982</v>
      </c>
      <c r="J344" s="115" t="b">
        <f t="shared" si="16"/>
        <v>1</v>
      </c>
      <c r="K344" s="2">
        <v>40000</v>
      </c>
      <c r="L344" s="83">
        <v>12</v>
      </c>
      <c r="M344" s="170">
        <f t="shared" si="18"/>
        <v>45617</v>
      </c>
      <c r="N344" s="185">
        <v>0.15</v>
      </c>
      <c r="O344" s="184">
        <v>0.02</v>
      </c>
      <c r="P344" s="184">
        <v>0.17</v>
      </c>
      <c r="Q344" s="83" t="s">
        <v>148</v>
      </c>
      <c r="R344" s="5"/>
      <c r="S344" s="172"/>
      <c r="T344" s="83"/>
      <c r="U344" s="5"/>
      <c r="V344" s="5"/>
      <c r="W344" s="5"/>
      <c r="X344" s="5"/>
      <c r="Y344" s="5"/>
      <c r="Z344" s="83">
        <v>40000</v>
      </c>
      <c r="AA344" s="139">
        <f t="shared" si="17"/>
        <v>6000</v>
      </c>
    </row>
    <row r="345" spans="1:27" ht="14.25">
      <c r="A345" s="118">
        <v>1698</v>
      </c>
      <c r="B345" s="83" t="s">
        <v>6564</v>
      </c>
      <c r="C345" s="83" t="s">
        <v>159</v>
      </c>
      <c r="D345" s="83">
        <v>684</v>
      </c>
      <c r="E345" s="83" t="s">
        <v>160</v>
      </c>
      <c r="F345" s="5"/>
      <c r="G345" s="2" t="s">
        <v>150</v>
      </c>
      <c r="H345" s="115">
        <v>45120</v>
      </c>
      <c r="I345" s="115">
        <f>VLOOKUP(A345,'Membership Details'!C:J,8,FALSE)</f>
        <v>39533</v>
      </c>
      <c r="J345" s="115" t="b">
        <f t="shared" si="16"/>
        <v>1</v>
      </c>
      <c r="K345" s="2">
        <v>100000</v>
      </c>
      <c r="L345" s="83">
        <v>12</v>
      </c>
      <c r="M345" s="170">
        <f t="shared" si="18"/>
        <v>45485</v>
      </c>
      <c r="N345" s="185">
        <v>0.15</v>
      </c>
      <c r="O345" s="184">
        <v>0.02</v>
      </c>
      <c r="P345" s="184">
        <v>0.17</v>
      </c>
      <c r="Q345" s="83" t="s">
        <v>148</v>
      </c>
      <c r="R345" s="5"/>
      <c r="S345" s="172"/>
      <c r="T345" s="83"/>
      <c r="U345" s="5"/>
      <c r="V345" s="5"/>
      <c r="W345" s="5"/>
      <c r="X345" s="5"/>
      <c r="Y345" s="5"/>
      <c r="Z345" s="83">
        <v>100000</v>
      </c>
      <c r="AA345" s="139">
        <f t="shared" si="17"/>
        <v>15000</v>
      </c>
    </row>
    <row r="346" spans="1:27" ht="14.25">
      <c r="A346" s="118">
        <v>4241</v>
      </c>
      <c r="B346" s="83" t="s">
        <v>6564</v>
      </c>
      <c r="C346" s="83" t="s">
        <v>159</v>
      </c>
      <c r="D346" s="83">
        <v>686</v>
      </c>
      <c r="E346" s="83" t="s">
        <v>160</v>
      </c>
      <c r="F346" s="5"/>
      <c r="G346" s="2" t="s">
        <v>150</v>
      </c>
      <c r="H346" s="115">
        <v>45252</v>
      </c>
      <c r="I346" s="115">
        <f>VLOOKUP(A346,'Membership Details'!C:J,8,FALSE)</f>
        <v>44106</v>
      </c>
      <c r="J346" s="115" t="b">
        <f t="shared" si="16"/>
        <v>1</v>
      </c>
      <c r="K346" s="2">
        <v>1000</v>
      </c>
      <c r="L346" s="83">
        <v>12</v>
      </c>
      <c r="M346" s="170">
        <f t="shared" si="18"/>
        <v>45617</v>
      </c>
      <c r="N346" s="185">
        <v>0.15</v>
      </c>
      <c r="O346" s="184">
        <v>0.02</v>
      </c>
      <c r="P346" s="184">
        <v>0.17</v>
      </c>
      <c r="Q346" s="83" t="s">
        <v>148</v>
      </c>
      <c r="R346" s="5"/>
      <c r="S346" s="172"/>
      <c r="T346" s="83"/>
      <c r="U346" s="5"/>
      <c r="V346" s="5"/>
      <c r="W346" s="5"/>
      <c r="X346" s="5"/>
      <c r="Y346" s="5"/>
      <c r="Z346" s="83">
        <v>1000</v>
      </c>
      <c r="AA346" s="139">
        <f t="shared" si="17"/>
        <v>150</v>
      </c>
    </row>
    <row r="347" spans="1:27" ht="14.25">
      <c r="A347" s="118">
        <v>1488</v>
      </c>
      <c r="B347" s="83" t="s">
        <v>6564</v>
      </c>
      <c r="C347" s="83" t="s">
        <v>159</v>
      </c>
      <c r="D347" s="83">
        <v>688</v>
      </c>
      <c r="E347" s="83" t="s">
        <v>160</v>
      </c>
      <c r="F347" s="5"/>
      <c r="G347" s="2" t="s">
        <v>150</v>
      </c>
      <c r="H347" s="115">
        <v>45262</v>
      </c>
      <c r="I347" s="115">
        <f>VLOOKUP(A347,'Membership Details'!C:J,8,FALSE)</f>
        <v>36982</v>
      </c>
      <c r="J347" s="115" t="b">
        <f t="shared" si="16"/>
        <v>1</v>
      </c>
      <c r="K347" s="2">
        <v>50000</v>
      </c>
      <c r="L347" s="83">
        <v>12</v>
      </c>
      <c r="M347" s="170">
        <f t="shared" si="18"/>
        <v>45627</v>
      </c>
      <c r="N347" s="185">
        <v>0.15</v>
      </c>
      <c r="O347" s="184">
        <v>0.02</v>
      </c>
      <c r="P347" s="184">
        <v>0.17</v>
      </c>
      <c r="Q347" s="83" t="s">
        <v>148</v>
      </c>
      <c r="R347" s="5"/>
      <c r="S347" s="172"/>
      <c r="T347" s="83"/>
      <c r="U347" s="5"/>
      <c r="V347" s="5"/>
      <c r="W347" s="5"/>
      <c r="X347" s="5"/>
      <c r="Y347" s="5"/>
      <c r="Z347" s="83">
        <v>50000</v>
      </c>
      <c r="AA347" s="139">
        <f t="shared" si="17"/>
        <v>7500</v>
      </c>
    </row>
    <row r="348" spans="1:27" ht="14.25">
      <c r="A348" s="118">
        <v>2577</v>
      </c>
      <c r="B348" s="83" t="s">
        <v>6564</v>
      </c>
      <c r="C348" s="83" t="s">
        <v>159</v>
      </c>
      <c r="D348" s="83">
        <v>689</v>
      </c>
      <c r="E348" s="83" t="s">
        <v>160</v>
      </c>
      <c r="F348" s="5"/>
      <c r="G348" s="2" t="s">
        <v>150</v>
      </c>
      <c r="H348" s="115">
        <v>45265</v>
      </c>
      <c r="I348" s="115">
        <f>VLOOKUP(A348,'Membership Details'!C:J,8,FALSE)</f>
        <v>41949</v>
      </c>
      <c r="J348" s="115" t="b">
        <f t="shared" si="16"/>
        <v>1</v>
      </c>
      <c r="K348" s="2">
        <v>500</v>
      </c>
      <c r="L348" s="83">
        <v>12</v>
      </c>
      <c r="M348" s="170">
        <f t="shared" si="18"/>
        <v>45630</v>
      </c>
      <c r="N348" s="185">
        <v>0.15</v>
      </c>
      <c r="O348" s="184">
        <v>0.02</v>
      </c>
      <c r="P348" s="184">
        <v>0.17</v>
      </c>
      <c r="Q348" s="83" t="s">
        <v>148</v>
      </c>
      <c r="R348" s="5"/>
      <c r="S348" s="172"/>
      <c r="T348" s="83"/>
      <c r="U348" s="5"/>
      <c r="V348" s="5"/>
      <c r="W348" s="5"/>
      <c r="X348" s="5"/>
      <c r="Y348" s="5"/>
      <c r="Z348" s="83">
        <v>500</v>
      </c>
      <c r="AA348" s="139">
        <f t="shared" si="17"/>
        <v>75</v>
      </c>
    </row>
    <row r="349" spans="1:27" ht="14.25">
      <c r="A349" s="118">
        <v>2274</v>
      </c>
      <c r="B349" s="83" t="s">
        <v>6564</v>
      </c>
      <c r="C349" s="83" t="s">
        <v>159</v>
      </c>
      <c r="D349" s="83">
        <v>691</v>
      </c>
      <c r="E349" s="83" t="s">
        <v>160</v>
      </c>
      <c r="F349" s="5"/>
      <c r="G349" s="2" t="s">
        <v>150</v>
      </c>
      <c r="H349" s="115">
        <v>45096</v>
      </c>
      <c r="I349" s="115">
        <f>VLOOKUP(A349,'Membership Details'!C:J,8,FALSE)</f>
        <v>39707</v>
      </c>
      <c r="J349" s="115" t="b">
        <f t="shared" si="16"/>
        <v>1</v>
      </c>
      <c r="K349" s="2">
        <v>94000</v>
      </c>
      <c r="L349" s="83">
        <v>12</v>
      </c>
      <c r="M349" s="170">
        <f t="shared" si="18"/>
        <v>45461</v>
      </c>
      <c r="N349" s="185">
        <v>0.15</v>
      </c>
      <c r="O349" s="184">
        <v>0.02</v>
      </c>
      <c r="P349" s="184">
        <v>0.17</v>
      </c>
      <c r="Q349" s="83" t="s">
        <v>148</v>
      </c>
      <c r="R349" s="5"/>
      <c r="S349" s="172"/>
      <c r="T349" s="83"/>
      <c r="U349" s="5"/>
      <c r="V349" s="5"/>
      <c r="W349" s="5"/>
      <c r="X349" s="5"/>
      <c r="Y349" s="5"/>
      <c r="Z349" s="83">
        <v>94000</v>
      </c>
      <c r="AA349" s="139">
        <f t="shared" si="17"/>
        <v>14100</v>
      </c>
    </row>
    <row r="350" spans="1:27" ht="14.25">
      <c r="A350" s="118">
        <v>1969</v>
      </c>
      <c r="B350" s="83" t="s">
        <v>6564</v>
      </c>
      <c r="C350" s="83" t="s">
        <v>159</v>
      </c>
      <c r="D350" s="83">
        <v>692</v>
      </c>
      <c r="E350" s="83" t="s">
        <v>160</v>
      </c>
      <c r="F350" s="5"/>
      <c r="G350" s="2" t="s">
        <v>150</v>
      </c>
      <c r="H350" s="115">
        <v>45076</v>
      </c>
      <c r="I350" s="115">
        <f>VLOOKUP(A350,'Membership Details'!C:J,8,FALSE)</f>
        <v>39707</v>
      </c>
      <c r="J350" s="115" t="b">
        <f t="shared" si="16"/>
        <v>1</v>
      </c>
      <c r="K350" s="2">
        <v>70000</v>
      </c>
      <c r="L350" s="83">
        <v>12</v>
      </c>
      <c r="M350" s="170">
        <f t="shared" si="18"/>
        <v>45441</v>
      </c>
      <c r="N350" s="185">
        <v>0.15</v>
      </c>
      <c r="O350" s="184">
        <v>0.02</v>
      </c>
      <c r="P350" s="184">
        <v>0.17</v>
      </c>
      <c r="Q350" s="83" t="s">
        <v>148</v>
      </c>
      <c r="R350" s="5"/>
      <c r="S350" s="172"/>
      <c r="T350" s="83"/>
      <c r="U350" s="5"/>
      <c r="V350" s="5"/>
      <c r="W350" s="5"/>
      <c r="X350" s="5"/>
      <c r="Y350" s="5"/>
      <c r="Z350" s="83">
        <v>70000</v>
      </c>
      <c r="AA350" s="139">
        <f t="shared" si="17"/>
        <v>10500</v>
      </c>
    </row>
    <row r="351" spans="1:27" ht="14.25">
      <c r="A351" s="118">
        <v>283</v>
      </c>
      <c r="B351" s="83" t="s">
        <v>6564</v>
      </c>
      <c r="C351" s="83" t="s">
        <v>159</v>
      </c>
      <c r="D351" s="83">
        <v>693</v>
      </c>
      <c r="E351" s="83" t="s">
        <v>160</v>
      </c>
      <c r="F351" s="5"/>
      <c r="G351" s="2" t="s">
        <v>150</v>
      </c>
      <c r="H351" s="115">
        <v>45070</v>
      </c>
      <c r="I351" s="115">
        <f>VLOOKUP(A351,'Membership Details'!C:J,8,FALSE)</f>
        <v>36982</v>
      </c>
      <c r="J351" s="115" t="b">
        <f t="shared" si="16"/>
        <v>1</v>
      </c>
      <c r="K351" s="2">
        <v>58500</v>
      </c>
      <c r="L351" s="83">
        <v>12</v>
      </c>
      <c r="M351" s="170">
        <f t="shared" si="18"/>
        <v>45435</v>
      </c>
      <c r="N351" s="185">
        <v>0.15</v>
      </c>
      <c r="O351" s="184">
        <v>0.02</v>
      </c>
      <c r="P351" s="184">
        <v>0.17</v>
      </c>
      <c r="Q351" s="83" t="s">
        <v>148</v>
      </c>
      <c r="R351" s="5"/>
      <c r="S351" s="172"/>
      <c r="T351" s="83"/>
      <c r="U351" s="5"/>
      <c r="V351" s="5"/>
      <c r="W351" s="5"/>
      <c r="X351" s="5"/>
      <c r="Y351" s="5"/>
      <c r="Z351" s="83">
        <v>58500</v>
      </c>
      <c r="AA351" s="139">
        <f t="shared" si="17"/>
        <v>8775</v>
      </c>
    </row>
    <row r="352" spans="1:27" ht="14.25">
      <c r="A352" s="118">
        <v>2836</v>
      </c>
      <c r="B352" s="83" t="s">
        <v>6564</v>
      </c>
      <c r="C352" s="83" t="s">
        <v>159</v>
      </c>
      <c r="D352" s="83">
        <v>694</v>
      </c>
      <c r="E352" s="83" t="s">
        <v>160</v>
      </c>
      <c r="F352" s="5"/>
      <c r="G352" s="2" t="s">
        <v>150</v>
      </c>
      <c r="H352" s="115">
        <v>45093</v>
      </c>
      <c r="I352" s="115">
        <f>VLOOKUP(A352,'Membership Details'!C:J,8,FALSE)</f>
        <v>36982</v>
      </c>
      <c r="J352" s="115" t="b">
        <f t="shared" si="16"/>
        <v>1</v>
      </c>
      <c r="K352" s="2">
        <v>40000</v>
      </c>
      <c r="L352" s="83">
        <v>12</v>
      </c>
      <c r="M352" s="170">
        <f t="shared" si="18"/>
        <v>45458</v>
      </c>
      <c r="N352" s="185">
        <v>0.15</v>
      </c>
      <c r="O352" s="184">
        <v>0.02</v>
      </c>
      <c r="P352" s="184">
        <v>0.17</v>
      </c>
      <c r="Q352" s="83" t="s">
        <v>148</v>
      </c>
      <c r="R352" s="5"/>
      <c r="S352" s="172"/>
      <c r="T352" s="83"/>
      <c r="U352" s="5"/>
      <c r="V352" s="5"/>
      <c r="W352" s="5"/>
      <c r="X352" s="5"/>
      <c r="Y352" s="5"/>
      <c r="Z352" s="83">
        <v>40000</v>
      </c>
      <c r="AA352" s="139">
        <f t="shared" si="17"/>
        <v>6000</v>
      </c>
    </row>
    <row r="353" spans="1:27" ht="14.25">
      <c r="A353" s="118">
        <v>1344</v>
      </c>
      <c r="B353" s="83" t="s">
        <v>6564</v>
      </c>
      <c r="C353" s="83" t="s">
        <v>159</v>
      </c>
      <c r="D353" s="83">
        <v>696</v>
      </c>
      <c r="E353" s="83" t="s">
        <v>160</v>
      </c>
      <c r="F353" s="5"/>
      <c r="G353" s="2" t="s">
        <v>150</v>
      </c>
      <c r="H353" s="115">
        <v>45098</v>
      </c>
      <c r="I353" s="115">
        <f>VLOOKUP(A353,'Membership Details'!C:J,8,FALSE)</f>
        <v>37986</v>
      </c>
      <c r="J353" s="115" t="b">
        <f t="shared" si="16"/>
        <v>1</v>
      </c>
      <c r="K353" s="2">
        <v>450000</v>
      </c>
      <c r="L353" s="83">
        <v>12</v>
      </c>
      <c r="M353" s="170">
        <f t="shared" si="18"/>
        <v>45463</v>
      </c>
      <c r="N353" s="185">
        <v>0.15</v>
      </c>
      <c r="O353" s="184">
        <v>0.02</v>
      </c>
      <c r="P353" s="184">
        <v>0.17</v>
      </c>
      <c r="Q353" s="83" t="s">
        <v>148</v>
      </c>
      <c r="R353" s="5"/>
      <c r="S353" s="172"/>
      <c r="T353" s="83"/>
      <c r="U353" s="5"/>
      <c r="V353" s="5"/>
      <c r="W353" s="5"/>
      <c r="X353" s="5"/>
      <c r="Y353" s="5"/>
      <c r="Z353" s="83">
        <v>450000</v>
      </c>
      <c r="AA353" s="139">
        <f t="shared" si="17"/>
        <v>67500</v>
      </c>
    </row>
    <row r="354" spans="1:27" ht="14.25">
      <c r="A354" s="118">
        <v>2124</v>
      </c>
      <c r="B354" s="83" t="s">
        <v>6564</v>
      </c>
      <c r="C354" s="83" t="s">
        <v>159</v>
      </c>
      <c r="D354" s="83">
        <v>697</v>
      </c>
      <c r="E354" s="83" t="s">
        <v>160</v>
      </c>
      <c r="F354" s="5"/>
      <c r="G354" s="2" t="s">
        <v>150</v>
      </c>
      <c r="H354" s="115">
        <v>45099</v>
      </c>
      <c r="I354" s="115">
        <f>VLOOKUP(A354,'Membership Details'!C:J,8,FALSE)</f>
        <v>41430</v>
      </c>
      <c r="J354" s="115" t="b">
        <f t="shared" si="16"/>
        <v>1</v>
      </c>
      <c r="K354" s="2">
        <v>375000</v>
      </c>
      <c r="L354" s="83">
        <v>12</v>
      </c>
      <c r="M354" s="170">
        <f t="shared" si="18"/>
        <v>45464</v>
      </c>
      <c r="N354" s="185">
        <v>0.15</v>
      </c>
      <c r="O354" s="184">
        <v>0.02</v>
      </c>
      <c r="P354" s="184">
        <v>0.17</v>
      </c>
      <c r="Q354" s="83" t="s">
        <v>148</v>
      </c>
      <c r="R354" s="5"/>
      <c r="S354" s="172"/>
      <c r="T354" s="83"/>
      <c r="U354" s="5"/>
      <c r="V354" s="5"/>
      <c r="W354" s="5"/>
      <c r="X354" s="5"/>
      <c r="Y354" s="5"/>
      <c r="Z354" s="83">
        <v>375000</v>
      </c>
      <c r="AA354" s="139">
        <f t="shared" si="17"/>
        <v>56250</v>
      </c>
    </row>
    <row r="355" spans="1:27" ht="14.25">
      <c r="A355" s="118">
        <v>4074</v>
      </c>
      <c r="B355" s="83" t="s">
        <v>6564</v>
      </c>
      <c r="C355" s="83" t="s">
        <v>159</v>
      </c>
      <c r="D355" s="83">
        <v>699</v>
      </c>
      <c r="E355" s="83" t="s">
        <v>160</v>
      </c>
      <c r="F355" s="5"/>
      <c r="G355" s="2" t="s">
        <v>150</v>
      </c>
      <c r="H355" s="115">
        <v>45082</v>
      </c>
      <c r="I355" s="115">
        <f>VLOOKUP(A355,'Membership Details'!C:J,8,FALSE)</f>
        <v>43533</v>
      </c>
      <c r="J355" s="115" t="b">
        <f t="shared" si="16"/>
        <v>1</v>
      </c>
      <c r="K355" s="2">
        <v>150000</v>
      </c>
      <c r="L355" s="83">
        <v>12</v>
      </c>
      <c r="M355" s="170">
        <f t="shared" si="18"/>
        <v>45447</v>
      </c>
      <c r="N355" s="185">
        <v>0.15</v>
      </c>
      <c r="O355" s="184">
        <v>0.02</v>
      </c>
      <c r="P355" s="184">
        <v>0.17</v>
      </c>
      <c r="Q355" s="83" t="s">
        <v>148</v>
      </c>
      <c r="R355" s="5"/>
      <c r="S355" s="172"/>
      <c r="T355" s="83"/>
      <c r="U355" s="5"/>
      <c r="V355" s="5"/>
      <c r="W355" s="5"/>
      <c r="X355" s="5"/>
      <c r="Y355" s="5"/>
      <c r="Z355" s="83">
        <v>150000</v>
      </c>
      <c r="AA355" s="139">
        <f t="shared" si="17"/>
        <v>22500</v>
      </c>
    </row>
    <row r="356" spans="1:27" ht="14.25">
      <c r="A356" s="118">
        <v>269</v>
      </c>
      <c r="B356" s="83" t="s">
        <v>6564</v>
      </c>
      <c r="C356" s="83" t="s">
        <v>159</v>
      </c>
      <c r="D356" s="83">
        <v>700</v>
      </c>
      <c r="E356" s="83" t="s">
        <v>160</v>
      </c>
      <c r="F356" s="5"/>
      <c r="G356" s="2" t="s">
        <v>150</v>
      </c>
      <c r="H356" s="115">
        <v>45181</v>
      </c>
      <c r="I356" s="115">
        <f>VLOOKUP(A356,'Membership Details'!C:J,8,FALSE)</f>
        <v>36982</v>
      </c>
      <c r="J356" s="115" t="b">
        <f t="shared" si="16"/>
        <v>1</v>
      </c>
      <c r="K356" s="2">
        <v>15000</v>
      </c>
      <c r="L356" s="83">
        <v>12</v>
      </c>
      <c r="M356" s="170">
        <f t="shared" si="18"/>
        <v>45546</v>
      </c>
      <c r="N356" s="185">
        <v>0.15</v>
      </c>
      <c r="O356" s="184">
        <v>0.02</v>
      </c>
      <c r="P356" s="184">
        <v>0.17</v>
      </c>
      <c r="Q356" s="83" t="s">
        <v>148</v>
      </c>
      <c r="R356" s="5"/>
      <c r="S356" s="172"/>
      <c r="T356" s="83"/>
      <c r="U356" s="5"/>
      <c r="V356" s="5"/>
      <c r="W356" s="5"/>
      <c r="X356" s="5"/>
      <c r="Y356" s="5"/>
      <c r="Z356" s="83">
        <v>15000</v>
      </c>
      <c r="AA356" s="139">
        <f t="shared" si="17"/>
        <v>2250</v>
      </c>
    </row>
    <row r="357" spans="1:27" ht="14.25">
      <c r="A357" s="118">
        <v>4199</v>
      </c>
      <c r="B357" s="83" t="s">
        <v>6564</v>
      </c>
      <c r="C357" s="83" t="s">
        <v>159</v>
      </c>
      <c r="D357" s="83">
        <v>701</v>
      </c>
      <c r="E357" s="83" t="s">
        <v>160</v>
      </c>
      <c r="F357" s="5"/>
      <c r="G357" s="2" t="s">
        <v>150</v>
      </c>
      <c r="H357" s="115">
        <v>45252</v>
      </c>
      <c r="I357" s="115">
        <f>VLOOKUP(A357,'Membership Details'!C:J,8,FALSE)</f>
        <v>43728</v>
      </c>
      <c r="J357" s="115" t="b">
        <f t="shared" si="16"/>
        <v>1</v>
      </c>
      <c r="K357" s="2">
        <v>45000</v>
      </c>
      <c r="L357" s="83">
        <v>12</v>
      </c>
      <c r="M357" s="170">
        <f t="shared" si="18"/>
        <v>45617</v>
      </c>
      <c r="N357" s="185">
        <v>0.15</v>
      </c>
      <c r="O357" s="184">
        <v>0.02</v>
      </c>
      <c r="P357" s="184">
        <v>0.17</v>
      </c>
      <c r="Q357" s="83" t="s">
        <v>148</v>
      </c>
      <c r="R357" s="5"/>
      <c r="S357" s="172"/>
      <c r="T357" s="83"/>
      <c r="U357" s="5"/>
      <c r="V357" s="5"/>
      <c r="W357" s="5"/>
      <c r="X357" s="5"/>
      <c r="Y357" s="5"/>
      <c r="Z357" s="83">
        <v>45000</v>
      </c>
      <c r="AA357" s="139">
        <f t="shared" si="17"/>
        <v>6750</v>
      </c>
    </row>
    <row r="358" spans="1:27" ht="14.25">
      <c r="A358" s="118">
        <v>4134</v>
      </c>
      <c r="B358" s="83" t="s">
        <v>6564</v>
      </c>
      <c r="C358" s="83" t="s">
        <v>159</v>
      </c>
      <c r="D358" s="83">
        <v>705</v>
      </c>
      <c r="E358" s="83" t="s">
        <v>160</v>
      </c>
      <c r="F358" s="5"/>
      <c r="G358" s="2" t="s">
        <v>150</v>
      </c>
      <c r="H358" s="115">
        <v>45174</v>
      </c>
      <c r="I358" s="115">
        <f>VLOOKUP(A358,'Membership Details'!C:J,8,FALSE)</f>
        <v>39707</v>
      </c>
      <c r="J358" s="115" t="b">
        <f t="shared" si="16"/>
        <v>1</v>
      </c>
      <c r="K358" s="2">
        <v>100000</v>
      </c>
      <c r="L358" s="83">
        <v>12</v>
      </c>
      <c r="M358" s="170">
        <f t="shared" si="18"/>
        <v>45539</v>
      </c>
      <c r="N358" s="185">
        <v>0.15</v>
      </c>
      <c r="O358" s="184">
        <v>0.02</v>
      </c>
      <c r="P358" s="184">
        <v>0.17</v>
      </c>
      <c r="Q358" s="83" t="s">
        <v>148</v>
      </c>
      <c r="R358" s="5"/>
      <c r="S358" s="172"/>
      <c r="T358" s="83"/>
      <c r="U358" s="5"/>
      <c r="V358" s="5"/>
      <c r="W358" s="5"/>
      <c r="X358" s="5"/>
      <c r="Y358" s="5"/>
      <c r="Z358" s="83">
        <v>100000</v>
      </c>
      <c r="AA358" s="139">
        <f t="shared" si="17"/>
        <v>15000</v>
      </c>
    </row>
    <row r="359" spans="1:27" ht="14.25">
      <c r="A359" s="118">
        <v>2570</v>
      </c>
      <c r="B359" s="83" t="s">
        <v>6564</v>
      </c>
      <c r="C359" s="83" t="s">
        <v>159</v>
      </c>
      <c r="D359" s="83">
        <v>706</v>
      </c>
      <c r="E359" s="83" t="s">
        <v>160</v>
      </c>
      <c r="F359" s="5"/>
      <c r="G359" s="2" t="s">
        <v>150</v>
      </c>
      <c r="H359" s="115">
        <v>45239</v>
      </c>
      <c r="I359" s="115">
        <f>VLOOKUP(A359,'Membership Details'!C:J,8,FALSE)</f>
        <v>43472</v>
      </c>
      <c r="J359" s="115" t="b">
        <f t="shared" si="16"/>
        <v>1</v>
      </c>
      <c r="K359" s="2">
        <v>30000</v>
      </c>
      <c r="L359" s="83">
        <v>12</v>
      </c>
      <c r="M359" s="170">
        <f t="shared" si="18"/>
        <v>45604</v>
      </c>
      <c r="N359" s="185">
        <v>0.15</v>
      </c>
      <c r="O359" s="184">
        <v>0.02</v>
      </c>
      <c r="P359" s="184">
        <v>0.17</v>
      </c>
      <c r="Q359" s="83" t="s">
        <v>148</v>
      </c>
      <c r="R359" s="5"/>
      <c r="S359" s="172"/>
      <c r="T359" s="83"/>
      <c r="U359" s="5"/>
      <c r="V359" s="5"/>
      <c r="W359" s="5"/>
      <c r="X359" s="5"/>
      <c r="Y359" s="5"/>
      <c r="Z359" s="83">
        <v>30000</v>
      </c>
      <c r="AA359" s="139">
        <f t="shared" si="17"/>
        <v>4500</v>
      </c>
    </row>
    <row r="360" spans="1:27" ht="14.25">
      <c r="A360" s="118">
        <v>1441</v>
      </c>
      <c r="B360" s="83" t="s">
        <v>6564</v>
      </c>
      <c r="C360" s="83" t="s">
        <v>159</v>
      </c>
      <c r="D360" s="83">
        <v>707</v>
      </c>
      <c r="E360" s="83" t="s">
        <v>160</v>
      </c>
      <c r="F360" s="5"/>
      <c r="G360" s="2" t="s">
        <v>150</v>
      </c>
      <c r="H360" s="115">
        <v>45189</v>
      </c>
      <c r="I360" s="115">
        <f>VLOOKUP(A360,'Membership Details'!C:J,8,FALSE)</f>
        <v>38807</v>
      </c>
      <c r="J360" s="115" t="b">
        <f t="shared" si="16"/>
        <v>1</v>
      </c>
      <c r="K360" s="2">
        <v>200000</v>
      </c>
      <c r="L360" s="83">
        <v>12</v>
      </c>
      <c r="M360" s="170">
        <f t="shared" si="18"/>
        <v>45554</v>
      </c>
      <c r="N360" s="185">
        <v>0.15</v>
      </c>
      <c r="O360" s="184">
        <v>0.02</v>
      </c>
      <c r="P360" s="184">
        <v>0.17</v>
      </c>
      <c r="Q360" s="83" t="s">
        <v>148</v>
      </c>
      <c r="R360" s="5"/>
      <c r="S360" s="172"/>
      <c r="T360" s="83"/>
      <c r="U360" s="5"/>
      <c r="V360" s="5"/>
      <c r="W360" s="5"/>
      <c r="X360" s="5"/>
      <c r="Y360" s="5"/>
      <c r="Z360" s="83">
        <v>200000</v>
      </c>
      <c r="AA360" s="139">
        <f t="shared" si="17"/>
        <v>30000</v>
      </c>
    </row>
    <row r="361" spans="1:27" ht="14.25">
      <c r="A361" s="118">
        <v>1915</v>
      </c>
      <c r="B361" s="83" t="s">
        <v>6564</v>
      </c>
      <c r="C361" s="83" t="s">
        <v>159</v>
      </c>
      <c r="D361" s="83">
        <v>710</v>
      </c>
      <c r="E361" s="83" t="s">
        <v>160</v>
      </c>
      <c r="F361" s="5"/>
      <c r="G361" s="2" t="s">
        <v>150</v>
      </c>
      <c r="H361" s="115">
        <v>45370</v>
      </c>
      <c r="I361" s="115">
        <f>VLOOKUP(A361,'Membership Details'!C:J,8,FALSE)</f>
        <v>36982</v>
      </c>
      <c r="J361" s="115" t="b">
        <f t="shared" si="16"/>
        <v>1</v>
      </c>
      <c r="K361" s="2">
        <v>450000</v>
      </c>
      <c r="L361" s="83">
        <v>12</v>
      </c>
      <c r="M361" s="170">
        <f t="shared" si="18"/>
        <v>45735</v>
      </c>
      <c r="N361" s="185">
        <v>0.15</v>
      </c>
      <c r="O361" s="184">
        <v>0.02</v>
      </c>
      <c r="P361" s="184">
        <v>0.17</v>
      </c>
      <c r="Q361" s="83" t="s">
        <v>148</v>
      </c>
      <c r="R361" s="5"/>
      <c r="S361" s="172"/>
      <c r="T361" s="83"/>
      <c r="U361" s="5"/>
      <c r="V361" s="5"/>
      <c r="W361" s="5"/>
      <c r="X361" s="5"/>
      <c r="Y361" s="5"/>
      <c r="Z361" s="83">
        <v>450000</v>
      </c>
      <c r="AA361" s="139">
        <f t="shared" si="17"/>
        <v>67500</v>
      </c>
    </row>
    <row r="362" spans="1:27" ht="14.25">
      <c r="A362" s="118">
        <v>1629</v>
      </c>
      <c r="B362" s="83" t="s">
        <v>6564</v>
      </c>
      <c r="C362" s="83" t="s">
        <v>159</v>
      </c>
      <c r="D362" s="83">
        <v>711</v>
      </c>
      <c r="E362" s="83" t="s">
        <v>160</v>
      </c>
      <c r="F362" s="5"/>
      <c r="G362" s="2" t="s">
        <v>150</v>
      </c>
      <c r="H362" s="115">
        <v>45232</v>
      </c>
      <c r="I362" s="115">
        <f>VLOOKUP(A362,'Membership Details'!C:J,8,FALSE)</f>
        <v>39081</v>
      </c>
      <c r="J362" s="115" t="b">
        <f t="shared" si="16"/>
        <v>1</v>
      </c>
      <c r="K362" s="2">
        <v>100000</v>
      </c>
      <c r="L362" s="83">
        <v>12</v>
      </c>
      <c r="M362" s="170">
        <f t="shared" si="18"/>
        <v>45597</v>
      </c>
      <c r="N362" s="185">
        <v>0.15</v>
      </c>
      <c r="O362" s="184">
        <v>0.02</v>
      </c>
      <c r="P362" s="184">
        <v>0.17</v>
      </c>
      <c r="Q362" s="83" t="s">
        <v>148</v>
      </c>
      <c r="R362" s="5"/>
      <c r="S362" s="172"/>
      <c r="T362" s="83"/>
      <c r="U362" s="5"/>
      <c r="V362" s="5"/>
      <c r="W362" s="5"/>
      <c r="X362" s="5"/>
      <c r="Y362" s="5"/>
      <c r="Z362" s="83">
        <v>100000</v>
      </c>
      <c r="AA362" s="139">
        <f t="shared" si="17"/>
        <v>15000</v>
      </c>
    </row>
    <row r="363" spans="1:27" ht="14.25">
      <c r="A363" s="118">
        <v>4166</v>
      </c>
      <c r="B363" s="83" t="s">
        <v>6564</v>
      </c>
      <c r="C363" s="83" t="s">
        <v>159</v>
      </c>
      <c r="D363" s="83">
        <v>712</v>
      </c>
      <c r="E363" s="83" t="s">
        <v>160</v>
      </c>
      <c r="F363" s="5"/>
      <c r="G363" s="2" t="s">
        <v>150</v>
      </c>
      <c r="H363" s="115">
        <v>45293</v>
      </c>
      <c r="I363" s="115">
        <f>VLOOKUP(A363,'Membership Details'!C:J,8,FALSE)</f>
        <v>43587</v>
      </c>
      <c r="J363" s="115" t="b">
        <f t="shared" si="16"/>
        <v>1</v>
      </c>
      <c r="K363" s="2">
        <v>100000</v>
      </c>
      <c r="L363" s="83">
        <v>12</v>
      </c>
      <c r="M363" s="170">
        <f t="shared" si="18"/>
        <v>45658</v>
      </c>
      <c r="N363" s="185">
        <v>0.15</v>
      </c>
      <c r="O363" s="184">
        <v>0.02</v>
      </c>
      <c r="P363" s="184">
        <v>0.17</v>
      </c>
      <c r="Q363" s="83" t="s">
        <v>148</v>
      </c>
      <c r="R363" s="5"/>
      <c r="S363" s="172"/>
      <c r="T363" s="83"/>
      <c r="U363" s="5"/>
      <c r="V363" s="5"/>
      <c r="W363" s="5"/>
      <c r="X363" s="5"/>
      <c r="Y363" s="5"/>
      <c r="Z363" s="83">
        <v>100000</v>
      </c>
      <c r="AA363" s="139">
        <f t="shared" si="17"/>
        <v>15000</v>
      </c>
    </row>
    <row r="364" spans="1:27" ht="14.25">
      <c r="A364" s="118">
        <v>2123</v>
      </c>
      <c r="B364" s="83" t="s">
        <v>6564</v>
      </c>
      <c r="C364" s="83" t="s">
        <v>159</v>
      </c>
      <c r="D364" s="83">
        <v>713</v>
      </c>
      <c r="E364" s="83" t="s">
        <v>160</v>
      </c>
      <c r="F364" s="5"/>
      <c r="G364" s="2" t="s">
        <v>150</v>
      </c>
      <c r="H364" s="115">
        <v>45252</v>
      </c>
      <c r="I364" s="115">
        <f>VLOOKUP(A364,'Membership Details'!C:J,8,FALSE)</f>
        <v>41430</v>
      </c>
      <c r="J364" s="115" t="b">
        <f t="shared" si="16"/>
        <v>1</v>
      </c>
      <c r="K364" s="2">
        <v>30000</v>
      </c>
      <c r="L364" s="83">
        <v>12</v>
      </c>
      <c r="M364" s="170">
        <f t="shared" si="18"/>
        <v>45617</v>
      </c>
      <c r="N364" s="185">
        <v>0.15</v>
      </c>
      <c r="O364" s="184">
        <v>0.02</v>
      </c>
      <c r="P364" s="184">
        <v>0.17</v>
      </c>
      <c r="Q364" s="83" t="s">
        <v>148</v>
      </c>
      <c r="R364" s="5"/>
      <c r="S364" s="172"/>
      <c r="T364" s="83"/>
      <c r="U364" s="5"/>
      <c r="V364" s="5"/>
      <c r="W364" s="5"/>
      <c r="X364" s="5"/>
      <c r="Y364" s="5"/>
      <c r="Z364" s="83">
        <v>30000</v>
      </c>
      <c r="AA364" s="139">
        <f t="shared" si="17"/>
        <v>4500</v>
      </c>
    </row>
    <row r="365" spans="1:27" ht="14.25">
      <c r="A365" s="118">
        <v>366</v>
      </c>
      <c r="B365" s="83" t="s">
        <v>6564</v>
      </c>
      <c r="C365" s="83" t="s">
        <v>159</v>
      </c>
      <c r="D365" s="83">
        <v>714</v>
      </c>
      <c r="E365" s="83" t="s">
        <v>160</v>
      </c>
      <c r="F365" s="5"/>
      <c r="G365" s="2" t="s">
        <v>150</v>
      </c>
      <c r="H365" s="115">
        <v>45218</v>
      </c>
      <c r="I365" s="115">
        <f>VLOOKUP(A365,'Membership Details'!C:J,8,FALSE)</f>
        <v>36982</v>
      </c>
      <c r="J365" s="115" t="b">
        <f t="shared" si="16"/>
        <v>1</v>
      </c>
      <c r="K365" s="2">
        <v>200000</v>
      </c>
      <c r="L365" s="83">
        <v>12</v>
      </c>
      <c r="M365" s="170">
        <f t="shared" si="18"/>
        <v>45583</v>
      </c>
      <c r="N365" s="185">
        <v>0.15</v>
      </c>
      <c r="O365" s="184">
        <v>0.02</v>
      </c>
      <c r="P365" s="184">
        <v>0.17</v>
      </c>
      <c r="Q365" s="83" t="s">
        <v>148</v>
      </c>
      <c r="R365" s="5"/>
      <c r="S365" s="172"/>
      <c r="T365" s="83"/>
      <c r="U365" s="5"/>
      <c r="V365" s="5"/>
      <c r="W365" s="5"/>
      <c r="X365" s="5"/>
      <c r="Y365" s="5"/>
      <c r="Z365" s="83">
        <v>200000</v>
      </c>
      <c r="AA365" s="139">
        <f t="shared" si="17"/>
        <v>30000</v>
      </c>
    </row>
    <row r="366" spans="1:27" ht="14.25">
      <c r="A366" s="118">
        <v>4088</v>
      </c>
      <c r="B366" s="83" t="s">
        <v>6564</v>
      </c>
      <c r="C366" s="83" t="s">
        <v>159</v>
      </c>
      <c r="D366" s="83">
        <v>715</v>
      </c>
      <c r="E366" s="83" t="s">
        <v>160</v>
      </c>
      <c r="F366" s="5"/>
      <c r="G366" s="2" t="s">
        <v>150</v>
      </c>
      <c r="H366" s="115">
        <v>45216</v>
      </c>
      <c r="I366" s="115">
        <f>VLOOKUP(A366,'Membership Details'!C:J,8,FALSE)</f>
        <v>43539</v>
      </c>
      <c r="J366" s="115" t="b">
        <f t="shared" si="16"/>
        <v>1</v>
      </c>
      <c r="K366" s="2">
        <v>100000</v>
      </c>
      <c r="L366" s="83">
        <v>12</v>
      </c>
      <c r="M366" s="170">
        <f t="shared" si="18"/>
        <v>45581</v>
      </c>
      <c r="N366" s="185">
        <v>0.15</v>
      </c>
      <c r="O366" s="184">
        <v>0.02</v>
      </c>
      <c r="P366" s="184">
        <v>0.17</v>
      </c>
      <c r="Q366" s="83" t="s">
        <v>148</v>
      </c>
      <c r="R366" s="5"/>
      <c r="S366" s="172"/>
      <c r="T366" s="83"/>
      <c r="U366" s="5"/>
      <c r="V366" s="5"/>
      <c r="W366" s="5"/>
      <c r="X366" s="5"/>
      <c r="Y366" s="5"/>
      <c r="Z366" s="83">
        <v>100000</v>
      </c>
      <c r="AA366" s="139">
        <f t="shared" si="17"/>
        <v>15000</v>
      </c>
    </row>
    <row r="367" spans="1:27" ht="14.25">
      <c r="A367" s="118">
        <v>426</v>
      </c>
      <c r="B367" s="83" t="s">
        <v>6564</v>
      </c>
      <c r="C367" s="83" t="s">
        <v>159</v>
      </c>
      <c r="D367" s="83">
        <v>716</v>
      </c>
      <c r="E367" s="83" t="s">
        <v>160</v>
      </c>
      <c r="F367" s="5"/>
      <c r="G367" s="2" t="s">
        <v>150</v>
      </c>
      <c r="H367" s="115">
        <v>45236</v>
      </c>
      <c r="I367" s="115">
        <f>VLOOKUP(A367,'Membership Details'!C:J,8,FALSE)</f>
        <v>36982</v>
      </c>
      <c r="J367" s="115" t="b">
        <f t="shared" si="16"/>
        <v>1</v>
      </c>
      <c r="K367" s="2">
        <v>20000</v>
      </c>
      <c r="L367" s="83">
        <v>12</v>
      </c>
      <c r="M367" s="170">
        <f t="shared" si="18"/>
        <v>45601</v>
      </c>
      <c r="N367" s="185">
        <v>0.15</v>
      </c>
      <c r="O367" s="184">
        <v>0.02</v>
      </c>
      <c r="P367" s="184">
        <v>0.17</v>
      </c>
      <c r="Q367" s="83" t="s">
        <v>148</v>
      </c>
      <c r="R367" s="5"/>
      <c r="S367" s="172"/>
      <c r="T367" s="83"/>
      <c r="U367" s="5"/>
      <c r="V367" s="5"/>
      <c r="W367" s="5"/>
      <c r="X367" s="5"/>
      <c r="Y367" s="5"/>
      <c r="Z367" s="83">
        <v>20000</v>
      </c>
      <c r="AA367" s="139">
        <f t="shared" si="17"/>
        <v>3000</v>
      </c>
    </row>
    <row r="368" spans="1:27" ht="14.25">
      <c r="A368" s="118">
        <v>4266</v>
      </c>
      <c r="B368" s="83" t="s">
        <v>6564</v>
      </c>
      <c r="C368" s="83" t="s">
        <v>159</v>
      </c>
      <c r="D368" s="83">
        <v>719</v>
      </c>
      <c r="E368" s="83" t="s">
        <v>160</v>
      </c>
      <c r="F368" s="5"/>
      <c r="G368" s="2" t="s">
        <v>150</v>
      </c>
      <c r="H368" s="115">
        <v>45378</v>
      </c>
      <c r="I368" s="115">
        <f>VLOOKUP(A368,'Membership Details'!C:J,8,FALSE)</f>
        <v>44361</v>
      </c>
      <c r="J368" s="115" t="b">
        <f t="shared" si="16"/>
        <v>1</v>
      </c>
      <c r="K368" s="2">
        <v>50000</v>
      </c>
      <c r="L368" s="83">
        <v>12</v>
      </c>
      <c r="M368" s="170">
        <f t="shared" si="18"/>
        <v>45743</v>
      </c>
      <c r="N368" s="185">
        <v>0.15</v>
      </c>
      <c r="O368" s="184">
        <v>0.02</v>
      </c>
      <c r="P368" s="184">
        <v>0.17</v>
      </c>
      <c r="Q368" s="83" t="s">
        <v>148</v>
      </c>
      <c r="R368" s="5"/>
      <c r="S368" s="172"/>
      <c r="T368" s="83"/>
      <c r="U368" s="5"/>
      <c r="V368" s="5"/>
      <c r="W368" s="5"/>
      <c r="X368" s="5"/>
      <c r="Y368" s="5"/>
      <c r="Z368" s="83">
        <v>50000</v>
      </c>
      <c r="AA368" s="139">
        <f t="shared" si="17"/>
        <v>7500</v>
      </c>
    </row>
    <row r="369" spans="1:27" ht="14.25">
      <c r="A369" s="118">
        <v>4265</v>
      </c>
      <c r="B369" s="83" t="s">
        <v>6564</v>
      </c>
      <c r="C369" s="83" t="s">
        <v>159</v>
      </c>
      <c r="D369" s="83">
        <v>720</v>
      </c>
      <c r="E369" s="83" t="s">
        <v>160</v>
      </c>
      <c r="F369" s="5"/>
      <c r="G369" s="2" t="s">
        <v>150</v>
      </c>
      <c r="H369" s="115">
        <v>45281</v>
      </c>
      <c r="I369" s="115">
        <f>VLOOKUP(A369,'Membership Details'!C:J,8,FALSE)</f>
        <v>44361</v>
      </c>
      <c r="J369" s="115" t="b">
        <f t="shared" si="16"/>
        <v>1</v>
      </c>
      <c r="K369" s="2">
        <v>100</v>
      </c>
      <c r="L369" s="83">
        <v>12</v>
      </c>
      <c r="M369" s="170">
        <f t="shared" si="18"/>
        <v>45646</v>
      </c>
      <c r="N369" s="185">
        <v>0.15</v>
      </c>
      <c r="O369" s="184">
        <v>0.02</v>
      </c>
      <c r="P369" s="184">
        <v>0.17</v>
      </c>
      <c r="Q369" s="83" t="s">
        <v>148</v>
      </c>
      <c r="R369" s="5"/>
      <c r="S369" s="172"/>
      <c r="T369" s="83"/>
      <c r="U369" s="5"/>
      <c r="V369" s="5"/>
      <c r="W369" s="5"/>
      <c r="X369" s="5"/>
      <c r="Y369" s="5"/>
      <c r="Z369" s="83">
        <v>100</v>
      </c>
      <c r="AA369" s="139">
        <f t="shared" si="17"/>
        <v>15</v>
      </c>
    </row>
    <row r="370" spans="1:27" ht="14.25">
      <c r="A370" s="118">
        <v>2609</v>
      </c>
      <c r="B370" s="83" t="s">
        <v>6564</v>
      </c>
      <c r="C370" s="83" t="s">
        <v>159</v>
      </c>
      <c r="D370" s="83">
        <v>721</v>
      </c>
      <c r="E370" s="83" t="s">
        <v>160</v>
      </c>
      <c r="F370" s="5"/>
      <c r="G370" s="2" t="s">
        <v>150</v>
      </c>
      <c r="H370" s="115">
        <v>45367</v>
      </c>
      <c r="I370" s="115">
        <f>VLOOKUP(A370,'Membership Details'!C:J,8,FALSE)</f>
        <v>36982</v>
      </c>
      <c r="J370" s="115" t="b">
        <f t="shared" si="16"/>
        <v>1</v>
      </c>
      <c r="K370" s="2">
        <v>50000</v>
      </c>
      <c r="L370" s="83">
        <v>12</v>
      </c>
      <c r="M370" s="170">
        <f t="shared" si="18"/>
        <v>45732</v>
      </c>
      <c r="N370" s="185">
        <v>0.15</v>
      </c>
      <c r="O370" s="184">
        <v>0.02</v>
      </c>
      <c r="P370" s="184">
        <v>0.17</v>
      </c>
      <c r="Q370" s="83" t="s">
        <v>148</v>
      </c>
      <c r="R370" s="5"/>
      <c r="S370" s="172"/>
      <c r="T370" s="83"/>
      <c r="U370" s="5"/>
      <c r="V370" s="5"/>
      <c r="W370" s="5"/>
      <c r="X370" s="5"/>
      <c r="Y370" s="5"/>
      <c r="Z370" s="83">
        <v>50000</v>
      </c>
      <c r="AA370" s="139">
        <f t="shared" si="17"/>
        <v>7500</v>
      </c>
    </row>
    <row r="371" spans="1:27" ht="14.25">
      <c r="A371" s="118">
        <v>1580</v>
      </c>
      <c r="B371" s="83" t="s">
        <v>6564</v>
      </c>
      <c r="C371" s="83" t="s">
        <v>159</v>
      </c>
      <c r="D371" s="83">
        <v>724</v>
      </c>
      <c r="E371" s="83" t="s">
        <v>160</v>
      </c>
      <c r="F371" s="5"/>
      <c r="G371" s="2" t="s">
        <v>150</v>
      </c>
      <c r="H371" s="115">
        <v>45257</v>
      </c>
      <c r="I371" s="115">
        <f>VLOOKUP(A371,'Membership Details'!C:J,8,FALSE)</f>
        <v>37866</v>
      </c>
      <c r="J371" s="115" t="b">
        <f t="shared" si="16"/>
        <v>1</v>
      </c>
      <c r="K371" s="2">
        <v>25000</v>
      </c>
      <c r="L371" s="83">
        <v>12</v>
      </c>
      <c r="M371" s="170">
        <f t="shared" si="18"/>
        <v>45622</v>
      </c>
      <c r="N371" s="185">
        <v>0.15</v>
      </c>
      <c r="O371" s="184">
        <v>0.02</v>
      </c>
      <c r="P371" s="184">
        <v>0.17</v>
      </c>
      <c r="Q371" s="83" t="s">
        <v>148</v>
      </c>
      <c r="R371" s="5"/>
      <c r="S371" s="172"/>
      <c r="T371" s="83"/>
      <c r="U371" s="5"/>
      <c r="V371" s="5"/>
      <c r="W371" s="5"/>
      <c r="X371" s="5"/>
      <c r="Y371" s="5"/>
      <c r="Z371" s="83">
        <v>25000</v>
      </c>
      <c r="AA371" s="139">
        <f t="shared" si="17"/>
        <v>3750</v>
      </c>
    </row>
    <row r="372" spans="1:27" ht="14.25">
      <c r="A372" s="118">
        <v>1486</v>
      </c>
      <c r="B372" s="83" t="s">
        <v>6564</v>
      </c>
      <c r="C372" s="83" t="s">
        <v>159</v>
      </c>
      <c r="D372" s="83">
        <v>725</v>
      </c>
      <c r="E372" s="83" t="s">
        <v>160</v>
      </c>
      <c r="F372" s="5"/>
      <c r="G372" s="2" t="s">
        <v>150</v>
      </c>
      <c r="H372" s="115">
        <v>45290</v>
      </c>
      <c r="I372" s="115">
        <f>VLOOKUP(A372,'Membership Details'!C:J,8,FALSE)</f>
        <v>37429</v>
      </c>
      <c r="J372" s="115" t="b">
        <f t="shared" si="16"/>
        <v>1</v>
      </c>
      <c r="K372" s="2">
        <v>400000</v>
      </c>
      <c r="L372" s="83">
        <v>12</v>
      </c>
      <c r="M372" s="170">
        <f t="shared" si="18"/>
        <v>45655</v>
      </c>
      <c r="N372" s="185">
        <v>0.15</v>
      </c>
      <c r="O372" s="184">
        <v>0.02</v>
      </c>
      <c r="P372" s="184">
        <v>0.17</v>
      </c>
      <c r="Q372" s="83" t="s">
        <v>148</v>
      </c>
      <c r="R372" s="5"/>
      <c r="S372" s="172"/>
      <c r="T372" s="83"/>
      <c r="U372" s="5"/>
      <c r="V372" s="5"/>
      <c r="W372" s="5"/>
      <c r="X372" s="5"/>
      <c r="Y372" s="5"/>
      <c r="Z372" s="83">
        <v>400000</v>
      </c>
      <c r="AA372" s="139">
        <f t="shared" si="17"/>
        <v>60000</v>
      </c>
    </row>
    <row r="373" spans="1:27" ht="14.25">
      <c r="A373" s="118">
        <v>4151</v>
      </c>
      <c r="B373" s="83" t="s">
        <v>6564</v>
      </c>
      <c r="C373" s="83" t="s">
        <v>159</v>
      </c>
      <c r="D373" s="83">
        <v>726</v>
      </c>
      <c r="E373" s="83" t="s">
        <v>160</v>
      </c>
      <c r="F373" s="5"/>
      <c r="G373" s="2" t="s">
        <v>150</v>
      </c>
      <c r="H373" s="115">
        <v>45348</v>
      </c>
      <c r="I373" s="115">
        <f>VLOOKUP(A373,'Membership Details'!C:J,8,FALSE)</f>
        <v>43586</v>
      </c>
      <c r="J373" s="115" t="b">
        <f t="shared" si="16"/>
        <v>1</v>
      </c>
      <c r="K373" s="2">
        <v>20000</v>
      </c>
      <c r="L373" s="83">
        <v>12</v>
      </c>
      <c r="M373" s="170">
        <f t="shared" si="18"/>
        <v>45713</v>
      </c>
      <c r="N373" s="185">
        <v>0.15</v>
      </c>
      <c r="O373" s="184">
        <v>0.02</v>
      </c>
      <c r="P373" s="184">
        <v>0.17</v>
      </c>
      <c r="Q373" s="83" t="s">
        <v>148</v>
      </c>
      <c r="R373" s="5"/>
      <c r="S373" s="172"/>
      <c r="T373" s="83"/>
      <c r="U373" s="5"/>
      <c r="V373" s="5"/>
      <c r="W373" s="5"/>
      <c r="X373" s="5"/>
      <c r="Y373" s="5"/>
      <c r="Z373" s="83">
        <v>20000</v>
      </c>
      <c r="AA373" s="139">
        <f t="shared" si="17"/>
        <v>3000</v>
      </c>
    </row>
    <row r="374" spans="1:27" ht="14.25">
      <c r="A374" s="118">
        <v>3259</v>
      </c>
      <c r="B374" s="83" t="s">
        <v>6564</v>
      </c>
      <c r="C374" s="83" t="s">
        <v>159</v>
      </c>
      <c r="D374" s="83">
        <v>727</v>
      </c>
      <c r="E374" s="83" t="s">
        <v>160</v>
      </c>
      <c r="F374" s="5"/>
      <c r="G374" s="2" t="s">
        <v>150</v>
      </c>
      <c r="H374" s="115">
        <v>45373</v>
      </c>
      <c r="I374" s="115">
        <f>VLOOKUP(A374,'Membership Details'!C:J,8,FALSE)</f>
        <v>43586</v>
      </c>
      <c r="J374" s="115" t="b">
        <f t="shared" si="16"/>
        <v>1</v>
      </c>
      <c r="K374" s="2">
        <v>35000</v>
      </c>
      <c r="L374" s="83">
        <v>12</v>
      </c>
      <c r="M374" s="170">
        <f t="shared" si="18"/>
        <v>45738</v>
      </c>
      <c r="N374" s="185">
        <v>0.15</v>
      </c>
      <c r="O374" s="184">
        <v>0.02</v>
      </c>
      <c r="P374" s="184">
        <v>0.17</v>
      </c>
      <c r="Q374" s="83" t="s">
        <v>148</v>
      </c>
      <c r="R374" s="5"/>
      <c r="S374" s="172"/>
      <c r="T374" s="83"/>
      <c r="U374" s="5"/>
      <c r="V374" s="5"/>
      <c r="W374" s="5"/>
      <c r="X374" s="5"/>
      <c r="Y374" s="5"/>
      <c r="Z374" s="83">
        <v>35000</v>
      </c>
      <c r="AA374" s="139">
        <f t="shared" si="17"/>
        <v>5250</v>
      </c>
    </row>
    <row r="375" spans="1:27" ht="14.25">
      <c r="A375" s="118">
        <v>1324</v>
      </c>
      <c r="B375" s="83" t="s">
        <v>6564</v>
      </c>
      <c r="C375" s="83" t="s">
        <v>159</v>
      </c>
      <c r="D375" s="83">
        <v>728</v>
      </c>
      <c r="E375" s="83" t="s">
        <v>160</v>
      </c>
      <c r="F375" s="5"/>
      <c r="G375" s="2" t="s">
        <v>150</v>
      </c>
      <c r="H375" s="115">
        <v>45252</v>
      </c>
      <c r="I375" s="115">
        <f>VLOOKUP(A375,'Membership Details'!C:J,8,FALSE)</f>
        <v>36982</v>
      </c>
      <c r="J375" s="115" t="b">
        <f t="shared" si="16"/>
        <v>1</v>
      </c>
      <c r="K375" s="2">
        <v>30000</v>
      </c>
      <c r="L375" s="83">
        <v>12</v>
      </c>
      <c r="M375" s="170">
        <f t="shared" si="18"/>
        <v>45617</v>
      </c>
      <c r="N375" s="185">
        <v>0.15</v>
      </c>
      <c r="O375" s="184">
        <v>0.02</v>
      </c>
      <c r="P375" s="184">
        <v>0.17</v>
      </c>
      <c r="Q375" s="83" t="s">
        <v>148</v>
      </c>
      <c r="R375" s="5"/>
      <c r="S375" s="172"/>
      <c r="T375" s="83"/>
      <c r="U375" s="5"/>
      <c r="V375" s="5"/>
      <c r="W375" s="5"/>
      <c r="X375" s="5"/>
      <c r="Y375" s="5"/>
      <c r="Z375" s="83">
        <v>30000</v>
      </c>
      <c r="AA375" s="139">
        <f t="shared" si="17"/>
        <v>4500</v>
      </c>
    </row>
    <row r="376" spans="1:27" ht="14.25">
      <c r="A376" s="118">
        <v>1910</v>
      </c>
      <c r="B376" s="83" t="s">
        <v>6564</v>
      </c>
      <c r="C376" s="83" t="s">
        <v>159</v>
      </c>
      <c r="D376" s="83">
        <v>729</v>
      </c>
      <c r="E376" s="83" t="s">
        <v>160</v>
      </c>
      <c r="F376" s="5"/>
      <c r="G376" s="2" t="s">
        <v>150</v>
      </c>
      <c r="H376" s="115">
        <v>45272</v>
      </c>
      <c r="I376" s="115">
        <f>VLOOKUP(A376,'Membership Details'!C:J,8,FALSE)</f>
        <v>37986</v>
      </c>
      <c r="J376" s="115" t="b">
        <f t="shared" si="16"/>
        <v>1</v>
      </c>
      <c r="K376" s="2">
        <v>25000</v>
      </c>
      <c r="L376" s="83">
        <v>12</v>
      </c>
      <c r="M376" s="170">
        <f t="shared" si="18"/>
        <v>45637</v>
      </c>
      <c r="N376" s="185">
        <v>0.15</v>
      </c>
      <c r="O376" s="184">
        <v>0.02</v>
      </c>
      <c r="P376" s="184">
        <v>0.17</v>
      </c>
      <c r="Q376" s="83" t="s">
        <v>148</v>
      </c>
      <c r="R376" s="5"/>
      <c r="S376" s="172"/>
      <c r="T376" s="83"/>
      <c r="U376" s="5"/>
      <c r="V376" s="5"/>
      <c r="W376" s="5"/>
      <c r="X376" s="5"/>
      <c r="Y376" s="5"/>
      <c r="Z376" s="83">
        <v>25000</v>
      </c>
      <c r="AA376" s="139">
        <f t="shared" si="17"/>
        <v>3750</v>
      </c>
    </row>
    <row r="377" spans="1:27" ht="14.25">
      <c r="A377" s="118">
        <v>3257</v>
      </c>
      <c r="B377" s="83" t="s">
        <v>6564</v>
      </c>
      <c r="C377" s="83" t="s">
        <v>159</v>
      </c>
      <c r="D377" s="83">
        <v>730</v>
      </c>
      <c r="E377" s="83" t="s">
        <v>160</v>
      </c>
      <c r="F377" s="5"/>
      <c r="G377" s="2" t="s">
        <v>150</v>
      </c>
      <c r="H377" s="115">
        <v>45373</v>
      </c>
      <c r="I377" s="115">
        <f>VLOOKUP(A377,'Membership Details'!C:J,8,FALSE)</f>
        <v>40896</v>
      </c>
      <c r="J377" s="115" t="b">
        <f t="shared" si="16"/>
        <v>1</v>
      </c>
      <c r="K377" s="2">
        <v>50000</v>
      </c>
      <c r="L377" s="83">
        <v>12</v>
      </c>
      <c r="M377" s="170">
        <f t="shared" si="18"/>
        <v>45738</v>
      </c>
      <c r="N377" s="185">
        <v>0.15</v>
      </c>
      <c r="O377" s="184">
        <v>0.02</v>
      </c>
      <c r="P377" s="184">
        <v>0.17</v>
      </c>
      <c r="Q377" s="83" t="s">
        <v>148</v>
      </c>
      <c r="R377" s="5"/>
      <c r="S377" s="172"/>
      <c r="T377" s="83"/>
      <c r="U377" s="5"/>
      <c r="V377" s="5"/>
      <c r="W377" s="5"/>
      <c r="X377" s="5"/>
      <c r="Y377" s="5"/>
      <c r="Z377" s="83">
        <v>50000</v>
      </c>
      <c r="AA377" s="139">
        <f t="shared" si="17"/>
        <v>7500</v>
      </c>
    </row>
    <row r="378" spans="1:27" ht="14.25">
      <c r="A378" s="118">
        <v>2067</v>
      </c>
      <c r="B378" s="83" t="s">
        <v>6564</v>
      </c>
      <c r="C378" s="83" t="s">
        <v>159</v>
      </c>
      <c r="D378" s="83">
        <v>731</v>
      </c>
      <c r="E378" s="83" t="s">
        <v>160</v>
      </c>
      <c r="F378" s="5"/>
      <c r="G378" s="2" t="s">
        <v>150</v>
      </c>
      <c r="H378" s="115">
        <v>45302</v>
      </c>
      <c r="I378" s="115">
        <f>VLOOKUP(A378,'Membership Details'!C:J,8,FALSE)</f>
        <v>41411</v>
      </c>
      <c r="J378" s="115" t="b">
        <f t="shared" si="16"/>
        <v>1</v>
      </c>
      <c r="K378" s="2">
        <v>100000</v>
      </c>
      <c r="L378" s="83">
        <v>12</v>
      </c>
      <c r="M378" s="170">
        <f t="shared" si="18"/>
        <v>45667</v>
      </c>
      <c r="N378" s="185">
        <v>0.15</v>
      </c>
      <c r="O378" s="184">
        <v>0.02</v>
      </c>
      <c r="P378" s="184">
        <v>0.17</v>
      </c>
      <c r="Q378" s="83" t="s">
        <v>148</v>
      </c>
      <c r="R378" s="5"/>
      <c r="S378" s="172"/>
      <c r="T378" s="83"/>
      <c r="U378" s="5"/>
      <c r="V378" s="5"/>
      <c r="W378" s="5"/>
      <c r="X378" s="5"/>
      <c r="Y378" s="5"/>
      <c r="Z378" s="83">
        <v>100000</v>
      </c>
      <c r="AA378" s="139">
        <f t="shared" si="17"/>
        <v>15000</v>
      </c>
    </row>
    <row r="379" spans="1:27" ht="14.25">
      <c r="A379" s="118">
        <v>2561</v>
      </c>
      <c r="B379" s="83" t="s">
        <v>6564</v>
      </c>
      <c r="C379" s="83" t="s">
        <v>159</v>
      </c>
      <c r="D379" s="83">
        <v>736</v>
      </c>
      <c r="E379" s="83" t="s">
        <v>160</v>
      </c>
      <c r="F379" s="5"/>
      <c r="G379" s="2" t="s">
        <v>150</v>
      </c>
      <c r="H379" s="115">
        <v>45181</v>
      </c>
      <c r="I379" s="115">
        <f>VLOOKUP(A379,'Membership Details'!C:J,8,FALSE)</f>
        <v>42313</v>
      </c>
      <c r="J379" s="115" t="b">
        <f t="shared" si="16"/>
        <v>1</v>
      </c>
      <c r="K379" s="2">
        <v>62280</v>
      </c>
      <c r="L379" s="83">
        <v>12</v>
      </c>
      <c r="M379" s="170">
        <f t="shared" si="18"/>
        <v>45546</v>
      </c>
      <c r="N379" s="185">
        <v>0.15</v>
      </c>
      <c r="O379" s="184">
        <v>0.02</v>
      </c>
      <c r="P379" s="184">
        <v>0.17</v>
      </c>
      <c r="Q379" s="83" t="s">
        <v>148</v>
      </c>
      <c r="R379" s="5"/>
      <c r="S379" s="172"/>
      <c r="T379" s="83"/>
      <c r="U379" s="5"/>
      <c r="V379" s="5"/>
      <c r="W379" s="5"/>
      <c r="X379" s="5"/>
      <c r="Y379" s="5"/>
      <c r="Z379" s="83">
        <v>62280</v>
      </c>
      <c r="AA379" s="139">
        <f t="shared" si="17"/>
        <v>9342</v>
      </c>
    </row>
    <row r="380" spans="1:27" ht="14.25">
      <c r="A380" s="118">
        <v>4406</v>
      </c>
      <c r="B380" s="83" t="s">
        <v>6564</v>
      </c>
      <c r="C380" s="83" t="s">
        <v>159</v>
      </c>
      <c r="D380" s="83">
        <v>737</v>
      </c>
      <c r="E380" s="83" t="s">
        <v>160</v>
      </c>
      <c r="F380" s="5"/>
      <c r="G380" s="2" t="s">
        <v>150</v>
      </c>
      <c r="H380" s="115">
        <v>45271</v>
      </c>
      <c r="I380" s="115">
        <f>VLOOKUP(A380,'Membership Details'!C:J,8,FALSE)</f>
        <v>44686</v>
      </c>
      <c r="J380" s="115" t="b">
        <f t="shared" si="16"/>
        <v>1</v>
      </c>
      <c r="K380" s="2">
        <v>30000</v>
      </c>
      <c r="L380" s="83">
        <v>12</v>
      </c>
      <c r="M380" s="170">
        <f t="shared" si="18"/>
        <v>45636</v>
      </c>
      <c r="N380" s="185">
        <v>0.15</v>
      </c>
      <c r="O380" s="184">
        <v>0.02</v>
      </c>
      <c r="P380" s="184">
        <v>0.17</v>
      </c>
      <c r="Q380" s="83" t="s">
        <v>148</v>
      </c>
      <c r="R380" s="5"/>
      <c r="S380" s="172"/>
      <c r="T380" s="83"/>
      <c r="U380" s="5"/>
      <c r="V380" s="5"/>
      <c r="W380" s="5"/>
      <c r="X380" s="5"/>
      <c r="Y380" s="5"/>
      <c r="Z380" s="83">
        <v>30000</v>
      </c>
      <c r="AA380" s="139">
        <f t="shared" si="17"/>
        <v>4500</v>
      </c>
    </row>
    <row r="381" spans="1:27" ht="14.25">
      <c r="A381" s="118">
        <v>4364</v>
      </c>
      <c r="B381" s="83" t="s">
        <v>6564</v>
      </c>
      <c r="C381" s="83" t="s">
        <v>159</v>
      </c>
      <c r="D381" s="83">
        <v>738</v>
      </c>
      <c r="E381" s="83" t="s">
        <v>160</v>
      </c>
      <c r="F381" s="5"/>
      <c r="G381" s="2" t="s">
        <v>150</v>
      </c>
      <c r="H381" s="115">
        <v>45302</v>
      </c>
      <c r="I381" s="115">
        <f>VLOOKUP(A381,'Membership Details'!C:J,8,FALSE)</f>
        <v>39707</v>
      </c>
      <c r="J381" s="115" t="b">
        <f t="shared" si="16"/>
        <v>1</v>
      </c>
      <c r="K381" s="2">
        <v>50000</v>
      </c>
      <c r="L381" s="83">
        <v>12</v>
      </c>
      <c r="M381" s="170">
        <f t="shared" si="18"/>
        <v>45667</v>
      </c>
      <c r="N381" s="185">
        <v>0.15</v>
      </c>
      <c r="O381" s="184">
        <v>0.02</v>
      </c>
      <c r="P381" s="184">
        <v>0.17</v>
      </c>
      <c r="Q381" s="83" t="s">
        <v>148</v>
      </c>
      <c r="R381" s="5"/>
      <c r="S381" s="172"/>
      <c r="T381" s="83"/>
      <c r="U381" s="5"/>
      <c r="V381" s="5"/>
      <c r="W381" s="5"/>
      <c r="X381" s="5"/>
      <c r="Y381" s="5"/>
      <c r="Z381" s="83">
        <v>50000</v>
      </c>
      <c r="AA381" s="139">
        <f t="shared" si="17"/>
        <v>7500</v>
      </c>
    </row>
    <row r="382" spans="1:27" ht="14.25">
      <c r="A382" s="118">
        <v>4483</v>
      </c>
      <c r="B382" s="83" t="s">
        <v>6564</v>
      </c>
      <c r="C382" s="83" t="s">
        <v>159</v>
      </c>
      <c r="D382" s="83">
        <v>739</v>
      </c>
      <c r="E382" s="83" t="s">
        <v>160</v>
      </c>
      <c r="F382" s="5"/>
      <c r="G382" s="2" t="s">
        <v>150</v>
      </c>
      <c r="H382" s="115">
        <v>45271</v>
      </c>
      <c r="I382" s="115">
        <f>VLOOKUP(A382,'Membership Details'!C:J,8,FALSE)</f>
        <v>39707</v>
      </c>
      <c r="J382" s="115" t="b">
        <f t="shared" si="16"/>
        <v>1</v>
      </c>
      <c r="K382" s="2">
        <v>25000</v>
      </c>
      <c r="L382" s="83">
        <v>12</v>
      </c>
      <c r="M382" s="170">
        <f t="shared" si="18"/>
        <v>45636</v>
      </c>
      <c r="N382" s="185">
        <v>0.15</v>
      </c>
      <c r="O382" s="184">
        <v>0.02</v>
      </c>
      <c r="P382" s="184">
        <v>0.17</v>
      </c>
      <c r="Q382" s="83" t="s">
        <v>148</v>
      </c>
      <c r="R382" s="5"/>
      <c r="S382" s="172"/>
      <c r="T382" s="83"/>
      <c r="U382" s="5"/>
      <c r="V382" s="5"/>
      <c r="W382" s="5"/>
      <c r="X382" s="5"/>
      <c r="Y382" s="5"/>
      <c r="Z382" s="83">
        <v>25000</v>
      </c>
      <c r="AA382" s="139">
        <f t="shared" si="17"/>
        <v>3750</v>
      </c>
    </row>
    <row r="383" spans="1:27" ht="14.25">
      <c r="A383" s="118">
        <v>4482</v>
      </c>
      <c r="B383" s="83" t="s">
        <v>6564</v>
      </c>
      <c r="C383" s="83" t="s">
        <v>159</v>
      </c>
      <c r="D383" s="83">
        <v>740</v>
      </c>
      <c r="E383" s="83" t="s">
        <v>160</v>
      </c>
      <c r="F383" s="5"/>
      <c r="G383" s="2" t="s">
        <v>150</v>
      </c>
      <c r="H383" s="115">
        <v>45271</v>
      </c>
      <c r="I383" s="115">
        <f>VLOOKUP(A383,'Membership Details'!C:J,8,FALSE)</f>
        <v>39707</v>
      </c>
      <c r="J383" s="115" t="b">
        <f t="shared" si="16"/>
        <v>1</v>
      </c>
      <c r="K383" s="2">
        <v>25000</v>
      </c>
      <c r="L383" s="83">
        <v>12</v>
      </c>
      <c r="M383" s="170">
        <f t="shared" si="18"/>
        <v>45636</v>
      </c>
      <c r="N383" s="185">
        <v>0.15</v>
      </c>
      <c r="O383" s="184">
        <v>0.02</v>
      </c>
      <c r="P383" s="184">
        <v>0.17</v>
      </c>
      <c r="Q383" s="83" t="s">
        <v>148</v>
      </c>
      <c r="R383" s="5"/>
      <c r="S383" s="172"/>
      <c r="T383" s="83"/>
      <c r="U383" s="5"/>
      <c r="V383" s="5"/>
      <c r="W383" s="5"/>
      <c r="X383" s="5"/>
      <c r="Y383" s="5"/>
      <c r="Z383" s="83">
        <v>25000</v>
      </c>
      <c r="AA383" s="139">
        <f t="shared" si="17"/>
        <v>3750</v>
      </c>
    </row>
    <row r="384" spans="1:27" ht="14.25">
      <c r="A384" s="118">
        <v>4481</v>
      </c>
      <c r="B384" s="83" t="s">
        <v>6564</v>
      </c>
      <c r="C384" s="83" t="s">
        <v>159</v>
      </c>
      <c r="D384" s="83">
        <v>741</v>
      </c>
      <c r="E384" s="83" t="s">
        <v>160</v>
      </c>
      <c r="F384" s="5"/>
      <c r="G384" s="2" t="s">
        <v>150</v>
      </c>
      <c r="H384" s="115">
        <v>45271</v>
      </c>
      <c r="I384" s="115">
        <f>VLOOKUP(A384,'Membership Details'!C:J,8,FALSE)</f>
        <v>39707</v>
      </c>
      <c r="J384" s="115" t="b">
        <f t="shared" si="16"/>
        <v>1</v>
      </c>
      <c r="K384" s="2">
        <v>25000</v>
      </c>
      <c r="L384" s="83">
        <v>12</v>
      </c>
      <c r="M384" s="170">
        <f t="shared" si="18"/>
        <v>45636</v>
      </c>
      <c r="N384" s="185">
        <v>0.15</v>
      </c>
      <c r="O384" s="184">
        <v>0.02</v>
      </c>
      <c r="P384" s="184">
        <v>0.17</v>
      </c>
      <c r="Q384" s="83" t="s">
        <v>148</v>
      </c>
      <c r="R384" s="5"/>
      <c r="S384" s="172"/>
      <c r="T384" s="83"/>
      <c r="U384" s="5"/>
      <c r="V384" s="5"/>
      <c r="W384" s="5"/>
      <c r="X384" s="5"/>
      <c r="Y384" s="5"/>
      <c r="Z384" s="83">
        <v>25000</v>
      </c>
      <c r="AA384" s="139">
        <f t="shared" si="17"/>
        <v>3750</v>
      </c>
    </row>
    <row r="385" spans="1:27" ht="14.25">
      <c r="A385" s="118">
        <v>4497</v>
      </c>
      <c r="B385" s="83" t="s">
        <v>6564</v>
      </c>
      <c r="C385" s="83" t="s">
        <v>159</v>
      </c>
      <c r="D385" s="83">
        <v>742</v>
      </c>
      <c r="E385" s="83" t="s">
        <v>160</v>
      </c>
      <c r="F385" s="5"/>
      <c r="G385" s="2" t="s">
        <v>150</v>
      </c>
      <c r="H385" s="115">
        <v>45280</v>
      </c>
      <c r="I385" s="115">
        <f>VLOOKUP(A385,'Membership Details'!C:J,8,FALSE)</f>
        <v>42430</v>
      </c>
      <c r="J385" s="115" t="b">
        <f t="shared" si="16"/>
        <v>1</v>
      </c>
      <c r="K385" s="2">
        <v>10000</v>
      </c>
      <c r="L385" s="83">
        <v>12</v>
      </c>
      <c r="M385" s="170">
        <f t="shared" si="18"/>
        <v>45645</v>
      </c>
      <c r="N385" s="185">
        <v>0.15</v>
      </c>
      <c r="O385" s="184">
        <v>0.02</v>
      </c>
      <c r="P385" s="184">
        <v>0.17</v>
      </c>
      <c r="Q385" s="83" t="s">
        <v>148</v>
      </c>
      <c r="R385" s="5"/>
      <c r="S385" s="172"/>
      <c r="T385" s="83"/>
      <c r="U385" s="5"/>
      <c r="V385" s="5"/>
      <c r="W385" s="5"/>
      <c r="X385" s="5"/>
      <c r="Y385" s="5"/>
      <c r="Z385" s="83">
        <v>10000</v>
      </c>
      <c r="AA385" s="139">
        <f t="shared" si="17"/>
        <v>1500</v>
      </c>
    </row>
    <row r="386" spans="1:27" ht="14.25">
      <c r="A386" s="118">
        <v>1005</v>
      </c>
      <c r="B386" s="83" t="s">
        <v>6564</v>
      </c>
      <c r="C386" s="83" t="s">
        <v>159</v>
      </c>
      <c r="D386" s="83">
        <v>743</v>
      </c>
      <c r="E386" s="83" t="s">
        <v>160</v>
      </c>
      <c r="F386" s="5"/>
      <c r="G386" s="2" t="s">
        <v>150</v>
      </c>
      <c r="H386" s="115">
        <v>45325</v>
      </c>
      <c r="I386" s="115">
        <f>VLOOKUP(A386,'Membership Details'!C:J,8,FALSE)</f>
        <v>39707</v>
      </c>
      <c r="J386" s="115" t="b">
        <f t="shared" si="16"/>
        <v>1</v>
      </c>
      <c r="K386" s="2">
        <v>450000</v>
      </c>
      <c r="L386" s="83">
        <v>12</v>
      </c>
      <c r="M386" s="170">
        <f t="shared" si="18"/>
        <v>45690</v>
      </c>
      <c r="N386" s="185">
        <v>0.15</v>
      </c>
      <c r="O386" s="184">
        <v>0.02</v>
      </c>
      <c r="P386" s="184">
        <v>0.17</v>
      </c>
      <c r="Q386" s="83" t="s">
        <v>148</v>
      </c>
      <c r="R386" s="5"/>
      <c r="S386" s="172"/>
      <c r="T386" s="83"/>
      <c r="U386" s="5"/>
      <c r="V386" s="5"/>
      <c r="W386" s="5"/>
      <c r="X386" s="5"/>
      <c r="Y386" s="5"/>
      <c r="Z386" s="83">
        <v>450000</v>
      </c>
      <c r="AA386" s="139">
        <f t="shared" si="17"/>
        <v>67500</v>
      </c>
    </row>
    <row r="387" spans="1:27" ht="14.25">
      <c r="A387" s="118">
        <v>4416</v>
      </c>
      <c r="B387" s="83" t="s">
        <v>6564</v>
      </c>
      <c r="C387" s="83" t="s">
        <v>159</v>
      </c>
      <c r="D387" s="83">
        <v>744</v>
      </c>
      <c r="E387" s="83" t="s">
        <v>160</v>
      </c>
      <c r="F387" s="5"/>
      <c r="G387" s="2" t="s">
        <v>150</v>
      </c>
      <c r="H387" s="115">
        <v>45252</v>
      </c>
      <c r="I387" s="115">
        <f>VLOOKUP(A387,'Membership Details'!C:J,8,FALSE)</f>
        <v>45248</v>
      </c>
      <c r="J387" s="115" t="b">
        <f t="shared" ref="J387:J400" si="19">H387&gt;=I387</f>
        <v>1</v>
      </c>
      <c r="K387" s="2">
        <v>45000</v>
      </c>
      <c r="L387" s="83">
        <v>12</v>
      </c>
      <c r="M387" s="170">
        <f t="shared" si="18"/>
        <v>45617</v>
      </c>
      <c r="N387" s="185">
        <v>0.15</v>
      </c>
      <c r="O387" s="184">
        <v>0.02</v>
      </c>
      <c r="P387" s="184">
        <v>0.17</v>
      </c>
      <c r="Q387" s="83" t="s">
        <v>148</v>
      </c>
      <c r="R387" s="5"/>
      <c r="S387" s="172"/>
      <c r="T387" s="83"/>
      <c r="U387" s="5"/>
      <c r="V387" s="5"/>
      <c r="W387" s="5"/>
      <c r="X387" s="5"/>
      <c r="Y387" s="5"/>
      <c r="Z387" s="83">
        <v>45000</v>
      </c>
      <c r="AA387" s="139">
        <f t="shared" ref="AA387:AA400" si="20">Z387*15%</f>
        <v>6750</v>
      </c>
    </row>
    <row r="388" spans="1:27" ht="14.25">
      <c r="A388" s="118">
        <v>2231</v>
      </c>
      <c r="B388" s="83" t="s">
        <v>6564</v>
      </c>
      <c r="C388" s="83" t="s">
        <v>159</v>
      </c>
      <c r="D388" s="83">
        <v>745</v>
      </c>
      <c r="E388" s="83" t="s">
        <v>160</v>
      </c>
      <c r="F388" s="5"/>
      <c r="G388" s="2" t="s">
        <v>150</v>
      </c>
      <c r="H388" s="115">
        <v>45330</v>
      </c>
      <c r="I388" s="115">
        <f>VLOOKUP(A388,'Membership Details'!C:J,8,FALSE)</f>
        <v>39069</v>
      </c>
      <c r="J388" s="115" t="b">
        <f t="shared" si="19"/>
        <v>1</v>
      </c>
      <c r="K388" s="2">
        <v>200000</v>
      </c>
      <c r="L388" s="83">
        <v>12</v>
      </c>
      <c r="M388" s="170">
        <f t="shared" si="18"/>
        <v>45695</v>
      </c>
      <c r="N388" s="185">
        <v>0.15</v>
      </c>
      <c r="O388" s="184">
        <v>0.02</v>
      </c>
      <c r="P388" s="184">
        <v>0.17</v>
      </c>
      <c r="Q388" s="83" t="s">
        <v>148</v>
      </c>
      <c r="R388" s="5"/>
      <c r="S388" s="172"/>
      <c r="T388" s="83"/>
      <c r="U388" s="5"/>
      <c r="V388" s="5"/>
      <c r="W388" s="5"/>
      <c r="X388" s="5"/>
      <c r="Y388" s="5"/>
      <c r="Z388" s="83">
        <v>200000</v>
      </c>
      <c r="AA388" s="139">
        <f t="shared" si="20"/>
        <v>30000</v>
      </c>
    </row>
    <row r="389" spans="1:27" ht="14.25">
      <c r="A389" s="118">
        <v>149</v>
      </c>
      <c r="B389" s="83" t="s">
        <v>6564</v>
      </c>
      <c r="C389" s="83" t="s">
        <v>159</v>
      </c>
      <c r="D389" s="83">
        <v>746</v>
      </c>
      <c r="E389" s="83" t="s">
        <v>160</v>
      </c>
      <c r="F389" s="5"/>
      <c r="G389" s="2" t="s">
        <v>150</v>
      </c>
      <c r="H389" s="115">
        <v>45330</v>
      </c>
      <c r="I389" s="115">
        <f>VLOOKUP(A389,'Membership Details'!C:J,8,FALSE)</f>
        <v>36982</v>
      </c>
      <c r="J389" s="115" t="b">
        <f t="shared" si="19"/>
        <v>1</v>
      </c>
      <c r="K389" s="2">
        <v>450000</v>
      </c>
      <c r="L389" s="83">
        <v>12</v>
      </c>
      <c r="M389" s="170">
        <f t="shared" si="18"/>
        <v>45695</v>
      </c>
      <c r="N389" s="185">
        <v>0.15</v>
      </c>
      <c r="O389" s="184">
        <v>0.02</v>
      </c>
      <c r="P389" s="184">
        <v>0.17</v>
      </c>
      <c r="Q389" s="83" t="s">
        <v>148</v>
      </c>
      <c r="R389" s="5"/>
      <c r="S389" s="172"/>
      <c r="T389" s="83"/>
      <c r="U389" s="5"/>
      <c r="V389" s="5"/>
      <c r="W389" s="5"/>
      <c r="X389" s="5"/>
      <c r="Y389" s="5"/>
      <c r="Z389" s="83">
        <v>450000</v>
      </c>
      <c r="AA389" s="139">
        <f t="shared" si="20"/>
        <v>67500</v>
      </c>
    </row>
    <row r="390" spans="1:27" ht="14.25">
      <c r="A390" s="118">
        <v>1294</v>
      </c>
      <c r="B390" s="83" t="s">
        <v>6564</v>
      </c>
      <c r="C390" s="83" t="s">
        <v>159</v>
      </c>
      <c r="D390" s="83">
        <v>747</v>
      </c>
      <c r="E390" s="83" t="s">
        <v>160</v>
      </c>
      <c r="F390" s="5"/>
      <c r="G390" s="2" t="s">
        <v>150</v>
      </c>
      <c r="H390" s="115">
        <v>45330</v>
      </c>
      <c r="I390" s="115">
        <f>VLOOKUP(A390,'Membership Details'!C:J,8,FALSE)</f>
        <v>37986</v>
      </c>
      <c r="J390" s="115" t="b">
        <f t="shared" si="19"/>
        <v>1</v>
      </c>
      <c r="K390" s="2">
        <v>450000</v>
      </c>
      <c r="L390" s="83">
        <v>12</v>
      </c>
      <c r="M390" s="170">
        <f t="shared" si="18"/>
        <v>45695</v>
      </c>
      <c r="N390" s="185">
        <v>0.15</v>
      </c>
      <c r="O390" s="184">
        <v>0.02</v>
      </c>
      <c r="P390" s="184">
        <v>0.17</v>
      </c>
      <c r="Q390" s="83" t="s">
        <v>148</v>
      </c>
      <c r="R390" s="5"/>
      <c r="S390" s="172"/>
      <c r="T390" s="83"/>
      <c r="U390" s="5"/>
      <c r="V390" s="5"/>
      <c r="W390" s="5"/>
      <c r="X390" s="5"/>
      <c r="Y390" s="5"/>
      <c r="Z390" s="83">
        <v>450000</v>
      </c>
      <c r="AA390" s="139">
        <f t="shared" si="20"/>
        <v>67500</v>
      </c>
    </row>
    <row r="391" spans="1:27" ht="14.25">
      <c r="A391" s="118">
        <v>2554</v>
      </c>
      <c r="B391" s="83" t="s">
        <v>6564</v>
      </c>
      <c r="C391" s="83" t="s">
        <v>159</v>
      </c>
      <c r="D391" s="83">
        <v>748</v>
      </c>
      <c r="E391" s="83" t="s">
        <v>160</v>
      </c>
      <c r="F391" s="5"/>
      <c r="G391" s="2" t="s">
        <v>150</v>
      </c>
      <c r="H391" s="115">
        <v>45330</v>
      </c>
      <c r="I391" s="115">
        <f>VLOOKUP(A391,'Membership Details'!C:J,8,FALSE)</f>
        <v>39172</v>
      </c>
      <c r="J391" s="115" t="b">
        <f t="shared" si="19"/>
        <v>1</v>
      </c>
      <c r="K391" s="2">
        <v>100000</v>
      </c>
      <c r="L391" s="83">
        <v>12</v>
      </c>
      <c r="M391" s="170">
        <f t="shared" si="18"/>
        <v>45695</v>
      </c>
      <c r="N391" s="185">
        <v>0.15</v>
      </c>
      <c r="O391" s="184">
        <v>0.02</v>
      </c>
      <c r="P391" s="184">
        <v>0.17</v>
      </c>
      <c r="Q391" s="83" t="s">
        <v>148</v>
      </c>
      <c r="R391" s="5"/>
      <c r="S391" s="172"/>
      <c r="T391" s="83"/>
      <c r="U391" s="5"/>
      <c r="V391" s="5"/>
      <c r="W391" s="5"/>
      <c r="X391" s="5"/>
      <c r="Y391" s="5"/>
      <c r="Z391" s="83">
        <v>100000</v>
      </c>
      <c r="AA391" s="139">
        <f t="shared" si="20"/>
        <v>15000</v>
      </c>
    </row>
    <row r="392" spans="1:27" ht="14.25">
      <c r="A392" s="118">
        <v>4411</v>
      </c>
      <c r="B392" s="83" t="s">
        <v>6564</v>
      </c>
      <c r="C392" s="83" t="s">
        <v>159</v>
      </c>
      <c r="D392" s="83">
        <v>749</v>
      </c>
      <c r="E392" s="83" t="s">
        <v>160</v>
      </c>
      <c r="F392" s="5"/>
      <c r="G392" s="2" t="s">
        <v>150</v>
      </c>
      <c r="H392" s="115">
        <v>45336</v>
      </c>
      <c r="I392" s="115">
        <f>VLOOKUP(A392,'Membership Details'!C:J,8,FALSE)</f>
        <v>44657</v>
      </c>
      <c r="J392" s="115" t="b">
        <f t="shared" si="19"/>
        <v>1</v>
      </c>
      <c r="K392" s="2">
        <v>30000</v>
      </c>
      <c r="L392" s="83">
        <v>12</v>
      </c>
      <c r="M392" s="170">
        <f t="shared" si="18"/>
        <v>45701</v>
      </c>
      <c r="N392" s="185">
        <v>0.15</v>
      </c>
      <c r="O392" s="184">
        <v>0.02</v>
      </c>
      <c r="P392" s="184">
        <v>0.17</v>
      </c>
      <c r="Q392" s="83" t="s">
        <v>148</v>
      </c>
      <c r="R392" s="5"/>
      <c r="S392" s="172"/>
      <c r="T392" s="83"/>
      <c r="U392" s="5"/>
      <c r="V392" s="5"/>
      <c r="W392" s="5"/>
      <c r="X392" s="5"/>
      <c r="Y392" s="5"/>
      <c r="Z392" s="83">
        <v>30000</v>
      </c>
      <c r="AA392" s="139">
        <f t="shared" si="20"/>
        <v>4500</v>
      </c>
    </row>
    <row r="393" spans="1:27" ht="14.25">
      <c r="A393" s="118">
        <v>2258</v>
      </c>
      <c r="B393" s="83" t="s">
        <v>6564</v>
      </c>
      <c r="C393" s="83" t="s">
        <v>159</v>
      </c>
      <c r="D393" s="83">
        <v>750</v>
      </c>
      <c r="E393" s="83" t="s">
        <v>160</v>
      </c>
      <c r="F393" s="5"/>
      <c r="G393" s="2" t="s">
        <v>150</v>
      </c>
      <c r="H393" s="115">
        <v>45338</v>
      </c>
      <c r="I393" s="115">
        <f>VLOOKUP(A393,'Membership Details'!C:J,8,FALSE)</f>
        <v>42577</v>
      </c>
      <c r="J393" s="115" t="b">
        <f t="shared" si="19"/>
        <v>1</v>
      </c>
      <c r="K393" s="2">
        <v>45000</v>
      </c>
      <c r="L393" s="83">
        <v>12</v>
      </c>
      <c r="M393" s="170">
        <f t="shared" si="18"/>
        <v>45703</v>
      </c>
      <c r="N393" s="185">
        <v>0.15</v>
      </c>
      <c r="O393" s="184">
        <v>0.02</v>
      </c>
      <c r="P393" s="184">
        <v>0.17</v>
      </c>
      <c r="Q393" s="83" t="s">
        <v>148</v>
      </c>
      <c r="R393" s="5"/>
      <c r="S393" s="172"/>
      <c r="T393" s="83"/>
      <c r="U393" s="5"/>
      <c r="V393" s="5"/>
      <c r="W393" s="5"/>
      <c r="X393" s="5"/>
      <c r="Y393" s="5"/>
      <c r="Z393" s="83">
        <v>45000</v>
      </c>
      <c r="AA393" s="139">
        <f t="shared" si="20"/>
        <v>6750</v>
      </c>
    </row>
    <row r="394" spans="1:27" ht="14.25">
      <c r="A394" s="118">
        <v>365</v>
      </c>
      <c r="B394" s="83" t="s">
        <v>6564</v>
      </c>
      <c r="C394" s="83" t="s">
        <v>159</v>
      </c>
      <c r="D394" s="83">
        <v>751</v>
      </c>
      <c r="E394" s="83" t="s">
        <v>160</v>
      </c>
      <c r="F394" s="5"/>
      <c r="G394" s="2" t="s">
        <v>150</v>
      </c>
      <c r="H394" s="115">
        <v>45355</v>
      </c>
      <c r="I394" s="115">
        <f>VLOOKUP(A394,'Membership Details'!C:J,8,FALSE)</f>
        <v>36982</v>
      </c>
      <c r="J394" s="115" t="b">
        <f t="shared" si="19"/>
        <v>1</v>
      </c>
      <c r="K394" s="2">
        <v>150000</v>
      </c>
      <c r="L394" s="83">
        <v>12</v>
      </c>
      <c r="M394" s="170">
        <f t="shared" si="18"/>
        <v>45720</v>
      </c>
      <c r="N394" s="185">
        <v>0.15</v>
      </c>
      <c r="O394" s="184">
        <v>0.02</v>
      </c>
      <c r="P394" s="184">
        <v>0.17</v>
      </c>
      <c r="Q394" s="83" t="s">
        <v>148</v>
      </c>
      <c r="R394" s="5"/>
      <c r="S394" s="172"/>
      <c r="T394" s="83"/>
      <c r="U394" s="5"/>
      <c r="V394" s="5"/>
      <c r="W394" s="5"/>
      <c r="X394" s="5"/>
      <c r="Y394" s="5"/>
      <c r="Z394" s="83">
        <v>150000</v>
      </c>
      <c r="AA394" s="139">
        <f t="shared" si="20"/>
        <v>22500</v>
      </c>
    </row>
    <row r="395" spans="1:27" ht="14.25">
      <c r="A395" s="118">
        <v>2259</v>
      </c>
      <c r="B395" s="83" t="s">
        <v>6564</v>
      </c>
      <c r="C395" s="83" t="s">
        <v>159</v>
      </c>
      <c r="D395" s="83">
        <v>752</v>
      </c>
      <c r="E395" s="83" t="s">
        <v>160</v>
      </c>
      <c r="F395" s="5"/>
      <c r="G395" s="2" t="s">
        <v>150</v>
      </c>
      <c r="H395" s="115">
        <v>45356</v>
      </c>
      <c r="I395" s="115">
        <f>VLOOKUP(A395,'Membership Details'!C:J,8,FALSE)</f>
        <v>42577</v>
      </c>
      <c r="J395" s="115" t="b">
        <f t="shared" si="19"/>
        <v>1</v>
      </c>
      <c r="K395" s="2">
        <v>50000</v>
      </c>
      <c r="L395" s="83">
        <v>12</v>
      </c>
      <c r="M395" s="170">
        <f t="shared" si="18"/>
        <v>45721</v>
      </c>
      <c r="N395" s="185">
        <v>0.15</v>
      </c>
      <c r="O395" s="184">
        <v>0.02</v>
      </c>
      <c r="P395" s="184">
        <v>0.17</v>
      </c>
      <c r="Q395" s="83" t="s">
        <v>148</v>
      </c>
      <c r="R395" s="5"/>
      <c r="S395" s="172"/>
      <c r="T395" s="83"/>
      <c r="U395" s="5"/>
      <c r="V395" s="5"/>
      <c r="W395" s="5"/>
      <c r="X395" s="5"/>
      <c r="Y395" s="5"/>
      <c r="Z395" s="83">
        <v>50000</v>
      </c>
      <c r="AA395" s="139">
        <f t="shared" si="20"/>
        <v>7500</v>
      </c>
    </row>
    <row r="396" spans="1:27" ht="14.25">
      <c r="A396" s="118">
        <v>49</v>
      </c>
      <c r="B396" s="83" t="s">
        <v>6564</v>
      </c>
      <c r="C396" s="83" t="s">
        <v>159</v>
      </c>
      <c r="D396" s="83">
        <v>753</v>
      </c>
      <c r="E396" s="83" t="s">
        <v>160</v>
      </c>
      <c r="F396" s="5"/>
      <c r="G396" s="2" t="s">
        <v>150</v>
      </c>
      <c r="H396" s="115">
        <v>45358</v>
      </c>
      <c r="I396" s="115">
        <f>VLOOKUP(A396,'Membership Details'!C:J,8,FALSE)</f>
        <v>36982</v>
      </c>
      <c r="J396" s="115" t="b">
        <f t="shared" si="19"/>
        <v>1</v>
      </c>
      <c r="K396" s="2">
        <v>300000</v>
      </c>
      <c r="L396" s="83">
        <v>12</v>
      </c>
      <c r="M396" s="170">
        <f t="shared" ref="M396:M400" si="21">SUM(H396+365)</f>
        <v>45723</v>
      </c>
      <c r="N396" s="185">
        <v>0.15</v>
      </c>
      <c r="O396" s="184">
        <v>0.02</v>
      </c>
      <c r="P396" s="184">
        <v>0.17</v>
      </c>
      <c r="Q396" s="83" t="s">
        <v>148</v>
      </c>
      <c r="R396" s="5"/>
      <c r="S396" s="172"/>
      <c r="T396" s="83"/>
      <c r="U396" s="5"/>
      <c r="V396" s="5"/>
      <c r="W396" s="5"/>
      <c r="X396" s="5"/>
      <c r="Y396" s="5"/>
      <c r="Z396" s="83">
        <v>300000</v>
      </c>
      <c r="AA396" s="139">
        <f t="shared" si="20"/>
        <v>45000</v>
      </c>
    </row>
    <row r="397" spans="1:27" ht="14.25">
      <c r="A397" s="118">
        <v>4524</v>
      </c>
      <c r="B397" s="83" t="s">
        <v>6564</v>
      </c>
      <c r="C397" s="83" t="s">
        <v>159</v>
      </c>
      <c r="D397" s="83">
        <v>754</v>
      </c>
      <c r="E397" s="83" t="s">
        <v>160</v>
      </c>
      <c r="F397" s="5"/>
      <c r="G397" s="2" t="s">
        <v>150</v>
      </c>
      <c r="H397" s="115">
        <v>45364</v>
      </c>
      <c r="I397" s="115">
        <f>VLOOKUP(A397,'Membership Details'!C:J,8,FALSE)</f>
        <v>45183</v>
      </c>
      <c r="J397" s="115" t="b">
        <f t="shared" si="19"/>
        <v>1</v>
      </c>
      <c r="K397" s="2">
        <v>50000</v>
      </c>
      <c r="L397" s="83">
        <v>12</v>
      </c>
      <c r="M397" s="170">
        <f t="shared" si="21"/>
        <v>45729</v>
      </c>
      <c r="N397" s="185">
        <v>0.15</v>
      </c>
      <c r="O397" s="184">
        <v>0.02</v>
      </c>
      <c r="P397" s="184">
        <v>0.17</v>
      </c>
      <c r="Q397" s="83" t="s">
        <v>148</v>
      </c>
      <c r="R397" s="5"/>
      <c r="S397" s="172"/>
      <c r="T397" s="83"/>
      <c r="U397" s="5"/>
      <c r="V397" s="5"/>
      <c r="W397" s="5"/>
      <c r="X397" s="5"/>
      <c r="Y397" s="5"/>
      <c r="Z397" s="83">
        <v>50000</v>
      </c>
      <c r="AA397" s="139">
        <f t="shared" si="20"/>
        <v>7500</v>
      </c>
    </row>
    <row r="398" spans="1:27" ht="14.25">
      <c r="A398" s="118">
        <v>143</v>
      </c>
      <c r="B398" s="83" t="s">
        <v>6564</v>
      </c>
      <c r="C398" s="83" t="s">
        <v>159</v>
      </c>
      <c r="D398" s="83">
        <v>755</v>
      </c>
      <c r="E398" s="83" t="s">
        <v>160</v>
      </c>
      <c r="F398" s="5"/>
      <c r="G398" s="2" t="s">
        <v>150</v>
      </c>
      <c r="H398" s="115">
        <v>45365</v>
      </c>
      <c r="I398" s="115">
        <f>VLOOKUP(A398,'Membership Details'!C:J,8,FALSE)</f>
        <v>36982</v>
      </c>
      <c r="J398" s="115" t="b">
        <f t="shared" si="19"/>
        <v>1</v>
      </c>
      <c r="K398" s="2">
        <v>5001</v>
      </c>
      <c r="L398" s="83">
        <v>12</v>
      </c>
      <c r="M398" s="170">
        <f t="shared" si="21"/>
        <v>45730</v>
      </c>
      <c r="N398" s="185">
        <v>0.15</v>
      </c>
      <c r="O398" s="184">
        <v>0.02</v>
      </c>
      <c r="P398" s="184">
        <v>0.17</v>
      </c>
      <c r="Q398" s="83" t="s">
        <v>148</v>
      </c>
      <c r="R398" s="5"/>
      <c r="S398" s="172"/>
      <c r="T398" s="83"/>
      <c r="U398" s="5"/>
      <c r="V398" s="5"/>
      <c r="W398" s="5"/>
      <c r="X398" s="5"/>
      <c r="Y398" s="5"/>
      <c r="Z398" s="83">
        <v>5001</v>
      </c>
      <c r="AA398" s="139">
        <f t="shared" si="20"/>
        <v>750.15</v>
      </c>
    </row>
    <row r="399" spans="1:27" ht="14.25">
      <c r="A399" s="118">
        <v>639</v>
      </c>
      <c r="B399" s="83" t="s">
        <v>6564</v>
      </c>
      <c r="C399" s="83" t="s">
        <v>159</v>
      </c>
      <c r="D399" s="83">
        <v>756</v>
      </c>
      <c r="E399" s="83" t="s">
        <v>160</v>
      </c>
      <c r="F399" s="5"/>
      <c r="G399" s="2" t="s">
        <v>150</v>
      </c>
      <c r="H399" s="115">
        <v>45373</v>
      </c>
      <c r="I399" s="115">
        <f>VLOOKUP(A399,'Membership Details'!C:J,8,FALSE)</f>
        <v>36982</v>
      </c>
      <c r="J399" s="115" t="b">
        <f t="shared" si="19"/>
        <v>1</v>
      </c>
      <c r="K399" s="2">
        <v>90000</v>
      </c>
      <c r="L399" s="83">
        <v>12</v>
      </c>
      <c r="M399" s="170">
        <f t="shared" si="21"/>
        <v>45738</v>
      </c>
      <c r="N399" s="185">
        <v>0.15</v>
      </c>
      <c r="O399" s="184">
        <v>0.02</v>
      </c>
      <c r="P399" s="184">
        <v>0.17</v>
      </c>
      <c r="Q399" s="83" t="s">
        <v>148</v>
      </c>
      <c r="R399" s="5"/>
      <c r="S399" s="172"/>
      <c r="T399" s="83"/>
      <c r="U399" s="5"/>
      <c r="V399" s="5"/>
      <c r="W399" s="5"/>
      <c r="X399" s="5"/>
      <c r="Y399" s="5"/>
      <c r="Z399" s="83">
        <v>90000</v>
      </c>
      <c r="AA399" s="139">
        <f t="shared" si="20"/>
        <v>13500</v>
      </c>
    </row>
    <row r="400" spans="1:27" ht="14.25">
      <c r="A400" s="118">
        <v>4097</v>
      </c>
      <c r="B400" s="83" t="s">
        <v>6564</v>
      </c>
      <c r="C400" s="83" t="s">
        <v>159</v>
      </c>
      <c r="D400" s="83">
        <v>757</v>
      </c>
      <c r="E400" s="83" t="s">
        <v>160</v>
      </c>
      <c r="F400" s="5"/>
      <c r="G400" s="2" t="s">
        <v>150</v>
      </c>
      <c r="H400" s="115">
        <v>45381</v>
      </c>
      <c r="I400" s="115">
        <f>VLOOKUP(A400,'Membership Details'!C:J,8,FALSE)</f>
        <v>43546</v>
      </c>
      <c r="J400" s="115" t="b">
        <f t="shared" si="19"/>
        <v>1</v>
      </c>
      <c r="K400" s="2">
        <v>70000</v>
      </c>
      <c r="L400" s="83">
        <v>12</v>
      </c>
      <c r="M400" s="170">
        <f t="shared" si="21"/>
        <v>45746</v>
      </c>
      <c r="N400" s="185">
        <v>0.15</v>
      </c>
      <c r="O400" s="184">
        <v>0.02</v>
      </c>
      <c r="P400" s="184">
        <v>0.17</v>
      </c>
      <c r="Q400" s="83" t="s">
        <v>148</v>
      </c>
      <c r="R400" s="5"/>
      <c r="S400" s="172"/>
      <c r="T400" s="83"/>
      <c r="U400" s="5"/>
      <c r="V400" s="5"/>
      <c r="W400" s="5"/>
      <c r="X400" s="5"/>
      <c r="Y400" s="5"/>
      <c r="Z400" s="83">
        <v>70000</v>
      </c>
      <c r="AA400" s="139">
        <f t="shared" si="20"/>
        <v>10500</v>
      </c>
    </row>
  </sheetData>
  <autoFilter ref="J1:J400">
    <filterColumn colId="0"/>
  </autoFilter>
  <conditionalFormatting sqref="A1:A1048576">
    <cfRule type="duplicateValues" dxfId="71" priority="3"/>
  </conditionalFormatting>
  <conditionalFormatting sqref="D1 F1">
    <cfRule type="duplicateValues" dxfId="70" priority="8"/>
    <cfRule type="duplicateValues" dxfId="69" priority="11"/>
  </conditionalFormatting>
  <conditionalFormatting sqref="D1">
    <cfRule type="duplicateValues" dxfId="68" priority="7"/>
    <cfRule type="duplicateValues" dxfId="67" priority="9"/>
  </conditionalFormatting>
  <conditionalFormatting sqref="F1 D1">
    <cfRule type="duplicateValues" dxfId="66" priority="10"/>
    <cfRule type="duplicateValues" dxfId="65" priority="12"/>
  </conditionalFormatting>
  <dataValidations count="1">
    <dataValidation type="list" allowBlank="1" showInputMessage="1" showErrorMessage="1" sqref="B2:B400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L766"/>
  <sheetViews>
    <sheetView view="pageBreakPreview" zoomScale="115" zoomScaleNormal="80" zoomScaleSheetLayoutView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18" sqref="AA18"/>
    </sheetView>
  </sheetViews>
  <sheetFormatPr defaultColWidth="11.375" defaultRowHeight="12.75"/>
  <cols>
    <col min="1" max="1" width="9.25" style="4" bestFit="1" customWidth="1"/>
    <col min="2" max="2" width="10.5" style="4" bestFit="1" customWidth="1"/>
    <col min="3" max="3" width="15.875" style="4" bestFit="1" customWidth="1"/>
    <col min="4" max="4" width="8" style="141" bestFit="1" customWidth="1"/>
    <col min="5" max="5" width="12.25" style="4" bestFit="1" customWidth="1"/>
    <col min="6" max="6" width="11.125" style="4" bestFit="1" customWidth="1"/>
    <col min="7" max="7" width="6.875" style="4" bestFit="1" customWidth="1"/>
    <col min="8" max="8" width="9.875" style="37" bestFit="1" customWidth="1"/>
    <col min="9" max="9" width="8.25" style="4" bestFit="1" customWidth="1"/>
    <col min="10" max="10" width="11.25" style="4" bestFit="1" customWidth="1"/>
    <col min="11" max="11" width="9.875" style="4" bestFit="1" customWidth="1"/>
    <col min="12" max="12" width="3.625" style="4" bestFit="1" customWidth="1"/>
    <col min="13" max="13" width="8.125" style="4" bestFit="1" customWidth="1"/>
    <col min="14" max="14" width="10.75" style="37" bestFit="1" customWidth="1"/>
    <col min="15" max="15" width="9.5" style="4" bestFit="1" customWidth="1"/>
    <col min="16" max="16" width="8.875" style="4" bestFit="1" customWidth="1"/>
    <col min="17" max="17" width="15" style="37" bestFit="1" customWidth="1"/>
    <col min="18" max="18" width="10.75" style="4" bestFit="1" customWidth="1"/>
    <col min="19" max="19" width="7.125" style="4" bestFit="1" customWidth="1"/>
    <col min="20" max="21" width="5.75" style="4" bestFit="1" customWidth="1"/>
    <col min="22" max="22" width="6.75" style="4" bestFit="1" customWidth="1"/>
    <col min="23" max="23" width="8" style="4" bestFit="1" customWidth="1"/>
    <col min="24" max="24" width="11.125" style="4" bestFit="1" customWidth="1"/>
    <col min="25" max="25" width="10.5" style="4" bestFit="1" customWidth="1"/>
    <col min="26" max="26" width="11.375" style="4"/>
    <col min="27" max="27" width="20.875" style="6" customWidth="1"/>
    <col min="28" max="28" width="14.25" style="6" customWidth="1"/>
    <col min="29" max="29" width="5.875" style="6" customWidth="1"/>
    <col min="30" max="30" width="27" style="6" bestFit="1" customWidth="1"/>
    <col min="31" max="31" width="12.875" style="6" customWidth="1"/>
    <col min="32" max="32" width="10.875" style="6" customWidth="1"/>
    <col min="33" max="33" width="10.625" style="6" customWidth="1"/>
    <col min="34" max="34" width="11.125" style="6" customWidth="1"/>
    <col min="35" max="35" width="4.875" style="6" customWidth="1"/>
    <col min="36" max="36" width="7" style="6" customWidth="1"/>
    <col min="37" max="37" width="6.25" style="6" customWidth="1"/>
    <col min="38" max="38" width="9.375" style="6" customWidth="1"/>
    <col min="39" max="16384" width="11.375" style="4"/>
  </cols>
  <sheetData>
    <row r="1" spans="1:38" ht="25.5">
      <c r="A1" s="84" t="s">
        <v>2</v>
      </c>
      <c r="B1" s="84" t="s">
        <v>41</v>
      </c>
      <c r="C1" s="84" t="s">
        <v>42</v>
      </c>
      <c r="D1" s="84" t="s">
        <v>43</v>
      </c>
      <c r="E1" s="84" t="s">
        <v>44</v>
      </c>
      <c r="F1" s="85" t="s">
        <v>7</v>
      </c>
      <c r="G1" s="84" t="s">
        <v>45</v>
      </c>
      <c r="H1" s="86" t="s">
        <v>46</v>
      </c>
      <c r="I1" s="87" t="s">
        <v>47</v>
      </c>
      <c r="J1" s="87" t="s">
        <v>48</v>
      </c>
      <c r="K1" s="88" t="s">
        <v>49</v>
      </c>
      <c r="L1" s="87" t="s">
        <v>50</v>
      </c>
      <c r="M1" s="87" t="s">
        <v>51</v>
      </c>
      <c r="N1" s="86" t="s">
        <v>52</v>
      </c>
      <c r="O1" s="89" t="s">
        <v>53</v>
      </c>
      <c r="P1" s="90" t="s">
        <v>54</v>
      </c>
      <c r="Q1" s="91" t="s">
        <v>55</v>
      </c>
      <c r="R1" s="92" t="s">
        <v>56</v>
      </c>
      <c r="S1" s="90" t="s">
        <v>57</v>
      </c>
      <c r="T1" s="90" t="s">
        <v>58</v>
      </c>
      <c r="U1" s="90" t="s">
        <v>59</v>
      </c>
      <c r="V1" s="90" t="s">
        <v>60</v>
      </c>
      <c r="W1" s="90" t="s">
        <v>61</v>
      </c>
      <c r="X1" s="93" t="s">
        <v>62</v>
      </c>
      <c r="Y1" s="93" t="s">
        <v>63</v>
      </c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spans="1:38" s="5" customFormat="1" ht="15">
      <c r="A2" s="96"/>
      <c r="B2" s="97"/>
      <c r="C2" s="97"/>
      <c r="D2" s="96"/>
      <c r="E2" s="97"/>
      <c r="F2" s="96"/>
      <c r="G2" s="97"/>
      <c r="H2" s="98"/>
      <c r="I2" s="96"/>
      <c r="J2" s="96"/>
      <c r="K2" s="98"/>
      <c r="L2" s="96"/>
      <c r="M2" s="96"/>
      <c r="N2" s="99"/>
      <c r="O2" s="100"/>
      <c r="P2" s="100"/>
      <c r="Q2" s="101"/>
      <c r="R2" s="100"/>
      <c r="S2" s="100"/>
      <c r="T2" s="100"/>
      <c r="U2" s="100"/>
      <c r="V2" s="100"/>
      <c r="W2" s="100"/>
      <c r="X2" s="96"/>
      <c r="Y2" s="96"/>
    </row>
    <row r="3" spans="1:38">
      <c r="A3" s="94"/>
      <c r="B3" s="97"/>
      <c r="C3" s="97"/>
      <c r="D3" s="177"/>
      <c r="E3" s="97"/>
      <c r="F3" s="94"/>
      <c r="G3" s="97"/>
      <c r="H3" s="95"/>
      <c r="I3" s="94"/>
      <c r="J3" s="177"/>
      <c r="K3" s="94"/>
      <c r="L3" s="94"/>
      <c r="M3" s="96"/>
      <c r="N3" s="178"/>
      <c r="O3" s="94"/>
      <c r="P3" s="94"/>
      <c r="Q3" s="95"/>
      <c r="R3" s="94"/>
      <c r="S3" s="94"/>
      <c r="T3" s="94"/>
      <c r="U3" s="94"/>
      <c r="V3" s="94"/>
      <c r="W3" s="94"/>
      <c r="X3" s="94"/>
      <c r="Y3" s="9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>
      <c r="A4" s="5"/>
      <c r="B4" s="97"/>
      <c r="C4" s="97"/>
      <c r="D4" s="177"/>
      <c r="E4" s="97"/>
      <c r="F4" s="5"/>
      <c r="G4" s="97"/>
      <c r="H4" s="36"/>
      <c r="I4" s="5"/>
      <c r="J4" s="177"/>
      <c r="K4" s="5"/>
      <c r="L4" s="94"/>
      <c r="M4" s="96"/>
      <c r="N4" s="178"/>
      <c r="O4" s="5"/>
      <c r="P4" s="5"/>
      <c r="Q4" s="36"/>
      <c r="R4" s="5"/>
      <c r="S4" s="5"/>
      <c r="T4" s="5"/>
      <c r="U4" s="5"/>
      <c r="V4" s="5"/>
      <c r="W4" s="5"/>
      <c r="X4" s="5"/>
      <c r="Y4" s="5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>
      <c r="A5" s="5"/>
      <c r="B5" s="97"/>
      <c r="C5" s="97"/>
      <c r="D5" s="177"/>
      <c r="E5" s="97"/>
      <c r="F5" s="5"/>
      <c r="G5" s="97"/>
      <c r="H5" s="36"/>
      <c r="I5" s="5"/>
      <c r="J5" s="177"/>
      <c r="K5" s="5"/>
      <c r="L5" s="94"/>
      <c r="M5" s="96"/>
      <c r="N5" s="178"/>
      <c r="O5" s="5"/>
      <c r="P5" s="5"/>
      <c r="Q5" s="36"/>
      <c r="R5" s="5"/>
      <c r="S5" s="5"/>
      <c r="T5" s="5"/>
      <c r="U5" s="5"/>
      <c r="V5" s="5"/>
      <c r="W5" s="5"/>
      <c r="X5" s="5"/>
      <c r="Y5" s="5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>
      <c r="A6" s="5"/>
      <c r="B6" s="97"/>
      <c r="C6" s="97"/>
      <c r="D6" s="177"/>
      <c r="E6" s="97"/>
      <c r="F6" s="5"/>
      <c r="G6" s="97"/>
      <c r="H6" s="36"/>
      <c r="I6" s="5"/>
      <c r="J6" s="177"/>
      <c r="K6" s="5"/>
      <c r="L6" s="94"/>
      <c r="M6" s="96"/>
      <c r="N6" s="178"/>
      <c r="O6" s="5"/>
      <c r="P6" s="5"/>
      <c r="Q6" s="36"/>
      <c r="R6" s="5"/>
      <c r="S6" s="5"/>
      <c r="T6" s="5"/>
      <c r="U6" s="5"/>
      <c r="V6" s="5"/>
      <c r="W6" s="5"/>
      <c r="X6" s="5"/>
      <c r="Y6" s="5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>
      <c r="A7" s="5"/>
      <c r="B7" s="97"/>
      <c r="C7" s="97"/>
      <c r="D7" s="177"/>
      <c r="E7" s="97"/>
      <c r="F7" s="5"/>
      <c r="G7" s="97"/>
      <c r="H7" s="36"/>
      <c r="I7" s="5"/>
      <c r="J7" s="177"/>
      <c r="K7" s="5"/>
      <c r="L7" s="94"/>
      <c r="M7" s="96"/>
      <c r="N7" s="178"/>
      <c r="O7" s="5"/>
      <c r="P7" s="5"/>
      <c r="Q7" s="36"/>
      <c r="R7" s="5"/>
      <c r="S7" s="5"/>
      <c r="T7" s="5"/>
      <c r="U7" s="5"/>
      <c r="V7" s="5"/>
      <c r="W7" s="5"/>
      <c r="X7" s="5"/>
      <c r="Y7" s="5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>
      <c r="A8" s="5"/>
      <c r="B8" s="97"/>
      <c r="C8" s="97"/>
      <c r="D8" s="177"/>
      <c r="E8" s="97"/>
      <c r="F8" s="5"/>
      <c r="G8" s="97"/>
      <c r="H8" s="36"/>
      <c r="I8" s="5"/>
      <c r="J8" s="177"/>
      <c r="K8" s="5"/>
      <c r="L8" s="94"/>
      <c r="M8" s="96"/>
      <c r="N8" s="178"/>
      <c r="O8" s="5"/>
      <c r="P8" s="5"/>
      <c r="Q8" s="36"/>
      <c r="R8" s="5"/>
      <c r="S8" s="5"/>
      <c r="T8" s="5"/>
      <c r="U8" s="5"/>
      <c r="V8" s="5"/>
      <c r="W8" s="5"/>
      <c r="X8" s="5"/>
      <c r="Y8" s="5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>
      <c r="A9" s="5"/>
      <c r="B9" s="97"/>
      <c r="C9" s="97"/>
      <c r="D9" s="177"/>
      <c r="E9" s="97"/>
      <c r="F9" s="5"/>
      <c r="G9" s="97"/>
      <c r="H9" s="36"/>
      <c r="I9" s="5"/>
      <c r="J9" s="177"/>
      <c r="K9" s="5"/>
      <c r="L9" s="94"/>
      <c r="M9" s="96"/>
      <c r="N9" s="178"/>
      <c r="O9" s="5"/>
      <c r="P9" s="5"/>
      <c r="Q9" s="36"/>
      <c r="R9" s="5"/>
      <c r="S9" s="5"/>
      <c r="T9" s="5"/>
      <c r="U9" s="5"/>
      <c r="V9" s="5"/>
      <c r="W9" s="5"/>
      <c r="X9" s="5"/>
      <c r="Y9" s="5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>
      <c r="A10" s="5"/>
      <c r="B10" s="97"/>
      <c r="C10" s="97"/>
      <c r="D10" s="177"/>
      <c r="E10" s="97"/>
      <c r="F10" s="5"/>
      <c r="G10" s="97"/>
      <c r="H10" s="36"/>
      <c r="I10" s="5"/>
      <c r="J10" s="177"/>
      <c r="K10" s="5"/>
      <c r="L10" s="94"/>
      <c r="M10" s="96"/>
      <c r="N10" s="178"/>
      <c r="O10" s="5"/>
      <c r="P10" s="5"/>
      <c r="Q10" s="36"/>
      <c r="R10" s="5"/>
      <c r="S10" s="5"/>
      <c r="T10" s="5"/>
      <c r="U10" s="5"/>
      <c r="V10" s="5"/>
      <c r="W10" s="5"/>
      <c r="X10" s="5"/>
      <c r="Y10" s="5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>
      <c r="A11" s="5"/>
      <c r="B11" s="97"/>
      <c r="C11" s="97"/>
      <c r="D11" s="177"/>
      <c r="E11" s="97"/>
      <c r="F11" s="5"/>
      <c r="G11" s="97"/>
      <c r="H11" s="36"/>
      <c r="I11" s="5"/>
      <c r="J11" s="177"/>
      <c r="K11" s="5"/>
      <c r="L11" s="94"/>
      <c r="M11" s="96"/>
      <c r="N11" s="178"/>
      <c r="O11" s="5"/>
      <c r="P11" s="5"/>
      <c r="Q11" s="36"/>
      <c r="R11" s="5"/>
      <c r="S11" s="5"/>
      <c r="T11" s="5"/>
      <c r="U11" s="5"/>
      <c r="V11" s="5"/>
      <c r="W11" s="5"/>
      <c r="X11" s="5"/>
      <c r="Y11" s="5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>
      <c r="A12" s="5"/>
      <c r="B12" s="5"/>
      <c r="C12" s="5"/>
      <c r="D12" s="139"/>
      <c r="E12" s="5"/>
      <c r="F12" s="5"/>
      <c r="G12" s="5"/>
      <c r="H12" s="36"/>
      <c r="I12" s="5"/>
      <c r="J12" s="5"/>
      <c r="K12" s="5"/>
      <c r="L12" s="5"/>
      <c r="M12" s="5"/>
      <c r="N12" s="36"/>
      <c r="O12" s="5"/>
      <c r="P12" s="5"/>
      <c r="Q12" s="36"/>
      <c r="R12" s="5"/>
      <c r="S12" s="5"/>
      <c r="T12" s="5"/>
      <c r="U12" s="5"/>
      <c r="V12" s="5"/>
      <c r="W12" s="5"/>
      <c r="X12" s="5"/>
      <c r="Y12" s="5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>
      <c r="A13" s="5"/>
      <c r="B13" s="5"/>
      <c r="C13" s="5"/>
      <c r="D13" s="139"/>
      <c r="E13" s="5"/>
      <c r="F13" s="5"/>
      <c r="G13" s="5"/>
      <c r="H13" s="36"/>
      <c r="I13" s="5"/>
      <c r="J13" s="5"/>
      <c r="K13" s="5"/>
      <c r="L13" s="5"/>
      <c r="M13" s="5"/>
      <c r="N13" s="36"/>
      <c r="O13" s="5"/>
      <c r="P13" s="5"/>
      <c r="Q13" s="36"/>
      <c r="R13" s="5"/>
      <c r="S13" s="5"/>
      <c r="T13" s="5"/>
      <c r="U13" s="5"/>
      <c r="V13" s="5"/>
      <c r="W13" s="5"/>
      <c r="X13" s="5"/>
      <c r="Y13" s="5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>
      <c r="A14" s="5"/>
      <c r="B14" s="5"/>
      <c r="C14" s="5"/>
      <c r="D14" s="139"/>
      <c r="E14" s="5"/>
      <c r="F14" s="5"/>
      <c r="G14" s="5"/>
      <c r="H14" s="36"/>
      <c r="I14" s="5"/>
      <c r="J14" s="5"/>
      <c r="K14" s="5"/>
      <c r="L14" s="5"/>
      <c r="M14" s="5"/>
      <c r="N14" s="36"/>
      <c r="O14" s="5"/>
      <c r="P14" s="5"/>
      <c r="Q14" s="36"/>
      <c r="R14" s="5"/>
      <c r="S14" s="5"/>
      <c r="T14" s="5"/>
      <c r="U14" s="5"/>
      <c r="V14" s="5"/>
      <c r="W14" s="5"/>
      <c r="X14" s="5"/>
      <c r="Y14" s="5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>
      <c r="A15" s="5"/>
      <c r="B15" s="5"/>
      <c r="C15" s="5"/>
      <c r="D15" s="139"/>
      <c r="E15" s="5"/>
      <c r="F15" s="5"/>
      <c r="G15" s="5"/>
      <c r="H15" s="36"/>
      <c r="I15" s="5"/>
      <c r="J15" s="5"/>
      <c r="K15" s="5"/>
      <c r="L15" s="5"/>
      <c r="M15" s="5"/>
      <c r="N15" s="36"/>
      <c r="O15" s="5"/>
      <c r="P15" s="5"/>
      <c r="Q15" s="36"/>
      <c r="R15" s="5"/>
      <c r="S15" s="5"/>
      <c r="T15" s="5"/>
      <c r="U15" s="5"/>
      <c r="V15" s="5"/>
      <c r="W15" s="5"/>
      <c r="X15" s="5"/>
      <c r="Y15" s="5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>
      <c r="A16" s="5"/>
      <c r="B16" s="5"/>
      <c r="C16" s="5"/>
      <c r="D16" s="139"/>
      <c r="E16" s="5"/>
      <c r="F16" s="5"/>
      <c r="G16" s="5"/>
      <c r="H16" s="36"/>
      <c r="I16" s="5"/>
      <c r="J16" s="5"/>
      <c r="K16" s="5"/>
      <c r="L16" s="5"/>
      <c r="M16" s="5"/>
      <c r="N16" s="36"/>
      <c r="O16" s="5"/>
      <c r="P16" s="5"/>
      <c r="Q16" s="36"/>
      <c r="R16" s="5"/>
      <c r="S16" s="5"/>
      <c r="T16" s="5"/>
      <c r="U16" s="5"/>
      <c r="V16" s="5"/>
      <c r="W16" s="5"/>
      <c r="X16" s="5"/>
      <c r="Y16" s="5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>
      <c r="A17" s="5"/>
      <c r="B17" s="5"/>
      <c r="C17" s="5"/>
      <c r="D17" s="139"/>
      <c r="E17" s="5"/>
      <c r="F17" s="5"/>
      <c r="G17" s="5"/>
      <c r="H17" s="36"/>
      <c r="I17" s="5"/>
      <c r="J17" s="5"/>
      <c r="K17" s="5"/>
      <c r="L17" s="5"/>
      <c r="M17" s="5"/>
      <c r="N17" s="36"/>
      <c r="O17" s="5"/>
      <c r="P17" s="5"/>
      <c r="Q17" s="36"/>
      <c r="R17" s="5"/>
      <c r="S17" s="5"/>
      <c r="T17" s="5"/>
      <c r="U17" s="5"/>
      <c r="V17" s="5"/>
      <c r="W17" s="5"/>
      <c r="X17" s="5"/>
      <c r="Y17" s="5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>
      <c r="A18" s="5"/>
      <c r="B18" s="5"/>
      <c r="C18" s="5"/>
      <c r="D18" s="139"/>
      <c r="E18" s="5"/>
      <c r="F18" s="5"/>
      <c r="G18" s="5"/>
      <c r="H18" s="36"/>
      <c r="I18" s="5"/>
      <c r="J18" s="5"/>
      <c r="K18" s="5"/>
      <c r="L18" s="5"/>
      <c r="M18" s="5"/>
      <c r="N18" s="36"/>
      <c r="O18" s="5"/>
      <c r="P18" s="5"/>
      <c r="Q18" s="36"/>
      <c r="R18" s="5"/>
      <c r="S18" s="5"/>
      <c r="T18" s="5"/>
      <c r="U18" s="5"/>
      <c r="V18" s="5"/>
      <c r="W18" s="5"/>
      <c r="X18" s="5"/>
      <c r="Y18" s="5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>
      <c r="A19" s="5"/>
      <c r="B19" s="5"/>
      <c r="C19" s="5"/>
      <c r="D19" s="139"/>
      <c r="E19" s="5"/>
      <c r="F19" s="5"/>
      <c r="G19" s="5"/>
      <c r="H19" s="36"/>
      <c r="I19" s="5"/>
      <c r="J19" s="5"/>
      <c r="K19" s="5"/>
      <c r="L19" s="5"/>
      <c r="M19" s="5"/>
      <c r="N19" s="36"/>
      <c r="O19" s="5"/>
      <c r="P19" s="5"/>
      <c r="Q19" s="36"/>
      <c r="R19" s="5"/>
      <c r="S19" s="5"/>
      <c r="T19" s="5"/>
      <c r="U19" s="5"/>
      <c r="V19" s="5"/>
      <c r="W19" s="5"/>
      <c r="X19" s="5"/>
      <c r="Y19" s="5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>
      <c r="A20" s="5"/>
      <c r="B20" s="5"/>
      <c r="C20" s="5"/>
      <c r="D20" s="139"/>
      <c r="E20" s="5"/>
      <c r="F20" s="5"/>
      <c r="G20" s="5"/>
      <c r="H20" s="36"/>
      <c r="I20" s="5"/>
      <c r="J20" s="5"/>
      <c r="K20" s="5"/>
      <c r="L20" s="5"/>
      <c r="M20" s="5"/>
      <c r="N20" s="36"/>
      <c r="O20" s="5"/>
      <c r="P20" s="5"/>
      <c r="Q20" s="36"/>
      <c r="R20" s="5"/>
      <c r="S20" s="5"/>
      <c r="T20" s="5"/>
      <c r="U20" s="5"/>
      <c r="V20" s="5"/>
      <c r="W20" s="5"/>
      <c r="X20" s="5"/>
      <c r="Y20" s="5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>
      <c r="A21" s="5"/>
      <c r="B21" s="5"/>
      <c r="C21" s="5"/>
      <c r="D21" s="139"/>
      <c r="E21" s="5"/>
      <c r="F21" s="5"/>
      <c r="G21" s="5"/>
      <c r="H21" s="36"/>
      <c r="I21" s="5"/>
      <c r="J21" s="5"/>
      <c r="K21" s="5"/>
      <c r="L21" s="5"/>
      <c r="M21" s="5"/>
      <c r="N21" s="36"/>
      <c r="O21" s="5"/>
      <c r="P21" s="5"/>
      <c r="Q21" s="36"/>
      <c r="R21" s="5"/>
      <c r="S21" s="5"/>
      <c r="T21" s="5"/>
      <c r="U21" s="5"/>
      <c r="V21" s="5"/>
      <c r="W21" s="5"/>
      <c r="X21" s="5"/>
      <c r="Y21" s="5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>
      <c r="A22" s="5"/>
      <c r="B22" s="5"/>
      <c r="C22" s="5"/>
      <c r="D22" s="139"/>
      <c r="E22" s="5"/>
      <c r="F22" s="5"/>
      <c r="G22" s="5"/>
      <c r="H22" s="36"/>
      <c r="I22" s="5"/>
      <c r="J22" s="5"/>
      <c r="K22" s="5"/>
      <c r="L22" s="5"/>
      <c r="M22" s="5"/>
      <c r="N22" s="36"/>
      <c r="O22" s="5"/>
      <c r="P22" s="5"/>
      <c r="Q22" s="36"/>
      <c r="R22" s="5"/>
      <c r="S22" s="5"/>
      <c r="T22" s="5"/>
      <c r="U22" s="5"/>
      <c r="V22" s="5"/>
      <c r="W22" s="5"/>
      <c r="X22" s="5"/>
      <c r="Y22" s="5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>
      <c r="A23" s="5"/>
      <c r="B23" s="5"/>
      <c r="C23" s="5"/>
      <c r="D23" s="139"/>
      <c r="E23" s="5"/>
      <c r="F23" s="5"/>
      <c r="G23" s="5"/>
      <c r="H23" s="36"/>
      <c r="I23" s="5"/>
      <c r="J23" s="5"/>
      <c r="K23" s="5"/>
      <c r="L23" s="5"/>
      <c r="M23" s="5"/>
      <c r="N23" s="36"/>
      <c r="O23" s="5"/>
      <c r="P23" s="5"/>
      <c r="Q23" s="36"/>
      <c r="R23" s="5"/>
      <c r="S23" s="5"/>
      <c r="T23" s="5"/>
      <c r="U23" s="5"/>
      <c r="V23" s="5"/>
      <c r="W23" s="5"/>
      <c r="X23" s="5"/>
      <c r="Y23" s="5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>
      <c r="A24" s="5"/>
      <c r="B24" s="5"/>
      <c r="C24" s="5"/>
      <c r="D24" s="139"/>
      <c r="E24" s="5"/>
      <c r="F24" s="5"/>
      <c r="G24" s="5"/>
      <c r="H24" s="36"/>
      <c r="I24" s="5"/>
      <c r="J24" s="5"/>
      <c r="K24" s="5"/>
      <c r="L24" s="5"/>
      <c r="M24" s="5"/>
      <c r="N24" s="36"/>
      <c r="O24" s="5"/>
      <c r="P24" s="5"/>
      <c r="Q24" s="36"/>
      <c r="R24" s="5"/>
      <c r="S24" s="5"/>
      <c r="T24" s="5"/>
      <c r="U24" s="5"/>
      <c r="V24" s="5"/>
      <c r="W24" s="5"/>
      <c r="X24" s="5"/>
      <c r="Y24" s="5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>
      <c r="A25" s="5"/>
      <c r="B25" s="5"/>
      <c r="C25" s="5"/>
      <c r="D25" s="139"/>
      <c r="E25" s="5"/>
      <c r="F25" s="5"/>
      <c r="G25" s="5"/>
      <c r="H25" s="36"/>
      <c r="I25" s="5"/>
      <c r="J25" s="5"/>
      <c r="K25" s="5"/>
      <c r="L25" s="5"/>
      <c r="M25" s="5"/>
      <c r="N25" s="36"/>
      <c r="O25" s="5"/>
      <c r="P25" s="5"/>
      <c r="Q25" s="36"/>
      <c r="R25" s="5"/>
      <c r="S25" s="5"/>
      <c r="T25" s="5"/>
      <c r="U25" s="5"/>
      <c r="V25" s="5"/>
      <c r="W25" s="5"/>
      <c r="X25" s="5"/>
      <c r="Y25" s="5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>
      <c r="A26" s="5"/>
      <c r="B26" s="5"/>
      <c r="C26" s="5"/>
      <c r="D26" s="139"/>
      <c r="E26" s="5"/>
      <c r="F26" s="5"/>
      <c r="G26" s="5"/>
      <c r="H26" s="36"/>
      <c r="I26" s="5"/>
      <c r="J26" s="5"/>
      <c r="K26" s="5"/>
      <c r="L26" s="5"/>
      <c r="M26" s="5"/>
      <c r="N26" s="36"/>
      <c r="O26" s="5"/>
      <c r="P26" s="5"/>
      <c r="Q26" s="36"/>
      <c r="R26" s="5"/>
      <c r="S26" s="5"/>
      <c r="T26" s="5"/>
      <c r="U26" s="5"/>
      <c r="V26" s="5"/>
      <c r="W26" s="5"/>
      <c r="X26" s="5"/>
      <c r="Y26" s="5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>
      <c r="A27" s="5"/>
      <c r="B27" s="5"/>
      <c r="C27" s="5"/>
      <c r="D27" s="139"/>
      <c r="E27" s="5"/>
      <c r="F27" s="5"/>
      <c r="G27" s="5"/>
      <c r="H27" s="36"/>
      <c r="I27" s="5"/>
      <c r="J27" s="5"/>
      <c r="K27" s="5"/>
      <c r="L27" s="5"/>
      <c r="M27" s="5"/>
      <c r="N27" s="36"/>
      <c r="O27" s="5"/>
      <c r="P27" s="5"/>
      <c r="Q27" s="36"/>
      <c r="R27" s="5"/>
      <c r="S27" s="5"/>
      <c r="T27" s="5"/>
      <c r="U27" s="5"/>
      <c r="V27" s="5"/>
      <c r="W27" s="5"/>
      <c r="X27" s="5"/>
      <c r="Y27" s="5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>
      <c r="A28" s="5"/>
      <c r="B28" s="5"/>
      <c r="C28" s="5"/>
      <c r="D28" s="139"/>
      <c r="E28" s="5"/>
      <c r="F28" s="5"/>
      <c r="G28" s="5"/>
      <c r="H28" s="36"/>
      <c r="I28" s="5"/>
      <c r="J28" s="5"/>
      <c r="K28" s="5"/>
      <c r="L28" s="5"/>
      <c r="M28" s="5"/>
      <c r="N28" s="36"/>
      <c r="O28" s="5"/>
      <c r="P28" s="5"/>
      <c r="Q28" s="36"/>
      <c r="R28" s="5"/>
      <c r="S28" s="5"/>
      <c r="T28" s="5"/>
      <c r="U28" s="5"/>
      <c r="V28" s="5"/>
      <c r="W28" s="5"/>
      <c r="X28" s="5"/>
      <c r="Y28" s="5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>
      <c r="A29" s="5"/>
      <c r="B29" s="5"/>
      <c r="C29" s="5"/>
      <c r="D29" s="139"/>
      <c r="E29" s="5"/>
      <c r="F29" s="5"/>
      <c r="G29" s="5"/>
      <c r="H29" s="36"/>
      <c r="I29" s="5"/>
      <c r="J29" s="5"/>
      <c r="K29" s="5"/>
      <c r="L29" s="5"/>
      <c r="M29" s="5"/>
      <c r="N29" s="36"/>
      <c r="O29" s="5"/>
      <c r="P29" s="5"/>
      <c r="Q29" s="36"/>
      <c r="R29" s="5"/>
      <c r="S29" s="5"/>
      <c r="T29" s="5"/>
      <c r="U29" s="5"/>
      <c r="V29" s="5"/>
      <c r="W29" s="5"/>
      <c r="X29" s="5"/>
      <c r="Y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>
      <c r="A30" s="5"/>
      <c r="B30" s="5"/>
      <c r="C30" s="5"/>
      <c r="D30" s="139"/>
      <c r="E30" s="5"/>
      <c r="F30" s="5"/>
      <c r="G30" s="5"/>
      <c r="H30" s="36"/>
      <c r="I30" s="5"/>
      <c r="J30" s="5"/>
      <c r="K30" s="5"/>
      <c r="L30" s="5"/>
      <c r="M30" s="5"/>
      <c r="N30" s="36"/>
      <c r="O30" s="5"/>
      <c r="P30" s="5"/>
      <c r="Q30" s="36"/>
      <c r="R30" s="5"/>
      <c r="S30" s="5"/>
      <c r="T30" s="5"/>
      <c r="U30" s="5"/>
      <c r="V30" s="5"/>
      <c r="W30" s="5"/>
      <c r="X30" s="5"/>
      <c r="Y30" s="5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>
      <c r="A31" s="5"/>
      <c r="B31" s="5"/>
      <c r="C31" s="5"/>
      <c r="D31" s="139"/>
      <c r="E31" s="5"/>
      <c r="F31" s="5"/>
      <c r="G31" s="5"/>
      <c r="H31" s="36"/>
      <c r="I31" s="5"/>
      <c r="J31" s="5"/>
      <c r="K31" s="5"/>
      <c r="L31" s="5"/>
      <c r="M31" s="5"/>
      <c r="N31" s="36"/>
      <c r="O31" s="5"/>
      <c r="P31" s="5"/>
      <c r="Q31" s="36"/>
      <c r="R31" s="5"/>
      <c r="S31" s="5"/>
      <c r="T31" s="5"/>
      <c r="U31" s="5"/>
      <c r="V31" s="5"/>
      <c r="W31" s="5"/>
      <c r="X31" s="5"/>
      <c r="Y31" s="5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>
      <c r="A32" s="5"/>
      <c r="B32" s="5"/>
      <c r="C32" s="5"/>
      <c r="D32" s="139"/>
      <c r="E32" s="5"/>
      <c r="F32" s="5"/>
      <c r="G32" s="5"/>
      <c r="H32" s="36"/>
      <c r="I32" s="5"/>
      <c r="J32" s="5"/>
      <c r="K32" s="5"/>
      <c r="L32" s="5"/>
      <c r="M32" s="5"/>
      <c r="N32" s="36"/>
      <c r="O32" s="5"/>
      <c r="P32" s="5"/>
      <c r="Q32" s="36"/>
      <c r="R32" s="5"/>
      <c r="S32" s="5"/>
      <c r="T32" s="5"/>
      <c r="U32" s="5"/>
      <c r="V32" s="5"/>
      <c r="W32" s="5"/>
      <c r="X32" s="5"/>
      <c r="Y32" s="5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>
      <c r="A33" s="5"/>
      <c r="B33" s="5"/>
      <c r="C33" s="5"/>
      <c r="D33" s="139"/>
      <c r="E33" s="5"/>
      <c r="F33" s="5"/>
      <c r="G33" s="5"/>
      <c r="H33" s="36"/>
      <c r="I33" s="5"/>
      <c r="J33" s="5"/>
      <c r="K33" s="5"/>
      <c r="L33" s="5"/>
      <c r="M33" s="5"/>
      <c r="N33" s="36"/>
      <c r="O33" s="5"/>
      <c r="P33" s="5"/>
      <c r="Q33" s="36"/>
      <c r="R33" s="5"/>
      <c r="S33" s="5"/>
      <c r="T33" s="5"/>
      <c r="U33" s="5"/>
      <c r="V33" s="5"/>
      <c r="W33" s="5"/>
      <c r="X33" s="5"/>
      <c r="Y33" s="5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>
      <c r="A34" s="5"/>
      <c r="B34" s="5"/>
      <c r="C34" s="5"/>
      <c r="D34" s="139"/>
      <c r="E34" s="5"/>
      <c r="F34" s="5"/>
      <c r="G34" s="5"/>
      <c r="H34" s="36"/>
      <c r="I34" s="5"/>
      <c r="J34" s="5"/>
      <c r="K34" s="5"/>
      <c r="L34" s="5"/>
      <c r="M34" s="5"/>
      <c r="N34" s="36"/>
      <c r="O34" s="5"/>
      <c r="P34" s="5"/>
      <c r="Q34" s="36"/>
      <c r="R34" s="5"/>
      <c r="S34" s="5"/>
      <c r="T34" s="5"/>
      <c r="U34" s="5"/>
      <c r="V34" s="5"/>
      <c r="W34" s="5"/>
      <c r="X34" s="5"/>
      <c r="Y34" s="5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>
      <c r="A35" s="5"/>
      <c r="B35" s="5"/>
      <c r="C35" s="5"/>
      <c r="D35" s="139"/>
      <c r="E35" s="5"/>
      <c r="F35" s="5"/>
      <c r="G35" s="5"/>
      <c r="H35" s="36"/>
      <c r="I35" s="5"/>
      <c r="J35" s="5"/>
      <c r="K35" s="5"/>
      <c r="L35" s="5"/>
      <c r="M35" s="5"/>
      <c r="N35" s="36"/>
      <c r="O35" s="5"/>
      <c r="P35" s="5"/>
      <c r="Q35" s="36"/>
      <c r="R35" s="5"/>
      <c r="S35" s="5"/>
      <c r="T35" s="5"/>
      <c r="U35" s="5"/>
      <c r="V35" s="5"/>
      <c r="W35" s="5"/>
      <c r="X35" s="5"/>
      <c r="Y35" s="5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>
      <c r="A36" s="5"/>
      <c r="B36" s="5"/>
      <c r="C36" s="5"/>
      <c r="D36" s="139"/>
      <c r="E36" s="5"/>
      <c r="F36" s="5"/>
      <c r="G36" s="5"/>
      <c r="H36" s="36"/>
      <c r="I36" s="5"/>
      <c r="J36" s="5"/>
      <c r="K36" s="5"/>
      <c r="L36" s="5"/>
      <c r="M36" s="5"/>
      <c r="N36" s="36"/>
      <c r="O36" s="5"/>
      <c r="P36" s="5"/>
      <c r="Q36" s="36"/>
      <c r="R36" s="5"/>
      <c r="S36" s="5"/>
      <c r="T36" s="5"/>
      <c r="U36" s="5"/>
      <c r="V36" s="5"/>
      <c r="W36" s="5"/>
      <c r="X36" s="5"/>
      <c r="Y36" s="5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>
      <c r="A37" s="5"/>
      <c r="B37" s="5"/>
      <c r="C37" s="5"/>
      <c r="D37" s="139"/>
      <c r="E37" s="5"/>
      <c r="F37" s="5"/>
      <c r="G37" s="5"/>
      <c r="H37" s="36"/>
      <c r="I37" s="5"/>
      <c r="J37" s="5"/>
      <c r="K37" s="5"/>
      <c r="L37" s="5"/>
      <c r="M37" s="5"/>
      <c r="N37" s="36"/>
      <c r="O37" s="5"/>
      <c r="P37" s="5"/>
      <c r="Q37" s="36"/>
      <c r="R37" s="5"/>
      <c r="S37" s="5"/>
      <c r="T37" s="5"/>
      <c r="U37" s="5"/>
      <c r="V37" s="5"/>
      <c r="W37" s="5"/>
      <c r="X37" s="5"/>
      <c r="Y37" s="5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>
      <c r="A38" s="5"/>
      <c r="B38" s="5"/>
      <c r="C38" s="5"/>
      <c r="D38" s="139"/>
      <c r="E38" s="5"/>
      <c r="F38" s="5"/>
      <c r="G38" s="5"/>
      <c r="H38" s="36"/>
      <c r="I38" s="5"/>
      <c r="J38" s="5"/>
      <c r="K38" s="5"/>
      <c r="L38" s="5"/>
      <c r="M38" s="5"/>
      <c r="N38" s="36"/>
      <c r="O38" s="5"/>
      <c r="P38" s="5"/>
      <c r="Q38" s="36"/>
      <c r="R38" s="5"/>
      <c r="S38" s="5"/>
      <c r="T38" s="5"/>
      <c r="U38" s="5"/>
      <c r="V38" s="5"/>
      <c r="W38" s="5"/>
      <c r="X38" s="5"/>
      <c r="Y38" s="5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>
      <c r="A39" s="5"/>
      <c r="B39" s="5"/>
      <c r="C39" s="5"/>
      <c r="D39" s="139"/>
      <c r="E39" s="5"/>
      <c r="F39" s="5"/>
      <c r="G39" s="5"/>
      <c r="H39" s="36"/>
      <c r="I39" s="5"/>
      <c r="J39" s="5"/>
      <c r="K39" s="5"/>
      <c r="L39" s="5"/>
      <c r="M39" s="5"/>
      <c r="N39" s="36"/>
      <c r="O39" s="5"/>
      <c r="P39" s="5"/>
      <c r="Q39" s="36"/>
      <c r="R39" s="5"/>
      <c r="S39" s="5"/>
      <c r="T39" s="5"/>
      <c r="U39" s="5"/>
      <c r="V39" s="5"/>
      <c r="W39" s="5"/>
      <c r="X39" s="5"/>
      <c r="Y39" s="5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>
      <c r="A40" s="5"/>
      <c r="B40" s="5"/>
      <c r="C40" s="5"/>
      <c r="D40" s="139"/>
      <c r="E40" s="5"/>
      <c r="F40" s="5"/>
      <c r="G40" s="5"/>
      <c r="H40" s="36"/>
      <c r="I40" s="5"/>
      <c r="J40" s="5"/>
      <c r="K40" s="5"/>
      <c r="L40" s="5"/>
      <c r="M40" s="5"/>
      <c r="N40" s="36"/>
      <c r="O40" s="5"/>
      <c r="P40" s="5"/>
      <c r="Q40" s="36"/>
      <c r="R40" s="5"/>
      <c r="S40" s="5"/>
      <c r="T40" s="5"/>
      <c r="U40" s="5"/>
      <c r="V40" s="5"/>
      <c r="W40" s="5"/>
      <c r="X40" s="5"/>
      <c r="Y40" s="5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>
      <c r="A41" s="5"/>
      <c r="B41" s="5"/>
      <c r="C41" s="5"/>
      <c r="D41" s="139"/>
      <c r="E41" s="5"/>
      <c r="F41" s="5"/>
      <c r="G41" s="5"/>
      <c r="H41" s="36"/>
      <c r="I41" s="5"/>
      <c r="J41" s="5"/>
      <c r="K41" s="5"/>
      <c r="L41" s="5"/>
      <c r="M41" s="5"/>
      <c r="N41" s="36"/>
      <c r="O41" s="5"/>
      <c r="P41" s="5"/>
      <c r="Q41" s="36"/>
      <c r="R41" s="5"/>
      <c r="S41" s="5"/>
      <c r="T41" s="5"/>
      <c r="U41" s="5"/>
      <c r="V41" s="5"/>
      <c r="W41" s="5"/>
      <c r="X41" s="5"/>
      <c r="Y41" s="5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>
      <c r="A42" s="5"/>
      <c r="B42" s="5"/>
      <c r="C42" s="5"/>
      <c r="D42" s="139"/>
      <c r="E42" s="5"/>
      <c r="F42" s="5"/>
      <c r="G42" s="5"/>
      <c r="H42" s="36"/>
      <c r="I42" s="5"/>
      <c r="J42" s="5"/>
      <c r="K42" s="5"/>
      <c r="L42" s="5"/>
      <c r="M42" s="5"/>
      <c r="N42" s="36"/>
      <c r="O42" s="5"/>
      <c r="P42" s="5"/>
      <c r="Q42" s="36"/>
      <c r="R42" s="5"/>
      <c r="S42" s="5"/>
      <c r="T42" s="5"/>
      <c r="U42" s="5"/>
      <c r="V42" s="5"/>
      <c r="W42" s="5"/>
      <c r="X42" s="5"/>
      <c r="Y42" s="5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>
      <c r="A43" s="5"/>
      <c r="B43" s="5"/>
      <c r="C43" s="5"/>
      <c r="D43" s="139"/>
      <c r="E43" s="5"/>
      <c r="F43" s="5"/>
      <c r="G43" s="5"/>
      <c r="H43" s="36"/>
      <c r="I43" s="5"/>
      <c r="J43" s="5"/>
      <c r="K43" s="5"/>
      <c r="L43" s="5"/>
      <c r="M43" s="5"/>
      <c r="N43" s="36"/>
      <c r="O43" s="5"/>
      <c r="P43" s="5"/>
      <c r="Q43" s="36"/>
      <c r="R43" s="5"/>
      <c r="S43" s="5"/>
      <c r="T43" s="5"/>
      <c r="U43" s="5"/>
      <c r="V43" s="5"/>
      <c r="W43" s="5"/>
      <c r="X43" s="5"/>
      <c r="Y43" s="5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>
      <c r="A44" s="5"/>
      <c r="B44" s="5"/>
      <c r="C44" s="5"/>
      <c r="D44" s="139"/>
      <c r="E44" s="5"/>
      <c r="F44" s="5"/>
      <c r="G44" s="5"/>
      <c r="H44" s="36"/>
      <c r="I44" s="5"/>
      <c r="J44" s="5"/>
      <c r="K44" s="5"/>
      <c r="L44" s="5"/>
      <c r="M44" s="5"/>
      <c r="N44" s="36"/>
      <c r="O44" s="5"/>
      <c r="P44" s="5"/>
      <c r="Q44" s="36"/>
      <c r="R44" s="5"/>
      <c r="S44" s="5"/>
      <c r="T44" s="5"/>
      <c r="U44" s="5"/>
      <c r="V44" s="5"/>
      <c r="W44" s="5"/>
      <c r="X44" s="5"/>
      <c r="Y44" s="5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>
      <c r="A45" s="5"/>
      <c r="B45" s="5"/>
      <c r="C45" s="5"/>
      <c r="D45" s="139"/>
      <c r="E45" s="5"/>
      <c r="F45" s="5"/>
      <c r="G45" s="5"/>
      <c r="H45" s="36"/>
      <c r="I45" s="5"/>
      <c r="J45" s="5"/>
      <c r="K45" s="5"/>
      <c r="L45" s="5"/>
      <c r="M45" s="5"/>
      <c r="N45" s="36"/>
      <c r="O45" s="5"/>
      <c r="P45" s="5"/>
      <c r="Q45" s="36"/>
      <c r="R45" s="5"/>
      <c r="S45" s="5"/>
      <c r="T45" s="5"/>
      <c r="U45" s="5"/>
      <c r="V45" s="5"/>
      <c r="W45" s="5"/>
      <c r="X45" s="5"/>
      <c r="Y45" s="5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>
      <c r="A46" s="5"/>
      <c r="B46" s="5"/>
      <c r="C46" s="5"/>
      <c r="D46" s="139"/>
      <c r="E46" s="5"/>
      <c r="F46" s="5"/>
      <c r="G46" s="5"/>
      <c r="H46" s="36"/>
      <c r="I46" s="5"/>
      <c r="J46" s="5"/>
      <c r="K46" s="5"/>
      <c r="L46" s="5"/>
      <c r="M46" s="5"/>
      <c r="N46" s="36"/>
      <c r="O46" s="5"/>
      <c r="P46" s="5"/>
      <c r="Q46" s="36"/>
      <c r="R46" s="5"/>
      <c r="S46" s="5"/>
      <c r="T46" s="5"/>
      <c r="U46" s="5"/>
      <c r="V46" s="5"/>
      <c r="W46" s="5"/>
      <c r="X46" s="5"/>
      <c r="Y46" s="5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>
      <c r="A47" s="5"/>
      <c r="B47" s="5"/>
      <c r="C47" s="5"/>
      <c r="D47" s="139"/>
      <c r="E47" s="5"/>
      <c r="F47" s="5"/>
      <c r="G47" s="5"/>
      <c r="H47" s="36"/>
      <c r="I47" s="5"/>
      <c r="J47" s="5"/>
      <c r="K47" s="5"/>
      <c r="L47" s="5"/>
      <c r="M47" s="5"/>
      <c r="N47" s="36"/>
      <c r="O47" s="5"/>
      <c r="P47" s="5"/>
      <c r="Q47" s="36"/>
      <c r="R47" s="5"/>
      <c r="S47" s="5"/>
      <c r="T47" s="5"/>
      <c r="U47" s="5"/>
      <c r="V47" s="5"/>
      <c r="W47" s="5"/>
      <c r="X47" s="5"/>
      <c r="Y47" s="5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>
      <c r="A48" s="5"/>
      <c r="B48" s="5"/>
      <c r="C48" s="5"/>
      <c r="D48" s="139"/>
      <c r="E48" s="5"/>
      <c r="F48" s="5"/>
      <c r="G48" s="5"/>
      <c r="H48" s="36"/>
      <c r="I48" s="5"/>
      <c r="J48" s="5"/>
      <c r="K48" s="5"/>
      <c r="L48" s="5"/>
      <c r="M48" s="5"/>
      <c r="N48" s="36"/>
      <c r="O48" s="5"/>
      <c r="P48" s="5"/>
      <c r="Q48" s="36"/>
      <c r="R48" s="5"/>
      <c r="S48" s="5"/>
      <c r="T48" s="5"/>
      <c r="U48" s="5"/>
      <c r="V48" s="5"/>
      <c r="W48" s="5"/>
      <c r="X48" s="5"/>
      <c r="Y48" s="5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>
      <c r="A49" s="5"/>
      <c r="B49" s="5"/>
      <c r="C49" s="5"/>
      <c r="D49" s="139"/>
      <c r="E49" s="5"/>
      <c r="F49" s="5"/>
      <c r="G49" s="5"/>
      <c r="H49" s="36"/>
      <c r="I49" s="5"/>
      <c r="J49" s="5"/>
      <c r="K49" s="5"/>
      <c r="L49" s="5"/>
      <c r="M49" s="5"/>
      <c r="N49" s="36"/>
      <c r="O49" s="5"/>
      <c r="P49" s="5"/>
      <c r="Q49" s="36"/>
      <c r="R49" s="5"/>
      <c r="S49" s="5"/>
      <c r="T49" s="5"/>
      <c r="U49" s="5"/>
      <c r="V49" s="5"/>
      <c r="W49" s="5"/>
      <c r="X49" s="5"/>
      <c r="Y49" s="5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>
      <c r="A50" s="5"/>
      <c r="B50" s="5"/>
      <c r="C50" s="5"/>
      <c r="D50" s="139"/>
      <c r="E50" s="5"/>
      <c r="F50" s="5"/>
      <c r="G50" s="5"/>
      <c r="H50" s="36"/>
      <c r="I50" s="5"/>
      <c r="J50" s="5"/>
      <c r="K50" s="5"/>
      <c r="L50" s="5"/>
      <c r="M50" s="5"/>
      <c r="N50" s="36"/>
      <c r="O50" s="5"/>
      <c r="P50" s="5"/>
      <c r="Q50" s="36"/>
      <c r="R50" s="5"/>
      <c r="S50" s="5"/>
      <c r="T50" s="5"/>
      <c r="U50" s="5"/>
      <c r="V50" s="5"/>
      <c r="W50" s="5"/>
      <c r="X50" s="5"/>
      <c r="Y50" s="5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>
      <c r="A51" s="5"/>
      <c r="B51" s="5"/>
      <c r="C51" s="5"/>
      <c r="D51" s="139"/>
      <c r="E51" s="5"/>
      <c r="F51" s="5"/>
      <c r="G51" s="5"/>
      <c r="H51" s="36"/>
      <c r="I51" s="5"/>
      <c r="J51" s="5"/>
      <c r="K51" s="5"/>
      <c r="L51" s="5"/>
      <c r="M51" s="5"/>
      <c r="N51" s="36"/>
      <c r="O51" s="5"/>
      <c r="P51" s="5"/>
      <c r="Q51" s="36"/>
      <c r="R51" s="5"/>
      <c r="S51" s="5"/>
      <c r="T51" s="5"/>
      <c r="U51" s="5"/>
      <c r="V51" s="5"/>
      <c r="W51" s="5"/>
      <c r="X51" s="5"/>
      <c r="Y51" s="5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>
      <c r="A52" s="5"/>
      <c r="B52" s="5"/>
      <c r="C52" s="5"/>
      <c r="D52" s="139"/>
      <c r="E52" s="5"/>
      <c r="F52" s="5"/>
      <c r="G52" s="5"/>
      <c r="H52" s="36"/>
      <c r="I52" s="5"/>
      <c r="J52" s="5"/>
      <c r="K52" s="5"/>
      <c r="L52" s="5"/>
      <c r="M52" s="5"/>
      <c r="N52" s="36"/>
      <c r="O52" s="5"/>
      <c r="P52" s="5"/>
      <c r="Q52" s="36"/>
      <c r="R52" s="5"/>
      <c r="S52" s="5"/>
      <c r="T52" s="5"/>
      <c r="U52" s="5"/>
      <c r="V52" s="5"/>
      <c r="W52" s="5"/>
      <c r="X52" s="5"/>
      <c r="Y52" s="5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>
      <c r="A53" s="5"/>
      <c r="B53" s="5"/>
      <c r="C53" s="5"/>
      <c r="D53" s="139"/>
      <c r="E53" s="5"/>
      <c r="F53" s="5"/>
      <c r="G53" s="5"/>
      <c r="H53" s="36"/>
      <c r="I53" s="5"/>
      <c r="J53" s="5"/>
      <c r="K53" s="5"/>
      <c r="L53" s="5"/>
      <c r="M53" s="5"/>
      <c r="N53" s="36"/>
      <c r="O53" s="5"/>
      <c r="P53" s="5"/>
      <c r="Q53" s="36"/>
      <c r="R53" s="5"/>
      <c r="S53" s="5"/>
      <c r="T53" s="5"/>
      <c r="U53" s="5"/>
      <c r="V53" s="5"/>
      <c r="W53" s="5"/>
      <c r="X53" s="5"/>
      <c r="Y53" s="5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>
      <c r="A54" s="5"/>
      <c r="B54" s="5"/>
      <c r="C54" s="5"/>
      <c r="D54" s="139"/>
      <c r="E54" s="5"/>
      <c r="F54" s="5"/>
      <c r="G54" s="5"/>
      <c r="H54" s="36"/>
      <c r="I54" s="5"/>
      <c r="J54" s="5"/>
      <c r="K54" s="5"/>
      <c r="L54" s="5"/>
      <c r="M54" s="5"/>
      <c r="N54" s="36"/>
      <c r="O54" s="5"/>
      <c r="P54" s="5"/>
      <c r="Q54" s="36"/>
      <c r="R54" s="5"/>
      <c r="S54" s="5"/>
      <c r="T54" s="5"/>
      <c r="U54" s="5"/>
      <c r="V54" s="5"/>
      <c r="W54" s="5"/>
      <c r="X54" s="5"/>
      <c r="Y54" s="5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>
      <c r="A55" s="5"/>
      <c r="B55" s="5"/>
      <c r="C55" s="5"/>
      <c r="D55" s="139"/>
      <c r="E55" s="5"/>
      <c r="F55" s="5"/>
      <c r="G55" s="5"/>
      <c r="H55" s="36"/>
      <c r="I55" s="5"/>
      <c r="J55" s="5"/>
      <c r="K55" s="5"/>
      <c r="L55" s="5"/>
      <c r="M55" s="5"/>
      <c r="N55" s="36"/>
      <c r="O55" s="5"/>
      <c r="P55" s="5"/>
      <c r="Q55" s="36"/>
      <c r="R55" s="5"/>
      <c r="S55" s="5"/>
      <c r="T55" s="5"/>
      <c r="U55" s="5"/>
      <c r="V55" s="5"/>
      <c r="W55" s="5"/>
      <c r="X55" s="5"/>
      <c r="Y55" s="5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>
      <c r="A56" s="5"/>
      <c r="B56" s="5"/>
      <c r="C56" s="5"/>
      <c r="D56" s="139"/>
      <c r="E56" s="5"/>
      <c r="F56" s="5"/>
      <c r="G56" s="5"/>
      <c r="H56" s="36"/>
      <c r="I56" s="5"/>
      <c r="J56" s="5"/>
      <c r="K56" s="5"/>
      <c r="L56" s="5"/>
      <c r="M56" s="5"/>
      <c r="N56" s="36"/>
      <c r="O56" s="5"/>
      <c r="P56" s="5"/>
      <c r="Q56" s="36"/>
      <c r="R56" s="5"/>
      <c r="S56" s="5"/>
      <c r="T56" s="5"/>
      <c r="U56" s="5"/>
      <c r="V56" s="5"/>
      <c r="W56" s="5"/>
      <c r="X56" s="5"/>
      <c r="Y56" s="5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>
      <c r="A57" s="5"/>
      <c r="B57" s="5"/>
      <c r="C57" s="5"/>
      <c r="D57" s="139"/>
      <c r="E57" s="5"/>
      <c r="F57" s="5"/>
      <c r="G57" s="5"/>
      <c r="H57" s="36"/>
      <c r="I57" s="5"/>
      <c r="J57" s="5"/>
      <c r="K57" s="5"/>
      <c r="L57" s="5"/>
      <c r="M57" s="5"/>
      <c r="N57" s="36"/>
      <c r="O57" s="5"/>
      <c r="P57" s="5"/>
      <c r="Q57" s="36"/>
      <c r="R57" s="5"/>
      <c r="S57" s="5"/>
      <c r="T57" s="5"/>
      <c r="U57" s="5"/>
      <c r="V57" s="5"/>
      <c r="W57" s="5"/>
      <c r="X57" s="5"/>
      <c r="Y57" s="5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>
      <c r="A58" s="5"/>
      <c r="B58" s="5"/>
      <c r="C58" s="5"/>
      <c r="D58" s="139"/>
      <c r="E58" s="5"/>
      <c r="F58" s="5"/>
      <c r="G58" s="5"/>
      <c r="H58" s="36"/>
      <c r="I58" s="5"/>
      <c r="J58" s="5"/>
      <c r="K58" s="5"/>
      <c r="L58" s="5"/>
      <c r="M58" s="5"/>
      <c r="N58" s="36"/>
      <c r="O58" s="5"/>
      <c r="P58" s="5"/>
      <c r="Q58" s="36"/>
      <c r="R58" s="5"/>
      <c r="S58" s="5"/>
      <c r="T58" s="5"/>
      <c r="U58" s="5"/>
      <c r="V58" s="5"/>
      <c r="W58" s="5"/>
      <c r="X58" s="5"/>
      <c r="Y58" s="5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>
      <c r="A59" s="5"/>
      <c r="B59" s="5"/>
      <c r="C59" s="5"/>
      <c r="D59" s="139"/>
      <c r="E59" s="5"/>
      <c r="F59" s="5"/>
      <c r="G59" s="5"/>
      <c r="H59" s="36"/>
      <c r="I59" s="5"/>
      <c r="J59" s="5"/>
      <c r="K59" s="5"/>
      <c r="L59" s="5"/>
      <c r="M59" s="5"/>
      <c r="N59" s="36"/>
      <c r="O59" s="5"/>
      <c r="P59" s="5"/>
      <c r="Q59" s="36"/>
      <c r="R59" s="5"/>
      <c r="S59" s="5"/>
      <c r="T59" s="5"/>
      <c r="U59" s="5"/>
      <c r="V59" s="5"/>
      <c r="W59" s="5"/>
      <c r="X59" s="5"/>
      <c r="Y59" s="5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>
      <c r="A60" s="5"/>
      <c r="B60" s="5"/>
      <c r="C60" s="5"/>
      <c r="D60" s="139"/>
      <c r="E60" s="5"/>
      <c r="F60" s="5"/>
      <c r="G60" s="5"/>
      <c r="H60" s="36"/>
      <c r="I60" s="5"/>
      <c r="J60" s="5"/>
      <c r="K60" s="5"/>
      <c r="L60" s="5"/>
      <c r="M60" s="5"/>
      <c r="N60" s="36"/>
      <c r="O60" s="5"/>
      <c r="P60" s="5"/>
      <c r="Q60" s="36"/>
      <c r="R60" s="5"/>
      <c r="S60" s="5"/>
      <c r="T60" s="5"/>
      <c r="U60" s="5"/>
      <c r="V60" s="5"/>
      <c r="W60" s="5"/>
      <c r="X60" s="5"/>
      <c r="Y60" s="5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>
      <c r="A61" s="5"/>
      <c r="B61" s="5"/>
      <c r="C61" s="5"/>
      <c r="D61" s="139"/>
      <c r="E61" s="5"/>
      <c r="F61" s="5"/>
      <c r="G61" s="5"/>
      <c r="H61" s="36"/>
      <c r="I61" s="5"/>
      <c r="J61" s="5"/>
      <c r="K61" s="5"/>
      <c r="L61" s="5"/>
      <c r="M61" s="5"/>
      <c r="N61" s="36"/>
      <c r="O61" s="5"/>
      <c r="P61" s="5"/>
      <c r="Q61" s="36"/>
      <c r="R61" s="5"/>
      <c r="S61" s="5"/>
      <c r="T61" s="5"/>
      <c r="U61" s="5"/>
      <c r="V61" s="5"/>
      <c r="W61" s="5"/>
      <c r="X61" s="5"/>
      <c r="Y61" s="5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>
      <c r="A62" s="5"/>
      <c r="B62" s="5"/>
      <c r="C62" s="5"/>
      <c r="D62" s="139"/>
      <c r="E62" s="5"/>
      <c r="F62" s="5"/>
      <c r="G62" s="5"/>
      <c r="H62" s="36"/>
      <c r="I62" s="5"/>
      <c r="J62" s="5"/>
      <c r="K62" s="5"/>
      <c r="L62" s="5"/>
      <c r="M62" s="5"/>
      <c r="N62" s="36"/>
      <c r="O62" s="5"/>
      <c r="P62" s="5"/>
      <c r="Q62" s="36"/>
      <c r="R62" s="5"/>
      <c r="S62" s="5"/>
      <c r="T62" s="5"/>
      <c r="U62" s="5"/>
      <c r="V62" s="5"/>
      <c r="W62" s="5"/>
      <c r="X62" s="5"/>
      <c r="Y62" s="5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>
      <c r="A63" s="5"/>
      <c r="B63" s="5"/>
      <c r="C63" s="5"/>
      <c r="D63" s="139"/>
      <c r="E63" s="5"/>
      <c r="F63" s="5"/>
      <c r="G63" s="5"/>
      <c r="H63" s="36"/>
      <c r="I63" s="5"/>
      <c r="J63" s="5"/>
      <c r="K63" s="5"/>
      <c r="L63" s="5"/>
      <c r="M63" s="5"/>
      <c r="N63" s="36"/>
      <c r="O63" s="5"/>
      <c r="P63" s="5"/>
      <c r="Q63" s="36"/>
      <c r="R63" s="5"/>
      <c r="S63" s="5"/>
      <c r="T63" s="5"/>
      <c r="U63" s="5"/>
      <c r="V63" s="5"/>
      <c r="W63" s="5"/>
      <c r="X63" s="5"/>
      <c r="Y63" s="5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>
      <c r="A64" s="5"/>
      <c r="B64" s="5"/>
      <c r="C64" s="5"/>
      <c r="D64" s="139"/>
      <c r="E64" s="5"/>
      <c r="F64" s="5"/>
      <c r="G64" s="5"/>
      <c r="H64" s="36"/>
      <c r="I64" s="5"/>
      <c r="J64" s="5"/>
      <c r="K64" s="5"/>
      <c r="L64" s="5"/>
      <c r="M64" s="5"/>
      <c r="N64" s="36"/>
      <c r="O64" s="5"/>
      <c r="P64" s="5"/>
      <c r="Q64" s="36"/>
      <c r="R64" s="5"/>
      <c r="S64" s="5"/>
      <c r="T64" s="5"/>
      <c r="U64" s="5"/>
      <c r="V64" s="5"/>
      <c r="W64" s="5"/>
      <c r="X64" s="5"/>
      <c r="Y64" s="5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>
      <c r="A65" s="5"/>
      <c r="B65" s="5"/>
      <c r="C65" s="5"/>
      <c r="D65" s="139"/>
      <c r="E65" s="5"/>
      <c r="F65" s="5"/>
      <c r="G65" s="5"/>
      <c r="H65" s="36"/>
      <c r="I65" s="5"/>
      <c r="J65" s="5"/>
      <c r="K65" s="5"/>
      <c r="L65" s="5"/>
      <c r="M65" s="5"/>
      <c r="N65" s="36"/>
      <c r="O65" s="5"/>
      <c r="P65" s="5"/>
      <c r="Q65" s="36"/>
      <c r="R65" s="5"/>
      <c r="S65" s="5"/>
      <c r="T65" s="5"/>
      <c r="U65" s="5"/>
      <c r="V65" s="5"/>
      <c r="W65" s="5"/>
      <c r="X65" s="5"/>
      <c r="Y65" s="5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>
      <c r="A66" s="5"/>
      <c r="B66" s="5"/>
      <c r="C66" s="5"/>
      <c r="D66" s="139"/>
      <c r="E66" s="5"/>
      <c r="F66" s="5"/>
      <c r="G66" s="5"/>
      <c r="H66" s="36"/>
      <c r="I66" s="5"/>
      <c r="J66" s="5"/>
      <c r="K66" s="5"/>
      <c r="L66" s="5"/>
      <c r="M66" s="5"/>
      <c r="N66" s="36"/>
      <c r="O66" s="5"/>
      <c r="P66" s="5"/>
      <c r="Q66" s="36"/>
      <c r="R66" s="5"/>
      <c r="S66" s="5"/>
      <c r="T66" s="5"/>
      <c r="U66" s="5"/>
      <c r="V66" s="5"/>
      <c r="W66" s="5"/>
      <c r="X66" s="5"/>
      <c r="Y66" s="5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>
      <c r="A67" s="5"/>
      <c r="B67" s="5"/>
      <c r="C67" s="5"/>
      <c r="D67" s="139"/>
      <c r="E67" s="5"/>
      <c r="F67" s="5"/>
      <c r="G67" s="5"/>
      <c r="H67" s="36"/>
      <c r="I67" s="5"/>
      <c r="J67" s="5"/>
      <c r="K67" s="5"/>
      <c r="L67" s="5"/>
      <c r="M67" s="5"/>
      <c r="N67" s="36"/>
      <c r="O67" s="5"/>
      <c r="P67" s="5"/>
      <c r="Q67" s="36"/>
      <c r="R67" s="5"/>
      <c r="S67" s="5"/>
      <c r="T67" s="5"/>
      <c r="U67" s="5"/>
      <c r="V67" s="5"/>
      <c r="W67" s="5"/>
      <c r="X67" s="5"/>
      <c r="Y67" s="5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>
      <c r="A68" s="5"/>
      <c r="B68" s="5"/>
      <c r="C68" s="5"/>
      <c r="D68" s="139"/>
      <c r="E68" s="5"/>
      <c r="F68" s="5"/>
      <c r="G68" s="5"/>
      <c r="H68" s="36"/>
      <c r="I68" s="5"/>
      <c r="J68" s="5"/>
      <c r="K68" s="5"/>
      <c r="L68" s="5"/>
      <c r="M68" s="5"/>
      <c r="N68" s="36"/>
      <c r="O68" s="5"/>
      <c r="P68" s="5"/>
      <c r="Q68" s="36"/>
      <c r="R68" s="5"/>
      <c r="S68" s="5"/>
      <c r="T68" s="5"/>
      <c r="U68" s="5"/>
      <c r="V68" s="5"/>
      <c r="W68" s="5"/>
      <c r="X68" s="5"/>
      <c r="Y68" s="5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>
      <c r="A69" s="5"/>
      <c r="B69" s="5"/>
      <c r="C69" s="5"/>
      <c r="D69" s="139"/>
      <c r="E69" s="5"/>
      <c r="F69" s="5"/>
      <c r="G69" s="5"/>
      <c r="H69" s="36"/>
      <c r="I69" s="5"/>
      <c r="J69" s="5"/>
      <c r="K69" s="5"/>
      <c r="L69" s="5"/>
      <c r="M69" s="5"/>
      <c r="N69" s="36"/>
      <c r="O69" s="5"/>
      <c r="P69" s="5"/>
      <c r="Q69" s="36"/>
      <c r="R69" s="5"/>
      <c r="S69" s="5"/>
      <c r="T69" s="5"/>
      <c r="U69" s="5"/>
      <c r="V69" s="5"/>
      <c r="W69" s="5"/>
      <c r="X69" s="5"/>
      <c r="Y69" s="5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>
      <c r="A70" s="5"/>
      <c r="B70" s="5"/>
      <c r="C70" s="5"/>
      <c r="D70" s="139"/>
      <c r="E70" s="5"/>
      <c r="F70" s="5"/>
      <c r="G70" s="5"/>
      <c r="H70" s="36"/>
      <c r="I70" s="5"/>
      <c r="J70" s="5"/>
      <c r="K70" s="5"/>
      <c r="L70" s="5"/>
      <c r="M70" s="5"/>
      <c r="N70" s="36"/>
      <c r="O70" s="5"/>
      <c r="P70" s="5"/>
      <c r="Q70" s="36"/>
      <c r="R70" s="5"/>
      <c r="S70" s="5"/>
      <c r="T70" s="5"/>
      <c r="U70" s="5"/>
      <c r="V70" s="5"/>
      <c r="W70" s="5"/>
      <c r="X70" s="5"/>
      <c r="Y70" s="5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>
      <c r="A71" s="5"/>
      <c r="B71" s="5"/>
      <c r="C71" s="5"/>
      <c r="D71" s="139"/>
      <c r="E71" s="5"/>
      <c r="F71" s="5"/>
      <c r="G71" s="5"/>
      <c r="H71" s="36"/>
      <c r="I71" s="5"/>
      <c r="J71" s="5"/>
      <c r="K71" s="5"/>
      <c r="L71" s="5"/>
      <c r="M71" s="5"/>
      <c r="N71" s="36"/>
      <c r="O71" s="5"/>
      <c r="P71" s="5"/>
      <c r="Q71" s="36"/>
      <c r="R71" s="5"/>
      <c r="S71" s="5"/>
      <c r="T71" s="5"/>
      <c r="U71" s="5"/>
      <c r="V71" s="5"/>
      <c r="W71" s="5"/>
      <c r="X71" s="5"/>
      <c r="Y71" s="5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>
      <c r="A72" s="5"/>
      <c r="B72" s="5"/>
      <c r="C72" s="5"/>
      <c r="D72" s="139"/>
      <c r="E72" s="5"/>
      <c r="F72" s="5"/>
      <c r="G72" s="5"/>
      <c r="H72" s="36"/>
      <c r="I72" s="5"/>
      <c r="J72" s="5"/>
      <c r="K72" s="5"/>
      <c r="L72" s="5"/>
      <c r="M72" s="5"/>
      <c r="N72" s="36"/>
      <c r="O72" s="5"/>
      <c r="P72" s="5"/>
      <c r="Q72" s="36"/>
      <c r="R72" s="5"/>
      <c r="S72" s="5"/>
      <c r="T72" s="5"/>
      <c r="U72" s="5"/>
      <c r="V72" s="5"/>
      <c r="W72" s="5"/>
      <c r="X72" s="5"/>
      <c r="Y72" s="5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>
      <c r="A73" s="5"/>
      <c r="B73" s="5"/>
      <c r="C73" s="5"/>
      <c r="D73" s="139"/>
      <c r="E73" s="5"/>
      <c r="F73" s="5"/>
      <c r="G73" s="5"/>
      <c r="H73" s="36"/>
      <c r="I73" s="5"/>
      <c r="J73" s="5"/>
      <c r="K73" s="5"/>
      <c r="L73" s="5"/>
      <c r="M73" s="5"/>
      <c r="N73" s="36"/>
      <c r="O73" s="5"/>
      <c r="P73" s="5"/>
      <c r="Q73" s="36"/>
      <c r="R73" s="5"/>
      <c r="S73" s="5"/>
      <c r="T73" s="5"/>
      <c r="U73" s="5"/>
      <c r="V73" s="5"/>
      <c r="W73" s="5"/>
      <c r="X73" s="5"/>
      <c r="Y73" s="5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>
      <c r="A74" s="5"/>
      <c r="B74" s="5"/>
      <c r="C74" s="5"/>
      <c r="D74" s="139"/>
      <c r="E74" s="5"/>
      <c r="F74" s="5"/>
      <c r="G74" s="5"/>
      <c r="H74" s="36"/>
      <c r="I74" s="5"/>
      <c r="J74" s="5"/>
      <c r="K74" s="5"/>
      <c r="L74" s="5"/>
      <c r="M74" s="5"/>
      <c r="N74" s="36"/>
      <c r="O74" s="5"/>
      <c r="P74" s="5"/>
      <c r="Q74" s="36"/>
      <c r="R74" s="5"/>
      <c r="S74" s="5"/>
      <c r="T74" s="5"/>
      <c r="U74" s="5"/>
      <c r="V74" s="5"/>
      <c r="W74" s="5"/>
      <c r="X74" s="5"/>
      <c r="Y74" s="5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>
      <c r="A75" s="5"/>
      <c r="B75" s="5"/>
      <c r="C75" s="5"/>
      <c r="D75" s="139"/>
      <c r="E75" s="5"/>
      <c r="F75" s="5"/>
      <c r="G75" s="5"/>
      <c r="H75" s="36"/>
      <c r="I75" s="5"/>
      <c r="J75" s="5"/>
      <c r="K75" s="5"/>
      <c r="L75" s="5"/>
      <c r="M75" s="5"/>
      <c r="N75" s="36"/>
      <c r="O75" s="5"/>
      <c r="P75" s="5"/>
      <c r="Q75" s="36"/>
      <c r="R75" s="5"/>
      <c r="S75" s="5"/>
      <c r="T75" s="5"/>
      <c r="U75" s="5"/>
      <c r="V75" s="5"/>
      <c r="W75" s="5"/>
      <c r="X75" s="5"/>
      <c r="Y75" s="5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>
      <c r="A76" s="5"/>
      <c r="B76" s="5"/>
      <c r="C76" s="5"/>
      <c r="D76" s="139"/>
      <c r="E76" s="5"/>
      <c r="F76" s="5"/>
      <c r="G76" s="5"/>
      <c r="H76" s="36"/>
      <c r="I76" s="5"/>
      <c r="J76" s="5"/>
      <c r="K76" s="5"/>
      <c r="L76" s="5"/>
      <c r="M76" s="5"/>
      <c r="N76" s="36"/>
      <c r="O76" s="5"/>
      <c r="P76" s="5"/>
      <c r="Q76" s="36"/>
      <c r="R76" s="5"/>
      <c r="S76" s="5"/>
      <c r="T76" s="5"/>
      <c r="U76" s="5"/>
      <c r="V76" s="5"/>
      <c r="W76" s="5"/>
      <c r="X76" s="5"/>
      <c r="Y76" s="5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>
      <c r="A77" s="5"/>
      <c r="B77" s="5"/>
      <c r="C77" s="5"/>
      <c r="D77" s="139"/>
      <c r="E77" s="5"/>
      <c r="F77" s="5"/>
      <c r="G77" s="5"/>
      <c r="H77" s="36"/>
      <c r="I77" s="5"/>
      <c r="J77" s="5"/>
      <c r="K77" s="5"/>
      <c r="L77" s="5"/>
      <c r="M77" s="5"/>
      <c r="N77" s="36"/>
      <c r="O77" s="5"/>
      <c r="P77" s="5"/>
      <c r="Q77" s="36"/>
      <c r="R77" s="5"/>
      <c r="S77" s="5"/>
      <c r="T77" s="5"/>
      <c r="U77" s="5"/>
      <c r="V77" s="5"/>
      <c r="W77" s="5"/>
      <c r="X77" s="5"/>
      <c r="Y77" s="5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>
      <c r="A78" s="5"/>
      <c r="B78" s="5"/>
      <c r="C78" s="5"/>
      <c r="D78" s="139"/>
      <c r="E78" s="5"/>
      <c r="F78" s="5"/>
      <c r="G78" s="5"/>
      <c r="H78" s="36"/>
      <c r="I78" s="5"/>
      <c r="J78" s="5"/>
      <c r="K78" s="5"/>
      <c r="L78" s="5"/>
      <c r="M78" s="5"/>
      <c r="N78" s="36"/>
      <c r="O78" s="5"/>
      <c r="P78" s="5"/>
      <c r="Q78" s="36"/>
      <c r="R78" s="5"/>
      <c r="S78" s="5"/>
      <c r="T78" s="5"/>
      <c r="U78" s="5"/>
      <c r="V78" s="5"/>
      <c r="W78" s="5"/>
      <c r="X78" s="5"/>
      <c r="Y78" s="5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>
      <c r="A79" s="5"/>
      <c r="B79" s="5"/>
      <c r="C79" s="5"/>
      <c r="D79" s="139"/>
      <c r="E79" s="5"/>
      <c r="F79" s="5"/>
      <c r="G79" s="5"/>
      <c r="H79" s="36"/>
      <c r="I79" s="5"/>
      <c r="J79" s="5"/>
      <c r="K79" s="5"/>
      <c r="L79" s="5"/>
      <c r="M79" s="5"/>
      <c r="N79" s="36"/>
      <c r="O79" s="5"/>
      <c r="P79" s="5"/>
      <c r="Q79" s="36"/>
      <c r="R79" s="5"/>
      <c r="S79" s="5"/>
      <c r="T79" s="5"/>
      <c r="U79" s="5"/>
      <c r="V79" s="5"/>
      <c r="W79" s="5"/>
      <c r="X79" s="5"/>
      <c r="Y79" s="5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>
      <c r="A80" s="5"/>
      <c r="B80" s="5"/>
      <c r="C80" s="5"/>
      <c r="D80" s="139"/>
      <c r="E80" s="5"/>
      <c r="F80" s="5"/>
      <c r="G80" s="5"/>
      <c r="H80" s="36"/>
      <c r="I80" s="5"/>
      <c r="J80" s="5"/>
      <c r="K80" s="5"/>
      <c r="L80" s="5"/>
      <c r="M80" s="5"/>
      <c r="N80" s="36"/>
      <c r="O80" s="5"/>
      <c r="P80" s="5"/>
      <c r="Q80" s="36"/>
      <c r="R80" s="5"/>
      <c r="S80" s="5"/>
      <c r="T80" s="5"/>
      <c r="U80" s="5"/>
      <c r="V80" s="5"/>
      <c r="W80" s="5"/>
      <c r="X80" s="5"/>
      <c r="Y80" s="5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>
      <c r="A81" s="5"/>
      <c r="B81" s="5"/>
      <c r="C81" s="5"/>
      <c r="D81" s="139"/>
      <c r="E81" s="5"/>
      <c r="F81" s="5"/>
      <c r="G81" s="5"/>
      <c r="H81" s="36"/>
      <c r="I81" s="5"/>
      <c r="J81" s="5"/>
      <c r="K81" s="5"/>
      <c r="L81" s="5"/>
      <c r="M81" s="5"/>
      <c r="N81" s="36"/>
      <c r="O81" s="5"/>
      <c r="P81" s="5"/>
      <c r="Q81" s="36"/>
      <c r="R81" s="5"/>
      <c r="S81" s="5"/>
      <c r="T81" s="5"/>
      <c r="U81" s="5"/>
      <c r="V81" s="5"/>
      <c r="W81" s="5"/>
      <c r="X81" s="5"/>
      <c r="Y81" s="5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>
      <c r="A82" s="5"/>
      <c r="B82" s="5"/>
      <c r="C82" s="5"/>
      <c r="D82" s="139"/>
      <c r="E82" s="5"/>
      <c r="F82" s="5"/>
      <c r="G82" s="5"/>
      <c r="H82" s="36"/>
      <c r="I82" s="5"/>
      <c r="J82" s="5"/>
      <c r="K82" s="5"/>
      <c r="L82" s="5"/>
      <c r="M82" s="5"/>
      <c r="N82" s="36"/>
      <c r="O82" s="5"/>
      <c r="P82" s="5"/>
      <c r="Q82" s="36"/>
      <c r="R82" s="5"/>
      <c r="S82" s="5"/>
      <c r="T82" s="5"/>
      <c r="U82" s="5"/>
      <c r="V82" s="5"/>
      <c r="W82" s="5"/>
      <c r="X82" s="5"/>
      <c r="Y82" s="5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>
      <c r="A83" s="5"/>
      <c r="B83" s="5"/>
      <c r="C83" s="5"/>
      <c r="D83" s="139"/>
      <c r="E83" s="5"/>
      <c r="F83" s="5"/>
      <c r="G83" s="5"/>
      <c r="H83" s="36"/>
      <c r="I83" s="5"/>
      <c r="J83" s="5"/>
      <c r="K83" s="5"/>
      <c r="L83" s="5"/>
      <c r="M83" s="5"/>
      <c r="N83" s="36"/>
      <c r="O83" s="5"/>
      <c r="P83" s="5"/>
      <c r="Q83" s="36"/>
      <c r="R83" s="5"/>
      <c r="S83" s="5"/>
      <c r="T83" s="5"/>
      <c r="U83" s="5"/>
      <c r="V83" s="5"/>
      <c r="W83" s="5"/>
      <c r="X83" s="5"/>
      <c r="Y83" s="5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>
      <c r="A84" s="5"/>
      <c r="B84" s="5"/>
      <c r="C84" s="5"/>
      <c r="D84" s="139"/>
      <c r="E84" s="5"/>
      <c r="F84" s="5"/>
      <c r="G84" s="5"/>
      <c r="H84" s="36"/>
      <c r="I84" s="5"/>
      <c r="J84" s="5"/>
      <c r="K84" s="5"/>
      <c r="L84" s="5"/>
      <c r="M84" s="5"/>
      <c r="N84" s="36"/>
      <c r="O84" s="5"/>
      <c r="P84" s="5"/>
      <c r="Q84" s="36"/>
      <c r="R84" s="5"/>
      <c r="S84" s="5"/>
      <c r="T84" s="5"/>
      <c r="U84" s="5"/>
      <c r="V84" s="5"/>
      <c r="W84" s="5"/>
      <c r="X84" s="5"/>
      <c r="Y84" s="5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>
      <c r="A85" s="5"/>
      <c r="B85" s="5"/>
      <c r="C85" s="5"/>
      <c r="D85" s="139"/>
      <c r="E85" s="5"/>
      <c r="F85" s="5"/>
      <c r="G85" s="5"/>
      <c r="H85" s="36"/>
      <c r="I85" s="5"/>
      <c r="J85" s="5"/>
      <c r="K85" s="5"/>
      <c r="L85" s="5"/>
      <c r="M85" s="5"/>
      <c r="N85" s="36"/>
      <c r="O85" s="5"/>
      <c r="P85" s="5"/>
      <c r="Q85" s="36"/>
      <c r="R85" s="5"/>
      <c r="S85" s="5"/>
      <c r="T85" s="5"/>
      <c r="U85" s="5"/>
      <c r="V85" s="5"/>
      <c r="W85" s="5"/>
      <c r="X85" s="5"/>
      <c r="Y85" s="5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>
      <c r="A86" s="5"/>
      <c r="B86" s="5"/>
      <c r="C86" s="5"/>
      <c r="D86" s="139"/>
      <c r="E86" s="5"/>
      <c r="F86" s="5"/>
      <c r="G86" s="5"/>
      <c r="H86" s="36"/>
      <c r="I86" s="5"/>
      <c r="J86" s="5"/>
      <c r="K86" s="5"/>
      <c r="L86" s="5"/>
      <c r="M86" s="5"/>
      <c r="N86" s="36"/>
      <c r="O86" s="5"/>
      <c r="P86" s="5"/>
      <c r="Q86" s="36"/>
      <c r="R86" s="5"/>
      <c r="S86" s="5"/>
      <c r="T86" s="5"/>
      <c r="U86" s="5"/>
      <c r="V86" s="5"/>
      <c r="W86" s="5"/>
      <c r="X86" s="5"/>
      <c r="Y86" s="5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>
      <c r="A87" s="5"/>
      <c r="B87" s="5"/>
      <c r="C87" s="5"/>
      <c r="D87" s="139"/>
      <c r="E87" s="5"/>
      <c r="F87" s="5"/>
      <c r="G87" s="5"/>
      <c r="H87" s="36"/>
      <c r="I87" s="5"/>
      <c r="J87" s="5"/>
      <c r="K87" s="5"/>
      <c r="L87" s="5"/>
      <c r="M87" s="5"/>
      <c r="N87" s="36"/>
      <c r="O87" s="5"/>
      <c r="P87" s="5"/>
      <c r="Q87" s="36"/>
      <c r="R87" s="5"/>
      <c r="S87" s="5"/>
      <c r="T87" s="5"/>
      <c r="U87" s="5"/>
      <c r="V87" s="5"/>
      <c r="W87" s="5"/>
      <c r="X87" s="5"/>
      <c r="Y87" s="5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>
      <c r="A88" s="5"/>
      <c r="B88" s="5"/>
      <c r="C88" s="5"/>
      <c r="D88" s="139"/>
      <c r="E88" s="5"/>
      <c r="F88" s="5"/>
      <c r="G88" s="5"/>
      <c r="H88" s="36"/>
      <c r="I88" s="5"/>
      <c r="J88" s="5"/>
      <c r="K88" s="5"/>
      <c r="L88" s="5"/>
      <c r="M88" s="5"/>
      <c r="N88" s="36"/>
      <c r="O88" s="5"/>
      <c r="P88" s="5"/>
      <c r="Q88" s="36"/>
      <c r="R88" s="5"/>
      <c r="S88" s="5"/>
      <c r="T88" s="5"/>
      <c r="U88" s="5"/>
      <c r="V88" s="5"/>
      <c r="W88" s="5"/>
      <c r="X88" s="5"/>
      <c r="Y88" s="5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>
      <c r="A89" s="5"/>
      <c r="B89" s="5"/>
      <c r="C89" s="5"/>
      <c r="D89" s="139"/>
      <c r="E89" s="5"/>
      <c r="F89" s="5"/>
      <c r="G89" s="5"/>
      <c r="H89" s="36"/>
      <c r="I89" s="5"/>
      <c r="J89" s="5"/>
      <c r="K89" s="5"/>
      <c r="L89" s="5"/>
      <c r="M89" s="5"/>
      <c r="N89" s="36"/>
      <c r="O89" s="5"/>
      <c r="P89" s="5"/>
      <c r="Q89" s="36"/>
      <c r="R89" s="5"/>
      <c r="S89" s="5"/>
      <c r="T89" s="5"/>
      <c r="U89" s="5"/>
      <c r="V89" s="5"/>
      <c r="W89" s="5"/>
      <c r="X89" s="5"/>
      <c r="Y89" s="5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>
      <c r="A90" s="5"/>
      <c r="B90" s="5"/>
      <c r="C90" s="5"/>
      <c r="D90" s="139"/>
      <c r="E90" s="5"/>
      <c r="F90" s="5"/>
      <c r="G90" s="5"/>
      <c r="H90" s="36"/>
      <c r="I90" s="5"/>
      <c r="J90" s="5"/>
      <c r="K90" s="5"/>
      <c r="L90" s="5"/>
      <c r="M90" s="5"/>
      <c r="N90" s="36"/>
      <c r="O90" s="5"/>
      <c r="P90" s="5"/>
      <c r="Q90" s="36"/>
      <c r="R90" s="5"/>
      <c r="S90" s="5"/>
      <c r="T90" s="5"/>
      <c r="U90" s="5"/>
      <c r="V90" s="5"/>
      <c r="W90" s="5"/>
      <c r="X90" s="5"/>
      <c r="Y90" s="5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>
      <c r="A91" s="5"/>
      <c r="B91" s="5"/>
      <c r="C91" s="5"/>
      <c r="D91" s="139"/>
      <c r="E91" s="5"/>
      <c r="F91" s="5"/>
      <c r="G91" s="5"/>
      <c r="H91" s="36"/>
      <c r="I91" s="5"/>
      <c r="J91" s="5"/>
      <c r="K91" s="5"/>
      <c r="L91" s="5"/>
      <c r="M91" s="5"/>
      <c r="N91" s="36"/>
      <c r="O91" s="5"/>
      <c r="P91" s="5"/>
      <c r="Q91" s="36"/>
      <c r="R91" s="5"/>
      <c r="S91" s="5"/>
      <c r="T91" s="5"/>
      <c r="U91" s="5"/>
      <c r="V91" s="5"/>
      <c r="W91" s="5"/>
      <c r="X91" s="5"/>
      <c r="Y91" s="5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>
      <c r="A92" s="5"/>
      <c r="B92" s="5"/>
      <c r="C92" s="5"/>
      <c r="D92" s="139"/>
      <c r="E92" s="5"/>
      <c r="F92" s="5"/>
      <c r="G92" s="5"/>
      <c r="H92" s="36"/>
      <c r="I92" s="5"/>
      <c r="J92" s="5"/>
      <c r="K92" s="5"/>
      <c r="L92" s="5"/>
      <c r="M92" s="5"/>
      <c r="N92" s="36"/>
      <c r="O92" s="5"/>
      <c r="P92" s="5"/>
      <c r="Q92" s="36"/>
      <c r="R92" s="5"/>
      <c r="S92" s="5"/>
      <c r="T92" s="5"/>
      <c r="U92" s="5"/>
      <c r="V92" s="5"/>
      <c r="W92" s="5"/>
      <c r="X92" s="5"/>
      <c r="Y92" s="5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>
      <c r="A93" s="5"/>
      <c r="B93" s="5"/>
      <c r="C93" s="5"/>
      <c r="D93" s="139"/>
      <c r="E93" s="5"/>
      <c r="F93" s="5"/>
      <c r="G93" s="5"/>
      <c r="H93" s="36"/>
      <c r="I93" s="5"/>
      <c r="J93" s="5"/>
      <c r="K93" s="5"/>
      <c r="L93" s="5"/>
      <c r="M93" s="5"/>
      <c r="N93" s="36"/>
      <c r="O93" s="5"/>
      <c r="P93" s="5"/>
      <c r="Q93" s="36"/>
      <c r="R93" s="5"/>
      <c r="S93" s="5"/>
      <c r="T93" s="5"/>
      <c r="U93" s="5"/>
      <c r="V93" s="5"/>
      <c r="W93" s="5"/>
      <c r="X93" s="5"/>
      <c r="Y93" s="5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>
      <c r="A94" s="5"/>
      <c r="B94" s="5"/>
      <c r="C94" s="5"/>
      <c r="D94" s="139"/>
      <c r="E94" s="5"/>
      <c r="F94" s="5"/>
      <c r="G94" s="5"/>
      <c r="H94" s="36"/>
      <c r="I94" s="5"/>
      <c r="J94" s="5"/>
      <c r="K94" s="5"/>
      <c r="L94" s="5"/>
      <c r="M94" s="5"/>
      <c r="N94" s="36"/>
      <c r="O94" s="5"/>
      <c r="P94" s="5"/>
      <c r="Q94" s="36"/>
      <c r="R94" s="5"/>
      <c r="S94" s="5"/>
      <c r="T94" s="5"/>
      <c r="U94" s="5"/>
      <c r="V94" s="5"/>
      <c r="W94" s="5"/>
      <c r="X94" s="5"/>
      <c r="Y94" s="5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>
      <c r="A95" s="5"/>
      <c r="B95" s="5"/>
      <c r="C95" s="5"/>
      <c r="D95" s="139"/>
      <c r="E95" s="5"/>
      <c r="F95" s="5"/>
      <c r="G95" s="5"/>
      <c r="H95" s="36"/>
      <c r="I95" s="5"/>
      <c r="J95" s="5"/>
      <c r="K95" s="5"/>
      <c r="L95" s="5"/>
      <c r="M95" s="5"/>
      <c r="N95" s="36"/>
      <c r="O95" s="5"/>
      <c r="P95" s="5"/>
      <c r="Q95" s="36"/>
      <c r="R95" s="5"/>
      <c r="S95" s="5"/>
      <c r="T95" s="5"/>
      <c r="U95" s="5"/>
      <c r="V95" s="5"/>
      <c r="W95" s="5"/>
      <c r="X95" s="5"/>
      <c r="Y95" s="5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>
      <c r="A96" s="5"/>
      <c r="B96" s="5"/>
      <c r="C96" s="5"/>
      <c r="D96" s="139"/>
      <c r="E96" s="5"/>
      <c r="F96" s="5"/>
      <c r="G96" s="5"/>
      <c r="H96" s="36"/>
      <c r="I96" s="5"/>
      <c r="J96" s="5"/>
      <c r="K96" s="5"/>
      <c r="L96" s="5"/>
      <c r="M96" s="5"/>
      <c r="N96" s="36"/>
      <c r="O96" s="5"/>
      <c r="P96" s="5"/>
      <c r="Q96" s="36"/>
      <c r="R96" s="5"/>
      <c r="S96" s="5"/>
      <c r="T96" s="5"/>
      <c r="U96" s="5"/>
      <c r="V96" s="5"/>
      <c r="W96" s="5"/>
      <c r="X96" s="5"/>
      <c r="Y96" s="5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>
      <c r="A97" s="5"/>
      <c r="B97" s="5"/>
      <c r="C97" s="5"/>
      <c r="D97" s="139"/>
      <c r="E97" s="5"/>
      <c r="F97" s="5"/>
      <c r="G97" s="5"/>
      <c r="H97" s="36"/>
      <c r="I97" s="5"/>
      <c r="J97" s="5"/>
      <c r="K97" s="5"/>
      <c r="L97" s="5"/>
      <c r="M97" s="5"/>
      <c r="N97" s="36"/>
      <c r="O97" s="5"/>
      <c r="P97" s="5"/>
      <c r="Q97" s="36"/>
      <c r="R97" s="5"/>
      <c r="S97" s="5"/>
      <c r="T97" s="5"/>
      <c r="U97" s="5"/>
      <c r="V97" s="5"/>
      <c r="W97" s="5"/>
      <c r="X97" s="5"/>
      <c r="Y97" s="5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>
      <c r="A98" s="5"/>
      <c r="B98" s="5"/>
      <c r="C98" s="5"/>
      <c r="D98" s="139"/>
      <c r="E98" s="5"/>
      <c r="F98" s="5"/>
      <c r="G98" s="5"/>
      <c r="H98" s="36"/>
      <c r="I98" s="5"/>
      <c r="J98" s="5"/>
      <c r="K98" s="5"/>
      <c r="L98" s="5"/>
      <c r="M98" s="5"/>
      <c r="N98" s="36"/>
      <c r="O98" s="5"/>
      <c r="P98" s="5"/>
      <c r="Q98" s="36"/>
      <c r="R98" s="5"/>
      <c r="S98" s="5"/>
      <c r="T98" s="5"/>
      <c r="U98" s="5"/>
      <c r="V98" s="5"/>
      <c r="W98" s="5"/>
      <c r="X98" s="5"/>
      <c r="Y98" s="5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>
      <c r="A99" s="5"/>
      <c r="B99" s="5"/>
      <c r="C99" s="5"/>
      <c r="D99" s="139"/>
      <c r="E99" s="5"/>
      <c r="F99" s="5"/>
      <c r="G99" s="5"/>
      <c r="H99" s="36"/>
      <c r="I99" s="5"/>
      <c r="J99" s="5"/>
      <c r="K99" s="5"/>
      <c r="L99" s="5"/>
      <c r="M99" s="5"/>
      <c r="N99" s="36"/>
      <c r="O99" s="5"/>
      <c r="P99" s="5"/>
      <c r="Q99" s="36"/>
      <c r="R99" s="5"/>
      <c r="S99" s="5"/>
      <c r="T99" s="5"/>
      <c r="U99" s="5"/>
      <c r="V99" s="5"/>
      <c r="W99" s="5"/>
      <c r="X99" s="5"/>
      <c r="Y99" s="5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>
      <c r="A100" s="5"/>
      <c r="B100" s="5"/>
      <c r="C100" s="5"/>
      <c r="D100" s="139"/>
      <c r="E100" s="5"/>
      <c r="F100" s="5"/>
      <c r="G100" s="5"/>
      <c r="H100" s="36"/>
      <c r="I100" s="5"/>
      <c r="J100" s="5"/>
      <c r="K100" s="5"/>
      <c r="L100" s="5"/>
      <c r="M100" s="5"/>
      <c r="N100" s="36"/>
      <c r="O100" s="5"/>
      <c r="P100" s="5"/>
      <c r="Q100" s="36"/>
      <c r="R100" s="5"/>
      <c r="S100" s="5"/>
      <c r="T100" s="5"/>
      <c r="U100" s="5"/>
      <c r="V100" s="5"/>
      <c r="W100" s="5"/>
      <c r="X100" s="5"/>
      <c r="Y100" s="5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>
      <c r="A101" s="5"/>
      <c r="B101" s="5"/>
      <c r="C101" s="5"/>
      <c r="D101" s="139"/>
      <c r="E101" s="5"/>
      <c r="F101" s="5"/>
      <c r="G101" s="5"/>
      <c r="H101" s="36"/>
      <c r="I101" s="5"/>
      <c r="J101" s="5"/>
      <c r="K101" s="5"/>
      <c r="L101" s="5"/>
      <c r="M101" s="5"/>
      <c r="N101" s="36"/>
      <c r="O101" s="5"/>
      <c r="P101" s="5"/>
      <c r="Q101" s="36"/>
      <c r="R101" s="5"/>
      <c r="S101" s="5"/>
      <c r="T101" s="5"/>
      <c r="U101" s="5"/>
      <c r="V101" s="5"/>
      <c r="W101" s="5"/>
      <c r="X101" s="5"/>
      <c r="Y101" s="5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>
      <c r="A102" s="5"/>
      <c r="B102" s="5"/>
      <c r="C102" s="5"/>
      <c r="D102" s="139"/>
      <c r="E102" s="5"/>
      <c r="F102" s="5"/>
      <c r="G102" s="5"/>
      <c r="H102" s="36"/>
      <c r="I102" s="5"/>
      <c r="J102" s="5"/>
      <c r="K102" s="5"/>
      <c r="L102" s="5"/>
      <c r="M102" s="5"/>
      <c r="N102" s="36"/>
      <c r="O102" s="5"/>
      <c r="P102" s="5"/>
      <c r="Q102" s="36"/>
      <c r="R102" s="5"/>
      <c r="S102" s="5"/>
      <c r="T102" s="5"/>
      <c r="U102" s="5"/>
      <c r="V102" s="5"/>
      <c r="W102" s="5"/>
      <c r="X102" s="5"/>
      <c r="Y102" s="5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>
      <c r="A103" s="5"/>
      <c r="B103" s="5"/>
      <c r="C103" s="5"/>
      <c r="D103" s="139"/>
      <c r="E103" s="5"/>
      <c r="F103" s="5"/>
      <c r="G103" s="5"/>
      <c r="H103" s="36"/>
      <c r="I103" s="5"/>
      <c r="J103" s="5"/>
      <c r="K103" s="5"/>
      <c r="L103" s="5"/>
      <c r="M103" s="5"/>
      <c r="N103" s="36"/>
      <c r="O103" s="5"/>
      <c r="P103" s="5"/>
      <c r="Q103" s="36"/>
      <c r="R103" s="5"/>
      <c r="S103" s="5"/>
      <c r="T103" s="5"/>
      <c r="U103" s="5"/>
      <c r="V103" s="5"/>
      <c r="W103" s="5"/>
      <c r="X103" s="5"/>
      <c r="Y103" s="5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>
      <c r="A104" s="5"/>
      <c r="B104" s="5"/>
      <c r="C104" s="5"/>
      <c r="D104" s="139"/>
      <c r="E104" s="5"/>
      <c r="F104" s="5"/>
      <c r="G104" s="5"/>
      <c r="H104" s="36"/>
      <c r="I104" s="5"/>
      <c r="J104" s="5"/>
      <c r="K104" s="5"/>
      <c r="L104" s="5"/>
      <c r="M104" s="5"/>
      <c r="N104" s="36"/>
      <c r="O104" s="5"/>
      <c r="P104" s="5"/>
      <c r="Q104" s="36"/>
      <c r="R104" s="5"/>
      <c r="S104" s="5"/>
      <c r="T104" s="5"/>
      <c r="U104" s="5"/>
      <c r="V104" s="5"/>
      <c r="W104" s="5"/>
      <c r="X104" s="5"/>
      <c r="Y104" s="5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>
      <c r="A105" s="5"/>
      <c r="B105" s="5"/>
      <c r="C105" s="5"/>
      <c r="D105" s="139"/>
      <c r="E105" s="5"/>
      <c r="F105" s="5"/>
      <c r="G105" s="5"/>
      <c r="H105" s="36"/>
      <c r="I105" s="5"/>
      <c r="J105" s="5"/>
      <c r="K105" s="5"/>
      <c r="L105" s="5"/>
      <c r="M105" s="5"/>
      <c r="N105" s="36"/>
      <c r="O105" s="5"/>
      <c r="P105" s="5"/>
      <c r="Q105" s="36"/>
      <c r="R105" s="5"/>
      <c r="S105" s="5"/>
      <c r="T105" s="5"/>
      <c r="U105" s="5"/>
      <c r="V105" s="5"/>
      <c r="W105" s="5"/>
      <c r="X105" s="5"/>
      <c r="Y105" s="5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>
      <c r="A106" s="5"/>
      <c r="B106" s="5"/>
      <c r="C106" s="5"/>
      <c r="D106" s="139"/>
      <c r="E106" s="5"/>
      <c r="F106" s="5"/>
      <c r="G106" s="5"/>
      <c r="H106" s="36"/>
      <c r="I106" s="5"/>
      <c r="J106" s="5"/>
      <c r="K106" s="5"/>
      <c r="L106" s="5"/>
      <c r="M106" s="5"/>
      <c r="N106" s="36"/>
      <c r="O106" s="5"/>
      <c r="P106" s="5"/>
      <c r="Q106" s="36"/>
      <c r="R106" s="5"/>
      <c r="S106" s="5"/>
      <c r="T106" s="5"/>
      <c r="U106" s="5"/>
      <c r="V106" s="5"/>
      <c r="W106" s="5"/>
      <c r="X106" s="5"/>
      <c r="Y106" s="5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>
      <c r="A107" s="5"/>
      <c r="B107" s="5"/>
      <c r="C107" s="5"/>
      <c r="D107" s="139"/>
      <c r="E107" s="5"/>
      <c r="F107" s="5"/>
      <c r="G107" s="5"/>
      <c r="H107" s="36"/>
      <c r="I107" s="5"/>
      <c r="J107" s="5"/>
      <c r="K107" s="5"/>
      <c r="L107" s="5"/>
      <c r="M107" s="5"/>
      <c r="N107" s="36"/>
      <c r="O107" s="5"/>
      <c r="P107" s="5"/>
      <c r="Q107" s="36"/>
      <c r="R107" s="5"/>
      <c r="S107" s="5"/>
      <c r="T107" s="5"/>
      <c r="U107" s="5"/>
      <c r="V107" s="5"/>
      <c r="W107" s="5"/>
      <c r="X107" s="5"/>
      <c r="Y107" s="5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>
      <c r="A108" s="5"/>
      <c r="B108" s="5"/>
      <c r="C108" s="5"/>
      <c r="D108" s="139"/>
      <c r="E108" s="5"/>
      <c r="F108" s="5"/>
      <c r="G108" s="5"/>
      <c r="H108" s="36"/>
      <c r="I108" s="5"/>
      <c r="J108" s="5"/>
      <c r="K108" s="5"/>
      <c r="L108" s="5"/>
      <c r="M108" s="5"/>
      <c r="N108" s="36"/>
      <c r="O108" s="5"/>
      <c r="P108" s="5"/>
      <c r="Q108" s="36"/>
      <c r="R108" s="5"/>
      <c r="S108" s="5"/>
      <c r="T108" s="5"/>
      <c r="U108" s="5"/>
      <c r="V108" s="5"/>
      <c r="W108" s="5"/>
      <c r="X108" s="5"/>
      <c r="Y108" s="5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>
      <c r="A109" s="5"/>
      <c r="B109" s="5"/>
      <c r="C109" s="5"/>
      <c r="D109" s="139"/>
      <c r="E109" s="5"/>
      <c r="F109" s="5"/>
      <c r="G109" s="5"/>
      <c r="H109" s="36"/>
      <c r="I109" s="5"/>
      <c r="J109" s="5"/>
      <c r="K109" s="5"/>
      <c r="L109" s="5"/>
      <c r="M109" s="5"/>
      <c r="N109" s="36"/>
      <c r="O109" s="5"/>
      <c r="P109" s="5"/>
      <c r="Q109" s="36"/>
      <c r="R109" s="5"/>
      <c r="S109" s="5"/>
      <c r="T109" s="5"/>
      <c r="U109" s="5"/>
      <c r="V109" s="5"/>
      <c r="W109" s="5"/>
      <c r="X109" s="5"/>
      <c r="Y109" s="5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>
      <c r="A110" s="5"/>
      <c r="B110" s="5"/>
      <c r="C110" s="5"/>
      <c r="D110" s="139"/>
      <c r="E110" s="5"/>
      <c r="F110" s="5"/>
      <c r="G110" s="5"/>
      <c r="H110" s="36"/>
      <c r="I110" s="5"/>
      <c r="J110" s="5"/>
      <c r="K110" s="5"/>
      <c r="L110" s="5"/>
      <c r="M110" s="5"/>
      <c r="N110" s="36"/>
      <c r="O110" s="5"/>
      <c r="P110" s="5"/>
      <c r="Q110" s="36"/>
      <c r="R110" s="5"/>
      <c r="S110" s="5"/>
      <c r="T110" s="5"/>
      <c r="U110" s="5"/>
      <c r="V110" s="5"/>
      <c r="W110" s="5"/>
      <c r="X110" s="5"/>
      <c r="Y110" s="5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>
      <c r="A111" s="5"/>
      <c r="B111" s="5"/>
      <c r="C111" s="5"/>
      <c r="D111" s="139"/>
      <c r="E111" s="5"/>
      <c r="F111" s="5"/>
      <c r="G111" s="5"/>
      <c r="H111" s="36"/>
      <c r="I111" s="5"/>
      <c r="J111" s="5"/>
      <c r="K111" s="5"/>
      <c r="L111" s="5"/>
      <c r="M111" s="5"/>
      <c r="N111" s="36"/>
      <c r="O111" s="5"/>
      <c r="P111" s="5"/>
      <c r="Q111" s="36"/>
      <c r="R111" s="5"/>
      <c r="S111" s="5"/>
      <c r="T111" s="5"/>
      <c r="U111" s="5"/>
      <c r="V111" s="5"/>
      <c r="W111" s="5"/>
      <c r="X111" s="5"/>
      <c r="Y111" s="5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>
      <c r="A112" s="5"/>
      <c r="B112" s="5"/>
      <c r="C112" s="5"/>
      <c r="D112" s="139"/>
      <c r="E112" s="5"/>
      <c r="F112" s="5"/>
      <c r="G112" s="5"/>
      <c r="H112" s="36"/>
      <c r="I112" s="5"/>
      <c r="J112" s="5"/>
      <c r="K112" s="5"/>
      <c r="L112" s="5"/>
      <c r="M112" s="5"/>
      <c r="N112" s="36"/>
      <c r="O112" s="5"/>
      <c r="P112" s="5"/>
      <c r="Q112" s="36"/>
      <c r="R112" s="5"/>
      <c r="S112" s="5"/>
      <c r="T112" s="5"/>
      <c r="U112" s="5"/>
      <c r="V112" s="5"/>
      <c r="W112" s="5"/>
      <c r="X112" s="5"/>
      <c r="Y112" s="5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>
      <c r="A113" s="5"/>
      <c r="B113" s="5"/>
      <c r="C113" s="5"/>
      <c r="D113" s="139"/>
      <c r="E113" s="5"/>
      <c r="F113" s="5"/>
      <c r="G113" s="5"/>
      <c r="H113" s="36"/>
      <c r="I113" s="5"/>
      <c r="J113" s="5"/>
      <c r="K113" s="5"/>
      <c r="L113" s="5"/>
      <c r="M113" s="5"/>
      <c r="N113" s="36"/>
      <c r="O113" s="5"/>
      <c r="P113" s="5"/>
      <c r="Q113" s="36"/>
      <c r="R113" s="5"/>
      <c r="S113" s="5"/>
      <c r="T113" s="5"/>
      <c r="U113" s="5"/>
      <c r="V113" s="5"/>
      <c r="W113" s="5"/>
      <c r="X113" s="5"/>
      <c r="Y113" s="5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>
      <c r="A114" s="5"/>
      <c r="B114" s="5"/>
      <c r="C114" s="5"/>
      <c r="D114" s="139"/>
      <c r="E114" s="5"/>
      <c r="F114" s="5"/>
      <c r="G114" s="5"/>
      <c r="H114" s="36"/>
      <c r="I114" s="5"/>
      <c r="J114" s="5"/>
      <c r="K114" s="5"/>
      <c r="L114" s="5"/>
      <c r="M114" s="5"/>
      <c r="N114" s="36"/>
      <c r="O114" s="5"/>
      <c r="P114" s="5"/>
      <c r="Q114" s="36"/>
      <c r="R114" s="5"/>
      <c r="S114" s="5"/>
      <c r="T114" s="5"/>
      <c r="U114" s="5"/>
      <c r="V114" s="5"/>
      <c r="W114" s="5"/>
      <c r="X114" s="5"/>
      <c r="Y114" s="5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>
      <c r="A115" s="5"/>
      <c r="B115" s="5"/>
      <c r="C115" s="5"/>
      <c r="D115" s="139"/>
      <c r="E115" s="5"/>
      <c r="F115" s="5"/>
      <c r="G115" s="5"/>
      <c r="H115" s="36"/>
      <c r="I115" s="5"/>
      <c r="J115" s="5"/>
      <c r="K115" s="5"/>
      <c r="L115" s="5"/>
      <c r="M115" s="5"/>
      <c r="N115" s="36"/>
      <c r="O115" s="5"/>
      <c r="P115" s="5"/>
      <c r="Q115" s="36"/>
      <c r="R115" s="5"/>
      <c r="S115" s="5"/>
      <c r="T115" s="5"/>
      <c r="U115" s="5"/>
      <c r="V115" s="5"/>
      <c r="W115" s="5"/>
      <c r="X115" s="5"/>
      <c r="Y115" s="5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>
      <c r="A116" s="5"/>
      <c r="B116" s="5"/>
      <c r="C116" s="5"/>
      <c r="D116" s="139"/>
      <c r="E116" s="5"/>
      <c r="F116" s="5"/>
      <c r="G116" s="5"/>
      <c r="H116" s="36"/>
      <c r="I116" s="5"/>
      <c r="J116" s="5"/>
      <c r="K116" s="5"/>
      <c r="L116" s="5"/>
      <c r="M116" s="5"/>
      <c r="N116" s="36"/>
      <c r="O116" s="5"/>
      <c r="P116" s="5"/>
      <c r="Q116" s="36"/>
      <c r="R116" s="5"/>
      <c r="S116" s="5"/>
      <c r="T116" s="5"/>
      <c r="U116" s="5"/>
      <c r="V116" s="5"/>
      <c r="W116" s="5"/>
      <c r="X116" s="5"/>
      <c r="Y116" s="5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>
      <c r="A117" s="5"/>
      <c r="B117" s="5"/>
      <c r="C117" s="5"/>
      <c r="D117" s="139"/>
      <c r="E117" s="5"/>
      <c r="F117" s="5"/>
      <c r="G117" s="5"/>
      <c r="H117" s="36"/>
      <c r="I117" s="5"/>
      <c r="J117" s="5"/>
      <c r="K117" s="5"/>
      <c r="L117" s="5"/>
      <c r="M117" s="5"/>
      <c r="N117" s="36"/>
      <c r="O117" s="5"/>
      <c r="P117" s="5"/>
      <c r="Q117" s="36"/>
      <c r="R117" s="5"/>
      <c r="S117" s="5"/>
      <c r="T117" s="5"/>
      <c r="U117" s="5"/>
      <c r="V117" s="5"/>
      <c r="W117" s="5"/>
      <c r="X117" s="5"/>
      <c r="Y117" s="5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>
      <c r="A118" s="5"/>
      <c r="B118" s="5"/>
      <c r="C118" s="5"/>
      <c r="D118" s="139"/>
      <c r="E118" s="5"/>
      <c r="F118" s="5"/>
      <c r="G118" s="5"/>
      <c r="H118" s="36"/>
      <c r="I118" s="5"/>
      <c r="J118" s="5"/>
      <c r="K118" s="5"/>
      <c r="L118" s="5"/>
      <c r="M118" s="5"/>
      <c r="N118" s="36"/>
      <c r="O118" s="5"/>
      <c r="P118" s="5"/>
      <c r="Q118" s="36"/>
      <c r="R118" s="5"/>
      <c r="S118" s="5"/>
      <c r="T118" s="5"/>
      <c r="U118" s="5"/>
      <c r="V118" s="5"/>
      <c r="W118" s="5"/>
      <c r="X118" s="5"/>
      <c r="Y118" s="5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>
      <c r="A119" s="5"/>
      <c r="B119" s="5"/>
      <c r="C119" s="5"/>
      <c r="D119" s="139"/>
      <c r="E119" s="5"/>
      <c r="F119" s="5"/>
      <c r="G119" s="5"/>
      <c r="H119" s="36"/>
      <c r="I119" s="5"/>
      <c r="J119" s="5"/>
      <c r="K119" s="5"/>
      <c r="L119" s="5"/>
      <c r="M119" s="5"/>
      <c r="N119" s="36"/>
      <c r="O119" s="5"/>
      <c r="P119" s="5"/>
      <c r="Q119" s="36"/>
      <c r="R119" s="5"/>
      <c r="S119" s="5"/>
      <c r="T119" s="5"/>
      <c r="U119" s="5"/>
      <c r="V119" s="5"/>
      <c r="W119" s="5"/>
      <c r="X119" s="5"/>
      <c r="Y119" s="5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>
      <c r="A120" s="5"/>
      <c r="B120" s="5"/>
      <c r="C120" s="5"/>
      <c r="D120" s="139"/>
      <c r="E120" s="5"/>
      <c r="F120" s="5"/>
      <c r="G120" s="5"/>
      <c r="H120" s="36"/>
      <c r="I120" s="5"/>
      <c r="J120" s="5"/>
      <c r="K120" s="5"/>
      <c r="L120" s="5"/>
      <c r="M120" s="5"/>
      <c r="N120" s="36"/>
      <c r="O120" s="5"/>
      <c r="P120" s="5"/>
      <c r="Q120" s="36"/>
      <c r="R120" s="5"/>
      <c r="S120" s="5"/>
      <c r="T120" s="5"/>
      <c r="U120" s="5"/>
      <c r="V120" s="5"/>
      <c r="W120" s="5"/>
      <c r="X120" s="5"/>
      <c r="Y120" s="5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>
      <c r="A121" s="5"/>
      <c r="B121" s="5"/>
      <c r="C121" s="5"/>
      <c r="D121" s="139"/>
      <c r="E121" s="5"/>
      <c r="F121" s="5"/>
      <c r="G121" s="5"/>
      <c r="H121" s="36"/>
      <c r="I121" s="5"/>
      <c r="J121" s="5"/>
      <c r="K121" s="5"/>
      <c r="L121" s="5"/>
      <c r="M121" s="5"/>
      <c r="N121" s="36"/>
      <c r="O121" s="5"/>
      <c r="P121" s="5"/>
      <c r="Q121" s="36"/>
      <c r="R121" s="5"/>
      <c r="S121" s="5"/>
      <c r="T121" s="5"/>
      <c r="U121" s="5"/>
      <c r="V121" s="5"/>
      <c r="W121" s="5"/>
      <c r="X121" s="5"/>
      <c r="Y121" s="5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>
      <c r="A122" s="5"/>
      <c r="B122" s="5"/>
      <c r="C122" s="5"/>
      <c r="D122" s="139"/>
      <c r="E122" s="5"/>
      <c r="F122" s="5"/>
      <c r="G122" s="5"/>
      <c r="H122" s="36"/>
      <c r="I122" s="5"/>
      <c r="J122" s="5"/>
      <c r="K122" s="5"/>
      <c r="L122" s="5"/>
      <c r="M122" s="5"/>
      <c r="N122" s="36"/>
      <c r="O122" s="5"/>
      <c r="P122" s="5"/>
      <c r="Q122" s="36"/>
      <c r="R122" s="5"/>
      <c r="S122" s="5"/>
      <c r="T122" s="5"/>
      <c r="U122" s="5"/>
      <c r="V122" s="5"/>
      <c r="W122" s="5"/>
      <c r="X122" s="5"/>
      <c r="Y122" s="5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>
      <c r="A123" s="5"/>
      <c r="B123" s="5"/>
      <c r="C123" s="5"/>
      <c r="D123" s="139"/>
      <c r="E123" s="5"/>
      <c r="F123" s="5"/>
      <c r="G123" s="5"/>
      <c r="H123" s="36"/>
      <c r="I123" s="5"/>
      <c r="J123" s="5"/>
      <c r="K123" s="5"/>
      <c r="L123" s="5"/>
      <c r="M123" s="5"/>
      <c r="N123" s="36"/>
      <c r="O123" s="5"/>
      <c r="P123" s="5"/>
      <c r="Q123" s="36"/>
      <c r="R123" s="5"/>
      <c r="S123" s="5"/>
      <c r="T123" s="5"/>
      <c r="U123" s="5"/>
      <c r="V123" s="5"/>
      <c r="W123" s="5"/>
      <c r="X123" s="5"/>
      <c r="Y123" s="5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>
      <c r="A124" s="5"/>
      <c r="B124" s="5"/>
      <c r="C124" s="5"/>
      <c r="D124" s="139"/>
      <c r="E124" s="5"/>
      <c r="F124" s="5"/>
      <c r="G124" s="5"/>
      <c r="H124" s="36"/>
      <c r="I124" s="5"/>
      <c r="J124" s="5"/>
      <c r="K124" s="5"/>
      <c r="L124" s="5"/>
      <c r="M124" s="5"/>
      <c r="N124" s="36"/>
      <c r="O124" s="5"/>
      <c r="P124" s="5"/>
      <c r="Q124" s="36"/>
      <c r="R124" s="5"/>
      <c r="S124" s="5"/>
      <c r="T124" s="5"/>
      <c r="U124" s="5"/>
      <c r="V124" s="5"/>
      <c r="W124" s="5"/>
      <c r="X124" s="5"/>
      <c r="Y124" s="5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>
      <c r="A125" s="5"/>
      <c r="B125" s="5"/>
      <c r="C125" s="5"/>
      <c r="D125" s="139"/>
      <c r="E125" s="5"/>
      <c r="F125" s="5"/>
      <c r="G125" s="5"/>
      <c r="H125" s="36"/>
      <c r="I125" s="5"/>
      <c r="J125" s="5"/>
      <c r="K125" s="5"/>
      <c r="L125" s="5"/>
      <c r="M125" s="5"/>
      <c r="N125" s="36"/>
      <c r="O125" s="5"/>
      <c r="P125" s="5"/>
      <c r="Q125" s="36"/>
      <c r="R125" s="5"/>
      <c r="S125" s="5"/>
      <c r="T125" s="5"/>
      <c r="U125" s="5"/>
      <c r="V125" s="5"/>
      <c r="W125" s="5"/>
      <c r="X125" s="5"/>
      <c r="Y125" s="5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>
      <c r="A126" s="5"/>
      <c r="B126" s="5"/>
      <c r="C126" s="5"/>
      <c r="D126" s="139"/>
      <c r="E126" s="5"/>
      <c r="F126" s="5"/>
      <c r="G126" s="5"/>
      <c r="H126" s="36"/>
      <c r="I126" s="5"/>
      <c r="J126" s="5"/>
      <c r="K126" s="5"/>
      <c r="L126" s="5"/>
      <c r="M126" s="5"/>
      <c r="N126" s="36"/>
      <c r="O126" s="5"/>
      <c r="P126" s="5"/>
      <c r="Q126" s="36"/>
      <c r="R126" s="5"/>
      <c r="S126" s="5"/>
      <c r="T126" s="5"/>
      <c r="U126" s="5"/>
      <c r="V126" s="5"/>
      <c r="W126" s="5"/>
      <c r="X126" s="5"/>
      <c r="Y126" s="5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>
      <c r="A127" s="5"/>
      <c r="B127" s="5"/>
      <c r="C127" s="5"/>
      <c r="D127" s="139"/>
      <c r="E127" s="5"/>
      <c r="F127" s="5"/>
      <c r="G127" s="5"/>
      <c r="H127" s="36"/>
      <c r="I127" s="5"/>
      <c r="J127" s="5"/>
      <c r="K127" s="5"/>
      <c r="L127" s="5"/>
      <c r="M127" s="5"/>
      <c r="N127" s="36"/>
      <c r="O127" s="5"/>
      <c r="P127" s="5"/>
      <c r="Q127" s="36"/>
      <c r="R127" s="5"/>
      <c r="S127" s="5"/>
      <c r="T127" s="5"/>
      <c r="U127" s="5"/>
      <c r="V127" s="5"/>
      <c r="W127" s="5"/>
      <c r="X127" s="5"/>
      <c r="Y127" s="5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>
      <c r="A128" s="5"/>
      <c r="B128" s="5"/>
      <c r="C128" s="5"/>
      <c r="D128" s="139"/>
      <c r="E128" s="5"/>
      <c r="F128" s="5"/>
      <c r="G128" s="5"/>
      <c r="H128" s="36"/>
      <c r="I128" s="5"/>
      <c r="J128" s="5"/>
      <c r="K128" s="5"/>
      <c r="L128" s="5"/>
      <c r="M128" s="5"/>
      <c r="N128" s="36"/>
      <c r="O128" s="5"/>
      <c r="P128" s="5"/>
      <c r="Q128" s="36"/>
      <c r="R128" s="5"/>
      <c r="S128" s="5"/>
      <c r="T128" s="5"/>
      <c r="U128" s="5"/>
      <c r="V128" s="5"/>
      <c r="W128" s="5"/>
      <c r="X128" s="5"/>
      <c r="Y128" s="5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>
      <c r="A129" s="5"/>
      <c r="B129" s="5"/>
      <c r="C129" s="5"/>
      <c r="D129" s="139"/>
      <c r="E129" s="5"/>
      <c r="F129" s="5"/>
      <c r="G129" s="5"/>
      <c r="H129" s="36"/>
      <c r="I129" s="5"/>
      <c r="J129" s="5"/>
      <c r="K129" s="5"/>
      <c r="L129" s="5"/>
      <c r="M129" s="5"/>
      <c r="N129" s="36"/>
      <c r="O129" s="5"/>
      <c r="P129" s="5"/>
      <c r="Q129" s="36"/>
      <c r="R129" s="5"/>
      <c r="S129" s="5"/>
      <c r="T129" s="5"/>
      <c r="U129" s="5"/>
      <c r="V129" s="5"/>
      <c r="W129" s="5"/>
      <c r="X129" s="5"/>
      <c r="Y129" s="5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>
      <c r="A130" s="5"/>
      <c r="B130" s="5"/>
      <c r="C130" s="5"/>
      <c r="D130" s="139"/>
      <c r="E130" s="5"/>
      <c r="F130" s="5"/>
      <c r="G130" s="5"/>
      <c r="H130" s="36"/>
      <c r="I130" s="5"/>
      <c r="J130" s="5"/>
      <c r="K130" s="5"/>
      <c r="L130" s="5"/>
      <c r="M130" s="5"/>
      <c r="N130" s="36"/>
      <c r="O130" s="5"/>
      <c r="P130" s="5"/>
      <c r="Q130" s="36"/>
      <c r="R130" s="5"/>
      <c r="S130" s="5"/>
      <c r="T130" s="5"/>
      <c r="U130" s="5"/>
      <c r="V130" s="5"/>
      <c r="W130" s="5"/>
      <c r="X130" s="5"/>
      <c r="Y130" s="5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>
      <c r="A131" s="5"/>
      <c r="B131" s="5"/>
      <c r="C131" s="5"/>
      <c r="D131" s="139"/>
      <c r="E131" s="5"/>
      <c r="F131" s="5"/>
      <c r="G131" s="5"/>
      <c r="H131" s="36"/>
      <c r="I131" s="5"/>
      <c r="J131" s="5"/>
      <c r="K131" s="5"/>
      <c r="L131" s="5"/>
      <c r="M131" s="5"/>
      <c r="N131" s="36"/>
      <c r="O131" s="5"/>
      <c r="P131" s="5"/>
      <c r="Q131" s="36"/>
      <c r="R131" s="5"/>
      <c r="S131" s="5"/>
      <c r="T131" s="5"/>
      <c r="U131" s="5"/>
      <c r="V131" s="5"/>
      <c r="W131" s="5"/>
      <c r="X131" s="5"/>
      <c r="Y131" s="5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>
      <c r="A132" s="5"/>
      <c r="B132" s="5"/>
      <c r="C132" s="5"/>
      <c r="D132" s="139"/>
      <c r="E132" s="5"/>
      <c r="F132" s="5"/>
      <c r="G132" s="5"/>
      <c r="H132" s="36"/>
      <c r="I132" s="5"/>
      <c r="J132" s="5"/>
      <c r="K132" s="5"/>
      <c r="L132" s="5"/>
      <c r="M132" s="5"/>
      <c r="N132" s="36"/>
      <c r="O132" s="5"/>
      <c r="P132" s="5"/>
      <c r="Q132" s="36"/>
      <c r="R132" s="5"/>
      <c r="S132" s="5"/>
      <c r="T132" s="5"/>
      <c r="U132" s="5"/>
      <c r="V132" s="5"/>
      <c r="W132" s="5"/>
      <c r="X132" s="5"/>
      <c r="Y132" s="5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>
      <c r="A133" s="5"/>
      <c r="B133" s="5"/>
      <c r="C133" s="5"/>
      <c r="D133" s="139"/>
      <c r="E133" s="5"/>
      <c r="F133" s="5"/>
      <c r="G133" s="5"/>
      <c r="H133" s="36"/>
      <c r="I133" s="5"/>
      <c r="J133" s="5"/>
      <c r="K133" s="5"/>
      <c r="L133" s="5"/>
      <c r="M133" s="5"/>
      <c r="N133" s="36"/>
      <c r="O133" s="5"/>
      <c r="P133" s="5"/>
      <c r="Q133" s="36"/>
      <c r="R133" s="5"/>
      <c r="S133" s="5"/>
      <c r="T133" s="5"/>
      <c r="U133" s="5"/>
      <c r="V133" s="5"/>
      <c r="W133" s="5"/>
      <c r="X133" s="5"/>
      <c r="Y133" s="5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>
      <c r="A134" s="5"/>
      <c r="B134" s="5"/>
      <c r="C134" s="5"/>
      <c r="D134" s="139"/>
      <c r="E134" s="5"/>
      <c r="F134" s="5"/>
      <c r="G134" s="5"/>
      <c r="H134" s="36"/>
      <c r="I134" s="5"/>
      <c r="J134" s="5"/>
      <c r="K134" s="5"/>
      <c r="L134" s="5"/>
      <c r="M134" s="5"/>
      <c r="N134" s="36"/>
      <c r="O134" s="5"/>
      <c r="P134" s="5"/>
      <c r="Q134" s="36"/>
      <c r="R134" s="5"/>
      <c r="S134" s="5"/>
      <c r="T134" s="5"/>
      <c r="U134" s="5"/>
      <c r="V134" s="5"/>
      <c r="W134" s="5"/>
      <c r="X134" s="5"/>
      <c r="Y134" s="5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>
      <c r="A135" s="5"/>
      <c r="B135" s="5"/>
      <c r="C135" s="5"/>
      <c r="D135" s="139"/>
      <c r="E135" s="5"/>
      <c r="F135" s="5"/>
      <c r="G135" s="5"/>
      <c r="H135" s="36"/>
      <c r="I135" s="5"/>
      <c r="J135" s="5"/>
      <c r="K135" s="5"/>
      <c r="L135" s="5"/>
      <c r="M135" s="5"/>
      <c r="N135" s="36"/>
      <c r="O135" s="5"/>
      <c r="P135" s="5"/>
      <c r="Q135" s="36"/>
      <c r="R135" s="5"/>
      <c r="S135" s="5"/>
      <c r="T135" s="5"/>
      <c r="U135" s="5"/>
      <c r="V135" s="5"/>
      <c r="W135" s="5"/>
      <c r="X135" s="5"/>
      <c r="Y135" s="5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>
      <c r="A136" s="5"/>
      <c r="B136" s="5"/>
      <c r="C136" s="5"/>
      <c r="D136" s="139"/>
      <c r="E136" s="5"/>
      <c r="F136" s="5"/>
      <c r="G136" s="5"/>
      <c r="H136" s="36"/>
      <c r="I136" s="5"/>
      <c r="J136" s="5"/>
      <c r="K136" s="5"/>
      <c r="L136" s="5"/>
      <c r="M136" s="5"/>
      <c r="N136" s="36"/>
      <c r="O136" s="5"/>
      <c r="P136" s="5"/>
      <c r="Q136" s="36"/>
      <c r="R136" s="5"/>
      <c r="S136" s="5"/>
      <c r="T136" s="5"/>
      <c r="U136" s="5"/>
      <c r="V136" s="5"/>
      <c r="W136" s="5"/>
      <c r="X136" s="5"/>
      <c r="Y136" s="5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>
      <c r="A137" s="5"/>
      <c r="B137" s="5"/>
      <c r="C137" s="5"/>
      <c r="D137" s="139"/>
      <c r="E137" s="5"/>
      <c r="F137" s="5"/>
      <c r="G137" s="5"/>
      <c r="H137" s="36"/>
      <c r="I137" s="5"/>
      <c r="J137" s="5"/>
      <c r="K137" s="5"/>
      <c r="L137" s="5"/>
      <c r="M137" s="5"/>
      <c r="N137" s="36"/>
      <c r="O137" s="5"/>
      <c r="P137" s="5"/>
      <c r="Q137" s="36"/>
      <c r="R137" s="5"/>
      <c r="S137" s="5"/>
      <c r="T137" s="5"/>
      <c r="U137" s="5"/>
      <c r="V137" s="5"/>
      <c r="W137" s="5"/>
      <c r="X137" s="5"/>
      <c r="Y137" s="5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>
      <c r="A138" s="5"/>
      <c r="B138" s="5"/>
      <c r="C138" s="5"/>
      <c r="D138" s="139"/>
      <c r="E138" s="5"/>
      <c r="F138" s="5"/>
      <c r="G138" s="5"/>
      <c r="H138" s="36"/>
      <c r="I138" s="5"/>
      <c r="J138" s="5"/>
      <c r="K138" s="5"/>
      <c r="L138" s="5"/>
      <c r="M138" s="5"/>
      <c r="N138" s="36"/>
      <c r="O138" s="5"/>
      <c r="P138" s="5"/>
      <c r="Q138" s="36"/>
      <c r="R138" s="5"/>
      <c r="S138" s="5"/>
      <c r="T138" s="5"/>
      <c r="U138" s="5"/>
      <c r="V138" s="5"/>
      <c r="W138" s="5"/>
      <c r="X138" s="5"/>
      <c r="Y138" s="5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>
      <c r="A139" s="5"/>
      <c r="B139" s="5"/>
      <c r="C139" s="5"/>
      <c r="D139" s="139"/>
      <c r="E139" s="5"/>
      <c r="F139" s="5"/>
      <c r="G139" s="5"/>
      <c r="H139" s="36"/>
      <c r="I139" s="5"/>
      <c r="J139" s="5"/>
      <c r="K139" s="5"/>
      <c r="L139" s="5"/>
      <c r="M139" s="5"/>
      <c r="N139" s="36"/>
      <c r="O139" s="5"/>
      <c r="P139" s="5"/>
      <c r="Q139" s="36"/>
      <c r="R139" s="5"/>
      <c r="S139" s="5"/>
      <c r="T139" s="5"/>
      <c r="U139" s="5"/>
      <c r="V139" s="5"/>
      <c r="W139" s="5"/>
      <c r="X139" s="5"/>
      <c r="Y139" s="5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>
      <c r="A140" s="5"/>
      <c r="B140" s="5"/>
      <c r="C140" s="5"/>
      <c r="D140" s="139"/>
      <c r="E140" s="5"/>
      <c r="F140" s="5"/>
      <c r="G140" s="5"/>
      <c r="H140" s="36"/>
      <c r="I140" s="5"/>
      <c r="J140" s="5"/>
      <c r="K140" s="5"/>
      <c r="L140" s="5"/>
      <c r="M140" s="5"/>
      <c r="N140" s="36"/>
      <c r="O140" s="5"/>
      <c r="P140" s="5"/>
      <c r="Q140" s="36"/>
      <c r="R140" s="5"/>
      <c r="S140" s="5"/>
      <c r="T140" s="5"/>
      <c r="U140" s="5"/>
      <c r="V140" s="5"/>
      <c r="W140" s="5"/>
      <c r="X140" s="5"/>
      <c r="Y140" s="5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>
      <c r="A141" s="5"/>
      <c r="B141" s="5"/>
      <c r="C141" s="5"/>
      <c r="D141" s="139"/>
      <c r="E141" s="5"/>
      <c r="F141" s="5"/>
      <c r="G141" s="5"/>
      <c r="H141" s="36"/>
      <c r="I141" s="5"/>
      <c r="J141" s="5"/>
      <c r="K141" s="5"/>
      <c r="L141" s="5"/>
      <c r="M141" s="5"/>
      <c r="N141" s="36"/>
      <c r="O141" s="5"/>
      <c r="P141" s="5"/>
      <c r="Q141" s="36"/>
      <c r="R141" s="5"/>
      <c r="S141" s="5"/>
      <c r="T141" s="5"/>
      <c r="U141" s="5"/>
      <c r="V141" s="5"/>
      <c r="W141" s="5"/>
      <c r="X141" s="5"/>
      <c r="Y141" s="5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>
      <c r="A142" s="5"/>
      <c r="B142" s="5"/>
      <c r="C142" s="5"/>
      <c r="D142" s="139"/>
      <c r="E142" s="5"/>
      <c r="F142" s="5"/>
      <c r="G142" s="5"/>
      <c r="H142" s="36"/>
      <c r="I142" s="5"/>
      <c r="J142" s="5"/>
      <c r="K142" s="5"/>
      <c r="L142" s="5"/>
      <c r="M142" s="5"/>
      <c r="N142" s="36"/>
      <c r="O142" s="5"/>
      <c r="P142" s="5"/>
      <c r="Q142" s="36"/>
      <c r="R142" s="5"/>
      <c r="S142" s="5"/>
      <c r="T142" s="5"/>
      <c r="U142" s="5"/>
      <c r="V142" s="5"/>
      <c r="W142" s="5"/>
      <c r="X142" s="5"/>
      <c r="Y142" s="5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>
      <c r="A143" s="5"/>
      <c r="B143" s="5"/>
      <c r="C143" s="5"/>
      <c r="D143" s="139"/>
      <c r="E143" s="5"/>
      <c r="F143" s="5"/>
      <c r="G143" s="5"/>
      <c r="H143" s="36"/>
      <c r="I143" s="5"/>
      <c r="J143" s="5"/>
      <c r="K143" s="5"/>
      <c r="L143" s="5"/>
      <c r="M143" s="5"/>
      <c r="N143" s="36"/>
      <c r="O143" s="5"/>
      <c r="P143" s="5"/>
      <c r="Q143" s="36"/>
      <c r="R143" s="5"/>
      <c r="S143" s="5"/>
      <c r="T143" s="5"/>
      <c r="U143" s="5"/>
      <c r="V143" s="5"/>
      <c r="W143" s="5"/>
      <c r="X143" s="5"/>
      <c r="Y143" s="5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>
      <c r="A144" s="5"/>
      <c r="B144" s="5"/>
      <c r="C144" s="5"/>
      <c r="D144" s="139"/>
      <c r="E144" s="5"/>
      <c r="F144" s="5"/>
      <c r="G144" s="5"/>
      <c r="H144" s="36"/>
      <c r="I144" s="5"/>
      <c r="J144" s="5"/>
      <c r="K144" s="5"/>
      <c r="L144" s="5"/>
      <c r="M144" s="5"/>
      <c r="N144" s="36"/>
      <c r="O144" s="5"/>
      <c r="P144" s="5"/>
      <c r="Q144" s="36"/>
      <c r="R144" s="5"/>
      <c r="S144" s="5"/>
      <c r="T144" s="5"/>
      <c r="U144" s="5"/>
      <c r="V144" s="5"/>
      <c r="W144" s="5"/>
      <c r="X144" s="5"/>
      <c r="Y144" s="5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>
      <c r="A145" s="5"/>
      <c r="B145" s="5"/>
      <c r="C145" s="5"/>
      <c r="D145" s="139"/>
      <c r="E145" s="5"/>
      <c r="F145" s="5"/>
      <c r="G145" s="5"/>
      <c r="H145" s="36"/>
      <c r="I145" s="5"/>
      <c r="J145" s="5"/>
      <c r="K145" s="5"/>
      <c r="L145" s="5"/>
      <c r="M145" s="5"/>
      <c r="N145" s="36"/>
      <c r="O145" s="5"/>
      <c r="P145" s="5"/>
      <c r="Q145" s="36"/>
      <c r="R145" s="5"/>
      <c r="S145" s="5"/>
      <c r="T145" s="5"/>
      <c r="U145" s="5"/>
      <c r="V145" s="5"/>
      <c r="W145" s="5"/>
      <c r="X145" s="5"/>
      <c r="Y145" s="5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>
      <c r="A146" s="5"/>
      <c r="B146" s="5"/>
      <c r="C146" s="5"/>
      <c r="D146" s="139"/>
      <c r="E146" s="5"/>
      <c r="F146" s="5"/>
      <c r="G146" s="5"/>
      <c r="H146" s="36"/>
      <c r="I146" s="5"/>
      <c r="J146" s="5"/>
      <c r="K146" s="5"/>
      <c r="L146" s="5"/>
      <c r="M146" s="5"/>
      <c r="N146" s="36"/>
      <c r="O146" s="5"/>
      <c r="P146" s="5"/>
      <c r="Q146" s="36"/>
      <c r="R146" s="5"/>
      <c r="S146" s="5"/>
      <c r="T146" s="5"/>
      <c r="U146" s="5"/>
      <c r="V146" s="5"/>
      <c r="W146" s="5"/>
      <c r="X146" s="5"/>
      <c r="Y146" s="5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>
      <c r="A147" s="5"/>
      <c r="B147" s="5"/>
      <c r="C147" s="5"/>
      <c r="D147" s="139"/>
      <c r="E147" s="5"/>
      <c r="F147" s="5"/>
      <c r="G147" s="5"/>
      <c r="H147" s="36"/>
      <c r="I147" s="5"/>
      <c r="J147" s="5"/>
      <c r="K147" s="5"/>
      <c r="L147" s="5"/>
      <c r="M147" s="5"/>
      <c r="N147" s="36"/>
      <c r="O147" s="5"/>
      <c r="P147" s="5"/>
      <c r="Q147" s="36"/>
      <c r="R147" s="5"/>
      <c r="S147" s="5"/>
      <c r="T147" s="5"/>
      <c r="U147" s="5"/>
      <c r="V147" s="5"/>
      <c r="W147" s="5"/>
      <c r="X147" s="5"/>
      <c r="Y147" s="5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>
      <c r="A148" s="5"/>
      <c r="B148" s="5"/>
      <c r="C148" s="5"/>
      <c r="D148" s="139"/>
      <c r="E148" s="5"/>
      <c r="F148" s="5"/>
      <c r="G148" s="5"/>
      <c r="H148" s="36"/>
      <c r="I148" s="5"/>
      <c r="J148" s="5"/>
      <c r="K148" s="5"/>
      <c r="L148" s="5"/>
      <c r="M148" s="5"/>
      <c r="N148" s="36"/>
      <c r="O148" s="5"/>
      <c r="P148" s="5"/>
      <c r="Q148" s="36"/>
      <c r="R148" s="5"/>
      <c r="S148" s="5"/>
      <c r="T148" s="5"/>
      <c r="U148" s="5"/>
      <c r="V148" s="5"/>
      <c r="W148" s="5"/>
      <c r="X148" s="5"/>
      <c r="Y148" s="5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>
      <c r="A149" s="5"/>
      <c r="B149" s="5"/>
      <c r="C149" s="5"/>
      <c r="D149" s="139"/>
      <c r="E149" s="5"/>
      <c r="F149" s="5"/>
      <c r="G149" s="5"/>
      <c r="H149" s="36"/>
      <c r="I149" s="5"/>
      <c r="J149" s="5"/>
      <c r="K149" s="5"/>
      <c r="L149" s="5"/>
      <c r="M149" s="5"/>
      <c r="N149" s="36"/>
      <c r="O149" s="5"/>
      <c r="P149" s="5"/>
      <c r="Q149" s="36"/>
      <c r="R149" s="5"/>
      <c r="S149" s="5"/>
      <c r="T149" s="5"/>
      <c r="U149" s="5"/>
      <c r="V149" s="5"/>
      <c r="W149" s="5"/>
      <c r="X149" s="5"/>
      <c r="Y149" s="5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>
      <c r="A150" s="5"/>
      <c r="B150" s="5"/>
      <c r="C150" s="5"/>
      <c r="D150" s="139"/>
      <c r="E150" s="5"/>
      <c r="F150" s="5"/>
      <c r="G150" s="5"/>
      <c r="H150" s="36"/>
      <c r="I150" s="5"/>
      <c r="J150" s="5"/>
      <c r="K150" s="5"/>
      <c r="L150" s="5"/>
      <c r="M150" s="5"/>
      <c r="N150" s="36"/>
      <c r="O150" s="5"/>
      <c r="P150" s="5"/>
      <c r="Q150" s="36"/>
      <c r="R150" s="5"/>
      <c r="S150" s="5"/>
      <c r="T150" s="5"/>
      <c r="U150" s="5"/>
      <c r="V150" s="5"/>
      <c r="W150" s="5"/>
      <c r="X150" s="5"/>
      <c r="Y150" s="5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>
      <c r="A151" s="5"/>
      <c r="B151" s="5"/>
      <c r="C151" s="5"/>
      <c r="D151" s="139"/>
      <c r="E151" s="5"/>
      <c r="F151" s="5"/>
      <c r="G151" s="5"/>
      <c r="H151" s="36"/>
      <c r="I151" s="5"/>
      <c r="J151" s="5"/>
      <c r="K151" s="5"/>
      <c r="L151" s="5"/>
      <c r="M151" s="5"/>
      <c r="N151" s="36"/>
      <c r="O151" s="5"/>
      <c r="P151" s="5"/>
      <c r="Q151" s="36"/>
      <c r="R151" s="5"/>
      <c r="S151" s="5"/>
      <c r="T151" s="5"/>
      <c r="U151" s="5"/>
      <c r="V151" s="5"/>
      <c r="W151" s="5"/>
      <c r="X151" s="5"/>
      <c r="Y151" s="5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>
      <c r="A152" s="5"/>
      <c r="B152" s="5"/>
      <c r="C152" s="5"/>
      <c r="D152" s="139"/>
      <c r="E152" s="5"/>
      <c r="F152" s="5"/>
      <c r="G152" s="5"/>
      <c r="H152" s="36"/>
      <c r="I152" s="5"/>
      <c r="J152" s="5"/>
      <c r="K152" s="5"/>
      <c r="L152" s="5"/>
      <c r="M152" s="5"/>
      <c r="N152" s="36"/>
      <c r="O152" s="5"/>
      <c r="P152" s="5"/>
      <c r="Q152" s="36"/>
      <c r="R152" s="5"/>
      <c r="S152" s="5"/>
      <c r="T152" s="5"/>
      <c r="U152" s="5"/>
      <c r="V152" s="5"/>
      <c r="W152" s="5"/>
      <c r="X152" s="5"/>
      <c r="Y152" s="5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>
      <c r="A153" s="5"/>
      <c r="B153" s="5"/>
      <c r="C153" s="5"/>
      <c r="D153" s="139"/>
      <c r="E153" s="5"/>
      <c r="F153" s="5"/>
      <c r="G153" s="5"/>
      <c r="H153" s="36"/>
      <c r="I153" s="5"/>
      <c r="J153" s="5"/>
      <c r="K153" s="5"/>
      <c r="L153" s="5"/>
      <c r="M153" s="5"/>
      <c r="N153" s="36"/>
      <c r="O153" s="5"/>
      <c r="P153" s="5"/>
      <c r="Q153" s="36"/>
      <c r="R153" s="5"/>
      <c r="S153" s="5"/>
      <c r="T153" s="5"/>
      <c r="U153" s="5"/>
      <c r="V153" s="5"/>
      <c r="W153" s="5"/>
      <c r="X153" s="5"/>
      <c r="Y153" s="5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>
      <c r="A154" s="5"/>
      <c r="B154" s="5"/>
      <c r="C154" s="5"/>
      <c r="D154" s="139"/>
      <c r="E154" s="5"/>
      <c r="F154" s="5"/>
      <c r="G154" s="5"/>
      <c r="H154" s="36"/>
      <c r="I154" s="5"/>
      <c r="J154" s="5"/>
      <c r="K154" s="5"/>
      <c r="L154" s="5"/>
      <c r="M154" s="5"/>
      <c r="N154" s="36"/>
      <c r="O154" s="5"/>
      <c r="P154" s="5"/>
      <c r="Q154" s="36"/>
      <c r="R154" s="5"/>
      <c r="S154" s="5"/>
      <c r="T154" s="5"/>
      <c r="U154" s="5"/>
      <c r="V154" s="5"/>
      <c r="W154" s="5"/>
      <c r="X154" s="5"/>
      <c r="Y154" s="5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>
      <c r="A155" s="5"/>
      <c r="B155" s="5"/>
      <c r="C155" s="5"/>
      <c r="D155" s="139"/>
      <c r="E155" s="5"/>
      <c r="F155" s="5"/>
      <c r="G155" s="5"/>
      <c r="H155" s="36"/>
      <c r="I155" s="5"/>
      <c r="J155" s="5"/>
      <c r="K155" s="5"/>
      <c r="L155" s="5"/>
      <c r="M155" s="5"/>
      <c r="N155" s="36"/>
      <c r="O155" s="5"/>
      <c r="P155" s="5"/>
      <c r="Q155" s="36"/>
      <c r="R155" s="5"/>
      <c r="S155" s="5"/>
      <c r="T155" s="5"/>
      <c r="U155" s="5"/>
      <c r="V155" s="5"/>
      <c r="W155" s="5"/>
      <c r="X155" s="5"/>
      <c r="Y155" s="5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>
      <c r="A156" s="5"/>
      <c r="B156" s="5"/>
      <c r="C156" s="5"/>
      <c r="D156" s="139"/>
      <c r="E156" s="5"/>
      <c r="F156" s="5"/>
      <c r="G156" s="5"/>
      <c r="H156" s="36"/>
      <c r="I156" s="5"/>
      <c r="J156" s="5"/>
      <c r="K156" s="5"/>
      <c r="L156" s="5"/>
      <c r="M156" s="5"/>
      <c r="N156" s="36"/>
      <c r="O156" s="5"/>
      <c r="P156" s="5"/>
      <c r="Q156" s="36"/>
      <c r="R156" s="5"/>
      <c r="S156" s="5"/>
      <c r="T156" s="5"/>
      <c r="U156" s="5"/>
      <c r="V156" s="5"/>
      <c r="W156" s="5"/>
      <c r="X156" s="5"/>
      <c r="Y156" s="5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>
      <c r="A157" s="5"/>
      <c r="B157" s="5"/>
      <c r="C157" s="5"/>
      <c r="D157" s="139"/>
      <c r="E157" s="5"/>
      <c r="F157" s="5"/>
      <c r="G157" s="5"/>
      <c r="H157" s="36"/>
      <c r="I157" s="5"/>
      <c r="J157" s="5"/>
      <c r="K157" s="5"/>
      <c r="L157" s="5"/>
      <c r="M157" s="5"/>
      <c r="N157" s="36"/>
      <c r="O157" s="5"/>
      <c r="P157" s="5"/>
      <c r="Q157" s="36"/>
      <c r="R157" s="5"/>
      <c r="S157" s="5"/>
      <c r="T157" s="5"/>
      <c r="U157" s="5"/>
      <c r="V157" s="5"/>
      <c r="W157" s="5"/>
      <c r="X157" s="5"/>
      <c r="Y157" s="5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>
      <c r="A158" s="5"/>
      <c r="B158" s="5"/>
      <c r="C158" s="5"/>
      <c r="D158" s="139"/>
      <c r="E158" s="5"/>
      <c r="F158" s="5"/>
      <c r="G158" s="5"/>
      <c r="H158" s="36"/>
      <c r="I158" s="5"/>
      <c r="J158" s="5"/>
      <c r="K158" s="5"/>
      <c r="L158" s="5"/>
      <c r="M158" s="5"/>
      <c r="N158" s="36"/>
      <c r="O158" s="5"/>
      <c r="P158" s="5"/>
      <c r="Q158" s="36"/>
      <c r="R158" s="5"/>
      <c r="S158" s="5"/>
      <c r="T158" s="5"/>
      <c r="U158" s="5"/>
      <c r="V158" s="5"/>
      <c r="W158" s="5"/>
      <c r="X158" s="5"/>
      <c r="Y158" s="5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>
      <c r="A159" s="5"/>
      <c r="B159" s="5"/>
      <c r="C159" s="5"/>
      <c r="D159" s="139"/>
      <c r="E159" s="5"/>
      <c r="F159" s="5"/>
      <c r="G159" s="5"/>
      <c r="H159" s="36"/>
      <c r="I159" s="5"/>
      <c r="J159" s="5"/>
      <c r="K159" s="5"/>
      <c r="L159" s="5"/>
      <c r="M159" s="5"/>
      <c r="N159" s="36"/>
      <c r="O159" s="5"/>
      <c r="P159" s="5"/>
      <c r="Q159" s="36"/>
      <c r="R159" s="5"/>
      <c r="S159" s="5"/>
      <c r="T159" s="5"/>
      <c r="U159" s="5"/>
      <c r="V159" s="5"/>
      <c r="W159" s="5"/>
      <c r="X159" s="5"/>
      <c r="Y159" s="5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>
      <c r="A160" s="5"/>
      <c r="B160" s="5"/>
      <c r="C160" s="5"/>
      <c r="D160" s="139"/>
      <c r="E160" s="5"/>
      <c r="F160" s="5"/>
      <c r="G160" s="5"/>
      <c r="H160" s="36"/>
      <c r="I160" s="5"/>
      <c r="J160" s="5"/>
      <c r="K160" s="5"/>
      <c r="L160" s="5"/>
      <c r="M160" s="5"/>
      <c r="N160" s="36"/>
      <c r="O160" s="5"/>
      <c r="P160" s="5"/>
      <c r="Q160" s="36"/>
      <c r="R160" s="5"/>
      <c r="S160" s="5"/>
      <c r="T160" s="5"/>
      <c r="U160" s="5"/>
      <c r="V160" s="5"/>
      <c r="W160" s="5"/>
      <c r="X160" s="5"/>
      <c r="Y160" s="5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>
      <c r="A161" s="5"/>
      <c r="B161" s="5"/>
      <c r="C161" s="5"/>
      <c r="D161" s="139"/>
      <c r="E161" s="5"/>
      <c r="F161" s="5"/>
      <c r="G161" s="5"/>
      <c r="H161" s="36"/>
      <c r="I161" s="5"/>
      <c r="J161" s="5"/>
      <c r="K161" s="5"/>
      <c r="L161" s="5"/>
      <c r="M161" s="5"/>
      <c r="N161" s="36"/>
      <c r="O161" s="5"/>
      <c r="P161" s="5"/>
      <c r="Q161" s="36"/>
      <c r="R161" s="5"/>
      <c r="S161" s="5"/>
      <c r="T161" s="5"/>
      <c r="U161" s="5"/>
      <c r="V161" s="5"/>
      <c r="W161" s="5"/>
      <c r="X161" s="5"/>
      <c r="Y161" s="5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>
      <c r="A162" s="5"/>
      <c r="B162" s="5"/>
      <c r="C162" s="5"/>
      <c r="D162" s="139"/>
      <c r="E162" s="5"/>
      <c r="F162" s="5"/>
      <c r="G162" s="5"/>
      <c r="H162" s="36"/>
      <c r="I162" s="5"/>
      <c r="J162" s="5"/>
      <c r="K162" s="5"/>
      <c r="L162" s="5"/>
      <c r="M162" s="5"/>
      <c r="N162" s="36"/>
      <c r="O162" s="5"/>
      <c r="P162" s="5"/>
      <c r="Q162" s="36"/>
      <c r="R162" s="5"/>
      <c r="S162" s="5"/>
      <c r="T162" s="5"/>
      <c r="U162" s="5"/>
      <c r="V162" s="5"/>
      <c r="W162" s="5"/>
      <c r="X162" s="5"/>
      <c r="Y162" s="5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>
      <c r="A163" s="5"/>
      <c r="B163" s="5"/>
      <c r="C163" s="5"/>
      <c r="D163" s="139"/>
      <c r="E163" s="5"/>
      <c r="F163" s="5"/>
      <c r="G163" s="5"/>
      <c r="H163" s="36"/>
      <c r="I163" s="5"/>
      <c r="J163" s="5"/>
      <c r="K163" s="5"/>
      <c r="L163" s="5"/>
      <c r="M163" s="5"/>
      <c r="N163" s="36"/>
      <c r="O163" s="5"/>
      <c r="P163" s="5"/>
      <c r="Q163" s="36"/>
      <c r="R163" s="5"/>
      <c r="S163" s="5"/>
      <c r="T163" s="5"/>
      <c r="U163" s="5"/>
      <c r="V163" s="5"/>
      <c r="W163" s="5"/>
      <c r="X163" s="5"/>
      <c r="Y163" s="5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>
      <c r="A164" s="5"/>
      <c r="B164" s="5"/>
      <c r="C164" s="5"/>
      <c r="D164" s="139"/>
      <c r="E164" s="5"/>
      <c r="F164" s="5"/>
      <c r="G164" s="5"/>
      <c r="H164" s="36"/>
      <c r="I164" s="5"/>
      <c r="J164" s="5"/>
      <c r="K164" s="5"/>
      <c r="L164" s="5"/>
      <c r="M164" s="5"/>
      <c r="N164" s="36"/>
      <c r="O164" s="5"/>
      <c r="P164" s="5"/>
      <c r="Q164" s="36"/>
      <c r="R164" s="5"/>
      <c r="S164" s="5"/>
      <c r="T164" s="5"/>
      <c r="U164" s="5"/>
      <c r="V164" s="5"/>
      <c r="W164" s="5"/>
      <c r="X164" s="5"/>
      <c r="Y164" s="5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>
      <c r="A165" s="5"/>
      <c r="B165" s="5"/>
      <c r="C165" s="5"/>
      <c r="D165" s="139"/>
      <c r="E165" s="5"/>
      <c r="F165" s="5"/>
      <c r="G165" s="5"/>
      <c r="H165" s="36"/>
      <c r="I165" s="5"/>
      <c r="J165" s="5"/>
      <c r="K165" s="5"/>
      <c r="L165" s="5"/>
      <c r="M165" s="5"/>
      <c r="N165" s="36"/>
      <c r="O165" s="5"/>
      <c r="P165" s="5"/>
      <c r="Q165" s="36"/>
      <c r="R165" s="5"/>
      <c r="S165" s="5"/>
      <c r="T165" s="5"/>
      <c r="U165" s="5"/>
      <c r="V165" s="5"/>
      <c r="W165" s="5"/>
      <c r="X165" s="5"/>
      <c r="Y165" s="5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>
      <c r="A166" s="5"/>
      <c r="B166" s="5"/>
      <c r="C166" s="5"/>
      <c r="D166" s="139"/>
      <c r="E166" s="5"/>
      <c r="F166" s="5"/>
      <c r="G166" s="5"/>
      <c r="H166" s="36"/>
      <c r="I166" s="5"/>
      <c r="J166" s="5"/>
      <c r="K166" s="5"/>
      <c r="L166" s="5"/>
      <c r="M166" s="5"/>
      <c r="N166" s="36"/>
      <c r="O166" s="5"/>
      <c r="P166" s="5"/>
      <c r="Q166" s="36"/>
      <c r="R166" s="5"/>
      <c r="S166" s="5"/>
      <c r="T166" s="5"/>
      <c r="U166" s="5"/>
      <c r="V166" s="5"/>
      <c r="W166" s="5"/>
      <c r="X166" s="5"/>
      <c r="Y166" s="5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>
      <c r="A167" s="5"/>
      <c r="B167" s="5"/>
      <c r="C167" s="5"/>
      <c r="D167" s="139"/>
      <c r="E167" s="5"/>
      <c r="F167" s="5"/>
      <c r="G167" s="5"/>
      <c r="H167" s="36"/>
      <c r="I167" s="5"/>
      <c r="J167" s="5"/>
      <c r="K167" s="5"/>
      <c r="L167" s="5"/>
      <c r="M167" s="5"/>
      <c r="N167" s="36"/>
      <c r="O167" s="5"/>
      <c r="P167" s="5"/>
      <c r="Q167" s="36"/>
      <c r="R167" s="5"/>
      <c r="S167" s="5"/>
      <c r="T167" s="5"/>
      <c r="U167" s="5"/>
      <c r="V167" s="5"/>
      <c r="W167" s="5"/>
      <c r="X167" s="5"/>
      <c r="Y167" s="5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>
      <c r="A168" s="5"/>
      <c r="B168" s="5"/>
      <c r="C168" s="5"/>
      <c r="D168" s="139"/>
      <c r="E168" s="5"/>
      <c r="F168" s="5"/>
      <c r="G168" s="5"/>
      <c r="H168" s="36"/>
      <c r="I168" s="5"/>
      <c r="J168" s="5"/>
      <c r="K168" s="5"/>
      <c r="L168" s="5"/>
      <c r="M168" s="5"/>
      <c r="N168" s="36"/>
      <c r="O168" s="5"/>
      <c r="P168" s="5"/>
      <c r="Q168" s="36"/>
      <c r="R168" s="5"/>
      <c r="S168" s="5"/>
      <c r="T168" s="5"/>
      <c r="U168" s="5"/>
      <c r="V168" s="5"/>
      <c r="W168" s="5"/>
      <c r="X168" s="5"/>
      <c r="Y168" s="5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>
      <c r="A169" s="5"/>
      <c r="B169" s="5"/>
      <c r="C169" s="5"/>
      <c r="D169" s="139"/>
      <c r="E169" s="5"/>
      <c r="F169" s="5"/>
      <c r="G169" s="5"/>
      <c r="H169" s="36"/>
      <c r="I169" s="5"/>
      <c r="J169" s="5"/>
      <c r="K169" s="5"/>
      <c r="L169" s="5"/>
      <c r="M169" s="5"/>
      <c r="N169" s="36"/>
      <c r="O169" s="5"/>
      <c r="P169" s="5"/>
      <c r="Q169" s="36"/>
      <c r="R169" s="5"/>
      <c r="S169" s="5"/>
      <c r="T169" s="5"/>
      <c r="U169" s="5"/>
      <c r="V169" s="5"/>
      <c r="W169" s="5"/>
      <c r="X169" s="5"/>
      <c r="Y169" s="5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>
      <c r="A170" s="5"/>
      <c r="B170" s="5"/>
      <c r="C170" s="5"/>
      <c r="D170" s="139"/>
      <c r="E170" s="5"/>
      <c r="F170" s="5"/>
      <c r="G170" s="5"/>
      <c r="H170" s="36"/>
      <c r="I170" s="5"/>
      <c r="J170" s="5"/>
      <c r="K170" s="5"/>
      <c r="L170" s="5"/>
      <c r="M170" s="5"/>
      <c r="N170" s="36"/>
      <c r="O170" s="5"/>
      <c r="P170" s="5"/>
      <c r="Q170" s="36"/>
      <c r="R170" s="5"/>
      <c r="S170" s="5"/>
      <c r="T170" s="5"/>
      <c r="U170" s="5"/>
      <c r="V170" s="5"/>
      <c r="W170" s="5"/>
      <c r="X170" s="5"/>
      <c r="Y170" s="5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>
      <c r="A171" s="5"/>
      <c r="B171" s="5"/>
      <c r="C171" s="5"/>
      <c r="D171" s="139"/>
      <c r="E171" s="5"/>
      <c r="F171" s="5"/>
      <c r="G171" s="5"/>
      <c r="H171" s="36"/>
      <c r="I171" s="5"/>
      <c r="J171" s="5"/>
      <c r="K171" s="5"/>
      <c r="L171" s="5"/>
      <c r="M171" s="5"/>
      <c r="N171" s="36"/>
      <c r="O171" s="5"/>
      <c r="P171" s="5"/>
      <c r="Q171" s="36"/>
      <c r="R171" s="5"/>
      <c r="S171" s="5"/>
      <c r="T171" s="5"/>
      <c r="U171" s="5"/>
      <c r="V171" s="5"/>
      <c r="W171" s="5"/>
      <c r="X171" s="5"/>
      <c r="Y171" s="5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>
      <c r="A172" s="5"/>
      <c r="B172" s="5"/>
      <c r="C172" s="5"/>
      <c r="D172" s="139"/>
      <c r="E172" s="5"/>
      <c r="F172" s="5"/>
      <c r="G172" s="5"/>
      <c r="H172" s="36"/>
      <c r="I172" s="5"/>
      <c r="J172" s="5"/>
      <c r="K172" s="5"/>
      <c r="L172" s="5"/>
      <c r="M172" s="5"/>
      <c r="N172" s="36"/>
      <c r="O172" s="5"/>
      <c r="P172" s="5"/>
      <c r="Q172" s="36"/>
      <c r="R172" s="5"/>
      <c r="S172" s="5"/>
      <c r="T172" s="5"/>
      <c r="U172" s="5"/>
      <c r="V172" s="5"/>
      <c r="W172" s="5"/>
      <c r="X172" s="5"/>
      <c r="Y172" s="5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>
      <c r="A173" s="5"/>
      <c r="B173" s="5"/>
      <c r="C173" s="5"/>
      <c r="D173" s="139"/>
      <c r="E173" s="5"/>
      <c r="F173" s="5"/>
      <c r="G173" s="5"/>
      <c r="H173" s="36"/>
      <c r="I173" s="5"/>
      <c r="J173" s="5"/>
      <c r="K173" s="5"/>
      <c r="L173" s="5"/>
      <c r="M173" s="5"/>
      <c r="N173" s="36"/>
      <c r="O173" s="5"/>
      <c r="P173" s="5"/>
      <c r="Q173" s="36"/>
      <c r="R173" s="5"/>
      <c r="S173" s="5"/>
      <c r="T173" s="5"/>
      <c r="U173" s="5"/>
      <c r="V173" s="5"/>
      <c r="W173" s="5"/>
      <c r="X173" s="5"/>
      <c r="Y173" s="5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>
      <c r="A174" s="5"/>
      <c r="B174" s="5"/>
      <c r="C174" s="5"/>
      <c r="D174" s="139"/>
      <c r="E174" s="5"/>
      <c r="F174" s="5"/>
      <c r="G174" s="5"/>
      <c r="H174" s="36"/>
      <c r="I174" s="5"/>
      <c r="J174" s="5"/>
      <c r="K174" s="5"/>
      <c r="L174" s="5"/>
      <c r="M174" s="5"/>
      <c r="N174" s="36"/>
      <c r="O174" s="5"/>
      <c r="P174" s="5"/>
      <c r="Q174" s="36"/>
      <c r="R174" s="5"/>
      <c r="S174" s="5"/>
      <c r="T174" s="5"/>
      <c r="U174" s="5"/>
      <c r="V174" s="5"/>
      <c r="W174" s="5"/>
      <c r="X174" s="5"/>
      <c r="Y174" s="5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>
      <c r="A175" s="5"/>
      <c r="B175" s="5"/>
      <c r="C175" s="5"/>
      <c r="D175" s="139"/>
      <c r="E175" s="5"/>
      <c r="F175" s="5"/>
      <c r="G175" s="5"/>
      <c r="H175" s="36"/>
      <c r="I175" s="5"/>
      <c r="J175" s="5"/>
      <c r="K175" s="5"/>
      <c r="L175" s="5"/>
      <c r="M175" s="5"/>
      <c r="N175" s="36"/>
      <c r="O175" s="5"/>
      <c r="P175" s="5"/>
      <c r="Q175" s="36"/>
      <c r="R175" s="5"/>
      <c r="S175" s="5"/>
      <c r="T175" s="5"/>
      <c r="U175" s="5"/>
      <c r="V175" s="5"/>
      <c r="W175" s="5"/>
      <c r="X175" s="5"/>
      <c r="Y175" s="5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>
      <c r="A176" s="5"/>
      <c r="B176" s="5"/>
      <c r="C176" s="5"/>
      <c r="D176" s="139"/>
      <c r="E176" s="5"/>
      <c r="F176" s="5"/>
      <c r="G176" s="5"/>
      <c r="H176" s="36"/>
      <c r="I176" s="5"/>
      <c r="J176" s="5"/>
      <c r="K176" s="5"/>
      <c r="L176" s="5"/>
      <c r="M176" s="5"/>
      <c r="N176" s="36"/>
      <c r="O176" s="5"/>
      <c r="P176" s="5"/>
      <c r="Q176" s="36"/>
      <c r="R176" s="5"/>
      <c r="S176" s="5"/>
      <c r="T176" s="5"/>
      <c r="U176" s="5"/>
      <c r="V176" s="5"/>
      <c r="W176" s="5"/>
      <c r="X176" s="5"/>
      <c r="Y176" s="5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>
      <c r="A177" s="5"/>
      <c r="B177" s="5"/>
      <c r="C177" s="5"/>
      <c r="D177" s="139"/>
      <c r="E177" s="5"/>
      <c r="F177" s="5"/>
      <c r="G177" s="5"/>
      <c r="H177" s="36"/>
      <c r="I177" s="5"/>
      <c r="J177" s="5"/>
      <c r="K177" s="5"/>
      <c r="L177" s="5"/>
      <c r="M177" s="5"/>
      <c r="N177" s="36"/>
      <c r="O177" s="5"/>
      <c r="P177" s="5"/>
      <c r="Q177" s="36"/>
      <c r="R177" s="5"/>
      <c r="S177" s="5"/>
      <c r="T177" s="5"/>
      <c r="U177" s="5"/>
      <c r="V177" s="5"/>
      <c r="W177" s="5"/>
      <c r="X177" s="5"/>
      <c r="Y177" s="5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>
      <c r="A178" s="5"/>
      <c r="B178" s="5"/>
      <c r="C178" s="5"/>
      <c r="D178" s="139"/>
      <c r="E178" s="5"/>
      <c r="F178" s="5"/>
      <c r="G178" s="5"/>
      <c r="H178" s="36"/>
      <c r="I178" s="5"/>
      <c r="J178" s="5"/>
      <c r="K178" s="5"/>
      <c r="L178" s="5"/>
      <c r="M178" s="5"/>
      <c r="N178" s="36"/>
      <c r="O178" s="5"/>
      <c r="P178" s="5"/>
      <c r="Q178" s="36"/>
      <c r="R178" s="5"/>
      <c r="S178" s="5"/>
      <c r="T178" s="5"/>
      <c r="U178" s="5"/>
      <c r="V178" s="5"/>
      <c r="W178" s="5"/>
      <c r="X178" s="5"/>
      <c r="Y178" s="5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>
      <c r="A179" s="5"/>
      <c r="B179" s="5"/>
      <c r="C179" s="5"/>
      <c r="D179" s="139"/>
      <c r="E179" s="5"/>
      <c r="F179" s="5"/>
      <c r="G179" s="5"/>
      <c r="H179" s="36"/>
      <c r="I179" s="5"/>
      <c r="J179" s="5"/>
      <c r="K179" s="5"/>
      <c r="L179" s="5"/>
      <c r="M179" s="5"/>
      <c r="N179" s="36"/>
      <c r="O179" s="5"/>
      <c r="P179" s="5"/>
      <c r="Q179" s="36"/>
      <c r="R179" s="5"/>
      <c r="S179" s="5"/>
      <c r="T179" s="5"/>
      <c r="U179" s="5"/>
      <c r="V179" s="5"/>
      <c r="W179" s="5"/>
      <c r="X179" s="5"/>
      <c r="Y179" s="5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>
      <c r="A180" s="5"/>
      <c r="B180" s="5"/>
      <c r="C180" s="5"/>
      <c r="D180" s="139"/>
      <c r="E180" s="5"/>
      <c r="F180" s="5"/>
      <c r="G180" s="5"/>
      <c r="H180" s="36"/>
      <c r="I180" s="5"/>
      <c r="J180" s="5"/>
      <c r="K180" s="5"/>
      <c r="L180" s="5"/>
      <c r="M180" s="5"/>
      <c r="N180" s="36"/>
      <c r="O180" s="5"/>
      <c r="P180" s="5"/>
      <c r="Q180" s="36"/>
      <c r="R180" s="5"/>
      <c r="S180" s="5"/>
      <c r="T180" s="5"/>
      <c r="U180" s="5"/>
      <c r="V180" s="5"/>
      <c r="W180" s="5"/>
      <c r="X180" s="5"/>
      <c r="Y180" s="5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>
      <c r="A181" s="5"/>
      <c r="B181" s="5"/>
      <c r="C181" s="5"/>
      <c r="D181" s="139"/>
      <c r="E181" s="5"/>
      <c r="F181" s="5"/>
      <c r="G181" s="5"/>
      <c r="H181" s="36"/>
      <c r="I181" s="5"/>
      <c r="J181" s="5"/>
      <c r="K181" s="5"/>
      <c r="L181" s="5"/>
      <c r="M181" s="5"/>
      <c r="N181" s="36"/>
      <c r="O181" s="5"/>
      <c r="P181" s="5"/>
      <c r="Q181" s="36"/>
      <c r="R181" s="5"/>
      <c r="S181" s="5"/>
      <c r="T181" s="5"/>
      <c r="U181" s="5"/>
      <c r="V181" s="5"/>
      <c r="W181" s="5"/>
      <c r="X181" s="5"/>
      <c r="Y181" s="5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>
      <c r="A182" s="5"/>
      <c r="B182" s="5"/>
      <c r="C182" s="5"/>
      <c r="D182" s="139"/>
      <c r="E182" s="5"/>
      <c r="F182" s="5"/>
      <c r="G182" s="5"/>
      <c r="H182" s="36"/>
      <c r="I182" s="5"/>
      <c r="J182" s="5"/>
      <c r="K182" s="5"/>
      <c r="L182" s="5"/>
      <c r="M182" s="5"/>
      <c r="N182" s="36"/>
      <c r="O182" s="5"/>
      <c r="P182" s="5"/>
      <c r="Q182" s="36"/>
      <c r="R182" s="5"/>
      <c r="S182" s="5"/>
      <c r="T182" s="5"/>
      <c r="U182" s="5"/>
      <c r="V182" s="5"/>
      <c r="W182" s="5"/>
      <c r="X182" s="5"/>
      <c r="Y182" s="5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>
      <c r="A183" s="5"/>
      <c r="B183" s="5"/>
      <c r="C183" s="5"/>
      <c r="D183" s="139"/>
      <c r="E183" s="5"/>
      <c r="F183" s="5"/>
      <c r="G183" s="5"/>
      <c r="H183" s="36"/>
      <c r="I183" s="5"/>
      <c r="J183" s="5"/>
      <c r="K183" s="5"/>
      <c r="L183" s="5"/>
      <c r="M183" s="5"/>
      <c r="N183" s="36"/>
      <c r="O183" s="5"/>
      <c r="P183" s="5"/>
      <c r="Q183" s="36"/>
      <c r="R183" s="5"/>
      <c r="S183" s="5"/>
      <c r="T183" s="5"/>
      <c r="U183" s="5"/>
      <c r="V183" s="5"/>
      <c r="W183" s="5"/>
      <c r="X183" s="5"/>
      <c r="Y183" s="5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>
      <c r="A184" s="5"/>
      <c r="B184" s="5"/>
      <c r="C184" s="5"/>
      <c r="D184" s="139"/>
      <c r="E184" s="5"/>
      <c r="F184" s="5"/>
      <c r="G184" s="5"/>
      <c r="H184" s="36"/>
      <c r="I184" s="5"/>
      <c r="J184" s="5"/>
      <c r="K184" s="5"/>
      <c r="L184" s="5"/>
      <c r="M184" s="5"/>
      <c r="N184" s="36"/>
      <c r="O184" s="5"/>
      <c r="P184" s="5"/>
      <c r="Q184" s="36"/>
      <c r="R184" s="5"/>
      <c r="S184" s="5"/>
      <c r="T184" s="5"/>
      <c r="U184" s="5"/>
      <c r="V184" s="5"/>
      <c r="W184" s="5"/>
      <c r="X184" s="5"/>
      <c r="Y184" s="5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>
      <c r="A185" s="5"/>
      <c r="B185" s="5"/>
      <c r="C185" s="5"/>
      <c r="D185" s="139"/>
      <c r="E185" s="5"/>
      <c r="F185" s="5"/>
      <c r="G185" s="5"/>
      <c r="H185" s="36"/>
      <c r="I185" s="5"/>
      <c r="J185" s="5"/>
      <c r="K185" s="5"/>
      <c r="L185" s="5"/>
      <c r="M185" s="5"/>
      <c r="N185" s="36"/>
      <c r="O185" s="5"/>
      <c r="P185" s="5"/>
      <c r="Q185" s="36"/>
      <c r="R185" s="5"/>
      <c r="S185" s="5"/>
      <c r="T185" s="5"/>
      <c r="U185" s="5"/>
      <c r="V185" s="5"/>
      <c r="W185" s="5"/>
      <c r="X185" s="5"/>
      <c r="Y185" s="5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>
      <c r="A186" s="5"/>
      <c r="B186" s="5"/>
      <c r="C186" s="5"/>
      <c r="D186" s="139"/>
      <c r="E186" s="5"/>
      <c r="F186" s="5"/>
      <c r="G186" s="5"/>
      <c r="H186" s="36"/>
      <c r="I186" s="5"/>
      <c r="J186" s="5"/>
      <c r="K186" s="5"/>
      <c r="L186" s="5"/>
      <c r="M186" s="5"/>
      <c r="N186" s="36"/>
      <c r="O186" s="5"/>
      <c r="P186" s="5"/>
      <c r="Q186" s="36"/>
      <c r="R186" s="5"/>
      <c r="S186" s="5"/>
      <c r="T186" s="5"/>
      <c r="U186" s="5"/>
      <c r="V186" s="5"/>
      <c r="W186" s="5"/>
      <c r="X186" s="5"/>
      <c r="Y186" s="5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>
      <c r="A187" s="5"/>
      <c r="B187" s="5"/>
      <c r="C187" s="5"/>
      <c r="D187" s="139"/>
      <c r="E187" s="5"/>
      <c r="F187" s="5"/>
      <c r="G187" s="5"/>
      <c r="H187" s="36"/>
      <c r="I187" s="5"/>
      <c r="J187" s="5"/>
      <c r="K187" s="5"/>
      <c r="L187" s="5"/>
      <c r="M187" s="5"/>
      <c r="N187" s="36"/>
      <c r="O187" s="5"/>
      <c r="P187" s="5"/>
      <c r="Q187" s="36"/>
      <c r="R187" s="5"/>
      <c r="S187" s="5"/>
      <c r="T187" s="5"/>
      <c r="U187" s="5"/>
      <c r="V187" s="5"/>
      <c r="W187" s="5"/>
      <c r="X187" s="5"/>
      <c r="Y187" s="5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>
      <c r="A188" s="5"/>
      <c r="B188" s="5"/>
      <c r="C188" s="5"/>
      <c r="D188" s="139"/>
      <c r="E188" s="5"/>
      <c r="F188" s="5"/>
      <c r="G188" s="5"/>
      <c r="H188" s="36"/>
      <c r="I188" s="5"/>
      <c r="J188" s="5"/>
      <c r="K188" s="5"/>
      <c r="L188" s="5"/>
      <c r="M188" s="5"/>
      <c r="N188" s="36"/>
      <c r="O188" s="5"/>
      <c r="P188" s="5"/>
      <c r="Q188" s="36"/>
      <c r="R188" s="5"/>
      <c r="S188" s="5"/>
      <c r="T188" s="5"/>
      <c r="U188" s="5"/>
      <c r="V188" s="5"/>
      <c r="W188" s="5"/>
      <c r="X188" s="5"/>
      <c r="Y188" s="5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>
      <c r="A189" s="5"/>
      <c r="B189" s="5"/>
      <c r="C189" s="5"/>
      <c r="D189" s="139"/>
      <c r="E189" s="5"/>
      <c r="F189" s="5"/>
      <c r="G189" s="5"/>
      <c r="H189" s="36"/>
      <c r="I189" s="5"/>
      <c r="J189" s="5"/>
      <c r="K189" s="5"/>
      <c r="L189" s="5"/>
      <c r="M189" s="5"/>
      <c r="N189" s="36"/>
      <c r="O189" s="5"/>
      <c r="P189" s="5"/>
      <c r="Q189" s="36"/>
      <c r="R189" s="5"/>
      <c r="S189" s="5"/>
      <c r="T189" s="5"/>
      <c r="U189" s="5"/>
      <c r="V189" s="5"/>
      <c r="W189" s="5"/>
      <c r="X189" s="5"/>
      <c r="Y189" s="5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>
      <c r="A190" s="5"/>
      <c r="B190" s="5"/>
      <c r="C190" s="5"/>
      <c r="D190" s="139"/>
      <c r="E190" s="5"/>
      <c r="F190" s="5"/>
      <c r="G190" s="5"/>
      <c r="H190" s="36"/>
      <c r="I190" s="5"/>
      <c r="J190" s="5"/>
      <c r="K190" s="5"/>
      <c r="L190" s="5"/>
      <c r="M190" s="5"/>
      <c r="N190" s="36"/>
      <c r="O190" s="5"/>
      <c r="P190" s="5"/>
      <c r="Q190" s="36"/>
      <c r="R190" s="5"/>
      <c r="S190" s="5"/>
      <c r="T190" s="5"/>
      <c r="U190" s="5"/>
      <c r="V190" s="5"/>
      <c r="W190" s="5"/>
      <c r="X190" s="5"/>
      <c r="Y190" s="5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>
      <c r="A191" s="5"/>
      <c r="B191" s="5"/>
      <c r="C191" s="5"/>
      <c r="D191" s="139"/>
      <c r="E191" s="5"/>
      <c r="F191" s="5"/>
      <c r="G191" s="5"/>
      <c r="H191" s="36"/>
      <c r="I191" s="5"/>
      <c r="J191" s="5"/>
      <c r="K191" s="5"/>
      <c r="L191" s="5"/>
      <c r="M191" s="5"/>
      <c r="N191" s="36"/>
      <c r="O191" s="5"/>
      <c r="P191" s="5"/>
      <c r="Q191" s="36"/>
      <c r="R191" s="5"/>
      <c r="S191" s="5"/>
      <c r="T191" s="5"/>
      <c r="U191" s="5"/>
      <c r="V191" s="5"/>
      <c r="W191" s="5"/>
      <c r="X191" s="5"/>
      <c r="Y191" s="5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>
      <c r="A192" s="5"/>
      <c r="B192" s="5"/>
      <c r="C192" s="5"/>
      <c r="D192" s="139"/>
      <c r="E192" s="5"/>
      <c r="F192" s="5"/>
      <c r="G192" s="5"/>
      <c r="H192" s="36"/>
      <c r="I192" s="5"/>
      <c r="J192" s="5"/>
      <c r="K192" s="5"/>
      <c r="L192" s="5"/>
      <c r="M192" s="5"/>
      <c r="N192" s="36"/>
      <c r="O192" s="5"/>
      <c r="P192" s="5"/>
      <c r="Q192" s="36"/>
      <c r="R192" s="5"/>
      <c r="S192" s="5"/>
      <c r="T192" s="5"/>
      <c r="U192" s="5"/>
      <c r="V192" s="5"/>
      <c r="W192" s="5"/>
      <c r="X192" s="5"/>
      <c r="Y192" s="5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>
      <c r="A193" s="5"/>
      <c r="B193" s="5"/>
      <c r="C193" s="5"/>
      <c r="D193" s="139"/>
      <c r="E193" s="5"/>
      <c r="F193" s="5"/>
      <c r="G193" s="5"/>
      <c r="H193" s="36"/>
      <c r="I193" s="5"/>
      <c r="J193" s="5"/>
      <c r="K193" s="5"/>
      <c r="L193" s="5"/>
      <c r="M193" s="5"/>
      <c r="N193" s="36"/>
      <c r="O193" s="5"/>
      <c r="P193" s="5"/>
      <c r="Q193" s="36"/>
      <c r="R193" s="5"/>
      <c r="S193" s="5"/>
      <c r="T193" s="5"/>
      <c r="U193" s="5"/>
      <c r="V193" s="5"/>
      <c r="W193" s="5"/>
      <c r="X193" s="5"/>
      <c r="Y193" s="5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>
      <c r="A194" s="5"/>
      <c r="B194" s="5"/>
      <c r="C194" s="5"/>
      <c r="D194" s="139"/>
      <c r="E194" s="5"/>
      <c r="F194" s="5"/>
      <c r="G194" s="5"/>
      <c r="H194" s="36"/>
      <c r="I194" s="5"/>
      <c r="J194" s="5"/>
      <c r="K194" s="5"/>
      <c r="L194" s="5"/>
      <c r="M194" s="5"/>
      <c r="N194" s="36"/>
      <c r="O194" s="5"/>
      <c r="P194" s="5"/>
      <c r="Q194" s="36"/>
      <c r="R194" s="5"/>
      <c r="S194" s="5"/>
      <c r="T194" s="5"/>
      <c r="U194" s="5"/>
      <c r="V194" s="5"/>
      <c r="W194" s="5"/>
      <c r="X194" s="5"/>
      <c r="Y194" s="5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>
      <c r="A195" s="5"/>
      <c r="B195" s="5"/>
      <c r="C195" s="5"/>
      <c r="D195" s="139"/>
      <c r="E195" s="5"/>
      <c r="F195" s="5"/>
      <c r="G195" s="5"/>
      <c r="H195" s="36"/>
      <c r="I195" s="5"/>
      <c r="J195" s="5"/>
      <c r="K195" s="5"/>
      <c r="L195" s="5"/>
      <c r="M195" s="5"/>
      <c r="N195" s="36"/>
      <c r="O195" s="5"/>
      <c r="P195" s="5"/>
      <c r="Q195" s="36"/>
      <c r="R195" s="5"/>
      <c r="S195" s="5"/>
      <c r="T195" s="5"/>
      <c r="U195" s="5"/>
      <c r="V195" s="5"/>
      <c r="W195" s="5"/>
      <c r="X195" s="5"/>
      <c r="Y195" s="5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>
      <c r="A196" s="5"/>
      <c r="B196" s="5"/>
      <c r="C196" s="5"/>
      <c r="D196" s="139"/>
      <c r="E196" s="5"/>
      <c r="F196" s="5"/>
      <c r="G196" s="5"/>
      <c r="H196" s="36"/>
      <c r="I196" s="5"/>
      <c r="J196" s="5"/>
      <c r="K196" s="5"/>
      <c r="L196" s="5"/>
      <c r="M196" s="5"/>
      <c r="N196" s="36"/>
      <c r="O196" s="5"/>
      <c r="P196" s="5"/>
      <c r="Q196" s="36"/>
      <c r="R196" s="5"/>
      <c r="S196" s="5"/>
      <c r="T196" s="5"/>
      <c r="U196" s="5"/>
      <c r="V196" s="5"/>
      <c r="W196" s="5"/>
      <c r="X196" s="5"/>
      <c r="Y196" s="5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>
      <c r="A197" s="5"/>
      <c r="B197" s="5"/>
      <c r="C197" s="5"/>
      <c r="D197" s="139"/>
      <c r="E197" s="5"/>
      <c r="F197" s="5"/>
      <c r="G197" s="5"/>
      <c r="H197" s="36"/>
      <c r="I197" s="5"/>
      <c r="J197" s="5"/>
      <c r="K197" s="5"/>
      <c r="L197" s="5"/>
      <c r="M197" s="5"/>
      <c r="N197" s="36"/>
      <c r="O197" s="5"/>
      <c r="P197" s="5"/>
      <c r="Q197" s="36"/>
      <c r="R197" s="5"/>
      <c r="S197" s="5"/>
      <c r="T197" s="5"/>
      <c r="U197" s="5"/>
      <c r="V197" s="5"/>
      <c r="W197" s="5"/>
      <c r="X197" s="5"/>
      <c r="Y197" s="5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>
      <c r="A198" s="5"/>
      <c r="B198" s="5"/>
      <c r="C198" s="5"/>
      <c r="D198" s="139"/>
      <c r="E198" s="5"/>
      <c r="F198" s="5"/>
      <c r="G198" s="5"/>
      <c r="H198" s="36"/>
      <c r="I198" s="5"/>
      <c r="J198" s="5"/>
      <c r="K198" s="5"/>
      <c r="L198" s="5"/>
      <c r="M198" s="5"/>
      <c r="N198" s="36"/>
      <c r="O198" s="5"/>
      <c r="P198" s="5"/>
      <c r="Q198" s="36"/>
      <c r="R198" s="5"/>
      <c r="S198" s="5"/>
      <c r="T198" s="5"/>
      <c r="U198" s="5"/>
      <c r="V198" s="5"/>
      <c r="W198" s="5"/>
      <c r="X198" s="5"/>
      <c r="Y198" s="5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>
      <c r="A199" s="5"/>
      <c r="B199" s="5"/>
      <c r="C199" s="5"/>
      <c r="D199" s="139"/>
      <c r="E199" s="5"/>
      <c r="F199" s="5"/>
      <c r="G199" s="5"/>
      <c r="H199" s="36"/>
      <c r="I199" s="5"/>
      <c r="J199" s="5"/>
      <c r="K199" s="5"/>
      <c r="L199" s="5"/>
      <c r="M199" s="5"/>
      <c r="N199" s="36"/>
      <c r="O199" s="5"/>
      <c r="P199" s="5"/>
      <c r="Q199" s="36"/>
      <c r="R199" s="5"/>
      <c r="S199" s="5"/>
      <c r="T199" s="5"/>
      <c r="U199" s="5"/>
      <c r="V199" s="5"/>
      <c r="W199" s="5"/>
      <c r="X199" s="5"/>
      <c r="Y199" s="5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>
      <c r="A200" s="5"/>
      <c r="B200" s="5"/>
      <c r="C200" s="5"/>
      <c r="D200" s="139"/>
      <c r="E200" s="5"/>
      <c r="F200" s="5"/>
      <c r="G200" s="5"/>
      <c r="H200" s="36"/>
      <c r="I200" s="5"/>
      <c r="J200" s="5"/>
      <c r="K200" s="5"/>
      <c r="L200" s="5"/>
      <c r="M200" s="5"/>
      <c r="N200" s="36"/>
      <c r="O200" s="5"/>
      <c r="P200" s="5"/>
      <c r="Q200" s="36"/>
      <c r="R200" s="5"/>
      <c r="S200" s="5"/>
      <c r="T200" s="5"/>
      <c r="U200" s="5"/>
      <c r="V200" s="5"/>
      <c r="W200" s="5"/>
      <c r="X200" s="5"/>
      <c r="Y200" s="5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>
      <c r="A201" s="5"/>
      <c r="B201" s="5"/>
      <c r="C201" s="5"/>
      <c r="D201" s="139"/>
      <c r="E201" s="5"/>
      <c r="F201" s="5"/>
      <c r="G201" s="5"/>
      <c r="H201" s="36"/>
      <c r="I201" s="5"/>
      <c r="J201" s="5"/>
      <c r="K201" s="5"/>
      <c r="L201" s="5"/>
      <c r="M201" s="5"/>
      <c r="N201" s="36"/>
      <c r="O201" s="5"/>
      <c r="P201" s="5"/>
      <c r="Q201" s="36"/>
      <c r="R201" s="5"/>
      <c r="S201" s="5"/>
      <c r="T201" s="5"/>
      <c r="U201" s="5"/>
      <c r="V201" s="5"/>
      <c r="W201" s="5"/>
      <c r="X201" s="5"/>
      <c r="Y201" s="5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>
      <c r="A202" s="5"/>
      <c r="B202" s="5"/>
      <c r="C202" s="5"/>
      <c r="D202" s="139"/>
      <c r="E202" s="5"/>
      <c r="F202" s="5"/>
      <c r="G202" s="5"/>
      <c r="H202" s="36"/>
      <c r="I202" s="5"/>
      <c r="J202" s="5"/>
      <c r="K202" s="5"/>
      <c r="L202" s="5"/>
      <c r="M202" s="5"/>
      <c r="N202" s="36"/>
      <c r="O202" s="5"/>
      <c r="P202" s="5"/>
      <c r="Q202" s="36"/>
      <c r="R202" s="5"/>
      <c r="S202" s="5"/>
      <c r="T202" s="5"/>
      <c r="U202" s="5"/>
      <c r="V202" s="5"/>
      <c r="W202" s="5"/>
      <c r="X202" s="5"/>
      <c r="Y202" s="5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>
      <c r="A203" s="5"/>
      <c r="B203" s="5"/>
      <c r="C203" s="5"/>
      <c r="D203" s="139"/>
      <c r="E203" s="5"/>
      <c r="F203" s="5"/>
      <c r="G203" s="5"/>
      <c r="H203" s="36"/>
      <c r="I203" s="5"/>
      <c r="J203" s="5"/>
      <c r="K203" s="5"/>
      <c r="L203" s="5"/>
      <c r="M203" s="5"/>
      <c r="N203" s="36"/>
      <c r="O203" s="5"/>
      <c r="P203" s="5"/>
      <c r="Q203" s="36"/>
      <c r="R203" s="5"/>
      <c r="S203" s="5"/>
      <c r="T203" s="5"/>
      <c r="U203" s="5"/>
      <c r="V203" s="5"/>
      <c r="W203" s="5"/>
      <c r="X203" s="5"/>
      <c r="Y203" s="5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>
      <c r="A204" s="5"/>
      <c r="B204" s="5"/>
      <c r="C204" s="5"/>
      <c r="D204" s="139"/>
      <c r="E204" s="5"/>
      <c r="F204" s="5"/>
      <c r="G204" s="5"/>
      <c r="H204" s="36"/>
      <c r="I204" s="5"/>
      <c r="J204" s="5"/>
      <c r="K204" s="5"/>
      <c r="L204" s="5"/>
      <c r="M204" s="5"/>
      <c r="N204" s="36"/>
      <c r="O204" s="5"/>
      <c r="P204" s="5"/>
      <c r="Q204" s="36"/>
      <c r="R204" s="5"/>
      <c r="S204" s="5"/>
      <c r="T204" s="5"/>
      <c r="U204" s="5"/>
      <c r="V204" s="5"/>
      <c r="W204" s="5"/>
      <c r="X204" s="5"/>
      <c r="Y204" s="5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>
      <c r="A205" s="5"/>
      <c r="B205" s="5"/>
      <c r="C205" s="5"/>
      <c r="D205" s="139"/>
      <c r="E205" s="5"/>
      <c r="F205" s="5"/>
      <c r="G205" s="5"/>
      <c r="H205" s="36"/>
      <c r="I205" s="5"/>
      <c r="J205" s="5"/>
      <c r="K205" s="5"/>
      <c r="L205" s="5"/>
      <c r="M205" s="5"/>
      <c r="N205" s="36"/>
      <c r="O205" s="5"/>
      <c r="P205" s="5"/>
      <c r="Q205" s="36"/>
      <c r="R205" s="5"/>
      <c r="S205" s="5"/>
      <c r="T205" s="5"/>
      <c r="U205" s="5"/>
      <c r="V205" s="5"/>
      <c r="W205" s="5"/>
      <c r="X205" s="5"/>
      <c r="Y205" s="5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>
      <c r="A206" s="5"/>
      <c r="B206" s="5"/>
      <c r="C206" s="5"/>
      <c r="D206" s="139"/>
      <c r="E206" s="5"/>
      <c r="F206" s="5"/>
      <c r="G206" s="5"/>
      <c r="H206" s="36"/>
      <c r="I206" s="5"/>
      <c r="J206" s="5"/>
      <c r="K206" s="5"/>
      <c r="L206" s="5"/>
      <c r="M206" s="5"/>
      <c r="N206" s="36"/>
      <c r="O206" s="5"/>
      <c r="P206" s="5"/>
      <c r="Q206" s="36"/>
      <c r="R206" s="5"/>
      <c r="S206" s="5"/>
      <c r="T206" s="5"/>
      <c r="U206" s="5"/>
      <c r="V206" s="5"/>
      <c r="W206" s="5"/>
      <c r="X206" s="5"/>
      <c r="Y206" s="5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>
      <c r="A207" s="5"/>
      <c r="B207" s="5"/>
      <c r="C207" s="5"/>
      <c r="D207" s="139"/>
      <c r="E207" s="5"/>
      <c r="F207" s="5"/>
      <c r="G207" s="5"/>
      <c r="H207" s="36"/>
      <c r="I207" s="5"/>
      <c r="J207" s="5"/>
      <c r="K207" s="5"/>
      <c r="L207" s="5"/>
      <c r="M207" s="5"/>
      <c r="N207" s="36"/>
      <c r="O207" s="5"/>
      <c r="P207" s="5"/>
      <c r="Q207" s="36"/>
      <c r="R207" s="5"/>
      <c r="S207" s="5"/>
      <c r="T207" s="5"/>
      <c r="U207" s="5"/>
      <c r="V207" s="5"/>
      <c r="W207" s="5"/>
      <c r="X207" s="5"/>
      <c r="Y207" s="5"/>
    </row>
    <row r="208" spans="1:38">
      <c r="A208" s="5"/>
      <c r="B208" s="5"/>
      <c r="C208" s="5"/>
      <c r="D208" s="139"/>
      <c r="E208" s="5"/>
      <c r="F208" s="5"/>
      <c r="G208" s="5"/>
      <c r="H208" s="36"/>
      <c r="I208" s="5"/>
      <c r="J208" s="5"/>
      <c r="K208" s="5"/>
      <c r="L208" s="5"/>
      <c r="M208" s="5"/>
      <c r="N208" s="36"/>
      <c r="O208" s="5"/>
      <c r="P208" s="5"/>
      <c r="Q208" s="36"/>
      <c r="R208" s="5"/>
      <c r="S208" s="5"/>
      <c r="T208" s="5"/>
      <c r="U208" s="5"/>
      <c r="V208" s="5"/>
      <c r="W208" s="5"/>
      <c r="X208" s="5"/>
      <c r="Y208" s="5"/>
    </row>
    <row r="209" spans="1:25">
      <c r="A209" s="5"/>
      <c r="B209" s="5"/>
      <c r="C209" s="5"/>
      <c r="D209" s="139"/>
      <c r="E209" s="5"/>
      <c r="F209" s="5"/>
      <c r="G209" s="5"/>
      <c r="H209" s="36"/>
      <c r="I209" s="5"/>
      <c r="J209" s="5"/>
      <c r="K209" s="5"/>
      <c r="L209" s="5"/>
      <c r="M209" s="5"/>
      <c r="N209" s="36"/>
      <c r="O209" s="5"/>
      <c r="P209" s="5"/>
      <c r="Q209" s="36"/>
      <c r="R209" s="5"/>
      <c r="S209" s="5"/>
      <c r="T209" s="5"/>
      <c r="U209" s="5"/>
      <c r="V209" s="5"/>
      <c r="W209" s="5"/>
      <c r="X209" s="5"/>
      <c r="Y209" s="5"/>
    </row>
    <row r="210" spans="1:25">
      <c r="A210" s="5"/>
      <c r="B210" s="5"/>
      <c r="C210" s="5"/>
      <c r="D210" s="139"/>
      <c r="E210" s="5"/>
      <c r="F210" s="5"/>
      <c r="G210" s="5"/>
      <c r="H210" s="36"/>
      <c r="I210" s="5"/>
      <c r="J210" s="5"/>
      <c r="K210" s="5"/>
      <c r="L210" s="5"/>
      <c r="M210" s="5"/>
      <c r="N210" s="36"/>
      <c r="O210" s="5"/>
      <c r="P210" s="5"/>
      <c r="Q210" s="36"/>
      <c r="R210" s="5"/>
      <c r="S210" s="5"/>
      <c r="T210" s="5"/>
      <c r="U210" s="5"/>
      <c r="V210" s="5"/>
      <c r="W210" s="5"/>
      <c r="X210" s="5"/>
      <c r="Y210" s="5"/>
    </row>
    <row r="211" spans="1:25">
      <c r="A211" s="5"/>
      <c r="B211" s="5"/>
      <c r="C211" s="5"/>
      <c r="D211" s="139"/>
      <c r="E211" s="5"/>
      <c r="F211" s="5"/>
      <c r="G211" s="5"/>
      <c r="H211" s="36"/>
      <c r="I211" s="5"/>
      <c r="J211" s="5"/>
      <c r="K211" s="5"/>
      <c r="L211" s="5"/>
      <c r="M211" s="5"/>
      <c r="N211" s="36"/>
      <c r="O211" s="5"/>
      <c r="P211" s="5"/>
      <c r="Q211" s="36"/>
      <c r="R211" s="5"/>
      <c r="S211" s="5"/>
      <c r="T211" s="5"/>
      <c r="U211" s="5"/>
      <c r="V211" s="5"/>
      <c r="W211" s="5"/>
      <c r="X211" s="5"/>
      <c r="Y211" s="5"/>
    </row>
    <row r="212" spans="1:25">
      <c r="A212" s="5"/>
      <c r="B212" s="5"/>
      <c r="C212" s="5"/>
      <c r="D212" s="139"/>
      <c r="E212" s="5"/>
      <c r="F212" s="5"/>
      <c r="G212" s="5"/>
      <c r="H212" s="36"/>
      <c r="I212" s="5"/>
      <c r="J212" s="5"/>
      <c r="K212" s="5"/>
      <c r="L212" s="5"/>
      <c r="M212" s="5"/>
      <c r="N212" s="36"/>
      <c r="O212" s="5"/>
      <c r="P212" s="5"/>
      <c r="Q212" s="36"/>
      <c r="R212" s="5"/>
      <c r="S212" s="5"/>
      <c r="T212" s="5"/>
      <c r="U212" s="5"/>
      <c r="V212" s="5"/>
      <c r="W212" s="5"/>
      <c r="X212" s="5"/>
      <c r="Y212" s="5"/>
    </row>
    <row r="213" spans="1:25">
      <c r="A213" s="5"/>
      <c r="B213" s="5"/>
      <c r="C213" s="5"/>
      <c r="D213" s="139"/>
      <c r="E213" s="5"/>
      <c r="F213" s="5"/>
      <c r="G213" s="5"/>
      <c r="H213" s="36"/>
      <c r="I213" s="5"/>
      <c r="J213" s="5"/>
      <c r="K213" s="5"/>
      <c r="L213" s="5"/>
      <c r="M213" s="5"/>
      <c r="N213" s="36"/>
      <c r="O213" s="5"/>
      <c r="P213" s="5"/>
      <c r="Q213" s="36"/>
      <c r="R213" s="5"/>
      <c r="S213" s="5"/>
      <c r="T213" s="5"/>
      <c r="U213" s="5"/>
      <c r="V213" s="5"/>
      <c r="W213" s="5"/>
      <c r="X213" s="5"/>
      <c r="Y213" s="5"/>
    </row>
    <row r="214" spans="1:25">
      <c r="A214" s="5"/>
      <c r="B214" s="5"/>
      <c r="C214" s="5"/>
      <c r="D214" s="139"/>
      <c r="E214" s="5"/>
      <c r="F214" s="5"/>
      <c r="G214" s="5"/>
      <c r="H214" s="36"/>
      <c r="I214" s="5"/>
      <c r="J214" s="5"/>
      <c r="K214" s="5"/>
      <c r="L214" s="5"/>
      <c r="M214" s="5"/>
      <c r="N214" s="36"/>
      <c r="O214" s="5"/>
      <c r="P214" s="5"/>
      <c r="Q214" s="36"/>
      <c r="R214" s="5"/>
      <c r="S214" s="5"/>
      <c r="T214" s="5"/>
      <c r="U214" s="5"/>
      <c r="V214" s="5"/>
      <c r="W214" s="5"/>
      <c r="X214" s="5"/>
      <c r="Y214" s="5"/>
    </row>
    <row r="215" spans="1:25">
      <c r="A215" s="5"/>
      <c r="B215" s="5"/>
      <c r="C215" s="5"/>
      <c r="D215" s="139"/>
      <c r="E215" s="5"/>
      <c r="F215" s="5"/>
      <c r="G215" s="5"/>
      <c r="H215" s="36"/>
      <c r="I215" s="5"/>
      <c r="J215" s="5"/>
      <c r="K215" s="5"/>
      <c r="L215" s="5"/>
      <c r="M215" s="5"/>
      <c r="N215" s="36"/>
      <c r="O215" s="5"/>
      <c r="P215" s="5"/>
      <c r="Q215" s="36"/>
      <c r="R215" s="5"/>
      <c r="S215" s="5"/>
      <c r="T215" s="5"/>
      <c r="U215" s="5"/>
      <c r="V215" s="5"/>
      <c r="W215" s="5"/>
      <c r="X215" s="5"/>
      <c r="Y215" s="5"/>
    </row>
    <row r="216" spans="1:25">
      <c r="A216" s="5"/>
      <c r="B216" s="5"/>
      <c r="C216" s="5"/>
      <c r="D216" s="139"/>
      <c r="E216" s="5"/>
      <c r="F216" s="5"/>
      <c r="G216" s="5"/>
      <c r="H216" s="36"/>
      <c r="I216" s="5"/>
      <c r="J216" s="5"/>
      <c r="K216" s="5"/>
      <c r="L216" s="5"/>
      <c r="M216" s="5"/>
      <c r="N216" s="36"/>
      <c r="O216" s="5"/>
      <c r="P216" s="5"/>
      <c r="Q216" s="36"/>
      <c r="R216" s="5"/>
      <c r="S216" s="5"/>
      <c r="T216" s="5"/>
      <c r="U216" s="5"/>
      <c r="V216" s="5"/>
      <c r="W216" s="5"/>
      <c r="X216" s="5"/>
      <c r="Y216" s="5"/>
    </row>
    <row r="217" spans="1:25">
      <c r="A217" s="5"/>
      <c r="B217" s="5"/>
      <c r="C217" s="5"/>
      <c r="D217" s="139"/>
      <c r="E217" s="5"/>
      <c r="F217" s="5"/>
      <c r="G217" s="5"/>
      <c r="H217" s="36"/>
      <c r="I217" s="5"/>
      <c r="J217" s="5"/>
      <c r="K217" s="5"/>
      <c r="L217" s="5"/>
      <c r="M217" s="5"/>
      <c r="N217" s="36"/>
      <c r="O217" s="5"/>
      <c r="P217" s="5"/>
      <c r="Q217" s="36"/>
      <c r="R217" s="5"/>
      <c r="S217" s="5"/>
      <c r="T217" s="5"/>
      <c r="U217" s="5"/>
      <c r="V217" s="5"/>
      <c r="W217" s="5"/>
      <c r="X217" s="5"/>
      <c r="Y217" s="5"/>
    </row>
    <row r="218" spans="1:25">
      <c r="A218" s="5"/>
      <c r="B218" s="5"/>
      <c r="C218" s="5"/>
      <c r="D218" s="139"/>
      <c r="E218" s="5"/>
      <c r="F218" s="5"/>
      <c r="G218" s="5"/>
      <c r="H218" s="36"/>
      <c r="I218" s="5"/>
      <c r="J218" s="5"/>
      <c r="K218" s="5"/>
      <c r="L218" s="5"/>
      <c r="M218" s="5"/>
      <c r="N218" s="36"/>
      <c r="O218" s="5"/>
      <c r="P218" s="5"/>
      <c r="Q218" s="36"/>
      <c r="R218" s="5"/>
      <c r="S218" s="5"/>
      <c r="T218" s="5"/>
      <c r="U218" s="5"/>
      <c r="V218" s="5"/>
      <c r="W218" s="5"/>
      <c r="X218" s="5"/>
      <c r="Y218" s="5"/>
    </row>
    <row r="219" spans="1:25">
      <c r="A219" s="5"/>
      <c r="B219" s="5"/>
      <c r="C219" s="5"/>
      <c r="D219" s="139"/>
      <c r="E219" s="5"/>
      <c r="F219" s="5"/>
      <c r="G219" s="5"/>
      <c r="H219" s="36"/>
      <c r="I219" s="5"/>
      <c r="J219" s="5"/>
      <c r="K219" s="5"/>
      <c r="L219" s="5"/>
      <c r="M219" s="5"/>
      <c r="N219" s="36"/>
      <c r="O219" s="5"/>
      <c r="P219" s="5"/>
      <c r="Q219" s="36"/>
      <c r="R219" s="5"/>
      <c r="S219" s="5"/>
      <c r="T219" s="5"/>
      <c r="U219" s="5"/>
      <c r="V219" s="5"/>
      <c r="W219" s="5"/>
      <c r="X219" s="5"/>
      <c r="Y219" s="5"/>
    </row>
    <row r="220" spans="1:25">
      <c r="A220" s="5"/>
      <c r="B220" s="5"/>
      <c r="C220" s="5"/>
      <c r="D220" s="139"/>
      <c r="E220" s="5"/>
      <c r="F220" s="5"/>
      <c r="G220" s="5"/>
      <c r="H220" s="36"/>
      <c r="I220" s="5"/>
      <c r="J220" s="5"/>
      <c r="K220" s="5"/>
      <c r="L220" s="5"/>
      <c r="M220" s="5"/>
      <c r="N220" s="36"/>
      <c r="O220" s="5"/>
      <c r="P220" s="5"/>
      <c r="Q220" s="36"/>
      <c r="R220" s="5"/>
      <c r="S220" s="5"/>
      <c r="T220" s="5"/>
      <c r="U220" s="5"/>
      <c r="V220" s="5"/>
      <c r="W220" s="5"/>
      <c r="X220" s="5"/>
      <c r="Y220" s="5"/>
    </row>
    <row r="221" spans="1:25">
      <c r="A221" s="5"/>
      <c r="B221" s="5"/>
      <c r="C221" s="5"/>
      <c r="D221" s="139"/>
      <c r="E221" s="5"/>
      <c r="F221" s="5"/>
      <c r="G221" s="5"/>
      <c r="H221" s="36"/>
      <c r="I221" s="5"/>
      <c r="J221" s="5"/>
      <c r="K221" s="5"/>
      <c r="L221" s="5"/>
      <c r="M221" s="5"/>
      <c r="N221" s="36"/>
      <c r="O221" s="5"/>
      <c r="P221" s="5"/>
      <c r="Q221" s="36"/>
      <c r="R221" s="5"/>
      <c r="S221" s="5"/>
      <c r="T221" s="5"/>
      <c r="U221" s="5"/>
      <c r="V221" s="5"/>
      <c r="W221" s="5"/>
      <c r="X221" s="5"/>
      <c r="Y221" s="5"/>
    </row>
    <row r="222" spans="1:25">
      <c r="A222" s="5"/>
      <c r="B222" s="5"/>
      <c r="C222" s="5"/>
      <c r="D222" s="139"/>
      <c r="E222" s="5"/>
      <c r="F222" s="5"/>
      <c r="G222" s="5"/>
      <c r="H222" s="36"/>
      <c r="I222" s="5"/>
      <c r="J222" s="5"/>
      <c r="K222" s="5"/>
      <c r="L222" s="5"/>
      <c r="M222" s="5"/>
      <c r="N222" s="36"/>
      <c r="O222" s="5"/>
      <c r="P222" s="5"/>
      <c r="Q222" s="36"/>
      <c r="R222" s="5"/>
      <c r="S222" s="5"/>
      <c r="T222" s="5"/>
      <c r="U222" s="5"/>
      <c r="V222" s="5"/>
      <c r="W222" s="5"/>
      <c r="X222" s="5"/>
      <c r="Y222" s="5"/>
    </row>
    <row r="223" spans="1:25">
      <c r="A223" s="5"/>
      <c r="B223" s="5"/>
      <c r="C223" s="5"/>
      <c r="D223" s="139"/>
      <c r="E223" s="5"/>
      <c r="F223" s="5"/>
      <c r="G223" s="5"/>
      <c r="H223" s="36"/>
      <c r="I223" s="5"/>
      <c r="J223" s="5"/>
      <c r="K223" s="5"/>
      <c r="L223" s="5"/>
      <c r="M223" s="5"/>
      <c r="N223" s="36"/>
      <c r="O223" s="5"/>
      <c r="P223" s="5"/>
      <c r="Q223" s="36"/>
      <c r="R223" s="5"/>
      <c r="S223" s="5"/>
      <c r="T223" s="5"/>
      <c r="U223" s="5"/>
      <c r="V223" s="5"/>
      <c r="W223" s="5"/>
      <c r="X223" s="5"/>
      <c r="Y223" s="5"/>
    </row>
    <row r="224" spans="1:25">
      <c r="A224" s="5"/>
      <c r="B224" s="5"/>
      <c r="C224" s="5"/>
      <c r="D224" s="139"/>
      <c r="E224" s="5"/>
      <c r="F224" s="5"/>
      <c r="G224" s="5"/>
      <c r="H224" s="36"/>
      <c r="I224" s="5"/>
      <c r="J224" s="5"/>
      <c r="K224" s="5"/>
      <c r="L224" s="5"/>
      <c r="M224" s="5"/>
      <c r="N224" s="36"/>
      <c r="O224" s="5"/>
      <c r="P224" s="5"/>
      <c r="Q224" s="36"/>
      <c r="R224" s="5"/>
      <c r="S224" s="5"/>
      <c r="T224" s="5"/>
      <c r="U224" s="5"/>
      <c r="V224" s="5"/>
      <c r="W224" s="5"/>
      <c r="X224" s="5"/>
      <c r="Y224" s="5"/>
    </row>
    <row r="225" spans="1:25">
      <c r="A225" s="5"/>
      <c r="B225" s="5"/>
      <c r="C225" s="5"/>
      <c r="D225" s="139"/>
      <c r="E225" s="5"/>
      <c r="F225" s="5"/>
      <c r="G225" s="5"/>
      <c r="H225" s="36"/>
      <c r="I225" s="5"/>
      <c r="J225" s="5"/>
      <c r="K225" s="5"/>
      <c r="L225" s="5"/>
      <c r="M225" s="5"/>
      <c r="N225" s="36"/>
      <c r="O225" s="5"/>
      <c r="P225" s="5"/>
      <c r="Q225" s="36"/>
      <c r="R225" s="5"/>
      <c r="S225" s="5"/>
      <c r="T225" s="5"/>
      <c r="U225" s="5"/>
      <c r="V225" s="5"/>
      <c r="W225" s="5"/>
      <c r="X225" s="5"/>
      <c r="Y225" s="5"/>
    </row>
    <row r="226" spans="1:25">
      <c r="A226" s="5"/>
      <c r="B226" s="5"/>
      <c r="C226" s="5"/>
      <c r="D226" s="139"/>
      <c r="E226" s="5"/>
      <c r="F226" s="5"/>
      <c r="G226" s="5"/>
      <c r="H226" s="36"/>
      <c r="I226" s="5"/>
      <c r="J226" s="5"/>
      <c r="K226" s="5"/>
      <c r="L226" s="5"/>
      <c r="M226" s="5"/>
      <c r="N226" s="36"/>
      <c r="O226" s="5"/>
      <c r="P226" s="5"/>
      <c r="Q226" s="36"/>
      <c r="R226" s="5"/>
      <c r="S226" s="5"/>
      <c r="T226" s="5"/>
      <c r="U226" s="5"/>
      <c r="V226" s="5"/>
      <c r="W226" s="5"/>
      <c r="X226" s="5"/>
      <c r="Y226" s="5"/>
    </row>
    <row r="227" spans="1:25">
      <c r="A227" s="5"/>
      <c r="B227" s="5"/>
      <c r="C227" s="5"/>
      <c r="D227" s="139"/>
      <c r="E227" s="5"/>
      <c r="F227" s="5"/>
      <c r="G227" s="5"/>
      <c r="H227" s="36"/>
      <c r="I227" s="5"/>
      <c r="J227" s="5"/>
      <c r="K227" s="5"/>
      <c r="L227" s="5"/>
      <c r="M227" s="5"/>
      <c r="N227" s="36"/>
      <c r="O227" s="5"/>
      <c r="P227" s="5"/>
      <c r="Q227" s="36"/>
      <c r="R227" s="5"/>
      <c r="S227" s="5"/>
      <c r="T227" s="5"/>
      <c r="U227" s="5"/>
      <c r="V227" s="5"/>
      <c r="W227" s="5"/>
      <c r="X227" s="5"/>
      <c r="Y227" s="5"/>
    </row>
    <row r="228" spans="1:25">
      <c r="A228" s="5"/>
      <c r="B228" s="5"/>
      <c r="C228" s="5"/>
      <c r="D228" s="139"/>
      <c r="E228" s="5"/>
      <c r="F228" s="5"/>
      <c r="G228" s="5"/>
      <c r="H228" s="36"/>
      <c r="I228" s="5"/>
      <c r="J228" s="5"/>
      <c r="K228" s="5"/>
      <c r="L228" s="5"/>
      <c r="M228" s="5"/>
      <c r="N228" s="36"/>
      <c r="O228" s="5"/>
      <c r="P228" s="5"/>
      <c r="Q228" s="36"/>
      <c r="R228" s="5"/>
      <c r="S228" s="5"/>
      <c r="T228" s="5"/>
      <c r="U228" s="5"/>
      <c r="V228" s="5"/>
      <c r="W228" s="5"/>
      <c r="X228" s="5"/>
      <c r="Y228" s="5"/>
    </row>
    <row r="229" spans="1:25">
      <c r="A229" s="5"/>
      <c r="B229" s="5"/>
      <c r="C229" s="5"/>
      <c r="D229" s="139"/>
      <c r="E229" s="5"/>
      <c r="F229" s="5"/>
      <c r="G229" s="5"/>
      <c r="H229" s="36"/>
      <c r="I229" s="5"/>
      <c r="J229" s="5"/>
      <c r="K229" s="5"/>
      <c r="L229" s="5"/>
      <c r="M229" s="5"/>
      <c r="N229" s="36"/>
      <c r="O229" s="5"/>
      <c r="P229" s="5"/>
      <c r="Q229" s="36"/>
      <c r="R229" s="5"/>
      <c r="S229" s="5"/>
      <c r="T229" s="5"/>
      <c r="U229" s="5"/>
      <c r="V229" s="5"/>
      <c r="W229" s="5"/>
      <c r="X229" s="5"/>
      <c r="Y229" s="5"/>
    </row>
    <row r="230" spans="1:25">
      <c r="A230" s="5"/>
      <c r="B230" s="5"/>
      <c r="C230" s="5"/>
      <c r="D230" s="139"/>
      <c r="E230" s="5"/>
      <c r="F230" s="5"/>
      <c r="G230" s="5"/>
      <c r="H230" s="36"/>
      <c r="I230" s="5"/>
      <c r="J230" s="5"/>
      <c r="K230" s="5"/>
      <c r="L230" s="5"/>
      <c r="M230" s="5"/>
      <c r="N230" s="36"/>
      <c r="O230" s="5"/>
      <c r="P230" s="5"/>
      <c r="Q230" s="36"/>
      <c r="R230" s="5"/>
      <c r="S230" s="5"/>
      <c r="T230" s="5"/>
      <c r="U230" s="5"/>
      <c r="V230" s="5"/>
      <c r="W230" s="5"/>
      <c r="X230" s="5"/>
      <c r="Y230" s="5"/>
    </row>
    <row r="231" spans="1:25">
      <c r="A231" s="5"/>
      <c r="B231" s="5"/>
      <c r="C231" s="5"/>
      <c r="D231" s="139"/>
      <c r="E231" s="5"/>
      <c r="F231" s="5"/>
      <c r="G231" s="5"/>
      <c r="H231" s="36"/>
      <c r="I231" s="5"/>
      <c r="J231" s="5"/>
      <c r="K231" s="5"/>
      <c r="L231" s="5"/>
      <c r="M231" s="5"/>
      <c r="N231" s="36"/>
      <c r="O231" s="5"/>
      <c r="P231" s="5"/>
      <c r="Q231" s="36"/>
      <c r="R231" s="5"/>
      <c r="S231" s="5"/>
      <c r="T231" s="5"/>
      <c r="U231" s="5"/>
      <c r="V231" s="5"/>
      <c r="W231" s="5"/>
      <c r="X231" s="5"/>
      <c r="Y231" s="5"/>
    </row>
    <row r="232" spans="1:25">
      <c r="A232" s="5"/>
      <c r="B232" s="5"/>
      <c r="C232" s="5"/>
      <c r="D232" s="139"/>
      <c r="E232" s="5"/>
      <c r="F232" s="5"/>
      <c r="G232" s="5"/>
      <c r="H232" s="36"/>
      <c r="I232" s="5"/>
      <c r="J232" s="5"/>
      <c r="K232" s="5"/>
      <c r="L232" s="5"/>
      <c r="M232" s="5"/>
      <c r="N232" s="36"/>
      <c r="O232" s="5"/>
      <c r="P232" s="5"/>
      <c r="Q232" s="36"/>
      <c r="R232" s="5"/>
      <c r="S232" s="5"/>
      <c r="T232" s="5"/>
      <c r="U232" s="5"/>
      <c r="V232" s="5"/>
      <c r="W232" s="5"/>
      <c r="X232" s="5"/>
      <c r="Y232" s="5"/>
    </row>
    <row r="233" spans="1:25">
      <c r="A233" s="5"/>
      <c r="B233" s="5"/>
      <c r="C233" s="5"/>
      <c r="D233" s="139"/>
      <c r="E233" s="5"/>
      <c r="F233" s="5"/>
      <c r="G233" s="5"/>
      <c r="H233" s="36"/>
      <c r="I233" s="5"/>
      <c r="J233" s="5"/>
      <c r="K233" s="5"/>
      <c r="L233" s="5"/>
      <c r="M233" s="5"/>
      <c r="N233" s="36"/>
      <c r="O233" s="5"/>
      <c r="P233" s="5"/>
      <c r="Q233" s="36"/>
      <c r="R233" s="5"/>
      <c r="S233" s="5"/>
      <c r="T233" s="5"/>
      <c r="U233" s="5"/>
      <c r="V233" s="5"/>
      <c r="W233" s="5"/>
      <c r="X233" s="5"/>
      <c r="Y233" s="5"/>
    </row>
    <row r="234" spans="1:25">
      <c r="A234" s="5"/>
      <c r="B234" s="5"/>
      <c r="C234" s="5"/>
      <c r="D234" s="139"/>
      <c r="E234" s="5"/>
      <c r="F234" s="5"/>
      <c r="G234" s="5"/>
      <c r="H234" s="36"/>
      <c r="I234" s="5"/>
      <c r="J234" s="5"/>
      <c r="K234" s="5"/>
      <c r="L234" s="5"/>
      <c r="M234" s="5"/>
      <c r="N234" s="36"/>
      <c r="O234" s="5"/>
      <c r="P234" s="5"/>
      <c r="Q234" s="36"/>
      <c r="R234" s="5"/>
      <c r="S234" s="5"/>
      <c r="T234" s="5"/>
      <c r="U234" s="5"/>
      <c r="V234" s="5"/>
      <c r="W234" s="5"/>
      <c r="X234" s="5"/>
      <c r="Y234" s="5"/>
    </row>
    <row r="235" spans="1:25">
      <c r="A235" s="5"/>
      <c r="B235" s="5"/>
      <c r="C235" s="5"/>
      <c r="D235" s="139"/>
      <c r="E235" s="5"/>
      <c r="F235" s="5"/>
      <c r="G235" s="5"/>
      <c r="H235" s="36"/>
      <c r="I235" s="5"/>
      <c r="J235" s="5"/>
      <c r="K235" s="5"/>
      <c r="L235" s="5"/>
      <c r="M235" s="5"/>
      <c r="N235" s="36"/>
      <c r="O235" s="5"/>
      <c r="P235" s="5"/>
      <c r="Q235" s="36"/>
      <c r="R235" s="5"/>
      <c r="S235" s="5"/>
      <c r="T235" s="5"/>
      <c r="U235" s="5"/>
      <c r="V235" s="5"/>
      <c r="W235" s="5"/>
      <c r="X235" s="5"/>
      <c r="Y235" s="5"/>
    </row>
    <row r="236" spans="1:25">
      <c r="A236" s="5"/>
      <c r="B236" s="5"/>
      <c r="C236" s="5"/>
      <c r="D236" s="139"/>
      <c r="E236" s="5"/>
      <c r="F236" s="5"/>
      <c r="G236" s="5"/>
      <c r="H236" s="36"/>
      <c r="I236" s="5"/>
      <c r="J236" s="5"/>
      <c r="K236" s="5"/>
      <c r="L236" s="5"/>
      <c r="M236" s="5"/>
      <c r="N236" s="36"/>
      <c r="O236" s="5"/>
      <c r="P236" s="5"/>
      <c r="Q236" s="36"/>
      <c r="R236" s="5"/>
      <c r="S236" s="5"/>
      <c r="T236" s="5"/>
      <c r="U236" s="5"/>
      <c r="V236" s="5"/>
      <c r="W236" s="5"/>
      <c r="X236" s="5"/>
      <c r="Y236" s="5"/>
    </row>
    <row r="237" spans="1:25">
      <c r="A237" s="5"/>
      <c r="B237" s="5"/>
      <c r="C237" s="5"/>
      <c r="D237" s="139"/>
      <c r="E237" s="5"/>
      <c r="F237" s="5"/>
      <c r="G237" s="5"/>
      <c r="H237" s="36"/>
      <c r="I237" s="5"/>
      <c r="J237" s="5"/>
      <c r="K237" s="5"/>
      <c r="L237" s="5"/>
      <c r="M237" s="5"/>
      <c r="N237" s="36"/>
      <c r="O237" s="5"/>
      <c r="P237" s="5"/>
      <c r="Q237" s="36"/>
      <c r="R237" s="5"/>
      <c r="S237" s="5"/>
      <c r="T237" s="5"/>
      <c r="U237" s="5"/>
      <c r="V237" s="5"/>
      <c r="W237" s="5"/>
      <c r="X237" s="5"/>
      <c r="Y237" s="5"/>
    </row>
    <row r="238" spans="1:25">
      <c r="A238" s="5"/>
      <c r="B238" s="5"/>
      <c r="C238" s="5"/>
      <c r="D238" s="139"/>
      <c r="E238" s="5"/>
      <c r="F238" s="5"/>
      <c r="G238" s="5"/>
      <c r="H238" s="36"/>
      <c r="I238" s="5"/>
      <c r="J238" s="5"/>
      <c r="K238" s="5"/>
      <c r="L238" s="5"/>
      <c r="M238" s="5"/>
      <c r="N238" s="36"/>
      <c r="O238" s="5"/>
      <c r="P238" s="5"/>
      <c r="Q238" s="36"/>
      <c r="R238" s="5"/>
      <c r="S238" s="5"/>
      <c r="T238" s="5"/>
      <c r="U238" s="5"/>
      <c r="V238" s="5"/>
      <c r="W238" s="5"/>
      <c r="X238" s="5"/>
      <c r="Y238" s="5"/>
    </row>
    <row r="239" spans="1:25">
      <c r="A239" s="5"/>
      <c r="B239" s="5"/>
      <c r="C239" s="5"/>
      <c r="D239" s="139"/>
      <c r="E239" s="5"/>
      <c r="F239" s="5"/>
      <c r="G239" s="5"/>
      <c r="H239" s="36"/>
      <c r="I239" s="5"/>
      <c r="J239" s="5"/>
      <c r="K239" s="5"/>
      <c r="L239" s="5"/>
      <c r="M239" s="5"/>
      <c r="N239" s="36"/>
      <c r="O239" s="5"/>
      <c r="P239" s="5"/>
      <c r="Q239" s="36"/>
      <c r="R239" s="5"/>
      <c r="S239" s="5"/>
      <c r="T239" s="5"/>
      <c r="U239" s="5"/>
      <c r="V239" s="5"/>
      <c r="W239" s="5"/>
      <c r="X239" s="5"/>
      <c r="Y239" s="5"/>
    </row>
    <row r="240" spans="1:25">
      <c r="A240" s="5"/>
      <c r="B240" s="5"/>
      <c r="C240" s="5"/>
      <c r="D240" s="139"/>
      <c r="E240" s="5"/>
      <c r="F240" s="5"/>
      <c r="G240" s="5"/>
      <c r="H240" s="36"/>
      <c r="I240" s="5"/>
      <c r="J240" s="5"/>
      <c r="K240" s="5"/>
      <c r="L240" s="5"/>
      <c r="M240" s="5"/>
      <c r="N240" s="36"/>
      <c r="O240" s="5"/>
      <c r="P240" s="5"/>
      <c r="Q240" s="36"/>
      <c r="R240" s="5"/>
      <c r="S240" s="5"/>
      <c r="T240" s="5"/>
      <c r="U240" s="5"/>
      <c r="V240" s="5"/>
      <c r="W240" s="5"/>
      <c r="X240" s="5"/>
      <c r="Y240" s="5"/>
    </row>
    <row r="241" spans="1:25">
      <c r="A241" s="5"/>
      <c r="B241" s="5"/>
      <c r="C241" s="5"/>
      <c r="D241" s="139"/>
      <c r="E241" s="5"/>
      <c r="F241" s="5"/>
      <c r="G241" s="5"/>
      <c r="H241" s="36"/>
      <c r="I241" s="5"/>
      <c r="J241" s="5"/>
      <c r="K241" s="5"/>
      <c r="L241" s="5"/>
      <c r="M241" s="5"/>
      <c r="N241" s="36"/>
      <c r="O241" s="5"/>
      <c r="P241" s="5"/>
      <c r="Q241" s="36"/>
      <c r="R241" s="5"/>
      <c r="S241" s="5"/>
      <c r="T241" s="5"/>
      <c r="U241" s="5"/>
      <c r="V241" s="5"/>
      <c r="W241" s="5"/>
      <c r="X241" s="5"/>
      <c r="Y241" s="5"/>
    </row>
    <row r="242" spans="1:25">
      <c r="A242" s="5"/>
      <c r="B242" s="5"/>
      <c r="C242" s="5"/>
      <c r="D242" s="139"/>
      <c r="E242" s="5"/>
      <c r="F242" s="5"/>
      <c r="G242" s="5"/>
      <c r="H242" s="36"/>
      <c r="I242" s="5"/>
      <c r="J242" s="5"/>
      <c r="K242" s="5"/>
      <c r="L242" s="5"/>
      <c r="M242" s="5"/>
      <c r="N242" s="36"/>
      <c r="O242" s="5"/>
      <c r="P242" s="5"/>
      <c r="Q242" s="36"/>
      <c r="R242" s="5"/>
      <c r="S242" s="5"/>
      <c r="T242" s="5"/>
      <c r="U242" s="5"/>
      <c r="V242" s="5"/>
      <c r="W242" s="5"/>
      <c r="X242" s="5"/>
      <c r="Y242" s="5"/>
    </row>
    <row r="243" spans="1:25">
      <c r="A243" s="5"/>
      <c r="B243" s="5"/>
      <c r="C243" s="5"/>
      <c r="D243" s="139"/>
      <c r="E243" s="5"/>
      <c r="F243" s="5"/>
      <c r="G243" s="5"/>
      <c r="H243" s="36"/>
      <c r="I243" s="5"/>
      <c r="J243" s="5"/>
      <c r="K243" s="5"/>
      <c r="L243" s="5"/>
      <c r="M243" s="5"/>
      <c r="N243" s="36"/>
      <c r="O243" s="5"/>
      <c r="P243" s="5"/>
      <c r="Q243" s="36"/>
      <c r="R243" s="5"/>
      <c r="S243" s="5"/>
      <c r="T243" s="5"/>
      <c r="U243" s="5"/>
      <c r="V243" s="5"/>
      <c r="W243" s="5"/>
      <c r="X243" s="5"/>
      <c r="Y243" s="5"/>
    </row>
    <row r="244" spans="1:25">
      <c r="A244" s="5"/>
      <c r="B244" s="5"/>
      <c r="C244" s="5"/>
      <c r="D244" s="139"/>
      <c r="E244" s="5"/>
      <c r="F244" s="5"/>
      <c r="G244" s="5"/>
      <c r="H244" s="36"/>
      <c r="I244" s="5"/>
      <c r="J244" s="5"/>
      <c r="K244" s="5"/>
      <c r="L244" s="5"/>
      <c r="M244" s="5"/>
      <c r="N244" s="36"/>
      <c r="O244" s="5"/>
      <c r="P244" s="5"/>
      <c r="Q244" s="36"/>
      <c r="R244" s="5"/>
      <c r="S244" s="5"/>
      <c r="T244" s="5"/>
      <c r="U244" s="5"/>
      <c r="V244" s="5"/>
      <c r="W244" s="5"/>
      <c r="X244" s="5"/>
      <c r="Y244" s="5"/>
    </row>
    <row r="245" spans="1:25">
      <c r="A245" s="5"/>
      <c r="B245" s="5"/>
      <c r="C245" s="5"/>
      <c r="D245" s="139"/>
      <c r="E245" s="5"/>
      <c r="F245" s="5"/>
      <c r="G245" s="5"/>
      <c r="H245" s="36"/>
      <c r="I245" s="5"/>
      <c r="J245" s="5"/>
      <c r="K245" s="5"/>
      <c r="L245" s="5"/>
      <c r="M245" s="5"/>
      <c r="N245" s="36"/>
      <c r="O245" s="5"/>
      <c r="P245" s="5"/>
      <c r="Q245" s="36"/>
      <c r="R245" s="5"/>
      <c r="S245" s="5"/>
      <c r="T245" s="5"/>
      <c r="U245" s="5"/>
      <c r="V245" s="5"/>
      <c r="W245" s="5"/>
      <c r="X245" s="5"/>
      <c r="Y245" s="5"/>
    </row>
    <row r="246" spans="1:25">
      <c r="A246" s="5"/>
      <c r="B246" s="5"/>
      <c r="C246" s="5"/>
      <c r="D246" s="139"/>
      <c r="E246" s="5"/>
      <c r="F246" s="5"/>
      <c r="G246" s="5"/>
      <c r="H246" s="36"/>
      <c r="I246" s="5"/>
      <c r="J246" s="5"/>
      <c r="K246" s="5"/>
      <c r="L246" s="5"/>
      <c r="M246" s="5"/>
      <c r="N246" s="36"/>
      <c r="O246" s="5"/>
      <c r="P246" s="5"/>
      <c r="Q246" s="36"/>
      <c r="R246" s="5"/>
      <c r="S246" s="5"/>
      <c r="T246" s="5"/>
      <c r="U246" s="5"/>
      <c r="V246" s="5"/>
      <c r="W246" s="5"/>
      <c r="X246" s="5"/>
      <c r="Y246" s="5"/>
    </row>
    <row r="247" spans="1:25">
      <c r="A247" s="5"/>
      <c r="B247" s="5"/>
      <c r="C247" s="5"/>
      <c r="D247" s="139"/>
      <c r="E247" s="5"/>
      <c r="F247" s="5"/>
      <c r="G247" s="5"/>
      <c r="H247" s="36"/>
      <c r="I247" s="5"/>
      <c r="J247" s="5"/>
      <c r="K247" s="5"/>
      <c r="L247" s="5"/>
      <c r="M247" s="5"/>
      <c r="N247" s="36"/>
      <c r="O247" s="5"/>
      <c r="P247" s="5"/>
      <c r="Q247" s="36"/>
      <c r="R247" s="5"/>
      <c r="S247" s="5"/>
      <c r="T247" s="5"/>
      <c r="U247" s="5"/>
      <c r="V247" s="5"/>
      <c r="W247" s="5"/>
      <c r="X247" s="5"/>
      <c r="Y247" s="5"/>
    </row>
    <row r="248" spans="1:25">
      <c r="A248" s="5"/>
      <c r="B248" s="5"/>
      <c r="C248" s="5"/>
      <c r="D248" s="139"/>
      <c r="E248" s="5"/>
      <c r="F248" s="5"/>
      <c r="G248" s="5"/>
      <c r="H248" s="36"/>
      <c r="I248" s="5"/>
      <c r="J248" s="5"/>
      <c r="K248" s="5"/>
      <c r="L248" s="5"/>
      <c r="M248" s="5"/>
      <c r="N248" s="36"/>
      <c r="O248" s="5"/>
      <c r="P248" s="5"/>
      <c r="Q248" s="36"/>
      <c r="R248" s="5"/>
      <c r="S248" s="5"/>
      <c r="T248" s="5"/>
      <c r="U248" s="5"/>
      <c r="V248" s="5"/>
      <c r="W248" s="5"/>
      <c r="X248" s="5"/>
      <c r="Y248" s="5"/>
    </row>
    <row r="249" spans="1:25">
      <c r="A249" s="5"/>
      <c r="B249" s="5"/>
      <c r="C249" s="5"/>
      <c r="D249" s="139"/>
      <c r="E249" s="5"/>
      <c r="F249" s="5"/>
      <c r="G249" s="5"/>
      <c r="H249" s="36"/>
      <c r="I249" s="5"/>
      <c r="J249" s="5"/>
      <c r="K249" s="5"/>
      <c r="L249" s="5"/>
      <c r="M249" s="5"/>
      <c r="N249" s="36"/>
      <c r="O249" s="5"/>
      <c r="P249" s="5"/>
      <c r="Q249" s="36"/>
      <c r="R249" s="5"/>
      <c r="S249" s="5"/>
      <c r="T249" s="5"/>
      <c r="U249" s="5"/>
      <c r="V249" s="5"/>
      <c r="W249" s="5"/>
      <c r="X249" s="5"/>
      <c r="Y249" s="5"/>
    </row>
    <row r="250" spans="1:25">
      <c r="A250" s="5"/>
      <c r="B250" s="5"/>
      <c r="C250" s="5"/>
      <c r="D250" s="139"/>
      <c r="E250" s="5"/>
      <c r="F250" s="5"/>
      <c r="G250" s="5"/>
      <c r="H250" s="36"/>
      <c r="I250" s="5"/>
      <c r="J250" s="5"/>
      <c r="K250" s="5"/>
      <c r="L250" s="5"/>
      <c r="M250" s="5"/>
      <c r="N250" s="36"/>
      <c r="O250" s="5"/>
      <c r="P250" s="5"/>
      <c r="Q250" s="36"/>
      <c r="R250" s="5"/>
      <c r="S250" s="5"/>
      <c r="T250" s="5"/>
      <c r="U250" s="5"/>
      <c r="V250" s="5"/>
      <c r="W250" s="5"/>
      <c r="X250" s="5"/>
      <c r="Y250" s="5"/>
    </row>
    <row r="251" spans="1:25">
      <c r="A251" s="5"/>
      <c r="B251" s="5"/>
      <c r="C251" s="5"/>
      <c r="D251" s="139"/>
      <c r="E251" s="5"/>
      <c r="F251" s="5"/>
      <c r="G251" s="5"/>
      <c r="H251" s="36"/>
      <c r="I251" s="5"/>
      <c r="J251" s="5"/>
      <c r="K251" s="5"/>
      <c r="L251" s="5"/>
      <c r="M251" s="5"/>
      <c r="N251" s="36"/>
      <c r="O251" s="5"/>
      <c r="P251" s="5"/>
      <c r="Q251" s="36"/>
      <c r="R251" s="5"/>
      <c r="S251" s="5"/>
      <c r="T251" s="5"/>
      <c r="U251" s="5"/>
      <c r="V251" s="5"/>
      <c r="W251" s="5"/>
      <c r="X251" s="5"/>
      <c r="Y251" s="5"/>
    </row>
    <row r="252" spans="1:25">
      <c r="A252" s="5"/>
      <c r="B252" s="5"/>
      <c r="C252" s="5"/>
      <c r="D252" s="139"/>
      <c r="E252" s="5"/>
      <c r="F252" s="5"/>
      <c r="G252" s="5"/>
      <c r="H252" s="36"/>
      <c r="I252" s="5"/>
      <c r="J252" s="5"/>
      <c r="K252" s="5"/>
      <c r="L252" s="5"/>
      <c r="M252" s="5"/>
      <c r="N252" s="36"/>
      <c r="O252" s="5"/>
      <c r="P252" s="5"/>
      <c r="Q252" s="36"/>
      <c r="R252" s="5"/>
      <c r="S252" s="5"/>
      <c r="T252" s="5"/>
      <c r="U252" s="5"/>
      <c r="V252" s="5"/>
      <c r="W252" s="5"/>
      <c r="X252" s="5"/>
      <c r="Y252" s="5"/>
    </row>
    <row r="253" spans="1:25">
      <c r="A253" s="5"/>
      <c r="B253" s="5"/>
      <c r="C253" s="5"/>
      <c r="D253" s="139"/>
      <c r="E253" s="5"/>
      <c r="F253" s="5"/>
      <c r="G253" s="5"/>
      <c r="H253" s="36"/>
      <c r="I253" s="5"/>
      <c r="J253" s="5"/>
      <c r="K253" s="5"/>
      <c r="L253" s="5"/>
      <c r="M253" s="5"/>
      <c r="N253" s="36"/>
      <c r="O253" s="5"/>
      <c r="P253" s="5"/>
      <c r="Q253" s="36"/>
      <c r="R253" s="5"/>
      <c r="S253" s="5"/>
      <c r="T253" s="5"/>
      <c r="U253" s="5"/>
      <c r="V253" s="5"/>
      <c r="W253" s="5"/>
      <c r="X253" s="5"/>
      <c r="Y253" s="5"/>
    </row>
    <row r="254" spans="1:25">
      <c r="A254" s="5"/>
      <c r="B254" s="5"/>
      <c r="C254" s="5"/>
      <c r="D254" s="139"/>
      <c r="E254" s="5"/>
      <c r="F254" s="5"/>
      <c r="G254" s="5"/>
      <c r="H254" s="36"/>
      <c r="I254" s="5"/>
      <c r="J254" s="5"/>
      <c r="K254" s="5"/>
      <c r="L254" s="5"/>
      <c r="M254" s="5"/>
      <c r="N254" s="36"/>
      <c r="O254" s="5"/>
      <c r="P254" s="5"/>
      <c r="Q254" s="36"/>
      <c r="R254" s="5"/>
      <c r="S254" s="5"/>
      <c r="T254" s="5"/>
      <c r="U254" s="5"/>
      <c r="V254" s="5"/>
      <c r="W254" s="5"/>
      <c r="X254" s="5"/>
      <c r="Y254" s="5"/>
    </row>
    <row r="255" spans="1:25">
      <c r="A255" s="5"/>
      <c r="B255" s="5"/>
      <c r="C255" s="5"/>
      <c r="D255" s="139"/>
      <c r="E255" s="5"/>
      <c r="F255" s="5"/>
      <c r="G255" s="5"/>
      <c r="H255" s="36"/>
      <c r="I255" s="5"/>
      <c r="J255" s="5"/>
      <c r="K255" s="5"/>
      <c r="L255" s="5"/>
      <c r="M255" s="5"/>
      <c r="N255" s="36"/>
      <c r="O255" s="5"/>
      <c r="P255" s="5"/>
      <c r="Q255" s="36"/>
      <c r="R255" s="5"/>
      <c r="S255" s="5"/>
      <c r="T255" s="5"/>
      <c r="U255" s="5"/>
      <c r="V255" s="5"/>
      <c r="W255" s="5"/>
      <c r="X255" s="5"/>
      <c r="Y255" s="5"/>
    </row>
    <row r="256" spans="1:25">
      <c r="A256" s="5"/>
      <c r="B256" s="5"/>
      <c r="C256" s="5"/>
      <c r="D256" s="139"/>
      <c r="E256" s="5"/>
      <c r="F256" s="5"/>
      <c r="G256" s="5"/>
      <c r="H256" s="36"/>
      <c r="I256" s="5"/>
      <c r="J256" s="5"/>
      <c r="K256" s="5"/>
      <c r="L256" s="5"/>
      <c r="M256" s="5"/>
      <c r="N256" s="36"/>
      <c r="O256" s="5"/>
      <c r="P256" s="5"/>
      <c r="Q256" s="36"/>
      <c r="R256" s="5"/>
      <c r="S256" s="5"/>
      <c r="T256" s="5"/>
      <c r="U256" s="5"/>
      <c r="V256" s="5"/>
      <c r="W256" s="5"/>
      <c r="X256" s="5"/>
      <c r="Y256" s="5"/>
    </row>
    <row r="257" spans="1:25">
      <c r="A257" s="5"/>
      <c r="B257" s="5"/>
      <c r="C257" s="5"/>
      <c r="D257" s="139"/>
      <c r="E257" s="5"/>
      <c r="F257" s="5"/>
      <c r="G257" s="5"/>
      <c r="H257" s="36"/>
      <c r="I257" s="5"/>
      <c r="J257" s="5"/>
      <c r="K257" s="5"/>
      <c r="L257" s="5"/>
      <c r="M257" s="5"/>
      <c r="N257" s="36"/>
      <c r="O257" s="5"/>
      <c r="P257" s="5"/>
      <c r="Q257" s="36"/>
      <c r="R257" s="5"/>
      <c r="S257" s="5"/>
      <c r="T257" s="5"/>
      <c r="U257" s="5"/>
      <c r="V257" s="5"/>
      <c r="W257" s="5"/>
      <c r="X257" s="5"/>
      <c r="Y257" s="5"/>
    </row>
    <row r="258" spans="1:25">
      <c r="A258" s="5"/>
      <c r="B258" s="5"/>
      <c r="C258" s="5"/>
      <c r="D258" s="139"/>
      <c r="E258" s="5"/>
      <c r="F258" s="5"/>
      <c r="G258" s="5"/>
      <c r="H258" s="36"/>
      <c r="I258" s="5"/>
      <c r="J258" s="5"/>
      <c r="K258" s="5"/>
      <c r="L258" s="5"/>
      <c r="M258" s="5"/>
      <c r="N258" s="36"/>
      <c r="O258" s="5"/>
      <c r="P258" s="5"/>
      <c r="Q258" s="36"/>
      <c r="R258" s="5"/>
      <c r="S258" s="5"/>
      <c r="T258" s="5"/>
      <c r="U258" s="5"/>
      <c r="V258" s="5"/>
      <c r="W258" s="5"/>
      <c r="X258" s="5"/>
      <c r="Y258" s="5"/>
    </row>
    <row r="259" spans="1:25">
      <c r="A259" s="5"/>
      <c r="B259" s="5"/>
      <c r="C259" s="5"/>
      <c r="D259" s="139"/>
      <c r="E259" s="5"/>
      <c r="F259" s="5"/>
      <c r="G259" s="5"/>
      <c r="H259" s="36"/>
      <c r="I259" s="5"/>
      <c r="J259" s="5"/>
      <c r="K259" s="5"/>
      <c r="L259" s="5"/>
      <c r="M259" s="5"/>
      <c r="N259" s="36"/>
      <c r="O259" s="5"/>
      <c r="P259" s="5"/>
      <c r="Q259" s="36"/>
      <c r="R259" s="5"/>
      <c r="S259" s="5"/>
      <c r="T259" s="5"/>
      <c r="U259" s="5"/>
      <c r="V259" s="5"/>
      <c r="W259" s="5"/>
      <c r="X259" s="5"/>
      <c r="Y259" s="5"/>
    </row>
    <row r="260" spans="1:25">
      <c r="A260" s="5"/>
      <c r="B260" s="5"/>
      <c r="C260" s="5"/>
      <c r="D260" s="139"/>
      <c r="E260" s="5"/>
      <c r="F260" s="5"/>
      <c r="G260" s="5"/>
      <c r="H260" s="36"/>
      <c r="I260" s="5"/>
      <c r="J260" s="5"/>
      <c r="K260" s="5"/>
      <c r="L260" s="5"/>
      <c r="M260" s="5"/>
      <c r="N260" s="36"/>
      <c r="O260" s="5"/>
      <c r="P260" s="5"/>
      <c r="Q260" s="36"/>
      <c r="R260" s="5"/>
      <c r="S260" s="5"/>
      <c r="T260" s="5"/>
      <c r="U260" s="5"/>
      <c r="V260" s="5"/>
      <c r="W260" s="5"/>
      <c r="X260" s="5"/>
      <c r="Y260" s="5"/>
    </row>
    <row r="261" spans="1:25">
      <c r="A261" s="5"/>
      <c r="B261" s="5"/>
      <c r="C261" s="5"/>
      <c r="D261" s="139"/>
      <c r="E261" s="5"/>
      <c r="F261" s="5"/>
      <c r="G261" s="5"/>
      <c r="H261" s="36"/>
      <c r="I261" s="5"/>
      <c r="J261" s="5"/>
      <c r="K261" s="5"/>
      <c r="L261" s="5"/>
      <c r="M261" s="5"/>
      <c r="N261" s="36"/>
      <c r="O261" s="5"/>
      <c r="P261" s="5"/>
      <c r="Q261" s="36"/>
      <c r="R261" s="5"/>
      <c r="S261" s="5"/>
      <c r="T261" s="5"/>
      <c r="U261" s="5"/>
      <c r="V261" s="5"/>
      <c r="W261" s="5"/>
      <c r="X261" s="5"/>
      <c r="Y261" s="5"/>
    </row>
    <row r="262" spans="1:25">
      <c r="A262" s="5"/>
      <c r="B262" s="5"/>
      <c r="C262" s="5"/>
      <c r="D262" s="139"/>
      <c r="E262" s="5"/>
      <c r="F262" s="5"/>
      <c r="G262" s="5"/>
      <c r="H262" s="36"/>
      <c r="I262" s="5"/>
      <c r="J262" s="5"/>
      <c r="K262" s="5"/>
      <c r="L262" s="5"/>
      <c r="M262" s="5"/>
      <c r="N262" s="36"/>
      <c r="O262" s="5"/>
      <c r="P262" s="5"/>
      <c r="Q262" s="36"/>
      <c r="R262" s="5"/>
      <c r="S262" s="5"/>
      <c r="T262" s="5"/>
      <c r="U262" s="5"/>
      <c r="V262" s="5"/>
      <c r="W262" s="5"/>
      <c r="X262" s="5"/>
      <c r="Y262" s="5"/>
    </row>
    <row r="263" spans="1:25">
      <c r="A263" s="5"/>
      <c r="B263" s="5"/>
      <c r="C263" s="5"/>
      <c r="D263" s="139"/>
      <c r="E263" s="5"/>
      <c r="F263" s="5"/>
      <c r="G263" s="5"/>
      <c r="H263" s="36"/>
      <c r="I263" s="5"/>
      <c r="J263" s="5"/>
      <c r="K263" s="5"/>
      <c r="L263" s="5"/>
      <c r="M263" s="5"/>
      <c r="N263" s="36"/>
      <c r="O263" s="5"/>
      <c r="P263" s="5"/>
      <c r="Q263" s="36"/>
      <c r="R263" s="5"/>
      <c r="S263" s="5"/>
      <c r="T263" s="5"/>
      <c r="U263" s="5"/>
      <c r="V263" s="5"/>
      <c r="W263" s="5"/>
      <c r="X263" s="5"/>
      <c r="Y263" s="5"/>
    </row>
    <row r="264" spans="1:25">
      <c r="A264" s="5"/>
      <c r="B264" s="5"/>
      <c r="C264" s="5"/>
      <c r="D264" s="139"/>
      <c r="E264" s="5"/>
      <c r="F264" s="5"/>
      <c r="G264" s="5"/>
      <c r="H264" s="36"/>
      <c r="I264" s="5"/>
      <c r="J264" s="5"/>
      <c r="K264" s="5"/>
      <c r="L264" s="5"/>
      <c r="M264" s="5"/>
      <c r="N264" s="36"/>
      <c r="O264" s="5"/>
      <c r="P264" s="5"/>
      <c r="Q264" s="36"/>
      <c r="R264" s="5"/>
      <c r="S264" s="5"/>
      <c r="T264" s="5"/>
      <c r="U264" s="5"/>
      <c r="V264" s="5"/>
      <c r="W264" s="5"/>
      <c r="X264" s="5"/>
      <c r="Y264" s="5"/>
    </row>
    <row r="265" spans="1:25">
      <c r="A265" s="5"/>
      <c r="B265" s="5"/>
      <c r="C265" s="5"/>
      <c r="D265" s="139"/>
      <c r="E265" s="5"/>
      <c r="F265" s="5"/>
      <c r="G265" s="5"/>
      <c r="H265" s="36"/>
      <c r="I265" s="5"/>
      <c r="J265" s="5"/>
      <c r="K265" s="5"/>
      <c r="L265" s="5"/>
      <c r="M265" s="5"/>
      <c r="N265" s="36"/>
      <c r="O265" s="5"/>
      <c r="P265" s="5"/>
      <c r="Q265" s="36"/>
      <c r="R265" s="5"/>
      <c r="S265" s="5"/>
      <c r="T265" s="5"/>
      <c r="U265" s="5"/>
      <c r="V265" s="5"/>
      <c r="W265" s="5"/>
      <c r="X265" s="5"/>
      <c r="Y265" s="5"/>
    </row>
    <row r="266" spans="1:25">
      <c r="A266" s="5"/>
      <c r="B266" s="5"/>
      <c r="C266" s="5"/>
      <c r="D266" s="139"/>
      <c r="E266" s="5"/>
      <c r="F266" s="5"/>
      <c r="G266" s="5"/>
      <c r="H266" s="36"/>
      <c r="I266" s="5"/>
      <c r="J266" s="5"/>
      <c r="K266" s="5"/>
      <c r="L266" s="5"/>
      <c r="M266" s="5"/>
      <c r="N266" s="36"/>
      <c r="O266" s="5"/>
      <c r="P266" s="5"/>
      <c r="Q266" s="36"/>
      <c r="R266" s="5"/>
      <c r="S266" s="5"/>
      <c r="T266" s="5"/>
      <c r="U266" s="5"/>
      <c r="V266" s="5"/>
      <c r="W266" s="5"/>
      <c r="X266" s="5"/>
      <c r="Y266" s="5"/>
    </row>
    <row r="267" spans="1:25">
      <c r="A267" s="5"/>
      <c r="B267" s="5"/>
      <c r="C267" s="5"/>
      <c r="D267" s="139"/>
      <c r="E267" s="5"/>
      <c r="F267" s="5"/>
      <c r="G267" s="5"/>
      <c r="H267" s="36"/>
      <c r="I267" s="5"/>
      <c r="J267" s="5"/>
      <c r="K267" s="5"/>
      <c r="L267" s="5"/>
      <c r="M267" s="5"/>
      <c r="N267" s="36"/>
      <c r="O267" s="5"/>
      <c r="P267" s="5"/>
      <c r="Q267" s="36"/>
      <c r="R267" s="5"/>
      <c r="S267" s="5"/>
      <c r="T267" s="5"/>
      <c r="U267" s="5"/>
      <c r="V267" s="5"/>
      <c r="W267" s="5"/>
      <c r="X267" s="5"/>
      <c r="Y267" s="5"/>
    </row>
    <row r="268" spans="1:25">
      <c r="A268" s="5"/>
      <c r="B268" s="5"/>
      <c r="C268" s="5"/>
      <c r="D268" s="139"/>
      <c r="E268" s="5"/>
      <c r="F268" s="5"/>
      <c r="G268" s="5"/>
      <c r="H268" s="36"/>
      <c r="I268" s="5"/>
      <c r="J268" s="5"/>
      <c r="K268" s="5"/>
      <c r="L268" s="5"/>
      <c r="M268" s="5"/>
      <c r="N268" s="36"/>
      <c r="O268" s="5"/>
      <c r="P268" s="5"/>
      <c r="Q268" s="36"/>
      <c r="R268" s="5"/>
      <c r="S268" s="5"/>
      <c r="T268" s="5"/>
      <c r="U268" s="5"/>
      <c r="V268" s="5"/>
      <c r="W268" s="5"/>
      <c r="X268" s="5"/>
      <c r="Y268" s="5"/>
    </row>
    <row r="269" spans="1:25">
      <c r="A269" s="5"/>
      <c r="B269" s="5"/>
      <c r="C269" s="5"/>
      <c r="D269" s="139"/>
      <c r="E269" s="5"/>
      <c r="F269" s="5"/>
      <c r="G269" s="5"/>
      <c r="H269" s="36"/>
      <c r="I269" s="5"/>
      <c r="J269" s="5"/>
      <c r="K269" s="5"/>
      <c r="L269" s="5"/>
      <c r="M269" s="5"/>
      <c r="N269" s="36"/>
      <c r="O269" s="5"/>
      <c r="P269" s="5"/>
      <c r="Q269" s="36"/>
      <c r="R269" s="5"/>
      <c r="S269" s="5"/>
      <c r="T269" s="5"/>
      <c r="U269" s="5"/>
      <c r="V269" s="5"/>
      <c r="W269" s="5"/>
      <c r="X269" s="5"/>
      <c r="Y269" s="5"/>
    </row>
    <row r="270" spans="1:25">
      <c r="A270" s="5"/>
      <c r="B270" s="5"/>
      <c r="C270" s="5"/>
      <c r="D270" s="139"/>
      <c r="E270" s="5"/>
      <c r="F270" s="5"/>
      <c r="G270" s="5"/>
      <c r="H270" s="36"/>
      <c r="I270" s="5"/>
      <c r="J270" s="5"/>
      <c r="K270" s="5"/>
      <c r="L270" s="5"/>
      <c r="M270" s="5"/>
      <c r="N270" s="36"/>
      <c r="O270" s="5"/>
      <c r="P270" s="5"/>
      <c r="Q270" s="36"/>
      <c r="R270" s="5"/>
      <c r="S270" s="5"/>
      <c r="T270" s="5"/>
      <c r="U270" s="5"/>
      <c r="V270" s="5"/>
      <c r="W270" s="5"/>
      <c r="X270" s="5"/>
      <c r="Y270" s="5"/>
    </row>
    <row r="271" spans="1:25">
      <c r="A271" s="5"/>
      <c r="B271" s="5"/>
      <c r="C271" s="5"/>
      <c r="D271" s="139"/>
      <c r="E271" s="5"/>
      <c r="F271" s="5"/>
      <c r="G271" s="5"/>
      <c r="H271" s="36"/>
      <c r="I271" s="5"/>
      <c r="J271" s="5"/>
      <c r="K271" s="5"/>
      <c r="L271" s="5"/>
      <c r="M271" s="5"/>
      <c r="N271" s="36"/>
      <c r="O271" s="5"/>
      <c r="P271" s="5"/>
      <c r="Q271" s="36"/>
      <c r="R271" s="5"/>
      <c r="S271" s="5"/>
      <c r="T271" s="5"/>
      <c r="U271" s="5"/>
      <c r="V271" s="5"/>
      <c r="W271" s="5"/>
      <c r="X271" s="5"/>
      <c r="Y271" s="5"/>
    </row>
    <row r="272" spans="1:25">
      <c r="A272" s="5"/>
      <c r="B272" s="5"/>
      <c r="C272" s="5"/>
      <c r="D272" s="139"/>
      <c r="E272" s="5"/>
      <c r="F272" s="5"/>
      <c r="G272" s="5"/>
      <c r="H272" s="36"/>
      <c r="I272" s="5"/>
      <c r="J272" s="5"/>
      <c r="K272" s="5"/>
      <c r="L272" s="5"/>
      <c r="M272" s="5"/>
      <c r="N272" s="36"/>
      <c r="O272" s="5"/>
      <c r="P272" s="5"/>
      <c r="Q272" s="36"/>
      <c r="R272" s="5"/>
      <c r="S272" s="5"/>
      <c r="T272" s="5"/>
      <c r="U272" s="5"/>
      <c r="V272" s="5"/>
      <c r="W272" s="5"/>
      <c r="X272" s="5"/>
      <c r="Y272" s="5"/>
    </row>
    <row r="273" spans="1:25">
      <c r="A273" s="5"/>
      <c r="B273" s="5"/>
      <c r="C273" s="5"/>
      <c r="D273" s="139"/>
      <c r="E273" s="5"/>
      <c r="F273" s="5"/>
      <c r="G273" s="5"/>
      <c r="H273" s="36"/>
      <c r="I273" s="5"/>
      <c r="J273" s="5"/>
      <c r="K273" s="5"/>
      <c r="L273" s="5"/>
      <c r="M273" s="5"/>
      <c r="N273" s="36"/>
      <c r="O273" s="5"/>
      <c r="P273" s="5"/>
      <c r="Q273" s="36"/>
      <c r="R273" s="5"/>
      <c r="S273" s="5"/>
      <c r="T273" s="5"/>
      <c r="U273" s="5"/>
      <c r="V273" s="5"/>
      <c r="W273" s="5"/>
      <c r="X273" s="5"/>
      <c r="Y273" s="5"/>
    </row>
    <row r="274" spans="1:25">
      <c r="A274" s="5"/>
      <c r="B274" s="5"/>
      <c r="C274" s="5"/>
      <c r="D274" s="139"/>
      <c r="E274" s="5"/>
      <c r="F274" s="5"/>
      <c r="G274" s="5"/>
      <c r="H274" s="36"/>
      <c r="I274" s="5"/>
      <c r="J274" s="5"/>
      <c r="K274" s="5"/>
      <c r="L274" s="5"/>
      <c r="M274" s="5"/>
      <c r="N274" s="36"/>
      <c r="O274" s="5"/>
      <c r="P274" s="5"/>
      <c r="Q274" s="36"/>
      <c r="R274" s="5"/>
      <c r="S274" s="5"/>
      <c r="T274" s="5"/>
      <c r="U274" s="5"/>
      <c r="V274" s="5"/>
      <c r="W274" s="5"/>
      <c r="X274" s="5"/>
      <c r="Y274" s="5"/>
    </row>
    <row r="275" spans="1:25">
      <c r="A275" s="5"/>
      <c r="B275" s="5"/>
      <c r="C275" s="5"/>
      <c r="D275" s="139"/>
      <c r="E275" s="5"/>
      <c r="F275" s="5"/>
      <c r="G275" s="5"/>
      <c r="H275" s="36"/>
      <c r="I275" s="5"/>
      <c r="J275" s="5"/>
      <c r="K275" s="5"/>
      <c r="L275" s="5"/>
      <c r="M275" s="5"/>
      <c r="N275" s="36"/>
      <c r="O275" s="5"/>
      <c r="P275" s="5"/>
      <c r="Q275" s="36"/>
      <c r="R275" s="5"/>
      <c r="S275" s="5"/>
      <c r="T275" s="5"/>
      <c r="U275" s="5"/>
      <c r="V275" s="5"/>
      <c r="W275" s="5"/>
      <c r="X275" s="5"/>
      <c r="Y275" s="5"/>
    </row>
    <row r="276" spans="1:25">
      <c r="A276" s="5"/>
      <c r="B276" s="5"/>
      <c r="C276" s="5"/>
      <c r="D276" s="139"/>
      <c r="E276" s="5"/>
      <c r="F276" s="5"/>
      <c r="G276" s="5"/>
      <c r="H276" s="36"/>
      <c r="I276" s="5"/>
      <c r="J276" s="5"/>
      <c r="K276" s="5"/>
      <c r="L276" s="5"/>
      <c r="M276" s="5"/>
      <c r="N276" s="36"/>
      <c r="O276" s="5"/>
      <c r="P276" s="5"/>
      <c r="Q276" s="36"/>
      <c r="R276" s="5"/>
      <c r="S276" s="5"/>
      <c r="T276" s="5"/>
      <c r="U276" s="5"/>
      <c r="V276" s="5"/>
      <c r="W276" s="5"/>
      <c r="X276" s="5"/>
      <c r="Y276" s="5"/>
    </row>
    <row r="277" spans="1:25">
      <c r="A277" s="5"/>
      <c r="B277" s="5"/>
      <c r="C277" s="5"/>
      <c r="D277" s="139"/>
      <c r="E277" s="5"/>
      <c r="F277" s="5"/>
      <c r="G277" s="5"/>
      <c r="H277" s="36"/>
      <c r="I277" s="5"/>
      <c r="J277" s="5"/>
      <c r="K277" s="5"/>
      <c r="L277" s="5"/>
      <c r="M277" s="5"/>
      <c r="N277" s="36"/>
      <c r="O277" s="5"/>
      <c r="P277" s="5"/>
      <c r="Q277" s="36"/>
      <c r="R277" s="5"/>
      <c r="S277" s="5"/>
      <c r="T277" s="5"/>
      <c r="U277" s="5"/>
      <c r="V277" s="5"/>
      <c r="W277" s="5"/>
      <c r="X277" s="5"/>
      <c r="Y277" s="5"/>
    </row>
    <row r="278" spans="1:25">
      <c r="A278" s="5"/>
      <c r="B278" s="5"/>
      <c r="C278" s="5"/>
      <c r="D278" s="139"/>
      <c r="E278" s="5"/>
      <c r="F278" s="5"/>
      <c r="G278" s="5"/>
      <c r="H278" s="36"/>
      <c r="I278" s="5"/>
      <c r="J278" s="5"/>
      <c r="K278" s="5"/>
      <c r="L278" s="5"/>
      <c r="M278" s="5"/>
      <c r="N278" s="36"/>
      <c r="O278" s="5"/>
      <c r="P278" s="5"/>
      <c r="Q278" s="36"/>
      <c r="R278" s="5"/>
      <c r="S278" s="5"/>
      <c r="T278" s="5"/>
      <c r="U278" s="5"/>
      <c r="V278" s="5"/>
      <c r="W278" s="5"/>
      <c r="X278" s="5"/>
      <c r="Y278" s="5"/>
    </row>
    <row r="279" spans="1:25">
      <c r="A279" s="5"/>
      <c r="B279" s="5"/>
      <c r="C279" s="5"/>
      <c r="D279" s="139"/>
      <c r="E279" s="5"/>
      <c r="F279" s="5"/>
      <c r="G279" s="5"/>
      <c r="H279" s="36"/>
      <c r="I279" s="5"/>
      <c r="J279" s="5"/>
      <c r="K279" s="5"/>
      <c r="L279" s="5"/>
      <c r="M279" s="5"/>
      <c r="N279" s="36"/>
      <c r="O279" s="5"/>
      <c r="P279" s="5"/>
      <c r="Q279" s="36"/>
      <c r="R279" s="5"/>
      <c r="S279" s="5"/>
      <c r="T279" s="5"/>
      <c r="U279" s="5"/>
      <c r="V279" s="5"/>
      <c r="W279" s="5"/>
      <c r="X279" s="5"/>
      <c r="Y279" s="5"/>
    </row>
    <row r="280" spans="1:25">
      <c r="A280" s="5"/>
      <c r="B280" s="5"/>
      <c r="C280" s="5"/>
      <c r="D280" s="139"/>
      <c r="E280" s="5"/>
      <c r="F280" s="5"/>
      <c r="G280" s="5"/>
      <c r="H280" s="36"/>
      <c r="I280" s="5"/>
      <c r="J280" s="5"/>
      <c r="K280" s="5"/>
      <c r="L280" s="5"/>
      <c r="M280" s="5"/>
      <c r="N280" s="36"/>
      <c r="O280" s="5"/>
      <c r="P280" s="5"/>
      <c r="Q280" s="36"/>
      <c r="R280" s="5"/>
      <c r="S280" s="5"/>
      <c r="T280" s="5"/>
      <c r="U280" s="5"/>
      <c r="V280" s="5"/>
      <c r="W280" s="5"/>
      <c r="X280" s="5"/>
      <c r="Y280" s="5"/>
    </row>
    <row r="281" spans="1:25">
      <c r="A281" s="5"/>
      <c r="B281" s="5"/>
      <c r="C281" s="5"/>
      <c r="D281" s="139"/>
      <c r="E281" s="5"/>
      <c r="F281" s="5"/>
      <c r="G281" s="5"/>
      <c r="H281" s="36"/>
      <c r="I281" s="5"/>
      <c r="J281" s="5"/>
      <c r="K281" s="5"/>
      <c r="L281" s="5"/>
      <c r="M281" s="5"/>
      <c r="N281" s="36"/>
      <c r="O281" s="5"/>
      <c r="P281" s="5"/>
      <c r="Q281" s="36"/>
      <c r="R281" s="5"/>
      <c r="S281" s="5"/>
      <c r="T281" s="5"/>
      <c r="U281" s="5"/>
      <c r="V281" s="5"/>
      <c r="W281" s="5"/>
      <c r="X281" s="5"/>
      <c r="Y281" s="5"/>
    </row>
    <row r="282" spans="1:25">
      <c r="A282" s="5"/>
      <c r="B282" s="5"/>
      <c r="C282" s="5"/>
      <c r="D282" s="139"/>
      <c r="E282" s="5"/>
      <c r="F282" s="5"/>
      <c r="G282" s="5"/>
      <c r="H282" s="36"/>
      <c r="I282" s="5"/>
      <c r="J282" s="5"/>
      <c r="K282" s="5"/>
      <c r="L282" s="5"/>
      <c r="M282" s="5"/>
      <c r="N282" s="36"/>
      <c r="O282" s="5"/>
      <c r="P282" s="5"/>
      <c r="Q282" s="36"/>
      <c r="R282" s="5"/>
      <c r="S282" s="5"/>
      <c r="T282" s="5"/>
      <c r="U282" s="5"/>
      <c r="V282" s="5"/>
      <c r="W282" s="5"/>
      <c r="X282" s="5"/>
      <c r="Y282" s="5"/>
    </row>
    <row r="283" spans="1:25">
      <c r="A283" s="5"/>
      <c r="B283" s="5"/>
      <c r="C283" s="5"/>
      <c r="D283" s="139"/>
      <c r="E283" s="5"/>
      <c r="F283" s="5"/>
      <c r="G283" s="5"/>
      <c r="H283" s="36"/>
      <c r="I283" s="5"/>
      <c r="J283" s="5"/>
      <c r="K283" s="5"/>
      <c r="L283" s="5"/>
      <c r="M283" s="5"/>
      <c r="N283" s="36"/>
      <c r="O283" s="5"/>
      <c r="P283" s="5"/>
      <c r="Q283" s="36"/>
      <c r="R283" s="5"/>
      <c r="S283" s="5"/>
      <c r="T283" s="5"/>
      <c r="U283" s="5"/>
      <c r="V283" s="5"/>
      <c r="W283" s="5"/>
      <c r="X283" s="5"/>
      <c r="Y283" s="5"/>
    </row>
    <row r="284" spans="1:25">
      <c r="A284" s="5"/>
      <c r="B284" s="5"/>
      <c r="C284" s="5"/>
      <c r="D284" s="139"/>
      <c r="E284" s="5"/>
      <c r="F284" s="5"/>
      <c r="G284" s="5"/>
      <c r="H284" s="36"/>
      <c r="I284" s="5"/>
      <c r="J284" s="5"/>
      <c r="K284" s="5"/>
      <c r="L284" s="5"/>
      <c r="M284" s="5"/>
      <c r="N284" s="36"/>
      <c r="O284" s="5"/>
      <c r="P284" s="5"/>
      <c r="Q284" s="36"/>
      <c r="R284" s="5"/>
      <c r="S284" s="5"/>
      <c r="T284" s="5"/>
      <c r="U284" s="5"/>
      <c r="V284" s="5"/>
      <c r="W284" s="5"/>
      <c r="X284" s="5"/>
      <c r="Y284" s="5"/>
    </row>
    <row r="285" spans="1:25">
      <c r="A285" s="5"/>
      <c r="B285" s="5"/>
      <c r="C285" s="5"/>
      <c r="D285" s="139"/>
      <c r="E285" s="5"/>
      <c r="F285" s="5"/>
      <c r="G285" s="5"/>
      <c r="H285" s="36"/>
      <c r="I285" s="5"/>
      <c r="J285" s="5"/>
      <c r="K285" s="5"/>
      <c r="L285" s="5"/>
      <c r="M285" s="5"/>
      <c r="N285" s="36"/>
      <c r="O285" s="5"/>
      <c r="P285" s="5"/>
      <c r="Q285" s="36"/>
      <c r="R285" s="5"/>
      <c r="S285" s="5"/>
      <c r="T285" s="5"/>
      <c r="U285" s="5"/>
      <c r="V285" s="5"/>
      <c r="W285" s="5"/>
      <c r="X285" s="5"/>
      <c r="Y285" s="5"/>
    </row>
    <row r="286" spans="1:25">
      <c r="A286" s="5"/>
      <c r="B286" s="5"/>
      <c r="C286" s="5"/>
      <c r="D286" s="139"/>
      <c r="E286" s="5"/>
      <c r="F286" s="5"/>
      <c r="G286" s="5"/>
      <c r="H286" s="36"/>
      <c r="I286" s="5"/>
      <c r="J286" s="5"/>
      <c r="K286" s="5"/>
      <c r="L286" s="5"/>
      <c r="M286" s="5"/>
      <c r="N286" s="36"/>
      <c r="O286" s="5"/>
      <c r="P286" s="5"/>
      <c r="Q286" s="36"/>
      <c r="R286" s="5"/>
      <c r="S286" s="5"/>
      <c r="T286" s="5"/>
      <c r="U286" s="5"/>
      <c r="V286" s="5"/>
      <c r="W286" s="5"/>
      <c r="X286" s="5"/>
      <c r="Y286" s="5"/>
    </row>
    <row r="287" spans="1:25">
      <c r="A287" s="5"/>
      <c r="B287" s="5"/>
      <c r="C287" s="5"/>
      <c r="D287" s="139"/>
      <c r="E287" s="5"/>
      <c r="F287" s="5"/>
      <c r="G287" s="5"/>
      <c r="H287" s="36"/>
      <c r="I287" s="5"/>
      <c r="J287" s="5"/>
      <c r="K287" s="5"/>
      <c r="L287" s="5"/>
      <c r="M287" s="5"/>
      <c r="N287" s="36"/>
      <c r="O287" s="5"/>
      <c r="P287" s="5"/>
      <c r="Q287" s="36"/>
      <c r="R287" s="5"/>
      <c r="S287" s="5"/>
      <c r="T287" s="5"/>
      <c r="U287" s="5"/>
      <c r="V287" s="5"/>
      <c r="W287" s="5"/>
      <c r="X287" s="5"/>
      <c r="Y287" s="5"/>
    </row>
    <row r="288" spans="1:25">
      <c r="A288" s="5"/>
      <c r="B288" s="5"/>
      <c r="C288" s="5"/>
      <c r="D288" s="139"/>
      <c r="E288" s="5"/>
      <c r="F288" s="5"/>
      <c r="G288" s="5"/>
      <c r="H288" s="36"/>
      <c r="I288" s="5"/>
      <c r="J288" s="5"/>
      <c r="K288" s="5"/>
      <c r="L288" s="5"/>
      <c r="M288" s="5"/>
      <c r="N288" s="36"/>
      <c r="O288" s="5"/>
      <c r="P288" s="5"/>
      <c r="Q288" s="36"/>
      <c r="R288" s="5"/>
      <c r="S288" s="5"/>
      <c r="T288" s="5"/>
      <c r="U288" s="5"/>
      <c r="V288" s="5"/>
      <c r="W288" s="5"/>
      <c r="X288" s="5"/>
      <c r="Y288" s="5"/>
    </row>
    <row r="289" spans="1:25">
      <c r="A289" s="5"/>
      <c r="B289" s="5"/>
      <c r="C289" s="5"/>
      <c r="D289" s="139"/>
      <c r="E289" s="5"/>
      <c r="F289" s="5"/>
      <c r="G289" s="5"/>
      <c r="H289" s="36"/>
      <c r="I289" s="5"/>
      <c r="J289" s="5"/>
      <c r="K289" s="5"/>
      <c r="L289" s="5"/>
      <c r="M289" s="5"/>
      <c r="N289" s="36"/>
      <c r="O289" s="5"/>
      <c r="P289" s="5"/>
      <c r="Q289" s="36"/>
      <c r="R289" s="5"/>
      <c r="S289" s="5"/>
      <c r="T289" s="5"/>
      <c r="U289" s="5"/>
      <c r="V289" s="5"/>
      <c r="W289" s="5"/>
      <c r="X289" s="5"/>
      <c r="Y289" s="5"/>
    </row>
    <row r="290" spans="1:25">
      <c r="A290" s="5"/>
      <c r="B290" s="5"/>
      <c r="C290" s="5"/>
      <c r="D290" s="139"/>
      <c r="E290" s="5"/>
      <c r="F290" s="5"/>
      <c r="G290" s="5"/>
      <c r="H290" s="36"/>
      <c r="I290" s="5"/>
      <c r="J290" s="5"/>
      <c r="K290" s="5"/>
      <c r="L290" s="5"/>
      <c r="M290" s="5"/>
      <c r="N290" s="36"/>
      <c r="O290" s="5"/>
      <c r="P290" s="5"/>
      <c r="Q290" s="36"/>
      <c r="R290" s="5"/>
      <c r="S290" s="5"/>
      <c r="T290" s="5"/>
      <c r="U290" s="5"/>
      <c r="V290" s="5"/>
      <c r="W290" s="5"/>
      <c r="X290" s="5"/>
      <c r="Y290" s="5"/>
    </row>
    <row r="291" spans="1:25">
      <c r="A291" s="5"/>
      <c r="B291" s="5"/>
      <c r="C291" s="5"/>
      <c r="D291" s="139"/>
      <c r="E291" s="5"/>
      <c r="F291" s="5"/>
      <c r="G291" s="5"/>
      <c r="H291" s="36"/>
      <c r="I291" s="5"/>
      <c r="J291" s="5"/>
      <c r="K291" s="5"/>
      <c r="L291" s="5"/>
      <c r="M291" s="5"/>
      <c r="N291" s="36"/>
      <c r="O291" s="5"/>
      <c r="P291" s="5"/>
      <c r="Q291" s="36"/>
      <c r="R291" s="5"/>
      <c r="S291" s="5"/>
      <c r="T291" s="5"/>
      <c r="U291" s="5"/>
      <c r="V291" s="5"/>
      <c r="W291" s="5"/>
      <c r="X291" s="5"/>
      <c r="Y291" s="5"/>
    </row>
    <row r="292" spans="1:25">
      <c r="A292" s="5"/>
      <c r="B292" s="5"/>
      <c r="C292" s="5"/>
      <c r="D292" s="139"/>
      <c r="E292" s="5"/>
      <c r="F292" s="5"/>
      <c r="G292" s="5"/>
      <c r="H292" s="36"/>
      <c r="I292" s="5"/>
      <c r="J292" s="5"/>
      <c r="K292" s="5"/>
      <c r="L292" s="5"/>
      <c r="M292" s="5"/>
      <c r="N292" s="36"/>
      <c r="O292" s="5"/>
      <c r="P292" s="5"/>
      <c r="Q292" s="36"/>
      <c r="R292" s="5"/>
      <c r="S292" s="5"/>
      <c r="T292" s="5"/>
      <c r="U292" s="5"/>
      <c r="V292" s="5"/>
      <c r="W292" s="5"/>
      <c r="X292" s="5"/>
      <c r="Y292" s="5"/>
    </row>
    <row r="293" spans="1:25">
      <c r="A293" s="5"/>
      <c r="B293" s="5"/>
      <c r="C293" s="5"/>
      <c r="D293" s="139"/>
      <c r="E293" s="5"/>
      <c r="F293" s="5"/>
      <c r="G293" s="5"/>
      <c r="H293" s="36"/>
      <c r="I293" s="5"/>
      <c r="J293" s="5"/>
      <c r="K293" s="5"/>
      <c r="L293" s="5"/>
      <c r="M293" s="5"/>
      <c r="N293" s="36"/>
      <c r="O293" s="5"/>
      <c r="P293" s="5"/>
      <c r="Q293" s="36"/>
      <c r="R293" s="5"/>
      <c r="S293" s="5"/>
      <c r="T293" s="5"/>
      <c r="U293" s="5"/>
      <c r="V293" s="5"/>
      <c r="W293" s="5"/>
      <c r="X293" s="5"/>
      <c r="Y293" s="5"/>
    </row>
    <row r="294" spans="1:25">
      <c r="A294" s="5"/>
      <c r="B294" s="5"/>
      <c r="C294" s="5"/>
      <c r="D294" s="139"/>
      <c r="E294" s="5"/>
      <c r="F294" s="5"/>
      <c r="G294" s="5"/>
      <c r="H294" s="36"/>
      <c r="I294" s="5"/>
      <c r="J294" s="5"/>
      <c r="K294" s="5"/>
      <c r="L294" s="5"/>
      <c r="M294" s="5"/>
      <c r="N294" s="36"/>
      <c r="O294" s="5"/>
      <c r="P294" s="5"/>
      <c r="Q294" s="36"/>
      <c r="R294" s="5"/>
      <c r="S294" s="5"/>
      <c r="T294" s="5"/>
      <c r="U294" s="5"/>
      <c r="V294" s="5"/>
      <c r="W294" s="5"/>
      <c r="X294" s="5"/>
      <c r="Y294" s="5"/>
    </row>
    <row r="295" spans="1:25">
      <c r="A295" s="5"/>
      <c r="B295" s="5"/>
      <c r="C295" s="5"/>
      <c r="D295" s="139"/>
      <c r="E295" s="5"/>
      <c r="F295" s="5"/>
      <c r="G295" s="5"/>
      <c r="H295" s="36"/>
      <c r="I295" s="5"/>
      <c r="J295" s="5"/>
      <c r="K295" s="5"/>
      <c r="L295" s="5"/>
      <c r="M295" s="5"/>
      <c r="N295" s="36"/>
      <c r="O295" s="5"/>
      <c r="P295" s="5"/>
      <c r="Q295" s="36"/>
      <c r="R295" s="5"/>
      <c r="S295" s="5"/>
      <c r="T295" s="5"/>
      <c r="U295" s="5"/>
      <c r="V295" s="5"/>
      <c r="W295" s="5"/>
      <c r="X295" s="5"/>
      <c r="Y295" s="5"/>
    </row>
    <row r="296" spans="1:25">
      <c r="A296" s="5"/>
      <c r="B296" s="5"/>
      <c r="C296" s="5"/>
      <c r="D296" s="139"/>
      <c r="E296" s="5"/>
      <c r="F296" s="5"/>
      <c r="G296" s="5"/>
      <c r="H296" s="36"/>
      <c r="I296" s="5"/>
      <c r="J296" s="5"/>
      <c r="K296" s="5"/>
      <c r="L296" s="5"/>
      <c r="M296" s="5"/>
      <c r="N296" s="36"/>
      <c r="O296" s="5"/>
      <c r="P296" s="5"/>
      <c r="Q296" s="36"/>
      <c r="R296" s="5"/>
      <c r="S296" s="5"/>
      <c r="T296" s="5"/>
      <c r="U296" s="5"/>
      <c r="V296" s="5"/>
      <c r="W296" s="5"/>
      <c r="X296" s="5"/>
      <c r="Y296" s="5"/>
    </row>
    <row r="297" spans="1:25">
      <c r="A297" s="5"/>
      <c r="B297" s="5"/>
      <c r="C297" s="5"/>
      <c r="D297" s="139"/>
      <c r="E297" s="5"/>
      <c r="F297" s="5"/>
      <c r="G297" s="5"/>
      <c r="H297" s="36"/>
      <c r="I297" s="5"/>
      <c r="J297" s="5"/>
      <c r="K297" s="5"/>
      <c r="L297" s="5"/>
      <c r="M297" s="5"/>
      <c r="N297" s="36"/>
      <c r="O297" s="5"/>
      <c r="P297" s="5"/>
      <c r="Q297" s="36"/>
      <c r="R297" s="5"/>
      <c r="S297" s="5"/>
      <c r="T297" s="5"/>
      <c r="U297" s="5"/>
      <c r="V297" s="5"/>
      <c r="W297" s="5"/>
      <c r="X297" s="5"/>
      <c r="Y297" s="5"/>
    </row>
    <row r="298" spans="1:25">
      <c r="A298" s="5"/>
      <c r="B298" s="5"/>
      <c r="C298" s="5"/>
      <c r="D298" s="139"/>
      <c r="E298" s="5"/>
      <c r="F298" s="5"/>
      <c r="G298" s="5"/>
      <c r="H298" s="36"/>
      <c r="I298" s="5"/>
      <c r="J298" s="5"/>
      <c r="K298" s="5"/>
      <c r="L298" s="5"/>
      <c r="M298" s="5"/>
      <c r="N298" s="36"/>
      <c r="O298" s="5"/>
      <c r="P298" s="5"/>
      <c r="Q298" s="36"/>
      <c r="R298" s="5"/>
      <c r="S298" s="5"/>
      <c r="T298" s="5"/>
      <c r="U298" s="5"/>
      <c r="V298" s="5"/>
      <c r="W298" s="5"/>
      <c r="X298" s="5"/>
      <c r="Y298" s="5"/>
    </row>
    <row r="299" spans="1:25">
      <c r="A299" s="5"/>
      <c r="B299" s="5"/>
      <c r="C299" s="5"/>
      <c r="D299" s="139"/>
      <c r="E299" s="5"/>
      <c r="F299" s="5"/>
      <c r="G299" s="5"/>
      <c r="H299" s="36"/>
      <c r="I299" s="5"/>
      <c r="J299" s="5"/>
      <c r="K299" s="5"/>
      <c r="L299" s="5"/>
      <c r="M299" s="5"/>
      <c r="N299" s="36"/>
      <c r="O299" s="5"/>
      <c r="P299" s="5"/>
      <c r="Q299" s="36"/>
      <c r="R299" s="5"/>
      <c r="S299" s="5"/>
      <c r="T299" s="5"/>
      <c r="U299" s="5"/>
      <c r="V299" s="5"/>
      <c r="W299" s="5"/>
      <c r="X299" s="5"/>
      <c r="Y299" s="5"/>
    </row>
    <row r="300" spans="1:25">
      <c r="A300" s="5"/>
      <c r="B300" s="5"/>
      <c r="C300" s="5"/>
      <c r="D300" s="139"/>
      <c r="E300" s="5"/>
      <c r="F300" s="5"/>
      <c r="G300" s="5"/>
      <c r="H300" s="36"/>
      <c r="I300" s="5"/>
      <c r="J300" s="5"/>
      <c r="K300" s="5"/>
      <c r="L300" s="5"/>
      <c r="M300" s="5"/>
      <c r="N300" s="36"/>
      <c r="O300" s="5"/>
      <c r="P300" s="5"/>
      <c r="Q300" s="36"/>
      <c r="R300" s="5"/>
      <c r="S300" s="5"/>
      <c r="T300" s="5"/>
      <c r="U300" s="5"/>
      <c r="V300" s="5"/>
      <c r="W300" s="5"/>
      <c r="X300" s="5"/>
      <c r="Y300" s="5"/>
    </row>
    <row r="301" spans="1:25">
      <c r="A301" s="5"/>
      <c r="B301" s="5"/>
      <c r="C301" s="5"/>
      <c r="D301" s="139"/>
      <c r="E301" s="5"/>
      <c r="F301" s="5"/>
      <c r="G301" s="5"/>
      <c r="H301" s="36"/>
      <c r="I301" s="5"/>
      <c r="J301" s="5"/>
      <c r="K301" s="5"/>
      <c r="L301" s="5"/>
      <c r="M301" s="5"/>
      <c r="N301" s="36"/>
      <c r="O301" s="5"/>
      <c r="P301" s="5"/>
      <c r="Q301" s="36"/>
      <c r="R301" s="5"/>
      <c r="S301" s="5"/>
      <c r="T301" s="5"/>
      <c r="U301" s="5"/>
      <c r="V301" s="5"/>
      <c r="W301" s="5"/>
      <c r="X301" s="5"/>
      <c r="Y301" s="5"/>
    </row>
    <row r="302" spans="1:25">
      <c r="A302" s="5"/>
      <c r="B302" s="5"/>
      <c r="C302" s="5"/>
      <c r="D302" s="139"/>
      <c r="E302" s="5"/>
      <c r="F302" s="5"/>
      <c r="G302" s="5"/>
      <c r="H302" s="36"/>
      <c r="I302" s="5"/>
      <c r="J302" s="5"/>
      <c r="K302" s="5"/>
      <c r="L302" s="5"/>
      <c r="M302" s="5"/>
      <c r="N302" s="36"/>
      <c r="O302" s="5"/>
      <c r="P302" s="5"/>
      <c r="Q302" s="36"/>
      <c r="R302" s="5"/>
      <c r="S302" s="5"/>
      <c r="T302" s="5"/>
      <c r="U302" s="5"/>
      <c r="V302" s="5"/>
      <c r="W302" s="5"/>
      <c r="X302" s="5"/>
      <c r="Y302" s="5"/>
    </row>
    <row r="303" spans="1:25">
      <c r="A303" s="5"/>
      <c r="B303" s="5"/>
      <c r="C303" s="5"/>
      <c r="D303" s="139"/>
      <c r="E303" s="5"/>
      <c r="F303" s="5"/>
      <c r="G303" s="5"/>
      <c r="H303" s="36"/>
      <c r="I303" s="5"/>
      <c r="J303" s="5"/>
      <c r="K303" s="5"/>
      <c r="L303" s="5"/>
      <c r="M303" s="5"/>
      <c r="N303" s="36"/>
      <c r="O303" s="5"/>
      <c r="P303" s="5"/>
      <c r="Q303" s="36"/>
      <c r="R303" s="5"/>
      <c r="S303" s="5"/>
      <c r="T303" s="5"/>
      <c r="U303" s="5"/>
      <c r="V303" s="5"/>
      <c r="W303" s="5"/>
      <c r="X303" s="5"/>
      <c r="Y303" s="5"/>
    </row>
    <row r="304" spans="1:25">
      <c r="A304" s="5"/>
      <c r="B304" s="5"/>
      <c r="C304" s="5"/>
      <c r="D304" s="139"/>
      <c r="E304" s="5"/>
      <c r="F304" s="5"/>
      <c r="G304" s="5"/>
      <c r="H304" s="36"/>
      <c r="I304" s="5"/>
      <c r="J304" s="5"/>
      <c r="K304" s="5"/>
      <c r="L304" s="5"/>
      <c r="M304" s="5"/>
      <c r="N304" s="36"/>
      <c r="O304" s="5"/>
      <c r="P304" s="5"/>
      <c r="Q304" s="36"/>
      <c r="R304" s="5"/>
      <c r="S304" s="5"/>
      <c r="T304" s="5"/>
      <c r="U304" s="5"/>
      <c r="V304" s="5"/>
      <c r="W304" s="5"/>
      <c r="X304" s="5"/>
      <c r="Y304" s="5"/>
    </row>
    <row r="305" spans="1:25">
      <c r="A305" s="5"/>
      <c r="B305" s="5"/>
      <c r="C305" s="5"/>
      <c r="D305" s="139"/>
      <c r="E305" s="5"/>
      <c r="F305" s="5"/>
      <c r="G305" s="5"/>
      <c r="H305" s="36"/>
      <c r="I305" s="5"/>
      <c r="J305" s="5"/>
      <c r="K305" s="5"/>
      <c r="L305" s="5"/>
      <c r="M305" s="5"/>
      <c r="N305" s="36"/>
      <c r="O305" s="5"/>
      <c r="P305" s="5"/>
      <c r="Q305" s="36"/>
      <c r="R305" s="5"/>
      <c r="S305" s="5"/>
      <c r="T305" s="5"/>
      <c r="U305" s="5"/>
      <c r="V305" s="5"/>
      <c r="W305" s="5"/>
      <c r="X305" s="5"/>
      <c r="Y305" s="5"/>
    </row>
    <row r="306" spans="1:25">
      <c r="A306" s="5"/>
      <c r="B306" s="5"/>
      <c r="C306" s="5"/>
      <c r="D306" s="139"/>
      <c r="E306" s="5"/>
      <c r="F306" s="5"/>
      <c r="G306" s="5"/>
      <c r="H306" s="36"/>
      <c r="I306" s="5"/>
      <c r="J306" s="5"/>
      <c r="K306" s="5"/>
      <c r="L306" s="5"/>
      <c r="M306" s="5"/>
      <c r="N306" s="36"/>
      <c r="O306" s="5"/>
      <c r="P306" s="5"/>
      <c r="Q306" s="36"/>
      <c r="R306" s="5"/>
      <c r="S306" s="5"/>
      <c r="T306" s="5"/>
      <c r="U306" s="5"/>
      <c r="V306" s="5"/>
      <c r="W306" s="5"/>
      <c r="X306" s="5"/>
      <c r="Y306" s="5"/>
    </row>
    <row r="307" spans="1:25">
      <c r="A307" s="5"/>
      <c r="B307" s="5"/>
      <c r="C307" s="5"/>
      <c r="D307" s="139"/>
      <c r="E307" s="5"/>
      <c r="F307" s="5"/>
      <c r="G307" s="5"/>
      <c r="H307" s="36"/>
      <c r="I307" s="5"/>
      <c r="J307" s="5"/>
      <c r="K307" s="5"/>
      <c r="L307" s="5"/>
      <c r="M307" s="5"/>
      <c r="N307" s="36"/>
      <c r="O307" s="5"/>
      <c r="P307" s="5"/>
      <c r="Q307" s="36"/>
      <c r="R307" s="5"/>
      <c r="S307" s="5"/>
      <c r="T307" s="5"/>
      <c r="U307" s="5"/>
      <c r="V307" s="5"/>
      <c r="W307" s="5"/>
      <c r="X307" s="5"/>
      <c r="Y307" s="5"/>
    </row>
    <row r="308" spans="1:25">
      <c r="A308" s="5"/>
      <c r="B308" s="5"/>
      <c r="C308" s="5"/>
      <c r="D308" s="139"/>
      <c r="E308" s="5"/>
      <c r="F308" s="5"/>
      <c r="G308" s="5"/>
      <c r="H308" s="36"/>
      <c r="I308" s="5"/>
      <c r="J308" s="5"/>
      <c r="K308" s="5"/>
      <c r="L308" s="5"/>
      <c r="M308" s="5"/>
      <c r="N308" s="36"/>
      <c r="O308" s="5"/>
      <c r="P308" s="5"/>
      <c r="Q308" s="36"/>
      <c r="R308" s="5"/>
      <c r="S308" s="5"/>
      <c r="T308" s="5"/>
      <c r="U308" s="5"/>
      <c r="V308" s="5"/>
      <c r="W308" s="5"/>
      <c r="X308" s="5"/>
      <c r="Y308" s="5"/>
    </row>
    <row r="309" spans="1:25">
      <c r="A309" s="5"/>
      <c r="B309" s="5"/>
      <c r="C309" s="5"/>
      <c r="D309" s="139"/>
      <c r="E309" s="5"/>
      <c r="F309" s="5"/>
      <c r="G309" s="5"/>
      <c r="H309" s="36"/>
      <c r="I309" s="5"/>
      <c r="J309" s="5"/>
      <c r="K309" s="5"/>
      <c r="L309" s="5"/>
      <c r="M309" s="5"/>
      <c r="N309" s="36"/>
      <c r="O309" s="5"/>
      <c r="P309" s="5"/>
      <c r="Q309" s="36"/>
      <c r="R309" s="5"/>
      <c r="S309" s="5"/>
      <c r="T309" s="5"/>
      <c r="U309" s="5"/>
      <c r="V309" s="5"/>
      <c r="W309" s="5"/>
      <c r="X309" s="5"/>
      <c r="Y309" s="5"/>
    </row>
    <row r="310" spans="1:25">
      <c r="A310" s="5"/>
      <c r="B310" s="5"/>
      <c r="C310" s="5"/>
      <c r="D310" s="139"/>
      <c r="E310" s="5"/>
      <c r="F310" s="5"/>
      <c r="G310" s="5"/>
      <c r="H310" s="36"/>
      <c r="I310" s="5"/>
      <c r="J310" s="5"/>
      <c r="K310" s="5"/>
      <c r="L310" s="5"/>
      <c r="M310" s="5"/>
      <c r="N310" s="36"/>
      <c r="O310" s="5"/>
      <c r="P310" s="5"/>
      <c r="Q310" s="36"/>
      <c r="R310" s="5"/>
      <c r="S310" s="5"/>
      <c r="T310" s="5"/>
      <c r="U310" s="5"/>
      <c r="V310" s="5"/>
      <c r="W310" s="5"/>
      <c r="X310" s="5"/>
      <c r="Y310" s="5"/>
    </row>
    <row r="311" spans="1:25">
      <c r="A311" s="5"/>
      <c r="B311" s="5"/>
      <c r="C311" s="5"/>
      <c r="D311" s="139"/>
      <c r="E311" s="5"/>
      <c r="F311" s="5"/>
      <c r="G311" s="5"/>
      <c r="H311" s="36"/>
      <c r="I311" s="5"/>
      <c r="J311" s="5"/>
      <c r="K311" s="5"/>
      <c r="L311" s="5"/>
      <c r="M311" s="5"/>
      <c r="N311" s="36"/>
      <c r="O311" s="5"/>
      <c r="P311" s="5"/>
      <c r="Q311" s="36"/>
      <c r="R311" s="5"/>
      <c r="S311" s="5"/>
      <c r="T311" s="5"/>
      <c r="U311" s="5"/>
      <c r="V311" s="5"/>
      <c r="W311" s="5"/>
      <c r="X311" s="5"/>
      <c r="Y311" s="5"/>
    </row>
    <row r="312" spans="1:25">
      <c r="A312" s="5"/>
      <c r="B312" s="5"/>
      <c r="C312" s="5"/>
      <c r="D312" s="139"/>
      <c r="E312" s="5"/>
      <c r="F312" s="5"/>
      <c r="G312" s="5"/>
      <c r="H312" s="36"/>
      <c r="I312" s="5"/>
      <c r="J312" s="5"/>
      <c r="K312" s="5"/>
      <c r="L312" s="5"/>
      <c r="M312" s="5"/>
      <c r="N312" s="36"/>
      <c r="O312" s="5"/>
      <c r="P312" s="5"/>
      <c r="Q312" s="36"/>
      <c r="R312" s="5"/>
      <c r="S312" s="5"/>
      <c r="T312" s="5"/>
      <c r="U312" s="5"/>
      <c r="V312" s="5"/>
      <c r="W312" s="5"/>
      <c r="X312" s="5"/>
      <c r="Y312" s="5"/>
    </row>
    <row r="313" spans="1:25">
      <c r="A313" s="5"/>
      <c r="B313" s="5"/>
      <c r="C313" s="5"/>
      <c r="D313" s="139"/>
      <c r="E313" s="5"/>
      <c r="F313" s="5"/>
      <c r="G313" s="5"/>
      <c r="H313" s="36"/>
      <c r="I313" s="5"/>
      <c r="J313" s="5"/>
      <c r="K313" s="5"/>
      <c r="L313" s="5"/>
      <c r="M313" s="5"/>
      <c r="N313" s="36"/>
      <c r="O313" s="5"/>
      <c r="P313" s="5"/>
      <c r="Q313" s="36"/>
      <c r="R313" s="5"/>
      <c r="S313" s="5"/>
      <c r="T313" s="5"/>
      <c r="U313" s="5"/>
      <c r="V313" s="5"/>
      <c r="W313" s="5"/>
      <c r="X313" s="5"/>
      <c r="Y313" s="5"/>
    </row>
    <row r="314" spans="1:25">
      <c r="A314" s="5"/>
      <c r="B314" s="5"/>
      <c r="C314" s="5"/>
      <c r="D314" s="139"/>
      <c r="E314" s="5"/>
      <c r="F314" s="5"/>
      <c r="G314" s="5"/>
      <c r="H314" s="36"/>
      <c r="I314" s="5"/>
      <c r="J314" s="5"/>
      <c r="K314" s="5"/>
      <c r="L314" s="5"/>
      <c r="M314" s="5"/>
      <c r="N314" s="36"/>
      <c r="O314" s="5"/>
      <c r="P314" s="5"/>
      <c r="Q314" s="36"/>
      <c r="R314" s="5"/>
      <c r="S314" s="5"/>
      <c r="T314" s="5"/>
      <c r="U314" s="5"/>
      <c r="V314" s="5"/>
      <c r="W314" s="5"/>
      <c r="X314" s="5"/>
      <c r="Y314" s="5"/>
    </row>
    <row r="315" spans="1:25">
      <c r="A315" s="5"/>
      <c r="B315" s="5"/>
      <c r="C315" s="5"/>
      <c r="D315" s="139"/>
      <c r="E315" s="5"/>
      <c r="F315" s="5"/>
      <c r="G315" s="5"/>
      <c r="H315" s="36"/>
      <c r="I315" s="5"/>
      <c r="J315" s="5"/>
      <c r="K315" s="5"/>
      <c r="L315" s="5"/>
      <c r="M315" s="5"/>
      <c r="N315" s="36"/>
      <c r="O315" s="5"/>
      <c r="P315" s="5"/>
      <c r="Q315" s="36"/>
      <c r="R315" s="5"/>
      <c r="S315" s="5"/>
      <c r="T315" s="5"/>
      <c r="U315" s="5"/>
      <c r="V315" s="5"/>
      <c r="W315" s="5"/>
      <c r="X315" s="5"/>
      <c r="Y315" s="5"/>
    </row>
    <row r="316" spans="1:25">
      <c r="A316" s="5"/>
      <c r="B316" s="5"/>
      <c r="C316" s="5"/>
      <c r="D316" s="139"/>
      <c r="E316" s="5"/>
      <c r="F316" s="5"/>
      <c r="G316" s="5"/>
      <c r="H316" s="36"/>
      <c r="I316" s="5"/>
      <c r="J316" s="5"/>
      <c r="K316" s="5"/>
      <c r="L316" s="5"/>
      <c r="M316" s="5"/>
      <c r="N316" s="36"/>
      <c r="O316" s="5"/>
      <c r="P316" s="5"/>
      <c r="Q316" s="36"/>
      <c r="R316" s="5"/>
      <c r="S316" s="5"/>
      <c r="T316" s="5"/>
      <c r="U316" s="5"/>
      <c r="V316" s="5"/>
      <c r="W316" s="5"/>
      <c r="X316" s="5"/>
      <c r="Y316" s="5"/>
    </row>
    <row r="317" spans="1:25">
      <c r="A317" s="5"/>
      <c r="B317" s="5"/>
      <c r="C317" s="5"/>
      <c r="D317" s="139"/>
      <c r="E317" s="5"/>
      <c r="F317" s="5"/>
      <c r="G317" s="5"/>
      <c r="H317" s="36"/>
      <c r="I317" s="5"/>
      <c r="J317" s="5"/>
      <c r="K317" s="5"/>
      <c r="L317" s="5"/>
      <c r="M317" s="5"/>
      <c r="N317" s="36"/>
      <c r="O317" s="5"/>
      <c r="P317" s="5"/>
      <c r="Q317" s="36"/>
      <c r="R317" s="5"/>
      <c r="S317" s="5"/>
      <c r="T317" s="5"/>
      <c r="U317" s="5"/>
      <c r="V317" s="5"/>
      <c r="W317" s="5"/>
      <c r="X317" s="5"/>
      <c r="Y317" s="5"/>
    </row>
    <row r="318" spans="1:25">
      <c r="A318" s="5"/>
      <c r="B318" s="5"/>
      <c r="C318" s="5"/>
      <c r="D318" s="139"/>
      <c r="E318" s="5"/>
      <c r="F318" s="5"/>
      <c r="G318" s="5"/>
      <c r="H318" s="36"/>
      <c r="I318" s="5"/>
      <c r="J318" s="5"/>
      <c r="K318" s="5"/>
      <c r="L318" s="5"/>
      <c r="M318" s="5"/>
      <c r="N318" s="36"/>
      <c r="O318" s="5"/>
      <c r="P318" s="5"/>
      <c r="Q318" s="36"/>
      <c r="R318" s="5"/>
      <c r="S318" s="5"/>
      <c r="T318" s="5"/>
      <c r="U318" s="5"/>
      <c r="V318" s="5"/>
      <c r="W318" s="5"/>
      <c r="X318" s="5"/>
      <c r="Y318" s="5"/>
    </row>
    <row r="319" spans="1:25">
      <c r="A319" s="5"/>
      <c r="B319" s="5"/>
      <c r="C319" s="5"/>
      <c r="D319" s="139"/>
      <c r="E319" s="5"/>
      <c r="F319" s="5"/>
      <c r="G319" s="5"/>
      <c r="H319" s="36"/>
      <c r="I319" s="5"/>
      <c r="J319" s="5"/>
      <c r="K319" s="5"/>
      <c r="L319" s="5"/>
      <c r="M319" s="5"/>
      <c r="N319" s="36"/>
      <c r="O319" s="5"/>
      <c r="P319" s="5"/>
      <c r="Q319" s="36"/>
      <c r="R319" s="5"/>
      <c r="S319" s="5"/>
      <c r="T319" s="5"/>
      <c r="U319" s="5"/>
      <c r="V319" s="5"/>
      <c r="W319" s="5"/>
      <c r="X319" s="5"/>
      <c r="Y319" s="5"/>
    </row>
    <row r="320" spans="1:25">
      <c r="A320" s="5"/>
      <c r="B320" s="5"/>
      <c r="C320" s="5"/>
      <c r="D320" s="139"/>
      <c r="E320" s="5"/>
      <c r="F320" s="5"/>
      <c r="G320" s="5"/>
      <c r="H320" s="36"/>
      <c r="I320" s="5"/>
      <c r="J320" s="5"/>
      <c r="K320" s="5"/>
      <c r="L320" s="5"/>
      <c r="M320" s="5"/>
      <c r="N320" s="36"/>
      <c r="O320" s="5"/>
      <c r="P320" s="5"/>
      <c r="Q320" s="36"/>
      <c r="R320" s="5"/>
      <c r="S320" s="5"/>
      <c r="T320" s="5"/>
      <c r="U320" s="5"/>
      <c r="V320" s="5"/>
      <c r="W320" s="5"/>
      <c r="X320" s="5"/>
      <c r="Y320" s="5"/>
    </row>
    <row r="321" spans="1:25">
      <c r="A321" s="5"/>
      <c r="B321" s="5"/>
      <c r="C321" s="5"/>
      <c r="D321" s="139"/>
      <c r="E321" s="5"/>
      <c r="F321" s="5"/>
      <c r="G321" s="5"/>
      <c r="H321" s="36"/>
      <c r="I321" s="5"/>
      <c r="J321" s="5"/>
      <c r="K321" s="5"/>
      <c r="L321" s="5"/>
      <c r="M321" s="5"/>
      <c r="N321" s="36"/>
      <c r="O321" s="5"/>
      <c r="P321" s="5"/>
      <c r="Q321" s="36"/>
      <c r="R321" s="5"/>
      <c r="S321" s="5"/>
      <c r="T321" s="5"/>
      <c r="U321" s="5"/>
      <c r="V321" s="5"/>
      <c r="W321" s="5"/>
      <c r="X321" s="5"/>
      <c r="Y321" s="5"/>
    </row>
    <row r="322" spans="1:25">
      <c r="A322" s="5"/>
      <c r="B322" s="5"/>
      <c r="C322" s="5"/>
      <c r="D322" s="139"/>
      <c r="E322" s="5"/>
      <c r="F322" s="5"/>
      <c r="G322" s="5"/>
      <c r="H322" s="36"/>
      <c r="I322" s="5"/>
      <c r="J322" s="5"/>
      <c r="K322" s="5"/>
      <c r="L322" s="5"/>
      <c r="M322" s="5"/>
      <c r="N322" s="36"/>
      <c r="O322" s="5"/>
      <c r="P322" s="5"/>
      <c r="Q322" s="36"/>
      <c r="R322" s="5"/>
      <c r="S322" s="5"/>
      <c r="T322" s="5"/>
      <c r="U322" s="5"/>
      <c r="V322" s="5"/>
      <c r="W322" s="5"/>
      <c r="X322" s="5"/>
      <c r="Y322" s="5"/>
    </row>
    <row r="323" spans="1:25">
      <c r="A323" s="5"/>
      <c r="B323" s="5"/>
      <c r="C323" s="5"/>
      <c r="D323" s="139"/>
      <c r="E323" s="5"/>
      <c r="F323" s="5"/>
      <c r="G323" s="5"/>
      <c r="H323" s="36"/>
      <c r="I323" s="5"/>
      <c r="J323" s="5"/>
      <c r="K323" s="5"/>
      <c r="L323" s="5"/>
      <c r="M323" s="5"/>
      <c r="N323" s="36"/>
      <c r="O323" s="5"/>
      <c r="P323" s="5"/>
      <c r="Q323" s="36"/>
      <c r="R323" s="5"/>
      <c r="S323" s="5"/>
      <c r="T323" s="5"/>
      <c r="U323" s="5"/>
      <c r="V323" s="5"/>
      <c r="W323" s="5"/>
      <c r="X323" s="5"/>
      <c r="Y323" s="5"/>
    </row>
    <row r="324" spans="1:25">
      <c r="A324" s="5"/>
      <c r="B324" s="5"/>
      <c r="C324" s="5"/>
      <c r="D324" s="139"/>
      <c r="E324" s="5"/>
      <c r="F324" s="5"/>
      <c r="G324" s="5"/>
      <c r="H324" s="36"/>
      <c r="I324" s="5"/>
      <c r="J324" s="5"/>
      <c r="K324" s="5"/>
      <c r="L324" s="5"/>
      <c r="M324" s="5"/>
      <c r="N324" s="36"/>
      <c r="O324" s="5"/>
      <c r="P324" s="5"/>
      <c r="Q324" s="36"/>
      <c r="R324" s="5"/>
      <c r="S324" s="5"/>
      <c r="T324" s="5"/>
      <c r="U324" s="5"/>
      <c r="V324" s="5"/>
      <c r="W324" s="5"/>
      <c r="X324" s="5"/>
      <c r="Y324" s="5"/>
    </row>
    <row r="325" spans="1:25">
      <c r="A325" s="5"/>
      <c r="B325" s="5"/>
      <c r="C325" s="5"/>
      <c r="D325" s="139"/>
      <c r="E325" s="5"/>
      <c r="F325" s="5"/>
      <c r="G325" s="5"/>
      <c r="H325" s="36"/>
      <c r="I325" s="5"/>
      <c r="J325" s="5"/>
      <c r="K325" s="5"/>
      <c r="L325" s="5"/>
      <c r="M325" s="5"/>
      <c r="N325" s="36"/>
      <c r="O325" s="5"/>
      <c r="P325" s="5"/>
      <c r="Q325" s="36"/>
      <c r="R325" s="5"/>
      <c r="S325" s="5"/>
      <c r="T325" s="5"/>
      <c r="U325" s="5"/>
      <c r="V325" s="5"/>
      <c r="W325" s="5"/>
      <c r="X325" s="5"/>
      <c r="Y325" s="5"/>
    </row>
    <row r="326" spans="1:25">
      <c r="A326" s="5"/>
      <c r="B326" s="5"/>
      <c r="C326" s="5"/>
      <c r="D326" s="139"/>
      <c r="E326" s="5"/>
      <c r="F326" s="5"/>
      <c r="G326" s="5"/>
      <c r="H326" s="36"/>
      <c r="I326" s="5"/>
      <c r="J326" s="5"/>
      <c r="K326" s="5"/>
      <c r="L326" s="5"/>
      <c r="M326" s="5"/>
      <c r="N326" s="36"/>
      <c r="O326" s="5"/>
      <c r="P326" s="5"/>
      <c r="Q326" s="36"/>
      <c r="R326" s="5"/>
      <c r="S326" s="5"/>
      <c r="T326" s="5"/>
      <c r="U326" s="5"/>
      <c r="V326" s="5"/>
      <c r="W326" s="5"/>
      <c r="X326" s="5"/>
      <c r="Y326" s="5"/>
    </row>
    <row r="327" spans="1:25">
      <c r="A327" s="5"/>
      <c r="B327" s="5"/>
      <c r="C327" s="5"/>
      <c r="D327" s="139"/>
      <c r="E327" s="5"/>
      <c r="F327" s="5"/>
      <c r="G327" s="5"/>
      <c r="H327" s="36"/>
      <c r="I327" s="5"/>
      <c r="J327" s="5"/>
      <c r="K327" s="5"/>
      <c r="L327" s="5"/>
      <c r="M327" s="5"/>
      <c r="N327" s="36"/>
      <c r="O327" s="5"/>
      <c r="P327" s="5"/>
      <c r="Q327" s="36"/>
      <c r="R327" s="5"/>
      <c r="S327" s="5"/>
      <c r="T327" s="5"/>
      <c r="U327" s="5"/>
      <c r="V327" s="5"/>
      <c r="W327" s="5"/>
      <c r="X327" s="5"/>
      <c r="Y327" s="5"/>
    </row>
    <row r="328" spans="1:25">
      <c r="A328" s="5"/>
      <c r="B328" s="5"/>
      <c r="C328" s="5"/>
      <c r="D328" s="139"/>
      <c r="E328" s="5"/>
      <c r="F328" s="5"/>
      <c r="G328" s="5"/>
      <c r="H328" s="36"/>
      <c r="I328" s="5"/>
      <c r="J328" s="5"/>
      <c r="K328" s="5"/>
      <c r="L328" s="5"/>
      <c r="M328" s="5"/>
      <c r="N328" s="36"/>
      <c r="O328" s="5"/>
      <c r="P328" s="5"/>
      <c r="Q328" s="36"/>
      <c r="R328" s="5"/>
      <c r="S328" s="5"/>
      <c r="T328" s="5"/>
      <c r="U328" s="5"/>
      <c r="V328" s="5"/>
      <c r="W328" s="5"/>
      <c r="X328" s="5"/>
      <c r="Y328" s="5"/>
    </row>
    <row r="329" spans="1:25">
      <c r="A329" s="5"/>
      <c r="B329" s="5"/>
      <c r="C329" s="5"/>
      <c r="D329" s="139"/>
      <c r="E329" s="5"/>
      <c r="F329" s="5"/>
      <c r="G329" s="5"/>
      <c r="H329" s="36"/>
      <c r="I329" s="5"/>
      <c r="J329" s="5"/>
      <c r="K329" s="5"/>
      <c r="L329" s="5"/>
      <c r="M329" s="5"/>
      <c r="N329" s="36"/>
      <c r="O329" s="5"/>
      <c r="P329" s="5"/>
      <c r="Q329" s="36"/>
      <c r="R329" s="5"/>
      <c r="S329" s="5"/>
      <c r="T329" s="5"/>
      <c r="U329" s="5"/>
      <c r="V329" s="5"/>
      <c r="W329" s="5"/>
      <c r="X329" s="5"/>
      <c r="Y329" s="5"/>
    </row>
    <row r="330" spans="1:25">
      <c r="A330" s="5"/>
      <c r="B330" s="5"/>
      <c r="C330" s="5"/>
      <c r="D330" s="139"/>
      <c r="E330" s="5"/>
      <c r="F330" s="5"/>
      <c r="G330" s="5"/>
      <c r="H330" s="36"/>
      <c r="I330" s="5"/>
      <c r="J330" s="5"/>
      <c r="K330" s="5"/>
      <c r="L330" s="5"/>
      <c r="M330" s="5"/>
      <c r="N330" s="36"/>
      <c r="O330" s="5"/>
      <c r="P330" s="5"/>
      <c r="Q330" s="36"/>
      <c r="R330" s="5"/>
      <c r="S330" s="5"/>
      <c r="T330" s="5"/>
      <c r="U330" s="5"/>
      <c r="V330" s="5"/>
      <c r="W330" s="5"/>
      <c r="X330" s="5"/>
      <c r="Y330" s="5"/>
    </row>
    <row r="331" spans="1:25">
      <c r="A331" s="5"/>
      <c r="B331" s="5"/>
      <c r="C331" s="5"/>
      <c r="D331" s="139"/>
      <c r="E331" s="5"/>
      <c r="F331" s="5"/>
      <c r="G331" s="5"/>
      <c r="H331" s="36"/>
      <c r="I331" s="5"/>
      <c r="J331" s="5"/>
      <c r="K331" s="5"/>
      <c r="L331" s="5"/>
      <c r="M331" s="5"/>
      <c r="N331" s="36"/>
      <c r="O331" s="5"/>
      <c r="P331" s="5"/>
      <c r="Q331" s="36"/>
      <c r="R331" s="5"/>
      <c r="S331" s="5"/>
      <c r="T331" s="5"/>
      <c r="U331" s="5"/>
      <c r="V331" s="5"/>
      <c r="W331" s="5"/>
      <c r="X331" s="5"/>
      <c r="Y331" s="5"/>
    </row>
    <row r="332" spans="1:25">
      <c r="A332" s="5"/>
      <c r="B332" s="5"/>
      <c r="C332" s="5"/>
      <c r="D332" s="139"/>
      <c r="E332" s="5"/>
      <c r="F332" s="5"/>
      <c r="G332" s="5"/>
      <c r="H332" s="36"/>
      <c r="I332" s="5"/>
      <c r="J332" s="5"/>
      <c r="K332" s="5"/>
      <c r="L332" s="5"/>
      <c r="M332" s="5"/>
      <c r="N332" s="36"/>
      <c r="O332" s="5"/>
      <c r="P332" s="5"/>
      <c r="Q332" s="36"/>
      <c r="R332" s="5"/>
      <c r="S332" s="5"/>
      <c r="T332" s="5"/>
      <c r="U332" s="5"/>
      <c r="V332" s="5"/>
      <c r="W332" s="5"/>
      <c r="X332" s="5"/>
      <c r="Y332" s="5"/>
    </row>
    <row r="333" spans="1:25">
      <c r="A333" s="5"/>
      <c r="B333" s="5"/>
      <c r="C333" s="5"/>
      <c r="D333" s="139"/>
      <c r="E333" s="5"/>
      <c r="F333" s="5"/>
      <c r="G333" s="5"/>
      <c r="H333" s="36"/>
      <c r="I333" s="5"/>
      <c r="J333" s="5"/>
      <c r="K333" s="5"/>
      <c r="L333" s="5"/>
      <c r="M333" s="5"/>
      <c r="N333" s="36"/>
      <c r="O333" s="5"/>
      <c r="P333" s="5"/>
      <c r="Q333" s="36"/>
      <c r="R333" s="5"/>
      <c r="S333" s="5"/>
      <c r="T333" s="5"/>
      <c r="U333" s="5"/>
      <c r="V333" s="5"/>
      <c r="W333" s="5"/>
      <c r="X333" s="5"/>
      <c r="Y333" s="5"/>
    </row>
    <row r="334" spans="1:25">
      <c r="A334" s="5"/>
      <c r="B334" s="5"/>
      <c r="C334" s="5"/>
      <c r="D334" s="139"/>
      <c r="E334" s="5"/>
      <c r="F334" s="5"/>
      <c r="G334" s="5"/>
      <c r="H334" s="36"/>
      <c r="I334" s="5"/>
      <c r="J334" s="5"/>
      <c r="K334" s="5"/>
      <c r="L334" s="5"/>
      <c r="M334" s="5"/>
      <c r="N334" s="36"/>
      <c r="O334" s="5"/>
      <c r="P334" s="5"/>
      <c r="Q334" s="36"/>
      <c r="R334" s="5"/>
      <c r="S334" s="5"/>
      <c r="T334" s="5"/>
      <c r="U334" s="5"/>
      <c r="V334" s="5"/>
      <c r="W334" s="5"/>
      <c r="X334" s="5"/>
      <c r="Y334" s="5"/>
    </row>
    <row r="335" spans="1:25">
      <c r="A335" s="5"/>
      <c r="B335" s="5"/>
      <c r="C335" s="5"/>
      <c r="D335" s="139"/>
      <c r="E335" s="5"/>
      <c r="F335" s="5"/>
      <c r="G335" s="5"/>
      <c r="H335" s="36"/>
      <c r="I335" s="5"/>
      <c r="J335" s="5"/>
      <c r="K335" s="5"/>
      <c r="L335" s="5"/>
      <c r="M335" s="5"/>
      <c r="N335" s="36"/>
      <c r="O335" s="5"/>
      <c r="P335" s="5"/>
      <c r="Q335" s="36"/>
      <c r="R335" s="5"/>
      <c r="S335" s="5"/>
      <c r="T335" s="5"/>
      <c r="U335" s="5"/>
      <c r="V335" s="5"/>
      <c r="W335" s="5"/>
      <c r="X335" s="5"/>
      <c r="Y335" s="5"/>
    </row>
    <row r="336" spans="1:25">
      <c r="A336" s="5"/>
      <c r="B336" s="5"/>
      <c r="C336" s="5"/>
      <c r="D336" s="139"/>
      <c r="E336" s="5"/>
      <c r="F336" s="5"/>
      <c r="G336" s="5"/>
      <c r="H336" s="36"/>
      <c r="I336" s="5"/>
      <c r="J336" s="5"/>
      <c r="K336" s="5"/>
      <c r="L336" s="5"/>
      <c r="M336" s="5"/>
      <c r="N336" s="36"/>
      <c r="O336" s="5"/>
      <c r="P336" s="5"/>
      <c r="Q336" s="36"/>
      <c r="R336" s="5"/>
      <c r="S336" s="5"/>
      <c r="T336" s="5"/>
      <c r="U336" s="5"/>
      <c r="V336" s="5"/>
      <c r="W336" s="5"/>
      <c r="X336" s="5"/>
      <c r="Y336" s="5"/>
    </row>
    <row r="337" spans="1:25">
      <c r="A337" s="5"/>
      <c r="B337" s="5"/>
      <c r="C337" s="5"/>
      <c r="D337" s="139"/>
      <c r="E337" s="5"/>
      <c r="F337" s="5"/>
      <c r="G337" s="5"/>
      <c r="H337" s="36"/>
      <c r="I337" s="5"/>
      <c r="J337" s="5"/>
      <c r="K337" s="5"/>
      <c r="L337" s="5"/>
      <c r="M337" s="5"/>
      <c r="N337" s="36"/>
      <c r="O337" s="5"/>
      <c r="P337" s="5"/>
      <c r="Q337" s="36"/>
      <c r="R337" s="5"/>
      <c r="S337" s="5"/>
      <c r="T337" s="5"/>
      <c r="U337" s="5"/>
      <c r="V337" s="5"/>
      <c r="W337" s="5"/>
      <c r="X337" s="5"/>
      <c r="Y337" s="5"/>
    </row>
    <row r="338" spans="1:25">
      <c r="A338" s="5"/>
      <c r="B338" s="5"/>
      <c r="C338" s="5"/>
      <c r="D338" s="139"/>
      <c r="E338" s="5"/>
      <c r="F338" s="5"/>
      <c r="G338" s="5"/>
      <c r="H338" s="36"/>
      <c r="I338" s="5"/>
      <c r="J338" s="5"/>
      <c r="K338" s="5"/>
      <c r="L338" s="5"/>
      <c r="M338" s="5"/>
      <c r="N338" s="36"/>
      <c r="O338" s="5"/>
      <c r="P338" s="5"/>
      <c r="Q338" s="36"/>
      <c r="R338" s="5"/>
      <c r="S338" s="5"/>
      <c r="T338" s="5"/>
      <c r="U338" s="5"/>
      <c r="V338" s="5"/>
      <c r="W338" s="5"/>
      <c r="X338" s="5"/>
      <c r="Y338" s="5"/>
    </row>
    <row r="339" spans="1:25">
      <c r="A339" s="5"/>
      <c r="B339" s="5"/>
      <c r="C339" s="5"/>
      <c r="D339" s="139"/>
      <c r="E339" s="5"/>
      <c r="F339" s="5"/>
      <c r="G339" s="5"/>
      <c r="H339" s="36"/>
      <c r="I339" s="5"/>
      <c r="J339" s="5"/>
      <c r="K339" s="5"/>
      <c r="L339" s="5"/>
      <c r="M339" s="5"/>
      <c r="N339" s="36"/>
      <c r="O339" s="5"/>
      <c r="P339" s="5"/>
      <c r="Q339" s="36"/>
      <c r="R339" s="5"/>
      <c r="S339" s="5"/>
      <c r="T339" s="5"/>
      <c r="U339" s="5"/>
      <c r="V339" s="5"/>
      <c r="W339" s="5"/>
      <c r="X339" s="5"/>
      <c r="Y339" s="5"/>
    </row>
    <row r="340" spans="1:25">
      <c r="A340" s="5"/>
      <c r="B340" s="5"/>
      <c r="C340" s="5"/>
      <c r="D340" s="139"/>
      <c r="E340" s="5"/>
      <c r="F340" s="5"/>
      <c r="G340" s="5"/>
      <c r="H340" s="36"/>
      <c r="I340" s="5"/>
      <c r="J340" s="5"/>
      <c r="K340" s="5"/>
      <c r="L340" s="5"/>
      <c r="M340" s="5"/>
      <c r="N340" s="36"/>
      <c r="O340" s="5"/>
      <c r="P340" s="5"/>
      <c r="Q340" s="36"/>
      <c r="R340" s="5"/>
      <c r="S340" s="5"/>
      <c r="T340" s="5"/>
      <c r="U340" s="5"/>
      <c r="V340" s="5"/>
      <c r="W340" s="5"/>
      <c r="X340" s="5"/>
      <c r="Y340" s="5"/>
    </row>
    <row r="341" spans="1:25">
      <c r="A341" s="5"/>
      <c r="B341" s="5"/>
      <c r="C341" s="5"/>
      <c r="D341" s="139"/>
      <c r="E341" s="5"/>
      <c r="F341" s="5"/>
      <c r="G341" s="5"/>
      <c r="H341" s="36"/>
      <c r="I341" s="5"/>
      <c r="J341" s="5"/>
      <c r="K341" s="5"/>
      <c r="L341" s="5"/>
      <c r="M341" s="5"/>
      <c r="N341" s="36"/>
      <c r="O341" s="5"/>
      <c r="P341" s="5"/>
      <c r="Q341" s="36"/>
      <c r="R341" s="5"/>
      <c r="S341" s="5"/>
      <c r="T341" s="5"/>
      <c r="U341" s="5"/>
      <c r="V341" s="5"/>
      <c r="W341" s="5"/>
      <c r="X341" s="5"/>
      <c r="Y341" s="5"/>
    </row>
    <row r="342" spans="1:25">
      <c r="A342" s="5"/>
      <c r="B342" s="5"/>
      <c r="C342" s="5"/>
      <c r="D342" s="139"/>
      <c r="E342" s="5"/>
      <c r="F342" s="5"/>
      <c r="G342" s="5"/>
      <c r="H342" s="36"/>
      <c r="I342" s="5"/>
      <c r="J342" s="5"/>
      <c r="K342" s="5"/>
      <c r="L342" s="5"/>
      <c r="M342" s="5"/>
      <c r="N342" s="36"/>
      <c r="O342" s="5"/>
      <c r="P342" s="5"/>
      <c r="Q342" s="36"/>
      <c r="R342" s="5"/>
      <c r="S342" s="5"/>
      <c r="T342" s="5"/>
      <c r="U342" s="5"/>
      <c r="V342" s="5"/>
      <c r="W342" s="5"/>
      <c r="X342" s="5"/>
      <c r="Y342" s="5"/>
    </row>
    <row r="343" spans="1:25">
      <c r="A343" s="5"/>
      <c r="B343" s="5"/>
      <c r="C343" s="5"/>
      <c r="D343" s="139"/>
      <c r="E343" s="5"/>
      <c r="F343" s="5"/>
      <c r="G343" s="5"/>
      <c r="H343" s="36"/>
      <c r="I343" s="5"/>
      <c r="J343" s="5"/>
      <c r="K343" s="5"/>
      <c r="L343" s="5"/>
      <c r="M343" s="5"/>
      <c r="N343" s="36"/>
      <c r="O343" s="5"/>
      <c r="P343" s="5"/>
      <c r="Q343" s="36"/>
      <c r="R343" s="5"/>
      <c r="S343" s="5"/>
      <c r="T343" s="5"/>
      <c r="U343" s="5"/>
      <c r="V343" s="5"/>
      <c r="W343" s="5"/>
      <c r="X343" s="5"/>
      <c r="Y343" s="5"/>
    </row>
    <row r="344" spans="1:25">
      <c r="A344" s="5"/>
      <c r="B344" s="5"/>
      <c r="C344" s="5"/>
      <c r="D344" s="139"/>
      <c r="E344" s="5"/>
      <c r="F344" s="5"/>
      <c r="G344" s="5"/>
      <c r="H344" s="36"/>
      <c r="I344" s="5"/>
      <c r="J344" s="5"/>
      <c r="K344" s="5"/>
      <c r="L344" s="5"/>
      <c r="M344" s="5"/>
      <c r="N344" s="36"/>
      <c r="O344" s="5"/>
      <c r="P344" s="5"/>
      <c r="Q344" s="36"/>
      <c r="R344" s="5"/>
      <c r="S344" s="5"/>
      <c r="T344" s="5"/>
      <c r="U344" s="5"/>
      <c r="V344" s="5"/>
      <c r="W344" s="5"/>
      <c r="X344" s="5"/>
      <c r="Y344" s="5"/>
    </row>
    <row r="345" spans="1:25">
      <c r="A345" s="5"/>
      <c r="B345" s="5"/>
      <c r="C345" s="5"/>
      <c r="D345" s="139"/>
      <c r="E345" s="5"/>
      <c r="F345" s="5"/>
      <c r="G345" s="5"/>
      <c r="H345" s="36"/>
      <c r="I345" s="5"/>
      <c r="J345" s="5"/>
      <c r="K345" s="5"/>
      <c r="L345" s="5"/>
      <c r="M345" s="5"/>
      <c r="N345" s="36"/>
      <c r="O345" s="5"/>
      <c r="P345" s="5"/>
      <c r="Q345" s="36"/>
      <c r="R345" s="5"/>
      <c r="S345" s="5"/>
      <c r="T345" s="5"/>
      <c r="U345" s="5"/>
      <c r="V345" s="5"/>
      <c r="W345" s="5"/>
      <c r="X345" s="5"/>
      <c r="Y345" s="5"/>
    </row>
    <row r="346" spans="1:25">
      <c r="A346" s="5"/>
      <c r="B346" s="5"/>
      <c r="C346" s="5"/>
      <c r="D346" s="139"/>
      <c r="E346" s="5"/>
      <c r="F346" s="5"/>
      <c r="G346" s="5"/>
      <c r="H346" s="36"/>
      <c r="I346" s="5"/>
      <c r="J346" s="5"/>
      <c r="K346" s="5"/>
      <c r="L346" s="5"/>
      <c r="M346" s="5"/>
      <c r="N346" s="36"/>
      <c r="O346" s="5"/>
      <c r="P346" s="5"/>
      <c r="Q346" s="36"/>
      <c r="R346" s="5"/>
      <c r="S346" s="5"/>
      <c r="T346" s="5"/>
      <c r="U346" s="5"/>
      <c r="V346" s="5"/>
      <c r="W346" s="5"/>
      <c r="X346" s="5"/>
      <c r="Y346" s="5"/>
    </row>
    <row r="347" spans="1:25">
      <c r="A347" s="5"/>
      <c r="B347" s="5"/>
      <c r="C347" s="5"/>
      <c r="D347" s="139"/>
      <c r="E347" s="5"/>
      <c r="F347" s="5"/>
      <c r="G347" s="5"/>
      <c r="H347" s="36"/>
      <c r="I347" s="5"/>
      <c r="J347" s="5"/>
      <c r="K347" s="5"/>
      <c r="L347" s="5"/>
      <c r="M347" s="5"/>
      <c r="N347" s="36"/>
      <c r="O347" s="5"/>
      <c r="P347" s="5"/>
      <c r="Q347" s="36"/>
      <c r="R347" s="5"/>
      <c r="S347" s="5"/>
      <c r="T347" s="5"/>
      <c r="U347" s="5"/>
      <c r="V347" s="5"/>
      <c r="W347" s="5"/>
      <c r="X347" s="5"/>
      <c r="Y347" s="5"/>
    </row>
    <row r="348" spans="1:25">
      <c r="A348" s="5"/>
      <c r="B348" s="5"/>
      <c r="C348" s="5"/>
      <c r="D348" s="139"/>
      <c r="E348" s="5"/>
      <c r="F348" s="5"/>
      <c r="G348" s="5"/>
      <c r="H348" s="36"/>
      <c r="I348" s="5"/>
      <c r="J348" s="5"/>
      <c r="K348" s="5"/>
      <c r="L348" s="5"/>
      <c r="M348" s="5"/>
      <c r="N348" s="36"/>
      <c r="O348" s="5"/>
      <c r="P348" s="5"/>
      <c r="Q348" s="36"/>
      <c r="R348" s="5"/>
      <c r="S348" s="5"/>
      <c r="T348" s="5"/>
      <c r="U348" s="5"/>
      <c r="V348" s="5"/>
      <c r="W348" s="5"/>
      <c r="X348" s="5"/>
      <c r="Y348" s="5"/>
    </row>
    <row r="349" spans="1:25">
      <c r="A349" s="5"/>
      <c r="B349" s="5"/>
      <c r="C349" s="5"/>
      <c r="D349" s="139"/>
      <c r="E349" s="5"/>
      <c r="F349" s="5"/>
      <c r="G349" s="5"/>
      <c r="H349" s="36"/>
      <c r="I349" s="5"/>
      <c r="J349" s="5"/>
      <c r="K349" s="5"/>
      <c r="L349" s="5"/>
      <c r="M349" s="5"/>
      <c r="N349" s="36"/>
      <c r="O349" s="5"/>
      <c r="P349" s="5"/>
      <c r="Q349" s="36"/>
      <c r="R349" s="5"/>
      <c r="S349" s="5"/>
      <c r="T349" s="5"/>
      <c r="U349" s="5"/>
      <c r="V349" s="5"/>
      <c r="W349" s="5"/>
      <c r="X349" s="5"/>
      <c r="Y349" s="5"/>
    </row>
    <row r="350" spans="1:25">
      <c r="A350" s="5"/>
      <c r="B350" s="5"/>
      <c r="C350" s="5"/>
      <c r="D350" s="139"/>
      <c r="E350" s="5"/>
      <c r="F350" s="5"/>
      <c r="G350" s="5"/>
      <c r="H350" s="36"/>
      <c r="I350" s="5"/>
      <c r="J350" s="5"/>
      <c r="K350" s="5"/>
      <c r="L350" s="5"/>
      <c r="M350" s="5"/>
      <c r="N350" s="36"/>
      <c r="O350" s="5"/>
      <c r="P350" s="5"/>
      <c r="Q350" s="36"/>
      <c r="R350" s="5"/>
      <c r="S350" s="5"/>
      <c r="T350" s="5"/>
      <c r="U350" s="5"/>
      <c r="V350" s="5"/>
      <c r="W350" s="5"/>
      <c r="X350" s="5"/>
      <c r="Y350" s="5"/>
    </row>
    <row r="351" spans="1:25">
      <c r="A351" s="5"/>
      <c r="B351" s="5"/>
      <c r="C351" s="5"/>
      <c r="D351" s="139"/>
      <c r="E351" s="5"/>
      <c r="F351" s="5"/>
      <c r="G351" s="5"/>
      <c r="H351" s="36"/>
      <c r="I351" s="5"/>
      <c r="J351" s="5"/>
      <c r="K351" s="5"/>
      <c r="L351" s="5"/>
      <c r="M351" s="5"/>
      <c r="N351" s="36"/>
      <c r="O351" s="5"/>
      <c r="P351" s="5"/>
      <c r="Q351" s="36"/>
      <c r="R351" s="5"/>
      <c r="S351" s="5"/>
      <c r="T351" s="5"/>
      <c r="U351" s="5"/>
      <c r="V351" s="5"/>
      <c r="W351" s="5"/>
      <c r="X351" s="5"/>
      <c r="Y351" s="5"/>
    </row>
    <row r="352" spans="1:25">
      <c r="A352" s="5"/>
      <c r="B352" s="5"/>
      <c r="C352" s="5"/>
      <c r="D352" s="139"/>
      <c r="E352" s="5"/>
      <c r="F352" s="5"/>
      <c r="G352" s="5"/>
      <c r="H352" s="36"/>
      <c r="I352" s="5"/>
      <c r="J352" s="5"/>
      <c r="K352" s="5"/>
      <c r="L352" s="5"/>
      <c r="M352" s="5"/>
      <c r="N352" s="36"/>
      <c r="O352" s="5"/>
      <c r="P352" s="5"/>
      <c r="Q352" s="36"/>
      <c r="R352" s="5"/>
      <c r="S352" s="5"/>
      <c r="T352" s="5"/>
      <c r="U352" s="5"/>
      <c r="V352" s="5"/>
      <c r="W352" s="5"/>
      <c r="X352" s="5"/>
      <c r="Y352" s="5"/>
    </row>
    <row r="353" spans="1:25">
      <c r="A353" s="5"/>
      <c r="B353" s="5"/>
      <c r="C353" s="5"/>
      <c r="D353" s="139"/>
      <c r="E353" s="5"/>
      <c r="F353" s="5"/>
      <c r="G353" s="5"/>
      <c r="H353" s="36"/>
      <c r="I353" s="5"/>
      <c r="J353" s="5"/>
      <c r="K353" s="5"/>
      <c r="L353" s="5"/>
      <c r="M353" s="5"/>
      <c r="N353" s="36"/>
      <c r="O353" s="5"/>
      <c r="P353" s="5"/>
      <c r="Q353" s="36"/>
      <c r="R353" s="5"/>
      <c r="S353" s="5"/>
      <c r="T353" s="5"/>
      <c r="U353" s="5"/>
      <c r="V353" s="5"/>
      <c r="W353" s="5"/>
      <c r="X353" s="5"/>
      <c r="Y353" s="5"/>
    </row>
    <row r="354" spans="1:25">
      <c r="A354" s="5"/>
      <c r="B354" s="5"/>
      <c r="C354" s="5"/>
      <c r="D354" s="139"/>
      <c r="E354" s="5"/>
      <c r="F354" s="5"/>
      <c r="G354" s="5"/>
      <c r="H354" s="36"/>
      <c r="I354" s="5"/>
      <c r="J354" s="5"/>
      <c r="K354" s="5"/>
      <c r="L354" s="5"/>
      <c r="M354" s="5"/>
      <c r="N354" s="36"/>
      <c r="O354" s="5"/>
      <c r="P354" s="5"/>
      <c r="Q354" s="36"/>
      <c r="R354" s="5"/>
      <c r="S354" s="5"/>
      <c r="T354" s="5"/>
      <c r="U354" s="5"/>
      <c r="V354" s="5"/>
      <c r="W354" s="5"/>
      <c r="X354" s="5"/>
      <c r="Y354" s="5"/>
    </row>
    <row r="355" spans="1:25">
      <c r="A355" s="5"/>
      <c r="B355" s="5"/>
      <c r="C355" s="5"/>
      <c r="D355" s="139"/>
      <c r="E355" s="5"/>
      <c r="F355" s="5"/>
      <c r="G355" s="5"/>
      <c r="H355" s="36"/>
      <c r="I355" s="5"/>
      <c r="J355" s="5"/>
      <c r="K355" s="5"/>
      <c r="L355" s="5"/>
      <c r="M355" s="5"/>
      <c r="N355" s="36"/>
      <c r="O355" s="5"/>
      <c r="P355" s="5"/>
      <c r="Q355" s="36"/>
      <c r="R355" s="5"/>
      <c r="S355" s="5"/>
      <c r="T355" s="5"/>
      <c r="U355" s="5"/>
      <c r="V355" s="5"/>
      <c r="W355" s="5"/>
      <c r="X355" s="5"/>
      <c r="Y355" s="5"/>
    </row>
    <row r="356" spans="1:25">
      <c r="A356" s="5"/>
      <c r="B356" s="5"/>
      <c r="C356" s="5"/>
      <c r="D356" s="139"/>
      <c r="E356" s="5"/>
      <c r="F356" s="5"/>
      <c r="G356" s="5"/>
      <c r="H356" s="36"/>
      <c r="I356" s="5"/>
      <c r="J356" s="5"/>
      <c r="K356" s="5"/>
      <c r="L356" s="5"/>
      <c r="M356" s="5"/>
      <c r="N356" s="36"/>
      <c r="O356" s="5"/>
      <c r="P356" s="5"/>
      <c r="Q356" s="36"/>
      <c r="R356" s="5"/>
      <c r="S356" s="5"/>
      <c r="T356" s="5"/>
      <c r="U356" s="5"/>
      <c r="V356" s="5"/>
      <c r="W356" s="5"/>
      <c r="X356" s="5"/>
      <c r="Y356" s="5"/>
    </row>
    <row r="357" spans="1:25">
      <c r="A357" s="5"/>
      <c r="B357" s="5"/>
      <c r="C357" s="5"/>
      <c r="D357" s="139"/>
      <c r="E357" s="5"/>
      <c r="F357" s="5"/>
      <c r="G357" s="5"/>
      <c r="H357" s="36"/>
      <c r="I357" s="5"/>
      <c r="J357" s="5"/>
      <c r="K357" s="5"/>
      <c r="L357" s="5"/>
      <c r="M357" s="5"/>
      <c r="N357" s="36"/>
      <c r="O357" s="5"/>
      <c r="P357" s="5"/>
      <c r="Q357" s="36"/>
      <c r="R357" s="5"/>
      <c r="S357" s="5"/>
      <c r="T357" s="5"/>
      <c r="U357" s="5"/>
      <c r="V357" s="5"/>
      <c r="W357" s="5"/>
      <c r="X357" s="5"/>
      <c r="Y357" s="5"/>
    </row>
    <row r="358" spans="1:25">
      <c r="A358" s="5"/>
      <c r="B358" s="5"/>
      <c r="C358" s="5"/>
      <c r="D358" s="139"/>
      <c r="E358" s="5"/>
      <c r="F358" s="5"/>
      <c r="G358" s="5"/>
      <c r="H358" s="36"/>
      <c r="I358" s="5"/>
      <c r="J358" s="5"/>
      <c r="K358" s="5"/>
      <c r="L358" s="5"/>
      <c r="M358" s="5"/>
      <c r="N358" s="36"/>
      <c r="O358" s="5"/>
      <c r="P358" s="5"/>
      <c r="Q358" s="36"/>
      <c r="R358" s="5"/>
      <c r="S358" s="5"/>
      <c r="T358" s="5"/>
      <c r="U358" s="5"/>
      <c r="V358" s="5"/>
      <c r="W358" s="5"/>
      <c r="X358" s="5"/>
      <c r="Y358" s="5"/>
    </row>
    <row r="359" spans="1:25">
      <c r="A359" s="5"/>
      <c r="B359" s="5"/>
      <c r="C359" s="5"/>
      <c r="D359" s="139"/>
      <c r="E359" s="5"/>
      <c r="F359" s="5"/>
      <c r="G359" s="5"/>
      <c r="H359" s="36"/>
      <c r="I359" s="5"/>
      <c r="J359" s="5"/>
      <c r="K359" s="5"/>
      <c r="L359" s="5"/>
      <c r="M359" s="5"/>
      <c r="N359" s="36"/>
      <c r="O359" s="5"/>
      <c r="P359" s="5"/>
      <c r="Q359" s="36"/>
      <c r="R359" s="5"/>
      <c r="S359" s="5"/>
      <c r="T359" s="5"/>
      <c r="U359" s="5"/>
      <c r="V359" s="5"/>
      <c r="W359" s="5"/>
      <c r="X359" s="5"/>
      <c r="Y359" s="5"/>
    </row>
    <row r="360" spans="1:25">
      <c r="A360" s="5"/>
      <c r="B360" s="5"/>
      <c r="C360" s="5"/>
      <c r="D360" s="139"/>
      <c r="E360" s="5"/>
      <c r="F360" s="5"/>
      <c r="G360" s="5"/>
      <c r="H360" s="36"/>
      <c r="I360" s="5"/>
      <c r="J360" s="5"/>
      <c r="K360" s="5"/>
      <c r="L360" s="5"/>
      <c r="M360" s="5"/>
      <c r="N360" s="36"/>
      <c r="O360" s="5"/>
      <c r="P360" s="5"/>
      <c r="Q360" s="36"/>
      <c r="R360" s="5"/>
      <c r="S360" s="5"/>
      <c r="T360" s="5"/>
      <c r="U360" s="5"/>
      <c r="V360" s="5"/>
      <c r="W360" s="5"/>
      <c r="X360" s="5"/>
      <c r="Y360" s="5"/>
    </row>
    <row r="361" spans="1:25">
      <c r="A361" s="5"/>
      <c r="B361" s="5"/>
      <c r="C361" s="5"/>
      <c r="D361" s="139"/>
      <c r="E361" s="5"/>
      <c r="F361" s="5"/>
      <c r="G361" s="5"/>
      <c r="H361" s="36"/>
      <c r="I361" s="5"/>
      <c r="J361" s="5"/>
      <c r="K361" s="5"/>
      <c r="L361" s="5"/>
      <c r="M361" s="5"/>
      <c r="N361" s="36"/>
      <c r="O361" s="5"/>
      <c r="P361" s="5"/>
      <c r="Q361" s="36"/>
      <c r="R361" s="5"/>
      <c r="S361" s="5"/>
      <c r="T361" s="5"/>
      <c r="U361" s="5"/>
      <c r="V361" s="5"/>
      <c r="W361" s="5"/>
      <c r="X361" s="5"/>
      <c r="Y361" s="5"/>
    </row>
    <row r="362" spans="1:25">
      <c r="A362" s="5"/>
      <c r="B362" s="5"/>
      <c r="C362" s="5"/>
      <c r="D362" s="139"/>
      <c r="E362" s="5"/>
      <c r="F362" s="5"/>
      <c r="G362" s="5"/>
      <c r="H362" s="36"/>
      <c r="I362" s="5"/>
      <c r="J362" s="5"/>
      <c r="K362" s="5"/>
      <c r="L362" s="5"/>
      <c r="M362" s="5"/>
      <c r="N362" s="36"/>
      <c r="O362" s="5"/>
      <c r="P362" s="5"/>
      <c r="Q362" s="36"/>
      <c r="R362" s="5"/>
      <c r="S362" s="5"/>
      <c r="T362" s="5"/>
      <c r="U362" s="5"/>
      <c r="V362" s="5"/>
      <c r="W362" s="5"/>
      <c r="X362" s="5"/>
      <c r="Y362" s="5"/>
    </row>
    <row r="363" spans="1:25">
      <c r="A363" s="5"/>
      <c r="B363" s="5"/>
      <c r="C363" s="5"/>
      <c r="D363" s="139"/>
      <c r="E363" s="5"/>
      <c r="F363" s="5"/>
      <c r="G363" s="5"/>
      <c r="H363" s="36"/>
      <c r="I363" s="5"/>
      <c r="J363" s="5"/>
      <c r="K363" s="5"/>
      <c r="L363" s="5"/>
      <c r="M363" s="5"/>
      <c r="N363" s="36"/>
      <c r="O363" s="5"/>
      <c r="P363" s="5"/>
      <c r="Q363" s="36"/>
      <c r="R363" s="5"/>
      <c r="S363" s="5"/>
      <c r="T363" s="5"/>
      <c r="U363" s="5"/>
      <c r="V363" s="5"/>
      <c r="W363" s="5"/>
      <c r="X363" s="5"/>
      <c r="Y363" s="5"/>
    </row>
    <row r="364" spans="1:25">
      <c r="A364" s="5"/>
      <c r="B364" s="5"/>
      <c r="C364" s="5"/>
      <c r="D364" s="139"/>
      <c r="E364" s="5"/>
      <c r="F364" s="5"/>
      <c r="G364" s="5"/>
      <c r="H364" s="36"/>
      <c r="I364" s="5"/>
      <c r="J364" s="5"/>
      <c r="K364" s="5"/>
      <c r="L364" s="5"/>
      <c r="M364" s="5"/>
      <c r="N364" s="36"/>
      <c r="O364" s="5"/>
      <c r="P364" s="5"/>
      <c r="Q364" s="36"/>
      <c r="R364" s="5"/>
      <c r="S364" s="5"/>
      <c r="T364" s="5"/>
      <c r="U364" s="5"/>
      <c r="V364" s="5"/>
      <c r="W364" s="5"/>
      <c r="X364" s="5"/>
      <c r="Y364" s="5"/>
    </row>
    <row r="365" spans="1:25">
      <c r="A365" s="5"/>
      <c r="B365" s="5"/>
      <c r="C365" s="5"/>
      <c r="D365" s="139"/>
      <c r="E365" s="5"/>
      <c r="F365" s="5"/>
      <c r="G365" s="5"/>
      <c r="H365" s="36"/>
      <c r="I365" s="5"/>
      <c r="J365" s="5"/>
      <c r="K365" s="5"/>
      <c r="L365" s="5"/>
      <c r="M365" s="5"/>
      <c r="N365" s="36"/>
      <c r="O365" s="5"/>
      <c r="P365" s="5"/>
      <c r="Q365" s="36"/>
      <c r="R365" s="5"/>
      <c r="S365" s="5"/>
      <c r="T365" s="5"/>
      <c r="U365" s="5"/>
      <c r="V365" s="5"/>
      <c r="W365" s="5"/>
      <c r="X365" s="5"/>
      <c r="Y365" s="5"/>
    </row>
    <row r="366" spans="1:25">
      <c r="A366" s="5"/>
      <c r="B366" s="5"/>
      <c r="C366" s="5"/>
      <c r="D366" s="139"/>
      <c r="E366" s="5"/>
      <c r="F366" s="5"/>
      <c r="G366" s="5"/>
      <c r="H366" s="36"/>
      <c r="I366" s="5"/>
      <c r="J366" s="5"/>
      <c r="K366" s="5"/>
      <c r="L366" s="5"/>
      <c r="M366" s="5"/>
      <c r="N366" s="36"/>
      <c r="O366" s="5"/>
      <c r="P366" s="5"/>
      <c r="Q366" s="36"/>
      <c r="R366" s="5"/>
      <c r="S366" s="5"/>
      <c r="T366" s="5"/>
      <c r="U366" s="5"/>
      <c r="V366" s="5"/>
      <c r="W366" s="5"/>
      <c r="X366" s="5"/>
      <c r="Y366" s="5"/>
    </row>
    <row r="367" spans="1:25">
      <c r="A367" s="5"/>
      <c r="B367" s="5"/>
      <c r="C367" s="5"/>
      <c r="D367" s="139"/>
      <c r="E367" s="5"/>
      <c r="F367" s="5"/>
      <c r="G367" s="5"/>
      <c r="H367" s="36"/>
      <c r="I367" s="5"/>
      <c r="J367" s="5"/>
      <c r="K367" s="5"/>
      <c r="L367" s="5"/>
      <c r="M367" s="5"/>
      <c r="N367" s="36"/>
      <c r="O367" s="5"/>
      <c r="P367" s="5"/>
      <c r="Q367" s="36"/>
      <c r="R367" s="5"/>
      <c r="S367" s="5"/>
      <c r="T367" s="5"/>
      <c r="U367" s="5"/>
      <c r="V367" s="5"/>
      <c r="W367" s="5"/>
      <c r="X367" s="5"/>
      <c r="Y367" s="5"/>
    </row>
    <row r="368" spans="1:25">
      <c r="A368" s="5"/>
      <c r="B368" s="5"/>
      <c r="C368" s="5"/>
      <c r="D368" s="139"/>
      <c r="E368" s="5"/>
      <c r="F368" s="5"/>
      <c r="G368" s="5"/>
      <c r="H368" s="36"/>
      <c r="I368" s="5"/>
      <c r="J368" s="5"/>
      <c r="K368" s="5"/>
      <c r="L368" s="5"/>
      <c r="M368" s="5"/>
      <c r="N368" s="36"/>
      <c r="O368" s="5"/>
      <c r="P368" s="5"/>
      <c r="Q368" s="36"/>
      <c r="R368" s="5"/>
      <c r="S368" s="5"/>
      <c r="T368" s="5"/>
      <c r="U368" s="5"/>
      <c r="V368" s="5"/>
      <c r="W368" s="5"/>
      <c r="X368" s="5"/>
      <c r="Y368" s="5"/>
    </row>
    <row r="369" spans="1:25">
      <c r="A369" s="5"/>
      <c r="B369" s="5"/>
      <c r="C369" s="5"/>
      <c r="D369" s="139"/>
      <c r="E369" s="5"/>
      <c r="F369" s="5"/>
      <c r="G369" s="5"/>
      <c r="H369" s="36"/>
      <c r="I369" s="5"/>
      <c r="J369" s="5"/>
      <c r="K369" s="5"/>
      <c r="L369" s="5"/>
      <c r="M369" s="5"/>
      <c r="N369" s="36"/>
      <c r="O369" s="5"/>
      <c r="P369" s="5"/>
      <c r="Q369" s="36"/>
      <c r="R369" s="5"/>
      <c r="S369" s="5"/>
      <c r="T369" s="5"/>
      <c r="U369" s="5"/>
      <c r="V369" s="5"/>
      <c r="W369" s="5"/>
      <c r="X369" s="5"/>
      <c r="Y369" s="5"/>
    </row>
    <row r="370" spans="1:25">
      <c r="A370" s="5"/>
      <c r="B370" s="5"/>
      <c r="C370" s="5"/>
      <c r="D370" s="139"/>
      <c r="E370" s="5"/>
      <c r="F370" s="5"/>
      <c r="G370" s="5"/>
      <c r="H370" s="36"/>
      <c r="I370" s="5"/>
      <c r="J370" s="5"/>
      <c r="K370" s="5"/>
      <c r="L370" s="5"/>
      <c r="M370" s="5"/>
      <c r="N370" s="36"/>
      <c r="O370" s="5"/>
      <c r="P370" s="5"/>
      <c r="Q370" s="36"/>
      <c r="R370" s="5"/>
      <c r="S370" s="5"/>
      <c r="T370" s="5"/>
      <c r="U370" s="5"/>
      <c r="V370" s="5"/>
      <c r="W370" s="5"/>
      <c r="X370" s="5"/>
      <c r="Y370" s="5"/>
    </row>
    <row r="371" spans="1:25">
      <c r="A371" s="5"/>
      <c r="B371" s="5"/>
      <c r="C371" s="5"/>
      <c r="D371" s="139"/>
      <c r="E371" s="5"/>
      <c r="F371" s="5"/>
      <c r="G371" s="5"/>
      <c r="H371" s="36"/>
      <c r="I371" s="5"/>
      <c r="J371" s="5"/>
      <c r="K371" s="5"/>
      <c r="L371" s="5"/>
      <c r="M371" s="5"/>
      <c r="N371" s="36"/>
      <c r="O371" s="5"/>
      <c r="P371" s="5"/>
      <c r="Q371" s="36"/>
      <c r="R371" s="5"/>
      <c r="S371" s="5"/>
      <c r="T371" s="5"/>
      <c r="U371" s="5"/>
      <c r="V371" s="5"/>
      <c r="W371" s="5"/>
      <c r="X371" s="5"/>
      <c r="Y371" s="5"/>
    </row>
    <row r="372" spans="1:25">
      <c r="A372" s="5"/>
      <c r="B372" s="5"/>
      <c r="C372" s="5"/>
      <c r="D372" s="139"/>
      <c r="E372" s="5"/>
      <c r="F372" s="5"/>
      <c r="G372" s="5"/>
      <c r="H372" s="36"/>
      <c r="I372" s="5"/>
      <c r="J372" s="5"/>
      <c r="K372" s="5"/>
      <c r="L372" s="5"/>
      <c r="M372" s="5"/>
      <c r="N372" s="36"/>
      <c r="O372" s="5"/>
      <c r="P372" s="5"/>
      <c r="Q372" s="36"/>
      <c r="R372" s="5"/>
      <c r="S372" s="5"/>
      <c r="T372" s="5"/>
      <c r="U372" s="5"/>
      <c r="V372" s="5"/>
      <c r="W372" s="5"/>
      <c r="X372" s="5"/>
      <c r="Y372" s="5"/>
    </row>
    <row r="373" spans="1:25">
      <c r="A373" s="5"/>
      <c r="B373" s="5"/>
      <c r="C373" s="5"/>
      <c r="D373" s="139"/>
      <c r="E373" s="5"/>
      <c r="F373" s="5"/>
      <c r="G373" s="5"/>
      <c r="H373" s="36"/>
      <c r="I373" s="5"/>
      <c r="J373" s="5"/>
      <c r="K373" s="5"/>
      <c r="L373" s="5"/>
      <c r="M373" s="5"/>
      <c r="N373" s="36"/>
      <c r="O373" s="5"/>
      <c r="P373" s="5"/>
      <c r="Q373" s="36"/>
      <c r="R373" s="5"/>
      <c r="S373" s="5"/>
      <c r="T373" s="5"/>
      <c r="U373" s="5"/>
      <c r="V373" s="5"/>
      <c r="W373" s="5"/>
      <c r="X373" s="5"/>
      <c r="Y373" s="5"/>
    </row>
    <row r="374" spans="1:25">
      <c r="A374" s="5"/>
      <c r="B374" s="5"/>
      <c r="C374" s="5"/>
      <c r="D374" s="139"/>
      <c r="E374" s="5"/>
      <c r="F374" s="5"/>
      <c r="G374" s="5"/>
      <c r="H374" s="36"/>
      <c r="I374" s="5"/>
      <c r="J374" s="5"/>
      <c r="K374" s="5"/>
      <c r="L374" s="5"/>
      <c r="M374" s="5"/>
      <c r="N374" s="36"/>
      <c r="O374" s="5"/>
      <c r="P374" s="5"/>
      <c r="Q374" s="36"/>
      <c r="R374" s="5"/>
      <c r="S374" s="5"/>
      <c r="T374" s="5"/>
      <c r="U374" s="5"/>
      <c r="V374" s="5"/>
      <c r="W374" s="5"/>
      <c r="X374" s="5"/>
      <c r="Y374" s="5"/>
    </row>
    <row r="375" spans="1:25">
      <c r="A375" s="5"/>
      <c r="B375" s="5"/>
      <c r="C375" s="5"/>
      <c r="D375" s="139"/>
      <c r="E375" s="5"/>
      <c r="F375" s="5"/>
      <c r="G375" s="5"/>
      <c r="H375" s="36"/>
      <c r="I375" s="5"/>
      <c r="J375" s="5"/>
      <c r="K375" s="5"/>
      <c r="L375" s="5"/>
      <c r="M375" s="5"/>
      <c r="N375" s="36"/>
      <c r="O375" s="5"/>
      <c r="P375" s="5"/>
      <c r="Q375" s="36"/>
      <c r="R375" s="5"/>
      <c r="S375" s="5"/>
      <c r="T375" s="5"/>
      <c r="U375" s="5"/>
      <c r="V375" s="5"/>
      <c r="W375" s="5"/>
      <c r="X375" s="5"/>
      <c r="Y375" s="5"/>
    </row>
    <row r="376" spans="1:25">
      <c r="A376" s="5"/>
      <c r="B376" s="5"/>
      <c r="C376" s="5"/>
      <c r="D376" s="139"/>
      <c r="E376" s="5"/>
      <c r="F376" s="5"/>
      <c r="G376" s="5"/>
      <c r="H376" s="36"/>
      <c r="I376" s="5"/>
      <c r="J376" s="5"/>
      <c r="K376" s="5"/>
      <c r="L376" s="5"/>
      <c r="M376" s="5"/>
      <c r="N376" s="36"/>
      <c r="O376" s="5"/>
      <c r="P376" s="5"/>
      <c r="Q376" s="36"/>
      <c r="R376" s="5"/>
      <c r="S376" s="5"/>
      <c r="T376" s="5"/>
      <c r="U376" s="5"/>
      <c r="V376" s="5"/>
      <c r="W376" s="5"/>
      <c r="X376" s="5"/>
      <c r="Y376" s="5"/>
    </row>
    <row r="377" spans="1:25">
      <c r="A377" s="5"/>
      <c r="B377" s="5"/>
      <c r="C377" s="5"/>
      <c r="D377" s="139"/>
      <c r="E377" s="5"/>
      <c r="F377" s="5"/>
      <c r="G377" s="5"/>
      <c r="H377" s="36"/>
      <c r="I377" s="5"/>
      <c r="J377" s="5"/>
      <c r="K377" s="5"/>
      <c r="L377" s="5"/>
      <c r="M377" s="5"/>
      <c r="N377" s="36"/>
      <c r="O377" s="5"/>
      <c r="P377" s="5"/>
      <c r="Q377" s="36"/>
      <c r="R377" s="5"/>
      <c r="S377" s="5"/>
      <c r="T377" s="5"/>
      <c r="U377" s="5"/>
      <c r="V377" s="5"/>
      <c r="W377" s="5"/>
      <c r="X377" s="5"/>
      <c r="Y377" s="5"/>
    </row>
    <row r="378" spans="1:25">
      <c r="A378" s="5"/>
      <c r="B378" s="5"/>
      <c r="C378" s="5"/>
      <c r="D378" s="139"/>
      <c r="E378" s="5"/>
      <c r="F378" s="5"/>
      <c r="G378" s="5"/>
      <c r="H378" s="36"/>
      <c r="I378" s="5"/>
      <c r="J378" s="5"/>
      <c r="K378" s="5"/>
      <c r="L378" s="5"/>
      <c r="M378" s="5"/>
      <c r="N378" s="36"/>
      <c r="O378" s="5"/>
      <c r="P378" s="5"/>
      <c r="Q378" s="36"/>
      <c r="R378" s="5"/>
      <c r="S378" s="5"/>
      <c r="T378" s="5"/>
      <c r="U378" s="5"/>
      <c r="V378" s="5"/>
      <c r="W378" s="5"/>
      <c r="X378" s="5"/>
      <c r="Y378" s="5"/>
    </row>
    <row r="379" spans="1:25">
      <c r="A379" s="5"/>
      <c r="B379" s="5"/>
      <c r="C379" s="5"/>
      <c r="D379" s="139"/>
      <c r="E379" s="5"/>
      <c r="F379" s="5"/>
      <c r="G379" s="5"/>
      <c r="H379" s="36"/>
      <c r="I379" s="5"/>
      <c r="J379" s="5"/>
      <c r="K379" s="5"/>
      <c r="L379" s="5"/>
      <c r="M379" s="5"/>
      <c r="N379" s="36"/>
      <c r="O379" s="5"/>
      <c r="P379" s="5"/>
      <c r="Q379" s="36"/>
      <c r="R379" s="5"/>
      <c r="S379" s="5"/>
      <c r="T379" s="5"/>
      <c r="U379" s="5"/>
      <c r="V379" s="5"/>
      <c r="W379" s="5"/>
      <c r="X379" s="5"/>
      <c r="Y379" s="5"/>
    </row>
    <row r="380" spans="1:25">
      <c r="A380" s="5"/>
      <c r="B380" s="5"/>
      <c r="C380" s="5"/>
      <c r="D380" s="139"/>
      <c r="E380" s="5"/>
      <c r="F380" s="5"/>
      <c r="G380" s="5"/>
      <c r="H380" s="36"/>
      <c r="I380" s="5"/>
      <c r="J380" s="5"/>
      <c r="K380" s="5"/>
      <c r="L380" s="5"/>
      <c r="M380" s="5"/>
      <c r="N380" s="36"/>
      <c r="O380" s="5"/>
      <c r="P380" s="5"/>
      <c r="Q380" s="36"/>
      <c r="R380" s="5"/>
      <c r="S380" s="5"/>
      <c r="T380" s="5"/>
      <c r="U380" s="5"/>
      <c r="V380" s="5"/>
      <c r="W380" s="5"/>
      <c r="X380" s="5"/>
      <c r="Y380" s="5"/>
    </row>
    <row r="381" spans="1:25">
      <c r="A381" s="5"/>
      <c r="B381" s="5"/>
      <c r="C381" s="5"/>
      <c r="D381" s="139"/>
      <c r="E381" s="5"/>
      <c r="F381" s="5"/>
      <c r="G381" s="5"/>
      <c r="H381" s="36"/>
      <c r="I381" s="5"/>
      <c r="J381" s="5"/>
      <c r="K381" s="5"/>
      <c r="L381" s="5"/>
      <c r="M381" s="5"/>
      <c r="N381" s="36"/>
      <c r="O381" s="5"/>
      <c r="P381" s="5"/>
      <c r="Q381" s="36"/>
      <c r="R381" s="5"/>
      <c r="S381" s="5"/>
      <c r="T381" s="5"/>
      <c r="U381" s="5"/>
      <c r="V381" s="5"/>
      <c r="W381" s="5"/>
      <c r="X381" s="5"/>
      <c r="Y381" s="5"/>
    </row>
    <row r="382" spans="1:25">
      <c r="A382" s="5"/>
      <c r="B382" s="5"/>
      <c r="C382" s="5"/>
      <c r="D382" s="139"/>
      <c r="E382" s="5"/>
      <c r="F382" s="5"/>
      <c r="G382" s="5"/>
      <c r="H382" s="36"/>
      <c r="I382" s="5"/>
      <c r="J382" s="5"/>
      <c r="K382" s="5"/>
      <c r="L382" s="5"/>
      <c r="M382" s="5"/>
      <c r="N382" s="36"/>
      <c r="O382" s="5"/>
      <c r="P382" s="5"/>
      <c r="Q382" s="36"/>
      <c r="R382" s="5"/>
      <c r="S382" s="5"/>
      <c r="T382" s="5"/>
      <c r="U382" s="5"/>
      <c r="V382" s="5"/>
      <c r="W382" s="5"/>
      <c r="X382" s="5"/>
      <c r="Y382" s="5"/>
    </row>
    <row r="383" spans="1:25">
      <c r="A383" s="5"/>
      <c r="B383" s="5"/>
      <c r="C383" s="5"/>
      <c r="D383" s="139"/>
      <c r="E383" s="5"/>
      <c r="F383" s="5"/>
      <c r="G383" s="5"/>
      <c r="H383" s="36"/>
      <c r="I383" s="5"/>
      <c r="J383" s="5"/>
      <c r="K383" s="5"/>
      <c r="L383" s="5"/>
      <c r="M383" s="5"/>
      <c r="N383" s="36"/>
      <c r="O383" s="5"/>
      <c r="P383" s="5"/>
      <c r="Q383" s="36"/>
      <c r="R383" s="5"/>
      <c r="S383" s="5"/>
      <c r="T383" s="5"/>
      <c r="U383" s="5"/>
      <c r="V383" s="5"/>
      <c r="W383" s="5"/>
      <c r="X383" s="5"/>
      <c r="Y383" s="5"/>
    </row>
    <row r="384" spans="1:25">
      <c r="A384" s="5"/>
      <c r="B384" s="5"/>
      <c r="C384" s="5"/>
      <c r="D384" s="139"/>
      <c r="E384" s="5"/>
      <c r="F384" s="5"/>
      <c r="G384" s="5"/>
      <c r="H384" s="36"/>
      <c r="I384" s="5"/>
      <c r="J384" s="5"/>
      <c r="K384" s="5"/>
      <c r="L384" s="5"/>
      <c r="M384" s="5"/>
      <c r="N384" s="36"/>
      <c r="O384" s="5"/>
      <c r="P384" s="5"/>
      <c r="Q384" s="36"/>
      <c r="R384" s="5"/>
      <c r="S384" s="5"/>
      <c r="T384" s="5"/>
      <c r="U384" s="5"/>
      <c r="V384" s="5"/>
      <c r="W384" s="5"/>
      <c r="X384" s="5"/>
      <c r="Y384" s="5"/>
    </row>
    <row r="385" spans="1:25">
      <c r="A385" s="5"/>
      <c r="B385" s="5"/>
      <c r="C385" s="5"/>
      <c r="D385" s="139"/>
      <c r="E385" s="5"/>
      <c r="F385" s="5"/>
      <c r="G385" s="5"/>
      <c r="H385" s="36"/>
      <c r="I385" s="5"/>
      <c r="J385" s="5"/>
      <c r="K385" s="5"/>
      <c r="L385" s="5"/>
      <c r="M385" s="5"/>
      <c r="N385" s="36"/>
      <c r="O385" s="5"/>
      <c r="P385" s="5"/>
      <c r="Q385" s="36"/>
      <c r="R385" s="5"/>
      <c r="S385" s="5"/>
      <c r="T385" s="5"/>
      <c r="U385" s="5"/>
      <c r="V385" s="5"/>
      <c r="W385" s="5"/>
      <c r="X385" s="5"/>
      <c r="Y385" s="5"/>
    </row>
    <row r="386" spans="1:25">
      <c r="A386" s="5"/>
      <c r="B386" s="5"/>
      <c r="C386" s="5"/>
      <c r="D386" s="139"/>
      <c r="E386" s="5"/>
      <c r="F386" s="5"/>
      <c r="G386" s="5"/>
      <c r="H386" s="36"/>
      <c r="I386" s="5"/>
      <c r="J386" s="5"/>
      <c r="K386" s="5"/>
      <c r="L386" s="5"/>
      <c r="M386" s="5"/>
      <c r="N386" s="36"/>
      <c r="O386" s="5"/>
      <c r="P386" s="5"/>
      <c r="Q386" s="36"/>
      <c r="R386" s="5"/>
      <c r="S386" s="5"/>
      <c r="T386" s="5"/>
      <c r="U386" s="5"/>
      <c r="V386" s="5"/>
      <c r="W386" s="5"/>
      <c r="X386" s="5"/>
      <c r="Y386" s="5"/>
    </row>
    <row r="387" spans="1:25">
      <c r="A387" s="5"/>
      <c r="B387" s="5"/>
      <c r="C387" s="5"/>
      <c r="D387" s="139"/>
      <c r="E387" s="5"/>
      <c r="F387" s="5"/>
      <c r="G387" s="5"/>
      <c r="H387" s="36"/>
      <c r="I387" s="5"/>
      <c r="J387" s="5"/>
      <c r="K387" s="5"/>
      <c r="L387" s="5"/>
      <c r="M387" s="5"/>
      <c r="N387" s="36"/>
      <c r="O387" s="5"/>
      <c r="P387" s="5"/>
      <c r="Q387" s="36"/>
      <c r="R387" s="5"/>
      <c r="S387" s="5"/>
      <c r="T387" s="5"/>
      <c r="U387" s="5"/>
      <c r="V387" s="5"/>
      <c r="W387" s="5"/>
      <c r="X387" s="5"/>
      <c r="Y387" s="5"/>
    </row>
    <row r="388" spans="1:25">
      <c r="A388" s="5"/>
      <c r="B388" s="5"/>
      <c r="C388" s="5"/>
      <c r="D388" s="139"/>
      <c r="E388" s="5"/>
      <c r="F388" s="5"/>
      <c r="G388" s="5"/>
      <c r="H388" s="36"/>
      <c r="I388" s="5"/>
      <c r="J388" s="5"/>
      <c r="K388" s="5"/>
      <c r="L388" s="5"/>
      <c r="M388" s="5"/>
      <c r="N388" s="36"/>
      <c r="O388" s="5"/>
      <c r="P388" s="5"/>
      <c r="Q388" s="36"/>
      <c r="R388" s="5"/>
      <c r="S388" s="5"/>
      <c r="T388" s="5"/>
      <c r="U388" s="5"/>
      <c r="V388" s="5"/>
      <c r="W388" s="5"/>
      <c r="X388" s="5"/>
      <c r="Y388" s="5"/>
    </row>
    <row r="389" spans="1:25">
      <c r="A389" s="5"/>
      <c r="B389" s="5"/>
      <c r="C389" s="5"/>
      <c r="D389" s="139"/>
      <c r="E389" s="5"/>
      <c r="F389" s="5"/>
      <c r="G389" s="5"/>
      <c r="H389" s="36"/>
      <c r="I389" s="5"/>
      <c r="J389" s="5"/>
      <c r="K389" s="5"/>
      <c r="L389" s="5"/>
      <c r="M389" s="5"/>
      <c r="N389" s="36"/>
      <c r="O389" s="5"/>
      <c r="P389" s="5"/>
      <c r="Q389" s="36"/>
      <c r="R389" s="5"/>
      <c r="S389" s="5"/>
      <c r="T389" s="5"/>
      <c r="U389" s="5"/>
      <c r="V389" s="5"/>
      <c r="W389" s="5"/>
      <c r="X389" s="5"/>
      <c r="Y389" s="5"/>
    </row>
    <row r="390" spans="1:25">
      <c r="A390" s="5"/>
      <c r="B390" s="5"/>
      <c r="C390" s="5"/>
      <c r="D390" s="139"/>
      <c r="E390" s="5"/>
      <c r="F390" s="5"/>
      <c r="G390" s="5"/>
      <c r="H390" s="36"/>
      <c r="I390" s="5"/>
      <c r="J390" s="5"/>
      <c r="K390" s="5"/>
      <c r="L390" s="5"/>
      <c r="M390" s="5"/>
      <c r="N390" s="36"/>
      <c r="O390" s="5"/>
      <c r="P390" s="5"/>
      <c r="Q390" s="36"/>
      <c r="R390" s="5"/>
      <c r="S390" s="5"/>
      <c r="T390" s="5"/>
      <c r="U390" s="5"/>
      <c r="V390" s="5"/>
      <c r="W390" s="5"/>
      <c r="X390" s="5"/>
      <c r="Y390" s="5"/>
    </row>
    <row r="391" spans="1:25">
      <c r="A391" s="5"/>
      <c r="B391" s="5"/>
      <c r="C391" s="5"/>
      <c r="D391" s="139"/>
      <c r="E391" s="5"/>
      <c r="F391" s="5"/>
      <c r="G391" s="5"/>
      <c r="H391" s="36"/>
      <c r="I391" s="5"/>
      <c r="J391" s="5"/>
      <c r="K391" s="5"/>
      <c r="L391" s="5"/>
      <c r="M391" s="5"/>
      <c r="N391" s="36"/>
      <c r="O391" s="5"/>
      <c r="P391" s="5"/>
      <c r="Q391" s="36"/>
      <c r="R391" s="5"/>
      <c r="S391" s="5"/>
      <c r="T391" s="5"/>
      <c r="U391" s="5"/>
      <c r="V391" s="5"/>
      <c r="W391" s="5"/>
      <c r="X391" s="5"/>
      <c r="Y391" s="5"/>
    </row>
    <row r="392" spans="1:25">
      <c r="A392" s="5"/>
      <c r="B392" s="5"/>
      <c r="C392" s="5"/>
      <c r="D392" s="139"/>
      <c r="E392" s="5"/>
      <c r="F392" s="5"/>
      <c r="G392" s="5"/>
      <c r="H392" s="36"/>
      <c r="I392" s="5"/>
      <c r="J392" s="5"/>
      <c r="K392" s="5"/>
      <c r="L392" s="5"/>
      <c r="M392" s="5"/>
      <c r="N392" s="36"/>
      <c r="O392" s="5"/>
      <c r="P392" s="5"/>
      <c r="Q392" s="36"/>
      <c r="R392" s="5"/>
      <c r="S392" s="5"/>
      <c r="T392" s="5"/>
      <c r="U392" s="5"/>
      <c r="V392" s="5"/>
      <c r="W392" s="5"/>
      <c r="X392" s="5"/>
      <c r="Y392" s="5"/>
    </row>
    <row r="393" spans="1:25">
      <c r="A393" s="5"/>
      <c r="B393" s="5"/>
      <c r="C393" s="5"/>
      <c r="D393" s="139"/>
      <c r="E393" s="5"/>
      <c r="F393" s="5"/>
      <c r="G393" s="5"/>
      <c r="H393" s="36"/>
      <c r="I393" s="5"/>
      <c r="J393" s="5"/>
      <c r="K393" s="5"/>
      <c r="L393" s="5"/>
      <c r="M393" s="5"/>
      <c r="N393" s="36"/>
      <c r="O393" s="5"/>
      <c r="P393" s="5"/>
      <c r="Q393" s="36"/>
      <c r="R393" s="5"/>
      <c r="S393" s="5"/>
      <c r="T393" s="5"/>
      <c r="U393" s="5"/>
      <c r="V393" s="5"/>
      <c r="W393" s="5"/>
      <c r="X393" s="5"/>
      <c r="Y393" s="5"/>
    </row>
    <row r="394" spans="1:25">
      <c r="A394" s="5"/>
      <c r="B394" s="5"/>
      <c r="C394" s="5"/>
      <c r="D394" s="139"/>
      <c r="E394" s="5"/>
      <c r="F394" s="5"/>
      <c r="G394" s="5"/>
      <c r="H394" s="36"/>
      <c r="I394" s="5"/>
      <c r="J394" s="5"/>
      <c r="K394" s="5"/>
      <c r="L394" s="5"/>
      <c r="M394" s="5"/>
      <c r="N394" s="36"/>
      <c r="O394" s="5"/>
      <c r="P394" s="5"/>
      <c r="Q394" s="36"/>
      <c r="R394" s="5"/>
      <c r="S394" s="5"/>
      <c r="T394" s="5"/>
      <c r="U394" s="5"/>
      <c r="V394" s="5"/>
      <c r="W394" s="5"/>
      <c r="X394" s="5"/>
      <c r="Y394" s="5"/>
    </row>
    <row r="395" spans="1:25">
      <c r="A395" s="5"/>
      <c r="B395" s="5"/>
      <c r="C395" s="5"/>
      <c r="D395" s="139"/>
      <c r="E395" s="5"/>
      <c r="F395" s="5"/>
      <c r="G395" s="5"/>
      <c r="H395" s="36"/>
      <c r="I395" s="5"/>
      <c r="J395" s="5"/>
      <c r="K395" s="5"/>
      <c r="L395" s="5"/>
      <c r="M395" s="5"/>
      <c r="N395" s="36"/>
      <c r="O395" s="5"/>
      <c r="P395" s="5"/>
      <c r="Q395" s="36"/>
      <c r="R395" s="5"/>
      <c r="S395" s="5"/>
      <c r="T395" s="5"/>
      <c r="U395" s="5"/>
      <c r="V395" s="5"/>
      <c r="W395" s="5"/>
      <c r="X395" s="5"/>
      <c r="Y395" s="5"/>
    </row>
    <row r="396" spans="1:25">
      <c r="A396" s="5"/>
      <c r="B396" s="5"/>
      <c r="C396" s="5"/>
      <c r="D396" s="139"/>
      <c r="E396" s="5"/>
      <c r="F396" s="5"/>
      <c r="G396" s="5"/>
      <c r="H396" s="36"/>
      <c r="I396" s="5"/>
      <c r="J396" s="5"/>
      <c r="K396" s="5"/>
      <c r="L396" s="5"/>
      <c r="M396" s="5"/>
      <c r="N396" s="36"/>
      <c r="O396" s="5"/>
      <c r="P396" s="5"/>
      <c r="Q396" s="36"/>
      <c r="R396" s="5"/>
      <c r="S396" s="5"/>
      <c r="T396" s="5"/>
      <c r="U396" s="5"/>
      <c r="V396" s="5"/>
      <c r="W396" s="5"/>
      <c r="X396" s="5"/>
      <c r="Y396" s="5"/>
    </row>
    <row r="397" spans="1:25">
      <c r="A397" s="5"/>
      <c r="B397" s="5"/>
      <c r="C397" s="5"/>
      <c r="D397" s="139"/>
      <c r="E397" s="5"/>
      <c r="F397" s="5"/>
      <c r="G397" s="5"/>
      <c r="H397" s="36"/>
      <c r="I397" s="5"/>
      <c r="J397" s="5"/>
      <c r="K397" s="5"/>
      <c r="L397" s="5"/>
      <c r="M397" s="5"/>
      <c r="N397" s="36"/>
      <c r="O397" s="5"/>
      <c r="P397" s="5"/>
      <c r="Q397" s="36"/>
      <c r="R397" s="5"/>
      <c r="S397" s="5"/>
      <c r="T397" s="5"/>
      <c r="U397" s="5"/>
      <c r="V397" s="5"/>
      <c r="W397" s="5"/>
      <c r="X397" s="5"/>
      <c r="Y397" s="5"/>
    </row>
    <row r="398" spans="1:25">
      <c r="A398" s="5"/>
      <c r="B398" s="5"/>
      <c r="C398" s="5"/>
      <c r="D398" s="139"/>
      <c r="E398" s="5"/>
      <c r="F398" s="5"/>
      <c r="G398" s="5"/>
      <c r="H398" s="36"/>
      <c r="I398" s="5"/>
      <c r="J398" s="5"/>
      <c r="K398" s="5"/>
      <c r="L398" s="5"/>
      <c r="M398" s="5"/>
      <c r="N398" s="36"/>
      <c r="O398" s="5"/>
      <c r="P398" s="5"/>
      <c r="Q398" s="36"/>
      <c r="R398" s="5"/>
      <c r="S398" s="5"/>
      <c r="T398" s="5"/>
      <c r="U398" s="5"/>
      <c r="V398" s="5"/>
      <c r="W398" s="5"/>
      <c r="X398" s="5"/>
      <c r="Y398" s="5"/>
    </row>
    <row r="399" spans="1:25">
      <c r="A399" s="5"/>
      <c r="B399" s="5"/>
      <c r="C399" s="5"/>
      <c r="D399" s="139"/>
      <c r="E399" s="5"/>
      <c r="F399" s="5"/>
      <c r="G399" s="5"/>
      <c r="H399" s="36"/>
      <c r="I399" s="5"/>
      <c r="J399" s="5"/>
      <c r="K399" s="5"/>
      <c r="L399" s="5"/>
      <c r="M399" s="5"/>
      <c r="N399" s="36"/>
      <c r="O399" s="5"/>
      <c r="P399" s="5"/>
      <c r="Q399" s="36"/>
      <c r="R399" s="5"/>
      <c r="S399" s="5"/>
      <c r="T399" s="5"/>
      <c r="U399" s="5"/>
      <c r="V399" s="5"/>
      <c r="W399" s="5"/>
      <c r="X399" s="5"/>
      <c r="Y399" s="5"/>
    </row>
    <row r="400" spans="1:25">
      <c r="A400" s="5"/>
      <c r="B400" s="5"/>
      <c r="C400" s="5"/>
      <c r="D400" s="139"/>
      <c r="E400" s="5"/>
      <c r="F400" s="5"/>
      <c r="G400" s="5"/>
      <c r="H400" s="36"/>
      <c r="I400" s="5"/>
      <c r="J400" s="5"/>
      <c r="K400" s="5"/>
      <c r="L400" s="5"/>
      <c r="M400" s="5"/>
      <c r="N400" s="36"/>
      <c r="O400" s="5"/>
      <c r="P400" s="5"/>
      <c r="Q400" s="36"/>
      <c r="R400" s="5"/>
      <c r="S400" s="5"/>
      <c r="T400" s="5"/>
      <c r="U400" s="5"/>
      <c r="V400" s="5"/>
      <c r="W400" s="5"/>
      <c r="X400" s="5"/>
      <c r="Y400" s="5"/>
    </row>
    <row r="401" spans="1:25">
      <c r="A401" s="5"/>
      <c r="B401" s="5"/>
      <c r="C401" s="5"/>
      <c r="D401" s="139"/>
      <c r="E401" s="5"/>
      <c r="F401" s="5"/>
      <c r="G401" s="5"/>
      <c r="H401" s="36"/>
      <c r="I401" s="5"/>
      <c r="J401" s="5"/>
      <c r="K401" s="5"/>
      <c r="L401" s="5"/>
      <c r="M401" s="5"/>
      <c r="N401" s="36"/>
      <c r="O401" s="5"/>
      <c r="P401" s="5"/>
      <c r="Q401" s="36"/>
      <c r="R401" s="5"/>
      <c r="S401" s="5"/>
      <c r="T401" s="5"/>
      <c r="U401" s="5"/>
      <c r="V401" s="5"/>
      <c r="W401" s="5"/>
      <c r="X401" s="5"/>
      <c r="Y401" s="5"/>
    </row>
    <row r="402" spans="1:25">
      <c r="A402" s="5"/>
      <c r="B402" s="5"/>
      <c r="C402" s="5"/>
      <c r="D402" s="139"/>
      <c r="E402" s="5"/>
      <c r="F402" s="5"/>
      <c r="G402" s="5"/>
      <c r="H402" s="36"/>
      <c r="I402" s="5"/>
      <c r="J402" s="5"/>
      <c r="K402" s="5"/>
      <c r="L402" s="5"/>
      <c r="M402" s="5"/>
      <c r="N402" s="36"/>
      <c r="O402" s="5"/>
      <c r="P402" s="5"/>
      <c r="Q402" s="36"/>
      <c r="R402" s="5"/>
      <c r="S402" s="5"/>
      <c r="T402" s="5"/>
      <c r="U402" s="5"/>
      <c r="V402" s="5"/>
      <c r="W402" s="5"/>
      <c r="X402" s="5"/>
      <c r="Y402" s="5"/>
    </row>
    <row r="403" spans="1:25">
      <c r="A403" s="5"/>
      <c r="B403" s="5"/>
      <c r="C403" s="5"/>
      <c r="D403" s="139"/>
      <c r="E403" s="5"/>
      <c r="F403" s="5"/>
      <c r="G403" s="5"/>
      <c r="H403" s="36"/>
      <c r="I403" s="5"/>
      <c r="J403" s="5"/>
      <c r="K403" s="5"/>
      <c r="L403" s="5"/>
      <c r="M403" s="5"/>
      <c r="N403" s="36"/>
      <c r="O403" s="5"/>
      <c r="P403" s="5"/>
      <c r="Q403" s="36"/>
      <c r="R403" s="5"/>
      <c r="S403" s="5"/>
      <c r="T403" s="5"/>
      <c r="U403" s="5"/>
      <c r="V403" s="5"/>
      <c r="W403" s="5"/>
      <c r="X403" s="5"/>
      <c r="Y403" s="5"/>
    </row>
    <row r="404" spans="1:25">
      <c r="A404" s="5"/>
      <c r="B404" s="5"/>
      <c r="C404" s="5"/>
      <c r="D404" s="139"/>
      <c r="E404" s="5"/>
      <c r="F404" s="5"/>
      <c r="G404" s="5"/>
      <c r="H404" s="36"/>
      <c r="I404" s="5"/>
      <c r="J404" s="5"/>
      <c r="K404" s="5"/>
      <c r="L404" s="5"/>
      <c r="M404" s="5"/>
      <c r="N404" s="36"/>
      <c r="O404" s="5"/>
      <c r="P404" s="5"/>
      <c r="Q404" s="36"/>
      <c r="R404" s="5"/>
      <c r="S404" s="5"/>
      <c r="T404" s="5"/>
      <c r="U404" s="5"/>
      <c r="V404" s="5"/>
      <c r="W404" s="5"/>
      <c r="X404" s="5"/>
      <c r="Y404" s="5"/>
    </row>
    <row r="405" spans="1:25">
      <c r="A405" s="5"/>
      <c r="B405" s="5"/>
      <c r="C405" s="5"/>
      <c r="D405" s="139"/>
      <c r="E405" s="5"/>
      <c r="F405" s="5"/>
      <c r="G405" s="5"/>
      <c r="H405" s="36"/>
      <c r="I405" s="5"/>
      <c r="J405" s="5"/>
      <c r="K405" s="5"/>
      <c r="L405" s="5"/>
      <c r="M405" s="5"/>
      <c r="N405" s="36"/>
      <c r="O405" s="5"/>
      <c r="P405" s="5"/>
      <c r="Q405" s="36"/>
      <c r="R405" s="5"/>
      <c r="S405" s="5"/>
      <c r="T405" s="5"/>
      <c r="U405" s="5"/>
      <c r="V405" s="5"/>
      <c r="W405" s="5"/>
      <c r="X405" s="5"/>
      <c r="Y405" s="5"/>
    </row>
    <row r="406" spans="1:25">
      <c r="A406" s="5"/>
      <c r="B406" s="5"/>
      <c r="C406" s="5"/>
      <c r="D406" s="139"/>
      <c r="E406" s="5"/>
      <c r="F406" s="5"/>
      <c r="G406" s="5"/>
      <c r="H406" s="36"/>
      <c r="I406" s="5"/>
      <c r="J406" s="5"/>
      <c r="K406" s="5"/>
      <c r="L406" s="5"/>
      <c r="M406" s="5"/>
      <c r="N406" s="36"/>
      <c r="O406" s="5"/>
      <c r="P406" s="5"/>
      <c r="Q406" s="36"/>
      <c r="R406" s="5"/>
      <c r="S406" s="5"/>
      <c r="T406" s="5"/>
      <c r="U406" s="5"/>
      <c r="V406" s="5"/>
      <c r="W406" s="5"/>
      <c r="X406" s="5"/>
      <c r="Y406" s="5"/>
    </row>
    <row r="407" spans="1:25">
      <c r="A407" s="5"/>
      <c r="B407" s="5"/>
      <c r="C407" s="5"/>
      <c r="D407" s="139"/>
      <c r="E407" s="5"/>
      <c r="F407" s="5"/>
      <c r="G407" s="5"/>
      <c r="H407" s="36"/>
      <c r="I407" s="5"/>
      <c r="J407" s="5"/>
      <c r="K407" s="5"/>
      <c r="L407" s="5"/>
      <c r="M407" s="5"/>
      <c r="N407" s="36"/>
      <c r="O407" s="5"/>
      <c r="P407" s="5"/>
      <c r="Q407" s="36"/>
      <c r="R407" s="5"/>
      <c r="S407" s="5"/>
      <c r="T407" s="5"/>
      <c r="U407" s="5"/>
      <c r="V407" s="5"/>
      <c r="W407" s="5"/>
      <c r="X407" s="5"/>
      <c r="Y407" s="5"/>
    </row>
    <row r="408" spans="1:25">
      <c r="A408" s="5"/>
      <c r="B408" s="5"/>
      <c r="C408" s="5"/>
      <c r="D408" s="139"/>
      <c r="E408" s="5"/>
      <c r="F408" s="5"/>
      <c r="G408" s="5"/>
      <c r="H408" s="36"/>
      <c r="I408" s="5"/>
      <c r="J408" s="5"/>
      <c r="K408" s="5"/>
      <c r="L408" s="5"/>
      <c r="M408" s="5"/>
      <c r="N408" s="36"/>
      <c r="O408" s="5"/>
      <c r="P408" s="5"/>
      <c r="Q408" s="36"/>
      <c r="R408" s="5"/>
      <c r="S408" s="5"/>
      <c r="T408" s="5"/>
      <c r="U408" s="5"/>
      <c r="V408" s="5"/>
      <c r="W408" s="5"/>
      <c r="X408" s="5"/>
      <c r="Y408" s="5"/>
    </row>
    <row r="409" spans="1:25">
      <c r="A409" s="5"/>
      <c r="B409" s="5"/>
      <c r="C409" s="5"/>
      <c r="D409" s="139"/>
      <c r="E409" s="5"/>
      <c r="F409" s="5"/>
      <c r="G409" s="5"/>
      <c r="H409" s="36"/>
      <c r="I409" s="5"/>
      <c r="J409" s="5"/>
      <c r="K409" s="5"/>
      <c r="L409" s="5"/>
      <c r="M409" s="5"/>
      <c r="N409" s="36"/>
      <c r="O409" s="5"/>
      <c r="P409" s="5"/>
      <c r="Q409" s="36"/>
      <c r="R409" s="5"/>
      <c r="S409" s="5"/>
      <c r="T409" s="5"/>
      <c r="U409" s="5"/>
      <c r="V409" s="5"/>
      <c r="W409" s="5"/>
      <c r="X409" s="5"/>
      <c r="Y409" s="5"/>
    </row>
    <row r="410" spans="1:25">
      <c r="A410" s="5"/>
      <c r="B410" s="5"/>
      <c r="C410" s="5"/>
      <c r="D410" s="139"/>
      <c r="E410" s="5"/>
      <c r="F410" s="5"/>
      <c r="G410" s="5"/>
      <c r="H410" s="36"/>
      <c r="I410" s="5"/>
      <c r="J410" s="5"/>
      <c r="K410" s="5"/>
      <c r="L410" s="5"/>
      <c r="M410" s="5"/>
      <c r="N410" s="36"/>
      <c r="O410" s="5"/>
      <c r="P410" s="5"/>
      <c r="Q410" s="36"/>
      <c r="R410" s="5"/>
      <c r="S410" s="5"/>
      <c r="T410" s="5"/>
      <c r="U410" s="5"/>
      <c r="V410" s="5"/>
      <c r="W410" s="5"/>
      <c r="X410" s="5"/>
      <c r="Y410" s="5"/>
    </row>
    <row r="411" spans="1:25">
      <c r="A411" s="5"/>
      <c r="B411" s="5"/>
      <c r="C411" s="5"/>
      <c r="D411" s="139"/>
      <c r="E411" s="5"/>
      <c r="F411" s="5"/>
      <c r="G411" s="5"/>
      <c r="H411" s="36"/>
      <c r="I411" s="5"/>
      <c r="J411" s="5"/>
      <c r="K411" s="5"/>
      <c r="L411" s="5"/>
      <c r="M411" s="5"/>
      <c r="N411" s="36"/>
      <c r="O411" s="5"/>
      <c r="P411" s="5"/>
      <c r="Q411" s="36"/>
      <c r="R411" s="5"/>
      <c r="S411" s="5"/>
      <c r="T411" s="5"/>
      <c r="U411" s="5"/>
      <c r="V411" s="5"/>
      <c r="W411" s="5"/>
      <c r="X411" s="5"/>
      <c r="Y411" s="5"/>
    </row>
    <row r="412" spans="1:25">
      <c r="A412" s="5"/>
      <c r="B412" s="5"/>
      <c r="C412" s="5"/>
      <c r="D412" s="139"/>
      <c r="E412" s="5"/>
      <c r="F412" s="5"/>
      <c r="G412" s="5"/>
      <c r="H412" s="36"/>
      <c r="I412" s="5"/>
      <c r="J412" s="5"/>
      <c r="K412" s="5"/>
      <c r="L412" s="5"/>
      <c r="M412" s="5"/>
      <c r="N412" s="36"/>
      <c r="O412" s="5"/>
      <c r="P412" s="5"/>
      <c r="Q412" s="36"/>
      <c r="R412" s="5"/>
      <c r="S412" s="5"/>
      <c r="T412" s="5"/>
      <c r="U412" s="5"/>
      <c r="V412" s="5"/>
      <c r="W412" s="5"/>
      <c r="X412" s="5"/>
      <c r="Y412" s="5"/>
    </row>
    <row r="413" spans="1:25">
      <c r="A413" s="5"/>
      <c r="B413" s="5"/>
      <c r="C413" s="5"/>
      <c r="D413" s="139"/>
      <c r="E413" s="5"/>
      <c r="F413" s="5"/>
      <c r="G413" s="5"/>
      <c r="H413" s="36"/>
      <c r="I413" s="5"/>
      <c r="J413" s="5"/>
      <c r="K413" s="5"/>
      <c r="L413" s="5"/>
      <c r="M413" s="5"/>
      <c r="N413" s="36"/>
      <c r="O413" s="5"/>
      <c r="P413" s="5"/>
      <c r="Q413" s="36"/>
      <c r="R413" s="5"/>
      <c r="S413" s="5"/>
      <c r="T413" s="5"/>
      <c r="U413" s="5"/>
      <c r="V413" s="5"/>
      <c r="W413" s="5"/>
      <c r="X413" s="5"/>
      <c r="Y413" s="5"/>
    </row>
    <row r="414" spans="1:25">
      <c r="A414" s="5"/>
      <c r="B414" s="5"/>
      <c r="C414" s="5"/>
      <c r="D414" s="139"/>
      <c r="E414" s="5"/>
      <c r="F414" s="5"/>
      <c r="G414" s="5"/>
      <c r="H414" s="36"/>
      <c r="I414" s="5"/>
      <c r="J414" s="5"/>
      <c r="K414" s="5"/>
      <c r="L414" s="5"/>
      <c r="M414" s="5"/>
      <c r="N414" s="36"/>
      <c r="O414" s="5"/>
      <c r="P414" s="5"/>
      <c r="Q414" s="36"/>
      <c r="R414" s="5"/>
      <c r="S414" s="5"/>
      <c r="T414" s="5"/>
      <c r="U414" s="5"/>
      <c r="V414" s="5"/>
      <c r="W414" s="5"/>
      <c r="X414" s="5"/>
      <c r="Y414" s="5"/>
    </row>
    <row r="415" spans="1:25">
      <c r="A415" s="5"/>
      <c r="B415" s="5"/>
      <c r="C415" s="5"/>
      <c r="D415" s="139"/>
      <c r="E415" s="5"/>
      <c r="F415" s="5"/>
      <c r="G415" s="5"/>
      <c r="H415" s="36"/>
      <c r="I415" s="5"/>
      <c r="J415" s="5"/>
      <c r="K415" s="5"/>
      <c r="L415" s="5"/>
      <c r="M415" s="5"/>
      <c r="N415" s="36"/>
      <c r="O415" s="5"/>
      <c r="P415" s="5"/>
      <c r="Q415" s="36"/>
      <c r="R415" s="5"/>
      <c r="S415" s="5"/>
      <c r="T415" s="5"/>
      <c r="U415" s="5"/>
      <c r="V415" s="5"/>
      <c r="W415" s="5"/>
      <c r="X415" s="5"/>
      <c r="Y415" s="5"/>
    </row>
    <row r="416" spans="1:25">
      <c r="A416" s="5"/>
      <c r="B416" s="5"/>
      <c r="C416" s="5"/>
      <c r="D416" s="139"/>
      <c r="E416" s="5"/>
      <c r="F416" s="5"/>
      <c r="G416" s="5"/>
      <c r="H416" s="36"/>
      <c r="I416" s="5"/>
      <c r="J416" s="5"/>
      <c r="K416" s="5"/>
      <c r="L416" s="5"/>
      <c r="M416" s="5"/>
      <c r="N416" s="36"/>
      <c r="O416" s="5"/>
      <c r="P416" s="5"/>
      <c r="Q416" s="36"/>
      <c r="R416" s="5"/>
      <c r="S416" s="5"/>
      <c r="T416" s="5"/>
      <c r="U416" s="5"/>
      <c r="V416" s="5"/>
      <c r="W416" s="5"/>
      <c r="X416" s="5"/>
      <c r="Y416" s="5"/>
    </row>
    <row r="417" spans="1:25">
      <c r="A417" s="5"/>
      <c r="B417" s="5"/>
      <c r="C417" s="5"/>
      <c r="D417" s="139"/>
      <c r="E417" s="5"/>
      <c r="F417" s="5"/>
      <c r="G417" s="5"/>
      <c r="H417" s="36"/>
      <c r="I417" s="5"/>
      <c r="J417" s="5"/>
      <c r="K417" s="5"/>
      <c r="L417" s="5"/>
      <c r="M417" s="5"/>
      <c r="N417" s="36"/>
      <c r="O417" s="5"/>
      <c r="P417" s="5"/>
      <c r="Q417" s="36"/>
      <c r="R417" s="5"/>
      <c r="S417" s="5"/>
      <c r="T417" s="5"/>
      <c r="U417" s="5"/>
      <c r="V417" s="5"/>
      <c r="W417" s="5"/>
      <c r="X417" s="5"/>
      <c r="Y417" s="5"/>
    </row>
    <row r="418" spans="1:25">
      <c r="A418" s="5"/>
      <c r="B418" s="5"/>
      <c r="C418" s="5"/>
      <c r="D418" s="139"/>
      <c r="E418" s="5"/>
      <c r="F418" s="5"/>
      <c r="G418" s="5"/>
      <c r="H418" s="36"/>
      <c r="I418" s="5"/>
      <c r="J418" s="5"/>
      <c r="K418" s="5"/>
      <c r="L418" s="5"/>
      <c r="M418" s="5"/>
      <c r="N418" s="36"/>
      <c r="O418" s="5"/>
      <c r="P418" s="5"/>
      <c r="Q418" s="36"/>
      <c r="R418" s="5"/>
      <c r="S418" s="5"/>
      <c r="T418" s="5"/>
      <c r="U418" s="5"/>
      <c r="V418" s="5"/>
      <c r="W418" s="5"/>
      <c r="X418" s="5"/>
      <c r="Y418" s="5"/>
    </row>
    <row r="419" spans="1:25">
      <c r="A419" s="5"/>
      <c r="B419" s="5"/>
      <c r="C419" s="5"/>
      <c r="D419" s="139"/>
      <c r="E419" s="5"/>
      <c r="F419" s="5"/>
      <c r="G419" s="5"/>
      <c r="H419" s="36"/>
      <c r="I419" s="5"/>
      <c r="J419" s="5"/>
      <c r="K419" s="5"/>
      <c r="L419" s="5"/>
      <c r="M419" s="5"/>
      <c r="N419" s="36"/>
      <c r="O419" s="5"/>
      <c r="P419" s="5"/>
      <c r="Q419" s="36"/>
      <c r="R419" s="5"/>
      <c r="S419" s="5"/>
      <c r="T419" s="5"/>
      <c r="U419" s="5"/>
      <c r="V419" s="5"/>
      <c r="W419" s="5"/>
      <c r="X419" s="5"/>
      <c r="Y419" s="5"/>
    </row>
    <row r="420" spans="1:25">
      <c r="A420" s="5"/>
      <c r="B420" s="5"/>
      <c r="C420" s="5"/>
      <c r="D420" s="139"/>
      <c r="E420" s="5"/>
      <c r="F420" s="5"/>
      <c r="G420" s="5"/>
      <c r="H420" s="36"/>
      <c r="I420" s="5"/>
      <c r="J420" s="5"/>
      <c r="K420" s="5"/>
      <c r="L420" s="5"/>
      <c r="M420" s="5"/>
      <c r="N420" s="36"/>
      <c r="O420" s="5"/>
      <c r="P420" s="5"/>
      <c r="Q420" s="36"/>
      <c r="R420" s="5"/>
      <c r="S420" s="5"/>
      <c r="T420" s="5"/>
      <c r="U420" s="5"/>
      <c r="V420" s="5"/>
      <c r="W420" s="5"/>
      <c r="X420" s="5"/>
      <c r="Y420" s="5"/>
    </row>
    <row r="421" spans="1:25">
      <c r="A421" s="5"/>
      <c r="B421" s="5"/>
      <c r="C421" s="5"/>
      <c r="D421" s="139"/>
      <c r="E421" s="5"/>
      <c r="F421" s="5"/>
      <c r="G421" s="5"/>
      <c r="H421" s="36"/>
      <c r="I421" s="5"/>
      <c r="J421" s="5"/>
      <c r="K421" s="5"/>
      <c r="L421" s="5"/>
      <c r="M421" s="5"/>
      <c r="N421" s="36"/>
      <c r="O421" s="5"/>
      <c r="P421" s="5"/>
      <c r="Q421" s="36"/>
      <c r="R421" s="5"/>
      <c r="S421" s="5"/>
      <c r="T421" s="5"/>
      <c r="U421" s="5"/>
      <c r="V421" s="5"/>
      <c r="W421" s="5"/>
      <c r="X421" s="5"/>
      <c r="Y421" s="5"/>
    </row>
    <row r="422" spans="1:25">
      <c r="A422" s="5"/>
      <c r="B422" s="5"/>
      <c r="C422" s="5"/>
      <c r="D422" s="139"/>
      <c r="E422" s="5"/>
      <c r="F422" s="5"/>
      <c r="G422" s="5"/>
      <c r="H422" s="36"/>
      <c r="I422" s="5"/>
      <c r="J422" s="5"/>
      <c r="K422" s="5"/>
      <c r="L422" s="5"/>
      <c r="M422" s="5"/>
      <c r="N422" s="36"/>
      <c r="O422" s="5"/>
      <c r="P422" s="5"/>
      <c r="Q422" s="36"/>
      <c r="R422" s="5"/>
      <c r="S422" s="5"/>
      <c r="T422" s="5"/>
      <c r="U422" s="5"/>
      <c r="V422" s="5"/>
      <c r="W422" s="5"/>
      <c r="X422" s="5"/>
      <c r="Y422" s="5"/>
    </row>
    <row r="423" spans="1:25">
      <c r="A423" s="5"/>
      <c r="B423" s="5"/>
      <c r="C423" s="5"/>
      <c r="D423" s="139"/>
      <c r="E423" s="5"/>
      <c r="F423" s="5"/>
      <c r="G423" s="5"/>
      <c r="H423" s="36"/>
      <c r="I423" s="5"/>
      <c r="J423" s="5"/>
      <c r="K423" s="5"/>
      <c r="L423" s="5"/>
      <c r="M423" s="5"/>
      <c r="N423" s="36"/>
      <c r="O423" s="5"/>
      <c r="P423" s="5"/>
      <c r="Q423" s="36"/>
      <c r="R423" s="5"/>
      <c r="S423" s="5"/>
      <c r="T423" s="5"/>
      <c r="U423" s="5"/>
      <c r="V423" s="5"/>
      <c r="W423" s="5"/>
      <c r="X423" s="5"/>
      <c r="Y423" s="5"/>
    </row>
    <row r="424" spans="1:25">
      <c r="A424" s="5"/>
      <c r="B424" s="5"/>
      <c r="C424" s="5"/>
      <c r="D424" s="139"/>
      <c r="E424" s="5"/>
      <c r="F424" s="5"/>
      <c r="G424" s="5"/>
      <c r="H424" s="36"/>
      <c r="I424" s="5"/>
      <c r="J424" s="5"/>
      <c r="K424" s="5"/>
      <c r="L424" s="5"/>
      <c r="M424" s="5"/>
      <c r="N424" s="36"/>
      <c r="O424" s="5"/>
      <c r="P424" s="5"/>
      <c r="Q424" s="36"/>
      <c r="R424" s="5"/>
      <c r="S424" s="5"/>
      <c r="T424" s="5"/>
      <c r="U424" s="5"/>
      <c r="V424" s="5"/>
      <c r="W424" s="5"/>
      <c r="X424" s="5"/>
      <c r="Y424" s="5"/>
    </row>
    <row r="425" spans="1:25">
      <c r="A425" s="5"/>
      <c r="B425" s="5"/>
      <c r="C425" s="5"/>
      <c r="D425" s="139"/>
      <c r="E425" s="5"/>
      <c r="F425" s="5"/>
      <c r="G425" s="5"/>
      <c r="H425" s="36"/>
      <c r="I425" s="5"/>
      <c r="J425" s="5"/>
      <c r="K425" s="5"/>
      <c r="L425" s="5"/>
      <c r="M425" s="5"/>
      <c r="N425" s="36"/>
      <c r="O425" s="5"/>
      <c r="P425" s="5"/>
      <c r="Q425" s="36"/>
      <c r="R425" s="5"/>
      <c r="S425" s="5"/>
      <c r="T425" s="5"/>
      <c r="U425" s="5"/>
      <c r="V425" s="5"/>
      <c r="W425" s="5"/>
      <c r="X425" s="5"/>
      <c r="Y425" s="5"/>
    </row>
    <row r="426" spans="1:25">
      <c r="A426" s="5"/>
      <c r="B426" s="5"/>
      <c r="C426" s="5"/>
      <c r="D426" s="139"/>
      <c r="E426" s="5"/>
      <c r="F426" s="5"/>
      <c r="G426" s="5"/>
      <c r="H426" s="36"/>
      <c r="I426" s="5"/>
      <c r="J426" s="5"/>
      <c r="K426" s="5"/>
      <c r="L426" s="5"/>
      <c r="M426" s="5"/>
      <c r="N426" s="36"/>
      <c r="O426" s="5"/>
      <c r="P426" s="5"/>
      <c r="Q426" s="36"/>
      <c r="R426" s="5"/>
      <c r="S426" s="5"/>
      <c r="T426" s="5"/>
      <c r="U426" s="5"/>
      <c r="V426" s="5"/>
      <c r="W426" s="5"/>
      <c r="X426" s="5"/>
      <c r="Y426" s="5"/>
    </row>
    <row r="427" spans="1:25">
      <c r="A427" s="5"/>
      <c r="B427" s="5"/>
      <c r="C427" s="5"/>
      <c r="D427" s="139"/>
      <c r="E427" s="5"/>
      <c r="F427" s="5"/>
      <c r="G427" s="5"/>
      <c r="H427" s="36"/>
      <c r="I427" s="5"/>
      <c r="J427" s="5"/>
      <c r="K427" s="5"/>
      <c r="L427" s="5"/>
      <c r="M427" s="5"/>
      <c r="N427" s="36"/>
      <c r="O427" s="5"/>
      <c r="P427" s="5"/>
      <c r="Q427" s="36"/>
      <c r="R427" s="5"/>
      <c r="S427" s="5"/>
      <c r="T427" s="5"/>
      <c r="U427" s="5"/>
      <c r="V427" s="5"/>
      <c r="W427" s="5"/>
      <c r="X427" s="5"/>
      <c r="Y427" s="5"/>
    </row>
    <row r="428" spans="1:25">
      <c r="A428" s="5"/>
      <c r="B428" s="5"/>
      <c r="C428" s="5"/>
      <c r="D428" s="139"/>
      <c r="E428" s="5"/>
      <c r="F428" s="5"/>
      <c r="G428" s="5"/>
      <c r="H428" s="36"/>
      <c r="I428" s="5"/>
      <c r="J428" s="5"/>
      <c r="K428" s="5"/>
      <c r="L428" s="5"/>
      <c r="M428" s="5"/>
      <c r="N428" s="36"/>
      <c r="O428" s="5"/>
      <c r="P428" s="5"/>
      <c r="Q428" s="36"/>
      <c r="R428" s="5"/>
      <c r="S428" s="5"/>
      <c r="T428" s="5"/>
      <c r="U428" s="5"/>
      <c r="V428" s="5"/>
      <c r="W428" s="5"/>
      <c r="X428" s="5"/>
      <c r="Y428" s="5"/>
    </row>
    <row r="429" spans="1:25">
      <c r="A429" s="5"/>
      <c r="B429" s="5"/>
      <c r="C429" s="5"/>
      <c r="D429" s="139"/>
      <c r="E429" s="5"/>
      <c r="F429" s="5"/>
      <c r="G429" s="5"/>
      <c r="H429" s="36"/>
      <c r="I429" s="5"/>
      <c r="J429" s="5"/>
      <c r="K429" s="5"/>
      <c r="L429" s="5"/>
      <c r="M429" s="5"/>
      <c r="N429" s="36"/>
      <c r="O429" s="5"/>
      <c r="P429" s="5"/>
      <c r="Q429" s="36"/>
      <c r="R429" s="5"/>
      <c r="S429" s="5"/>
      <c r="T429" s="5"/>
      <c r="U429" s="5"/>
      <c r="V429" s="5"/>
      <c r="W429" s="5"/>
      <c r="X429" s="5"/>
      <c r="Y429" s="5"/>
    </row>
    <row r="430" spans="1:25">
      <c r="A430" s="5"/>
      <c r="B430" s="5"/>
      <c r="C430" s="5"/>
      <c r="D430" s="139"/>
      <c r="E430" s="5"/>
      <c r="F430" s="5"/>
      <c r="G430" s="5"/>
      <c r="H430" s="36"/>
      <c r="I430" s="5"/>
      <c r="J430" s="5"/>
      <c r="K430" s="5"/>
      <c r="L430" s="5"/>
      <c r="M430" s="5"/>
      <c r="N430" s="36"/>
      <c r="O430" s="5"/>
      <c r="P430" s="5"/>
      <c r="Q430" s="36"/>
      <c r="R430" s="5"/>
      <c r="S430" s="5"/>
      <c r="T430" s="5"/>
      <c r="U430" s="5"/>
      <c r="V430" s="5"/>
      <c r="W430" s="5"/>
      <c r="X430" s="5"/>
      <c r="Y430" s="5"/>
    </row>
    <row r="431" spans="1:25">
      <c r="A431" s="5"/>
      <c r="B431" s="5"/>
      <c r="C431" s="5"/>
      <c r="D431" s="139"/>
      <c r="E431" s="5"/>
      <c r="F431" s="5"/>
      <c r="G431" s="5"/>
      <c r="H431" s="36"/>
      <c r="I431" s="5"/>
      <c r="J431" s="5"/>
      <c r="K431" s="5"/>
      <c r="L431" s="5"/>
      <c r="M431" s="5"/>
      <c r="N431" s="36"/>
      <c r="O431" s="5"/>
      <c r="P431" s="5"/>
      <c r="Q431" s="36"/>
      <c r="R431" s="5"/>
      <c r="S431" s="5"/>
      <c r="T431" s="5"/>
      <c r="U431" s="5"/>
      <c r="V431" s="5"/>
      <c r="W431" s="5"/>
      <c r="X431" s="5"/>
      <c r="Y431" s="5"/>
    </row>
    <row r="432" spans="1:25">
      <c r="A432" s="5"/>
      <c r="B432" s="5"/>
      <c r="C432" s="5"/>
      <c r="D432" s="139"/>
      <c r="E432" s="5"/>
      <c r="F432" s="5"/>
      <c r="G432" s="5"/>
      <c r="H432" s="36"/>
      <c r="I432" s="5"/>
      <c r="J432" s="5"/>
      <c r="K432" s="5"/>
      <c r="L432" s="5"/>
      <c r="M432" s="5"/>
      <c r="N432" s="36"/>
      <c r="O432" s="5"/>
      <c r="P432" s="5"/>
      <c r="Q432" s="36"/>
      <c r="R432" s="5"/>
      <c r="S432" s="5"/>
      <c r="T432" s="5"/>
      <c r="U432" s="5"/>
      <c r="V432" s="5"/>
      <c r="W432" s="5"/>
      <c r="X432" s="5"/>
      <c r="Y432" s="5"/>
    </row>
    <row r="433" spans="1:25">
      <c r="A433" s="5"/>
      <c r="B433" s="5"/>
      <c r="C433" s="5"/>
      <c r="D433" s="139"/>
      <c r="E433" s="5"/>
      <c r="F433" s="5"/>
      <c r="G433" s="5"/>
      <c r="H433" s="36"/>
      <c r="I433" s="5"/>
      <c r="J433" s="5"/>
      <c r="K433" s="5"/>
      <c r="L433" s="5"/>
      <c r="M433" s="5"/>
      <c r="N433" s="36"/>
      <c r="O433" s="5"/>
      <c r="P433" s="5"/>
      <c r="Q433" s="36"/>
      <c r="R433" s="5"/>
      <c r="S433" s="5"/>
      <c r="T433" s="5"/>
      <c r="U433" s="5"/>
      <c r="V433" s="5"/>
      <c r="W433" s="5"/>
      <c r="X433" s="5"/>
      <c r="Y433" s="5"/>
    </row>
    <row r="434" spans="1:25">
      <c r="A434" s="5"/>
      <c r="B434" s="5"/>
      <c r="C434" s="5"/>
      <c r="D434" s="139"/>
      <c r="E434" s="5"/>
      <c r="F434" s="5"/>
      <c r="G434" s="5"/>
      <c r="H434" s="36"/>
      <c r="I434" s="5"/>
      <c r="J434" s="5"/>
      <c r="K434" s="5"/>
      <c r="L434" s="5"/>
      <c r="M434" s="5"/>
      <c r="N434" s="36"/>
      <c r="O434" s="5"/>
      <c r="P434" s="5"/>
      <c r="Q434" s="36"/>
      <c r="R434" s="5"/>
      <c r="S434" s="5"/>
      <c r="T434" s="5"/>
      <c r="U434" s="5"/>
      <c r="V434" s="5"/>
      <c r="W434" s="5"/>
      <c r="X434" s="5"/>
      <c r="Y434" s="5"/>
    </row>
    <row r="435" spans="1:25">
      <c r="A435" s="5"/>
      <c r="B435" s="5"/>
      <c r="C435" s="5"/>
      <c r="D435" s="139"/>
      <c r="E435" s="5"/>
      <c r="F435" s="5"/>
      <c r="G435" s="5"/>
      <c r="H435" s="36"/>
      <c r="I435" s="5"/>
      <c r="J435" s="5"/>
      <c r="K435" s="5"/>
      <c r="L435" s="5"/>
      <c r="M435" s="5"/>
      <c r="N435" s="36"/>
      <c r="O435" s="5"/>
      <c r="P435" s="5"/>
      <c r="Q435" s="36"/>
      <c r="R435" s="5"/>
      <c r="S435" s="5"/>
      <c r="T435" s="5"/>
      <c r="U435" s="5"/>
      <c r="V435" s="5"/>
      <c r="W435" s="5"/>
      <c r="X435" s="5"/>
      <c r="Y435" s="5"/>
    </row>
    <row r="436" spans="1:25">
      <c r="A436" s="5"/>
      <c r="B436" s="5"/>
      <c r="C436" s="5"/>
      <c r="D436" s="139"/>
      <c r="E436" s="5"/>
      <c r="F436" s="5"/>
      <c r="G436" s="5"/>
      <c r="H436" s="36"/>
      <c r="I436" s="5"/>
      <c r="J436" s="5"/>
      <c r="K436" s="5"/>
      <c r="L436" s="5"/>
      <c r="M436" s="5"/>
      <c r="N436" s="36"/>
      <c r="O436" s="5"/>
      <c r="P436" s="5"/>
      <c r="Q436" s="36"/>
      <c r="R436" s="5"/>
      <c r="S436" s="5"/>
      <c r="T436" s="5"/>
      <c r="U436" s="5"/>
      <c r="V436" s="5"/>
      <c r="W436" s="5"/>
      <c r="X436" s="5"/>
      <c r="Y436" s="5"/>
    </row>
    <row r="437" spans="1:25">
      <c r="A437" s="5"/>
      <c r="B437" s="5"/>
      <c r="C437" s="5"/>
      <c r="D437" s="139"/>
      <c r="E437" s="5"/>
      <c r="F437" s="5"/>
      <c r="G437" s="5"/>
      <c r="H437" s="36"/>
      <c r="I437" s="5"/>
      <c r="J437" s="5"/>
      <c r="K437" s="5"/>
      <c r="L437" s="5"/>
      <c r="M437" s="5"/>
      <c r="N437" s="36"/>
      <c r="O437" s="5"/>
      <c r="P437" s="5"/>
      <c r="Q437" s="36"/>
      <c r="R437" s="5"/>
      <c r="S437" s="5"/>
      <c r="T437" s="5"/>
      <c r="U437" s="5"/>
      <c r="V437" s="5"/>
      <c r="W437" s="5"/>
      <c r="X437" s="5"/>
      <c r="Y437" s="5"/>
    </row>
    <row r="438" spans="1:25">
      <c r="A438" s="5"/>
      <c r="B438" s="5"/>
      <c r="C438" s="5"/>
      <c r="D438" s="139"/>
      <c r="E438" s="5"/>
      <c r="F438" s="5"/>
      <c r="G438" s="5"/>
      <c r="H438" s="36"/>
      <c r="I438" s="5"/>
      <c r="J438" s="5"/>
      <c r="K438" s="5"/>
      <c r="L438" s="5"/>
      <c r="M438" s="5"/>
      <c r="N438" s="36"/>
      <c r="O438" s="5"/>
      <c r="P438" s="5"/>
      <c r="Q438" s="36"/>
      <c r="R438" s="5"/>
      <c r="S438" s="5"/>
      <c r="T438" s="5"/>
      <c r="U438" s="5"/>
      <c r="V438" s="5"/>
      <c r="W438" s="5"/>
      <c r="X438" s="5"/>
      <c r="Y438" s="5"/>
    </row>
    <row r="439" spans="1:25">
      <c r="A439" s="5"/>
      <c r="B439" s="5"/>
      <c r="C439" s="5"/>
      <c r="D439" s="139"/>
      <c r="E439" s="5"/>
      <c r="F439" s="5"/>
      <c r="G439" s="5"/>
      <c r="H439" s="36"/>
      <c r="I439" s="5"/>
      <c r="J439" s="5"/>
      <c r="K439" s="5"/>
      <c r="L439" s="5"/>
      <c r="M439" s="5"/>
      <c r="N439" s="36"/>
      <c r="O439" s="5"/>
      <c r="P439" s="5"/>
      <c r="Q439" s="36"/>
      <c r="R439" s="5"/>
      <c r="S439" s="5"/>
      <c r="T439" s="5"/>
      <c r="U439" s="5"/>
      <c r="V439" s="5"/>
      <c r="W439" s="5"/>
      <c r="X439" s="5"/>
      <c r="Y439" s="5"/>
    </row>
    <row r="440" spans="1:25">
      <c r="A440" s="5"/>
      <c r="B440" s="5"/>
      <c r="C440" s="5"/>
      <c r="D440" s="139"/>
      <c r="E440" s="5"/>
      <c r="F440" s="5"/>
      <c r="G440" s="5"/>
      <c r="H440" s="36"/>
      <c r="I440" s="5"/>
      <c r="J440" s="5"/>
      <c r="K440" s="5"/>
      <c r="L440" s="5"/>
      <c r="M440" s="5"/>
      <c r="N440" s="36"/>
      <c r="O440" s="5"/>
      <c r="P440" s="5"/>
      <c r="Q440" s="36"/>
      <c r="R440" s="5"/>
      <c r="S440" s="5"/>
      <c r="T440" s="5"/>
      <c r="U440" s="5"/>
      <c r="V440" s="5"/>
      <c r="W440" s="5"/>
      <c r="X440" s="5"/>
      <c r="Y440" s="5"/>
    </row>
    <row r="441" spans="1:25">
      <c r="A441" s="5"/>
      <c r="B441" s="5"/>
      <c r="C441" s="5"/>
      <c r="D441" s="139"/>
      <c r="E441" s="5"/>
      <c r="F441" s="5"/>
      <c r="G441" s="5"/>
      <c r="H441" s="36"/>
      <c r="I441" s="5"/>
      <c r="J441" s="5"/>
      <c r="K441" s="5"/>
      <c r="L441" s="5"/>
      <c r="M441" s="5"/>
      <c r="N441" s="36"/>
      <c r="O441" s="5"/>
      <c r="P441" s="5"/>
      <c r="Q441" s="36"/>
      <c r="R441" s="5"/>
      <c r="S441" s="5"/>
      <c r="T441" s="5"/>
      <c r="U441" s="5"/>
      <c r="V441" s="5"/>
      <c r="W441" s="5"/>
      <c r="X441" s="5"/>
      <c r="Y441" s="5"/>
    </row>
    <row r="442" spans="1:25">
      <c r="A442" s="5"/>
      <c r="B442" s="5"/>
      <c r="C442" s="5"/>
      <c r="D442" s="139"/>
      <c r="E442" s="5"/>
      <c r="F442" s="5"/>
      <c r="G442" s="5"/>
      <c r="H442" s="36"/>
      <c r="I442" s="5"/>
      <c r="J442" s="5"/>
      <c r="K442" s="5"/>
      <c r="L442" s="5"/>
      <c r="M442" s="5"/>
      <c r="N442" s="36"/>
      <c r="O442" s="5"/>
      <c r="P442" s="5"/>
      <c r="Q442" s="36"/>
      <c r="R442" s="5"/>
      <c r="S442" s="5"/>
      <c r="T442" s="5"/>
      <c r="U442" s="5"/>
      <c r="V442" s="5"/>
      <c r="W442" s="5"/>
      <c r="X442" s="5"/>
      <c r="Y442" s="5"/>
    </row>
    <row r="443" spans="1:25">
      <c r="A443" s="5"/>
      <c r="B443" s="5"/>
      <c r="C443" s="5"/>
      <c r="D443" s="139"/>
      <c r="E443" s="5"/>
      <c r="F443" s="5"/>
      <c r="G443" s="5"/>
      <c r="H443" s="36"/>
      <c r="I443" s="5"/>
      <c r="J443" s="5"/>
      <c r="K443" s="5"/>
      <c r="L443" s="5"/>
      <c r="M443" s="5"/>
      <c r="N443" s="36"/>
      <c r="O443" s="5"/>
      <c r="P443" s="5"/>
      <c r="Q443" s="36"/>
      <c r="R443" s="5"/>
      <c r="S443" s="5"/>
      <c r="T443" s="5"/>
      <c r="U443" s="5"/>
      <c r="V443" s="5"/>
      <c r="W443" s="5"/>
      <c r="X443" s="5"/>
      <c r="Y443" s="5"/>
    </row>
    <row r="444" spans="1:25">
      <c r="A444" s="5"/>
      <c r="B444" s="5"/>
      <c r="C444" s="5"/>
      <c r="D444" s="139"/>
      <c r="E444" s="5"/>
      <c r="F444" s="5"/>
      <c r="G444" s="5"/>
      <c r="H444" s="36"/>
      <c r="I444" s="5"/>
      <c r="J444" s="5"/>
      <c r="K444" s="5"/>
      <c r="L444" s="5"/>
      <c r="M444" s="5"/>
      <c r="N444" s="36"/>
      <c r="O444" s="5"/>
      <c r="P444" s="5"/>
      <c r="Q444" s="36"/>
      <c r="R444" s="5"/>
      <c r="S444" s="5"/>
      <c r="T444" s="5"/>
      <c r="U444" s="5"/>
      <c r="V444" s="5"/>
      <c r="W444" s="5"/>
      <c r="X444" s="5"/>
      <c r="Y444" s="5"/>
    </row>
    <row r="445" spans="1:25">
      <c r="A445" s="5"/>
      <c r="B445" s="5"/>
      <c r="C445" s="5"/>
      <c r="D445" s="139"/>
      <c r="E445" s="5"/>
      <c r="F445" s="5"/>
      <c r="G445" s="5"/>
      <c r="H445" s="36"/>
      <c r="I445" s="5"/>
      <c r="J445" s="5"/>
      <c r="K445" s="5"/>
      <c r="L445" s="5"/>
      <c r="M445" s="5"/>
      <c r="N445" s="36"/>
      <c r="O445" s="5"/>
      <c r="P445" s="5"/>
      <c r="Q445" s="36"/>
      <c r="R445" s="5"/>
      <c r="S445" s="5"/>
      <c r="T445" s="5"/>
      <c r="U445" s="5"/>
      <c r="V445" s="5"/>
      <c r="W445" s="5"/>
      <c r="X445" s="5"/>
      <c r="Y445" s="5"/>
    </row>
    <row r="446" spans="1:25">
      <c r="A446" s="5"/>
      <c r="B446" s="5"/>
      <c r="C446" s="5"/>
      <c r="D446" s="139"/>
      <c r="E446" s="5"/>
      <c r="F446" s="5"/>
      <c r="G446" s="5"/>
      <c r="H446" s="36"/>
      <c r="I446" s="5"/>
      <c r="J446" s="5"/>
      <c r="K446" s="5"/>
      <c r="L446" s="5"/>
      <c r="M446" s="5"/>
      <c r="N446" s="36"/>
      <c r="O446" s="5"/>
      <c r="P446" s="5"/>
      <c r="Q446" s="36"/>
      <c r="R446" s="5"/>
      <c r="S446" s="5"/>
      <c r="T446" s="5"/>
      <c r="U446" s="5"/>
      <c r="V446" s="5"/>
      <c r="W446" s="5"/>
      <c r="X446" s="5"/>
      <c r="Y446" s="5"/>
    </row>
    <row r="447" spans="1:25">
      <c r="A447" s="5"/>
      <c r="B447" s="5"/>
      <c r="C447" s="5"/>
      <c r="D447" s="139"/>
      <c r="E447" s="5"/>
      <c r="F447" s="5"/>
      <c r="G447" s="5"/>
      <c r="H447" s="36"/>
      <c r="I447" s="5"/>
      <c r="J447" s="5"/>
      <c r="K447" s="5"/>
      <c r="L447" s="5"/>
      <c r="M447" s="5"/>
      <c r="N447" s="36"/>
      <c r="O447" s="5"/>
      <c r="P447" s="5"/>
      <c r="Q447" s="36"/>
      <c r="R447" s="5"/>
      <c r="S447" s="5"/>
      <c r="T447" s="5"/>
      <c r="U447" s="5"/>
      <c r="V447" s="5"/>
      <c r="W447" s="5"/>
      <c r="X447" s="5"/>
      <c r="Y447" s="5"/>
    </row>
    <row r="448" spans="1:25">
      <c r="A448" s="5"/>
      <c r="B448" s="5"/>
      <c r="C448" s="5"/>
      <c r="D448" s="139"/>
      <c r="E448" s="5"/>
      <c r="F448" s="5"/>
      <c r="G448" s="5"/>
      <c r="H448" s="36"/>
      <c r="I448" s="5"/>
      <c r="J448" s="5"/>
      <c r="K448" s="5"/>
      <c r="L448" s="5"/>
      <c r="M448" s="5"/>
      <c r="N448" s="36"/>
      <c r="O448" s="5"/>
      <c r="P448" s="5"/>
      <c r="Q448" s="36"/>
      <c r="R448" s="5"/>
      <c r="S448" s="5"/>
      <c r="T448" s="5"/>
      <c r="U448" s="5"/>
      <c r="V448" s="5"/>
      <c r="W448" s="5"/>
      <c r="X448" s="5"/>
      <c r="Y448" s="5"/>
    </row>
    <row r="449" spans="1:25">
      <c r="A449" s="5"/>
      <c r="B449" s="5"/>
      <c r="C449" s="5"/>
      <c r="D449" s="139"/>
      <c r="E449" s="5"/>
      <c r="F449" s="5"/>
      <c r="G449" s="5"/>
      <c r="H449" s="36"/>
      <c r="I449" s="5"/>
      <c r="J449" s="5"/>
      <c r="K449" s="5"/>
      <c r="L449" s="5"/>
      <c r="M449" s="5"/>
      <c r="N449" s="36"/>
      <c r="O449" s="5"/>
      <c r="P449" s="5"/>
      <c r="Q449" s="36"/>
      <c r="R449" s="5"/>
      <c r="S449" s="5"/>
      <c r="T449" s="5"/>
      <c r="U449" s="5"/>
      <c r="V449" s="5"/>
      <c r="W449" s="5"/>
      <c r="X449" s="5"/>
      <c r="Y449" s="5"/>
    </row>
    <row r="450" spans="1:25">
      <c r="A450" s="5"/>
      <c r="B450" s="5"/>
      <c r="C450" s="5"/>
      <c r="D450" s="139"/>
      <c r="E450" s="5"/>
      <c r="F450" s="5"/>
      <c r="G450" s="5"/>
      <c r="H450" s="36"/>
      <c r="I450" s="5"/>
      <c r="J450" s="5"/>
      <c r="K450" s="5"/>
      <c r="L450" s="5"/>
      <c r="M450" s="5"/>
      <c r="N450" s="36"/>
      <c r="O450" s="5"/>
      <c r="P450" s="5"/>
      <c r="Q450" s="36"/>
      <c r="R450" s="5"/>
      <c r="S450" s="5"/>
      <c r="T450" s="5"/>
      <c r="U450" s="5"/>
      <c r="V450" s="5"/>
      <c r="W450" s="5"/>
      <c r="X450" s="5"/>
      <c r="Y450" s="5"/>
    </row>
    <row r="451" spans="1:25">
      <c r="A451" s="5"/>
      <c r="B451" s="5"/>
      <c r="C451" s="5"/>
      <c r="D451" s="139"/>
      <c r="E451" s="5"/>
      <c r="F451" s="5"/>
      <c r="G451" s="5"/>
      <c r="H451" s="36"/>
      <c r="I451" s="5"/>
      <c r="J451" s="5"/>
      <c r="K451" s="5"/>
      <c r="L451" s="5"/>
      <c r="M451" s="5"/>
      <c r="N451" s="36"/>
      <c r="O451" s="5"/>
      <c r="P451" s="5"/>
      <c r="Q451" s="36"/>
      <c r="R451" s="5"/>
      <c r="S451" s="5"/>
      <c r="T451" s="5"/>
      <c r="U451" s="5"/>
      <c r="V451" s="5"/>
      <c r="W451" s="5"/>
      <c r="X451" s="5"/>
      <c r="Y451" s="5"/>
    </row>
    <row r="452" spans="1:25">
      <c r="A452" s="5"/>
      <c r="B452" s="5"/>
      <c r="C452" s="5"/>
      <c r="D452" s="139"/>
      <c r="E452" s="5"/>
      <c r="F452" s="5"/>
      <c r="G452" s="5"/>
      <c r="H452" s="36"/>
      <c r="I452" s="5"/>
      <c r="J452" s="5"/>
      <c r="K452" s="5"/>
      <c r="L452" s="5"/>
      <c r="M452" s="5"/>
      <c r="N452" s="36"/>
      <c r="O452" s="5"/>
      <c r="P452" s="5"/>
      <c r="Q452" s="36"/>
      <c r="R452" s="5"/>
      <c r="S452" s="5"/>
      <c r="T452" s="5"/>
      <c r="U452" s="5"/>
      <c r="V452" s="5"/>
      <c r="W452" s="5"/>
      <c r="X452" s="5"/>
      <c r="Y452" s="5"/>
    </row>
    <row r="453" spans="1:25">
      <c r="A453" s="5"/>
      <c r="B453" s="5"/>
      <c r="C453" s="5"/>
      <c r="D453" s="139"/>
      <c r="E453" s="5"/>
      <c r="F453" s="5"/>
      <c r="G453" s="5"/>
      <c r="H453" s="36"/>
      <c r="I453" s="5"/>
      <c r="J453" s="5"/>
      <c r="K453" s="5"/>
      <c r="L453" s="5"/>
      <c r="M453" s="5"/>
      <c r="N453" s="36"/>
      <c r="O453" s="5"/>
      <c r="P453" s="5"/>
      <c r="Q453" s="36"/>
      <c r="R453" s="5"/>
      <c r="S453" s="5"/>
      <c r="T453" s="5"/>
      <c r="U453" s="5"/>
      <c r="V453" s="5"/>
      <c r="W453" s="5"/>
      <c r="X453" s="5"/>
      <c r="Y453" s="5"/>
    </row>
    <row r="454" spans="1:25">
      <c r="A454" s="5"/>
      <c r="B454" s="5"/>
      <c r="C454" s="5"/>
      <c r="D454" s="139"/>
      <c r="E454" s="5"/>
      <c r="F454" s="5"/>
      <c r="G454" s="5"/>
      <c r="H454" s="36"/>
      <c r="I454" s="5"/>
      <c r="J454" s="5"/>
      <c r="K454" s="5"/>
      <c r="L454" s="5"/>
      <c r="M454" s="5"/>
      <c r="N454" s="36"/>
      <c r="O454" s="5"/>
      <c r="P454" s="5"/>
      <c r="Q454" s="36"/>
      <c r="R454" s="5"/>
      <c r="S454" s="5"/>
      <c r="T454" s="5"/>
      <c r="U454" s="5"/>
      <c r="V454" s="5"/>
      <c r="W454" s="5"/>
      <c r="X454" s="5"/>
      <c r="Y454" s="5"/>
    </row>
    <row r="455" spans="1:25">
      <c r="A455" s="5"/>
      <c r="B455" s="5"/>
      <c r="C455" s="5"/>
      <c r="D455" s="139"/>
      <c r="E455" s="5"/>
      <c r="F455" s="5"/>
      <c r="G455" s="5"/>
      <c r="H455" s="36"/>
      <c r="I455" s="5"/>
      <c r="J455" s="5"/>
      <c r="K455" s="5"/>
      <c r="L455" s="5"/>
      <c r="M455" s="5"/>
      <c r="N455" s="36"/>
      <c r="O455" s="5"/>
      <c r="P455" s="5"/>
      <c r="Q455" s="36"/>
      <c r="R455" s="5"/>
      <c r="S455" s="5"/>
      <c r="T455" s="5"/>
      <c r="U455" s="5"/>
      <c r="V455" s="5"/>
      <c r="W455" s="5"/>
      <c r="X455" s="5"/>
      <c r="Y455" s="5"/>
    </row>
    <row r="456" spans="1:25">
      <c r="A456" s="5"/>
      <c r="B456" s="5"/>
      <c r="C456" s="5"/>
      <c r="D456" s="139"/>
      <c r="E456" s="5"/>
      <c r="F456" s="5"/>
      <c r="G456" s="5"/>
      <c r="H456" s="36"/>
      <c r="I456" s="5"/>
      <c r="J456" s="5"/>
      <c r="K456" s="5"/>
      <c r="L456" s="5"/>
      <c r="M456" s="5"/>
      <c r="N456" s="36"/>
      <c r="O456" s="5"/>
      <c r="P456" s="5"/>
      <c r="Q456" s="36"/>
      <c r="R456" s="5"/>
      <c r="S456" s="5"/>
      <c r="T456" s="5"/>
      <c r="U456" s="5"/>
      <c r="V456" s="5"/>
      <c r="W456" s="5"/>
      <c r="X456" s="5"/>
      <c r="Y456" s="5"/>
    </row>
    <row r="457" spans="1:25">
      <c r="A457" s="5"/>
      <c r="B457" s="5"/>
      <c r="C457" s="5"/>
      <c r="D457" s="139"/>
      <c r="E457" s="5"/>
      <c r="F457" s="5"/>
      <c r="G457" s="5"/>
      <c r="H457" s="36"/>
      <c r="I457" s="5"/>
      <c r="J457" s="5"/>
      <c r="K457" s="5"/>
      <c r="L457" s="5"/>
      <c r="M457" s="5"/>
      <c r="N457" s="36"/>
      <c r="O457" s="5"/>
      <c r="P457" s="5"/>
      <c r="Q457" s="36"/>
      <c r="R457" s="5"/>
      <c r="S457" s="5"/>
      <c r="T457" s="5"/>
      <c r="U457" s="5"/>
      <c r="V457" s="5"/>
      <c r="W457" s="5"/>
      <c r="X457" s="5"/>
      <c r="Y457" s="5"/>
    </row>
    <row r="458" spans="1:25">
      <c r="A458" s="5"/>
      <c r="B458" s="5"/>
      <c r="C458" s="5"/>
      <c r="D458" s="139"/>
      <c r="E458" s="5"/>
      <c r="F458" s="5"/>
      <c r="G458" s="5"/>
      <c r="H458" s="36"/>
      <c r="I458" s="5"/>
      <c r="J458" s="5"/>
      <c r="K458" s="5"/>
      <c r="L458" s="5"/>
      <c r="M458" s="5"/>
      <c r="N458" s="36"/>
      <c r="O458" s="5"/>
      <c r="P458" s="5"/>
      <c r="Q458" s="36"/>
      <c r="R458" s="5"/>
      <c r="S458" s="5"/>
      <c r="T458" s="5"/>
      <c r="U458" s="5"/>
      <c r="V458" s="5"/>
      <c r="W458" s="5"/>
      <c r="X458" s="5"/>
      <c r="Y458" s="5"/>
    </row>
    <row r="459" spans="1:25">
      <c r="A459" s="5"/>
      <c r="B459" s="5"/>
      <c r="C459" s="5"/>
      <c r="D459" s="139"/>
      <c r="E459" s="5"/>
      <c r="F459" s="5"/>
      <c r="G459" s="5"/>
      <c r="H459" s="36"/>
      <c r="I459" s="5"/>
      <c r="J459" s="5"/>
      <c r="K459" s="5"/>
      <c r="L459" s="5"/>
      <c r="M459" s="5"/>
      <c r="N459" s="36"/>
      <c r="O459" s="5"/>
      <c r="P459" s="5"/>
      <c r="Q459" s="36"/>
      <c r="R459" s="5"/>
      <c r="S459" s="5"/>
      <c r="T459" s="5"/>
      <c r="U459" s="5"/>
      <c r="V459" s="5"/>
      <c r="W459" s="5"/>
      <c r="X459" s="5"/>
      <c r="Y459" s="5"/>
    </row>
    <row r="460" spans="1:25">
      <c r="A460" s="5"/>
      <c r="B460" s="5"/>
      <c r="C460" s="5"/>
      <c r="D460" s="139"/>
      <c r="E460" s="5"/>
      <c r="F460" s="5"/>
      <c r="G460" s="5"/>
      <c r="H460" s="36"/>
      <c r="I460" s="5"/>
      <c r="J460" s="5"/>
      <c r="K460" s="5"/>
      <c r="L460" s="5"/>
      <c r="M460" s="5"/>
      <c r="N460" s="36"/>
      <c r="O460" s="5"/>
      <c r="P460" s="5"/>
      <c r="Q460" s="36"/>
      <c r="R460" s="5"/>
      <c r="S460" s="5"/>
      <c r="T460" s="5"/>
      <c r="U460" s="5"/>
      <c r="V460" s="5"/>
      <c r="W460" s="5"/>
      <c r="X460" s="5"/>
      <c r="Y460" s="5"/>
    </row>
    <row r="461" spans="1:25">
      <c r="A461" s="5"/>
      <c r="B461" s="5"/>
      <c r="C461" s="5"/>
      <c r="D461" s="139"/>
      <c r="E461" s="5"/>
      <c r="F461" s="5"/>
      <c r="G461" s="5"/>
      <c r="H461" s="36"/>
      <c r="I461" s="5"/>
      <c r="J461" s="5"/>
      <c r="K461" s="5"/>
      <c r="L461" s="5"/>
      <c r="M461" s="5"/>
      <c r="N461" s="36"/>
      <c r="O461" s="5"/>
      <c r="P461" s="5"/>
      <c r="Q461" s="36"/>
      <c r="R461" s="5"/>
      <c r="S461" s="5"/>
      <c r="T461" s="5"/>
      <c r="U461" s="5"/>
      <c r="V461" s="5"/>
      <c r="W461" s="5"/>
      <c r="X461" s="5"/>
      <c r="Y461" s="5"/>
    </row>
    <row r="462" spans="1:25">
      <c r="A462" s="5"/>
      <c r="B462" s="5"/>
      <c r="C462" s="5"/>
      <c r="D462" s="139"/>
      <c r="E462" s="5"/>
      <c r="F462" s="5"/>
      <c r="G462" s="5"/>
      <c r="H462" s="36"/>
      <c r="I462" s="5"/>
      <c r="J462" s="5"/>
      <c r="K462" s="5"/>
      <c r="L462" s="5"/>
      <c r="M462" s="5"/>
      <c r="N462" s="36"/>
      <c r="O462" s="5"/>
      <c r="P462" s="5"/>
      <c r="Q462" s="36"/>
      <c r="R462" s="5"/>
      <c r="S462" s="5"/>
      <c r="T462" s="5"/>
      <c r="U462" s="5"/>
      <c r="V462" s="5"/>
      <c r="W462" s="5"/>
      <c r="X462" s="5"/>
      <c r="Y462" s="5"/>
    </row>
    <row r="463" spans="1:25">
      <c r="A463" s="5"/>
      <c r="B463" s="5"/>
      <c r="C463" s="5"/>
      <c r="D463" s="139"/>
      <c r="E463" s="5"/>
      <c r="F463" s="5"/>
      <c r="G463" s="5"/>
      <c r="H463" s="36"/>
      <c r="I463" s="5"/>
      <c r="J463" s="5"/>
      <c r="K463" s="5"/>
      <c r="L463" s="5"/>
      <c r="M463" s="5"/>
      <c r="N463" s="36"/>
      <c r="O463" s="5"/>
      <c r="P463" s="5"/>
      <c r="Q463" s="36"/>
      <c r="R463" s="5"/>
      <c r="S463" s="5"/>
      <c r="T463" s="5"/>
      <c r="U463" s="5"/>
      <c r="V463" s="5"/>
      <c r="W463" s="5"/>
      <c r="X463" s="5"/>
      <c r="Y463" s="5"/>
    </row>
    <row r="464" spans="1:25">
      <c r="A464" s="5"/>
      <c r="B464" s="5"/>
      <c r="C464" s="5"/>
      <c r="D464" s="139"/>
      <c r="E464" s="5"/>
      <c r="F464" s="5"/>
      <c r="G464" s="5"/>
      <c r="H464" s="36"/>
      <c r="I464" s="5"/>
      <c r="J464" s="5"/>
      <c r="K464" s="5"/>
      <c r="L464" s="5"/>
      <c r="M464" s="5"/>
      <c r="N464" s="36"/>
      <c r="O464" s="5"/>
      <c r="P464" s="5"/>
      <c r="Q464" s="36"/>
      <c r="R464" s="5"/>
      <c r="S464" s="5"/>
      <c r="T464" s="5"/>
      <c r="U464" s="5"/>
      <c r="V464" s="5"/>
      <c r="W464" s="5"/>
      <c r="X464" s="5"/>
      <c r="Y464" s="5"/>
    </row>
    <row r="465" spans="1:25">
      <c r="A465" s="5"/>
      <c r="B465" s="5"/>
      <c r="C465" s="5"/>
      <c r="D465" s="139"/>
      <c r="E465" s="5"/>
      <c r="F465" s="5"/>
      <c r="G465" s="5"/>
      <c r="H465" s="36"/>
      <c r="I465" s="5"/>
      <c r="J465" s="5"/>
      <c r="K465" s="5"/>
      <c r="L465" s="5"/>
      <c r="M465" s="5"/>
      <c r="N465" s="36"/>
      <c r="O465" s="5"/>
      <c r="P465" s="5"/>
      <c r="Q465" s="36"/>
      <c r="R465" s="5"/>
      <c r="S465" s="5"/>
      <c r="T465" s="5"/>
      <c r="U465" s="5"/>
      <c r="V465" s="5"/>
      <c r="W465" s="5"/>
      <c r="X465" s="5"/>
      <c r="Y465" s="5"/>
    </row>
    <row r="466" spans="1:25">
      <c r="A466" s="5"/>
      <c r="B466" s="5"/>
      <c r="C466" s="5"/>
      <c r="D466" s="139"/>
      <c r="E466" s="5"/>
      <c r="F466" s="5"/>
      <c r="G466" s="5"/>
      <c r="H466" s="36"/>
      <c r="I466" s="5"/>
      <c r="J466" s="5"/>
      <c r="K466" s="5"/>
      <c r="L466" s="5"/>
      <c r="M466" s="5"/>
      <c r="N466" s="36"/>
      <c r="O466" s="5"/>
      <c r="P466" s="5"/>
      <c r="Q466" s="36"/>
      <c r="R466" s="5"/>
      <c r="S466" s="5"/>
      <c r="T466" s="5"/>
      <c r="U466" s="5"/>
      <c r="V466" s="5"/>
      <c r="W466" s="5"/>
      <c r="X466" s="5"/>
      <c r="Y466" s="5"/>
    </row>
    <row r="467" spans="1:25">
      <c r="A467" s="5"/>
      <c r="B467" s="5"/>
      <c r="C467" s="5"/>
      <c r="D467" s="139"/>
      <c r="E467" s="5"/>
      <c r="F467" s="5"/>
      <c r="G467" s="5"/>
      <c r="H467" s="36"/>
      <c r="I467" s="5"/>
      <c r="J467" s="5"/>
      <c r="K467" s="5"/>
      <c r="L467" s="5"/>
      <c r="M467" s="5"/>
      <c r="N467" s="36"/>
      <c r="O467" s="5"/>
      <c r="P467" s="5"/>
      <c r="Q467" s="36"/>
      <c r="R467" s="5"/>
      <c r="S467" s="5"/>
      <c r="T467" s="5"/>
      <c r="U467" s="5"/>
      <c r="V467" s="5"/>
      <c r="W467" s="5"/>
      <c r="X467" s="5"/>
      <c r="Y467" s="5"/>
    </row>
    <row r="468" spans="1:25">
      <c r="A468" s="5"/>
      <c r="B468" s="5"/>
      <c r="C468" s="5"/>
      <c r="D468" s="139"/>
      <c r="E468" s="5"/>
      <c r="F468" s="5"/>
      <c r="G468" s="5"/>
      <c r="H468" s="36"/>
      <c r="I468" s="5"/>
      <c r="J468" s="5"/>
      <c r="K468" s="5"/>
      <c r="L468" s="5"/>
      <c r="M468" s="5"/>
      <c r="N468" s="36"/>
      <c r="O468" s="5"/>
      <c r="P468" s="5"/>
      <c r="Q468" s="36"/>
      <c r="R468" s="5"/>
      <c r="S468" s="5"/>
      <c r="T468" s="5"/>
      <c r="U468" s="5"/>
      <c r="V468" s="5"/>
      <c r="W468" s="5"/>
      <c r="X468" s="5"/>
      <c r="Y468" s="5"/>
    </row>
    <row r="469" spans="1:25">
      <c r="A469" s="5"/>
      <c r="B469" s="5"/>
      <c r="C469" s="5"/>
      <c r="D469" s="139"/>
      <c r="E469" s="5"/>
      <c r="F469" s="5"/>
      <c r="G469" s="5"/>
      <c r="H469" s="36"/>
      <c r="I469" s="5"/>
      <c r="J469" s="5"/>
      <c r="K469" s="5"/>
      <c r="L469" s="5"/>
      <c r="M469" s="5"/>
      <c r="N469" s="36"/>
      <c r="O469" s="5"/>
      <c r="P469" s="5"/>
      <c r="Q469" s="36"/>
      <c r="R469" s="5"/>
      <c r="S469" s="5"/>
      <c r="T469" s="5"/>
      <c r="U469" s="5"/>
      <c r="V469" s="5"/>
      <c r="W469" s="5"/>
      <c r="X469" s="5"/>
      <c r="Y469" s="5"/>
    </row>
    <row r="470" spans="1:25">
      <c r="A470" s="5"/>
      <c r="B470" s="5"/>
      <c r="C470" s="5"/>
      <c r="D470" s="139"/>
      <c r="E470" s="5"/>
      <c r="F470" s="5"/>
      <c r="G470" s="5"/>
      <c r="H470" s="36"/>
      <c r="I470" s="5"/>
      <c r="J470" s="5"/>
      <c r="K470" s="5"/>
      <c r="L470" s="5"/>
      <c r="M470" s="5"/>
      <c r="N470" s="36"/>
      <c r="O470" s="5"/>
      <c r="P470" s="5"/>
      <c r="Q470" s="36"/>
      <c r="R470" s="5"/>
      <c r="S470" s="5"/>
      <c r="T470" s="5"/>
      <c r="U470" s="5"/>
      <c r="V470" s="5"/>
      <c r="W470" s="5"/>
      <c r="X470" s="5"/>
      <c r="Y470" s="5"/>
    </row>
    <row r="471" spans="1:25">
      <c r="A471" s="5"/>
      <c r="B471" s="5"/>
      <c r="C471" s="5"/>
      <c r="D471" s="139"/>
      <c r="E471" s="5"/>
      <c r="F471" s="5"/>
      <c r="G471" s="5"/>
      <c r="H471" s="36"/>
      <c r="I471" s="5"/>
      <c r="J471" s="5"/>
      <c r="K471" s="5"/>
      <c r="L471" s="5"/>
      <c r="M471" s="5"/>
      <c r="N471" s="36"/>
      <c r="O471" s="5"/>
      <c r="P471" s="5"/>
      <c r="Q471" s="36"/>
      <c r="R471" s="5"/>
      <c r="S471" s="5"/>
      <c r="T471" s="5"/>
      <c r="U471" s="5"/>
      <c r="V471" s="5"/>
      <c r="W471" s="5"/>
      <c r="X471" s="5"/>
      <c r="Y471" s="5"/>
    </row>
    <row r="472" spans="1:25">
      <c r="A472" s="5"/>
      <c r="B472" s="5"/>
      <c r="C472" s="5"/>
      <c r="D472" s="139"/>
      <c r="E472" s="5"/>
      <c r="F472" s="5"/>
      <c r="G472" s="5"/>
      <c r="H472" s="36"/>
      <c r="I472" s="5"/>
      <c r="J472" s="5"/>
      <c r="K472" s="5"/>
      <c r="L472" s="5"/>
      <c r="M472" s="5"/>
      <c r="N472" s="36"/>
      <c r="O472" s="5"/>
      <c r="P472" s="5"/>
      <c r="Q472" s="36"/>
      <c r="R472" s="5"/>
      <c r="S472" s="5"/>
      <c r="T472" s="5"/>
      <c r="U472" s="5"/>
      <c r="V472" s="5"/>
      <c r="W472" s="5"/>
      <c r="X472" s="5"/>
      <c r="Y472" s="5"/>
    </row>
    <row r="473" spans="1:25">
      <c r="A473" s="5"/>
      <c r="B473" s="5"/>
      <c r="C473" s="5"/>
      <c r="D473" s="139"/>
      <c r="E473" s="5"/>
      <c r="F473" s="5"/>
      <c r="G473" s="5"/>
      <c r="H473" s="36"/>
      <c r="I473" s="5"/>
      <c r="J473" s="5"/>
      <c r="K473" s="5"/>
      <c r="L473" s="5"/>
      <c r="M473" s="5"/>
      <c r="N473" s="36"/>
      <c r="O473" s="5"/>
      <c r="P473" s="5"/>
      <c r="Q473" s="36"/>
      <c r="R473" s="5"/>
      <c r="S473" s="5"/>
      <c r="T473" s="5"/>
      <c r="U473" s="5"/>
      <c r="V473" s="5"/>
      <c r="W473" s="5"/>
      <c r="X473" s="5"/>
      <c r="Y473" s="5"/>
    </row>
    <row r="474" spans="1:25">
      <c r="A474" s="5"/>
      <c r="B474" s="5"/>
      <c r="C474" s="5"/>
      <c r="D474" s="139"/>
      <c r="E474" s="5"/>
      <c r="F474" s="5"/>
      <c r="G474" s="5"/>
      <c r="H474" s="36"/>
      <c r="I474" s="5"/>
      <c r="J474" s="5"/>
      <c r="K474" s="5"/>
      <c r="L474" s="5"/>
      <c r="M474" s="5"/>
      <c r="N474" s="36"/>
      <c r="O474" s="5"/>
      <c r="P474" s="5"/>
      <c r="Q474" s="36"/>
      <c r="R474" s="5"/>
      <c r="S474" s="5"/>
      <c r="T474" s="5"/>
      <c r="U474" s="5"/>
      <c r="V474" s="5"/>
      <c r="W474" s="5"/>
      <c r="X474" s="5"/>
      <c r="Y474" s="5"/>
    </row>
    <row r="475" spans="1:25">
      <c r="A475" s="5"/>
      <c r="B475" s="5"/>
      <c r="C475" s="5"/>
      <c r="D475" s="139"/>
      <c r="E475" s="5"/>
      <c r="F475" s="5"/>
      <c r="G475" s="5"/>
      <c r="H475" s="36"/>
      <c r="I475" s="5"/>
      <c r="J475" s="5"/>
      <c r="K475" s="5"/>
      <c r="L475" s="5"/>
      <c r="M475" s="5"/>
      <c r="N475" s="36"/>
      <c r="O475" s="5"/>
      <c r="P475" s="5"/>
      <c r="Q475" s="36"/>
      <c r="R475" s="5"/>
      <c r="S475" s="5"/>
      <c r="T475" s="5"/>
      <c r="U475" s="5"/>
      <c r="V475" s="5"/>
      <c r="W475" s="5"/>
      <c r="X475" s="5"/>
      <c r="Y475" s="5"/>
    </row>
    <row r="476" spans="1:25">
      <c r="A476" s="5"/>
      <c r="B476" s="5"/>
      <c r="C476" s="5"/>
      <c r="D476" s="139"/>
      <c r="E476" s="5"/>
      <c r="F476" s="5"/>
      <c r="G476" s="5"/>
      <c r="H476" s="36"/>
      <c r="I476" s="5"/>
      <c r="J476" s="5"/>
      <c r="K476" s="5"/>
      <c r="L476" s="5"/>
      <c r="M476" s="5"/>
      <c r="N476" s="36"/>
      <c r="O476" s="5"/>
      <c r="P476" s="5"/>
      <c r="Q476" s="36"/>
      <c r="R476" s="5"/>
      <c r="S476" s="5"/>
      <c r="T476" s="5"/>
      <c r="U476" s="5"/>
      <c r="V476" s="5"/>
      <c r="W476" s="5"/>
      <c r="X476" s="5"/>
      <c r="Y476" s="5"/>
    </row>
    <row r="477" spans="1:25">
      <c r="A477" s="5"/>
      <c r="B477" s="5"/>
      <c r="C477" s="5"/>
      <c r="D477" s="139"/>
      <c r="E477" s="5"/>
      <c r="F477" s="5"/>
      <c r="G477" s="5"/>
      <c r="H477" s="36"/>
      <c r="I477" s="5"/>
      <c r="J477" s="5"/>
      <c r="K477" s="5"/>
      <c r="L477" s="5"/>
      <c r="M477" s="5"/>
      <c r="N477" s="36"/>
      <c r="O477" s="5"/>
      <c r="P477" s="5"/>
      <c r="Q477" s="36"/>
      <c r="R477" s="5"/>
      <c r="S477" s="5"/>
      <c r="T477" s="5"/>
      <c r="U477" s="5"/>
      <c r="V477" s="5"/>
      <c r="W477" s="5"/>
      <c r="X477" s="5"/>
      <c r="Y477" s="5"/>
    </row>
    <row r="478" spans="1:25">
      <c r="A478" s="5"/>
      <c r="B478" s="5"/>
      <c r="C478" s="5"/>
      <c r="D478" s="139"/>
      <c r="E478" s="5"/>
      <c r="F478" s="5"/>
      <c r="G478" s="5"/>
      <c r="H478" s="36"/>
      <c r="I478" s="5"/>
      <c r="J478" s="5"/>
      <c r="K478" s="5"/>
      <c r="L478" s="5"/>
      <c r="M478" s="5"/>
      <c r="N478" s="36"/>
      <c r="O478" s="5"/>
      <c r="P478" s="5"/>
      <c r="Q478" s="36"/>
      <c r="R478" s="5"/>
      <c r="S478" s="5"/>
      <c r="T478" s="5"/>
      <c r="U478" s="5"/>
      <c r="V478" s="5"/>
      <c r="W478" s="5"/>
      <c r="X478" s="5"/>
      <c r="Y478" s="5"/>
    </row>
    <row r="479" spans="1:25">
      <c r="A479" s="5"/>
      <c r="B479" s="5"/>
      <c r="C479" s="5"/>
      <c r="D479" s="139"/>
      <c r="E479" s="5"/>
      <c r="F479" s="5"/>
      <c r="G479" s="5"/>
      <c r="H479" s="36"/>
      <c r="I479" s="5"/>
      <c r="J479" s="5"/>
      <c r="K479" s="5"/>
      <c r="L479" s="5"/>
      <c r="M479" s="5"/>
      <c r="N479" s="36"/>
      <c r="O479" s="5"/>
      <c r="P479" s="5"/>
      <c r="Q479" s="36"/>
      <c r="R479" s="5"/>
      <c r="S479" s="5"/>
      <c r="T479" s="5"/>
      <c r="U479" s="5"/>
      <c r="V479" s="5"/>
      <c r="W479" s="5"/>
      <c r="X479" s="5"/>
      <c r="Y479" s="5"/>
    </row>
    <row r="480" spans="1:25">
      <c r="A480" s="5"/>
      <c r="B480" s="5"/>
      <c r="C480" s="5"/>
      <c r="D480" s="139"/>
      <c r="E480" s="5"/>
      <c r="F480" s="5"/>
      <c r="G480" s="5"/>
      <c r="H480" s="36"/>
      <c r="I480" s="5"/>
      <c r="J480" s="5"/>
      <c r="K480" s="5"/>
      <c r="L480" s="5"/>
      <c r="M480" s="5"/>
      <c r="N480" s="36"/>
      <c r="O480" s="5"/>
      <c r="P480" s="5"/>
      <c r="Q480" s="36"/>
      <c r="R480" s="5"/>
      <c r="S480" s="5"/>
      <c r="T480" s="5"/>
      <c r="U480" s="5"/>
      <c r="V480" s="5"/>
      <c r="W480" s="5"/>
      <c r="X480" s="5"/>
      <c r="Y480" s="5"/>
    </row>
    <row r="481" spans="1:25">
      <c r="A481" s="5"/>
      <c r="B481" s="5"/>
      <c r="C481" s="5"/>
      <c r="D481" s="139"/>
      <c r="E481" s="5"/>
      <c r="F481" s="5"/>
      <c r="G481" s="5"/>
      <c r="H481" s="36"/>
      <c r="I481" s="5"/>
      <c r="J481" s="5"/>
      <c r="K481" s="5"/>
      <c r="L481" s="5"/>
      <c r="M481" s="5"/>
      <c r="N481" s="36"/>
      <c r="O481" s="5"/>
      <c r="P481" s="5"/>
      <c r="Q481" s="36"/>
      <c r="R481" s="5"/>
      <c r="S481" s="5"/>
      <c r="T481" s="5"/>
      <c r="U481" s="5"/>
      <c r="V481" s="5"/>
      <c r="W481" s="5"/>
      <c r="X481" s="5"/>
      <c r="Y481" s="5"/>
    </row>
    <row r="482" spans="1:25">
      <c r="A482" s="5"/>
      <c r="B482" s="5"/>
      <c r="C482" s="5"/>
      <c r="D482" s="139"/>
      <c r="E482" s="5"/>
      <c r="F482" s="5"/>
      <c r="G482" s="5"/>
      <c r="H482" s="36"/>
      <c r="I482" s="5"/>
      <c r="J482" s="5"/>
      <c r="K482" s="5"/>
      <c r="L482" s="5"/>
      <c r="M482" s="5"/>
      <c r="N482" s="36"/>
      <c r="O482" s="5"/>
      <c r="P482" s="5"/>
      <c r="Q482" s="36"/>
      <c r="R482" s="5"/>
      <c r="S482" s="5"/>
      <c r="T482" s="5"/>
      <c r="U482" s="5"/>
      <c r="V482" s="5"/>
      <c r="W482" s="5"/>
      <c r="X482" s="5"/>
      <c r="Y482" s="5"/>
    </row>
    <row r="483" spans="1:25">
      <c r="A483" s="5"/>
      <c r="B483" s="5"/>
      <c r="C483" s="5"/>
      <c r="D483" s="139"/>
      <c r="E483" s="5"/>
      <c r="F483" s="5"/>
      <c r="G483" s="5"/>
      <c r="H483" s="36"/>
      <c r="I483" s="5"/>
      <c r="J483" s="5"/>
      <c r="K483" s="5"/>
      <c r="L483" s="5"/>
      <c r="M483" s="5"/>
      <c r="N483" s="36"/>
      <c r="O483" s="5"/>
      <c r="P483" s="5"/>
      <c r="Q483" s="36"/>
      <c r="R483" s="5"/>
      <c r="S483" s="5"/>
      <c r="T483" s="5"/>
      <c r="U483" s="5"/>
      <c r="V483" s="5"/>
      <c r="W483" s="5"/>
      <c r="X483" s="5"/>
      <c r="Y483" s="5"/>
    </row>
    <row r="484" spans="1:25">
      <c r="A484" s="5"/>
      <c r="B484" s="5"/>
      <c r="C484" s="5"/>
      <c r="D484" s="139"/>
      <c r="E484" s="5"/>
      <c r="F484" s="5"/>
      <c r="G484" s="5"/>
      <c r="H484" s="36"/>
      <c r="I484" s="5"/>
      <c r="J484" s="5"/>
      <c r="K484" s="5"/>
      <c r="L484" s="5"/>
      <c r="M484" s="5"/>
      <c r="N484" s="36"/>
      <c r="O484" s="5"/>
      <c r="P484" s="5"/>
      <c r="Q484" s="36"/>
      <c r="R484" s="5"/>
      <c r="S484" s="5"/>
      <c r="T484" s="5"/>
      <c r="U484" s="5"/>
      <c r="V484" s="5"/>
      <c r="W484" s="5"/>
      <c r="X484" s="5"/>
      <c r="Y484" s="5"/>
    </row>
    <row r="485" spans="1:25">
      <c r="A485" s="5"/>
      <c r="B485" s="5"/>
      <c r="C485" s="5"/>
      <c r="D485" s="139"/>
      <c r="E485" s="5"/>
      <c r="F485" s="5"/>
      <c r="G485" s="5"/>
      <c r="H485" s="36"/>
      <c r="I485" s="5"/>
      <c r="J485" s="5"/>
      <c r="K485" s="5"/>
      <c r="L485" s="5"/>
      <c r="M485" s="5"/>
      <c r="N485" s="36"/>
      <c r="O485" s="5"/>
      <c r="P485" s="5"/>
      <c r="Q485" s="36"/>
      <c r="R485" s="5"/>
      <c r="S485" s="5"/>
      <c r="T485" s="5"/>
      <c r="U485" s="5"/>
      <c r="V485" s="5"/>
      <c r="W485" s="5"/>
      <c r="X485" s="5"/>
      <c r="Y485" s="5"/>
    </row>
    <row r="486" spans="1:25">
      <c r="A486" s="5"/>
      <c r="B486" s="5"/>
      <c r="C486" s="5"/>
      <c r="D486" s="139"/>
      <c r="E486" s="5"/>
      <c r="F486" s="5"/>
      <c r="G486" s="5"/>
      <c r="H486" s="36"/>
      <c r="I486" s="5"/>
      <c r="J486" s="5"/>
      <c r="K486" s="5"/>
      <c r="L486" s="5"/>
      <c r="M486" s="5"/>
      <c r="N486" s="36"/>
      <c r="O486" s="5"/>
      <c r="P486" s="5"/>
      <c r="Q486" s="36"/>
      <c r="R486" s="5"/>
      <c r="S486" s="5"/>
      <c r="T486" s="5"/>
      <c r="U486" s="5"/>
      <c r="V486" s="5"/>
      <c r="W486" s="5"/>
      <c r="X486" s="5"/>
      <c r="Y486" s="5"/>
    </row>
    <row r="487" spans="1:25">
      <c r="A487" s="5"/>
      <c r="B487" s="5"/>
      <c r="C487" s="5"/>
      <c r="D487" s="139"/>
      <c r="E487" s="5"/>
      <c r="F487" s="5"/>
      <c r="G487" s="5"/>
      <c r="H487" s="36"/>
      <c r="I487" s="5"/>
      <c r="J487" s="5"/>
      <c r="K487" s="5"/>
      <c r="L487" s="5"/>
      <c r="M487" s="5"/>
      <c r="N487" s="36"/>
      <c r="O487" s="5"/>
      <c r="P487" s="5"/>
      <c r="Q487" s="36"/>
      <c r="R487" s="5"/>
      <c r="S487" s="5"/>
      <c r="T487" s="5"/>
      <c r="U487" s="5"/>
      <c r="V487" s="5"/>
      <c r="W487" s="5"/>
      <c r="X487" s="5"/>
      <c r="Y487" s="5"/>
    </row>
    <row r="488" spans="1:25">
      <c r="A488" s="5"/>
      <c r="B488" s="5"/>
      <c r="C488" s="5"/>
      <c r="D488" s="139"/>
      <c r="E488" s="5"/>
      <c r="F488" s="5"/>
      <c r="G488" s="5"/>
      <c r="H488" s="36"/>
      <c r="I488" s="5"/>
      <c r="J488" s="5"/>
      <c r="K488" s="5"/>
      <c r="L488" s="5"/>
      <c r="M488" s="5"/>
      <c r="N488" s="36"/>
      <c r="O488" s="5"/>
      <c r="P488" s="5"/>
      <c r="Q488" s="36"/>
      <c r="R488" s="5"/>
      <c r="S488" s="5"/>
      <c r="T488" s="5"/>
      <c r="U488" s="5"/>
      <c r="V488" s="5"/>
      <c r="W488" s="5"/>
      <c r="X488" s="5"/>
      <c r="Y488" s="5"/>
    </row>
    <row r="489" spans="1:25">
      <c r="A489" s="5"/>
      <c r="B489" s="5"/>
      <c r="C489" s="5"/>
      <c r="D489" s="139"/>
      <c r="E489" s="5"/>
      <c r="F489" s="5"/>
      <c r="G489" s="5"/>
      <c r="H489" s="36"/>
      <c r="I489" s="5"/>
      <c r="J489" s="5"/>
      <c r="K489" s="5"/>
      <c r="L489" s="5"/>
      <c r="M489" s="5"/>
      <c r="N489" s="36"/>
      <c r="O489" s="5"/>
      <c r="P489" s="5"/>
      <c r="Q489" s="36"/>
      <c r="R489" s="5"/>
      <c r="S489" s="5"/>
      <c r="T489" s="5"/>
      <c r="U489" s="5"/>
      <c r="V489" s="5"/>
      <c r="W489" s="5"/>
      <c r="X489" s="5"/>
      <c r="Y489" s="5"/>
    </row>
    <row r="490" spans="1:25">
      <c r="A490" s="5"/>
      <c r="B490" s="5"/>
      <c r="C490" s="5"/>
      <c r="D490" s="139"/>
      <c r="E490" s="5"/>
      <c r="F490" s="5"/>
      <c r="G490" s="5"/>
      <c r="H490" s="36"/>
      <c r="I490" s="5"/>
      <c r="J490" s="5"/>
      <c r="K490" s="5"/>
      <c r="L490" s="5"/>
      <c r="M490" s="5"/>
      <c r="N490" s="36"/>
      <c r="O490" s="5"/>
      <c r="P490" s="5"/>
      <c r="Q490" s="36"/>
      <c r="R490" s="5"/>
      <c r="S490" s="5"/>
      <c r="T490" s="5"/>
      <c r="U490" s="5"/>
      <c r="V490" s="5"/>
      <c r="W490" s="5"/>
      <c r="X490" s="5"/>
      <c r="Y490" s="5"/>
    </row>
    <row r="491" spans="1:25">
      <c r="A491" s="5"/>
      <c r="B491" s="5"/>
      <c r="C491" s="5"/>
      <c r="D491" s="139"/>
      <c r="E491" s="5"/>
      <c r="F491" s="5"/>
      <c r="G491" s="5"/>
      <c r="H491" s="36"/>
      <c r="I491" s="5"/>
      <c r="J491" s="5"/>
      <c r="K491" s="5"/>
      <c r="L491" s="5"/>
      <c r="M491" s="5"/>
      <c r="N491" s="36"/>
      <c r="O491" s="5"/>
      <c r="P491" s="5"/>
      <c r="Q491" s="36"/>
      <c r="R491" s="5"/>
      <c r="S491" s="5"/>
      <c r="T491" s="5"/>
      <c r="U491" s="5"/>
      <c r="V491" s="5"/>
      <c r="W491" s="5"/>
      <c r="X491" s="5"/>
      <c r="Y491" s="5"/>
    </row>
    <row r="492" spans="1:25">
      <c r="A492" s="5"/>
      <c r="B492" s="5"/>
      <c r="C492" s="5"/>
      <c r="D492" s="139"/>
      <c r="E492" s="5"/>
      <c r="F492" s="5"/>
      <c r="G492" s="5"/>
      <c r="H492" s="36"/>
      <c r="I492" s="5"/>
      <c r="J492" s="5"/>
      <c r="K492" s="5"/>
      <c r="L492" s="5"/>
      <c r="M492" s="5"/>
      <c r="N492" s="36"/>
      <c r="O492" s="5"/>
      <c r="P492" s="5"/>
      <c r="Q492" s="36"/>
      <c r="R492" s="5"/>
      <c r="S492" s="5"/>
      <c r="T492" s="5"/>
      <c r="U492" s="5"/>
      <c r="V492" s="5"/>
      <c r="W492" s="5"/>
      <c r="X492" s="5"/>
      <c r="Y492" s="5"/>
    </row>
    <row r="493" spans="1:25">
      <c r="A493" s="5"/>
      <c r="B493" s="5"/>
      <c r="C493" s="5"/>
      <c r="D493" s="139"/>
      <c r="E493" s="5"/>
      <c r="F493" s="5"/>
      <c r="G493" s="5"/>
      <c r="H493" s="36"/>
      <c r="I493" s="5"/>
      <c r="J493" s="5"/>
      <c r="K493" s="5"/>
      <c r="L493" s="5"/>
      <c r="M493" s="5"/>
      <c r="N493" s="36"/>
      <c r="O493" s="5"/>
      <c r="P493" s="5"/>
      <c r="Q493" s="36"/>
      <c r="R493" s="5"/>
      <c r="S493" s="5"/>
      <c r="T493" s="5"/>
      <c r="U493" s="5"/>
      <c r="V493" s="5"/>
      <c r="W493" s="5"/>
      <c r="X493" s="5"/>
      <c r="Y493" s="5"/>
    </row>
    <row r="494" spans="1:25">
      <c r="A494" s="5"/>
      <c r="B494" s="5"/>
      <c r="C494" s="5"/>
      <c r="D494" s="139"/>
      <c r="E494" s="5"/>
      <c r="F494" s="5"/>
      <c r="G494" s="5"/>
      <c r="H494" s="36"/>
      <c r="I494" s="5"/>
      <c r="J494" s="5"/>
      <c r="K494" s="5"/>
      <c r="L494" s="5"/>
      <c r="M494" s="5"/>
      <c r="N494" s="36"/>
      <c r="O494" s="5"/>
      <c r="P494" s="5"/>
      <c r="Q494" s="36"/>
      <c r="R494" s="5"/>
      <c r="S494" s="5"/>
      <c r="T494" s="5"/>
      <c r="U494" s="5"/>
      <c r="V494" s="5"/>
      <c r="W494" s="5"/>
      <c r="X494" s="5"/>
      <c r="Y494" s="5"/>
    </row>
    <row r="495" spans="1:25">
      <c r="A495" s="5"/>
      <c r="B495" s="5"/>
      <c r="C495" s="5"/>
      <c r="D495" s="139"/>
      <c r="E495" s="5"/>
      <c r="F495" s="5"/>
      <c r="G495" s="5"/>
      <c r="H495" s="36"/>
      <c r="I495" s="5"/>
      <c r="J495" s="5"/>
      <c r="K495" s="5"/>
      <c r="L495" s="5"/>
      <c r="M495" s="5"/>
      <c r="N495" s="36"/>
      <c r="O495" s="5"/>
      <c r="P495" s="5"/>
      <c r="Q495" s="36"/>
      <c r="R495" s="5"/>
      <c r="S495" s="5"/>
      <c r="T495" s="5"/>
      <c r="U495" s="5"/>
      <c r="V495" s="5"/>
      <c r="W495" s="5"/>
      <c r="X495" s="5"/>
      <c r="Y495" s="5"/>
    </row>
    <row r="496" spans="1:25">
      <c r="A496" s="5"/>
      <c r="B496" s="5"/>
      <c r="C496" s="5"/>
      <c r="D496" s="139"/>
      <c r="E496" s="5"/>
      <c r="F496" s="5"/>
      <c r="G496" s="5"/>
      <c r="H496" s="36"/>
      <c r="I496" s="5"/>
      <c r="J496" s="5"/>
      <c r="K496" s="5"/>
      <c r="L496" s="5"/>
      <c r="M496" s="5"/>
      <c r="N496" s="36"/>
      <c r="O496" s="5"/>
      <c r="P496" s="5"/>
      <c r="Q496" s="36"/>
      <c r="R496" s="5"/>
      <c r="S496" s="5"/>
      <c r="T496" s="5"/>
      <c r="U496" s="5"/>
      <c r="V496" s="5"/>
      <c r="W496" s="5"/>
      <c r="X496" s="5"/>
      <c r="Y496" s="5"/>
    </row>
    <row r="497" spans="1:25">
      <c r="A497" s="5"/>
      <c r="B497" s="5"/>
      <c r="C497" s="5"/>
      <c r="D497" s="139"/>
      <c r="E497" s="5"/>
      <c r="F497" s="5"/>
      <c r="G497" s="5"/>
      <c r="H497" s="36"/>
      <c r="I497" s="5"/>
      <c r="J497" s="5"/>
      <c r="K497" s="5"/>
      <c r="L497" s="5"/>
      <c r="M497" s="5"/>
      <c r="N497" s="36"/>
      <c r="O497" s="5"/>
      <c r="P497" s="5"/>
      <c r="Q497" s="36"/>
      <c r="R497" s="5"/>
      <c r="S497" s="5"/>
      <c r="T497" s="5"/>
      <c r="U497" s="5"/>
      <c r="V497" s="5"/>
      <c r="W497" s="5"/>
      <c r="X497" s="5"/>
      <c r="Y497" s="5"/>
    </row>
    <row r="498" spans="1:25">
      <c r="A498" s="5"/>
      <c r="B498" s="5"/>
      <c r="C498" s="5"/>
      <c r="D498" s="139"/>
      <c r="E498" s="5"/>
      <c r="F498" s="5"/>
      <c r="G498" s="5"/>
      <c r="H498" s="36"/>
      <c r="I498" s="5"/>
      <c r="J498" s="5"/>
      <c r="K498" s="5"/>
      <c r="L498" s="5"/>
      <c r="M498" s="5"/>
      <c r="N498" s="36"/>
      <c r="O498" s="5"/>
      <c r="P498" s="5"/>
      <c r="Q498" s="36"/>
      <c r="R498" s="5"/>
      <c r="S498" s="5"/>
      <c r="T498" s="5"/>
      <c r="U498" s="5"/>
      <c r="V498" s="5"/>
      <c r="W498" s="5"/>
      <c r="X498" s="5"/>
      <c r="Y498" s="5"/>
    </row>
    <row r="499" spans="1:25">
      <c r="A499" s="5"/>
      <c r="B499" s="5"/>
      <c r="C499" s="5"/>
      <c r="D499" s="139"/>
      <c r="E499" s="5"/>
      <c r="F499" s="5"/>
      <c r="G499" s="5"/>
      <c r="H499" s="36"/>
      <c r="I499" s="5"/>
      <c r="J499" s="5"/>
      <c r="K499" s="5"/>
      <c r="L499" s="5"/>
      <c r="M499" s="5"/>
      <c r="N499" s="36"/>
      <c r="O499" s="5"/>
      <c r="P499" s="5"/>
      <c r="Q499" s="36"/>
      <c r="R499" s="5"/>
      <c r="S499" s="5"/>
      <c r="T499" s="5"/>
      <c r="U499" s="5"/>
      <c r="V499" s="5"/>
      <c r="W499" s="5"/>
      <c r="X499" s="5"/>
      <c r="Y499" s="5"/>
    </row>
    <row r="500" spans="1:25">
      <c r="A500" s="5"/>
      <c r="B500" s="5"/>
      <c r="C500" s="5"/>
      <c r="D500" s="139"/>
      <c r="E500" s="5"/>
      <c r="F500" s="5"/>
      <c r="G500" s="5"/>
      <c r="H500" s="36"/>
      <c r="I500" s="5"/>
      <c r="J500" s="5"/>
      <c r="K500" s="5"/>
      <c r="L500" s="5"/>
      <c r="M500" s="5"/>
      <c r="N500" s="36"/>
      <c r="O500" s="5"/>
      <c r="P500" s="5"/>
      <c r="Q500" s="36"/>
      <c r="R500" s="5"/>
      <c r="S500" s="5"/>
      <c r="T500" s="5"/>
      <c r="U500" s="5"/>
      <c r="V500" s="5"/>
      <c r="W500" s="5"/>
      <c r="X500" s="5"/>
      <c r="Y500" s="5"/>
    </row>
    <row r="501" spans="1:25">
      <c r="A501" s="5"/>
      <c r="B501" s="5"/>
      <c r="C501" s="5"/>
      <c r="D501" s="139"/>
      <c r="E501" s="5"/>
      <c r="F501" s="5"/>
      <c r="G501" s="5"/>
      <c r="H501" s="36"/>
      <c r="I501" s="5"/>
      <c r="J501" s="5"/>
      <c r="K501" s="5"/>
      <c r="L501" s="5"/>
      <c r="M501" s="5"/>
      <c r="N501" s="36"/>
      <c r="O501" s="5"/>
      <c r="P501" s="5"/>
      <c r="Q501" s="36"/>
      <c r="R501" s="5"/>
      <c r="S501" s="5"/>
      <c r="T501" s="5"/>
      <c r="U501" s="5"/>
      <c r="V501" s="5"/>
      <c r="W501" s="5"/>
      <c r="X501" s="5"/>
      <c r="Y501" s="5"/>
    </row>
    <row r="502" spans="1:25">
      <c r="A502" s="5"/>
      <c r="B502" s="5"/>
      <c r="C502" s="5"/>
      <c r="D502" s="139"/>
      <c r="E502" s="5"/>
      <c r="F502" s="5"/>
      <c r="G502" s="5"/>
      <c r="H502" s="36"/>
      <c r="I502" s="5"/>
      <c r="J502" s="5"/>
      <c r="K502" s="5"/>
      <c r="L502" s="5"/>
      <c r="M502" s="5"/>
      <c r="N502" s="36"/>
      <c r="O502" s="5"/>
      <c r="P502" s="5"/>
      <c r="Q502" s="36"/>
      <c r="R502" s="5"/>
      <c r="S502" s="5"/>
      <c r="T502" s="5"/>
      <c r="U502" s="5"/>
      <c r="V502" s="5"/>
      <c r="W502" s="5"/>
      <c r="X502" s="5"/>
      <c r="Y502" s="5"/>
    </row>
    <row r="503" spans="1:25">
      <c r="A503" s="5"/>
      <c r="B503" s="5"/>
      <c r="C503" s="5"/>
      <c r="D503" s="139"/>
      <c r="E503" s="5"/>
      <c r="F503" s="5"/>
      <c r="G503" s="5"/>
      <c r="H503" s="36"/>
      <c r="I503" s="5"/>
      <c r="J503" s="5"/>
      <c r="K503" s="5"/>
      <c r="L503" s="5"/>
      <c r="M503" s="5"/>
      <c r="N503" s="36"/>
      <c r="O503" s="5"/>
      <c r="P503" s="5"/>
      <c r="Q503" s="36"/>
      <c r="R503" s="5"/>
      <c r="S503" s="5"/>
      <c r="T503" s="5"/>
      <c r="U503" s="5"/>
      <c r="V503" s="5"/>
      <c r="W503" s="5"/>
      <c r="X503" s="5"/>
      <c r="Y503" s="5"/>
    </row>
    <row r="504" spans="1:25">
      <c r="A504" s="5"/>
      <c r="B504" s="5"/>
      <c r="C504" s="5"/>
      <c r="D504" s="139"/>
      <c r="E504" s="5"/>
      <c r="F504" s="5"/>
      <c r="G504" s="5"/>
      <c r="H504" s="36"/>
      <c r="I504" s="5"/>
      <c r="J504" s="5"/>
      <c r="K504" s="5"/>
      <c r="L504" s="5"/>
      <c r="M504" s="5"/>
      <c r="N504" s="36"/>
      <c r="O504" s="5"/>
      <c r="P504" s="5"/>
      <c r="Q504" s="36"/>
      <c r="R504" s="5"/>
      <c r="S504" s="5"/>
      <c r="T504" s="5"/>
      <c r="U504" s="5"/>
      <c r="V504" s="5"/>
      <c r="W504" s="5"/>
      <c r="X504" s="5"/>
      <c r="Y504" s="5"/>
    </row>
    <row r="505" spans="1:25">
      <c r="A505" s="5"/>
      <c r="B505" s="5"/>
      <c r="C505" s="5"/>
      <c r="D505" s="139"/>
      <c r="E505" s="5"/>
      <c r="F505" s="5"/>
      <c r="G505" s="5"/>
      <c r="H505" s="36"/>
      <c r="I505" s="5"/>
      <c r="J505" s="5"/>
      <c r="K505" s="5"/>
      <c r="L505" s="5"/>
      <c r="M505" s="5"/>
      <c r="N505" s="36"/>
      <c r="O505" s="5"/>
      <c r="P505" s="5"/>
      <c r="Q505" s="36"/>
      <c r="R505" s="5"/>
      <c r="S505" s="5"/>
      <c r="T505" s="5"/>
      <c r="U505" s="5"/>
      <c r="V505" s="5"/>
      <c r="W505" s="5"/>
      <c r="X505" s="5"/>
      <c r="Y505" s="5"/>
    </row>
    <row r="506" spans="1:25">
      <c r="A506" s="5"/>
      <c r="B506" s="5"/>
      <c r="C506" s="5"/>
      <c r="D506" s="139"/>
      <c r="E506" s="5"/>
      <c r="F506" s="5"/>
      <c r="G506" s="5"/>
      <c r="H506" s="36"/>
      <c r="I506" s="5"/>
      <c r="J506" s="5"/>
      <c r="K506" s="5"/>
      <c r="L506" s="5"/>
      <c r="M506" s="5"/>
      <c r="N506" s="36"/>
      <c r="O506" s="5"/>
      <c r="P506" s="5"/>
      <c r="Q506" s="36"/>
      <c r="R506" s="5"/>
      <c r="S506" s="5"/>
      <c r="T506" s="5"/>
      <c r="U506" s="5"/>
      <c r="V506" s="5"/>
      <c r="W506" s="5"/>
      <c r="X506" s="5"/>
      <c r="Y506" s="5"/>
    </row>
    <row r="507" spans="1:25">
      <c r="A507" s="5"/>
      <c r="B507" s="5"/>
      <c r="C507" s="5"/>
      <c r="D507" s="139"/>
      <c r="E507" s="5"/>
      <c r="F507" s="5"/>
      <c r="G507" s="5"/>
      <c r="H507" s="36"/>
      <c r="I507" s="5"/>
      <c r="J507" s="5"/>
      <c r="K507" s="5"/>
      <c r="L507" s="5"/>
      <c r="M507" s="5"/>
      <c r="N507" s="36"/>
      <c r="O507" s="5"/>
      <c r="P507" s="5"/>
      <c r="Q507" s="36"/>
      <c r="R507" s="5"/>
      <c r="S507" s="5"/>
      <c r="T507" s="5"/>
      <c r="U507" s="5"/>
      <c r="V507" s="5"/>
      <c r="W507" s="5"/>
      <c r="X507" s="5"/>
      <c r="Y507" s="5"/>
    </row>
    <row r="508" spans="1:25">
      <c r="A508" s="5"/>
      <c r="B508" s="5"/>
      <c r="C508" s="5"/>
      <c r="D508" s="139"/>
      <c r="E508" s="5"/>
      <c r="F508" s="5"/>
      <c r="G508" s="5"/>
      <c r="H508" s="36"/>
      <c r="I508" s="5"/>
      <c r="J508" s="5"/>
      <c r="K508" s="5"/>
      <c r="L508" s="5"/>
      <c r="M508" s="5"/>
      <c r="N508" s="36"/>
      <c r="O508" s="5"/>
      <c r="P508" s="5"/>
      <c r="Q508" s="36"/>
      <c r="R508" s="5"/>
      <c r="S508" s="5"/>
      <c r="T508" s="5"/>
      <c r="U508" s="5"/>
      <c r="V508" s="5"/>
      <c r="W508" s="5"/>
      <c r="X508" s="5"/>
      <c r="Y508" s="5"/>
    </row>
    <row r="509" spans="1:25">
      <c r="A509" s="5"/>
      <c r="B509" s="5"/>
      <c r="C509" s="5"/>
      <c r="D509" s="139"/>
      <c r="E509" s="5"/>
      <c r="F509" s="5"/>
      <c r="G509" s="5"/>
      <c r="H509" s="36"/>
      <c r="I509" s="5"/>
      <c r="J509" s="5"/>
      <c r="K509" s="5"/>
      <c r="L509" s="5"/>
      <c r="M509" s="5"/>
      <c r="N509" s="36"/>
      <c r="O509" s="5"/>
      <c r="P509" s="5"/>
      <c r="Q509" s="36"/>
      <c r="R509" s="5"/>
      <c r="S509" s="5"/>
      <c r="T509" s="5"/>
      <c r="U509" s="5"/>
      <c r="V509" s="5"/>
      <c r="W509" s="5"/>
      <c r="X509" s="5"/>
      <c r="Y509" s="5"/>
    </row>
    <row r="510" spans="1:25">
      <c r="A510" s="5"/>
      <c r="B510" s="5"/>
      <c r="C510" s="5"/>
      <c r="D510" s="139"/>
      <c r="E510" s="5"/>
      <c r="F510" s="5"/>
      <c r="G510" s="5"/>
      <c r="H510" s="36"/>
      <c r="I510" s="5"/>
      <c r="J510" s="5"/>
      <c r="K510" s="5"/>
      <c r="L510" s="5"/>
      <c r="M510" s="5"/>
      <c r="N510" s="36"/>
      <c r="O510" s="5"/>
      <c r="P510" s="5"/>
      <c r="Q510" s="36"/>
      <c r="R510" s="5"/>
      <c r="S510" s="5"/>
      <c r="T510" s="5"/>
      <c r="U510" s="5"/>
      <c r="V510" s="5"/>
      <c r="W510" s="5"/>
      <c r="X510" s="5"/>
      <c r="Y510" s="5"/>
    </row>
    <row r="511" spans="1:25">
      <c r="A511" s="5"/>
      <c r="B511" s="5"/>
      <c r="C511" s="5"/>
      <c r="D511" s="139"/>
      <c r="E511" s="5"/>
      <c r="F511" s="5"/>
      <c r="G511" s="5"/>
      <c r="H511" s="36"/>
      <c r="I511" s="5"/>
      <c r="J511" s="5"/>
      <c r="K511" s="5"/>
      <c r="L511" s="5"/>
      <c r="M511" s="5"/>
      <c r="N511" s="36"/>
      <c r="O511" s="5"/>
      <c r="P511" s="5"/>
      <c r="Q511" s="36"/>
      <c r="R511" s="5"/>
      <c r="S511" s="5"/>
      <c r="T511" s="5"/>
      <c r="U511" s="5"/>
      <c r="V511" s="5"/>
      <c r="W511" s="5"/>
      <c r="X511" s="5"/>
      <c r="Y511" s="5"/>
    </row>
    <row r="512" spans="1:25">
      <c r="A512" s="5"/>
      <c r="B512" s="5"/>
      <c r="C512" s="5"/>
      <c r="D512" s="139"/>
      <c r="E512" s="5"/>
      <c r="F512" s="5"/>
      <c r="G512" s="5"/>
      <c r="H512" s="36"/>
      <c r="I512" s="5"/>
      <c r="J512" s="5"/>
      <c r="K512" s="5"/>
      <c r="L512" s="5"/>
      <c r="M512" s="5"/>
      <c r="N512" s="36"/>
      <c r="O512" s="5"/>
      <c r="P512" s="5"/>
      <c r="Q512" s="36"/>
      <c r="R512" s="5"/>
      <c r="S512" s="5"/>
      <c r="T512" s="5"/>
      <c r="U512" s="5"/>
      <c r="V512" s="5"/>
      <c r="W512" s="5"/>
      <c r="X512" s="5"/>
      <c r="Y512" s="5"/>
    </row>
    <row r="513" spans="1:25">
      <c r="A513" s="5"/>
      <c r="B513" s="5"/>
      <c r="C513" s="5"/>
      <c r="D513" s="139"/>
      <c r="E513" s="5"/>
      <c r="F513" s="5"/>
      <c r="G513" s="5"/>
      <c r="H513" s="36"/>
      <c r="I513" s="5"/>
      <c r="J513" s="5"/>
      <c r="K513" s="5"/>
      <c r="L513" s="5"/>
      <c r="M513" s="5"/>
      <c r="N513" s="36"/>
      <c r="O513" s="5"/>
      <c r="P513" s="5"/>
      <c r="Q513" s="36"/>
      <c r="R513" s="5"/>
      <c r="S513" s="5"/>
      <c r="T513" s="5"/>
      <c r="U513" s="5"/>
      <c r="V513" s="5"/>
      <c r="W513" s="5"/>
      <c r="X513" s="5"/>
      <c r="Y513" s="5"/>
    </row>
    <row r="514" spans="1:25">
      <c r="A514" s="5"/>
      <c r="B514" s="5"/>
      <c r="C514" s="5"/>
      <c r="D514" s="139"/>
      <c r="E514" s="5"/>
      <c r="F514" s="5"/>
      <c r="G514" s="5"/>
      <c r="H514" s="36"/>
      <c r="I514" s="5"/>
      <c r="J514" s="5"/>
      <c r="K514" s="5"/>
      <c r="L514" s="5"/>
      <c r="M514" s="5"/>
      <c r="N514" s="36"/>
      <c r="O514" s="5"/>
      <c r="P514" s="5"/>
      <c r="Q514" s="36"/>
      <c r="R514" s="5"/>
      <c r="S514" s="5"/>
      <c r="T514" s="5"/>
      <c r="U514" s="5"/>
      <c r="V514" s="5"/>
      <c r="W514" s="5"/>
      <c r="X514" s="5"/>
      <c r="Y514" s="5"/>
    </row>
    <row r="515" spans="1:25">
      <c r="A515" s="5"/>
      <c r="B515" s="5"/>
      <c r="C515" s="5"/>
      <c r="D515" s="139"/>
      <c r="E515" s="5"/>
      <c r="F515" s="5"/>
      <c r="G515" s="5"/>
      <c r="H515" s="36"/>
      <c r="I515" s="5"/>
      <c r="J515" s="5"/>
      <c r="K515" s="5"/>
      <c r="L515" s="5"/>
      <c r="M515" s="5"/>
      <c r="N515" s="36"/>
      <c r="O515" s="5"/>
      <c r="P515" s="5"/>
      <c r="Q515" s="36"/>
      <c r="R515" s="5"/>
      <c r="S515" s="5"/>
      <c r="T515" s="5"/>
      <c r="U515" s="5"/>
      <c r="V515" s="5"/>
      <c r="W515" s="5"/>
      <c r="X515" s="5"/>
      <c r="Y515" s="5"/>
    </row>
    <row r="516" spans="1:25">
      <c r="A516" s="5"/>
      <c r="B516" s="5"/>
      <c r="C516" s="5"/>
      <c r="D516" s="139"/>
      <c r="E516" s="5"/>
      <c r="F516" s="5"/>
      <c r="G516" s="5"/>
      <c r="H516" s="36"/>
      <c r="I516" s="5"/>
      <c r="J516" s="5"/>
      <c r="K516" s="5"/>
      <c r="L516" s="5"/>
      <c r="M516" s="5"/>
      <c r="N516" s="36"/>
      <c r="O516" s="5"/>
      <c r="P516" s="5"/>
      <c r="Q516" s="36"/>
      <c r="R516" s="5"/>
      <c r="S516" s="5"/>
      <c r="T516" s="5"/>
      <c r="U516" s="5"/>
      <c r="V516" s="5"/>
      <c r="W516" s="5"/>
      <c r="X516" s="5"/>
      <c r="Y516" s="5"/>
    </row>
    <row r="517" spans="1:25">
      <c r="A517" s="5"/>
      <c r="B517" s="5"/>
      <c r="C517" s="5"/>
      <c r="D517" s="139"/>
      <c r="E517" s="5"/>
      <c r="F517" s="5"/>
      <c r="G517" s="5"/>
      <c r="H517" s="36"/>
      <c r="I517" s="5"/>
      <c r="J517" s="5"/>
      <c r="K517" s="5"/>
      <c r="L517" s="5"/>
      <c r="M517" s="5"/>
      <c r="N517" s="36"/>
      <c r="O517" s="5"/>
      <c r="P517" s="5"/>
      <c r="Q517" s="36"/>
      <c r="R517" s="5"/>
      <c r="S517" s="5"/>
      <c r="T517" s="5"/>
      <c r="U517" s="5"/>
      <c r="V517" s="5"/>
      <c r="W517" s="5"/>
      <c r="X517" s="5"/>
      <c r="Y517" s="5"/>
    </row>
    <row r="518" spans="1:25">
      <c r="A518" s="5"/>
      <c r="B518" s="5"/>
      <c r="C518" s="5"/>
      <c r="D518" s="139"/>
      <c r="E518" s="5"/>
      <c r="F518" s="5"/>
      <c r="G518" s="5"/>
      <c r="H518" s="36"/>
      <c r="I518" s="5"/>
      <c r="J518" s="5"/>
      <c r="K518" s="5"/>
      <c r="L518" s="5"/>
      <c r="M518" s="5"/>
      <c r="N518" s="36"/>
      <c r="O518" s="5"/>
      <c r="P518" s="5"/>
      <c r="Q518" s="36"/>
      <c r="R518" s="5"/>
      <c r="S518" s="5"/>
      <c r="T518" s="5"/>
      <c r="U518" s="5"/>
      <c r="V518" s="5"/>
      <c r="W518" s="5"/>
      <c r="X518" s="5"/>
      <c r="Y518" s="5"/>
    </row>
    <row r="519" spans="1:25">
      <c r="A519" s="5"/>
      <c r="B519" s="5"/>
      <c r="C519" s="5"/>
      <c r="D519" s="139"/>
      <c r="E519" s="5"/>
      <c r="F519" s="5"/>
      <c r="G519" s="5"/>
      <c r="H519" s="36"/>
      <c r="I519" s="5"/>
      <c r="J519" s="5"/>
      <c r="K519" s="5"/>
      <c r="L519" s="5"/>
      <c r="M519" s="5"/>
      <c r="N519" s="36"/>
      <c r="O519" s="5"/>
      <c r="P519" s="5"/>
      <c r="Q519" s="36"/>
      <c r="R519" s="5"/>
      <c r="S519" s="5"/>
      <c r="T519" s="5"/>
      <c r="U519" s="5"/>
      <c r="V519" s="5"/>
      <c r="W519" s="5"/>
      <c r="X519" s="5"/>
      <c r="Y519" s="5"/>
    </row>
    <row r="520" spans="1:25">
      <c r="A520" s="5"/>
      <c r="B520" s="5"/>
      <c r="C520" s="5"/>
      <c r="D520" s="139"/>
      <c r="E520" s="5"/>
      <c r="F520" s="5"/>
      <c r="G520" s="5"/>
      <c r="H520" s="36"/>
      <c r="I520" s="5"/>
      <c r="J520" s="5"/>
      <c r="K520" s="5"/>
      <c r="L520" s="5"/>
      <c r="M520" s="5"/>
      <c r="N520" s="36"/>
      <c r="O520" s="5"/>
      <c r="P520" s="5"/>
      <c r="Q520" s="36"/>
      <c r="R520" s="5"/>
      <c r="S520" s="5"/>
      <c r="T520" s="5"/>
      <c r="U520" s="5"/>
      <c r="V520" s="5"/>
      <c r="W520" s="5"/>
      <c r="X520" s="5"/>
      <c r="Y520" s="5"/>
    </row>
    <row r="521" spans="1:25">
      <c r="A521" s="5"/>
      <c r="B521" s="5"/>
      <c r="C521" s="5"/>
      <c r="D521" s="139"/>
      <c r="E521" s="5"/>
      <c r="F521" s="5"/>
      <c r="G521" s="5"/>
      <c r="H521" s="36"/>
      <c r="I521" s="5"/>
      <c r="J521" s="5"/>
      <c r="K521" s="5"/>
      <c r="L521" s="5"/>
      <c r="M521" s="5"/>
      <c r="N521" s="36"/>
      <c r="O521" s="5"/>
      <c r="P521" s="5"/>
      <c r="Q521" s="36"/>
      <c r="R521" s="5"/>
      <c r="S521" s="5"/>
      <c r="T521" s="5"/>
      <c r="U521" s="5"/>
      <c r="V521" s="5"/>
      <c r="W521" s="5"/>
      <c r="X521" s="5"/>
      <c r="Y521" s="5"/>
    </row>
    <row r="522" spans="1:25">
      <c r="A522" s="5"/>
      <c r="B522" s="5"/>
      <c r="C522" s="5"/>
      <c r="D522" s="139"/>
      <c r="E522" s="5"/>
      <c r="F522" s="5"/>
      <c r="G522" s="5"/>
      <c r="H522" s="36"/>
      <c r="I522" s="5"/>
      <c r="J522" s="5"/>
      <c r="K522" s="5"/>
      <c r="L522" s="5"/>
      <c r="M522" s="5"/>
      <c r="N522" s="36"/>
      <c r="O522" s="5"/>
      <c r="P522" s="5"/>
      <c r="Q522" s="36"/>
      <c r="R522" s="5"/>
      <c r="S522" s="5"/>
      <c r="T522" s="5"/>
      <c r="U522" s="5"/>
      <c r="V522" s="5"/>
      <c r="W522" s="5"/>
      <c r="X522" s="5"/>
      <c r="Y522" s="5"/>
    </row>
    <row r="523" spans="1:25">
      <c r="A523" s="5"/>
      <c r="B523" s="5"/>
      <c r="C523" s="5"/>
      <c r="D523" s="139"/>
      <c r="E523" s="5"/>
      <c r="F523" s="5"/>
      <c r="G523" s="5"/>
      <c r="H523" s="36"/>
      <c r="I523" s="5"/>
      <c r="J523" s="5"/>
      <c r="K523" s="5"/>
      <c r="L523" s="5"/>
      <c r="M523" s="5"/>
      <c r="N523" s="36"/>
      <c r="O523" s="5"/>
      <c r="P523" s="5"/>
      <c r="Q523" s="36"/>
      <c r="R523" s="5"/>
      <c r="S523" s="5"/>
      <c r="T523" s="5"/>
      <c r="U523" s="5"/>
      <c r="V523" s="5"/>
      <c r="W523" s="5"/>
      <c r="X523" s="5"/>
      <c r="Y523" s="5"/>
    </row>
    <row r="524" spans="1:25">
      <c r="A524" s="5"/>
      <c r="B524" s="5"/>
      <c r="C524" s="5"/>
      <c r="D524" s="139"/>
      <c r="E524" s="5"/>
      <c r="F524" s="5"/>
      <c r="G524" s="5"/>
      <c r="H524" s="36"/>
      <c r="I524" s="5"/>
      <c r="J524" s="5"/>
      <c r="K524" s="5"/>
      <c r="L524" s="5"/>
      <c r="M524" s="5"/>
      <c r="N524" s="36"/>
      <c r="O524" s="5"/>
      <c r="P524" s="5"/>
      <c r="Q524" s="36"/>
      <c r="R524" s="5"/>
      <c r="S524" s="5"/>
      <c r="T524" s="5"/>
      <c r="U524" s="5"/>
      <c r="V524" s="5"/>
      <c r="W524" s="5"/>
      <c r="X524" s="5"/>
      <c r="Y524" s="5"/>
    </row>
    <row r="525" spans="1:25">
      <c r="A525" s="5"/>
      <c r="B525" s="5"/>
      <c r="C525" s="5"/>
      <c r="D525" s="139"/>
      <c r="E525" s="5"/>
      <c r="F525" s="5"/>
      <c r="G525" s="5"/>
      <c r="H525" s="36"/>
      <c r="I525" s="5"/>
      <c r="J525" s="5"/>
      <c r="K525" s="5"/>
      <c r="L525" s="5"/>
      <c r="M525" s="5"/>
      <c r="N525" s="36"/>
      <c r="O525" s="5"/>
      <c r="P525" s="5"/>
      <c r="Q525" s="36"/>
      <c r="R525" s="5"/>
      <c r="S525" s="5"/>
      <c r="T525" s="5"/>
      <c r="U525" s="5"/>
      <c r="V525" s="5"/>
      <c r="W525" s="5"/>
      <c r="X525" s="5"/>
      <c r="Y525" s="5"/>
    </row>
    <row r="526" spans="1:25">
      <c r="A526" s="5"/>
      <c r="B526" s="5"/>
      <c r="C526" s="5"/>
      <c r="D526" s="139"/>
      <c r="E526" s="5"/>
      <c r="F526" s="5"/>
      <c r="G526" s="5"/>
      <c r="H526" s="36"/>
      <c r="I526" s="5"/>
      <c r="J526" s="5"/>
      <c r="K526" s="5"/>
      <c r="L526" s="5"/>
      <c r="M526" s="5"/>
      <c r="N526" s="36"/>
      <c r="O526" s="5"/>
      <c r="P526" s="5"/>
      <c r="Q526" s="36"/>
      <c r="R526" s="5"/>
      <c r="S526" s="5"/>
      <c r="T526" s="5"/>
      <c r="U526" s="5"/>
      <c r="V526" s="5"/>
      <c r="W526" s="5"/>
      <c r="X526" s="5"/>
      <c r="Y526" s="5"/>
    </row>
    <row r="527" spans="1:25">
      <c r="A527" s="5"/>
      <c r="B527" s="5"/>
      <c r="C527" s="5"/>
      <c r="D527" s="139"/>
      <c r="E527" s="5"/>
      <c r="F527" s="5"/>
      <c r="G527" s="5"/>
      <c r="H527" s="36"/>
      <c r="I527" s="5"/>
      <c r="J527" s="5"/>
      <c r="K527" s="5"/>
      <c r="L527" s="5"/>
      <c r="M527" s="5"/>
      <c r="N527" s="36"/>
      <c r="O527" s="5"/>
      <c r="P527" s="5"/>
      <c r="Q527" s="36"/>
      <c r="R527" s="5"/>
      <c r="S527" s="5"/>
      <c r="T527" s="5"/>
      <c r="U527" s="5"/>
      <c r="V527" s="5"/>
      <c r="W527" s="5"/>
      <c r="X527" s="5"/>
      <c r="Y527" s="5"/>
    </row>
    <row r="528" spans="1:25">
      <c r="A528" s="5"/>
      <c r="B528" s="5"/>
      <c r="C528" s="5"/>
      <c r="D528" s="139"/>
      <c r="E528" s="5"/>
      <c r="F528" s="5"/>
      <c r="G528" s="5"/>
      <c r="H528" s="36"/>
      <c r="I528" s="5"/>
      <c r="J528" s="5"/>
      <c r="K528" s="5"/>
      <c r="L528" s="5"/>
      <c r="M528" s="5"/>
      <c r="N528" s="36"/>
      <c r="O528" s="5"/>
      <c r="P528" s="5"/>
      <c r="Q528" s="36"/>
      <c r="R528" s="5"/>
      <c r="S528" s="5"/>
      <c r="T528" s="5"/>
      <c r="U528" s="5"/>
      <c r="V528" s="5"/>
      <c r="W528" s="5"/>
      <c r="X528" s="5"/>
      <c r="Y528" s="5"/>
    </row>
    <row r="529" spans="1:25">
      <c r="A529" s="5"/>
      <c r="B529" s="5"/>
      <c r="C529" s="5"/>
      <c r="D529" s="139"/>
      <c r="E529" s="5"/>
      <c r="F529" s="5"/>
      <c r="G529" s="5"/>
      <c r="H529" s="36"/>
      <c r="I529" s="5"/>
      <c r="J529" s="5"/>
      <c r="K529" s="5"/>
      <c r="L529" s="5"/>
      <c r="M529" s="5"/>
      <c r="N529" s="36"/>
      <c r="O529" s="5"/>
      <c r="P529" s="5"/>
      <c r="Q529" s="36"/>
      <c r="R529" s="5"/>
      <c r="S529" s="5"/>
      <c r="T529" s="5"/>
      <c r="U529" s="5"/>
      <c r="V529" s="5"/>
      <c r="W529" s="5"/>
      <c r="X529" s="5"/>
      <c r="Y529" s="5"/>
    </row>
    <row r="530" spans="1:25">
      <c r="A530" s="5"/>
      <c r="B530" s="5"/>
      <c r="C530" s="5"/>
      <c r="D530" s="139"/>
      <c r="E530" s="5"/>
      <c r="F530" s="5"/>
      <c r="G530" s="5"/>
      <c r="H530" s="36"/>
      <c r="I530" s="5"/>
      <c r="J530" s="5"/>
      <c r="K530" s="5"/>
      <c r="L530" s="5"/>
      <c r="M530" s="5"/>
      <c r="N530" s="36"/>
      <c r="O530" s="5"/>
      <c r="P530" s="5"/>
      <c r="Q530" s="36"/>
      <c r="R530" s="5"/>
      <c r="S530" s="5"/>
      <c r="T530" s="5"/>
      <c r="U530" s="5"/>
      <c r="V530" s="5"/>
      <c r="W530" s="5"/>
      <c r="X530" s="5"/>
      <c r="Y530" s="5"/>
    </row>
    <row r="531" spans="1:25">
      <c r="A531" s="5"/>
      <c r="B531" s="5"/>
      <c r="C531" s="5"/>
      <c r="D531" s="139"/>
      <c r="E531" s="5"/>
      <c r="F531" s="5"/>
      <c r="G531" s="5"/>
      <c r="H531" s="36"/>
      <c r="I531" s="5"/>
      <c r="J531" s="5"/>
      <c r="K531" s="5"/>
      <c r="L531" s="5"/>
      <c r="M531" s="5"/>
      <c r="N531" s="36"/>
      <c r="O531" s="5"/>
      <c r="P531" s="5"/>
      <c r="Q531" s="36"/>
      <c r="R531" s="5"/>
      <c r="S531" s="5"/>
      <c r="T531" s="5"/>
      <c r="U531" s="5"/>
      <c r="V531" s="5"/>
      <c r="W531" s="5"/>
      <c r="X531" s="5"/>
      <c r="Y531" s="5"/>
    </row>
    <row r="532" spans="1:25">
      <c r="A532" s="5"/>
      <c r="B532" s="5"/>
      <c r="C532" s="5"/>
      <c r="D532" s="139"/>
      <c r="E532" s="5"/>
      <c r="F532" s="5"/>
      <c r="G532" s="5"/>
      <c r="H532" s="36"/>
      <c r="I532" s="5"/>
      <c r="J532" s="5"/>
      <c r="K532" s="5"/>
      <c r="L532" s="5"/>
      <c r="M532" s="5"/>
      <c r="N532" s="36"/>
      <c r="O532" s="5"/>
      <c r="P532" s="5"/>
      <c r="Q532" s="36"/>
      <c r="R532" s="5"/>
      <c r="S532" s="5"/>
      <c r="T532" s="5"/>
      <c r="U532" s="5"/>
      <c r="V532" s="5"/>
      <c r="W532" s="5"/>
      <c r="X532" s="5"/>
      <c r="Y532" s="5"/>
    </row>
    <row r="533" spans="1:25">
      <c r="A533" s="5"/>
      <c r="B533" s="5"/>
      <c r="C533" s="5"/>
      <c r="D533" s="139"/>
      <c r="E533" s="5"/>
      <c r="F533" s="5"/>
      <c r="G533" s="5"/>
      <c r="H533" s="36"/>
      <c r="I533" s="5"/>
      <c r="J533" s="5"/>
      <c r="K533" s="5"/>
      <c r="L533" s="5"/>
      <c r="M533" s="5"/>
      <c r="N533" s="36"/>
      <c r="O533" s="5"/>
      <c r="P533" s="5"/>
      <c r="Q533" s="36"/>
      <c r="R533" s="5"/>
      <c r="S533" s="5"/>
      <c r="T533" s="5"/>
      <c r="U533" s="5"/>
      <c r="V533" s="5"/>
      <c r="W533" s="5"/>
      <c r="X533" s="5"/>
      <c r="Y533" s="5"/>
    </row>
    <row r="534" spans="1:25">
      <c r="A534" s="5"/>
      <c r="B534" s="5"/>
      <c r="C534" s="5"/>
      <c r="D534" s="139"/>
      <c r="E534" s="5"/>
      <c r="F534" s="5"/>
      <c r="G534" s="5"/>
      <c r="H534" s="36"/>
      <c r="I534" s="5"/>
      <c r="J534" s="5"/>
      <c r="K534" s="5"/>
      <c r="L534" s="5"/>
      <c r="M534" s="5"/>
      <c r="N534" s="36"/>
      <c r="O534" s="5"/>
      <c r="P534" s="5"/>
      <c r="Q534" s="36"/>
      <c r="R534" s="5"/>
      <c r="S534" s="5"/>
      <c r="T534" s="5"/>
      <c r="U534" s="5"/>
      <c r="V534" s="5"/>
      <c r="W534" s="5"/>
      <c r="X534" s="5"/>
      <c r="Y534" s="5"/>
    </row>
    <row r="535" spans="1:25">
      <c r="A535" s="5"/>
      <c r="B535" s="5"/>
      <c r="C535" s="5"/>
      <c r="D535" s="139"/>
      <c r="E535" s="5"/>
      <c r="F535" s="5"/>
      <c r="G535" s="5"/>
      <c r="H535" s="36"/>
      <c r="I535" s="5"/>
      <c r="J535" s="5"/>
      <c r="K535" s="5"/>
      <c r="L535" s="5"/>
      <c r="M535" s="5"/>
      <c r="N535" s="36"/>
      <c r="O535" s="5"/>
      <c r="P535" s="5"/>
      <c r="Q535" s="36"/>
      <c r="R535" s="5"/>
      <c r="S535" s="5"/>
      <c r="T535" s="5"/>
      <c r="U535" s="5"/>
      <c r="V535" s="5"/>
      <c r="W535" s="5"/>
      <c r="X535" s="5"/>
      <c r="Y535" s="5"/>
    </row>
    <row r="536" spans="1:25">
      <c r="A536" s="5"/>
      <c r="B536" s="5"/>
      <c r="C536" s="5"/>
      <c r="D536" s="139"/>
      <c r="E536" s="5"/>
      <c r="F536" s="5"/>
      <c r="G536" s="5"/>
      <c r="H536" s="36"/>
      <c r="I536" s="5"/>
      <c r="J536" s="5"/>
      <c r="K536" s="5"/>
      <c r="L536" s="5"/>
      <c r="M536" s="5"/>
      <c r="N536" s="36"/>
      <c r="O536" s="5"/>
      <c r="P536" s="5"/>
      <c r="Q536" s="36"/>
      <c r="R536" s="5"/>
      <c r="S536" s="5"/>
      <c r="T536" s="5"/>
      <c r="U536" s="5"/>
      <c r="V536" s="5"/>
      <c r="W536" s="5"/>
      <c r="X536" s="5"/>
      <c r="Y536" s="5"/>
    </row>
    <row r="537" spans="1:25">
      <c r="A537" s="5"/>
      <c r="B537" s="5"/>
      <c r="C537" s="5"/>
      <c r="D537" s="139"/>
      <c r="E537" s="5"/>
      <c r="F537" s="5"/>
      <c r="G537" s="5"/>
      <c r="H537" s="36"/>
      <c r="I537" s="5"/>
      <c r="J537" s="5"/>
      <c r="K537" s="5"/>
      <c r="L537" s="5"/>
      <c r="M537" s="5"/>
      <c r="N537" s="36"/>
      <c r="O537" s="5"/>
      <c r="P537" s="5"/>
      <c r="Q537" s="36"/>
      <c r="R537" s="5"/>
      <c r="S537" s="5"/>
      <c r="T537" s="5"/>
      <c r="U537" s="5"/>
      <c r="V537" s="5"/>
      <c r="W537" s="5"/>
      <c r="X537" s="5"/>
      <c r="Y537" s="5"/>
    </row>
    <row r="538" spans="1:25">
      <c r="A538" s="5"/>
      <c r="B538" s="5"/>
      <c r="C538" s="5"/>
      <c r="D538" s="139"/>
      <c r="E538" s="5"/>
      <c r="F538" s="5"/>
      <c r="G538" s="5"/>
      <c r="H538" s="36"/>
      <c r="I538" s="5"/>
      <c r="J538" s="5"/>
      <c r="K538" s="5"/>
      <c r="L538" s="5"/>
      <c r="M538" s="5"/>
      <c r="N538" s="36"/>
      <c r="O538" s="5"/>
      <c r="P538" s="5"/>
      <c r="Q538" s="36"/>
      <c r="R538" s="5"/>
      <c r="S538" s="5"/>
      <c r="T538" s="5"/>
      <c r="U538" s="5"/>
      <c r="V538" s="5"/>
      <c r="W538" s="5"/>
      <c r="X538" s="5"/>
      <c r="Y538" s="5"/>
    </row>
    <row r="539" spans="1:25">
      <c r="A539" s="5"/>
      <c r="B539" s="5"/>
      <c r="C539" s="5"/>
      <c r="D539" s="139"/>
      <c r="E539" s="5"/>
      <c r="F539" s="5"/>
      <c r="G539" s="5"/>
      <c r="H539" s="36"/>
      <c r="I539" s="5"/>
      <c r="J539" s="5"/>
      <c r="K539" s="5"/>
      <c r="L539" s="5"/>
      <c r="M539" s="5"/>
      <c r="N539" s="36"/>
      <c r="O539" s="5"/>
      <c r="P539" s="5"/>
      <c r="Q539" s="36"/>
      <c r="R539" s="5"/>
      <c r="S539" s="5"/>
      <c r="T539" s="5"/>
      <c r="U539" s="5"/>
      <c r="V539" s="5"/>
      <c r="W539" s="5"/>
      <c r="X539" s="5"/>
      <c r="Y539" s="5"/>
    </row>
    <row r="540" spans="1:25">
      <c r="A540" s="5"/>
      <c r="B540" s="5"/>
      <c r="C540" s="5"/>
      <c r="D540" s="139"/>
      <c r="E540" s="5"/>
      <c r="F540" s="5"/>
      <c r="G540" s="5"/>
      <c r="H540" s="36"/>
      <c r="I540" s="5"/>
      <c r="J540" s="5"/>
      <c r="K540" s="5"/>
      <c r="L540" s="5"/>
      <c r="M540" s="5"/>
      <c r="N540" s="36"/>
      <c r="O540" s="5"/>
      <c r="P540" s="5"/>
      <c r="Q540" s="36"/>
      <c r="R540" s="5"/>
      <c r="S540" s="5"/>
      <c r="T540" s="5"/>
      <c r="U540" s="5"/>
      <c r="V540" s="5"/>
      <c r="W540" s="5"/>
      <c r="X540" s="5"/>
      <c r="Y540" s="5"/>
    </row>
    <row r="541" spans="1:25">
      <c r="A541" s="5"/>
      <c r="B541" s="5"/>
      <c r="C541" s="5"/>
      <c r="D541" s="139"/>
      <c r="E541" s="5"/>
      <c r="F541" s="5"/>
      <c r="G541" s="5"/>
      <c r="H541" s="36"/>
      <c r="I541" s="5"/>
      <c r="J541" s="5"/>
      <c r="K541" s="5"/>
      <c r="L541" s="5"/>
      <c r="M541" s="5"/>
      <c r="N541" s="36"/>
      <c r="O541" s="5"/>
      <c r="P541" s="5"/>
      <c r="Q541" s="36"/>
      <c r="R541" s="5"/>
      <c r="S541" s="5"/>
      <c r="T541" s="5"/>
      <c r="U541" s="5"/>
      <c r="V541" s="5"/>
      <c r="W541" s="5"/>
      <c r="X541" s="5"/>
      <c r="Y541" s="5"/>
    </row>
    <row r="542" spans="1:25">
      <c r="A542" s="5"/>
      <c r="B542" s="5"/>
      <c r="C542" s="5"/>
      <c r="D542" s="139"/>
      <c r="E542" s="5"/>
      <c r="F542" s="5"/>
      <c r="G542" s="5"/>
      <c r="H542" s="36"/>
      <c r="I542" s="5"/>
      <c r="J542" s="5"/>
      <c r="K542" s="5"/>
      <c r="L542" s="5"/>
      <c r="M542" s="5"/>
      <c r="N542" s="36"/>
      <c r="O542" s="5"/>
      <c r="P542" s="5"/>
      <c r="Q542" s="36"/>
      <c r="R542" s="5"/>
      <c r="S542" s="5"/>
      <c r="T542" s="5"/>
      <c r="U542" s="5"/>
      <c r="V542" s="5"/>
      <c r="W542" s="5"/>
      <c r="X542" s="5"/>
      <c r="Y542" s="5"/>
    </row>
    <row r="543" spans="1:25">
      <c r="A543" s="5"/>
      <c r="B543" s="5"/>
      <c r="C543" s="5"/>
      <c r="D543" s="139"/>
      <c r="E543" s="5"/>
      <c r="F543" s="5"/>
      <c r="G543" s="5"/>
      <c r="H543" s="36"/>
      <c r="I543" s="5"/>
      <c r="J543" s="5"/>
      <c r="K543" s="5"/>
      <c r="L543" s="5"/>
      <c r="M543" s="5"/>
      <c r="N543" s="36"/>
      <c r="O543" s="5"/>
      <c r="P543" s="5"/>
      <c r="Q543" s="36"/>
      <c r="R543" s="5"/>
      <c r="S543" s="5"/>
      <c r="T543" s="5"/>
      <c r="U543" s="5"/>
      <c r="V543" s="5"/>
      <c r="W543" s="5"/>
      <c r="X543" s="5"/>
      <c r="Y543" s="5"/>
    </row>
    <row r="544" spans="1:25">
      <c r="A544" s="5"/>
      <c r="B544" s="5"/>
      <c r="C544" s="5"/>
      <c r="D544" s="139"/>
      <c r="E544" s="5"/>
      <c r="F544" s="5"/>
      <c r="G544" s="5"/>
      <c r="H544" s="36"/>
      <c r="I544" s="5"/>
      <c r="J544" s="5"/>
      <c r="K544" s="5"/>
      <c r="L544" s="5"/>
      <c r="M544" s="5"/>
      <c r="N544" s="36"/>
      <c r="O544" s="5"/>
      <c r="P544" s="5"/>
      <c r="Q544" s="36"/>
      <c r="R544" s="5"/>
      <c r="S544" s="5"/>
      <c r="T544" s="5"/>
      <c r="U544" s="5"/>
      <c r="V544" s="5"/>
      <c r="W544" s="5"/>
      <c r="X544" s="5"/>
      <c r="Y544" s="5"/>
    </row>
    <row r="545" spans="1:25">
      <c r="A545" s="5"/>
      <c r="B545" s="5"/>
      <c r="C545" s="5"/>
      <c r="D545" s="139"/>
      <c r="E545" s="5"/>
      <c r="F545" s="5"/>
      <c r="G545" s="5"/>
      <c r="H545" s="36"/>
      <c r="I545" s="5"/>
      <c r="J545" s="5"/>
      <c r="K545" s="5"/>
      <c r="L545" s="5"/>
      <c r="M545" s="5"/>
      <c r="N545" s="36"/>
      <c r="O545" s="5"/>
      <c r="P545" s="5"/>
      <c r="Q545" s="36"/>
      <c r="R545" s="5"/>
      <c r="S545" s="5"/>
      <c r="T545" s="5"/>
      <c r="U545" s="5"/>
      <c r="V545" s="5"/>
      <c r="W545" s="5"/>
      <c r="X545" s="5"/>
      <c r="Y545" s="5"/>
    </row>
    <row r="546" spans="1:25">
      <c r="A546" s="5"/>
      <c r="B546" s="5"/>
      <c r="C546" s="5"/>
      <c r="D546" s="139"/>
      <c r="E546" s="5"/>
      <c r="F546" s="5"/>
      <c r="G546" s="5"/>
      <c r="H546" s="36"/>
      <c r="I546" s="5"/>
      <c r="J546" s="5"/>
      <c r="K546" s="5"/>
      <c r="L546" s="5"/>
      <c r="M546" s="5"/>
      <c r="N546" s="36"/>
      <c r="O546" s="5"/>
      <c r="P546" s="5"/>
      <c r="Q546" s="36"/>
      <c r="R546" s="5"/>
      <c r="S546" s="5"/>
      <c r="T546" s="5"/>
      <c r="U546" s="5"/>
      <c r="V546" s="5"/>
      <c r="W546" s="5"/>
      <c r="X546" s="5"/>
      <c r="Y546" s="5"/>
    </row>
    <row r="547" spans="1:25">
      <c r="A547" s="5"/>
      <c r="B547" s="5"/>
      <c r="C547" s="5"/>
      <c r="D547" s="139"/>
      <c r="E547" s="5"/>
      <c r="F547" s="5"/>
      <c r="G547" s="5"/>
      <c r="H547" s="36"/>
      <c r="I547" s="5"/>
      <c r="J547" s="5"/>
      <c r="K547" s="5"/>
      <c r="L547" s="5"/>
      <c r="M547" s="5"/>
      <c r="N547" s="36"/>
      <c r="O547" s="5"/>
      <c r="P547" s="5"/>
      <c r="Q547" s="36"/>
      <c r="R547" s="5"/>
      <c r="S547" s="5"/>
      <c r="T547" s="5"/>
      <c r="U547" s="5"/>
      <c r="V547" s="5"/>
      <c r="W547" s="5"/>
      <c r="X547" s="5"/>
      <c r="Y547" s="5"/>
    </row>
    <row r="548" spans="1:25">
      <c r="A548" s="5"/>
      <c r="B548" s="5"/>
      <c r="C548" s="5"/>
      <c r="D548" s="139"/>
      <c r="E548" s="5"/>
      <c r="F548" s="5"/>
      <c r="G548" s="5"/>
      <c r="H548" s="36"/>
      <c r="I548" s="5"/>
      <c r="J548" s="5"/>
      <c r="K548" s="5"/>
      <c r="L548" s="5"/>
      <c r="M548" s="5"/>
      <c r="N548" s="36"/>
      <c r="O548" s="5"/>
      <c r="P548" s="5"/>
      <c r="Q548" s="36"/>
      <c r="R548" s="5"/>
      <c r="S548" s="5"/>
      <c r="T548" s="5"/>
      <c r="U548" s="5"/>
      <c r="V548" s="5"/>
      <c r="W548" s="5"/>
      <c r="X548" s="5"/>
      <c r="Y548" s="5"/>
    </row>
    <row r="549" spans="1:25">
      <c r="A549" s="5"/>
      <c r="B549" s="5"/>
      <c r="C549" s="5"/>
      <c r="D549" s="139"/>
      <c r="E549" s="5"/>
      <c r="F549" s="5"/>
      <c r="G549" s="5"/>
      <c r="H549" s="36"/>
      <c r="I549" s="5"/>
      <c r="J549" s="5"/>
      <c r="K549" s="5"/>
      <c r="L549" s="5"/>
      <c r="M549" s="5"/>
      <c r="N549" s="36"/>
      <c r="O549" s="5"/>
      <c r="P549" s="5"/>
      <c r="Q549" s="36"/>
      <c r="R549" s="5"/>
      <c r="S549" s="5"/>
      <c r="T549" s="5"/>
      <c r="U549" s="5"/>
      <c r="V549" s="5"/>
      <c r="W549" s="5"/>
      <c r="X549" s="5"/>
      <c r="Y549" s="5"/>
    </row>
    <row r="550" spans="1:25">
      <c r="A550" s="5"/>
      <c r="B550" s="5"/>
      <c r="C550" s="5"/>
      <c r="D550" s="139"/>
      <c r="E550" s="5"/>
      <c r="F550" s="5"/>
      <c r="G550" s="5"/>
      <c r="H550" s="36"/>
      <c r="I550" s="5"/>
      <c r="J550" s="5"/>
      <c r="K550" s="5"/>
      <c r="L550" s="5"/>
      <c r="M550" s="5"/>
      <c r="N550" s="36"/>
      <c r="O550" s="5"/>
      <c r="P550" s="5"/>
      <c r="Q550" s="36"/>
      <c r="R550" s="5"/>
      <c r="S550" s="5"/>
      <c r="T550" s="5"/>
      <c r="U550" s="5"/>
      <c r="V550" s="5"/>
      <c r="W550" s="5"/>
      <c r="X550" s="5"/>
      <c r="Y550" s="5"/>
    </row>
    <row r="551" spans="1:25">
      <c r="A551" s="5"/>
      <c r="B551" s="5"/>
      <c r="C551" s="5"/>
      <c r="D551" s="139"/>
      <c r="E551" s="5"/>
      <c r="F551" s="5"/>
      <c r="G551" s="5"/>
      <c r="H551" s="36"/>
      <c r="I551" s="5"/>
      <c r="J551" s="5"/>
      <c r="K551" s="5"/>
      <c r="L551" s="5"/>
      <c r="M551" s="5"/>
      <c r="N551" s="36"/>
      <c r="O551" s="5"/>
      <c r="P551" s="5"/>
      <c r="Q551" s="36"/>
      <c r="R551" s="5"/>
      <c r="S551" s="5"/>
      <c r="T551" s="5"/>
      <c r="U551" s="5"/>
      <c r="V551" s="5"/>
      <c r="W551" s="5"/>
      <c r="X551" s="5"/>
      <c r="Y551" s="5"/>
    </row>
    <row r="552" spans="1:25">
      <c r="A552" s="5"/>
      <c r="B552" s="5"/>
      <c r="C552" s="5"/>
      <c r="D552" s="139"/>
      <c r="E552" s="5"/>
      <c r="F552" s="5"/>
      <c r="G552" s="5"/>
      <c r="H552" s="36"/>
      <c r="I552" s="5"/>
      <c r="J552" s="5"/>
      <c r="K552" s="5"/>
      <c r="L552" s="5"/>
      <c r="M552" s="5"/>
      <c r="N552" s="36"/>
      <c r="O552" s="5"/>
      <c r="P552" s="5"/>
      <c r="Q552" s="36"/>
      <c r="R552" s="5"/>
      <c r="S552" s="5"/>
      <c r="T552" s="5"/>
      <c r="U552" s="5"/>
      <c r="V552" s="5"/>
      <c r="W552" s="5"/>
      <c r="X552" s="5"/>
      <c r="Y552" s="5"/>
    </row>
    <row r="553" spans="1:25">
      <c r="A553" s="5"/>
      <c r="B553" s="5"/>
      <c r="C553" s="5"/>
      <c r="D553" s="139"/>
      <c r="E553" s="5"/>
      <c r="F553" s="5"/>
      <c r="G553" s="5"/>
      <c r="H553" s="36"/>
      <c r="I553" s="5"/>
      <c r="J553" s="5"/>
      <c r="K553" s="5"/>
      <c r="L553" s="5"/>
      <c r="M553" s="5"/>
      <c r="N553" s="36"/>
      <c r="O553" s="5"/>
      <c r="P553" s="5"/>
      <c r="Q553" s="36"/>
      <c r="R553" s="5"/>
      <c r="S553" s="5"/>
      <c r="T553" s="5"/>
      <c r="U553" s="5"/>
      <c r="V553" s="5"/>
      <c r="W553" s="5"/>
      <c r="X553" s="5"/>
      <c r="Y553" s="5"/>
    </row>
    <row r="554" spans="1:25">
      <c r="A554" s="5"/>
      <c r="B554" s="5"/>
      <c r="C554" s="5"/>
      <c r="D554" s="139"/>
      <c r="E554" s="5"/>
      <c r="F554" s="5"/>
      <c r="G554" s="5"/>
      <c r="H554" s="36"/>
      <c r="I554" s="5"/>
      <c r="J554" s="5"/>
      <c r="K554" s="5"/>
      <c r="L554" s="5"/>
      <c r="M554" s="5"/>
      <c r="N554" s="36"/>
      <c r="O554" s="5"/>
      <c r="P554" s="5"/>
      <c r="Q554" s="36"/>
      <c r="R554" s="5"/>
      <c r="S554" s="5"/>
      <c r="T554" s="5"/>
      <c r="U554" s="5"/>
      <c r="V554" s="5"/>
      <c r="W554" s="5"/>
      <c r="X554" s="5"/>
      <c r="Y554" s="5"/>
    </row>
    <row r="555" spans="1:25">
      <c r="A555" s="5"/>
      <c r="B555" s="5"/>
      <c r="C555" s="5"/>
      <c r="D555" s="139"/>
      <c r="E555" s="5"/>
      <c r="F555" s="5"/>
      <c r="G555" s="5"/>
      <c r="H555" s="36"/>
      <c r="I555" s="5"/>
      <c r="J555" s="5"/>
      <c r="K555" s="5"/>
      <c r="L555" s="5"/>
      <c r="M555" s="5"/>
      <c r="N555" s="36"/>
      <c r="O555" s="5"/>
      <c r="P555" s="5"/>
      <c r="Q555" s="36"/>
      <c r="R555" s="5"/>
      <c r="S555" s="5"/>
      <c r="T555" s="5"/>
      <c r="U555" s="5"/>
      <c r="V555" s="5"/>
      <c r="W555" s="5"/>
      <c r="X555" s="5"/>
      <c r="Y555" s="5"/>
    </row>
    <row r="556" spans="1:25">
      <c r="A556" s="5"/>
      <c r="B556" s="5"/>
      <c r="C556" s="5"/>
      <c r="D556" s="139"/>
      <c r="E556" s="5"/>
      <c r="F556" s="5"/>
      <c r="G556" s="5"/>
      <c r="H556" s="36"/>
      <c r="I556" s="5"/>
      <c r="J556" s="5"/>
      <c r="K556" s="5"/>
      <c r="L556" s="5"/>
      <c r="M556" s="5"/>
      <c r="N556" s="36"/>
      <c r="O556" s="5"/>
      <c r="P556" s="5"/>
      <c r="Q556" s="36"/>
      <c r="R556" s="5"/>
      <c r="S556" s="5"/>
      <c r="T556" s="5"/>
      <c r="U556" s="5"/>
      <c r="V556" s="5"/>
      <c r="W556" s="5"/>
      <c r="X556" s="5"/>
      <c r="Y556" s="5"/>
    </row>
    <row r="557" spans="1:25">
      <c r="A557" s="5"/>
      <c r="B557" s="5"/>
      <c r="C557" s="5"/>
      <c r="D557" s="139"/>
      <c r="E557" s="5"/>
      <c r="F557" s="5"/>
      <c r="G557" s="5"/>
      <c r="H557" s="36"/>
      <c r="I557" s="5"/>
      <c r="J557" s="5"/>
      <c r="K557" s="5"/>
      <c r="L557" s="5"/>
      <c r="M557" s="5"/>
      <c r="N557" s="36"/>
      <c r="O557" s="5"/>
      <c r="P557" s="5"/>
      <c r="Q557" s="36"/>
      <c r="R557" s="5"/>
      <c r="S557" s="5"/>
      <c r="T557" s="5"/>
      <c r="U557" s="5"/>
      <c r="V557" s="5"/>
      <c r="W557" s="5"/>
      <c r="X557" s="5"/>
      <c r="Y557" s="5"/>
    </row>
    <row r="558" spans="1:25">
      <c r="A558" s="5"/>
      <c r="B558" s="5"/>
      <c r="C558" s="5"/>
      <c r="D558" s="139"/>
      <c r="E558" s="5"/>
      <c r="F558" s="5"/>
      <c r="G558" s="5"/>
      <c r="H558" s="36"/>
      <c r="I558" s="5"/>
      <c r="J558" s="5"/>
      <c r="K558" s="5"/>
      <c r="L558" s="5"/>
      <c r="M558" s="5"/>
      <c r="N558" s="36"/>
      <c r="O558" s="5"/>
      <c r="P558" s="5"/>
      <c r="Q558" s="36"/>
      <c r="R558" s="5"/>
      <c r="S558" s="5"/>
      <c r="T558" s="5"/>
      <c r="U558" s="5"/>
      <c r="V558" s="5"/>
      <c r="W558" s="5"/>
      <c r="X558" s="5"/>
      <c r="Y558" s="5"/>
    </row>
    <row r="559" spans="1:25">
      <c r="A559" s="5"/>
      <c r="B559" s="5"/>
      <c r="C559" s="5"/>
      <c r="D559" s="139"/>
      <c r="E559" s="5"/>
      <c r="F559" s="5"/>
      <c r="G559" s="5"/>
      <c r="H559" s="36"/>
      <c r="I559" s="5"/>
      <c r="J559" s="5"/>
      <c r="K559" s="5"/>
      <c r="L559" s="5"/>
      <c r="M559" s="5"/>
      <c r="N559" s="36"/>
      <c r="O559" s="5"/>
      <c r="P559" s="5"/>
      <c r="Q559" s="36"/>
      <c r="R559" s="5"/>
      <c r="S559" s="5"/>
      <c r="T559" s="5"/>
      <c r="U559" s="5"/>
      <c r="V559" s="5"/>
      <c r="W559" s="5"/>
      <c r="X559" s="5"/>
      <c r="Y559" s="5"/>
    </row>
    <row r="560" spans="1:25">
      <c r="A560" s="5"/>
      <c r="B560" s="5"/>
      <c r="C560" s="5"/>
      <c r="D560" s="139"/>
      <c r="E560" s="5"/>
      <c r="F560" s="5"/>
      <c r="G560" s="5"/>
      <c r="H560" s="36"/>
      <c r="I560" s="5"/>
      <c r="J560" s="5"/>
      <c r="K560" s="5"/>
      <c r="L560" s="5"/>
      <c r="M560" s="5"/>
      <c r="N560" s="36"/>
      <c r="O560" s="5"/>
      <c r="P560" s="5"/>
      <c r="Q560" s="36"/>
      <c r="R560" s="5"/>
      <c r="S560" s="5"/>
      <c r="T560" s="5"/>
      <c r="U560" s="5"/>
      <c r="V560" s="5"/>
      <c r="W560" s="5"/>
      <c r="X560" s="5"/>
      <c r="Y560" s="5"/>
    </row>
    <row r="561" spans="1:25">
      <c r="A561" s="5"/>
      <c r="B561" s="5"/>
      <c r="C561" s="5"/>
      <c r="D561" s="139"/>
      <c r="E561" s="5"/>
      <c r="F561" s="5"/>
      <c r="G561" s="5"/>
      <c r="H561" s="36"/>
      <c r="I561" s="5"/>
      <c r="J561" s="5"/>
      <c r="K561" s="5"/>
      <c r="L561" s="5"/>
      <c r="M561" s="5"/>
      <c r="N561" s="36"/>
      <c r="O561" s="5"/>
      <c r="P561" s="5"/>
      <c r="Q561" s="36"/>
      <c r="R561" s="5"/>
      <c r="S561" s="5"/>
      <c r="T561" s="5"/>
      <c r="U561" s="5"/>
      <c r="V561" s="5"/>
      <c r="W561" s="5"/>
      <c r="X561" s="5"/>
      <c r="Y561" s="5"/>
    </row>
    <row r="562" spans="1:25">
      <c r="A562" s="5"/>
      <c r="B562" s="5"/>
      <c r="C562" s="5"/>
      <c r="D562" s="139"/>
      <c r="E562" s="5"/>
      <c r="F562" s="5"/>
      <c r="G562" s="5"/>
      <c r="H562" s="36"/>
      <c r="I562" s="5"/>
      <c r="J562" s="5"/>
      <c r="K562" s="5"/>
      <c r="L562" s="5"/>
      <c r="M562" s="5"/>
      <c r="N562" s="36"/>
      <c r="O562" s="5"/>
      <c r="P562" s="5"/>
      <c r="Q562" s="36"/>
      <c r="R562" s="5"/>
      <c r="S562" s="5"/>
      <c r="T562" s="5"/>
      <c r="U562" s="5"/>
      <c r="V562" s="5"/>
      <c r="W562" s="5"/>
      <c r="X562" s="5"/>
      <c r="Y562" s="5"/>
    </row>
    <row r="563" spans="1:25">
      <c r="A563" s="5"/>
      <c r="B563" s="5"/>
      <c r="C563" s="5"/>
      <c r="D563" s="139"/>
      <c r="E563" s="5"/>
      <c r="F563" s="5"/>
      <c r="G563" s="5"/>
      <c r="H563" s="36"/>
      <c r="I563" s="5"/>
      <c r="J563" s="5"/>
      <c r="K563" s="5"/>
      <c r="L563" s="5"/>
      <c r="M563" s="5"/>
      <c r="N563" s="36"/>
      <c r="O563" s="5"/>
      <c r="P563" s="5"/>
      <c r="Q563" s="36"/>
      <c r="R563" s="5"/>
      <c r="S563" s="5"/>
      <c r="T563" s="5"/>
      <c r="U563" s="5"/>
      <c r="V563" s="5"/>
      <c r="W563" s="5"/>
      <c r="X563" s="5"/>
      <c r="Y563" s="5"/>
    </row>
    <row r="564" spans="1:25">
      <c r="A564" s="5"/>
      <c r="B564" s="5"/>
      <c r="C564" s="5"/>
      <c r="D564" s="139"/>
      <c r="E564" s="5"/>
      <c r="F564" s="5"/>
      <c r="G564" s="5"/>
      <c r="H564" s="36"/>
      <c r="I564" s="5"/>
      <c r="J564" s="5"/>
      <c r="K564" s="5"/>
      <c r="L564" s="5"/>
      <c r="M564" s="5"/>
      <c r="N564" s="36"/>
      <c r="O564" s="5"/>
      <c r="P564" s="5"/>
      <c r="Q564" s="36"/>
      <c r="R564" s="5"/>
      <c r="S564" s="5"/>
      <c r="T564" s="5"/>
      <c r="U564" s="5"/>
      <c r="V564" s="5"/>
      <c r="W564" s="5"/>
      <c r="X564" s="5"/>
      <c r="Y564" s="5"/>
    </row>
    <row r="565" spans="1:25">
      <c r="A565" s="5"/>
      <c r="B565" s="5"/>
      <c r="C565" s="5"/>
      <c r="D565" s="139"/>
      <c r="E565" s="5"/>
      <c r="F565" s="5"/>
      <c r="G565" s="5"/>
      <c r="H565" s="36"/>
      <c r="I565" s="5"/>
      <c r="J565" s="5"/>
      <c r="K565" s="5"/>
      <c r="L565" s="5"/>
      <c r="M565" s="5"/>
      <c r="N565" s="36"/>
      <c r="O565" s="5"/>
      <c r="P565" s="5"/>
      <c r="Q565" s="36"/>
      <c r="R565" s="5"/>
      <c r="S565" s="5"/>
      <c r="T565" s="5"/>
      <c r="U565" s="5"/>
      <c r="V565" s="5"/>
      <c r="W565" s="5"/>
      <c r="X565" s="5"/>
      <c r="Y565" s="5"/>
    </row>
    <row r="566" spans="1:25">
      <c r="A566" s="5"/>
      <c r="B566" s="5"/>
      <c r="C566" s="5"/>
      <c r="D566" s="139"/>
      <c r="E566" s="5"/>
      <c r="F566" s="5"/>
      <c r="G566" s="5"/>
      <c r="H566" s="36"/>
      <c r="I566" s="5"/>
      <c r="J566" s="5"/>
      <c r="K566" s="5"/>
      <c r="L566" s="5"/>
      <c r="M566" s="5"/>
      <c r="N566" s="36"/>
      <c r="O566" s="5"/>
      <c r="P566" s="5"/>
      <c r="Q566" s="36"/>
      <c r="R566" s="5"/>
      <c r="S566" s="5"/>
      <c r="T566" s="5"/>
      <c r="U566" s="5"/>
      <c r="V566" s="5"/>
      <c r="W566" s="5"/>
      <c r="X566" s="5"/>
      <c r="Y566" s="5"/>
    </row>
    <row r="567" spans="1:25">
      <c r="A567" s="5"/>
      <c r="B567" s="5"/>
      <c r="C567" s="5"/>
      <c r="D567" s="139"/>
      <c r="E567" s="5"/>
      <c r="F567" s="5"/>
      <c r="G567" s="5"/>
      <c r="H567" s="36"/>
      <c r="I567" s="5"/>
      <c r="J567" s="5"/>
      <c r="K567" s="5"/>
      <c r="L567" s="5"/>
      <c r="M567" s="5"/>
      <c r="N567" s="36"/>
      <c r="O567" s="5"/>
      <c r="P567" s="5"/>
      <c r="Q567" s="36"/>
      <c r="R567" s="5"/>
      <c r="S567" s="5"/>
      <c r="T567" s="5"/>
      <c r="U567" s="5"/>
      <c r="V567" s="5"/>
      <c r="W567" s="5"/>
      <c r="X567" s="5"/>
      <c r="Y567" s="5"/>
    </row>
    <row r="568" spans="1:25">
      <c r="A568" s="5"/>
      <c r="B568" s="5"/>
      <c r="C568" s="5"/>
      <c r="D568" s="139"/>
      <c r="E568" s="5"/>
      <c r="F568" s="5"/>
      <c r="G568" s="5"/>
      <c r="H568" s="36"/>
      <c r="I568" s="5"/>
      <c r="J568" s="5"/>
      <c r="K568" s="5"/>
      <c r="L568" s="5"/>
      <c r="M568" s="5"/>
      <c r="N568" s="36"/>
      <c r="O568" s="5"/>
      <c r="P568" s="5"/>
      <c r="Q568" s="36"/>
      <c r="R568" s="5"/>
      <c r="S568" s="5"/>
      <c r="T568" s="5"/>
      <c r="U568" s="5"/>
      <c r="V568" s="5"/>
      <c r="W568" s="5"/>
      <c r="X568" s="5"/>
      <c r="Y568" s="5"/>
    </row>
    <row r="569" spans="1:25">
      <c r="A569" s="5"/>
      <c r="B569" s="5"/>
      <c r="C569" s="5"/>
      <c r="D569" s="139"/>
      <c r="E569" s="5"/>
      <c r="F569" s="5"/>
      <c r="G569" s="5"/>
      <c r="H569" s="36"/>
      <c r="I569" s="5"/>
      <c r="J569" s="5"/>
      <c r="K569" s="5"/>
      <c r="L569" s="5"/>
      <c r="M569" s="5"/>
      <c r="N569" s="36"/>
      <c r="O569" s="5"/>
      <c r="P569" s="5"/>
      <c r="Q569" s="36"/>
      <c r="R569" s="5"/>
      <c r="S569" s="5"/>
      <c r="T569" s="5"/>
      <c r="U569" s="5"/>
      <c r="V569" s="5"/>
      <c r="W569" s="5"/>
      <c r="X569" s="5"/>
      <c r="Y569" s="5"/>
    </row>
    <row r="570" spans="1:25">
      <c r="A570" s="5"/>
      <c r="B570" s="5"/>
      <c r="C570" s="5"/>
      <c r="D570" s="139"/>
      <c r="E570" s="5"/>
      <c r="F570" s="5"/>
      <c r="G570" s="5"/>
      <c r="H570" s="36"/>
      <c r="I570" s="5"/>
      <c r="J570" s="5"/>
      <c r="K570" s="5"/>
      <c r="L570" s="5"/>
      <c r="M570" s="5"/>
      <c r="N570" s="36"/>
      <c r="O570" s="5"/>
      <c r="P570" s="5"/>
      <c r="Q570" s="36"/>
      <c r="R570" s="5"/>
      <c r="S570" s="5"/>
      <c r="T570" s="5"/>
      <c r="U570" s="5"/>
      <c r="V570" s="5"/>
      <c r="W570" s="5"/>
      <c r="X570" s="5"/>
      <c r="Y570" s="5"/>
    </row>
    <row r="571" spans="1:25">
      <c r="A571" s="5"/>
      <c r="B571" s="5"/>
      <c r="C571" s="5"/>
      <c r="D571" s="139"/>
      <c r="E571" s="5"/>
      <c r="F571" s="5"/>
      <c r="G571" s="5"/>
      <c r="H571" s="36"/>
      <c r="I571" s="5"/>
      <c r="J571" s="5"/>
      <c r="K571" s="5"/>
      <c r="L571" s="5"/>
      <c r="M571" s="5"/>
      <c r="N571" s="36"/>
      <c r="O571" s="5"/>
      <c r="P571" s="5"/>
      <c r="Q571" s="36"/>
      <c r="R571" s="5"/>
      <c r="S571" s="5"/>
      <c r="T571" s="5"/>
      <c r="U571" s="5"/>
      <c r="V571" s="5"/>
      <c r="W571" s="5"/>
      <c r="X571" s="5"/>
      <c r="Y571" s="5"/>
    </row>
    <row r="572" spans="1:25">
      <c r="A572" s="5"/>
      <c r="B572" s="5"/>
      <c r="C572" s="5"/>
      <c r="D572" s="139"/>
      <c r="E572" s="5"/>
      <c r="F572" s="5"/>
      <c r="G572" s="5"/>
      <c r="H572" s="36"/>
      <c r="I572" s="5"/>
      <c r="J572" s="5"/>
      <c r="K572" s="5"/>
      <c r="L572" s="5"/>
      <c r="M572" s="5"/>
      <c r="N572" s="36"/>
      <c r="O572" s="5"/>
      <c r="P572" s="5"/>
      <c r="Q572" s="36"/>
      <c r="R572" s="5"/>
      <c r="S572" s="5"/>
      <c r="T572" s="5"/>
      <c r="U572" s="5"/>
      <c r="V572" s="5"/>
      <c r="W572" s="5"/>
      <c r="X572" s="5"/>
      <c r="Y572" s="5"/>
    </row>
    <row r="573" spans="1:25">
      <c r="A573" s="5"/>
      <c r="B573" s="5"/>
      <c r="C573" s="5"/>
      <c r="D573" s="139"/>
      <c r="E573" s="5"/>
      <c r="F573" s="5"/>
      <c r="G573" s="5"/>
      <c r="H573" s="36"/>
      <c r="I573" s="5"/>
      <c r="J573" s="5"/>
      <c r="K573" s="5"/>
      <c r="L573" s="5"/>
      <c r="M573" s="5"/>
      <c r="N573" s="36"/>
      <c r="O573" s="5"/>
      <c r="P573" s="5"/>
      <c r="Q573" s="36"/>
      <c r="R573" s="5"/>
      <c r="S573" s="5"/>
      <c r="T573" s="5"/>
      <c r="U573" s="5"/>
      <c r="V573" s="5"/>
      <c r="W573" s="5"/>
      <c r="X573" s="5"/>
      <c r="Y573" s="5"/>
    </row>
    <row r="574" spans="1:25">
      <c r="A574" s="5"/>
      <c r="B574" s="5"/>
      <c r="C574" s="5"/>
      <c r="D574" s="139"/>
      <c r="E574" s="5"/>
      <c r="F574" s="5"/>
      <c r="G574" s="5"/>
      <c r="H574" s="36"/>
      <c r="I574" s="5"/>
      <c r="J574" s="5"/>
      <c r="K574" s="5"/>
      <c r="L574" s="5"/>
      <c r="M574" s="5"/>
      <c r="N574" s="36"/>
      <c r="O574" s="5"/>
      <c r="P574" s="5"/>
      <c r="Q574" s="36"/>
      <c r="R574" s="5"/>
      <c r="S574" s="5"/>
      <c r="T574" s="5"/>
      <c r="U574" s="5"/>
      <c r="V574" s="5"/>
      <c r="W574" s="5"/>
      <c r="X574" s="5"/>
      <c r="Y574" s="5"/>
    </row>
    <row r="575" spans="1:25">
      <c r="A575" s="5"/>
      <c r="B575" s="5"/>
      <c r="C575" s="5"/>
      <c r="D575" s="139"/>
      <c r="E575" s="5"/>
      <c r="F575" s="5"/>
      <c r="G575" s="5"/>
      <c r="H575" s="36"/>
      <c r="I575" s="5"/>
      <c r="J575" s="5"/>
      <c r="K575" s="5"/>
      <c r="L575" s="5"/>
      <c r="M575" s="5"/>
      <c r="N575" s="36"/>
      <c r="O575" s="5"/>
      <c r="P575" s="5"/>
      <c r="Q575" s="36"/>
      <c r="R575" s="5"/>
      <c r="S575" s="5"/>
      <c r="T575" s="5"/>
      <c r="U575" s="5"/>
      <c r="V575" s="5"/>
      <c r="W575" s="5"/>
      <c r="X575" s="5"/>
      <c r="Y575" s="5"/>
    </row>
    <row r="576" spans="1:25">
      <c r="A576" s="5"/>
      <c r="B576" s="5"/>
      <c r="C576" s="5"/>
      <c r="D576" s="139"/>
      <c r="E576" s="5"/>
      <c r="F576" s="5"/>
      <c r="G576" s="5"/>
      <c r="H576" s="36"/>
      <c r="I576" s="5"/>
      <c r="J576" s="5"/>
      <c r="K576" s="5"/>
      <c r="L576" s="5"/>
      <c r="M576" s="5"/>
      <c r="N576" s="36"/>
      <c r="O576" s="5"/>
      <c r="P576" s="5"/>
      <c r="Q576" s="36"/>
      <c r="R576" s="5"/>
      <c r="S576" s="5"/>
      <c r="T576" s="5"/>
      <c r="U576" s="5"/>
      <c r="V576" s="5"/>
      <c r="W576" s="5"/>
      <c r="X576" s="5"/>
      <c r="Y576" s="5"/>
    </row>
    <row r="577" spans="1:25">
      <c r="A577" s="5"/>
      <c r="B577" s="5"/>
      <c r="C577" s="5"/>
      <c r="D577" s="139"/>
      <c r="E577" s="5"/>
      <c r="F577" s="5"/>
      <c r="G577" s="5"/>
      <c r="H577" s="36"/>
      <c r="I577" s="5"/>
      <c r="J577" s="5"/>
      <c r="K577" s="5"/>
      <c r="L577" s="5"/>
      <c r="M577" s="5"/>
      <c r="N577" s="36"/>
      <c r="O577" s="5"/>
      <c r="P577" s="5"/>
      <c r="Q577" s="36"/>
      <c r="R577" s="5"/>
      <c r="S577" s="5"/>
      <c r="T577" s="5"/>
      <c r="U577" s="5"/>
      <c r="V577" s="5"/>
      <c r="W577" s="5"/>
      <c r="X577" s="5"/>
      <c r="Y577" s="5"/>
    </row>
    <row r="578" spans="1:25">
      <c r="A578" s="5"/>
      <c r="B578" s="5"/>
      <c r="C578" s="5"/>
      <c r="D578" s="139"/>
      <c r="E578" s="5"/>
      <c r="F578" s="5"/>
      <c r="G578" s="5"/>
      <c r="H578" s="36"/>
      <c r="I578" s="5"/>
      <c r="J578" s="5"/>
      <c r="K578" s="5"/>
      <c r="L578" s="5"/>
      <c r="M578" s="5"/>
      <c r="N578" s="36"/>
      <c r="O578" s="5"/>
      <c r="P578" s="5"/>
      <c r="Q578" s="36"/>
      <c r="R578" s="5"/>
      <c r="S578" s="5"/>
      <c r="T578" s="5"/>
      <c r="U578" s="5"/>
      <c r="V578" s="5"/>
      <c r="W578" s="5"/>
      <c r="X578" s="5"/>
      <c r="Y578" s="5"/>
    </row>
    <row r="579" spans="1:25">
      <c r="A579" s="5"/>
      <c r="B579" s="5"/>
      <c r="C579" s="5"/>
      <c r="D579" s="139"/>
      <c r="E579" s="5"/>
      <c r="F579" s="5"/>
      <c r="G579" s="5"/>
      <c r="H579" s="36"/>
      <c r="I579" s="5"/>
      <c r="J579" s="5"/>
      <c r="K579" s="5"/>
      <c r="L579" s="5"/>
      <c r="M579" s="5"/>
      <c r="N579" s="36"/>
      <c r="O579" s="5"/>
      <c r="P579" s="5"/>
      <c r="Q579" s="36"/>
      <c r="R579" s="5"/>
      <c r="S579" s="5"/>
      <c r="T579" s="5"/>
      <c r="U579" s="5"/>
      <c r="V579" s="5"/>
      <c r="W579" s="5"/>
      <c r="X579" s="5"/>
      <c r="Y579" s="5"/>
    </row>
    <row r="580" spans="1:25">
      <c r="A580" s="5"/>
      <c r="B580" s="5"/>
      <c r="C580" s="5"/>
      <c r="D580" s="139"/>
      <c r="E580" s="5"/>
      <c r="F580" s="5"/>
      <c r="G580" s="5"/>
      <c r="H580" s="36"/>
      <c r="I580" s="5"/>
      <c r="J580" s="5"/>
      <c r="K580" s="5"/>
      <c r="L580" s="5"/>
      <c r="M580" s="5"/>
      <c r="N580" s="36"/>
      <c r="O580" s="5"/>
      <c r="P580" s="5"/>
      <c r="Q580" s="36"/>
      <c r="R580" s="5"/>
      <c r="S580" s="5"/>
      <c r="T580" s="5"/>
      <c r="U580" s="5"/>
      <c r="V580" s="5"/>
      <c r="W580" s="5"/>
      <c r="X580" s="5"/>
      <c r="Y580" s="5"/>
    </row>
    <row r="581" spans="1:25">
      <c r="A581" s="5"/>
      <c r="B581" s="5"/>
      <c r="C581" s="5"/>
      <c r="D581" s="139"/>
      <c r="E581" s="5"/>
      <c r="F581" s="5"/>
      <c r="G581" s="5"/>
      <c r="H581" s="36"/>
      <c r="I581" s="5"/>
      <c r="J581" s="5"/>
      <c r="K581" s="5"/>
      <c r="L581" s="5"/>
      <c r="M581" s="5"/>
      <c r="N581" s="36"/>
      <c r="O581" s="5"/>
      <c r="P581" s="5"/>
      <c r="Q581" s="36"/>
      <c r="R581" s="5"/>
      <c r="S581" s="5"/>
      <c r="T581" s="5"/>
      <c r="U581" s="5"/>
      <c r="V581" s="5"/>
      <c r="W581" s="5"/>
      <c r="X581" s="5"/>
      <c r="Y581" s="5"/>
    </row>
    <row r="582" spans="1:25">
      <c r="A582" s="5"/>
      <c r="B582" s="5"/>
      <c r="C582" s="5"/>
      <c r="D582" s="139"/>
      <c r="E582" s="5"/>
      <c r="F582" s="5"/>
      <c r="G582" s="5"/>
      <c r="H582" s="36"/>
      <c r="I582" s="5"/>
      <c r="J582" s="5"/>
      <c r="K582" s="5"/>
      <c r="L582" s="5"/>
      <c r="M582" s="5"/>
      <c r="N582" s="36"/>
      <c r="O582" s="5"/>
      <c r="P582" s="5"/>
      <c r="Q582" s="36"/>
      <c r="R582" s="5"/>
      <c r="S582" s="5"/>
      <c r="T582" s="5"/>
      <c r="U582" s="5"/>
      <c r="V582" s="5"/>
      <c r="W582" s="5"/>
      <c r="X582" s="5"/>
      <c r="Y582" s="5"/>
    </row>
    <row r="583" spans="1:25">
      <c r="A583" s="5"/>
      <c r="B583" s="5"/>
      <c r="C583" s="5"/>
      <c r="D583" s="139"/>
      <c r="E583" s="5"/>
      <c r="F583" s="5"/>
      <c r="G583" s="5"/>
      <c r="H583" s="36"/>
      <c r="I583" s="5"/>
      <c r="J583" s="5"/>
      <c r="K583" s="5"/>
      <c r="L583" s="5"/>
      <c r="M583" s="5"/>
      <c r="N583" s="36"/>
      <c r="O583" s="5"/>
      <c r="P583" s="5"/>
      <c r="Q583" s="36"/>
      <c r="R583" s="5"/>
      <c r="S583" s="5"/>
      <c r="T583" s="5"/>
      <c r="U583" s="5"/>
      <c r="V583" s="5"/>
      <c r="W583" s="5"/>
      <c r="X583" s="5"/>
      <c r="Y583" s="5"/>
    </row>
    <row r="584" spans="1:25">
      <c r="A584" s="5"/>
      <c r="B584" s="5"/>
      <c r="C584" s="5"/>
      <c r="D584" s="139"/>
      <c r="E584" s="5"/>
      <c r="F584" s="5"/>
      <c r="G584" s="5"/>
      <c r="H584" s="36"/>
      <c r="I584" s="5"/>
      <c r="J584" s="5"/>
      <c r="K584" s="5"/>
      <c r="L584" s="5"/>
      <c r="M584" s="5"/>
      <c r="N584" s="36"/>
      <c r="O584" s="5"/>
      <c r="P584" s="5"/>
      <c r="Q584" s="36"/>
      <c r="R584" s="5"/>
      <c r="S584" s="5"/>
      <c r="T584" s="5"/>
      <c r="U584" s="5"/>
      <c r="V584" s="5"/>
      <c r="W584" s="5"/>
      <c r="X584" s="5"/>
      <c r="Y584" s="5"/>
    </row>
    <row r="585" spans="1:25">
      <c r="A585" s="5"/>
      <c r="B585" s="5"/>
      <c r="C585" s="5"/>
      <c r="D585" s="139"/>
      <c r="E585" s="5"/>
      <c r="F585" s="5"/>
      <c r="G585" s="5"/>
      <c r="H585" s="36"/>
      <c r="I585" s="5"/>
      <c r="J585" s="5"/>
      <c r="K585" s="5"/>
      <c r="L585" s="5"/>
      <c r="M585" s="5"/>
      <c r="N585" s="36"/>
      <c r="O585" s="5"/>
      <c r="P585" s="5"/>
      <c r="Q585" s="36"/>
      <c r="R585" s="5"/>
      <c r="S585" s="5"/>
      <c r="T585" s="5"/>
      <c r="U585" s="5"/>
      <c r="V585" s="5"/>
      <c r="W585" s="5"/>
      <c r="X585" s="5"/>
      <c r="Y585" s="5"/>
    </row>
    <row r="586" spans="1:25">
      <c r="A586" s="5"/>
      <c r="B586" s="5"/>
      <c r="C586" s="5"/>
      <c r="D586" s="139"/>
      <c r="E586" s="5"/>
      <c r="F586" s="5"/>
      <c r="G586" s="5"/>
      <c r="H586" s="36"/>
      <c r="I586" s="5"/>
      <c r="J586" s="5"/>
      <c r="K586" s="5"/>
      <c r="L586" s="5"/>
      <c r="M586" s="5"/>
      <c r="N586" s="36"/>
      <c r="O586" s="5"/>
      <c r="P586" s="5"/>
      <c r="Q586" s="36"/>
      <c r="R586" s="5"/>
      <c r="S586" s="5"/>
      <c r="T586" s="5"/>
      <c r="U586" s="5"/>
      <c r="V586" s="5"/>
      <c r="W586" s="5"/>
      <c r="X586" s="5"/>
      <c r="Y586" s="5"/>
    </row>
    <row r="587" spans="1:25">
      <c r="A587" s="5"/>
      <c r="B587" s="5"/>
      <c r="C587" s="5"/>
      <c r="D587" s="139"/>
      <c r="E587" s="5"/>
      <c r="F587" s="5"/>
      <c r="G587" s="5"/>
      <c r="H587" s="36"/>
      <c r="I587" s="5"/>
      <c r="J587" s="5"/>
      <c r="K587" s="5"/>
      <c r="L587" s="5"/>
      <c r="M587" s="5"/>
      <c r="N587" s="36"/>
      <c r="O587" s="5"/>
      <c r="P587" s="5"/>
      <c r="Q587" s="36"/>
      <c r="R587" s="5"/>
      <c r="S587" s="5"/>
      <c r="T587" s="5"/>
      <c r="U587" s="5"/>
      <c r="V587" s="5"/>
      <c r="W587" s="5"/>
      <c r="X587" s="5"/>
      <c r="Y587" s="5"/>
    </row>
    <row r="588" spans="1:25">
      <c r="A588" s="5"/>
      <c r="B588" s="5"/>
      <c r="C588" s="5"/>
      <c r="D588" s="139"/>
      <c r="E588" s="5"/>
      <c r="F588" s="5"/>
      <c r="G588" s="5"/>
      <c r="H588" s="36"/>
      <c r="I588" s="5"/>
      <c r="J588" s="5"/>
      <c r="K588" s="5"/>
      <c r="L588" s="5"/>
      <c r="M588" s="5"/>
      <c r="N588" s="36"/>
      <c r="O588" s="5"/>
      <c r="P588" s="5"/>
      <c r="Q588" s="36"/>
      <c r="R588" s="5"/>
      <c r="S588" s="5"/>
      <c r="T588" s="5"/>
      <c r="U588" s="5"/>
      <c r="V588" s="5"/>
      <c r="W588" s="5"/>
      <c r="X588" s="5"/>
      <c r="Y588" s="5"/>
    </row>
    <row r="589" spans="1:25">
      <c r="A589" s="5"/>
      <c r="B589" s="5"/>
      <c r="C589" s="5"/>
      <c r="D589" s="139"/>
      <c r="E589" s="5"/>
      <c r="F589" s="5"/>
      <c r="G589" s="5"/>
      <c r="H589" s="36"/>
      <c r="I589" s="5"/>
      <c r="J589" s="5"/>
      <c r="K589" s="5"/>
      <c r="L589" s="5"/>
      <c r="M589" s="5"/>
      <c r="N589" s="36"/>
      <c r="O589" s="5"/>
      <c r="P589" s="5"/>
      <c r="Q589" s="36"/>
      <c r="R589" s="5"/>
      <c r="S589" s="5"/>
      <c r="T589" s="5"/>
      <c r="U589" s="5"/>
      <c r="V589" s="5"/>
      <c r="W589" s="5"/>
      <c r="X589" s="5"/>
      <c r="Y589" s="5"/>
    </row>
    <row r="590" spans="1:25">
      <c r="A590" s="5"/>
      <c r="B590" s="5"/>
      <c r="C590" s="5"/>
      <c r="D590" s="139"/>
      <c r="E590" s="5"/>
      <c r="F590" s="5"/>
      <c r="G590" s="5"/>
      <c r="H590" s="36"/>
      <c r="I590" s="5"/>
      <c r="J590" s="5"/>
      <c r="K590" s="5"/>
      <c r="L590" s="5"/>
      <c r="M590" s="5"/>
      <c r="N590" s="36"/>
      <c r="O590" s="5"/>
      <c r="P590" s="5"/>
      <c r="Q590" s="36"/>
      <c r="R590" s="5"/>
      <c r="S590" s="5"/>
      <c r="T590" s="5"/>
      <c r="U590" s="5"/>
      <c r="V590" s="5"/>
      <c r="W590" s="5"/>
      <c r="X590" s="5"/>
      <c r="Y590" s="5"/>
    </row>
    <row r="591" spans="1:25">
      <c r="A591" s="5"/>
      <c r="B591" s="5"/>
      <c r="C591" s="5"/>
      <c r="D591" s="139"/>
      <c r="E591" s="5"/>
      <c r="F591" s="5"/>
      <c r="G591" s="5"/>
      <c r="H591" s="36"/>
      <c r="I591" s="5"/>
      <c r="J591" s="5"/>
      <c r="K591" s="5"/>
      <c r="L591" s="5"/>
      <c r="M591" s="5"/>
      <c r="N591" s="36"/>
      <c r="O591" s="5"/>
      <c r="P591" s="5"/>
      <c r="Q591" s="36"/>
      <c r="R591" s="5"/>
      <c r="S591" s="5"/>
      <c r="T591" s="5"/>
      <c r="U591" s="5"/>
      <c r="V591" s="5"/>
      <c r="W591" s="5"/>
      <c r="X591" s="5"/>
      <c r="Y591" s="5"/>
    </row>
    <row r="592" spans="1:25">
      <c r="A592" s="5"/>
      <c r="B592" s="5"/>
      <c r="C592" s="5"/>
      <c r="D592" s="139"/>
      <c r="E592" s="5"/>
      <c r="F592" s="5"/>
      <c r="G592" s="5"/>
      <c r="H592" s="36"/>
      <c r="I592" s="5"/>
      <c r="J592" s="5"/>
      <c r="K592" s="5"/>
      <c r="L592" s="5"/>
      <c r="M592" s="5"/>
      <c r="N592" s="36"/>
      <c r="O592" s="5"/>
      <c r="P592" s="5"/>
      <c r="Q592" s="36"/>
      <c r="R592" s="5"/>
      <c r="S592" s="5"/>
      <c r="T592" s="5"/>
      <c r="U592" s="5"/>
      <c r="V592" s="5"/>
      <c r="W592" s="5"/>
      <c r="X592" s="5"/>
      <c r="Y592" s="5"/>
    </row>
    <row r="593" spans="1:25">
      <c r="A593" s="5"/>
      <c r="B593" s="5"/>
      <c r="C593" s="5"/>
      <c r="D593" s="139"/>
      <c r="E593" s="5"/>
      <c r="F593" s="5"/>
      <c r="G593" s="5"/>
      <c r="H593" s="36"/>
      <c r="I593" s="5"/>
      <c r="J593" s="5"/>
      <c r="K593" s="5"/>
      <c r="L593" s="5"/>
      <c r="M593" s="5"/>
      <c r="N593" s="36"/>
      <c r="O593" s="5"/>
      <c r="P593" s="5"/>
      <c r="Q593" s="36"/>
      <c r="R593" s="5"/>
      <c r="S593" s="5"/>
      <c r="T593" s="5"/>
      <c r="U593" s="5"/>
      <c r="V593" s="5"/>
      <c r="W593" s="5"/>
      <c r="X593" s="5"/>
      <c r="Y593" s="5"/>
    </row>
    <row r="594" spans="1:25">
      <c r="A594" s="5"/>
      <c r="B594" s="5"/>
      <c r="C594" s="5"/>
      <c r="D594" s="139"/>
      <c r="E594" s="5"/>
      <c r="F594" s="5"/>
      <c r="G594" s="5"/>
      <c r="H594" s="36"/>
      <c r="I594" s="5"/>
      <c r="J594" s="5"/>
      <c r="K594" s="5"/>
      <c r="L594" s="5"/>
      <c r="M594" s="5"/>
      <c r="N594" s="36"/>
      <c r="O594" s="5"/>
      <c r="P594" s="5"/>
      <c r="Q594" s="36"/>
      <c r="R594" s="5"/>
      <c r="S594" s="5"/>
      <c r="T594" s="5"/>
      <c r="U594" s="5"/>
      <c r="V594" s="5"/>
      <c r="W594" s="5"/>
      <c r="X594" s="5"/>
      <c r="Y594" s="5"/>
    </row>
    <row r="595" spans="1:25">
      <c r="A595" s="5"/>
      <c r="B595" s="5"/>
      <c r="C595" s="5"/>
      <c r="D595" s="139"/>
      <c r="E595" s="5"/>
      <c r="F595" s="5"/>
      <c r="G595" s="5"/>
      <c r="H595" s="36"/>
      <c r="I595" s="5"/>
      <c r="J595" s="5"/>
      <c r="K595" s="5"/>
      <c r="L595" s="5"/>
      <c r="M595" s="5"/>
      <c r="N595" s="36"/>
      <c r="O595" s="5"/>
      <c r="P595" s="5"/>
      <c r="Q595" s="36"/>
      <c r="R595" s="5"/>
      <c r="S595" s="5"/>
      <c r="T595" s="5"/>
      <c r="U595" s="5"/>
      <c r="V595" s="5"/>
      <c r="W595" s="5"/>
      <c r="X595" s="5"/>
      <c r="Y595" s="5"/>
    </row>
    <row r="596" spans="1:25">
      <c r="A596" s="5"/>
      <c r="B596" s="5"/>
      <c r="C596" s="5"/>
      <c r="D596" s="139"/>
      <c r="E596" s="5"/>
      <c r="F596" s="5"/>
      <c r="G596" s="5"/>
      <c r="H596" s="36"/>
      <c r="I596" s="5"/>
      <c r="J596" s="5"/>
      <c r="K596" s="5"/>
      <c r="L596" s="5"/>
      <c r="M596" s="5"/>
      <c r="N596" s="36"/>
      <c r="O596" s="5"/>
      <c r="P596" s="5"/>
      <c r="Q596" s="36"/>
      <c r="R596" s="5"/>
      <c r="S596" s="5"/>
      <c r="T596" s="5"/>
      <c r="U596" s="5"/>
      <c r="V596" s="5"/>
      <c r="W596" s="5"/>
      <c r="X596" s="5"/>
      <c r="Y596" s="5"/>
    </row>
    <row r="597" spans="1:25">
      <c r="A597" s="5"/>
      <c r="B597" s="5"/>
      <c r="C597" s="5"/>
      <c r="D597" s="139"/>
      <c r="E597" s="5"/>
      <c r="F597" s="5"/>
      <c r="G597" s="5"/>
      <c r="H597" s="36"/>
      <c r="I597" s="5"/>
      <c r="J597" s="5"/>
      <c r="K597" s="5"/>
      <c r="L597" s="5"/>
      <c r="M597" s="5"/>
      <c r="N597" s="36"/>
      <c r="O597" s="5"/>
      <c r="P597" s="5"/>
      <c r="Q597" s="36"/>
      <c r="R597" s="5"/>
      <c r="S597" s="5"/>
      <c r="T597" s="5"/>
      <c r="U597" s="5"/>
      <c r="V597" s="5"/>
      <c r="W597" s="5"/>
      <c r="X597" s="5"/>
      <c r="Y597" s="5"/>
    </row>
    <row r="598" spans="1:25">
      <c r="A598" s="5"/>
      <c r="B598" s="5"/>
      <c r="C598" s="5"/>
      <c r="D598" s="139"/>
      <c r="E598" s="5"/>
      <c r="F598" s="5"/>
      <c r="G598" s="5"/>
      <c r="H598" s="36"/>
      <c r="I598" s="5"/>
      <c r="J598" s="5"/>
      <c r="K598" s="5"/>
      <c r="L598" s="5"/>
      <c r="M598" s="5"/>
      <c r="N598" s="36"/>
      <c r="O598" s="5"/>
      <c r="P598" s="5"/>
      <c r="Q598" s="36"/>
      <c r="R598" s="5"/>
      <c r="S598" s="5"/>
      <c r="T598" s="5"/>
      <c r="U598" s="5"/>
      <c r="V598" s="5"/>
      <c r="W598" s="5"/>
      <c r="X598" s="5"/>
      <c r="Y598" s="5"/>
    </row>
    <row r="599" spans="1:25">
      <c r="A599" s="5"/>
      <c r="B599" s="5"/>
      <c r="C599" s="5"/>
      <c r="D599" s="139"/>
      <c r="E599" s="5"/>
      <c r="F599" s="5"/>
      <c r="G599" s="5"/>
      <c r="H599" s="36"/>
      <c r="I599" s="5"/>
      <c r="J599" s="5"/>
      <c r="K599" s="5"/>
      <c r="L599" s="5"/>
      <c r="M599" s="5"/>
      <c r="N599" s="36"/>
      <c r="O599" s="5"/>
      <c r="P599" s="5"/>
      <c r="Q599" s="36"/>
      <c r="R599" s="5"/>
      <c r="S599" s="5"/>
      <c r="T599" s="5"/>
      <c r="U599" s="5"/>
      <c r="V599" s="5"/>
      <c r="W599" s="5"/>
      <c r="X599" s="5"/>
      <c r="Y599" s="5"/>
    </row>
    <row r="600" spans="1:25">
      <c r="A600" s="5"/>
      <c r="B600" s="5"/>
      <c r="C600" s="5"/>
      <c r="D600" s="139"/>
      <c r="E600" s="5"/>
      <c r="F600" s="5"/>
      <c r="G600" s="5"/>
      <c r="H600" s="36"/>
      <c r="I600" s="5"/>
      <c r="J600" s="5"/>
      <c r="K600" s="5"/>
      <c r="L600" s="5"/>
      <c r="M600" s="5"/>
      <c r="N600" s="36"/>
      <c r="O600" s="5"/>
      <c r="P600" s="5"/>
      <c r="Q600" s="36"/>
      <c r="R600" s="5"/>
      <c r="S600" s="5"/>
      <c r="T600" s="5"/>
      <c r="U600" s="5"/>
      <c r="V600" s="5"/>
      <c r="W600" s="5"/>
      <c r="X600" s="5"/>
      <c r="Y600" s="5"/>
    </row>
    <row r="601" spans="1:25">
      <c r="A601" s="5"/>
      <c r="B601" s="5"/>
      <c r="C601" s="5"/>
      <c r="D601" s="139"/>
      <c r="E601" s="5"/>
      <c r="F601" s="5"/>
      <c r="G601" s="5"/>
      <c r="H601" s="36"/>
      <c r="I601" s="5"/>
      <c r="J601" s="5"/>
      <c r="K601" s="5"/>
      <c r="L601" s="5"/>
      <c r="M601" s="5"/>
      <c r="N601" s="36"/>
      <c r="O601" s="5"/>
      <c r="P601" s="5"/>
      <c r="Q601" s="36"/>
      <c r="R601" s="5"/>
      <c r="S601" s="5"/>
      <c r="T601" s="5"/>
      <c r="U601" s="5"/>
      <c r="V601" s="5"/>
      <c r="W601" s="5"/>
      <c r="X601" s="5"/>
      <c r="Y601" s="5"/>
    </row>
    <row r="602" spans="1:25">
      <c r="A602" s="5"/>
      <c r="B602" s="5"/>
      <c r="C602" s="5"/>
      <c r="D602" s="139"/>
      <c r="E602" s="5"/>
      <c r="F602" s="5"/>
      <c r="G602" s="5"/>
      <c r="H602" s="36"/>
      <c r="I602" s="5"/>
      <c r="J602" s="5"/>
      <c r="K602" s="5"/>
      <c r="L602" s="5"/>
      <c r="M602" s="5"/>
      <c r="N602" s="36"/>
      <c r="O602" s="5"/>
      <c r="P602" s="5"/>
      <c r="Q602" s="36"/>
      <c r="R602" s="5"/>
      <c r="S602" s="5"/>
      <c r="T602" s="5"/>
      <c r="U602" s="5"/>
      <c r="V602" s="5"/>
      <c r="W602" s="5"/>
      <c r="X602" s="5"/>
      <c r="Y602" s="5"/>
    </row>
    <row r="603" spans="1:25">
      <c r="A603" s="5"/>
      <c r="B603" s="5"/>
      <c r="C603" s="5"/>
      <c r="D603" s="139"/>
      <c r="E603" s="5"/>
      <c r="F603" s="5"/>
      <c r="G603" s="5"/>
      <c r="H603" s="36"/>
      <c r="I603" s="5"/>
      <c r="J603" s="5"/>
      <c r="K603" s="5"/>
      <c r="L603" s="5"/>
      <c r="M603" s="5"/>
      <c r="N603" s="36"/>
      <c r="O603" s="5"/>
      <c r="P603" s="5"/>
      <c r="Q603" s="36"/>
      <c r="R603" s="5"/>
      <c r="S603" s="5"/>
      <c r="T603" s="5"/>
      <c r="U603" s="5"/>
      <c r="V603" s="5"/>
      <c r="W603" s="5"/>
      <c r="X603" s="5"/>
      <c r="Y603" s="5"/>
    </row>
    <row r="604" spans="1:25">
      <c r="A604" s="5"/>
      <c r="B604" s="5"/>
      <c r="C604" s="5"/>
      <c r="D604" s="139"/>
      <c r="E604" s="5"/>
      <c r="F604" s="5"/>
      <c r="G604" s="5"/>
      <c r="H604" s="36"/>
      <c r="I604" s="5"/>
      <c r="J604" s="5"/>
      <c r="K604" s="5"/>
      <c r="L604" s="5"/>
      <c r="M604" s="5"/>
      <c r="N604" s="36"/>
      <c r="O604" s="5"/>
      <c r="P604" s="5"/>
      <c r="Q604" s="36"/>
      <c r="R604" s="5"/>
      <c r="S604" s="5"/>
      <c r="T604" s="5"/>
      <c r="U604" s="5"/>
      <c r="V604" s="5"/>
      <c r="W604" s="5"/>
      <c r="X604" s="5"/>
      <c r="Y604" s="5"/>
    </row>
    <row r="605" spans="1:25">
      <c r="A605" s="5"/>
      <c r="B605" s="5"/>
      <c r="C605" s="5"/>
      <c r="D605" s="139"/>
      <c r="E605" s="5"/>
      <c r="F605" s="5"/>
      <c r="G605" s="5"/>
      <c r="H605" s="36"/>
      <c r="I605" s="5"/>
      <c r="J605" s="5"/>
      <c r="K605" s="5"/>
      <c r="L605" s="5"/>
      <c r="M605" s="5"/>
      <c r="N605" s="36"/>
      <c r="O605" s="5"/>
      <c r="P605" s="5"/>
      <c r="Q605" s="36"/>
      <c r="R605" s="5"/>
      <c r="S605" s="5"/>
      <c r="T605" s="5"/>
      <c r="U605" s="5"/>
      <c r="V605" s="5"/>
      <c r="W605" s="5"/>
      <c r="X605" s="5"/>
      <c r="Y605" s="5"/>
    </row>
    <row r="606" spans="1:25">
      <c r="A606" s="5"/>
      <c r="B606" s="5"/>
      <c r="C606" s="5"/>
      <c r="D606" s="139"/>
      <c r="E606" s="5"/>
      <c r="F606" s="5"/>
      <c r="G606" s="5"/>
      <c r="H606" s="36"/>
      <c r="I606" s="5"/>
      <c r="J606" s="5"/>
      <c r="K606" s="5"/>
      <c r="L606" s="5"/>
      <c r="M606" s="5"/>
      <c r="N606" s="36"/>
      <c r="O606" s="5"/>
      <c r="P606" s="5"/>
      <c r="Q606" s="36"/>
      <c r="R606" s="5"/>
      <c r="S606" s="5"/>
      <c r="T606" s="5"/>
      <c r="U606" s="5"/>
      <c r="V606" s="5"/>
      <c r="W606" s="5"/>
      <c r="X606" s="5"/>
      <c r="Y606" s="5"/>
    </row>
    <row r="607" spans="1:25">
      <c r="A607" s="5"/>
      <c r="B607" s="5"/>
      <c r="C607" s="5"/>
      <c r="D607" s="139"/>
      <c r="E607" s="5"/>
      <c r="F607" s="5"/>
      <c r="G607" s="5"/>
      <c r="H607" s="36"/>
      <c r="I607" s="5"/>
      <c r="J607" s="5"/>
      <c r="K607" s="5"/>
      <c r="L607" s="5"/>
      <c r="M607" s="5"/>
      <c r="N607" s="36"/>
      <c r="O607" s="5"/>
      <c r="P607" s="5"/>
      <c r="Q607" s="36"/>
      <c r="R607" s="5"/>
      <c r="S607" s="5"/>
      <c r="T607" s="5"/>
      <c r="U607" s="5"/>
      <c r="V607" s="5"/>
      <c r="W607" s="5"/>
      <c r="X607" s="5"/>
      <c r="Y607" s="5"/>
    </row>
    <row r="608" spans="1:25">
      <c r="A608" s="5"/>
      <c r="B608" s="5"/>
      <c r="C608" s="5"/>
      <c r="D608" s="139"/>
      <c r="E608" s="5"/>
      <c r="F608" s="5"/>
      <c r="G608" s="5"/>
      <c r="H608" s="36"/>
      <c r="I608" s="5"/>
      <c r="J608" s="5"/>
      <c r="K608" s="5"/>
      <c r="L608" s="5"/>
      <c r="M608" s="5"/>
      <c r="N608" s="36"/>
      <c r="O608" s="5"/>
      <c r="P608" s="5"/>
      <c r="Q608" s="36"/>
      <c r="R608" s="5"/>
      <c r="S608" s="5"/>
      <c r="T608" s="5"/>
      <c r="U608" s="5"/>
      <c r="V608" s="5"/>
      <c r="W608" s="5"/>
      <c r="X608" s="5"/>
      <c r="Y608" s="5"/>
    </row>
    <row r="609" spans="1:25">
      <c r="A609" s="5"/>
      <c r="B609" s="5"/>
      <c r="C609" s="5"/>
      <c r="D609" s="139"/>
      <c r="E609" s="5"/>
      <c r="F609" s="5"/>
      <c r="G609" s="5"/>
      <c r="H609" s="36"/>
      <c r="I609" s="5"/>
      <c r="J609" s="5"/>
      <c r="K609" s="5"/>
      <c r="L609" s="5"/>
      <c r="M609" s="5"/>
      <c r="N609" s="36"/>
      <c r="O609" s="5"/>
      <c r="P609" s="5"/>
      <c r="Q609" s="36"/>
      <c r="R609" s="5"/>
      <c r="S609" s="5"/>
      <c r="T609" s="5"/>
      <c r="U609" s="5"/>
      <c r="V609" s="5"/>
      <c r="W609" s="5"/>
      <c r="X609" s="5"/>
      <c r="Y609" s="5"/>
    </row>
    <row r="610" spans="1:25">
      <c r="A610" s="5"/>
      <c r="B610" s="5"/>
      <c r="C610" s="5"/>
      <c r="D610" s="139"/>
      <c r="E610" s="5"/>
      <c r="F610" s="5"/>
      <c r="G610" s="5"/>
      <c r="H610" s="36"/>
      <c r="I610" s="5"/>
      <c r="J610" s="5"/>
      <c r="K610" s="5"/>
      <c r="L610" s="5"/>
      <c r="M610" s="5"/>
      <c r="N610" s="36"/>
      <c r="O610" s="5"/>
      <c r="P610" s="5"/>
      <c r="Q610" s="36"/>
      <c r="R610" s="5"/>
      <c r="S610" s="5"/>
      <c r="T610" s="5"/>
      <c r="U610" s="5"/>
      <c r="V610" s="5"/>
      <c r="W610" s="5"/>
      <c r="X610" s="5"/>
      <c r="Y610" s="5"/>
    </row>
    <row r="611" spans="1:25">
      <c r="A611" s="5"/>
      <c r="B611" s="5"/>
      <c r="C611" s="5"/>
      <c r="D611" s="139"/>
      <c r="E611" s="5"/>
      <c r="F611" s="5"/>
      <c r="G611" s="5"/>
      <c r="H611" s="36"/>
      <c r="I611" s="5"/>
      <c r="J611" s="5"/>
      <c r="K611" s="5"/>
      <c r="L611" s="5"/>
      <c r="M611" s="5"/>
      <c r="N611" s="36"/>
      <c r="O611" s="5"/>
      <c r="P611" s="5"/>
      <c r="Q611" s="36"/>
      <c r="R611" s="5"/>
      <c r="S611" s="5"/>
      <c r="T611" s="5"/>
      <c r="U611" s="5"/>
      <c r="V611" s="5"/>
      <c r="W611" s="5"/>
      <c r="X611" s="5"/>
      <c r="Y611" s="5"/>
    </row>
    <row r="612" spans="1:25">
      <c r="A612" s="5"/>
      <c r="B612" s="5"/>
      <c r="C612" s="5"/>
      <c r="D612" s="139"/>
      <c r="E612" s="5"/>
      <c r="F612" s="5"/>
      <c r="G612" s="5"/>
      <c r="H612" s="36"/>
      <c r="I612" s="5"/>
      <c r="J612" s="5"/>
      <c r="K612" s="5"/>
      <c r="L612" s="5"/>
      <c r="M612" s="5"/>
      <c r="N612" s="36"/>
      <c r="O612" s="5"/>
      <c r="P612" s="5"/>
      <c r="Q612" s="36"/>
      <c r="R612" s="5"/>
      <c r="S612" s="5"/>
      <c r="T612" s="5"/>
      <c r="U612" s="5"/>
      <c r="V612" s="5"/>
      <c r="W612" s="5"/>
      <c r="X612" s="5"/>
      <c r="Y612" s="5"/>
    </row>
    <row r="613" spans="1:25">
      <c r="A613" s="5"/>
      <c r="B613" s="5"/>
      <c r="C613" s="5"/>
      <c r="D613" s="139"/>
      <c r="E613" s="5"/>
      <c r="F613" s="5"/>
      <c r="G613" s="5"/>
      <c r="H613" s="36"/>
      <c r="I613" s="5"/>
      <c r="J613" s="5"/>
      <c r="K613" s="5"/>
      <c r="L613" s="5"/>
      <c r="M613" s="5"/>
      <c r="N613" s="36"/>
      <c r="O613" s="5"/>
      <c r="P613" s="5"/>
      <c r="Q613" s="36"/>
      <c r="R613" s="5"/>
      <c r="S613" s="5"/>
      <c r="T613" s="5"/>
      <c r="U613" s="5"/>
      <c r="V613" s="5"/>
      <c r="W613" s="5"/>
      <c r="X613" s="5"/>
      <c r="Y613" s="5"/>
    </row>
    <row r="614" spans="1:25">
      <c r="A614" s="5"/>
      <c r="B614" s="5"/>
      <c r="C614" s="5"/>
      <c r="D614" s="139"/>
      <c r="E614" s="5"/>
      <c r="F614" s="5"/>
      <c r="G614" s="5"/>
      <c r="H614" s="36"/>
      <c r="I614" s="5"/>
      <c r="J614" s="5"/>
      <c r="K614" s="5"/>
      <c r="L614" s="5"/>
      <c r="M614" s="5"/>
      <c r="N614" s="36"/>
      <c r="O614" s="5"/>
      <c r="P614" s="5"/>
      <c r="Q614" s="36"/>
      <c r="R614" s="5"/>
      <c r="S614" s="5"/>
      <c r="T614" s="5"/>
      <c r="U614" s="5"/>
      <c r="V614" s="5"/>
      <c r="W614" s="5"/>
      <c r="X614" s="5"/>
      <c r="Y614" s="5"/>
    </row>
    <row r="615" spans="1:25">
      <c r="A615" s="5"/>
      <c r="B615" s="5"/>
      <c r="C615" s="5"/>
      <c r="D615" s="139"/>
      <c r="E615" s="5"/>
      <c r="F615" s="5"/>
      <c r="G615" s="5"/>
      <c r="H615" s="36"/>
      <c r="I615" s="5"/>
      <c r="J615" s="5"/>
      <c r="K615" s="5"/>
      <c r="L615" s="5"/>
      <c r="M615" s="5"/>
      <c r="N615" s="36"/>
      <c r="O615" s="5"/>
      <c r="P615" s="5"/>
      <c r="Q615" s="36"/>
      <c r="R615" s="5"/>
      <c r="S615" s="5"/>
      <c r="T615" s="5"/>
      <c r="U615" s="5"/>
      <c r="V615" s="5"/>
      <c r="W615" s="5"/>
      <c r="X615" s="5"/>
      <c r="Y615" s="5"/>
    </row>
    <row r="616" spans="1:25">
      <c r="A616" s="5"/>
      <c r="B616" s="5"/>
      <c r="C616" s="5"/>
      <c r="D616" s="139"/>
      <c r="E616" s="5"/>
      <c r="F616" s="5"/>
      <c r="G616" s="5"/>
      <c r="H616" s="36"/>
      <c r="I616" s="5"/>
      <c r="J616" s="5"/>
      <c r="K616" s="5"/>
      <c r="L616" s="5"/>
      <c r="M616" s="5"/>
      <c r="N616" s="36"/>
      <c r="O616" s="5"/>
      <c r="P616" s="5"/>
      <c r="Q616" s="36"/>
      <c r="R616" s="5"/>
      <c r="S616" s="5"/>
      <c r="T616" s="5"/>
      <c r="U616" s="5"/>
      <c r="V616" s="5"/>
      <c r="W616" s="5"/>
      <c r="X616" s="5"/>
      <c r="Y616" s="5"/>
    </row>
    <row r="617" spans="1:25">
      <c r="A617" s="5"/>
      <c r="B617" s="5"/>
      <c r="C617" s="5"/>
      <c r="D617" s="139"/>
      <c r="E617" s="5"/>
      <c r="F617" s="5"/>
      <c r="G617" s="5"/>
      <c r="H617" s="36"/>
      <c r="I617" s="5"/>
      <c r="J617" s="5"/>
      <c r="K617" s="5"/>
      <c r="L617" s="5"/>
      <c r="M617" s="5"/>
      <c r="N617" s="36"/>
      <c r="O617" s="5"/>
      <c r="P617" s="5"/>
      <c r="Q617" s="36"/>
      <c r="R617" s="5"/>
      <c r="S617" s="5"/>
      <c r="T617" s="5"/>
      <c r="U617" s="5"/>
      <c r="V617" s="5"/>
      <c r="W617" s="5"/>
      <c r="X617" s="5"/>
      <c r="Y617" s="5"/>
    </row>
    <row r="618" spans="1:25">
      <c r="A618" s="5"/>
      <c r="B618" s="5"/>
      <c r="C618" s="5"/>
      <c r="D618" s="139"/>
      <c r="E618" s="5"/>
      <c r="F618" s="5"/>
      <c r="G618" s="5"/>
      <c r="H618" s="36"/>
      <c r="I618" s="5"/>
      <c r="J618" s="5"/>
      <c r="K618" s="5"/>
      <c r="L618" s="5"/>
      <c r="M618" s="5"/>
      <c r="N618" s="36"/>
      <c r="O618" s="5"/>
      <c r="P618" s="5"/>
      <c r="Q618" s="36"/>
      <c r="R618" s="5"/>
      <c r="S618" s="5"/>
      <c r="T618" s="5"/>
      <c r="U618" s="5"/>
      <c r="V618" s="5"/>
      <c r="W618" s="5"/>
      <c r="X618" s="5"/>
      <c r="Y618" s="5"/>
    </row>
    <row r="619" spans="1:25">
      <c r="A619" s="5"/>
      <c r="B619" s="5"/>
      <c r="C619" s="5"/>
      <c r="D619" s="139"/>
      <c r="E619" s="5"/>
      <c r="F619" s="5"/>
      <c r="G619" s="5"/>
      <c r="H619" s="36"/>
      <c r="I619" s="5"/>
      <c r="J619" s="5"/>
      <c r="K619" s="5"/>
      <c r="L619" s="5"/>
      <c r="M619" s="5"/>
      <c r="N619" s="36"/>
      <c r="O619" s="5"/>
      <c r="P619" s="5"/>
      <c r="Q619" s="36"/>
      <c r="R619" s="5"/>
      <c r="S619" s="5"/>
      <c r="T619" s="5"/>
      <c r="U619" s="5"/>
      <c r="V619" s="5"/>
      <c r="W619" s="5"/>
      <c r="X619" s="5"/>
      <c r="Y619" s="5"/>
    </row>
    <row r="620" spans="1:25">
      <c r="A620" s="5"/>
      <c r="B620" s="5"/>
      <c r="C620" s="5"/>
      <c r="D620" s="139"/>
      <c r="E620" s="5"/>
      <c r="F620" s="5"/>
      <c r="G620" s="5"/>
      <c r="H620" s="36"/>
      <c r="I620" s="5"/>
      <c r="J620" s="5"/>
      <c r="K620" s="5"/>
      <c r="L620" s="5"/>
      <c r="M620" s="5"/>
      <c r="N620" s="36"/>
      <c r="O620" s="5"/>
      <c r="P620" s="5"/>
      <c r="Q620" s="36"/>
      <c r="R620" s="5"/>
      <c r="S620" s="5"/>
      <c r="T620" s="5"/>
      <c r="U620" s="5"/>
      <c r="V620" s="5"/>
      <c r="W620" s="5"/>
      <c r="X620" s="5"/>
      <c r="Y620" s="5"/>
    </row>
    <row r="621" spans="1:25">
      <c r="A621" s="5"/>
      <c r="B621" s="5"/>
      <c r="C621" s="5"/>
      <c r="D621" s="139"/>
      <c r="E621" s="5"/>
      <c r="F621" s="5"/>
      <c r="G621" s="5"/>
      <c r="H621" s="36"/>
      <c r="I621" s="5"/>
      <c r="J621" s="5"/>
      <c r="K621" s="5"/>
      <c r="L621" s="5"/>
      <c r="M621" s="5"/>
      <c r="N621" s="36"/>
      <c r="O621" s="5"/>
      <c r="P621" s="5"/>
      <c r="Q621" s="36"/>
      <c r="R621" s="5"/>
      <c r="S621" s="5"/>
      <c r="T621" s="5"/>
      <c r="U621" s="5"/>
      <c r="V621" s="5"/>
      <c r="W621" s="5"/>
      <c r="X621" s="5"/>
      <c r="Y621" s="5"/>
    </row>
    <row r="622" spans="1:25">
      <c r="A622" s="5"/>
      <c r="B622" s="5"/>
      <c r="C622" s="5"/>
      <c r="D622" s="139"/>
      <c r="E622" s="5"/>
      <c r="F622" s="5"/>
      <c r="G622" s="5"/>
      <c r="H622" s="36"/>
      <c r="I622" s="5"/>
      <c r="J622" s="5"/>
      <c r="K622" s="5"/>
      <c r="L622" s="5"/>
      <c r="M622" s="5"/>
      <c r="N622" s="36"/>
      <c r="O622" s="5"/>
      <c r="P622" s="5"/>
      <c r="Q622" s="36"/>
      <c r="R622" s="5"/>
      <c r="S622" s="5"/>
      <c r="T622" s="5"/>
      <c r="U622" s="5"/>
      <c r="V622" s="5"/>
      <c r="W622" s="5"/>
      <c r="X622" s="5"/>
      <c r="Y622" s="5"/>
    </row>
    <row r="623" spans="1:25">
      <c r="A623" s="5"/>
      <c r="B623" s="5"/>
      <c r="C623" s="5"/>
      <c r="D623" s="139"/>
      <c r="E623" s="5"/>
      <c r="F623" s="5"/>
      <c r="G623" s="5"/>
      <c r="H623" s="36"/>
      <c r="I623" s="5"/>
      <c r="J623" s="5"/>
      <c r="K623" s="5"/>
      <c r="L623" s="5"/>
      <c r="M623" s="5"/>
      <c r="N623" s="36"/>
      <c r="O623" s="5"/>
      <c r="P623" s="5"/>
      <c r="Q623" s="36"/>
      <c r="R623" s="5"/>
      <c r="S623" s="5"/>
      <c r="T623" s="5"/>
      <c r="U623" s="5"/>
      <c r="V623" s="5"/>
      <c r="W623" s="5"/>
      <c r="X623" s="5"/>
      <c r="Y623" s="5"/>
    </row>
    <row r="624" spans="1:25">
      <c r="A624" s="5"/>
      <c r="B624" s="5"/>
      <c r="C624" s="5"/>
      <c r="D624" s="139"/>
      <c r="E624" s="5"/>
      <c r="F624" s="5"/>
      <c r="G624" s="5"/>
      <c r="H624" s="36"/>
      <c r="I624" s="5"/>
      <c r="J624" s="5"/>
      <c r="K624" s="5"/>
      <c r="L624" s="5"/>
      <c r="M624" s="5"/>
      <c r="N624" s="36"/>
      <c r="O624" s="5"/>
      <c r="P624" s="5"/>
      <c r="Q624" s="36"/>
      <c r="R624" s="5"/>
      <c r="S624" s="5"/>
      <c r="T624" s="5"/>
      <c r="U624" s="5"/>
      <c r="V624" s="5"/>
      <c r="W624" s="5"/>
      <c r="X624" s="5"/>
      <c r="Y624" s="5"/>
    </row>
    <row r="625" spans="1:25">
      <c r="A625" s="5"/>
      <c r="B625" s="5"/>
      <c r="C625" s="5"/>
      <c r="D625" s="139"/>
      <c r="E625" s="5"/>
      <c r="F625" s="5"/>
      <c r="G625" s="5"/>
      <c r="H625" s="36"/>
      <c r="I625" s="5"/>
      <c r="J625" s="5"/>
      <c r="K625" s="5"/>
      <c r="L625" s="5"/>
      <c r="M625" s="5"/>
      <c r="N625" s="36"/>
      <c r="O625" s="5"/>
      <c r="P625" s="5"/>
      <c r="Q625" s="36"/>
      <c r="R625" s="5"/>
      <c r="S625" s="5"/>
      <c r="T625" s="5"/>
      <c r="U625" s="5"/>
      <c r="V625" s="5"/>
      <c r="W625" s="5"/>
      <c r="X625" s="5"/>
      <c r="Y625" s="5"/>
    </row>
    <row r="626" spans="1:25">
      <c r="A626" s="5"/>
      <c r="B626" s="5"/>
      <c r="C626" s="5"/>
      <c r="D626" s="139"/>
      <c r="E626" s="5"/>
      <c r="F626" s="5"/>
      <c r="G626" s="5"/>
      <c r="H626" s="36"/>
      <c r="I626" s="5"/>
      <c r="J626" s="5"/>
      <c r="K626" s="5"/>
      <c r="L626" s="5"/>
      <c r="M626" s="5"/>
      <c r="N626" s="36"/>
      <c r="O626" s="5"/>
      <c r="P626" s="5"/>
      <c r="Q626" s="36"/>
      <c r="R626" s="5"/>
      <c r="S626" s="5"/>
      <c r="T626" s="5"/>
      <c r="U626" s="5"/>
      <c r="V626" s="5"/>
      <c r="W626" s="5"/>
      <c r="X626" s="5"/>
      <c r="Y626" s="5"/>
    </row>
    <row r="627" spans="1:25">
      <c r="A627" s="5"/>
      <c r="B627" s="5"/>
      <c r="C627" s="5"/>
      <c r="D627" s="139"/>
      <c r="E627" s="5"/>
      <c r="F627" s="5"/>
      <c r="G627" s="5"/>
      <c r="H627" s="36"/>
      <c r="I627" s="5"/>
      <c r="J627" s="5"/>
      <c r="K627" s="5"/>
      <c r="L627" s="5"/>
      <c r="M627" s="5"/>
      <c r="N627" s="36"/>
      <c r="O627" s="5"/>
      <c r="P627" s="5"/>
      <c r="Q627" s="36"/>
      <c r="R627" s="5"/>
      <c r="S627" s="5"/>
      <c r="T627" s="5"/>
      <c r="U627" s="5"/>
      <c r="V627" s="5"/>
      <c r="W627" s="5"/>
      <c r="X627" s="5"/>
      <c r="Y627" s="5"/>
    </row>
    <row r="628" spans="1:25">
      <c r="A628" s="5"/>
      <c r="B628" s="5"/>
      <c r="C628" s="5"/>
      <c r="D628" s="139"/>
      <c r="E628" s="5"/>
      <c r="F628" s="5"/>
      <c r="G628" s="5"/>
      <c r="H628" s="36"/>
      <c r="I628" s="5"/>
      <c r="J628" s="5"/>
      <c r="K628" s="5"/>
      <c r="L628" s="5"/>
      <c r="M628" s="5"/>
      <c r="N628" s="36"/>
      <c r="O628" s="5"/>
      <c r="P628" s="5"/>
      <c r="Q628" s="36"/>
      <c r="R628" s="5"/>
      <c r="S628" s="5"/>
      <c r="T628" s="5"/>
      <c r="U628" s="5"/>
      <c r="V628" s="5"/>
      <c r="W628" s="5"/>
      <c r="X628" s="5"/>
      <c r="Y628" s="5"/>
    </row>
    <row r="629" spans="1:25">
      <c r="A629" s="5"/>
      <c r="B629" s="5"/>
      <c r="C629" s="5"/>
      <c r="D629" s="139"/>
      <c r="E629" s="5"/>
      <c r="F629" s="5"/>
      <c r="G629" s="5"/>
      <c r="H629" s="36"/>
      <c r="I629" s="5"/>
      <c r="J629" s="5"/>
      <c r="K629" s="5"/>
      <c r="L629" s="5"/>
      <c r="M629" s="5"/>
      <c r="N629" s="36"/>
      <c r="O629" s="5"/>
      <c r="P629" s="5"/>
      <c r="Q629" s="36"/>
      <c r="R629" s="5"/>
      <c r="S629" s="5"/>
      <c r="T629" s="5"/>
      <c r="U629" s="5"/>
      <c r="V629" s="5"/>
      <c r="W629" s="5"/>
      <c r="X629" s="5"/>
      <c r="Y629" s="5"/>
    </row>
    <row r="630" spans="1:25">
      <c r="A630" s="5"/>
      <c r="B630" s="5"/>
      <c r="C630" s="5"/>
      <c r="D630" s="139"/>
      <c r="E630" s="5"/>
      <c r="F630" s="5"/>
      <c r="G630" s="5"/>
      <c r="H630" s="36"/>
      <c r="I630" s="5"/>
      <c r="J630" s="5"/>
      <c r="K630" s="5"/>
      <c r="L630" s="5"/>
      <c r="M630" s="5"/>
      <c r="N630" s="36"/>
      <c r="O630" s="5"/>
      <c r="P630" s="5"/>
      <c r="Q630" s="36"/>
      <c r="R630" s="5"/>
      <c r="S630" s="5"/>
      <c r="T630" s="5"/>
      <c r="U630" s="5"/>
      <c r="V630" s="5"/>
      <c r="W630" s="5"/>
      <c r="X630" s="5"/>
      <c r="Y630" s="5"/>
    </row>
    <row r="631" spans="1:25">
      <c r="A631" s="5"/>
      <c r="B631" s="5"/>
      <c r="C631" s="5"/>
      <c r="D631" s="139"/>
      <c r="E631" s="5"/>
      <c r="F631" s="5"/>
      <c r="G631" s="5"/>
      <c r="H631" s="36"/>
      <c r="I631" s="5"/>
      <c r="J631" s="5"/>
      <c r="K631" s="5"/>
      <c r="L631" s="5"/>
      <c r="M631" s="5"/>
      <c r="N631" s="36"/>
      <c r="O631" s="5"/>
      <c r="P631" s="5"/>
      <c r="Q631" s="36"/>
      <c r="R631" s="5"/>
      <c r="S631" s="5"/>
      <c r="T631" s="5"/>
      <c r="U631" s="5"/>
      <c r="V631" s="5"/>
      <c r="W631" s="5"/>
      <c r="X631" s="5"/>
      <c r="Y631" s="5"/>
    </row>
    <row r="632" spans="1:25">
      <c r="A632" s="5"/>
      <c r="B632" s="5"/>
      <c r="C632" s="5"/>
      <c r="D632" s="139"/>
      <c r="E632" s="5"/>
      <c r="F632" s="5"/>
      <c r="G632" s="5"/>
      <c r="H632" s="36"/>
      <c r="I632" s="5"/>
      <c r="J632" s="5"/>
      <c r="K632" s="5"/>
      <c r="L632" s="5"/>
      <c r="M632" s="5"/>
      <c r="N632" s="36"/>
      <c r="O632" s="5"/>
      <c r="P632" s="5"/>
      <c r="Q632" s="36"/>
      <c r="R632" s="5"/>
      <c r="S632" s="5"/>
      <c r="T632" s="5"/>
      <c r="U632" s="5"/>
      <c r="V632" s="5"/>
      <c r="W632" s="5"/>
      <c r="X632" s="5"/>
      <c r="Y632" s="5"/>
    </row>
    <row r="633" spans="1:25">
      <c r="A633" s="5"/>
      <c r="B633" s="5"/>
      <c r="C633" s="5"/>
      <c r="D633" s="139"/>
      <c r="E633" s="5"/>
      <c r="F633" s="5"/>
      <c r="G633" s="5"/>
      <c r="H633" s="36"/>
      <c r="I633" s="5"/>
      <c r="J633" s="5"/>
      <c r="K633" s="5"/>
      <c r="L633" s="5"/>
      <c r="M633" s="5"/>
      <c r="N633" s="36"/>
      <c r="O633" s="5"/>
      <c r="P633" s="5"/>
      <c r="Q633" s="36"/>
      <c r="R633" s="5"/>
      <c r="S633" s="5"/>
      <c r="T633" s="5"/>
      <c r="U633" s="5"/>
      <c r="V633" s="5"/>
      <c r="W633" s="5"/>
      <c r="X633" s="5"/>
      <c r="Y633" s="5"/>
    </row>
    <row r="634" spans="1:25">
      <c r="A634" s="5"/>
      <c r="B634" s="5"/>
      <c r="C634" s="5"/>
      <c r="D634" s="139"/>
      <c r="E634" s="5"/>
      <c r="F634" s="5"/>
      <c r="G634" s="5"/>
      <c r="H634" s="36"/>
      <c r="I634" s="5"/>
      <c r="J634" s="5"/>
      <c r="K634" s="5"/>
      <c r="L634" s="5"/>
      <c r="M634" s="5"/>
      <c r="N634" s="36"/>
      <c r="O634" s="5"/>
      <c r="P634" s="5"/>
      <c r="Q634" s="36"/>
      <c r="R634" s="5"/>
      <c r="S634" s="5"/>
      <c r="T634" s="5"/>
      <c r="U634" s="5"/>
      <c r="V634" s="5"/>
      <c r="W634" s="5"/>
      <c r="X634" s="5"/>
      <c r="Y634" s="5"/>
    </row>
    <row r="635" spans="1:25">
      <c r="A635" s="5"/>
      <c r="B635" s="5"/>
      <c r="C635" s="5"/>
      <c r="D635" s="139"/>
      <c r="E635" s="5"/>
      <c r="F635" s="5"/>
      <c r="G635" s="5"/>
      <c r="H635" s="36"/>
      <c r="I635" s="5"/>
      <c r="J635" s="5"/>
      <c r="K635" s="5"/>
      <c r="L635" s="5"/>
      <c r="M635" s="5"/>
      <c r="N635" s="36"/>
      <c r="O635" s="5"/>
      <c r="P635" s="5"/>
      <c r="Q635" s="36"/>
      <c r="R635" s="5"/>
      <c r="S635" s="5"/>
      <c r="T635" s="5"/>
      <c r="U635" s="5"/>
      <c r="V635" s="5"/>
      <c r="W635" s="5"/>
      <c r="X635" s="5"/>
      <c r="Y635" s="5"/>
    </row>
    <row r="636" spans="1:25">
      <c r="A636" s="5"/>
      <c r="B636" s="5"/>
      <c r="C636" s="5"/>
      <c r="D636" s="139"/>
      <c r="E636" s="5"/>
      <c r="F636" s="5"/>
      <c r="G636" s="5"/>
      <c r="H636" s="36"/>
      <c r="I636" s="5"/>
      <c r="J636" s="5"/>
      <c r="K636" s="5"/>
      <c r="L636" s="5"/>
      <c r="M636" s="5"/>
      <c r="N636" s="36"/>
      <c r="O636" s="5"/>
      <c r="P636" s="5"/>
      <c r="Q636" s="36"/>
      <c r="R636" s="5"/>
      <c r="S636" s="5"/>
      <c r="T636" s="5"/>
      <c r="U636" s="5"/>
      <c r="V636" s="5"/>
      <c r="W636" s="5"/>
      <c r="X636" s="5"/>
      <c r="Y636" s="5"/>
    </row>
    <row r="637" spans="1:25">
      <c r="A637" s="5"/>
      <c r="B637" s="5"/>
      <c r="C637" s="5"/>
      <c r="D637" s="139"/>
      <c r="E637" s="5"/>
      <c r="F637" s="5"/>
      <c r="G637" s="5"/>
      <c r="H637" s="36"/>
      <c r="I637" s="5"/>
      <c r="J637" s="5"/>
      <c r="K637" s="5"/>
      <c r="L637" s="5"/>
      <c r="M637" s="5"/>
      <c r="N637" s="36"/>
      <c r="O637" s="5"/>
      <c r="P637" s="5"/>
      <c r="Q637" s="36"/>
      <c r="R637" s="5"/>
      <c r="S637" s="5"/>
      <c r="T637" s="5"/>
      <c r="U637" s="5"/>
      <c r="V637" s="5"/>
      <c r="W637" s="5"/>
      <c r="X637" s="5"/>
      <c r="Y637" s="5"/>
    </row>
    <row r="638" spans="1:25">
      <c r="A638" s="5"/>
      <c r="B638" s="5"/>
      <c r="C638" s="5"/>
      <c r="D638" s="139"/>
      <c r="E638" s="5"/>
      <c r="F638" s="5"/>
      <c r="G638" s="5"/>
      <c r="H638" s="36"/>
      <c r="I638" s="5"/>
      <c r="J638" s="5"/>
      <c r="K638" s="5"/>
      <c r="L638" s="5"/>
      <c r="M638" s="5"/>
      <c r="N638" s="36"/>
      <c r="O638" s="5"/>
      <c r="P638" s="5"/>
      <c r="Q638" s="36"/>
      <c r="R638" s="5"/>
      <c r="S638" s="5"/>
      <c r="T638" s="5"/>
      <c r="U638" s="5"/>
      <c r="V638" s="5"/>
      <c r="W638" s="5"/>
      <c r="X638" s="5"/>
      <c r="Y638" s="5"/>
    </row>
    <row r="639" spans="1:25">
      <c r="A639" s="5"/>
      <c r="B639" s="5"/>
      <c r="C639" s="5"/>
      <c r="D639" s="139"/>
      <c r="E639" s="5"/>
      <c r="F639" s="5"/>
      <c r="G639" s="5"/>
      <c r="H639" s="36"/>
      <c r="I639" s="5"/>
      <c r="J639" s="5"/>
      <c r="K639" s="5"/>
      <c r="L639" s="5"/>
      <c r="M639" s="5"/>
      <c r="N639" s="36"/>
      <c r="O639" s="5"/>
      <c r="P639" s="5"/>
      <c r="Q639" s="36"/>
      <c r="R639" s="5"/>
      <c r="S639" s="5"/>
      <c r="T639" s="5"/>
      <c r="U639" s="5"/>
      <c r="V639" s="5"/>
      <c r="W639" s="5"/>
      <c r="X639" s="5"/>
      <c r="Y639" s="5"/>
    </row>
    <row r="640" spans="1:25">
      <c r="A640" s="5"/>
      <c r="B640" s="5"/>
      <c r="C640" s="5"/>
      <c r="D640" s="139"/>
      <c r="E640" s="5"/>
      <c r="F640" s="5"/>
      <c r="G640" s="5"/>
      <c r="H640" s="36"/>
      <c r="I640" s="5"/>
      <c r="J640" s="5"/>
      <c r="K640" s="5"/>
      <c r="L640" s="5"/>
      <c r="M640" s="5"/>
      <c r="N640" s="36"/>
      <c r="O640" s="5"/>
      <c r="P640" s="5"/>
      <c r="Q640" s="36"/>
      <c r="R640" s="5"/>
      <c r="S640" s="5"/>
      <c r="T640" s="5"/>
      <c r="U640" s="5"/>
      <c r="V640" s="5"/>
      <c r="W640" s="5"/>
      <c r="X640" s="5"/>
      <c r="Y640" s="5"/>
    </row>
    <row r="641" spans="1:25">
      <c r="A641" s="5"/>
      <c r="B641" s="5"/>
      <c r="C641" s="5"/>
      <c r="D641" s="139"/>
      <c r="E641" s="5"/>
      <c r="F641" s="5"/>
      <c r="G641" s="5"/>
      <c r="H641" s="36"/>
      <c r="I641" s="5"/>
      <c r="J641" s="5"/>
      <c r="K641" s="5"/>
      <c r="L641" s="5"/>
      <c r="M641" s="5"/>
      <c r="N641" s="36"/>
      <c r="O641" s="5"/>
      <c r="P641" s="5"/>
      <c r="Q641" s="36"/>
      <c r="R641" s="5"/>
      <c r="S641" s="5"/>
      <c r="T641" s="5"/>
      <c r="U641" s="5"/>
      <c r="V641" s="5"/>
      <c r="W641" s="5"/>
      <c r="X641" s="5"/>
      <c r="Y641" s="5"/>
    </row>
    <row r="642" spans="1:25">
      <c r="A642" s="5"/>
      <c r="B642" s="5"/>
      <c r="C642" s="5"/>
      <c r="D642" s="139"/>
      <c r="E642" s="5"/>
      <c r="F642" s="5"/>
      <c r="G642" s="5"/>
      <c r="H642" s="36"/>
      <c r="I642" s="5"/>
      <c r="J642" s="5"/>
      <c r="K642" s="5"/>
      <c r="L642" s="5"/>
      <c r="M642" s="5"/>
      <c r="N642" s="36"/>
      <c r="O642" s="5"/>
      <c r="P642" s="5"/>
      <c r="Q642" s="36"/>
      <c r="R642" s="5"/>
      <c r="S642" s="5"/>
      <c r="T642" s="5"/>
      <c r="U642" s="5"/>
      <c r="V642" s="5"/>
      <c r="W642" s="5"/>
      <c r="X642" s="5"/>
      <c r="Y642" s="5"/>
    </row>
    <row r="643" spans="1:25">
      <c r="A643" s="5"/>
      <c r="B643" s="5"/>
      <c r="C643" s="5"/>
      <c r="D643" s="139"/>
      <c r="E643" s="5"/>
      <c r="F643" s="5"/>
      <c r="G643" s="5"/>
      <c r="H643" s="36"/>
      <c r="I643" s="5"/>
      <c r="J643" s="5"/>
      <c r="K643" s="5"/>
      <c r="L643" s="5"/>
      <c r="M643" s="5"/>
      <c r="N643" s="36"/>
      <c r="O643" s="5"/>
      <c r="P643" s="5"/>
      <c r="Q643" s="36"/>
      <c r="R643" s="5"/>
      <c r="S643" s="5"/>
      <c r="T643" s="5"/>
      <c r="U643" s="5"/>
      <c r="V643" s="5"/>
      <c r="W643" s="5"/>
      <c r="X643" s="5"/>
      <c r="Y643" s="5"/>
    </row>
    <row r="644" spans="1:25">
      <c r="A644" s="5"/>
      <c r="B644" s="5"/>
      <c r="C644" s="5"/>
      <c r="D644" s="139"/>
      <c r="E644" s="5"/>
      <c r="F644" s="5"/>
      <c r="G644" s="5"/>
      <c r="H644" s="36"/>
      <c r="I644" s="5"/>
      <c r="J644" s="5"/>
      <c r="K644" s="5"/>
      <c r="L644" s="5"/>
      <c r="M644" s="5"/>
      <c r="N644" s="36"/>
      <c r="O644" s="5"/>
      <c r="P644" s="5"/>
      <c r="Q644" s="36"/>
      <c r="R644" s="5"/>
      <c r="S644" s="5"/>
      <c r="T644" s="5"/>
      <c r="U644" s="5"/>
      <c r="V644" s="5"/>
      <c r="W644" s="5"/>
      <c r="X644" s="5"/>
      <c r="Y644" s="5"/>
    </row>
    <row r="645" spans="1:25">
      <c r="A645" s="5"/>
      <c r="B645" s="5"/>
      <c r="C645" s="5"/>
      <c r="D645" s="139"/>
      <c r="E645" s="5"/>
      <c r="F645" s="5"/>
      <c r="G645" s="5"/>
      <c r="H645" s="36"/>
      <c r="I645" s="5"/>
      <c r="J645" s="5"/>
      <c r="K645" s="5"/>
      <c r="L645" s="5"/>
      <c r="M645" s="5"/>
      <c r="N645" s="36"/>
      <c r="O645" s="5"/>
      <c r="P645" s="5"/>
      <c r="Q645" s="36"/>
      <c r="R645" s="5"/>
      <c r="S645" s="5"/>
      <c r="T645" s="5"/>
      <c r="U645" s="5"/>
      <c r="V645" s="5"/>
      <c r="W645" s="5"/>
      <c r="X645" s="5"/>
      <c r="Y645" s="5"/>
    </row>
    <row r="646" spans="1:25">
      <c r="A646" s="5"/>
      <c r="B646" s="5"/>
      <c r="C646" s="5"/>
      <c r="D646" s="139"/>
      <c r="E646" s="5"/>
      <c r="F646" s="5"/>
      <c r="G646" s="5"/>
      <c r="H646" s="36"/>
      <c r="I646" s="5"/>
      <c r="J646" s="5"/>
      <c r="K646" s="5"/>
      <c r="L646" s="5"/>
      <c r="M646" s="5"/>
      <c r="N646" s="36"/>
      <c r="O646" s="5"/>
      <c r="P646" s="5"/>
      <c r="Q646" s="36"/>
      <c r="R646" s="5"/>
      <c r="S646" s="5"/>
      <c r="T646" s="5"/>
      <c r="U646" s="5"/>
      <c r="V646" s="5"/>
      <c r="W646" s="5"/>
      <c r="X646" s="5"/>
      <c r="Y646" s="5"/>
    </row>
    <row r="647" spans="1:25">
      <c r="A647" s="5"/>
      <c r="B647" s="5"/>
      <c r="C647" s="5"/>
      <c r="D647" s="139"/>
      <c r="E647" s="5"/>
      <c r="F647" s="5"/>
      <c r="G647" s="5"/>
      <c r="H647" s="36"/>
      <c r="I647" s="5"/>
      <c r="J647" s="5"/>
      <c r="K647" s="5"/>
      <c r="L647" s="5"/>
      <c r="M647" s="5"/>
      <c r="N647" s="36"/>
      <c r="O647" s="5"/>
      <c r="P647" s="5"/>
      <c r="Q647" s="36"/>
      <c r="R647" s="5"/>
      <c r="S647" s="5"/>
      <c r="T647" s="5"/>
      <c r="U647" s="5"/>
      <c r="V647" s="5"/>
      <c r="W647" s="5"/>
      <c r="X647" s="5"/>
      <c r="Y647" s="5"/>
    </row>
    <row r="648" spans="1:25">
      <c r="A648" s="5"/>
      <c r="B648" s="5"/>
      <c r="C648" s="5"/>
      <c r="D648" s="139"/>
      <c r="E648" s="5"/>
      <c r="F648" s="5"/>
      <c r="G648" s="5"/>
      <c r="H648" s="36"/>
      <c r="I648" s="5"/>
      <c r="J648" s="5"/>
      <c r="K648" s="5"/>
      <c r="L648" s="5"/>
      <c r="M648" s="5"/>
      <c r="N648" s="36"/>
      <c r="O648" s="5"/>
      <c r="P648" s="5"/>
      <c r="Q648" s="36"/>
      <c r="R648" s="5"/>
      <c r="S648" s="5"/>
      <c r="T648" s="5"/>
      <c r="U648" s="5"/>
      <c r="V648" s="5"/>
      <c r="W648" s="5"/>
      <c r="X648" s="5"/>
      <c r="Y648" s="5"/>
    </row>
    <row r="649" spans="1:25">
      <c r="A649" s="5"/>
      <c r="B649" s="5"/>
      <c r="C649" s="5"/>
      <c r="D649" s="139"/>
      <c r="E649" s="5"/>
      <c r="F649" s="5"/>
      <c r="G649" s="5"/>
      <c r="H649" s="36"/>
      <c r="I649" s="5"/>
      <c r="J649" s="5"/>
      <c r="K649" s="5"/>
      <c r="L649" s="5"/>
      <c r="M649" s="5"/>
      <c r="N649" s="36"/>
      <c r="O649" s="5"/>
      <c r="P649" s="5"/>
      <c r="Q649" s="36"/>
      <c r="R649" s="5"/>
      <c r="S649" s="5"/>
      <c r="T649" s="5"/>
      <c r="U649" s="5"/>
      <c r="V649" s="5"/>
      <c r="W649" s="5"/>
      <c r="X649" s="5"/>
      <c r="Y649" s="5"/>
    </row>
    <row r="650" spans="1:25">
      <c r="A650" s="5"/>
      <c r="B650" s="5"/>
      <c r="C650" s="5"/>
      <c r="D650" s="139"/>
      <c r="E650" s="5"/>
      <c r="F650" s="5"/>
      <c r="G650" s="5"/>
      <c r="H650" s="36"/>
      <c r="I650" s="5"/>
      <c r="J650" s="5"/>
      <c r="K650" s="5"/>
      <c r="L650" s="5"/>
      <c r="M650" s="5"/>
      <c r="N650" s="36"/>
      <c r="O650" s="5"/>
      <c r="P650" s="5"/>
      <c r="Q650" s="36"/>
      <c r="R650" s="5"/>
      <c r="S650" s="5"/>
      <c r="T650" s="5"/>
      <c r="U650" s="5"/>
      <c r="V650" s="5"/>
      <c r="W650" s="5"/>
      <c r="X650" s="5"/>
      <c r="Y650" s="5"/>
    </row>
    <row r="651" spans="1:25">
      <c r="A651" s="5"/>
      <c r="B651" s="5"/>
      <c r="C651" s="5"/>
      <c r="D651" s="139"/>
      <c r="E651" s="5"/>
      <c r="F651" s="5"/>
      <c r="G651" s="5"/>
      <c r="H651" s="36"/>
      <c r="I651" s="5"/>
      <c r="J651" s="5"/>
      <c r="K651" s="5"/>
      <c r="L651" s="5"/>
      <c r="M651" s="5"/>
      <c r="N651" s="36"/>
      <c r="O651" s="5"/>
      <c r="P651" s="5"/>
      <c r="Q651" s="36"/>
      <c r="R651" s="5"/>
      <c r="S651" s="5"/>
      <c r="T651" s="5"/>
      <c r="U651" s="5"/>
      <c r="V651" s="5"/>
      <c r="W651" s="5"/>
      <c r="X651" s="5"/>
      <c r="Y651" s="5"/>
    </row>
    <row r="652" spans="1:25">
      <c r="A652" s="5"/>
      <c r="B652" s="5"/>
      <c r="C652" s="5"/>
      <c r="D652" s="139"/>
      <c r="E652" s="5"/>
      <c r="F652" s="5"/>
      <c r="G652" s="5"/>
      <c r="H652" s="36"/>
      <c r="I652" s="5"/>
      <c r="J652" s="5"/>
      <c r="K652" s="5"/>
      <c r="L652" s="5"/>
      <c r="M652" s="5"/>
      <c r="N652" s="36"/>
      <c r="O652" s="5"/>
      <c r="P652" s="5"/>
      <c r="Q652" s="36"/>
      <c r="R652" s="5"/>
      <c r="S652" s="5"/>
      <c r="T652" s="5"/>
      <c r="U652" s="5"/>
      <c r="V652" s="5"/>
      <c r="W652" s="5"/>
      <c r="X652" s="5"/>
      <c r="Y652" s="5"/>
    </row>
    <row r="653" spans="1:25">
      <c r="A653" s="5"/>
      <c r="B653" s="5"/>
      <c r="C653" s="5"/>
      <c r="D653" s="139"/>
      <c r="E653" s="5"/>
      <c r="F653" s="5"/>
      <c r="G653" s="5"/>
      <c r="H653" s="36"/>
      <c r="I653" s="5"/>
      <c r="J653" s="5"/>
      <c r="K653" s="5"/>
      <c r="L653" s="5"/>
      <c r="M653" s="5"/>
      <c r="N653" s="36"/>
      <c r="O653" s="5"/>
      <c r="P653" s="5"/>
      <c r="Q653" s="36"/>
      <c r="R653" s="5"/>
      <c r="S653" s="5"/>
      <c r="T653" s="5"/>
      <c r="U653" s="5"/>
      <c r="V653" s="5"/>
      <c r="W653" s="5"/>
      <c r="X653" s="5"/>
      <c r="Y653" s="5"/>
    </row>
    <row r="654" spans="1:25">
      <c r="A654" s="5"/>
      <c r="B654" s="5"/>
      <c r="C654" s="5"/>
      <c r="D654" s="139"/>
      <c r="E654" s="5"/>
      <c r="F654" s="5"/>
      <c r="G654" s="5"/>
      <c r="H654" s="36"/>
      <c r="I654" s="5"/>
      <c r="J654" s="5"/>
      <c r="K654" s="5"/>
      <c r="L654" s="5"/>
      <c r="M654" s="5"/>
      <c r="N654" s="36"/>
      <c r="O654" s="5"/>
      <c r="P654" s="5"/>
      <c r="Q654" s="36"/>
      <c r="R654" s="5"/>
      <c r="S654" s="5"/>
      <c r="T654" s="5"/>
      <c r="U654" s="5"/>
      <c r="V654" s="5"/>
      <c r="W654" s="5"/>
      <c r="X654" s="5"/>
      <c r="Y654" s="5"/>
    </row>
    <row r="655" spans="1:25">
      <c r="A655" s="5"/>
      <c r="B655" s="5"/>
      <c r="C655" s="5"/>
      <c r="D655" s="139"/>
      <c r="E655" s="5"/>
      <c r="F655" s="5"/>
      <c r="G655" s="5"/>
      <c r="H655" s="36"/>
      <c r="I655" s="5"/>
      <c r="J655" s="5"/>
      <c r="K655" s="5"/>
      <c r="L655" s="5"/>
      <c r="M655" s="5"/>
      <c r="N655" s="36"/>
      <c r="O655" s="5"/>
      <c r="P655" s="5"/>
      <c r="Q655" s="36"/>
      <c r="R655" s="5"/>
      <c r="S655" s="5"/>
      <c r="T655" s="5"/>
      <c r="U655" s="5"/>
      <c r="V655" s="5"/>
      <c r="W655" s="5"/>
      <c r="X655" s="5"/>
      <c r="Y655" s="5"/>
    </row>
    <row r="656" spans="1:25">
      <c r="A656" s="5"/>
      <c r="B656" s="5"/>
      <c r="C656" s="5"/>
      <c r="D656" s="139"/>
      <c r="E656" s="5"/>
      <c r="F656" s="5"/>
      <c r="G656" s="5"/>
      <c r="H656" s="36"/>
      <c r="I656" s="5"/>
      <c r="J656" s="5"/>
      <c r="K656" s="5"/>
      <c r="L656" s="5"/>
      <c r="M656" s="5"/>
      <c r="N656" s="36"/>
      <c r="O656" s="5"/>
      <c r="P656" s="5"/>
      <c r="Q656" s="36"/>
      <c r="R656" s="5"/>
      <c r="S656" s="5"/>
      <c r="T656" s="5"/>
      <c r="U656" s="5"/>
      <c r="V656" s="5"/>
      <c r="W656" s="5"/>
      <c r="X656" s="5"/>
      <c r="Y656" s="5"/>
    </row>
    <row r="657" spans="1:25">
      <c r="A657" s="5"/>
      <c r="B657" s="5"/>
      <c r="C657" s="5"/>
      <c r="D657" s="139"/>
      <c r="E657" s="5"/>
      <c r="F657" s="5"/>
      <c r="G657" s="5"/>
      <c r="H657" s="36"/>
      <c r="I657" s="5"/>
      <c r="J657" s="5"/>
      <c r="K657" s="5"/>
      <c r="L657" s="5"/>
      <c r="M657" s="5"/>
      <c r="N657" s="36"/>
      <c r="O657" s="5"/>
      <c r="P657" s="5"/>
      <c r="Q657" s="36"/>
      <c r="R657" s="5"/>
      <c r="S657" s="5"/>
      <c r="T657" s="5"/>
      <c r="U657" s="5"/>
      <c r="V657" s="5"/>
      <c r="W657" s="5"/>
      <c r="X657" s="5"/>
      <c r="Y657" s="5"/>
    </row>
    <row r="658" spans="1:25">
      <c r="A658" s="5"/>
      <c r="B658" s="5"/>
      <c r="C658" s="5"/>
      <c r="D658" s="139"/>
      <c r="E658" s="5"/>
      <c r="F658" s="5"/>
      <c r="G658" s="5"/>
      <c r="H658" s="36"/>
      <c r="I658" s="5"/>
      <c r="J658" s="5"/>
      <c r="K658" s="5"/>
      <c r="L658" s="5"/>
      <c r="M658" s="5"/>
      <c r="N658" s="36"/>
      <c r="O658" s="5"/>
      <c r="P658" s="5"/>
      <c r="Q658" s="36"/>
      <c r="R658" s="5"/>
      <c r="S658" s="5"/>
      <c r="T658" s="5"/>
      <c r="U658" s="5"/>
      <c r="V658" s="5"/>
      <c r="W658" s="5"/>
      <c r="X658" s="5"/>
      <c r="Y658" s="5"/>
    </row>
    <row r="659" spans="1:25">
      <c r="A659" s="5"/>
      <c r="B659" s="5"/>
      <c r="C659" s="5"/>
      <c r="D659" s="139"/>
      <c r="E659" s="5"/>
      <c r="F659" s="5"/>
      <c r="G659" s="5"/>
      <c r="H659" s="36"/>
      <c r="I659" s="5"/>
      <c r="J659" s="5"/>
      <c r="K659" s="5"/>
      <c r="L659" s="5"/>
      <c r="M659" s="5"/>
      <c r="N659" s="36"/>
      <c r="O659" s="5"/>
      <c r="P659" s="5"/>
      <c r="Q659" s="36"/>
      <c r="R659" s="5"/>
      <c r="S659" s="5"/>
      <c r="T659" s="5"/>
      <c r="U659" s="5"/>
      <c r="V659" s="5"/>
      <c r="W659" s="5"/>
      <c r="X659" s="5"/>
      <c r="Y659" s="5"/>
    </row>
    <row r="660" spans="1:25">
      <c r="A660" s="5"/>
      <c r="B660" s="5"/>
      <c r="C660" s="5"/>
      <c r="D660" s="139"/>
      <c r="E660" s="5"/>
      <c r="F660" s="5"/>
      <c r="G660" s="5"/>
      <c r="H660" s="36"/>
      <c r="I660" s="5"/>
      <c r="J660" s="5"/>
      <c r="K660" s="5"/>
      <c r="L660" s="5"/>
      <c r="M660" s="5"/>
      <c r="N660" s="36"/>
      <c r="O660" s="5"/>
      <c r="P660" s="5"/>
      <c r="Q660" s="36"/>
      <c r="R660" s="5"/>
      <c r="S660" s="5"/>
      <c r="T660" s="5"/>
      <c r="U660" s="5"/>
      <c r="V660" s="5"/>
      <c r="W660" s="5"/>
      <c r="X660" s="5"/>
      <c r="Y660" s="5"/>
    </row>
    <row r="661" spans="1:25">
      <c r="A661" s="5"/>
      <c r="B661" s="5"/>
      <c r="C661" s="5"/>
      <c r="D661" s="139"/>
      <c r="E661" s="5"/>
      <c r="F661" s="5"/>
      <c r="G661" s="5"/>
      <c r="H661" s="36"/>
      <c r="I661" s="5"/>
      <c r="J661" s="5"/>
      <c r="K661" s="5"/>
      <c r="L661" s="5"/>
      <c r="M661" s="5"/>
      <c r="N661" s="36"/>
      <c r="O661" s="5"/>
      <c r="P661" s="5"/>
      <c r="Q661" s="36"/>
      <c r="R661" s="5"/>
      <c r="S661" s="5"/>
      <c r="T661" s="5"/>
      <c r="U661" s="5"/>
      <c r="V661" s="5"/>
      <c r="W661" s="5"/>
      <c r="X661" s="5"/>
      <c r="Y661" s="5"/>
    </row>
    <row r="662" spans="1:25">
      <c r="A662" s="5"/>
      <c r="B662" s="5"/>
      <c r="C662" s="5"/>
      <c r="D662" s="139"/>
      <c r="E662" s="5"/>
      <c r="F662" s="5"/>
      <c r="G662" s="5"/>
      <c r="H662" s="36"/>
      <c r="I662" s="5"/>
      <c r="J662" s="5"/>
      <c r="K662" s="5"/>
      <c r="L662" s="5"/>
      <c r="M662" s="5"/>
      <c r="N662" s="36"/>
      <c r="O662" s="5"/>
      <c r="P662" s="5"/>
      <c r="Q662" s="36"/>
      <c r="R662" s="5"/>
      <c r="S662" s="5"/>
      <c r="T662" s="5"/>
      <c r="U662" s="5"/>
      <c r="V662" s="5"/>
      <c r="W662" s="5"/>
      <c r="X662" s="5"/>
      <c r="Y662" s="5"/>
    </row>
    <row r="663" spans="1:25">
      <c r="A663" s="5"/>
      <c r="B663" s="5"/>
      <c r="C663" s="5"/>
      <c r="D663" s="139"/>
      <c r="E663" s="5"/>
      <c r="F663" s="5"/>
      <c r="G663" s="5"/>
      <c r="H663" s="36"/>
      <c r="I663" s="5"/>
      <c r="J663" s="5"/>
      <c r="K663" s="5"/>
      <c r="L663" s="5"/>
      <c r="M663" s="5"/>
      <c r="N663" s="36"/>
      <c r="O663" s="5"/>
      <c r="P663" s="5"/>
      <c r="Q663" s="36"/>
      <c r="R663" s="5"/>
      <c r="S663" s="5"/>
      <c r="T663" s="5"/>
      <c r="U663" s="5"/>
      <c r="V663" s="5"/>
      <c r="W663" s="5"/>
      <c r="X663" s="5"/>
      <c r="Y663" s="5"/>
    </row>
    <row r="664" spans="1:25">
      <c r="A664" s="5"/>
      <c r="B664" s="5"/>
      <c r="C664" s="5"/>
      <c r="D664" s="139"/>
      <c r="E664" s="5"/>
      <c r="F664" s="5"/>
      <c r="G664" s="5"/>
      <c r="H664" s="36"/>
      <c r="I664" s="5"/>
      <c r="J664" s="5"/>
      <c r="K664" s="5"/>
      <c r="L664" s="5"/>
      <c r="M664" s="5"/>
      <c r="N664" s="36"/>
      <c r="O664" s="5"/>
      <c r="P664" s="5"/>
      <c r="Q664" s="36"/>
      <c r="R664" s="5"/>
      <c r="S664" s="5"/>
      <c r="T664" s="5"/>
      <c r="U664" s="5"/>
      <c r="V664" s="5"/>
      <c r="W664" s="5"/>
      <c r="X664" s="5"/>
      <c r="Y664" s="5"/>
    </row>
    <row r="665" spans="1:25">
      <c r="A665" s="5"/>
      <c r="B665" s="5"/>
      <c r="C665" s="5"/>
      <c r="D665" s="139"/>
      <c r="E665" s="5"/>
      <c r="F665" s="5"/>
      <c r="G665" s="5"/>
      <c r="H665" s="36"/>
      <c r="I665" s="5"/>
      <c r="J665" s="5"/>
      <c r="K665" s="5"/>
      <c r="L665" s="5"/>
      <c r="M665" s="5"/>
      <c r="N665" s="36"/>
      <c r="O665" s="5"/>
      <c r="P665" s="5"/>
      <c r="Q665" s="36"/>
      <c r="R665" s="5"/>
      <c r="S665" s="5"/>
      <c r="T665" s="5"/>
      <c r="U665" s="5"/>
      <c r="V665" s="5"/>
      <c r="W665" s="5"/>
      <c r="X665" s="5"/>
      <c r="Y665" s="5"/>
    </row>
    <row r="666" spans="1:25">
      <c r="A666" s="5"/>
      <c r="B666" s="5"/>
      <c r="C666" s="5"/>
      <c r="D666" s="139"/>
      <c r="E666" s="5"/>
      <c r="F666" s="5"/>
      <c r="G666" s="5"/>
      <c r="H666" s="36"/>
      <c r="I666" s="5"/>
      <c r="J666" s="5"/>
      <c r="K666" s="5"/>
      <c r="L666" s="5"/>
      <c r="M666" s="5"/>
      <c r="N666" s="36"/>
      <c r="O666" s="5"/>
      <c r="P666" s="5"/>
      <c r="Q666" s="36"/>
      <c r="R666" s="5"/>
      <c r="S666" s="5"/>
      <c r="T666" s="5"/>
      <c r="U666" s="5"/>
      <c r="V666" s="5"/>
      <c r="W666" s="5"/>
      <c r="X666" s="5"/>
      <c r="Y666" s="5"/>
    </row>
    <row r="667" spans="1:25">
      <c r="A667" s="5"/>
      <c r="B667" s="5"/>
      <c r="C667" s="5"/>
      <c r="D667" s="139"/>
      <c r="E667" s="5"/>
      <c r="F667" s="5"/>
      <c r="G667" s="5"/>
      <c r="H667" s="36"/>
      <c r="I667" s="5"/>
      <c r="J667" s="5"/>
      <c r="K667" s="5"/>
      <c r="L667" s="5"/>
      <c r="M667" s="5"/>
      <c r="N667" s="36"/>
      <c r="O667" s="5"/>
      <c r="P667" s="5"/>
      <c r="Q667" s="36"/>
      <c r="R667" s="5"/>
      <c r="S667" s="5"/>
      <c r="T667" s="5"/>
      <c r="U667" s="5"/>
      <c r="V667" s="5"/>
      <c r="W667" s="5"/>
      <c r="X667" s="5"/>
      <c r="Y667" s="5"/>
    </row>
    <row r="668" spans="1:25">
      <c r="A668" s="5"/>
      <c r="B668" s="5"/>
      <c r="C668" s="5"/>
      <c r="D668" s="139"/>
      <c r="E668" s="5"/>
      <c r="F668" s="5"/>
      <c r="G668" s="5"/>
      <c r="H668" s="36"/>
      <c r="I668" s="5"/>
      <c r="J668" s="5"/>
      <c r="K668" s="5"/>
      <c r="L668" s="5"/>
      <c r="M668" s="5"/>
      <c r="N668" s="36"/>
      <c r="O668" s="5"/>
      <c r="P668" s="5"/>
      <c r="Q668" s="36"/>
      <c r="R668" s="5"/>
      <c r="S668" s="5"/>
      <c r="T668" s="5"/>
      <c r="U668" s="5"/>
      <c r="V668" s="5"/>
      <c r="W668" s="5"/>
      <c r="X668" s="5"/>
      <c r="Y668" s="5"/>
    </row>
    <row r="669" spans="1:25">
      <c r="A669" s="5"/>
      <c r="B669" s="5"/>
      <c r="C669" s="5"/>
      <c r="D669" s="139"/>
      <c r="E669" s="5"/>
      <c r="F669" s="5"/>
      <c r="G669" s="5"/>
      <c r="H669" s="36"/>
      <c r="I669" s="5"/>
      <c r="J669" s="5"/>
      <c r="K669" s="5"/>
      <c r="L669" s="5"/>
      <c r="M669" s="5"/>
      <c r="N669" s="36"/>
      <c r="O669" s="5"/>
      <c r="P669" s="5"/>
      <c r="Q669" s="36"/>
      <c r="R669" s="5"/>
      <c r="S669" s="5"/>
      <c r="T669" s="5"/>
      <c r="U669" s="5"/>
      <c r="V669" s="5"/>
      <c r="W669" s="5"/>
      <c r="X669" s="5"/>
      <c r="Y669" s="5"/>
    </row>
    <row r="670" spans="1:25">
      <c r="A670" s="5"/>
      <c r="B670" s="5"/>
      <c r="C670" s="5"/>
      <c r="D670" s="139"/>
      <c r="E670" s="5"/>
      <c r="F670" s="5"/>
      <c r="G670" s="5"/>
      <c r="H670" s="36"/>
      <c r="I670" s="5"/>
      <c r="J670" s="5"/>
      <c r="K670" s="5"/>
      <c r="L670" s="5"/>
      <c r="M670" s="5"/>
      <c r="N670" s="36"/>
      <c r="O670" s="5"/>
      <c r="P670" s="5"/>
      <c r="Q670" s="36"/>
      <c r="R670" s="5"/>
      <c r="S670" s="5"/>
      <c r="T670" s="5"/>
      <c r="U670" s="5"/>
      <c r="V670" s="5"/>
      <c r="W670" s="5"/>
      <c r="X670" s="5"/>
      <c r="Y670" s="5"/>
    </row>
    <row r="671" spans="1:25">
      <c r="A671" s="5"/>
      <c r="B671" s="5"/>
      <c r="C671" s="5"/>
      <c r="D671" s="139"/>
      <c r="E671" s="5"/>
      <c r="F671" s="5"/>
      <c r="G671" s="5"/>
      <c r="H671" s="36"/>
      <c r="I671" s="5"/>
      <c r="J671" s="5"/>
      <c r="K671" s="5"/>
      <c r="L671" s="5"/>
      <c r="M671" s="5"/>
      <c r="N671" s="36"/>
      <c r="O671" s="5"/>
      <c r="P671" s="5"/>
      <c r="Q671" s="36"/>
      <c r="R671" s="5"/>
      <c r="S671" s="5"/>
      <c r="T671" s="5"/>
      <c r="U671" s="5"/>
      <c r="V671" s="5"/>
      <c r="W671" s="5"/>
      <c r="X671" s="5"/>
      <c r="Y671" s="5"/>
    </row>
    <row r="672" spans="1:25">
      <c r="A672" s="5"/>
      <c r="B672" s="5"/>
      <c r="C672" s="5"/>
      <c r="D672" s="139"/>
      <c r="E672" s="5"/>
      <c r="F672" s="5"/>
      <c r="G672" s="5"/>
      <c r="H672" s="36"/>
      <c r="I672" s="5"/>
      <c r="J672" s="5"/>
      <c r="K672" s="5"/>
      <c r="L672" s="5"/>
      <c r="M672" s="5"/>
      <c r="N672" s="36"/>
      <c r="O672" s="5"/>
      <c r="P672" s="5"/>
      <c r="Q672" s="36"/>
      <c r="R672" s="5"/>
      <c r="S672" s="5"/>
      <c r="T672" s="5"/>
      <c r="U672" s="5"/>
      <c r="V672" s="5"/>
      <c r="W672" s="5"/>
      <c r="X672" s="5"/>
      <c r="Y672" s="5"/>
    </row>
    <row r="673" spans="1:25">
      <c r="A673" s="5"/>
      <c r="B673" s="5"/>
      <c r="C673" s="5"/>
      <c r="D673" s="139"/>
      <c r="E673" s="5"/>
      <c r="F673" s="5"/>
      <c r="G673" s="5"/>
      <c r="H673" s="36"/>
      <c r="I673" s="5"/>
      <c r="J673" s="5"/>
      <c r="K673" s="5"/>
      <c r="L673" s="5"/>
      <c r="M673" s="5"/>
      <c r="N673" s="36"/>
      <c r="O673" s="5"/>
      <c r="P673" s="5"/>
      <c r="Q673" s="36"/>
      <c r="R673" s="5"/>
      <c r="S673" s="5"/>
      <c r="T673" s="5"/>
      <c r="U673" s="5"/>
      <c r="V673" s="5"/>
      <c r="W673" s="5"/>
      <c r="X673" s="5"/>
      <c r="Y673" s="5"/>
    </row>
    <row r="674" spans="1:25">
      <c r="A674" s="5"/>
      <c r="B674" s="5"/>
      <c r="C674" s="5"/>
      <c r="D674" s="139"/>
      <c r="E674" s="5"/>
      <c r="F674" s="5"/>
      <c r="G674" s="5"/>
      <c r="H674" s="36"/>
      <c r="I674" s="5"/>
      <c r="J674" s="5"/>
      <c r="K674" s="5"/>
      <c r="L674" s="5"/>
      <c r="M674" s="5"/>
      <c r="N674" s="36"/>
      <c r="O674" s="5"/>
      <c r="P674" s="5"/>
      <c r="Q674" s="36"/>
      <c r="R674" s="5"/>
      <c r="S674" s="5"/>
      <c r="T674" s="5"/>
      <c r="U674" s="5"/>
      <c r="V674" s="5"/>
      <c r="W674" s="5"/>
      <c r="X674" s="5"/>
      <c r="Y674" s="5"/>
    </row>
    <row r="675" spans="1:25">
      <c r="A675" s="5"/>
      <c r="B675" s="5"/>
      <c r="C675" s="5"/>
      <c r="D675" s="139"/>
      <c r="E675" s="5"/>
      <c r="F675" s="5"/>
      <c r="G675" s="5"/>
      <c r="H675" s="36"/>
      <c r="I675" s="5"/>
      <c r="J675" s="5"/>
      <c r="K675" s="5"/>
      <c r="L675" s="5"/>
      <c r="M675" s="5"/>
      <c r="N675" s="36"/>
      <c r="O675" s="5"/>
      <c r="P675" s="5"/>
      <c r="Q675" s="36"/>
      <c r="R675" s="5"/>
      <c r="S675" s="5"/>
      <c r="T675" s="5"/>
      <c r="U675" s="5"/>
      <c r="V675" s="5"/>
      <c r="W675" s="5"/>
      <c r="X675" s="5"/>
      <c r="Y675" s="5"/>
    </row>
    <row r="676" spans="1:25">
      <c r="A676" s="5"/>
      <c r="B676" s="5"/>
      <c r="C676" s="5"/>
      <c r="D676" s="139"/>
      <c r="E676" s="5"/>
      <c r="F676" s="5"/>
      <c r="G676" s="5"/>
      <c r="H676" s="36"/>
      <c r="I676" s="5"/>
      <c r="J676" s="5"/>
      <c r="K676" s="5"/>
      <c r="L676" s="5"/>
      <c r="M676" s="5"/>
      <c r="N676" s="36"/>
      <c r="O676" s="5"/>
      <c r="P676" s="5"/>
      <c r="Q676" s="36"/>
      <c r="R676" s="5"/>
      <c r="S676" s="5"/>
      <c r="T676" s="5"/>
      <c r="U676" s="5"/>
      <c r="V676" s="5"/>
      <c r="W676" s="5"/>
      <c r="X676" s="5"/>
      <c r="Y676" s="5"/>
    </row>
    <row r="677" spans="1:25">
      <c r="A677" s="5"/>
      <c r="B677" s="5"/>
      <c r="C677" s="5"/>
      <c r="D677" s="139"/>
      <c r="E677" s="5"/>
      <c r="F677" s="5"/>
      <c r="G677" s="5"/>
      <c r="H677" s="36"/>
      <c r="I677" s="5"/>
      <c r="J677" s="5"/>
      <c r="K677" s="5"/>
      <c r="L677" s="5"/>
      <c r="M677" s="5"/>
      <c r="N677" s="36"/>
      <c r="O677" s="5"/>
      <c r="P677" s="5"/>
      <c r="Q677" s="36"/>
      <c r="R677" s="5"/>
      <c r="S677" s="5"/>
      <c r="T677" s="5"/>
      <c r="U677" s="5"/>
      <c r="V677" s="5"/>
      <c r="W677" s="5"/>
      <c r="X677" s="5"/>
      <c r="Y677" s="5"/>
    </row>
    <row r="678" spans="1:25">
      <c r="A678" s="5"/>
      <c r="B678" s="5"/>
      <c r="C678" s="5"/>
      <c r="D678" s="139"/>
      <c r="E678" s="5"/>
      <c r="F678" s="5"/>
      <c r="G678" s="5"/>
      <c r="H678" s="36"/>
      <c r="I678" s="5"/>
      <c r="J678" s="5"/>
      <c r="K678" s="5"/>
      <c r="L678" s="5"/>
      <c r="M678" s="5"/>
      <c r="N678" s="36"/>
      <c r="O678" s="5"/>
      <c r="P678" s="5"/>
      <c r="Q678" s="36"/>
      <c r="R678" s="5"/>
      <c r="S678" s="5"/>
      <c r="T678" s="5"/>
      <c r="U678" s="5"/>
      <c r="V678" s="5"/>
      <c r="W678" s="5"/>
      <c r="X678" s="5"/>
      <c r="Y678" s="5"/>
    </row>
    <row r="679" spans="1:25">
      <c r="A679" s="5"/>
      <c r="B679" s="5"/>
      <c r="C679" s="5"/>
      <c r="D679" s="139"/>
      <c r="E679" s="5"/>
      <c r="F679" s="5"/>
      <c r="G679" s="5"/>
      <c r="H679" s="36"/>
      <c r="I679" s="5"/>
      <c r="J679" s="5"/>
      <c r="K679" s="5"/>
      <c r="L679" s="5"/>
      <c r="M679" s="5"/>
      <c r="N679" s="36"/>
      <c r="O679" s="5"/>
      <c r="P679" s="5"/>
      <c r="Q679" s="36"/>
      <c r="R679" s="5"/>
      <c r="S679" s="5"/>
      <c r="T679" s="5"/>
      <c r="U679" s="5"/>
      <c r="V679" s="5"/>
      <c r="W679" s="5"/>
      <c r="X679" s="5"/>
      <c r="Y679" s="5"/>
    </row>
    <row r="680" spans="1:25">
      <c r="A680" s="5"/>
      <c r="B680" s="5"/>
      <c r="C680" s="5"/>
      <c r="D680" s="139"/>
      <c r="E680" s="5"/>
      <c r="F680" s="5"/>
      <c r="G680" s="5"/>
      <c r="H680" s="36"/>
      <c r="I680" s="5"/>
      <c r="J680" s="5"/>
      <c r="K680" s="5"/>
      <c r="L680" s="5"/>
      <c r="M680" s="5"/>
      <c r="N680" s="36"/>
      <c r="O680" s="5"/>
      <c r="P680" s="5"/>
      <c r="Q680" s="36"/>
      <c r="R680" s="5"/>
      <c r="S680" s="5"/>
      <c r="T680" s="5"/>
      <c r="U680" s="5"/>
      <c r="V680" s="5"/>
      <c r="W680" s="5"/>
      <c r="X680" s="5"/>
      <c r="Y680" s="5"/>
    </row>
    <row r="681" spans="1:25">
      <c r="A681" s="5"/>
      <c r="B681" s="5"/>
      <c r="C681" s="5"/>
      <c r="D681" s="139"/>
      <c r="E681" s="5"/>
      <c r="F681" s="5"/>
      <c r="G681" s="5"/>
      <c r="H681" s="36"/>
      <c r="I681" s="5"/>
      <c r="J681" s="5"/>
      <c r="K681" s="5"/>
      <c r="L681" s="5"/>
      <c r="M681" s="5"/>
      <c r="N681" s="36"/>
      <c r="O681" s="5"/>
      <c r="P681" s="5"/>
      <c r="Q681" s="36"/>
      <c r="R681" s="5"/>
      <c r="S681" s="5"/>
      <c r="T681" s="5"/>
      <c r="U681" s="5"/>
      <c r="V681" s="5"/>
      <c r="W681" s="5"/>
      <c r="X681" s="5"/>
      <c r="Y681" s="5"/>
    </row>
    <row r="682" spans="1:25">
      <c r="A682" s="5"/>
      <c r="B682" s="5"/>
      <c r="C682" s="5"/>
      <c r="D682" s="139"/>
      <c r="E682" s="5"/>
      <c r="F682" s="5"/>
      <c r="G682" s="5"/>
      <c r="H682" s="36"/>
      <c r="I682" s="5"/>
      <c r="J682" s="5"/>
      <c r="K682" s="5"/>
      <c r="L682" s="5"/>
      <c r="M682" s="5"/>
      <c r="N682" s="36"/>
      <c r="O682" s="5"/>
      <c r="P682" s="5"/>
      <c r="Q682" s="36"/>
      <c r="R682" s="5"/>
      <c r="S682" s="5"/>
      <c r="T682" s="5"/>
      <c r="U682" s="5"/>
      <c r="V682" s="5"/>
      <c r="W682" s="5"/>
      <c r="X682" s="5"/>
      <c r="Y682" s="5"/>
    </row>
    <row r="683" spans="1:25">
      <c r="A683" s="5"/>
      <c r="B683" s="5"/>
      <c r="C683" s="5"/>
      <c r="D683" s="139"/>
      <c r="E683" s="5"/>
      <c r="F683" s="5"/>
      <c r="G683" s="5"/>
      <c r="H683" s="36"/>
      <c r="I683" s="5"/>
      <c r="J683" s="5"/>
      <c r="K683" s="5"/>
      <c r="L683" s="5"/>
      <c r="M683" s="5"/>
      <c r="N683" s="36"/>
      <c r="O683" s="5"/>
      <c r="P683" s="5"/>
      <c r="Q683" s="36"/>
      <c r="R683" s="5"/>
      <c r="S683" s="5"/>
      <c r="T683" s="5"/>
      <c r="U683" s="5"/>
      <c r="V683" s="5"/>
      <c r="W683" s="5"/>
      <c r="X683" s="5"/>
      <c r="Y683" s="5"/>
    </row>
    <row r="684" spans="1:25">
      <c r="A684" s="5"/>
      <c r="B684" s="5"/>
      <c r="C684" s="5"/>
      <c r="D684" s="139"/>
      <c r="E684" s="5"/>
      <c r="F684" s="5"/>
      <c r="G684" s="5"/>
      <c r="H684" s="36"/>
      <c r="I684" s="5"/>
      <c r="J684" s="5"/>
      <c r="K684" s="5"/>
      <c r="L684" s="5"/>
      <c r="M684" s="5"/>
      <c r="N684" s="36"/>
      <c r="O684" s="5"/>
      <c r="P684" s="5"/>
      <c r="Q684" s="36"/>
      <c r="R684" s="5"/>
      <c r="S684" s="5"/>
      <c r="T684" s="5"/>
      <c r="U684" s="5"/>
      <c r="V684" s="5"/>
      <c r="W684" s="5"/>
      <c r="X684" s="5"/>
      <c r="Y684" s="5"/>
    </row>
    <row r="685" spans="1:25">
      <c r="A685" s="5"/>
      <c r="B685" s="5"/>
      <c r="C685" s="5"/>
      <c r="D685" s="139"/>
      <c r="E685" s="5"/>
      <c r="F685" s="5"/>
      <c r="G685" s="5"/>
      <c r="H685" s="36"/>
      <c r="I685" s="5"/>
      <c r="J685" s="5"/>
      <c r="K685" s="5"/>
      <c r="L685" s="5"/>
      <c r="M685" s="5"/>
      <c r="N685" s="36"/>
      <c r="O685" s="5"/>
      <c r="P685" s="5"/>
      <c r="Q685" s="36"/>
      <c r="R685" s="5"/>
      <c r="S685" s="5"/>
      <c r="T685" s="5"/>
      <c r="U685" s="5"/>
      <c r="V685" s="5"/>
      <c r="W685" s="5"/>
      <c r="X685" s="5"/>
      <c r="Y685" s="5"/>
    </row>
    <row r="686" spans="1:25">
      <c r="A686" s="5"/>
      <c r="B686" s="5"/>
      <c r="C686" s="5"/>
      <c r="D686" s="139"/>
      <c r="E686" s="5"/>
      <c r="F686" s="5"/>
      <c r="G686" s="5"/>
      <c r="H686" s="36"/>
      <c r="I686" s="5"/>
      <c r="J686" s="5"/>
      <c r="K686" s="5"/>
      <c r="L686" s="5"/>
      <c r="M686" s="5"/>
      <c r="N686" s="36"/>
      <c r="O686" s="5"/>
      <c r="P686" s="5"/>
      <c r="Q686" s="36"/>
      <c r="R686" s="5"/>
      <c r="S686" s="5"/>
      <c r="T686" s="5"/>
      <c r="U686" s="5"/>
      <c r="V686" s="5"/>
      <c r="W686" s="5"/>
      <c r="X686" s="5"/>
      <c r="Y686" s="5"/>
    </row>
    <row r="687" spans="1:25">
      <c r="A687" s="5"/>
      <c r="B687" s="5"/>
      <c r="C687" s="5"/>
      <c r="D687" s="139"/>
      <c r="E687" s="5"/>
      <c r="F687" s="5"/>
      <c r="G687" s="5"/>
      <c r="H687" s="36"/>
      <c r="I687" s="5"/>
      <c r="J687" s="5"/>
      <c r="K687" s="5"/>
      <c r="L687" s="5"/>
      <c r="M687" s="5"/>
      <c r="N687" s="36"/>
      <c r="O687" s="5"/>
      <c r="P687" s="5"/>
      <c r="Q687" s="36"/>
      <c r="R687" s="5"/>
      <c r="S687" s="5"/>
      <c r="T687" s="5"/>
      <c r="U687" s="5"/>
      <c r="V687" s="5"/>
      <c r="W687" s="5"/>
      <c r="X687" s="5"/>
      <c r="Y687" s="5"/>
    </row>
    <row r="688" spans="1:25">
      <c r="A688" s="5"/>
      <c r="B688" s="5"/>
      <c r="C688" s="5"/>
      <c r="D688" s="139"/>
      <c r="E688" s="5"/>
      <c r="F688" s="5"/>
      <c r="G688" s="5"/>
      <c r="H688" s="36"/>
      <c r="I688" s="5"/>
      <c r="J688" s="5"/>
      <c r="K688" s="5"/>
      <c r="L688" s="5"/>
      <c r="M688" s="5"/>
      <c r="N688" s="36"/>
      <c r="O688" s="5"/>
      <c r="P688" s="5"/>
      <c r="Q688" s="36"/>
      <c r="R688" s="5"/>
      <c r="S688" s="5"/>
      <c r="T688" s="5"/>
      <c r="U688" s="5"/>
      <c r="V688" s="5"/>
      <c r="W688" s="5"/>
      <c r="X688" s="5"/>
      <c r="Y688" s="5"/>
    </row>
    <row r="689" spans="1:25">
      <c r="A689" s="5"/>
      <c r="B689" s="5"/>
      <c r="C689" s="5"/>
      <c r="D689" s="139"/>
      <c r="E689" s="5"/>
      <c r="F689" s="5"/>
      <c r="G689" s="5"/>
      <c r="H689" s="36"/>
      <c r="I689" s="5"/>
      <c r="J689" s="5"/>
      <c r="K689" s="5"/>
      <c r="L689" s="5"/>
      <c r="M689" s="5"/>
      <c r="N689" s="36"/>
      <c r="O689" s="5"/>
      <c r="P689" s="5"/>
      <c r="Q689" s="36"/>
      <c r="R689" s="5"/>
      <c r="S689" s="5"/>
      <c r="T689" s="5"/>
      <c r="U689" s="5"/>
      <c r="V689" s="5"/>
      <c r="W689" s="5"/>
      <c r="X689" s="5"/>
      <c r="Y689" s="5"/>
    </row>
    <row r="690" spans="1:25">
      <c r="A690" s="5"/>
      <c r="B690" s="5"/>
      <c r="C690" s="5"/>
      <c r="D690" s="139"/>
      <c r="E690" s="5"/>
      <c r="F690" s="5"/>
      <c r="G690" s="5"/>
      <c r="H690" s="36"/>
      <c r="I690" s="5"/>
      <c r="J690" s="5"/>
      <c r="K690" s="5"/>
      <c r="L690" s="5"/>
      <c r="M690" s="5"/>
      <c r="N690" s="36"/>
      <c r="O690" s="5"/>
      <c r="P690" s="5"/>
      <c r="Q690" s="36"/>
      <c r="R690" s="5"/>
      <c r="S690" s="5"/>
      <c r="T690" s="5"/>
      <c r="U690" s="5"/>
      <c r="V690" s="5"/>
      <c r="W690" s="5"/>
      <c r="X690" s="5"/>
      <c r="Y690" s="5"/>
    </row>
    <row r="691" spans="1:25">
      <c r="A691" s="5"/>
      <c r="B691" s="5"/>
      <c r="C691" s="5"/>
      <c r="D691" s="139"/>
      <c r="E691" s="5"/>
      <c r="F691" s="5"/>
      <c r="G691" s="5"/>
      <c r="H691" s="36"/>
      <c r="I691" s="5"/>
      <c r="J691" s="5"/>
      <c r="K691" s="5"/>
      <c r="L691" s="5"/>
      <c r="M691" s="5"/>
      <c r="N691" s="36"/>
      <c r="O691" s="5"/>
      <c r="P691" s="5"/>
      <c r="Q691" s="36"/>
      <c r="R691" s="5"/>
      <c r="S691" s="5"/>
      <c r="T691" s="5"/>
      <c r="U691" s="5"/>
      <c r="V691" s="5"/>
      <c r="W691" s="5"/>
      <c r="X691" s="5"/>
      <c r="Y691" s="5"/>
    </row>
    <row r="692" spans="1:25">
      <c r="A692" s="5"/>
      <c r="B692" s="5"/>
      <c r="C692" s="5"/>
      <c r="D692" s="139"/>
      <c r="E692" s="5"/>
      <c r="F692" s="5"/>
      <c r="G692" s="5"/>
      <c r="H692" s="36"/>
      <c r="I692" s="5"/>
      <c r="J692" s="5"/>
      <c r="K692" s="5"/>
      <c r="L692" s="5"/>
      <c r="M692" s="5"/>
      <c r="N692" s="36"/>
      <c r="O692" s="5"/>
      <c r="P692" s="5"/>
      <c r="Q692" s="36"/>
      <c r="R692" s="5"/>
      <c r="S692" s="5"/>
      <c r="T692" s="5"/>
      <c r="U692" s="5"/>
      <c r="V692" s="5"/>
      <c r="W692" s="5"/>
      <c r="X692" s="5"/>
      <c r="Y692" s="5"/>
    </row>
    <row r="693" spans="1:25">
      <c r="A693" s="5"/>
      <c r="B693" s="5"/>
      <c r="C693" s="5"/>
      <c r="D693" s="139"/>
      <c r="E693" s="5"/>
      <c r="F693" s="5"/>
      <c r="G693" s="5"/>
      <c r="H693" s="36"/>
      <c r="I693" s="5"/>
      <c r="J693" s="5"/>
      <c r="K693" s="5"/>
      <c r="L693" s="5"/>
      <c r="M693" s="5"/>
      <c r="N693" s="36"/>
      <c r="O693" s="5"/>
      <c r="P693" s="5"/>
      <c r="Q693" s="36"/>
      <c r="R693" s="5"/>
      <c r="S693" s="5"/>
      <c r="T693" s="5"/>
      <c r="U693" s="5"/>
      <c r="V693" s="5"/>
      <c r="W693" s="5"/>
      <c r="X693" s="5"/>
      <c r="Y693" s="5"/>
    </row>
    <row r="694" spans="1:25">
      <c r="A694" s="5"/>
      <c r="B694" s="5"/>
      <c r="C694" s="5"/>
      <c r="D694" s="139"/>
      <c r="E694" s="5"/>
      <c r="F694" s="5"/>
      <c r="G694" s="5"/>
      <c r="H694" s="36"/>
      <c r="I694" s="5"/>
      <c r="J694" s="5"/>
      <c r="K694" s="5"/>
      <c r="L694" s="5"/>
      <c r="M694" s="5"/>
      <c r="N694" s="36"/>
      <c r="O694" s="5"/>
      <c r="P694" s="5"/>
      <c r="Q694" s="36"/>
      <c r="R694" s="5"/>
      <c r="S694" s="5"/>
      <c r="T694" s="5"/>
      <c r="U694" s="5"/>
      <c r="V694" s="5"/>
      <c r="W694" s="5"/>
      <c r="X694" s="5"/>
      <c r="Y694" s="5"/>
    </row>
    <row r="695" spans="1:25">
      <c r="A695" s="5"/>
      <c r="B695" s="5"/>
      <c r="C695" s="5"/>
      <c r="D695" s="139"/>
      <c r="E695" s="5"/>
      <c r="F695" s="5"/>
      <c r="G695" s="5"/>
      <c r="H695" s="36"/>
      <c r="I695" s="5"/>
      <c r="J695" s="5"/>
      <c r="K695" s="5"/>
      <c r="L695" s="5"/>
      <c r="M695" s="5"/>
      <c r="N695" s="36"/>
      <c r="O695" s="5"/>
      <c r="P695" s="5"/>
      <c r="Q695" s="36"/>
      <c r="R695" s="5"/>
      <c r="S695" s="5"/>
      <c r="T695" s="5"/>
      <c r="U695" s="5"/>
      <c r="V695" s="5"/>
      <c r="W695" s="5"/>
      <c r="X695" s="5"/>
      <c r="Y695" s="5"/>
    </row>
    <row r="696" spans="1:25">
      <c r="A696" s="5"/>
      <c r="B696" s="5"/>
      <c r="C696" s="5"/>
      <c r="D696" s="139"/>
      <c r="E696" s="5"/>
      <c r="F696" s="5"/>
      <c r="G696" s="5"/>
      <c r="H696" s="36"/>
      <c r="I696" s="5"/>
      <c r="J696" s="5"/>
      <c r="K696" s="5"/>
      <c r="L696" s="5"/>
      <c r="M696" s="5"/>
      <c r="N696" s="36"/>
      <c r="O696" s="5"/>
      <c r="P696" s="5"/>
      <c r="Q696" s="36"/>
      <c r="R696" s="5"/>
      <c r="S696" s="5"/>
      <c r="T696" s="5"/>
      <c r="U696" s="5"/>
      <c r="V696" s="5"/>
      <c r="W696" s="5"/>
      <c r="X696" s="5"/>
      <c r="Y696" s="5"/>
    </row>
    <row r="697" spans="1:25">
      <c r="A697" s="5"/>
      <c r="B697" s="5"/>
      <c r="C697" s="5"/>
      <c r="D697" s="139"/>
      <c r="E697" s="5"/>
      <c r="F697" s="5"/>
      <c r="G697" s="5"/>
      <c r="H697" s="36"/>
      <c r="I697" s="5"/>
      <c r="J697" s="5"/>
      <c r="K697" s="5"/>
      <c r="L697" s="5"/>
      <c r="M697" s="5"/>
      <c r="N697" s="36"/>
      <c r="O697" s="5"/>
      <c r="P697" s="5"/>
      <c r="Q697" s="36"/>
      <c r="R697" s="5"/>
      <c r="S697" s="5"/>
      <c r="T697" s="5"/>
      <c r="U697" s="5"/>
      <c r="V697" s="5"/>
      <c r="W697" s="5"/>
      <c r="X697" s="5"/>
      <c r="Y697" s="5"/>
    </row>
    <row r="698" spans="1:25">
      <c r="A698" s="5"/>
      <c r="B698" s="5"/>
      <c r="C698" s="5"/>
      <c r="D698" s="139"/>
      <c r="E698" s="5"/>
      <c r="F698" s="5"/>
      <c r="G698" s="5"/>
      <c r="H698" s="36"/>
      <c r="I698" s="5"/>
      <c r="J698" s="5"/>
      <c r="K698" s="5"/>
      <c r="L698" s="5"/>
      <c r="M698" s="5"/>
      <c r="N698" s="36"/>
      <c r="O698" s="5"/>
      <c r="P698" s="5"/>
      <c r="Q698" s="36"/>
      <c r="R698" s="5"/>
      <c r="S698" s="5"/>
      <c r="T698" s="5"/>
      <c r="U698" s="5"/>
      <c r="V698" s="5"/>
      <c r="W698" s="5"/>
      <c r="X698" s="5"/>
      <c r="Y698" s="5"/>
    </row>
    <row r="699" spans="1:25">
      <c r="A699" s="5"/>
      <c r="B699" s="5"/>
      <c r="C699" s="5"/>
      <c r="D699" s="139"/>
      <c r="E699" s="5"/>
      <c r="F699" s="5"/>
      <c r="G699" s="5"/>
      <c r="H699" s="36"/>
      <c r="I699" s="5"/>
      <c r="J699" s="5"/>
      <c r="K699" s="5"/>
      <c r="L699" s="5"/>
      <c r="M699" s="5"/>
      <c r="N699" s="36"/>
      <c r="O699" s="5"/>
      <c r="P699" s="5"/>
      <c r="Q699" s="36"/>
      <c r="R699" s="5"/>
      <c r="S699" s="5"/>
      <c r="T699" s="5"/>
      <c r="U699" s="5"/>
      <c r="V699" s="5"/>
      <c r="W699" s="5"/>
      <c r="X699" s="5"/>
      <c r="Y699" s="5"/>
    </row>
    <row r="700" spans="1:25">
      <c r="A700" s="5"/>
      <c r="B700" s="5"/>
      <c r="C700" s="5"/>
      <c r="D700" s="139"/>
      <c r="E700" s="5"/>
      <c r="F700" s="5"/>
      <c r="G700" s="5"/>
      <c r="H700" s="36"/>
      <c r="I700" s="5"/>
      <c r="J700" s="5"/>
      <c r="K700" s="5"/>
      <c r="L700" s="5"/>
      <c r="M700" s="5"/>
      <c r="N700" s="36"/>
      <c r="O700" s="5"/>
      <c r="P700" s="5"/>
      <c r="Q700" s="36"/>
      <c r="R700" s="5"/>
      <c r="S700" s="5"/>
      <c r="T700" s="5"/>
      <c r="U700" s="5"/>
      <c r="V700" s="5"/>
      <c r="W700" s="5"/>
      <c r="X700" s="5"/>
      <c r="Y700" s="5"/>
    </row>
    <row r="701" spans="1:25">
      <c r="A701" s="5"/>
      <c r="B701" s="5"/>
      <c r="C701" s="5"/>
      <c r="D701" s="139"/>
      <c r="E701" s="5"/>
      <c r="F701" s="5"/>
      <c r="G701" s="5"/>
      <c r="H701" s="36"/>
      <c r="I701" s="5"/>
      <c r="J701" s="5"/>
      <c r="K701" s="5"/>
      <c r="L701" s="5"/>
      <c r="M701" s="5"/>
      <c r="N701" s="36"/>
      <c r="O701" s="5"/>
      <c r="P701" s="5"/>
      <c r="Q701" s="36"/>
      <c r="R701" s="5"/>
      <c r="S701" s="5"/>
      <c r="T701" s="5"/>
      <c r="U701" s="5"/>
      <c r="V701" s="5"/>
      <c r="W701" s="5"/>
      <c r="X701" s="5"/>
      <c r="Y701" s="5"/>
    </row>
    <row r="702" spans="1:25">
      <c r="A702" s="5"/>
      <c r="B702" s="5"/>
      <c r="C702" s="5"/>
      <c r="D702" s="139"/>
      <c r="E702" s="5"/>
      <c r="F702" s="5"/>
      <c r="G702" s="5"/>
      <c r="H702" s="36"/>
      <c r="I702" s="5"/>
      <c r="J702" s="5"/>
      <c r="K702" s="5"/>
      <c r="L702" s="5"/>
      <c r="M702" s="5"/>
      <c r="N702" s="36"/>
      <c r="O702" s="5"/>
      <c r="P702" s="5"/>
      <c r="Q702" s="36"/>
      <c r="R702" s="5"/>
      <c r="S702" s="5"/>
      <c r="T702" s="5"/>
      <c r="U702" s="5"/>
      <c r="V702" s="5"/>
      <c r="W702" s="5"/>
      <c r="X702" s="5"/>
      <c r="Y702" s="5"/>
    </row>
    <row r="703" spans="1:25">
      <c r="A703" s="5"/>
      <c r="B703" s="5"/>
      <c r="C703" s="5"/>
      <c r="D703" s="139"/>
      <c r="E703" s="5"/>
      <c r="F703" s="5"/>
      <c r="G703" s="5"/>
      <c r="H703" s="36"/>
      <c r="I703" s="5"/>
      <c r="J703" s="5"/>
      <c r="K703" s="5"/>
      <c r="L703" s="5"/>
      <c r="M703" s="5"/>
      <c r="N703" s="36"/>
      <c r="O703" s="5"/>
      <c r="P703" s="5"/>
      <c r="Q703" s="36"/>
      <c r="R703" s="5"/>
      <c r="S703" s="5"/>
      <c r="T703" s="5"/>
      <c r="U703" s="5"/>
      <c r="V703" s="5"/>
      <c r="W703" s="5"/>
      <c r="X703" s="5"/>
      <c r="Y703" s="5"/>
    </row>
    <row r="704" spans="1:25">
      <c r="A704" s="5"/>
      <c r="B704" s="5"/>
      <c r="C704" s="5"/>
      <c r="D704" s="139"/>
      <c r="E704" s="5"/>
      <c r="F704" s="5"/>
      <c r="G704" s="5"/>
      <c r="H704" s="36"/>
      <c r="I704" s="5"/>
      <c r="J704" s="5"/>
      <c r="K704" s="5"/>
      <c r="L704" s="5"/>
      <c r="M704" s="5"/>
      <c r="N704" s="36"/>
      <c r="O704" s="5"/>
      <c r="P704" s="5"/>
      <c r="Q704" s="36"/>
      <c r="R704" s="5"/>
      <c r="S704" s="5"/>
      <c r="T704" s="5"/>
      <c r="U704" s="5"/>
      <c r="V704" s="5"/>
      <c r="W704" s="5"/>
      <c r="X704" s="5"/>
      <c r="Y704" s="5"/>
    </row>
    <row r="705" spans="1:25">
      <c r="A705" s="5"/>
      <c r="B705" s="5"/>
      <c r="C705" s="5"/>
      <c r="D705" s="139"/>
      <c r="E705" s="5"/>
      <c r="F705" s="5"/>
      <c r="G705" s="5"/>
      <c r="H705" s="36"/>
      <c r="I705" s="5"/>
      <c r="J705" s="5"/>
      <c r="K705" s="5"/>
      <c r="L705" s="5"/>
      <c r="M705" s="5"/>
      <c r="N705" s="36"/>
      <c r="O705" s="5"/>
      <c r="P705" s="5"/>
      <c r="Q705" s="36"/>
      <c r="R705" s="5"/>
      <c r="S705" s="5"/>
      <c r="T705" s="5"/>
      <c r="U705" s="5"/>
      <c r="V705" s="5"/>
      <c r="W705" s="5"/>
      <c r="X705" s="5"/>
      <c r="Y705" s="5"/>
    </row>
    <row r="706" spans="1:25">
      <c r="A706" s="5"/>
      <c r="B706" s="5"/>
      <c r="C706" s="5"/>
      <c r="D706" s="139"/>
      <c r="E706" s="5"/>
      <c r="F706" s="5"/>
      <c r="G706" s="5"/>
      <c r="H706" s="36"/>
      <c r="I706" s="5"/>
      <c r="J706" s="5"/>
      <c r="K706" s="5"/>
      <c r="L706" s="5"/>
      <c r="M706" s="5"/>
      <c r="N706" s="36"/>
      <c r="O706" s="5"/>
      <c r="P706" s="5"/>
      <c r="Q706" s="36"/>
      <c r="R706" s="5"/>
      <c r="S706" s="5"/>
      <c r="T706" s="5"/>
      <c r="U706" s="5"/>
      <c r="V706" s="5"/>
      <c r="W706" s="5"/>
      <c r="X706" s="5"/>
      <c r="Y706" s="5"/>
    </row>
    <row r="707" spans="1:25">
      <c r="A707" s="5"/>
      <c r="B707" s="5"/>
      <c r="C707" s="5"/>
      <c r="D707" s="139"/>
      <c r="E707" s="5"/>
      <c r="F707" s="5"/>
      <c r="G707" s="5"/>
      <c r="H707" s="36"/>
      <c r="I707" s="5"/>
      <c r="J707" s="5"/>
      <c r="K707" s="5"/>
      <c r="L707" s="5"/>
      <c r="M707" s="5"/>
      <c r="N707" s="36"/>
      <c r="O707" s="5"/>
      <c r="P707" s="5"/>
      <c r="Q707" s="36"/>
      <c r="R707" s="5"/>
      <c r="S707" s="5"/>
      <c r="T707" s="5"/>
      <c r="U707" s="5"/>
      <c r="V707" s="5"/>
      <c r="W707" s="5"/>
      <c r="X707" s="5"/>
      <c r="Y707" s="5"/>
    </row>
    <row r="708" spans="1:25">
      <c r="A708" s="5"/>
      <c r="B708" s="5"/>
      <c r="C708" s="5"/>
      <c r="D708" s="139"/>
      <c r="E708" s="5"/>
      <c r="F708" s="5"/>
      <c r="G708" s="5"/>
      <c r="H708" s="36"/>
      <c r="I708" s="5"/>
      <c r="J708" s="5"/>
      <c r="K708" s="5"/>
      <c r="L708" s="5"/>
      <c r="M708" s="5"/>
      <c r="N708" s="36"/>
      <c r="O708" s="5"/>
      <c r="P708" s="5"/>
      <c r="Q708" s="36"/>
      <c r="R708" s="5"/>
      <c r="S708" s="5"/>
      <c r="T708" s="5"/>
      <c r="U708" s="5"/>
      <c r="V708" s="5"/>
      <c r="W708" s="5"/>
      <c r="X708" s="5"/>
      <c r="Y708" s="5"/>
    </row>
    <row r="709" spans="1:25">
      <c r="A709" s="5"/>
      <c r="B709" s="5"/>
      <c r="C709" s="5"/>
      <c r="D709" s="139"/>
      <c r="E709" s="5"/>
      <c r="F709" s="5"/>
      <c r="G709" s="5"/>
      <c r="H709" s="36"/>
      <c r="I709" s="5"/>
      <c r="J709" s="5"/>
      <c r="K709" s="5"/>
      <c r="L709" s="5"/>
      <c r="M709" s="5"/>
      <c r="N709" s="36"/>
      <c r="O709" s="5"/>
      <c r="P709" s="5"/>
      <c r="Q709" s="36"/>
      <c r="R709" s="5"/>
      <c r="S709" s="5"/>
      <c r="T709" s="5"/>
      <c r="U709" s="5"/>
      <c r="V709" s="5"/>
      <c r="W709" s="5"/>
      <c r="X709" s="5"/>
      <c r="Y709" s="5"/>
    </row>
    <row r="710" spans="1:25">
      <c r="A710" s="5"/>
      <c r="B710" s="5"/>
      <c r="C710" s="5"/>
      <c r="D710" s="139"/>
      <c r="E710" s="5"/>
      <c r="F710" s="5"/>
      <c r="G710" s="5"/>
      <c r="H710" s="36"/>
      <c r="I710" s="5"/>
      <c r="J710" s="5"/>
      <c r="K710" s="5"/>
      <c r="L710" s="5"/>
      <c r="M710" s="5"/>
      <c r="N710" s="36"/>
      <c r="O710" s="5"/>
      <c r="P710" s="5"/>
      <c r="Q710" s="36"/>
      <c r="R710" s="5"/>
      <c r="S710" s="5"/>
      <c r="T710" s="5"/>
      <c r="U710" s="5"/>
      <c r="V710" s="5"/>
      <c r="W710" s="5"/>
      <c r="X710" s="5"/>
      <c r="Y710" s="5"/>
    </row>
    <row r="711" spans="1:25">
      <c r="A711" s="5"/>
      <c r="B711" s="5"/>
      <c r="C711" s="5"/>
      <c r="D711" s="139"/>
      <c r="E711" s="5"/>
      <c r="F711" s="5"/>
      <c r="G711" s="5"/>
      <c r="H711" s="36"/>
      <c r="I711" s="5"/>
      <c r="J711" s="5"/>
      <c r="K711" s="5"/>
      <c r="L711" s="5"/>
      <c r="M711" s="5"/>
      <c r="N711" s="36"/>
      <c r="O711" s="5"/>
      <c r="P711" s="5"/>
      <c r="Q711" s="36"/>
      <c r="R711" s="5"/>
      <c r="S711" s="5"/>
      <c r="T711" s="5"/>
      <c r="U711" s="5"/>
      <c r="V711" s="5"/>
      <c r="W711" s="5"/>
      <c r="X711" s="5"/>
      <c r="Y711" s="5"/>
    </row>
    <row r="712" spans="1:25">
      <c r="A712" s="5"/>
      <c r="B712" s="5"/>
      <c r="C712" s="5"/>
      <c r="D712" s="139"/>
      <c r="E712" s="5"/>
      <c r="F712" s="5"/>
      <c r="G712" s="5"/>
      <c r="H712" s="36"/>
      <c r="I712" s="5"/>
      <c r="J712" s="5"/>
      <c r="K712" s="5"/>
      <c r="L712" s="5"/>
      <c r="M712" s="5"/>
      <c r="N712" s="36"/>
      <c r="O712" s="5"/>
      <c r="P712" s="5"/>
      <c r="Q712" s="36"/>
      <c r="R712" s="5"/>
      <c r="S712" s="5"/>
      <c r="T712" s="5"/>
      <c r="U712" s="5"/>
      <c r="V712" s="5"/>
      <c r="W712" s="5"/>
      <c r="X712" s="5"/>
      <c r="Y712" s="5"/>
    </row>
    <row r="713" spans="1:25">
      <c r="A713" s="5"/>
      <c r="B713" s="5"/>
      <c r="C713" s="5"/>
      <c r="D713" s="139"/>
      <c r="E713" s="5"/>
      <c r="F713" s="5"/>
      <c r="G713" s="5"/>
      <c r="H713" s="36"/>
      <c r="I713" s="5"/>
      <c r="J713" s="5"/>
      <c r="K713" s="5"/>
      <c r="L713" s="5"/>
      <c r="M713" s="5"/>
      <c r="N713" s="36"/>
      <c r="O713" s="5"/>
      <c r="P713" s="5"/>
      <c r="Q713" s="36"/>
      <c r="R713" s="5"/>
      <c r="S713" s="5"/>
      <c r="T713" s="5"/>
      <c r="U713" s="5"/>
      <c r="V713" s="5"/>
      <c r="W713" s="5"/>
      <c r="X713" s="5"/>
      <c r="Y713" s="5"/>
    </row>
    <row r="714" spans="1:25">
      <c r="A714" s="5"/>
      <c r="B714" s="5"/>
      <c r="C714" s="5"/>
      <c r="D714" s="139"/>
      <c r="E714" s="5"/>
      <c r="F714" s="5"/>
      <c r="G714" s="5"/>
      <c r="H714" s="36"/>
      <c r="I714" s="5"/>
      <c r="J714" s="5"/>
      <c r="K714" s="5"/>
      <c r="L714" s="5"/>
      <c r="M714" s="5"/>
      <c r="N714" s="36"/>
      <c r="O714" s="5"/>
      <c r="P714" s="5"/>
      <c r="Q714" s="36"/>
      <c r="R714" s="5"/>
      <c r="S714" s="5"/>
      <c r="T714" s="5"/>
      <c r="U714" s="5"/>
      <c r="V714" s="5"/>
      <c r="W714" s="5"/>
      <c r="X714" s="5"/>
      <c r="Y714" s="5"/>
    </row>
    <row r="715" spans="1:25">
      <c r="A715" s="5"/>
      <c r="B715" s="5"/>
      <c r="C715" s="5"/>
      <c r="D715" s="139"/>
      <c r="E715" s="5"/>
      <c r="F715" s="5"/>
      <c r="G715" s="5"/>
      <c r="H715" s="36"/>
      <c r="I715" s="5"/>
      <c r="J715" s="5"/>
      <c r="K715" s="5"/>
      <c r="L715" s="5"/>
      <c r="M715" s="5"/>
      <c r="N715" s="36"/>
      <c r="O715" s="5"/>
      <c r="P715" s="5"/>
      <c r="Q715" s="36"/>
      <c r="R715" s="5"/>
      <c r="S715" s="5"/>
      <c r="T715" s="5"/>
      <c r="U715" s="5"/>
      <c r="V715" s="5"/>
      <c r="W715" s="5"/>
      <c r="X715" s="5"/>
      <c r="Y715" s="5"/>
    </row>
    <row r="716" spans="1:25">
      <c r="A716" s="5"/>
      <c r="B716" s="5"/>
      <c r="C716" s="5"/>
      <c r="D716" s="139"/>
      <c r="E716" s="5"/>
      <c r="F716" s="5"/>
      <c r="G716" s="5"/>
      <c r="H716" s="36"/>
      <c r="I716" s="5"/>
      <c r="J716" s="5"/>
      <c r="K716" s="5"/>
      <c r="L716" s="5"/>
      <c r="M716" s="5"/>
      <c r="N716" s="36"/>
      <c r="O716" s="5"/>
      <c r="P716" s="5"/>
      <c r="Q716" s="36"/>
      <c r="R716" s="5"/>
      <c r="S716" s="5"/>
      <c r="T716" s="5"/>
      <c r="U716" s="5"/>
      <c r="V716" s="5"/>
      <c r="W716" s="5"/>
      <c r="X716" s="5"/>
      <c r="Y716" s="5"/>
    </row>
    <row r="717" spans="1:25">
      <c r="A717" s="5"/>
      <c r="B717" s="5"/>
      <c r="C717" s="5"/>
      <c r="D717" s="139"/>
      <c r="E717" s="5"/>
      <c r="F717" s="5"/>
      <c r="G717" s="5"/>
      <c r="H717" s="36"/>
      <c r="I717" s="5"/>
      <c r="J717" s="5"/>
      <c r="K717" s="5"/>
      <c r="L717" s="5"/>
      <c r="M717" s="5"/>
      <c r="N717" s="36"/>
      <c r="O717" s="5"/>
      <c r="P717" s="5"/>
      <c r="Q717" s="36"/>
      <c r="R717" s="5"/>
      <c r="S717" s="5"/>
      <c r="T717" s="5"/>
      <c r="U717" s="5"/>
      <c r="V717" s="5"/>
      <c r="W717" s="5"/>
      <c r="X717" s="5"/>
      <c r="Y717" s="5"/>
    </row>
    <row r="718" spans="1:25">
      <c r="A718" s="5"/>
      <c r="B718" s="5"/>
      <c r="C718" s="5"/>
      <c r="D718" s="139"/>
      <c r="E718" s="5"/>
      <c r="F718" s="5"/>
      <c r="G718" s="5"/>
      <c r="H718" s="36"/>
      <c r="I718" s="5"/>
      <c r="J718" s="5"/>
      <c r="K718" s="5"/>
      <c r="L718" s="5"/>
      <c r="M718" s="5"/>
      <c r="N718" s="36"/>
      <c r="O718" s="5"/>
      <c r="P718" s="5"/>
      <c r="Q718" s="36"/>
      <c r="R718" s="5"/>
      <c r="S718" s="5"/>
      <c r="T718" s="5"/>
      <c r="U718" s="5"/>
      <c r="V718" s="5"/>
      <c r="W718" s="5"/>
      <c r="X718" s="5"/>
      <c r="Y718" s="5"/>
    </row>
    <row r="719" spans="1:25">
      <c r="A719" s="5"/>
      <c r="B719" s="5"/>
      <c r="C719" s="5"/>
      <c r="D719" s="139"/>
      <c r="E719" s="5"/>
      <c r="F719" s="5"/>
      <c r="G719" s="5"/>
      <c r="H719" s="36"/>
      <c r="I719" s="5"/>
      <c r="J719" s="5"/>
      <c r="K719" s="5"/>
      <c r="L719" s="5"/>
      <c r="M719" s="5"/>
      <c r="N719" s="36"/>
      <c r="O719" s="5"/>
      <c r="P719" s="5"/>
      <c r="Q719" s="36"/>
      <c r="R719" s="5"/>
      <c r="S719" s="5"/>
      <c r="T719" s="5"/>
      <c r="U719" s="5"/>
      <c r="V719" s="5"/>
      <c r="W719" s="5"/>
      <c r="X719" s="5"/>
      <c r="Y719" s="5"/>
    </row>
    <row r="720" spans="1:25">
      <c r="A720" s="5"/>
      <c r="B720" s="5"/>
      <c r="C720" s="5"/>
      <c r="D720" s="139"/>
      <c r="E720" s="5"/>
      <c r="F720" s="5"/>
      <c r="G720" s="5"/>
      <c r="H720" s="36"/>
      <c r="I720" s="5"/>
      <c r="J720" s="5"/>
      <c r="K720" s="5"/>
      <c r="L720" s="5"/>
      <c r="M720" s="5"/>
      <c r="N720" s="36"/>
      <c r="O720" s="5"/>
      <c r="P720" s="5"/>
      <c r="Q720" s="36"/>
      <c r="R720" s="5"/>
      <c r="S720" s="5"/>
      <c r="T720" s="5"/>
      <c r="U720" s="5"/>
      <c r="V720" s="5"/>
      <c r="W720" s="5"/>
      <c r="X720" s="5"/>
      <c r="Y720" s="5"/>
    </row>
    <row r="721" spans="1:25">
      <c r="A721" s="5"/>
      <c r="B721" s="5"/>
      <c r="C721" s="5"/>
      <c r="D721" s="139"/>
      <c r="E721" s="5"/>
      <c r="F721" s="5"/>
      <c r="G721" s="5"/>
      <c r="H721" s="36"/>
      <c r="I721" s="5"/>
      <c r="J721" s="5"/>
      <c r="K721" s="5"/>
      <c r="L721" s="5"/>
      <c r="M721" s="5"/>
      <c r="N721" s="36"/>
      <c r="O721" s="5"/>
      <c r="P721" s="5"/>
      <c r="Q721" s="36"/>
      <c r="R721" s="5"/>
      <c r="S721" s="5"/>
      <c r="T721" s="5"/>
      <c r="U721" s="5"/>
      <c r="V721" s="5"/>
      <c r="W721" s="5"/>
      <c r="X721" s="5"/>
      <c r="Y721" s="5"/>
    </row>
    <row r="722" spans="1:25">
      <c r="A722" s="5"/>
      <c r="B722" s="5"/>
      <c r="C722" s="5"/>
      <c r="D722" s="139"/>
      <c r="E722" s="5"/>
      <c r="F722" s="5"/>
      <c r="G722" s="5"/>
      <c r="H722" s="36"/>
      <c r="I722" s="5"/>
      <c r="J722" s="5"/>
      <c r="K722" s="5"/>
      <c r="L722" s="5"/>
      <c r="M722" s="5"/>
      <c r="N722" s="36"/>
      <c r="O722" s="5"/>
      <c r="P722" s="5"/>
      <c r="Q722" s="36"/>
      <c r="R722" s="5"/>
      <c r="S722" s="5"/>
      <c r="T722" s="5"/>
      <c r="U722" s="5"/>
      <c r="V722" s="5"/>
      <c r="W722" s="5"/>
      <c r="X722" s="5"/>
      <c r="Y722" s="5"/>
    </row>
    <row r="723" spans="1:25">
      <c r="A723" s="5"/>
      <c r="B723" s="5"/>
      <c r="C723" s="5"/>
      <c r="D723" s="139"/>
      <c r="E723" s="5"/>
      <c r="F723" s="5"/>
      <c r="G723" s="5"/>
      <c r="H723" s="36"/>
      <c r="I723" s="5"/>
      <c r="J723" s="5"/>
      <c r="K723" s="5"/>
      <c r="L723" s="5"/>
      <c r="M723" s="5"/>
      <c r="N723" s="36"/>
      <c r="O723" s="5"/>
      <c r="P723" s="5"/>
      <c r="Q723" s="36"/>
      <c r="R723" s="5"/>
      <c r="S723" s="5"/>
      <c r="T723" s="5"/>
      <c r="U723" s="5"/>
      <c r="V723" s="5"/>
      <c r="W723" s="5"/>
      <c r="X723" s="5"/>
      <c r="Y723" s="5"/>
    </row>
    <row r="724" spans="1:25">
      <c r="A724" s="5"/>
      <c r="B724" s="5"/>
      <c r="C724" s="5"/>
      <c r="D724" s="139"/>
      <c r="E724" s="5"/>
      <c r="F724" s="5"/>
      <c r="G724" s="5"/>
      <c r="H724" s="36"/>
      <c r="I724" s="5"/>
      <c r="J724" s="5"/>
      <c r="K724" s="5"/>
      <c r="L724" s="5"/>
      <c r="M724" s="5"/>
      <c r="N724" s="36"/>
      <c r="O724" s="5"/>
      <c r="P724" s="5"/>
      <c r="Q724" s="36"/>
      <c r="R724" s="5"/>
      <c r="S724" s="5"/>
      <c r="T724" s="5"/>
      <c r="U724" s="5"/>
      <c r="V724" s="5"/>
      <c r="W724" s="5"/>
      <c r="X724" s="5"/>
      <c r="Y724" s="5"/>
    </row>
    <row r="725" spans="1:25">
      <c r="A725" s="5"/>
      <c r="B725" s="5"/>
      <c r="C725" s="5"/>
      <c r="D725" s="139"/>
      <c r="E725" s="5"/>
      <c r="F725" s="5"/>
      <c r="G725" s="5"/>
      <c r="H725" s="36"/>
      <c r="I725" s="5"/>
      <c r="J725" s="5"/>
      <c r="K725" s="5"/>
      <c r="L725" s="5"/>
      <c r="M725" s="5"/>
      <c r="N725" s="36"/>
      <c r="O725" s="5"/>
      <c r="P725" s="5"/>
      <c r="Q725" s="36"/>
      <c r="R725" s="5"/>
      <c r="S725" s="5"/>
      <c r="T725" s="5"/>
      <c r="U725" s="5"/>
      <c r="V725" s="5"/>
      <c r="W725" s="5"/>
      <c r="X725" s="5"/>
      <c r="Y725" s="5"/>
    </row>
    <row r="726" spans="1:25">
      <c r="A726" s="5"/>
      <c r="B726" s="5"/>
      <c r="C726" s="5"/>
      <c r="D726" s="139"/>
      <c r="E726" s="5"/>
      <c r="F726" s="5"/>
      <c r="G726" s="5"/>
      <c r="H726" s="36"/>
      <c r="I726" s="5"/>
      <c r="J726" s="5"/>
      <c r="K726" s="5"/>
      <c r="L726" s="5"/>
      <c r="M726" s="5"/>
      <c r="N726" s="36"/>
      <c r="O726" s="5"/>
      <c r="P726" s="5"/>
      <c r="Q726" s="36"/>
      <c r="R726" s="5"/>
      <c r="S726" s="5"/>
      <c r="T726" s="5"/>
      <c r="U726" s="5"/>
      <c r="V726" s="5"/>
      <c r="W726" s="5"/>
      <c r="X726" s="5"/>
      <c r="Y726" s="5"/>
    </row>
    <row r="727" spans="1:25">
      <c r="A727" s="5"/>
      <c r="B727" s="5"/>
      <c r="C727" s="5"/>
      <c r="D727" s="139"/>
      <c r="E727" s="5"/>
      <c r="F727" s="5"/>
      <c r="G727" s="5"/>
      <c r="H727" s="36"/>
      <c r="I727" s="5"/>
      <c r="J727" s="5"/>
      <c r="K727" s="5"/>
      <c r="L727" s="5"/>
      <c r="M727" s="5"/>
      <c r="N727" s="36"/>
      <c r="O727" s="5"/>
      <c r="P727" s="5"/>
      <c r="Q727" s="36"/>
      <c r="R727" s="5"/>
      <c r="S727" s="5"/>
      <c r="T727" s="5"/>
      <c r="U727" s="5"/>
      <c r="V727" s="5"/>
      <c r="W727" s="5"/>
      <c r="X727" s="5"/>
      <c r="Y727" s="5"/>
    </row>
    <row r="728" spans="1:25">
      <c r="A728" s="5"/>
      <c r="B728" s="5"/>
      <c r="C728" s="5"/>
      <c r="D728" s="139"/>
      <c r="E728" s="5"/>
      <c r="F728" s="5"/>
      <c r="G728" s="5"/>
      <c r="H728" s="36"/>
      <c r="I728" s="5"/>
      <c r="J728" s="5"/>
      <c r="K728" s="5"/>
      <c r="L728" s="5"/>
      <c r="M728" s="5"/>
      <c r="N728" s="36"/>
      <c r="O728" s="5"/>
      <c r="P728" s="5"/>
      <c r="Q728" s="36"/>
      <c r="R728" s="5"/>
      <c r="S728" s="5"/>
      <c r="T728" s="5"/>
      <c r="U728" s="5"/>
      <c r="V728" s="5"/>
      <c r="W728" s="5"/>
      <c r="X728" s="5"/>
      <c r="Y728" s="5"/>
    </row>
    <row r="729" spans="1:25">
      <c r="A729" s="5"/>
      <c r="B729" s="5"/>
      <c r="C729" s="5"/>
      <c r="D729" s="139"/>
      <c r="E729" s="5"/>
      <c r="F729" s="5"/>
      <c r="G729" s="5"/>
      <c r="H729" s="36"/>
      <c r="I729" s="5"/>
      <c r="J729" s="5"/>
      <c r="K729" s="5"/>
      <c r="L729" s="5"/>
      <c r="M729" s="5"/>
      <c r="N729" s="36"/>
      <c r="O729" s="5"/>
      <c r="P729" s="5"/>
      <c r="Q729" s="36"/>
      <c r="R729" s="5"/>
      <c r="S729" s="5"/>
      <c r="T729" s="5"/>
      <c r="U729" s="5"/>
      <c r="V729" s="5"/>
      <c r="W729" s="5"/>
      <c r="X729" s="5"/>
      <c r="Y729" s="5"/>
    </row>
    <row r="730" spans="1:25">
      <c r="A730" s="5"/>
      <c r="B730" s="5"/>
      <c r="C730" s="5"/>
      <c r="D730" s="139"/>
      <c r="E730" s="5"/>
      <c r="F730" s="5"/>
      <c r="G730" s="5"/>
      <c r="H730" s="36"/>
      <c r="I730" s="5"/>
      <c r="J730" s="5"/>
      <c r="K730" s="5"/>
      <c r="L730" s="5"/>
      <c r="M730" s="5"/>
      <c r="N730" s="36"/>
      <c r="O730" s="5"/>
      <c r="P730" s="5"/>
      <c r="Q730" s="36"/>
      <c r="R730" s="5"/>
      <c r="S730" s="5"/>
      <c r="T730" s="5"/>
      <c r="U730" s="5"/>
      <c r="V730" s="5"/>
      <c r="W730" s="5"/>
      <c r="X730" s="5"/>
      <c r="Y730" s="5"/>
    </row>
    <row r="731" spans="1:25">
      <c r="A731" s="5"/>
      <c r="B731" s="5"/>
      <c r="C731" s="5"/>
      <c r="D731" s="139"/>
      <c r="E731" s="5"/>
      <c r="F731" s="5"/>
      <c r="G731" s="5"/>
      <c r="H731" s="36"/>
      <c r="I731" s="5"/>
      <c r="J731" s="5"/>
      <c r="K731" s="5"/>
      <c r="L731" s="5"/>
      <c r="M731" s="5"/>
      <c r="N731" s="36"/>
      <c r="O731" s="5"/>
      <c r="P731" s="5"/>
      <c r="Q731" s="36"/>
      <c r="R731" s="5"/>
      <c r="S731" s="5"/>
      <c r="T731" s="5"/>
      <c r="U731" s="5"/>
      <c r="V731" s="5"/>
      <c r="W731" s="5"/>
      <c r="X731" s="5"/>
      <c r="Y731" s="5"/>
    </row>
    <row r="732" spans="1:25">
      <c r="A732" s="5"/>
      <c r="B732" s="5"/>
      <c r="C732" s="5"/>
      <c r="D732" s="139"/>
      <c r="E732" s="5"/>
      <c r="F732" s="5"/>
      <c r="G732" s="5"/>
      <c r="H732" s="36"/>
      <c r="I732" s="5"/>
      <c r="J732" s="5"/>
      <c r="K732" s="5"/>
      <c r="L732" s="5"/>
      <c r="M732" s="5"/>
      <c r="N732" s="36"/>
      <c r="O732" s="5"/>
      <c r="P732" s="5"/>
      <c r="Q732" s="36"/>
      <c r="R732" s="5"/>
      <c r="S732" s="5"/>
      <c r="T732" s="5"/>
      <c r="U732" s="5"/>
      <c r="V732" s="5"/>
      <c r="W732" s="5"/>
      <c r="X732" s="5"/>
      <c r="Y732" s="5"/>
    </row>
    <row r="733" spans="1:25">
      <c r="A733" s="5"/>
      <c r="B733" s="5"/>
      <c r="C733" s="5"/>
      <c r="D733" s="139"/>
      <c r="E733" s="5"/>
      <c r="F733" s="5"/>
      <c r="G733" s="5"/>
      <c r="H733" s="36"/>
      <c r="I733" s="5"/>
      <c r="J733" s="5"/>
      <c r="K733" s="5"/>
      <c r="L733" s="5"/>
      <c r="M733" s="5"/>
      <c r="N733" s="36"/>
      <c r="O733" s="5"/>
      <c r="P733" s="5"/>
      <c r="Q733" s="36"/>
      <c r="R733" s="5"/>
      <c r="S733" s="5"/>
      <c r="T733" s="5"/>
      <c r="U733" s="5"/>
      <c r="V733" s="5"/>
      <c r="W733" s="5"/>
      <c r="X733" s="5"/>
      <c r="Y733" s="5"/>
    </row>
    <row r="734" spans="1:25">
      <c r="A734" s="5"/>
      <c r="B734" s="5"/>
      <c r="C734" s="5"/>
      <c r="D734" s="139"/>
      <c r="E734" s="5"/>
      <c r="F734" s="5"/>
      <c r="G734" s="5"/>
      <c r="H734" s="36"/>
      <c r="I734" s="5"/>
      <c r="J734" s="5"/>
      <c r="K734" s="5"/>
      <c r="L734" s="5"/>
      <c r="M734" s="5"/>
      <c r="N734" s="36"/>
      <c r="O734" s="5"/>
      <c r="P734" s="5"/>
      <c r="Q734" s="36"/>
      <c r="R734" s="5"/>
      <c r="S734" s="5"/>
      <c r="T734" s="5"/>
      <c r="U734" s="5"/>
      <c r="V734" s="5"/>
      <c r="W734" s="5"/>
      <c r="X734" s="5"/>
      <c r="Y734" s="5"/>
    </row>
    <row r="735" spans="1:25">
      <c r="A735" s="5"/>
      <c r="B735" s="5"/>
      <c r="C735" s="5"/>
      <c r="D735" s="139"/>
      <c r="E735" s="5"/>
      <c r="F735" s="5"/>
      <c r="G735" s="5"/>
      <c r="H735" s="36"/>
      <c r="I735" s="5"/>
      <c r="J735" s="5"/>
      <c r="K735" s="5"/>
      <c r="L735" s="5"/>
      <c r="M735" s="5"/>
      <c r="N735" s="36"/>
      <c r="O735" s="5"/>
      <c r="P735" s="5"/>
      <c r="Q735" s="36"/>
      <c r="R735" s="5"/>
      <c r="S735" s="5"/>
      <c r="T735" s="5"/>
      <c r="U735" s="5"/>
      <c r="V735" s="5"/>
      <c r="W735" s="5"/>
      <c r="X735" s="5"/>
      <c r="Y735" s="5"/>
    </row>
    <row r="736" spans="1:25">
      <c r="A736" s="5"/>
      <c r="B736" s="5"/>
      <c r="C736" s="5"/>
      <c r="D736" s="139"/>
      <c r="E736" s="5"/>
      <c r="F736" s="5"/>
      <c r="G736" s="5"/>
      <c r="H736" s="36"/>
      <c r="I736" s="5"/>
      <c r="J736" s="5"/>
      <c r="K736" s="5"/>
      <c r="L736" s="5"/>
      <c r="M736" s="5"/>
      <c r="N736" s="36"/>
      <c r="O736" s="5"/>
      <c r="P736" s="5"/>
      <c r="Q736" s="36"/>
      <c r="R736" s="5"/>
      <c r="S736" s="5"/>
      <c r="T736" s="5"/>
      <c r="U736" s="5"/>
      <c r="V736" s="5"/>
      <c r="W736" s="5"/>
      <c r="X736" s="5"/>
      <c r="Y736" s="5"/>
    </row>
    <row r="737" spans="1:25">
      <c r="A737" s="5"/>
      <c r="B737" s="5"/>
      <c r="C737" s="5"/>
      <c r="D737" s="139"/>
      <c r="E737" s="5"/>
      <c r="F737" s="5"/>
      <c r="G737" s="5"/>
      <c r="H737" s="36"/>
      <c r="I737" s="5"/>
      <c r="J737" s="5"/>
      <c r="K737" s="5"/>
      <c r="L737" s="5"/>
      <c r="M737" s="5"/>
      <c r="N737" s="36"/>
      <c r="O737" s="5"/>
      <c r="P737" s="5"/>
      <c r="Q737" s="36"/>
      <c r="R737" s="5"/>
      <c r="S737" s="5"/>
      <c r="T737" s="5"/>
      <c r="U737" s="5"/>
      <c r="V737" s="5"/>
      <c r="W737" s="5"/>
      <c r="X737" s="5"/>
      <c r="Y737" s="5"/>
    </row>
    <row r="738" spans="1:25">
      <c r="A738" s="5"/>
      <c r="B738" s="5"/>
      <c r="C738" s="5"/>
      <c r="D738" s="139"/>
      <c r="E738" s="5"/>
      <c r="F738" s="5"/>
      <c r="G738" s="5"/>
      <c r="H738" s="36"/>
      <c r="I738" s="5"/>
      <c r="J738" s="5"/>
      <c r="K738" s="5"/>
      <c r="L738" s="5"/>
      <c r="M738" s="5"/>
      <c r="N738" s="36"/>
      <c r="O738" s="5"/>
      <c r="P738" s="5"/>
      <c r="Q738" s="36"/>
      <c r="R738" s="5"/>
      <c r="S738" s="5"/>
      <c r="T738" s="5"/>
      <c r="U738" s="5"/>
      <c r="V738" s="5"/>
      <c r="W738" s="5"/>
      <c r="X738" s="5"/>
      <c r="Y738" s="5"/>
    </row>
    <row r="739" spans="1:25">
      <c r="A739" s="5"/>
      <c r="B739" s="5"/>
      <c r="C739" s="5"/>
      <c r="D739" s="139"/>
      <c r="E739" s="5"/>
      <c r="F739" s="5"/>
      <c r="G739" s="5"/>
      <c r="H739" s="36"/>
      <c r="I739" s="5"/>
      <c r="J739" s="5"/>
      <c r="K739" s="5"/>
      <c r="L739" s="5"/>
      <c r="M739" s="5"/>
      <c r="N739" s="36"/>
      <c r="O739" s="5"/>
      <c r="P739" s="5"/>
      <c r="Q739" s="36"/>
      <c r="R739" s="5"/>
      <c r="S739" s="5"/>
      <c r="T739" s="5"/>
      <c r="U739" s="5"/>
      <c r="V739" s="5"/>
      <c r="W739" s="5"/>
      <c r="X739" s="5"/>
      <c r="Y739" s="5"/>
    </row>
    <row r="740" spans="1:25">
      <c r="A740" s="5"/>
      <c r="B740" s="5"/>
      <c r="C740" s="5"/>
      <c r="D740" s="139"/>
      <c r="E740" s="5"/>
      <c r="F740" s="5"/>
      <c r="G740" s="5"/>
      <c r="H740" s="36"/>
      <c r="I740" s="5"/>
      <c r="J740" s="5"/>
      <c r="K740" s="5"/>
      <c r="L740" s="5"/>
      <c r="M740" s="5"/>
      <c r="N740" s="36"/>
      <c r="O740" s="5"/>
      <c r="P740" s="5"/>
      <c r="Q740" s="36"/>
      <c r="R740" s="5"/>
      <c r="S740" s="5"/>
      <c r="T740" s="5"/>
      <c r="U740" s="5"/>
      <c r="V740" s="5"/>
      <c r="W740" s="5"/>
      <c r="X740" s="5"/>
      <c r="Y740" s="5"/>
    </row>
    <row r="741" spans="1:25">
      <c r="A741" s="5"/>
      <c r="B741" s="5"/>
      <c r="C741" s="5"/>
      <c r="D741" s="139"/>
      <c r="E741" s="5"/>
      <c r="F741" s="5"/>
      <c r="G741" s="5"/>
      <c r="H741" s="36"/>
      <c r="I741" s="5"/>
      <c r="J741" s="5"/>
      <c r="K741" s="5"/>
      <c r="L741" s="5"/>
      <c r="M741" s="5"/>
      <c r="N741" s="36"/>
      <c r="O741" s="5"/>
      <c r="P741" s="5"/>
      <c r="Q741" s="36"/>
      <c r="R741" s="5"/>
      <c r="S741" s="5"/>
      <c r="T741" s="5"/>
      <c r="U741" s="5"/>
      <c r="V741" s="5"/>
      <c r="W741" s="5"/>
      <c r="X741" s="5"/>
      <c r="Y741" s="5"/>
    </row>
    <row r="742" spans="1:25">
      <c r="A742" s="5"/>
      <c r="B742" s="5"/>
      <c r="C742" s="5"/>
      <c r="D742" s="139"/>
      <c r="E742" s="5"/>
      <c r="F742" s="5"/>
      <c r="G742" s="5"/>
      <c r="H742" s="36"/>
      <c r="I742" s="5"/>
      <c r="J742" s="5"/>
      <c r="K742" s="5"/>
      <c r="L742" s="5"/>
      <c r="M742" s="5"/>
      <c r="N742" s="36"/>
      <c r="O742" s="5"/>
      <c r="P742" s="5"/>
      <c r="Q742" s="36"/>
      <c r="R742" s="5"/>
      <c r="S742" s="5"/>
      <c r="T742" s="5"/>
      <c r="U742" s="5"/>
      <c r="V742" s="5"/>
      <c r="W742" s="5"/>
      <c r="X742" s="5"/>
      <c r="Y742" s="5"/>
    </row>
    <row r="743" spans="1:25">
      <c r="A743" s="5"/>
      <c r="B743" s="5"/>
      <c r="C743" s="5"/>
      <c r="D743" s="139"/>
      <c r="E743" s="5"/>
      <c r="F743" s="5"/>
      <c r="G743" s="5"/>
      <c r="H743" s="36"/>
      <c r="I743" s="5"/>
      <c r="J743" s="5"/>
      <c r="K743" s="5"/>
      <c r="L743" s="5"/>
      <c r="M743" s="5"/>
      <c r="N743" s="36"/>
      <c r="O743" s="5"/>
      <c r="P743" s="5"/>
      <c r="Q743" s="36"/>
      <c r="R743" s="5"/>
      <c r="S743" s="5"/>
      <c r="T743" s="5"/>
      <c r="U743" s="5"/>
      <c r="V743" s="5"/>
      <c r="W743" s="5"/>
      <c r="X743" s="5"/>
      <c r="Y743" s="5"/>
    </row>
    <row r="744" spans="1:25">
      <c r="A744" s="5"/>
      <c r="B744" s="5"/>
      <c r="C744" s="5"/>
      <c r="D744" s="139"/>
      <c r="E744" s="5"/>
      <c r="F744" s="5"/>
      <c r="G744" s="5"/>
      <c r="H744" s="36"/>
      <c r="I744" s="5"/>
      <c r="J744" s="5"/>
      <c r="K744" s="5"/>
      <c r="L744" s="5"/>
      <c r="M744" s="5"/>
      <c r="N744" s="36"/>
      <c r="O744" s="5"/>
      <c r="P744" s="5"/>
      <c r="Q744" s="36"/>
      <c r="R744" s="5"/>
      <c r="S744" s="5"/>
      <c r="T744" s="5"/>
      <c r="U744" s="5"/>
      <c r="V744" s="5"/>
      <c r="W744" s="5"/>
      <c r="X744" s="5"/>
      <c r="Y744" s="5"/>
    </row>
    <row r="745" spans="1:25">
      <c r="A745" s="5"/>
      <c r="B745" s="5"/>
      <c r="C745" s="5"/>
      <c r="D745" s="139"/>
      <c r="E745" s="5"/>
      <c r="F745" s="5"/>
      <c r="G745" s="5"/>
      <c r="H745" s="36"/>
      <c r="I745" s="5"/>
      <c r="J745" s="5"/>
      <c r="K745" s="5"/>
      <c r="L745" s="5"/>
      <c r="M745" s="5"/>
      <c r="N745" s="36"/>
      <c r="O745" s="5"/>
      <c r="P745" s="5"/>
      <c r="Q745" s="36"/>
      <c r="R745" s="5"/>
      <c r="S745" s="5"/>
      <c r="T745" s="5"/>
      <c r="U745" s="5"/>
      <c r="V745" s="5"/>
      <c r="W745" s="5"/>
      <c r="X745" s="5"/>
      <c r="Y745" s="5"/>
    </row>
    <row r="746" spans="1:25">
      <c r="A746" s="5"/>
      <c r="B746" s="5"/>
      <c r="C746" s="5"/>
      <c r="D746" s="139"/>
      <c r="E746" s="5"/>
      <c r="F746" s="5"/>
      <c r="G746" s="5"/>
      <c r="H746" s="36"/>
      <c r="I746" s="5"/>
      <c r="J746" s="5"/>
      <c r="K746" s="5"/>
      <c r="L746" s="5"/>
      <c r="M746" s="5"/>
      <c r="N746" s="36"/>
      <c r="O746" s="5"/>
      <c r="P746" s="5"/>
      <c r="Q746" s="36"/>
      <c r="R746" s="5"/>
      <c r="S746" s="5"/>
      <c r="T746" s="5"/>
      <c r="U746" s="5"/>
      <c r="V746" s="5"/>
      <c r="W746" s="5"/>
      <c r="X746" s="5"/>
      <c r="Y746" s="5"/>
    </row>
    <row r="747" spans="1:25">
      <c r="A747" s="5"/>
      <c r="B747" s="5"/>
      <c r="C747" s="5"/>
      <c r="D747" s="139"/>
      <c r="E747" s="5"/>
      <c r="F747" s="5"/>
      <c r="G747" s="5"/>
      <c r="H747" s="36"/>
      <c r="I747" s="5"/>
      <c r="J747" s="5"/>
      <c r="K747" s="5"/>
      <c r="L747" s="5"/>
      <c r="M747" s="5"/>
      <c r="N747" s="36"/>
      <c r="O747" s="5"/>
      <c r="P747" s="5"/>
      <c r="Q747" s="36"/>
      <c r="R747" s="5"/>
      <c r="S747" s="5"/>
      <c r="T747" s="5"/>
      <c r="U747" s="5"/>
      <c r="V747" s="5"/>
      <c r="W747" s="5"/>
      <c r="X747" s="5"/>
      <c r="Y747" s="5"/>
    </row>
    <row r="748" spans="1:25">
      <c r="A748" s="5"/>
      <c r="B748" s="5"/>
      <c r="C748" s="5"/>
      <c r="D748" s="139"/>
      <c r="E748" s="5"/>
      <c r="F748" s="5"/>
      <c r="G748" s="5"/>
      <c r="H748" s="36"/>
      <c r="I748" s="5"/>
      <c r="J748" s="5"/>
      <c r="K748" s="5"/>
      <c r="L748" s="5"/>
      <c r="M748" s="5"/>
      <c r="N748" s="36"/>
      <c r="O748" s="5"/>
      <c r="P748" s="5"/>
      <c r="Q748" s="36"/>
      <c r="R748" s="5"/>
      <c r="S748" s="5"/>
      <c r="T748" s="5"/>
      <c r="U748" s="5"/>
      <c r="V748" s="5"/>
      <c r="W748" s="5"/>
      <c r="X748" s="5"/>
      <c r="Y748" s="5"/>
    </row>
    <row r="749" spans="1:25">
      <c r="A749" s="5"/>
      <c r="B749" s="5"/>
      <c r="C749" s="5"/>
      <c r="D749" s="139"/>
      <c r="E749" s="5"/>
      <c r="F749" s="5"/>
      <c r="G749" s="5"/>
      <c r="H749" s="36"/>
      <c r="I749" s="5"/>
      <c r="J749" s="5"/>
      <c r="K749" s="5"/>
      <c r="L749" s="5"/>
      <c r="M749" s="5"/>
      <c r="N749" s="36"/>
      <c r="O749" s="5"/>
      <c r="P749" s="5"/>
      <c r="Q749" s="36"/>
      <c r="R749" s="5"/>
      <c r="S749" s="5"/>
      <c r="T749" s="5"/>
      <c r="U749" s="5"/>
      <c r="V749" s="5"/>
      <c r="W749" s="5"/>
      <c r="X749" s="5"/>
      <c r="Y749" s="5"/>
    </row>
    <row r="750" spans="1:25">
      <c r="A750" s="5"/>
      <c r="B750" s="5"/>
      <c r="C750" s="5"/>
      <c r="D750" s="139"/>
      <c r="E750" s="5"/>
      <c r="F750" s="5"/>
      <c r="G750" s="5"/>
      <c r="H750" s="36"/>
      <c r="I750" s="5"/>
      <c r="J750" s="5"/>
      <c r="K750" s="5"/>
      <c r="L750" s="5"/>
      <c r="M750" s="5"/>
      <c r="N750" s="36"/>
      <c r="O750" s="5"/>
      <c r="P750" s="5"/>
      <c r="Q750" s="36"/>
      <c r="R750" s="5"/>
      <c r="S750" s="5"/>
      <c r="T750" s="5"/>
      <c r="U750" s="5"/>
      <c r="V750" s="5"/>
      <c r="W750" s="5"/>
      <c r="X750" s="5"/>
      <c r="Y750" s="5"/>
    </row>
    <row r="751" spans="1:25">
      <c r="A751" s="5"/>
      <c r="B751" s="5"/>
      <c r="C751" s="5"/>
      <c r="D751" s="139"/>
      <c r="E751" s="5"/>
      <c r="F751" s="5"/>
      <c r="G751" s="5"/>
      <c r="H751" s="36"/>
      <c r="I751" s="5"/>
      <c r="J751" s="5"/>
      <c r="K751" s="5"/>
      <c r="L751" s="5"/>
      <c r="M751" s="5"/>
      <c r="N751" s="36"/>
      <c r="O751" s="5"/>
      <c r="P751" s="5"/>
      <c r="Q751" s="36"/>
      <c r="R751" s="5"/>
      <c r="S751" s="5"/>
      <c r="T751" s="5"/>
      <c r="U751" s="5"/>
      <c r="V751" s="5"/>
      <c r="W751" s="5"/>
      <c r="X751" s="5"/>
      <c r="Y751" s="5"/>
    </row>
    <row r="752" spans="1:25">
      <c r="A752" s="5"/>
      <c r="B752" s="5"/>
      <c r="C752" s="5"/>
      <c r="D752" s="139"/>
      <c r="E752" s="5"/>
      <c r="F752" s="5"/>
      <c r="G752" s="5"/>
      <c r="H752" s="36"/>
      <c r="I752" s="5"/>
      <c r="J752" s="5"/>
      <c r="K752" s="5"/>
      <c r="L752" s="5"/>
      <c r="M752" s="5"/>
      <c r="N752" s="36"/>
      <c r="O752" s="5"/>
      <c r="P752" s="5"/>
      <c r="Q752" s="36"/>
      <c r="R752" s="5"/>
      <c r="S752" s="5"/>
      <c r="T752" s="5"/>
      <c r="U752" s="5"/>
      <c r="V752" s="5"/>
      <c r="W752" s="5"/>
      <c r="X752" s="5"/>
      <c r="Y752" s="5"/>
    </row>
    <row r="753" spans="1:25">
      <c r="A753" s="5"/>
      <c r="B753" s="5"/>
      <c r="C753" s="5"/>
      <c r="D753" s="139"/>
      <c r="E753" s="5"/>
      <c r="F753" s="5"/>
      <c r="G753" s="5"/>
      <c r="H753" s="36"/>
      <c r="I753" s="5"/>
      <c r="J753" s="5"/>
      <c r="K753" s="5"/>
      <c r="L753" s="5"/>
      <c r="M753" s="5"/>
      <c r="N753" s="36"/>
      <c r="O753" s="5"/>
      <c r="P753" s="5"/>
      <c r="Q753" s="36"/>
      <c r="R753" s="5"/>
      <c r="S753" s="5"/>
      <c r="T753" s="5"/>
      <c r="U753" s="5"/>
      <c r="V753" s="5"/>
      <c r="W753" s="5"/>
      <c r="X753" s="5"/>
      <c r="Y753" s="5"/>
    </row>
    <row r="754" spans="1:25">
      <c r="A754" s="5"/>
      <c r="B754" s="5"/>
      <c r="C754" s="5"/>
      <c r="D754" s="139"/>
      <c r="E754" s="5"/>
      <c r="F754" s="5"/>
      <c r="G754" s="5"/>
      <c r="H754" s="36"/>
      <c r="I754" s="5"/>
      <c r="J754" s="5"/>
      <c r="K754" s="5"/>
      <c r="L754" s="5"/>
      <c r="M754" s="5"/>
      <c r="N754" s="36"/>
      <c r="O754" s="5"/>
      <c r="P754" s="5"/>
      <c r="Q754" s="36"/>
      <c r="R754" s="5"/>
      <c r="S754" s="5"/>
      <c r="T754" s="5"/>
      <c r="U754" s="5"/>
      <c r="V754" s="5"/>
      <c r="W754" s="5"/>
      <c r="X754" s="5"/>
      <c r="Y754" s="5"/>
    </row>
    <row r="755" spans="1:25">
      <c r="A755" s="5"/>
      <c r="B755" s="5"/>
      <c r="C755" s="5"/>
      <c r="D755" s="139"/>
      <c r="E755" s="5"/>
      <c r="F755" s="5"/>
      <c r="G755" s="5"/>
      <c r="H755" s="36"/>
      <c r="I755" s="5"/>
      <c r="J755" s="5"/>
      <c r="K755" s="5"/>
      <c r="L755" s="5"/>
      <c r="M755" s="5"/>
      <c r="N755" s="36"/>
      <c r="O755" s="5"/>
      <c r="P755" s="5"/>
      <c r="Q755" s="36"/>
      <c r="R755" s="5"/>
      <c r="S755" s="5"/>
      <c r="T755" s="5"/>
      <c r="U755" s="5"/>
      <c r="V755" s="5"/>
      <c r="W755" s="5"/>
      <c r="X755" s="5"/>
      <c r="Y755" s="5"/>
    </row>
    <row r="756" spans="1:25">
      <c r="A756" s="5"/>
      <c r="B756" s="5"/>
      <c r="C756" s="5"/>
      <c r="D756" s="139"/>
      <c r="E756" s="5"/>
      <c r="F756" s="5"/>
      <c r="G756" s="5"/>
      <c r="H756" s="36"/>
      <c r="I756" s="5"/>
      <c r="J756" s="5"/>
      <c r="K756" s="5"/>
      <c r="L756" s="5"/>
      <c r="M756" s="5"/>
      <c r="N756" s="36"/>
      <c r="O756" s="5"/>
      <c r="P756" s="5"/>
      <c r="Q756" s="36"/>
      <c r="R756" s="5"/>
      <c r="S756" s="5"/>
      <c r="T756" s="5"/>
      <c r="U756" s="5"/>
      <c r="V756" s="5"/>
      <c r="W756" s="5"/>
      <c r="X756" s="5"/>
      <c r="Y756" s="5"/>
    </row>
    <row r="757" spans="1:25">
      <c r="A757" s="5"/>
      <c r="B757" s="5"/>
      <c r="C757" s="5"/>
      <c r="D757" s="139"/>
      <c r="E757" s="5"/>
      <c r="F757" s="5"/>
      <c r="G757" s="5"/>
      <c r="H757" s="36"/>
      <c r="I757" s="5"/>
      <c r="J757" s="5"/>
      <c r="K757" s="5"/>
      <c r="L757" s="5"/>
      <c r="M757" s="5"/>
      <c r="N757" s="36"/>
      <c r="O757" s="5"/>
      <c r="P757" s="5"/>
      <c r="Q757" s="36"/>
      <c r="R757" s="5"/>
      <c r="S757" s="5"/>
      <c r="T757" s="5"/>
      <c r="U757" s="5"/>
      <c r="V757" s="5"/>
      <c r="W757" s="5"/>
      <c r="X757" s="5"/>
      <c r="Y757" s="5"/>
    </row>
    <row r="758" spans="1:25">
      <c r="A758" s="5"/>
      <c r="B758" s="5"/>
      <c r="C758" s="5"/>
      <c r="D758" s="139"/>
      <c r="E758" s="5"/>
      <c r="F758" s="5"/>
      <c r="G758" s="5"/>
      <c r="H758" s="36"/>
      <c r="I758" s="5"/>
      <c r="J758" s="5"/>
      <c r="K758" s="5"/>
      <c r="L758" s="5"/>
      <c r="M758" s="5"/>
      <c r="N758" s="36"/>
      <c r="O758" s="5"/>
      <c r="P758" s="5"/>
      <c r="Q758" s="36"/>
      <c r="R758" s="5"/>
      <c r="S758" s="5"/>
      <c r="T758" s="5"/>
      <c r="U758" s="5"/>
      <c r="V758" s="5"/>
      <c r="W758" s="5"/>
      <c r="X758" s="5"/>
      <c r="Y758" s="5"/>
    </row>
    <row r="759" spans="1:25">
      <c r="A759" s="5"/>
      <c r="B759" s="5"/>
      <c r="C759" s="5"/>
      <c r="D759" s="139"/>
      <c r="E759" s="5"/>
      <c r="F759" s="5"/>
      <c r="G759" s="5"/>
      <c r="H759" s="36"/>
      <c r="I759" s="5"/>
      <c r="J759" s="5"/>
      <c r="K759" s="5"/>
      <c r="L759" s="5"/>
      <c r="M759" s="5"/>
      <c r="N759" s="36"/>
      <c r="O759" s="5"/>
      <c r="P759" s="5"/>
      <c r="Q759" s="36"/>
      <c r="R759" s="5"/>
      <c r="S759" s="5"/>
      <c r="T759" s="5"/>
      <c r="U759" s="5"/>
      <c r="V759" s="5"/>
      <c r="W759" s="5"/>
      <c r="X759" s="5"/>
      <c r="Y759" s="5"/>
    </row>
    <row r="760" spans="1:25">
      <c r="A760" s="5"/>
      <c r="B760" s="5"/>
      <c r="C760" s="5"/>
      <c r="D760" s="139"/>
      <c r="E760" s="5"/>
      <c r="F760" s="5"/>
      <c r="G760" s="5"/>
      <c r="H760" s="36"/>
      <c r="I760" s="5"/>
      <c r="J760" s="5"/>
      <c r="K760" s="5"/>
      <c r="L760" s="5"/>
      <c r="M760" s="5"/>
      <c r="N760" s="36"/>
      <c r="O760" s="5"/>
      <c r="P760" s="5"/>
      <c r="Q760" s="36"/>
      <c r="R760" s="5"/>
      <c r="S760" s="5"/>
      <c r="T760" s="5"/>
      <c r="U760" s="5"/>
      <c r="V760" s="5"/>
      <c r="W760" s="5"/>
      <c r="X760" s="5"/>
      <c r="Y760" s="5"/>
    </row>
    <row r="761" spans="1:25">
      <c r="A761" s="5"/>
      <c r="B761" s="5"/>
      <c r="C761" s="5"/>
      <c r="D761" s="139"/>
      <c r="E761" s="5"/>
      <c r="F761" s="5"/>
      <c r="G761" s="5"/>
      <c r="H761" s="36"/>
      <c r="I761" s="5"/>
      <c r="J761" s="5"/>
      <c r="K761" s="5"/>
      <c r="L761" s="5"/>
      <c r="M761" s="5"/>
      <c r="N761" s="36"/>
      <c r="O761" s="5"/>
      <c r="P761" s="5"/>
      <c r="Q761" s="36"/>
      <c r="R761" s="5"/>
      <c r="S761" s="5"/>
      <c r="T761" s="5"/>
      <c r="U761" s="5"/>
      <c r="V761" s="5"/>
      <c r="W761" s="5"/>
      <c r="X761" s="5"/>
      <c r="Y761" s="5"/>
    </row>
    <row r="762" spans="1:25">
      <c r="A762" s="5"/>
      <c r="B762" s="5"/>
      <c r="C762" s="5"/>
      <c r="D762" s="139"/>
      <c r="E762" s="5"/>
      <c r="F762" s="5"/>
      <c r="G762" s="5"/>
      <c r="H762" s="36"/>
      <c r="I762" s="5"/>
      <c r="J762" s="5"/>
      <c r="K762" s="5"/>
      <c r="L762" s="5"/>
      <c r="M762" s="5"/>
      <c r="N762" s="36"/>
      <c r="O762" s="5"/>
      <c r="P762" s="5"/>
      <c r="Q762" s="36"/>
      <c r="R762" s="5"/>
      <c r="S762" s="5"/>
      <c r="T762" s="5"/>
      <c r="U762" s="5"/>
      <c r="V762" s="5"/>
      <c r="W762" s="5"/>
      <c r="X762" s="5"/>
      <c r="Y762" s="5"/>
    </row>
    <row r="763" spans="1:25">
      <c r="A763" s="5"/>
      <c r="B763" s="5"/>
      <c r="C763" s="5"/>
      <c r="D763" s="139"/>
      <c r="E763" s="5"/>
      <c r="F763" s="5"/>
      <c r="G763" s="5"/>
      <c r="H763" s="36"/>
      <c r="I763" s="5"/>
      <c r="J763" s="5"/>
      <c r="K763" s="5"/>
      <c r="L763" s="5"/>
      <c r="M763" s="5"/>
      <c r="N763" s="36"/>
      <c r="O763" s="5"/>
      <c r="P763" s="5"/>
      <c r="Q763" s="36"/>
      <c r="R763" s="5"/>
      <c r="S763" s="5"/>
      <c r="T763" s="5"/>
      <c r="U763" s="5"/>
      <c r="V763" s="5"/>
      <c r="W763" s="5"/>
      <c r="X763" s="5"/>
      <c r="Y763" s="5"/>
    </row>
    <row r="764" spans="1:25">
      <c r="A764" s="5"/>
      <c r="B764" s="5"/>
      <c r="C764" s="5"/>
      <c r="D764" s="139"/>
      <c r="E764" s="5"/>
      <c r="F764" s="5"/>
      <c r="G764" s="5"/>
      <c r="H764" s="36"/>
      <c r="I764" s="5"/>
      <c r="J764" s="5"/>
      <c r="K764" s="5"/>
      <c r="L764" s="5"/>
      <c r="M764" s="5"/>
      <c r="N764" s="36"/>
      <c r="O764" s="5"/>
      <c r="P764" s="5"/>
      <c r="Q764" s="36"/>
      <c r="R764" s="5"/>
      <c r="S764" s="5"/>
      <c r="T764" s="5"/>
      <c r="U764" s="5"/>
      <c r="V764" s="5"/>
      <c r="W764" s="5"/>
      <c r="X764" s="5"/>
      <c r="Y764" s="5"/>
    </row>
    <row r="765" spans="1:25">
      <c r="A765" s="5"/>
      <c r="B765" s="5"/>
      <c r="C765" s="5"/>
      <c r="D765" s="139"/>
      <c r="E765" s="5"/>
      <c r="F765" s="5"/>
      <c r="G765" s="5"/>
      <c r="H765" s="36"/>
      <c r="I765" s="5"/>
      <c r="J765" s="5"/>
      <c r="K765" s="5"/>
      <c r="L765" s="5"/>
      <c r="M765" s="5"/>
      <c r="N765" s="36"/>
      <c r="O765" s="5"/>
      <c r="P765" s="5"/>
      <c r="Q765" s="36"/>
      <c r="R765" s="5"/>
      <c r="S765" s="5"/>
      <c r="T765" s="5"/>
      <c r="U765" s="5"/>
      <c r="V765" s="5"/>
      <c r="W765" s="5"/>
      <c r="X765" s="5"/>
      <c r="Y765" s="5"/>
    </row>
    <row r="766" spans="1:25">
      <c r="A766" s="5"/>
      <c r="B766" s="5"/>
      <c r="C766" s="5"/>
      <c r="D766" s="139"/>
      <c r="E766" s="5"/>
      <c r="F766" s="5"/>
      <c r="G766" s="5"/>
      <c r="H766" s="36"/>
      <c r="I766" s="5"/>
      <c r="J766" s="5"/>
      <c r="K766" s="5"/>
      <c r="L766" s="5"/>
      <c r="M766" s="5"/>
      <c r="N766" s="36"/>
      <c r="O766" s="5"/>
      <c r="P766" s="5"/>
      <c r="Q766" s="36"/>
      <c r="R766" s="5"/>
      <c r="S766" s="5"/>
      <c r="T766" s="5"/>
      <c r="U766" s="5"/>
      <c r="V766" s="5"/>
      <c r="W766" s="5"/>
      <c r="X766" s="5"/>
      <c r="Y766" s="5"/>
    </row>
  </sheetData>
  <conditionalFormatting sqref="D1 F1">
    <cfRule type="duplicateValues" dxfId="64" priority="2"/>
    <cfRule type="duplicateValues" dxfId="63" priority="5"/>
  </conditionalFormatting>
  <conditionalFormatting sqref="D1">
    <cfRule type="duplicateValues" dxfId="62" priority="1"/>
    <cfRule type="duplicateValues" dxfId="61" priority="3"/>
  </conditionalFormatting>
  <conditionalFormatting sqref="F1 D1">
    <cfRule type="duplicateValues" dxfId="60" priority="4"/>
    <cfRule type="duplicateValues" dxfId="59" priority="6"/>
  </conditionalFormatting>
  <dataValidations count="1">
    <dataValidation type="list" allowBlank="1" showInputMessage="1" showErrorMessage="1" sqref="B2:B11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4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O203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" sqref="K2:K11"/>
    </sheetView>
  </sheetViews>
  <sheetFormatPr defaultColWidth="11.375" defaultRowHeight="14.25"/>
  <cols>
    <col min="1" max="1" width="11.375" style="2"/>
    <col min="2" max="2" width="20.875" style="2" customWidth="1"/>
    <col min="3" max="3" width="17.125" style="2" customWidth="1"/>
    <col min="4" max="4" width="37.375" style="2" bestFit="1" customWidth="1"/>
    <col min="5" max="5" width="11.375" style="2"/>
    <col min="6" max="6" width="11.375" style="83"/>
    <col min="7" max="8" width="11.375" style="2"/>
    <col min="9" max="11" width="11.375" style="39"/>
    <col min="12" max="16" width="11.375" style="2"/>
    <col min="17" max="17" width="14.875" style="39" customWidth="1"/>
    <col min="18" max="19" width="11.375" style="2"/>
    <col min="20" max="20" width="14.25" style="39" customWidth="1"/>
    <col min="21" max="29" width="11.375" style="2"/>
    <col min="30" max="30" width="20.875" style="65" customWidth="1"/>
    <col min="31" max="31" width="14.25" style="65" customWidth="1"/>
    <col min="32" max="32" width="5.875" style="65" customWidth="1"/>
    <col min="33" max="33" width="27" style="65" bestFit="1" customWidth="1"/>
    <col min="34" max="34" width="12.875" style="65" customWidth="1"/>
    <col min="35" max="35" width="10.875" style="65" customWidth="1"/>
    <col min="36" max="36" width="10.625" style="65" customWidth="1"/>
    <col min="37" max="37" width="11.125" style="65" customWidth="1"/>
    <col min="38" max="38" width="4.875" style="65" customWidth="1"/>
    <col min="39" max="39" width="7" style="65" customWidth="1"/>
    <col min="40" max="40" width="6.25" style="65" customWidth="1"/>
    <col min="41" max="41" width="9.375" style="65" customWidth="1"/>
    <col min="42" max="16384" width="11.375" style="2"/>
  </cols>
  <sheetData>
    <row r="1" spans="1:41" ht="42.75">
      <c r="A1" s="55" t="s">
        <v>2</v>
      </c>
      <c r="B1" s="55" t="s">
        <v>41</v>
      </c>
      <c r="C1" s="55" t="s">
        <v>42</v>
      </c>
      <c r="D1" s="55" t="s">
        <v>6167</v>
      </c>
      <c r="E1" s="55" t="s">
        <v>43</v>
      </c>
      <c r="F1" s="55" t="s">
        <v>44</v>
      </c>
      <c r="G1" s="56" t="s">
        <v>7</v>
      </c>
      <c r="H1" s="55" t="s">
        <v>45</v>
      </c>
      <c r="I1" s="59" t="s">
        <v>46</v>
      </c>
      <c r="J1" s="59"/>
      <c r="K1" s="59"/>
      <c r="L1" s="58" t="s">
        <v>47</v>
      </c>
      <c r="M1" s="58" t="s">
        <v>48</v>
      </c>
      <c r="N1" s="57" t="s">
        <v>49</v>
      </c>
      <c r="O1" s="58" t="s">
        <v>50</v>
      </c>
      <c r="P1" s="58" t="s">
        <v>51</v>
      </c>
      <c r="Q1" s="59" t="s">
        <v>52</v>
      </c>
      <c r="R1" s="60" t="s">
        <v>53</v>
      </c>
      <c r="S1" s="61" t="s">
        <v>54</v>
      </c>
      <c r="T1" s="62" t="s">
        <v>55</v>
      </c>
      <c r="U1" s="63" t="s">
        <v>56</v>
      </c>
      <c r="V1" s="61" t="s">
        <v>57</v>
      </c>
      <c r="W1" s="61" t="s">
        <v>58</v>
      </c>
      <c r="X1" s="61" t="s">
        <v>59</v>
      </c>
      <c r="Y1" s="61" t="s">
        <v>60</v>
      </c>
      <c r="Z1" s="61" t="s">
        <v>61</v>
      </c>
      <c r="AA1" s="64" t="s">
        <v>62</v>
      </c>
      <c r="AB1" s="64" t="s">
        <v>63</v>
      </c>
    </row>
    <row r="2" spans="1:41">
      <c r="A2">
        <v>136</v>
      </c>
      <c r="B2" s="83" t="s">
        <v>154</v>
      </c>
      <c r="C2" s="2" t="s">
        <v>8260</v>
      </c>
      <c r="D2" s="2" t="s">
        <v>271</v>
      </c>
      <c r="E2" s="83">
        <v>6</v>
      </c>
      <c r="F2" s="83" t="s">
        <v>157</v>
      </c>
      <c r="H2" s="2" t="s">
        <v>150</v>
      </c>
      <c r="I2" s="115">
        <v>43713</v>
      </c>
      <c r="J2" s="192">
        <f>VLOOKUP(A2,'Membership Details'!C:J,8,FALSE)</f>
        <v>36982</v>
      </c>
      <c r="K2" s="192" t="b">
        <f>I2&gt;=J2</f>
        <v>1</v>
      </c>
      <c r="L2">
        <v>570000</v>
      </c>
      <c r="M2" s="83">
        <v>60</v>
      </c>
      <c r="N2" s="115">
        <v>45914</v>
      </c>
      <c r="O2" s="186">
        <v>7.0000000000000007E-2</v>
      </c>
      <c r="P2" s="186">
        <v>0.02</v>
      </c>
      <c r="Q2" s="184">
        <v>0.09</v>
      </c>
      <c r="R2" s="2" t="s">
        <v>8262</v>
      </c>
      <c r="T2" s="115">
        <v>44078</v>
      </c>
      <c r="U2" s="2">
        <v>114000</v>
      </c>
      <c r="AA2">
        <v>114000</v>
      </c>
      <c r="AB2" s="2">
        <f>AA2*7%</f>
        <v>7980.0000000000009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>
      <c r="A3">
        <v>1779</v>
      </c>
      <c r="B3" s="83" t="s">
        <v>154</v>
      </c>
      <c r="C3" s="2" t="s">
        <v>8260</v>
      </c>
      <c r="D3" s="2" t="s">
        <v>1603</v>
      </c>
      <c r="E3" s="83">
        <v>7</v>
      </c>
      <c r="F3" s="83" t="s">
        <v>157</v>
      </c>
      <c r="H3" s="2" t="s">
        <v>150</v>
      </c>
      <c r="I3" s="115">
        <v>43755</v>
      </c>
      <c r="J3" s="192">
        <f>VLOOKUP(A3,'Membership Details'!C:J,8,FALSE)</f>
        <v>39533</v>
      </c>
      <c r="K3" s="192" t="b">
        <f t="shared" ref="K3:K11" si="0">I3&gt;=J3</f>
        <v>1</v>
      </c>
      <c r="L3">
        <v>665000</v>
      </c>
      <c r="M3" s="83">
        <v>60</v>
      </c>
      <c r="N3" s="115">
        <v>45946</v>
      </c>
      <c r="O3" s="186">
        <v>7.0000000000000007E-2</v>
      </c>
      <c r="P3" s="186">
        <v>0.02</v>
      </c>
      <c r="Q3" s="184">
        <v>0.09</v>
      </c>
      <c r="R3" s="2" t="s">
        <v>8262</v>
      </c>
      <c r="T3" s="115">
        <v>44119</v>
      </c>
      <c r="U3" s="2">
        <v>133000</v>
      </c>
      <c r="AA3">
        <v>133000</v>
      </c>
      <c r="AB3" s="2">
        <f t="shared" ref="AB3:AB9" si="1">AA3*7%</f>
        <v>9310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>
      <c r="A4">
        <v>1126</v>
      </c>
      <c r="B4" s="83" t="s">
        <v>154</v>
      </c>
      <c r="C4" s="2" t="s">
        <v>8260</v>
      </c>
      <c r="D4" s="2" t="s">
        <v>709</v>
      </c>
      <c r="E4" s="83">
        <v>8</v>
      </c>
      <c r="F4" s="83" t="s">
        <v>157</v>
      </c>
      <c r="H4" s="2" t="s">
        <v>150</v>
      </c>
      <c r="I4" s="115">
        <v>44305</v>
      </c>
      <c r="J4" s="192">
        <f>VLOOKUP(A4,'Membership Details'!C:J,8,FALSE)</f>
        <v>36982</v>
      </c>
      <c r="K4" s="192" t="b">
        <f t="shared" si="0"/>
        <v>1</v>
      </c>
      <c r="L4">
        <v>660000</v>
      </c>
      <c r="M4" s="83">
        <v>60</v>
      </c>
      <c r="N4" s="115">
        <v>46130</v>
      </c>
      <c r="O4" s="186">
        <v>7.0000000000000007E-2</v>
      </c>
      <c r="P4" s="186">
        <v>0.02</v>
      </c>
      <c r="Q4" s="184">
        <v>0.09</v>
      </c>
      <c r="R4" s="2" t="s">
        <v>8262</v>
      </c>
      <c r="T4" s="115">
        <v>44669</v>
      </c>
      <c r="U4" s="2">
        <v>132000</v>
      </c>
      <c r="AA4">
        <v>396000</v>
      </c>
      <c r="AB4" s="2">
        <f t="shared" si="1"/>
        <v>27720.000000000004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>
        <v>2110</v>
      </c>
      <c r="B5" s="83" t="s">
        <v>154</v>
      </c>
      <c r="C5" s="2" t="s">
        <v>8260</v>
      </c>
      <c r="D5" s="2" t="s">
        <v>1874</v>
      </c>
      <c r="E5" s="83">
        <v>9</v>
      </c>
      <c r="F5" s="83" t="s">
        <v>157</v>
      </c>
      <c r="H5" s="2" t="s">
        <v>150</v>
      </c>
      <c r="I5" s="115">
        <v>44213</v>
      </c>
      <c r="J5" s="192">
        <f>VLOOKUP(A5,'Membership Details'!C:J,8,FALSE)</f>
        <v>41416</v>
      </c>
      <c r="K5" s="192" t="b">
        <f t="shared" si="0"/>
        <v>1</v>
      </c>
      <c r="L5">
        <v>880000</v>
      </c>
      <c r="M5" s="83">
        <v>60</v>
      </c>
      <c r="N5" s="115">
        <v>46128</v>
      </c>
      <c r="O5" s="186">
        <v>7.0000000000000007E-2</v>
      </c>
      <c r="P5" s="186">
        <v>0.02</v>
      </c>
      <c r="Q5" s="184">
        <v>0.09</v>
      </c>
      <c r="R5" s="2" t="s">
        <v>8262</v>
      </c>
      <c r="T5" s="115">
        <v>44880</v>
      </c>
      <c r="U5" s="2">
        <v>176000</v>
      </c>
      <c r="AA5">
        <v>528000</v>
      </c>
      <c r="AB5" s="2">
        <f t="shared" si="1"/>
        <v>36960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>
        <v>1098</v>
      </c>
      <c r="B6" s="83" t="s">
        <v>154</v>
      </c>
      <c r="C6" s="2" t="s">
        <v>8260</v>
      </c>
      <c r="D6" s="2" t="s">
        <v>1140</v>
      </c>
      <c r="E6" s="83">
        <v>10</v>
      </c>
      <c r="F6" s="83" t="s">
        <v>157</v>
      </c>
      <c r="H6" s="2" t="s">
        <v>150</v>
      </c>
      <c r="I6" s="115">
        <v>44682</v>
      </c>
      <c r="J6" s="192">
        <f>VLOOKUP(A6,'Membership Details'!C:J,8,FALSE)</f>
        <v>37044</v>
      </c>
      <c r="K6" s="192" t="b">
        <f t="shared" si="0"/>
        <v>1</v>
      </c>
      <c r="L6">
        <v>630000</v>
      </c>
      <c r="M6" s="83">
        <v>60</v>
      </c>
      <c r="N6" s="115">
        <v>46523</v>
      </c>
      <c r="O6" s="186">
        <v>7.0000000000000007E-2</v>
      </c>
      <c r="P6" s="186">
        <v>0.02</v>
      </c>
      <c r="Q6" s="184">
        <v>0.09</v>
      </c>
      <c r="R6" s="2" t="s">
        <v>8262</v>
      </c>
      <c r="T6" s="115">
        <v>45062</v>
      </c>
      <c r="U6" s="2">
        <v>126000</v>
      </c>
      <c r="AA6">
        <v>504000</v>
      </c>
      <c r="AB6" s="2">
        <f t="shared" si="1"/>
        <v>35280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>
        <v>4222</v>
      </c>
      <c r="B7" s="83" t="s">
        <v>154</v>
      </c>
      <c r="C7" s="2" t="s">
        <v>8260</v>
      </c>
      <c r="D7" s="2" t="s">
        <v>2283</v>
      </c>
      <c r="E7" s="83">
        <v>11</v>
      </c>
      <c r="F7" s="83" t="s">
        <v>157</v>
      </c>
      <c r="H7" s="2" t="s">
        <v>150</v>
      </c>
      <c r="I7" s="115">
        <v>44725</v>
      </c>
      <c r="J7" s="192">
        <f>VLOOKUP(A7,'Membership Details'!C:J,8,FALSE)</f>
        <v>43950</v>
      </c>
      <c r="K7" s="192" t="b">
        <f t="shared" si="0"/>
        <v>1</v>
      </c>
      <c r="L7">
        <v>1000000</v>
      </c>
      <c r="M7" s="83">
        <v>60</v>
      </c>
      <c r="N7" s="115">
        <v>46550</v>
      </c>
      <c r="O7" s="186">
        <v>7.0000000000000007E-2</v>
      </c>
      <c r="P7" s="186">
        <v>0.02</v>
      </c>
      <c r="Q7" s="184">
        <v>0.09</v>
      </c>
      <c r="R7" s="2" t="s">
        <v>8262</v>
      </c>
      <c r="T7" s="115">
        <v>45089</v>
      </c>
      <c r="U7" s="2">
        <v>200000</v>
      </c>
      <c r="AA7">
        <v>800000</v>
      </c>
      <c r="AB7" s="2">
        <f t="shared" si="1"/>
        <v>56000.000000000007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>
        <v>385</v>
      </c>
      <c r="B8" s="83" t="s">
        <v>154</v>
      </c>
      <c r="C8" s="2" t="s">
        <v>8260</v>
      </c>
      <c r="D8" s="2" t="s">
        <v>456</v>
      </c>
      <c r="E8" s="83">
        <v>12</v>
      </c>
      <c r="F8" s="83" t="s">
        <v>157</v>
      </c>
      <c r="G8" s="83"/>
      <c r="H8" s="2" t="s">
        <v>150</v>
      </c>
      <c r="I8" s="115">
        <v>44943</v>
      </c>
      <c r="J8" s="192">
        <f>VLOOKUP(A8,'Membership Details'!C:J,8,FALSE)</f>
        <v>36982</v>
      </c>
      <c r="K8" s="192" t="b">
        <f t="shared" si="0"/>
        <v>1</v>
      </c>
      <c r="L8">
        <v>1000000</v>
      </c>
      <c r="M8" s="83">
        <v>60</v>
      </c>
      <c r="N8" s="115">
        <v>46768</v>
      </c>
      <c r="O8" s="186">
        <v>7.0000000000000007E-2</v>
      </c>
      <c r="P8" s="186">
        <v>0.02</v>
      </c>
      <c r="Q8" s="184">
        <v>0.09</v>
      </c>
      <c r="R8" s="2" t="s">
        <v>8262</v>
      </c>
      <c r="T8" s="115">
        <v>45307</v>
      </c>
      <c r="U8" s="2">
        <v>200000</v>
      </c>
      <c r="AA8">
        <v>800000</v>
      </c>
      <c r="AB8" s="2">
        <f t="shared" si="1"/>
        <v>56000.000000000007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>
        <v>216</v>
      </c>
      <c r="B9" s="83" t="s">
        <v>154</v>
      </c>
      <c r="C9" s="2" t="s">
        <v>8260</v>
      </c>
      <c r="D9" s="2" t="s">
        <v>321</v>
      </c>
      <c r="E9" s="83">
        <v>13</v>
      </c>
      <c r="F9" s="83" t="s">
        <v>157</v>
      </c>
      <c r="H9" s="2" t="s">
        <v>150</v>
      </c>
      <c r="I9" s="39">
        <v>44947</v>
      </c>
      <c r="J9" s="192">
        <f>VLOOKUP(A9,'Membership Details'!C:J,8,FALSE)</f>
        <v>36982</v>
      </c>
      <c r="K9" s="192" t="b">
        <f t="shared" si="0"/>
        <v>1</v>
      </c>
      <c r="L9">
        <v>1000000</v>
      </c>
      <c r="M9" s="83">
        <v>60</v>
      </c>
      <c r="N9" s="115">
        <v>46774</v>
      </c>
      <c r="O9" s="186">
        <v>7.0000000000000007E-2</v>
      </c>
      <c r="P9" s="186">
        <v>0.02</v>
      </c>
      <c r="Q9" s="184">
        <v>0.09</v>
      </c>
      <c r="R9" s="2" t="s">
        <v>8262</v>
      </c>
      <c r="T9" s="39">
        <v>45313</v>
      </c>
      <c r="U9" s="2">
        <v>200000</v>
      </c>
      <c r="AA9">
        <v>800000</v>
      </c>
      <c r="AB9" s="2">
        <f t="shared" si="1"/>
        <v>56000.000000000007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>
      <c r="J10" s="192" t="e">
        <f>VLOOKUP(A10,'Membership Details'!C:J,8,FALSE)</f>
        <v>#N/A</v>
      </c>
      <c r="K10" s="192" t="e">
        <f t="shared" si="0"/>
        <v>#N/A</v>
      </c>
      <c r="Q10" s="83"/>
      <c r="AA10" s="54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>
        <v>893</v>
      </c>
      <c r="B11" s="83" t="s">
        <v>154</v>
      </c>
      <c r="C11" s="2" t="s">
        <v>155</v>
      </c>
      <c r="D11" t="s">
        <v>8261</v>
      </c>
      <c r="E11">
        <v>4</v>
      </c>
      <c r="F11" s="83" t="s">
        <v>157</v>
      </c>
      <c r="H11" s="2" t="s">
        <v>150</v>
      </c>
      <c r="I11" s="188">
        <v>37346</v>
      </c>
      <c r="J11" s="192">
        <f>VLOOKUP(A11,'Membership Details'!C:J,8,FALSE)</f>
        <v>36982</v>
      </c>
      <c r="K11" s="192" t="b">
        <f t="shared" si="0"/>
        <v>1</v>
      </c>
      <c r="L11" s="2">
        <v>171000</v>
      </c>
      <c r="M11" s="2">
        <v>60</v>
      </c>
      <c r="N11" s="115">
        <f>I11+1825</f>
        <v>39171</v>
      </c>
      <c r="O11" s="186">
        <v>7.0000000000000007E-2</v>
      </c>
      <c r="P11" s="186">
        <v>0.02</v>
      </c>
      <c r="Q11" s="187">
        <v>0.09</v>
      </c>
      <c r="R11" s="2" t="s">
        <v>8262</v>
      </c>
      <c r="T11" s="39">
        <v>37710</v>
      </c>
      <c r="U11" s="2">
        <v>42750</v>
      </c>
      <c r="AA11">
        <v>171000</v>
      </c>
      <c r="AB11" s="2">
        <f>AA11*9%</f>
        <v>15390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30:41"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30:41"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30:41"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30:41"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30:41"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30:41"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30:41"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30:41"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30:41"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30:41"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30:41"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30:41"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30:41"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30:41"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30:41"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30:41"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30:41"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30:41"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30:41"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30:41"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30:41"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30:41"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30:41"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30:41"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30:41"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30:41"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30:41"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30:41"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30:41"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30:41"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30:41"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30:41"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30:41"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30:41"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30:41"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30:41"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30:41"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30:41"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30:41"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30:41"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30:41"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30:41"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30:41"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30:41"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30:41"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30:41"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30:41"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30:41"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30:41"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30:41"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30:41"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30:41"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30:41"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30:41"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30:41"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30:41"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30:41"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30:41"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30:41"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30:41"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30:41"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30:41"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30:41"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30:41"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30:41"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30:41"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30:41"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30:41"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30:41"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30:41"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30:41"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30:41"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30:41"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30:41"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30:41"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30:41"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30:41"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30:41"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30:41"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30:41"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30:41"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30:41"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30:41"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30:41"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30:41"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30:41"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30:41"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30:41"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30:41"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30:41"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30:41"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30:41"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30:41"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30:41"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30:41"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30:41"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30:41"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30:41"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30:41"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30:41"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30:41"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30:41"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30:41"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30:41"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30:41"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30:41"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30:41"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30:41"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30:41"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30:41"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30:41"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30:41"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30:41"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30:41"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30:41"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30:41"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30:41"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30:41"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30:41"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30:41"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30:41"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30:41"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30:41"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30:41"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30:41"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30:41"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30:41"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30:41"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30:41"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30:41"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30:41"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30:41"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30:41"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30:41"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30:41"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30:41"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30:41"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30:41"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30:41"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30:41"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30:41"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30:41"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30:41"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30:41"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30:41"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30:41"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30:41"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30:41"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30:41"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30:41"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30:41"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30:41"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30:41"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30:41"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30:41"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30:41"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30:41"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30:41"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30:41"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30:41"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30:41"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30:41"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30:41"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30:41"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30:41"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30:41"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30:41"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30:41"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30:41"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30:41"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30:41"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30:41"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30:41"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30:41"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30:41"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30:41"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30:41"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30:41"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30:41"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30:41"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30:41"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30:41"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30:41"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30:41"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30:41"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30:41"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30:41"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</sheetData>
  <conditionalFormatting sqref="A1:A1048576">
    <cfRule type="duplicateValues" dxfId="58" priority="4"/>
  </conditionalFormatting>
  <conditionalFormatting sqref="E1 G1">
    <cfRule type="duplicateValues" dxfId="57" priority="9"/>
    <cfRule type="duplicateValues" dxfId="56" priority="12"/>
  </conditionalFormatting>
  <conditionalFormatting sqref="E1">
    <cfRule type="duplicateValues" dxfId="55" priority="8"/>
    <cfRule type="duplicateValues" dxfId="54" priority="10"/>
  </conditionalFormatting>
  <conditionalFormatting sqref="G1 E1">
    <cfRule type="duplicateValues" dxfId="53" priority="11"/>
    <cfRule type="duplicateValues" dxfId="52" priority="13"/>
  </conditionalFormatting>
  <dataValidations count="1">
    <dataValidation type="list" allowBlank="1" showInputMessage="1" showErrorMessage="1" sqref="B2:B9 B11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4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L765"/>
  <sheetViews>
    <sheetView view="pageBreakPreview" zoomScale="110" zoomScaleNormal="80" zoomScaleSheetLayoutView="11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M20" sqref="M20"/>
    </sheetView>
  </sheetViews>
  <sheetFormatPr defaultColWidth="11.375" defaultRowHeight="12.75"/>
  <cols>
    <col min="1" max="1" width="11.375" style="141"/>
    <col min="2" max="2" width="13.375" style="141" customWidth="1"/>
    <col min="3" max="3" width="16.125" style="141" customWidth="1"/>
    <col min="4" max="4" width="11.375" style="141" customWidth="1"/>
    <col min="5" max="5" width="16.125" style="141" bestFit="1" customWidth="1"/>
    <col min="6" max="7" width="11.375" style="141"/>
    <col min="8" max="8" width="11.375" style="144"/>
    <col min="9" max="13" width="11.375" style="141"/>
    <col min="14" max="14" width="11.375" style="144"/>
    <col min="15" max="16" width="11.375" style="141"/>
    <col min="17" max="17" width="11.375" style="144"/>
    <col min="18" max="25" width="11.375" style="141"/>
    <col min="26" max="26" width="11.375" style="4"/>
    <col min="27" max="27" width="20.875" style="6" customWidth="1"/>
    <col min="28" max="28" width="14.25" style="6" customWidth="1"/>
    <col min="29" max="29" width="5.875" style="6" customWidth="1"/>
    <col min="30" max="30" width="27" style="6" bestFit="1" customWidth="1"/>
    <col min="31" max="31" width="12.875" style="6" customWidth="1"/>
    <col min="32" max="32" width="10.875" style="6" customWidth="1"/>
    <col min="33" max="33" width="10.625" style="6" customWidth="1"/>
    <col min="34" max="34" width="11.125" style="6" customWidth="1"/>
    <col min="35" max="35" width="4.875" style="6" customWidth="1"/>
    <col min="36" max="36" width="7" style="6" customWidth="1"/>
    <col min="37" max="37" width="6.25" style="6" customWidth="1"/>
    <col min="38" max="38" width="9.375" style="6" customWidth="1"/>
    <col min="39" max="16384" width="11.375" style="4"/>
  </cols>
  <sheetData>
    <row r="1" spans="1:38" ht="38.25">
      <c r="A1" s="20" t="s">
        <v>2</v>
      </c>
      <c r="B1" s="20" t="s">
        <v>41</v>
      </c>
      <c r="C1" s="20" t="s">
        <v>42</v>
      </c>
      <c r="D1" s="20" t="s">
        <v>43</v>
      </c>
      <c r="E1" s="20" t="s">
        <v>44</v>
      </c>
      <c r="F1" s="21" t="s">
        <v>7</v>
      </c>
      <c r="G1" s="20" t="s">
        <v>45</v>
      </c>
      <c r="H1" s="35" t="s">
        <v>46</v>
      </c>
      <c r="I1" s="23" t="s">
        <v>47</v>
      </c>
      <c r="J1" s="23" t="s">
        <v>48</v>
      </c>
      <c r="K1" s="22" t="s">
        <v>49</v>
      </c>
      <c r="L1" s="23" t="s">
        <v>50</v>
      </c>
      <c r="M1" s="23" t="s">
        <v>51</v>
      </c>
      <c r="N1" s="35" t="s">
        <v>52</v>
      </c>
      <c r="O1" s="24" t="s">
        <v>53</v>
      </c>
      <c r="P1" s="25" t="s">
        <v>54</v>
      </c>
      <c r="Q1" s="38" t="s">
        <v>55</v>
      </c>
      <c r="R1" s="26" t="s">
        <v>56</v>
      </c>
      <c r="S1" s="25" t="s">
        <v>57</v>
      </c>
      <c r="T1" s="25" t="s">
        <v>58</v>
      </c>
      <c r="U1" s="25" t="s">
        <v>59</v>
      </c>
      <c r="V1" s="25" t="s">
        <v>60</v>
      </c>
      <c r="W1" s="25" t="s">
        <v>61</v>
      </c>
      <c r="X1" s="27" t="s">
        <v>62</v>
      </c>
      <c r="Y1" s="27" t="s">
        <v>63</v>
      </c>
    </row>
    <row r="2" spans="1:38" ht="14.25">
      <c r="A2" s="118"/>
      <c r="B2" s="139"/>
      <c r="C2" s="139"/>
      <c r="D2" s="139"/>
      <c r="E2" s="142"/>
      <c r="F2" s="139"/>
      <c r="G2" s="139"/>
      <c r="H2" s="143"/>
      <c r="I2" s="139"/>
      <c r="J2" s="139"/>
      <c r="K2" s="140"/>
      <c r="L2" s="139"/>
      <c r="M2" s="139"/>
      <c r="N2" s="143"/>
      <c r="O2" s="139"/>
      <c r="P2" s="139"/>
      <c r="Q2" s="143"/>
      <c r="R2" s="139"/>
      <c r="S2" s="139"/>
      <c r="T2" s="139"/>
      <c r="U2" s="139"/>
      <c r="V2" s="139"/>
      <c r="W2" s="139"/>
      <c r="X2" s="139">
        <v>114000</v>
      </c>
      <c r="Y2" s="139">
        <v>6840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4.25">
      <c r="A3" s="118"/>
      <c r="B3" s="139"/>
      <c r="C3" s="139"/>
      <c r="D3" s="139"/>
      <c r="E3" s="142"/>
      <c r="F3" s="139"/>
      <c r="G3" s="139"/>
      <c r="H3" s="143"/>
      <c r="I3" s="139"/>
      <c r="J3" s="139"/>
      <c r="K3" s="140"/>
      <c r="L3" s="139"/>
      <c r="M3" s="139"/>
      <c r="N3" s="143"/>
      <c r="O3" s="139"/>
      <c r="P3" s="139"/>
      <c r="Q3" s="143"/>
      <c r="R3" s="139"/>
      <c r="S3" s="139"/>
      <c r="T3" s="139"/>
      <c r="U3" s="139"/>
      <c r="V3" s="139"/>
      <c r="W3" s="139"/>
      <c r="X3" s="139">
        <v>133000</v>
      </c>
      <c r="Y3" s="139">
        <v>7980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4.25">
      <c r="A4" s="118"/>
      <c r="B4" s="139"/>
      <c r="C4" s="139"/>
      <c r="D4" s="139"/>
      <c r="E4" s="142"/>
      <c r="F4" s="139"/>
      <c r="G4" s="139"/>
      <c r="H4" s="143"/>
      <c r="I4" s="139"/>
      <c r="J4" s="139"/>
      <c r="K4" s="140"/>
      <c r="L4" s="139"/>
      <c r="M4" s="139"/>
      <c r="N4" s="143"/>
      <c r="O4" s="139"/>
      <c r="P4" s="139"/>
      <c r="Q4" s="143"/>
      <c r="R4" s="139"/>
      <c r="S4" s="139"/>
      <c r="T4" s="139"/>
      <c r="U4" s="139"/>
      <c r="V4" s="139"/>
      <c r="W4" s="139"/>
      <c r="X4" s="139">
        <v>132000</v>
      </c>
      <c r="Y4" s="139">
        <v>15840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4.25">
      <c r="A5" s="118"/>
      <c r="B5" s="139"/>
      <c r="C5" s="139"/>
      <c r="D5" s="139"/>
      <c r="E5" s="142"/>
      <c r="F5" s="139"/>
      <c r="G5" s="139"/>
      <c r="H5" s="143"/>
      <c r="I5" s="139"/>
      <c r="J5" s="139"/>
      <c r="K5" s="140"/>
      <c r="L5" s="139"/>
      <c r="M5" s="139"/>
      <c r="N5" s="143"/>
      <c r="O5" s="139"/>
      <c r="P5" s="139"/>
      <c r="Q5" s="143"/>
      <c r="R5" s="139"/>
      <c r="S5" s="139"/>
      <c r="T5" s="139"/>
      <c r="U5" s="139"/>
      <c r="V5" s="139"/>
      <c r="W5" s="139"/>
      <c r="X5" s="139">
        <v>176000</v>
      </c>
      <c r="Y5" s="139">
        <v>21120</v>
      </c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4.25">
      <c r="A6" s="118"/>
      <c r="B6" s="139"/>
      <c r="C6" s="139"/>
      <c r="D6" s="139"/>
      <c r="E6" s="142"/>
      <c r="F6" s="139"/>
      <c r="G6" s="139"/>
      <c r="H6" s="143"/>
      <c r="I6" s="139"/>
      <c r="J6" s="139"/>
      <c r="K6" s="140"/>
      <c r="L6" s="139"/>
      <c r="M6" s="139"/>
      <c r="N6" s="143"/>
      <c r="O6" s="139"/>
      <c r="P6" s="139"/>
      <c r="Q6" s="143"/>
      <c r="R6" s="139"/>
      <c r="S6" s="139"/>
      <c r="T6" s="139"/>
      <c r="U6" s="139"/>
      <c r="V6" s="139"/>
      <c r="W6" s="139"/>
      <c r="X6" s="139">
        <v>126000</v>
      </c>
      <c r="Y6" s="139">
        <v>15120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4.25">
      <c r="A7" s="118"/>
      <c r="B7" s="139"/>
      <c r="C7" s="139"/>
      <c r="D7" s="139"/>
      <c r="E7" s="142"/>
      <c r="F7" s="139"/>
      <c r="G7" s="139"/>
      <c r="H7" s="143"/>
      <c r="I7" s="139"/>
      <c r="J7" s="139"/>
      <c r="K7" s="140"/>
      <c r="L7" s="139"/>
      <c r="M7" s="139"/>
      <c r="N7" s="143"/>
      <c r="O7" s="139"/>
      <c r="P7" s="139"/>
      <c r="Q7" s="143"/>
      <c r="R7" s="139"/>
      <c r="S7" s="139"/>
      <c r="T7" s="139"/>
      <c r="U7" s="139"/>
      <c r="V7" s="139"/>
      <c r="W7" s="139"/>
      <c r="X7" s="139">
        <v>200000</v>
      </c>
      <c r="Y7" s="139">
        <v>24000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4.25">
      <c r="A8" s="118"/>
      <c r="B8" s="139"/>
      <c r="C8" s="139"/>
      <c r="D8" s="139"/>
      <c r="E8" s="139"/>
      <c r="F8" s="139"/>
      <c r="G8" s="139"/>
      <c r="H8" s="143"/>
      <c r="I8" s="139"/>
      <c r="J8" s="139"/>
      <c r="K8" s="140"/>
      <c r="L8" s="139"/>
      <c r="M8" s="139"/>
      <c r="N8" s="143"/>
      <c r="O8" s="139"/>
      <c r="P8" s="139"/>
      <c r="Q8" s="143"/>
      <c r="R8" s="139"/>
      <c r="S8" s="139"/>
      <c r="T8" s="139"/>
      <c r="U8" s="139"/>
      <c r="V8" s="139"/>
      <c r="W8" s="139"/>
      <c r="X8" s="139">
        <v>200000</v>
      </c>
      <c r="Y8" s="139">
        <v>24000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4.25">
      <c r="A9" s="118"/>
      <c r="B9" s="139"/>
      <c r="C9" s="139"/>
      <c r="D9" s="139"/>
      <c r="E9" s="139"/>
      <c r="F9" s="139"/>
      <c r="G9" s="139"/>
      <c r="H9" s="143"/>
      <c r="I9" s="139"/>
      <c r="J9" s="139"/>
      <c r="K9" s="140"/>
      <c r="L9" s="139"/>
      <c r="M9" s="139"/>
      <c r="N9" s="143"/>
      <c r="O9" s="139"/>
      <c r="P9" s="139"/>
      <c r="Q9" s="143"/>
      <c r="R9" s="139"/>
      <c r="S9" s="139"/>
      <c r="T9" s="139"/>
      <c r="U9" s="139"/>
      <c r="V9" s="139"/>
      <c r="W9" s="139"/>
      <c r="X9" s="139">
        <v>200000</v>
      </c>
      <c r="Y9" s="139">
        <v>24000</v>
      </c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>
      <c r="A10" s="139"/>
      <c r="B10" s="139"/>
      <c r="C10" s="139"/>
      <c r="D10" s="139"/>
      <c r="E10" s="139"/>
      <c r="F10" s="139"/>
      <c r="G10" s="139"/>
      <c r="H10" s="143"/>
      <c r="I10" s="139"/>
      <c r="J10" s="139"/>
      <c r="K10" s="139"/>
      <c r="L10" s="139"/>
      <c r="M10" s="139"/>
      <c r="N10" s="143"/>
      <c r="O10" s="139"/>
      <c r="P10" s="139"/>
      <c r="Q10" s="143"/>
      <c r="R10" s="139"/>
      <c r="S10" s="139"/>
      <c r="T10" s="139"/>
      <c r="U10" s="139"/>
      <c r="V10" s="139"/>
      <c r="W10" s="139"/>
      <c r="X10" s="139"/>
      <c r="Y10" s="139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>
      <c r="A11" s="139"/>
      <c r="B11" s="139"/>
      <c r="C11" s="139"/>
      <c r="D11" s="139"/>
      <c r="E11" s="139"/>
      <c r="F11" s="139"/>
      <c r="G11" s="139"/>
      <c r="H11" s="143"/>
      <c r="I11" s="139"/>
      <c r="J11" s="139"/>
      <c r="K11" s="139"/>
      <c r="L11" s="139"/>
      <c r="M11" s="139"/>
      <c r="N11" s="143"/>
      <c r="O11" s="139"/>
      <c r="P11" s="139"/>
      <c r="Q11" s="143"/>
      <c r="R11" s="139"/>
      <c r="S11" s="139"/>
      <c r="T11" s="139"/>
      <c r="U11" s="139"/>
      <c r="V11" s="139"/>
      <c r="W11" s="139"/>
      <c r="X11" s="139"/>
      <c r="Y11" s="139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>
      <c r="A12" s="139"/>
      <c r="B12" s="139"/>
      <c r="C12" s="139"/>
      <c r="D12" s="139"/>
      <c r="E12" s="139"/>
      <c r="F12" s="139"/>
      <c r="G12" s="139"/>
      <c r="H12" s="143"/>
      <c r="I12" s="139"/>
      <c r="J12" s="139"/>
      <c r="K12" s="139"/>
      <c r="L12" s="139"/>
      <c r="M12" s="139"/>
      <c r="N12" s="143"/>
      <c r="O12" s="139"/>
      <c r="P12" s="139"/>
      <c r="Q12" s="143"/>
      <c r="R12" s="139"/>
      <c r="S12" s="139"/>
      <c r="T12" s="139"/>
      <c r="U12" s="139"/>
      <c r="V12" s="139"/>
      <c r="W12" s="139"/>
      <c r="X12" s="139"/>
      <c r="Y12" s="139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>
      <c r="A13" s="139"/>
      <c r="B13" s="139"/>
      <c r="C13" s="139"/>
      <c r="D13" s="139"/>
      <c r="E13" s="139"/>
      <c r="F13" s="139"/>
      <c r="G13" s="139"/>
      <c r="H13" s="143"/>
      <c r="I13" s="139"/>
      <c r="J13" s="139"/>
      <c r="K13" s="139"/>
      <c r="L13" s="139"/>
      <c r="M13" s="139"/>
      <c r="N13" s="143"/>
      <c r="O13" s="139"/>
      <c r="P13" s="139"/>
      <c r="Q13" s="143"/>
      <c r="R13" s="139"/>
      <c r="S13" s="139"/>
      <c r="T13" s="139"/>
      <c r="U13" s="139"/>
      <c r="V13" s="139"/>
      <c r="W13" s="139"/>
      <c r="X13" s="139"/>
      <c r="Y13" s="139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>
      <c r="A14" s="139"/>
      <c r="B14" s="139"/>
      <c r="C14" s="139"/>
      <c r="D14" s="139"/>
      <c r="E14" s="139"/>
      <c r="F14" s="139"/>
      <c r="G14" s="139"/>
      <c r="H14" s="143"/>
      <c r="I14" s="139"/>
      <c r="J14" s="139"/>
      <c r="K14" s="139"/>
      <c r="L14" s="139"/>
      <c r="M14" s="139"/>
      <c r="N14" s="143"/>
      <c r="O14" s="139"/>
      <c r="P14" s="139"/>
      <c r="Q14" s="143"/>
      <c r="R14" s="139"/>
      <c r="S14" s="139"/>
      <c r="T14" s="139"/>
      <c r="U14" s="139"/>
      <c r="V14" s="139"/>
      <c r="W14" s="139"/>
      <c r="X14" s="139"/>
      <c r="Y14" s="139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>
      <c r="A15" s="139"/>
      <c r="B15" s="139"/>
      <c r="C15" s="139"/>
      <c r="D15" s="139"/>
      <c r="E15" s="139"/>
      <c r="F15" s="139"/>
      <c r="G15" s="139"/>
      <c r="H15" s="143"/>
      <c r="I15" s="139"/>
      <c r="J15" s="139"/>
      <c r="K15" s="139"/>
      <c r="L15" s="139"/>
      <c r="M15" s="139"/>
      <c r="N15" s="143"/>
      <c r="O15" s="139"/>
      <c r="P15" s="139"/>
      <c r="Q15" s="143"/>
      <c r="R15" s="139"/>
      <c r="S15" s="139"/>
      <c r="T15" s="139"/>
      <c r="U15" s="139"/>
      <c r="V15" s="139"/>
      <c r="W15" s="139"/>
      <c r="X15" s="139"/>
      <c r="Y15" s="139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>
      <c r="A16" s="139"/>
      <c r="B16" s="139"/>
      <c r="C16" s="139"/>
      <c r="D16" s="139"/>
      <c r="E16" s="139"/>
      <c r="F16" s="139"/>
      <c r="G16" s="139"/>
      <c r="H16" s="143"/>
      <c r="I16" s="139"/>
      <c r="J16" s="139"/>
      <c r="K16" s="139"/>
      <c r="L16" s="139"/>
      <c r="M16" s="139"/>
      <c r="N16" s="143"/>
      <c r="O16" s="139"/>
      <c r="P16" s="139"/>
      <c r="Q16" s="143"/>
      <c r="R16" s="139"/>
      <c r="S16" s="139"/>
      <c r="T16" s="139"/>
      <c r="U16" s="139"/>
      <c r="V16" s="139"/>
      <c r="W16" s="139"/>
      <c r="X16" s="139"/>
      <c r="Y16" s="139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>
      <c r="A17" s="139"/>
      <c r="B17" s="139"/>
      <c r="C17" s="139"/>
      <c r="D17" s="139"/>
      <c r="E17" s="139"/>
      <c r="F17" s="139"/>
      <c r="G17" s="139"/>
      <c r="H17" s="143"/>
      <c r="I17" s="139"/>
      <c r="J17" s="139"/>
      <c r="K17" s="139"/>
      <c r="L17" s="139"/>
      <c r="M17" s="139"/>
      <c r="N17" s="143"/>
      <c r="O17" s="139"/>
      <c r="P17" s="139"/>
      <c r="Q17" s="143"/>
      <c r="R17" s="139"/>
      <c r="S17" s="139"/>
      <c r="T17" s="139"/>
      <c r="U17" s="139"/>
      <c r="V17" s="139"/>
      <c r="W17" s="139"/>
      <c r="X17" s="139"/>
      <c r="Y17" s="139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>
      <c r="A18" s="139"/>
      <c r="B18" s="139"/>
      <c r="C18" s="139"/>
      <c r="D18" s="139"/>
      <c r="E18" s="139"/>
      <c r="F18" s="139"/>
      <c r="G18" s="139"/>
      <c r="H18" s="143"/>
      <c r="I18" s="139"/>
      <c r="J18" s="139"/>
      <c r="K18" s="139"/>
      <c r="L18" s="139"/>
      <c r="M18" s="139"/>
      <c r="N18" s="143"/>
      <c r="O18" s="139"/>
      <c r="P18" s="139"/>
      <c r="Q18" s="143"/>
      <c r="R18" s="139"/>
      <c r="S18" s="139"/>
      <c r="T18" s="139"/>
      <c r="U18" s="139"/>
      <c r="V18" s="139"/>
      <c r="W18" s="139"/>
      <c r="X18" s="139"/>
      <c r="Y18" s="139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>
      <c r="A19" s="139"/>
      <c r="B19" s="139"/>
      <c r="C19" s="139"/>
      <c r="D19" s="139"/>
      <c r="E19" s="139"/>
      <c r="F19" s="139"/>
      <c r="G19" s="139"/>
      <c r="H19" s="143"/>
      <c r="I19" s="139"/>
      <c r="J19" s="139"/>
      <c r="K19" s="139"/>
      <c r="L19" s="139"/>
      <c r="M19" s="139"/>
      <c r="N19" s="143"/>
      <c r="O19" s="139"/>
      <c r="P19" s="139"/>
      <c r="Q19" s="143"/>
      <c r="R19" s="139"/>
      <c r="S19" s="139"/>
      <c r="T19" s="139"/>
      <c r="U19" s="139"/>
      <c r="V19" s="139"/>
      <c r="W19" s="139"/>
      <c r="X19" s="139"/>
      <c r="Y19" s="139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>
      <c r="A20" s="139"/>
      <c r="B20" s="139"/>
      <c r="C20" s="139"/>
      <c r="D20" s="139"/>
      <c r="E20" s="139"/>
      <c r="F20" s="139"/>
      <c r="G20" s="139"/>
      <c r="H20" s="143"/>
      <c r="I20" s="139"/>
      <c r="J20" s="139"/>
      <c r="K20" s="139"/>
      <c r="L20" s="139"/>
      <c r="M20" s="139"/>
      <c r="N20" s="143"/>
      <c r="O20" s="139"/>
      <c r="P20" s="139"/>
      <c r="Q20" s="143"/>
      <c r="R20" s="139"/>
      <c r="S20" s="139"/>
      <c r="T20" s="139"/>
      <c r="U20" s="139"/>
      <c r="V20" s="139"/>
      <c r="W20" s="139"/>
      <c r="X20" s="139"/>
      <c r="Y20" s="139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>
      <c r="A21" s="139"/>
      <c r="B21" s="139"/>
      <c r="C21" s="139"/>
      <c r="D21" s="139"/>
      <c r="E21" s="139"/>
      <c r="F21" s="139"/>
      <c r="G21" s="139"/>
      <c r="H21" s="143"/>
      <c r="I21" s="139"/>
      <c r="J21" s="139"/>
      <c r="K21" s="139"/>
      <c r="L21" s="139"/>
      <c r="M21" s="139"/>
      <c r="N21" s="143"/>
      <c r="O21" s="139"/>
      <c r="P21" s="139"/>
      <c r="Q21" s="143"/>
      <c r="R21" s="139"/>
      <c r="S21" s="139"/>
      <c r="T21" s="139"/>
      <c r="U21" s="139"/>
      <c r="V21" s="139"/>
      <c r="W21" s="139"/>
      <c r="X21" s="139"/>
      <c r="Y21" s="139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>
      <c r="A22" s="139"/>
      <c r="B22" s="139"/>
      <c r="C22" s="139"/>
      <c r="D22" s="139"/>
      <c r="E22" s="139"/>
      <c r="F22" s="139"/>
      <c r="G22" s="139"/>
      <c r="H22" s="143"/>
      <c r="I22" s="139"/>
      <c r="J22" s="139"/>
      <c r="K22" s="139"/>
      <c r="L22" s="139"/>
      <c r="M22" s="139"/>
      <c r="N22" s="143"/>
      <c r="O22" s="139"/>
      <c r="P22" s="139"/>
      <c r="Q22" s="143"/>
      <c r="R22" s="139"/>
      <c r="S22" s="139"/>
      <c r="T22" s="139"/>
      <c r="U22" s="139"/>
      <c r="V22" s="139"/>
      <c r="W22" s="139"/>
      <c r="X22" s="139"/>
      <c r="Y22" s="139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>
      <c r="A23" s="139"/>
      <c r="B23" s="139"/>
      <c r="C23" s="139"/>
      <c r="D23" s="139"/>
      <c r="E23" s="139"/>
      <c r="F23" s="139"/>
      <c r="G23" s="139"/>
      <c r="H23" s="143"/>
      <c r="I23" s="139"/>
      <c r="J23" s="139"/>
      <c r="K23" s="139"/>
      <c r="L23" s="139"/>
      <c r="M23" s="139"/>
      <c r="N23" s="143"/>
      <c r="O23" s="139"/>
      <c r="P23" s="139"/>
      <c r="Q23" s="143"/>
      <c r="R23" s="139"/>
      <c r="S23" s="139"/>
      <c r="T23" s="139"/>
      <c r="U23" s="139"/>
      <c r="V23" s="139"/>
      <c r="W23" s="139"/>
      <c r="X23" s="139"/>
      <c r="Y23" s="139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>
      <c r="A24" s="139"/>
      <c r="B24" s="139"/>
      <c r="C24" s="139"/>
      <c r="D24" s="139"/>
      <c r="E24" s="139"/>
      <c r="F24" s="139"/>
      <c r="G24" s="139"/>
      <c r="H24" s="143"/>
      <c r="I24" s="139"/>
      <c r="J24" s="139"/>
      <c r="K24" s="139"/>
      <c r="L24" s="139"/>
      <c r="M24" s="139"/>
      <c r="N24" s="143"/>
      <c r="O24" s="139"/>
      <c r="P24" s="139"/>
      <c r="Q24" s="143"/>
      <c r="R24" s="139"/>
      <c r="S24" s="139"/>
      <c r="T24" s="139"/>
      <c r="U24" s="139"/>
      <c r="V24" s="139"/>
      <c r="W24" s="139"/>
      <c r="X24" s="139"/>
      <c r="Y24" s="139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>
      <c r="A25" s="139"/>
      <c r="B25" s="139"/>
      <c r="C25" s="139"/>
      <c r="D25" s="139"/>
      <c r="E25" s="139"/>
      <c r="F25" s="139"/>
      <c r="G25" s="139"/>
      <c r="H25" s="143"/>
      <c r="I25" s="139"/>
      <c r="J25" s="139"/>
      <c r="K25" s="139"/>
      <c r="L25" s="139"/>
      <c r="M25" s="139"/>
      <c r="N25" s="143"/>
      <c r="O25" s="139"/>
      <c r="P25" s="139"/>
      <c r="Q25" s="143"/>
      <c r="R25" s="139"/>
      <c r="S25" s="139"/>
      <c r="T25" s="139"/>
      <c r="U25" s="139"/>
      <c r="V25" s="139"/>
      <c r="W25" s="139"/>
      <c r="X25" s="139"/>
      <c r="Y25" s="139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>
      <c r="A26" s="139"/>
      <c r="B26" s="139"/>
      <c r="C26" s="139"/>
      <c r="D26" s="139"/>
      <c r="E26" s="139"/>
      <c r="F26" s="139"/>
      <c r="G26" s="139"/>
      <c r="H26" s="143"/>
      <c r="I26" s="139"/>
      <c r="J26" s="139"/>
      <c r="K26" s="139"/>
      <c r="L26" s="139"/>
      <c r="M26" s="139"/>
      <c r="N26" s="143"/>
      <c r="O26" s="139"/>
      <c r="P26" s="139"/>
      <c r="Q26" s="143"/>
      <c r="R26" s="139"/>
      <c r="S26" s="139"/>
      <c r="T26" s="139"/>
      <c r="U26" s="139"/>
      <c r="V26" s="139"/>
      <c r="W26" s="139"/>
      <c r="X26" s="139"/>
      <c r="Y26" s="139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>
      <c r="A27" s="139"/>
      <c r="B27" s="139"/>
      <c r="C27" s="139"/>
      <c r="D27" s="139"/>
      <c r="E27" s="139"/>
      <c r="F27" s="139"/>
      <c r="G27" s="139"/>
      <c r="H27" s="143"/>
      <c r="I27" s="139"/>
      <c r="J27" s="139"/>
      <c r="K27" s="139"/>
      <c r="L27" s="139"/>
      <c r="M27" s="139"/>
      <c r="N27" s="143"/>
      <c r="O27" s="139"/>
      <c r="P27" s="139"/>
      <c r="Q27" s="143"/>
      <c r="R27" s="139"/>
      <c r="S27" s="139"/>
      <c r="T27" s="139"/>
      <c r="U27" s="139"/>
      <c r="V27" s="139"/>
      <c r="W27" s="139"/>
      <c r="X27" s="139"/>
      <c r="Y27" s="139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>
      <c r="A28" s="139"/>
      <c r="B28" s="139"/>
      <c r="C28" s="139"/>
      <c r="D28" s="139"/>
      <c r="E28" s="139"/>
      <c r="F28" s="139"/>
      <c r="G28" s="139"/>
      <c r="H28" s="143"/>
      <c r="I28" s="139"/>
      <c r="J28" s="139"/>
      <c r="K28" s="139"/>
      <c r="L28" s="139"/>
      <c r="M28" s="139"/>
      <c r="N28" s="143"/>
      <c r="O28" s="139"/>
      <c r="P28" s="139"/>
      <c r="Q28" s="143"/>
      <c r="R28" s="139"/>
      <c r="S28" s="139"/>
      <c r="T28" s="139"/>
      <c r="U28" s="139"/>
      <c r="V28" s="139"/>
      <c r="W28" s="139"/>
      <c r="X28" s="139"/>
      <c r="Y28" s="139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>
      <c r="A29" s="139"/>
      <c r="B29" s="139"/>
      <c r="C29" s="139"/>
      <c r="D29" s="139"/>
      <c r="E29" s="139"/>
      <c r="F29" s="139"/>
      <c r="G29" s="139"/>
      <c r="H29" s="143"/>
      <c r="I29" s="139"/>
      <c r="J29" s="139"/>
      <c r="K29" s="139"/>
      <c r="L29" s="139"/>
      <c r="M29" s="139"/>
      <c r="N29" s="143"/>
      <c r="O29" s="139"/>
      <c r="P29" s="139"/>
      <c r="Q29" s="143"/>
      <c r="R29" s="139"/>
      <c r="S29" s="139"/>
      <c r="T29" s="139"/>
      <c r="U29" s="139"/>
      <c r="V29" s="139"/>
      <c r="W29" s="139"/>
      <c r="X29" s="139"/>
      <c r="Y29" s="139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>
      <c r="A30" s="139"/>
      <c r="B30" s="139"/>
      <c r="C30" s="139"/>
      <c r="D30" s="139"/>
      <c r="E30" s="139"/>
      <c r="F30" s="139"/>
      <c r="G30" s="139"/>
      <c r="H30" s="143"/>
      <c r="I30" s="139"/>
      <c r="J30" s="139"/>
      <c r="K30" s="139"/>
      <c r="L30" s="139"/>
      <c r="M30" s="139"/>
      <c r="N30" s="143"/>
      <c r="O30" s="139"/>
      <c r="P30" s="139"/>
      <c r="Q30" s="143"/>
      <c r="R30" s="139"/>
      <c r="S30" s="139"/>
      <c r="T30" s="139"/>
      <c r="U30" s="139"/>
      <c r="V30" s="139"/>
      <c r="W30" s="139"/>
      <c r="X30" s="139"/>
      <c r="Y30" s="139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>
      <c r="A31" s="139"/>
      <c r="B31" s="139"/>
      <c r="C31" s="139"/>
      <c r="D31" s="139"/>
      <c r="E31" s="139"/>
      <c r="F31" s="139"/>
      <c r="G31" s="139"/>
      <c r="H31" s="143"/>
      <c r="I31" s="139"/>
      <c r="J31" s="139"/>
      <c r="K31" s="139"/>
      <c r="L31" s="139"/>
      <c r="M31" s="139"/>
      <c r="N31" s="143"/>
      <c r="O31" s="139"/>
      <c r="P31" s="139"/>
      <c r="Q31" s="143"/>
      <c r="R31" s="139"/>
      <c r="S31" s="139"/>
      <c r="T31" s="139"/>
      <c r="U31" s="139"/>
      <c r="V31" s="139"/>
      <c r="W31" s="139"/>
      <c r="X31" s="139"/>
      <c r="Y31" s="139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>
      <c r="A32" s="139"/>
      <c r="B32" s="139"/>
      <c r="C32" s="139"/>
      <c r="D32" s="139"/>
      <c r="E32" s="139"/>
      <c r="F32" s="139"/>
      <c r="G32" s="139"/>
      <c r="H32" s="143"/>
      <c r="I32" s="139"/>
      <c r="J32" s="139"/>
      <c r="K32" s="139"/>
      <c r="L32" s="139"/>
      <c r="M32" s="139"/>
      <c r="N32" s="143"/>
      <c r="O32" s="139"/>
      <c r="P32" s="139"/>
      <c r="Q32" s="143"/>
      <c r="R32" s="139"/>
      <c r="S32" s="139"/>
      <c r="T32" s="139"/>
      <c r="U32" s="139"/>
      <c r="V32" s="139"/>
      <c r="W32" s="139"/>
      <c r="X32" s="139"/>
      <c r="Y32" s="139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>
      <c r="A33" s="139"/>
      <c r="B33" s="139"/>
      <c r="C33" s="139"/>
      <c r="D33" s="139"/>
      <c r="E33" s="139"/>
      <c r="F33" s="139"/>
      <c r="G33" s="139"/>
      <c r="H33" s="143"/>
      <c r="I33" s="139"/>
      <c r="J33" s="139"/>
      <c r="K33" s="139"/>
      <c r="L33" s="139"/>
      <c r="M33" s="139"/>
      <c r="N33" s="143"/>
      <c r="O33" s="139"/>
      <c r="P33" s="139"/>
      <c r="Q33" s="143"/>
      <c r="R33" s="139"/>
      <c r="S33" s="139"/>
      <c r="T33" s="139"/>
      <c r="U33" s="139"/>
      <c r="V33" s="139"/>
      <c r="W33" s="139"/>
      <c r="X33" s="139"/>
      <c r="Y33" s="139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>
      <c r="A34" s="139"/>
      <c r="B34" s="139"/>
      <c r="C34" s="139"/>
      <c r="D34" s="139"/>
      <c r="E34" s="139"/>
      <c r="F34" s="139"/>
      <c r="G34" s="139"/>
      <c r="H34" s="143"/>
      <c r="I34" s="139"/>
      <c r="J34" s="139"/>
      <c r="K34" s="139"/>
      <c r="L34" s="139"/>
      <c r="M34" s="139"/>
      <c r="N34" s="143"/>
      <c r="O34" s="139"/>
      <c r="P34" s="139"/>
      <c r="Q34" s="143"/>
      <c r="R34" s="139"/>
      <c r="S34" s="139"/>
      <c r="T34" s="139"/>
      <c r="U34" s="139"/>
      <c r="V34" s="139"/>
      <c r="W34" s="139"/>
      <c r="X34" s="139"/>
      <c r="Y34" s="139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>
      <c r="A35" s="139"/>
      <c r="B35" s="139"/>
      <c r="C35" s="139"/>
      <c r="D35" s="139"/>
      <c r="E35" s="139"/>
      <c r="F35" s="139"/>
      <c r="G35" s="139"/>
      <c r="H35" s="143"/>
      <c r="I35" s="139"/>
      <c r="J35" s="139"/>
      <c r="K35" s="139"/>
      <c r="L35" s="139"/>
      <c r="M35" s="139"/>
      <c r="N35" s="143"/>
      <c r="O35" s="139"/>
      <c r="P35" s="139"/>
      <c r="Q35" s="143"/>
      <c r="R35" s="139"/>
      <c r="S35" s="139"/>
      <c r="T35" s="139"/>
      <c r="U35" s="139"/>
      <c r="V35" s="139"/>
      <c r="W35" s="139"/>
      <c r="X35" s="139"/>
      <c r="Y35" s="139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>
      <c r="A36" s="139"/>
      <c r="B36" s="139"/>
      <c r="C36" s="139"/>
      <c r="D36" s="139"/>
      <c r="E36" s="139"/>
      <c r="F36" s="139"/>
      <c r="G36" s="139"/>
      <c r="H36" s="143"/>
      <c r="I36" s="139"/>
      <c r="J36" s="139"/>
      <c r="K36" s="139"/>
      <c r="L36" s="139"/>
      <c r="M36" s="139"/>
      <c r="N36" s="143"/>
      <c r="O36" s="139"/>
      <c r="P36" s="139"/>
      <c r="Q36" s="143"/>
      <c r="R36" s="139"/>
      <c r="S36" s="139"/>
      <c r="T36" s="139"/>
      <c r="U36" s="139"/>
      <c r="V36" s="139"/>
      <c r="W36" s="139"/>
      <c r="X36" s="139"/>
      <c r="Y36" s="139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>
      <c r="A37" s="139"/>
      <c r="B37" s="139"/>
      <c r="C37" s="139"/>
      <c r="D37" s="139"/>
      <c r="E37" s="139"/>
      <c r="F37" s="139"/>
      <c r="G37" s="139"/>
      <c r="H37" s="143"/>
      <c r="I37" s="139"/>
      <c r="J37" s="139"/>
      <c r="K37" s="139"/>
      <c r="L37" s="139"/>
      <c r="M37" s="139"/>
      <c r="N37" s="143"/>
      <c r="O37" s="139"/>
      <c r="P37" s="139"/>
      <c r="Q37" s="143"/>
      <c r="R37" s="139"/>
      <c r="S37" s="139"/>
      <c r="T37" s="139"/>
      <c r="U37" s="139"/>
      <c r="V37" s="139"/>
      <c r="W37" s="139"/>
      <c r="X37" s="139"/>
      <c r="Y37" s="139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>
      <c r="A38" s="139"/>
      <c r="B38" s="139"/>
      <c r="C38" s="139"/>
      <c r="D38" s="139"/>
      <c r="E38" s="139"/>
      <c r="F38" s="139"/>
      <c r="G38" s="139"/>
      <c r="H38" s="143"/>
      <c r="I38" s="139"/>
      <c r="J38" s="139"/>
      <c r="K38" s="139"/>
      <c r="L38" s="139"/>
      <c r="M38" s="139"/>
      <c r="N38" s="143"/>
      <c r="O38" s="139"/>
      <c r="P38" s="139"/>
      <c r="Q38" s="143"/>
      <c r="R38" s="139"/>
      <c r="S38" s="139"/>
      <c r="T38" s="139"/>
      <c r="U38" s="139"/>
      <c r="V38" s="139"/>
      <c r="W38" s="139"/>
      <c r="X38" s="139"/>
      <c r="Y38" s="139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>
      <c r="A39" s="139"/>
      <c r="B39" s="139"/>
      <c r="C39" s="139"/>
      <c r="D39" s="139"/>
      <c r="E39" s="139"/>
      <c r="F39" s="139"/>
      <c r="G39" s="139"/>
      <c r="H39" s="143"/>
      <c r="I39" s="139"/>
      <c r="J39" s="139"/>
      <c r="K39" s="139"/>
      <c r="L39" s="139"/>
      <c r="M39" s="139"/>
      <c r="N39" s="143"/>
      <c r="O39" s="139"/>
      <c r="P39" s="139"/>
      <c r="Q39" s="143"/>
      <c r="R39" s="139"/>
      <c r="S39" s="139"/>
      <c r="T39" s="139"/>
      <c r="U39" s="139"/>
      <c r="V39" s="139"/>
      <c r="W39" s="139"/>
      <c r="X39" s="139"/>
      <c r="Y39" s="139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>
      <c r="A40" s="139"/>
      <c r="B40" s="139"/>
      <c r="C40" s="139"/>
      <c r="D40" s="139"/>
      <c r="E40" s="139"/>
      <c r="F40" s="139"/>
      <c r="G40" s="139"/>
      <c r="H40" s="143"/>
      <c r="I40" s="139"/>
      <c r="J40" s="139"/>
      <c r="K40" s="139"/>
      <c r="L40" s="139"/>
      <c r="M40" s="139"/>
      <c r="N40" s="143"/>
      <c r="O40" s="139"/>
      <c r="P40" s="139"/>
      <c r="Q40" s="143"/>
      <c r="R40" s="139"/>
      <c r="S40" s="139"/>
      <c r="T40" s="139"/>
      <c r="U40" s="139"/>
      <c r="V40" s="139"/>
      <c r="W40" s="139"/>
      <c r="X40" s="139"/>
      <c r="Y40" s="139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>
      <c r="A41" s="139"/>
      <c r="B41" s="139"/>
      <c r="C41" s="139"/>
      <c r="D41" s="139"/>
      <c r="E41" s="139"/>
      <c r="F41" s="139"/>
      <c r="G41" s="139"/>
      <c r="H41" s="143"/>
      <c r="I41" s="139"/>
      <c r="J41" s="139"/>
      <c r="K41" s="139"/>
      <c r="L41" s="139"/>
      <c r="M41" s="139"/>
      <c r="N41" s="143"/>
      <c r="O41" s="139"/>
      <c r="P41" s="139"/>
      <c r="Q41" s="143"/>
      <c r="R41" s="139"/>
      <c r="S41" s="139"/>
      <c r="T41" s="139"/>
      <c r="U41" s="139"/>
      <c r="V41" s="139"/>
      <c r="W41" s="139"/>
      <c r="X41" s="139"/>
      <c r="Y41" s="139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>
      <c r="A42" s="139"/>
      <c r="B42" s="139"/>
      <c r="C42" s="139"/>
      <c r="D42" s="139"/>
      <c r="E42" s="139"/>
      <c r="F42" s="139"/>
      <c r="G42" s="139"/>
      <c r="H42" s="143"/>
      <c r="I42" s="139"/>
      <c r="J42" s="139"/>
      <c r="K42" s="139"/>
      <c r="L42" s="139"/>
      <c r="M42" s="139"/>
      <c r="N42" s="143"/>
      <c r="O42" s="139"/>
      <c r="P42" s="139"/>
      <c r="Q42" s="143"/>
      <c r="R42" s="139"/>
      <c r="S42" s="139"/>
      <c r="T42" s="139"/>
      <c r="U42" s="139"/>
      <c r="V42" s="139"/>
      <c r="W42" s="139"/>
      <c r="X42" s="139"/>
      <c r="Y42" s="139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>
      <c r="A43" s="139"/>
      <c r="B43" s="139"/>
      <c r="C43" s="139"/>
      <c r="D43" s="139"/>
      <c r="E43" s="139"/>
      <c r="F43" s="139"/>
      <c r="G43" s="139"/>
      <c r="H43" s="143"/>
      <c r="I43" s="139"/>
      <c r="J43" s="139"/>
      <c r="K43" s="139"/>
      <c r="L43" s="139"/>
      <c r="M43" s="139"/>
      <c r="N43" s="143"/>
      <c r="O43" s="139"/>
      <c r="P43" s="139"/>
      <c r="Q43" s="143"/>
      <c r="R43" s="139"/>
      <c r="S43" s="139"/>
      <c r="T43" s="139"/>
      <c r="U43" s="139"/>
      <c r="V43" s="139"/>
      <c r="W43" s="139"/>
      <c r="X43" s="139"/>
      <c r="Y43" s="139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>
      <c r="A44" s="139"/>
      <c r="B44" s="139"/>
      <c r="C44" s="139"/>
      <c r="D44" s="139"/>
      <c r="E44" s="139"/>
      <c r="F44" s="139"/>
      <c r="G44" s="139"/>
      <c r="H44" s="143"/>
      <c r="I44" s="139"/>
      <c r="J44" s="139"/>
      <c r="K44" s="139"/>
      <c r="L44" s="139"/>
      <c r="M44" s="139"/>
      <c r="N44" s="143"/>
      <c r="O44" s="139"/>
      <c r="P44" s="139"/>
      <c r="Q44" s="143"/>
      <c r="R44" s="139"/>
      <c r="S44" s="139"/>
      <c r="T44" s="139"/>
      <c r="U44" s="139"/>
      <c r="V44" s="139"/>
      <c r="W44" s="139"/>
      <c r="X44" s="139"/>
      <c r="Y44" s="139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>
      <c r="A45" s="139"/>
      <c r="B45" s="139"/>
      <c r="C45" s="139"/>
      <c r="D45" s="139"/>
      <c r="E45" s="139"/>
      <c r="F45" s="139"/>
      <c r="G45" s="139"/>
      <c r="H45" s="143"/>
      <c r="I45" s="139"/>
      <c r="J45" s="139"/>
      <c r="K45" s="139"/>
      <c r="L45" s="139"/>
      <c r="M45" s="139"/>
      <c r="N45" s="143"/>
      <c r="O45" s="139"/>
      <c r="P45" s="139"/>
      <c r="Q45" s="143"/>
      <c r="R45" s="139"/>
      <c r="S45" s="139"/>
      <c r="T45" s="139"/>
      <c r="U45" s="139"/>
      <c r="V45" s="139"/>
      <c r="W45" s="139"/>
      <c r="X45" s="139"/>
      <c r="Y45" s="139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>
      <c r="A46" s="139"/>
      <c r="B46" s="139"/>
      <c r="C46" s="139"/>
      <c r="D46" s="139"/>
      <c r="E46" s="139"/>
      <c r="F46" s="139"/>
      <c r="G46" s="139"/>
      <c r="H46" s="143"/>
      <c r="I46" s="139"/>
      <c r="J46" s="139"/>
      <c r="K46" s="139"/>
      <c r="L46" s="139"/>
      <c r="M46" s="139"/>
      <c r="N46" s="143"/>
      <c r="O46" s="139"/>
      <c r="P46" s="139"/>
      <c r="Q46" s="143"/>
      <c r="R46" s="139"/>
      <c r="S46" s="139"/>
      <c r="T46" s="139"/>
      <c r="U46" s="139"/>
      <c r="V46" s="139"/>
      <c r="W46" s="139"/>
      <c r="X46" s="139"/>
      <c r="Y46" s="139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>
      <c r="A47" s="139"/>
      <c r="B47" s="139"/>
      <c r="C47" s="139"/>
      <c r="D47" s="139"/>
      <c r="E47" s="139"/>
      <c r="F47" s="139"/>
      <c r="G47" s="139"/>
      <c r="H47" s="143"/>
      <c r="I47" s="139"/>
      <c r="J47" s="139"/>
      <c r="K47" s="139"/>
      <c r="L47" s="139"/>
      <c r="M47" s="139"/>
      <c r="N47" s="143"/>
      <c r="O47" s="139"/>
      <c r="P47" s="139"/>
      <c r="Q47" s="143"/>
      <c r="R47" s="139"/>
      <c r="S47" s="139"/>
      <c r="T47" s="139"/>
      <c r="U47" s="139"/>
      <c r="V47" s="139"/>
      <c r="W47" s="139"/>
      <c r="X47" s="139"/>
      <c r="Y47" s="139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>
      <c r="A48" s="139"/>
      <c r="B48" s="139"/>
      <c r="C48" s="139"/>
      <c r="D48" s="139"/>
      <c r="E48" s="139"/>
      <c r="F48" s="139"/>
      <c r="G48" s="139"/>
      <c r="H48" s="143"/>
      <c r="I48" s="139"/>
      <c r="J48" s="139"/>
      <c r="K48" s="139"/>
      <c r="L48" s="139"/>
      <c r="M48" s="139"/>
      <c r="N48" s="143"/>
      <c r="O48" s="139"/>
      <c r="P48" s="139"/>
      <c r="Q48" s="143"/>
      <c r="R48" s="139"/>
      <c r="S48" s="139"/>
      <c r="T48" s="139"/>
      <c r="U48" s="139"/>
      <c r="V48" s="139"/>
      <c r="W48" s="139"/>
      <c r="X48" s="139"/>
      <c r="Y48" s="139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>
      <c r="A49" s="139"/>
      <c r="B49" s="139"/>
      <c r="C49" s="139"/>
      <c r="D49" s="139"/>
      <c r="E49" s="139"/>
      <c r="F49" s="139"/>
      <c r="G49" s="139"/>
      <c r="H49" s="143"/>
      <c r="I49" s="139"/>
      <c r="J49" s="139"/>
      <c r="K49" s="139"/>
      <c r="L49" s="139"/>
      <c r="M49" s="139"/>
      <c r="N49" s="143"/>
      <c r="O49" s="139"/>
      <c r="P49" s="139"/>
      <c r="Q49" s="143"/>
      <c r="R49" s="139"/>
      <c r="S49" s="139"/>
      <c r="T49" s="139"/>
      <c r="U49" s="139"/>
      <c r="V49" s="139"/>
      <c r="W49" s="139"/>
      <c r="X49" s="139"/>
      <c r="Y49" s="139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>
      <c r="A50" s="139"/>
      <c r="B50" s="139"/>
      <c r="C50" s="139"/>
      <c r="D50" s="139"/>
      <c r="E50" s="139"/>
      <c r="F50" s="139"/>
      <c r="G50" s="139"/>
      <c r="H50" s="143"/>
      <c r="I50" s="139"/>
      <c r="J50" s="139"/>
      <c r="K50" s="139"/>
      <c r="L50" s="139"/>
      <c r="M50" s="139"/>
      <c r="N50" s="143"/>
      <c r="O50" s="139"/>
      <c r="P50" s="139"/>
      <c r="Q50" s="143"/>
      <c r="R50" s="139"/>
      <c r="S50" s="139"/>
      <c r="T50" s="139"/>
      <c r="U50" s="139"/>
      <c r="V50" s="139"/>
      <c r="W50" s="139"/>
      <c r="X50" s="139"/>
      <c r="Y50" s="139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>
      <c r="A51" s="139"/>
      <c r="B51" s="139"/>
      <c r="C51" s="139"/>
      <c r="D51" s="139"/>
      <c r="E51" s="139"/>
      <c r="F51" s="139"/>
      <c r="G51" s="139"/>
      <c r="H51" s="143"/>
      <c r="I51" s="139"/>
      <c r="J51" s="139"/>
      <c r="K51" s="139"/>
      <c r="L51" s="139"/>
      <c r="M51" s="139"/>
      <c r="N51" s="143"/>
      <c r="O51" s="139"/>
      <c r="P51" s="139"/>
      <c r="Q51" s="143"/>
      <c r="R51" s="139"/>
      <c r="S51" s="139"/>
      <c r="T51" s="139"/>
      <c r="U51" s="139"/>
      <c r="V51" s="139"/>
      <c r="W51" s="139"/>
      <c r="X51" s="139"/>
      <c r="Y51" s="139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>
      <c r="A52" s="139"/>
      <c r="B52" s="139"/>
      <c r="C52" s="139"/>
      <c r="D52" s="139"/>
      <c r="E52" s="139"/>
      <c r="F52" s="139"/>
      <c r="G52" s="139"/>
      <c r="H52" s="143"/>
      <c r="I52" s="139"/>
      <c r="J52" s="139"/>
      <c r="K52" s="139"/>
      <c r="L52" s="139"/>
      <c r="M52" s="139"/>
      <c r="N52" s="143"/>
      <c r="O52" s="139"/>
      <c r="P52" s="139"/>
      <c r="Q52" s="143"/>
      <c r="R52" s="139"/>
      <c r="S52" s="139"/>
      <c r="T52" s="139"/>
      <c r="U52" s="139"/>
      <c r="V52" s="139"/>
      <c r="W52" s="139"/>
      <c r="X52" s="139"/>
      <c r="Y52" s="139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>
      <c r="A53" s="139"/>
      <c r="B53" s="139"/>
      <c r="C53" s="139"/>
      <c r="D53" s="139"/>
      <c r="E53" s="139"/>
      <c r="F53" s="139"/>
      <c r="G53" s="139"/>
      <c r="H53" s="143"/>
      <c r="I53" s="139"/>
      <c r="J53" s="139"/>
      <c r="K53" s="139"/>
      <c r="L53" s="139"/>
      <c r="M53" s="139"/>
      <c r="N53" s="143"/>
      <c r="O53" s="139"/>
      <c r="P53" s="139"/>
      <c r="Q53" s="143"/>
      <c r="R53" s="139"/>
      <c r="S53" s="139"/>
      <c r="T53" s="139"/>
      <c r="U53" s="139"/>
      <c r="V53" s="139"/>
      <c r="W53" s="139"/>
      <c r="X53" s="139"/>
      <c r="Y53" s="139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>
      <c r="A54" s="139"/>
      <c r="B54" s="139"/>
      <c r="C54" s="139"/>
      <c r="D54" s="139"/>
      <c r="E54" s="139"/>
      <c r="F54" s="139"/>
      <c r="G54" s="139"/>
      <c r="H54" s="143"/>
      <c r="I54" s="139"/>
      <c r="J54" s="139"/>
      <c r="K54" s="139"/>
      <c r="L54" s="139"/>
      <c r="M54" s="139"/>
      <c r="N54" s="143"/>
      <c r="O54" s="139"/>
      <c r="P54" s="139"/>
      <c r="Q54" s="143"/>
      <c r="R54" s="139"/>
      <c r="S54" s="139"/>
      <c r="T54" s="139"/>
      <c r="U54" s="139"/>
      <c r="V54" s="139"/>
      <c r="W54" s="139"/>
      <c r="X54" s="139"/>
      <c r="Y54" s="139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>
      <c r="A55" s="139"/>
      <c r="B55" s="139"/>
      <c r="C55" s="139"/>
      <c r="D55" s="139"/>
      <c r="E55" s="139"/>
      <c r="F55" s="139"/>
      <c r="G55" s="139"/>
      <c r="H55" s="143"/>
      <c r="I55" s="139"/>
      <c r="J55" s="139"/>
      <c r="K55" s="139"/>
      <c r="L55" s="139"/>
      <c r="M55" s="139"/>
      <c r="N55" s="143"/>
      <c r="O55" s="139"/>
      <c r="P55" s="139"/>
      <c r="Q55" s="143"/>
      <c r="R55" s="139"/>
      <c r="S55" s="139"/>
      <c r="T55" s="139"/>
      <c r="U55" s="139"/>
      <c r="V55" s="139"/>
      <c r="W55" s="139"/>
      <c r="X55" s="139"/>
      <c r="Y55" s="139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>
      <c r="A56" s="139"/>
      <c r="B56" s="139"/>
      <c r="C56" s="139"/>
      <c r="D56" s="139"/>
      <c r="E56" s="139"/>
      <c r="F56" s="139"/>
      <c r="G56" s="139"/>
      <c r="H56" s="143"/>
      <c r="I56" s="139"/>
      <c r="J56" s="139"/>
      <c r="K56" s="139"/>
      <c r="L56" s="139"/>
      <c r="M56" s="139"/>
      <c r="N56" s="143"/>
      <c r="O56" s="139"/>
      <c r="P56" s="139"/>
      <c r="Q56" s="143"/>
      <c r="R56" s="139"/>
      <c r="S56" s="139"/>
      <c r="T56" s="139"/>
      <c r="U56" s="139"/>
      <c r="V56" s="139"/>
      <c r="W56" s="139"/>
      <c r="X56" s="139"/>
      <c r="Y56" s="139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>
      <c r="A57" s="139"/>
      <c r="B57" s="139"/>
      <c r="C57" s="139"/>
      <c r="D57" s="139"/>
      <c r="E57" s="139"/>
      <c r="F57" s="139"/>
      <c r="G57" s="139"/>
      <c r="H57" s="143"/>
      <c r="I57" s="139"/>
      <c r="J57" s="139"/>
      <c r="K57" s="139"/>
      <c r="L57" s="139"/>
      <c r="M57" s="139"/>
      <c r="N57" s="143"/>
      <c r="O57" s="139"/>
      <c r="P57" s="139"/>
      <c r="Q57" s="143"/>
      <c r="R57" s="139"/>
      <c r="S57" s="139"/>
      <c r="T57" s="139"/>
      <c r="U57" s="139"/>
      <c r="V57" s="139"/>
      <c r="W57" s="139"/>
      <c r="X57" s="139"/>
      <c r="Y57" s="139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>
      <c r="A58" s="139"/>
      <c r="B58" s="139"/>
      <c r="C58" s="139"/>
      <c r="D58" s="139"/>
      <c r="E58" s="139"/>
      <c r="F58" s="139"/>
      <c r="G58" s="139"/>
      <c r="H58" s="143"/>
      <c r="I58" s="139"/>
      <c r="J58" s="139"/>
      <c r="K58" s="139"/>
      <c r="L58" s="139"/>
      <c r="M58" s="139"/>
      <c r="N58" s="143"/>
      <c r="O58" s="139"/>
      <c r="P58" s="139"/>
      <c r="Q58" s="143"/>
      <c r="R58" s="139"/>
      <c r="S58" s="139"/>
      <c r="T58" s="139"/>
      <c r="U58" s="139"/>
      <c r="V58" s="139"/>
      <c r="W58" s="139"/>
      <c r="X58" s="139"/>
      <c r="Y58" s="139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>
      <c r="A59" s="139"/>
      <c r="B59" s="139"/>
      <c r="C59" s="139"/>
      <c r="D59" s="139"/>
      <c r="E59" s="139"/>
      <c r="F59" s="139"/>
      <c r="G59" s="139"/>
      <c r="H59" s="143"/>
      <c r="I59" s="139"/>
      <c r="J59" s="139"/>
      <c r="K59" s="139"/>
      <c r="L59" s="139"/>
      <c r="M59" s="139"/>
      <c r="N59" s="143"/>
      <c r="O59" s="139"/>
      <c r="P59" s="139"/>
      <c r="Q59" s="143"/>
      <c r="R59" s="139"/>
      <c r="S59" s="139"/>
      <c r="T59" s="139"/>
      <c r="U59" s="139"/>
      <c r="V59" s="139"/>
      <c r="W59" s="139"/>
      <c r="X59" s="139"/>
      <c r="Y59" s="139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>
      <c r="A60" s="139"/>
      <c r="B60" s="139"/>
      <c r="C60" s="139"/>
      <c r="D60" s="139"/>
      <c r="E60" s="139"/>
      <c r="F60" s="139"/>
      <c r="G60" s="139"/>
      <c r="H60" s="143"/>
      <c r="I60" s="139"/>
      <c r="J60" s="139"/>
      <c r="K60" s="139"/>
      <c r="L60" s="139"/>
      <c r="M60" s="139"/>
      <c r="N60" s="143"/>
      <c r="O60" s="139"/>
      <c r="P60" s="139"/>
      <c r="Q60" s="143"/>
      <c r="R60" s="139"/>
      <c r="S60" s="139"/>
      <c r="T60" s="139"/>
      <c r="U60" s="139"/>
      <c r="V60" s="139"/>
      <c r="W60" s="139"/>
      <c r="X60" s="139"/>
      <c r="Y60" s="139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>
      <c r="A61" s="139"/>
      <c r="B61" s="139"/>
      <c r="C61" s="139"/>
      <c r="D61" s="139"/>
      <c r="E61" s="139"/>
      <c r="F61" s="139"/>
      <c r="G61" s="139"/>
      <c r="H61" s="143"/>
      <c r="I61" s="139"/>
      <c r="J61" s="139"/>
      <c r="K61" s="139"/>
      <c r="L61" s="139"/>
      <c r="M61" s="139"/>
      <c r="N61" s="143"/>
      <c r="O61" s="139"/>
      <c r="P61" s="139"/>
      <c r="Q61" s="143"/>
      <c r="R61" s="139"/>
      <c r="S61" s="139"/>
      <c r="T61" s="139"/>
      <c r="U61" s="139"/>
      <c r="V61" s="139"/>
      <c r="W61" s="139"/>
      <c r="X61" s="139"/>
      <c r="Y61" s="139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>
      <c r="A62" s="139"/>
      <c r="B62" s="139"/>
      <c r="C62" s="139"/>
      <c r="D62" s="139"/>
      <c r="E62" s="139"/>
      <c r="F62" s="139"/>
      <c r="G62" s="139"/>
      <c r="H62" s="143"/>
      <c r="I62" s="139"/>
      <c r="J62" s="139"/>
      <c r="K62" s="139"/>
      <c r="L62" s="139"/>
      <c r="M62" s="139"/>
      <c r="N62" s="143"/>
      <c r="O62" s="139"/>
      <c r="P62" s="139"/>
      <c r="Q62" s="143"/>
      <c r="R62" s="139"/>
      <c r="S62" s="139"/>
      <c r="T62" s="139"/>
      <c r="U62" s="139"/>
      <c r="V62" s="139"/>
      <c r="W62" s="139"/>
      <c r="X62" s="139"/>
      <c r="Y62" s="139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>
      <c r="A63" s="139"/>
      <c r="B63" s="139"/>
      <c r="C63" s="139"/>
      <c r="D63" s="139"/>
      <c r="E63" s="139"/>
      <c r="F63" s="139"/>
      <c r="G63" s="139"/>
      <c r="H63" s="143"/>
      <c r="I63" s="139"/>
      <c r="J63" s="139"/>
      <c r="K63" s="139"/>
      <c r="L63" s="139"/>
      <c r="M63" s="139"/>
      <c r="N63" s="143"/>
      <c r="O63" s="139"/>
      <c r="P63" s="139"/>
      <c r="Q63" s="143"/>
      <c r="R63" s="139"/>
      <c r="S63" s="139"/>
      <c r="T63" s="139"/>
      <c r="U63" s="139"/>
      <c r="V63" s="139"/>
      <c r="W63" s="139"/>
      <c r="X63" s="139"/>
      <c r="Y63" s="139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>
      <c r="A64" s="139"/>
      <c r="B64" s="139"/>
      <c r="C64" s="139"/>
      <c r="D64" s="139"/>
      <c r="E64" s="139"/>
      <c r="F64" s="139"/>
      <c r="G64" s="139"/>
      <c r="H64" s="143"/>
      <c r="I64" s="139"/>
      <c r="J64" s="139"/>
      <c r="K64" s="139"/>
      <c r="L64" s="139"/>
      <c r="M64" s="139"/>
      <c r="N64" s="143"/>
      <c r="O64" s="139"/>
      <c r="P64" s="139"/>
      <c r="Q64" s="143"/>
      <c r="R64" s="139"/>
      <c r="S64" s="139"/>
      <c r="T64" s="139"/>
      <c r="U64" s="139"/>
      <c r="V64" s="139"/>
      <c r="W64" s="139"/>
      <c r="X64" s="139"/>
      <c r="Y64" s="139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>
      <c r="A65" s="139"/>
      <c r="B65" s="139"/>
      <c r="C65" s="139"/>
      <c r="D65" s="139"/>
      <c r="E65" s="139"/>
      <c r="F65" s="139"/>
      <c r="G65" s="139"/>
      <c r="H65" s="143"/>
      <c r="I65" s="139"/>
      <c r="J65" s="139"/>
      <c r="K65" s="139"/>
      <c r="L65" s="139"/>
      <c r="M65" s="139"/>
      <c r="N65" s="143"/>
      <c r="O65" s="139"/>
      <c r="P65" s="139"/>
      <c r="Q65" s="143"/>
      <c r="R65" s="139"/>
      <c r="S65" s="139"/>
      <c r="T65" s="139"/>
      <c r="U65" s="139"/>
      <c r="V65" s="139"/>
      <c r="W65" s="139"/>
      <c r="X65" s="139"/>
      <c r="Y65" s="139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>
      <c r="A66" s="139"/>
      <c r="B66" s="139"/>
      <c r="C66" s="139"/>
      <c r="D66" s="139"/>
      <c r="E66" s="139"/>
      <c r="F66" s="139"/>
      <c r="G66" s="139"/>
      <c r="H66" s="143"/>
      <c r="I66" s="139"/>
      <c r="J66" s="139"/>
      <c r="K66" s="139"/>
      <c r="L66" s="139"/>
      <c r="M66" s="139"/>
      <c r="N66" s="143"/>
      <c r="O66" s="139"/>
      <c r="P66" s="139"/>
      <c r="Q66" s="143"/>
      <c r="R66" s="139"/>
      <c r="S66" s="139"/>
      <c r="T66" s="139"/>
      <c r="U66" s="139"/>
      <c r="V66" s="139"/>
      <c r="W66" s="139"/>
      <c r="X66" s="139"/>
      <c r="Y66" s="139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>
      <c r="A67" s="139"/>
      <c r="B67" s="139"/>
      <c r="C67" s="139"/>
      <c r="D67" s="139"/>
      <c r="E67" s="139"/>
      <c r="F67" s="139"/>
      <c r="G67" s="139"/>
      <c r="H67" s="143"/>
      <c r="I67" s="139"/>
      <c r="J67" s="139"/>
      <c r="K67" s="139"/>
      <c r="L67" s="139"/>
      <c r="M67" s="139"/>
      <c r="N67" s="143"/>
      <c r="O67" s="139"/>
      <c r="P67" s="139"/>
      <c r="Q67" s="143"/>
      <c r="R67" s="139"/>
      <c r="S67" s="139"/>
      <c r="T67" s="139"/>
      <c r="U67" s="139"/>
      <c r="V67" s="139"/>
      <c r="W67" s="139"/>
      <c r="X67" s="139"/>
      <c r="Y67" s="139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>
      <c r="A68" s="139"/>
      <c r="B68" s="139"/>
      <c r="C68" s="139"/>
      <c r="D68" s="139"/>
      <c r="E68" s="139"/>
      <c r="F68" s="139"/>
      <c r="G68" s="139"/>
      <c r="H68" s="143"/>
      <c r="I68" s="139"/>
      <c r="J68" s="139"/>
      <c r="K68" s="139"/>
      <c r="L68" s="139"/>
      <c r="M68" s="139"/>
      <c r="N68" s="143"/>
      <c r="O68" s="139"/>
      <c r="P68" s="139"/>
      <c r="Q68" s="143"/>
      <c r="R68" s="139"/>
      <c r="S68" s="139"/>
      <c r="T68" s="139"/>
      <c r="U68" s="139"/>
      <c r="V68" s="139"/>
      <c r="W68" s="139"/>
      <c r="X68" s="139"/>
      <c r="Y68" s="139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>
      <c r="A69" s="139"/>
      <c r="B69" s="139"/>
      <c r="C69" s="139"/>
      <c r="D69" s="139"/>
      <c r="E69" s="139"/>
      <c r="F69" s="139"/>
      <c r="G69" s="139"/>
      <c r="H69" s="143"/>
      <c r="I69" s="139"/>
      <c r="J69" s="139"/>
      <c r="K69" s="139"/>
      <c r="L69" s="139"/>
      <c r="M69" s="139"/>
      <c r="N69" s="143"/>
      <c r="O69" s="139"/>
      <c r="P69" s="139"/>
      <c r="Q69" s="143"/>
      <c r="R69" s="139"/>
      <c r="S69" s="139"/>
      <c r="T69" s="139"/>
      <c r="U69" s="139"/>
      <c r="V69" s="139"/>
      <c r="W69" s="139"/>
      <c r="X69" s="139"/>
      <c r="Y69" s="139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>
      <c r="A70" s="139"/>
      <c r="B70" s="139"/>
      <c r="C70" s="139"/>
      <c r="D70" s="139"/>
      <c r="E70" s="139"/>
      <c r="F70" s="139"/>
      <c r="G70" s="139"/>
      <c r="H70" s="143"/>
      <c r="I70" s="139"/>
      <c r="J70" s="139"/>
      <c r="K70" s="139"/>
      <c r="L70" s="139"/>
      <c r="M70" s="139"/>
      <c r="N70" s="143"/>
      <c r="O70" s="139"/>
      <c r="P70" s="139"/>
      <c r="Q70" s="143"/>
      <c r="R70" s="139"/>
      <c r="S70" s="139"/>
      <c r="T70" s="139"/>
      <c r="U70" s="139"/>
      <c r="V70" s="139"/>
      <c r="W70" s="139"/>
      <c r="X70" s="139"/>
      <c r="Y70" s="139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>
      <c r="A71" s="139"/>
      <c r="B71" s="139"/>
      <c r="C71" s="139"/>
      <c r="D71" s="139"/>
      <c r="E71" s="139"/>
      <c r="F71" s="139"/>
      <c r="G71" s="139"/>
      <c r="H71" s="143"/>
      <c r="I71" s="139"/>
      <c r="J71" s="139"/>
      <c r="K71" s="139"/>
      <c r="L71" s="139"/>
      <c r="M71" s="139"/>
      <c r="N71" s="143"/>
      <c r="O71" s="139"/>
      <c r="P71" s="139"/>
      <c r="Q71" s="143"/>
      <c r="R71" s="139"/>
      <c r="S71" s="139"/>
      <c r="T71" s="139"/>
      <c r="U71" s="139"/>
      <c r="V71" s="139"/>
      <c r="W71" s="139"/>
      <c r="X71" s="139"/>
      <c r="Y71" s="139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>
      <c r="A72" s="139"/>
      <c r="B72" s="139"/>
      <c r="C72" s="139"/>
      <c r="D72" s="139"/>
      <c r="E72" s="139"/>
      <c r="F72" s="139"/>
      <c r="G72" s="139"/>
      <c r="H72" s="143"/>
      <c r="I72" s="139"/>
      <c r="J72" s="139"/>
      <c r="K72" s="139"/>
      <c r="L72" s="139"/>
      <c r="M72" s="139"/>
      <c r="N72" s="143"/>
      <c r="O72" s="139"/>
      <c r="P72" s="139"/>
      <c r="Q72" s="143"/>
      <c r="R72" s="139"/>
      <c r="S72" s="139"/>
      <c r="T72" s="139"/>
      <c r="U72" s="139"/>
      <c r="V72" s="139"/>
      <c r="W72" s="139"/>
      <c r="X72" s="139"/>
      <c r="Y72" s="139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>
      <c r="A73" s="139"/>
      <c r="B73" s="139"/>
      <c r="C73" s="139"/>
      <c r="D73" s="139"/>
      <c r="E73" s="139"/>
      <c r="F73" s="139"/>
      <c r="G73" s="139"/>
      <c r="H73" s="143"/>
      <c r="I73" s="139"/>
      <c r="J73" s="139"/>
      <c r="K73" s="139"/>
      <c r="L73" s="139"/>
      <c r="M73" s="139"/>
      <c r="N73" s="143"/>
      <c r="O73" s="139"/>
      <c r="P73" s="139"/>
      <c r="Q73" s="143"/>
      <c r="R73" s="139"/>
      <c r="S73" s="139"/>
      <c r="T73" s="139"/>
      <c r="U73" s="139"/>
      <c r="V73" s="139"/>
      <c r="W73" s="139"/>
      <c r="X73" s="139"/>
      <c r="Y73" s="139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>
      <c r="A74" s="139"/>
      <c r="B74" s="139"/>
      <c r="C74" s="139"/>
      <c r="D74" s="139"/>
      <c r="E74" s="139"/>
      <c r="F74" s="139"/>
      <c r="G74" s="139"/>
      <c r="H74" s="143"/>
      <c r="I74" s="139"/>
      <c r="J74" s="139"/>
      <c r="K74" s="139"/>
      <c r="L74" s="139"/>
      <c r="M74" s="139"/>
      <c r="N74" s="143"/>
      <c r="O74" s="139"/>
      <c r="P74" s="139"/>
      <c r="Q74" s="143"/>
      <c r="R74" s="139"/>
      <c r="S74" s="139"/>
      <c r="T74" s="139"/>
      <c r="U74" s="139"/>
      <c r="V74" s="139"/>
      <c r="W74" s="139"/>
      <c r="X74" s="139"/>
      <c r="Y74" s="139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>
      <c r="A75" s="139"/>
      <c r="B75" s="139"/>
      <c r="C75" s="139"/>
      <c r="D75" s="139"/>
      <c r="E75" s="139"/>
      <c r="F75" s="139"/>
      <c r="G75" s="139"/>
      <c r="H75" s="143"/>
      <c r="I75" s="139"/>
      <c r="J75" s="139"/>
      <c r="K75" s="139"/>
      <c r="L75" s="139"/>
      <c r="M75" s="139"/>
      <c r="N75" s="143"/>
      <c r="O75" s="139"/>
      <c r="P75" s="139"/>
      <c r="Q75" s="143"/>
      <c r="R75" s="139"/>
      <c r="S75" s="139"/>
      <c r="T75" s="139"/>
      <c r="U75" s="139"/>
      <c r="V75" s="139"/>
      <c r="W75" s="139"/>
      <c r="X75" s="139"/>
      <c r="Y75" s="139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>
      <c r="A76" s="139"/>
      <c r="B76" s="139"/>
      <c r="C76" s="139"/>
      <c r="D76" s="139"/>
      <c r="E76" s="139"/>
      <c r="F76" s="139"/>
      <c r="G76" s="139"/>
      <c r="H76" s="143"/>
      <c r="I76" s="139"/>
      <c r="J76" s="139"/>
      <c r="K76" s="139"/>
      <c r="L76" s="139"/>
      <c r="M76" s="139"/>
      <c r="N76" s="143"/>
      <c r="O76" s="139"/>
      <c r="P76" s="139"/>
      <c r="Q76" s="143"/>
      <c r="R76" s="139"/>
      <c r="S76" s="139"/>
      <c r="T76" s="139"/>
      <c r="U76" s="139"/>
      <c r="V76" s="139"/>
      <c r="W76" s="139"/>
      <c r="X76" s="139"/>
      <c r="Y76" s="139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>
      <c r="A77" s="139"/>
      <c r="B77" s="139"/>
      <c r="C77" s="139"/>
      <c r="D77" s="139"/>
      <c r="E77" s="139"/>
      <c r="F77" s="139"/>
      <c r="G77" s="139"/>
      <c r="H77" s="143"/>
      <c r="I77" s="139"/>
      <c r="J77" s="139"/>
      <c r="K77" s="139"/>
      <c r="L77" s="139"/>
      <c r="M77" s="139"/>
      <c r="N77" s="143"/>
      <c r="O77" s="139"/>
      <c r="P77" s="139"/>
      <c r="Q77" s="143"/>
      <c r="R77" s="139"/>
      <c r="S77" s="139"/>
      <c r="T77" s="139"/>
      <c r="U77" s="139"/>
      <c r="V77" s="139"/>
      <c r="W77" s="139"/>
      <c r="X77" s="139"/>
      <c r="Y77" s="139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>
      <c r="A78" s="139"/>
      <c r="B78" s="139"/>
      <c r="C78" s="139"/>
      <c r="D78" s="139"/>
      <c r="E78" s="139"/>
      <c r="F78" s="139"/>
      <c r="G78" s="139"/>
      <c r="H78" s="143"/>
      <c r="I78" s="139"/>
      <c r="J78" s="139"/>
      <c r="K78" s="139"/>
      <c r="L78" s="139"/>
      <c r="M78" s="139"/>
      <c r="N78" s="143"/>
      <c r="O78" s="139"/>
      <c r="P78" s="139"/>
      <c r="Q78" s="143"/>
      <c r="R78" s="139"/>
      <c r="S78" s="139"/>
      <c r="T78" s="139"/>
      <c r="U78" s="139"/>
      <c r="V78" s="139"/>
      <c r="W78" s="139"/>
      <c r="X78" s="139"/>
      <c r="Y78" s="139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>
      <c r="A79" s="139"/>
      <c r="B79" s="139"/>
      <c r="C79" s="139"/>
      <c r="D79" s="139"/>
      <c r="E79" s="139"/>
      <c r="F79" s="139"/>
      <c r="G79" s="139"/>
      <c r="H79" s="143"/>
      <c r="I79" s="139"/>
      <c r="J79" s="139"/>
      <c r="K79" s="139"/>
      <c r="L79" s="139"/>
      <c r="M79" s="139"/>
      <c r="N79" s="143"/>
      <c r="O79" s="139"/>
      <c r="P79" s="139"/>
      <c r="Q79" s="143"/>
      <c r="R79" s="139"/>
      <c r="S79" s="139"/>
      <c r="T79" s="139"/>
      <c r="U79" s="139"/>
      <c r="V79" s="139"/>
      <c r="W79" s="139"/>
      <c r="X79" s="139"/>
      <c r="Y79" s="139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>
      <c r="A80" s="139"/>
      <c r="B80" s="139"/>
      <c r="C80" s="139"/>
      <c r="D80" s="139"/>
      <c r="E80" s="139"/>
      <c r="F80" s="139"/>
      <c r="G80" s="139"/>
      <c r="H80" s="143"/>
      <c r="I80" s="139"/>
      <c r="J80" s="139"/>
      <c r="K80" s="139"/>
      <c r="L80" s="139"/>
      <c r="M80" s="139"/>
      <c r="N80" s="143"/>
      <c r="O80" s="139"/>
      <c r="P80" s="139"/>
      <c r="Q80" s="143"/>
      <c r="R80" s="139"/>
      <c r="S80" s="139"/>
      <c r="T80" s="139"/>
      <c r="U80" s="139"/>
      <c r="V80" s="139"/>
      <c r="W80" s="139"/>
      <c r="X80" s="139"/>
      <c r="Y80" s="139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>
      <c r="A81" s="139"/>
      <c r="B81" s="139"/>
      <c r="C81" s="139"/>
      <c r="D81" s="139"/>
      <c r="E81" s="139"/>
      <c r="F81" s="139"/>
      <c r="G81" s="139"/>
      <c r="H81" s="143"/>
      <c r="I81" s="139"/>
      <c r="J81" s="139"/>
      <c r="K81" s="139"/>
      <c r="L81" s="139"/>
      <c r="M81" s="139"/>
      <c r="N81" s="143"/>
      <c r="O81" s="139"/>
      <c r="P81" s="139"/>
      <c r="Q81" s="143"/>
      <c r="R81" s="139"/>
      <c r="S81" s="139"/>
      <c r="T81" s="139"/>
      <c r="U81" s="139"/>
      <c r="V81" s="139"/>
      <c r="W81" s="139"/>
      <c r="X81" s="139"/>
      <c r="Y81" s="139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>
      <c r="A82" s="139"/>
      <c r="B82" s="139"/>
      <c r="C82" s="139"/>
      <c r="D82" s="139"/>
      <c r="E82" s="139"/>
      <c r="F82" s="139"/>
      <c r="G82" s="139"/>
      <c r="H82" s="143"/>
      <c r="I82" s="139"/>
      <c r="J82" s="139"/>
      <c r="K82" s="139"/>
      <c r="L82" s="139"/>
      <c r="M82" s="139"/>
      <c r="N82" s="143"/>
      <c r="O82" s="139"/>
      <c r="P82" s="139"/>
      <c r="Q82" s="143"/>
      <c r="R82" s="139"/>
      <c r="S82" s="139"/>
      <c r="T82" s="139"/>
      <c r="U82" s="139"/>
      <c r="V82" s="139"/>
      <c r="W82" s="139"/>
      <c r="X82" s="139"/>
      <c r="Y82" s="139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>
      <c r="A83" s="139"/>
      <c r="B83" s="139"/>
      <c r="C83" s="139"/>
      <c r="D83" s="139"/>
      <c r="E83" s="139"/>
      <c r="F83" s="139"/>
      <c r="G83" s="139"/>
      <c r="H83" s="143"/>
      <c r="I83" s="139"/>
      <c r="J83" s="139"/>
      <c r="K83" s="139"/>
      <c r="L83" s="139"/>
      <c r="M83" s="139"/>
      <c r="N83" s="143"/>
      <c r="O83" s="139"/>
      <c r="P83" s="139"/>
      <c r="Q83" s="143"/>
      <c r="R83" s="139"/>
      <c r="S83" s="139"/>
      <c r="T83" s="139"/>
      <c r="U83" s="139"/>
      <c r="V83" s="139"/>
      <c r="W83" s="139"/>
      <c r="X83" s="139"/>
      <c r="Y83" s="139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>
      <c r="A84" s="139"/>
      <c r="B84" s="139"/>
      <c r="C84" s="139"/>
      <c r="D84" s="139"/>
      <c r="E84" s="139"/>
      <c r="F84" s="139"/>
      <c r="G84" s="139"/>
      <c r="H84" s="143"/>
      <c r="I84" s="139"/>
      <c r="J84" s="139"/>
      <c r="K84" s="139"/>
      <c r="L84" s="139"/>
      <c r="M84" s="139"/>
      <c r="N84" s="143"/>
      <c r="O84" s="139"/>
      <c r="P84" s="139"/>
      <c r="Q84" s="143"/>
      <c r="R84" s="139"/>
      <c r="S84" s="139"/>
      <c r="T84" s="139"/>
      <c r="U84" s="139"/>
      <c r="V84" s="139"/>
      <c r="W84" s="139"/>
      <c r="X84" s="139"/>
      <c r="Y84" s="139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>
      <c r="A85" s="139"/>
      <c r="B85" s="139"/>
      <c r="C85" s="139"/>
      <c r="D85" s="139"/>
      <c r="E85" s="139"/>
      <c r="F85" s="139"/>
      <c r="G85" s="139"/>
      <c r="H85" s="143"/>
      <c r="I85" s="139"/>
      <c r="J85" s="139"/>
      <c r="K85" s="139"/>
      <c r="L85" s="139"/>
      <c r="M85" s="139"/>
      <c r="N85" s="143"/>
      <c r="O85" s="139"/>
      <c r="P85" s="139"/>
      <c r="Q85" s="143"/>
      <c r="R85" s="139"/>
      <c r="S85" s="139"/>
      <c r="T85" s="139"/>
      <c r="U85" s="139"/>
      <c r="V85" s="139"/>
      <c r="W85" s="139"/>
      <c r="X85" s="139"/>
      <c r="Y85" s="139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>
      <c r="A86" s="139"/>
      <c r="B86" s="139"/>
      <c r="C86" s="139"/>
      <c r="D86" s="139"/>
      <c r="E86" s="139"/>
      <c r="F86" s="139"/>
      <c r="G86" s="139"/>
      <c r="H86" s="143"/>
      <c r="I86" s="139"/>
      <c r="J86" s="139"/>
      <c r="K86" s="139"/>
      <c r="L86" s="139"/>
      <c r="M86" s="139"/>
      <c r="N86" s="143"/>
      <c r="O86" s="139"/>
      <c r="P86" s="139"/>
      <c r="Q86" s="143"/>
      <c r="R86" s="139"/>
      <c r="S86" s="139"/>
      <c r="T86" s="139"/>
      <c r="U86" s="139"/>
      <c r="V86" s="139"/>
      <c r="W86" s="139"/>
      <c r="X86" s="139"/>
      <c r="Y86" s="139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>
      <c r="A87" s="139"/>
      <c r="B87" s="139"/>
      <c r="C87" s="139"/>
      <c r="D87" s="139"/>
      <c r="E87" s="139"/>
      <c r="F87" s="139"/>
      <c r="G87" s="139"/>
      <c r="H87" s="143"/>
      <c r="I87" s="139"/>
      <c r="J87" s="139"/>
      <c r="K87" s="139"/>
      <c r="L87" s="139"/>
      <c r="M87" s="139"/>
      <c r="N87" s="143"/>
      <c r="O87" s="139"/>
      <c r="P87" s="139"/>
      <c r="Q87" s="143"/>
      <c r="R87" s="139"/>
      <c r="S87" s="139"/>
      <c r="T87" s="139"/>
      <c r="U87" s="139"/>
      <c r="V87" s="139"/>
      <c r="W87" s="139"/>
      <c r="X87" s="139"/>
      <c r="Y87" s="139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>
      <c r="A88" s="139"/>
      <c r="B88" s="139"/>
      <c r="C88" s="139"/>
      <c r="D88" s="139"/>
      <c r="E88" s="139"/>
      <c r="F88" s="139"/>
      <c r="G88" s="139"/>
      <c r="H88" s="143"/>
      <c r="I88" s="139"/>
      <c r="J88" s="139"/>
      <c r="K88" s="139"/>
      <c r="L88" s="139"/>
      <c r="M88" s="139"/>
      <c r="N88" s="143"/>
      <c r="O88" s="139"/>
      <c r="P88" s="139"/>
      <c r="Q88" s="143"/>
      <c r="R88" s="139"/>
      <c r="S88" s="139"/>
      <c r="T88" s="139"/>
      <c r="U88" s="139"/>
      <c r="V88" s="139"/>
      <c r="W88" s="139"/>
      <c r="X88" s="139"/>
      <c r="Y88" s="139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>
      <c r="A89" s="139"/>
      <c r="B89" s="139"/>
      <c r="C89" s="139"/>
      <c r="D89" s="139"/>
      <c r="E89" s="139"/>
      <c r="F89" s="139"/>
      <c r="G89" s="139"/>
      <c r="H89" s="143"/>
      <c r="I89" s="139"/>
      <c r="J89" s="139"/>
      <c r="K89" s="139"/>
      <c r="L89" s="139"/>
      <c r="M89" s="139"/>
      <c r="N89" s="143"/>
      <c r="O89" s="139"/>
      <c r="P89" s="139"/>
      <c r="Q89" s="143"/>
      <c r="R89" s="139"/>
      <c r="S89" s="139"/>
      <c r="T89" s="139"/>
      <c r="U89" s="139"/>
      <c r="V89" s="139"/>
      <c r="W89" s="139"/>
      <c r="X89" s="139"/>
      <c r="Y89" s="139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>
      <c r="A90" s="139"/>
      <c r="B90" s="139"/>
      <c r="C90" s="139"/>
      <c r="D90" s="139"/>
      <c r="E90" s="139"/>
      <c r="F90" s="139"/>
      <c r="G90" s="139"/>
      <c r="H90" s="143"/>
      <c r="I90" s="139"/>
      <c r="J90" s="139"/>
      <c r="K90" s="139"/>
      <c r="L90" s="139"/>
      <c r="M90" s="139"/>
      <c r="N90" s="143"/>
      <c r="O90" s="139"/>
      <c r="P90" s="139"/>
      <c r="Q90" s="143"/>
      <c r="R90" s="139"/>
      <c r="S90" s="139"/>
      <c r="T90" s="139"/>
      <c r="U90" s="139"/>
      <c r="V90" s="139"/>
      <c r="W90" s="139"/>
      <c r="X90" s="139"/>
      <c r="Y90" s="139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>
      <c r="A91" s="139"/>
      <c r="B91" s="139"/>
      <c r="C91" s="139"/>
      <c r="D91" s="139"/>
      <c r="E91" s="139"/>
      <c r="F91" s="139"/>
      <c r="G91" s="139"/>
      <c r="H91" s="143"/>
      <c r="I91" s="139"/>
      <c r="J91" s="139"/>
      <c r="K91" s="139"/>
      <c r="L91" s="139"/>
      <c r="M91" s="139"/>
      <c r="N91" s="143"/>
      <c r="O91" s="139"/>
      <c r="P91" s="139"/>
      <c r="Q91" s="143"/>
      <c r="R91" s="139"/>
      <c r="S91" s="139"/>
      <c r="T91" s="139"/>
      <c r="U91" s="139"/>
      <c r="V91" s="139"/>
      <c r="W91" s="139"/>
      <c r="X91" s="139"/>
      <c r="Y91" s="139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>
      <c r="A92" s="139"/>
      <c r="B92" s="139"/>
      <c r="C92" s="139"/>
      <c r="D92" s="139"/>
      <c r="E92" s="139"/>
      <c r="F92" s="139"/>
      <c r="G92" s="139"/>
      <c r="H92" s="143"/>
      <c r="I92" s="139"/>
      <c r="J92" s="139"/>
      <c r="K92" s="139"/>
      <c r="L92" s="139"/>
      <c r="M92" s="139"/>
      <c r="N92" s="143"/>
      <c r="O92" s="139"/>
      <c r="P92" s="139"/>
      <c r="Q92" s="143"/>
      <c r="R92" s="139"/>
      <c r="S92" s="139"/>
      <c r="T92" s="139"/>
      <c r="U92" s="139"/>
      <c r="V92" s="139"/>
      <c r="W92" s="139"/>
      <c r="X92" s="139"/>
      <c r="Y92" s="139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>
      <c r="A93" s="139"/>
      <c r="B93" s="139"/>
      <c r="C93" s="139"/>
      <c r="D93" s="139"/>
      <c r="E93" s="139"/>
      <c r="F93" s="139"/>
      <c r="G93" s="139"/>
      <c r="H93" s="143"/>
      <c r="I93" s="139"/>
      <c r="J93" s="139"/>
      <c r="K93" s="139"/>
      <c r="L93" s="139"/>
      <c r="M93" s="139"/>
      <c r="N93" s="143"/>
      <c r="O93" s="139"/>
      <c r="P93" s="139"/>
      <c r="Q93" s="143"/>
      <c r="R93" s="139"/>
      <c r="S93" s="139"/>
      <c r="T93" s="139"/>
      <c r="U93" s="139"/>
      <c r="V93" s="139"/>
      <c r="W93" s="139"/>
      <c r="X93" s="139"/>
      <c r="Y93" s="139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>
      <c r="A94" s="139"/>
      <c r="B94" s="139"/>
      <c r="C94" s="139"/>
      <c r="D94" s="139"/>
      <c r="E94" s="139"/>
      <c r="F94" s="139"/>
      <c r="G94" s="139"/>
      <c r="H94" s="143"/>
      <c r="I94" s="139"/>
      <c r="J94" s="139"/>
      <c r="K94" s="139"/>
      <c r="L94" s="139"/>
      <c r="M94" s="139"/>
      <c r="N94" s="143"/>
      <c r="O94" s="139"/>
      <c r="P94" s="139"/>
      <c r="Q94" s="143"/>
      <c r="R94" s="139"/>
      <c r="S94" s="139"/>
      <c r="T94" s="139"/>
      <c r="U94" s="139"/>
      <c r="V94" s="139"/>
      <c r="W94" s="139"/>
      <c r="X94" s="139"/>
      <c r="Y94" s="139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>
      <c r="A95" s="139"/>
      <c r="B95" s="139"/>
      <c r="C95" s="139"/>
      <c r="D95" s="139"/>
      <c r="E95" s="139"/>
      <c r="F95" s="139"/>
      <c r="G95" s="139"/>
      <c r="H95" s="143"/>
      <c r="I95" s="139"/>
      <c r="J95" s="139"/>
      <c r="K95" s="139"/>
      <c r="L95" s="139"/>
      <c r="M95" s="139"/>
      <c r="N95" s="143"/>
      <c r="O95" s="139"/>
      <c r="P95" s="139"/>
      <c r="Q95" s="143"/>
      <c r="R95" s="139"/>
      <c r="S95" s="139"/>
      <c r="T95" s="139"/>
      <c r="U95" s="139"/>
      <c r="V95" s="139"/>
      <c r="W95" s="139"/>
      <c r="X95" s="139"/>
      <c r="Y95" s="139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>
      <c r="A96" s="139"/>
      <c r="B96" s="139"/>
      <c r="C96" s="139"/>
      <c r="D96" s="139"/>
      <c r="E96" s="139"/>
      <c r="F96" s="139"/>
      <c r="G96" s="139"/>
      <c r="H96" s="143"/>
      <c r="I96" s="139"/>
      <c r="J96" s="139"/>
      <c r="K96" s="139"/>
      <c r="L96" s="139"/>
      <c r="M96" s="139"/>
      <c r="N96" s="143"/>
      <c r="O96" s="139"/>
      <c r="P96" s="139"/>
      <c r="Q96" s="143"/>
      <c r="R96" s="139"/>
      <c r="S96" s="139"/>
      <c r="T96" s="139"/>
      <c r="U96" s="139"/>
      <c r="V96" s="139"/>
      <c r="W96" s="139"/>
      <c r="X96" s="139"/>
      <c r="Y96" s="139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>
      <c r="A97" s="139"/>
      <c r="B97" s="139"/>
      <c r="C97" s="139"/>
      <c r="D97" s="139"/>
      <c r="E97" s="139"/>
      <c r="F97" s="139"/>
      <c r="G97" s="139"/>
      <c r="H97" s="143"/>
      <c r="I97" s="139"/>
      <c r="J97" s="139"/>
      <c r="K97" s="139"/>
      <c r="L97" s="139"/>
      <c r="M97" s="139"/>
      <c r="N97" s="143"/>
      <c r="O97" s="139"/>
      <c r="P97" s="139"/>
      <c r="Q97" s="143"/>
      <c r="R97" s="139"/>
      <c r="S97" s="139"/>
      <c r="T97" s="139"/>
      <c r="U97" s="139"/>
      <c r="V97" s="139"/>
      <c r="W97" s="139"/>
      <c r="X97" s="139"/>
      <c r="Y97" s="139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>
      <c r="A98" s="139"/>
      <c r="B98" s="139"/>
      <c r="C98" s="139"/>
      <c r="D98" s="139"/>
      <c r="E98" s="139"/>
      <c r="F98" s="139"/>
      <c r="G98" s="139"/>
      <c r="H98" s="143"/>
      <c r="I98" s="139"/>
      <c r="J98" s="139"/>
      <c r="K98" s="139"/>
      <c r="L98" s="139"/>
      <c r="M98" s="139"/>
      <c r="N98" s="143"/>
      <c r="O98" s="139"/>
      <c r="P98" s="139"/>
      <c r="Q98" s="143"/>
      <c r="R98" s="139"/>
      <c r="S98" s="139"/>
      <c r="T98" s="139"/>
      <c r="U98" s="139"/>
      <c r="V98" s="139"/>
      <c r="W98" s="139"/>
      <c r="X98" s="139"/>
      <c r="Y98" s="139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>
      <c r="A99" s="139"/>
      <c r="B99" s="139"/>
      <c r="C99" s="139"/>
      <c r="D99" s="139"/>
      <c r="E99" s="139"/>
      <c r="F99" s="139"/>
      <c r="G99" s="139"/>
      <c r="H99" s="143"/>
      <c r="I99" s="139"/>
      <c r="J99" s="139"/>
      <c r="K99" s="139"/>
      <c r="L99" s="139"/>
      <c r="M99" s="139"/>
      <c r="N99" s="143"/>
      <c r="O99" s="139"/>
      <c r="P99" s="139"/>
      <c r="Q99" s="143"/>
      <c r="R99" s="139"/>
      <c r="S99" s="139"/>
      <c r="T99" s="139"/>
      <c r="U99" s="139"/>
      <c r="V99" s="139"/>
      <c r="W99" s="139"/>
      <c r="X99" s="139"/>
      <c r="Y99" s="139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>
      <c r="A100" s="139"/>
      <c r="B100" s="139"/>
      <c r="C100" s="139"/>
      <c r="D100" s="139"/>
      <c r="E100" s="139"/>
      <c r="F100" s="139"/>
      <c r="G100" s="139"/>
      <c r="H100" s="143"/>
      <c r="I100" s="139"/>
      <c r="J100" s="139"/>
      <c r="K100" s="139"/>
      <c r="L100" s="139"/>
      <c r="M100" s="139"/>
      <c r="N100" s="143"/>
      <c r="O100" s="139"/>
      <c r="P100" s="139"/>
      <c r="Q100" s="143"/>
      <c r="R100" s="139"/>
      <c r="S100" s="139"/>
      <c r="T100" s="139"/>
      <c r="U100" s="139"/>
      <c r="V100" s="139"/>
      <c r="W100" s="139"/>
      <c r="X100" s="139"/>
      <c r="Y100" s="139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>
      <c r="A101" s="139"/>
      <c r="B101" s="139"/>
      <c r="C101" s="139"/>
      <c r="D101" s="139"/>
      <c r="E101" s="139"/>
      <c r="F101" s="139"/>
      <c r="G101" s="139"/>
      <c r="H101" s="143"/>
      <c r="I101" s="139"/>
      <c r="J101" s="139"/>
      <c r="K101" s="139"/>
      <c r="L101" s="139"/>
      <c r="M101" s="139"/>
      <c r="N101" s="143"/>
      <c r="O101" s="139"/>
      <c r="P101" s="139"/>
      <c r="Q101" s="143"/>
      <c r="R101" s="139"/>
      <c r="S101" s="139"/>
      <c r="T101" s="139"/>
      <c r="U101" s="139"/>
      <c r="V101" s="139"/>
      <c r="W101" s="139"/>
      <c r="X101" s="139"/>
      <c r="Y101" s="139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>
      <c r="A102" s="139"/>
      <c r="B102" s="139"/>
      <c r="C102" s="139"/>
      <c r="D102" s="139"/>
      <c r="E102" s="139"/>
      <c r="F102" s="139"/>
      <c r="G102" s="139"/>
      <c r="H102" s="143"/>
      <c r="I102" s="139"/>
      <c r="J102" s="139"/>
      <c r="K102" s="139"/>
      <c r="L102" s="139"/>
      <c r="M102" s="139"/>
      <c r="N102" s="143"/>
      <c r="O102" s="139"/>
      <c r="P102" s="139"/>
      <c r="Q102" s="143"/>
      <c r="R102" s="139"/>
      <c r="S102" s="139"/>
      <c r="T102" s="139"/>
      <c r="U102" s="139"/>
      <c r="V102" s="139"/>
      <c r="W102" s="139"/>
      <c r="X102" s="139"/>
      <c r="Y102" s="139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>
      <c r="A103" s="139"/>
      <c r="B103" s="139"/>
      <c r="C103" s="139"/>
      <c r="D103" s="139"/>
      <c r="E103" s="139"/>
      <c r="F103" s="139"/>
      <c r="G103" s="139"/>
      <c r="H103" s="143"/>
      <c r="I103" s="139"/>
      <c r="J103" s="139"/>
      <c r="K103" s="139"/>
      <c r="L103" s="139"/>
      <c r="M103" s="139"/>
      <c r="N103" s="143"/>
      <c r="O103" s="139"/>
      <c r="P103" s="139"/>
      <c r="Q103" s="143"/>
      <c r="R103" s="139"/>
      <c r="S103" s="139"/>
      <c r="T103" s="139"/>
      <c r="U103" s="139"/>
      <c r="V103" s="139"/>
      <c r="W103" s="139"/>
      <c r="X103" s="139"/>
      <c r="Y103" s="139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>
      <c r="A104" s="139"/>
      <c r="B104" s="139"/>
      <c r="C104" s="139"/>
      <c r="D104" s="139"/>
      <c r="E104" s="139"/>
      <c r="F104" s="139"/>
      <c r="G104" s="139"/>
      <c r="H104" s="143"/>
      <c r="I104" s="139"/>
      <c r="J104" s="139"/>
      <c r="K104" s="139"/>
      <c r="L104" s="139"/>
      <c r="M104" s="139"/>
      <c r="N104" s="143"/>
      <c r="O104" s="139"/>
      <c r="P104" s="139"/>
      <c r="Q104" s="143"/>
      <c r="R104" s="139"/>
      <c r="S104" s="139"/>
      <c r="T104" s="139"/>
      <c r="U104" s="139"/>
      <c r="V104" s="139"/>
      <c r="W104" s="139"/>
      <c r="X104" s="139"/>
      <c r="Y104" s="139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>
      <c r="A105" s="139"/>
      <c r="B105" s="139"/>
      <c r="C105" s="139"/>
      <c r="D105" s="139"/>
      <c r="E105" s="139"/>
      <c r="F105" s="139"/>
      <c r="G105" s="139"/>
      <c r="H105" s="143"/>
      <c r="I105" s="139"/>
      <c r="J105" s="139"/>
      <c r="K105" s="139"/>
      <c r="L105" s="139"/>
      <c r="M105" s="139"/>
      <c r="N105" s="143"/>
      <c r="O105" s="139"/>
      <c r="P105" s="139"/>
      <c r="Q105" s="143"/>
      <c r="R105" s="139"/>
      <c r="S105" s="139"/>
      <c r="T105" s="139"/>
      <c r="U105" s="139"/>
      <c r="V105" s="139"/>
      <c r="W105" s="139"/>
      <c r="X105" s="139"/>
      <c r="Y105" s="139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>
      <c r="A106" s="139"/>
      <c r="B106" s="139"/>
      <c r="C106" s="139"/>
      <c r="D106" s="139"/>
      <c r="E106" s="139"/>
      <c r="F106" s="139"/>
      <c r="G106" s="139"/>
      <c r="H106" s="143"/>
      <c r="I106" s="139"/>
      <c r="J106" s="139"/>
      <c r="K106" s="139"/>
      <c r="L106" s="139"/>
      <c r="M106" s="139"/>
      <c r="N106" s="143"/>
      <c r="O106" s="139"/>
      <c r="P106" s="139"/>
      <c r="Q106" s="143"/>
      <c r="R106" s="139"/>
      <c r="S106" s="139"/>
      <c r="T106" s="139"/>
      <c r="U106" s="139"/>
      <c r="V106" s="139"/>
      <c r="W106" s="139"/>
      <c r="X106" s="139"/>
      <c r="Y106" s="139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>
      <c r="A107" s="139"/>
      <c r="B107" s="139"/>
      <c r="C107" s="139"/>
      <c r="D107" s="139"/>
      <c r="E107" s="139"/>
      <c r="F107" s="139"/>
      <c r="G107" s="139"/>
      <c r="H107" s="143"/>
      <c r="I107" s="139"/>
      <c r="J107" s="139"/>
      <c r="K107" s="139"/>
      <c r="L107" s="139"/>
      <c r="M107" s="139"/>
      <c r="N107" s="143"/>
      <c r="O107" s="139"/>
      <c r="P107" s="139"/>
      <c r="Q107" s="143"/>
      <c r="R107" s="139"/>
      <c r="S107" s="139"/>
      <c r="T107" s="139"/>
      <c r="U107" s="139"/>
      <c r="V107" s="139"/>
      <c r="W107" s="139"/>
      <c r="X107" s="139"/>
      <c r="Y107" s="139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>
      <c r="A108" s="139"/>
      <c r="B108" s="139"/>
      <c r="C108" s="139"/>
      <c r="D108" s="139"/>
      <c r="E108" s="139"/>
      <c r="F108" s="139"/>
      <c r="G108" s="139"/>
      <c r="H108" s="143"/>
      <c r="I108" s="139"/>
      <c r="J108" s="139"/>
      <c r="K108" s="139"/>
      <c r="L108" s="139"/>
      <c r="M108" s="139"/>
      <c r="N108" s="143"/>
      <c r="O108" s="139"/>
      <c r="P108" s="139"/>
      <c r="Q108" s="143"/>
      <c r="R108" s="139"/>
      <c r="S108" s="139"/>
      <c r="T108" s="139"/>
      <c r="U108" s="139"/>
      <c r="V108" s="139"/>
      <c r="W108" s="139"/>
      <c r="X108" s="139"/>
      <c r="Y108" s="139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>
      <c r="A109" s="139"/>
      <c r="B109" s="139"/>
      <c r="C109" s="139"/>
      <c r="D109" s="139"/>
      <c r="E109" s="139"/>
      <c r="F109" s="139"/>
      <c r="G109" s="139"/>
      <c r="H109" s="143"/>
      <c r="I109" s="139"/>
      <c r="J109" s="139"/>
      <c r="K109" s="139"/>
      <c r="L109" s="139"/>
      <c r="M109" s="139"/>
      <c r="N109" s="143"/>
      <c r="O109" s="139"/>
      <c r="P109" s="139"/>
      <c r="Q109" s="143"/>
      <c r="R109" s="139"/>
      <c r="S109" s="139"/>
      <c r="T109" s="139"/>
      <c r="U109" s="139"/>
      <c r="V109" s="139"/>
      <c r="W109" s="139"/>
      <c r="X109" s="139"/>
      <c r="Y109" s="139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>
      <c r="A110" s="139"/>
      <c r="B110" s="139"/>
      <c r="C110" s="139"/>
      <c r="D110" s="139"/>
      <c r="E110" s="139"/>
      <c r="F110" s="139"/>
      <c r="G110" s="139"/>
      <c r="H110" s="143"/>
      <c r="I110" s="139"/>
      <c r="J110" s="139"/>
      <c r="K110" s="139"/>
      <c r="L110" s="139"/>
      <c r="M110" s="139"/>
      <c r="N110" s="143"/>
      <c r="O110" s="139"/>
      <c r="P110" s="139"/>
      <c r="Q110" s="143"/>
      <c r="R110" s="139"/>
      <c r="S110" s="139"/>
      <c r="T110" s="139"/>
      <c r="U110" s="139"/>
      <c r="V110" s="139"/>
      <c r="W110" s="139"/>
      <c r="X110" s="139"/>
      <c r="Y110" s="139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>
      <c r="A111" s="139"/>
      <c r="B111" s="139"/>
      <c r="C111" s="139"/>
      <c r="D111" s="139"/>
      <c r="E111" s="139"/>
      <c r="F111" s="139"/>
      <c r="G111" s="139"/>
      <c r="H111" s="143"/>
      <c r="I111" s="139"/>
      <c r="J111" s="139"/>
      <c r="K111" s="139"/>
      <c r="L111" s="139"/>
      <c r="M111" s="139"/>
      <c r="N111" s="143"/>
      <c r="O111" s="139"/>
      <c r="P111" s="139"/>
      <c r="Q111" s="143"/>
      <c r="R111" s="139"/>
      <c r="S111" s="139"/>
      <c r="T111" s="139"/>
      <c r="U111" s="139"/>
      <c r="V111" s="139"/>
      <c r="W111" s="139"/>
      <c r="X111" s="139"/>
      <c r="Y111" s="139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>
      <c r="A112" s="139"/>
      <c r="B112" s="139"/>
      <c r="C112" s="139"/>
      <c r="D112" s="139"/>
      <c r="E112" s="139"/>
      <c r="F112" s="139"/>
      <c r="G112" s="139"/>
      <c r="H112" s="143"/>
      <c r="I112" s="139"/>
      <c r="J112" s="139"/>
      <c r="K112" s="139"/>
      <c r="L112" s="139"/>
      <c r="M112" s="139"/>
      <c r="N112" s="143"/>
      <c r="O112" s="139"/>
      <c r="P112" s="139"/>
      <c r="Q112" s="143"/>
      <c r="R112" s="139"/>
      <c r="S112" s="139"/>
      <c r="T112" s="139"/>
      <c r="U112" s="139"/>
      <c r="V112" s="139"/>
      <c r="W112" s="139"/>
      <c r="X112" s="139"/>
      <c r="Y112" s="139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>
      <c r="A113" s="139"/>
      <c r="B113" s="139"/>
      <c r="C113" s="139"/>
      <c r="D113" s="139"/>
      <c r="E113" s="139"/>
      <c r="F113" s="139"/>
      <c r="G113" s="139"/>
      <c r="H113" s="143"/>
      <c r="I113" s="139"/>
      <c r="J113" s="139"/>
      <c r="K113" s="139"/>
      <c r="L113" s="139"/>
      <c r="M113" s="139"/>
      <c r="N113" s="143"/>
      <c r="O113" s="139"/>
      <c r="P113" s="139"/>
      <c r="Q113" s="143"/>
      <c r="R113" s="139"/>
      <c r="S113" s="139"/>
      <c r="T113" s="139"/>
      <c r="U113" s="139"/>
      <c r="V113" s="139"/>
      <c r="W113" s="139"/>
      <c r="X113" s="139"/>
      <c r="Y113" s="139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>
      <c r="A114" s="139"/>
      <c r="B114" s="139"/>
      <c r="C114" s="139"/>
      <c r="D114" s="139"/>
      <c r="E114" s="139"/>
      <c r="F114" s="139"/>
      <c r="G114" s="139"/>
      <c r="H114" s="143"/>
      <c r="I114" s="139"/>
      <c r="J114" s="139"/>
      <c r="K114" s="139"/>
      <c r="L114" s="139"/>
      <c r="M114" s="139"/>
      <c r="N114" s="143"/>
      <c r="O114" s="139"/>
      <c r="P114" s="139"/>
      <c r="Q114" s="143"/>
      <c r="R114" s="139"/>
      <c r="S114" s="139"/>
      <c r="T114" s="139"/>
      <c r="U114" s="139"/>
      <c r="V114" s="139"/>
      <c r="W114" s="139"/>
      <c r="X114" s="139"/>
      <c r="Y114" s="139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>
      <c r="A115" s="139"/>
      <c r="B115" s="139"/>
      <c r="C115" s="139"/>
      <c r="D115" s="139"/>
      <c r="E115" s="139"/>
      <c r="F115" s="139"/>
      <c r="G115" s="139"/>
      <c r="H115" s="143"/>
      <c r="I115" s="139"/>
      <c r="J115" s="139"/>
      <c r="K115" s="139"/>
      <c r="L115" s="139"/>
      <c r="M115" s="139"/>
      <c r="N115" s="143"/>
      <c r="O115" s="139"/>
      <c r="P115" s="139"/>
      <c r="Q115" s="143"/>
      <c r="R115" s="139"/>
      <c r="S115" s="139"/>
      <c r="T115" s="139"/>
      <c r="U115" s="139"/>
      <c r="V115" s="139"/>
      <c r="W115" s="139"/>
      <c r="X115" s="139"/>
      <c r="Y115" s="139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>
      <c r="A116" s="139"/>
      <c r="B116" s="139"/>
      <c r="C116" s="139"/>
      <c r="D116" s="139"/>
      <c r="E116" s="139"/>
      <c r="F116" s="139"/>
      <c r="G116" s="139"/>
      <c r="H116" s="143"/>
      <c r="I116" s="139"/>
      <c r="J116" s="139"/>
      <c r="K116" s="139"/>
      <c r="L116" s="139"/>
      <c r="M116" s="139"/>
      <c r="N116" s="143"/>
      <c r="O116" s="139"/>
      <c r="P116" s="139"/>
      <c r="Q116" s="143"/>
      <c r="R116" s="139"/>
      <c r="S116" s="139"/>
      <c r="T116" s="139"/>
      <c r="U116" s="139"/>
      <c r="V116" s="139"/>
      <c r="W116" s="139"/>
      <c r="X116" s="139"/>
      <c r="Y116" s="139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>
      <c r="A117" s="139"/>
      <c r="B117" s="139"/>
      <c r="C117" s="139"/>
      <c r="D117" s="139"/>
      <c r="E117" s="139"/>
      <c r="F117" s="139"/>
      <c r="G117" s="139"/>
      <c r="H117" s="143"/>
      <c r="I117" s="139"/>
      <c r="J117" s="139"/>
      <c r="K117" s="139"/>
      <c r="L117" s="139"/>
      <c r="M117" s="139"/>
      <c r="N117" s="143"/>
      <c r="O117" s="139"/>
      <c r="P117" s="139"/>
      <c r="Q117" s="143"/>
      <c r="R117" s="139"/>
      <c r="S117" s="139"/>
      <c r="T117" s="139"/>
      <c r="U117" s="139"/>
      <c r="V117" s="139"/>
      <c r="W117" s="139"/>
      <c r="X117" s="139"/>
      <c r="Y117" s="139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>
      <c r="A118" s="139"/>
      <c r="B118" s="139"/>
      <c r="C118" s="139"/>
      <c r="D118" s="139"/>
      <c r="E118" s="139"/>
      <c r="F118" s="139"/>
      <c r="G118" s="139"/>
      <c r="H118" s="143"/>
      <c r="I118" s="139"/>
      <c r="J118" s="139"/>
      <c r="K118" s="139"/>
      <c r="L118" s="139"/>
      <c r="M118" s="139"/>
      <c r="N118" s="143"/>
      <c r="O118" s="139"/>
      <c r="P118" s="139"/>
      <c r="Q118" s="143"/>
      <c r="R118" s="139"/>
      <c r="S118" s="139"/>
      <c r="T118" s="139"/>
      <c r="U118" s="139"/>
      <c r="V118" s="139"/>
      <c r="W118" s="139"/>
      <c r="X118" s="139"/>
      <c r="Y118" s="139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>
      <c r="A119" s="139"/>
      <c r="B119" s="139"/>
      <c r="C119" s="139"/>
      <c r="D119" s="139"/>
      <c r="E119" s="139"/>
      <c r="F119" s="139"/>
      <c r="G119" s="139"/>
      <c r="H119" s="143"/>
      <c r="I119" s="139"/>
      <c r="J119" s="139"/>
      <c r="K119" s="139"/>
      <c r="L119" s="139"/>
      <c r="M119" s="139"/>
      <c r="N119" s="143"/>
      <c r="O119" s="139"/>
      <c r="P119" s="139"/>
      <c r="Q119" s="143"/>
      <c r="R119" s="139"/>
      <c r="S119" s="139"/>
      <c r="T119" s="139"/>
      <c r="U119" s="139"/>
      <c r="V119" s="139"/>
      <c r="W119" s="139"/>
      <c r="X119" s="139"/>
      <c r="Y119" s="139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>
      <c r="A120" s="139"/>
      <c r="B120" s="139"/>
      <c r="C120" s="139"/>
      <c r="D120" s="139"/>
      <c r="E120" s="139"/>
      <c r="F120" s="139"/>
      <c r="G120" s="139"/>
      <c r="H120" s="143"/>
      <c r="I120" s="139"/>
      <c r="J120" s="139"/>
      <c r="K120" s="139"/>
      <c r="L120" s="139"/>
      <c r="M120" s="139"/>
      <c r="N120" s="143"/>
      <c r="O120" s="139"/>
      <c r="P120" s="139"/>
      <c r="Q120" s="143"/>
      <c r="R120" s="139"/>
      <c r="S120" s="139"/>
      <c r="T120" s="139"/>
      <c r="U120" s="139"/>
      <c r="V120" s="139"/>
      <c r="W120" s="139"/>
      <c r="X120" s="139"/>
      <c r="Y120" s="139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>
      <c r="A121" s="139"/>
      <c r="B121" s="139"/>
      <c r="C121" s="139"/>
      <c r="D121" s="139"/>
      <c r="E121" s="139"/>
      <c r="F121" s="139"/>
      <c r="G121" s="139"/>
      <c r="H121" s="143"/>
      <c r="I121" s="139"/>
      <c r="J121" s="139"/>
      <c r="K121" s="139"/>
      <c r="L121" s="139"/>
      <c r="M121" s="139"/>
      <c r="N121" s="143"/>
      <c r="O121" s="139"/>
      <c r="P121" s="139"/>
      <c r="Q121" s="143"/>
      <c r="R121" s="139"/>
      <c r="S121" s="139"/>
      <c r="T121" s="139"/>
      <c r="U121" s="139"/>
      <c r="V121" s="139"/>
      <c r="W121" s="139"/>
      <c r="X121" s="139"/>
      <c r="Y121" s="139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>
      <c r="A122" s="139"/>
      <c r="B122" s="139"/>
      <c r="C122" s="139"/>
      <c r="D122" s="139"/>
      <c r="E122" s="139"/>
      <c r="F122" s="139"/>
      <c r="G122" s="139"/>
      <c r="H122" s="143"/>
      <c r="I122" s="139"/>
      <c r="J122" s="139"/>
      <c r="K122" s="139"/>
      <c r="L122" s="139"/>
      <c r="M122" s="139"/>
      <c r="N122" s="143"/>
      <c r="O122" s="139"/>
      <c r="P122" s="139"/>
      <c r="Q122" s="143"/>
      <c r="R122" s="139"/>
      <c r="S122" s="139"/>
      <c r="T122" s="139"/>
      <c r="U122" s="139"/>
      <c r="V122" s="139"/>
      <c r="W122" s="139"/>
      <c r="X122" s="139"/>
      <c r="Y122" s="139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>
      <c r="A123" s="139"/>
      <c r="B123" s="139"/>
      <c r="C123" s="139"/>
      <c r="D123" s="139"/>
      <c r="E123" s="139"/>
      <c r="F123" s="139"/>
      <c r="G123" s="139"/>
      <c r="H123" s="143"/>
      <c r="I123" s="139"/>
      <c r="J123" s="139"/>
      <c r="K123" s="139"/>
      <c r="L123" s="139"/>
      <c r="M123" s="139"/>
      <c r="N123" s="143"/>
      <c r="O123" s="139"/>
      <c r="P123" s="139"/>
      <c r="Q123" s="143"/>
      <c r="R123" s="139"/>
      <c r="S123" s="139"/>
      <c r="T123" s="139"/>
      <c r="U123" s="139"/>
      <c r="V123" s="139"/>
      <c r="W123" s="139"/>
      <c r="X123" s="139"/>
      <c r="Y123" s="139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>
      <c r="A124" s="139"/>
      <c r="B124" s="139"/>
      <c r="C124" s="139"/>
      <c r="D124" s="139"/>
      <c r="E124" s="139"/>
      <c r="F124" s="139"/>
      <c r="G124" s="139"/>
      <c r="H124" s="143"/>
      <c r="I124" s="139"/>
      <c r="J124" s="139"/>
      <c r="K124" s="139"/>
      <c r="L124" s="139"/>
      <c r="M124" s="139"/>
      <c r="N124" s="143"/>
      <c r="O124" s="139"/>
      <c r="P124" s="139"/>
      <c r="Q124" s="143"/>
      <c r="R124" s="139"/>
      <c r="S124" s="139"/>
      <c r="T124" s="139"/>
      <c r="U124" s="139"/>
      <c r="V124" s="139"/>
      <c r="W124" s="139"/>
      <c r="X124" s="139"/>
      <c r="Y124" s="139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>
      <c r="A125" s="139"/>
      <c r="B125" s="139"/>
      <c r="C125" s="139"/>
      <c r="D125" s="139"/>
      <c r="E125" s="139"/>
      <c r="F125" s="139"/>
      <c r="G125" s="139"/>
      <c r="H125" s="143"/>
      <c r="I125" s="139"/>
      <c r="J125" s="139"/>
      <c r="K125" s="139"/>
      <c r="L125" s="139"/>
      <c r="M125" s="139"/>
      <c r="N125" s="143"/>
      <c r="O125" s="139"/>
      <c r="P125" s="139"/>
      <c r="Q125" s="143"/>
      <c r="R125" s="139"/>
      <c r="S125" s="139"/>
      <c r="T125" s="139"/>
      <c r="U125" s="139"/>
      <c r="V125" s="139"/>
      <c r="W125" s="139"/>
      <c r="X125" s="139"/>
      <c r="Y125" s="139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>
      <c r="A126" s="139"/>
      <c r="B126" s="139"/>
      <c r="C126" s="139"/>
      <c r="D126" s="139"/>
      <c r="E126" s="139"/>
      <c r="F126" s="139"/>
      <c r="G126" s="139"/>
      <c r="H126" s="143"/>
      <c r="I126" s="139"/>
      <c r="J126" s="139"/>
      <c r="K126" s="139"/>
      <c r="L126" s="139"/>
      <c r="M126" s="139"/>
      <c r="N126" s="143"/>
      <c r="O126" s="139"/>
      <c r="P126" s="139"/>
      <c r="Q126" s="143"/>
      <c r="R126" s="139"/>
      <c r="S126" s="139"/>
      <c r="T126" s="139"/>
      <c r="U126" s="139"/>
      <c r="V126" s="139"/>
      <c r="W126" s="139"/>
      <c r="X126" s="139"/>
      <c r="Y126" s="139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>
      <c r="A127" s="139"/>
      <c r="B127" s="139"/>
      <c r="C127" s="139"/>
      <c r="D127" s="139"/>
      <c r="E127" s="139"/>
      <c r="F127" s="139"/>
      <c r="G127" s="139"/>
      <c r="H127" s="143"/>
      <c r="I127" s="139"/>
      <c r="J127" s="139"/>
      <c r="K127" s="139"/>
      <c r="L127" s="139"/>
      <c r="M127" s="139"/>
      <c r="N127" s="143"/>
      <c r="O127" s="139"/>
      <c r="P127" s="139"/>
      <c r="Q127" s="143"/>
      <c r="R127" s="139"/>
      <c r="S127" s="139"/>
      <c r="T127" s="139"/>
      <c r="U127" s="139"/>
      <c r="V127" s="139"/>
      <c r="W127" s="139"/>
      <c r="X127" s="139"/>
      <c r="Y127" s="139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>
      <c r="A128" s="139"/>
      <c r="B128" s="139"/>
      <c r="C128" s="139"/>
      <c r="D128" s="139"/>
      <c r="E128" s="139"/>
      <c r="F128" s="139"/>
      <c r="G128" s="139"/>
      <c r="H128" s="143"/>
      <c r="I128" s="139"/>
      <c r="J128" s="139"/>
      <c r="K128" s="139"/>
      <c r="L128" s="139"/>
      <c r="M128" s="139"/>
      <c r="N128" s="143"/>
      <c r="O128" s="139"/>
      <c r="P128" s="139"/>
      <c r="Q128" s="143"/>
      <c r="R128" s="139"/>
      <c r="S128" s="139"/>
      <c r="T128" s="139"/>
      <c r="U128" s="139"/>
      <c r="V128" s="139"/>
      <c r="W128" s="139"/>
      <c r="X128" s="139"/>
      <c r="Y128" s="139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>
      <c r="A129" s="139"/>
      <c r="B129" s="139"/>
      <c r="C129" s="139"/>
      <c r="D129" s="139"/>
      <c r="E129" s="139"/>
      <c r="F129" s="139"/>
      <c r="G129" s="139"/>
      <c r="H129" s="143"/>
      <c r="I129" s="139"/>
      <c r="J129" s="139"/>
      <c r="K129" s="139"/>
      <c r="L129" s="139"/>
      <c r="M129" s="139"/>
      <c r="N129" s="143"/>
      <c r="O129" s="139"/>
      <c r="P129" s="139"/>
      <c r="Q129" s="143"/>
      <c r="R129" s="139"/>
      <c r="S129" s="139"/>
      <c r="T129" s="139"/>
      <c r="U129" s="139"/>
      <c r="V129" s="139"/>
      <c r="W129" s="139"/>
      <c r="X129" s="139"/>
      <c r="Y129" s="139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>
      <c r="A130" s="139"/>
      <c r="B130" s="139"/>
      <c r="C130" s="139"/>
      <c r="D130" s="139"/>
      <c r="E130" s="139"/>
      <c r="F130" s="139"/>
      <c r="G130" s="139"/>
      <c r="H130" s="143"/>
      <c r="I130" s="139"/>
      <c r="J130" s="139"/>
      <c r="K130" s="139"/>
      <c r="L130" s="139"/>
      <c r="M130" s="139"/>
      <c r="N130" s="143"/>
      <c r="O130" s="139"/>
      <c r="P130" s="139"/>
      <c r="Q130" s="143"/>
      <c r="R130" s="139"/>
      <c r="S130" s="139"/>
      <c r="T130" s="139"/>
      <c r="U130" s="139"/>
      <c r="V130" s="139"/>
      <c r="W130" s="139"/>
      <c r="X130" s="139"/>
      <c r="Y130" s="139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>
      <c r="A131" s="139"/>
      <c r="B131" s="139"/>
      <c r="C131" s="139"/>
      <c r="D131" s="139"/>
      <c r="E131" s="139"/>
      <c r="F131" s="139"/>
      <c r="G131" s="139"/>
      <c r="H131" s="143"/>
      <c r="I131" s="139"/>
      <c r="J131" s="139"/>
      <c r="K131" s="139"/>
      <c r="L131" s="139"/>
      <c r="M131" s="139"/>
      <c r="N131" s="143"/>
      <c r="O131" s="139"/>
      <c r="P131" s="139"/>
      <c r="Q131" s="143"/>
      <c r="R131" s="139"/>
      <c r="S131" s="139"/>
      <c r="T131" s="139"/>
      <c r="U131" s="139"/>
      <c r="V131" s="139"/>
      <c r="W131" s="139"/>
      <c r="X131" s="139"/>
      <c r="Y131" s="139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>
      <c r="A132" s="139"/>
      <c r="B132" s="139"/>
      <c r="C132" s="139"/>
      <c r="D132" s="139"/>
      <c r="E132" s="139"/>
      <c r="F132" s="139"/>
      <c r="G132" s="139"/>
      <c r="H132" s="143"/>
      <c r="I132" s="139"/>
      <c r="J132" s="139"/>
      <c r="K132" s="139"/>
      <c r="L132" s="139"/>
      <c r="M132" s="139"/>
      <c r="N132" s="143"/>
      <c r="O132" s="139"/>
      <c r="P132" s="139"/>
      <c r="Q132" s="143"/>
      <c r="R132" s="139"/>
      <c r="S132" s="139"/>
      <c r="T132" s="139"/>
      <c r="U132" s="139"/>
      <c r="V132" s="139"/>
      <c r="W132" s="139"/>
      <c r="X132" s="139"/>
      <c r="Y132" s="139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>
      <c r="A133" s="139"/>
      <c r="B133" s="139"/>
      <c r="C133" s="139"/>
      <c r="D133" s="139"/>
      <c r="E133" s="139"/>
      <c r="F133" s="139"/>
      <c r="G133" s="139"/>
      <c r="H133" s="143"/>
      <c r="I133" s="139"/>
      <c r="J133" s="139"/>
      <c r="K133" s="139"/>
      <c r="L133" s="139"/>
      <c r="M133" s="139"/>
      <c r="N133" s="143"/>
      <c r="O133" s="139"/>
      <c r="P133" s="139"/>
      <c r="Q133" s="143"/>
      <c r="R133" s="139"/>
      <c r="S133" s="139"/>
      <c r="T133" s="139"/>
      <c r="U133" s="139"/>
      <c r="V133" s="139"/>
      <c r="W133" s="139"/>
      <c r="X133" s="139"/>
      <c r="Y133" s="139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>
      <c r="A134" s="139"/>
      <c r="B134" s="139"/>
      <c r="C134" s="139"/>
      <c r="D134" s="139"/>
      <c r="E134" s="139"/>
      <c r="F134" s="139"/>
      <c r="G134" s="139"/>
      <c r="H134" s="143"/>
      <c r="I134" s="139"/>
      <c r="J134" s="139"/>
      <c r="K134" s="139"/>
      <c r="L134" s="139"/>
      <c r="M134" s="139"/>
      <c r="N134" s="143"/>
      <c r="O134" s="139"/>
      <c r="P134" s="139"/>
      <c r="Q134" s="143"/>
      <c r="R134" s="139"/>
      <c r="S134" s="139"/>
      <c r="T134" s="139"/>
      <c r="U134" s="139"/>
      <c r="V134" s="139"/>
      <c r="W134" s="139"/>
      <c r="X134" s="139"/>
      <c r="Y134" s="139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>
      <c r="A135" s="139"/>
      <c r="B135" s="139"/>
      <c r="C135" s="139"/>
      <c r="D135" s="139"/>
      <c r="E135" s="139"/>
      <c r="F135" s="139"/>
      <c r="G135" s="139"/>
      <c r="H135" s="143"/>
      <c r="I135" s="139"/>
      <c r="J135" s="139"/>
      <c r="K135" s="139"/>
      <c r="L135" s="139"/>
      <c r="M135" s="139"/>
      <c r="N135" s="143"/>
      <c r="O135" s="139"/>
      <c r="P135" s="139"/>
      <c r="Q135" s="143"/>
      <c r="R135" s="139"/>
      <c r="S135" s="139"/>
      <c r="T135" s="139"/>
      <c r="U135" s="139"/>
      <c r="V135" s="139"/>
      <c r="W135" s="139"/>
      <c r="X135" s="139"/>
      <c r="Y135" s="139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>
      <c r="A136" s="139"/>
      <c r="B136" s="139"/>
      <c r="C136" s="139"/>
      <c r="D136" s="139"/>
      <c r="E136" s="139"/>
      <c r="F136" s="139"/>
      <c r="G136" s="139"/>
      <c r="H136" s="143"/>
      <c r="I136" s="139"/>
      <c r="J136" s="139"/>
      <c r="K136" s="139"/>
      <c r="L136" s="139"/>
      <c r="M136" s="139"/>
      <c r="N136" s="143"/>
      <c r="O136" s="139"/>
      <c r="P136" s="139"/>
      <c r="Q136" s="143"/>
      <c r="R136" s="139"/>
      <c r="S136" s="139"/>
      <c r="T136" s="139"/>
      <c r="U136" s="139"/>
      <c r="V136" s="139"/>
      <c r="W136" s="139"/>
      <c r="X136" s="139"/>
      <c r="Y136" s="139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>
      <c r="A137" s="139"/>
      <c r="B137" s="139"/>
      <c r="C137" s="139"/>
      <c r="D137" s="139"/>
      <c r="E137" s="139"/>
      <c r="F137" s="139"/>
      <c r="G137" s="139"/>
      <c r="H137" s="143"/>
      <c r="I137" s="139"/>
      <c r="J137" s="139"/>
      <c r="K137" s="139"/>
      <c r="L137" s="139"/>
      <c r="M137" s="139"/>
      <c r="N137" s="143"/>
      <c r="O137" s="139"/>
      <c r="P137" s="139"/>
      <c r="Q137" s="143"/>
      <c r="R137" s="139"/>
      <c r="S137" s="139"/>
      <c r="T137" s="139"/>
      <c r="U137" s="139"/>
      <c r="V137" s="139"/>
      <c r="W137" s="139"/>
      <c r="X137" s="139"/>
      <c r="Y137" s="139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>
      <c r="A138" s="139"/>
      <c r="B138" s="139"/>
      <c r="C138" s="139"/>
      <c r="D138" s="139"/>
      <c r="E138" s="139"/>
      <c r="F138" s="139"/>
      <c r="G138" s="139"/>
      <c r="H138" s="143"/>
      <c r="I138" s="139"/>
      <c r="J138" s="139"/>
      <c r="K138" s="139"/>
      <c r="L138" s="139"/>
      <c r="M138" s="139"/>
      <c r="N138" s="143"/>
      <c r="O138" s="139"/>
      <c r="P138" s="139"/>
      <c r="Q138" s="143"/>
      <c r="R138" s="139"/>
      <c r="S138" s="139"/>
      <c r="T138" s="139"/>
      <c r="U138" s="139"/>
      <c r="V138" s="139"/>
      <c r="W138" s="139"/>
      <c r="X138" s="139"/>
      <c r="Y138" s="139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>
      <c r="A139" s="139"/>
      <c r="B139" s="139"/>
      <c r="C139" s="139"/>
      <c r="D139" s="139"/>
      <c r="E139" s="139"/>
      <c r="F139" s="139"/>
      <c r="G139" s="139"/>
      <c r="H139" s="143"/>
      <c r="I139" s="139"/>
      <c r="J139" s="139"/>
      <c r="K139" s="139"/>
      <c r="L139" s="139"/>
      <c r="M139" s="139"/>
      <c r="N139" s="143"/>
      <c r="O139" s="139"/>
      <c r="P139" s="139"/>
      <c r="Q139" s="143"/>
      <c r="R139" s="139"/>
      <c r="S139" s="139"/>
      <c r="T139" s="139"/>
      <c r="U139" s="139"/>
      <c r="V139" s="139"/>
      <c r="W139" s="139"/>
      <c r="X139" s="139"/>
      <c r="Y139" s="139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>
      <c r="A140" s="139"/>
      <c r="B140" s="139"/>
      <c r="C140" s="139"/>
      <c r="D140" s="139"/>
      <c r="E140" s="139"/>
      <c r="F140" s="139"/>
      <c r="G140" s="139"/>
      <c r="H140" s="143"/>
      <c r="I140" s="139"/>
      <c r="J140" s="139"/>
      <c r="K140" s="139"/>
      <c r="L140" s="139"/>
      <c r="M140" s="139"/>
      <c r="N140" s="143"/>
      <c r="O140" s="139"/>
      <c r="P140" s="139"/>
      <c r="Q140" s="143"/>
      <c r="R140" s="139"/>
      <c r="S140" s="139"/>
      <c r="T140" s="139"/>
      <c r="U140" s="139"/>
      <c r="V140" s="139"/>
      <c r="W140" s="139"/>
      <c r="X140" s="139"/>
      <c r="Y140" s="139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>
      <c r="A141" s="139"/>
      <c r="B141" s="139"/>
      <c r="C141" s="139"/>
      <c r="D141" s="139"/>
      <c r="E141" s="139"/>
      <c r="F141" s="139"/>
      <c r="G141" s="139"/>
      <c r="H141" s="143"/>
      <c r="I141" s="139"/>
      <c r="J141" s="139"/>
      <c r="K141" s="139"/>
      <c r="L141" s="139"/>
      <c r="M141" s="139"/>
      <c r="N141" s="143"/>
      <c r="O141" s="139"/>
      <c r="P141" s="139"/>
      <c r="Q141" s="143"/>
      <c r="R141" s="139"/>
      <c r="S141" s="139"/>
      <c r="T141" s="139"/>
      <c r="U141" s="139"/>
      <c r="V141" s="139"/>
      <c r="W141" s="139"/>
      <c r="X141" s="139"/>
      <c r="Y141" s="139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>
      <c r="A142" s="139"/>
      <c r="B142" s="139"/>
      <c r="C142" s="139"/>
      <c r="D142" s="139"/>
      <c r="E142" s="139"/>
      <c r="F142" s="139"/>
      <c r="G142" s="139"/>
      <c r="H142" s="143"/>
      <c r="I142" s="139"/>
      <c r="J142" s="139"/>
      <c r="K142" s="139"/>
      <c r="L142" s="139"/>
      <c r="M142" s="139"/>
      <c r="N142" s="143"/>
      <c r="O142" s="139"/>
      <c r="P142" s="139"/>
      <c r="Q142" s="143"/>
      <c r="R142" s="139"/>
      <c r="S142" s="139"/>
      <c r="T142" s="139"/>
      <c r="U142" s="139"/>
      <c r="V142" s="139"/>
      <c r="W142" s="139"/>
      <c r="X142" s="139"/>
      <c r="Y142" s="139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>
      <c r="A143" s="139"/>
      <c r="B143" s="139"/>
      <c r="C143" s="139"/>
      <c r="D143" s="139"/>
      <c r="E143" s="139"/>
      <c r="F143" s="139"/>
      <c r="G143" s="139"/>
      <c r="H143" s="143"/>
      <c r="I143" s="139"/>
      <c r="J143" s="139"/>
      <c r="K143" s="139"/>
      <c r="L143" s="139"/>
      <c r="M143" s="139"/>
      <c r="N143" s="143"/>
      <c r="O143" s="139"/>
      <c r="P143" s="139"/>
      <c r="Q143" s="143"/>
      <c r="R143" s="139"/>
      <c r="S143" s="139"/>
      <c r="T143" s="139"/>
      <c r="U143" s="139"/>
      <c r="V143" s="139"/>
      <c r="W143" s="139"/>
      <c r="X143" s="139"/>
      <c r="Y143" s="139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>
      <c r="A144" s="139"/>
      <c r="B144" s="139"/>
      <c r="C144" s="139"/>
      <c r="D144" s="139"/>
      <c r="E144" s="139"/>
      <c r="F144" s="139"/>
      <c r="G144" s="139"/>
      <c r="H144" s="143"/>
      <c r="I144" s="139"/>
      <c r="J144" s="139"/>
      <c r="K144" s="139"/>
      <c r="L144" s="139"/>
      <c r="M144" s="139"/>
      <c r="N144" s="143"/>
      <c r="O144" s="139"/>
      <c r="P144" s="139"/>
      <c r="Q144" s="143"/>
      <c r="R144" s="139"/>
      <c r="S144" s="139"/>
      <c r="T144" s="139"/>
      <c r="U144" s="139"/>
      <c r="V144" s="139"/>
      <c r="W144" s="139"/>
      <c r="X144" s="139"/>
      <c r="Y144" s="139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>
      <c r="A145" s="139"/>
      <c r="B145" s="139"/>
      <c r="C145" s="139"/>
      <c r="D145" s="139"/>
      <c r="E145" s="139"/>
      <c r="F145" s="139"/>
      <c r="G145" s="139"/>
      <c r="H145" s="143"/>
      <c r="I145" s="139"/>
      <c r="J145" s="139"/>
      <c r="K145" s="139"/>
      <c r="L145" s="139"/>
      <c r="M145" s="139"/>
      <c r="N145" s="143"/>
      <c r="O145" s="139"/>
      <c r="P145" s="139"/>
      <c r="Q145" s="143"/>
      <c r="R145" s="139"/>
      <c r="S145" s="139"/>
      <c r="T145" s="139"/>
      <c r="U145" s="139"/>
      <c r="V145" s="139"/>
      <c r="W145" s="139"/>
      <c r="X145" s="139"/>
      <c r="Y145" s="139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>
      <c r="A146" s="139"/>
      <c r="B146" s="139"/>
      <c r="C146" s="139"/>
      <c r="D146" s="139"/>
      <c r="E146" s="139"/>
      <c r="F146" s="139"/>
      <c r="G146" s="139"/>
      <c r="H146" s="143"/>
      <c r="I146" s="139"/>
      <c r="J146" s="139"/>
      <c r="K146" s="139"/>
      <c r="L146" s="139"/>
      <c r="M146" s="139"/>
      <c r="N146" s="143"/>
      <c r="O146" s="139"/>
      <c r="P146" s="139"/>
      <c r="Q146" s="143"/>
      <c r="R146" s="139"/>
      <c r="S146" s="139"/>
      <c r="T146" s="139"/>
      <c r="U146" s="139"/>
      <c r="V146" s="139"/>
      <c r="W146" s="139"/>
      <c r="X146" s="139"/>
      <c r="Y146" s="139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>
      <c r="A147" s="139"/>
      <c r="B147" s="139"/>
      <c r="C147" s="139"/>
      <c r="D147" s="139"/>
      <c r="E147" s="139"/>
      <c r="F147" s="139"/>
      <c r="G147" s="139"/>
      <c r="H147" s="143"/>
      <c r="I147" s="139"/>
      <c r="J147" s="139"/>
      <c r="K147" s="139"/>
      <c r="L147" s="139"/>
      <c r="M147" s="139"/>
      <c r="N147" s="143"/>
      <c r="O147" s="139"/>
      <c r="P147" s="139"/>
      <c r="Q147" s="143"/>
      <c r="R147" s="139"/>
      <c r="S147" s="139"/>
      <c r="T147" s="139"/>
      <c r="U147" s="139"/>
      <c r="V147" s="139"/>
      <c r="W147" s="139"/>
      <c r="X147" s="139"/>
      <c r="Y147" s="139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>
      <c r="A148" s="139"/>
      <c r="B148" s="139"/>
      <c r="C148" s="139"/>
      <c r="D148" s="139"/>
      <c r="E148" s="139"/>
      <c r="F148" s="139"/>
      <c r="G148" s="139"/>
      <c r="H148" s="143"/>
      <c r="I148" s="139"/>
      <c r="J148" s="139"/>
      <c r="K148" s="139"/>
      <c r="L148" s="139"/>
      <c r="M148" s="139"/>
      <c r="N148" s="143"/>
      <c r="O148" s="139"/>
      <c r="P148" s="139"/>
      <c r="Q148" s="143"/>
      <c r="R148" s="139"/>
      <c r="S148" s="139"/>
      <c r="T148" s="139"/>
      <c r="U148" s="139"/>
      <c r="V148" s="139"/>
      <c r="W148" s="139"/>
      <c r="X148" s="139"/>
      <c r="Y148" s="139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>
      <c r="A149" s="139"/>
      <c r="B149" s="139"/>
      <c r="C149" s="139"/>
      <c r="D149" s="139"/>
      <c r="E149" s="139"/>
      <c r="F149" s="139"/>
      <c r="G149" s="139"/>
      <c r="H149" s="143"/>
      <c r="I149" s="139"/>
      <c r="J149" s="139"/>
      <c r="K149" s="139"/>
      <c r="L149" s="139"/>
      <c r="M149" s="139"/>
      <c r="N149" s="143"/>
      <c r="O149" s="139"/>
      <c r="P149" s="139"/>
      <c r="Q149" s="143"/>
      <c r="R149" s="139"/>
      <c r="S149" s="139"/>
      <c r="T149" s="139"/>
      <c r="U149" s="139"/>
      <c r="V149" s="139"/>
      <c r="W149" s="139"/>
      <c r="X149" s="139"/>
      <c r="Y149" s="139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>
      <c r="A150" s="139"/>
      <c r="B150" s="139"/>
      <c r="C150" s="139"/>
      <c r="D150" s="139"/>
      <c r="E150" s="139"/>
      <c r="F150" s="139"/>
      <c r="G150" s="139"/>
      <c r="H150" s="143"/>
      <c r="I150" s="139"/>
      <c r="J150" s="139"/>
      <c r="K150" s="139"/>
      <c r="L150" s="139"/>
      <c r="M150" s="139"/>
      <c r="N150" s="143"/>
      <c r="O150" s="139"/>
      <c r="P150" s="139"/>
      <c r="Q150" s="143"/>
      <c r="R150" s="139"/>
      <c r="S150" s="139"/>
      <c r="T150" s="139"/>
      <c r="U150" s="139"/>
      <c r="V150" s="139"/>
      <c r="W150" s="139"/>
      <c r="X150" s="139"/>
      <c r="Y150" s="139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>
      <c r="A151" s="139"/>
      <c r="B151" s="139"/>
      <c r="C151" s="139"/>
      <c r="D151" s="139"/>
      <c r="E151" s="139"/>
      <c r="F151" s="139"/>
      <c r="G151" s="139"/>
      <c r="H151" s="143"/>
      <c r="I151" s="139"/>
      <c r="J151" s="139"/>
      <c r="K151" s="139"/>
      <c r="L151" s="139"/>
      <c r="M151" s="139"/>
      <c r="N151" s="143"/>
      <c r="O151" s="139"/>
      <c r="P151" s="139"/>
      <c r="Q151" s="143"/>
      <c r="R151" s="139"/>
      <c r="S151" s="139"/>
      <c r="T151" s="139"/>
      <c r="U151" s="139"/>
      <c r="V151" s="139"/>
      <c r="W151" s="139"/>
      <c r="X151" s="139"/>
      <c r="Y151" s="139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>
      <c r="A152" s="139"/>
      <c r="B152" s="139"/>
      <c r="C152" s="139"/>
      <c r="D152" s="139"/>
      <c r="E152" s="139"/>
      <c r="F152" s="139"/>
      <c r="G152" s="139"/>
      <c r="H152" s="143"/>
      <c r="I152" s="139"/>
      <c r="J152" s="139"/>
      <c r="K152" s="139"/>
      <c r="L152" s="139"/>
      <c r="M152" s="139"/>
      <c r="N152" s="143"/>
      <c r="O152" s="139"/>
      <c r="P152" s="139"/>
      <c r="Q152" s="143"/>
      <c r="R152" s="139"/>
      <c r="S152" s="139"/>
      <c r="T152" s="139"/>
      <c r="U152" s="139"/>
      <c r="V152" s="139"/>
      <c r="W152" s="139"/>
      <c r="X152" s="139"/>
      <c r="Y152" s="139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>
      <c r="A153" s="139"/>
      <c r="B153" s="139"/>
      <c r="C153" s="139"/>
      <c r="D153" s="139"/>
      <c r="E153" s="139"/>
      <c r="F153" s="139"/>
      <c r="G153" s="139"/>
      <c r="H153" s="143"/>
      <c r="I153" s="139"/>
      <c r="J153" s="139"/>
      <c r="K153" s="139"/>
      <c r="L153" s="139"/>
      <c r="M153" s="139"/>
      <c r="N153" s="143"/>
      <c r="O153" s="139"/>
      <c r="P153" s="139"/>
      <c r="Q153" s="143"/>
      <c r="R153" s="139"/>
      <c r="S153" s="139"/>
      <c r="T153" s="139"/>
      <c r="U153" s="139"/>
      <c r="V153" s="139"/>
      <c r="W153" s="139"/>
      <c r="X153" s="139"/>
      <c r="Y153" s="139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>
      <c r="A154" s="139"/>
      <c r="B154" s="139"/>
      <c r="C154" s="139"/>
      <c r="D154" s="139"/>
      <c r="E154" s="139"/>
      <c r="F154" s="139"/>
      <c r="G154" s="139"/>
      <c r="H154" s="143"/>
      <c r="I154" s="139"/>
      <c r="J154" s="139"/>
      <c r="K154" s="139"/>
      <c r="L154" s="139"/>
      <c r="M154" s="139"/>
      <c r="N154" s="143"/>
      <c r="O154" s="139"/>
      <c r="P154" s="139"/>
      <c r="Q154" s="143"/>
      <c r="R154" s="139"/>
      <c r="S154" s="139"/>
      <c r="T154" s="139"/>
      <c r="U154" s="139"/>
      <c r="V154" s="139"/>
      <c r="W154" s="139"/>
      <c r="X154" s="139"/>
      <c r="Y154" s="139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>
      <c r="A155" s="139"/>
      <c r="B155" s="139"/>
      <c r="C155" s="139"/>
      <c r="D155" s="139"/>
      <c r="E155" s="139"/>
      <c r="F155" s="139"/>
      <c r="G155" s="139"/>
      <c r="H155" s="143"/>
      <c r="I155" s="139"/>
      <c r="J155" s="139"/>
      <c r="K155" s="139"/>
      <c r="L155" s="139"/>
      <c r="M155" s="139"/>
      <c r="N155" s="143"/>
      <c r="O155" s="139"/>
      <c r="P155" s="139"/>
      <c r="Q155" s="143"/>
      <c r="R155" s="139"/>
      <c r="S155" s="139"/>
      <c r="T155" s="139"/>
      <c r="U155" s="139"/>
      <c r="V155" s="139"/>
      <c r="W155" s="139"/>
      <c r="X155" s="139"/>
      <c r="Y155" s="139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>
      <c r="A156" s="139"/>
      <c r="B156" s="139"/>
      <c r="C156" s="139"/>
      <c r="D156" s="139"/>
      <c r="E156" s="139"/>
      <c r="F156" s="139"/>
      <c r="G156" s="139"/>
      <c r="H156" s="143"/>
      <c r="I156" s="139"/>
      <c r="J156" s="139"/>
      <c r="K156" s="139"/>
      <c r="L156" s="139"/>
      <c r="M156" s="139"/>
      <c r="N156" s="143"/>
      <c r="O156" s="139"/>
      <c r="P156" s="139"/>
      <c r="Q156" s="143"/>
      <c r="R156" s="139"/>
      <c r="S156" s="139"/>
      <c r="T156" s="139"/>
      <c r="U156" s="139"/>
      <c r="V156" s="139"/>
      <c r="W156" s="139"/>
      <c r="X156" s="139"/>
      <c r="Y156" s="139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>
      <c r="A157" s="139"/>
      <c r="B157" s="139"/>
      <c r="C157" s="139"/>
      <c r="D157" s="139"/>
      <c r="E157" s="139"/>
      <c r="F157" s="139"/>
      <c r="G157" s="139"/>
      <c r="H157" s="143"/>
      <c r="I157" s="139"/>
      <c r="J157" s="139"/>
      <c r="K157" s="139"/>
      <c r="L157" s="139"/>
      <c r="M157" s="139"/>
      <c r="N157" s="143"/>
      <c r="O157" s="139"/>
      <c r="P157" s="139"/>
      <c r="Q157" s="143"/>
      <c r="R157" s="139"/>
      <c r="S157" s="139"/>
      <c r="T157" s="139"/>
      <c r="U157" s="139"/>
      <c r="V157" s="139"/>
      <c r="W157" s="139"/>
      <c r="X157" s="139"/>
      <c r="Y157" s="139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>
      <c r="A158" s="139"/>
      <c r="B158" s="139"/>
      <c r="C158" s="139"/>
      <c r="D158" s="139"/>
      <c r="E158" s="139"/>
      <c r="F158" s="139"/>
      <c r="G158" s="139"/>
      <c r="H158" s="143"/>
      <c r="I158" s="139"/>
      <c r="J158" s="139"/>
      <c r="K158" s="139"/>
      <c r="L158" s="139"/>
      <c r="M158" s="139"/>
      <c r="N158" s="143"/>
      <c r="O158" s="139"/>
      <c r="P158" s="139"/>
      <c r="Q158" s="143"/>
      <c r="R158" s="139"/>
      <c r="S158" s="139"/>
      <c r="T158" s="139"/>
      <c r="U158" s="139"/>
      <c r="V158" s="139"/>
      <c r="W158" s="139"/>
      <c r="X158" s="139"/>
      <c r="Y158" s="139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>
      <c r="A159" s="139"/>
      <c r="B159" s="139"/>
      <c r="C159" s="139"/>
      <c r="D159" s="139"/>
      <c r="E159" s="139"/>
      <c r="F159" s="139"/>
      <c r="G159" s="139"/>
      <c r="H159" s="143"/>
      <c r="I159" s="139"/>
      <c r="J159" s="139"/>
      <c r="K159" s="139"/>
      <c r="L159" s="139"/>
      <c r="M159" s="139"/>
      <c r="N159" s="143"/>
      <c r="O159" s="139"/>
      <c r="P159" s="139"/>
      <c r="Q159" s="143"/>
      <c r="R159" s="139"/>
      <c r="S159" s="139"/>
      <c r="T159" s="139"/>
      <c r="U159" s="139"/>
      <c r="V159" s="139"/>
      <c r="W159" s="139"/>
      <c r="X159" s="139"/>
      <c r="Y159" s="139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>
      <c r="A160" s="139"/>
      <c r="B160" s="139"/>
      <c r="C160" s="139"/>
      <c r="D160" s="139"/>
      <c r="E160" s="139"/>
      <c r="F160" s="139"/>
      <c r="G160" s="139"/>
      <c r="H160" s="143"/>
      <c r="I160" s="139"/>
      <c r="J160" s="139"/>
      <c r="K160" s="139"/>
      <c r="L160" s="139"/>
      <c r="M160" s="139"/>
      <c r="N160" s="143"/>
      <c r="O160" s="139"/>
      <c r="P160" s="139"/>
      <c r="Q160" s="143"/>
      <c r="R160" s="139"/>
      <c r="S160" s="139"/>
      <c r="T160" s="139"/>
      <c r="U160" s="139"/>
      <c r="V160" s="139"/>
      <c r="W160" s="139"/>
      <c r="X160" s="139"/>
      <c r="Y160" s="139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>
      <c r="A161" s="139"/>
      <c r="B161" s="139"/>
      <c r="C161" s="139"/>
      <c r="D161" s="139"/>
      <c r="E161" s="139"/>
      <c r="F161" s="139"/>
      <c r="G161" s="139"/>
      <c r="H161" s="143"/>
      <c r="I161" s="139"/>
      <c r="J161" s="139"/>
      <c r="K161" s="139"/>
      <c r="L161" s="139"/>
      <c r="M161" s="139"/>
      <c r="N161" s="143"/>
      <c r="O161" s="139"/>
      <c r="P161" s="139"/>
      <c r="Q161" s="143"/>
      <c r="R161" s="139"/>
      <c r="S161" s="139"/>
      <c r="T161" s="139"/>
      <c r="U161" s="139"/>
      <c r="V161" s="139"/>
      <c r="W161" s="139"/>
      <c r="X161" s="139"/>
      <c r="Y161" s="139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>
      <c r="A162" s="139"/>
      <c r="B162" s="139"/>
      <c r="C162" s="139"/>
      <c r="D162" s="139"/>
      <c r="E162" s="139"/>
      <c r="F162" s="139"/>
      <c r="G162" s="139"/>
      <c r="H162" s="143"/>
      <c r="I162" s="139"/>
      <c r="J162" s="139"/>
      <c r="K162" s="139"/>
      <c r="L162" s="139"/>
      <c r="M162" s="139"/>
      <c r="N162" s="143"/>
      <c r="O162" s="139"/>
      <c r="P162" s="139"/>
      <c r="Q162" s="143"/>
      <c r="R162" s="139"/>
      <c r="S162" s="139"/>
      <c r="T162" s="139"/>
      <c r="U162" s="139"/>
      <c r="V162" s="139"/>
      <c r="W162" s="139"/>
      <c r="X162" s="139"/>
      <c r="Y162" s="139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>
      <c r="A163" s="139"/>
      <c r="B163" s="139"/>
      <c r="C163" s="139"/>
      <c r="D163" s="139"/>
      <c r="E163" s="139"/>
      <c r="F163" s="139"/>
      <c r="G163" s="139"/>
      <c r="H163" s="143"/>
      <c r="I163" s="139"/>
      <c r="J163" s="139"/>
      <c r="K163" s="139"/>
      <c r="L163" s="139"/>
      <c r="M163" s="139"/>
      <c r="N163" s="143"/>
      <c r="O163" s="139"/>
      <c r="P163" s="139"/>
      <c r="Q163" s="143"/>
      <c r="R163" s="139"/>
      <c r="S163" s="139"/>
      <c r="T163" s="139"/>
      <c r="U163" s="139"/>
      <c r="V163" s="139"/>
      <c r="W163" s="139"/>
      <c r="X163" s="139"/>
      <c r="Y163" s="139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>
      <c r="A164" s="139"/>
      <c r="B164" s="139"/>
      <c r="C164" s="139"/>
      <c r="D164" s="139"/>
      <c r="E164" s="139"/>
      <c r="F164" s="139"/>
      <c r="G164" s="139"/>
      <c r="H164" s="143"/>
      <c r="I164" s="139"/>
      <c r="J164" s="139"/>
      <c r="K164" s="139"/>
      <c r="L164" s="139"/>
      <c r="M164" s="139"/>
      <c r="N164" s="143"/>
      <c r="O164" s="139"/>
      <c r="P164" s="139"/>
      <c r="Q164" s="143"/>
      <c r="R164" s="139"/>
      <c r="S164" s="139"/>
      <c r="T164" s="139"/>
      <c r="U164" s="139"/>
      <c r="V164" s="139"/>
      <c r="W164" s="139"/>
      <c r="X164" s="139"/>
      <c r="Y164" s="139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>
      <c r="A165" s="139"/>
      <c r="B165" s="139"/>
      <c r="C165" s="139"/>
      <c r="D165" s="139"/>
      <c r="E165" s="139"/>
      <c r="F165" s="139"/>
      <c r="G165" s="139"/>
      <c r="H165" s="143"/>
      <c r="I165" s="139"/>
      <c r="J165" s="139"/>
      <c r="K165" s="139"/>
      <c r="L165" s="139"/>
      <c r="M165" s="139"/>
      <c r="N165" s="143"/>
      <c r="O165" s="139"/>
      <c r="P165" s="139"/>
      <c r="Q165" s="143"/>
      <c r="R165" s="139"/>
      <c r="S165" s="139"/>
      <c r="T165" s="139"/>
      <c r="U165" s="139"/>
      <c r="V165" s="139"/>
      <c r="W165" s="139"/>
      <c r="X165" s="139"/>
      <c r="Y165" s="139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>
      <c r="A166" s="139"/>
      <c r="B166" s="139"/>
      <c r="C166" s="139"/>
      <c r="D166" s="139"/>
      <c r="E166" s="139"/>
      <c r="F166" s="139"/>
      <c r="G166" s="139"/>
      <c r="H166" s="143"/>
      <c r="I166" s="139"/>
      <c r="J166" s="139"/>
      <c r="K166" s="139"/>
      <c r="L166" s="139"/>
      <c r="M166" s="139"/>
      <c r="N166" s="143"/>
      <c r="O166" s="139"/>
      <c r="P166" s="139"/>
      <c r="Q166" s="143"/>
      <c r="R166" s="139"/>
      <c r="S166" s="139"/>
      <c r="T166" s="139"/>
      <c r="U166" s="139"/>
      <c r="V166" s="139"/>
      <c r="W166" s="139"/>
      <c r="X166" s="139"/>
      <c r="Y166" s="139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>
      <c r="A167" s="139"/>
      <c r="B167" s="139"/>
      <c r="C167" s="139"/>
      <c r="D167" s="139"/>
      <c r="E167" s="139"/>
      <c r="F167" s="139"/>
      <c r="G167" s="139"/>
      <c r="H167" s="143"/>
      <c r="I167" s="139"/>
      <c r="J167" s="139"/>
      <c r="K167" s="139"/>
      <c r="L167" s="139"/>
      <c r="M167" s="139"/>
      <c r="N167" s="143"/>
      <c r="O167" s="139"/>
      <c r="P167" s="139"/>
      <c r="Q167" s="143"/>
      <c r="R167" s="139"/>
      <c r="S167" s="139"/>
      <c r="T167" s="139"/>
      <c r="U167" s="139"/>
      <c r="V167" s="139"/>
      <c r="W167" s="139"/>
      <c r="X167" s="139"/>
      <c r="Y167" s="139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>
      <c r="A168" s="139"/>
      <c r="B168" s="139"/>
      <c r="C168" s="139"/>
      <c r="D168" s="139"/>
      <c r="E168" s="139"/>
      <c r="F168" s="139"/>
      <c r="G168" s="139"/>
      <c r="H168" s="143"/>
      <c r="I168" s="139"/>
      <c r="J168" s="139"/>
      <c r="K168" s="139"/>
      <c r="L168" s="139"/>
      <c r="M168" s="139"/>
      <c r="N168" s="143"/>
      <c r="O168" s="139"/>
      <c r="P168" s="139"/>
      <c r="Q168" s="143"/>
      <c r="R168" s="139"/>
      <c r="S168" s="139"/>
      <c r="T168" s="139"/>
      <c r="U168" s="139"/>
      <c r="V168" s="139"/>
      <c r="W168" s="139"/>
      <c r="X168" s="139"/>
      <c r="Y168" s="139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>
      <c r="A169" s="139"/>
      <c r="B169" s="139"/>
      <c r="C169" s="139"/>
      <c r="D169" s="139"/>
      <c r="E169" s="139"/>
      <c r="F169" s="139"/>
      <c r="G169" s="139"/>
      <c r="H169" s="143"/>
      <c r="I169" s="139"/>
      <c r="J169" s="139"/>
      <c r="K169" s="139"/>
      <c r="L169" s="139"/>
      <c r="M169" s="139"/>
      <c r="N169" s="143"/>
      <c r="O169" s="139"/>
      <c r="P169" s="139"/>
      <c r="Q169" s="143"/>
      <c r="R169" s="139"/>
      <c r="S169" s="139"/>
      <c r="T169" s="139"/>
      <c r="U169" s="139"/>
      <c r="V169" s="139"/>
      <c r="W169" s="139"/>
      <c r="X169" s="139"/>
      <c r="Y169" s="139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>
      <c r="A170" s="139"/>
      <c r="B170" s="139"/>
      <c r="C170" s="139"/>
      <c r="D170" s="139"/>
      <c r="E170" s="139"/>
      <c r="F170" s="139"/>
      <c r="G170" s="139"/>
      <c r="H170" s="143"/>
      <c r="I170" s="139"/>
      <c r="J170" s="139"/>
      <c r="K170" s="139"/>
      <c r="L170" s="139"/>
      <c r="M170" s="139"/>
      <c r="N170" s="143"/>
      <c r="O170" s="139"/>
      <c r="P170" s="139"/>
      <c r="Q170" s="143"/>
      <c r="R170" s="139"/>
      <c r="S170" s="139"/>
      <c r="T170" s="139"/>
      <c r="U170" s="139"/>
      <c r="V170" s="139"/>
      <c r="W170" s="139"/>
      <c r="X170" s="139"/>
      <c r="Y170" s="139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>
      <c r="A171" s="139"/>
      <c r="B171" s="139"/>
      <c r="C171" s="139"/>
      <c r="D171" s="139"/>
      <c r="E171" s="139"/>
      <c r="F171" s="139"/>
      <c r="G171" s="139"/>
      <c r="H171" s="143"/>
      <c r="I171" s="139"/>
      <c r="J171" s="139"/>
      <c r="K171" s="139"/>
      <c r="L171" s="139"/>
      <c r="M171" s="139"/>
      <c r="N171" s="143"/>
      <c r="O171" s="139"/>
      <c r="P171" s="139"/>
      <c r="Q171" s="143"/>
      <c r="R171" s="139"/>
      <c r="S171" s="139"/>
      <c r="T171" s="139"/>
      <c r="U171" s="139"/>
      <c r="V171" s="139"/>
      <c r="W171" s="139"/>
      <c r="X171" s="139"/>
      <c r="Y171" s="139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>
      <c r="A172" s="139"/>
      <c r="B172" s="139"/>
      <c r="C172" s="139"/>
      <c r="D172" s="139"/>
      <c r="E172" s="139"/>
      <c r="F172" s="139"/>
      <c r="G172" s="139"/>
      <c r="H172" s="143"/>
      <c r="I172" s="139"/>
      <c r="J172" s="139"/>
      <c r="K172" s="139"/>
      <c r="L172" s="139"/>
      <c r="M172" s="139"/>
      <c r="N172" s="143"/>
      <c r="O172" s="139"/>
      <c r="P172" s="139"/>
      <c r="Q172" s="143"/>
      <c r="R172" s="139"/>
      <c r="S172" s="139"/>
      <c r="T172" s="139"/>
      <c r="U172" s="139"/>
      <c r="V172" s="139"/>
      <c r="W172" s="139"/>
      <c r="X172" s="139"/>
      <c r="Y172" s="139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>
      <c r="A173" s="139"/>
      <c r="B173" s="139"/>
      <c r="C173" s="139"/>
      <c r="D173" s="139"/>
      <c r="E173" s="139"/>
      <c r="F173" s="139"/>
      <c r="G173" s="139"/>
      <c r="H173" s="143"/>
      <c r="I173" s="139"/>
      <c r="J173" s="139"/>
      <c r="K173" s="139"/>
      <c r="L173" s="139"/>
      <c r="M173" s="139"/>
      <c r="N173" s="143"/>
      <c r="O173" s="139"/>
      <c r="P173" s="139"/>
      <c r="Q173" s="143"/>
      <c r="R173" s="139"/>
      <c r="S173" s="139"/>
      <c r="T173" s="139"/>
      <c r="U173" s="139"/>
      <c r="V173" s="139"/>
      <c r="W173" s="139"/>
      <c r="X173" s="139"/>
      <c r="Y173" s="139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>
      <c r="A174" s="139"/>
      <c r="B174" s="139"/>
      <c r="C174" s="139"/>
      <c r="D174" s="139"/>
      <c r="E174" s="139"/>
      <c r="F174" s="139"/>
      <c r="G174" s="139"/>
      <c r="H174" s="143"/>
      <c r="I174" s="139"/>
      <c r="J174" s="139"/>
      <c r="K174" s="139"/>
      <c r="L174" s="139"/>
      <c r="M174" s="139"/>
      <c r="N174" s="143"/>
      <c r="O174" s="139"/>
      <c r="P174" s="139"/>
      <c r="Q174" s="143"/>
      <c r="R174" s="139"/>
      <c r="S174" s="139"/>
      <c r="T174" s="139"/>
      <c r="U174" s="139"/>
      <c r="V174" s="139"/>
      <c r="W174" s="139"/>
      <c r="X174" s="139"/>
      <c r="Y174" s="139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>
      <c r="A175" s="139"/>
      <c r="B175" s="139"/>
      <c r="C175" s="139"/>
      <c r="D175" s="139"/>
      <c r="E175" s="139"/>
      <c r="F175" s="139"/>
      <c r="G175" s="139"/>
      <c r="H175" s="143"/>
      <c r="I175" s="139"/>
      <c r="J175" s="139"/>
      <c r="K175" s="139"/>
      <c r="L175" s="139"/>
      <c r="M175" s="139"/>
      <c r="N175" s="143"/>
      <c r="O175" s="139"/>
      <c r="P175" s="139"/>
      <c r="Q175" s="143"/>
      <c r="R175" s="139"/>
      <c r="S175" s="139"/>
      <c r="T175" s="139"/>
      <c r="U175" s="139"/>
      <c r="V175" s="139"/>
      <c r="W175" s="139"/>
      <c r="X175" s="139"/>
      <c r="Y175" s="139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>
      <c r="A176" s="139"/>
      <c r="B176" s="139"/>
      <c r="C176" s="139"/>
      <c r="D176" s="139"/>
      <c r="E176" s="139"/>
      <c r="F176" s="139"/>
      <c r="G176" s="139"/>
      <c r="H176" s="143"/>
      <c r="I176" s="139"/>
      <c r="J176" s="139"/>
      <c r="K176" s="139"/>
      <c r="L176" s="139"/>
      <c r="M176" s="139"/>
      <c r="N176" s="143"/>
      <c r="O176" s="139"/>
      <c r="P176" s="139"/>
      <c r="Q176" s="143"/>
      <c r="R176" s="139"/>
      <c r="S176" s="139"/>
      <c r="T176" s="139"/>
      <c r="U176" s="139"/>
      <c r="V176" s="139"/>
      <c r="W176" s="139"/>
      <c r="X176" s="139"/>
      <c r="Y176" s="139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>
      <c r="A177" s="139"/>
      <c r="B177" s="139"/>
      <c r="C177" s="139"/>
      <c r="D177" s="139"/>
      <c r="E177" s="139"/>
      <c r="F177" s="139"/>
      <c r="G177" s="139"/>
      <c r="H177" s="143"/>
      <c r="I177" s="139"/>
      <c r="J177" s="139"/>
      <c r="K177" s="139"/>
      <c r="L177" s="139"/>
      <c r="M177" s="139"/>
      <c r="N177" s="143"/>
      <c r="O177" s="139"/>
      <c r="P177" s="139"/>
      <c r="Q177" s="143"/>
      <c r="R177" s="139"/>
      <c r="S177" s="139"/>
      <c r="T177" s="139"/>
      <c r="U177" s="139"/>
      <c r="V177" s="139"/>
      <c r="W177" s="139"/>
      <c r="X177" s="139"/>
      <c r="Y177" s="139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>
      <c r="A178" s="139"/>
      <c r="B178" s="139"/>
      <c r="C178" s="139"/>
      <c r="D178" s="139"/>
      <c r="E178" s="139"/>
      <c r="F178" s="139"/>
      <c r="G178" s="139"/>
      <c r="H178" s="143"/>
      <c r="I178" s="139"/>
      <c r="J178" s="139"/>
      <c r="K178" s="139"/>
      <c r="L178" s="139"/>
      <c r="M178" s="139"/>
      <c r="N178" s="143"/>
      <c r="O178" s="139"/>
      <c r="P178" s="139"/>
      <c r="Q178" s="143"/>
      <c r="R178" s="139"/>
      <c r="S178" s="139"/>
      <c r="T178" s="139"/>
      <c r="U178" s="139"/>
      <c r="V178" s="139"/>
      <c r="W178" s="139"/>
      <c r="X178" s="139"/>
      <c r="Y178" s="139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>
      <c r="A179" s="139"/>
      <c r="B179" s="139"/>
      <c r="C179" s="139"/>
      <c r="D179" s="139"/>
      <c r="E179" s="139"/>
      <c r="F179" s="139"/>
      <c r="G179" s="139"/>
      <c r="H179" s="143"/>
      <c r="I179" s="139"/>
      <c r="J179" s="139"/>
      <c r="K179" s="139"/>
      <c r="L179" s="139"/>
      <c r="M179" s="139"/>
      <c r="N179" s="143"/>
      <c r="O179" s="139"/>
      <c r="P179" s="139"/>
      <c r="Q179" s="143"/>
      <c r="R179" s="139"/>
      <c r="S179" s="139"/>
      <c r="T179" s="139"/>
      <c r="U179" s="139"/>
      <c r="V179" s="139"/>
      <c r="W179" s="139"/>
      <c r="X179" s="139"/>
      <c r="Y179" s="139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>
      <c r="A180" s="139"/>
      <c r="B180" s="139"/>
      <c r="C180" s="139"/>
      <c r="D180" s="139"/>
      <c r="E180" s="139"/>
      <c r="F180" s="139"/>
      <c r="G180" s="139"/>
      <c r="H180" s="143"/>
      <c r="I180" s="139"/>
      <c r="J180" s="139"/>
      <c r="K180" s="139"/>
      <c r="L180" s="139"/>
      <c r="M180" s="139"/>
      <c r="N180" s="143"/>
      <c r="O180" s="139"/>
      <c r="P180" s="139"/>
      <c r="Q180" s="143"/>
      <c r="R180" s="139"/>
      <c r="S180" s="139"/>
      <c r="T180" s="139"/>
      <c r="U180" s="139"/>
      <c r="V180" s="139"/>
      <c r="W180" s="139"/>
      <c r="X180" s="139"/>
      <c r="Y180" s="139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>
      <c r="A181" s="139"/>
      <c r="B181" s="139"/>
      <c r="C181" s="139"/>
      <c r="D181" s="139"/>
      <c r="E181" s="139"/>
      <c r="F181" s="139"/>
      <c r="G181" s="139"/>
      <c r="H181" s="143"/>
      <c r="I181" s="139"/>
      <c r="J181" s="139"/>
      <c r="K181" s="139"/>
      <c r="L181" s="139"/>
      <c r="M181" s="139"/>
      <c r="N181" s="143"/>
      <c r="O181" s="139"/>
      <c r="P181" s="139"/>
      <c r="Q181" s="143"/>
      <c r="R181" s="139"/>
      <c r="S181" s="139"/>
      <c r="T181" s="139"/>
      <c r="U181" s="139"/>
      <c r="V181" s="139"/>
      <c r="W181" s="139"/>
      <c r="X181" s="139"/>
      <c r="Y181" s="139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>
      <c r="A182" s="139"/>
      <c r="B182" s="139"/>
      <c r="C182" s="139"/>
      <c r="D182" s="139"/>
      <c r="E182" s="139"/>
      <c r="F182" s="139"/>
      <c r="G182" s="139"/>
      <c r="H182" s="143"/>
      <c r="I182" s="139"/>
      <c r="J182" s="139"/>
      <c r="K182" s="139"/>
      <c r="L182" s="139"/>
      <c r="M182" s="139"/>
      <c r="N182" s="143"/>
      <c r="O182" s="139"/>
      <c r="P182" s="139"/>
      <c r="Q182" s="143"/>
      <c r="R182" s="139"/>
      <c r="S182" s="139"/>
      <c r="T182" s="139"/>
      <c r="U182" s="139"/>
      <c r="V182" s="139"/>
      <c r="W182" s="139"/>
      <c r="X182" s="139"/>
      <c r="Y182" s="139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>
      <c r="A183" s="139"/>
      <c r="B183" s="139"/>
      <c r="C183" s="139"/>
      <c r="D183" s="139"/>
      <c r="E183" s="139"/>
      <c r="F183" s="139"/>
      <c r="G183" s="139"/>
      <c r="H183" s="143"/>
      <c r="I183" s="139"/>
      <c r="J183" s="139"/>
      <c r="K183" s="139"/>
      <c r="L183" s="139"/>
      <c r="M183" s="139"/>
      <c r="N183" s="143"/>
      <c r="O183" s="139"/>
      <c r="P183" s="139"/>
      <c r="Q183" s="143"/>
      <c r="R183" s="139"/>
      <c r="S183" s="139"/>
      <c r="T183" s="139"/>
      <c r="U183" s="139"/>
      <c r="V183" s="139"/>
      <c r="W183" s="139"/>
      <c r="X183" s="139"/>
      <c r="Y183" s="139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>
      <c r="A184" s="139"/>
      <c r="B184" s="139"/>
      <c r="C184" s="139"/>
      <c r="D184" s="139"/>
      <c r="E184" s="139"/>
      <c r="F184" s="139"/>
      <c r="G184" s="139"/>
      <c r="H184" s="143"/>
      <c r="I184" s="139"/>
      <c r="J184" s="139"/>
      <c r="K184" s="139"/>
      <c r="L184" s="139"/>
      <c r="M184" s="139"/>
      <c r="N184" s="143"/>
      <c r="O184" s="139"/>
      <c r="P184" s="139"/>
      <c r="Q184" s="143"/>
      <c r="R184" s="139"/>
      <c r="S184" s="139"/>
      <c r="T184" s="139"/>
      <c r="U184" s="139"/>
      <c r="V184" s="139"/>
      <c r="W184" s="139"/>
      <c r="X184" s="139"/>
      <c r="Y184" s="139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>
      <c r="A185" s="139"/>
      <c r="B185" s="139"/>
      <c r="C185" s="139"/>
      <c r="D185" s="139"/>
      <c r="E185" s="139"/>
      <c r="F185" s="139"/>
      <c r="G185" s="139"/>
      <c r="H185" s="143"/>
      <c r="I185" s="139"/>
      <c r="J185" s="139"/>
      <c r="K185" s="139"/>
      <c r="L185" s="139"/>
      <c r="M185" s="139"/>
      <c r="N185" s="143"/>
      <c r="O185" s="139"/>
      <c r="P185" s="139"/>
      <c r="Q185" s="143"/>
      <c r="R185" s="139"/>
      <c r="S185" s="139"/>
      <c r="T185" s="139"/>
      <c r="U185" s="139"/>
      <c r="V185" s="139"/>
      <c r="W185" s="139"/>
      <c r="X185" s="139"/>
      <c r="Y185" s="139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>
      <c r="A186" s="139"/>
      <c r="B186" s="139"/>
      <c r="C186" s="139"/>
      <c r="D186" s="139"/>
      <c r="E186" s="139"/>
      <c r="F186" s="139"/>
      <c r="G186" s="139"/>
      <c r="H186" s="143"/>
      <c r="I186" s="139"/>
      <c r="J186" s="139"/>
      <c r="K186" s="139"/>
      <c r="L186" s="139"/>
      <c r="M186" s="139"/>
      <c r="N186" s="143"/>
      <c r="O186" s="139"/>
      <c r="P186" s="139"/>
      <c r="Q186" s="143"/>
      <c r="R186" s="139"/>
      <c r="S186" s="139"/>
      <c r="T186" s="139"/>
      <c r="U186" s="139"/>
      <c r="V186" s="139"/>
      <c r="W186" s="139"/>
      <c r="X186" s="139"/>
      <c r="Y186" s="139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>
      <c r="A187" s="139"/>
      <c r="B187" s="139"/>
      <c r="C187" s="139"/>
      <c r="D187" s="139"/>
      <c r="E187" s="139"/>
      <c r="F187" s="139"/>
      <c r="G187" s="139"/>
      <c r="H187" s="143"/>
      <c r="I187" s="139"/>
      <c r="J187" s="139"/>
      <c r="K187" s="139"/>
      <c r="L187" s="139"/>
      <c r="M187" s="139"/>
      <c r="N187" s="143"/>
      <c r="O187" s="139"/>
      <c r="P187" s="139"/>
      <c r="Q187" s="143"/>
      <c r="R187" s="139"/>
      <c r="S187" s="139"/>
      <c r="T187" s="139"/>
      <c r="U187" s="139"/>
      <c r="V187" s="139"/>
      <c r="W187" s="139"/>
      <c r="X187" s="139"/>
      <c r="Y187" s="139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>
      <c r="A188" s="139"/>
      <c r="B188" s="139"/>
      <c r="C188" s="139"/>
      <c r="D188" s="139"/>
      <c r="E188" s="139"/>
      <c r="F188" s="139"/>
      <c r="G188" s="139"/>
      <c r="H188" s="143"/>
      <c r="I188" s="139"/>
      <c r="J188" s="139"/>
      <c r="K188" s="139"/>
      <c r="L188" s="139"/>
      <c r="M188" s="139"/>
      <c r="N188" s="143"/>
      <c r="O188" s="139"/>
      <c r="P188" s="139"/>
      <c r="Q188" s="143"/>
      <c r="R188" s="139"/>
      <c r="S188" s="139"/>
      <c r="T188" s="139"/>
      <c r="U188" s="139"/>
      <c r="V188" s="139"/>
      <c r="W188" s="139"/>
      <c r="X188" s="139"/>
      <c r="Y188" s="139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>
      <c r="A189" s="139"/>
      <c r="B189" s="139"/>
      <c r="C189" s="139"/>
      <c r="D189" s="139"/>
      <c r="E189" s="139"/>
      <c r="F189" s="139"/>
      <c r="G189" s="139"/>
      <c r="H189" s="143"/>
      <c r="I189" s="139"/>
      <c r="J189" s="139"/>
      <c r="K189" s="139"/>
      <c r="L189" s="139"/>
      <c r="M189" s="139"/>
      <c r="N189" s="143"/>
      <c r="O189" s="139"/>
      <c r="P189" s="139"/>
      <c r="Q189" s="143"/>
      <c r="R189" s="139"/>
      <c r="S189" s="139"/>
      <c r="T189" s="139"/>
      <c r="U189" s="139"/>
      <c r="V189" s="139"/>
      <c r="W189" s="139"/>
      <c r="X189" s="139"/>
      <c r="Y189" s="139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>
      <c r="A190" s="139"/>
      <c r="B190" s="139"/>
      <c r="C190" s="139"/>
      <c r="D190" s="139"/>
      <c r="E190" s="139"/>
      <c r="F190" s="139"/>
      <c r="G190" s="139"/>
      <c r="H190" s="143"/>
      <c r="I190" s="139"/>
      <c r="J190" s="139"/>
      <c r="K190" s="139"/>
      <c r="L190" s="139"/>
      <c r="M190" s="139"/>
      <c r="N190" s="143"/>
      <c r="O190" s="139"/>
      <c r="P190" s="139"/>
      <c r="Q190" s="143"/>
      <c r="R190" s="139"/>
      <c r="S190" s="139"/>
      <c r="T190" s="139"/>
      <c r="U190" s="139"/>
      <c r="V190" s="139"/>
      <c r="W190" s="139"/>
      <c r="X190" s="139"/>
      <c r="Y190" s="139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>
      <c r="A191" s="139"/>
      <c r="B191" s="139"/>
      <c r="C191" s="139"/>
      <c r="D191" s="139"/>
      <c r="E191" s="139"/>
      <c r="F191" s="139"/>
      <c r="G191" s="139"/>
      <c r="H191" s="143"/>
      <c r="I191" s="139"/>
      <c r="J191" s="139"/>
      <c r="K191" s="139"/>
      <c r="L191" s="139"/>
      <c r="M191" s="139"/>
      <c r="N191" s="143"/>
      <c r="O191" s="139"/>
      <c r="P191" s="139"/>
      <c r="Q191" s="143"/>
      <c r="R191" s="139"/>
      <c r="S191" s="139"/>
      <c r="T191" s="139"/>
      <c r="U191" s="139"/>
      <c r="V191" s="139"/>
      <c r="W191" s="139"/>
      <c r="X191" s="139"/>
      <c r="Y191" s="139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>
      <c r="A192" s="139"/>
      <c r="B192" s="139"/>
      <c r="C192" s="139"/>
      <c r="D192" s="139"/>
      <c r="E192" s="139"/>
      <c r="F192" s="139"/>
      <c r="G192" s="139"/>
      <c r="H192" s="143"/>
      <c r="I192" s="139"/>
      <c r="J192" s="139"/>
      <c r="K192" s="139"/>
      <c r="L192" s="139"/>
      <c r="M192" s="139"/>
      <c r="N192" s="143"/>
      <c r="O192" s="139"/>
      <c r="P192" s="139"/>
      <c r="Q192" s="143"/>
      <c r="R192" s="139"/>
      <c r="S192" s="139"/>
      <c r="T192" s="139"/>
      <c r="U192" s="139"/>
      <c r="V192" s="139"/>
      <c r="W192" s="139"/>
      <c r="X192" s="139"/>
      <c r="Y192" s="139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>
      <c r="A193" s="139"/>
      <c r="B193" s="139"/>
      <c r="C193" s="139"/>
      <c r="D193" s="139"/>
      <c r="E193" s="139"/>
      <c r="F193" s="139"/>
      <c r="G193" s="139"/>
      <c r="H193" s="143"/>
      <c r="I193" s="139"/>
      <c r="J193" s="139"/>
      <c r="K193" s="139"/>
      <c r="L193" s="139"/>
      <c r="M193" s="139"/>
      <c r="N193" s="143"/>
      <c r="O193" s="139"/>
      <c r="P193" s="139"/>
      <c r="Q193" s="143"/>
      <c r="R193" s="139"/>
      <c r="S193" s="139"/>
      <c r="T193" s="139"/>
      <c r="U193" s="139"/>
      <c r="V193" s="139"/>
      <c r="W193" s="139"/>
      <c r="X193" s="139"/>
      <c r="Y193" s="139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>
      <c r="A194" s="139"/>
      <c r="B194" s="139"/>
      <c r="C194" s="139"/>
      <c r="D194" s="139"/>
      <c r="E194" s="139"/>
      <c r="F194" s="139"/>
      <c r="G194" s="139"/>
      <c r="H194" s="143"/>
      <c r="I194" s="139"/>
      <c r="J194" s="139"/>
      <c r="K194" s="139"/>
      <c r="L194" s="139"/>
      <c r="M194" s="139"/>
      <c r="N194" s="143"/>
      <c r="O194" s="139"/>
      <c r="P194" s="139"/>
      <c r="Q194" s="143"/>
      <c r="R194" s="139"/>
      <c r="S194" s="139"/>
      <c r="T194" s="139"/>
      <c r="U194" s="139"/>
      <c r="V194" s="139"/>
      <c r="W194" s="139"/>
      <c r="X194" s="139"/>
      <c r="Y194" s="139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>
      <c r="A195" s="139"/>
      <c r="B195" s="139"/>
      <c r="C195" s="139"/>
      <c r="D195" s="139"/>
      <c r="E195" s="139"/>
      <c r="F195" s="139"/>
      <c r="G195" s="139"/>
      <c r="H195" s="143"/>
      <c r="I195" s="139"/>
      <c r="J195" s="139"/>
      <c r="K195" s="139"/>
      <c r="L195" s="139"/>
      <c r="M195" s="139"/>
      <c r="N195" s="143"/>
      <c r="O195" s="139"/>
      <c r="P195" s="139"/>
      <c r="Q195" s="143"/>
      <c r="R195" s="139"/>
      <c r="S195" s="139"/>
      <c r="T195" s="139"/>
      <c r="U195" s="139"/>
      <c r="V195" s="139"/>
      <c r="W195" s="139"/>
      <c r="X195" s="139"/>
      <c r="Y195" s="139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>
      <c r="A196" s="139"/>
      <c r="B196" s="139"/>
      <c r="C196" s="139"/>
      <c r="D196" s="139"/>
      <c r="E196" s="139"/>
      <c r="F196" s="139"/>
      <c r="G196" s="139"/>
      <c r="H196" s="143"/>
      <c r="I196" s="139"/>
      <c r="J196" s="139"/>
      <c r="K196" s="139"/>
      <c r="L196" s="139"/>
      <c r="M196" s="139"/>
      <c r="N196" s="143"/>
      <c r="O196" s="139"/>
      <c r="P196" s="139"/>
      <c r="Q196" s="143"/>
      <c r="R196" s="139"/>
      <c r="S196" s="139"/>
      <c r="T196" s="139"/>
      <c r="U196" s="139"/>
      <c r="V196" s="139"/>
      <c r="W196" s="139"/>
      <c r="X196" s="139"/>
      <c r="Y196" s="139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>
      <c r="A197" s="139"/>
      <c r="B197" s="139"/>
      <c r="C197" s="139"/>
      <c r="D197" s="139"/>
      <c r="E197" s="139"/>
      <c r="F197" s="139"/>
      <c r="G197" s="139"/>
      <c r="H197" s="143"/>
      <c r="I197" s="139"/>
      <c r="J197" s="139"/>
      <c r="K197" s="139"/>
      <c r="L197" s="139"/>
      <c r="M197" s="139"/>
      <c r="N197" s="143"/>
      <c r="O197" s="139"/>
      <c r="P197" s="139"/>
      <c r="Q197" s="143"/>
      <c r="R197" s="139"/>
      <c r="S197" s="139"/>
      <c r="T197" s="139"/>
      <c r="U197" s="139"/>
      <c r="V197" s="139"/>
      <c r="W197" s="139"/>
      <c r="X197" s="139"/>
      <c r="Y197" s="139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>
      <c r="A198" s="139"/>
      <c r="B198" s="139"/>
      <c r="C198" s="139"/>
      <c r="D198" s="139"/>
      <c r="E198" s="139"/>
      <c r="F198" s="139"/>
      <c r="G198" s="139"/>
      <c r="H198" s="143"/>
      <c r="I198" s="139"/>
      <c r="J198" s="139"/>
      <c r="K198" s="139"/>
      <c r="L198" s="139"/>
      <c r="M198" s="139"/>
      <c r="N198" s="143"/>
      <c r="O198" s="139"/>
      <c r="P198" s="139"/>
      <c r="Q198" s="143"/>
      <c r="R198" s="139"/>
      <c r="S198" s="139"/>
      <c r="T198" s="139"/>
      <c r="U198" s="139"/>
      <c r="V198" s="139"/>
      <c r="W198" s="139"/>
      <c r="X198" s="139"/>
      <c r="Y198" s="139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>
      <c r="A199" s="139"/>
      <c r="B199" s="139"/>
      <c r="C199" s="139"/>
      <c r="D199" s="139"/>
      <c r="E199" s="139"/>
      <c r="F199" s="139"/>
      <c r="G199" s="139"/>
      <c r="H199" s="143"/>
      <c r="I199" s="139"/>
      <c r="J199" s="139"/>
      <c r="K199" s="139"/>
      <c r="L199" s="139"/>
      <c r="M199" s="139"/>
      <c r="N199" s="143"/>
      <c r="O199" s="139"/>
      <c r="P199" s="139"/>
      <c r="Q199" s="143"/>
      <c r="R199" s="139"/>
      <c r="S199" s="139"/>
      <c r="T199" s="139"/>
      <c r="U199" s="139"/>
      <c r="V199" s="139"/>
      <c r="W199" s="139"/>
      <c r="X199" s="139"/>
      <c r="Y199" s="139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>
      <c r="A200" s="139"/>
      <c r="B200" s="139"/>
      <c r="C200" s="139"/>
      <c r="D200" s="139"/>
      <c r="E200" s="139"/>
      <c r="F200" s="139"/>
      <c r="G200" s="139"/>
      <c r="H200" s="143"/>
      <c r="I200" s="139"/>
      <c r="J200" s="139"/>
      <c r="K200" s="139"/>
      <c r="L200" s="139"/>
      <c r="M200" s="139"/>
      <c r="N200" s="143"/>
      <c r="O200" s="139"/>
      <c r="P200" s="139"/>
      <c r="Q200" s="143"/>
      <c r="R200" s="139"/>
      <c r="S200" s="139"/>
      <c r="T200" s="139"/>
      <c r="U200" s="139"/>
      <c r="V200" s="139"/>
      <c r="W200" s="139"/>
      <c r="X200" s="139"/>
      <c r="Y200" s="139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>
      <c r="A201" s="139"/>
      <c r="B201" s="139"/>
      <c r="C201" s="139"/>
      <c r="D201" s="139"/>
      <c r="E201" s="139"/>
      <c r="F201" s="139"/>
      <c r="G201" s="139"/>
      <c r="H201" s="143"/>
      <c r="I201" s="139"/>
      <c r="J201" s="139"/>
      <c r="K201" s="139"/>
      <c r="L201" s="139"/>
      <c r="M201" s="139"/>
      <c r="N201" s="143"/>
      <c r="O201" s="139"/>
      <c r="P201" s="139"/>
      <c r="Q201" s="143"/>
      <c r="R201" s="139"/>
      <c r="S201" s="139"/>
      <c r="T201" s="139"/>
      <c r="U201" s="139"/>
      <c r="V201" s="139"/>
      <c r="W201" s="139"/>
      <c r="X201" s="139"/>
      <c r="Y201" s="139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>
      <c r="A202" s="139"/>
      <c r="B202" s="139"/>
      <c r="C202" s="139"/>
      <c r="D202" s="139"/>
      <c r="E202" s="139"/>
      <c r="F202" s="139"/>
      <c r="G202" s="139"/>
      <c r="H202" s="143"/>
      <c r="I202" s="139"/>
      <c r="J202" s="139"/>
      <c r="K202" s="139"/>
      <c r="L202" s="139"/>
      <c r="M202" s="139"/>
      <c r="N202" s="143"/>
      <c r="O202" s="139"/>
      <c r="P202" s="139"/>
      <c r="Q202" s="143"/>
      <c r="R202" s="139"/>
      <c r="S202" s="139"/>
      <c r="T202" s="139"/>
      <c r="U202" s="139"/>
      <c r="V202" s="139"/>
      <c r="W202" s="139"/>
      <c r="X202" s="139"/>
      <c r="Y202" s="139"/>
    </row>
    <row r="203" spans="1:38">
      <c r="A203" s="139"/>
      <c r="B203" s="139"/>
      <c r="C203" s="139"/>
      <c r="D203" s="139"/>
      <c r="E203" s="139"/>
      <c r="F203" s="139"/>
      <c r="G203" s="139"/>
      <c r="H203" s="143"/>
      <c r="I203" s="139"/>
      <c r="J203" s="139"/>
      <c r="K203" s="139"/>
      <c r="L203" s="139"/>
      <c r="M203" s="139"/>
      <c r="N203" s="143"/>
      <c r="O203" s="139"/>
      <c r="P203" s="139"/>
      <c r="Q203" s="143"/>
      <c r="R203" s="139"/>
      <c r="S203" s="139"/>
      <c r="T203" s="139"/>
      <c r="U203" s="139"/>
      <c r="V203" s="139"/>
      <c r="W203" s="139"/>
      <c r="X203" s="139"/>
      <c r="Y203" s="139"/>
    </row>
    <row r="204" spans="1:38">
      <c r="A204" s="139"/>
      <c r="B204" s="139"/>
      <c r="C204" s="139"/>
      <c r="D204" s="139"/>
      <c r="E204" s="139"/>
      <c r="F204" s="139"/>
      <c r="G204" s="139"/>
      <c r="H204" s="143"/>
      <c r="I204" s="139"/>
      <c r="J204" s="139"/>
      <c r="K204" s="139"/>
      <c r="L204" s="139"/>
      <c r="M204" s="139"/>
      <c r="N204" s="143"/>
      <c r="O204" s="139"/>
      <c r="P204" s="139"/>
      <c r="Q204" s="143"/>
      <c r="R204" s="139"/>
      <c r="S204" s="139"/>
      <c r="T204" s="139"/>
      <c r="U204" s="139"/>
      <c r="V204" s="139"/>
      <c r="W204" s="139"/>
      <c r="X204" s="139"/>
      <c r="Y204" s="139"/>
    </row>
    <row r="205" spans="1:38">
      <c r="A205" s="139"/>
      <c r="B205" s="139"/>
      <c r="C205" s="139"/>
      <c r="D205" s="139"/>
      <c r="E205" s="139"/>
      <c r="F205" s="139"/>
      <c r="G205" s="139"/>
      <c r="H205" s="143"/>
      <c r="I205" s="139"/>
      <c r="J205" s="139"/>
      <c r="K205" s="139"/>
      <c r="L205" s="139"/>
      <c r="M205" s="139"/>
      <c r="N205" s="143"/>
      <c r="O205" s="139"/>
      <c r="P205" s="139"/>
      <c r="Q205" s="143"/>
      <c r="R205" s="139"/>
      <c r="S205" s="139"/>
      <c r="T205" s="139"/>
      <c r="U205" s="139"/>
      <c r="V205" s="139"/>
      <c r="W205" s="139"/>
      <c r="X205" s="139"/>
      <c r="Y205" s="139"/>
    </row>
    <row r="206" spans="1:38">
      <c r="A206" s="139"/>
      <c r="B206" s="139"/>
      <c r="C206" s="139"/>
      <c r="D206" s="139"/>
      <c r="E206" s="139"/>
      <c r="F206" s="139"/>
      <c r="G206" s="139"/>
      <c r="H206" s="143"/>
      <c r="I206" s="139"/>
      <c r="J206" s="139"/>
      <c r="K206" s="139"/>
      <c r="L206" s="139"/>
      <c r="M206" s="139"/>
      <c r="N206" s="143"/>
      <c r="O206" s="139"/>
      <c r="P206" s="139"/>
      <c r="Q206" s="143"/>
      <c r="R206" s="139"/>
      <c r="S206" s="139"/>
      <c r="T206" s="139"/>
      <c r="U206" s="139"/>
      <c r="V206" s="139"/>
      <c r="W206" s="139"/>
      <c r="X206" s="139"/>
      <c r="Y206" s="139"/>
    </row>
    <row r="207" spans="1:38">
      <c r="A207" s="139"/>
      <c r="B207" s="139"/>
      <c r="C207" s="139"/>
      <c r="D207" s="139"/>
      <c r="E207" s="139"/>
      <c r="F207" s="139"/>
      <c r="G207" s="139"/>
      <c r="H207" s="143"/>
      <c r="I207" s="139"/>
      <c r="J207" s="139"/>
      <c r="K207" s="139"/>
      <c r="L207" s="139"/>
      <c r="M207" s="139"/>
      <c r="N207" s="143"/>
      <c r="O207" s="139"/>
      <c r="P207" s="139"/>
      <c r="Q207" s="143"/>
      <c r="R207" s="139"/>
      <c r="S207" s="139"/>
      <c r="T207" s="139"/>
      <c r="U207" s="139"/>
      <c r="V207" s="139"/>
      <c r="W207" s="139"/>
      <c r="X207" s="139"/>
      <c r="Y207" s="139"/>
    </row>
    <row r="208" spans="1:38">
      <c r="A208" s="139"/>
      <c r="B208" s="139"/>
      <c r="C208" s="139"/>
      <c r="D208" s="139"/>
      <c r="E208" s="139"/>
      <c r="F208" s="139"/>
      <c r="G208" s="139"/>
      <c r="H208" s="143"/>
      <c r="I208" s="139"/>
      <c r="J208" s="139"/>
      <c r="K208" s="139"/>
      <c r="L208" s="139"/>
      <c r="M208" s="139"/>
      <c r="N208" s="143"/>
      <c r="O208" s="139"/>
      <c r="P208" s="139"/>
      <c r="Q208" s="143"/>
      <c r="R208" s="139"/>
      <c r="S208" s="139"/>
      <c r="T208" s="139"/>
      <c r="U208" s="139"/>
      <c r="V208" s="139"/>
      <c r="W208" s="139"/>
      <c r="X208" s="139"/>
      <c r="Y208" s="139"/>
    </row>
    <row r="209" spans="1:25">
      <c r="A209" s="139"/>
      <c r="B209" s="139"/>
      <c r="C209" s="139"/>
      <c r="D209" s="139"/>
      <c r="E209" s="139"/>
      <c r="F209" s="139"/>
      <c r="G209" s="139"/>
      <c r="H209" s="143"/>
      <c r="I209" s="139"/>
      <c r="J209" s="139"/>
      <c r="K209" s="139"/>
      <c r="L209" s="139"/>
      <c r="M209" s="139"/>
      <c r="N209" s="143"/>
      <c r="O209" s="139"/>
      <c r="P209" s="139"/>
      <c r="Q209" s="143"/>
      <c r="R209" s="139"/>
      <c r="S209" s="139"/>
      <c r="T209" s="139"/>
      <c r="U209" s="139"/>
      <c r="V209" s="139"/>
      <c r="W209" s="139"/>
      <c r="X209" s="139"/>
      <c r="Y209" s="139"/>
    </row>
    <row r="210" spans="1:25">
      <c r="A210" s="139"/>
      <c r="B210" s="139"/>
      <c r="C210" s="139"/>
      <c r="D210" s="139"/>
      <c r="E210" s="139"/>
      <c r="F210" s="139"/>
      <c r="G210" s="139"/>
      <c r="H210" s="143"/>
      <c r="I210" s="139"/>
      <c r="J210" s="139"/>
      <c r="K210" s="139"/>
      <c r="L210" s="139"/>
      <c r="M210" s="139"/>
      <c r="N210" s="143"/>
      <c r="O210" s="139"/>
      <c r="P210" s="139"/>
      <c r="Q210" s="143"/>
      <c r="R210" s="139"/>
      <c r="S210" s="139"/>
      <c r="T210" s="139"/>
      <c r="U210" s="139"/>
      <c r="V210" s="139"/>
      <c r="W210" s="139"/>
      <c r="X210" s="139"/>
      <c r="Y210" s="139"/>
    </row>
    <row r="211" spans="1:25">
      <c r="A211" s="139"/>
      <c r="B211" s="139"/>
      <c r="C211" s="139"/>
      <c r="D211" s="139"/>
      <c r="E211" s="139"/>
      <c r="F211" s="139"/>
      <c r="G211" s="139"/>
      <c r="H211" s="143"/>
      <c r="I211" s="139"/>
      <c r="J211" s="139"/>
      <c r="K211" s="139"/>
      <c r="L211" s="139"/>
      <c r="M211" s="139"/>
      <c r="N211" s="143"/>
      <c r="O211" s="139"/>
      <c r="P211" s="139"/>
      <c r="Q211" s="143"/>
      <c r="R211" s="139"/>
      <c r="S211" s="139"/>
      <c r="T211" s="139"/>
      <c r="U211" s="139"/>
      <c r="V211" s="139"/>
      <c r="W211" s="139"/>
      <c r="X211" s="139"/>
      <c r="Y211" s="139"/>
    </row>
    <row r="212" spans="1:25">
      <c r="A212" s="139"/>
      <c r="B212" s="139"/>
      <c r="C212" s="139"/>
      <c r="D212" s="139"/>
      <c r="E212" s="139"/>
      <c r="F212" s="139"/>
      <c r="G212" s="139"/>
      <c r="H212" s="143"/>
      <c r="I212" s="139"/>
      <c r="J212" s="139"/>
      <c r="K212" s="139"/>
      <c r="L212" s="139"/>
      <c r="M212" s="139"/>
      <c r="N212" s="143"/>
      <c r="O212" s="139"/>
      <c r="P212" s="139"/>
      <c r="Q212" s="143"/>
      <c r="R212" s="139"/>
      <c r="S212" s="139"/>
      <c r="T212" s="139"/>
      <c r="U212" s="139"/>
      <c r="V212" s="139"/>
      <c r="W212" s="139"/>
      <c r="X212" s="139"/>
      <c r="Y212" s="139"/>
    </row>
    <row r="213" spans="1:25">
      <c r="A213" s="139"/>
      <c r="B213" s="139"/>
      <c r="C213" s="139"/>
      <c r="D213" s="139"/>
      <c r="E213" s="139"/>
      <c r="F213" s="139"/>
      <c r="G213" s="139"/>
      <c r="H213" s="143"/>
      <c r="I213" s="139"/>
      <c r="J213" s="139"/>
      <c r="K213" s="139"/>
      <c r="L213" s="139"/>
      <c r="M213" s="139"/>
      <c r="N213" s="143"/>
      <c r="O213" s="139"/>
      <c r="P213" s="139"/>
      <c r="Q213" s="143"/>
      <c r="R213" s="139"/>
      <c r="S213" s="139"/>
      <c r="T213" s="139"/>
      <c r="U213" s="139"/>
      <c r="V213" s="139"/>
      <c r="W213" s="139"/>
      <c r="X213" s="139"/>
      <c r="Y213" s="139"/>
    </row>
    <row r="214" spans="1:25">
      <c r="A214" s="139"/>
      <c r="B214" s="139"/>
      <c r="C214" s="139"/>
      <c r="D214" s="139"/>
      <c r="E214" s="139"/>
      <c r="F214" s="139"/>
      <c r="G214" s="139"/>
      <c r="H214" s="143"/>
      <c r="I214" s="139"/>
      <c r="J214" s="139"/>
      <c r="K214" s="139"/>
      <c r="L214" s="139"/>
      <c r="M214" s="139"/>
      <c r="N214" s="143"/>
      <c r="O214" s="139"/>
      <c r="P214" s="139"/>
      <c r="Q214" s="143"/>
      <c r="R214" s="139"/>
      <c r="S214" s="139"/>
      <c r="T214" s="139"/>
      <c r="U214" s="139"/>
      <c r="V214" s="139"/>
      <c r="W214" s="139"/>
      <c r="X214" s="139"/>
      <c r="Y214" s="139"/>
    </row>
    <row r="215" spans="1:25">
      <c r="A215" s="139"/>
      <c r="B215" s="139"/>
      <c r="C215" s="139"/>
      <c r="D215" s="139"/>
      <c r="E215" s="139"/>
      <c r="F215" s="139"/>
      <c r="G215" s="139"/>
      <c r="H215" s="143"/>
      <c r="I215" s="139"/>
      <c r="J215" s="139"/>
      <c r="K215" s="139"/>
      <c r="L215" s="139"/>
      <c r="M215" s="139"/>
      <c r="N215" s="143"/>
      <c r="O215" s="139"/>
      <c r="P215" s="139"/>
      <c r="Q215" s="143"/>
      <c r="R215" s="139"/>
      <c r="S215" s="139"/>
      <c r="T215" s="139"/>
      <c r="U215" s="139"/>
      <c r="V215" s="139"/>
      <c r="W215" s="139"/>
      <c r="X215" s="139"/>
      <c r="Y215" s="139"/>
    </row>
    <row r="216" spans="1:25">
      <c r="A216" s="139"/>
      <c r="B216" s="139"/>
      <c r="C216" s="139"/>
      <c r="D216" s="139"/>
      <c r="E216" s="139"/>
      <c r="F216" s="139"/>
      <c r="G216" s="139"/>
      <c r="H216" s="143"/>
      <c r="I216" s="139"/>
      <c r="J216" s="139"/>
      <c r="K216" s="139"/>
      <c r="L216" s="139"/>
      <c r="M216" s="139"/>
      <c r="N216" s="143"/>
      <c r="O216" s="139"/>
      <c r="P216" s="139"/>
      <c r="Q216" s="143"/>
      <c r="R216" s="139"/>
      <c r="S216" s="139"/>
      <c r="T216" s="139"/>
      <c r="U216" s="139"/>
      <c r="V216" s="139"/>
      <c r="W216" s="139"/>
      <c r="X216" s="139"/>
      <c r="Y216" s="139"/>
    </row>
    <row r="217" spans="1:25">
      <c r="A217" s="139"/>
      <c r="B217" s="139"/>
      <c r="C217" s="139"/>
      <c r="D217" s="139"/>
      <c r="E217" s="139"/>
      <c r="F217" s="139"/>
      <c r="G217" s="139"/>
      <c r="H217" s="143"/>
      <c r="I217" s="139"/>
      <c r="J217" s="139"/>
      <c r="K217" s="139"/>
      <c r="L217" s="139"/>
      <c r="M217" s="139"/>
      <c r="N217" s="143"/>
      <c r="O217" s="139"/>
      <c r="P217" s="139"/>
      <c r="Q217" s="143"/>
      <c r="R217" s="139"/>
      <c r="S217" s="139"/>
      <c r="T217" s="139"/>
      <c r="U217" s="139"/>
      <c r="V217" s="139"/>
      <c r="W217" s="139"/>
      <c r="X217" s="139"/>
      <c r="Y217" s="139"/>
    </row>
    <row r="218" spans="1:25">
      <c r="A218" s="139"/>
      <c r="B218" s="139"/>
      <c r="C218" s="139"/>
      <c r="D218" s="139"/>
      <c r="E218" s="139"/>
      <c r="F218" s="139"/>
      <c r="G218" s="139"/>
      <c r="H218" s="143"/>
      <c r="I218" s="139"/>
      <c r="J218" s="139"/>
      <c r="K218" s="139"/>
      <c r="L218" s="139"/>
      <c r="M218" s="139"/>
      <c r="N218" s="143"/>
      <c r="O218" s="139"/>
      <c r="P218" s="139"/>
      <c r="Q218" s="143"/>
      <c r="R218" s="139"/>
      <c r="S218" s="139"/>
      <c r="T218" s="139"/>
      <c r="U218" s="139"/>
      <c r="V218" s="139"/>
      <c r="W218" s="139"/>
      <c r="X218" s="139"/>
      <c r="Y218" s="139"/>
    </row>
    <row r="219" spans="1:25">
      <c r="A219" s="139"/>
      <c r="B219" s="139"/>
      <c r="C219" s="139"/>
      <c r="D219" s="139"/>
      <c r="E219" s="139"/>
      <c r="F219" s="139"/>
      <c r="G219" s="139"/>
      <c r="H219" s="143"/>
      <c r="I219" s="139"/>
      <c r="J219" s="139"/>
      <c r="K219" s="139"/>
      <c r="L219" s="139"/>
      <c r="M219" s="139"/>
      <c r="N219" s="143"/>
      <c r="O219" s="139"/>
      <c r="P219" s="139"/>
      <c r="Q219" s="143"/>
      <c r="R219" s="139"/>
      <c r="S219" s="139"/>
      <c r="T219" s="139"/>
      <c r="U219" s="139"/>
      <c r="V219" s="139"/>
      <c r="W219" s="139"/>
      <c r="X219" s="139"/>
      <c r="Y219" s="139"/>
    </row>
    <row r="220" spans="1:25">
      <c r="A220" s="139"/>
      <c r="B220" s="139"/>
      <c r="C220" s="139"/>
      <c r="D220" s="139"/>
      <c r="E220" s="139"/>
      <c r="F220" s="139"/>
      <c r="G220" s="139"/>
      <c r="H220" s="143"/>
      <c r="I220" s="139"/>
      <c r="J220" s="139"/>
      <c r="K220" s="139"/>
      <c r="L220" s="139"/>
      <c r="M220" s="139"/>
      <c r="N220" s="143"/>
      <c r="O220" s="139"/>
      <c r="P220" s="139"/>
      <c r="Q220" s="143"/>
      <c r="R220" s="139"/>
      <c r="S220" s="139"/>
      <c r="T220" s="139"/>
      <c r="U220" s="139"/>
      <c r="V220" s="139"/>
      <c r="W220" s="139"/>
      <c r="X220" s="139"/>
      <c r="Y220" s="139"/>
    </row>
    <row r="221" spans="1:25">
      <c r="A221" s="139"/>
      <c r="B221" s="139"/>
      <c r="C221" s="139"/>
      <c r="D221" s="139"/>
      <c r="E221" s="139"/>
      <c r="F221" s="139"/>
      <c r="G221" s="139"/>
      <c r="H221" s="143"/>
      <c r="I221" s="139"/>
      <c r="J221" s="139"/>
      <c r="K221" s="139"/>
      <c r="L221" s="139"/>
      <c r="M221" s="139"/>
      <c r="N221" s="143"/>
      <c r="O221" s="139"/>
      <c r="P221" s="139"/>
      <c r="Q221" s="143"/>
      <c r="R221" s="139"/>
      <c r="S221" s="139"/>
      <c r="T221" s="139"/>
      <c r="U221" s="139"/>
      <c r="V221" s="139"/>
      <c r="W221" s="139"/>
      <c r="X221" s="139"/>
      <c r="Y221" s="139"/>
    </row>
    <row r="222" spans="1:25">
      <c r="A222" s="139"/>
      <c r="B222" s="139"/>
      <c r="C222" s="139"/>
      <c r="D222" s="139"/>
      <c r="E222" s="139"/>
      <c r="F222" s="139"/>
      <c r="G222" s="139"/>
      <c r="H222" s="143"/>
      <c r="I222" s="139"/>
      <c r="J222" s="139"/>
      <c r="K222" s="139"/>
      <c r="L222" s="139"/>
      <c r="M222" s="139"/>
      <c r="N222" s="143"/>
      <c r="O222" s="139"/>
      <c r="P222" s="139"/>
      <c r="Q222" s="143"/>
      <c r="R222" s="139"/>
      <c r="S222" s="139"/>
      <c r="T222" s="139"/>
      <c r="U222" s="139"/>
      <c r="V222" s="139"/>
      <c r="W222" s="139"/>
      <c r="X222" s="139"/>
      <c r="Y222" s="139"/>
    </row>
    <row r="223" spans="1:25">
      <c r="A223" s="139"/>
      <c r="B223" s="139"/>
      <c r="C223" s="139"/>
      <c r="D223" s="139"/>
      <c r="E223" s="139"/>
      <c r="F223" s="139"/>
      <c r="G223" s="139"/>
      <c r="H223" s="143"/>
      <c r="I223" s="139"/>
      <c r="J223" s="139"/>
      <c r="K223" s="139"/>
      <c r="L223" s="139"/>
      <c r="M223" s="139"/>
      <c r="N223" s="143"/>
      <c r="O223" s="139"/>
      <c r="P223" s="139"/>
      <c r="Q223" s="143"/>
      <c r="R223" s="139"/>
      <c r="S223" s="139"/>
      <c r="T223" s="139"/>
      <c r="U223" s="139"/>
      <c r="V223" s="139"/>
      <c r="W223" s="139"/>
      <c r="X223" s="139"/>
      <c r="Y223" s="139"/>
    </row>
    <row r="224" spans="1:25">
      <c r="A224" s="139"/>
      <c r="B224" s="139"/>
      <c r="C224" s="139"/>
      <c r="D224" s="139"/>
      <c r="E224" s="139"/>
      <c r="F224" s="139"/>
      <c r="G224" s="139"/>
      <c r="H224" s="143"/>
      <c r="I224" s="139"/>
      <c r="J224" s="139"/>
      <c r="K224" s="139"/>
      <c r="L224" s="139"/>
      <c r="M224" s="139"/>
      <c r="N224" s="143"/>
      <c r="O224" s="139"/>
      <c r="P224" s="139"/>
      <c r="Q224" s="143"/>
      <c r="R224" s="139"/>
      <c r="S224" s="139"/>
      <c r="T224" s="139"/>
      <c r="U224" s="139"/>
      <c r="V224" s="139"/>
      <c r="W224" s="139"/>
      <c r="X224" s="139"/>
      <c r="Y224" s="139"/>
    </row>
    <row r="225" spans="1:25">
      <c r="A225" s="139"/>
      <c r="B225" s="139"/>
      <c r="C225" s="139"/>
      <c r="D225" s="139"/>
      <c r="E225" s="139"/>
      <c r="F225" s="139"/>
      <c r="G225" s="139"/>
      <c r="H225" s="143"/>
      <c r="I225" s="139"/>
      <c r="J225" s="139"/>
      <c r="K225" s="139"/>
      <c r="L225" s="139"/>
      <c r="M225" s="139"/>
      <c r="N225" s="143"/>
      <c r="O225" s="139"/>
      <c r="P225" s="139"/>
      <c r="Q225" s="143"/>
      <c r="R225" s="139"/>
      <c r="S225" s="139"/>
      <c r="T225" s="139"/>
      <c r="U225" s="139"/>
      <c r="V225" s="139"/>
      <c r="W225" s="139"/>
      <c r="X225" s="139"/>
      <c r="Y225" s="139"/>
    </row>
    <row r="226" spans="1:25">
      <c r="A226" s="139"/>
      <c r="B226" s="139"/>
      <c r="C226" s="139"/>
      <c r="D226" s="139"/>
      <c r="E226" s="139"/>
      <c r="F226" s="139"/>
      <c r="G226" s="139"/>
      <c r="H226" s="143"/>
      <c r="I226" s="139"/>
      <c r="J226" s="139"/>
      <c r="K226" s="139"/>
      <c r="L226" s="139"/>
      <c r="M226" s="139"/>
      <c r="N226" s="143"/>
      <c r="O226" s="139"/>
      <c r="P226" s="139"/>
      <c r="Q226" s="143"/>
      <c r="R226" s="139"/>
      <c r="S226" s="139"/>
      <c r="T226" s="139"/>
      <c r="U226" s="139"/>
      <c r="V226" s="139"/>
      <c r="W226" s="139"/>
      <c r="X226" s="139"/>
      <c r="Y226" s="139"/>
    </row>
    <row r="227" spans="1:25">
      <c r="A227" s="139"/>
      <c r="B227" s="139"/>
      <c r="C227" s="139"/>
      <c r="D227" s="139"/>
      <c r="E227" s="139"/>
      <c r="F227" s="139"/>
      <c r="G227" s="139"/>
      <c r="H227" s="143"/>
      <c r="I227" s="139"/>
      <c r="J227" s="139"/>
      <c r="K227" s="139"/>
      <c r="L227" s="139"/>
      <c r="M227" s="139"/>
      <c r="N227" s="143"/>
      <c r="O227" s="139"/>
      <c r="P227" s="139"/>
      <c r="Q227" s="143"/>
      <c r="R227" s="139"/>
      <c r="S227" s="139"/>
      <c r="T227" s="139"/>
      <c r="U227" s="139"/>
      <c r="V227" s="139"/>
      <c r="W227" s="139"/>
      <c r="X227" s="139"/>
      <c r="Y227" s="139"/>
    </row>
    <row r="228" spans="1:25">
      <c r="A228" s="139"/>
      <c r="B228" s="139"/>
      <c r="C228" s="139"/>
      <c r="D228" s="139"/>
      <c r="E228" s="139"/>
      <c r="F228" s="139"/>
      <c r="G228" s="139"/>
      <c r="H228" s="143"/>
      <c r="I228" s="139"/>
      <c r="J228" s="139"/>
      <c r="K228" s="139"/>
      <c r="L228" s="139"/>
      <c r="M228" s="139"/>
      <c r="N228" s="143"/>
      <c r="O228" s="139"/>
      <c r="P228" s="139"/>
      <c r="Q228" s="143"/>
      <c r="R228" s="139"/>
      <c r="S228" s="139"/>
      <c r="T228" s="139"/>
      <c r="U228" s="139"/>
      <c r="V228" s="139"/>
      <c r="W228" s="139"/>
      <c r="X228" s="139"/>
      <c r="Y228" s="139"/>
    </row>
    <row r="229" spans="1:25">
      <c r="A229" s="139"/>
      <c r="B229" s="139"/>
      <c r="C229" s="139"/>
      <c r="D229" s="139"/>
      <c r="E229" s="139"/>
      <c r="F229" s="139"/>
      <c r="G229" s="139"/>
      <c r="H229" s="143"/>
      <c r="I229" s="139"/>
      <c r="J229" s="139"/>
      <c r="K229" s="139"/>
      <c r="L229" s="139"/>
      <c r="M229" s="139"/>
      <c r="N229" s="143"/>
      <c r="O229" s="139"/>
      <c r="P229" s="139"/>
      <c r="Q229" s="143"/>
      <c r="R229" s="139"/>
      <c r="S229" s="139"/>
      <c r="T229" s="139"/>
      <c r="U229" s="139"/>
      <c r="V229" s="139"/>
      <c r="W229" s="139"/>
      <c r="X229" s="139"/>
      <c r="Y229" s="139"/>
    </row>
    <row r="230" spans="1:25">
      <c r="A230" s="139"/>
      <c r="B230" s="139"/>
      <c r="C230" s="139"/>
      <c r="D230" s="139"/>
      <c r="E230" s="139"/>
      <c r="F230" s="139"/>
      <c r="G230" s="139"/>
      <c r="H230" s="143"/>
      <c r="I230" s="139"/>
      <c r="J230" s="139"/>
      <c r="K230" s="139"/>
      <c r="L230" s="139"/>
      <c r="M230" s="139"/>
      <c r="N230" s="143"/>
      <c r="O230" s="139"/>
      <c r="P230" s="139"/>
      <c r="Q230" s="143"/>
      <c r="R230" s="139"/>
      <c r="S230" s="139"/>
      <c r="T230" s="139"/>
      <c r="U230" s="139"/>
      <c r="V230" s="139"/>
      <c r="W230" s="139"/>
      <c r="X230" s="139"/>
      <c r="Y230" s="139"/>
    </row>
    <row r="231" spans="1:25">
      <c r="A231" s="139"/>
      <c r="B231" s="139"/>
      <c r="C231" s="139"/>
      <c r="D231" s="139"/>
      <c r="E231" s="139"/>
      <c r="F231" s="139"/>
      <c r="G231" s="139"/>
      <c r="H231" s="143"/>
      <c r="I231" s="139"/>
      <c r="J231" s="139"/>
      <c r="K231" s="139"/>
      <c r="L231" s="139"/>
      <c r="M231" s="139"/>
      <c r="N231" s="143"/>
      <c r="O231" s="139"/>
      <c r="P231" s="139"/>
      <c r="Q231" s="143"/>
      <c r="R231" s="139"/>
      <c r="S231" s="139"/>
      <c r="T231" s="139"/>
      <c r="U231" s="139"/>
      <c r="V231" s="139"/>
      <c r="W231" s="139"/>
      <c r="X231" s="139"/>
      <c r="Y231" s="139"/>
    </row>
    <row r="232" spans="1:25">
      <c r="A232" s="139"/>
      <c r="B232" s="139"/>
      <c r="C232" s="139"/>
      <c r="D232" s="139"/>
      <c r="E232" s="139"/>
      <c r="F232" s="139"/>
      <c r="G232" s="139"/>
      <c r="H232" s="143"/>
      <c r="I232" s="139"/>
      <c r="J232" s="139"/>
      <c r="K232" s="139"/>
      <c r="L232" s="139"/>
      <c r="M232" s="139"/>
      <c r="N232" s="143"/>
      <c r="O232" s="139"/>
      <c r="P232" s="139"/>
      <c r="Q232" s="143"/>
      <c r="R232" s="139"/>
      <c r="S232" s="139"/>
      <c r="T232" s="139"/>
      <c r="U232" s="139"/>
      <c r="V232" s="139"/>
      <c r="W232" s="139"/>
      <c r="X232" s="139"/>
      <c r="Y232" s="139"/>
    </row>
    <row r="233" spans="1:25">
      <c r="A233" s="139"/>
      <c r="B233" s="139"/>
      <c r="C233" s="139"/>
      <c r="D233" s="139"/>
      <c r="E233" s="139"/>
      <c r="F233" s="139"/>
      <c r="G233" s="139"/>
      <c r="H233" s="143"/>
      <c r="I233" s="139"/>
      <c r="J233" s="139"/>
      <c r="K233" s="139"/>
      <c r="L233" s="139"/>
      <c r="M233" s="139"/>
      <c r="N233" s="143"/>
      <c r="O233" s="139"/>
      <c r="P233" s="139"/>
      <c r="Q233" s="143"/>
      <c r="R233" s="139"/>
      <c r="S233" s="139"/>
      <c r="T233" s="139"/>
      <c r="U233" s="139"/>
      <c r="V233" s="139"/>
      <c r="W233" s="139"/>
      <c r="X233" s="139"/>
      <c r="Y233" s="139"/>
    </row>
    <row r="234" spans="1:25">
      <c r="A234" s="139"/>
      <c r="B234" s="139"/>
      <c r="C234" s="139"/>
      <c r="D234" s="139"/>
      <c r="E234" s="139"/>
      <c r="F234" s="139"/>
      <c r="G234" s="139"/>
      <c r="H234" s="143"/>
      <c r="I234" s="139"/>
      <c r="J234" s="139"/>
      <c r="K234" s="139"/>
      <c r="L234" s="139"/>
      <c r="M234" s="139"/>
      <c r="N234" s="143"/>
      <c r="O234" s="139"/>
      <c r="P234" s="139"/>
      <c r="Q234" s="143"/>
      <c r="R234" s="139"/>
      <c r="S234" s="139"/>
      <c r="T234" s="139"/>
      <c r="U234" s="139"/>
      <c r="V234" s="139"/>
      <c r="W234" s="139"/>
      <c r="X234" s="139"/>
      <c r="Y234" s="139"/>
    </row>
    <row r="235" spans="1:25">
      <c r="A235" s="139"/>
      <c r="B235" s="139"/>
      <c r="C235" s="139"/>
      <c r="D235" s="139"/>
      <c r="E235" s="139"/>
      <c r="F235" s="139"/>
      <c r="G235" s="139"/>
      <c r="H235" s="143"/>
      <c r="I235" s="139"/>
      <c r="J235" s="139"/>
      <c r="K235" s="139"/>
      <c r="L235" s="139"/>
      <c r="M235" s="139"/>
      <c r="N235" s="143"/>
      <c r="O235" s="139"/>
      <c r="P235" s="139"/>
      <c r="Q235" s="143"/>
      <c r="R235" s="139"/>
      <c r="S235" s="139"/>
      <c r="T235" s="139"/>
      <c r="U235" s="139"/>
      <c r="V235" s="139"/>
      <c r="W235" s="139"/>
      <c r="X235" s="139"/>
      <c r="Y235" s="139"/>
    </row>
    <row r="236" spans="1:25">
      <c r="A236" s="139"/>
      <c r="B236" s="139"/>
      <c r="C236" s="139"/>
      <c r="D236" s="139"/>
      <c r="E236" s="139"/>
      <c r="F236" s="139"/>
      <c r="G236" s="139"/>
      <c r="H236" s="143"/>
      <c r="I236" s="139"/>
      <c r="J236" s="139"/>
      <c r="K236" s="139"/>
      <c r="L236" s="139"/>
      <c r="M236" s="139"/>
      <c r="N236" s="143"/>
      <c r="O236" s="139"/>
      <c r="P236" s="139"/>
      <c r="Q236" s="143"/>
      <c r="R236" s="139"/>
      <c r="S236" s="139"/>
      <c r="T236" s="139"/>
      <c r="U236" s="139"/>
      <c r="V236" s="139"/>
      <c r="W236" s="139"/>
      <c r="X236" s="139"/>
      <c r="Y236" s="139"/>
    </row>
    <row r="237" spans="1:25">
      <c r="A237" s="139"/>
      <c r="B237" s="139"/>
      <c r="C237" s="139"/>
      <c r="D237" s="139"/>
      <c r="E237" s="139"/>
      <c r="F237" s="139"/>
      <c r="G237" s="139"/>
      <c r="H237" s="143"/>
      <c r="I237" s="139"/>
      <c r="J237" s="139"/>
      <c r="K237" s="139"/>
      <c r="L237" s="139"/>
      <c r="M237" s="139"/>
      <c r="N237" s="143"/>
      <c r="O237" s="139"/>
      <c r="P237" s="139"/>
      <c r="Q237" s="143"/>
      <c r="R237" s="139"/>
      <c r="S237" s="139"/>
      <c r="T237" s="139"/>
      <c r="U237" s="139"/>
      <c r="V237" s="139"/>
      <c r="W237" s="139"/>
      <c r="X237" s="139"/>
      <c r="Y237" s="139"/>
    </row>
    <row r="238" spans="1:25">
      <c r="A238" s="139"/>
      <c r="B238" s="139"/>
      <c r="C238" s="139"/>
      <c r="D238" s="139"/>
      <c r="E238" s="139"/>
      <c r="F238" s="139"/>
      <c r="G238" s="139"/>
      <c r="H238" s="143"/>
      <c r="I238" s="139"/>
      <c r="J238" s="139"/>
      <c r="K238" s="139"/>
      <c r="L238" s="139"/>
      <c r="M238" s="139"/>
      <c r="N238" s="143"/>
      <c r="O238" s="139"/>
      <c r="P238" s="139"/>
      <c r="Q238" s="143"/>
      <c r="R238" s="139"/>
      <c r="S238" s="139"/>
      <c r="T238" s="139"/>
      <c r="U238" s="139"/>
      <c r="V238" s="139"/>
      <c r="W238" s="139"/>
      <c r="X238" s="139"/>
      <c r="Y238" s="139"/>
    </row>
    <row r="239" spans="1:25">
      <c r="A239" s="139"/>
      <c r="B239" s="139"/>
      <c r="C239" s="139"/>
      <c r="D239" s="139"/>
      <c r="E239" s="139"/>
      <c r="F239" s="139"/>
      <c r="G239" s="139"/>
      <c r="H239" s="143"/>
      <c r="I239" s="139"/>
      <c r="J239" s="139"/>
      <c r="K239" s="139"/>
      <c r="L239" s="139"/>
      <c r="M239" s="139"/>
      <c r="N239" s="143"/>
      <c r="O239" s="139"/>
      <c r="P239" s="139"/>
      <c r="Q239" s="143"/>
      <c r="R239" s="139"/>
      <c r="S239" s="139"/>
      <c r="T239" s="139"/>
      <c r="U239" s="139"/>
      <c r="V239" s="139"/>
      <c r="W239" s="139"/>
      <c r="X239" s="139"/>
      <c r="Y239" s="139"/>
    </row>
    <row r="240" spans="1:25">
      <c r="A240" s="139"/>
      <c r="B240" s="139"/>
      <c r="C240" s="139"/>
      <c r="D240" s="139"/>
      <c r="E240" s="139"/>
      <c r="F240" s="139"/>
      <c r="G240" s="139"/>
      <c r="H240" s="143"/>
      <c r="I240" s="139"/>
      <c r="J240" s="139"/>
      <c r="K240" s="139"/>
      <c r="L240" s="139"/>
      <c r="M240" s="139"/>
      <c r="N240" s="143"/>
      <c r="O240" s="139"/>
      <c r="P240" s="139"/>
      <c r="Q240" s="143"/>
      <c r="R240" s="139"/>
      <c r="S240" s="139"/>
      <c r="T240" s="139"/>
      <c r="U240" s="139"/>
      <c r="V240" s="139"/>
      <c r="W240" s="139"/>
      <c r="X240" s="139"/>
      <c r="Y240" s="139"/>
    </row>
    <row r="241" spans="1:25">
      <c r="A241" s="139"/>
      <c r="B241" s="139"/>
      <c r="C241" s="139"/>
      <c r="D241" s="139"/>
      <c r="E241" s="139"/>
      <c r="F241" s="139"/>
      <c r="G241" s="139"/>
      <c r="H241" s="143"/>
      <c r="I241" s="139"/>
      <c r="J241" s="139"/>
      <c r="K241" s="139"/>
      <c r="L241" s="139"/>
      <c r="M241" s="139"/>
      <c r="N241" s="143"/>
      <c r="O241" s="139"/>
      <c r="P241" s="139"/>
      <c r="Q241" s="143"/>
      <c r="R241" s="139"/>
      <c r="S241" s="139"/>
      <c r="T241" s="139"/>
      <c r="U241" s="139"/>
      <c r="V241" s="139"/>
      <c r="W241" s="139"/>
      <c r="X241" s="139"/>
      <c r="Y241" s="139"/>
    </row>
    <row r="242" spans="1:25">
      <c r="A242" s="139"/>
      <c r="B242" s="139"/>
      <c r="C242" s="139"/>
      <c r="D242" s="139"/>
      <c r="E242" s="139"/>
      <c r="F242" s="139"/>
      <c r="G242" s="139"/>
      <c r="H242" s="143"/>
      <c r="I242" s="139"/>
      <c r="J242" s="139"/>
      <c r="K242" s="139"/>
      <c r="L242" s="139"/>
      <c r="M242" s="139"/>
      <c r="N242" s="143"/>
      <c r="O242" s="139"/>
      <c r="P242" s="139"/>
      <c r="Q242" s="143"/>
      <c r="R242" s="139"/>
      <c r="S242" s="139"/>
      <c r="T242" s="139"/>
      <c r="U242" s="139"/>
      <c r="V242" s="139"/>
      <c r="W242" s="139"/>
      <c r="X242" s="139"/>
      <c r="Y242" s="139"/>
    </row>
    <row r="243" spans="1:25">
      <c r="A243" s="139"/>
      <c r="B243" s="139"/>
      <c r="C243" s="139"/>
      <c r="D243" s="139"/>
      <c r="E243" s="139"/>
      <c r="F243" s="139"/>
      <c r="G243" s="139"/>
      <c r="H243" s="143"/>
      <c r="I243" s="139"/>
      <c r="J243" s="139"/>
      <c r="K243" s="139"/>
      <c r="L243" s="139"/>
      <c r="M243" s="139"/>
      <c r="N243" s="143"/>
      <c r="O243" s="139"/>
      <c r="P243" s="139"/>
      <c r="Q243" s="143"/>
      <c r="R243" s="139"/>
      <c r="S243" s="139"/>
      <c r="T243" s="139"/>
      <c r="U243" s="139"/>
      <c r="V243" s="139"/>
      <c r="W243" s="139"/>
      <c r="X243" s="139"/>
      <c r="Y243" s="139"/>
    </row>
    <row r="244" spans="1:25">
      <c r="A244" s="139"/>
      <c r="B244" s="139"/>
      <c r="C244" s="139"/>
      <c r="D244" s="139"/>
      <c r="E244" s="139"/>
      <c r="F244" s="139"/>
      <c r="G244" s="139"/>
      <c r="H244" s="143"/>
      <c r="I244" s="139"/>
      <c r="J244" s="139"/>
      <c r="K244" s="139"/>
      <c r="L244" s="139"/>
      <c r="M244" s="139"/>
      <c r="N244" s="143"/>
      <c r="O244" s="139"/>
      <c r="P244" s="139"/>
      <c r="Q244" s="143"/>
      <c r="R244" s="139"/>
      <c r="S244" s="139"/>
      <c r="T244" s="139"/>
      <c r="U244" s="139"/>
      <c r="V244" s="139"/>
      <c r="W244" s="139"/>
      <c r="X244" s="139"/>
      <c r="Y244" s="139"/>
    </row>
    <row r="245" spans="1:25">
      <c r="A245" s="139"/>
      <c r="B245" s="139"/>
      <c r="C245" s="139"/>
      <c r="D245" s="139"/>
      <c r="E245" s="139"/>
      <c r="F245" s="139"/>
      <c r="G245" s="139"/>
      <c r="H245" s="143"/>
      <c r="I245" s="139"/>
      <c r="J245" s="139"/>
      <c r="K245" s="139"/>
      <c r="L245" s="139"/>
      <c r="M245" s="139"/>
      <c r="N245" s="143"/>
      <c r="O245" s="139"/>
      <c r="P245" s="139"/>
      <c r="Q245" s="143"/>
      <c r="R245" s="139"/>
      <c r="S245" s="139"/>
      <c r="T245" s="139"/>
      <c r="U245" s="139"/>
      <c r="V245" s="139"/>
      <c r="W245" s="139"/>
      <c r="X245" s="139"/>
      <c r="Y245" s="139"/>
    </row>
    <row r="246" spans="1:25">
      <c r="A246" s="139"/>
      <c r="B246" s="139"/>
      <c r="C246" s="139"/>
      <c r="D246" s="139"/>
      <c r="E246" s="139"/>
      <c r="F246" s="139"/>
      <c r="G246" s="139"/>
      <c r="H246" s="143"/>
      <c r="I246" s="139"/>
      <c r="J246" s="139"/>
      <c r="K246" s="139"/>
      <c r="L246" s="139"/>
      <c r="M246" s="139"/>
      <c r="N246" s="143"/>
      <c r="O246" s="139"/>
      <c r="P246" s="139"/>
      <c r="Q246" s="143"/>
      <c r="R246" s="139"/>
      <c r="S246" s="139"/>
      <c r="T246" s="139"/>
      <c r="U246" s="139"/>
      <c r="V246" s="139"/>
      <c r="W246" s="139"/>
      <c r="X246" s="139"/>
      <c r="Y246" s="139"/>
    </row>
    <row r="247" spans="1:25">
      <c r="A247" s="139"/>
      <c r="B247" s="139"/>
      <c r="C247" s="139"/>
      <c r="D247" s="139"/>
      <c r="E247" s="139"/>
      <c r="F247" s="139"/>
      <c r="G247" s="139"/>
      <c r="H247" s="143"/>
      <c r="I247" s="139"/>
      <c r="J247" s="139"/>
      <c r="K247" s="139"/>
      <c r="L247" s="139"/>
      <c r="M247" s="139"/>
      <c r="N247" s="143"/>
      <c r="O247" s="139"/>
      <c r="P247" s="139"/>
      <c r="Q247" s="143"/>
      <c r="R247" s="139"/>
      <c r="S247" s="139"/>
      <c r="T247" s="139"/>
      <c r="U247" s="139"/>
      <c r="V247" s="139"/>
      <c r="W247" s="139"/>
      <c r="X247" s="139"/>
      <c r="Y247" s="139"/>
    </row>
    <row r="248" spans="1:25">
      <c r="A248" s="139"/>
      <c r="B248" s="139"/>
      <c r="C248" s="139"/>
      <c r="D248" s="139"/>
      <c r="E248" s="139"/>
      <c r="F248" s="139"/>
      <c r="G248" s="139"/>
      <c r="H248" s="143"/>
      <c r="I248" s="139"/>
      <c r="J248" s="139"/>
      <c r="K248" s="139"/>
      <c r="L248" s="139"/>
      <c r="M248" s="139"/>
      <c r="N248" s="143"/>
      <c r="O248" s="139"/>
      <c r="P248" s="139"/>
      <c r="Q248" s="143"/>
      <c r="R248" s="139"/>
      <c r="S248" s="139"/>
      <c r="T248" s="139"/>
      <c r="U248" s="139"/>
      <c r="V248" s="139"/>
      <c r="W248" s="139"/>
      <c r="X248" s="139"/>
      <c r="Y248" s="139"/>
    </row>
    <row r="249" spans="1:25">
      <c r="A249" s="139"/>
      <c r="B249" s="139"/>
      <c r="C249" s="139"/>
      <c r="D249" s="139"/>
      <c r="E249" s="139"/>
      <c r="F249" s="139"/>
      <c r="G249" s="139"/>
      <c r="H249" s="143"/>
      <c r="I249" s="139"/>
      <c r="J249" s="139"/>
      <c r="K249" s="139"/>
      <c r="L249" s="139"/>
      <c r="M249" s="139"/>
      <c r="N249" s="143"/>
      <c r="O249" s="139"/>
      <c r="P249" s="139"/>
      <c r="Q249" s="143"/>
      <c r="R249" s="139"/>
      <c r="S249" s="139"/>
      <c r="T249" s="139"/>
      <c r="U249" s="139"/>
      <c r="V249" s="139"/>
      <c r="W249" s="139"/>
      <c r="X249" s="139"/>
      <c r="Y249" s="139"/>
    </row>
    <row r="250" spans="1:25">
      <c r="A250" s="139"/>
      <c r="B250" s="139"/>
      <c r="C250" s="139"/>
      <c r="D250" s="139"/>
      <c r="E250" s="139"/>
      <c r="F250" s="139"/>
      <c r="G250" s="139"/>
      <c r="H250" s="143"/>
      <c r="I250" s="139"/>
      <c r="J250" s="139"/>
      <c r="K250" s="139"/>
      <c r="L250" s="139"/>
      <c r="M250" s="139"/>
      <c r="N250" s="143"/>
      <c r="O250" s="139"/>
      <c r="P250" s="139"/>
      <c r="Q250" s="143"/>
      <c r="R250" s="139"/>
      <c r="S250" s="139"/>
      <c r="T250" s="139"/>
      <c r="U250" s="139"/>
      <c r="V250" s="139"/>
      <c r="W250" s="139"/>
      <c r="X250" s="139"/>
      <c r="Y250" s="139"/>
    </row>
    <row r="251" spans="1:25">
      <c r="A251" s="139"/>
      <c r="B251" s="139"/>
      <c r="C251" s="139"/>
      <c r="D251" s="139"/>
      <c r="E251" s="139"/>
      <c r="F251" s="139"/>
      <c r="G251" s="139"/>
      <c r="H251" s="143"/>
      <c r="I251" s="139"/>
      <c r="J251" s="139"/>
      <c r="K251" s="139"/>
      <c r="L251" s="139"/>
      <c r="M251" s="139"/>
      <c r="N251" s="143"/>
      <c r="O251" s="139"/>
      <c r="P251" s="139"/>
      <c r="Q251" s="143"/>
      <c r="R251" s="139"/>
      <c r="S251" s="139"/>
      <c r="T251" s="139"/>
      <c r="U251" s="139"/>
      <c r="V251" s="139"/>
      <c r="W251" s="139"/>
      <c r="X251" s="139"/>
      <c r="Y251" s="139"/>
    </row>
    <row r="252" spans="1:25">
      <c r="A252" s="139"/>
      <c r="B252" s="139"/>
      <c r="C252" s="139"/>
      <c r="D252" s="139"/>
      <c r="E252" s="139"/>
      <c r="F252" s="139"/>
      <c r="G252" s="139"/>
      <c r="H252" s="143"/>
      <c r="I252" s="139"/>
      <c r="J252" s="139"/>
      <c r="K252" s="139"/>
      <c r="L252" s="139"/>
      <c r="M252" s="139"/>
      <c r="N252" s="143"/>
      <c r="O252" s="139"/>
      <c r="P252" s="139"/>
      <c r="Q252" s="143"/>
      <c r="R252" s="139"/>
      <c r="S252" s="139"/>
      <c r="T252" s="139"/>
      <c r="U252" s="139"/>
      <c r="V252" s="139"/>
      <c r="W252" s="139"/>
      <c r="X252" s="139"/>
      <c r="Y252" s="139"/>
    </row>
    <row r="253" spans="1:25">
      <c r="A253" s="139"/>
      <c r="B253" s="139"/>
      <c r="C253" s="139"/>
      <c r="D253" s="139"/>
      <c r="E253" s="139"/>
      <c r="F253" s="139"/>
      <c r="G253" s="139"/>
      <c r="H253" s="143"/>
      <c r="I253" s="139"/>
      <c r="J253" s="139"/>
      <c r="K253" s="139"/>
      <c r="L253" s="139"/>
      <c r="M253" s="139"/>
      <c r="N253" s="143"/>
      <c r="O253" s="139"/>
      <c r="P253" s="139"/>
      <c r="Q253" s="143"/>
      <c r="R253" s="139"/>
      <c r="S253" s="139"/>
      <c r="T253" s="139"/>
      <c r="U253" s="139"/>
      <c r="V253" s="139"/>
      <c r="W253" s="139"/>
      <c r="X253" s="139"/>
      <c r="Y253" s="139"/>
    </row>
    <row r="254" spans="1:25">
      <c r="A254" s="139"/>
      <c r="B254" s="139"/>
      <c r="C254" s="139"/>
      <c r="D254" s="139"/>
      <c r="E254" s="139"/>
      <c r="F254" s="139"/>
      <c r="G254" s="139"/>
      <c r="H254" s="143"/>
      <c r="I254" s="139"/>
      <c r="J254" s="139"/>
      <c r="K254" s="139"/>
      <c r="L254" s="139"/>
      <c r="M254" s="139"/>
      <c r="N254" s="143"/>
      <c r="O254" s="139"/>
      <c r="P254" s="139"/>
      <c r="Q254" s="143"/>
      <c r="R254" s="139"/>
      <c r="S254" s="139"/>
      <c r="T254" s="139"/>
      <c r="U254" s="139"/>
      <c r="V254" s="139"/>
      <c r="W254" s="139"/>
      <c r="X254" s="139"/>
      <c r="Y254" s="139"/>
    </row>
    <row r="255" spans="1:25">
      <c r="A255" s="139"/>
      <c r="B255" s="139"/>
      <c r="C255" s="139"/>
      <c r="D255" s="139"/>
      <c r="E255" s="139"/>
      <c r="F255" s="139"/>
      <c r="G255" s="139"/>
      <c r="H255" s="143"/>
      <c r="I255" s="139"/>
      <c r="J255" s="139"/>
      <c r="K255" s="139"/>
      <c r="L255" s="139"/>
      <c r="M255" s="139"/>
      <c r="N255" s="143"/>
      <c r="O255" s="139"/>
      <c r="P255" s="139"/>
      <c r="Q255" s="143"/>
      <c r="R255" s="139"/>
      <c r="S255" s="139"/>
      <c r="T255" s="139"/>
      <c r="U255" s="139"/>
      <c r="V255" s="139"/>
      <c r="W255" s="139"/>
      <c r="X255" s="139"/>
      <c r="Y255" s="139"/>
    </row>
    <row r="256" spans="1:25">
      <c r="A256" s="139"/>
      <c r="B256" s="139"/>
      <c r="C256" s="139"/>
      <c r="D256" s="139"/>
      <c r="E256" s="139"/>
      <c r="F256" s="139"/>
      <c r="G256" s="139"/>
      <c r="H256" s="143"/>
      <c r="I256" s="139"/>
      <c r="J256" s="139"/>
      <c r="K256" s="139"/>
      <c r="L256" s="139"/>
      <c r="M256" s="139"/>
      <c r="N256" s="143"/>
      <c r="O256" s="139"/>
      <c r="P256" s="139"/>
      <c r="Q256" s="143"/>
      <c r="R256" s="139"/>
      <c r="S256" s="139"/>
      <c r="T256" s="139"/>
      <c r="U256" s="139"/>
      <c r="V256" s="139"/>
      <c r="W256" s="139"/>
      <c r="X256" s="139"/>
      <c r="Y256" s="139"/>
    </row>
    <row r="257" spans="1:25">
      <c r="A257" s="139"/>
      <c r="B257" s="139"/>
      <c r="C257" s="139"/>
      <c r="D257" s="139"/>
      <c r="E257" s="139"/>
      <c r="F257" s="139"/>
      <c r="G257" s="139"/>
      <c r="H257" s="143"/>
      <c r="I257" s="139"/>
      <c r="J257" s="139"/>
      <c r="K257" s="139"/>
      <c r="L257" s="139"/>
      <c r="M257" s="139"/>
      <c r="N257" s="143"/>
      <c r="O257" s="139"/>
      <c r="P257" s="139"/>
      <c r="Q257" s="143"/>
      <c r="R257" s="139"/>
      <c r="S257" s="139"/>
      <c r="T257" s="139"/>
      <c r="U257" s="139"/>
      <c r="V257" s="139"/>
      <c r="W257" s="139"/>
      <c r="X257" s="139"/>
      <c r="Y257" s="139"/>
    </row>
    <row r="258" spans="1:25">
      <c r="A258" s="139"/>
      <c r="B258" s="139"/>
      <c r="C258" s="139"/>
      <c r="D258" s="139"/>
      <c r="E258" s="139"/>
      <c r="F258" s="139"/>
      <c r="G258" s="139"/>
      <c r="H258" s="143"/>
      <c r="I258" s="139"/>
      <c r="J258" s="139"/>
      <c r="K258" s="139"/>
      <c r="L258" s="139"/>
      <c r="M258" s="139"/>
      <c r="N258" s="143"/>
      <c r="O258" s="139"/>
      <c r="P258" s="139"/>
      <c r="Q258" s="143"/>
      <c r="R258" s="139"/>
      <c r="S258" s="139"/>
      <c r="T258" s="139"/>
      <c r="U258" s="139"/>
      <c r="V258" s="139"/>
      <c r="W258" s="139"/>
      <c r="X258" s="139"/>
      <c r="Y258" s="139"/>
    </row>
    <row r="259" spans="1:25">
      <c r="A259" s="139"/>
      <c r="B259" s="139"/>
      <c r="C259" s="139"/>
      <c r="D259" s="139"/>
      <c r="E259" s="139"/>
      <c r="F259" s="139"/>
      <c r="G259" s="139"/>
      <c r="H259" s="143"/>
      <c r="I259" s="139"/>
      <c r="J259" s="139"/>
      <c r="K259" s="139"/>
      <c r="L259" s="139"/>
      <c r="M259" s="139"/>
      <c r="N259" s="143"/>
      <c r="O259" s="139"/>
      <c r="P259" s="139"/>
      <c r="Q259" s="143"/>
      <c r="R259" s="139"/>
      <c r="S259" s="139"/>
      <c r="T259" s="139"/>
      <c r="U259" s="139"/>
      <c r="V259" s="139"/>
      <c r="W259" s="139"/>
      <c r="X259" s="139"/>
      <c r="Y259" s="139"/>
    </row>
    <row r="260" spans="1:25">
      <c r="A260" s="139"/>
      <c r="B260" s="139"/>
      <c r="C260" s="139"/>
      <c r="D260" s="139"/>
      <c r="E260" s="139"/>
      <c r="F260" s="139"/>
      <c r="G260" s="139"/>
      <c r="H260" s="143"/>
      <c r="I260" s="139"/>
      <c r="J260" s="139"/>
      <c r="K260" s="139"/>
      <c r="L260" s="139"/>
      <c r="M260" s="139"/>
      <c r="N260" s="143"/>
      <c r="O260" s="139"/>
      <c r="P260" s="139"/>
      <c r="Q260" s="143"/>
      <c r="R260" s="139"/>
      <c r="S260" s="139"/>
      <c r="T260" s="139"/>
      <c r="U260" s="139"/>
      <c r="V260" s="139"/>
      <c r="W260" s="139"/>
      <c r="X260" s="139"/>
      <c r="Y260" s="139"/>
    </row>
    <row r="261" spans="1:25">
      <c r="A261" s="139"/>
      <c r="B261" s="139"/>
      <c r="C261" s="139"/>
      <c r="D261" s="139"/>
      <c r="E261" s="139"/>
      <c r="F261" s="139"/>
      <c r="G261" s="139"/>
      <c r="H261" s="143"/>
      <c r="I261" s="139"/>
      <c r="J261" s="139"/>
      <c r="K261" s="139"/>
      <c r="L261" s="139"/>
      <c r="M261" s="139"/>
      <c r="N261" s="143"/>
      <c r="O261" s="139"/>
      <c r="P261" s="139"/>
      <c r="Q261" s="143"/>
      <c r="R261" s="139"/>
      <c r="S261" s="139"/>
      <c r="T261" s="139"/>
      <c r="U261" s="139"/>
      <c r="V261" s="139"/>
      <c r="W261" s="139"/>
      <c r="X261" s="139"/>
      <c r="Y261" s="139"/>
    </row>
    <row r="262" spans="1:25">
      <c r="A262" s="139"/>
      <c r="B262" s="139"/>
      <c r="C262" s="139"/>
      <c r="D262" s="139"/>
      <c r="E262" s="139"/>
      <c r="F262" s="139"/>
      <c r="G262" s="139"/>
      <c r="H262" s="143"/>
      <c r="I262" s="139"/>
      <c r="J262" s="139"/>
      <c r="K262" s="139"/>
      <c r="L262" s="139"/>
      <c r="M262" s="139"/>
      <c r="N262" s="143"/>
      <c r="O262" s="139"/>
      <c r="P262" s="139"/>
      <c r="Q262" s="143"/>
      <c r="R262" s="139"/>
      <c r="S262" s="139"/>
      <c r="T262" s="139"/>
      <c r="U262" s="139"/>
      <c r="V262" s="139"/>
      <c r="W262" s="139"/>
      <c r="X262" s="139"/>
      <c r="Y262" s="139"/>
    </row>
    <row r="263" spans="1:25">
      <c r="A263" s="139"/>
      <c r="B263" s="139"/>
      <c r="C263" s="139"/>
      <c r="D263" s="139"/>
      <c r="E263" s="139"/>
      <c r="F263" s="139"/>
      <c r="G263" s="139"/>
      <c r="H263" s="143"/>
      <c r="I263" s="139"/>
      <c r="J263" s="139"/>
      <c r="K263" s="139"/>
      <c r="L263" s="139"/>
      <c r="M263" s="139"/>
      <c r="N263" s="143"/>
      <c r="O263" s="139"/>
      <c r="P263" s="139"/>
      <c r="Q263" s="143"/>
      <c r="R263" s="139"/>
      <c r="S263" s="139"/>
      <c r="T263" s="139"/>
      <c r="U263" s="139"/>
      <c r="V263" s="139"/>
      <c r="W263" s="139"/>
      <c r="X263" s="139"/>
      <c r="Y263" s="139"/>
    </row>
    <row r="264" spans="1:25">
      <c r="A264" s="139"/>
      <c r="B264" s="139"/>
      <c r="C264" s="139"/>
      <c r="D264" s="139"/>
      <c r="E264" s="139"/>
      <c r="F264" s="139"/>
      <c r="G264" s="139"/>
      <c r="H264" s="143"/>
      <c r="I264" s="139"/>
      <c r="J264" s="139"/>
      <c r="K264" s="139"/>
      <c r="L264" s="139"/>
      <c r="M264" s="139"/>
      <c r="N264" s="143"/>
      <c r="O264" s="139"/>
      <c r="P264" s="139"/>
      <c r="Q264" s="143"/>
      <c r="R264" s="139"/>
      <c r="S264" s="139"/>
      <c r="T264" s="139"/>
      <c r="U264" s="139"/>
      <c r="V264" s="139"/>
      <c r="W264" s="139"/>
      <c r="X264" s="139"/>
      <c r="Y264" s="139"/>
    </row>
    <row r="265" spans="1:25">
      <c r="A265" s="139"/>
      <c r="B265" s="139"/>
      <c r="C265" s="139"/>
      <c r="D265" s="139"/>
      <c r="E265" s="139"/>
      <c r="F265" s="139"/>
      <c r="G265" s="139"/>
      <c r="H265" s="143"/>
      <c r="I265" s="139"/>
      <c r="J265" s="139"/>
      <c r="K265" s="139"/>
      <c r="L265" s="139"/>
      <c r="M265" s="139"/>
      <c r="N265" s="143"/>
      <c r="O265" s="139"/>
      <c r="P265" s="139"/>
      <c r="Q265" s="143"/>
      <c r="R265" s="139"/>
      <c r="S265" s="139"/>
      <c r="T265" s="139"/>
      <c r="U265" s="139"/>
      <c r="V265" s="139"/>
      <c r="W265" s="139"/>
      <c r="X265" s="139"/>
      <c r="Y265" s="139"/>
    </row>
    <row r="266" spans="1:25">
      <c r="A266" s="139"/>
      <c r="B266" s="139"/>
      <c r="C266" s="139"/>
      <c r="D266" s="139"/>
      <c r="E266" s="139"/>
      <c r="F266" s="139"/>
      <c r="G266" s="139"/>
      <c r="H266" s="143"/>
      <c r="I266" s="139"/>
      <c r="J266" s="139"/>
      <c r="K266" s="139"/>
      <c r="L266" s="139"/>
      <c r="M266" s="139"/>
      <c r="N266" s="143"/>
      <c r="O266" s="139"/>
      <c r="P266" s="139"/>
      <c r="Q266" s="143"/>
      <c r="R266" s="139"/>
      <c r="S266" s="139"/>
      <c r="T266" s="139"/>
      <c r="U266" s="139"/>
      <c r="V266" s="139"/>
      <c r="W266" s="139"/>
      <c r="X266" s="139"/>
      <c r="Y266" s="139"/>
    </row>
    <row r="267" spans="1:25">
      <c r="A267" s="139"/>
      <c r="B267" s="139"/>
      <c r="C267" s="139"/>
      <c r="D267" s="139"/>
      <c r="E267" s="139"/>
      <c r="F267" s="139"/>
      <c r="G267" s="139"/>
      <c r="H267" s="143"/>
      <c r="I267" s="139"/>
      <c r="J267" s="139"/>
      <c r="K267" s="139"/>
      <c r="L267" s="139"/>
      <c r="M267" s="139"/>
      <c r="N267" s="143"/>
      <c r="O267" s="139"/>
      <c r="P267" s="139"/>
      <c r="Q267" s="143"/>
      <c r="R267" s="139"/>
      <c r="S267" s="139"/>
      <c r="T267" s="139"/>
      <c r="U267" s="139"/>
      <c r="V267" s="139"/>
      <c r="W267" s="139"/>
      <c r="X267" s="139"/>
      <c r="Y267" s="139"/>
    </row>
    <row r="268" spans="1:25">
      <c r="A268" s="139"/>
      <c r="B268" s="139"/>
      <c r="C268" s="139"/>
      <c r="D268" s="139"/>
      <c r="E268" s="139"/>
      <c r="F268" s="139"/>
      <c r="G268" s="139"/>
      <c r="H268" s="143"/>
      <c r="I268" s="139"/>
      <c r="J268" s="139"/>
      <c r="K268" s="139"/>
      <c r="L268" s="139"/>
      <c r="M268" s="139"/>
      <c r="N268" s="143"/>
      <c r="O268" s="139"/>
      <c r="P268" s="139"/>
      <c r="Q268" s="143"/>
      <c r="R268" s="139"/>
      <c r="S268" s="139"/>
      <c r="T268" s="139"/>
      <c r="U268" s="139"/>
      <c r="V268" s="139"/>
      <c r="W268" s="139"/>
      <c r="X268" s="139"/>
      <c r="Y268" s="139"/>
    </row>
    <row r="269" spans="1:25">
      <c r="A269" s="139"/>
      <c r="B269" s="139"/>
      <c r="C269" s="139"/>
      <c r="D269" s="139"/>
      <c r="E269" s="139"/>
      <c r="F269" s="139"/>
      <c r="G269" s="139"/>
      <c r="H269" s="143"/>
      <c r="I269" s="139"/>
      <c r="J269" s="139"/>
      <c r="K269" s="139"/>
      <c r="L269" s="139"/>
      <c r="M269" s="139"/>
      <c r="N269" s="143"/>
      <c r="O269" s="139"/>
      <c r="P269" s="139"/>
      <c r="Q269" s="143"/>
      <c r="R269" s="139"/>
      <c r="S269" s="139"/>
      <c r="T269" s="139"/>
      <c r="U269" s="139"/>
      <c r="V269" s="139"/>
      <c r="W269" s="139"/>
      <c r="X269" s="139"/>
      <c r="Y269" s="139"/>
    </row>
    <row r="270" spans="1:25">
      <c r="A270" s="139"/>
      <c r="B270" s="139"/>
      <c r="C270" s="139"/>
      <c r="D270" s="139"/>
      <c r="E270" s="139"/>
      <c r="F270" s="139"/>
      <c r="G270" s="139"/>
      <c r="H270" s="143"/>
      <c r="I270" s="139"/>
      <c r="J270" s="139"/>
      <c r="K270" s="139"/>
      <c r="L270" s="139"/>
      <c r="M270" s="139"/>
      <c r="N270" s="143"/>
      <c r="O270" s="139"/>
      <c r="P270" s="139"/>
      <c r="Q270" s="143"/>
      <c r="R270" s="139"/>
      <c r="S270" s="139"/>
      <c r="T270" s="139"/>
      <c r="U270" s="139"/>
      <c r="V270" s="139"/>
      <c r="W270" s="139"/>
      <c r="X270" s="139"/>
      <c r="Y270" s="139"/>
    </row>
    <row r="271" spans="1:25">
      <c r="A271" s="139"/>
      <c r="B271" s="139"/>
      <c r="C271" s="139"/>
      <c r="D271" s="139"/>
      <c r="E271" s="139"/>
      <c r="F271" s="139"/>
      <c r="G271" s="139"/>
      <c r="H271" s="143"/>
      <c r="I271" s="139"/>
      <c r="J271" s="139"/>
      <c r="K271" s="139"/>
      <c r="L271" s="139"/>
      <c r="M271" s="139"/>
      <c r="N271" s="143"/>
      <c r="O271" s="139"/>
      <c r="P271" s="139"/>
      <c r="Q271" s="143"/>
      <c r="R271" s="139"/>
      <c r="S271" s="139"/>
      <c r="T271" s="139"/>
      <c r="U271" s="139"/>
      <c r="V271" s="139"/>
      <c r="W271" s="139"/>
      <c r="X271" s="139"/>
      <c r="Y271" s="139"/>
    </row>
    <row r="272" spans="1:25">
      <c r="A272" s="139"/>
      <c r="B272" s="139"/>
      <c r="C272" s="139"/>
      <c r="D272" s="139"/>
      <c r="E272" s="139"/>
      <c r="F272" s="139"/>
      <c r="G272" s="139"/>
      <c r="H272" s="143"/>
      <c r="I272" s="139"/>
      <c r="J272" s="139"/>
      <c r="K272" s="139"/>
      <c r="L272" s="139"/>
      <c r="M272" s="139"/>
      <c r="N272" s="143"/>
      <c r="O272" s="139"/>
      <c r="P272" s="139"/>
      <c r="Q272" s="143"/>
      <c r="R272" s="139"/>
      <c r="S272" s="139"/>
      <c r="T272" s="139"/>
      <c r="U272" s="139"/>
      <c r="V272" s="139"/>
      <c r="W272" s="139"/>
      <c r="X272" s="139"/>
      <c r="Y272" s="139"/>
    </row>
    <row r="273" spans="1:25">
      <c r="A273" s="139"/>
      <c r="B273" s="139"/>
      <c r="C273" s="139"/>
      <c r="D273" s="139"/>
      <c r="E273" s="139"/>
      <c r="F273" s="139"/>
      <c r="G273" s="139"/>
      <c r="H273" s="143"/>
      <c r="I273" s="139"/>
      <c r="J273" s="139"/>
      <c r="K273" s="139"/>
      <c r="L273" s="139"/>
      <c r="M273" s="139"/>
      <c r="N273" s="143"/>
      <c r="O273" s="139"/>
      <c r="P273" s="139"/>
      <c r="Q273" s="143"/>
      <c r="R273" s="139"/>
      <c r="S273" s="139"/>
      <c r="T273" s="139"/>
      <c r="U273" s="139"/>
      <c r="V273" s="139"/>
      <c r="W273" s="139"/>
      <c r="X273" s="139"/>
      <c r="Y273" s="139"/>
    </row>
    <row r="274" spans="1:25">
      <c r="A274" s="139"/>
      <c r="B274" s="139"/>
      <c r="C274" s="139"/>
      <c r="D274" s="139"/>
      <c r="E274" s="139"/>
      <c r="F274" s="139"/>
      <c r="G274" s="139"/>
      <c r="H274" s="143"/>
      <c r="I274" s="139"/>
      <c r="J274" s="139"/>
      <c r="K274" s="139"/>
      <c r="L274" s="139"/>
      <c r="M274" s="139"/>
      <c r="N274" s="143"/>
      <c r="O274" s="139"/>
      <c r="P274" s="139"/>
      <c r="Q274" s="143"/>
      <c r="R274" s="139"/>
      <c r="S274" s="139"/>
      <c r="T274" s="139"/>
      <c r="U274" s="139"/>
      <c r="V274" s="139"/>
      <c r="W274" s="139"/>
      <c r="X274" s="139"/>
      <c r="Y274" s="139"/>
    </row>
    <row r="275" spans="1:25">
      <c r="A275" s="139"/>
      <c r="B275" s="139"/>
      <c r="C275" s="139"/>
      <c r="D275" s="139"/>
      <c r="E275" s="139"/>
      <c r="F275" s="139"/>
      <c r="G275" s="139"/>
      <c r="H275" s="143"/>
      <c r="I275" s="139"/>
      <c r="J275" s="139"/>
      <c r="K275" s="139"/>
      <c r="L275" s="139"/>
      <c r="M275" s="139"/>
      <c r="N275" s="143"/>
      <c r="O275" s="139"/>
      <c r="P275" s="139"/>
      <c r="Q275" s="143"/>
      <c r="R275" s="139"/>
      <c r="S275" s="139"/>
      <c r="T275" s="139"/>
      <c r="U275" s="139"/>
      <c r="V275" s="139"/>
      <c r="W275" s="139"/>
      <c r="X275" s="139"/>
      <c r="Y275" s="139"/>
    </row>
    <row r="276" spans="1:25">
      <c r="A276" s="139"/>
      <c r="B276" s="139"/>
      <c r="C276" s="139"/>
      <c r="D276" s="139"/>
      <c r="E276" s="139"/>
      <c r="F276" s="139"/>
      <c r="G276" s="139"/>
      <c r="H276" s="143"/>
      <c r="I276" s="139"/>
      <c r="J276" s="139"/>
      <c r="K276" s="139"/>
      <c r="L276" s="139"/>
      <c r="M276" s="139"/>
      <c r="N276" s="143"/>
      <c r="O276" s="139"/>
      <c r="P276" s="139"/>
      <c r="Q276" s="143"/>
      <c r="R276" s="139"/>
      <c r="S276" s="139"/>
      <c r="T276" s="139"/>
      <c r="U276" s="139"/>
      <c r="V276" s="139"/>
      <c r="W276" s="139"/>
      <c r="X276" s="139"/>
      <c r="Y276" s="139"/>
    </row>
    <row r="277" spans="1:25">
      <c r="A277" s="139"/>
      <c r="B277" s="139"/>
      <c r="C277" s="139"/>
      <c r="D277" s="139"/>
      <c r="E277" s="139"/>
      <c r="F277" s="139"/>
      <c r="G277" s="139"/>
      <c r="H277" s="143"/>
      <c r="I277" s="139"/>
      <c r="J277" s="139"/>
      <c r="K277" s="139"/>
      <c r="L277" s="139"/>
      <c r="M277" s="139"/>
      <c r="N277" s="143"/>
      <c r="O277" s="139"/>
      <c r="P277" s="139"/>
      <c r="Q277" s="143"/>
      <c r="R277" s="139"/>
      <c r="S277" s="139"/>
      <c r="T277" s="139"/>
      <c r="U277" s="139"/>
      <c r="V277" s="139"/>
      <c r="W277" s="139"/>
      <c r="X277" s="139"/>
      <c r="Y277" s="139"/>
    </row>
    <row r="278" spans="1:25">
      <c r="A278" s="139"/>
      <c r="B278" s="139"/>
      <c r="C278" s="139"/>
      <c r="D278" s="139"/>
      <c r="E278" s="139"/>
      <c r="F278" s="139"/>
      <c r="G278" s="139"/>
      <c r="H278" s="143"/>
      <c r="I278" s="139"/>
      <c r="J278" s="139"/>
      <c r="K278" s="139"/>
      <c r="L278" s="139"/>
      <c r="M278" s="139"/>
      <c r="N278" s="143"/>
      <c r="O278" s="139"/>
      <c r="P278" s="139"/>
      <c r="Q278" s="143"/>
      <c r="R278" s="139"/>
      <c r="S278" s="139"/>
      <c r="T278" s="139"/>
      <c r="U278" s="139"/>
      <c r="V278" s="139"/>
      <c r="W278" s="139"/>
      <c r="X278" s="139"/>
      <c r="Y278" s="139"/>
    </row>
    <row r="279" spans="1:25">
      <c r="A279" s="139"/>
      <c r="B279" s="139"/>
      <c r="C279" s="139"/>
      <c r="D279" s="139"/>
      <c r="E279" s="139"/>
      <c r="F279" s="139"/>
      <c r="G279" s="139"/>
      <c r="H279" s="143"/>
      <c r="I279" s="139"/>
      <c r="J279" s="139"/>
      <c r="K279" s="139"/>
      <c r="L279" s="139"/>
      <c r="M279" s="139"/>
      <c r="N279" s="143"/>
      <c r="O279" s="139"/>
      <c r="P279" s="139"/>
      <c r="Q279" s="143"/>
      <c r="R279" s="139"/>
      <c r="S279" s="139"/>
      <c r="T279" s="139"/>
      <c r="U279" s="139"/>
      <c r="V279" s="139"/>
      <c r="W279" s="139"/>
      <c r="X279" s="139"/>
      <c r="Y279" s="139"/>
    </row>
    <row r="280" spans="1:25">
      <c r="A280" s="139"/>
      <c r="B280" s="139"/>
      <c r="C280" s="139"/>
      <c r="D280" s="139"/>
      <c r="E280" s="139"/>
      <c r="F280" s="139"/>
      <c r="G280" s="139"/>
      <c r="H280" s="143"/>
      <c r="I280" s="139"/>
      <c r="J280" s="139"/>
      <c r="K280" s="139"/>
      <c r="L280" s="139"/>
      <c r="M280" s="139"/>
      <c r="N280" s="143"/>
      <c r="O280" s="139"/>
      <c r="P280" s="139"/>
      <c r="Q280" s="143"/>
      <c r="R280" s="139"/>
      <c r="S280" s="139"/>
      <c r="T280" s="139"/>
      <c r="U280" s="139"/>
      <c r="V280" s="139"/>
      <c r="W280" s="139"/>
      <c r="X280" s="139"/>
      <c r="Y280" s="139"/>
    </row>
    <row r="281" spans="1:25">
      <c r="A281" s="139"/>
      <c r="B281" s="139"/>
      <c r="C281" s="139"/>
      <c r="D281" s="139"/>
      <c r="E281" s="139"/>
      <c r="F281" s="139"/>
      <c r="G281" s="139"/>
      <c r="H281" s="143"/>
      <c r="I281" s="139"/>
      <c r="J281" s="139"/>
      <c r="K281" s="139"/>
      <c r="L281" s="139"/>
      <c r="M281" s="139"/>
      <c r="N281" s="143"/>
      <c r="O281" s="139"/>
      <c r="P281" s="139"/>
      <c r="Q281" s="143"/>
      <c r="R281" s="139"/>
      <c r="S281" s="139"/>
      <c r="T281" s="139"/>
      <c r="U281" s="139"/>
      <c r="V281" s="139"/>
      <c r="W281" s="139"/>
      <c r="X281" s="139"/>
      <c r="Y281" s="139"/>
    </row>
    <row r="282" spans="1:25">
      <c r="A282" s="139"/>
      <c r="B282" s="139"/>
      <c r="C282" s="139"/>
      <c r="D282" s="139"/>
      <c r="E282" s="139"/>
      <c r="F282" s="139"/>
      <c r="G282" s="139"/>
      <c r="H282" s="143"/>
      <c r="I282" s="139"/>
      <c r="J282" s="139"/>
      <c r="K282" s="139"/>
      <c r="L282" s="139"/>
      <c r="M282" s="139"/>
      <c r="N282" s="143"/>
      <c r="O282" s="139"/>
      <c r="P282" s="139"/>
      <c r="Q282" s="143"/>
      <c r="R282" s="139"/>
      <c r="S282" s="139"/>
      <c r="T282" s="139"/>
      <c r="U282" s="139"/>
      <c r="V282" s="139"/>
      <c r="W282" s="139"/>
      <c r="X282" s="139"/>
      <c r="Y282" s="139"/>
    </row>
    <row r="283" spans="1:25">
      <c r="A283" s="139"/>
      <c r="B283" s="139"/>
      <c r="C283" s="139"/>
      <c r="D283" s="139"/>
      <c r="E283" s="139"/>
      <c r="F283" s="139"/>
      <c r="G283" s="139"/>
      <c r="H283" s="143"/>
      <c r="I283" s="139"/>
      <c r="J283" s="139"/>
      <c r="K283" s="139"/>
      <c r="L283" s="139"/>
      <c r="M283" s="139"/>
      <c r="N283" s="143"/>
      <c r="O283" s="139"/>
      <c r="P283" s="139"/>
      <c r="Q283" s="143"/>
      <c r="R283" s="139"/>
      <c r="S283" s="139"/>
      <c r="T283" s="139"/>
      <c r="U283" s="139"/>
      <c r="V283" s="139"/>
      <c r="W283" s="139"/>
      <c r="X283" s="139"/>
      <c r="Y283" s="139"/>
    </row>
    <row r="284" spans="1:25">
      <c r="A284" s="139"/>
      <c r="B284" s="139"/>
      <c r="C284" s="139"/>
      <c r="D284" s="139"/>
      <c r="E284" s="139"/>
      <c r="F284" s="139"/>
      <c r="G284" s="139"/>
      <c r="H284" s="143"/>
      <c r="I284" s="139"/>
      <c r="J284" s="139"/>
      <c r="K284" s="139"/>
      <c r="L284" s="139"/>
      <c r="M284" s="139"/>
      <c r="N284" s="143"/>
      <c r="O284" s="139"/>
      <c r="P284" s="139"/>
      <c r="Q284" s="143"/>
      <c r="R284" s="139"/>
      <c r="S284" s="139"/>
      <c r="T284" s="139"/>
      <c r="U284" s="139"/>
      <c r="V284" s="139"/>
      <c r="W284" s="139"/>
      <c r="X284" s="139"/>
      <c r="Y284" s="139"/>
    </row>
    <row r="285" spans="1:25">
      <c r="A285" s="139"/>
      <c r="B285" s="139"/>
      <c r="C285" s="139"/>
      <c r="D285" s="139"/>
      <c r="E285" s="139"/>
      <c r="F285" s="139"/>
      <c r="G285" s="139"/>
      <c r="H285" s="143"/>
      <c r="I285" s="139"/>
      <c r="J285" s="139"/>
      <c r="K285" s="139"/>
      <c r="L285" s="139"/>
      <c r="M285" s="139"/>
      <c r="N285" s="143"/>
      <c r="O285" s="139"/>
      <c r="P285" s="139"/>
      <c r="Q285" s="143"/>
      <c r="R285" s="139"/>
      <c r="S285" s="139"/>
      <c r="T285" s="139"/>
      <c r="U285" s="139"/>
      <c r="V285" s="139"/>
      <c r="W285" s="139"/>
      <c r="X285" s="139"/>
      <c r="Y285" s="139"/>
    </row>
    <row r="286" spans="1:25">
      <c r="A286" s="139"/>
      <c r="B286" s="139"/>
      <c r="C286" s="139"/>
      <c r="D286" s="139"/>
      <c r="E286" s="139"/>
      <c r="F286" s="139"/>
      <c r="G286" s="139"/>
      <c r="H286" s="143"/>
      <c r="I286" s="139"/>
      <c r="J286" s="139"/>
      <c r="K286" s="139"/>
      <c r="L286" s="139"/>
      <c r="M286" s="139"/>
      <c r="N286" s="143"/>
      <c r="O286" s="139"/>
      <c r="P286" s="139"/>
      <c r="Q286" s="143"/>
      <c r="R286" s="139"/>
      <c r="S286" s="139"/>
      <c r="T286" s="139"/>
      <c r="U286" s="139"/>
      <c r="V286" s="139"/>
      <c r="W286" s="139"/>
      <c r="X286" s="139"/>
      <c r="Y286" s="139"/>
    </row>
    <row r="287" spans="1:25">
      <c r="A287" s="139"/>
      <c r="B287" s="139"/>
      <c r="C287" s="139"/>
      <c r="D287" s="139"/>
      <c r="E287" s="139"/>
      <c r="F287" s="139"/>
      <c r="G287" s="139"/>
      <c r="H287" s="143"/>
      <c r="I287" s="139"/>
      <c r="J287" s="139"/>
      <c r="K287" s="139"/>
      <c r="L287" s="139"/>
      <c r="M287" s="139"/>
      <c r="N287" s="143"/>
      <c r="O287" s="139"/>
      <c r="P287" s="139"/>
      <c r="Q287" s="143"/>
      <c r="R287" s="139"/>
      <c r="S287" s="139"/>
      <c r="T287" s="139"/>
      <c r="U287" s="139"/>
      <c r="V287" s="139"/>
      <c r="W287" s="139"/>
      <c r="X287" s="139"/>
      <c r="Y287" s="139"/>
    </row>
    <row r="288" spans="1:25">
      <c r="A288" s="139"/>
      <c r="B288" s="139"/>
      <c r="C288" s="139"/>
      <c r="D288" s="139"/>
      <c r="E288" s="139"/>
      <c r="F288" s="139"/>
      <c r="G288" s="139"/>
      <c r="H288" s="143"/>
      <c r="I288" s="139"/>
      <c r="J288" s="139"/>
      <c r="K288" s="139"/>
      <c r="L288" s="139"/>
      <c r="M288" s="139"/>
      <c r="N288" s="143"/>
      <c r="O288" s="139"/>
      <c r="P288" s="139"/>
      <c r="Q288" s="143"/>
      <c r="R288" s="139"/>
      <c r="S288" s="139"/>
      <c r="T288" s="139"/>
      <c r="U288" s="139"/>
      <c r="V288" s="139"/>
      <c r="W288" s="139"/>
      <c r="X288" s="139"/>
      <c r="Y288" s="139"/>
    </row>
    <row r="289" spans="1:25">
      <c r="A289" s="139"/>
      <c r="B289" s="139"/>
      <c r="C289" s="139"/>
      <c r="D289" s="139"/>
      <c r="E289" s="139"/>
      <c r="F289" s="139"/>
      <c r="G289" s="139"/>
      <c r="H289" s="143"/>
      <c r="I289" s="139"/>
      <c r="J289" s="139"/>
      <c r="K289" s="139"/>
      <c r="L289" s="139"/>
      <c r="M289" s="139"/>
      <c r="N289" s="143"/>
      <c r="O289" s="139"/>
      <c r="P289" s="139"/>
      <c r="Q289" s="143"/>
      <c r="R289" s="139"/>
      <c r="S289" s="139"/>
      <c r="T289" s="139"/>
      <c r="U289" s="139"/>
      <c r="V289" s="139"/>
      <c r="W289" s="139"/>
      <c r="X289" s="139"/>
      <c r="Y289" s="139"/>
    </row>
    <row r="290" spans="1:25">
      <c r="A290" s="139"/>
      <c r="B290" s="139"/>
      <c r="C290" s="139"/>
      <c r="D290" s="139"/>
      <c r="E290" s="139"/>
      <c r="F290" s="139"/>
      <c r="G290" s="139"/>
      <c r="H290" s="143"/>
      <c r="I290" s="139"/>
      <c r="J290" s="139"/>
      <c r="K290" s="139"/>
      <c r="L290" s="139"/>
      <c r="M290" s="139"/>
      <c r="N290" s="143"/>
      <c r="O290" s="139"/>
      <c r="P290" s="139"/>
      <c r="Q290" s="143"/>
      <c r="R290" s="139"/>
      <c r="S290" s="139"/>
      <c r="T290" s="139"/>
      <c r="U290" s="139"/>
      <c r="V290" s="139"/>
      <c r="W290" s="139"/>
      <c r="X290" s="139"/>
      <c r="Y290" s="139"/>
    </row>
    <row r="291" spans="1:25">
      <c r="A291" s="139"/>
      <c r="B291" s="139"/>
      <c r="C291" s="139"/>
      <c r="D291" s="139"/>
      <c r="E291" s="139"/>
      <c r="F291" s="139"/>
      <c r="G291" s="139"/>
      <c r="H291" s="143"/>
      <c r="I291" s="139"/>
      <c r="J291" s="139"/>
      <c r="K291" s="139"/>
      <c r="L291" s="139"/>
      <c r="M291" s="139"/>
      <c r="N291" s="143"/>
      <c r="O291" s="139"/>
      <c r="P291" s="139"/>
      <c r="Q291" s="143"/>
      <c r="R291" s="139"/>
      <c r="S291" s="139"/>
      <c r="T291" s="139"/>
      <c r="U291" s="139"/>
      <c r="V291" s="139"/>
      <c r="W291" s="139"/>
      <c r="X291" s="139"/>
      <c r="Y291" s="139"/>
    </row>
    <row r="292" spans="1:25">
      <c r="A292" s="139"/>
      <c r="B292" s="139"/>
      <c r="C292" s="139"/>
      <c r="D292" s="139"/>
      <c r="E292" s="139"/>
      <c r="F292" s="139"/>
      <c r="G292" s="139"/>
      <c r="H292" s="143"/>
      <c r="I292" s="139"/>
      <c r="J292" s="139"/>
      <c r="K292" s="139"/>
      <c r="L292" s="139"/>
      <c r="M292" s="139"/>
      <c r="N292" s="143"/>
      <c r="O292" s="139"/>
      <c r="P292" s="139"/>
      <c r="Q292" s="143"/>
      <c r="R292" s="139"/>
      <c r="S292" s="139"/>
      <c r="T292" s="139"/>
      <c r="U292" s="139"/>
      <c r="V292" s="139"/>
      <c r="W292" s="139"/>
      <c r="X292" s="139"/>
      <c r="Y292" s="139"/>
    </row>
    <row r="293" spans="1:25">
      <c r="A293" s="139"/>
      <c r="B293" s="139"/>
      <c r="C293" s="139"/>
      <c r="D293" s="139"/>
      <c r="E293" s="139"/>
      <c r="F293" s="139"/>
      <c r="G293" s="139"/>
      <c r="H293" s="143"/>
      <c r="I293" s="139"/>
      <c r="J293" s="139"/>
      <c r="K293" s="139"/>
      <c r="L293" s="139"/>
      <c r="M293" s="139"/>
      <c r="N293" s="143"/>
      <c r="O293" s="139"/>
      <c r="P293" s="139"/>
      <c r="Q293" s="143"/>
      <c r="R293" s="139"/>
      <c r="S293" s="139"/>
      <c r="T293" s="139"/>
      <c r="U293" s="139"/>
      <c r="V293" s="139"/>
      <c r="W293" s="139"/>
      <c r="X293" s="139"/>
      <c r="Y293" s="139"/>
    </row>
    <row r="294" spans="1:25">
      <c r="A294" s="139"/>
      <c r="B294" s="139"/>
      <c r="C294" s="139"/>
      <c r="D294" s="139"/>
      <c r="E294" s="139"/>
      <c r="F294" s="139"/>
      <c r="G294" s="139"/>
      <c r="H294" s="143"/>
      <c r="I294" s="139"/>
      <c r="J294" s="139"/>
      <c r="K294" s="139"/>
      <c r="L294" s="139"/>
      <c r="M294" s="139"/>
      <c r="N294" s="143"/>
      <c r="O294" s="139"/>
      <c r="P294" s="139"/>
      <c r="Q294" s="143"/>
      <c r="R294" s="139"/>
      <c r="S294" s="139"/>
      <c r="T294" s="139"/>
      <c r="U294" s="139"/>
      <c r="V294" s="139"/>
      <c r="W294" s="139"/>
      <c r="X294" s="139"/>
      <c r="Y294" s="139"/>
    </row>
    <row r="295" spans="1:25">
      <c r="A295" s="139"/>
      <c r="B295" s="139"/>
      <c r="C295" s="139"/>
      <c r="D295" s="139"/>
      <c r="E295" s="139"/>
      <c r="F295" s="139"/>
      <c r="G295" s="139"/>
      <c r="H295" s="143"/>
      <c r="I295" s="139"/>
      <c r="J295" s="139"/>
      <c r="K295" s="139"/>
      <c r="L295" s="139"/>
      <c r="M295" s="139"/>
      <c r="N295" s="143"/>
      <c r="O295" s="139"/>
      <c r="P295" s="139"/>
      <c r="Q295" s="143"/>
      <c r="R295" s="139"/>
      <c r="S295" s="139"/>
      <c r="T295" s="139"/>
      <c r="U295" s="139"/>
      <c r="V295" s="139"/>
      <c r="W295" s="139"/>
      <c r="X295" s="139"/>
      <c r="Y295" s="139"/>
    </row>
    <row r="296" spans="1:25">
      <c r="A296" s="139"/>
      <c r="B296" s="139"/>
      <c r="C296" s="139"/>
      <c r="D296" s="139"/>
      <c r="E296" s="139"/>
      <c r="F296" s="139"/>
      <c r="G296" s="139"/>
      <c r="H296" s="143"/>
      <c r="I296" s="139"/>
      <c r="J296" s="139"/>
      <c r="K296" s="139"/>
      <c r="L296" s="139"/>
      <c r="M296" s="139"/>
      <c r="N296" s="143"/>
      <c r="O296" s="139"/>
      <c r="P296" s="139"/>
      <c r="Q296" s="143"/>
      <c r="R296" s="139"/>
      <c r="S296" s="139"/>
      <c r="T296" s="139"/>
      <c r="U296" s="139"/>
      <c r="V296" s="139"/>
      <c r="W296" s="139"/>
      <c r="X296" s="139"/>
      <c r="Y296" s="139"/>
    </row>
    <row r="297" spans="1:25">
      <c r="A297" s="139"/>
      <c r="B297" s="139"/>
      <c r="C297" s="139"/>
      <c r="D297" s="139"/>
      <c r="E297" s="139"/>
      <c r="F297" s="139"/>
      <c r="G297" s="139"/>
      <c r="H297" s="143"/>
      <c r="I297" s="139"/>
      <c r="J297" s="139"/>
      <c r="K297" s="139"/>
      <c r="L297" s="139"/>
      <c r="M297" s="139"/>
      <c r="N297" s="143"/>
      <c r="O297" s="139"/>
      <c r="P297" s="139"/>
      <c r="Q297" s="143"/>
      <c r="R297" s="139"/>
      <c r="S297" s="139"/>
      <c r="T297" s="139"/>
      <c r="U297" s="139"/>
      <c r="V297" s="139"/>
      <c r="W297" s="139"/>
      <c r="X297" s="139"/>
      <c r="Y297" s="139"/>
    </row>
    <row r="298" spans="1:25">
      <c r="A298" s="139"/>
      <c r="B298" s="139"/>
      <c r="C298" s="139"/>
      <c r="D298" s="139"/>
      <c r="E298" s="139"/>
      <c r="F298" s="139"/>
      <c r="G298" s="139"/>
      <c r="H298" s="143"/>
      <c r="I298" s="139"/>
      <c r="J298" s="139"/>
      <c r="K298" s="139"/>
      <c r="L298" s="139"/>
      <c r="M298" s="139"/>
      <c r="N298" s="143"/>
      <c r="O298" s="139"/>
      <c r="P298" s="139"/>
      <c r="Q298" s="143"/>
      <c r="R298" s="139"/>
      <c r="S298" s="139"/>
      <c r="T298" s="139"/>
      <c r="U298" s="139"/>
      <c r="V298" s="139"/>
      <c r="W298" s="139"/>
      <c r="X298" s="139"/>
      <c r="Y298" s="139"/>
    </row>
    <row r="299" spans="1:25">
      <c r="A299" s="139"/>
      <c r="B299" s="139"/>
      <c r="C299" s="139"/>
      <c r="D299" s="139"/>
      <c r="E299" s="139"/>
      <c r="F299" s="139"/>
      <c r="G299" s="139"/>
      <c r="H299" s="143"/>
      <c r="I299" s="139"/>
      <c r="J299" s="139"/>
      <c r="K299" s="139"/>
      <c r="L299" s="139"/>
      <c r="M299" s="139"/>
      <c r="N299" s="143"/>
      <c r="O299" s="139"/>
      <c r="P299" s="139"/>
      <c r="Q299" s="143"/>
      <c r="R299" s="139"/>
      <c r="S299" s="139"/>
      <c r="T299" s="139"/>
      <c r="U299" s="139"/>
      <c r="V299" s="139"/>
      <c r="W299" s="139"/>
      <c r="X299" s="139"/>
      <c r="Y299" s="139"/>
    </row>
    <row r="300" spans="1:25">
      <c r="A300" s="139"/>
      <c r="B300" s="139"/>
      <c r="C300" s="139"/>
      <c r="D300" s="139"/>
      <c r="E300" s="139"/>
      <c r="F300" s="139"/>
      <c r="G300" s="139"/>
      <c r="H300" s="143"/>
      <c r="I300" s="139"/>
      <c r="J300" s="139"/>
      <c r="K300" s="139"/>
      <c r="L300" s="139"/>
      <c r="M300" s="139"/>
      <c r="N300" s="143"/>
      <c r="O300" s="139"/>
      <c r="P300" s="139"/>
      <c r="Q300" s="143"/>
      <c r="R300" s="139"/>
      <c r="S300" s="139"/>
      <c r="T300" s="139"/>
      <c r="U300" s="139"/>
      <c r="V300" s="139"/>
      <c r="W300" s="139"/>
      <c r="X300" s="139"/>
      <c r="Y300" s="139"/>
    </row>
    <row r="301" spans="1:25">
      <c r="A301" s="139"/>
      <c r="B301" s="139"/>
      <c r="C301" s="139"/>
      <c r="D301" s="139"/>
      <c r="E301" s="139"/>
      <c r="F301" s="139"/>
      <c r="G301" s="139"/>
      <c r="H301" s="143"/>
      <c r="I301" s="139"/>
      <c r="J301" s="139"/>
      <c r="K301" s="139"/>
      <c r="L301" s="139"/>
      <c r="M301" s="139"/>
      <c r="N301" s="143"/>
      <c r="O301" s="139"/>
      <c r="P301" s="139"/>
      <c r="Q301" s="143"/>
      <c r="R301" s="139"/>
      <c r="S301" s="139"/>
      <c r="T301" s="139"/>
      <c r="U301" s="139"/>
      <c r="V301" s="139"/>
      <c r="W301" s="139"/>
      <c r="X301" s="139"/>
      <c r="Y301" s="139"/>
    </row>
    <row r="302" spans="1:25">
      <c r="A302" s="139"/>
      <c r="B302" s="139"/>
      <c r="C302" s="139"/>
      <c r="D302" s="139"/>
      <c r="E302" s="139"/>
      <c r="F302" s="139"/>
      <c r="G302" s="139"/>
      <c r="H302" s="143"/>
      <c r="I302" s="139"/>
      <c r="J302" s="139"/>
      <c r="K302" s="139"/>
      <c r="L302" s="139"/>
      <c r="M302" s="139"/>
      <c r="N302" s="143"/>
      <c r="O302" s="139"/>
      <c r="P302" s="139"/>
      <c r="Q302" s="143"/>
      <c r="R302" s="139"/>
      <c r="S302" s="139"/>
      <c r="T302" s="139"/>
      <c r="U302" s="139"/>
      <c r="V302" s="139"/>
      <c r="W302" s="139"/>
      <c r="X302" s="139"/>
      <c r="Y302" s="139"/>
    </row>
    <row r="303" spans="1:25">
      <c r="A303" s="139"/>
      <c r="B303" s="139"/>
      <c r="C303" s="139"/>
      <c r="D303" s="139"/>
      <c r="E303" s="139"/>
      <c r="F303" s="139"/>
      <c r="G303" s="139"/>
      <c r="H303" s="143"/>
      <c r="I303" s="139"/>
      <c r="J303" s="139"/>
      <c r="K303" s="139"/>
      <c r="L303" s="139"/>
      <c r="M303" s="139"/>
      <c r="N303" s="143"/>
      <c r="O303" s="139"/>
      <c r="P303" s="139"/>
      <c r="Q303" s="143"/>
      <c r="R303" s="139"/>
      <c r="S303" s="139"/>
      <c r="T303" s="139"/>
      <c r="U303" s="139"/>
      <c r="V303" s="139"/>
      <c r="W303" s="139"/>
      <c r="X303" s="139"/>
      <c r="Y303" s="139"/>
    </row>
    <row r="304" spans="1:25">
      <c r="A304" s="139"/>
      <c r="B304" s="139"/>
      <c r="C304" s="139"/>
      <c r="D304" s="139"/>
      <c r="E304" s="139"/>
      <c r="F304" s="139"/>
      <c r="G304" s="139"/>
      <c r="H304" s="143"/>
      <c r="I304" s="139"/>
      <c r="J304" s="139"/>
      <c r="K304" s="139"/>
      <c r="L304" s="139"/>
      <c r="M304" s="139"/>
      <c r="N304" s="143"/>
      <c r="O304" s="139"/>
      <c r="P304" s="139"/>
      <c r="Q304" s="143"/>
      <c r="R304" s="139"/>
      <c r="S304" s="139"/>
      <c r="T304" s="139"/>
      <c r="U304" s="139"/>
      <c r="V304" s="139"/>
      <c r="W304" s="139"/>
      <c r="X304" s="139"/>
      <c r="Y304" s="139"/>
    </row>
    <row r="305" spans="1:25">
      <c r="A305" s="139"/>
      <c r="B305" s="139"/>
      <c r="C305" s="139"/>
      <c r="D305" s="139"/>
      <c r="E305" s="139"/>
      <c r="F305" s="139"/>
      <c r="G305" s="139"/>
      <c r="H305" s="143"/>
      <c r="I305" s="139"/>
      <c r="J305" s="139"/>
      <c r="K305" s="139"/>
      <c r="L305" s="139"/>
      <c r="M305" s="139"/>
      <c r="N305" s="143"/>
      <c r="O305" s="139"/>
      <c r="P305" s="139"/>
      <c r="Q305" s="143"/>
      <c r="R305" s="139"/>
      <c r="S305" s="139"/>
      <c r="T305" s="139"/>
      <c r="U305" s="139"/>
      <c r="V305" s="139"/>
      <c r="W305" s="139"/>
      <c r="X305" s="139"/>
      <c r="Y305" s="139"/>
    </row>
    <row r="306" spans="1:25">
      <c r="A306" s="139"/>
      <c r="B306" s="139"/>
      <c r="C306" s="139"/>
      <c r="D306" s="139"/>
      <c r="E306" s="139"/>
      <c r="F306" s="139"/>
      <c r="G306" s="139"/>
      <c r="H306" s="143"/>
      <c r="I306" s="139"/>
      <c r="J306" s="139"/>
      <c r="K306" s="139"/>
      <c r="L306" s="139"/>
      <c r="M306" s="139"/>
      <c r="N306" s="143"/>
      <c r="O306" s="139"/>
      <c r="P306" s="139"/>
      <c r="Q306" s="143"/>
      <c r="R306" s="139"/>
      <c r="S306" s="139"/>
      <c r="T306" s="139"/>
      <c r="U306" s="139"/>
      <c r="V306" s="139"/>
      <c r="W306" s="139"/>
      <c r="X306" s="139"/>
      <c r="Y306" s="139"/>
    </row>
    <row r="307" spans="1:25">
      <c r="A307" s="139"/>
      <c r="B307" s="139"/>
      <c r="C307" s="139"/>
      <c r="D307" s="139"/>
      <c r="E307" s="139"/>
      <c r="F307" s="139"/>
      <c r="G307" s="139"/>
      <c r="H307" s="143"/>
      <c r="I307" s="139"/>
      <c r="J307" s="139"/>
      <c r="K307" s="139"/>
      <c r="L307" s="139"/>
      <c r="M307" s="139"/>
      <c r="N307" s="143"/>
      <c r="O307" s="139"/>
      <c r="P307" s="139"/>
      <c r="Q307" s="143"/>
      <c r="R307" s="139"/>
      <c r="S307" s="139"/>
      <c r="T307" s="139"/>
      <c r="U307" s="139"/>
      <c r="V307" s="139"/>
      <c r="W307" s="139"/>
      <c r="X307" s="139"/>
      <c r="Y307" s="139"/>
    </row>
    <row r="308" spans="1:25">
      <c r="A308" s="139"/>
      <c r="B308" s="139"/>
      <c r="C308" s="139"/>
      <c r="D308" s="139"/>
      <c r="E308" s="139"/>
      <c r="F308" s="139"/>
      <c r="G308" s="139"/>
      <c r="H308" s="143"/>
      <c r="I308" s="139"/>
      <c r="J308" s="139"/>
      <c r="K308" s="139"/>
      <c r="L308" s="139"/>
      <c r="M308" s="139"/>
      <c r="N308" s="143"/>
      <c r="O308" s="139"/>
      <c r="P308" s="139"/>
      <c r="Q308" s="143"/>
      <c r="R308" s="139"/>
      <c r="S308" s="139"/>
      <c r="T308" s="139"/>
      <c r="U308" s="139"/>
      <c r="V308" s="139"/>
      <c r="W308" s="139"/>
      <c r="X308" s="139"/>
      <c r="Y308" s="139"/>
    </row>
    <row r="309" spans="1:25">
      <c r="A309" s="139"/>
      <c r="B309" s="139"/>
      <c r="C309" s="139"/>
      <c r="D309" s="139"/>
      <c r="E309" s="139"/>
      <c r="F309" s="139"/>
      <c r="G309" s="139"/>
      <c r="H309" s="143"/>
      <c r="I309" s="139"/>
      <c r="J309" s="139"/>
      <c r="K309" s="139"/>
      <c r="L309" s="139"/>
      <c r="M309" s="139"/>
      <c r="N309" s="143"/>
      <c r="O309" s="139"/>
      <c r="P309" s="139"/>
      <c r="Q309" s="143"/>
      <c r="R309" s="139"/>
      <c r="S309" s="139"/>
      <c r="T309" s="139"/>
      <c r="U309" s="139"/>
      <c r="V309" s="139"/>
      <c r="W309" s="139"/>
      <c r="X309" s="139"/>
      <c r="Y309" s="139"/>
    </row>
    <row r="310" spans="1:25">
      <c r="A310" s="139"/>
      <c r="B310" s="139"/>
      <c r="C310" s="139"/>
      <c r="D310" s="139"/>
      <c r="E310" s="139"/>
      <c r="F310" s="139"/>
      <c r="G310" s="139"/>
      <c r="H310" s="143"/>
      <c r="I310" s="139"/>
      <c r="J310" s="139"/>
      <c r="K310" s="139"/>
      <c r="L310" s="139"/>
      <c r="M310" s="139"/>
      <c r="N310" s="143"/>
      <c r="O310" s="139"/>
      <c r="P310" s="139"/>
      <c r="Q310" s="143"/>
      <c r="R310" s="139"/>
      <c r="S310" s="139"/>
      <c r="T310" s="139"/>
      <c r="U310" s="139"/>
      <c r="V310" s="139"/>
      <c r="W310" s="139"/>
      <c r="X310" s="139"/>
      <c r="Y310" s="139"/>
    </row>
    <row r="311" spans="1:25">
      <c r="A311" s="139"/>
      <c r="B311" s="139"/>
      <c r="C311" s="139"/>
      <c r="D311" s="139"/>
      <c r="E311" s="139"/>
      <c r="F311" s="139"/>
      <c r="G311" s="139"/>
      <c r="H311" s="143"/>
      <c r="I311" s="139"/>
      <c r="J311" s="139"/>
      <c r="K311" s="139"/>
      <c r="L311" s="139"/>
      <c r="M311" s="139"/>
      <c r="N311" s="143"/>
      <c r="O311" s="139"/>
      <c r="P311" s="139"/>
      <c r="Q311" s="143"/>
      <c r="R311" s="139"/>
      <c r="S311" s="139"/>
      <c r="T311" s="139"/>
      <c r="U311" s="139"/>
      <c r="V311" s="139"/>
      <c r="W311" s="139"/>
      <c r="X311" s="139"/>
      <c r="Y311" s="139"/>
    </row>
    <row r="312" spans="1:25">
      <c r="A312" s="139"/>
      <c r="B312" s="139"/>
      <c r="C312" s="139"/>
      <c r="D312" s="139"/>
      <c r="E312" s="139"/>
      <c r="F312" s="139"/>
      <c r="G312" s="139"/>
      <c r="H312" s="143"/>
      <c r="I312" s="139"/>
      <c r="J312" s="139"/>
      <c r="K312" s="139"/>
      <c r="L312" s="139"/>
      <c r="M312" s="139"/>
      <c r="N312" s="143"/>
      <c r="O312" s="139"/>
      <c r="P312" s="139"/>
      <c r="Q312" s="143"/>
      <c r="R312" s="139"/>
      <c r="S312" s="139"/>
      <c r="T312" s="139"/>
      <c r="U312" s="139"/>
      <c r="V312" s="139"/>
      <c r="W312" s="139"/>
      <c r="X312" s="139"/>
      <c r="Y312" s="139"/>
    </row>
    <row r="313" spans="1:25">
      <c r="A313" s="139"/>
      <c r="B313" s="139"/>
      <c r="C313" s="139"/>
      <c r="D313" s="139"/>
      <c r="E313" s="139"/>
      <c r="F313" s="139"/>
      <c r="G313" s="139"/>
      <c r="H313" s="143"/>
      <c r="I313" s="139"/>
      <c r="J313" s="139"/>
      <c r="K313" s="139"/>
      <c r="L313" s="139"/>
      <c r="M313" s="139"/>
      <c r="N313" s="143"/>
      <c r="O313" s="139"/>
      <c r="P313" s="139"/>
      <c r="Q313" s="143"/>
      <c r="R313" s="139"/>
      <c r="S313" s="139"/>
      <c r="T313" s="139"/>
      <c r="U313" s="139"/>
      <c r="V313" s="139"/>
      <c r="W313" s="139"/>
      <c r="X313" s="139"/>
      <c r="Y313" s="139"/>
    </row>
    <row r="314" spans="1:25">
      <c r="A314" s="139"/>
      <c r="B314" s="139"/>
      <c r="C314" s="139"/>
      <c r="D314" s="139"/>
      <c r="E314" s="139"/>
      <c r="F314" s="139"/>
      <c r="G314" s="139"/>
      <c r="H314" s="143"/>
      <c r="I314" s="139"/>
      <c r="J314" s="139"/>
      <c r="K314" s="139"/>
      <c r="L314" s="139"/>
      <c r="M314" s="139"/>
      <c r="N314" s="143"/>
      <c r="O314" s="139"/>
      <c r="P314" s="139"/>
      <c r="Q314" s="143"/>
      <c r="R314" s="139"/>
      <c r="S314" s="139"/>
      <c r="T314" s="139"/>
      <c r="U314" s="139"/>
      <c r="V314" s="139"/>
      <c r="W314" s="139"/>
      <c r="X314" s="139"/>
      <c r="Y314" s="139"/>
    </row>
    <row r="315" spans="1:25">
      <c r="A315" s="139"/>
      <c r="B315" s="139"/>
      <c r="C315" s="139"/>
      <c r="D315" s="139"/>
      <c r="E315" s="139"/>
      <c r="F315" s="139"/>
      <c r="G315" s="139"/>
      <c r="H315" s="143"/>
      <c r="I315" s="139"/>
      <c r="J315" s="139"/>
      <c r="K315" s="139"/>
      <c r="L315" s="139"/>
      <c r="M315" s="139"/>
      <c r="N315" s="143"/>
      <c r="O315" s="139"/>
      <c r="P315" s="139"/>
      <c r="Q315" s="143"/>
      <c r="R315" s="139"/>
      <c r="S315" s="139"/>
      <c r="T315" s="139"/>
      <c r="U315" s="139"/>
      <c r="V315" s="139"/>
      <c r="W315" s="139"/>
      <c r="X315" s="139"/>
      <c r="Y315" s="139"/>
    </row>
    <row r="316" spans="1:25">
      <c r="A316" s="139"/>
      <c r="B316" s="139"/>
      <c r="C316" s="139"/>
      <c r="D316" s="139"/>
      <c r="E316" s="139"/>
      <c r="F316" s="139"/>
      <c r="G316" s="139"/>
      <c r="H316" s="143"/>
      <c r="I316" s="139"/>
      <c r="J316" s="139"/>
      <c r="K316" s="139"/>
      <c r="L316" s="139"/>
      <c r="M316" s="139"/>
      <c r="N316" s="143"/>
      <c r="O316" s="139"/>
      <c r="P316" s="139"/>
      <c r="Q316" s="143"/>
      <c r="R316" s="139"/>
      <c r="S316" s="139"/>
      <c r="T316" s="139"/>
      <c r="U316" s="139"/>
      <c r="V316" s="139"/>
      <c r="W316" s="139"/>
      <c r="X316" s="139"/>
      <c r="Y316" s="139"/>
    </row>
    <row r="317" spans="1:25">
      <c r="A317" s="139"/>
      <c r="B317" s="139"/>
      <c r="C317" s="139"/>
      <c r="D317" s="139"/>
      <c r="E317" s="139"/>
      <c r="F317" s="139"/>
      <c r="G317" s="139"/>
      <c r="H317" s="143"/>
      <c r="I317" s="139"/>
      <c r="J317" s="139"/>
      <c r="K317" s="139"/>
      <c r="L317" s="139"/>
      <c r="M317" s="139"/>
      <c r="N317" s="143"/>
      <c r="O317" s="139"/>
      <c r="P317" s="139"/>
      <c r="Q317" s="143"/>
      <c r="R317" s="139"/>
      <c r="S317" s="139"/>
      <c r="T317" s="139"/>
      <c r="U317" s="139"/>
      <c r="V317" s="139"/>
      <c r="W317" s="139"/>
      <c r="X317" s="139"/>
      <c r="Y317" s="139"/>
    </row>
    <row r="318" spans="1:25">
      <c r="A318" s="139"/>
      <c r="B318" s="139"/>
      <c r="C318" s="139"/>
      <c r="D318" s="139"/>
      <c r="E318" s="139"/>
      <c r="F318" s="139"/>
      <c r="G318" s="139"/>
      <c r="H318" s="143"/>
      <c r="I318" s="139"/>
      <c r="J318" s="139"/>
      <c r="K318" s="139"/>
      <c r="L318" s="139"/>
      <c r="M318" s="139"/>
      <c r="N318" s="143"/>
      <c r="O318" s="139"/>
      <c r="P318" s="139"/>
      <c r="Q318" s="143"/>
      <c r="R318" s="139"/>
      <c r="S318" s="139"/>
      <c r="T318" s="139"/>
      <c r="U318" s="139"/>
      <c r="V318" s="139"/>
      <c r="W318" s="139"/>
      <c r="X318" s="139"/>
      <c r="Y318" s="139"/>
    </row>
    <row r="319" spans="1:25">
      <c r="A319" s="139"/>
      <c r="B319" s="139"/>
      <c r="C319" s="139"/>
      <c r="D319" s="139"/>
      <c r="E319" s="139"/>
      <c r="F319" s="139"/>
      <c r="G319" s="139"/>
      <c r="H319" s="143"/>
      <c r="I319" s="139"/>
      <c r="J319" s="139"/>
      <c r="K319" s="139"/>
      <c r="L319" s="139"/>
      <c r="M319" s="139"/>
      <c r="N319" s="143"/>
      <c r="O319" s="139"/>
      <c r="P319" s="139"/>
      <c r="Q319" s="143"/>
      <c r="R319" s="139"/>
      <c r="S319" s="139"/>
      <c r="T319" s="139"/>
      <c r="U319" s="139"/>
      <c r="V319" s="139"/>
      <c r="W319" s="139"/>
      <c r="X319" s="139"/>
      <c r="Y319" s="139"/>
    </row>
    <row r="320" spans="1:25">
      <c r="A320" s="139"/>
      <c r="B320" s="139"/>
      <c r="C320" s="139"/>
      <c r="D320" s="139"/>
      <c r="E320" s="139"/>
      <c r="F320" s="139"/>
      <c r="G320" s="139"/>
      <c r="H320" s="143"/>
      <c r="I320" s="139"/>
      <c r="J320" s="139"/>
      <c r="K320" s="139"/>
      <c r="L320" s="139"/>
      <c r="M320" s="139"/>
      <c r="N320" s="143"/>
      <c r="O320" s="139"/>
      <c r="P320" s="139"/>
      <c r="Q320" s="143"/>
      <c r="R320" s="139"/>
      <c r="S320" s="139"/>
      <c r="T320" s="139"/>
      <c r="U320" s="139"/>
      <c r="V320" s="139"/>
      <c r="W320" s="139"/>
      <c r="X320" s="139"/>
      <c r="Y320" s="139"/>
    </row>
    <row r="321" spans="1:25">
      <c r="A321" s="139"/>
      <c r="B321" s="139"/>
      <c r="C321" s="139"/>
      <c r="D321" s="139"/>
      <c r="E321" s="139"/>
      <c r="F321" s="139"/>
      <c r="G321" s="139"/>
      <c r="H321" s="143"/>
      <c r="I321" s="139"/>
      <c r="J321" s="139"/>
      <c r="K321" s="139"/>
      <c r="L321" s="139"/>
      <c r="M321" s="139"/>
      <c r="N321" s="143"/>
      <c r="O321" s="139"/>
      <c r="P321" s="139"/>
      <c r="Q321" s="143"/>
      <c r="R321" s="139"/>
      <c r="S321" s="139"/>
      <c r="T321" s="139"/>
      <c r="U321" s="139"/>
      <c r="V321" s="139"/>
      <c r="W321" s="139"/>
      <c r="X321" s="139"/>
      <c r="Y321" s="139"/>
    </row>
    <row r="322" spans="1:25">
      <c r="A322" s="139"/>
      <c r="B322" s="139"/>
      <c r="C322" s="139"/>
      <c r="D322" s="139"/>
      <c r="E322" s="139"/>
      <c r="F322" s="139"/>
      <c r="G322" s="139"/>
      <c r="H322" s="143"/>
      <c r="I322" s="139"/>
      <c r="J322" s="139"/>
      <c r="K322" s="139"/>
      <c r="L322" s="139"/>
      <c r="M322" s="139"/>
      <c r="N322" s="143"/>
      <c r="O322" s="139"/>
      <c r="P322" s="139"/>
      <c r="Q322" s="143"/>
      <c r="R322" s="139"/>
      <c r="S322" s="139"/>
      <c r="T322" s="139"/>
      <c r="U322" s="139"/>
      <c r="V322" s="139"/>
      <c r="W322" s="139"/>
      <c r="X322" s="139"/>
      <c r="Y322" s="139"/>
    </row>
    <row r="323" spans="1:25">
      <c r="A323" s="139"/>
      <c r="B323" s="139"/>
      <c r="C323" s="139"/>
      <c r="D323" s="139"/>
      <c r="E323" s="139"/>
      <c r="F323" s="139"/>
      <c r="G323" s="139"/>
      <c r="H323" s="143"/>
      <c r="I323" s="139"/>
      <c r="J323" s="139"/>
      <c r="K323" s="139"/>
      <c r="L323" s="139"/>
      <c r="M323" s="139"/>
      <c r="N323" s="143"/>
      <c r="O323" s="139"/>
      <c r="P323" s="139"/>
      <c r="Q323" s="143"/>
      <c r="R323" s="139"/>
      <c r="S323" s="139"/>
      <c r="T323" s="139"/>
      <c r="U323" s="139"/>
      <c r="V323" s="139"/>
      <c r="W323" s="139"/>
      <c r="X323" s="139"/>
      <c r="Y323" s="139"/>
    </row>
    <row r="324" spans="1:25">
      <c r="A324" s="139"/>
      <c r="B324" s="139"/>
      <c r="C324" s="139"/>
      <c r="D324" s="139"/>
      <c r="E324" s="139"/>
      <c r="F324" s="139"/>
      <c r="G324" s="139"/>
      <c r="H324" s="143"/>
      <c r="I324" s="139"/>
      <c r="J324" s="139"/>
      <c r="K324" s="139"/>
      <c r="L324" s="139"/>
      <c r="M324" s="139"/>
      <c r="N324" s="143"/>
      <c r="O324" s="139"/>
      <c r="P324" s="139"/>
      <c r="Q324" s="143"/>
      <c r="R324" s="139"/>
      <c r="S324" s="139"/>
      <c r="T324" s="139"/>
      <c r="U324" s="139"/>
      <c r="V324" s="139"/>
      <c r="W324" s="139"/>
      <c r="X324" s="139"/>
      <c r="Y324" s="139"/>
    </row>
    <row r="325" spans="1:25">
      <c r="A325" s="139"/>
      <c r="B325" s="139"/>
      <c r="C325" s="139"/>
      <c r="D325" s="139"/>
      <c r="E325" s="139"/>
      <c r="F325" s="139"/>
      <c r="G325" s="139"/>
      <c r="H325" s="143"/>
      <c r="I325" s="139"/>
      <c r="J325" s="139"/>
      <c r="K325" s="139"/>
      <c r="L325" s="139"/>
      <c r="M325" s="139"/>
      <c r="N325" s="143"/>
      <c r="O325" s="139"/>
      <c r="P325" s="139"/>
      <c r="Q325" s="143"/>
      <c r="R325" s="139"/>
      <c r="S325" s="139"/>
      <c r="T325" s="139"/>
      <c r="U325" s="139"/>
      <c r="V325" s="139"/>
      <c r="W325" s="139"/>
      <c r="X325" s="139"/>
      <c r="Y325" s="139"/>
    </row>
    <row r="326" spans="1:25">
      <c r="A326" s="139"/>
      <c r="B326" s="139"/>
      <c r="C326" s="139"/>
      <c r="D326" s="139"/>
      <c r="E326" s="139"/>
      <c r="F326" s="139"/>
      <c r="G326" s="139"/>
      <c r="H326" s="143"/>
      <c r="I326" s="139"/>
      <c r="J326" s="139"/>
      <c r="K326" s="139"/>
      <c r="L326" s="139"/>
      <c r="M326" s="139"/>
      <c r="N326" s="143"/>
      <c r="O326" s="139"/>
      <c r="P326" s="139"/>
      <c r="Q326" s="143"/>
      <c r="R326" s="139"/>
      <c r="S326" s="139"/>
      <c r="T326" s="139"/>
      <c r="U326" s="139"/>
      <c r="V326" s="139"/>
      <c r="W326" s="139"/>
      <c r="X326" s="139"/>
      <c r="Y326" s="139"/>
    </row>
    <row r="327" spans="1:25">
      <c r="A327" s="139"/>
      <c r="B327" s="139"/>
      <c r="C327" s="139"/>
      <c r="D327" s="139"/>
      <c r="E327" s="139"/>
      <c r="F327" s="139"/>
      <c r="G327" s="139"/>
      <c r="H327" s="143"/>
      <c r="I327" s="139"/>
      <c r="J327" s="139"/>
      <c r="K327" s="139"/>
      <c r="L327" s="139"/>
      <c r="M327" s="139"/>
      <c r="N327" s="143"/>
      <c r="O327" s="139"/>
      <c r="P327" s="139"/>
      <c r="Q327" s="143"/>
      <c r="R327" s="139"/>
      <c r="S327" s="139"/>
      <c r="T327" s="139"/>
      <c r="U327" s="139"/>
      <c r="V327" s="139"/>
      <c r="W327" s="139"/>
      <c r="X327" s="139"/>
      <c r="Y327" s="139"/>
    </row>
    <row r="328" spans="1:25">
      <c r="A328" s="139"/>
      <c r="B328" s="139"/>
      <c r="C328" s="139"/>
      <c r="D328" s="139"/>
      <c r="E328" s="139"/>
      <c r="F328" s="139"/>
      <c r="G328" s="139"/>
      <c r="H328" s="143"/>
      <c r="I328" s="139"/>
      <c r="J328" s="139"/>
      <c r="K328" s="139"/>
      <c r="L328" s="139"/>
      <c r="M328" s="139"/>
      <c r="N328" s="143"/>
      <c r="O328" s="139"/>
      <c r="P328" s="139"/>
      <c r="Q328" s="143"/>
      <c r="R328" s="139"/>
      <c r="S328" s="139"/>
      <c r="T328" s="139"/>
      <c r="U328" s="139"/>
      <c r="V328" s="139"/>
      <c r="W328" s="139"/>
      <c r="X328" s="139"/>
      <c r="Y328" s="139"/>
    </row>
    <row r="329" spans="1:25">
      <c r="A329" s="139"/>
      <c r="B329" s="139"/>
      <c r="C329" s="139"/>
      <c r="D329" s="139"/>
      <c r="E329" s="139"/>
      <c r="F329" s="139"/>
      <c r="G329" s="139"/>
      <c r="H329" s="143"/>
      <c r="I329" s="139"/>
      <c r="J329" s="139"/>
      <c r="K329" s="139"/>
      <c r="L329" s="139"/>
      <c r="M329" s="139"/>
      <c r="N329" s="143"/>
      <c r="O329" s="139"/>
      <c r="P329" s="139"/>
      <c r="Q329" s="143"/>
      <c r="R329" s="139"/>
      <c r="S329" s="139"/>
      <c r="T329" s="139"/>
      <c r="U329" s="139"/>
      <c r="V329" s="139"/>
      <c r="W329" s="139"/>
      <c r="X329" s="139"/>
      <c r="Y329" s="139"/>
    </row>
    <row r="330" spans="1:25">
      <c r="A330" s="139"/>
      <c r="B330" s="139"/>
      <c r="C330" s="139"/>
      <c r="D330" s="139"/>
      <c r="E330" s="139"/>
      <c r="F330" s="139"/>
      <c r="G330" s="139"/>
      <c r="H330" s="143"/>
      <c r="I330" s="139"/>
      <c r="J330" s="139"/>
      <c r="K330" s="139"/>
      <c r="L330" s="139"/>
      <c r="M330" s="139"/>
      <c r="N330" s="143"/>
      <c r="O330" s="139"/>
      <c r="P330" s="139"/>
      <c r="Q330" s="143"/>
      <c r="R330" s="139"/>
      <c r="S330" s="139"/>
      <c r="T330" s="139"/>
      <c r="U330" s="139"/>
      <c r="V330" s="139"/>
      <c r="W330" s="139"/>
      <c r="X330" s="139"/>
      <c r="Y330" s="139"/>
    </row>
    <row r="331" spans="1:25">
      <c r="A331" s="139"/>
      <c r="B331" s="139"/>
      <c r="C331" s="139"/>
      <c r="D331" s="139"/>
      <c r="E331" s="139"/>
      <c r="F331" s="139"/>
      <c r="G331" s="139"/>
      <c r="H331" s="143"/>
      <c r="I331" s="139"/>
      <c r="J331" s="139"/>
      <c r="K331" s="139"/>
      <c r="L331" s="139"/>
      <c r="M331" s="139"/>
      <c r="N331" s="143"/>
      <c r="O331" s="139"/>
      <c r="P331" s="139"/>
      <c r="Q331" s="143"/>
      <c r="R331" s="139"/>
      <c r="S331" s="139"/>
      <c r="T331" s="139"/>
      <c r="U331" s="139"/>
      <c r="V331" s="139"/>
      <c r="W331" s="139"/>
      <c r="X331" s="139"/>
      <c r="Y331" s="139"/>
    </row>
    <row r="332" spans="1:25">
      <c r="A332" s="139"/>
      <c r="B332" s="139"/>
      <c r="C332" s="139"/>
      <c r="D332" s="139"/>
      <c r="E332" s="139"/>
      <c r="F332" s="139"/>
      <c r="G332" s="139"/>
      <c r="H332" s="143"/>
      <c r="I332" s="139"/>
      <c r="J332" s="139"/>
      <c r="K332" s="139"/>
      <c r="L332" s="139"/>
      <c r="M332" s="139"/>
      <c r="N332" s="143"/>
      <c r="O332" s="139"/>
      <c r="P332" s="139"/>
      <c r="Q332" s="143"/>
      <c r="R332" s="139"/>
      <c r="S332" s="139"/>
      <c r="T332" s="139"/>
      <c r="U332" s="139"/>
      <c r="V332" s="139"/>
      <c r="W332" s="139"/>
      <c r="X332" s="139"/>
      <c r="Y332" s="139"/>
    </row>
    <row r="333" spans="1:25">
      <c r="A333" s="139"/>
      <c r="B333" s="139"/>
      <c r="C333" s="139"/>
      <c r="D333" s="139"/>
      <c r="E333" s="139"/>
      <c r="F333" s="139"/>
      <c r="G333" s="139"/>
      <c r="H333" s="143"/>
      <c r="I333" s="139"/>
      <c r="J333" s="139"/>
      <c r="K333" s="139"/>
      <c r="L333" s="139"/>
      <c r="M333" s="139"/>
      <c r="N333" s="143"/>
      <c r="O333" s="139"/>
      <c r="P333" s="139"/>
      <c r="Q333" s="143"/>
      <c r="R333" s="139"/>
      <c r="S333" s="139"/>
      <c r="T333" s="139"/>
      <c r="U333" s="139"/>
      <c r="V333" s="139"/>
      <c r="W333" s="139"/>
      <c r="X333" s="139"/>
      <c r="Y333" s="139"/>
    </row>
    <row r="334" spans="1:25">
      <c r="A334" s="139"/>
      <c r="B334" s="139"/>
      <c r="C334" s="139"/>
      <c r="D334" s="139"/>
      <c r="E334" s="139"/>
      <c r="F334" s="139"/>
      <c r="G334" s="139"/>
      <c r="H334" s="143"/>
      <c r="I334" s="139"/>
      <c r="J334" s="139"/>
      <c r="K334" s="139"/>
      <c r="L334" s="139"/>
      <c r="M334" s="139"/>
      <c r="N334" s="143"/>
      <c r="O334" s="139"/>
      <c r="P334" s="139"/>
      <c r="Q334" s="143"/>
      <c r="R334" s="139"/>
      <c r="S334" s="139"/>
      <c r="T334" s="139"/>
      <c r="U334" s="139"/>
      <c r="V334" s="139"/>
      <c r="W334" s="139"/>
      <c r="X334" s="139"/>
      <c r="Y334" s="139"/>
    </row>
    <row r="335" spans="1:25">
      <c r="A335" s="139"/>
      <c r="B335" s="139"/>
      <c r="C335" s="139"/>
      <c r="D335" s="139"/>
      <c r="E335" s="139"/>
      <c r="F335" s="139"/>
      <c r="G335" s="139"/>
      <c r="H335" s="143"/>
      <c r="I335" s="139"/>
      <c r="J335" s="139"/>
      <c r="K335" s="139"/>
      <c r="L335" s="139"/>
      <c r="M335" s="139"/>
      <c r="N335" s="143"/>
      <c r="O335" s="139"/>
      <c r="P335" s="139"/>
      <c r="Q335" s="143"/>
      <c r="R335" s="139"/>
      <c r="S335" s="139"/>
      <c r="T335" s="139"/>
      <c r="U335" s="139"/>
      <c r="V335" s="139"/>
      <c r="W335" s="139"/>
      <c r="X335" s="139"/>
      <c r="Y335" s="139"/>
    </row>
    <row r="336" spans="1:25">
      <c r="A336" s="139"/>
      <c r="B336" s="139"/>
      <c r="C336" s="139"/>
      <c r="D336" s="139"/>
      <c r="E336" s="139"/>
      <c r="F336" s="139"/>
      <c r="G336" s="139"/>
      <c r="H336" s="143"/>
      <c r="I336" s="139"/>
      <c r="J336" s="139"/>
      <c r="K336" s="139"/>
      <c r="L336" s="139"/>
      <c r="M336" s="139"/>
      <c r="N336" s="143"/>
      <c r="O336" s="139"/>
      <c r="P336" s="139"/>
      <c r="Q336" s="143"/>
      <c r="R336" s="139"/>
      <c r="S336" s="139"/>
      <c r="T336" s="139"/>
      <c r="U336" s="139"/>
      <c r="V336" s="139"/>
      <c r="W336" s="139"/>
      <c r="X336" s="139"/>
      <c r="Y336" s="139"/>
    </row>
    <row r="337" spans="1:25">
      <c r="A337" s="139"/>
      <c r="B337" s="139"/>
      <c r="C337" s="139"/>
      <c r="D337" s="139"/>
      <c r="E337" s="139"/>
      <c r="F337" s="139"/>
      <c r="G337" s="139"/>
      <c r="H337" s="143"/>
      <c r="I337" s="139"/>
      <c r="J337" s="139"/>
      <c r="K337" s="139"/>
      <c r="L337" s="139"/>
      <c r="M337" s="139"/>
      <c r="N337" s="143"/>
      <c r="O337" s="139"/>
      <c r="P337" s="139"/>
      <c r="Q337" s="143"/>
      <c r="R337" s="139"/>
      <c r="S337" s="139"/>
      <c r="T337" s="139"/>
      <c r="U337" s="139"/>
      <c r="V337" s="139"/>
      <c r="W337" s="139"/>
      <c r="X337" s="139"/>
      <c r="Y337" s="139"/>
    </row>
    <row r="338" spans="1:25">
      <c r="A338" s="139"/>
      <c r="B338" s="139"/>
      <c r="C338" s="139"/>
      <c r="D338" s="139"/>
      <c r="E338" s="139"/>
      <c r="F338" s="139"/>
      <c r="G338" s="139"/>
      <c r="H338" s="143"/>
      <c r="I338" s="139"/>
      <c r="J338" s="139"/>
      <c r="K338" s="139"/>
      <c r="L338" s="139"/>
      <c r="M338" s="139"/>
      <c r="N338" s="143"/>
      <c r="O338" s="139"/>
      <c r="P338" s="139"/>
      <c r="Q338" s="143"/>
      <c r="R338" s="139"/>
      <c r="S338" s="139"/>
      <c r="T338" s="139"/>
      <c r="U338" s="139"/>
      <c r="V338" s="139"/>
      <c r="W338" s="139"/>
      <c r="X338" s="139"/>
      <c r="Y338" s="139"/>
    </row>
    <row r="339" spans="1:25">
      <c r="A339" s="139"/>
      <c r="B339" s="139"/>
      <c r="C339" s="139"/>
      <c r="D339" s="139"/>
      <c r="E339" s="139"/>
      <c r="F339" s="139"/>
      <c r="G339" s="139"/>
      <c r="H339" s="143"/>
      <c r="I339" s="139"/>
      <c r="J339" s="139"/>
      <c r="K339" s="139"/>
      <c r="L339" s="139"/>
      <c r="M339" s="139"/>
      <c r="N339" s="143"/>
      <c r="O339" s="139"/>
      <c r="P339" s="139"/>
      <c r="Q339" s="143"/>
      <c r="R339" s="139"/>
      <c r="S339" s="139"/>
      <c r="T339" s="139"/>
      <c r="U339" s="139"/>
      <c r="V339" s="139"/>
      <c r="W339" s="139"/>
      <c r="X339" s="139"/>
      <c r="Y339" s="139"/>
    </row>
    <row r="340" spans="1:25">
      <c r="A340" s="139"/>
      <c r="B340" s="139"/>
      <c r="C340" s="139"/>
      <c r="D340" s="139"/>
      <c r="E340" s="139"/>
      <c r="F340" s="139"/>
      <c r="G340" s="139"/>
      <c r="H340" s="143"/>
      <c r="I340" s="139"/>
      <c r="J340" s="139"/>
      <c r="K340" s="139"/>
      <c r="L340" s="139"/>
      <c r="M340" s="139"/>
      <c r="N340" s="143"/>
      <c r="O340" s="139"/>
      <c r="P340" s="139"/>
      <c r="Q340" s="143"/>
      <c r="R340" s="139"/>
      <c r="S340" s="139"/>
      <c r="T340" s="139"/>
      <c r="U340" s="139"/>
      <c r="V340" s="139"/>
      <c r="W340" s="139"/>
      <c r="X340" s="139"/>
      <c r="Y340" s="139"/>
    </row>
    <row r="341" spans="1:25">
      <c r="A341" s="139"/>
      <c r="B341" s="139"/>
      <c r="C341" s="139"/>
      <c r="D341" s="139"/>
      <c r="E341" s="139"/>
      <c r="F341" s="139"/>
      <c r="G341" s="139"/>
      <c r="H341" s="143"/>
      <c r="I341" s="139"/>
      <c r="J341" s="139"/>
      <c r="K341" s="139"/>
      <c r="L341" s="139"/>
      <c r="M341" s="139"/>
      <c r="N341" s="143"/>
      <c r="O341" s="139"/>
      <c r="P341" s="139"/>
      <c r="Q341" s="143"/>
      <c r="R341" s="139"/>
      <c r="S341" s="139"/>
      <c r="T341" s="139"/>
      <c r="U341" s="139"/>
      <c r="V341" s="139"/>
      <c r="W341" s="139"/>
      <c r="X341" s="139"/>
      <c r="Y341" s="139"/>
    </row>
    <row r="342" spans="1:25">
      <c r="A342" s="139"/>
      <c r="B342" s="139"/>
      <c r="C342" s="139"/>
      <c r="D342" s="139"/>
      <c r="E342" s="139"/>
      <c r="F342" s="139"/>
      <c r="G342" s="139"/>
      <c r="H342" s="143"/>
      <c r="I342" s="139"/>
      <c r="J342" s="139"/>
      <c r="K342" s="139"/>
      <c r="L342" s="139"/>
      <c r="M342" s="139"/>
      <c r="N342" s="143"/>
      <c r="O342" s="139"/>
      <c r="P342" s="139"/>
      <c r="Q342" s="143"/>
      <c r="R342" s="139"/>
      <c r="S342" s="139"/>
      <c r="T342" s="139"/>
      <c r="U342" s="139"/>
      <c r="V342" s="139"/>
      <c r="W342" s="139"/>
      <c r="X342" s="139"/>
      <c r="Y342" s="139"/>
    </row>
    <row r="343" spans="1:25">
      <c r="A343" s="139"/>
      <c r="B343" s="139"/>
      <c r="C343" s="139"/>
      <c r="D343" s="139"/>
      <c r="E343" s="139"/>
      <c r="F343" s="139"/>
      <c r="G343" s="139"/>
      <c r="H343" s="143"/>
      <c r="I343" s="139"/>
      <c r="J343" s="139"/>
      <c r="K343" s="139"/>
      <c r="L343" s="139"/>
      <c r="M343" s="139"/>
      <c r="N343" s="143"/>
      <c r="O343" s="139"/>
      <c r="P343" s="139"/>
      <c r="Q343" s="143"/>
      <c r="R343" s="139"/>
      <c r="S343" s="139"/>
      <c r="T343" s="139"/>
      <c r="U343" s="139"/>
      <c r="V343" s="139"/>
      <c r="W343" s="139"/>
      <c r="X343" s="139"/>
      <c r="Y343" s="139"/>
    </row>
    <row r="344" spans="1:25">
      <c r="A344" s="139"/>
      <c r="B344" s="139"/>
      <c r="C344" s="139"/>
      <c r="D344" s="139"/>
      <c r="E344" s="139"/>
      <c r="F344" s="139"/>
      <c r="G344" s="139"/>
      <c r="H344" s="143"/>
      <c r="I344" s="139"/>
      <c r="J344" s="139"/>
      <c r="K344" s="139"/>
      <c r="L344" s="139"/>
      <c r="M344" s="139"/>
      <c r="N344" s="143"/>
      <c r="O344" s="139"/>
      <c r="P344" s="139"/>
      <c r="Q344" s="143"/>
      <c r="R344" s="139"/>
      <c r="S344" s="139"/>
      <c r="T344" s="139"/>
      <c r="U344" s="139"/>
      <c r="V344" s="139"/>
      <c r="W344" s="139"/>
      <c r="X344" s="139"/>
      <c r="Y344" s="139"/>
    </row>
    <row r="345" spans="1:25">
      <c r="A345" s="139"/>
      <c r="B345" s="139"/>
      <c r="C345" s="139"/>
      <c r="D345" s="139"/>
      <c r="E345" s="139"/>
      <c r="F345" s="139"/>
      <c r="G345" s="139"/>
      <c r="H345" s="143"/>
      <c r="I345" s="139"/>
      <c r="J345" s="139"/>
      <c r="K345" s="139"/>
      <c r="L345" s="139"/>
      <c r="M345" s="139"/>
      <c r="N345" s="143"/>
      <c r="O345" s="139"/>
      <c r="P345" s="139"/>
      <c r="Q345" s="143"/>
      <c r="R345" s="139"/>
      <c r="S345" s="139"/>
      <c r="T345" s="139"/>
      <c r="U345" s="139"/>
      <c r="V345" s="139"/>
      <c r="W345" s="139"/>
      <c r="X345" s="139"/>
      <c r="Y345" s="139"/>
    </row>
    <row r="346" spans="1:25">
      <c r="A346" s="139"/>
      <c r="B346" s="139"/>
      <c r="C346" s="139"/>
      <c r="D346" s="139"/>
      <c r="E346" s="139"/>
      <c r="F346" s="139"/>
      <c r="G346" s="139"/>
      <c r="H346" s="143"/>
      <c r="I346" s="139"/>
      <c r="J346" s="139"/>
      <c r="K346" s="139"/>
      <c r="L346" s="139"/>
      <c r="M346" s="139"/>
      <c r="N346" s="143"/>
      <c r="O346" s="139"/>
      <c r="P346" s="139"/>
      <c r="Q346" s="143"/>
      <c r="R346" s="139"/>
      <c r="S346" s="139"/>
      <c r="T346" s="139"/>
      <c r="U346" s="139"/>
      <c r="V346" s="139"/>
      <c r="W346" s="139"/>
      <c r="X346" s="139"/>
      <c r="Y346" s="139"/>
    </row>
    <row r="347" spans="1:25">
      <c r="A347" s="139"/>
      <c r="B347" s="139"/>
      <c r="C347" s="139"/>
      <c r="D347" s="139"/>
      <c r="E347" s="139"/>
      <c r="F347" s="139"/>
      <c r="G347" s="139"/>
      <c r="H347" s="143"/>
      <c r="I347" s="139"/>
      <c r="J347" s="139"/>
      <c r="K347" s="139"/>
      <c r="L347" s="139"/>
      <c r="M347" s="139"/>
      <c r="N347" s="143"/>
      <c r="O347" s="139"/>
      <c r="P347" s="139"/>
      <c r="Q347" s="143"/>
      <c r="R347" s="139"/>
      <c r="S347" s="139"/>
      <c r="T347" s="139"/>
      <c r="U347" s="139"/>
      <c r="V347" s="139"/>
      <c r="W347" s="139"/>
      <c r="X347" s="139"/>
      <c r="Y347" s="139"/>
    </row>
    <row r="348" spans="1:25">
      <c r="A348" s="139"/>
      <c r="B348" s="139"/>
      <c r="C348" s="139"/>
      <c r="D348" s="139"/>
      <c r="E348" s="139"/>
      <c r="F348" s="139"/>
      <c r="G348" s="139"/>
      <c r="H348" s="143"/>
      <c r="I348" s="139"/>
      <c r="J348" s="139"/>
      <c r="K348" s="139"/>
      <c r="L348" s="139"/>
      <c r="M348" s="139"/>
      <c r="N348" s="143"/>
      <c r="O348" s="139"/>
      <c r="P348" s="139"/>
      <c r="Q348" s="143"/>
      <c r="R348" s="139"/>
      <c r="S348" s="139"/>
      <c r="T348" s="139"/>
      <c r="U348" s="139"/>
      <c r="V348" s="139"/>
      <c r="W348" s="139"/>
      <c r="X348" s="139"/>
      <c r="Y348" s="139"/>
    </row>
    <row r="349" spans="1:25">
      <c r="A349" s="139"/>
      <c r="B349" s="139"/>
      <c r="C349" s="139"/>
      <c r="D349" s="139"/>
      <c r="E349" s="139"/>
      <c r="F349" s="139"/>
      <c r="G349" s="139"/>
      <c r="H349" s="143"/>
      <c r="I349" s="139"/>
      <c r="J349" s="139"/>
      <c r="K349" s="139"/>
      <c r="L349" s="139"/>
      <c r="M349" s="139"/>
      <c r="N349" s="143"/>
      <c r="O349" s="139"/>
      <c r="P349" s="139"/>
      <c r="Q349" s="143"/>
      <c r="R349" s="139"/>
      <c r="S349" s="139"/>
      <c r="T349" s="139"/>
      <c r="U349" s="139"/>
      <c r="V349" s="139"/>
      <c r="W349" s="139"/>
      <c r="X349" s="139"/>
      <c r="Y349" s="139"/>
    </row>
    <row r="350" spans="1:25">
      <c r="A350" s="139"/>
      <c r="B350" s="139"/>
      <c r="C350" s="139"/>
      <c r="D350" s="139"/>
      <c r="E350" s="139"/>
      <c r="F350" s="139"/>
      <c r="G350" s="139"/>
      <c r="H350" s="143"/>
      <c r="I350" s="139"/>
      <c r="J350" s="139"/>
      <c r="K350" s="139"/>
      <c r="L350" s="139"/>
      <c r="M350" s="139"/>
      <c r="N350" s="143"/>
      <c r="O350" s="139"/>
      <c r="P350" s="139"/>
      <c r="Q350" s="143"/>
      <c r="R350" s="139"/>
      <c r="S350" s="139"/>
      <c r="T350" s="139"/>
      <c r="U350" s="139"/>
      <c r="V350" s="139"/>
      <c r="W350" s="139"/>
      <c r="X350" s="139"/>
      <c r="Y350" s="139"/>
    </row>
    <row r="351" spans="1:25">
      <c r="A351" s="139"/>
      <c r="B351" s="139"/>
      <c r="C351" s="139"/>
      <c r="D351" s="139"/>
      <c r="E351" s="139"/>
      <c r="F351" s="139"/>
      <c r="G351" s="139"/>
      <c r="H351" s="143"/>
      <c r="I351" s="139"/>
      <c r="J351" s="139"/>
      <c r="K351" s="139"/>
      <c r="L351" s="139"/>
      <c r="M351" s="139"/>
      <c r="N351" s="143"/>
      <c r="O351" s="139"/>
      <c r="P351" s="139"/>
      <c r="Q351" s="143"/>
      <c r="R351" s="139"/>
      <c r="S351" s="139"/>
      <c r="T351" s="139"/>
      <c r="U351" s="139"/>
      <c r="V351" s="139"/>
      <c r="W351" s="139"/>
      <c r="X351" s="139"/>
      <c r="Y351" s="139"/>
    </row>
    <row r="352" spans="1:25">
      <c r="A352" s="139"/>
      <c r="B352" s="139"/>
      <c r="C352" s="139"/>
      <c r="D352" s="139"/>
      <c r="E352" s="139"/>
      <c r="F352" s="139"/>
      <c r="G352" s="139"/>
      <c r="H352" s="143"/>
      <c r="I352" s="139"/>
      <c r="J352" s="139"/>
      <c r="K352" s="139"/>
      <c r="L352" s="139"/>
      <c r="M352" s="139"/>
      <c r="N352" s="143"/>
      <c r="O352" s="139"/>
      <c r="P352" s="139"/>
      <c r="Q352" s="143"/>
      <c r="R352" s="139"/>
      <c r="S352" s="139"/>
      <c r="T352" s="139"/>
      <c r="U352" s="139"/>
      <c r="V352" s="139"/>
      <c r="W352" s="139"/>
      <c r="X352" s="139"/>
      <c r="Y352" s="139"/>
    </row>
    <row r="353" spans="1:25">
      <c r="A353" s="139"/>
      <c r="B353" s="139"/>
      <c r="C353" s="139"/>
      <c r="D353" s="139"/>
      <c r="E353" s="139"/>
      <c r="F353" s="139"/>
      <c r="G353" s="139"/>
      <c r="H353" s="143"/>
      <c r="I353" s="139"/>
      <c r="J353" s="139"/>
      <c r="K353" s="139"/>
      <c r="L353" s="139"/>
      <c r="M353" s="139"/>
      <c r="N353" s="143"/>
      <c r="O353" s="139"/>
      <c r="P353" s="139"/>
      <c r="Q353" s="143"/>
      <c r="R353" s="139"/>
      <c r="S353" s="139"/>
      <c r="T353" s="139"/>
      <c r="U353" s="139"/>
      <c r="V353" s="139"/>
      <c r="W353" s="139"/>
      <c r="X353" s="139"/>
      <c r="Y353" s="139"/>
    </row>
    <row r="354" spans="1:25">
      <c r="A354" s="139"/>
      <c r="B354" s="139"/>
      <c r="C354" s="139"/>
      <c r="D354" s="139"/>
      <c r="E354" s="139"/>
      <c r="F354" s="139"/>
      <c r="G354" s="139"/>
      <c r="H354" s="143"/>
      <c r="I354" s="139"/>
      <c r="J354" s="139"/>
      <c r="K354" s="139"/>
      <c r="L354" s="139"/>
      <c r="M354" s="139"/>
      <c r="N354" s="143"/>
      <c r="O354" s="139"/>
      <c r="P354" s="139"/>
      <c r="Q354" s="143"/>
      <c r="R354" s="139"/>
      <c r="S354" s="139"/>
      <c r="T354" s="139"/>
      <c r="U354" s="139"/>
      <c r="V354" s="139"/>
      <c r="W354" s="139"/>
      <c r="X354" s="139"/>
      <c r="Y354" s="139"/>
    </row>
    <row r="355" spans="1:25">
      <c r="A355" s="139"/>
      <c r="B355" s="139"/>
      <c r="C355" s="139"/>
      <c r="D355" s="139"/>
      <c r="E355" s="139"/>
      <c r="F355" s="139"/>
      <c r="G355" s="139"/>
      <c r="H355" s="143"/>
      <c r="I355" s="139"/>
      <c r="J355" s="139"/>
      <c r="K355" s="139"/>
      <c r="L355" s="139"/>
      <c r="M355" s="139"/>
      <c r="N355" s="143"/>
      <c r="O355" s="139"/>
      <c r="P355" s="139"/>
      <c r="Q355" s="143"/>
      <c r="R355" s="139"/>
      <c r="S355" s="139"/>
      <c r="T355" s="139"/>
      <c r="U355" s="139"/>
      <c r="V355" s="139"/>
      <c r="W355" s="139"/>
      <c r="X355" s="139"/>
      <c r="Y355" s="139"/>
    </row>
    <row r="356" spans="1:25">
      <c r="A356" s="139"/>
      <c r="B356" s="139"/>
      <c r="C356" s="139"/>
      <c r="D356" s="139"/>
      <c r="E356" s="139"/>
      <c r="F356" s="139"/>
      <c r="G356" s="139"/>
      <c r="H356" s="143"/>
      <c r="I356" s="139"/>
      <c r="J356" s="139"/>
      <c r="K356" s="139"/>
      <c r="L356" s="139"/>
      <c r="M356" s="139"/>
      <c r="N356" s="143"/>
      <c r="O356" s="139"/>
      <c r="P356" s="139"/>
      <c r="Q356" s="143"/>
      <c r="R356" s="139"/>
      <c r="S356" s="139"/>
      <c r="T356" s="139"/>
      <c r="U356" s="139"/>
      <c r="V356" s="139"/>
      <c r="W356" s="139"/>
      <c r="X356" s="139"/>
      <c r="Y356" s="139"/>
    </row>
    <row r="357" spans="1:25">
      <c r="A357" s="139"/>
      <c r="B357" s="139"/>
      <c r="C357" s="139"/>
      <c r="D357" s="139"/>
      <c r="E357" s="139"/>
      <c r="F357" s="139"/>
      <c r="G357" s="139"/>
      <c r="H357" s="143"/>
      <c r="I357" s="139"/>
      <c r="J357" s="139"/>
      <c r="K357" s="139"/>
      <c r="L357" s="139"/>
      <c r="M357" s="139"/>
      <c r="N357" s="143"/>
      <c r="O357" s="139"/>
      <c r="P357" s="139"/>
      <c r="Q357" s="143"/>
      <c r="R357" s="139"/>
      <c r="S357" s="139"/>
      <c r="T357" s="139"/>
      <c r="U357" s="139"/>
      <c r="V357" s="139"/>
      <c r="W357" s="139"/>
      <c r="X357" s="139"/>
      <c r="Y357" s="139"/>
    </row>
    <row r="358" spans="1:25">
      <c r="A358" s="139"/>
      <c r="B358" s="139"/>
      <c r="C358" s="139"/>
      <c r="D358" s="139"/>
      <c r="E358" s="139"/>
      <c r="F358" s="139"/>
      <c r="G358" s="139"/>
      <c r="H358" s="143"/>
      <c r="I358" s="139"/>
      <c r="J358" s="139"/>
      <c r="K358" s="139"/>
      <c r="L358" s="139"/>
      <c r="M358" s="139"/>
      <c r="N358" s="143"/>
      <c r="O358" s="139"/>
      <c r="P358" s="139"/>
      <c r="Q358" s="143"/>
      <c r="R358" s="139"/>
      <c r="S358" s="139"/>
      <c r="T358" s="139"/>
      <c r="U358" s="139"/>
      <c r="V358" s="139"/>
      <c r="W358" s="139"/>
      <c r="X358" s="139"/>
      <c r="Y358" s="139"/>
    </row>
    <row r="359" spans="1:25">
      <c r="A359" s="139"/>
      <c r="B359" s="139"/>
      <c r="C359" s="139"/>
      <c r="D359" s="139"/>
      <c r="E359" s="139"/>
      <c r="F359" s="139"/>
      <c r="G359" s="139"/>
      <c r="H359" s="143"/>
      <c r="I359" s="139"/>
      <c r="J359" s="139"/>
      <c r="K359" s="139"/>
      <c r="L359" s="139"/>
      <c r="M359" s="139"/>
      <c r="N359" s="143"/>
      <c r="O359" s="139"/>
      <c r="P359" s="139"/>
      <c r="Q359" s="143"/>
      <c r="R359" s="139"/>
      <c r="S359" s="139"/>
      <c r="T359" s="139"/>
      <c r="U359" s="139"/>
      <c r="V359" s="139"/>
      <c r="W359" s="139"/>
      <c r="X359" s="139"/>
      <c r="Y359" s="139"/>
    </row>
    <row r="360" spans="1:25">
      <c r="A360" s="139"/>
      <c r="B360" s="139"/>
      <c r="C360" s="139"/>
      <c r="D360" s="139"/>
      <c r="E360" s="139"/>
      <c r="F360" s="139"/>
      <c r="G360" s="139"/>
      <c r="H360" s="143"/>
      <c r="I360" s="139"/>
      <c r="J360" s="139"/>
      <c r="K360" s="139"/>
      <c r="L360" s="139"/>
      <c r="M360" s="139"/>
      <c r="N360" s="143"/>
      <c r="O360" s="139"/>
      <c r="P360" s="139"/>
      <c r="Q360" s="143"/>
      <c r="R360" s="139"/>
      <c r="S360" s="139"/>
      <c r="T360" s="139"/>
      <c r="U360" s="139"/>
      <c r="V360" s="139"/>
      <c r="W360" s="139"/>
      <c r="X360" s="139"/>
      <c r="Y360" s="139"/>
    </row>
    <row r="361" spans="1:25">
      <c r="A361" s="139"/>
      <c r="B361" s="139"/>
      <c r="C361" s="139"/>
      <c r="D361" s="139"/>
      <c r="E361" s="139"/>
      <c r="F361" s="139"/>
      <c r="G361" s="139"/>
      <c r="H361" s="143"/>
      <c r="I361" s="139"/>
      <c r="J361" s="139"/>
      <c r="K361" s="139"/>
      <c r="L361" s="139"/>
      <c r="M361" s="139"/>
      <c r="N361" s="143"/>
      <c r="O361" s="139"/>
      <c r="P361" s="139"/>
      <c r="Q361" s="143"/>
      <c r="R361" s="139"/>
      <c r="S361" s="139"/>
      <c r="T361" s="139"/>
      <c r="U361" s="139"/>
      <c r="V361" s="139"/>
      <c r="W361" s="139"/>
      <c r="X361" s="139"/>
      <c r="Y361" s="139"/>
    </row>
    <row r="362" spans="1:25">
      <c r="A362" s="139"/>
      <c r="B362" s="139"/>
      <c r="C362" s="139"/>
      <c r="D362" s="139"/>
      <c r="E362" s="139"/>
      <c r="F362" s="139"/>
      <c r="G362" s="139"/>
      <c r="H362" s="143"/>
      <c r="I362" s="139"/>
      <c r="J362" s="139"/>
      <c r="K362" s="139"/>
      <c r="L362" s="139"/>
      <c r="M362" s="139"/>
      <c r="N362" s="143"/>
      <c r="O362" s="139"/>
      <c r="P362" s="139"/>
      <c r="Q362" s="143"/>
      <c r="R362" s="139"/>
      <c r="S362" s="139"/>
      <c r="T362" s="139"/>
      <c r="U362" s="139"/>
      <c r="V362" s="139"/>
      <c r="W362" s="139"/>
      <c r="X362" s="139"/>
      <c r="Y362" s="139"/>
    </row>
    <row r="363" spans="1:25">
      <c r="A363" s="139"/>
      <c r="B363" s="139"/>
      <c r="C363" s="139"/>
      <c r="D363" s="139"/>
      <c r="E363" s="139"/>
      <c r="F363" s="139"/>
      <c r="G363" s="139"/>
      <c r="H363" s="143"/>
      <c r="I363" s="139"/>
      <c r="J363" s="139"/>
      <c r="K363" s="139"/>
      <c r="L363" s="139"/>
      <c r="M363" s="139"/>
      <c r="N363" s="143"/>
      <c r="O363" s="139"/>
      <c r="P363" s="139"/>
      <c r="Q363" s="143"/>
      <c r="R363" s="139"/>
      <c r="S363" s="139"/>
      <c r="T363" s="139"/>
      <c r="U363" s="139"/>
      <c r="V363" s="139"/>
      <c r="W363" s="139"/>
      <c r="X363" s="139"/>
      <c r="Y363" s="139"/>
    </row>
    <row r="364" spans="1:25">
      <c r="A364" s="139"/>
      <c r="B364" s="139"/>
      <c r="C364" s="139"/>
      <c r="D364" s="139"/>
      <c r="E364" s="139"/>
      <c r="F364" s="139"/>
      <c r="G364" s="139"/>
      <c r="H364" s="143"/>
      <c r="I364" s="139"/>
      <c r="J364" s="139"/>
      <c r="K364" s="139"/>
      <c r="L364" s="139"/>
      <c r="M364" s="139"/>
      <c r="N364" s="143"/>
      <c r="O364" s="139"/>
      <c r="P364" s="139"/>
      <c r="Q364" s="143"/>
      <c r="R364" s="139"/>
      <c r="S364" s="139"/>
      <c r="T364" s="139"/>
      <c r="U364" s="139"/>
      <c r="V364" s="139"/>
      <c r="W364" s="139"/>
      <c r="X364" s="139"/>
      <c r="Y364" s="139"/>
    </row>
    <row r="365" spans="1:25">
      <c r="A365" s="139"/>
      <c r="B365" s="139"/>
      <c r="C365" s="139"/>
      <c r="D365" s="139"/>
      <c r="E365" s="139"/>
      <c r="F365" s="139"/>
      <c r="G365" s="139"/>
      <c r="H365" s="143"/>
      <c r="I365" s="139"/>
      <c r="J365" s="139"/>
      <c r="K365" s="139"/>
      <c r="L365" s="139"/>
      <c r="M365" s="139"/>
      <c r="N365" s="143"/>
      <c r="O365" s="139"/>
      <c r="P365" s="139"/>
      <c r="Q365" s="143"/>
      <c r="R365" s="139"/>
      <c r="S365" s="139"/>
      <c r="T365" s="139"/>
      <c r="U365" s="139"/>
      <c r="V365" s="139"/>
      <c r="W365" s="139"/>
      <c r="X365" s="139"/>
      <c r="Y365" s="139"/>
    </row>
    <row r="366" spans="1:25">
      <c r="A366" s="139"/>
      <c r="B366" s="139"/>
      <c r="C366" s="139"/>
      <c r="D366" s="139"/>
      <c r="E366" s="139"/>
      <c r="F366" s="139"/>
      <c r="G366" s="139"/>
      <c r="H366" s="143"/>
      <c r="I366" s="139"/>
      <c r="J366" s="139"/>
      <c r="K366" s="139"/>
      <c r="L366" s="139"/>
      <c r="M366" s="139"/>
      <c r="N366" s="143"/>
      <c r="O366" s="139"/>
      <c r="P366" s="139"/>
      <c r="Q366" s="143"/>
      <c r="R366" s="139"/>
      <c r="S366" s="139"/>
      <c r="T366" s="139"/>
      <c r="U366" s="139"/>
      <c r="V366" s="139"/>
      <c r="W366" s="139"/>
      <c r="X366" s="139"/>
      <c r="Y366" s="139"/>
    </row>
    <row r="367" spans="1:25">
      <c r="A367" s="139"/>
      <c r="B367" s="139"/>
      <c r="C367" s="139"/>
      <c r="D367" s="139"/>
      <c r="E367" s="139"/>
      <c r="F367" s="139"/>
      <c r="G367" s="139"/>
      <c r="H367" s="143"/>
      <c r="I367" s="139"/>
      <c r="J367" s="139"/>
      <c r="K367" s="139"/>
      <c r="L367" s="139"/>
      <c r="M367" s="139"/>
      <c r="N367" s="143"/>
      <c r="O367" s="139"/>
      <c r="P367" s="139"/>
      <c r="Q367" s="143"/>
      <c r="R367" s="139"/>
      <c r="S367" s="139"/>
      <c r="T367" s="139"/>
      <c r="U367" s="139"/>
      <c r="V367" s="139"/>
      <c r="W367" s="139"/>
      <c r="X367" s="139"/>
      <c r="Y367" s="139"/>
    </row>
    <row r="368" spans="1:25">
      <c r="A368" s="139"/>
      <c r="B368" s="139"/>
      <c r="C368" s="139"/>
      <c r="D368" s="139"/>
      <c r="E368" s="139"/>
      <c r="F368" s="139"/>
      <c r="G368" s="139"/>
      <c r="H368" s="143"/>
      <c r="I368" s="139"/>
      <c r="J368" s="139"/>
      <c r="K368" s="139"/>
      <c r="L368" s="139"/>
      <c r="M368" s="139"/>
      <c r="N368" s="143"/>
      <c r="O368" s="139"/>
      <c r="P368" s="139"/>
      <c r="Q368" s="143"/>
      <c r="R368" s="139"/>
      <c r="S368" s="139"/>
      <c r="T368" s="139"/>
      <c r="U368" s="139"/>
      <c r="V368" s="139"/>
      <c r="W368" s="139"/>
      <c r="X368" s="139"/>
      <c r="Y368" s="139"/>
    </row>
    <row r="369" spans="1:25">
      <c r="A369" s="139"/>
      <c r="B369" s="139"/>
      <c r="C369" s="139"/>
      <c r="D369" s="139"/>
      <c r="E369" s="139"/>
      <c r="F369" s="139"/>
      <c r="G369" s="139"/>
      <c r="H369" s="143"/>
      <c r="I369" s="139"/>
      <c r="J369" s="139"/>
      <c r="K369" s="139"/>
      <c r="L369" s="139"/>
      <c r="M369" s="139"/>
      <c r="N369" s="143"/>
      <c r="O369" s="139"/>
      <c r="P369" s="139"/>
      <c r="Q369" s="143"/>
      <c r="R369" s="139"/>
      <c r="S369" s="139"/>
      <c r="T369" s="139"/>
      <c r="U369" s="139"/>
      <c r="V369" s="139"/>
      <c r="W369" s="139"/>
      <c r="X369" s="139"/>
      <c r="Y369" s="139"/>
    </row>
    <row r="370" spans="1:25">
      <c r="A370" s="139"/>
      <c r="B370" s="139"/>
      <c r="C370" s="139"/>
      <c r="D370" s="139"/>
      <c r="E370" s="139"/>
      <c r="F370" s="139"/>
      <c r="G370" s="139"/>
      <c r="H370" s="143"/>
      <c r="I370" s="139"/>
      <c r="J370" s="139"/>
      <c r="K370" s="139"/>
      <c r="L370" s="139"/>
      <c r="M370" s="139"/>
      <c r="N370" s="143"/>
      <c r="O370" s="139"/>
      <c r="P370" s="139"/>
      <c r="Q370" s="143"/>
      <c r="R370" s="139"/>
      <c r="S370" s="139"/>
      <c r="T370" s="139"/>
      <c r="U370" s="139"/>
      <c r="V370" s="139"/>
      <c r="W370" s="139"/>
      <c r="X370" s="139"/>
      <c r="Y370" s="139"/>
    </row>
    <row r="371" spans="1:25">
      <c r="A371" s="139"/>
      <c r="B371" s="139"/>
      <c r="C371" s="139"/>
      <c r="D371" s="139"/>
      <c r="E371" s="139"/>
      <c r="F371" s="139"/>
      <c r="G371" s="139"/>
      <c r="H371" s="143"/>
      <c r="I371" s="139"/>
      <c r="J371" s="139"/>
      <c r="K371" s="139"/>
      <c r="L371" s="139"/>
      <c r="M371" s="139"/>
      <c r="N371" s="143"/>
      <c r="O371" s="139"/>
      <c r="P371" s="139"/>
      <c r="Q371" s="143"/>
      <c r="R371" s="139"/>
      <c r="S371" s="139"/>
      <c r="T371" s="139"/>
      <c r="U371" s="139"/>
      <c r="V371" s="139"/>
      <c r="W371" s="139"/>
      <c r="X371" s="139"/>
      <c r="Y371" s="139"/>
    </row>
    <row r="372" spans="1:25">
      <c r="A372" s="139"/>
      <c r="B372" s="139"/>
      <c r="C372" s="139"/>
      <c r="D372" s="139"/>
      <c r="E372" s="139"/>
      <c r="F372" s="139"/>
      <c r="G372" s="139"/>
      <c r="H372" s="143"/>
      <c r="I372" s="139"/>
      <c r="J372" s="139"/>
      <c r="K372" s="139"/>
      <c r="L372" s="139"/>
      <c r="M372" s="139"/>
      <c r="N372" s="143"/>
      <c r="O372" s="139"/>
      <c r="P372" s="139"/>
      <c r="Q372" s="143"/>
      <c r="R372" s="139"/>
      <c r="S372" s="139"/>
      <c r="T372" s="139"/>
      <c r="U372" s="139"/>
      <c r="V372" s="139"/>
      <c r="W372" s="139"/>
      <c r="X372" s="139"/>
      <c r="Y372" s="139"/>
    </row>
    <row r="373" spans="1:25">
      <c r="A373" s="139"/>
      <c r="B373" s="139"/>
      <c r="C373" s="139"/>
      <c r="D373" s="139"/>
      <c r="E373" s="139"/>
      <c r="F373" s="139"/>
      <c r="G373" s="139"/>
      <c r="H373" s="143"/>
      <c r="I373" s="139"/>
      <c r="J373" s="139"/>
      <c r="K373" s="139"/>
      <c r="L373" s="139"/>
      <c r="M373" s="139"/>
      <c r="N373" s="143"/>
      <c r="O373" s="139"/>
      <c r="P373" s="139"/>
      <c r="Q373" s="143"/>
      <c r="R373" s="139"/>
      <c r="S373" s="139"/>
      <c r="T373" s="139"/>
      <c r="U373" s="139"/>
      <c r="V373" s="139"/>
      <c r="W373" s="139"/>
      <c r="X373" s="139"/>
      <c r="Y373" s="139"/>
    </row>
    <row r="374" spans="1:25">
      <c r="A374" s="139"/>
      <c r="B374" s="139"/>
      <c r="C374" s="139"/>
      <c r="D374" s="139"/>
      <c r="E374" s="139"/>
      <c r="F374" s="139"/>
      <c r="G374" s="139"/>
      <c r="H374" s="143"/>
      <c r="I374" s="139"/>
      <c r="J374" s="139"/>
      <c r="K374" s="139"/>
      <c r="L374" s="139"/>
      <c r="M374" s="139"/>
      <c r="N374" s="143"/>
      <c r="O374" s="139"/>
      <c r="P374" s="139"/>
      <c r="Q374" s="143"/>
      <c r="R374" s="139"/>
      <c r="S374" s="139"/>
      <c r="T374" s="139"/>
      <c r="U374" s="139"/>
      <c r="V374" s="139"/>
      <c r="W374" s="139"/>
      <c r="X374" s="139"/>
      <c r="Y374" s="139"/>
    </row>
    <row r="375" spans="1:25">
      <c r="A375" s="139"/>
      <c r="B375" s="139"/>
      <c r="C375" s="139"/>
      <c r="D375" s="139"/>
      <c r="E375" s="139"/>
      <c r="F375" s="139"/>
      <c r="G375" s="139"/>
      <c r="H375" s="143"/>
      <c r="I375" s="139"/>
      <c r="J375" s="139"/>
      <c r="K375" s="139"/>
      <c r="L375" s="139"/>
      <c r="M375" s="139"/>
      <c r="N375" s="143"/>
      <c r="O375" s="139"/>
      <c r="P375" s="139"/>
      <c r="Q375" s="143"/>
      <c r="R375" s="139"/>
      <c r="S375" s="139"/>
      <c r="T375" s="139"/>
      <c r="U375" s="139"/>
      <c r="V375" s="139"/>
      <c r="W375" s="139"/>
      <c r="X375" s="139"/>
      <c r="Y375" s="139"/>
    </row>
    <row r="376" spans="1:25">
      <c r="A376" s="139"/>
      <c r="B376" s="139"/>
      <c r="C376" s="139"/>
      <c r="D376" s="139"/>
      <c r="E376" s="139"/>
      <c r="F376" s="139"/>
      <c r="G376" s="139"/>
      <c r="H376" s="143"/>
      <c r="I376" s="139"/>
      <c r="J376" s="139"/>
      <c r="K376" s="139"/>
      <c r="L376" s="139"/>
      <c r="M376" s="139"/>
      <c r="N376" s="143"/>
      <c r="O376" s="139"/>
      <c r="P376" s="139"/>
      <c r="Q376" s="143"/>
      <c r="R376" s="139"/>
      <c r="S376" s="139"/>
      <c r="T376" s="139"/>
      <c r="U376" s="139"/>
      <c r="V376" s="139"/>
      <c r="W376" s="139"/>
      <c r="X376" s="139"/>
      <c r="Y376" s="139"/>
    </row>
    <row r="377" spans="1:25">
      <c r="A377" s="139"/>
      <c r="B377" s="139"/>
      <c r="C377" s="139"/>
      <c r="D377" s="139"/>
      <c r="E377" s="139"/>
      <c r="F377" s="139"/>
      <c r="G377" s="139"/>
      <c r="H377" s="143"/>
      <c r="I377" s="139"/>
      <c r="J377" s="139"/>
      <c r="K377" s="139"/>
      <c r="L377" s="139"/>
      <c r="M377" s="139"/>
      <c r="N377" s="143"/>
      <c r="O377" s="139"/>
      <c r="P377" s="139"/>
      <c r="Q377" s="143"/>
      <c r="R377" s="139"/>
      <c r="S377" s="139"/>
      <c r="T377" s="139"/>
      <c r="U377" s="139"/>
      <c r="V377" s="139"/>
      <c r="W377" s="139"/>
      <c r="X377" s="139"/>
      <c r="Y377" s="139"/>
    </row>
    <row r="378" spans="1:25">
      <c r="A378" s="139"/>
      <c r="B378" s="139"/>
      <c r="C378" s="139"/>
      <c r="D378" s="139"/>
      <c r="E378" s="139"/>
      <c r="F378" s="139"/>
      <c r="G378" s="139"/>
      <c r="H378" s="143"/>
      <c r="I378" s="139"/>
      <c r="J378" s="139"/>
      <c r="K378" s="139"/>
      <c r="L378" s="139"/>
      <c r="M378" s="139"/>
      <c r="N378" s="143"/>
      <c r="O378" s="139"/>
      <c r="P378" s="139"/>
      <c r="Q378" s="143"/>
      <c r="R378" s="139"/>
      <c r="S378" s="139"/>
      <c r="T378" s="139"/>
      <c r="U378" s="139"/>
      <c r="V378" s="139"/>
      <c r="W378" s="139"/>
      <c r="X378" s="139"/>
      <c r="Y378" s="139"/>
    </row>
    <row r="379" spans="1:25">
      <c r="A379" s="139"/>
      <c r="B379" s="139"/>
      <c r="C379" s="139"/>
      <c r="D379" s="139"/>
      <c r="E379" s="139"/>
      <c r="F379" s="139"/>
      <c r="G379" s="139"/>
      <c r="H379" s="143"/>
      <c r="I379" s="139"/>
      <c r="J379" s="139"/>
      <c r="K379" s="139"/>
      <c r="L379" s="139"/>
      <c r="M379" s="139"/>
      <c r="N379" s="143"/>
      <c r="O379" s="139"/>
      <c r="P379" s="139"/>
      <c r="Q379" s="143"/>
      <c r="R379" s="139"/>
      <c r="S379" s="139"/>
      <c r="T379" s="139"/>
      <c r="U379" s="139"/>
      <c r="V379" s="139"/>
      <c r="W379" s="139"/>
      <c r="X379" s="139"/>
      <c r="Y379" s="139"/>
    </row>
    <row r="380" spans="1:25">
      <c r="A380" s="139"/>
      <c r="B380" s="139"/>
      <c r="C380" s="139"/>
      <c r="D380" s="139"/>
      <c r="E380" s="139"/>
      <c r="F380" s="139"/>
      <c r="G380" s="139"/>
      <c r="H380" s="143"/>
      <c r="I380" s="139"/>
      <c r="J380" s="139"/>
      <c r="K380" s="139"/>
      <c r="L380" s="139"/>
      <c r="M380" s="139"/>
      <c r="N380" s="143"/>
      <c r="O380" s="139"/>
      <c r="P380" s="139"/>
      <c r="Q380" s="143"/>
      <c r="R380" s="139"/>
      <c r="S380" s="139"/>
      <c r="T380" s="139"/>
      <c r="U380" s="139"/>
      <c r="V380" s="139"/>
      <c r="W380" s="139"/>
      <c r="X380" s="139"/>
      <c r="Y380" s="139"/>
    </row>
    <row r="381" spans="1:25">
      <c r="A381" s="139"/>
      <c r="B381" s="139"/>
      <c r="C381" s="139"/>
      <c r="D381" s="139"/>
      <c r="E381" s="139"/>
      <c r="F381" s="139"/>
      <c r="G381" s="139"/>
      <c r="H381" s="143"/>
      <c r="I381" s="139"/>
      <c r="J381" s="139"/>
      <c r="K381" s="139"/>
      <c r="L381" s="139"/>
      <c r="M381" s="139"/>
      <c r="N381" s="143"/>
      <c r="O381" s="139"/>
      <c r="P381" s="139"/>
      <c r="Q381" s="143"/>
      <c r="R381" s="139"/>
      <c r="S381" s="139"/>
      <c r="T381" s="139"/>
      <c r="U381" s="139"/>
      <c r="V381" s="139"/>
      <c r="W381" s="139"/>
      <c r="X381" s="139"/>
      <c r="Y381" s="139"/>
    </row>
    <row r="382" spans="1:25">
      <c r="A382" s="139"/>
      <c r="B382" s="139"/>
      <c r="C382" s="139"/>
      <c r="D382" s="139"/>
      <c r="E382" s="139"/>
      <c r="F382" s="139"/>
      <c r="G382" s="139"/>
      <c r="H382" s="143"/>
      <c r="I382" s="139"/>
      <c r="J382" s="139"/>
      <c r="K382" s="139"/>
      <c r="L382" s="139"/>
      <c r="M382" s="139"/>
      <c r="N382" s="143"/>
      <c r="O382" s="139"/>
      <c r="P382" s="139"/>
      <c r="Q382" s="143"/>
      <c r="R382" s="139"/>
      <c r="S382" s="139"/>
      <c r="T382" s="139"/>
      <c r="U382" s="139"/>
      <c r="V382" s="139"/>
      <c r="W382" s="139"/>
      <c r="X382" s="139"/>
      <c r="Y382" s="139"/>
    </row>
    <row r="383" spans="1:25">
      <c r="A383" s="139"/>
      <c r="B383" s="139"/>
      <c r="C383" s="139"/>
      <c r="D383" s="139"/>
      <c r="E383" s="139"/>
      <c r="F383" s="139"/>
      <c r="G383" s="139"/>
      <c r="H383" s="143"/>
      <c r="I383" s="139"/>
      <c r="J383" s="139"/>
      <c r="K383" s="139"/>
      <c r="L383" s="139"/>
      <c r="M383" s="139"/>
      <c r="N383" s="143"/>
      <c r="O383" s="139"/>
      <c r="P383" s="139"/>
      <c r="Q383" s="143"/>
      <c r="R383" s="139"/>
      <c r="S383" s="139"/>
      <c r="T383" s="139"/>
      <c r="U383" s="139"/>
      <c r="V383" s="139"/>
      <c r="W383" s="139"/>
      <c r="X383" s="139"/>
      <c r="Y383" s="139"/>
    </row>
    <row r="384" spans="1:25">
      <c r="A384" s="139"/>
      <c r="B384" s="139"/>
      <c r="C384" s="139"/>
      <c r="D384" s="139"/>
      <c r="E384" s="139"/>
      <c r="F384" s="139"/>
      <c r="G384" s="139"/>
      <c r="H384" s="143"/>
      <c r="I384" s="139"/>
      <c r="J384" s="139"/>
      <c r="K384" s="139"/>
      <c r="L384" s="139"/>
      <c r="M384" s="139"/>
      <c r="N384" s="143"/>
      <c r="O384" s="139"/>
      <c r="P384" s="139"/>
      <c r="Q384" s="143"/>
      <c r="R384" s="139"/>
      <c r="S384" s="139"/>
      <c r="T384" s="139"/>
      <c r="U384" s="139"/>
      <c r="V384" s="139"/>
      <c r="W384" s="139"/>
      <c r="X384" s="139"/>
      <c r="Y384" s="139"/>
    </row>
    <row r="385" spans="1:25">
      <c r="A385" s="139"/>
      <c r="B385" s="139"/>
      <c r="C385" s="139"/>
      <c r="D385" s="139"/>
      <c r="E385" s="139"/>
      <c r="F385" s="139"/>
      <c r="G385" s="139"/>
      <c r="H385" s="143"/>
      <c r="I385" s="139"/>
      <c r="J385" s="139"/>
      <c r="K385" s="139"/>
      <c r="L385" s="139"/>
      <c r="M385" s="139"/>
      <c r="N385" s="143"/>
      <c r="O385" s="139"/>
      <c r="P385" s="139"/>
      <c r="Q385" s="143"/>
      <c r="R385" s="139"/>
      <c r="S385" s="139"/>
      <c r="T385" s="139"/>
      <c r="U385" s="139"/>
      <c r="V385" s="139"/>
      <c r="W385" s="139"/>
      <c r="X385" s="139"/>
      <c r="Y385" s="139"/>
    </row>
    <row r="386" spans="1:25">
      <c r="A386" s="139"/>
      <c r="B386" s="139"/>
      <c r="C386" s="139"/>
      <c r="D386" s="139"/>
      <c r="E386" s="139"/>
      <c r="F386" s="139"/>
      <c r="G386" s="139"/>
      <c r="H386" s="143"/>
      <c r="I386" s="139"/>
      <c r="J386" s="139"/>
      <c r="K386" s="139"/>
      <c r="L386" s="139"/>
      <c r="M386" s="139"/>
      <c r="N386" s="143"/>
      <c r="O386" s="139"/>
      <c r="P386" s="139"/>
      <c r="Q386" s="143"/>
      <c r="R386" s="139"/>
      <c r="S386" s="139"/>
      <c r="T386" s="139"/>
      <c r="U386" s="139"/>
      <c r="V386" s="139"/>
      <c r="W386" s="139"/>
      <c r="X386" s="139"/>
      <c r="Y386" s="139"/>
    </row>
    <row r="387" spans="1:25">
      <c r="A387" s="139"/>
      <c r="B387" s="139"/>
      <c r="C387" s="139"/>
      <c r="D387" s="139"/>
      <c r="E387" s="139"/>
      <c r="F387" s="139"/>
      <c r="G387" s="139"/>
      <c r="H387" s="143"/>
      <c r="I387" s="139"/>
      <c r="J387" s="139"/>
      <c r="K387" s="139"/>
      <c r="L387" s="139"/>
      <c r="M387" s="139"/>
      <c r="N387" s="143"/>
      <c r="O387" s="139"/>
      <c r="P387" s="139"/>
      <c r="Q387" s="143"/>
      <c r="R387" s="139"/>
      <c r="S387" s="139"/>
      <c r="T387" s="139"/>
      <c r="U387" s="139"/>
      <c r="V387" s="139"/>
      <c r="W387" s="139"/>
      <c r="X387" s="139"/>
      <c r="Y387" s="139"/>
    </row>
    <row r="388" spans="1:25">
      <c r="A388" s="139"/>
      <c r="B388" s="139"/>
      <c r="C388" s="139"/>
      <c r="D388" s="139"/>
      <c r="E388" s="139"/>
      <c r="F388" s="139"/>
      <c r="G388" s="139"/>
      <c r="H388" s="143"/>
      <c r="I388" s="139"/>
      <c r="J388" s="139"/>
      <c r="K388" s="139"/>
      <c r="L388" s="139"/>
      <c r="M388" s="139"/>
      <c r="N388" s="143"/>
      <c r="O388" s="139"/>
      <c r="P388" s="139"/>
      <c r="Q388" s="143"/>
      <c r="R388" s="139"/>
      <c r="S388" s="139"/>
      <c r="T388" s="139"/>
      <c r="U388" s="139"/>
      <c r="V388" s="139"/>
      <c r="W388" s="139"/>
      <c r="X388" s="139"/>
      <c r="Y388" s="139"/>
    </row>
    <row r="389" spans="1:25">
      <c r="A389" s="139"/>
      <c r="B389" s="139"/>
      <c r="C389" s="139"/>
      <c r="D389" s="139"/>
      <c r="E389" s="139"/>
      <c r="F389" s="139"/>
      <c r="G389" s="139"/>
      <c r="H389" s="143"/>
      <c r="I389" s="139"/>
      <c r="J389" s="139"/>
      <c r="K389" s="139"/>
      <c r="L389" s="139"/>
      <c r="M389" s="139"/>
      <c r="N389" s="143"/>
      <c r="O389" s="139"/>
      <c r="P389" s="139"/>
      <c r="Q389" s="143"/>
      <c r="R389" s="139"/>
      <c r="S389" s="139"/>
      <c r="T389" s="139"/>
      <c r="U389" s="139"/>
      <c r="V389" s="139"/>
      <c r="W389" s="139"/>
      <c r="X389" s="139"/>
      <c r="Y389" s="139"/>
    </row>
    <row r="390" spans="1:25">
      <c r="A390" s="139"/>
      <c r="B390" s="139"/>
      <c r="C390" s="139"/>
      <c r="D390" s="139"/>
      <c r="E390" s="139"/>
      <c r="F390" s="139"/>
      <c r="G390" s="139"/>
      <c r="H390" s="143"/>
      <c r="I390" s="139"/>
      <c r="J390" s="139"/>
      <c r="K390" s="139"/>
      <c r="L390" s="139"/>
      <c r="M390" s="139"/>
      <c r="N390" s="143"/>
      <c r="O390" s="139"/>
      <c r="P390" s="139"/>
      <c r="Q390" s="143"/>
      <c r="R390" s="139"/>
      <c r="S390" s="139"/>
      <c r="T390" s="139"/>
      <c r="U390" s="139"/>
      <c r="V390" s="139"/>
      <c r="W390" s="139"/>
      <c r="X390" s="139"/>
      <c r="Y390" s="139"/>
    </row>
    <row r="391" spans="1:25">
      <c r="A391" s="139"/>
      <c r="B391" s="139"/>
      <c r="C391" s="139"/>
      <c r="D391" s="139"/>
      <c r="E391" s="139"/>
      <c r="F391" s="139"/>
      <c r="G391" s="139"/>
      <c r="H391" s="143"/>
      <c r="I391" s="139"/>
      <c r="J391" s="139"/>
      <c r="K391" s="139"/>
      <c r="L391" s="139"/>
      <c r="M391" s="139"/>
      <c r="N391" s="143"/>
      <c r="O391" s="139"/>
      <c r="P391" s="139"/>
      <c r="Q391" s="143"/>
      <c r="R391" s="139"/>
      <c r="S391" s="139"/>
      <c r="T391" s="139"/>
      <c r="U391" s="139"/>
      <c r="V391" s="139"/>
      <c r="W391" s="139"/>
      <c r="X391" s="139"/>
      <c r="Y391" s="139"/>
    </row>
    <row r="392" spans="1:25">
      <c r="A392" s="139"/>
      <c r="B392" s="139"/>
      <c r="C392" s="139"/>
      <c r="D392" s="139"/>
      <c r="E392" s="139"/>
      <c r="F392" s="139"/>
      <c r="G392" s="139"/>
      <c r="H392" s="143"/>
      <c r="I392" s="139"/>
      <c r="J392" s="139"/>
      <c r="K392" s="139"/>
      <c r="L392" s="139"/>
      <c r="M392" s="139"/>
      <c r="N392" s="143"/>
      <c r="O392" s="139"/>
      <c r="P392" s="139"/>
      <c r="Q392" s="143"/>
      <c r="R392" s="139"/>
      <c r="S392" s="139"/>
      <c r="T392" s="139"/>
      <c r="U392" s="139"/>
      <c r="V392" s="139"/>
      <c r="W392" s="139"/>
      <c r="X392" s="139"/>
      <c r="Y392" s="139"/>
    </row>
    <row r="393" spans="1:25">
      <c r="A393" s="139"/>
      <c r="B393" s="139"/>
      <c r="C393" s="139"/>
      <c r="D393" s="139"/>
      <c r="E393" s="139"/>
      <c r="F393" s="139"/>
      <c r="G393" s="139"/>
      <c r="H393" s="143"/>
      <c r="I393" s="139"/>
      <c r="J393" s="139"/>
      <c r="K393" s="139"/>
      <c r="L393" s="139"/>
      <c r="M393" s="139"/>
      <c r="N393" s="143"/>
      <c r="O393" s="139"/>
      <c r="P393" s="139"/>
      <c r="Q393" s="143"/>
      <c r="R393" s="139"/>
      <c r="S393" s="139"/>
      <c r="T393" s="139"/>
      <c r="U393" s="139"/>
      <c r="V393" s="139"/>
      <c r="W393" s="139"/>
      <c r="X393" s="139"/>
      <c r="Y393" s="139"/>
    </row>
    <row r="394" spans="1:25">
      <c r="A394" s="139"/>
      <c r="B394" s="139"/>
      <c r="C394" s="139"/>
      <c r="D394" s="139"/>
      <c r="E394" s="139"/>
      <c r="F394" s="139"/>
      <c r="G394" s="139"/>
      <c r="H394" s="143"/>
      <c r="I394" s="139"/>
      <c r="J394" s="139"/>
      <c r="K394" s="139"/>
      <c r="L394" s="139"/>
      <c r="M394" s="139"/>
      <c r="N394" s="143"/>
      <c r="O394" s="139"/>
      <c r="P394" s="139"/>
      <c r="Q394" s="143"/>
      <c r="R394" s="139"/>
      <c r="S394" s="139"/>
      <c r="T394" s="139"/>
      <c r="U394" s="139"/>
      <c r="V394" s="139"/>
      <c r="W394" s="139"/>
      <c r="X394" s="139"/>
      <c r="Y394" s="139"/>
    </row>
    <row r="395" spans="1:25">
      <c r="A395" s="139"/>
      <c r="B395" s="139"/>
      <c r="C395" s="139"/>
      <c r="D395" s="139"/>
      <c r="E395" s="139"/>
      <c r="F395" s="139"/>
      <c r="G395" s="139"/>
      <c r="H395" s="143"/>
      <c r="I395" s="139"/>
      <c r="J395" s="139"/>
      <c r="K395" s="139"/>
      <c r="L395" s="139"/>
      <c r="M395" s="139"/>
      <c r="N395" s="143"/>
      <c r="O395" s="139"/>
      <c r="P395" s="139"/>
      <c r="Q395" s="143"/>
      <c r="R395" s="139"/>
      <c r="S395" s="139"/>
      <c r="T395" s="139"/>
      <c r="U395" s="139"/>
      <c r="V395" s="139"/>
      <c r="W395" s="139"/>
      <c r="X395" s="139"/>
      <c r="Y395" s="139"/>
    </row>
    <row r="396" spans="1:25">
      <c r="A396" s="139"/>
      <c r="B396" s="139"/>
      <c r="C396" s="139"/>
      <c r="D396" s="139"/>
      <c r="E396" s="139"/>
      <c r="F396" s="139"/>
      <c r="G396" s="139"/>
      <c r="H396" s="143"/>
      <c r="I396" s="139"/>
      <c r="J396" s="139"/>
      <c r="K396" s="139"/>
      <c r="L396" s="139"/>
      <c r="M396" s="139"/>
      <c r="N396" s="143"/>
      <c r="O396" s="139"/>
      <c r="P396" s="139"/>
      <c r="Q396" s="143"/>
      <c r="R396" s="139"/>
      <c r="S396" s="139"/>
      <c r="T396" s="139"/>
      <c r="U396" s="139"/>
      <c r="V396" s="139"/>
      <c r="W396" s="139"/>
      <c r="X396" s="139"/>
      <c r="Y396" s="139"/>
    </row>
    <row r="397" spans="1:25">
      <c r="A397" s="139"/>
      <c r="B397" s="139"/>
      <c r="C397" s="139"/>
      <c r="D397" s="139"/>
      <c r="E397" s="139"/>
      <c r="F397" s="139"/>
      <c r="G397" s="139"/>
      <c r="H397" s="143"/>
      <c r="I397" s="139"/>
      <c r="J397" s="139"/>
      <c r="K397" s="139"/>
      <c r="L397" s="139"/>
      <c r="M397" s="139"/>
      <c r="N397" s="143"/>
      <c r="O397" s="139"/>
      <c r="P397" s="139"/>
      <c r="Q397" s="143"/>
      <c r="R397" s="139"/>
      <c r="S397" s="139"/>
      <c r="T397" s="139"/>
      <c r="U397" s="139"/>
      <c r="V397" s="139"/>
      <c r="W397" s="139"/>
      <c r="X397" s="139"/>
      <c r="Y397" s="139"/>
    </row>
    <row r="398" spans="1:25">
      <c r="A398" s="139"/>
      <c r="B398" s="139"/>
      <c r="C398" s="139"/>
      <c r="D398" s="139"/>
      <c r="E398" s="139"/>
      <c r="F398" s="139"/>
      <c r="G398" s="139"/>
      <c r="H398" s="143"/>
      <c r="I398" s="139"/>
      <c r="J398" s="139"/>
      <c r="K398" s="139"/>
      <c r="L398" s="139"/>
      <c r="M398" s="139"/>
      <c r="N398" s="143"/>
      <c r="O398" s="139"/>
      <c r="P398" s="139"/>
      <c r="Q398" s="143"/>
      <c r="R398" s="139"/>
      <c r="S398" s="139"/>
      <c r="T398" s="139"/>
      <c r="U398" s="139"/>
      <c r="V398" s="139"/>
      <c r="W398" s="139"/>
      <c r="X398" s="139"/>
      <c r="Y398" s="139"/>
    </row>
    <row r="399" spans="1:25">
      <c r="A399" s="139"/>
      <c r="B399" s="139"/>
      <c r="C399" s="139"/>
      <c r="D399" s="139"/>
      <c r="E399" s="139"/>
      <c r="F399" s="139"/>
      <c r="G399" s="139"/>
      <c r="H399" s="143"/>
      <c r="I399" s="139"/>
      <c r="J399" s="139"/>
      <c r="K399" s="139"/>
      <c r="L399" s="139"/>
      <c r="M399" s="139"/>
      <c r="N399" s="143"/>
      <c r="O399" s="139"/>
      <c r="P399" s="139"/>
      <c r="Q399" s="143"/>
      <c r="R399" s="139"/>
      <c r="S399" s="139"/>
      <c r="T399" s="139"/>
      <c r="U399" s="139"/>
      <c r="V399" s="139"/>
      <c r="W399" s="139"/>
      <c r="X399" s="139"/>
      <c r="Y399" s="139"/>
    </row>
    <row r="400" spans="1:25">
      <c r="A400" s="139"/>
      <c r="B400" s="139"/>
      <c r="C400" s="139"/>
      <c r="D400" s="139"/>
      <c r="E400" s="139"/>
      <c r="F400" s="139"/>
      <c r="G400" s="139"/>
      <c r="H400" s="143"/>
      <c r="I400" s="139"/>
      <c r="J400" s="139"/>
      <c r="K400" s="139"/>
      <c r="L400" s="139"/>
      <c r="M400" s="139"/>
      <c r="N400" s="143"/>
      <c r="O400" s="139"/>
      <c r="P400" s="139"/>
      <c r="Q400" s="143"/>
      <c r="R400" s="139"/>
      <c r="S400" s="139"/>
      <c r="T400" s="139"/>
      <c r="U400" s="139"/>
      <c r="V400" s="139"/>
      <c r="W400" s="139"/>
      <c r="X400" s="139"/>
      <c r="Y400" s="139"/>
    </row>
    <row r="401" spans="1:25">
      <c r="A401" s="139"/>
      <c r="B401" s="139"/>
      <c r="C401" s="139"/>
      <c r="D401" s="139"/>
      <c r="E401" s="139"/>
      <c r="F401" s="139"/>
      <c r="G401" s="139"/>
      <c r="H401" s="143"/>
      <c r="I401" s="139"/>
      <c r="J401" s="139"/>
      <c r="K401" s="139"/>
      <c r="L401" s="139"/>
      <c r="M401" s="139"/>
      <c r="N401" s="143"/>
      <c r="O401" s="139"/>
      <c r="P401" s="139"/>
      <c r="Q401" s="143"/>
      <c r="R401" s="139"/>
      <c r="S401" s="139"/>
      <c r="T401" s="139"/>
      <c r="U401" s="139"/>
      <c r="V401" s="139"/>
      <c r="W401" s="139"/>
      <c r="X401" s="139"/>
      <c r="Y401" s="139"/>
    </row>
    <row r="402" spans="1:25">
      <c r="A402" s="139"/>
      <c r="B402" s="139"/>
      <c r="C402" s="139"/>
      <c r="D402" s="139"/>
      <c r="E402" s="139"/>
      <c r="F402" s="139"/>
      <c r="G402" s="139"/>
      <c r="H402" s="143"/>
      <c r="I402" s="139"/>
      <c r="J402" s="139"/>
      <c r="K402" s="139"/>
      <c r="L402" s="139"/>
      <c r="M402" s="139"/>
      <c r="N402" s="143"/>
      <c r="O402" s="139"/>
      <c r="P402" s="139"/>
      <c r="Q402" s="143"/>
      <c r="R402" s="139"/>
      <c r="S402" s="139"/>
      <c r="T402" s="139"/>
      <c r="U402" s="139"/>
      <c r="V402" s="139"/>
      <c r="W402" s="139"/>
      <c r="X402" s="139"/>
      <c r="Y402" s="139"/>
    </row>
    <row r="403" spans="1:25">
      <c r="A403" s="139"/>
      <c r="B403" s="139"/>
      <c r="C403" s="139"/>
      <c r="D403" s="139"/>
      <c r="E403" s="139"/>
      <c r="F403" s="139"/>
      <c r="G403" s="139"/>
      <c r="H403" s="143"/>
      <c r="I403" s="139"/>
      <c r="J403" s="139"/>
      <c r="K403" s="139"/>
      <c r="L403" s="139"/>
      <c r="M403" s="139"/>
      <c r="N403" s="143"/>
      <c r="O403" s="139"/>
      <c r="P403" s="139"/>
      <c r="Q403" s="143"/>
      <c r="R403" s="139"/>
      <c r="S403" s="139"/>
      <c r="T403" s="139"/>
      <c r="U403" s="139"/>
      <c r="V403" s="139"/>
      <c r="W403" s="139"/>
      <c r="X403" s="139"/>
      <c r="Y403" s="139"/>
    </row>
    <row r="404" spans="1:25">
      <c r="A404" s="139"/>
      <c r="B404" s="139"/>
      <c r="C404" s="139"/>
      <c r="D404" s="139"/>
      <c r="E404" s="139"/>
      <c r="F404" s="139"/>
      <c r="G404" s="139"/>
      <c r="H404" s="143"/>
      <c r="I404" s="139"/>
      <c r="J404" s="139"/>
      <c r="K404" s="139"/>
      <c r="L404" s="139"/>
      <c r="M404" s="139"/>
      <c r="N404" s="143"/>
      <c r="O404" s="139"/>
      <c r="P404" s="139"/>
      <c r="Q404" s="143"/>
      <c r="R404" s="139"/>
      <c r="S404" s="139"/>
      <c r="T404" s="139"/>
      <c r="U404" s="139"/>
      <c r="V404" s="139"/>
      <c r="W404" s="139"/>
      <c r="X404" s="139"/>
      <c r="Y404" s="139"/>
    </row>
    <row r="405" spans="1:25">
      <c r="A405" s="139"/>
      <c r="B405" s="139"/>
      <c r="C405" s="139"/>
      <c r="D405" s="139"/>
      <c r="E405" s="139"/>
      <c r="F405" s="139"/>
      <c r="G405" s="139"/>
      <c r="H405" s="143"/>
      <c r="I405" s="139"/>
      <c r="J405" s="139"/>
      <c r="K405" s="139"/>
      <c r="L405" s="139"/>
      <c r="M405" s="139"/>
      <c r="N405" s="143"/>
      <c r="O405" s="139"/>
      <c r="P405" s="139"/>
      <c r="Q405" s="143"/>
      <c r="R405" s="139"/>
      <c r="S405" s="139"/>
      <c r="T405" s="139"/>
      <c r="U405" s="139"/>
      <c r="V405" s="139"/>
      <c r="W405" s="139"/>
      <c r="X405" s="139"/>
      <c r="Y405" s="139"/>
    </row>
    <row r="406" spans="1:25">
      <c r="A406" s="139"/>
      <c r="B406" s="139"/>
      <c r="C406" s="139"/>
      <c r="D406" s="139"/>
      <c r="E406" s="139"/>
      <c r="F406" s="139"/>
      <c r="G406" s="139"/>
      <c r="H406" s="143"/>
      <c r="I406" s="139"/>
      <c r="J406" s="139"/>
      <c r="K406" s="139"/>
      <c r="L406" s="139"/>
      <c r="M406" s="139"/>
      <c r="N406" s="143"/>
      <c r="O406" s="139"/>
      <c r="P406" s="139"/>
      <c r="Q406" s="143"/>
      <c r="R406" s="139"/>
      <c r="S406" s="139"/>
      <c r="T406" s="139"/>
      <c r="U406" s="139"/>
      <c r="V406" s="139"/>
      <c r="W406" s="139"/>
      <c r="X406" s="139"/>
      <c r="Y406" s="139"/>
    </row>
    <row r="407" spans="1:25">
      <c r="A407" s="139"/>
      <c r="B407" s="139"/>
      <c r="C407" s="139"/>
      <c r="D407" s="139"/>
      <c r="E407" s="139"/>
      <c r="F407" s="139"/>
      <c r="G407" s="139"/>
      <c r="H407" s="143"/>
      <c r="I407" s="139"/>
      <c r="J407" s="139"/>
      <c r="K407" s="139"/>
      <c r="L407" s="139"/>
      <c r="M407" s="139"/>
      <c r="N407" s="143"/>
      <c r="O407" s="139"/>
      <c r="P407" s="139"/>
      <c r="Q407" s="143"/>
      <c r="R407" s="139"/>
      <c r="S407" s="139"/>
      <c r="T407" s="139"/>
      <c r="U407" s="139"/>
      <c r="V407" s="139"/>
      <c r="W407" s="139"/>
      <c r="X407" s="139"/>
      <c r="Y407" s="139"/>
    </row>
    <row r="408" spans="1:25">
      <c r="A408" s="139"/>
      <c r="B408" s="139"/>
      <c r="C408" s="139"/>
      <c r="D408" s="139"/>
      <c r="E408" s="139"/>
      <c r="F408" s="139"/>
      <c r="G408" s="139"/>
      <c r="H408" s="143"/>
      <c r="I408" s="139"/>
      <c r="J408" s="139"/>
      <c r="K408" s="139"/>
      <c r="L408" s="139"/>
      <c r="M408" s="139"/>
      <c r="N408" s="143"/>
      <c r="O408" s="139"/>
      <c r="P408" s="139"/>
      <c r="Q408" s="143"/>
      <c r="R408" s="139"/>
      <c r="S408" s="139"/>
      <c r="T408" s="139"/>
      <c r="U408" s="139"/>
      <c r="V408" s="139"/>
      <c r="W408" s="139"/>
      <c r="X408" s="139"/>
      <c r="Y408" s="139"/>
    </row>
    <row r="409" spans="1:25">
      <c r="A409" s="139"/>
      <c r="B409" s="139"/>
      <c r="C409" s="139"/>
      <c r="D409" s="139"/>
      <c r="E409" s="139"/>
      <c r="F409" s="139"/>
      <c r="G409" s="139"/>
      <c r="H409" s="143"/>
      <c r="I409" s="139"/>
      <c r="J409" s="139"/>
      <c r="K409" s="139"/>
      <c r="L409" s="139"/>
      <c r="M409" s="139"/>
      <c r="N409" s="143"/>
      <c r="O409" s="139"/>
      <c r="P409" s="139"/>
      <c r="Q409" s="143"/>
      <c r="R409" s="139"/>
      <c r="S409" s="139"/>
      <c r="T409" s="139"/>
      <c r="U409" s="139"/>
      <c r="V409" s="139"/>
      <c r="W409" s="139"/>
      <c r="X409" s="139"/>
      <c r="Y409" s="139"/>
    </row>
    <row r="410" spans="1:25">
      <c r="A410" s="139"/>
      <c r="B410" s="139"/>
      <c r="C410" s="139"/>
      <c r="D410" s="139"/>
      <c r="E410" s="139"/>
      <c r="F410" s="139"/>
      <c r="G410" s="139"/>
      <c r="H410" s="143"/>
      <c r="I410" s="139"/>
      <c r="J410" s="139"/>
      <c r="K410" s="139"/>
      <c r="L410" s="139"/>
      <c r="M410" s="139"/>
      <c r="N410" s="143"/>
      <c r="O410" s="139"/>
      <c r="P410" s="139"/>
      <c r="Q410" s="143"/>
      <c r="R410" s="139"/>
      <c r="S410" s="139"/>
      <c r="T410" s="139"/>
      <c r="U410" s="139"/>
      <c r="V410" s="139"/>
      <c r="W410" s="139"/>
      <c r="X410" s="139"/>
      <c r="Y410" s="139"/>
    </row>
    <row r="411" spans="1:25">
      <c r="A411" s="139"/>
      <c r="B411" s="139"/>
      <c r="C411" s="139"/>
      <c r="D411" s="139"/>
      <c r="E411" s="139"/>
      <c r="F411" s="139"/>
      <c r="G411" s="139"/>
      <c r="H411" s="143"/>
      <c r="I411" s="139"/>
      <c r="J411" s="139"/>
      <c r="K411" s="139"/>
      <c r="L411" s="139"/>
      <c r="M411" s="139"/>
      <c r="N411" s="143"/>
      <c r="O411" s="139"/>
      <c r="P411" s="139"/>
      <c r="Q411" s="143"/>
      <c r="R411" s="139"/>
      <c r="S411" s="139"/>
      <c r="T411" s="139"/>
      <c r="U411" s="139"/>
      <c r="V411" s="139"/>
      <c r="W411" s="139"/>
      <c r="X411" s="139"/>
      <c r="Y411" s="139"/>
    </row>
    <row r="412" spans="1:25">
      <c r="A412" s="139"/>
      <c r="B412" s="139"/>
      <c r="C412" s="139"/>
      <c r="D412" s="139"/>
      <c r="E412" s="139"/>
      <c r="F412" s="139"/>
      <c r="G412" s="139"/>
      <c r="H412" s="143"/>
      <c r="I412" s="139"/>
      <c r="J412" s="139"/>
      <c r="K412" s="139"/>
      <c r="L412" s="139"/>
      <c r="M412" s="139"/>
      <c r="N412" s="143"/>
      <c r="O412" s="139"/>
      <c r="P412" s="139"/>
      <c r="Q412" s="143"/>
      <c r="R412" s="139"/>
      <c r="S412" s="139"/>
      <c r="T412" s="139"/>
      <c r="U412" s="139"/>
      <c r="V412" s="139"/>
      <c r="W412" s="139"/>
      <c r="X412" s="139"/>
      <c r="Y412" s="139"/>
    </row>
    <row r="413" spans="1:25">
      <c r="A413" s="139"/>
      <c r="B413" s="139"/>
      <c r="C413" s="139"/>
      <c r="D413" s="139"/>
      <c r="E413" s="139"/>
      <c r="F413" s="139"/>
      <c r="G413" s="139"/>
      <c r="H413" s="143"/>
      <c r="I413" s="139"/>
      <c r="J413" s="139"/>
      <c r="K413" s="139"/>
      <c r="L413" s="139"/>
      <c r="M413" s="139"/>
      <c r="N413" s="143"/>
      <c r="O413" s="139"/>
      <c r="P413" s="139"/>
      <c r="Q413" s="143"/>
      <c r="R413" s="139"/>
      <c r="S413" s="139"/>
      <c r="T413" s="139"/>
      <c r="U413" s="139"/>
      <c r="V413" s="139"/>
      <c r="W413" s="139"/>
      <c r="X413" s="139"/>
      <c r="Y413" s="139"/>
    </row>
    <row r="414" spans="1:25">
      <c r="A414" s="139"/>
      <c r="B414" s="139"/>
      <c r="C414" s="139"/>
      <c r="D414" s="139"/>
      <c r="E414" s="139"/>
      <c r="F414" s="139"/>
      <c r="G414" s="139"/>
      <c r="H414" s="143"/>
      <c r="I414" s="139"/>
      <c r="J414" s="139"/>
      <c r="K414" s="139"/>
      <c r="L414" s="139"/>
      <c r="M414" s="139"/>
      <c r="N414" s="143"/>
      <c r="O414" s="139"/>
      <c r="P414" s="139"/>
      <c r="Q414" s="143"/>
      <c r="R414" s="139"/>
      <c r="S414" s="139"/>
      <c r="T414" s="139"/>
      <c r="U414" s="139"/>
      <c r="V414" s="139"/>
      <c r="W414" s="139"/>
      <c r="X414" s="139"/>
      <c r="Y414" s="139"/>
    </row>
    <row r="415" spans="1:25">
      <c r="A415" s="139"/>
      <c r="B415" s="139"/>
      <c r="C415" s="139"/>
      <c r="D415" s="139"/>
      <c r="E415" s="139"/>
      <c r="F415" s="139"/>
      <c r="G415" s="139"/>
      <c r="H415" s="143"/>
      <c r="I415" s="139"/>
      <c r="J415" s="139"/>
      <c r="K415" s="139"/>
      <c r="L415" s="139"/>
      <c r="M415" s="139"/>
      <c r="N415" s="143"/>
      <c r="O415" s="139"/>
      <c r="P415" s="139"/>
      <c r="Q415" s="143"/>
      <c r="R415" s="139"/>
      <c r="S415" s="139"/>
      <c r="T415" s="139"/>
      <c r="U415" s="139"/>
      <c r="V415" s="139"/>
      <c r="W415" s="139"/>
      <c r="X415" s="139"/>
      <c r="Y415" s="139"/>
    </row>
    <row r="416" spans="1:25">
      <c r="A416" s="139"/>
      <c r="B416" s="139"/>
      <c r="C416" s="139"/>
      <c r="D416" s="139"/>
      <c r="E416" s="139"/>
      <c r="F416" s="139"/>
      <c r="G416" s="139"/>
      <c r="H416" s="143"/>
      <c r="I416" s="139"/>
      <c r="J416" s="139"/>
      <c r="K416" s="139"/>
      <c r="L416" s="139"/>
      <c r="M416" s="139"/>
      <c r="N416" s="143"/>
      <c r="O416" s="139"/>
      <c r="P416" s="139"/>
      <c r="Q416" s="143"/>
      <c r="R416" s="139"/>
      <c r="S416" s="139"/>
      <c r="T416" s="139"/>
      <c r="U416" s="139"/>
      <c r="V416" s="139"/>
      <c r="W416" s="139"/>
      <c r="X416" s="139"/>
      <c r="Y416" s="139"/>
    </row>
    <row r="417" spans="1:25">
      <c r="A417" s="139"/>
      <c r="B417" s="139"/>
      <c r="C417" s="139"/>
      <c r="D417" s="139"/>
      <c r="E417" s="139"/>
      <c r="F417" s="139"/>
      <c r="G417" s="139"/>
      <c r="H417" s="143"/>
      <c r="I417" s="139"/>
      <c r="J417" s="139"/>
      <c r="K417" s="139"/>
      <c r="L417" s="139"/>
      <c r="M417" s="139"/>
      <c r="N417" s="143"/>
      <c r="O417" s="139"/>
      <c r="P417" s="139"/>
      <c r="Q417" s="143"/>
      <c r="R417" s="139"/>
      <c r="S417" s="139"/>
      <c r="T417" s="139"/>
      <c r="U417" s="139"/>
      <c r="V417" s="139"/>
      <c r="W417" s="139"/>
      <c r="X417" s="139"/>
      <c r="Y417" s="139"/>
    </row>
    <row r="418" spans="1:25">
      <c r="A418" s="139"/>
      <c r="B418" s="139"/>
      <c r="C418" s="139"/>
      <c r="D418" s="139"/>
      <c r="E418" s="139"/>
      <c r="F418" s="139"/>
      <c r="G418" s="139"/>
      <c r="H418" s="143"/>
      <c r="I418" s="139"/>
      <c r="J418" s="139"/>
      <c r="K418" s="139"/>
      <c r="L418" s="139"/>
      <c r="M418" s="139"/>
      <c r="N418" s="143"/>
      <c r="O418" s="139"/>
      <c r="P418" s="139"/>
      <c r="Q418" s="143"/>
      <c r="R418" s="139"/>
      <c r="S418" s="139"/>
      <c r="T418" s="139"/>
      <c r="U418" s="139"/>
      <c r="V418" s="139"/>
      <c r="W418" s="139"/>
      <c r="X418" s="139"/>
      <c r="Y418" s="139"/>
    </row>
    <row r="419" spans="1:25">
      <c r="A419" s="139"/>
      <c r="B419" s="139"/>
      <c r="C419" s="139"/>
      <c r="D419" s="139"/>
      <c r="E419" s="139"/>
      <c r="F419" s="139"/>
      <c r="G419" s="139"/>
      <c r="H419" s="143"/>
      <c r="I419" s="139"/>
      <c r="J419" s="139"/>
      <c r="K419" s="139"/>
      <c r="L419" s="139"/>
      <c r="M419" s="139"/>
      <c r="N419" s="143"/>
      <c r="O419" s="139"/>
      <c r="P419" s="139"/>
      <c r="Q419" s="143"/>
      <c r="R419" s="139"/>
      <c r="S419" s="139"/>
      <c r="T419" s="139"/>
      <c r="U419" s="139"/>
      <c r="V419" s="139"/>
      <c r="W419" s="139"/>
      <c r="X419" s="139"/>
      <c r="Y419" s="139"/>
    </row>
    <row r="420" spans="1:25">
      <c r="A420" s="139"/>
      <c r="B420" s="139"/>
      <c r="C420" s="139"/>
      <c r="D420" s="139"/>
      <c r="E420" s="139"/>
      <c r="F420" s="139"/>
      <c r="G420" s="139"/>
      <c r="H420" s="143"/>
      <c r="I420" s="139"/>
      <c r="J420" s="139"/>
      <c r="K420" s="139"/>
      <c r="L420" s="139"/>
      <c r="M420" s="139"/>
      <c r="N420" s="143"/>
      <c r="O420" s="139"/>
      <c r="P420" s="139"/>
      <c r="Q420" s="143"/>
      <c r="R420" s="139"/>
      <c r="S420" s="139"/>
      <c r="T420" s="139"/>
      <c r="U420" s="139"/>
      <c r="V420" s="139"/>
      <c r="W420" s="139"/>
      <c r="X420" s="139"/>
      <c r="Y420" s="139"/>
    </row>
    <row r="421" spans="1:25">
      <c r="A421" s="139"/>
      <c r="B421" s="139"/>
      <c r="C421" s="139"/>
      <c r="D421" s="139"/>
      <c r="E421" s="139"/>
      <c r="F421" s="139"/>
      <c r="G421" s="139"/>
      <c r="H421" s="143"/>
      <c r="I421" s="139"/>
      <c r="J421" s="139"/>
      <c r="K421" s="139"/>
      <c r="L421" s="139"/>
      <c r="M421" s="139"/>
      <c r="N421" s="143"/>
      <c r="O421" s="139"/>
      <c r="P421" s="139"/>
      <c r="Q421" s="143"/>
      <c r="R421" s="139"/>
      <c r="S421" s="139"/>
      <c r="T421" s="139"/>
      <c r="U421" s="139"/>
      <c r="V421" s="139"/>
      <c r="W421" s="139"/>
      <c r="X421" s="139"/>
      <c r="Y421" s="139"/>
    </row>
    <row r="422" spans="1:25">
      <c r="A422" s="139"/>
      <c r="B422" s="139"/>
      <c r="C422" s="139"/>
      <c r="D422" s="139"/>
      <c r="E422" s="139"/>
      <c r="F422" s="139"/>
      <c r="G422" s="139"/>
      <c r="H422" s="143"/>
      <c r="I422" s="139"/>
      <c r="J422" s="139"/>
      <c r="K422" s="139"/>
      <c r="L422" s="139"/>
      <c r="M422" s="139"/>
      <c r="N422" s="143"/>
      <c r="O422" s="139"/>
      <c r="P422" s="139"/>
      <c r="Q422" s="143"/>
      <c r="R422" s="139"/>
      <c r="S422" s="139"/>
      <c r="T422" s="139"/>
      <c r="U422" s="139"/>
      <c r="V422" s="139"/>
      <c r="W422" s="139"/>
      <c r="X422" s="139"/>
      <c r="Y422" s="139"/>
    </row>
    <row r="423" spans="1:25">
      <c r="A423" s="139"/>
      <c r="B423" s="139"/>
      <c r="C423" s="139"/>
      <c r="D423" s="139"/>
      <c r="E423" s="139"/>
      <c r="F423" s="139"/>
      <c r="G423" s="139"/>
      <c r="H423" s="143"/>
      <c r="I423" s="139"/>
      <c r="J423" s="139"/>
      <c r="K423" s="139"/>
      <c r="L423" s="139"/>
      <c r="M423" s="139"/>
      <c r="N423" s="143"/>
      <c r="O423" s="139"/>
      <c r="P423" s="139"/>
      <c r="Q423" s="143"/>
      <c r="R423" s="139"/>
      <c r="S423" s="139"/>
      <c r="T423" s="139"/>
      <c r="U423" s="139"/>
      <c r="V423" s="139"/>
      <c r="W423" s="139"/>
      <c r="X423" s="139"/>
      <c r="Y423" s="139"/>
    </row>
    <row r="424" spans="1:25">
      <c r="A424" s="139"/>
      <c r="B424" s="139"/>
      <c r="C424" s="139"/>
      <c r="D424" s="139"/>
      <c r="E424" s="139"/>
      <c r="F424" s="139"/>
      <c r="G424" s="139"/>
      <c r="H424" s="143"/>
      <c r="I424" s="139"/>
      <c r="J424" s="139"/>
      <c r="K424" s="139"/>
      <c r="L424" s="139"/>
      <c r="M424" s="139"/>
      <c r="N424" s="143"/>
      <c r="O424" s="139"/>
      <c r="P424" s="139"/>
      <c r="Q424" s="143"/>
      <c r="R424" s="139"/>
      <c r="S424" s="139"/>
      <c r="T424" s="139"/>
      <c r="U424" s="139"/>
      <c r="V424" s="139"/>
      <c r="W424" s="139"/>
      <c r="X424" s="139"/>
      <c r="Y424" s="139"/>
    </row>
    <row r="425" spans="1:25">
      <c r="A425" s="139"/>
      <c r="B425" s="139"/>
      <c r="C425" s="139"/>
      <c r="D425" s="139"/>
      <c r="E425" s="139"/>
      <c r="F425" s="139"/>
      <c r="G425" s="139"/>
      <c r="H425" s="143"/>
      <c r="I425" s="139"/>
      <c r="J425" s="139"/>
      <c r="K425" s="139"/>
      <c r="L425" s="139"/>
      <c r="M425" s="139"/>
      <c r="N425" s="143"/>
      <c r="O425" s="139"/>
      <c r="P425" s="139"/>
      <c r="Q425" s="143"/>
      <c r="R425" s="139"/>
      <c r="S425" s="139"/>
      <c r="T425" s="139"/>
      <c r="U425" s="139"/>
      <c r="V425" s="139"/>
      <c r="W425" s="139"/>
      <c r="X425" s="139"/>
      <c r="Y425" s="139"/>
    </row>
    <row r="426" spans="1:25">
      <c r="A426" s="139"/>
      <c r="B426" s="139"/>
      <c r="C426" s="139"/>
      <c r="D426" s="139"/>
      <c r="E426" s="139"/>
      <c r="F426" s="139"/>
      <c r="G426" s="139"/>
      <c r="H426" s="143"/>
      <c r="I426" s="139"/>
      <c r="J426" s="139"/>
      <c r="K426" s="139"/>
      <c r="L426" s="139"/>
      <c r="M426" s="139"/>
      <c r="N426" s="143"/>
      <c r="O426" s="139"/>
      <c r="P426" s="139"/>
      <c r="Q426" s="143"/>
      <c r="R426" s="139"/>
      <c r="S426" s="139"/>
      <c r="T426" s="139"/>
      <c r="U426" s="139"/>
      <c r="V426" s="139"/>
      <c r="W426" s="139"/>
      <c r="X426" s="139"/>
      <c r="Y426" s="139"/>
    </row>
    <row r="427" spans="1:25">
      <c r="A427" s="139"/>
      <c r="B427" s="139"/>
      <c r="C427" s="139"/>
      <c r="D427" s="139"/>
      <c r="E427" s="139"/>
      <c r="F427" s="139"/>
      <c r="G427" s="139"/>
      <c r="H427" s="143"/>
      <c r="I427" s="139"/>
      <c r="J427" s="139"/>
      <c r="K427" s="139"/>
      <c r="L427" s="139"/>
      <c r="M427" s="139"/>
      <c r="N427" s="143"/>
      <c r="O427" s="139"/>
      <c r="P427" s="139"/>
      <c r="Q427" s="143"/>
      <c r="R427" s="139"/>
      <c r="S427" s="139"/>
      <c r="T427" s="139"/>
      <c r="U427" s="139"/>
      <c r="V427" s="139"/>
      <c r="W427" s="139"/>
      <c r="X427" s="139"/>
      <c r="Y427" s="139"/>
    </row>
    <row r="428" spans="1:25">
      <c r="A428" s="139"/>
      <c r="B428" s="139"/>
      <c r="C428" s="139"/>
      <c r="D428" s="139"/>
      <c r="E428" s="139"/>
      <c r="F428" s="139"/>
      <c r="G428" s="139"/>
      <c r="H428" s="143"/>
      <c r="I428" s="139"/>
      <c r="J428" s="139"/>
      <c r="K428" s="139"/>
      <c r="L428" s="139"/>
      <c r="M428" s="139"/>
      <c r="N428" s="143"/>
      <c r="O428" s="139"/>
      <c r="P428" s="139"/>
      <c r="Q428" s="143"/>
      <c r="R428" s="139"/>
      <c r="S428" s="139"/>
      <c r="T428" s="139"/>
      <c r="U428" s="139"/>
      <c r="V428" s="139"/>
      <c r="W428" s="139"/>
      <c r="X428" s="139"/>
      <c r="Y428" s="139"/>
    </row>
    <row r="429" spans="1:25">
      <c r="A429" s="139"/>
      <c r="B429" s="139"/>
      <c r="C429" s="139"/>
      <c r="D429" s="139"/>
      <c r="E429" s="139"/>
      <c r="F429" s="139"/>
      <c r="G429" s="139"/>
      <c r="H429" s="143"/>
      <c r="I429" s="139"/>
      <c r="J429" s="139"/>
      <c r="K429" s="139"/>
      <c r="L429" s="139"/>
      <c r="M429" s="139"/>
      <c r="N429" s="143"/>
      <c r="O429" s="139"/>
      <c r="P429" s="139"/>
      <c r="Q429" s="143"/>
      <c r="R429" s="139"/>
      <c r="S429" s="139"/>
      <c r="T429" s="139"/>
      <c r="U429" s="139"/>
      <c r="V429" s="139"/>
      <c r="W429" s="139"/>
      <c r="X429" s="139"/>
      <c r="Y429" s="139"/>
    </row>
    <row r="430" spans="1:25">
      <c r="A430" s="139"/>
      <c r="B430" s="139"/>
      <c r="C430" s="139"/>
      <c r="D430" s="139"/>
      <c r="E430" s="139"/>
      <c r="F430" s="139"/>
      <c r="G430" s="139"/>
      <c r="H430" s="143"/>
      <c r="I430" s="139"/>
      <c r="J430" s="139"/>
      <c r="K430" s="139"/>
      <c r="L430" s="139"/>
      <c r="M430" s="139"/>
      <c r="N430" s="143"/>
      <c r="O430" s="139"/>
      <c r="P430" s="139"/>
      <c r="Q430" s="143"/>
      <c r="R430" s="139"/>
      <c r="S430" s="139"/>
      <c r="T430" s="139"/>
      <c r="U430" s="139"/>
      <c r="V430" s="139"/>
      <c r="W430" s="139"/>
      <c r="X430" s="139"/>
      <c r="Y430" s="139"/>
    </row>
    <row r="431" spans="1:25">
      <c r="A431" s="139"/>
      <c r="B431" s="139"/>
      <c r="C431" s="139"/>
      <c r="D431" s="139"/>
      <c r="E431" s="139"/>
      <c r="F431" s="139"/>
      <c r="G431" s="139"/>
      <c r="H431" s="143"/>
      <c r="I431" s="139"/>
      <c r="J431" s="139"/>
      <c r="K431" s="139"/>
      <c r="L431" s="139"/>
      <c r="M431" s="139"/>
      <c r="N431" s="143"/>
      <c r="O431" s="139"/>
      <c r="P431" s="139"/>
      <c r="Q431" s="143"/>
      <c r="R431" s="139"/>
      <c r="S431" s="139"/>
      <c r="T431" s="139"/>
      <c r="U431" s="139"/>
      <c r="V431" s="139"/>
      <c r="W431" s="139"/>
      <c r="X431" s="139"/>
      <c r="Y431" s="139"/>
    </row>
    <row r="432" spans="1:25">
      <c r="A432" s="139"/>
      <c r="B432" s="139"/>
      <c r="C432" s="139"/>
      <c r="D432" s="139"/>
      <c r="E432" s="139"/>
      <c r="F432" s="139"/>
      <c r="G432" s="139"/>
      <c r="H432" s="143"/>
      <c r="I432" s="139"/>
      <c r="J432" s="139"/>
      <c r="K432" s="139"/>
      <c r="L432" s="139"/>
      <c r="M432" s="139"/>
      <c r="N432" s="143"/>
      <c r="O432" s="139"/>
      <c r="P432" s="139"/>
      <c r="Q432" s="143"/>
      <c r="R432" s="139"/>
      <c r="S432" s="139"/>
      <c r="T432" s="139"/>
      <c r="U432" s="139"/>
      <c r="V432" s="139"/>
      <c r="W432" s="139"/>
      <c r="X432" s="139"/>
      <c r="Y432" s="139"/>
    </row>
    <row r="433" spans="1:25">
      <c r="A433" s="139"/>
      <c r="B433" s="139"/>
      <c r="C433" s="139"/>
      <c r="D433" s="139"/>
      <c r="E433" s="139"/>
      <c r="F433" s="139"/>
      <c r="G433" s="139"/>
      <c r="H433" s="143"/>
      <c r="I433" s="139"/>
      <c r="J433" s="139"/>
      <c r="K433" s="139"/>
      <c r="L433" s="139"/>
      <c r="M433" s="139"/>
      <c r="N433" s="143"/>
      <c r="O433" s="139"/>
      <c r="P433" s="139"/>
      <c r="Q433" s="143"/>
      <c r="R433" s="139"/>
      <c r="S433" s="139"/>
      <c r="T433" s="139"/>
      <c r="U433" s="139"/>
      <c r="V433" s="139"/>
      <c r="W433" s="139"/>
      <c r="X433" s="139"/>
      <c r="Y433" s="139"/>
    </row>
    <row r="434" spans="1:25">
      <c r="A434" s="139"/>
      <c r="B434" s="139"/>
      <c r="C434" s="139"/>
      <c r="D434" s="139"/>
      <c r="E434" s="139"/>
      <c r="F434" s="139"/>
      <c r="G434" s="139"/>
      <c r="H434" s="143"/>
      <c r="I434" s="139"/>
      <c r="J434" s="139"/>
      <c r="K434" s="139"/>
      <c r="L434" s="139"/>
      <c r="M434" s="139"/>
      <c r="N434" s="143"/>
      <c r="O434" s="139"/>
      <c r="P434" s="139"/>
      <c r="Q434" s="143"/>
      <c r="R434" s="139"/>
      <c r="S434" s="139"/>
      <c r="T434" s="139"/>
      <c r="U434" s="139"/>
      <c r="V434" s="139"/>
      <c r="W434" s="139"/>
      <c r="X434" s="139"/>
      <c r="Y434" s="139"/>
    </row>
    <row r="435" spans="1:25">
      <c r="A435" s="139"/>
      <c r="B435" s="139"/>
      <c r="C435" s="139"/>
      <c r="D435" s="139"/>
      <c r="E435" s="139"/>
      <c r="F435" s="139"/>
      <c r="G435" s="139"/>
      <c r="H435" s="143"/>
      <c r="I435" s="139"/>
      <c r="J435" s="139"/>
      <c r="K435" s="139"/>
      <c r="L435" s="139"/>
      <c r="M435" s="139"/>
      <c r="N435" s="143"/>
      <c r="O435" s="139"/>
      <c r="P435" s="139"/>
      <c r="Q435" s="143"/>
      <c r="R435" s="139"/>
      <c r="S435" s="139"/>
      <c r="T435" s="139"/>
      <c r="U435" s="139"/>
      <c r="V435" s="139"/>
      <c r="W435" s="139"/>
      <c r="X435" s="139"/>
      <c r="Y435" s="139"/>
    </row>
    <row r="436" spans="1:25">
      <c r="A436" s="139"/>
      <c r="B436" s="139"/>
      <c r="C436" s="139"/>
      <c r="D436" s="139"/>
      <c r="E436" s="139"/>
      <c r="F436" s="139"/>
      <c r="G436" s="139"/>
      <c r="H436" s="143"/>
      <c r="I436" s="139"/>
      <c r="J436" s="139"/>
      <c r="K436" s="139"/>
      <c r="L436" s="139"/>
      <c r="M436" s="139"/>
      <c r="N436" s="143"/>
      <c r="O436" s="139"/>
      <c r="P436" s="139"/>
      <c r="Q436" s="143"/>
      <c r="R436" s="139"/>
      <c r="S436" s="139"/>
      <c r="T436" s="139"/>
      <c r="U436" s="139"/>
      <c r="V436" s="139"/>
      <c r="W436" s="139"/>
      <c r="X436" s="139"/>
      <c r="Y436" s="139"/>
    </row>
    <row r="437" spans="1:25">
      <c r="A437" s="139"/>
      <c r="B437" s="139"/>
      <c r="C437" s="139"/>
      <c r="D437" s="139"/>
      <c r="E437" s="139"/>
      <c r="F437" s="139"/>
      <c r="G437" s="139"/>
      <c r="H437" s="143"/>
      <c r="I437" s="139"/>
      <c r="J437" s="139"/>
      <c r="K437" s="139"/>
      <c r="L437" s="139"/>
      <c r="M437" s="139"/>
      <c r="N437" s="143"/>
      <c r="O437" s="139"/>
      <c r="P437" s="139"/>
      <c r="Q437" s="143"/>
      <c r="R437" s="139"/>
      <c r="S437" s="139"/>
      <c r="T437" s="139"/>
      <c r="U437" s="139"/>
      <c r="V437" s="139"/>
      <c r="W437" s="139"/>
      <c r="X437" s="139"/>
      <c r="Y437" s="139"/>
    </row>
    <row r="438" spans="1:25">
      <c r="A438" s="139"/>
      <c r="B438" s="139"/>
      <c r="C438" s="139"/>
      <c r="D438" s="139"/>
      <c r="E438" s="139"/>
      <c r="F438" s="139"/>
      <c r="G438" s="139"/>
      <c r="H438" s="143"/>
      <c r="I438" s="139"/>
      <c r="J438" s="139"/>
      <c r="K438" s="139"/>
      <c r="L438" s="139"/>
      <c r="M438" s="139"/>
      <c r="N438" s="143"/>
      <c r="O438" s="139"/>
      <c r="P438" s="139"/>
      <c r="Q438" s="143"/>
      <c r="R438" s="139"/>
      <c r="S438" s="139"/>
      <c r="T438" s="139"/>
      <c r="U438" s="139"/>
      <c r="V438" s="139"/>
      <c r="W438" s="139"/>
      <c r="X438" s="139"/>
      <c r="Y438" s="139"/>
    </row>
    <row r="439" spans="1:25">
      <c r="A439" s="139"/>
      <c r="B439" s="139"/>
      <c r="C439" s="139"/>
      <c r="D439" s="139"/>
      <c r="E439" s="139"/>
      <c r="F439" s="139"/>
      <c r="G439" s="139"/>
      <c r="H439" s="143"/>
      <c r="I439" s="139"/>
      <c r="J439" s="139"/>
      <c r="K439" s="139"/>
      <c r="L439" s="139"/>
      <c r="M439" s="139"/>
      <c r="N439" s="143"/>
      <c r="O439" s="139"/>
      <c r="P439" s="139"/>
      <c r="Q439" s="143"/>
      <c r="R439" s="139"/>
      <c r="S439" s="139"/>
      <c r="T439" s="139"/>
      <c r="U439" s="139"/>
      <c r="V439" s="139"/>
      <c r="W439" s="139"/>
      <c r="X439" s="139"/>
      <c r="Y439" s="139"/>
    </row>
    <row r="440" spans="1:25">
      <c r="A440" s="139"/>
      <c r="B440" s="139"/>
      <c r="C440" s="139"/>
      <c r="D440" s="139"/>
      <c r="E440" s="139"/>
      <c r="F440" s="139"/>
      <c r="G440" s="139"/>
      <c r="H440" s="143"/>
      <c r="I440" s="139"/>
      <c r="J440" s="139"/>
      <c r="K440" s="139"/>
      <c r="L440" s="139"/>
      <c r="M440" s="139"/>
      <c r="N440" s="143"/>
      <c r="O440" s="139"/>
      <c r="P440" s="139"/>
      <c r="Q440" s="143"/>
      <c r="R440" s="139"/>
      <c r="S440" s="139"/>
      <c r="T440" s="139"/>
      <c r="U440" s="139"/>
      <c r="V440" s="139"/>
      <c r="W440" s="139"/>
      <c r="X440" s="139"/>
      <c r="Y440" s="139"/>
    </row>
    <row r="441" spans="1:25">
      <c r="A441" s="139"/>
      <c r="B441" s="139"/>
      <c r="C441" s="139"/>
      <c r="D441" s="139"/>
      <c r="E441" s="139"/>
      <c r="F441" s="139"/>
      <c r="G441" s="139"/>
      <c r="H441" s="143"/>
      <c r="I441" s="139"/>
      <c r="J441" s="139"/>
      <c r="K441" s="139"/>
      <c r="L441" s="139"/>
      <c r="M441" s="139"/>
      <c r="N441" s="143"/>
      <c r="O441" s="139"/>
      <c r="P441" s="139"/>
      <c r="Q441" s="143"/>
      <c r="R441" s="139"/>
      <c r="S441" s="139"/>
      <c r="T441" s="139"/>
      <c r="U441" s="139"/>
      <c r="V441" s="139"/>
      <c r="W441" s="139"/>
      <c r="X441" s="139"/>
      <c r="Y441" s="139"/>
    </row>
    <row r="442" spans="1:25">
      <c r="A442" s="139"/>
      <c r="B442" s="139"/>
      <c r="C442" s="139"/>
      <c r="D442" s="139"/>
      <c r="E442" s="139"/>
      <c r="F442" s="139"/>
      <c r="G442" s="139"/>
      <c r="H442" s="143"/>
      <c r="I442" s="139"/>
      <c r="J442" s="139"/>
      <c r="K442" s="139"/>
      <c r="L442" s="139"/>
      <c r="M442" s="139"/>
      <c r="N442" s="143"/>
      <c r="O442" s="139"/>
      <c r="P442" s="139"/>
      <c r="Q442" s="143"/>
      <c r="R442" s="139"/>
      <c r="S442" s="139"/>
      <c r="T442" s="139"/>
      <c r="U442" s="139"/>
      <c r="V442" s="139"/>
      <c r="W442" s="139"/>
      <c r="X442" s="139"/>
      <c r="Y442" s="139"/>
    </row>
    <row r="443" spans="1:25">
      <c r="A443" s="139"/>
      <c r="B443" s="139"/>
      <c r="C443" s="139"/>
      <c r="D443" s="139"/>
      <c r="E443" s="139"/>
      <c r="F443" s="139"/>
      <c r="G443" s="139"/>
      <c r="H443" s="143"/>
      <c r="I443" s="139"/>
      <c r="J443" s="139"/>
      <c r="K443" s="139"/>
      <c r="L443" s="139"/>
      <c r="M443" s="139"/>
      <c r="N443" s="143"/>
      <c r="O443" s="139"/>
      <c r="P443" s="139"/>
      <c r="Q443" s="143"/>
      <c r="R443" s="139"/>
      <c r="S443" s="139"/>
      <c r="T443" s="139"/>
      <c r="U443" s="139"/>
      <c r="V443" s="139"/>
      <c r="W443" s="139"/>
      <c r="X443" s="139"/>
      <c r="Y443" s="139"/>
    </row>
    <row r="444" spans="1:25">
      <c r="A444" s="139"/>
      <c r="B444" s="139"/>
      <c r="C444" s="139"/>
      <c r="D444" s="139"/>
      <c r="E444" s="139"/>
      <c r="F444" s="139"/>
      <c r="G444" s="139"/>
      <c r="H444" s="143"/>
      <c r="I444" s="139"/>
      <c r="J444" s="139"/>
      <c r="K444" s="139"/>
      <c r="L444" s="139"/>
      <c r="M444" s="139"/>
      <c r="N444" s="143"/>
      <c r="O444" s="139"/>
      <c r="P444" s="139"/>
      <c r="Q444" s="143"/>
      <c r="R444" s="139"/>
      <c r="S444" s="139"/>
      <c r="T444" s="139"/>
      <c r="U444" s="139"/>
      <c r="V444" s="139"/>
      <c r="W444" s="139"/>
      <c r="X444" s="139"/>
      <c r="Y444" s="139"/>
    </row>
    <row r="445" spans="1:25">
      <c r="A445" s="139"/>
      <c r="B445" s="139"/>
      <c r="C445" s="139"/>
      <c r="D445" s="139"/>
      <c r="E445" s="139"/>
      <c r="F445" s="139"/>
      <c r="G445" s="139"/>
      <c r="H445" s="143"/>
      <c r="I445" s="139"/>
      <c r="J445" s="139"/>
      <c r="K445" s="139"/>
      <c r="L445" s="139"/>
      <c r="M445" s="139"/>
      <c r="N445" s="143"/>
      <c r="O445" s="139"/>
      <c r="P445" s="139"/>
      <c r="Q445" s="143"/>
      <c r="R445" s="139"/>
      <c r="S445" s="139"/>
      <c r="T445" s="139"/>
      <c r="U445" s="139"/>
      <c r="V445" s="139"/>
      <c r="W445" s="139"/>
      <c r="X445" s="139"/>
      <c r="Y445" s="139"/>
    </row>
    <row r="446" spans="1:25">
      <c r="A446" s="139"/>
      <c r="B446" s="139"/>
      <c r="C446" s="139"/>
      <c r="D446" s="139"/>
      <c r="E446" s="139"/>
      <c r="F446" s="139"/>
      <c r="G446" s="139"/>
      <c r="H446" s="143"/>
      <c r="I446" s="139"/>
      <c r="J446" s="139"/>
      <c r="K446" s="139"/>
      <c r="L446" s="139"/>
      <c r="M446" s="139"/>
      <c r="N446" s="143"/>
      <c r="O446" s="139"/>
      <c r="P446" s="139"/>
      <c r="Q446" s="143"/>
      <c r="R446" s="139"/>
      <c r="S446" s="139"/>
      <c r="T446" s="139"/>
      <c r="U446" s="139"/>
      <c r="V446" s="139"/>
      <c r="W446" s="139"/>
      <c r="X446" s="139"/>
      <c r="Y446" s="139"/>
    </row>
    <row r="447" spans="1:25">
      <c r="A447" s="139"/>
      <c r="B447" s="139"/>
      <c r="C447" s="139"/>
      <c r="D447" s="139"/>
      <c r="E447" s="139"/>
      <c r="F447" s="139"/>
      <c r="G447" s="139"/>
      <c r="H447" s="143"/>
      <c r="I447" s="139"/>
      <c r="J447" s="139"/>
      <c r="K447" s="139"/>
      <c r="L447" s="139"/>
      <c r="M447" s="139"/>
      <c r="N447" s="143"/>
      <c r="O447" s="139"/>
      <c r="P447" s="139"/>
      <c r="Q447" s="143"/>
      <c r="R447" s="139"/>
      <c r="S447" s="139"/>
      <c r="T447" s="139"/>
      <c r="U447" s="139"/>
      <c r="V447" s="139"/>
      <c r="W447" s="139"/>
      <c r="X447" s="139"/>
      <c r="Y447" s="139"/>
    </row>
    <row r="448" spans="1:25">
      <c r="A448" s="139"/>
      <c r="B448" s="139"/>
      <c r="C448" s="139"/>
      <c r="D448" s="139"/>
      <c r="E448" s="139"/>
      <c r="F448" s="139"/>
      <c r="G448" s="139"/>
      <c r="H448" s="143"/>
      <c r="I448" s="139"/>
      <c r="J448" s="139"/>
      <c r="K448" s="139"/>
      <c r="L448" s="139"/>
      <c r="M448" s="139"/>
      <c r="N448" s="143"/>
      <c r="O448" s="139"/>
      <c r="P448" s="139"/>
      <c r="Q448" s="143"/>
      <c r="R448" s="139"/>
      <c r="S448" s="139"/>
      <c r="T448" s="139"/>
      <c r="U448" s="139"/>
      <c r="V448" s="139"/>
      <c r="W448" s="139"/>
      <c r="X448" s="139"/>
      <c r="Y448" s="139"/>
    </row>
    <row r="449" spans="1:25">
      <c r="A449" s="139"/>
      <c r="B449" s="139"/>
      <c r="C449" s="139"/>
      <c r="D449" s="139"/>
      <c r="E449" s="139"/>
      <c r="F449" s="139"/>
      <c r="G449" s="139"/>
      <c r="H449" s="143"/>
      <c r="I449" s="139"/>
      <c r="J449" s="139"/>
      <c r="K449" s="139"/>
      <c r="L449" s="139"/>
      <c r="M449" s="139"/>
      <c r="N449" s="143"/>
      <c r="O449" s="139"/>
      <c r="P449" s="139"/>
      <c r="Q449" s="143"/>
      <c r="R449" s="139"/>
      <c r="S449" s="139"/>
      <c r="T449" s="139"/>
      <c r="U449" s="139"/>
      <c r="V449" s="139"/>
      <c r="W449" s="139"/>
      <c r="X449" s="139"/>
      <c r="Y449" s="139"/>
    </row>
    <row r="450" spans="1:25">
      <c r="A450" s="139"/>
      <c r="B450" s="139"/>
      <c r="C450" s="139"/>
      <c r="D450" s="139"/>
      <c r="E450" s="139"/>
      <c r="F450" s="139"/>
      <c r="G450" s="139"/>
      <c r="H450" s="143"/>
      <c r="I450" s="139"/>
      <c r="J450" s="139"/>
      <c r="K450" s="139"/>
      <c r="L450" s="139"/>
      <c r="M450" s="139"/>
      <c r="N450" s="143"/>
      <c r="O450" s="139"/>
      <c r="P450" s="139"/>
      <c r="Q450" s="143"/>
      <c r="R450" s="139"/>
      <c r="S450" s="139"/>
      <c r="T450" s="139"/>
      <c r="U450" s="139"/>
      <c r="V450" s="139"/>
      <c r="W450" s="139"/>
      <c r="X450" s="139"/>
      <c r="Y450" s="139"/>
    </row>
    <row r="451" spans="1:25">
      <c r="A451" s="139"/>
      <c r="B451" s="139"/>
      <c r="C451" s="139"/>
      <c r="D451" s="139"/>
      <c r="E451" s="139"/>
      <c r="F451" s="139"/>
      <c r="G451" s="139"/>
      <c r="H451" s="143"/>
      <c r="I451" s="139"/>
      <c r="J451" s="139"/>
      <c r="K451" s="139"/>
      <c r="L451" s="139"/>
      <c r="M451" s="139"/>
      <c r="N451" s="143"/>
      <c r="O451" s="139"/>
      <c r="P451" s="139"/>
      <c r="Q451" s="143"/>
      <c r="R451" s="139"/>
      <c r="S451" s="139"/>
      <c r="T451" s="139"/>
      <c r="U451" s="139"/>
      <c r="V451" s="139"/>
      <c r="W451" s="139"/>
      <c r="X451" s="139"/>
      <c r="Y451" s="139"/>
    </row>
    <row r="452" spans="1:25">
      <c r="A452" s="139"/>
      <c r="B452" s="139"/>
      <c r="C452" s="139"/>
      <c r="D452" s="139"/>
      <c r="E452" s="139"/>
      <c r="F452" s="139"/>
      <c r="G452" s="139"/>
      <c r="H452" s="143"/>
      <c r="I452" s="139"/>
      <c r="J452" s="139"/>
      <c r="K452" s="139"/>
      <c r="L452" s="139"/>
      <c r="M452" s="139"/>
      <c r="N452" s="143"/>
      <c r="O452" s="139"/>
      <c r="P452" s="139"/>
      <c r="Q452" s="143"/>
      <c r="R452" s="139"/>
      <c r="S452" s="139"/>
      <c r="T452" s="139"/>
      <c r="U452" s="139"/>
      <c r="V452" s="139"/>
      <c r="W452" s="139"/>
      <c r="X452" s="139"/>
      <c r="Y452" s="139"/>
    </row>
    <row r="453" spans="1:25">
      <c r="A453" s="139"/>
      <c r="B453" s="139"/>
      <c r="C453" s="139"/>
      <c r="D453" s="139"/>
      <c r="E453" s="139"/>
      <c r="F453" s="139"/>
      <c r="G453" s="139"/>
      <c r="H453" s="143"/>
      <c r="I453" s="139"/>
      <c r="J453" s="139"/>
      <c r="K453" s="139"/>
      <c r="L453" s="139"/>
      <c r="M453" s="139"/>
      <c r="N453" s="143"/>
      <c r="O453" s="139"/>
      <c r="P453" s="139"/>
      <c r="Q453" s="143"/>
      <c r="R453" s="139"/>
      <c r="S453" s="139"/>
      <c r="T453" s="139"/>
      <c r="U453" s="139"/>
      <c r="V453" s="139"/>
      <c r="W453" s="139"/>
      <c r="X453" s="139"/>
      <c r="Y453" s="139"/>
    </row>
    <row r="454" spans="1:25">
      <c r="A454" s="139"/>
      <c r="B454" s="139"/>
      <c r="C454" s="139"/>
      <c r="D454" s="139"/>
      <c r="E454" s="139"/>
      <c r="F454" s="139"/>
      <c r="G454" s="139"/>
      <c r="H454" s="143"/>
      <c r="I454" s="139"/>
      <c r="J454" s="139"/>
      <c r="K454" s="139"/>
      <c r="L454" s="139"/>
      <c r="M454" s="139"/>
      <c r="N454" s="143"/>
      <c r="O454" s="139"/>
      <c r="P454" s="139"/>
      <c r="Q454" s="143"/>
      <c r="R454" s="139"/>
      <c r="S454" s="139"/>
      <c r="T454" s="139"/>
      <c r="U454" s="139"/>
      <c r="V454" s="139"/>
      <c r="W454" s="139"/>
      <c r="X454" s="139"/>
      <c r="Y454" s="139"/>
    </row>
    <row r="455" spans="1:25">
      <c r="A455" s="139"/>
      <c r="B455" s="139"/>
      <c r="C455" s="139"/>
      <c r="D455" s="139"/>
      <c r="E455" s="139"/>
      <c r="F455" s="139"/>
      <c r="G455" s="139"/>
      <c r="H455" s="143"/>
      <c r="I455" s="139"/>
      <c r="J455" s="139"/>
      <c r="K455" s="139"/>
      <c r="L455" s="139"/>
      <c r="M455" s="139"/>
      <c r="N455" s="143"/>
      <c r="O455" s="139"/>
      <c r="P455" s="139"/>
      <c r="Q455" s="143"/>
      <c r="R455" s="139"/>
      <c r="S455" s="139"/>
      <c r="T455" s="139"/>
      <c r="U455" s="139"/>
      <c r="V455" s="139"/>
      <c r="W455" s="139"/>
      <c r="X455" s="139"/>
      <c r="Y455" s="139"/>
    </row>
    <row r="456" spans="1:25">
      <c r="A456" s="139"/>
      <c r="B456" s="139"/>
      <c r="C456" s="139"/>
      <c r="D456" s="139"/>
      <c r="E456" s="139"/>
      <c r="F456" s="139"/>
      <c r="G456" s="139"/>
      <c r="H456" s="143"/>
      <c r="I456" s="139"/>
      <c r="J456" s="139"/>
      <c r="K456" s="139"/>
      <c r="L456" s="139"/>
      <c r="M456" s="139"/>
      <c r="N456" s="143"/>
      <c r="O456" s="139"/>
      <c r="P456" s="139"/>
      <c r="Q456" s="143"/>
      <c r="R456" s="139"/>
      <c r="S456" s="139"/>
      <c r="T456" s="139"/>
      <c r="U456" s="139"/>
      <c r="V456" s="139"/>
      <c r="W456" s="139"/>
      <c r="X456" s="139"/>
      <c r="Y456" s="139"/>
    </row>
    <row r="457" spans="1:25">
      <c r="A457" s="139"/>
      <c r="B457" s="139"/>
      <c r="C457" s="139"/>
      <c r="D457" s="139"/>
      <c r="E457" s="139"/>
      <c r="F457" s="139"/>
      <c r="G457" s="139"/>
      <c r="H457" s="143"/>
      <c r="I457" s="139"/>
      <c r="J457" s="139"/>
      <c r="K457" s="139"/>
      <c r="L457" s="139"/>
      <c r="M457" s="139"/>
      <c r="N457" s="143"/>
      <c r="O457" s="139"/>
      <c r="P457" s="139"/>
      <c r="Q457" s="143"/>
      <c r="R457" s="139"/>
      <c r="S457" s="139"/>
      <c r="T457" s="139"/>
      <c r="U457" s="139"/>
      <c r="V457" s="139"/>
      <c r="W457" s="139"/>
      <c r="X457" s="139"/>
      <c r="Y457" s="139"/>
    </row>
    <row r="458" spans="1:25">
      <c r="A458" s="139"/>
      <c r="B458" s="139"/>
      <c r="C458" s="139"/>
      <c r="D458" s="139"/>
      <c r="E458" s="139"/>
      <c r="F458" s="139"/>
      <c r="G458" s="139"/>
      <c r="H458" s="143"/>
      <c r="I458" s="139"/>
      <c r="J458" s="139"/>
      <c r="K458" s="139"/>
      <c r="L458" s="139"/>
      <c r="M458" s="139"/>
      <c r="N458" s="143"/>
      <c r="O458" s="139"/>
      <c r="P458" s="139"/>
      <c r="Q458" s="143"/>
      <c r="R458" s="139"/>
      <c r="S458" s="139"/>
      <c r="T458" s="139"/>
      <c r="U458" s="139"/>
      <c r="V458" s="139"/>
      <c r="W458" s="139"/>
      <c r="X458" s="139"/>
      <c r="Y458" s="139"/>
    </row>
    <row r="459" spans="1:25">
      <c r="A459" s="139"/>
      <c r="B459" s="139"/>
      <c r="C459" s="139"/>
      <c r="D459" s="139"/>
      <c r="E459" s="139"/>
      <c r="F459" s="139"/>
      <c r="G459" s="139"/>
      <c r="H459" s="143"/>
      <c r="I459" s="139"/>
      <c r="J459" s="139"/>
      <c r="K459" s="139"/>
      <c r="L459" s="139"/>
      <c r="M459" s="139"/>
      <c r="N459" s="143"/>
      <c r="O459" s="139"/>
      <c r="P459" s="139"/>
      <c r="Q459" s="143"/>
      <c r="R459" s="139"/>
      <c r="S459" s="139"/>
      <c r="T459" s="139"/>
      <c r="U459" s="139"/>
      <c r="V459" s="139"/>
      <c r="W459" s="139"/>
      <c r="X459" s="139"/>
      <c r="Y459" s="139"/>
    </row>
    <row r="460" spans="1:25">
      <c r="A460" s="139"/>
      <c r="B460" s="139"/>
      <c r="C460" s="139"/>
      <c r="D460" s="139"/>
      <c r="E460" s="139"/>
      <c r="F460" s="139"/>
      <c r="G460" s="139"/>
      <c r="H460" s="143"/>
      <c r="I460" s="139"/>
      <c r="J460" s="139"/>
      <c r="K460" s="139"/>
      <c r="L460" s="139"/>
      <c r="M460" s="139"/>
      <c r="N460" s="143"/>
      <c r="O460" s="139"/>
      <c r="P460" s="139"/>
      <c r="Q460" s="143"/>
      <c r="R460" s="139"/>
      <c r="S460" s="139"/>
      <c r="T460" s="139"/>
      <c r="U460" s="139"/>
      <c r="V460" s="139"/>
      <c r="W460" s="139"/>
      <c r="X460" s="139"/>
      <c r="Y460" s="139"/>
    </row>
    <row r="461" spans="1:25">
      <c r="A461" s="139"/>
      <c r="B461" s="139"/>
      <c r="C461" s="139"/>
      <c r="D461" s="139"/>
      <c r="E461" s="139"/>
      <c r="F461" s="139"/>
      <c r="G461" s="139"/>
      <c r="H461" s="143"/>
      <c r="I461" s="139"/>
      <c r="J461" s="139"/>
      <c r="K461" s="139"/>
      <c r="L461" s="139"/>
      <c r="M461" s="139"/>
      <c r="N461" s="143"/>
      <c r="O461" s="139"/>
      <c r="P461" s="139"/>
      <c r="Q461" s="143"/>
      <c r="R461" s="139"/>
      <c r="S461" s="139"/>
      <c r="T461" s="139"/>
      <c r="U461" s="139"/>
      <c r="V461" s="139"/>
      <c r="W461" s="139"/>
      <c r="X461" s="139"/>
      <c r="Y461" s="139"/>
    </row>
    <row r="462" spans="1:25">
      <c r="A462" s="139"/>
      <c r="B462" s="139"/>
      <c r="C462" s="139"/>
      <c r="D462" s="139"/>
      <c r="E462" s="139"/>
      <c r="F462" s="139"/>
      <c r="G462" s="139"/>
      <c r="H462" s="143"/>
      <c r="I462" s="139"/>
      <c r="J462" s="139"/>
      <c r="K462" s="139"/>
      <c r="L462" s="139"/>
      <c r="M462" s="139"/>
      <c r="N462" s="143"/>
      <c r="O462" s="139"/>
      <c r="P462" s="139"/>
      <c r="Q462" s="143"/>
      <c r="R462" s="139"/>
      <c r="S462" s="139"/>
      <c r="T462" s="139"/>
      <c r="U462" s="139"/>
      <c r="V462" s="139"/>
      <c r="W462" s="139"/>
      <c r="X462" s="139"/>
      <c r="Y462" s="139"/>
    </row>
    <row r="463" spans="1:25">
      <c r="A463" s="139"/>
      <c r="B463" s="139"/>
      <c r="C463" s="139"/>
      <c r="D463" s="139"/>
      <c r="E463" s="139"/>
      <c r="F463" s="139"/>
      <c r="G463" s="139"/>
      <c r="H463" s="143"/>
      <c r="I463" s="139"/>
      <c r="J463" s="139"/>
      <c r="K463" s="139"/>
      <c r="L463" s="139"/>
      <c r="M463" s="139"/>
      <c r="N463" s="143"/>
      <c r="O463" s="139"/>
      <c r="P463" s="139"/>
      <c r="Q463" s="143"/>
      <c r="R463" s="139"/>
      <c r="S463" s="139"/>
      <c r="T463" s="139"/>
      <c r="U463" s="139"/>
      <c r="V463" s="139"/>
      <c r="W463" s="139"/>
      <c r="X463" s="139"/>
      <c r="Y463" s="139"/>
    </row>
    <row r="464" spans="1:25">
      <c r="A464" s="139"/>
      <c r="B464" s="139"/>
      <c r="C464" s="139"/>
      <c r="D464" s="139"/>
      <c r="E464" s="139"/>
      <c r="F464" s="139"/>
      <c r="G464" s="139"/>
      <c r="H464" s="143"/>
      <c r="I464" s="139"/>
      <c r="J464" s="139"/>
      <c r="K464" s="139"/>
      <c r="L464" s="139"/>
      <c r="M464" s="139"/>
      <c r="N464" s="143"/>
      <c r="O464" s="139"/>
      <c r="P464" s="139"/>
      <c r="Q464" s="143"/>
      <c r="R464" s="139"/>
      <c r="S464" s="139"/>
      <c r="T464" s="139"/>
      <c r="U464" s="139"/>
      <c r="V464" s="139"/>
      <c r="W464" s="139"/>
      <c r="X464" s="139"/>
      <c r="Y464" s="139"/>
    </row>
    <row r="465" spans="1:25">
      <c r="A465" s="139"/>
      <c r="B465" s="139"/>
      <c r="C465" s="139"/>
      <c r="D465" s="139"/>
      <c r="E465" s="139"/>
      <c r="F465" s="139"/>
      <c r="G465" s="139"/>
      <c r="H465" s="143"/>
      <c r="I465" s="139"/>
      <c r="J465" s="139"/>
      <c r="K465" s="139"/>
      <c r="L465" s="139"/>
      <c r="M465" s="139"/>
      <c r="N465" s="143"/>
      <c r="O465" s="139"/>
      <c r="P465" s="139"/>
      <c r="Q465" s="143"/>
      <c r="R465" s="139"/>
      <c r="S465" s="139"/>
      <c r="T465" s="139"/>
      <c r="U465" s="139"/>
      <c r="V465" s="139"/>
      <c r="W465" s="139"/>
      <c r="X465" s="139"/>
      <c r="Y465" s="139"/>
    </row>
    <row r="466" spans="1:25">
      <c r="A466" s="139"/>
      <c r="B466" s="139"/>
      <c r="C466" s="139"/>
      <c r="D466" s="139"/>
      <c r="E466" s="139"/>
      <c r="F466" s="139"/>
      <c r="G466" s="139"/>
      <c r="H466" s="143"/>
      <c r="I466" s="139"/>
      <c r="J466" s="139"/>
      <c r="K466" s="139"/>
      <c r="L466" s="139"/>
      <c r="M466" s="139"/>
      <c r="N466" s="143"/>
      <c r="O466" s="139"/>
      <c r="P466" s="139"/>
      <c r="Q466" s="143"/>
      <c r="R466" s="139"/>
      <c r="S466" s="139"/>
      <c r="T466" s="139"/>
      <c r="U466" s="139"/>
      <c r="V466" s="139"/>
      <c r="W466" s="139"/>
      <c r="X466" s="139"/>
      <c r="Y466" s="139"/>
    </row>
    <row r="467" spans="1:25">
      <c r="A467" s="139"/>
      <c r="B467" s="139"/>
      <c r="C467" s="139"/>
      <c r="D467" s="139"/>
      <c r="E467" s="139"/>
      <c r="F467" s="139"/>
      <c r="G467" s="139"/>
      <c r="H467" s="143"/>
      <c r="I467" s="139"/>
      <c r="J467" s="139"/>
      <c r="K467" s="139"/>
      <c r="L467" s="139"/>
      <c r="M467" s="139"/>
      <c r="N467" s="143"/>
      <c r="O467" s="139"/>
      <c r="P467" s="139"/>
      <c r="Q467" s="143"/>
      <c r="R467" s="139"/>
      <c r="S467" s="139"/>
      <c r="T467" s="139"/>
      <c r="U467" s="139"/>
      <c r="V467" s="139"/>
      <c r="W467" s="139"/>
      <c r="X467" s="139"/>
      <c r="Y467" s="139"/>
    </row>
    <row r="468" spans="1:25">
      <c r="A468" s="139"/>
      <c r="B468" s="139"/>
      <c r="C468" s="139"/>
      <c r="D468" s="139"/>
      <c r="E468" s="139"/>
      <c r="F468" s="139"/>
      <c r="G468" s="139"/>
      <c r="H468" s="143"/>
      <c r="I468" s="139"/>
      <c r="J468" s="139"/>
      <c r="K468" s="139"/>
      <c r="L468" s="139"/>
      <c r="M468" s="139"/>
      <c r="N468" s="143"/>
      <c r="O468" s="139"/>
      <c r="P468" s="139"/>
      <c r="Q468" s="143"/>
      <c r="R468" s="139"/>
      <c r="S468" s="139"/>
      <c r="T468" s="139"/>
      <c r="U468" s="139"/>
      <c r="V468" s="139"/>
      <c r="W468" s="139"/>
      <c r="X468" s="139"/>
      <c r="Y468" s="139"/>
    </row>
    <row r="469" spans="1:25">
      <c r="A469" s="139"/>
      <c r="B469" s="139"/>
      <c r="C469" s="139"/>
      <c r="D469" s="139"/>
      <c r="E469" s="139"/>
      <c r="F469" s="139"/>
      <c r="G469" s="139"/>
      <c r="H469" s="143"/>
      <c r="I469" s="139"/>
      <c r="J469" s="139"/>
      <c r="K469" s="139"/>
      <c r="L469" s="139"/>
      <c r="M469" s="139"/>
      <c r="N469" s="143"/>
      <c r="O469" s="139"/>
      <c r="P469" s="139"/>
      <c r="Q469" s="143"/>
      <c r="R469" s="139"/>
      <c r="S469" s="139"/>
      <c r="T469" s="139"/>
      <c r="U469" s="139"/>
      <c r="V469" s="139"/>
      <c r="W469" s="139"/>
      <c r="X469" s="139"/>
      <c r="Y469" s="139"/>
    </row>
    <row r="470" spans="1:25">
      <c r="A470" s="139"/>
      <c r="B470" s="139"/>
      <c r="C470" s="139"/>
      <c r="D470" s="139"/>
      <c r="E470" s="139"/>
      <c r="F470" s="139"/>
      <c r="G470" s="139"/>
      <c r="H470" s="143"/>
      <c r="I470" s="139"/>
      <c r="J470" s="139"/>
      <c r="K470" s="139"/>
      <c r="L470" s="139"/>
      <c r="M470" s="139"/>
      <c r="N470" s="143"/>
      <c r="O470" s="139"/>
      <c r="P470" s="139"/>
      <c r="Q470" s="143"/>
      <c r="R470" s="139"/>
      <c r="S470" s="139"/>
      <c r="T470" s="139"/>
      <c r="U470" s="139"/>
      <c r="V470" s="139"/>
      <c r="W470" s="139"/>
      <c r="X470" s="139"/>
      <c r="Y470" s="139"/>
    </row>
    <row r="471" spans="1:25">
      <c r="A471" s="139"/>
      <c r="B471" s="139"/>
      <c r="C471" s="139"/>
      <c r="D471" s="139"/>
      <c r="E471" s="139"/>
      <c r="F471" s="139"/>
      <c r="G471" s="139"/>
      <c r="H471" s="143"/>
      <c r="I471" s="139"/>
      <c r="J471" s="139"/>
      <c r="K471" s="139"/>
      <c r="L471" s="139"/>
      <c r="M471" s="139"/>
      <c r="N471" s="143"/>
      <c r="O471" s="139"/>
      <c r="P471" s="139"/>
      <c r="Q471" s="143"/>
      <c r="R471" s="139"/>
      <c r="S471" s="139"/>
      <c r="T471" s="139"/>
      <c r="U471" s="139"/>
      <c r="V471" s="139"/>
      <c r="W471" s="139"/>
      <c r="X471" s="139"/>
      <c r="Y471" s="139"/>
    </row>
    <row r="472" spans="1:25">
      <c r="A472" s="139"/>
      <c r="B472" s="139"/>
      <c r="C472" s="139"/>
      <c r="D472" s="139"/>
      <c r="E472" s="139"/>
      <c r="F472" s="139"/>
      <c r="G472" s="139"/>
      <c r="H472" s="143"/>
      <c r="I472" s="139"/>
      <c r="J472" s="139"/>
      <c r="K472" s="139"/>
      <c r="L472" s="139"/>
      <c r="M472" s="139"/>
      <c r="N472" s="143"/>
      <c r="O472" s="139"/>
      <c r="P472" s="139"/>
      <c r="Q472" s="143"/>
      <c r="R472" s="139"/>
      <c r="S472" s="139"/>
      <c r="T472" s="139"/>
      <c r="U472" s="139"/>
      <c r="V472" s="139"/>
      <c r="W472" s="139"/>
      <c r="X472" s="139"/>
      <c r="Y472" s="139"/>
    </row>
    <row r="473" spans="1:25">
      <c r="A473" s="139"/>
      <c r="B473" s="139"/>
      <c r="C473" s="139"/>
      <c r="D473" s="139"/>
      <c r="E473" s="139"/>
      <c r="F473" s="139"/>
      <c r="G473" s="139"/>
      <c r="H473" s="143"/>
      <c r="I473" s="139"/>
      <c r="J473" s="139"/>
      <c r="K473" s="139"/>
      <c r="L473" s="139"/>
      <c r="M473" s="139"/>
      <c r="N473" s="143"/>
      <c r="O473" s="139"/>
      <c r="P473" s="139"/>
      <c r="Q473" s="143"/>
      <c r="R473" s="139"/>
      <c r="S473" s="139"/>
      <c r="T473" s="139"/>
      <c r="U473" s="139"/>
      <c r="V473" s="139"/>
      <c r="W473" s="139"/>
      <c r="X473" s="139"/>
      <c r="Y473" s="139"/>
    </row>
    <row r="474" spans="1:25">
      <c r="A474" s="139"/>
      <c r="B474" s="139"/>
      <c r="C474" s="139"/>
      <c r="D474" s="139"/>
      <c r="E474" s="139"/>
      <c r="F474" s="139"/>
      <c r="G474" s="139"/>
      <c r="H474" s="143"/>
      <c r="I474" s="139"/>
      <c r="J474" s="139"/>
      <c r="K474" s="139"/>
      <c r="L474" s="139"/>
      <c r="M474" s="139"/>
      <c r="N474" s="143"/>
      <c r="O474" s="139"/>
      <c r="P474" s="139"/>
      <c r="Q474" s="143"/>
      <c r="R474" s="139"/>
      <c r="S474" s="139"/>
      <c r="T474" s="139"/>
      <c r="U474" s="139"/>
      <c r="V474" s="139"/>
      <c r="W474" s="139"/>
      <c r="X474" s="139"/>
      <c r="Y474" s="139"/>
    </row>
    <row r="475" spans="1:25">
      <c r="A475" s="139"/>
      <c r="B475" s="139"/>
      <c r="C475" s="139"/>
      <c r="D475" s="139"/>
      <c r="E475" s="139"/>
      <c r="F475" s="139"/>
      <c r="G475" s="139"/>
      <c r="H475" s="143"/>
      <c r="I475" s="139"/>
      <c r="J475" s="139"/>
      <c r="K475" s="139"/>
      <c r="L475" s="139"/>
      <c r="M475" s="139"/>
      <c r="N475" s="143"/>
      <c r="O475" s="139"/>
      <c r="P475" s="139"/>
      <c r="Q475" s="143"/>
      <c r="R475" s="139"/>
      <c r="S475" s="139"/>
      <c r="T475" s="139"/>
      <c r="U475" s="139"/>
      <c r="V475" s="139"/>
      <c r="W475" s="139"/>
      <c r="X475" s="139"/>
      <c r="Y475" s="139"/>
    </row>
    <row r="476" spans="1:25">
      <c r="A476" s="139"/>
      <c r="B476" s="139"/>
      <c r="C476" s="139"/>
      <c r="D476" s="139"/>
      <c r="E476" s="139"/>
      <c r="F476" s="139"/>
      <c r="G476" s="139"/>
      <c r="H476" s="143"/>
      <c r="I476" s="139"/>
      <c r="J476" s="139"/>
      <c r="K476" s="139"/>
      <c r="L476" s="139"/>
      <c r="M476" s="139"/>
      <c r="N476" s="143"/>
      <c r="O476" s="139"/>
      <c r="P476" s="139"/>
      <c r="Q476" s="143"/>
      <c r="R476" s="139"/>
      <c r="S476" s="139"/>
      <c r="T476" s="139"/>
      <c r="U476" s="139"/>
      <c r="V476" s="139"/>
      <c r="W476" s="139"/>
      <c r="X476" s="139"/>
      <c r="Y476" s="139"/>
    </row>
    <row r="477" spans="1:25">
      <c r="A477" s="139"/>
      <c r="B477" s="139"/>
      <c r="C477" s="139"/>
      <c r="D477" s="139"/>
      <c r="E477" s="139"/>
      <c r="F477" s="139"/>
      <c r="G477" s="139"/>
      <c r="H477" s="143"/>
      <c r="I477" s="139"/>
      <c r="J477" s="139"/>
      <c r="K477" s="139"/>
      <c r="L477" s="139"/>
      <c r="M477" s="139"/>
      <c r="N477" s="143"/>
      <c r="O477" s="139"/>
      <c r="P477" s="139"/>
      <c r="Q477" s="143"/>
      <c r="R477" s="139"/>
      <c r="S477" s="139"/>
      <c r="T477" s="139"/>
      <c r="U477" s="139"/>
      <c r="V477" s="139"/>
      <c r="W477" s="139"/>
      <c r="X477" s="139"/>
      <c r="Y477" s="139"/>
    </row>
    <row r="478" spans="1:25">
      <c r="A478" s="139"/>
      <c r="B478" s="139"/>
      <c r="C478" s="139"/>
      <c r="D478" s="139"/>
      <c r="E478" s="139"/>
      <c r="F478" s="139"/>
      <c r="G478" s="139"/>
      <c r="H478" s="143"/>
      <c r="I478" s="139"/>
      <c r="J478" s="139"/>
      <c r="K478" s="139"/>
      <c r="L478" s="139"/>
      <c r="M478" s="139"/>
      <c r="N478" s="143"/>
      <c r="O478" s="139"/>
      <c r="P478" s="139"/>
      <c r="Q478" s="143"/>
      <c r="R478" s="139"/>
      <c r="S478" s="139"/>
      <c r="T478" s="139"/>
      <c r="U478" s="139"/>
      <c r="V478" s="139"/>
      <c r="W478" s="139"/>
      <c r="X478" s="139"/>
      <c r="Y478" s="139"/>
    </row>
    <row r="479" spans="1:25">
      <c r="A479" s="139"/>
      <c r="B479" s="139"/>
      <c r="C479" s="139"/>
      <c r="D479" s="139"/>
      <c r="E479" s="139"/>
      <c r="F479" s="139"/>
      <c r="G479" s="139"/>
      <c r="H479" s="143"/>
      <c r="I479" s="139"/>
      <c r="J479" s="139"/>
      <c r="K479" s="139"/>
      <c r="L479" s="139"/>
      <c r="M479" s="139"/>
      <c r="N479" s="143"/>
      <c r="O479" s="139"/>
      <c r="P479" s="139"/>
      <c r="Q479" s="143"/>
      <c r="R479" s="139"/>
      <c r="S479" s="139"/>
      <c r="T479" s="139"/>
      <c r="U479" s="139"/>
      <c r="V479" s="139"/>
      <c r="W479" s="139"/>
      <c r="X479" s="139"/>
      <c r="Y479" s="139"/>
    </row>
    <row r="480" spans="1:25">
      <c r="A480" s="139"/>
      <c r="B480" s="139"/>
      <c r="C480" s="139"/>
      <c r="D480" s="139"/>
      <c r="E480" s="139"/>
      <c r="F480" s="139"/>
      <c r="G480" s="139"/>
      <c r="H480" s="143"/>
      <c r="I480" s="139"/>
      <c r="J480" s="139"/>
      <c r="K480" s="139"/>
      <c r="L480" s="139"/>
      <c r="M480" s="139"/>
      <c r="N480" s="143"/>
      <c r="O480" s="139"/>
      <c r="P480" s="139"/>
      <c r="Q480" s="143"/>
      <c r="R480" s="139"/>
      <c r="S480" s="139"/>
      <c r="T480" s="139"/>
      <c r="U480" s="139"/>
      <c r="V480" s="139"/>
      <c r="W480" s="139"/>
      <c r="X480" s="139"/>
      <c r="Y480" s="139"/>
    </row>
    <row r="481" spans="1:25">
      <c r="A481" s="139"/>
      <c r="B481" s="139"/>
      <c r="C481" s="139"/>
      <c r="D481" s="139"/>
      <c r="E481" s="139"/>
      <c r="F481" s="139"/>
      <c r="G481" s="139"/>
      <c r="H481" s="143"/>
      <c r="I481" s="139"/>
      <c r="J481" s="139"/>
      <c r="K481" s="139"/>
      <c r="L481" s="139"/>
      <c r="M481" s="139"/>
      <c r="N481" s="143"/>
      <c r="O481" s="139"/>
      <c r="P481" s="139"/>
      <c r="Q481" s="143"/>
      <c r="R481" s="139"/>
      <c r="S481" s="139"/>
      <c r="T481" s="139"/>
      <c r="U481" s="139"/>
      <c r="V481" s="139"/>
      <c r="W481" s="139"/>
      <c r="X481" s="139"/>
      <c r="Y481" s="139"/>
    </row>
    <row r="482" spans="1:25">
      <c r="A482" s="139"/>
      <c r="B482" s="139"/>
      <c r="C482" s="139"/>
      <c r="D482" s="139"/>
      <c r="E482" s="139"/>
      <c r="F482" s="139"/>
      <c r="G482" s="139"/>
      <c r="H482" s="143"/>
      <c r="I482" s="139"/>
      <c r="J482" s="139"/>
      <c r="K482" s="139"/>
      <c r="L482" s="139"/>
      <c r="M482" s="139"/>
      <c r="N482" s="143"/>
      <c r="O482" s="139"/>
      <c r="P482" s="139"/>
      <c r="Q482" s="143"/>
      <c r="R482" s="139"/>
      <c r="S482" s="139"/>
      <c r="T482" s="139"/>
      <c r="U482" s="139"/>
      <c r="V482" s="139"/>
      <c r="W482" s="139"/>
      <c r="X482" s="139"/>
      <c r="Y482" s="139"/>
    </row>
    <row r="483" spans="1:25">
      <c r="A483" s="139"/>
      <c r="B483" s="139"/>
      <c r="C483" s="139"/>
      <c r="D483" s="139"/>
      <c r="E483" s="139"/>
      <c r="F483" s="139"/>
      <c r="G483" s="139"/>
      <c r="H483" s="143"/>
      <c r="I483" s="139"/>
      <c r="J483" s="139"/>
      <c r="K483" s="139"/>
      <c r="L483" s="139"/>
      <c r="M483" s="139"/>
      <c r="N483" s="143"/>
      <c r="O483" s="139"/>
      <c r="P483" s="139"/>
      <c r="Q483" s="143"/>
      <c r="R483" s="139"/>
      <c r="S483" s="139"/>
      <c r="T483" s="139"/>
      <c r="U483" s="139"/>
      <c r="V483" s="139"/>
      <c r="W483" s="139"/>
      <c r="X483" s="139"/>
      <c r="Y483" s="139"/>
    </row>
    <row r="484" spans="1:25">
      <c r="A484" s="139"/>
      <c r="B484" s="139"/>
      <c r="C484" s="139"/>
      <c r="D484" s="139"/>
      <c r="E484" s="139"/>
      <c r="F484" s="139"/>
      <c r="G484" s="139"/>
      <c r="H484" s="143"/>
      <c r="I484" s="139"/>
      <c r="J484" s="139"/>
      <c r="K484" s="139"/>
      <c r="L484" s="139"/>
      <c r="M484" s="139"/>
      <c r="N484" s="143"/>
      <c r="O484" s="139"/>
      <c r="P484" s="139"/>
      <c r="Q484" s="143"/>
      <c r="R484" s="139"/>
      <c r="S484" s="139"/>
      <c r="T484" s="139"/>
      <c r="U484" s="139"/>
      <c r="V484" s="139"/>
      <c r="W484" s="139"/>
      <c r="X484" s="139"/>
      <c r="Y484" s="139"/>
    </row>
    <row r="485" spans="1:25">
      <c r="A485" s="139"/>
      <c r="B485" s="139"/>
      <c r="C485" s="139"/>
      <c r="D485" s="139"/>
      <c r="E485" s="139"/>
      <c r="F485" s="139"/>
      <c r="G485" s="139"/>
      <c r="H485" s="143"/>
      <c r="I485" s="139"/>
      <c r="J485" s="139"/>
      <c r="K485" s="139"/>
      <c r="L485" s="139"/>
      <c r="M485" s="139"/>
      <c r="N485" s="143"/>
      <c r="O485" s="139"/>
      <c r="P485" s="139"/>
      <c r="Q485" s="143"/>
      <c r="R485" s="139"/>
      <c r="S485" s="139"/>
      <c r="T485" s="139"/>
      <c r="U485" s="139"/>
      <c r="V485" s="139"/>
      <c r="W485" s="139"/>
      <c r="X485" s="139"/>
      <c r="Y485" s="139"/>
    </row>
    <row r="486" spans="1:25">
      <c r="A486" s="139"/>
      <c r="B486" s="139"/>
      <c r="C486" s="139"/>
      <c r="D486" s="139"/>
      <c r="E486" s="139"/>
      <c r="F486" s="139"/>
      <c r="G486" s="139"/>
      <c r="H486" s="143"/>
      <c r="I486" s="139"/>
      <c r="J486" s="139"/>
      <c r="K486" s="139"/>
      <c r="L486" s="139"/>
      <c r="M486" s="139"/>
      <c r="N486" s="143"/>
      <c r="O486" s="139"/>
      <c r="P486" s="139"/>
      <c r="Q486" s="143"/>
      <c r="R486" s="139"/>
      <c r="S486" s="139"/>
      <c r="T486" s="139"/>
      <c r="U486" s="139"/>
      <c r="V486" s="139"/>
      <c r="W486" s="139"/>
      <c r="X486" s="139"/>
      <c r="Y486" s="139"/>
    </row>
    <row r="487" spans="1:25">
      <c r="A487" s="139"/>
      <c r="B487" s="139"/>
      <c r="C487" s="139"/>
      <c r="D487" s="139"/>
      <c r="E487" s="139"/>
      <c r="F487" s="139"/>
      <c r="G487" s="139"/>
      <c r="H487" s="143"/>
      <c r="I487" s="139"/>
      <c r="J487" s="139"/>
      <c r="K487" s="139"/>
      <c r="L487" s="139"/>
      <c r="M487" s="139"/>
      <c r="N487" s="143"/>
      <c r="O487" s="139"/>
      <c r="P487" s="139"/>
      <c r="Q487" s="143"/>
      <c r="R487" s="139"/>
      <c r="S487" s="139"/>
      <c r="T487" s="139"/>
      <c r="U487" s="139"/>
      <c r="V487" s="139"/>
      <c r="W487" s="139"/>
      <c r="X487" s="139"/>
      <c r="Y487" s="139"/>
    </row>
    <row r="488" spans="1:25">
      <c r="A488" s="139"/>
      <c r="B488" s="139"/>
      <c r="C488" s="139"/>
      <c r="D488" s="139"/>
      <c r="E488" s="139"/>
      <c r="F488" s="139"/>
      <c r="G488" s="139"/>
      <c r="H488" s="143"/>
      <c r="I488" s="139"/>
      <c r="J488" s="139"/>
      <c r="K488" s="139"/>
      <c r="L488" s="139"/>
      <c r="M488" s="139"/>
      <c r="N488" s="143"/>
      <c r="O488" s="139"/>
      <c r="P488" s="139"/>
      <c r="Q488" s="143"/>
      <c r="R488" s="139"/>
      <c r="S488" s="139"/>
      <c r="T488" s="139"/>
      <c r="U488" s="139"/>
      <c r="V488" s="139"/>
      <c r="W488" s="139"/>
      <c r="X488" s="139"/>
      <c r="Y488" s="139"/>
    </row>
    <row r="489" spans="1:25">
      <c r="A489" s="139"/>
      <c r="B489" s="139"/>
      <c r="C489" s="139"/>
      <c r="D489" s="139"/>
      <c r="E489" s="139"/>
      <c r="F489" s="139"/>
      <c r="G489" s="139"/>
      <c r="H489" s="143"/>
      <c r="I489" s="139"/>
      <c r="J489" s="139"/>
      <c r="K489" s="139"/>
      <c r="L489" s="139"/>
      <c r="M489" s="139"/>
      <c r="N489" s="143"/>
      <c r="O489" s="139"/>
      <c r="P489" s="139"/>
      <c r="Q489" s="143"/>
      <c r="R489" s="139"/>
      <c r="S489" s="139"/>
      <c r="T489" s="139"/>
      <c r="U489" s="139"/>
      <c r="V489" s="139"/>
      <c r="W489" s="139"/>
      <c r="X489" s="139"/>
      <c r="Y489" s="139"/>
    </row>
    <row r="490" spans="1:25">
      <c r="A490" s="139"/>
      <c r="B490" s="139"/>
      <c r="C490" s="139"/>
      <c r="D490" s="139"/>
      <c r="E490" s="139"/>
      <c r="F490" s="139"/>
      <c r="G490" s="139"/>
      <c r="H490" s="143"/>
      <c r="I490" s="139"/>
      <c r="J490" s="139"/>
      <c r="K490" s="139"/>
      <c r="L490" s="139"/>
      <c r="M490" s="139"/>
      <c r="N490" s="143"/>
      <c r="O490" s="139"/>
      <c r="P490" s="139"/>
      <c r="Q490" s="143"/>
      <c r="R490" s="139"/>
      <c r="S490" s="139"/>
      <c r="T490" s="139"/>
      <c r="U490" s="139"/>
      <c r="V490" s="139"/>
      <c r="W490" s="139"/>
      <c r="X490" s="139"/>
      <c r="Y490" s="139"/>
    </row>
    <row r="491" spans="1:25">
      <c r="A491" s="139"/>
      <c r="B491" s="139"/>
      <c r="C491" s="139"/>
      <c r="D491" s="139"/>
      <c r="E491" s="139"/>
      <c r="F491" s="139"/>
      <c r="G491" s="139"/>
      <c r="H491" s="143"/>
      <c r="I491" s="139"/>
      <c r="J491" s="139"/>
      <c r="K491" s="139"/>
      <c r="L491" s="139"/>
      <c r="M491" s="139"/>
      <c r="N491" s="143"/>
      <c r="O491" s="139"/>
      <c r="P491" s="139"/>
      <c r="Q491" s="143"/>
      <c r="R491" s="139"/>
      <c r="S491" s="139"/>
      <c r="T491" s="139"/>
      <c r="U491" s="139"/>
      <c r="V491" s="139"/>
      <c r="W491" s="139"/>
      <c r="X491" s="139"/>
      <c r="Y491" s="139"/>
    </row>
    <row r="492" spans="1:25">
      <c r="A492" s="139"/>
      <c r="B492" s="139"/>
      <c r="C492" s="139"/>
      <c r="D492" s="139"/>
      <c r="E492" s="139"/>
      <c r="F492" s="139"/>
      <c r="G492" s="139"/>
      <c r="H492" s="143"/>
      <c r="I492" s="139"/>
      <c r="J492" s="139"/>
      <c r="K492" s="139"/>
      <c r="L492" s="139"/>
      <c r="M492" s="139"/>
      <c r="N492" s="143"/>
      <c r="O492" s="139"/>
      <c r="P492" s="139"/>
      <c r="Q492" s="143"/>
      <c r="R492" s="139"/>
      <c r="S492" s="139"/>
      <c r="T492" s="139"/>
      <c r="U492" s="139"/>
      <c r="V492" s="139"/>
      <c r="W492" s="139"/>
      <c r="X492" s="139"/>
      <c r="Y492" s="139"/>
    </row>
    <row r="493" spans="1:25">
      <c r="A493" s="139"/>
      <c r="B493" s="139"/>
      <c r="C493" s="139"/>
      <c r="D493" s="139"/>
      <c r="E493" s="139"/>
      <c r="F493" s="139"/>
      <c r="G493" s="139"/>
      <c r="H493" s="143"/>
      <c r="I493" s="139"/>
      <c r="J493" s="139"/>
      <c r="K493" s="139"/>
      <c r="L493" s="139"/>
      <c r="M493" s="139"/>
      <c r="N493" s="143"/>
      <c r="O493" s="139"/>
      <c r="P493" s="139"/>
      <c r="Q493" s="143"/>
      <c r="R493" s="139"/>
      <c r="S493" s="139"/>
      <c r="T493" s="139"/>
      <c r="U493" s="139"/>
      <c r="V493" s="139"/>
      <c r="W493" s="139"/>
      <c r="X493" s="139"/>
      <c r="Y493" s="139"/>
    </row>
    <row r="494" spans="1:25">
      <c r="A494" s="139"/>
      <c r="B494" s="139"/>
      <c r="C494" s="139"/>
      <c r="D494" s="139"/>
      <c r="E494" s="139"/>
      <c r="F494" s="139"/>
      <c r="G494" s="139"/>
      <c r="H494" s="143"/>
      <c r="I494" s="139"/>
      <c r="J494" s="139"/>
      <c r="K494" s="139"/>
      <c r="L494" s="139"/>
      <c r="M494" s="139"/>
      <c r="N494" s="143"/>
      <c r="O494" s="139"/>
      <c r="P494" s="139"/>
      <c r="Q494" s="143"/>
      <c r="R494" s="139"/>
      <c r="S494" s="139"/>
      <c r="T494" s="139"/>
      <c r="U494" s="139"/>
      <c r="V494" s="139"/>
      <c r="W494" s="139"/>
      <c r="X494" s="139"/>
      <c r="Y494" s="139"/>
    </row>
    <row r="495" spans="1:25">
      <c r="A495" s="139"/>
      <c r="B495" s="139"/>
      <c r="C495" s="139"/>
      <c r="D495" s="139"/>
      <c r="E495" s="139"/>
      <c r="F495" s="139"/>
      <c r="G495" s="139"/>
      <c r="H495" s="143"/>
      <c r="I495" s="139"/>
      <c r="J495" s="139"/>
      <c r="K495" s="139"/>
      <c r="L495" s="139"/>
      <c r="M495" s="139"/>
      <c r="N495" s="143"/>
      <c r="O495" s="139"/>
      <c r="P495" s="139"/>
      <c r="Q495" s="143"/>
      <c r="R495" s="139"/>
      <c r="S495" s="139"/>
      <c r="T495" s="139"/>
      <c r="U495" s="139"/>
      <c r="V495" s="139"/>
      <c r="W495" s="139"/>
      <c r="X495" s="139"/>
      <c r="Y495" s="139"/>
    </row>
    <row r="496" spans="1:25">
      <c r="A496" s="139"/>
      <c r="B496" s="139"/>
      <c r="C496" s="139"/>
      <c r="D496" s="139"/>
      <c r="E496" s="139"/>
      <c r="F496" s="139"/>
      <c r="G496" s="139"/>
      <c r="H496" s="143"/>
      <c r="I496" s="139"/>
      <c r="J496" s="139"/>
      <c r="K496" s="139"/>
      <c r="L496" s="139"/>
      <c r="M496" s="139"/>
      <c r="N496" s="143"/>
      <c r="O496" s="139"/>
      <c r="P496" s="139"/>
      <c r="Q496" s="143"/>
      <c r="R496" s="139"/>
      <c r="S496" s="139"/>
      <c r="T496" s="139"/>
      <c r="U496" s="139"/>
      <c r="V496" s="139"/>
      <c r="W496" s="139"/>
      <c r="X496" s="139"/>
      <c r="Y496" s="139"/>
    </row>
    <row r="497" spans="1:25">
      <c r="A497" s="139"/>
      <c r="B497" s="139"/>
      <c r="C497" s="139"/>
      <c r="D497" s="139"/>
      <c r="E497" s="139"/>
      <c r="F497" s="139"/>
      <c r="G497" s="139"/>
      <c r="H497" s="143"/>
      <c r="I497" s="139"/>
      <c r="J497" s="139"/>
      <c r="K497" s="139"/>
      <c r="L497" s="139"/>
      <c r="M497" s="139"/>
      <c r="N497" s="143"/>
      <c r="O497" s="139"/>
      <c r="P497" s="139"/>
      <c r="Q497" s="143"/>
      <c r="R497" s="139"/>
      <c r="S497" s="139"/>
      <c r="T497" s="139"/>
      <c r="U497" s="139"/>
      <c r="V497" s="139"/>
      <c r="W497" s="139"/>
      <c r="X497" s="139"/>
      <c r="Y497" s="139"/>
    </row>
    <row r="498" spans="1:25">
      <c r="A498" s="139"/>
      <c r="B498" s="139"/>
      <c r="C498" s="139"/>
      <c r="D498" s="139"/>
      <c r="E498" s="139"/>
      <c r="F498" s="139"/>
      <c r="G498" s="139"/>
      <c r="H498" s="143"/>
      <c r="I498" s="139"/>
      <c r="J498" s="139"/>
      <c r="K498" s="139"/>
      <c r="L498" s="139"/>
      <c r="M498" s="139"/>
      <c r="N498" s="143"/>
      <c r="O498" s="139"/>
      <c r="P498" s="139"/>
      <c r="Q498" s="143"/>
      <c r="R498" s="139"/>
      <c r="S498" s="139"/>
      <c r="T498" s="139"/>
      <c r="U498" s="139"/>
      <c r="V498" s="139"/>
      <c r="W498" s="139"/>
      <c r="X498" s="139"/>
      <c r="Y498" s="139"/>
    </row>
    <row r="499" spans="1:25">
      <c r="A499" s="139"/>
      <c r="B499" s="139"/>
      <c r="C499" s="139"/>
      <c r="D499" s="139"/>
      <c r="E499" s="139"/>
      <c r="F499" s="139"/>
      <c r="G499" s="139"/>
      <c r="H499" s="143"/>
      <c r="I499" s="139"/>
      <c r="J499" s="139"/>
      <c r="K499" s="139"/>
      <c r="L499" s="139"/>
      <c r="M499" s="139"/>
      <c r="N499" s="143"/>
      <c r="O499" s="139"/>
      <c r="P499" s="139"/>
      <c r="Q499" s="143"/>
      <c r="R499" s="139"/>
      <c r="S499" s="139"/>
      <c r="T499" s="139"/>
      <c r="U499" s="139"/>
      <c r="V499" s="139"/>
      <c r="W499" s="139"/>
      <c r="X499" s="139"/>
      <c r="Y499" s="139"/>
    </row>
    <row r="500" spans="1:25">
      <c r="A500" s="139"/>
      <c r="B500" s="139"/>
      <c r="C500" s="139"/>
      <c r="D500" s="139"/>
      <c r="E500" s="139"/>
      <c r="F500" s="139"/>
      <c r="G500" s="139"/>
      <c r="H500" s="143"/>
      <c r="I500" s="139"/>
      <c r="J500" s="139"/>
      <c r="K500" s="139"/>
      <c r="L500" s="139"/>
      <c r="M500" s="139"/>
      <c r="N500" s="143"/>
      <c r="O500" s="139"/>
      <c r="P500" s="139"/>
      <c r="Q500" s="143"/>
      <c r="R500" s="139"/>
      <c r="S500" s="139"/>
      <c r="T500" s="139"/>
      <c r="U500" s="139"/>
      <c r="V500" s="139"/>
      <c r="W500" s="139"/>
      <c r="X500" s="139"/>
      <c r="Y500" s="139"/>
    </row>
    <row r="501" spans="1:25">
      <c r="A501" s="139"/>
      <c r="B501" s="139"/>
      <c r="C501" s="139"/>
      <c r="D501" s="139"/>
      <c r="E501" s="139"/>
      <c r="F501" s="139"/>
      <c r="G501" s="139"/>
      <c r="H501" s="143"/>
      <c r="I501" s="139"/>
      <c r="J501" s="139"/>
      <c r="K501" s="139"/>
      <c r="L501" s="139"/>
      <c r="M501" s="139"/>
      <c r="N501" s="143"/>
      <c r="O501" s="139"/>
      <c r="P501" s="139"/>
      <c r="Q501" s="143"/>
      <c r="R501" s="139"/>
      <c r="S501" s="139"/>
      <c r="T501" s="139"/>
      <c r="U501" s="139"/>
      <c r="V501" s="139"/>
      <c r="W501" s="139"/>
      <c r="X501" s="139"/>
      <c r="Y501" s="139"/>
    </row>
    <row r="502" spans="1:25">
      <c r="A502" s="139"/>
      <c r="B502" s="139"/>
      <c r="C502" s="139"/>
      <c r="D502" s="139"/>
      <c r="E502" s="139"/>
      <c r="F502" s="139"/>
      <c r="G502" s="139"/>
      <c r="H502" s="143"/>
      <c r="I502" s="139"/>
      <c r="J502" s="139"/>
      <c r="K502" s="139"/>
      <c r="L502" s="139"/>
      <c r="M502" s="139"/>
      <c r="N502" s="143"/>
      <c r="O502" s="139"/>
      <c r="P502" s="139"/>
      <c r="Q502" s="143"/>
      <c r="R502" s="139"/>
      <c r="S502" s="139"/>
      <c r="T502" s="139"/>
      <c r="U502" s="139"/>
      <c r="V502" s="139"/>
      <c r="W502" s="139"/>
      <c r="X502" s="139"/>
      <c r="Y502" s="139"/>
    </row>
    <row r="503" spans="1:25">
      <c r="A503" s="139"/>
      <c r="B503" s="139"/>
      <c r="C503" s="139"/>
      <c r="D503" s="139"/>
      <c r="E503" s="139"/>
      <c r="F503" s="139"/>
      <c r="G503" s="139"/>
      <c r="H503" s="143"/>
      <c r="I503" s="139"/>
      <c r="J503" s="139"/>
      <c r="K503" s="139"/>
      <c r="L503" s="139"/>
      <c r="M503" s="139"/>
      <c r="N503" s="143"/>
      <c r="O503" s="139"/>
      <c r="P503" s="139"/>
      <c r="Q503" s="143"/>
      <c r="R503" s="139"/>
      <c r="S503" s="139"/>
      <c r="T503" s="139"/>
      <c r="U503" s="139"/>
      <c r="V503" s="139"/>
      <c r="W503" s="139"/>
      <c r="X503" s="139"/>
      <c r="Y503" s="139"/>
    </row>
    <row r="504" spans="1:25">
      <c r="A504" s="139"/>
      <c r="B504" s="139"/>
      <c r="C504" s="139"/>
      <c r="D504" s="139"/>
      <c r="E504" s="139"/>
      <c r="F504" s="139"/>
      <c r="G504" s="139"/>
      <c r="H504" s="143"/>
      <c r="I504" s="139"/>
      <c r="J504" s="139"/>
      <c r="K504" s="139"/>
      <c r="L504" s="139"/>
      <c r="M504" s="139"/>
      <c r="N504" s="143"/>
      <c r="O504" s="139"/>
      <c r="P504" s="139"/>
      <c r="Q504" s="143"/>
      <c r="R504" s="139"/>
      <c r="S504" s="139"/>
      <c r="T504" s="139"/>
      <c r="U504" s="139"/>
      <c r="V504" s="139"/>
      <c r="W504" s="139"/>
      <c r="X504" s="139"/>
      <c r="Y504" s="139"/>
    </row>
    <row r="505" spans="1:25">
      <c r="A505" s="139"/>
      <c r="B505" s="139"/>
      <c r="C505" s="139"/>
      <c r="D505" s="139"/>
      <c r="E505" s="139"/>
      <c r="F505" s="139"/>
      <c r="G505" s="139"/>
      <c r="H505" s="143"/>
      <c r="I505" s="139"/>
      <c r="J505" s="139"/>
      <c r="K505" s="139"/>
      <c r="L505" s="139"/>
      <c r="M505" s="139"/>
      <c r="N505" s="143"/>
      <c r="O505" s="139"/>
      <c r="P505" s="139"/>
      <c r="Q505" s="143"/>
      <c r="R505" s="139"/>
      <c r="S505" s="139"/>
      <c r="T505" s="139"/>
      <c r="U505" s="139"/>
      <c r="V505" s="139"/>
      <c r="W505" s="139"/>
      <c r="X505" s="139"/>
      <c r="Y505" s="139"/>
    </row>
    <row r="506" spans="1:25">
      <c r="A506" s="139"/>
      <c r="B506" s="139"/>
      <c r="C506" s="139"/>
      <c r="D506" s="139"/>
      <c r="E506" s="139"/>
      <c r="F506" s="139"/>
      <c r="G506" s="139"/>
      <c r="H506" s="143"/>
      <c r="I506" s="139"/>
      <c r="J506" s="139"/>
      <c r="K506" s="139"/>
      <c r="L506" s="139"/>
      <c r="M506" s="139"/>
      <c r="N506" s="143"/>
      <c r="O506" s="139"/>
      <c r="P506" s="139"/>
      <c r="Q506" s="143"/>
      <c r="R506" s="139"/>
      <c r="S506" s="139"/>
      <c r="T506" s="139"/>
      <c r="U506" s="139"/>
      <c r="V506" s="139"/>
      <c r="W506" s="139"/>
      <c r="X506" s="139"/>
      <c r="Y506" s="139"/>
    </row>
    <row r="507" spans="1:25">
      <c r="A507" s="139"/>
      <c r="B507" s="139"/>
      <c r="C507" s="139"/>
      <c r="D507" s="139"/>
      <c r="E507" s="139"/>
      <c r="F507" s="139"/>
      <c r="G507" s="139"/>
      <c r="H507" s="143"/>
      <c r="I507" s="139"/>
      <c r="J507" s="139"/>
      <c r="K507" s="139"/>
      <c r="L507" s="139"/>
      <c r="M507" s="139"/>
      <c r="N507" s="143"/>
      <c r="O507" s="139"/>
      <c r="P507" s="139"/>
      <c r="Q507" s="143"/>
      <c r="R507" s="139"/>
      <c r="S507" s="139"/>
      <c r="T507" s="139"/>
      <c r="U507" s="139"/>
      <c r="V507" s="139"/>
      <c r="W507" s="139"/>
      <c r="X507" s="139"/>
      <c r="Y507" s="139"/>
    </row>
    <row r="508" spans="1:25">
      <c r="A508" s="139"/>
      <c r="B508" s="139"/>
      <c r="C508" s="139"/>
      <c r="D508" s="139"/>
      <c r="E508" s="139"/>
      <c r="F508" s="139"/>
      <c r="G508" s="139"/>
      <c r="H508" s="143"/>
      <c r="I508" s="139"/>
      <c r="J508" s="139"/>
      <c r="K508" s="139"/>
      <c r="L508" s="139"/>
      <c r="M508" s="139"/>
      <c r="N508" s="143"/>
      <c r="O508" s="139"/>
      <c r="P508" s="139"/>
      <c r="Q508" s="143"/>
      <c r="R508" s="139"/>
      <c r="S508" s="139"/>
      <c r="T508" s="139"/>
      <c r="U508" s="139"/>
      <c r="V508" s="139"/>
      <c r="W508" s="139"/>
      <c r="X508" s="139"/>
      <c r="Y508" s="139"/>
    </row>
    <row r="509" spans="1:25">
      <c r="A509" s="139"/>
      <c r="B509" s="139"/>
      <c r="C509" s="139"/>
      <c r="D509" s="139"/>
      <c r="E509" s="139"/>
      <c r="F509" s="139"/>
      <c r="G509" s="139"/>
      <c r="H509" s="143"/>
      <c r="I509" s="139"/>
      <c r="J509" s="139"/>
      <c r="K509" s="139"/>
      <c r="L509" s="139"/>
      <c r="M509" s="139"/>
      <c r="N509" s="143"/>
      <c r="O509" s="139"/>
      <c r="P509" s="139"/>
      <c r="Q509" s="143"/>
      <c r="R509" s="139"/>
      <c r="S509" s="139"/>
      <c r="T509" s="139"/>
      <c r="U509" s="139"/>
      <c r="V509" s="139"/>
      <c r="W509" s="139"/>
      <c r="X509" s="139"/>
      <c r="Y509" s="139"/>
    </row>
    <row r="510" spans="1:25">
      <c r="A510" s="139"/>
      <c r="B510" s="139"/>
      <c r="C510" s="139"/>
      <c r="D510" s="139"/>
      <c r="E510" s="139"/>
      <c r="F510" s="139"/>
      <c r="G510" s="139"/>
      <c r="H510" s="143"/>
      <c r="I510" s="139"/>
      <c r="J510" s="139"/>
      <c r="K510" s="139"/>
      <c r="L510" s="139"/>
      <c r="M510" s="139"/>
      <c r="N510" s="143"/>
      <c r="O510" s="139"/>
      <c r="P510" s="139"/>
      <c r="Q510" s="143"/>
      <c r="R510" s="139"/>
      <c r="S510" s="139"/>
      <c r="T510" s="139"/>
      <c r="U510" s="139"/>
      <c r="V510" s="139"/>
      <c r="W510" s="139"/>
      <c r="X510" s="139"/>
      <c r="Y510" s="139"/>
    </row>
    <row r="511" spans="1:25">
      <c r="A511" s="139"/>
      <c r="B511" s="139"/>
      <c r="C511" s="139"/>
      <c r="D511" s="139"/>
      <c r="E511" s="139"/>
      <c r="F511" s="139"/>
      <c r="G511" s="139"/>
      <c r="H511" s="143"/>
      <c r="I511" s="139"/>
      <c r="J511" s="139"/>
      <c r="K511" s="139"/>
      <c r="L511" s="139"/>
      <c r="M511" s="139"/>
      <c r="N511" s="143"/>
      <c r="O511" s="139"/>
      <c r="P511" s="139"/>
      <c r="Q511" s="143"/>
      <c r="R511" s="139"/>
      <c r="S511" s="139"/>
      <c r="T511" s="139"/>
      <c r="U511" s="139"/>
      <c r="V511" s="139"/>
      <c r="W511" s="139"/>
      <c r="X511" s="139"/>
      <c r="Y511" s="139"/>
    </row>
    <row r="512" spans="1:25">
      <c r="A512" s="139"/>
      <c r="B512" s="139"/>
      <c r="C512" s="139"/>
      <c r="D512" s="139"/>
      <c r="E512" s="139"/>
      <c r="F512" s="139"/>
      <c r="G512" s="139"/>
      <c r="H512" s="143"/>
      <c r="I512" s="139"/>
      <c r="J512" s="139"/>
      <c r="K512" s="139"/>
      <c r="L512" s="139"/>
      <c r="M512" s="139"/>
      <c r="N512" s="143"/>
      <c r="O512" s="139"/>
      <c r="P512" s="139"/>
      <c r="Q512" s="143"/>
      <c r="R512" s="139"/>
      <c r="S512" s="139"/>
      <c r="T512" s="139"/>
      <c r="U512" s="139"/>
      <c r="V512" s="139"/>
      <c r="W512" s="139"/>
      <c r="X512" s="139"/>
      <c r="Y512" s="139"/>
    </row>
    <row r="513" spans="1:25">
      <c r="A513" s="139"/>
      <c r="B513" s="139"/>
      <c r="C513" s="139"/>
      <c r="D513" s="139"/>
      <c r="E513" s="139"/>
      <c r="F513" s="139"/>
      <c r="G513" s="139"/>
      <c r="H513" s="143"/>
      <c r="I513" s="139"/>
      <c r="J513" s="139"/>
      <c r="K513" s="139"/>
      <c r="L513" s="139"/>
      <c r="M513" s="139"/>
      <c r="N513" s="143"/>
      <c r="O513" s="139"/>
      <c r="P513" s="139"/>
      <c r="Q513" s="143"/>
      <c r="R513" s="139"/>
      <c r="S513" s="139"/>
      <c r="T513" s="139"/>
      <c r="U513" s="139"/>
      <c r="V513" s="139"/>
      <c r="W513" s="139"/>
      <c r="X513" s="139"/>
      <c r="Y513" s="139"/>
    </row>
    <row r="514" spans="1:25">
      <c r="A514" s="139"/>
      <c r="B514" s="139"/>
      <c r="C514" s="139"/>
      <c r="D514" s="139"/>
      <c r="E514" s="139"/>
      <c r="F514" s="139"/>
      <c r="G514" s="139"/>
      <c r="H514" s="143"/>
      <c r="I514" s="139"/>
      <c r="J514" s="139"/>
      <c r="K514" s="139"/>
      <c r="L514" s="139"/>
      <c r="M514" s="139"/>
      <c r="N514" s="143"/>
      <c r="O514" s="139"/>
      <c r="P514" s="139"/>
      <c r="Q514" s="143"/>
      <c r="R514" s="139"/>
      <c r="S514" s="139"/>
      <c r="T514" s="139"/>
      <c r="U514" s="139"/>
      <c r="V514" s="139"/>
      <c r="W514" s="139"/>
      <c r="X514" s="139"/>
      <c r="Y514" s="139"/>
    </row>
    <row r="515" spans="1:25">
      <c r="A515" s="139"/>
      <c r="B515" s="139"/>
      <c r="C515" s="139"/>
      <c r="D515" s="139"/>
      <c r="E515" s="139"/>
      <c r="F515" s="139"/>
      <c r="G515" s="139"/>
      <c r="H515" s="143"/>
      <c r="I515" s="139"/>
      <c r="J515" s="139"/>
      <c r="K515" s="139"/>
      <c r="L515" s="139"/>
      <c r="M515" s="139"/>
      <c r="N515" s="143"/>
      <c r="O515" s="139"/>
      <c r="P515" s="139"/>
      <c r="Q515" s="143"/>
      <c r="R515" s="139"/>
      <c r="S515" s="139"/>
      <c r="T515" s="139"/>
      <c r="U515" s="139"/>
      <c r="V515" s="139"/>
      <c r="W515" s="139"/>
      <c r="X515" s="139"/>
      <c r="Y515" s="139"/>
    </row>
    <row r="516" spans="1:25">
      <c r="A516" s="139"/>
      <c r="B516" s="139"/>
      <c r="C516" s="139"/>
      <c r="D516" s="139"/>
      <c r="E516" s="139"/>
      <c r="F516" s="139"/>
      <c r="G516" s="139"/>
      <c r="H516" s="143"/>
      <c r="I516" s="139"/>
      <c r="J516" s="139"/>
      <c r="K516" s="139"/>
      <c r="L516" s="139"/>
      <c r="M516" s="139"/>
      <c r="N516" s="143"/>
      <c r="O516" s="139"/>
      <c r="P516" s="139"/>
      <c r="Q516" s="143"/>
      <c r="R516" s="139"/>
      <c r="S516" s="139"/>
      <c r="T516" s="139"/>
      <c r="U516" s="139"/>
      <c r="V516" s="139"/>
      <c r="W516" s="139"/>
      <c r="X516" s="139"/>
      <c r="Y516" s="139"/>
    </row>
    <row r="517" spans="1:25">
      <c r="A517" s="139"/>
      <c r="B517" s="139"/>
      <c r="C517" s="139"/>
      <c r="D517" s="139"/>
      <c r="E517" s="139"/>
      <c r="F517" s="139"/>
      <c r="G517" s="139"/>
      <c r="H517" s="143"/>
      <c r="I517" s="139"/>
      <c r="J517" s="139"/>
      <c r="K517" s="139"/>
      <c r="L517" s="139"/>
      <c r="M517" s="139"/>
      <c r="N517" s="143"/>
      <c r="O517" s="139"/>
      <c r="P517" s="139"/>
      <c r="Q517" s="143"/>
      <c r="R517" s="139"/>
      <c r="S517" s="139"/>
      <c r="T517" s="139"/>
      <c r="U517" s="139"/>
      <c r="V517" s="139"/>
      <c r="W517" s="139"/>
      <c r="X517" s="139"/>
      <c r="Y517" s="139"/>
    </row>
    <row r="518" spans="1:25">
      <c r="A518" s="139"/>
      <c r="B518" s="139"/>
      <c r="C518" s="139"/>
      <c r="D518" s="139"/>
      <c r="E518" s="139"/>
      <c r="F518" s="139"/>
      <c r="G518" s="139"/>
      <c r="H518" s="143"/>
      <c r="I518" s="139"/>
      <c r="J518" s="139"/>
      <c r="K518" s="139"/>
      <c r="L518" s="139"/>
      <c r="M518" s="139"/>
      <c r="N518" s="143"/>
      <c r="O518" s="139"/>
      <c r="P518" s="139"/>
      <c r="Q518" s="143"/>
      <c r="R518" s="139"/>
      <c r="S518" s="139"/>
      <c r="T518" s="139"/>
      <c r="U518" s="139"/>
      <c r="V518" s="139"/>
      <c r="W518" s="139"/>
      <c r="X518" s="139"/>
      <c r="Y518" s="139"/>
    </row>
    <row r="519" spans="1:25">
      <c r="A519" s="139"/>
      <c r="B519" s="139"/>
      <c r="C519" s="139"/>
      <c r="D519" s="139"/>
      <c r="E519" s="139"/>
      <c r="F519" s="139"/>
      <c r="G519" s="139"/>
      <c r="H519" s="143"/>
      <c r="I519" s="139"/>
      <c r="J519" s="139"/>
      <c r="K519" s="139"/>
      <c r="L519" s="139"/>
      <c r="M519" s="139"/>
      <c r="N519" s="143"/>
      <c r="O519" s="139"/>
      <c r="P519" s="139"/>
      <c r="Q519" s="143"/>
      <c r="R519" s="139"/>
      <c r="S519" s="139"/>
      <c r="T519" s="139"/>
      <c r="U519" s="139"/>
      <c r="V519" s="139"/>
      <c r="W519" s="139"/>
      <c r="X519" s="139"/>
      <c r="Y519" s="139"/>
    </row>
    <row r="520" spans="1:25">
      <c r="A520" s="139"/>
      <c r="B520" s="139"/>
      <c r="C520" s="139"/>
      <c r="D520" s="139"/>
      <c r="E520" s="139"/>
      <c r="F520" s="139"/>
      <c r="G520" s="139"/>
      <c r="H520" s="143"/>
      <c r="I520" s="139"/>
      <c r="J520" s="139"/>
      <c r="K520" s="139"/>
      <c r="L520" s="139"/>
      <c r="M520" s="139"/>
      <c r="N520" s="143"/>
      <c r="O520" s="139"/>
      <c r="P520" s="139"/>
      <c r="Q520" s="143"/>
      <c r="R520" s="139"/>
      <c r="S520" s="139"/>
      <c r="T520" s="139"/>
      <c r="U520" s="139"/>
      <c r="V520" s="139"/>
      <c r="W520" s="139"/>
      <c r="X520" s="139"/>
      <c r="Y520" s="139"/>
    </row>
    <row r="521" spans="1:25">
      <c r="A521" s="139"/>
      <c r="B521" s="139"/>
      <c r="C521" s="139"/>
      <c r="D521" s="139"/>
      <c r="E521" s="139"/>
      <c r="F521" s="139"/>
      <c r="G521" s="139"/>
      <c r="H521" s="143"/>
      <c r="I521" s="139"/>
      <c r="J521" s="139"/>
      <c r="K521" s="139"/>
      <c r="L521" s="139"/>
      <c r="M521" s="139"/>
      <c r="N521" s="143"/>
      <c r="O521" s="139"/>
      <c r="P521" s="139"/>
      <c r="Q521" s="143"/>
      <c r="R521" s="139"/>
      <c r="S521" s="139"/>
      <c r="T521" s="139"/>
      <c r="U521" s="139"/>
      <c r="V521" s="139"/>
      <c r="W521" s="139"/>
      <c r="X521" s="139"/>
      <c r="Y521" s="139"/>
    </row>
    <row r="522" spans="1:25">
      <c r="A522" s="139"/>
      <c r="B522" s="139"/>
      <c r="C522" s="139"/>
      <c r="D522" s="139"/>
      <c r="E522" s="139"/>
      <c r="F522" s="139"/>
      <c r="G522" s="139"/>
      <c r="H522" s="143"/>
      <c r="I522" s="139"/>
      <c r="J522" s="139"/>
      <c r="K522" s="139"/>
      <c r="L522" s="139"/>
      <c r="M522" s="139"/>
      <c r="N522" s="143"/>
      <c r="O522" s="139"/>
      <c r="P522" s="139"/>
      <c r="Q522" s="143"/>
      <c r="R522" s="139"/>
      <c r="S522" s="139"/>
      <c r="T522" s="139"/>
      <c r="U522" s="139"/>
      <c r="V522" s="139"/>
      <c r="W522" s="139"/>
      <c r="X522" s="139"/>
      <c r="Y522" s="139"/>
    </row>
    <row r="523" spans="1:25">
      <c r="A523" s="139"/>
      <c r="B523" s="139"/>
      <c r="C523" s="139"/>
      <c r="D523" s="139"/>
      <c r="E523" s="139"/>
      <c r="F523" s="139"/>
      <c r="G523" s="139"/>
      <c r="H523" s="143"/>
      <c r="I523" s="139"/>
      <c r="J523" s="139"/>
      <c r="K523" s="139"/>
      <c r="L523" s="139"/>
      <c r="M523" s="139"/>
      <c r="N523" s="143"/>
      <c r="O523" s="139"/>
      <c r="P523" s="139"/>
      <c r="Q523" s="143"/>
      <c r="R523" s="139"/>
      <c r="S523" s="139"/>
      <c r="T523" s="139"/>
      <c r="U523" s="139"/>
      <c r="V523" s="139"/>
      <c r="W523" s="139"/>
      <c r="X523" s="139"/>
      <c r="Y523" s="139"/>
    </row>
    <row r="524" spans="1:25">
      <c r="A524" s="139"/>
      <c r="B524" s="139"/>
      <c r="C524" s="139"/>
      <c r="D524" s="139"/>
      <c r="E524" s="139"/>
      <c r="F524" s="139"/>
      <c r="G524" s="139"/>
      <c r="H524" s="143"/>
      <c r="I524" s="139"/>
      <c r="J524" s="139"/>
      <c r="K524" s="139"/>
      <c r="L524" s="139"/>
      <c r="M524" s="139"/>
      <c r="N524" s="143"/>
      <c r="O524" s="139"/>
      <c r="P524" s="139"/>
      <c r="Q524" s="143"/>
      <c r="R524" s="139"/>
      <c r="S524" s="139"/>
      <c r="T524" s="139"/>
      <c r="U524" s="139"/>
      <c r="V524" s="139"/>
      <c r="W524" s="139"/>
      <c r="X524" s="139"/>
      <c r="Y524" s="139"/>
    </row>
    <row r="525" spans="1:25">
      <c r="A525" s="139"/>
      <c r="B525" s="139"/>
      <c r="C525" s="139"/>
      <c r="D525" s="139"/>
      <c r="E525" s="139"/>
      <c r="F525" s="139"/>
      <c r="G525" s="139"/>
      <c r="H525" s="143"/>
      <c r="I525" s="139"/>
      <c r="J525" s="139"/>
      <c r="K525" s="139"/>
      <c r="L525" s="139"/>
      <c r="M525" s="139"/>
      <c r="N525" s="143"/>
      <c r="O525" s="139"/>
      <c r="P525" s="139"/>
      <c r="Q525" s="143"/>
      <c r="R525" s="139"/>
      <c r="S525" s="139"/>
      <c r="T525" s="139"/>
      <c r="U525" s="139"/>
      <c r="V525" s="139"/>
      <c r="W525" s="139"/>
      <c r="X525" s="139"/>
      <c r="Y525" s="139"/>
    </row>
    <row r="526" spans="1:25">
      <c r="A526" s="139"/>
      <c r="B526" s="139"/>
      <c r="C526" s="139"/>
      <c r="D526" s="139"/>
      <c r="E526" s="139"/>
      <c r="F526" s="139"/>
      <c r="G526" s="139"/>
      <c r="H526" s="143"/>
      <c r="I526" s="139"/>
      <c r="J526" s="139"/>
      <c r="K526" s="139"/>
      <c r="L526" s="139"/>
      <c r="M526" s="139"/>
      <c r="N526" s="143"/>
      <c r="O526" s="139"/>
      <c r="P526" s="139"/>
      <c r="Q526" s="143"/>
      <c r="R526" s="139"/>
      <c r="S526" s="139"/>
      <c r="T526" s="139"/>
      <c r="U526" s="139"/>
      <c r="V526" s="139"/>
      <c r="W526" s="139"/>
      <c r="X526" s="139"/>
      <c r="Y526" s="139"/>
    </row>
    <row r="527" spans="1:25">
      <c r="A527" s="139"/>
      <c r="B527" s="139"/>
      <c r="C527" s="139"/>
      <c r="D527" s="139"/>
      <c r="E527" s="139"/>
      <c r="F527" s="139"/>
      <c r="G527" s="139"/>
      <c r="H527" s="143"/>
      <c r="I527" s="139"/>
      <c r="J527" s="139"/>
      <c r="K527" s="139"/>
      <c r="L527" s="139"/>
      <c r="M527" s="139"/>
      <c r="N527" s="143"/>
      <c r="O527" s="139"/>
      <c r="P527" s="139"/>
      <c r="Q527" s="143"/>
      <c r="R527" s="139"/>
      <c r="S527" s="139"/>
      <c r="T527" s="139"/>
      <c r="U527" s="139"/>
      <c r="V527" s="139"/>
      <c r="W527" s="139"/>
      <c r="X527" s="139"/>
      <c r="Y527" s="139"/>
    </row>
    <row r="528" spans="1:25">
      <c r="A528" s="139"/>
      <c r="B528" s="139"/>
      <c r="C528" s="139"/>
      <c r="D528" s="139"/>
      <c r="E528" s="139"/>
      <c r="F528" s="139"/>
      <c r="G528" s="139"/>
      <c r="H528" s="143"/>
      <c r="I528" s="139"/>
      <c r="J528" s="139"/>
      <c r="K528" s="139"/>
      <c r="L528" s="139"/>
      <c r="M528" s="139"/>
      <c r="N528" s="143"/>
      <c r="O528" s="139"/>
      <c r="P528" s="139"/>
      <c r="Q528" s="143"/>
      <c r="R528" s="139"/>
      <c r="S528" s="139"/>
      <c r="T528" s="139"/>
      <c r="U528" s="139"/>
      <c r="V528" s="139"/>
      <c r="W528" s="139"/>
      <c r="X528" s="139"/>
      <c r="Y528" s="139"/>
    </row>
    <row r="529" spans="1:25">
      <c r="A529" s="139"/>
      <c r="B529" s="139"/>
      <c r="C529" s="139"/>
      <c r="D529" s="139"/>
      <c r="E529" s="139"/>
      <c r="F529" s="139"/>
      <c r="G529" s="139"/>
      <c r="H529" s="143"/>
      <c r="I529" s="139"/>
      <c r="J529" s="139"/>
      <c r="K529" s="139"/>
      <c r="L529" s="139"/>
      <c r="M529" s="139"/>
      <c r="N529" s="143"/>
      <c r="O529" s="139"/>
      <c r="P529" s="139"/>
      <c r="Q529" s="143"/>
      <c r="R529" s="139"/>
      <c r="S529" s="139"/>
      <c r="T529" s="139"/>
      <c r="U529" s="139"/>
      <c r="V529" s="139"/>
      <c r="W529" s="139"/>
      <c r="X529" s="139"/>
      <c r="Y529" s="139"/>
    </row>
    <row r="530" spans="1:25">
      <c r="A530" s="139"/>
      <c r="B530" s="139"/>
      <c r="C530" s="139"/>
      <c r="D530" s="139"/>
      <c r="E530" s="139"/>
      <c r="F530" s="139"/>
      <c r="G530" s="139"/>
      <c r="H530" s="143"/>
      <c r="I530" s="139"/>
      <c r="J530" s="139"/>
      <c r="K530" s="139"/>
      <c r="L530" s="139"/>
      <c r="M530" s="139"/>
      <c r="N530" s="143"/>
      <c r="O530" s="139"/>
      <c r="P530" s="139"/>
      <c r="Q530" s="143"/>
      <c r="R530" s="139"/>
      <c r="S530" s="139"/>
      <c r="T530" s="139"/>
      <c r="U530" s="139"/>
      <c r="V530" s="139"/>
      <c r="W530" s="139"/>
      <c r="X530" s="139"/>
      <c r="Y530" s="139"/>
    </row>
    <row r="531" spans="1:25">
      <c r="A531" s="139"/>
      <c r="B531" s="139"/>
      <c r="C531" s="139"/>
      <c r="D531" s="139"/>
      <c r="E531" s="139"/>
      <c r="F531" s="139"/>
      <c r="G531" s="139"/>
      <c r="H531" s="143"/>
      <c r="I531" s="139"/>
      <c r="J531" s="139"/>
      <c r="K531" s="139"/>
      <c r="L531" s="139"/>
      <c r="M531" s="139"/>
      <c r="N531" s="143"/>
      <c r="O531" s="139"/>
      <c r="P531" s="139"/>
      <c r="Q531" s="143"/>
      <c r="R531" s="139"/>
      <c r="S531" s="139"/>
      <c r="T531" s="139"/>
      <c r="U531" s="139"/>
      <c r="V531" s="139"/>
      <c r="W531" s="139"/>
      <c r="X531" s="139"/>
      <c r="Y531" s="139"/>
    </row>
    <row r="532" spans="1:25">
      <c r="A532" s="139"/>
      <c r="B532" s="139"/>
      <c r="C532" s="139"/>
      <c r="D532" s="139"/>
      <c r="E532" s="139"/>
      <c r="F532" s="139"/>
      <c r="G532" s="139"/>
      <c r="H532" s="143"/>
      <c r="I532" s="139"/>
      <c r="J532" s="139"/>
      <c r="K532" s="139"/>
      <c r="L532" s="139"/>
      <c r="M532" s="139"/>
      <c r="N532" s="143"/>
      <c r="O532" s="139"/>
      <c r="P532" s="139"/>
      <c r="Q532" s="143"/>
      <c r="R532" s="139"/>
      <c r="S532" s="139"/>
      <c r="T532" s="139"/>
      <c r="U532" s="139"/>
      <c r="V532" s="139"/>
      <c r="W532" s="139"/>
      <c r="X532" s="139"/>
      <c r="Y532" s="139"/>
    </row>
    <row r="533" spans="1:25">
      <c r="A533" s="139"/>
      <c r="B533" s="139"/>
      <c r="C533" s="139"/>
      <c r="D533" s="139"/>
      <c r="E533" s="139"/>
      <c r="F533" s="139"/>
      <c r="G533" s="139"/>
      <c r="H533" s="143"/>
      <c r="I533" s="139"/>
      <c r="J533" s="139"/>
      <c r="K533" s="139"/>
      <c r="L533" s="139"/>
      <c r="M533" s="139"/>
      <c r="N533" s="143"/>
      <c r="O533" s="139"/>
      <c r="P533" s="139"/>
      <c r="Q533" s="143"/>
      <c r="R533" s="139"/>
      <c r="S533" s="139"/>
      <c r="T533" s="139"/>
      <c r="U533" s="139"/>
      <c r="V533" s="139"/>
      <c r="W533" s="139"/>
      <c r="X533" s="139"/>
      <c r="Y533" s="139"/>
    </row>
    <row r="534" spans="1:25">
      <c r="A534" s="139"/>
      <c r="B534" s="139"/>
      <c r="C534" s="139"/>
      <c r="D534" s="139"/>
      <c r="E534" s="139"/>
      <c r="F534" s="139"/>
      <c r="G534" s="139"/>
      <c r="H534" s="143"/>
      <c r="I534" s="139"/>
      <c r="J534" s="139"/>
      <c r="K534" s="139"/>
      <c r="L534" s="139"/>
      <c r="M534" s="139"/>
      <c r="N534" s="143"/>
      <c r="O534" s="139"/>
      <c r="P534" s="139"/>
      <c r="Q534" s="143"/>
      <c r="R534" s="139"/>
      <c r="S534" s="139"/>
      <c r="T534" s="139"/>
      <c r="U534" s="139"/>
      <c r="V534" s="139"/>
      <c r="W534" s="139"/>
      <c r="X534" s="139"/>
      <c r="Y534" s="139"/>
    </row>
    <row r="535" spans="1:25">
      <c r="A535" s="139"/>
      <c r="B535" s="139"/>
      <c r="C535" s="139"/>
      <c r="D535" s="139"/>
      <c r="E535" s="139"/>
      <c r="F535" s="139"/>
      <c r="G535" s="139"/>
      <c r="H535" s="143"/>
      <c r="I535" s="139"/>
      <c r="J535" s="139"/>
      <c r="K535" s="139"/>
      <c r="L535" s="139"/>
      <c r="M535" s="139"/>
      <c r="N535" s="143"/>
      <c r="O535" s="139"/>
      <c r="P535" s="139"/>
      <c r="Q535" s="143"/>
      <c r="R535" s="139"/>
      <c r="S535" s="139"/>
      <c r="T535" s="139"/>
      <c r="U535" s="139"/>
      <c r="V535" s="139"/>
      <c r="W535" s="139"/>
      <c r="X535" s="139"/>
      <c r="Y535" s="139"/>
    </row>
    <row r="536" spans="1:25">
      <c r="A536" s="139"/>
      <c r="B536" s="139"/>
      <c r="C536" s="139"/>
      <c r="D536" s="139"/>
      <c r="E536" s="139"/>
      <c r="F536" s="139"/>
      <c r="G536" s="139"/>
      <c r="H536" s="143"/>
      <c r="I536" s="139"/>
      <c r="J536" s="139"/>
      <c r="K536" s="139"/>
      <c r="L536" s="139"/>
      <c r="M536" s="139"/>
      <c r="N536" s="143"/>
      <c r="O536" s="139"/>
      <c r="P536" s="139"/>
      <c r="Q536" s="143"/>
      <c r="R536" s="139"/>
      <c r="S536" s="139"/>
      <c r="T536" s="139"/>
      <c r="U536" s="139"/>
      <c r="V536" s="139"/>
      <c r="W536" s="139"/>
      <c r="X536" s="139"/>
      <c r="Y536" s="139"/>
    </row>
    <row r="537" spans="1:25">
      <c r="A537" s="139"/>
      <c r="B537" s="139"/>
      <c r="C537" s="139"/>
      <c r="D537" s="139"/>
      <c r="E537" s="139"/>
      <c r="F537" s="139"/>
      <c r="G537" s="139"/>
      <c r="H537" s="143"/>
      <c r="I537" s="139"/>
      <c r="J537" s="139"/>
      <c r="K537" s="139"/>
      <c r="L537" s="139"/>
      <c r="M537" s="139"/>
      <c r="N537" s="143"/>
      <c r="O537" s="139"/>
      <c r="P537" s="139"/>
      <c r="Q537" s="143"/>
      <c r="R537" s="139"/>
      <c r="S537" s="139"/>
      <c r="T537" s="139"/>
      <c r="U537" s="139"/>
      <c r="V537" s="139"/>
      <c r="W537" s="139"/>
      <c r="X537" s="139"/>
      <c r="Y537" s="139"/>
    </row>
    <row r="538" spans="1:25">
      <c r="A538" s="139"/>
      <c r="B538" s="139"/>
      <c r="C538" s="139"/>
      <c r="D538" s="139"/>
      <c r="E538" s="139"/>
      <c r="F538" s="139"/>
      <c r="G538" s="139"/>
      <c r="H538" s="143"/>
      <c r="I538" s="139"/>
      <c r="J538" s="139"/>
      <c r="K538" s="139"/>
      <c r="L538" s="139"/>
      <c r="M538" s="139"/>
      <c r="N538" s="143"/>
      <c r="O538" s="139"/>
      <c r="P538" s="139"/>
      <c r="Q538" s="143"/>
      <c r="R538" s="139"/>
      <c r="S538" s="139"/>
      <c r="T538" s="139"/>
      <c r="U538" s="139"/>
      <c r="V538" s="139"/>
      <c r="W538" s="139"/>
      <c r="X538" s="139"/>
      <c r="Y538" s="139"/>
    </row>
    <row r="539" spans="1:25">
      <c r="A539" s="139"/>
      <c r="B539" s="139"/>
      <c r="C539" s="139"/>
      <c r="D539" s="139"/>
      <c r="E539" s="139"/>
      <c r="F539" s="139"/>
      <c r="G539" s="139"/>
      <c r="H539" s="143"/>
      <c r="I539" s="139"/>
      <c r="J539" s="139"/>
      <c r="K539" s="139"/>
      <c r="L539" s="139"/>
      <c r="M539" s="139"/>
      <c r="N539" s="143"/>
      <c r="O539" s="139"/>
      <c r="P539" s="139"/>
      <c r="Q539" s="143"/>
      <c r="R539" s="139"/>
      <c r="S539" s="139"/>
      <c r="T539" s="139"/>
      <c r="U539" s="139"/>
      <c r="V539" s="139"/>
      <c r="W539" s="139"/>
      <c r="X539" s="139"/>
      <c r="Y539" s="139"/>
    </row>
    <row r="540" spans="1:25">
      <c r="A540" s="139"/>
      <c r="B540" s="139"/>
      <c r="C540" s="139"/>
      <c r="D540" s="139"/>
      <c r="E540" s="139"/>
      <c r="F540" s="139"/>
      <c r="G540" s="139"/>
      <c r="H540" s="143"/>
      <c r="I540" s="139"/>
      <c r="J540" s="139"/>
      <c r="K540" s="139"/>
      <c r="L540" s="139"/>
      <c r="M540" s="139"/>
      <c r="N540" s="143"/>
      <c r="O540" s="139"/>
      <c r="P540" s="139"/>
      <c r="Q540" s="143"/>
      <c r="R540" s="139"/>
      <c r="S540" s="139"/>
      <c r="T540" s="139"/>
      <c r="U540" s="139"/>
      <c r="V540" s="139"/>
      <c r="W540" s="139"/>
      <c r="X540" s="139"/>
      <c r="Y540" s="139"/>
    </row>
    <row r="541" spans="1:25">
      <c r="A541" s="139"/>
      <c r="B541" s="139"/>
      <c r="C541" s="139"/>
      <c r="D541" s="139"/>
      <c r="E541" s="139"/>
      <c r="F541" s="139"/>
      <c r="G541" s="139"/>
      <c r="H541" s="143"/>
      <c r="I541" s="139"/>
      <c r="J541" s="139"/>
      <c r="K541" s="139"/>
      <c r="L541" s="139"/>
      <c r="M541" s="139"/>
      <c r="N541" s="143"/>
      <c r="O541" s="139"/>
      <c r="P541" s="139"/>
      <c r="Q541" s="143"/>
      <c r="R541" s="139"/>
      <c r="S541" s="139"/>
      <c r="T541" s="139"/>
      <c r="U541" s="139"/>
      <c r="V541" s="139"/>
      <c r="W541" s="139"/>
      <c r="X541" s="139"/>
      <c r="Y541" s="139"/>
    </row>
    <row r="542" spans="1:25">
      <c r="A542" s="139"/>
      <c r="B542" s="139"/>
      <c r="C542" s="139"/>
      <c r="D542" s="139"/>
      <c r="E542" s="139"/>
      <c r="F542" s="139"/>
      <c r="G542" s="139"/>
      <c r="H542" s="143"/>
      <c r="I542" s="139"/>
      <c r="J542" s="139"/>
      <c r="K542" s="139"/>
      <c r="L542" s="139"/>
      <c r="M542" s="139"/>
      <c r="N542" s="143"/>
      <c r="O542" s="139"/>
      <c r="P542" s="139"/>
      <c r="Q542" s="143"/>
      <c r="R542" s="139"/>
      <c r="S542" s="139"/>
      <c r="T542" s="139"/>
      <c r="U542" s="139"/>
      <c r="V542" s="139"/>
      <c r="W542" s="139"/>
      <c r="X542" s="139"/>
      <c r="Y542" s="139"/>
    </row>
    <row r="543" spans="1:25">
      <c r="A543" s="139"/>
      <c r="B543" s="139"/>
      <c r="C543" s="139"/>
      <c r="D543" s="139"/>
      <c r="E543" s="139"/>
      <c r="F543" s="139"/>
      <c r="G543" s="139"/>
      <c r="H543" s="143"/>
      <c r="I543" s="139"/>
      <c r="J543" s="139"/>
      <c r="K543" s="139"/>
      <c r="L543" s="139"/>
      <c r="M543" s="139"/>
      <c r="N543" s="143"/>
      <c r="O543" s="139"/>
      <c r="P543" s="139"/>
      <c r="Q543" s="143"/>
      <c r="R543" s="139"/>
      <c r="S543" s="139"/>
      <c r="T543" s="139"/>
      <c r="U543" s="139"/>
      <c r="V543" s="139"/>
      <c r="W543" s="139"/>
      <c r="X543" s="139"/>
      <c r="Y543" s="139"/>
    </row>
    <row r="544" spans="1:25">
      <c r="A544" s="139"/>
      <c r="B544" s="139"/>
      <c r="C544" s="139"/>
      <c r="D544" s="139"/>
      <c r="E544" s="139"/>
      <c r="F544" s="139"/>
      <c r="G544" s="139"/>
      <c r="H544" s="143"/>
      <c r="I544" s="139"/>
      <c r="J544" s="139"/>
      <c r="K544" s="139"/>
      <c r="L544" s="139"/>
      <c r="M544" s="139"/>
      <c r="N544" s="143"/>
      <c r="O544" s="139"/>
      <c r="P544" s="139"/>
      <c r="Q544" s="143"/>
      <c r="R544" s="139"/>
      <c r="S544" s="139"/>
      <c r="T544" s="139"/>
      <c r="U544" s="139"/>
      <c r="V544" s="139"/>
      <c r="W544" s="139"/>
      <c r="X544" s="139"/>
      <c r="Y544" s="139"/>
    </row>
    <row r="545" spans="1:25">
      <c r="A545" s="139"/>
      <c r="B545" s="139"/>
      <c r="C545" s="139"/>
      <c r="D545" s="139"/>
      <c r="E545" s="139"/>
      <c r="F545" s="139"/>
      <c r="G545" s="139"/>
      <c r="H545" s="143"/>
      <c r="I545" s="139"/>
      <c r="J545" s="139"/>
      <c r="K545" s="139"/>
      <c r="L545" s="139"/>
      <c r="M545" s="139"/>
      <c r="N545" s="143"/>
      <c r="O545" s="139"/>
      <c r="P545" s="139"/>
      <c r="Q545" s="143"/>
      <c r="R545" s="139"/>
      <c r="S545" s="139"/>
      <c r="T545" s="139"/>
      <c r="U545" s="139"/>
      <c r="V545" s="139"/>
      <c r="W545" s="139"/>
      <c r="X545" s="139"/>
      <c r="Y545" s="139"/>
    </row>
    <row r="546" spans="1:25">
      <c r="A546" s="139"/>
      <c r="B546" s="139"/>
      <c r="C546" s="139"/>
      <c r="D546" s="139"/>
      <c r="E546" s="139"/>
      <c r="F546" s="139"/>
      <c r="G546" s="139"/>
      <c r="H546" s="143"/>
      <c r="I546" s="139"/>
      <c r="J546" s="139"/>
      <c r="K546" s="139"/>
      <c r="L546" s="139"/>
      <c r="M546" s="139"/>
      <c r="N546" s="143"/>
      <c r="O546" s="139"/>
      <c r="P546" s="139"/>
      <c r="Q546" s="143"/>
      <c r="R546" s="139"/>
      <c r="S546" s="139"/>
      <c r="T546" s="139"/>
      <c r="U546" s="139"/>
      <c r="V546" s="139"/>
      <c r="W546" s="139"/>
      <c r="X546" s="139"/>
      <c r="Y546" s="139"/>
    </row>
    <row r="547" spans="1:25">
      <c r="A547" s="139"/>
      <c r="B547" s="139"/>
      <c r="C547" s="139"/>
      <c r="D547" s="139"/>
      <c r="E547" s="139"/>
      <c r="F547" s="139"/>
      <c r="G547" s="139"/>
      <c r="H547" s="143"/>
      <c r="I547" s="139"/>
      <c r="J547" s="139"/>
      <c r="K547" s="139"/>
      <c r="L547" s="139"/>
      <c r="M547" s="139"/>
      <c r="N547" s="143"/>
      <c r="O547" s="139"/>
      <c r="P547" s="139"/>
      <c r="Q547" s="143"/>
      <c r="R547" s="139"/>
      <c r="S547" s="139"/>
      <c r="T547" s="139"/>
      <c r="U547" s="139"/>
      <c r="V547" s="139"/>
      <c r="W547" s="139"/>
      <c r="X547" s="139"/>
      <c r="Y547" s="139"/>
    </row>
    <row r="548" spans="1:25">
      <c r="A548" s="139"/>
      <c r="B548" s="139"/>
      <c r="C548" s="139"/>
      <c r="D548" s="139"/>
      <c r="E548" s="139"/>
      <c r="F548" s="139"/>
      <c r="G548" s="139"/>
      <c r="H548" s="143"/>
      <c r="I548" s="139"/>
      <c r="J548" s="139"/>
      <c r="K548" s="139"/>
      <c r="L548" s="139"/>
      <c r="M548" s="139"/>
      <c r="N548" s="143"/>
      <c r="O548" s="139"/>
      <c r="P548" s="139"/>
      <c r="Q548" s="143"/>
      <c r="R548" s="139"/>
      <c r="S548" s="139"/>
      <c r="T548" s="139"/>
      <c r="U548" s="139"/>
      <c r="V548" s="139"/>
      <c r="W548" s="139"/>
      <c r="X548" s="139"/>
      <c r="Y548" s="139"/>
    </row>
    <row r="549" spans="1:25">
      <c r="A549" s="139"/>
      <c r="B549" s="139"/>
      <c r="C549" s="139"/>
      <c r="D549" s="139"/>
      <c r="E549" s="139"/>
      <c r="F549" s="139"/>
      <c r="G549" s="139"/>
      <c r="H549" s="143"/>
      <c r="I549" s="139"/>
      <c r="J549" s="139"/>
      <c r="K549" s="139"/>
      <c r="L549" s="139"/>
      <c r="M549" s="139"/>
      <c r="N549" s="143"/>
      <c r="O549" s="139"/>
      <c r="P549" s="139"/>
      <c r="Q549" s="143"/>
      <c r="R549" s="139"/>
      <c r="S549" s="139"/>
      <c r="T549" s="139"/>
      <c r="U549" s="139"/>
      <c r="V549" s="139"/>
      <c r="W549" s="139"/>
      <c r="X549" s="139"/>
      <c r="Y549" s="139"/>
    </row>
    <row r="550" spans="1:25">
      <c r="A550" s="139"/>
      <c r="B550" s="139"/>
      <c r="C550" s="139"/>
      <c r="D550" s="139"/>
      <c r="E550" s="139"/>
      <c r="F550" s="139"/>
      <c r="G550" s="139"/>
      <c r="H550" s="143"/>
      <c r="I550" s="139"/>
      <c r="J550" s="139"/>
      <c r="K550" s="139"/>
      <c r="L550" s="139"/>
      <c r="M550" s="139"/>
      <c r="N550" s="143"/>
      <c r="O550" s="139"/>
      <c r="P550" s="139"/>
      <c r="Q550" s="143"/>
      <c r="R550" s="139"/>
      <c r="S550" s="139"/>
      <c r="T550" s="139"/>
      <c r="U550" s="139"/>
      <c r="V550" s="139"/>
      <c r="W550" s="139"/>
      <c r="X550" s="139"/>
      <c r="Y550" s="139"/>
    </row>
    <row r="551" spans="1:25">
      <c r="A551" s="139"/>
      <c r="B551" s="139"/>
      <c r="C551" s="139"/>
      <c r="D551" s="139"/>
      <c r="E551" s="139"/>
      <c r="F551" s="139"/>
      <c r="G551" s="139"/>
      <c r="H551" s="143"/>
      <c r="I551" s="139"/>
      <c r="J551" s="139"/>
      <c r="K551" s="139"/>
      <c r="L551" s="139"/>
      <c r="M551" s="139"/>
      <c r="N551" s="143"/>
      <c r="O551" s="139"/>
      <c r="P551" s="139"/>
      <c r="Q551" s="143"/>
      <c r="R551" s="139"/>
      <c r="S551" s="139"/>
      <c r="T551" s="139"/>
      <c r="U551" s="139"/>
      <c r="V551" s="139"/>
      <c r="W551" s="139"/>
      <c r="X551" s="139"/>
      <c r="Y551" s="139"/>
    </row>
    <row r="552" spans="1:25">
      <c r="A552" s="139"/>
      <c r="B552" s="139"/>
      <c r="C552" s="139"/>
      <c r="D552" s="139"/>
      <c r="E552" s="139"/>
      <c r="F552" s="139"/>
      <c r="G552" s="139"/>
      <c r="H552" s="143"/>
      <c r="I552" s="139"/>
      <c r="J552" s="139"/>
      <c r="K552" s="139"/>
      <c r="L552" s="139"/>
      <c r="M552" s="139"/>
      <c r="N552" s="143"/>
      <c r="O552" s="139"/>
      <c r="P552" s="139"/>
      <c r="Q552" s="143"/>
      <c r="R552" s="139"/>
      <c r="S552" s="139"/>
      <c r="T552" s="139"/>
      <c r="U552" s="139"/>
      <c r="V552" s="139"/>
      <c r="W552" s="139"/>
      <c r="X552" s="139"/>
      <c r="Y552" s="139"/>
    </row>
    <row r="553" spans="1:25">
      <c r="A553" s="139"/>
      <c r="B553" s="139"/>
      <c r="C553" s="139"/>
      <c r="D553" s="139"/>
      <c r="E553" s="139"/>
      <c r="F553" s="139"/>
      <c r="G553" s="139"/>
      <c r="H553" s="143"/>
      <c r="I553" s="139"/>
      <c r="J553" s="139"/>
      <c r="K553" s="139"/>
      <c r="L553" s="139"/>
      <c r="M553" s="139"/>
      <c r="N553" s="143"/>
      <c r="O553" s="139"/>
      <c r="P553" s="139"/>
      <c r="Q553" s="143"/>
      <c r="R553" s="139"/>
      <c r="S553" s="139"/>
      <c r="T553" s="139"/>
      <c r="U553" s="139"/>
      <c r="V553" s="139"/>
      <c r="W553" s="139"/>
      <c r="X553" s="139"/>
      <c r="Y553" s="139"/>
    </row>
    <row r="554" spans="1:25">
      <c r="A554" s="139"/>
      <c r="B554" s="139"/>
      <c r="C554" s="139"/>
      <c r="D554" s="139"/>
      <c r="E554" s="139"/>
      <c r="F554" s="139"/>
      <c r="G554" s="139"/>
      <c r="H554" s="143"/>
      <c r="I554" s="139"/>
      <c r="J554" s="139"/>
      <c r="K554" s="139"/>
      <c r="L554" s="139"/>
      <c r="M554" s="139"/>
      <c r="N554" s="143"/>
      <c r="O554" s="139"/>
      <c r="P554" s="139"/>
      <c r="Q554" s="143"/>
      <c r="R554" s="139"/>
      <c r="S554" s="139"/>
      <c r="T554" s="139"/>
      <c r="U554" s="139"/>
      <c r="V554" s="139"/>
      <c r="W554" s="139"/>
      <c r="X554" s="139"/>
      <c r="Y554" s="139"/>
    </row>
    <row r="555" spans="1:25">
      <c r="A555" s="139"/>
      <c r="B555" s="139"/>
      <c r="C555" s="139"/>
      <c r="D555" s="139"/>
      <c r="E555" s="139"/>
      <c r="F555" s="139"/>
      <c r="G555" s="139"/>
      <c r="H555" s="143"/>
      <c r="I555" s="139"/>
      <c r="J555" s="139"/>
      <c r="K555" s="139"/>
      <c r="L555" s="139"/>
      <c r="M555" s="139"/>
      <c r="N555" s="143"/>
      <c r="O555" s="139"/>
      <c r="P555" s="139"/>
      <c r="Q555" s="143"/>
      <c r="R555" s="139"/>
      <c r="S555" s="139"/>
      <c r="T555" s="139"/>
      <c r="U555" s="139"/>
      <c r="V555" s="139"/>
      <c r="W555" s="139"/>
      <c r="X555" s="139"/>
      <c r="Y555" s="139"/>
    </row>
    <row r="556" spans="1:25">
      <c r="A556" s="139"/>
      <c r="B556" s="139"/>
      <c r="C556" s="139"/>
      <c r="D556" s="139"/>
      <c r="E556" s="139"/>
      <c r="F556" s="139"/>
      <c r="G556" s="139"/>
      <c r="H556" s="143"/>
      <c r="I556" s="139"/>
      <c r="J556" s="139"/>
      <c r="K556" s="139"/>
      <c r="L556" s="139"/>
      <c r="M556" s="139"/>
      <c r="N556" s="143"/>
      <c r="O556" s="139"/>
      <c r="P556" s="139"/>
      <c r="Q556" s="143"/>
      <c r="R556" s="139"/>
      <c r="S556" s="139"/>
      <c r="T556" s="139"/>
      <c r="U556" s="139"/>
      <c r="V556" s="139"/>
      <c r="W556" s="139"/>
      <c r="X556" s="139"/>
      <c r="Y556" s="139"/>
    </row>
    <row r="557" spans="1:25">
      <c r="A557" s="139"/>
      <c r="B557" s="139"/>
      <c r="C557" s="139"/>
      <c r="D557" s="139"/>
      <c r="E557" s="139"/>
      <c r="F557" s="139"/>
      <c r="G557" s="139"/>
      <c r="H557" s="143"/>
      <c r="I557" s="139"/>
      <c r="J557" s="139"/>
      <c r="K557" s="139"/>
      <c r="L557" s="139"/>
      <c r="M557" s="139"/>
      <c r="N557" s="143"/>
      <c r="O557" s="139"/>
      <c r="P557" s="139"/>
      <c r="Q557" s="143"/>
      <c r="R557" s="139"/>
      <c r="S557" s="139"/>
      <c r="T557" s="139"/>
      <c r="U557" s="139"/>
      <c r="V557" s="139"/>
      <c r="W557" s="139"/>
      <c r="X557" s="139"/>
      <c r="Y557" s="139"/>
    </row>
    <row r="558" spans="1:25">
      <c r="A558" s="139"/>
      <c r="B558" s="139"/>
      <c r="C558" s="139"/>
      <c r="D558" s="139"/>
      <c r="E558" s="139"/>
      <c r="F558" s="139"/>
      <c r="G558" s="139"/>
      <c r="H558" s="143"/>
      <c r="I558" s="139"/>
      <c r="J558" s="139"/>
      <c r="K558" s="139"/>
      <c r="L558" s="139"/>
      <c r="M558" s="139"/>
      <c r="N558" s="143"/>
      <c r="O558" s="139"/>
      <c r="P558" s="139"/>
      <c r="Q558" s="143"/>
      <c r="R558" s="139"/>
      <c r="S558" s="139"/>
      <c r="T558" s="139"/>
      <c r="U558" s="139"/>
      <c r="V558" s="139"/>
      <c r="W558" s="139"/>
      <c r="X558" s="139"/>
      <c r="Y558" s="139"/>
    </row>
    <row r="559" spans="1:25">
      <c r="A559" s="139"/>
      <c r="B559" s="139"/>
      <c r="C559" s="139"/>
      <c r="D559" s="139"/>
      <c r="E559" s="139"/>
      <c r="F559" s="139"/>
      <c r="G559" s="139"/>
      <c r="H559" s="143"/>
      <c r="I559" s="139"/>
      <c r="J559" s="139"/>
      <c r="K559" s="139"/>
      <c r="L559" s="139"/>
      <c r="M559" s="139"/>
      <c r="N559" s="143"/>
      <c r="O559" s="139"/>
      <c r="P559" s="139"/>
      <c r="Q559" s="143"/>
      <c r="R559" s="139"/>
      <c r="S559" s="139"/>
      <c r="T559" s="139"/>
      <c r="U559" s="139"/>
      <c r="V559" s="139"/>
      <c r="W559" s="139"/>
      <c r="X559" s="139"/>
      <c r="Y559" s="139"/>
    </row>
    <row r="560" spans="1:25">
      <c r="A560" s="139"/>
      <c r="B560" s="139"/>
      <c r="C560" s="139"/>
      <c r="D560" s="139"/>
      <c r="E560" s="139"/>
      <c r="F560" s="139"/>
      <c r="G560" s="139"/>
      <c r="H560" s="143"/>
      <c r="I560" s="139"/>
      <c r="J560" s="139"/>
      <c r="K560" s="139"/>
      <c r="L560" s="139"/>
      <c r="M560" s="139"/>
      <c r="N560" s="143"/>
      <c r="O560" s="139"/>
      <c r="P560" s="139"/>
      <c r="Q560" s="143"/>
      <c r="R560" s="139"/>
      <c r="S560" s="139"/>
      <c r="T560" s="139"/>
      <c r="U560" s="139"/>
      <c r="V560" s="139"/>
      <c r="W560" s="139"/>
      <c r="X560" s="139"/>
      <c r="Y560" s="139"/>
    </row>
    <row r="561" spans="1:25">
      <c r="A561" s="139"/>
      <c r="B561" s="139"/>
      <c r="C561" s="139"/>
      <c r="D561" s="139"/>
      <c r="E561" s="139"/>
      <c r="F561" s="139"/>
      <c r="G561" s="139"/>
      <c r="H561" s="143"/>
      <c r="I561" s="139"/>
      <c r="J561" s="139"/>
      <c r="K561" s="139"/>
      <c r="L561" s="139"/>
      <c r="M561" s="139"/>
      <c r="N561" s="143"/>
      <c r="O561" s="139"/>
      <c r="P561" s="139"/>
      <c r="Q561" s="143"/>
      <c r="R561" s="139"/>
      <c r="S561" s="139"/>
      <c r="T561" s="139"/>
      <c r="U561" s="139"/>
      <c r="V561" s="139"/>
      <c r="W561" s="139"/>
      <c r="X561" s="139"/>
      <c r="Y561" s="139"/>
    </row>
    <row r="562" spans="1:25">
      <c r="A562" s="139"/>
      <c r="B562" s="139"/>
      <c r="C562" s="139"/>
      <c r="D562" s="139"/>
      <c r="E562" s="139"/>
      <c r="F562" s="139"/>
      <c r="G562" s="139"/>
      <c r="H562" s="143"/>
      <c r="I562" s="139"/>
      <c r="J562" s="139"/>
      <c r="K562" s="139"/>
      <c r="L562" s="139"/>
      <c r="M562" s="139"/>
      <c r="N562" s="143"/>
      <c r="O562" s="139"/>
      <c r="P562" s="139"/>
      <c r="Q562" s="143"/>
      <c r="R562" s="139"/>
      <c r="S562" s="139"/>
      <c r="T562" s="139"/>
      <c r="U562" s="139"/>
      <c r="V562" s="139"/>
      <c r="W562" s="139"/>
      <c r="X562" s="139"/>
      <c r="Y562" s="139"/>
    </row>
    <row r="563" spans="1:25">
      <c r="A563" s="139"/>
      <c r="B563" s="139"/>
      <c r="C563" s="139"/>
      <c r="D563" s="139"/>
      <c r="E563" s="139"/>
      <c r="F563" s="139"/>
      <c r="G563" s="139"/>
      <c r="H563" s="143"/>
      <c r="I563" s="139"/>
      <c r="J563" s="139"/>
      <c r="K563" s="139"/>
      <c r="L563" s="139"/>
      <c r="M563" s="139"/>
      <c r="N563" s="143"/>
      <c r="O563" s="139"/>
      <c r="P563" s="139"/>
      <c r="Q563" s="143"/>
      <c r="R563" s="139"/>
      <c r="S563" s="139"/>
      <c r="T563" s="139"/>
      <c r="U563" s="139"/>
      <c r="V563" s="139"/>
      <c r="W563" s="139"/>
      <c r="X563" s="139"/>
      <c r="Y563" s="139"/>
    </row>
    <row r="564" spans="1:25">
      <c r="A564" s="139"/>
      <c r="B564" s="139"/>
      <c r="C564" s="139"/>
      <c r="D564" s="139"/>
      <c r="E564" s="139"/>
      <c r="F564" s="139"/>
      <c r="G564" s="139"/>
      <c r="H564" s="143"/>
      <c r="I564" s="139"/>
      <c r="J564" s="139"/>
      <c r="K564" s="139"/>
      <c r="L564" s="139"/>
      <c r="M564" s="139"/>
      <c r="N564" s="143"/>
      <c r="O564" s="139"/>
      <c r="P564" s="139"/>
      <c r="Q564" s="143"/>
      <c r="R564" s="139"/>
      <c r="S564" s="139"/>
      <c r="T564" s="139"/>
      <c r="U564" s="139"/>
      <c r="V564" s="139"/>
      <c r="W564" s="139"/>
      <c r="X564" s="139"/>
      <c r="Y564" s="139"/>
    </row>
    <row r="565" spans="1:25">
      <c r="A565" s="139"/>
      <c r="B565" s="139"/>
      <c r="C565" s="139"/>
      <c r="D565" s="139"/>
      <c r="E565" s="139"/>
      <c r="F565" s="139"/>
      <c r="G565" s="139"/>
      <c r="H565" s="143"/>
      <c r="I565" s="139"/>
      <c r="J565" s="139"/>
      <c r="K565" s="139"/>
      <c r="L565" s="139"/>
      <c r="M565" s="139"/>
      <c r="N565" s="143"/>
      <c r="O565" s="139"/>
      <c r="P565" s="139"/>
      <c r="Q565" s="143"/>
      <c r="R565" s="139"/>
      <c r="S565" s="139"/>
      <c r="T565" s="139"/>
      <c r="U565" s="139"/>
      <c r="V565" s="139"/>
      <c r="W565" s="139"/>
      <c r="X565" s="139"/>
      <c r="Y565" s="139"/>
    </row>
    <row r="566" spans="1:25">
      <c r="A566" s="139"/>
      <c r="B566" s="139"/>
      <c r="C566" s="139"/>
      <c r="D566" s="139"/>
      <c r="E566" s="139"/>
      <c r="F566" s="139"/>
      <c r="G566" s="139"/>
      <c r="H566" s="143"/>
      <c r="I566" s="139"/>
      <c r="J566" s="139"/>
      <c r="K566" s="139"/>
      <c r="L566" s="139"/>
      <c r="M566" s="139"/>
      <c r="N566" s="143"/>
      <c r="O566" s="139"/>
      <c r="P566" s="139"/>
      <c r="Q566" s="143"/>
      <c r="R566" s="139"/>
      <c r="S566" s="139"/>
      <c r="T566" s="139"/>
      <c r="U566" s="139"/>
      <c r="V566" s="139"/>
      <c r="W566" s="139"/>
      <c r="X566" s="139"/>
      <c r="Y566" s="139"/>
    </row>
    <row r="567" spans="1:25">
      <c r="A567" s="139"/>
      <c r="B567" s="139"/>
      <c r="C567" s="139"/>
      <c r="D567" s="139"/>
      <c r="E567" s="139"/>
      <c r="F567" s="139"/>
      <c r="G567" s="139"/>
      <c r="H567" s="143"/>
      <c r="I567" s="139"/>
      <c r="J567" s="139"/>
      <c r="K567" s="139"/>
      <c r="L567" s="139"/>
      <c r="M567" s="139"/>
      <c r="N567" s="143"/>
      <c r="O567" s="139"/>
      <c r="P567" s="139"/>
      <c r="Q567" s="143"/>
      <c r="R567" s="139"/>
      <c r="S567" s="139"/>
      <c r="T567" s="139"/>
      <c r="U567" s="139"/>
      <c r="V567" s="139"/>
      <c r="W567" s="139"/>
      <c r="X567" s="139"/>
      <c r="Y567" s="139"/>
    </row>
    <row r="568" spans="1:25">
      <c r="A568" s="139"/>
      <c r="B568" s="139"/>
      <c r="C568" s="139"/>
      <c r="D568" s="139"/>
      <c r="E568" s="139"/>
      <c r="F568" s="139"/>
      <c r="G568" s="139"/>
      <c r="H568" s="143"/>
      <c r="I568" s="139"/>
      <c r="J568" s="139"/>
      <c r="K568" s="139"/>
      <c r="L568" s="139"/>
      <c r="M568" s="139"/>
      <c r="N568" s="143"/>
      <c r="O568" s="139"/>
      <c r="P568" s="139"/>
      <c r="Q568" s="143"/>
      <c r="R568" s="139"/>
      <c r="S568" s="139"/>
      <c r="T568" s="139"/>
      <c r="U568" s="139"/>
      <c r="V568" s="139"/>
      <c r="W568" s="139"/>
      <c r="X568" s="139"/>
      <c r="Y568" s="139"/>
    </row>
    <row r="569" spans="1:25">
      <c r="A569" s="139"/>
      <c r="B569" s="139"/>
      <c r="C569" s="139"/>
      <c r="D569" s="139"/>
      <c r="E569" s="139"/>
      <c r="F569" s="139"/>
      <c r="G569" s="139"/>
      <c r="H569" s="143"/>
      <c r="I569" s="139"/>
      <c r="J569" s="139"/>
      <c r="K569" s="139"/>
      <c r="L569" s="139"/>
      <c r="M569" s="139"/>
      <c r="N569" s="143"/>
      <c r="O569" s="139"/>
      <c r="P569" s="139"/>
      <c r="Q569" s="143"/>
      <c r="R569" s="139"/>
      <c r="S569" s="139"/>
      <c r="T569" s="139"/>
      <c r="U569" s="139"/>
      <c r="V569" s="139"/>
      <c r="W569" s="139"/>
      <c r="X569" s="139"/>
      <c r="Y569" s="139"/>
    </row>
    <row r="570" spans="1:25">
      <c r="A570" s="139"/>
      <c r="B570" s="139"/>
      <c r="C570" s="139"/>
      <c r="D570" s="139"/>
      <c r="E570" s="139"/>
      <c r="F570" s="139"/>
      <c r="G570" s="139"/>
      <c r="H570" s="143"/>
      <c r="I570" s="139"/>
      <c r="J570" s="139"/>
      <c r="K570" s="139"/>
      <c r="L570" s="139"/>
      <c r="M570" s="139"/>
      <c r="N570" s="143"/>
      <c r="O570" s="139"/>
      <c r="P570" s="139"/>
      <c r="Q570" s="143"/>
      <c r="R570" s="139"/>
      <c r="S570" s="139"/>
      <c r="T570" s="139"/>
      <c r="U570" s="139"/>
      <c r="V570" s="139"/>
      <c r="W570" s="139"/>
      <c r="X570" s="139"/>
      <c r="Y570" s="139"/>
    </row>
    <row r="571" spans="1:25">
      <c r="A571" s="139"/>
      <c r="B571" s="139"/>
      <c r="C571" s="139"/>
      <c r="D571" s="139"/>
      <c r="E571" s="139"/>
      <c r="F571" s="139"/>
      <c r="G571" s="139"/>
      <c r="H571" s="143"/>
      <c r="I571" s="139"/>
      <c r="J571" s="139"/>
      <c r="K571" s="139"/>
      <c r="L571" s="139"/>
      <c r="M571" s="139"/>
      <c r="N571" s="143"/>
      <c r="O571" s="139"/>
      <c r="P571" s="139"/>
      <c r="Q571" s="143"/>
      <c r="R571" s="139"/>
      <c r="S571" s="139"/>
      <c r="T571" s="139"/>
      <c r="U571" s="139"/>
      <c r="V571" s="139"/>
      <c r="W571" s="139"/>
      <c r="X571" s="139"/>
      <c r="Y571" s="139"/>
    </row>
    <row r="572" spans="1:25">
      <c r="A572" s="139"/>
      <c r="B572" s="139"/>
      <c r="C572" s="139"/>
      <c r="D572" s="139"/>
      <c r="E572" s="139"/>
      <c r="F572" s="139"/>
      <c r="G572" s="139"/>
      <c r="H572" s="143"/>
      <c r="I572" s="139"/>
      <c r="J572" s="139"/>
      <c r="K572" s="139"/>
      <c r="L572" s="139"/>
      <c r="M572" s="139"/>
      <c r="N572" s="143"/>
      <c r="O572" s="139"/>
      <c r="P572" s="139"/>
      <c r="Q572" s="143"/>
      <c r="R572" s="139"/>
      <c r="S572" s="139"/>
      <c r="T572" s="139"/>
      <c r="U572" s="139"/>
      <c r="V572" s="139"/>
      <c r="W572" s="139"/>
      <c r="X572" s="139"/>
      <c r="Y572" s="139"/>
    </row>
    <row r="573" spans="1:25">
      <c r="A573" s="139"/>
      <c r="B573" s="139"/>
      <c r="C573" s="139"/>
      <c r="D573" s="139"/>
      <c r="E573" s="139"/>
      <c r="F573" s="139"/>
      <c r="G573" s="139"/>
      <c r="H573" s="143"/>
      <c r="I573" s="139"/>
      <c r="J573" s="139"/>
      <c r="K573" s="139"/>
      <c r="L573" s="139"/>
      <c r="M573" s="139"/>
      <c r="N573" s="143"/>
      <c r="O573" s="139"/>
      <c r="P573" s="139"/>
      <c r="Q573" s="143"/>
      <c r="R573" s="139"/>
      <c r="S573" s="139"/>
      <c r="T573" s="139"/>
      <c r="U573" s="139"/>
      <c r="V573" s="139"/>
      <c r="W573" s="139"/>
      <c r="X573" s="139"/>
      <c r="Y573" s="139"/>
    </row>
    <row r="574" spans="1:25">
      <c r="A574" s="139"/>
      <c r="B574" s="139"/>
      <c r="C574" s="139"/>
      <c r="D574" s="139"/>
      <c r="E574" s="139"/>
      <c r="F574" s="139"/>
      <c r="G574" s="139"/>
      <c r="H574" s="143"/>
      <c r="I574" s="139"/>
      <c r="J574" s="139"/>
      <c r="K574" s="139"/>
      <c r="L574" s="139"/>
      <c r="M574" s="139"/>
      <c r="N574" s="143"/>
      <c r="O574" s="139"/>
      <c r="P574" s="139"/>
      <c r="Q574" s="143"/>
      <c r="R574" s="139"/>
      <c r="S574" s="139"/>
      <c r="T574" s="139"/>
      <c r="U574" s="139"/>
      <c r="V574" s="139"/>
      <c r="W574" s="139"/>
      <c r="X574" s="139"/>
      <c r="Y574" s="139"/>
    </row>
    <row r="575" spans="1:25">
      <c r="A575" s="139"/>
      <c r="B575" s="139"/>
      <c r="C575" s="139"/>
      <c r="D575" s="139"/>
      <c r="E575" s="139"/>
      <c r="F575" s="139"/>
      <c r="G575" s="139"/>
      <c r="H575" s="143"/>
      <c r="I575" s="139"/>
      <c r="J575" s="139"/>
      <c r="K575" s="139"/>
      <c r="L575" s="139"/>
      <c r="M575" s="139"/>
      <c r="N575" s="143"/>
      <c r="O575" s="139"/>
      <c r="P575" s="139"/>
      <c r="Q575" s="143"/>
      <c r="R575" s="139"/>
      <c r="S575" s="139"/>
      <c r="T575" s="139"/>
      <c r="U575" s="139"/>
      <c r="V575" s="139"/>
      <c r="W575" s="139"/>
      <c r="X575" s="139"/>
      <c r="Y575" s="139"/>
    </row>
    <row r="576" spans="1:25">
      <c r="A576" s="139"/>
      <c r="B576" s="139"/>
      <c r="C576" s="139"/>
      <c r="D576" s="139"/>
      <c r="E576" s="139"/>
      <c r="F576" s="139"/>
      <c r="G576" s="139"/>
      <c r="H576" s="143"/>
      <c r="I576" s="139"/>
      <c r="J576" s="139"/>
      <c r="K576" s="139"/>
      <c r="L576" s="139"/>
      <c r="M576" s="139"/>
      <c r="N576" s="143"/>
      <c r="O576" s="139"/>
      <c r="P576" s="139"/>
      <c r="Q576" s="143"/>
      <c r="R576" s="139"/>
      <c r="S576" s="139"/>
      <c r="T576" s="139"/>
      <c r="U576" s="139"/>
      <c r="V576" s="139"/>
      <c r="W576" s="139"/>
      <c r="X576" s="139"/>
      <c r="Y576" s="139"/>
    </row>
    <row r="577" spans="1:25">
      <c r="A577" s="139"/>
      <c r="B577" s="139"/>
      <c r="C577" s="139"/>
      <c r="D577" s="139"/>
      <c r="E577" s="139"/>
      <c r="F577" s="139"/>
      <c r="G577" s="139"/>
      <c r="H577" s="143"/>
      <c r="I577" s="139"/>
      <c r="J577" s="139"/>
      <c r="K577" s="139"/>
      <c r="L577" s="139"/>
      <c r="M577" s="139"/>
      <c r="N577" s="143"/>
      <c r="O577" s="139"/>
      <c r="P577" s="139"/>
      <c r="Q577" s="143"/>
      <c r="R577" s="139"/>
      <c r="S577" s="139"/>
      <c r="T577" s="139"/>
      <c r="U577" s="139"/>
      <c r="V577" s="139"/>
      <c r="W577" s="139"/>
      <c r="X577" s="139"/>
      <c r="Y577" s="139"/>
    </row>
    <row r="578" spans="1:25">
      <c r="A578" s="139"/>
      <c r="B578" s="139"/>
      <c r="C578" s="139"/>
      <c r="D578" s="139"/>
      <c r="E578" s="139"/>
      <c r="F578" s="139"/>
      <c r="G578" s="139"/>
      <c r="H578" s="143"/>
      <c r="I578" s="139"/>
      <c r="J578" s="139"/>
      <c r="K578" s="139"/>
      <c r="L578" s="139"/>
      <c r="M578" s="139"/>
      <c r="N578" s="143"/>
      <c r="O578" s="139"/>
      <c r="P578" s="139"/>
      <c r="Q578" s="143"/>
      <c r="R578" s="139"/>
      <c r="S578" s="139"/>
      <c r="T578" s="139"/>
      <c r="U578" s="139"/>
      <c r="V578" s="139"/>
      <c r="W578" s="139"/>
      <c r="X578" s="139"/>
      <c r="Y578" s="139"/>
    </row>
    <row r="579" spans="1:25">
      <c r="A579" s="139"/>
      <c r="B579" s="139"/>
      <c r="C579" s="139"/>
      <c r="D579" s="139"/>
      <c r="E579" s="139"/>
      <c r="F579" s="139"/>
      <c r="G579" s="139"/>
      <c r="H579" s="143"/>
      <c r="I579" s="139"/>
      <c r="J579" s="139"/>
      <c r="K579" s="139"/>
      <c r="L579" s="139"/>
      <c r="M579" s="139"/>
      <c r="N579" s="143"/>
      <c r="O579" s="139"/>
      <c r="P579" s="139"/>
      <c r="Q579" s="143"/>
      <c r="R579" s="139"/>
      <c r="S579" s="139"/>
      <c r="T579" s="139"/>
      <c r="U579" s="139"/>
      <c r="V579" s="139"/>
      <c r="W579" s="139"/>
      <c r="X579" s="139"/>
      <c r="Y579" s="139"/>
    </row>
    <row r="580" spans="1:25">
      <c r="A580" s="139"/>
      <c r="B580" s="139"/>
      <c r="C580" s="139"/>
      <c r="D580" s="139"/>
      <c r="E580" s="139"/>
      <c r="F580" s="139"/>
      <c r="G580" s="139"/>
      <c r="H580" s="143"/>
      <c r="I580" s="139"/>
      <c r="J580" s="139"/>
      <c r="K580" s="139"/>
      <c r="L580" s="139"/>
      <c r="M580" s="139"/>
      <c r="N580" s="143"/>
      <c r="O580" s="139"/>
      <c r="P580" s="139"/>
      <c r="Q580" s="143"/>
      <c r="R580" s="139"/>
      <c r="S580" s="139"/>
      <c r="T580" s="139"/>
      <c r="U580" s="139"/>
      <c r="V580" s="139"/>
      <c r="W580" s="139"/>
      <c r="X580" s="139"/>
      <c r="Y580" s="139"/>
    </row>
    <row r="581" spans="1:25">
      <c r="A581" s="139"/>
      <c r="B581" s="139"/>
      <c r="C581" s="139"/>
      <c r="D581" s="139"/>
      <c r="E581" s="139"/>
      <c r="F581" s="139"/>
      <c r="G581" s="139"/>
      <c r="H581" s="143"/>
      <c r="I581" s="139"/>
      <c r="J581" s="139"/>
      <c r="K581" s="139"/>
      <c r="L581" s="139"/>
      <c r="M581" s="139"/>
      <c r="N581" s="143"/>
      <c r="O581" s="139"/>
      <c r="P581" s="139"/>
      <c r="Q581" s="143"/>
      <c r="R581" s="139"/>
      <c r="S581" s="139"/>
      <c r="T581" s="139"/>
      <c r="U581" s="139"/>
      <c r="V581" s="139"/>
      <c r="W581" s="139"/>
      <c r="X581" s="139"/>
      <c r="Y581" s="139"/>
    </row>
    <row r="582" spans="1:25">
      <c r="A582" s="139"/>
      <c r="B582" s="139"/>
      <c r="C582" s="139"/>
      <c r="D582" s="139"/>
      <c r="E582" s="139"/>
      <c r="F582" s="139"/>
      <c r="G582" s="139"/>
      <c r="H582" s="143"/>
      <c r="I582" s="139"/>
      <c r="J582" s="139"/>
      <c r="K582" s="139"/>
      <c r="L582" s="139"/>
      <c r="M582" s="139"/>
      <c r="N582" s="143"/>
      <c r="O582" s="139"/>
      <c r="P582" s="139"/>
      <c r="Q582" s="143"/>
      <c r="R582" s="139"/>
      <c r="S582" s="139"/>
      <c r="T582" s="139"/>
      <c r="U582" s="139"/>
      <c r="V582" s="139"/>
      <c r="W582" s="139"/>
      <c r="X582" s="139"/>
      <c r="Y582" s="139"/>
    </row>
    <row r="583" spans="1:25">
      <c r="A583" s="139"/>
      <c r="B583" s="139"/>
      <c r="C583" s="139"/>
      <c r="D583" s="139"/>
      <c r="E583" s="139"/>
      <c r="F583" s="139"/>
      <c r="G583" s="139"/>
      <c r="H583" s="143"/>
      <c r="I583" s="139"/>
      <c r="J583" s="139"/>
      <c r="K583" s="139"/>
      <c r="L583" s="139"/>
      <c r="M583" s="139"/>
      <c r="N583" s="143"/>
      <c r="O583" s="139"/>
      <c r="P583" s="139"/>
      <c r="Q583" s="143"/>
      <c r="R583" s="139"/>
      <c r="S583" s="139"/>
      <c r="T583" s="139"/>
      <c r="U583" s="139"/>
      <c r="V583" s="139"/>
      <c r="W583" s="139"/>
      <c r="X583" s="139"/>
      <c r="Y583" s="139"/>
    </row>
    <row r="584" spans="1:25">
      <c r="A584" s="139"/>
      <c r="B584" s="139"/>
      <c r="C584" s="139"/>
      <c r="D584" s="139"/>
      <c r="E584" s="139"/>
      <c r="F584" s="139"/>
      <c r="G584" s="139"/>
      <c r="H584" s="143"/>
      <c r="I584" s="139"/>
      <c r="J584" s="139"/>
      <c r="K584" s="139"/>
      <c r="L584" s="139"/>
      <c r="M584" s="139"/>
      <c r="N584" s="143"/>
      <c r="O584" s="139"/>
      <c r="P584" s="139"/>
      <c r="Q584" s="143"/>
      <c r="R584" s="139"/>
      <c r="S584" s="139"/>
      <c r="T584" s="139"/>
      <c r="U584" s="139"/>
      <c r="V584" s="139"/>
      <c r="W584" s="139"/>
      <c r="X584" s="139"/>
      <c r="Y584" s="139"/>
    </row>
    <row r="585" spans="1:25">
      <c r="A585" s="139"/>
      <c r="B585" s="139"/>
      <c r="C585" s="139"/>
      <c r="D585" s="139"/>
      <c r="E585" s="139"/>
      <c r="F585" s="139"/>
      <c r="G585" s="139"/>
      <c r="H585" s="143"/>
      <c r="I585" s="139"/>
      <c r="J585" s="139"/>
      <c r="K585" s="139"/>
      <c r="L585" s="139"/>
      <c r="M585" s="139"/>
      <c r="N585" s="143"/>
      <c r="O585" s="139"/>
      <c r="P585" s="139"/>
      <c r="Q585" s="143"/>
      <c r="R585" s="139"/>
      <c r="S585" s="139"/>
      <c r="T585" s="139"/>
      <c r="U585" s="139"/>
      <c r="V585" s="139"/>
      <c r="W585" s="139"/>
      <c r="X585" s="139"/>
      <c r="Y585" s="139"/>
    </row>
    <row r="586" spans="1:25">
      <c r="A586" s="139"/>
      <c r="B586" s="139"/>
      <c r="C586" s="139"/>
      <c r="D586" s="139"/>
      <c r="E586" s="139"/>
      <c r="F586" s="139"/>
      <c r="G586" s="139"/>
      <c r="H586" s="143"/>
      <c r="I586" s="139"/>
      <c r="J586" s="139"/>
      <c r="K586" s="139"/>
      <c r="L586" s="139"/>
      <c r="M586" s="139"/>
      <c r="N586" s="143"/>
      <c r="O586" s="139"/>
      <c r="P586" s="139"/>
      <c r="Q586" s="143"/>
      <c r="R586" s="139"/>
      <c r="S586" s="139"/>
      <c r="T586" s="139"/>
      <c r="U586" s="139"/>
      <c r="V586" s="139"/>
      <c r="W586" s="139"/>
      <c r="X586" s="139"/>
      <c r="Y586" s="139"/>
    </row>
    <row r="587" spans="1:25">
      <c r="A587" s="139"/>
      <c r="B587" s="139"/>
      <c r="C587" s="139"/>
      <c r="D587" s="139"/>
      <c r="E587" s="139"/>
      <c r="F587" s="139"/>
      <c r="G587" s="139"/>
      <c r="H587" s="143"/>
      <c r="I587" s="139"/>
      <c r="J587" s="139"/>
      <c r="K587" s="139"/>
      <c r="L587" s="139"/>
      <c r="M587" s="139"/>
      <c r="N587" s="143"/>
      <c r="O587" s="139"/>
      <c r="P587" s="139"/>
      <c r="Q587" s="143"/>
      <c r="R587" s="139"/>
      <c r="S587" s="139"/>
      <c r="T587" s="139"/>
      <c r="U587" s="139"/>
      <c r="V587" s="139"/>
      <c r="W587" s="139"/>
      <c r="X587" s="139"/>
      <c r="Y587" s="139"/>
    </row>
    <row r="588" spans="1:25">
      <c r="A588" s="139"/>
      <c r="B588" s="139"/>
      <c r="C588" s="139"/>
      <c r="D588" s="139"/>
      <c r="E588" s="139"/>
      <c r="F588" s="139"/>
      <c r="G588" s="139"/>
      <c r="H588" s="143"/>
      <c r="I588" s="139"/>
      <c r="J588" s="139"/>
      <c r="K588" s="139"/>
      <c r="L588" s="139"/>
      <c r="M588" s="139"/>
      <c r="N588" s="143"/>
      <c r="O588" s="139"/>
      <c r="P588" s="139"/>
      <c r="Q588" s="143"/>
      <c r="R588" s="139"/>
      <c r="S588" s="139"/>
      <c r="T588" s="139"/>
      <c r="U588" s="139"/>
      <c r="V588" s="139"/>
      <c r="W588" s="139"/>
      <c r="X588" s="139"/>
      <c r="Y588" s="139"/>
    </row>
    <row r="589" spans="1:25">
      <c r="A589" s="139"/>
      <c r="B589" s="139"/>
      <c r="C589" s="139"/>
      <c r="D589" s="139"/>
      <c r="E589" s="139"/>
      <c r="F589" s="139"/>
      <c r="G589" s="139"/>
      <c r="H589" s="143"/>
      <c r="I589" s="139"/>
      <c r="J589" s="139"/>
      <c r="K589" s="139"/>
      <c r="L589" s="139"/>
      <c r="M589" s="139"/>
      <c r="N589" s="143"/>
      <c r="O589" s="139"/>
      <c r="P589" s="139"/>
      <c r="Q589" s="143"/>
      <c r="R589" s="139"/>
      <c r="S589" s="139"/>
      <c r="T589" s="139"/>
      <c r="U589" s="139"/>
      <c r="V589" s="139"/>
      <c r="W589" s="139"/>
      <c r="X589" s="139"/>
      <c r="Y589" s="139"/>
    </row>
    <row r="590" spans="1:25">
      <c r="A590" s="139"/>
      <c r="B590" s="139"/>
      <c r="C590" s="139"/>
      <c r="D590" s="139"/>
      <c r="E590" s="139"/>
      <c r="F590" s="139"/>
      <c r="G590" s="139"/>
      <c r="H590" s="143"/>
      <c r="I590" s="139"/>
      <c r="J590" s="139"/>
      <c r="K590" s="139"/>
      <c r="L590" s="139"/>
      <c r="M590" s="139"/>
      <c r="N590" s="143"/>
      <c r="O590" s="139"/>
      <c r="P590" s="139"/>
      <c r="Q590" s="143"/>
      <c r="R590" s="139"/>
      <c r="S590" s="139"/>
      <c r="T590" s="139"/>
      <c r="U590" s="139"/>
      <c r="V590" s="139"/>
      <c r="W590" s="139"/>
      <c r="X590" s="139"/>
      <c r="Y590" s="139"/>
    </row>
    <row r="591" spans="1:25">
      <c r="A591" s="139"/>
      <c r="B591" s="139"/>
      <c r="C591" s="139"/>
      <c r="D591" s="139"/>
      <c r="E591" s="139"/>
      <c r="F591" s="139"/>
      <c r="G591" s="139"/>
      <c r="H591" s="143"/>
      <c r="I591" s="139"/>
      <c r="J591" s="139"/>
      <c r="K591" s="139"/>
      <c r="L591" s="139"/>
      <c r="M591" s="139"/>
      <c r="N591" s="143"/>
      <c r="O591" s="139"/>
      <c r="P591" s="139"/>
      <c r="Q591" s="143"/>
      <c r="R591" s="139"/>
      <c r="S591" s="139"/>
      <c r="T591" s="139"/>
      <c r="U591" s="139"/>
      <c r="V591" s="139"/>
      <c r="W591" s="139"/>
      <c r="X591" s="139"/>
      <c r="Y591" s="139"/>
    </row>
    <row r="592" spans="1:25">
      <c r="A592" s="139"/>
      <c r="B592" s="139"/>
      <c r="C592" s="139"/>
      <c r="D592" s="139"/>
      <c r="E592" s="139"/>
      <c r="F592" s="139"/>
      <c r="G592" s="139"/>
      <c r="H592" s="143"/>
      <c r="I592" s="139"/>
      <c r="J592" s="139"/>
      <c r="K592" s="139"/>
      <c r="L592" s="139"/>
      <c r="M592" s="139"/>
      <c r="N592" s="143"/>
      <c r="O592" s="139"/>
      <c r="P592" s="139"/>
      <c r="Q592" s="143"/>
      <c r="R592" s="139"/>
      <c r="S592" s="139"/>
      <c r="T592" s="139"/>
      <c r="U592" s="139"/>
      <c r="V592" s="139"/>
      <c r="W592" s="139"/>
      <c r="X592" s="139"/>
      <c r="Y592" s="139"/>
    </row>
    <row r="593" spans="1:25">
      <c r="A593" s="139"/>
      <c r="B593" s="139"/>
      <c r="C593" s="139"/>
      <c r="D593" s="139"/>
      <c r="E593" s="139"/>
      <c r="F593" s="139"/>
      <c r="G593" s="139"/>
      <c r="H593" s="143"/>
      <c r="I593" s="139"/>
      <c r="J593" s="139"/>
      <c r="K593" s="139"/>
      <c r="L593" s="139"/>
      <c r="M593" s="139"/>
      <c r="N593" s="143"/>
      <c r="O593" s="139"/>
      <c r="P593" s="139"/>
      <c r="Q593" s="143"/>
      <c r="R593" s="139"/>
      <c r="S593" s="139"/>
      <c r="T593" s="139"/>
      <c r="U593" s="139"/>
      <c r="V593" s="139"/>
      <c r="W593" s="139"/>
      <c r="X593" s="139"/>
      <c r="Y593" s="139"/>
    </row>
    <row r="594" spans="1:25">
      <c r="A594" s="139"/>
      <c r="B594" s="139"/>
      <c r="C594" s="139"/>
      <c r="D594" s="139"/>
      <c r="E594" s="139"/>
      <c r="F594" s="139"/>
      <c r="G594" s="139"/>
      <c r="H594" s="143"/>
      <c r="I594" s="139"/>
      <c r="J594" s="139"/>
      <c r="K594" s="139"/>
      <c r="L594" s="139"/>
      <c r="M594" s="139"/>
      <c r="N594" s="143"/>
      <c r="O594" s="139"/>
      <c r="P594" s="139"/>
      <c r="Q594" s="143"/>
      <c r="R594" s="139"/>
      <c r="S594" s="139"/>
      <c r="T594" s="139"/>
      <c r="U594" s="139"/>
      <c r="V594" s="139"/>
      <c r="W594" s="139"/>
      <c r="X594" s="139"/>
      <c r="Y594" s="139"/>
    </row>
    <row r="595" spans="1:25">
      <c r="A595" s="139"/>
      <c r="B595" s="139"/>
      <c r="C595" s="139"/>
      <c r="D595" s="139"/>
      <c r="E595" s="139"/>
      <c r="F595" s="139"/>
      <c r="G595" s="139"/>
      <c r="H595" s="143"/>
      <c r="I595" s="139"/>
      <c r="J595" s="139"/>
      <c r="K595" s="139"/>
      <c r="L595" s="139"/>
      <c r="M595" s="139"/>
      <c r="N595" s="143"/>
      <c r="O595" s="139"/>
      <c r="P595" s="139"/>
      <c r="Q595" s="143"/>
      <c r="R595" s="139"/>
      <c r="S595" s="139"/>
      <c r="T595" s="139"/>
      <c r="U595" s="139"/>
      <c r="V595" s="139"/>
      <c r="W595" s="139"/>
      <c r="X595" s="139"/>
      <c r="Y595" s="139"/>
    </row>
    <row r="596" spans="1:25">
      <c r="A596" s="139"/>
      <c r="B596" s="139"/>
      <c r="C596" s="139"/>
      <c r="D596" s="139"/>
      <c r="E596" s="139"/>
      <c r="F596" s="139"/>
      <c r="G596" s="139"/>
      <c r="H596" s="143"/>
      <c r="I596" s="139"/>
      <c r="J596" s="139"/>
      <c r="K596" s="139"/>
      <c r="L596" s="139"/>
      <c r="M596" s="139"/>
      <c r="N596" s="143"/>
      <c r="O596" s="139"/>
      <c r="P596" s="139"/>
      <c r="Q596" s="143"/>
      <c r="R596" s="139"/>
      <c r="S596" s="139"/>
      <c r="T596" s="139"/>
      <c r="U596" s="139"/>
      <c r="V596" s="139"/>
      <c r="W596" s="139"/>
      <c r="X596" s="139"/>
      <c r="Y596" s="139"/>
    </row>
    <row r="597" spans="1:25">
      <c r="A597" s="139"/>
      <c r="B597" s="139"/>
      <c r="C597" s="139"/>
      <c r="D597" s="139"/>
      <c r="E597" s="139"/>
      <c r="F597" s="139"/>
      <c r="G597" s="139"/>
      <c r="H597" s="143"/>
      <c r="I597" s="139"/>
      <c r="J597" s="139"/>
      <c r="K597" s="139"/>
      <c r="L597" s="139"/>
      <c r="M597" s="139"/>
      <c r="N597" s="143"/>
      <c r="O597" s="139"/>
      <c r="P597" s="139"/>
      <c r="Q597" s="143"/>
      <c r="R597" s="139"/>
      <c r="S597" s="139"/>
      <c r="T597" s="139"/>
      <c r="U597" s="139"/>
      <c r="V597" s="139"/>
      <c r="W597" s="139"/>
      <c r="X597" s="139"/>
      <c r="Y597" s="139"/>
    </row>
    <row r="598" spans="1:25">
      <c r="A598" s="139"/>
      <c r="B598" s="139"/>
      <c r="C598" s="139"/>
      <c r="D598" s="139"/>
      <c r="E598" s="139"/>
      <c r="F598" s="139"/>
      <c r="G598" s="139"/>
      <c r="H598" s="143"/>
      <c r="I598" s="139"/>
      <c r="J598" s="139"/>
      <c r="K598" s="139"/>
      <c r="L598" s="139"/>
      <c r="M598" s="139"/>
      <c r="N598" s="143"/>
      <c r="O598" s="139"/>
      <c r="P598" s="139"/>
      <c r="Q598" s="143"/>
      <c r="R598" s="139"/>
      <c r="S598" s="139"/>
      <c r="T598" s="139"/>
      <c r="U598" s="139"/>
      <c r="V598" s="139"/>
      <c r="W598" s="139"/>
      <c r="X598" s="139"/>
      <c r="Y598" s="139"/>
    </row>
    <row r="599" spans="1:25">
      <c r="A599" s="139"/>
      <c r="B599" s="139"/>
      <c r="C599" s="139"/>
      <c r="D599" s="139"/>
      <c r="E599" s="139"/>
      <c r="F599" s="139"/>
      <c r="G599" s="139"/>
      <c r="H599" s="143"/>
      <c r="I599" s="139"/>
      <c r="J599" s="139"/>
      <c r="K599" s="139"/>
      <c r="L599" s="139"/>
      <c r="M599" s="139"/>
      <c r="N599" s="143"/>
      <c r="O599" s="139"/>
      <c r="P599" s="139"/>
      <c r="Q599" s="143"/>
      <c r="R599" s="139"/>
      <c r="S599" s="139"/>
      <c r="T599" s="139"/>
      <c r="U599" s="139"/>
      <c r="V599" s="139"/>
      <c r="W599" s="139"/>
      <c r="X599" s="139"/>
      <c r="Y599" s="139"/>
    </row>
    <row r="600" spans="1:25">
      <c r="A600" s="139"/>
      <c r="B600" s="139"/>
      <c r="C600" s="139"/>
      <c r="D600" s="139"/>
      <c r="E600" s="139"/>
      <c r="F600" s="139"/>
      <c r="G600" s="139"/>
      <c r="H600" s="143"/>
      <c r="I600" s="139"/>
      <c r="J600" s="139"/>
      <c r="K600" s="139"/>
      <c r="L600" s="139"/>
      <c r="M600" s="139"/>
      <c r="N600" s="143"/>
      <c r="O600" s="139"/>
      <c r="P600" s="139"/>
      <c r="Q600" s="143"/>
      <c r="R600" s="139"/>
      <c r="S600" s="139"/>
      <c r="T600" s="139"/>
      <c r="U600" s="139"/>
      <c r="V600" s="139"/>
      <c r="W600" s="139"/>
      <c r="X600" s="139"/>
      <c r="Y600" s="139"/>
    </row>
    <row r="601" spans="1:25">
      <c r="A601" s="139"/>
      <c r="B601" s="139"/>
      <c r="C601" s="139"/>
      <c r="D601" s="139"/>
      <c r="E601" s="139"/>
      <c r="F601" s="139"/>
      <c r="G601" s="139"/>
      <c r="H601" s="143"/>
      <c r="I601" s="139"/>
      <c r="J601" s="139"/>
      <c r="K601" s="139"/>
      <c r="L601" s="139"/>
      <c r="M601" s="139"/>
      <c r="N601" s="143"/>
      <c r="O601" s="139"/>
      <c r="P601" s="139"/>
      <c r="Q601" s="143"/>
      <c r="R601" s="139"/>
      <c r="S601" s="139"/>
      <c r="T601" s="139"/>
      <c r="U601" s="139"/>
      <c r="V601" s="139"/>
      <c r="W601" s="139"/>
      <c r="X601" s="139"/>
      <c r="Y601" s="139"/>
    </row>
    <row r="602" spans="1:25">
      <c r="A602" s="139"/>
      <c r="B602" s="139"/>
      <c r="C602" s="139"/>
      <c r="D602" s="139"/>
      <c r="E602" s="139"/>
      <c r="F602" s="139"/>
      <c r="G602" s="139"/>
      <c r="H602" s="143"/>
      <c r="I602" s="139"/>
      <c r="J602" s="139"/>
      <c r="K602" s="139"/>
      <c r="L602" s="139"/>
      <c r="M602" s="139"/>
      <c r="N602" s="143"/>
      <c r="O602" s="139"/>
      <c r="P602" s="139"/>
      <c r="Q602" s="143"/>
      <c r="R602" s="139"/>
      <c r="S602" s="139"/>
      <c r="T602" s="139"/>
      <c r="U602" s="139"/>
      <c r="V602" s="139"/>
      <c r="W602" s="139"/>
      <c r="X602" s="139"/>
      <c r="Y602" s="139"/>
    </row>
    <row r="603" spans="1:25">
      <c r="A603" s="139"/>
      <c r="B603" s="139"/>
      <c r="C603" s="139"/>
      <c r="D603" s="139"/>
      <c r="E603" s="139"/>
      <c r="F603" s="139"/>
      <c r="G603" s="139"/>
      <c r="H603" s="143"/>
      <c r="I603" s="139"/>
      <c r="J603" s="139"/>
      <c r="K603" s="139"/>
      <c r="L603" s="139"/>
      <c r="M603" s="139"/>
      <c r="N603" s="143"/>
      <c r="O603" s="139"/>
      <c r="P603" s="139"/>
      <c r="Q603" s="143"/>
      <c r="R603" s="139"/>
      <c r="S603" s="139"/>
      <c r="T603" s="139"/>
      <c r="U603" s="139"/>
      <c r="V603" s="139"/>
      <c r="W603" s="139"/>
      <c r="X603" s="139"/>
      <c r="Y603" s="139"/>
    </row>
    <row r="604" spans="1:25">
      <c r="A604" s="139"/>
      <c r="B604" s="139"/>
      <c r="C604" s="139"/>
      <c r="D604" s="139"/>
      <c r="E604" s="139"/>
      <c r="F604" s="139"/>
      <c r="G604" s="139"/>
      <c r="H604" s="143"/>
      <c r="I604" s="139"/>
      <c r="J604" s="139"/>
      <c r="K604" s="139"/>
      <c r="L604" s="139"/>
      <c r="M604" s="139"/>
      <c r="N604" s="143"/>
      <c r="O604" s="139"/>
      <c r="P604" s="139"/>
      <c r="Q604" s="143"/>
      <c r="R604" s="139"/>
      <c r="S604" s="139"/>
      <c r="T604" s="139"/>
      <c r="U604" s="139"/>
      <c r="V604" s="139"/>
      <c r="W604" s="139"/>
      <c r="X604" s="139"/>
      <c r="Y604" s="139"/>
    </row>
    <row r="605" spans="1:25">
      <c r="A605" s="139"/>
      <c r="B605" s="139"/>
      <c r="C605" s="139"/>
      <c r="D605" s="139"/>
      <c r="E605" s="139"/>
      <c r="F605" s="139"/>
      <c r="G605" s="139"/>
      <c r="H605" s="143"/>
      <c r="I605" s="139"/>
      <c r="J605" s="139"/>
      <c r="K605" s="139"/>
      <c r="L605" s="139"/>
      <c r="M605" s="139"/>
      <c r="N605" s="143"/>
      <c r="O605" s="139"/>
      <c r="P605" s="139"/>
      <c r="Q605" s="143"/>
      <c r="R605" s="139"/>
      <c r="S605" s="139"/>
      <c r="T605" s="139"/>
      <c r="U605" s="139"/>
      <c r="V605" s="139"/>
      <c r="W605" s="139"/>
      <c r="X605" s="139"/>
      <c r="Y605" s="139"/>
    </row>
    <row r="606" spans="1:25">
      <c r="A606" s="139"/>
      <c r="B606" s="139"/>
      <c r="C606" s="139"/>
      <c r="D606" s="139"/>
      <c r="E606" s="139"/>
      <c r="F606" s="139"/>
      <c r="G606" s="139"/>
      <c r="H606" s="143"/>
      <c r="I606" s="139"/>
      <c r="J606" s="139"/>
      <c r="K606" s="139"/>
      <c r="L606" s="139"/>
      <c r="M606" s="139"/>
      <c r="N606" s="143"/>
      <c r="O606" s="139"/>
      <c r="P606" s="139"/>
      <c r="Q606" s="143"/>
      <c r="R606" s="139"/>
      <c r="S606" s="139"/>
      <c r="T606" s="139"/>
      <c r="U606" s="139"/>
      <c r="V606" s="139"/>
      <c r="W606" s="139"/>
      <c r="X606" s="139"/>
      <c r="Y606" s="139"/>
    </row>
    <row r="607" spans="1:25">
      <c r="A607" s="139"/>
      <c r="B607" s="139"/>
      <c r="C607" s="139"/>
      <c r="D607" s="139"/>
      <c r="E607" s="139"/>
      <c r="F607" s="139"/>
      <c r="G607" s="139"/>
      <c r="H607" s="143"/>
      <c r="I607" s="139"/>
      <c r="J607" s="139"/>
      <c r="K607" s="139"/>
      <c r="L607" s="139"/>
      <c r="M607" s="139"/>
      <c r="N607" s="143"/>
      <c r="O607" s="139"/>
      <c r="P607" s="139"/>
      <c r="Q607" s="143"/>
      <c r="R607" s="139"/>
      <c r="S607" s="139"/>
      <c r="T607" s="139"/>
      <c r="U607" s="139"/>
      <c r="V607" s="139"/>
      <c r="W607" s="139"/>
      <c r="X607" s="139"/>
      <c r="Y607" s="139"/>
    </row>
    <row r="608" spans="1:25">
      <c r="A608" s="139"/>
      <c r="B608" s="139"/>
      <c r="C608" s="139"/>
      <c r="D608" s="139"/>
      <c r="E608" s="139"/>
      <c r="F608" s="139"/>
      <c r="G608" s="139"/>
      <c r="H608" s="143"/>
      <c r="I608" s="139"/>
      <c r="J608" s="139"/>
      <c r="K608" s="139"/>
      <c r="L608" s="139"/>
      <c r="M608" s="139"/>
      <c r="N608" s="143"/>
      <c r="O608" s="139"/>
      <c r="P608" s="139"/>
      <c r="Q608" s="143"/>
      <c r="R608" s="139"/>
      <c r="S608" s="139"/>
      <c r="T608" s="139"/>
      <c r="U608" s="139"/>
      <c r="V608" s="139"/>
      <c r="W608" s="139"/>
      <c r="X608" s="139"/>
      <c r="Y608" s="139"/>
    </row>
    <row r="609" spans="1:25">
      <c r="A609" s="139"/>
      <c r="B609" s="139"/>
      <c r="C609" s="139"/>
      <c r="D609" s="139"/>
      <c r="E609" s="139"/>
      <c r="F609" s="139"/>
      <c r="G609" s="139"/>
      <c r="H609" s="143"/>
      <c r="I609" s="139"/>
      <c r="J609" s="139"/>
      <c r="K609" s="139"/>
      <c r="L609" s="139"/>
      <c r="M609" s="139"/>
      <c r="N609" s="143"/>
      <c r="O609" s="139"/>
      <c r="P609" s="139"/>
      <c r="Q609" s="143"/>
      <c r="R609" s="139"/>
      <c r="S609" s="139"/>
      <c r="T609" s="139"/>
      <c r="U609" s="139"/>
      <c r="V609" s="139"/>
      <c r="W609" s="139"/>
      <c r="X609" s="139"/>
      <c r="Y609" s="139"/>
    </row>
    <row r="610" spans="1:25">
      <c r="A610" s="139"/>
      <c r="B610" s="139"/>
      <c r="C610" s="139"/>
      <c r="D610" s="139"/>
      <c r="E610" s="139"/>
      <c r="F610" s="139"/>
      <c r="G610" s="139"/>
      <c r="H610" s="143"/>
      <c r="I610" s="139"/>
      <c r="J610" s="139"/>
      <c r="K610" s="139"/>
      <c r="L610" s="139"/>
      <c r="M610" s="139"/>
      <c r="N610" s="143"/>
      <c r="O610" s="139"/>
      <c r="P610" s="139"/>
      <c r="Q610" s="143"/>
      <c r="R610" s="139"/>
      <c r="S610" s="139"/>
      <c r="T610" s="139"/>
      <c r="U610" s="139"/>
      <c r="V610" s="139"/>
      <c r="W610" s="139"/>
      <c r="X610" s="139"/>
      <c r="Y610" s="139"/>
    </row>
    <row r="611" spans="1:25">
      <c r="A611" s="139"/>
      <c r="B611" s="139"/>
      <c r="C611" s="139"/>
      <c r="D611" s="139"/>
      <c r="E611" s="139"/>
      <c r="F611" s="139"/>
      <c r="G611" s="139"/>
      <c r="H611" s="143"/>
      <c r="I611" s="139"/>
      <c r="J611" s="139"/>
      <c r="K611" s="139"/>
      <c r="L611" s="139"/>
      <c r="M611" s="139"/>
      <c r="N611" s="143"/>
      <c r="O611" s="139"/>
      <c r="P611" s="139"/>
      <c r="Q611" s="143"/>
      <c r="R611" s="139"/>
      <c r="S611" s="139"/>
      <c r="T611" s="139"/>
      <c r="U611" s="139"/>
      <c r="V611" s="139"/>
      <c r="W611" s="139"/>
      <c r="X611" s="139"/>
      <c r="Y611" s="139"/>
    </row>
    <row r="612" spans="1:25">
      <c r="A612" s="139"/>
      <c r="B612" s="139"/>
      <c r="C612" s="139"/>
      <c r="D612" s="139"/>
      <c r="E612" s="139"/>
      <c r="F612" s="139"/>
      <c r="G612" s="139"/>
      <c r="H612" s="143"/>
      <c r="I612" s="139"/>
      <c r="J612" s="139"/>
      <c r="K612" s="139"/>
      <c r="L612" s="139"/>
      <c r="M612" s="139"/>
      <c r="N612" s="143"/>
      <c r="O612" s="139"/>
      <c r="P612" s="139"/>
      <c r="Q612" s="143"/>
      <c r="R612" s="139"/>
      <c r="S612" s="139"/>
      <c r="T612" s="139"/>
      <c r="U612" s="139"/>
      <c r="V612" s="139"/>
      <c r="W612" s="139"/>
      <c r="X612" s="139"/>
      <c r="Y612" s="139"/>
    </row>
    <row r="613" spans="1:25">
      <c r="A613" s="139"/>
      <c r="B613" s="139"/>
      <c r="C613" s="139"/>
      <c r="D613" s="139"/>
      <c r="E613" s="139"/>
      <c r="F613" s="139"/>
      <c r="G613" s="139"/>
      <c r="H613" s="143"/>
      <c r="I613" s="139"/>
      <c r="J613" s="139"/>
      <c r="K613" s="139"/>
      <c r="L613" s="139"/>
      <c r="M613" s="139"/>
      <c r="N613" s="143"/>
      <c r="O613" s="139"/>
      <c r="P613" s="139"/>
      <c r="Q613" s="143"/>
      <c r="R613" s="139"/>
      <c r="S613" s="139"/>
      <c r="T613" s="139"/>
      <c r="U613" s="139"/>
      <c r="V613" s="139"/>
      <c r="W613" s="139"/>
      <c r="X613" s="139"/>
      <c r="Y613" s="139"/>
    </row>
    <row r="614" spans="1:25">
      <c r="A614" s="139"/>
      <c r="B614" s="139"/>
      <c r="C614" s="139"/>
      <c r="D614" s="139"/>
      <c r="E614" s="139"/>
      <c r="F614" s="139"/>
      <c r="G614" s="139"/>
      <c r="H614" s="143"/>
      <c r="I614" s="139"/>
      <c r="J614" s="139"/>
      <c r="K614" s="139"/>
      <c r="L614" s="139"/>
      <c r="M614" s="139"/>
      <c r="N614" s="143"/>
      <c r="O614" s="139"/>
      <c r="P614" s="139"/>
      <c r="Q614" s="143"/>
      <c r="R614" s="139"/>
      <c r="S614" s="139"/>
      <c r="T614" s="139"/>
      <c r="U614" s="139"/>
      <c r="V614" s="139"/>
      <c r="W614" s="139"/>
      <c r="X614" s="139"/>
      <c r="Y614" s="139"/>
    </row>
    <row r="615" spans="1:25">
      <c r="A615" s="139"/>
      <c r="B615" s="139"/>
      <c r="C615" s="139"/>
      <c r="D615" s="139"/>
      <c r="E615" s="139"/>
      <c r="F615" s="139"/>
      <c r="G615" s="139"/>
      <c r="H615" s="143"/>
      <c r="I615" s="139"/>
      <c r="J615" s="139"/>
      <c r="K615" s="139"/>
      <c r="L615" s="139"/>
      <c r="M615" s="139"/>
      <c r="N615" s="143"/>
      <c r="O615" s="139"/>
      <c r="P615" s="139"/>
      <c r="Q615" s="143"/>
      <c r="R615" s="139"/>
      <c r="S615" s="139"/>
      <c r="T615" s="139"/>
      <c r="U615" s="139"/>
      <c r="V615" s="139"/>
      <c r="W615" s="139"/>
      <c r="X615" s="139"/>
      <c r="Y615" s="139"/>
    </row>
    <row r="616" spans="1:25">
      <c r="A616" s="139"/>
      <c r="B616" s="139"/>
      <c r="C616" s="139"/>
      <c r="D616" s="139"/>
      <c r="E616" s="139"/>
      <c r="F616" s="139"/>
      <c r="G616" s="139"/>
      <c r="H616" s="143"/>
      <c r="I616" s="139"/>
      <c r="J616" s="139"/>
      <c r="K616" s="139"/>
      <c r="L616" s="139"/>
      <c r="M616" s="139"/>
      <c r="N616" s="143"/>
      <c r="O616" s="139"/>
      <c r="P616" s="139"/>
      <c r="Q616" s="143"/>
      <c r="R616" s="139"/>
      <c r="S616" s="139"/>
      <c r="T616" s="139"/>
      <c r="U616" s="139"/>
      <c r="V616" s="139"/>
      <c r="W616" s="139"/>
      <c r="X616" s="139"/>
      <c r="Y616" s="139"/>
    </row>
    <row r="617" spans="1:25">
      <c r="A617" s="139"/>
      <c r="B617" s="139"/>
      <c r="C617" s="139"/>
      <c r="D617" s="139"/>
      <c r="E617" s="139"/>
      <c r="F617" s="139"/>
      <c r="G617" s="139"/>
      <c r="H617" s="143"/>
      <c r="I617" s="139"/>
      <c r="J617" s="139"/>
      <c r="K617" s="139"/>
      <c r="L617" s="139"/>
      <c r="M617" s="139"/>
      <c r="N617" s="143"/>
      <c r="O617" s="139"/>
      <c r="P617" s="139"/>
      <c r="Q617" s="143"/>
      <c r="R617" s="139"/>
      <c r="S617" s="139"/>
      <c r="T617" s="139"/>
      <c r="U617" s="139"/>
      <c r="V617" s="139"/>
      <c r="W617" s="139"/>
      <c r="X617" s="139"/>
      <c r="Y617" s="139"/>
    </row>
    <row r="618" spans="1:25">
      <c r="A618" s="139"/>
      <c r="B618" s="139"/>
      <c r="C618" s="139"/>
      <c r="D618" s="139"/>
      <c r="E618" s="139"/>
      <c r="F618" s="139"/>
      <c r="G618" s="139"/>
      <c r="H618" s="143"/>
      <c r="I618" s="139"/>
      <c r="J618" s="139"/>
      <c r="K618" s="139"/>
      <c r="L618" s="139"/>
      <c r="M618" s="139"/>
      <c r="N618" s="143"/>
      <c r="O618" s="139"/>
      <c r="P618" s="139"/>
      <c r="Q618" s="143"/>
      <c r="R618" s="139"/>
      <c r="S618" s="139"/>
      <c r="T618" s="139"/>
      <c r="U618" s="139"/>
      <c r="V618" s="139"/>
      <c r="W618" s="139"/>
      <c r="X618" s="139"/>
      <c r="Y618" s="139"/>
    </row>
    <row r="619" spans="1:25">
      <c r="A619" s="139"/>
      <c r="B619" s="139"/>
      <c r="C619" s="139"/>
      <c r="D619" s="139"/>
      <c r="E619" s="139"/>
      <c r="F619" s="139"/>
      <c r="G619" s="139"/>
      <c r="H619" s="143"/>
      <c r="I619" s="139"/>
      <c r="J619" s="139"/>
      <c r="K619" s="139"/>
      <c r="L619" s="139"/>
      <c r="M619" s="139"/>
      <c r="N619" s="143"/>
      <c r="O619" s="139"/>
      <c r="P619" s="139"/>
      <c r="Q619" s="143"/>
      <c r="R619" s="139"/>
      <c r="S619" s="139"/>
      <c r="T619" s="139"/>
      <c r="U619" s="139"/>
      <c r="V619" s="139"/>
      <c r="W619" s="139"/>
      <c r="X619" s="139"/>
      <c r="Y619" s="139"/>
    </row>
    <row r="620" spans="1:25">
      <c r="A620" s="139"/>
      <c r="B620" s="139"/>
      <c r="C620" s="139"/>
      <c r="D620" s="139"/>
      <c r="E620" s="139"/>
      <c r="F620" s="139"/>
      <c r="G620" s="139"/>
      <c r="H620" s="143"/>
      <c r="I620" s="139"/>
      <c r="J620" s="139"/>
      <c r="K620" s="139"/>
      <c r="L620" s="139"/>
      <c r="M620" s="139"/>
      <c r="N620" s="143"/>
      <c r="O620" s="139"/>
      <c r="P620" s="139"/>
      <c r="Q620" s="143"/>
      <c r="R620" s="139"/>
      <c r="S620" s="139"/>
      <c r="T620" s="139"/>
      <c r="U620" s="139"/>
      <c r="V620" s="139"/>
      <c r="W620" s="139"/>
      <c r="X620" s="139"/>
      <c r="Y620" s="139"/>
    </row>
    <row r="621" spans="1:25">
      <c r="A621" s="139"/>
      <c r="B621" s="139"/>
      <c r="C621" s="139"/>
      <c r="D621" s="139"/>
      <c r="E621" s="139"/>
      <c r="F621" s="139"/>
      <c r="G621" s="139"/>
      <c r="H621" s="143"/>
      <c r="I621" s="139"/>
      <c r="J621" s="139"/>
      <c r="K621" s="139"/>
      <c r="L621" s="139"/>
      <c r="M621" s="139"/>
      <c r="N621" s="143"/>
      <c r="O621" s="139"/>
      <c r="P621" s="139"/>
      <c r="Q621" s="143"/>
      <c r="R621" s="139"/>
      <c r="S621" s="139"/>
      <c r="T621" s="139"/>
      <c r="U621" s="139"/>
      <c r="V621" s="139"/>
      <c r="W621" s="139"/>
      <c r="X621" s="139"/>
      <c r="Y621" s="139"/>
    </row>
    <row r="622" spans="1:25">
      <c r="A622" s="139"/>
      <c r="B622" s="139"/>
      <c r="C622" s="139"/>
      <c r="D622" s="139"/>
      <c r="E622" s="139"/>
      <c r="F622" s="139"/>
      <c r="G622" s="139"/>
      <c r="H622" s="143"/>
      <c r="I622" s="139"/>
      <c r="J622" s="139"/>
      <c r="K622" s="139"/>
      <c r="L622" s="139"/>
      <c r="M622" s="139"/>
      <c r="N622" s="143"/>
      <c r="O622" s="139"/>
      <c r="P622" s="139"/>
      <c r="Q622" s="143"/>
      <c r="R622" s="139"/>
      <c r="S622" s="139"/>
      <c r="T622" s="139"/>
      <c r="U622" s="139"/>
      <c r="V622" s="139"/>
      <c r="W622" s="139"/>
      <c r="X622" s="139"/>
      <c r="Y622" s="139"/>
    </row>
    <row r="623" spans="1:25">
      <c r="A623" s="139"/>
      <c r="B623" s="139"/>
      <c r="C623" s="139"/>
      <c r="D623" s="139"/>
      <c r="E623" s="139"/>
      <c r="F623" s="139"/>
      <c r="G623" s="139"/>
      <c r="H623" s="143"/>
      <c r="I623" s="139"/>
      <c r="J623" s="139"/>
      <c r="K623" s="139"/>
      <c r="L623" s="139"/>
      <c r="M623" s="139"/>
      <c r="N623" s="143"/>
      <c r="O623" s="139"/>
      <c r="P623" s="139"/>
      <c r="Q623" s="143"/>
      <c r="R623" s="139"/>
      <c r="S623" s="139"/>
      <c r="T623" s="139"/>
      <c r="U623" s="139"/>
      <c r="V623" s="139"/>
      <c r="W623" s="139"/>
      <c r="X623" s="139"/>
      <c r="Y623" s="139"/>
    </row>
    <row r="624" spans="1:25">
      <c r="A624" s="139"/>
      <c r="B624" s="139"/>
      <c r="C624" s="139"/>
      <c r="D624" s="139"/>
      <c r="E624" s="139"/>
      <c r="F624" s="139"/>
      <c r="G624" s="139"/>
      <c r="H624" s="143"/>
      <c r="I624" s="139"/>
      <c r="J624" s="139"/>
      <c r="K624" s="139"/>
      <c r="L624" s="139"/>
      <c r="M624" s="139"/>
      <c r="N624" s="143"/>
      <c r="O624" s="139"/>
      <c r="P624" s="139"/>
      <c r="Q624" s="143"/>
      <c r="R624" s="139"/>
      <c r="S624" s="139"/>
      <c r="T624" s="139"/>
      <c r="U624" s="139"/>
      <c r="V624" s="139"/>
      <c r="W624" s="139"/>
      <c r="X624" s="139"/>
      <c r="Y624" s="139"/>
    </row>
    <row r="625" spans="1:25">
      <c r="A625" s="139"/>
      <c r="B625" s="139"/>
      <c r="C625" s="139"/>
      <c r="D625" s="139"/>
      <c r="E625" s="139"/>
      <c r="F625" s="139"/>
      <c r="G625" s="139"/>
      <c r="H625" s="143"/>
      <c r="I625" s="139"/>
      <c r="J625" s="139"/>
      <c r="K625" s="139"/>
      <c r="L625" s="139"/>
      <c r="M625" s="139"/>
      <c r="N625" s="143"/>
      <c r="O625" s="139"/>
      <c r="P625" s="139"/>
      <c r="Q625" s="143"/>
      <c r="R625" s="139"/>
      <c r="S625" s="139"/>
      <c r="T625" s="139"/>
      <c r="U625" s="139"/>
      <c r="V625" s="139"/>
      <c r="W625" s="139"/>
      <c r="X625" s="139"/>
      <c r="Y625" s="139"/>
    </row>
    <row r="626" spans="1:25">
      <c r="A626" s="139"/>
      <c r="B626" s="139"/>
      <c r="C626" s="139"/>
      <c r="D626" s="139"/>
      <c r="E626" s="139"/>
      <c r="F626" s="139"/>
      <c r="G626" s="139"/>
      <c r="H626" s="143"/>
      <c r="I626" s="139"/>
      <c r="J626" s="139"/>
      <c r="K626" s="139"/>
      <c r="L626" s="139"/>
      <c r="M626" s="139"/>
      <c r="N626" s="143"/>
      <c r="O626" s="139"/>
      <c r="P626" s="139"/>
      <c r="Q626" s="143"/>
      <c r="R626" s="139"/>
      <c r="S626" s="139"/>
      <c r="T626" s="139"/>
      <c r="U626" s="139"/>
      <c r="V626" s="139"/>
      <c r="W626" s="139"/>
      <c r="X626" s="139"/>
      <c r="Y626" s="139"/>
    </row>
    <row r="627" spans="1:25">
      <c r="A627" s="139"/>
      <c r="B627" s="139"/>
      <c r="C627" s="139"/>
      <c r="D627" s="139"/>
      <c r="E627" s="139"/>
      <c r="F627" s="139"/>
      <c r="G627" s="139"/>
      <c r="H627" s="143"/>
      <c r="I627" s="139"/>
      <c r="J627" s="139"/>
      <c r="K627" s="139"/>
      <c r="L627" s="139"/>
      <c r="M627" s="139"/>
      <c r="N627" s="143"/>
      <c r="O627" s="139"/>
      <c r="P627" s="139"/>
      <c r="Q627" s="143"/>
      <c r="R627" s="139"/>
      <c r="S627" s="139"/>
      <c r="T627" s="139"/>
      <c r="U627" s="139"/>
      <c r="V627" s="139"/>
      <c r="W627" s="139"/>
      <c r="X627" s="139"/>
      <c r="Y627" s="139"/>
    </row>
    <row r="628" spans="1:25">
      <c r="A628" s="139"/>
      <c r="B628" s="139"/>
      <c r="C628" s="139"/>
      <c r="D628" s="139"/>
      <c r="E628" s="139"/>
      <c r="F628" s="139"/>
      <c r="G628" s="139"/>
      <c r="H628" s="143"/>
      <c r="I628" s="139"/>
      <c r="J628" s="139"/>
      <c r="K628" s="139"/>
      <c r="L628" s="139"/>
      <c r="M628" s="139"/>
      <c r="N628" s="143"/>
      <c r="O628" s="139"/>
      <c r="P628" s="139"/>
      <c r="Q628" s="143"/>
      <c r="R628" s="139"/>
      <c r="S628" s="139"/>
      <c r="T628" s="139"/>
      <c r="U628" s="139"/>
      <c r="V628" s="139"/>
      <c r="W628" s="139"/>
      <c r="X628" s="139"/>
      <c r="Y628" s="139"/>
    </row>
    <row r="629" spans="1:25">
      <c r="A629" s="139"/>
      <c r="B629" s="139"/>
      <c r="C629" s="139"/>
      <c r="D629" s="139"/>
      <c r="E629" s="139"/>
      <c r="F629" s="139"/>
      <c r="G629" s="139"/>
      <c r="H629" s="143"/>
      <c r="I629" s="139"/>
      <c r="J629" s="139"/>
      <c r="K629" s="139"/>
      <c r="L629" s="139"/>
      <c r="M629" s="139"/>
      <c r="N629" s="143"/>
      <c r="O629" s="139"/>
      <c r="P629" s="139"/>
      <c r="Q629" s="143"/>
      <c r="R629" s="139"/>
      <c r="S629" s="139"/>
      <c r="T629" s="139"/>
      <c r="U629" s="139"/>
      <c r="V629" s="139"/>
      <c r="W629" s="139"/>
      <c r="X629" s="139"/>
      <c r="Y629" s="139"/>
    </row>
    <row r="630" spans="1:25">
      <c r="A630" s="139"/>
      <c r="B630" s="139"/>
      <c r="C630" s="139"/>
      <c r="D630" s="139"/>
      <c r="E630" s="139"/>
      <c r="F630" s="139"/>
      <c r="G630" s="139"/>
      <c r="H630" s="143"/>
      <c r="I630" s="139"/>
      <c r="J630" s="139"/>
      <c r="K630" s="139"/>
      <c r="L630" s="139"/>
      <c r="M630" s="139"/>
      <c r="N630" s="143"/>
      <c r="O630" s="139"/>
      <c r="P630" s="139"/>
      <c r="Q630" s="143"/>
      <c r="R630" s="139"/>
      <c r="S630" s="139"/>
      <c r="T630" s="139"/>
      <c r="U630" s="139"/>
      <c r="V630" s="139"/>
      <c r="W630" s="139"/>
      <c r="X630" s="139"/>
      <c r="Y630" s="139"/>
    </row>
    <row r="631" spans="1:25">
      <c r="A631" s="139"/>
      <c r="B631" s="139"/>
      <c r="C631" s="139"/>
      <c r="D631" s="139"/>
      <c r="E631" s="139"/>
      <c r="F631" s="139"/>
      <c r="G631" s="139"/>
      <c r="H631" s="143"/>
      <c r="I631" s="139"/>
      <c r="J631" s="139"/>
      <c r="K631" s="139"/>
      <c r="L631" s="139"/>
      <c r="M631" s="139"/>
      <c r="N631" s="143"/>
      <c r="O631" s="139"/>
      <c r="P631" s="139"/>
      <c r="Q631" s="143"/>
      <c r="R631" s="139"/>
      <c r="S631" s="139"/>
      <c r="T631" s="139"/>
      <c r="U631" s="139"/>
      <c r="V631" s="139"/>
      <c r="W631" s="139"/>
      <c r="X631" s="139"/>
      <c r="Y631" s="139"/>
    </row>
    <row r="632" spans="1:25">
      <c r="A632" s="139"/>
      <c r="B632" s="139"/>
      <c r="C632" s="139"/>
      <c r="D632" s="139"/>
      <c r="E632" s="139"/>
      <c r="F632" s="139"/>
      <c r="G632" s="139"/>
      <c r="H632" s="143"/>
      <c r="I632" s="139"/>
      <c r="J632" s="139"/>
      <c r="K632" s="139"/>
      <c r="L632" s="139"/>
      <c r="M632" s="139"/>
      <c r="N632" s="143"/>
      <c r="O632" s="139"/>
      <c r="P632" s="139"/>
      <c r="Q632" s="143"/>
      <c r="R632" s="139"/>
      <c r="S632" s="139"/>
      <c r="T632" s="139"/>
      <c r="U632" s="139"/>
      <c r="V632" s="139"/>
      <c r="W632" s="139"/>
      <c r="X632" s="139"/>
      <c r="Y632" s="139"/>
    </row>
    <row r="633" spans="1:25">
      <c r="A633" s="139"/>
      <c r="B633" s="139"/>
      <c r="C633" s="139"/>
      <c r="D633" s="139"/>
      <c r="E633" s="139"/>
      <c r="F633" s="139"/>
      <c r="G633" s="139"/>
      <c r="H633" s="143"/>
      <c r="I633" s="139"/>
      <c r="J633" s="139"/>
      <c r="K633" s="139"/>
      <c r="L633" s="139"/>
      <c r="M633" s="139"/>
      <c r="N633" s="143"/>
      <c r="O633" s="139"/>
      <c r="P633" s="139"/>
      <c r="Q633" s="143"/>
      <c r="R633" s="139"/>
      <c r="S633" s="139"/>
      <c r="T633" s="139"/>
      <c r="U633" s="139"/>
      <c r="V633" s="139"/>
      <c r="W633" s="139"/>
      <c r="X633" s="139"/>
      <c r="Y633" s="139"/>
    </row>
    <row r="634" spans="1:25">
      <c r="A634" s="139"/>
      <c r="B634" s="139"/>
      <c r="C634" s="139"/>
      <c r="D634" s="139"/>
      <c r="E634" s="139"/>
      <c r="F634" s="139"/>
      <c r="G634" s="139"/>
      <c r="H634" s="143"/>
      <c r="I634" s="139"/>
      <c r="J634" s="139"/>
      <c r="K634" s="139"/>
      <c r="L634" s="139"/>
      <c r="M634" s="139"/>
      <c r="N634" s="143"/>
      <c r="O634" s="139"/>
      <c r="P634" s="139"/>
      <c r="Q634" s="143"/>
      <c r="R634" s="139"/>
      <c r="S634" s="139"/>
      <c r="T634" s="139"/>
      <c r="U634" s="139"/>
      <c r="V634" s="139"/>
      <c r="W634" s="139"/>
      <c r="X634" s="139"/>
      <c r="Y634" s="139"/>
    </row>
    <row r="635" spans="1:25">
      <c r="A635" s="139"/>
      <c r="B635" s="139"/>
      <c r="C635" s="139"/>
      <c r="D635" s="139"/>
      <c r="E635" s="139"/>
      <c r="F635" s="139"/>
      <c r="G635" s="139"/>
      <c r="H635" s="143"/>
      <c r="I635" s="139"/>
      <c r="J635" s="139"/>
      <c r="K635" s="139"/>
      <c r="L635" s="139"/>
      <c r="M635" s="139"/>
      <c r="N635" s="143"/>
      <c r="O635" s="139"/>
      <c r="P635" s="139"/>
      <c r="Q635" s="143"/>
      <c r="R635" s="139"/>
      <c r="S635" s="139"/>
      <c r="T635" s="139"/>
      <c r="U635" s="139"/>
      <c r="V635" s="139"/>
      <c r="W635" s="139"/>
      <c r="X635" s="139"/>
      <c r="Y635" s="139"/>
    </row>
    <row r="636" spans="1:25">
      <c r="A636" s="139"/>
      <c r="B636" s="139"/>
      <c r="C636" s="139"/>
      <c r="D636" s="139"/>
      <c r="E636" s="139"/>
      <c r="F636" s="139"/>
      <c r="G636" s="139"/>
      <c r="H636" s="143"/>
      <c r="I636" s="139"/>
      <c r="J636" s="139"/>
      <c r="K636" s="139"/>
      <c r="L636" s="139"/>
      <c r="M636" s="139"/>
      <c r="N636" s="143"/>
      <c r="O636" s="139"/>
      <c r="P636" s="139"/>
      <c r="Q636" s="143"/>
      <c r="R636" s="139"/>
      <c r="S636" s="139"/>
      <c r="T636" s="139"/>
      <c r="U636" s="139"/>
      <c r="V636" s="139"/>
      <c r="W636" s="139"/>
      <c r="X636" s="139"/>
      <c r="Y636" s="139"/>
    </row>
    <row r="637" spans="1:25">
      <c r="A637" s="139"/>
      <c r="B637" s="139"/>
      <c r="C637" s="139"/>
      <c r="D637" s="139"/>
      <c r="E637" s="139"/>
      <c r="F637" s="139"/>
      <c r="G637" s="139"/>
      <c r="H637" s="143"/>
      <c r="I637" s="139"/>
      <c r="J637" s="139"/>
      <c r="K637" s="139"/>
      <c r="L637" s="139"/>
      <c r="M637" s="139"/>
      <c r="N637" s="143"/>
      <c r="O637" s="139"/>
      <c r="P637" s="139"/>
      <c r="Q637" s="143"/>
      <c r="R637" s="139"/>
      <c r="S637" s="139"/>
      <c r="T637" s="139"/>
      <c r="U637" s="139"/>
      <c r="V637" s="139"/>
      <c r="W637" s="139"/>
      <c r="X637" s="139"/>
      <c r="Y637" s="139"/>
    </row>
    <row r="638" spans="1:25">
      <c r="A638" s="139"/>
      <c r="B638" s="139"/>
      <c r="C638" s="139"/>
      <c r="D638" s="139"/>
      <c r="E638" s="139"/>
      <c r="F638" s="139"/>
      <c r="G638" s="139"/>
      <c r="H638" s="143"/>
      <c r="I638" s="139"/>
      <c r="J638" s="139"/>
      <c r="K638" s="139"/>
      <c r="L638" s="139"/>
      <c r="M638" s="139"/>
      <c r="N638" s="143"/>
      <c r="O638" s="139"/>
      <c r="P638" s="139"/>
      <c r="Q638" s="143"/>
      <c r="R638" s="139"/>
      <c r="S638" s="139"/>
      <c r="T638" s="139"/>
      <c r="U638" s="139"/>
      <c r="V638" s="139"/>
      <c r="W638" s="139"/>
      <c r="X638" s="139"/>
      <c r="Y638" s="139"/>
    </row>
    <row r="639" spans="1:25">
      <c r="A639" s="139"/>
      <c r="B639" s="139"/>
      <c r="C639" s="139"/>
      <c r="D639" s="139"/>
      <c r="E639" s="139"/>
      <c r="F639" s="139"/>
      <c r="G639" s="139"/>
      <c r="H639" s="143"/>
      <c r="I639" s="139"/>
      <c r="J639" s="139"/>
      <c r="K639" s="139"/>
      <c r="L639" s="139"/>
      <c r="M639" s="139"/>
      <c r="N639" s="143"/>
      <c r="O639" s="139"/>
      <c r="P639" s="139"/>
      <c r="Q639" s="143"/>
      <c r="R639" s="139"/>
      <c r="S639" s="139"/>
      <c r="T639" s="139"/>
      <c r="U639" s="139"/>
      <c r="V639" s="139"/>
      <c r="W639" s="139"/>
      <c r="X639" s="139"/>
      <c r="Y639" s="139"/>
    </row>
    <row r="640" spans="1:25">
      <c r="A640" s="139"/>
      <c r="B640" s="139"/>
      <c r="C640" s="139"/>
      <c r="D640" s="139"/>
      <c r="E640" s="139"/>
      <c r="F640" s="139"/>
      <c r="G640" s="139"/>
      <c r="H640" s="143"/>
      <c r="I640" s="139"/>
      <c r="J640" s="139"/>
      <c r="K640" s="139"/>
      <c r="L640" s="139"/>
      <c r="M640" s="139"/>
      <c r="N640" s="143"/>
      <c r="O640" s="139"/>
      <c r="P640" s="139"/>
      <c r="Q640" s="143"/>
      <c r="R640" s="139"/>
      <c r="S640" s="139"/>
      <c r="T640" s="139"/>
      <c r="U640" s="139"/>
      <c r="V640" s="139"/>
      <c r="W640" s="139"/>
      <c r="X640" s="139"/>
      <c r="Y640" s="139"/>
    </row>
    <row r="641" spans="1:25">
      <c r="A641" s="139"/>
      <c r="B641" s="139"/>
      <c r="C641" s="139"/>
      <c r="D641" s="139"/>
      <c r="E641" s="139"/>
      <c r="F641" s="139"/>
      <c r="G641" s="139"/>
      <c r="H641" s="143"/>
      <c r="I641" s="139"/>
      <c r="J641" s="139"/>
      <c r="K641" s="139"/>
      <c r="L641" s="139"/>
      <c r="M641" s="139"/>
      <c r="N641" s="143"/>
      <c r="O641" s="139"/>
      <c r="P641" s="139"/>
      <c r="Q641" s="143"/>
      <c r="R641" s="139"/>
      <c r="S641" s="139"/>
      <c r="T641" s="139"/>
      <c r="U641" s="139"/>
      <c r="V641" s="139"/>
      <c r="W641" s="139"/>
      <c r="X641" s="139"/>
      <c r="Y641" s="139"/>
    </row>
    <row r="642" spans="1:25">
      <c r="A642" s="139"/>
      <c r="B642" s="139"/>
      <c r="C642" s="139"/>
      <c r="D642" s="139"/>
      <c r="E642" s="139"/>
      <c r="F642" s="139"/>
      <c r="G642" s="139"/>
      <c r="H642" s="143"/>
      <c r="I642" s="139"/>
      <c r="J642" s="139"/>
      <c r="K642" s="139"/>
      <c r="L642" s="139"/>
      <c r="M642" s="139"/>
      <c r="N642" s="143"/>
      <c r="O642" s="139"/>
      <c r="P642" s="139"/>
      <c r="Q642" s="143"/>
      <c r="R642" s="139"/>
      <c r="S642" s="139"/>
      <c r="T642" s="139"/>
      <c r="U642" s="139"/>
      <c r="V642" s="139"/>
      <c r="W642" s="139"/>
      <c r="X642" s="139"/>
      <c r="Y642" s="139"/>
    </row>
    <row r="643" spans="1:25">
      <c r="A643" s="139"/>
      <c r="B643" s="139"/>
      <c r="C643" s="139"/>
      <c r="D643" s="139"/>
      <c r="E643" s="139"/>
      <c r="F643" s="139"/>
      <c r="G643" s="139"/>
      <c r="H643" s="143"/>
      <c r="I643" s="139"/>
      <c r="J643" s="139"/>
      <c r="K643" s="139"/>
      <c r="L643" s="139"/>
      <c r="M643" s="139"/>
      <c r="N643" s="143"/>
      <c r="O643" s="139"/>
      <c r="P643" s="139"/>
      <c r="Q643" s="143"/>
      <c r="R643" s="139"/>
      <c r="S643" s="139"/>
      <c r="T643" s="139"/>
      <c r="U643" s="139"/>
      <c r="V643" s="139"/>
      <c r="W643" s="139"/>
      <c r="X643" s="139"/>
      <c r="Y643" s="139"/>
    </row>
    <row r="644" spans="1:25">
      <c r="A644" s="139"/>
      <c r="B644" s="139"/>
      <c r="C644" s="139"/>
      <c r="D644" s="139"/>
      <c r="E644" s="139"/>
      <c r="F644" s="139"/>
      <c r="G644" s="139"/>
      <c r="H644" s="143"/>
      <c r="I644" s="139"/>
      <c r="J644" s="139"/>
      <c r="K644" s="139"/>
      <c r="L644" s="139"/>
      <c r="M644" s="139"/>
      <c r="N644" s="143"/>
      <c r="O644" s="139"/>
      <c r="P644" s="139"/>
      <c r="Q644" s="143"/>
      <c r="R644" s="139"/>
      <c r="S644" s="139"/>
      <c r="T644" s="139"/>
      <c r="U644" s="139"/>
      <c r="V644" s="139"/>
      <c r="W644" s="139"/>
      <c r="X644" s="139"/>
      <c r="Y644" s="139"/>
    </row>
    <row r="645" spans="1:25">
      <c r="A645" s="139"/>
      <c r="B645" s="139"/>
      <c r="C645" s="139"/>
      <c r="D645" s="139"/>
      <c r="E645" s="139"/>
      <c r="F645" s="139"/>
      <c r="G645" s="139"/>
      <c r="H645" s="143"/>
      <c r="I645" s="139"/>
      <c r="J645" s="139"/>
      <c r="K645" s="139"/>
      <c r="L645" s="139"/>
      <c r="M645" s="139"/>
      <c r="N645" s="143"/>
      <c r="O645" s="139"/>
      <c r="P645" s="139"/>
      <c r="Q645" s="143"/>
      <c r="R645" s="139"/>
      <c r="S645" s="139"/>
      <c r="T645" s="139"/>
      <c r="U645" s="139"/>
      <c r="V645" s="139"/>
      <c r="W645" s="139"/>
      <c r="X645" s="139"/>
      <c r="Y645" s="139"/>
    </row>
    <row r="646" spans="1:25">
      <c r="A646" s="139"/>
      <c r="B646" s="139"/>
      <c r="C646" s="139"/>
      <c r="D646" s="139"/>
      <c r="E646" s="139"/>
      <c r="F646" s="139"/>
      <c r="G646" s="139"/>
      <c r="H646" s="143"/>
      <c r="I646" s="139"/>
      <c r="J646" s="139"/>
      <c r="K646" s="139"/>
      <c r="L646" s="139"/>
      <c r="M646" s="139"/>
      <c r="N646" s="143"/>
      <c r="O646" s="139"/>
      <c r="P646" s="139"/>
      <c r="Q646" s="143"/>
      <c r="R646" s="139"/>
      <c r="S646" s="139"/>
      <c r="T646" s="139"/>
      <c r="U646" s="139"/>
      <c r="V646" s="139"/>
      <c r="W646" s="139"/>
      <c r="X646" s="139"/>
      <c r="Y646" s="139"/>
    </row>
    <row r="647" spans="1:25">
      <c r="A647" s="139"/>
      <c r="B647" s="139"/>
      <c r="C647" s="139"/>
      <c r="D647" s="139"/>
      <c r="E647" s="139"/>
      <c r="F647" s="139"/>
      <c r="G647" s="139"/>
      <c r="H647" s="143"/>
      <c r="I647" s="139"/>
      <c r="J647" s="139"/>
      <c r="K647" s="139"/>
      <c r="L647" s="139"/>
      <c r="M647" s="139"/>
      <c r="N647" s="143"/>
      <c r="O647" s="139"/>
      <c r="P647" s="139"/>
      <c r="Q647" s="143"/>
      <c r="R647" s="139"/>
      <c r="S647" s="139"/>
      <c r="T647" s="139"/>
      <c r="U647" s="139"/>
      <c r="V647" s="139"/>
      <c r="W647" s="139"/>
      <c r="X647" s="139"/>
      <c r="Y647" s="139"/>
    </row>
    <row r="648" spans="1:25">
      <c r="A648" s="139"/>
      <c r="B648" s="139"/>
      <c r="C648" s="139"/>
      <c r="D648" s="139"/>
      <c r="E648" s="139"/>
      <c r="F648" s="139"/>
      <c r="G648" s="139"/>
      <c r="H648" s="143"/>
      <c r="I648" s="139"/>
      <c r="J648" s="139"/>
      <c r="K648" s="139"/>
      <c r="L648" s="139"/>
      <c r="M648" s="139"/>
      <c r="N648" s="143"/>
      <c r="O648" s="139"/>
      <c r="P648" s="139"/>
      <c r="Q648" s="143"/>
      <c r="R648" s="139"/>
      <c r="S648" s="139"/>
      <c r="T648" s="139"/>
      <c r="U648" s="139"/>
      <c r="V648" s="139"/>
      <c r="W648" s="139"/>
      <c r="X648" s="139"/>
      <c r="Y648" s="139"/>
    </row>
    <row r="649" spans="1:25">
      <c r="A649" s="139"/>
      <c r="B649" s="139"/>
      <c r="C649" s="139"/>
      <c r="D649" s="139"/>
      <c r="E649" s="139"/>
      <c r="F649" s="139"/>
      <c r="G649" s="139"/>
      <c r="H649" s="143"/>
      <c r="I649" s="139"/>
      <c r="J649" s="139"/>
      <c r="K649" s="139"/>
      <c r="L649" s="139"/>
      <c r="M649" s="139"/>
      <c r="N649" s="143"/>
      <c r="O649" s="139"/>
      <c r="P649" s="139"/>
      <c r="Q649" s="143"/>
      <c r="R649" s="139"/>
      <c r="S649" s="139"/>
      <c r="T649" s="139"/>
      <c r="U649" s="139"/>
      <c r="V649" s="139"/>
      <c r="W649" s="139"/>
      <c r="X649" s="139"/>
      <c r="Y649" s="139"/>
    </row>
    <row r="650" spans="1:25">
      <c r="A650" s="139"/>
      <c r="B650" s="139"/>
      <c r="C650" s="139"/>
      <c r="D650" s="139"/>
      <c r="E650" s="139"/>
      <c r="F650" s="139"/>
      <c r="G650" s="139"/>
      <c r="H650" s="143"/>
      <c r="I650" s="139"/>
      <c r="J650" s="139"/>
      <c r="K650" s="139"/>
      <c r="L650" s="139"/>
      <c r="M650" s="139"/>
      <c r="N650" s="143"/>
      <c r="O650" s="139"/>
      <c r="P650" s="139"/>
      <c r="Q650" s="143"/>
      <c r="R650" s="139"/>
      <c r="S650" s="139"/>
      <c r="T650" s="139"/>
      <c r="U650" s="139"/>
      <c r="V650" s="139"/>
      <c r="W650" s="139"/>
      <c r="X650" s="139"/>
      <c r="Y650" s="139"/>
    </row>
    <row r="651" spans="1:25">
      <c r="A651" s="139"/>
      <c r="B651" s="139"/>
      <c r="C651" s="139"/>
      <c r="D651" s="139"/>
      <c r="E651" s="139"/>
      <c r="F651" s="139"/>
      <c r="G651" s="139"/>
      <c r="H651" s="143"/>
      <c r="I651" s="139"/>
      <c r="J651" s="139"/>
      <c r="K651" s="139"/>
      <c r="L651" s="139"/>
      <c r="M651" s="139"/>
      <c r="N651" s="143"/>
      <c r="O651" s="139"/>
      <c r="P651" s="139"/>
      <c r="Q651" s="143"/>
      <c r="R651" s="139"/>
      <c r="S651" s="139"/>
      <c r="T651" s="139"/>
      <c r="U651" s="139"/>
      <c r="V651" s="139"/>
      <c r="W651" s="139"/>
      <c r="X651" s="139"/>
      <c r="Y651" s="139"/>
    </row>
    <row r="652" spans="1:25">
      <c r="A652" s="139"/>
      <c r="B652" s="139"/>
      <c r="C652" s="139"/>
      <c r="D652" s="139"/>
      <c r="E652" s="139"/>
      <c r="F652" s="139"/>
      <c r="G652" s="139"/>
      <c r="H652" s="143"/>
      <c r="I652" s="139"/>
      <c r="J652" s="139"/>
      <c r="K652" s="139"/>
      <c r="L652" s="139"/>
      <c r="M652" s="139"/>
      <c r="N652" s="143"/>
      <c r="O652" s="139"/>
      <c r="P652" s="139"/>
      <c r="Q652" s="143"/>
      <c r="R652" s="139"/>
      <c r="S652" s="139"/>
      <c r="T652" s="139"/>
      <c r="U652" s="139"/>
      <c r="V652" s="139"/>
      <c r="W652" s="139"/>
      <c r="X652" s="139"/>
      <c r="Y652" s="139"/>
    </row>
    <row r="653" spans="1:25">
      <c r="A653" s="139"/>
      <c r="B653" s="139"/>
      <c r="C653" s="139"/>
      <c r="D653" s="139"/>
      <c r="E653" s="139"/>
      <c r="F653" s="139"/>
      <c r="G653" s="139"/>
      <c r="H653" s="143"/>
      <c r="I653" s="139"/>
      <c r="J653" s="139"/>
      <c r="K653" s="139"/>
      <c r="L653" s="139"/>
      <c r="M653" s="139"/>
      <c r="N653" s="143"/>
      <c r="O653" s="139"/>
      <c r="P653" s="139"/>
      <c r="Q653" s="143"/>
      <c r="R653" s="139"/>
      <c r="S653" s="139"/>
      <c r="T653" s="139"/>
      <c r="U653" s="139"/>
      <c r="V653" s="139"/>
      <c r="W653" s="139"/>
      <c r="X653" s="139"/>
      <c r="Y653" s="139"/>
    </row>
    <row r="654" spans="1:25">
      <c r="A654" s="139"/>
      <c r="B654" s="139"/>
      <c r="C654" s="139"/>
      <c r="D654" s="139"/>
      <c r="E654" s="139"/>
      <c r="F654" s="139"/>
      <c r="G654" s="139"/>
      <c r="H654" s="143"/>
      <c r="I654" s="139"/>
      <c r="J654" s="139"/>
      <c r="K654" s="139"/>
      <c r="L654" s="139"/>
      <c r="M654" s="139"/>
      <c r="N654" s="143"/>
      <c r="O654" s="139"/>
      <c r="P654" s="139"/>
      <c r="Q654" s="143"/>
      <c r="R654" s="139"/>
      <c r="S654" s="139"/>
      <c r="T654" s="139"/>
      <c r="U654" s="139"/>
      <c r="V654" s="139"/>
      <c r="W654" s="139"/>
      <c r="X654" s="139"/>
      <c r="Y654" s="139"/>
    </row>
    <row r="655" spans="1:25">
      <c r="A655" s="139"/>
      <c r="B655" s="139"/>
      <c r="C655" s="139"/>
      <c r="D655" s="139"/>
      <c r="E655" s="139"/>
      <c r="F655" s="139"/>
      <c r="G655" s="139"/>
      <c r="H655" s="143"/>
      <c r="I655" s="139"/>
      <c r="J655" s="139"/>
      <c r="K655" s="139"/>
      <c r="L655" s="139"/>
      <c r="M655" s="139"/>
      <c r="N655" s="143"/>
      <c r="O655" s="139"/>
      <c r="P655" s="139"/>
      <c r="Q655" s="143"/>
      <c r="R655" s="139"/>
      <c r="S655" s="139"/>
      <c r="T655" s="139"/>
      <c r="U655" s="139"/>
      <c r="V655" s="139"/>
      <c r="W655" s="139"/>
      <c r="X655" s="139"/>
      <c r="Y655" s="139"/>
    </row>
    <row r="656" spans="1:25">
      <c r="A656" s="139"/>
      <c r="B656" s="139"/>
      <c r="C656" s="139"/>
      <c r="D656" s="139"/>
      <c r="E656" s="139"/>
      <c r="F656" s="139"/>
      <c r="G656" s="139"/>
      <c r="H656" s="143"/>
      <c r="I656" s="139"/>
      <c r="J656" s="139"/>
      <c r="K656" s="139"/>
      <c r="L656" s="139"/>
      <c r="M656" s="139"/>
      <c r="N656" s="143"/>
      <c r="O656" s="139"/>
      <c r="P656" s="139"/>
      <c r="Q656" s="143"/>
      <c r="R656" s="139"/>
      <c r="S656" s="139"/>
      <c r="T656" s="139"/>
      <c r="U656" s="139"/>
      <c r="V656" s="139"/>
      <c r="W656" s="139"/>
      <c r="X656" s="139"/>
      <c r="Y656" s="139"/>
    </row>
    <row r="657" spans="1:25">
      <c r="A657" s="139"/>
      <c r="B657" s="139"/>
      <c r="C657" s="139"/>
      <c r="D657" s="139"/>
      <c r="E657" s="139"/>
      <c r="F657" s="139"/>
      <c r="G657" s="139"/>
      <c r="H657" s="143"/>
      <c r="I657" s="139"/>
      <c r="J657" s="139"/>
      <c r="K657" s="139"/>
      <c r="L657" s="139"/>
      <c r="M657" s="139"/>
      <c r="N657" s="143"/>
      <c r="O657" s="139"/>
      <c r="P657" s="139"/>
      <c r="Q657" s="143"/>
      <c r="R657" s="139"/>
      <c r="S657" s="139"/>
      <c r="T657" s="139"/>
      <c r="U657" s="139"/>
      <c r="V657" s="139"/>
      <c r="W657" s="139"/>
      <c r="X657" s="139"/>
      <c r="Y657" s="139"/>
    </row>
    <row r="658" spans="1:25">
      <c r="A658" s="139"/>
      <c r="B658" s="139"/>
      <c r="C658" s="139"/>
      <c r="D658" s="139"/>
      <c r="E658" s="139"/>
      <c r="F658" s="139"/>
      <c r="G658" s="139"/>
      <c r="H658" s="143"/>
      <c r="I658" s="139"/>
      <c r="J658" s="139"/>
      <c r="K658" s="139"/>
      <c r="L658" s="139"/>
      <c r="M658" s="139"/>
      <c r="N658" s="143"/>
      <c r="O658" s="139"/>
      <c r="P658" s="139"/>
      <c r="Q658" s="143"/>
      <c r="R658" s="139"/>
      <c r="S658" s="139"/>
      <c r="T658" s="139"/>
      <c r="U658" s="139"/>
      <c r="V658" s="139"/>
      <c r="W658" s="139"/>
      <c r="X658" s="139"/>
      <c r="Y658" s="139"/>
    </row>
    <row r="659" spans="1:25">
      <c r="A659" s="139"/>
      <c r="B659" s="139"/>
      <c r="C659" s="139"/>
      <c r="D659" s="139"/>
      <c r="E659" s="139"/>
      <c r="F659" s="139"/>
      <c r="G659" s="139"/>
      <c r="H659" s="143"/>
      <c r="I659" s="139"/>
      <c r="J659" s="139"/>
      <c r="K659" s="139"/>
      <c r="L659" s="139"/>
      <c r="M659" s="139"/>
      <c r="N659" s="143"/>
      <c r="O659" s="139"/>
      <c r="P659" s="139"/>
      <c r="Q659" s="143"/>
      <c r="R659" s="139"/>
      <c r="S659" s="139"/>
      <c r="T659" s="139"/>
      <c r="U659" s="139"/>
      <c r="V659" s="139"/>
      <c r="W659" s="139"/>
      <c r="X659" s="139"/>
      <c r="Y659" s="139"/>
    </row>
    <row r="660" spans="1:25">
      <c r="A660" s="139"/>
      <c r="B660" s="139"/>
      <c r="C660" s="139"/>
      <c r="D660" s="139"/>
      <c r="E660" s="139"/>
      <c r="F660" s="139"/>
      <c r="G660" s="139"/>
      <c r="H660" s="143"/>
      <c r="I660" s="139"/>
      <c r="J660" s="139"/>
      <c r="K660" s="139"/>
      <c r="L660" s="139"/>
      <c r="M660" s="139"/>
      <c r="N660" s="143"/>
      <c r="O660" s="139"/>
      <c r="P660" s="139"/>
      <c r="Q660" s="143"/>
      <c r="R660" s="139"/>
      <c r="S660" s="139"/>
      <c r="T660" s="139"/>
      <c r="U660" s="139"/>
      <c r="V660" s="139"/>
      <c r="W660" s="139"/>
      <c r="X660" s="139"/>
      <c r="Y660" s="139"/>
    </row>
    <row r="661" spans="1:25">
      <c r="A661" s="139"/>
      <c r="B661" s="139"/>
      <c r="C661" s="139"/>
      <c r="D661" s="139"/>
      <c r="E661" s="139"/>
      <c r="F661" s="139"/>
      <c r="G661" s="139"/>
      <c r="H661" s="143"/>
      <c r="I661" s="139"/>
      <c r="J661" s="139"/>
      <c r="K661" s="139"/>
      <c r="L661" s="139"/>
      <c r="M661" s="139"/>
      <c r="N661" s="143"/>
      <c r="O661" s="139"/>
      <c r="P661" s="139"/>
      <c r="Q661" s="143"/>
      <c r="R661" s="139"/>
      <c r="S661" s="139"/>
      <c r="T661" s="139"/>
      <c r="U661" s="139"/>
      <c r="V661" s="139"/>
      <c r="W661" s="139"/>
      <c r="X661" s="139"/>
      <c r="Y661" s="139"/>
    </row>
    <row r="662" spans="1:25">
      <c r="A662" s="139"/>
      <c r="B662" s="139"/>
      <c r="C662" s="139"/>
      <c r="D662" s="139"/>
      <c r="E662" s="139"/>
      <c r="F662" s="139"/>
      <c r="G662" s="139"/>
      <c r="H662" s="143"/>
      <c r="I662" s="139"/>
      <c r="J662" s="139"/>
      <c r="K662" s="139"/>
      <c r="L662" s="139"/>
      <c r="M662" s="139"/>
      <c r="N662" s="143"/>
      <c r="O662" s="139"/>
      <c r="P662" s="139"/>
      <c r="Q662" s="143"/>
      <c r="R662" s="139"/>
      <c r="S662" s="139"/>
      <c r="T662" s="139"/>
      <c r="U662" s="139"/>
      <c r="V662" s="139"/>
      <c r="W662" s="139"/>
      <c r="X662" s="139"/>
      <c r="Y662" s="139"/>
    </row>
    <row r="663" spans="1:25">
      <c r="A663" s="139"/>
      <c r="B663" s="139"/>
      <c r="C663" s="139"/>
      <c r="D663" s="139"/>
      <c r="E663" s="139"/>
      <c r="F663" s="139"/>
      <c r="G663" s="139"/>
      <c r="H663" s="143"/>
      <c r="I663" s="139"/>
      <c r="J663" s="139"/>
      <c r="K663" s="139"/>
      <c r="L663" s="139"/>
      <c r="M663" s="139"/>
      <c r="N663" s="143"/>
      <c r="O663" s="139"/>
      <c r="P663" s="139"/>
      <c r="Q663" s="143"/>
      <c r="R663" s="139"/>
      <c r="S663" s="139"/>
      <c r="T663" s="139"/>
      <c r="U663" s="139"/>
      <c r="V663" s="139"/>
      <c r="W663" s="139"/>
      <c r="X663" s="139"/>
      <c r="Y663" s="139"/>
    </row>
    <row r="664" spans="1:25">
      <c r="A664" s="139"/>
      <c r="B664" s="139"/>
      <c r="C664" s="139"/>
      <c r="D664" s="139"/>
      <c r="E664" s="139"/>
      <c r="F664" s="139"/>
      <c r="G664" s="139"/>
      <c r="H664" s="143"/>
      <c r="I664" s="139"/>
      <c r="J664" s="139"/>
      <c r="K664" s="139"/>
      <c r="L664" s="139"/>
      <c r="M664" s="139"/>
      <c r="N664" s="143"/>
      <c r="O664" s="139"/>
      <c r="P664" s="139"/>
      <c r="Q664" s="143"/>
      <c r="R664" s="139"/>
      <c r="S664" s="139"/>
      <c r="T664" s="139"/>
      <c r="U664" s="139"/>
      <c r="V664" s="139"/>
      <c r="W664" s="139"/>
      <c r="X664" s="139"/>
      <c r="Y664" s="139"/>
    </row>
    <row r="665" spans="1:25">
      <c r="A665" s="139"/>
      <c r="B665" s="139"/>
      <c r="C665" s="139"/>
      <c r="D665" s="139"/>
      <c r="E665" s="139"/>
      <c r="F665" s="139"/>
      <c r="G665" s="139"/>
      <c r="H665" s="143"/>
      <c r="I665" s="139"/>
      <c r="J665" s="139"/>
      <c r="K665" s="139"/>
      <c r="L665" s="139"/>
      <c r="M665" s="139"/>
      <c r="N665" s="143"/>
      <c r="O665" s="139"/>
      <c r="P665" s="139"/>
      <c r="Q665" s="143"/>
      <c r="R665" s="139"/>
      <c r="S665" s="139"/>
      <c r="T665" s="139"/>
      <c r="U665" s="139"/>
      <c r="V665" s="139"/>
      <c r="W665" s="139"/>
      <c r="X665" s="139"/>
      <c r="Y665" s="139"/>
    </row>
    <row r="666" spans="1:25">
      <c r="A666" s="139"/>
      <c r="B666" s="139"/>
      <c r="C666" s="139"/>
      <c r="D666" s="139"/>
      <c r="E666" s="139"/>
      <c r="F666" s="139"/>
      <c r="G666" s="139"/>
      <c r="H666" s="143"/>
      <c r="I666" s="139"/>
      <c r="J666" s="139"/>
      <c r="K666" s="139"/>
      <c r="L666" s="139"/>
      <c r="M666" s="139"/>
      <c r="N666" s="143"/>
      <c r="O666" s="139"/>
      <c r="P666" s="139"/>
      <c r="Q666" s="143"/>
      <c r="R666" s="139"/>
      <c r="S666" s="139"/>
      <c r="T666" s="139"/>
      <c r="U666" s="139"/>
      <c r="V666" s="139"/>
      <c r="W666" s="139"/>
      <c r="X666" s="139"/>
      <c r="Y666" s="139"/>
    </row>
    <row r="667" spans="1:25">
      <c r="A667" s="139"/>
      <c r="B667" s="139"/>
      <c r="C667" s="139"/>
      <c r="D667" s="139"/>
      <c r="E667" s="139"/>
      <c r="F667" s="139"/>
      <c r="G667" s="139"/>
      <c r="H667" s="143"/>
      <c r="I667" s="139"/>
      <c r="J667" s="139"/>
      <c r="K667" s="139"/>
      <c r="L667" s="139"/>
      <c r="M667" s="139"/>
      <c r="N667" s="143"/>
      <c r="O667" s="139"/>
      <c r="P667" s="139"/>
      <c r="Q667" s="143"/>
      <c r="R667" s="139"/>
      <c r="S667" s="139"/>
      <c r="T667" s="139"/>
      <c r="U667" s="139"/>
      <c r="V667" s="139"/>
      <c r="W667" s="139"/>
      <c r="X667" s="139"/>
      <c r="Y667" s="139"/>
    </row>
    <row r="668" spans="1:25">
      <c r="A668" s="139"/>
      <c r="B668" s="139"/>
      <c r="C668" s="139"/>
      <c r="D668" s="139"/>
      <c r="E668" s="139"/>
      <c r="F668" s="139"/>
      <c r="G668" s="139"/>
      <c r="H668" s="143"/>
      <c r="I668" s="139"/>
      <c r="J668" s="139"/>
      <c r="K668" s="139"/>
      <c r="L668" s="139"/>
      <c r="M668" s="139"/>
      <c r="N668" s="143"/>
      <c r="O668" s="139"/>
      <c r="P668" s="139"/>
      <c r="Q668" s="143"/>
      <c r="R668" s="139"/>
      <c r="S668" s="139"/>
      <c r="T668" s="139"/>
      <c r="U668" s="139"/>
      <c r="V668" s="139"/>
      <c r="W668" s="139"/>
      <c r="X668" s="139"/>
      <c r="Y668" s="139"/>
    </row>
    <row r="669" spans="1:25">
      <c r="A669" s="139"/>
      <c r="B669" s="139"/>
      <c r="C669" s="139"/>
      <c r="D669" s="139"/>
      <c r="E669" s="139"/>
      <c r="F669" s="139"/>
      <c r="G669" s="139"/>
      <c r="H669" s="143"/>
      <c r="I669" s="139"/>
      <c r="J669" s="139"/>
      <c r="K669" s="139"/>
      <c r="L669" s="139"/>
      <c r="M669" s="139"/>
      <c r="N669" s="143"/>
      <c r="O669" s="139"/>
      <c r="P669" s="139"/>
      <c r="Q669" s="143"/>
      <c r="R669" s="139"/>
      <c r="S669" s="139"/>
      <c r="T669" s="139"/>
      <c r="U669" s="139"/>
      <c r="V669" s="139"/>
      <c r="W669" s="139"/>
      <c r="X669" s="139"/>
      <c r="Y669" s="139"/>
    </row>
    <row r="670" spans="1:25">
      <c r="A670" s="139"/>
      <c r="B670" s="139"/>
      <c r="C670" s="139"/>
      <c r="D670" s="139"/>
      <c r="E670" s="139"/>
      <c r="F670" s="139"/>
      <c r="G670" s="139"/>
      <c r="H670" s="143"/>
      <c r="I670" s="139"/>
      <c r="J670" s="139"/>
      <c r="K670" s="139"/>
      <c r="L670" s="139"/>
      <c r="M670" s="139"/>
      <c r="N670" s="143"/>
      <c r="O670" s="139"/>
      <c r="P670" s="139"/>
      <c r="Q670" s="143"/>
      <c r="R670" s="139"/>
      <c r="S670" s="139"/>
      <c r="T670" s="139"/>
      <c r="U670" s="139"/>
      <c r="V670" s="139"/>
      <c r="W670" s="139"/>
      <c r="X670" s="139"/>
      <c r="Y670" s="139"/>
    </row>
    <row r="671" spans="1:25">
      <c r="A671" s="139"/>
      <c r="B671" s="139"/>
      <c r="C671" s="139"/>
      <c r="D671" s="139"/>
      <c r="E671" s="139"/>
      <c r="F671" s="139"/>
      <c r="G671" s="139"/>
      <c r="H671" s="143"/>
      <c r="I671" s="139"/>
      <c r="J671" s="139"/>
      <c r="K671" s="139"/>
      <c r="L671" s="139"/>
      <c r="M671" s="139"/>
      <c r="N671" s="143"/>
      <c r="O671" s="139"/>
      <c r="P671" s="139"/>
      <c r="Q671" s="143"/>
      <c r="R671" s="139"/>
      <c r="S671" s="139"/>
      <c r="T671" s="139"/>
      <c r="U671" s="139"/>
      <c r="V671" s="139"/>
      <c r="W671" s="139"/>
      <c r="X671" s="139"/>
      <c r="Y671" s="139"/>
    </row>
    <row r="672" spans="1:25">
      <c r="A672" s="139"/>
      <c r="B672" s="139"/>
      <c r="C672" s="139"/>
      <c r="D672" s="139"/>
      <c r="E672" s="139"/>
      <c r="F672" s="139"/>
      <c r="G672" s="139"/>
      <c r="H672" s="143"/>
      <c r="I672" s="139"/>
      <c r="J672" s="139"/>
      <c r="K672" s="139"/>
      <c r="L672" s="139"/>
      <c r="M672" s="139"/>
      <c r="N672" s="143"/>
      <c r="O672" s="139"/>
      <c r="P672" s="139"/>
      <c r="Q672" s="143"/>
      <c r="R672" s="139"/>
      <c r="S672" s="139"/>
      <c r="T672" s="139"/>
      <c r="U672" s="139"/>
      <c r="V672" s="139"/>
      <c r="W672" s="139"/>
      <c r="X672" s="139"/>
      <c r="Y672" s="139"/>
    </row>
    <row r="673" spans="1:25">
      <c r="A673" s="139"/>
      <c r="B673" s="139"/>
      <c r="C673" s="139"/>
      <c r="D673" s="139"/>
      <c r="E673" s="139"/>
      <c r="F673" s="139"/>
      <c r="G673" s="139"/>
      <c r="H673" s="143"/>
      <c r="I673" s="139"/>
      <c r="J673" s="139"/>
      <c r="K673" s="139"/>
      <c r="L673" s="139"/>
      <c r="M673" s="139"/>
      <c r="N673" s="143"/>
      <c r="O673" s="139"/>
      <c r="P673" s="139"/>
      <c r="Q673" s="143"/>
      <c r="R673" s="139"/>
      <c r="S673" s="139"/>
      <c r="T673" s="139"/>
      <c r="U673" s="139"/>
      <c r="V673" s="139"/>
      <c r="W673" s="139"/>
      <c r="X673" s="139"/>
      <c r="Y673" s="139"/>
    </row>
    <row r="674" spans="1:25">
      <c r="A674" s="139"/>
      <c r="B674" s="139"/>
      <c r="C674" s="139"/>
      <c r="D674" s="139"/>
      <c r="E674" s="139"/>
      <c r="F674" s="139"/>
      <c r="G674" s="139"/>
      <c r="H674" s="143"/>
      <c r="I674" s="139"/>
      <c r="J674" s="139"/>
      <c r="K674" s="139"/>
      <c r="L674" s="139"/>
      <c r="M674" s="139"/>
      <c r="N674" s="143"/>
      <c r="O674" s="139"/>
      <c r="P674" s="139"/>
      <c r="Q674" s="143"/>
      <c r="R674" s="139"/>
      <c r="S674" s="139"/>
      <c r="T674" s="139"/>
      <c r="U674" s="139"/>
      <c r="V674" s="139"/>
      <c r="W674" s="139"/>
      <c r="X674" s="139"/>
      <c r="Y674" s="139"/>
    </row>
    <row r="675" spans="1:25">
      <c r="A675" s="139"/>
      <c r="B675" s="139"/>
      <c r="C675" s="139"/>
      <c r="D675" s="139"/>
      <c r="E675" s="139"/>
      <c r="F675" s="139"/>
      <c r="G675" s="139"/>
      <c r="H675" s="143"/>
      <c r="I675" s="139"/>
      <c r="J675" s="139"/>
      <c r="K675" s="139"/>
      <c r="L675" s="139"/>
      <c r="M675" s="139"/>
      <c r="N675" s="143"/>
      <c r="O675" s="139"/>
      <c r="P675" s="139"/>
      <c r="Q675" s="143"/>
      <c r="R675" s="139"/>
      <c r="S675" s="139"/>
      <c r="T675" s="139"/>
      <c r="U675" s="139"/>
      <c r="V675" s="139"/>
      <c r="W675" s="139"/>
      <c r="X675" s="139"/>
      <c r="Y675" s="139"/>
    </row>
    <row r="676" spans="1:25">
      <c r="A676" s="139"/>
      <c r="B676" s="139"/>
      <c r="C676" s="139"/>
      <c r="D676" s="139"/>
      <c r="E676" s="139"/>
      <c r="F676" s="139"/>
      <c r="G676" s="139"/>
      <c r="H676" s="143"/>
      <c r="I676" s="139"/>
      <c r="J676" s="139"/>
      <c r="K676" s="139"/>
      <c r="L676" s="139"/>
      <c r="M676" s="139"/>
      <c r="N676" s="143"/>
      <c r="O676" s="139"/>
      <c r="P676" s="139"/>
      <c r="Q676" s="143"/>
      <c r="R676" s="139"/>
      <c r="S676" s="139"/>
      <c r="T676" s="139"/>
      <c r="U676" s="139"/>
      <c r="V676" s="139"/>
      <c r="W676" s="139"/>
      <c r="X676" s="139"/>
      <c r="Y676" s="139"/>
    </row>
    <row r="677" spans="1:25">
      <c r="A677" s="139"/>
      <c r="B677" s="139"/>
      <c r="C677" s="139"/>
      <c r="D677" s="139"/>
      <c r="E677" s="139"/>
      <c r="F677" s="139"/>
      <c r="G677" s="139"/>
      <c r="H677" s="143"/>
      <c r="I677" s="139"/>
      <c r="J677" s="139"/>
      <c r="K677" s="139"/>
      <c r="L677" s="139"/>
      <c r="M677" s="139"/>
      <c r="N677" s="143"/>
      <c r="O677" s="139"/>
      <c r="P677" s="139"/>
      <c r="Q677" s="143"/>
      <c r="R677" s="139"/>
      <c r="S677" s="139"/>
      <c r="T677" s="139"/>
      <c r="U677" s="139"/>
      <c r="V677" s="139"/>
      <c r="W677" s="139"/>
      <c r="X677" s="139"/>
      <c r="Y677" s="139"/>
    </row>
    <row r="678" spans="1:25">
      <c r="A678" s="139"/>
      <c r="B678" s="139"/>
      <c r="C678" s="139"/>
      <c r="D678" s="139"/>
      <c r="E678" s="139"/>
      <c r="F678" s="139"/>
      <c r="G678" s="139"/>
      <c r="H678" s="143"/>
      <c r="I678" s="139"/>
      <c r="J678" s="139"/>
      <c r="K678" s="139"/>
      <c r="L678" s="139"/>
      <c r="M678" s="139"/>
      <c r="N678" s="143"/>
      <c r="O678" s="139"/>
      <c r="P678" s="139"/>
      <c r="Q678" s="143"/>
      <c r="R678" s="139"/>
      <c r="S678" s="139"/>
      <c r="T678" s="139"/>
      <c r="U678" s="139"/>
      <c r="V678" s="139"/>
      <c r="W678" s="139"/>
      <c r="X678" s="139"/>
      <c r="Y678" s="139"/>
    </row>
    <row r="679" spans="1:25">
      <c r="A679" s="139"/>
      <c r="B679" s="139"/>
      <c r="C679" s="139"/>
      <c r="D679" s="139"/>
      <c r="E679" s="139"/>
      <c r="F679" s="139"/>
      <c r="G679" s="139"/>
      <c r="H679" s="143"/>
      <c r="I679" s="139"/>
      <c r="J679" s="139"/>
      <c r="K679" s="139"/>
      <c r="L679" s="139"/>
      <c r="M679" s="139"/>
      <c r="N679" s="143"/>
      <c r="O679" s="139"/>
      <c r="P679" s="139"/>
      <c r="Q679" s="143"/>
      <c r="R679" s="139"/>
      <c r="S679" s="139"/>
      <c r="T679" s="139"/>
      <c r="U679" s="139"/>
      <c r="V679" s="139"/>
      <c r="W679" s="139"/>
      <c r="X679" s="139"/>
      <c r="Y679" s="139"/>
    </row>
    <row r="680" spans="1:25">
      <c r="A680" s="139"/>
      <c r="B680" s="139"/>
      <c r="C680" s="139"/>
      <c r="D680" s="139"/>
      <c r="E680" s="139"/>
      <c r="F680" s="139"/>
      <c r="G680" s="139"/>
      <c r="H680" s="143"/>
      <c r="I680" s="139"/>
      <c r="J680" s="139"/>
      <c r="K680" s="139"/>
      <c r="L680" s="139"/>
      <c r="M680" s="139"/>
      <c r="N680" s="143"/>
      <c r="O680" s="139"/>
      <c r="P680" s="139"/>
      <c r="Q680" s="143"/>
      <c r="R680" s="139"/>
      <c r="S680" s="139"/>
      <c r="T680" s="139"/>
      <c r="U680" s="139"/>
      <c r="V680" s="139"/>
      <c r="W680" s="139"/>
      <c r="X680" s="139"/>
      <c r="Y680" s="139"/>
    </row>
    <row r="681" spans="1:25">
      <c r="A681" s="139"/>
      <c r="B681" s="139"/>
      <c r="C681" s="139"/>
      <c r="D681" s="139"/>
      <c r="E681" s="139"/>
      <c r="F681" s="139"/>
      <c r="G681" s="139"/>
      <c r="H681" s="143"/>
      <c r="I681" s="139"/>
      <c r="J681" s="139"/>
      <c r="K681" s="139"/>
      <c r="L681" s="139"/>
      <c r="M681" s="139"/>
      <c r="N681" s="143"/>
      <c r="O681" s="139"/>
      <c r="P681" s="139"/>
      <c r="Q681" s="143"/>
      <c r="R681" s="139"/>
      <c r="S681" s="139"/>
      <c r="T681" s="139"/>
      <c r="U681" s="139"/>
      <c r="V681" s="139"/>
      <c r="W681" s="139"/>
      <c r="X681" s="139"/>
      <c r="Y681" s="139"/>
    </row>
    <row r="682" spans="1:25">
      <c r="A682" s="139"/>
      <c r="B682" s="139"/>
      <c r="C682" s="139"/>
      <c r="D682" s="139"/>
      <c r="E682" s="139"/>
      <c r="F682" s="139"/>
      <c r="G682" s="139"/>
      <c r="H682" s="143"/>
      <c r="I682" s="139"/>
      <c r="J682" s="139"/>
      <c r="K682" s="139"/>
      <c r="L682" s="139"/>
      <c r="M682" s="139"/>
      <c r="N682" s="143"/>
      <c r="O682" s="139"/>
      <c r="P682" s="139"/>
      <c r="Q682" s="143"/>
      <c r="R682" s="139"/>
      <c r="S682" s="139"/>
      <c r="T682" s="139"/>
      <c r="U682" s="139"/>
      <c r="V682" s="139"/>
      <c r="W682" s="139"/>
      <c r="X682" s="139"/>
      <c r="Y682" s="139"/>
    </row>
    <row r="683" spans="1:25">
      <c r="A683" s="139"/>
      <c r="B683" s="139"/>
      <c r="C683" s="139"/>
      <c r="D683" s="139"/>
      <c r="E683" s="139"/>
      <c r="F683" s="139"/>
      <c r="G683" s="139"/>
      <c r="H683" s="143"/>
      <c r="I683" s="139"/>
      <c r="J683" s="139"/>
      <c r="K683" s="139"/>
      <c r="L683" s="139"/>
      <c r="M683" s="139"/>
      <c r="N683" s="143"/>
      <c r="O683" s="139"/>
      <c r="P683" s="139"/>
      <c r="Q683" s="143"/>
      <c r="R683" s="139"/>
      <c r="S683" s="139"/>
      <c r="T683" s="139"/>
      <c r="U683" s="139"/>
      <c r="V683" s="139"/>
      <c r="W683" s="139"/>
      <c r="X683" s="139"/>
      <c r="Y683" s="139"/>
    </row>
    <row r="684" spans="1:25">
      <c r="A684" s="139"/>
      <c r="B684" s="139"/>
      <c r="C684" s="139"/>
      <c r="D684" s="139"/>
      <c r="E684" s="139"/>
      <c r="F684" s="139"/>
      <c r="G684" s="139"/>
      <c r="H684" s="143"/>
      <c r="I684" s="139"/>
      <c r="J684" s="139"/>
      <c r="K684" s="139"/>
      <c r="L684" s="139"/>
      <c r="M684" s="139"/>
      <c r="N684" s="143"/>
      <c r="O684" s="139"/>
      <c r="P684" s="139"/>
      <c r="Q684" s="143"/>
      <c r="R684" s="139"/>
      <c r="S684" s="139"/>
      <c r="T684" s="139"/>
      <c r="U684" s="139"/>
      <c r="V684" s="139"/>
      <c r="W684" s="139"/>
      <c r="X684" s="139"/>
      <c r="Y684" s="139"/>
    </row>
    <row r="685" spans="1:25">
      <c r="A685" s="139"/>
      <c r="B685" s="139"/>
      <c r="C685" s="139"/>
      <c r="D685" s="139"/>
      <c r="E685" s="139"/>
      <c r="F685" s="139"/>
      <c r="G685" s="139"/>
      <c r="H685" s="143"/>
      <c r="I685" s="139"/>
      <c r="J685" s="139"/>
      <c r="K685" s="139"/>
      <c r="L685" s="139"/>
      <c r="M685" s="139"/>
      <c r="N685" s="143"/>
      <c r="O685" s="139"/>
      <c r="P685" s="139"/>
      <c r="Q685" s="143"/>
      <c r="R685" s="139"/>
      <c r="S685" s="139"/>
      <c r="T685" s="139"/>
      <c r="U685" s="139"/>
      <c r="V685" s="139"/>
      <c r="W685" s="139"/>
      <c r="X685" s="139"/>
      <c r="Y685" s="139"/>
    </row>
    <row r="686" spans="1:25">
      <c r="A686" s="139"/>
      <c r="B686" s="139"/>
      <c r="C686" s="139"/>
      <c r="D686" s="139"/>
      <c r="E686" s="139"/>
      <c r="F686" s="139"/>
      <c r="G686" s="139"/>
      <c r="H686" s="143"/>
      <c r="I686" s="139"/>
      <c r="J686" s="139"/>
      <c r="K686" s="139"/>
      <c r="L686" s="139"/>
      <c r="M686" s="139"/>
      <c r="N686" s="143"/>
      <c r="O686" s="139"/>
      <c r="P686" s="139"/>
      <c r="Q686" s="143"/>
      <c r="R686" s="139"/>
      <c r="S686" s="139"/>
      <c r="T686" s="139"/>
      <c r="U686" s="139"/>
      <c r="V686" s="139"/>
      <c r="W686" s="139"/>
      <c r="X686" s="139"/>
      <c r="Y686" s="139"/>
    </row>
    <row r="687" spans="1:25">
      <c r="A687" s="139"/>
      <c r="B687" s="139"/>
      <c r="C687" s="139"/>
      <c r="D687" s="139"/>
      <c r="E687" s="139"/>
      <c r="F687" s="139"/>
      <c r="G687" s="139"/>
      <c r="H687" s="143"/>
      <c r="I687" s="139"/>
      <c r="J687" s="139"/>
      <c r="K687" s="139"/>
      <c r="L687" s="139"/>
      <c r="M687" s="139"/>
      <c r="N687" s="143"/>
      <c r="O687" s="139"/>
      <c r="P687" s="139"/>
      <c r="Q687" s="143"/>
      <c r="R687" s="139"/>
      <c r="S687" s="139"/>
      <c r="T687" s="139"/>
      <c r="U687" s="139"/>
      <c r="V687" s="139"/>
      <c r="W687" s="139"/>
      <c r="X687" s="139"/>
      <c r="Y687" s="139"/>
    </row>
    <row r="688" spans="1:25">
      <c r="A688" s="139"/>
      <c r="B688" s="139"/>
      <c r="C688" s="139"/>
      <c r="D688" s="139"/>
      <c r="E688" s="139"/>
      <c r="F688" s="139"/>
      <c r="G688" s="139"/>
      <c r="H688" s="143"/>
      <c r="I688" s="139"/>
      <c r="J688" s="139"/>
      <c r="K688" s="139"/>
      <c r="L688" s="139"/>
      <c r="M688" s="139"/>
      <c r="N688" s="143"/>
      <c r="O688" s="139"/>
      <c r="P688" s="139"/>
      <c r="Q688" s="143"/>
      <c r="R688" s="139"/>
      <c r="S688" s="139"/>
      <c r="T688" s="139"/>
      <c r="U688" s="139"/>
      <c r="V688" s="139"/>
      <c r="W688" s="139"/>
      <c r="X688" s="139"/>
      <c r="Y688" s="139"/>
    </row>
    <row r="689" spans="1:25">
      <c r="A689" s="139"/>
      <c r="B689" s="139"/>
      <c r="C689" s="139"/>
      <c r="D689" s="139"/>
      <c r="E689" s="139"/>
      <c r="F689" s="139"/>
      <c r="G689" s="139"/>
      <c r="H689" s="143"/>
      <c r="I689" s="139"/>
      <c r="J689" s="139"/>
      <c r="K689" s="139"/>
      <c r="L689" s="139"/>
      <c r="M689" s="139"/>
      <c r="N689" s="143"/>
      <c r="O689" s="139"/>
      <c r="P689" s="139"/>
      <c r="Q689" s="143"/>
      <c r="R689" s="139"/>
      <c r="S689" s="139"/>
      <c r="T689" s="139"/>
      <c r="U689" s="139"/>
      <c r="V689" s="139"/>
      <c r="W689" s="139"/>
      <c r="X689" s="139"/>
      <c r="Y689" s="139"/>
    </row>
    <row r="690" spans="1:25">
      <c r="A690" s="139"/>
      <c r="B690" s="139"/>
      <c r="C690" s="139"/>
      <c r="D690" s="139"/>
      <c r="E690" s="139"/>
      <c r="F690" s="139"/>
      <c r="G690" s="139"/>
      <c r="H690" s="143"/>
      <c r="I690" s="139"/>
      <c r="J690" s="139"/>
      <c r="K690" s="139"/>
      <c r="L690" s="139"/>
      <c r="M690" s="139"/>
      <c r="N690" s="143"/>
      <c r="O690" s="139"/>
      <c r="P690" s="139"/>
      <c r="Q690" s="143"/>
      <c r="R690" s="139"/>
      <c r="S690" s="139"/>
      <c r="T690" s="139"/>
      <c r="U690" s="139"/>
      <c r="V690" s="139"/>
      <c r="W690" s="139"/>
      <c r="X690" s="139"/>
      <c r="Y690" s="139"/>
    </row>
    <row r="691" spans="1:25">
      <c r="A691" s="139"/>
      <c r="B691" s="139"/>
      <c r="C691" s="139"/>
      <c r="D691" s="139"/>
      <c r="E691" s="139"/>
      <c r="F691" s="139"/>
      <c r="G691" s="139"/>
      <c r="H691" s="143"/>
      <c r="I691" s="139"/>
      <c r="J691" s="139"/>
      <c r="K691" s="139"/>
      <c r="L691" s="139"/>
      <c r="M691" s="139"/>
      <c r="N691" s="143"/>
      <c r="O691" s="139"/>
      <c r="P691" s="139"/>
      <c r="Q691" s="143"/>
      <c r="R691" s="139"/>
      <c r="S691" s="139"/>
      <c r="T691" s="139"/>
      <c r="U691" s="139"/>
      <c r="V691" s="139"/>
      <c r="W691" s="139"/>
      <c r="X691" s="139"/>
      <c r="Y691" s="139"/>
    </row>
    <row r="692" spans="1:25">
      <c r="A692" s="139"/>
      <c r="B692" s="139"/>
      <c r="C692" s="139"/>
      <c r="D692" s="139"/>
      <c r="E692" s="139"/>
      <c r="F692" s="139"/>
      <c r="G692" s="139"/>
      <c r="H692" s="143"/>
      <c r="I692" s="139"/>
      <c r="J692" s="139"/>
      <c r="K692" s="139"/>
      <c r="L692" s="139"/>
      <c r="M692" s="139"/>
      <c r="N692" s="143"/>
      <c r="O692" s="139"/>
      <c r="P692" s="139"/>
      <c r="Q692" s="143"/>
      <c r="R692" s="139"/>
      <c r="S692" s="139"/>
      <c r="T692" s="139"/>
      <c r="U692" s="139"/>
      <c r="V692" s="139"/>
      <c r="W692" s="139"/>
      <c r="X692" s="139"/>
      <c r="Y692" s="139"/>
    </row>
    <row r="693" spans="1:25">
      <c r="A693" s="139"/>
      <c r="B693" s="139"/>
      <c r="C693" s="139"/>
      <c r="D693" s="139"/>
      <c r="E693" s="139"/>
      <c r="F693" s="139"/>
      <c r="G693" s="139"/>
      <c r="H693" s="143"/>
      <c r="I693" s="139"/>
      <c r="J693" s="139"/>
      <c r="K693" s="139"/>
      <c r="L693" s="139"/>
      <c r="M693" s="139"/>
      <c r="N693" s="143"/>
      <c r="O693" s="139"/>
      <c r="P693" s="139"/>
      <c r="Q693" s="143"/>
      <c r="R693" s="139"/>
      <c r="S693" s="139"/>
      <c r="T693" s="139"/>
      <c r="U693" s="139"/>
      <c r="V693" s="139"/>
      <c r="W693" s="139"/>
      <c r="X693" s="139"/>
      <c r="Y693" s="139"/>
    </row>
    <row r="694" spans="1:25">
      <c r="A694" s="139"/>
      <c r="B694" s="139"/>
      <c r="C694" s="139"/>
      <c r="D694" s="139"/>
      <c r="E694" s="139"/>
      <c r="F694" s="139"/>
      <c r="G694" s="139"/>
      <c r="H694" s="143"/>
      <c r="I694" s="139"/>
      <c r="J694" s="139"/>
      <c r="K694" s="139"/>
      <c r="L694" s="139"/>
      <c r="M694" s="139"/>
      <c r="N694" s="143"/>
      <c r="O694" s="139"/>
      <c r="P694" s="139"/>
      <c r="Q694" s="143"/>
      <c r="R694" s="139"/>
      <c r="S694" s="139"/>
      <c r="T694" s="139"/>
      <c r="U694" s="139"/>
      <c r="V694" s="139"/>
      <c r="W694" s="139"/>
      <c r="X694" s="139"/>
      <c r="Y694" s="139"/>
    </row>
    <row r="695" spans="1:25">
      <c r="A695" s="139"/>
      <c r="B695" s="139"/>
      <c r="C695" s="139"/>
      <c r="D695" s="139"/>
      <c r="E695" s="139"/>
      <c r="F695" s="139"/>
      <c r="G695" s="139"/>
      <c r="H695" s="143"/>
      <c r="I695" s="139"/>
      <c r="J695" s="139"/>
      <c r="K695" s="139"/>
      <c r="L695" s="139"/>
      <c r="M695" s="139"/>
      <c r="N695" s="143"/>
      <c r="O695" s="139"/>
      <c r="P695" s="139"/>
      <c r="Q695" s="143"/>
      <c r="R695" s="139"/>
      <c r="S695" s="139"/>
      <c r="T695" s="139"/>
      <c r="U695" s="139"/>
      <c r="V695" s="139"/>
      <c r="W695" s="139"/>
      <c r="X695" s="139"/>
      <c r="Y695" s="139"/>
    </row>
    <row r="696" spans="1:25">
      <c r="A696" s="139"/>
      <c r="B696" s="139"/>
      <c r="C696" s="139"/>
      <c r="D696" s="139"/>
      <c r="E696" s="139"/>
      <c r="F696" s="139"/>
      <c r="G696" s="139"/>
      <c r="H696" s="143"/>
      <c r="I696" s="139"/>
      <c r="J696" s="139"/>
      <c r="K696" s="139"/>
      <c r="L696" s="139"/>
      <c r="M696" s="139"/>
      <c r="N696" s="143"/>
      <c r="O696" s="139"/>
      <c r="P696" s="139"/>
      <c r="Q696" s="143"/>
      <c r="R696" s="139"/>
      <c r="S696" s="139"/>
      <c r="T696" s="139"/>
      <c r="U696" s="139"/>
      <c r="V696" s="139"/>
      <c r="W696" s="139"/>
      <c r="X696" s="139"/>
      <c r="Y696" s="139"/>
    </row>
    <row r="697" spans="1:25">
      <c r="A697" s="139"/>
      <c r="B697" s="139"/>
      <c r="C697" s="139"/>
      <c r="D697" s="139"/>
      <c r="E697" s="139"/>
      <c r="F697" s="139"/>
      <c r="G697" s="139"/>
      <c r="H697" s="143"/>
      <c r="I697" s="139"/>
      <c r="J697" s="139"/>
      <c r="K697" s="139"/>
      <c r="L697" s="139"/>
      <c r="M697" s="139"/>
      <c r="N697" s="143"/>
      <c r="O697" s="139"/>
      <c r="P697" s="139"/>
      <c r="Q697" s="143"/>
      <c r="R697" s="139"/>
      <c r="S697" s="139"/>
      <c r="T697" s="139"/>
      <c r="U697" s="139"/>
      <c r="V697" s="139"/>
      <c r="W697" s="139"/>
      <c r="X697" s="139"/>
      <c r="Y697" s="139"/>
    </row>
    <row r="698" spans="1:25">
      <c r="A698" s="139"/>
      <c r="B698" s="139"/>
      <c r="C698" s="139"/>
      <c r="D698" s="139"/>
      <c r="E698" s="139"/>
      <c r="F698" s="139"/>
      <c r="G698" s="139"/>
      <c r="H698" s="143"/>
      <c r="I698" s="139"/>
      <c r="J698" s="139"/>
      <c r="K698" s="139"/>
      <c r="L698" s="139"/>
      <c r="M698" s="139"/>
      <c r="N698" s="143"/>
      <c r="O698" s="139"/>
      <c r="P698" s="139"/>
      <c r="Q698" s="143"/>
      <c r="R698" s="139"/>
      <c r="S698" s="139"/>
      <c r="T698" s="139"/>
      <c r="U698" s="139"/>
      <c r="V698" s="139"/>
      <c r="W698" s="139"/>
      <c r="X698" s="139"/>
      <c r="Y698" s="139"/>
    </row>
    <row r="699" spans="1:25">
      <c r="A699" s="139"/>
      <c r="B699" s="139"/>
      <c r="C699" s="139"/>
      <c r="D699" s="139"/>
      <c r="E699" s="139"/>
      <c r="F699" s="139"/>
      <c r="G699" s="139"/>
      <c r="H699" s="143"/>
      <c r="I699" s="139"/>
      <c r="J699" s="139"/>
      <c r="K699" s="139"/>
      <c r="L699" s="139"/>
      <c r="M699" s="139"/>
      <c r="N699" s="143"/>
      <c r="O699" s="139"/>
      <c r="P699" s="139"/>
      <c r="Q699" s="143"/>
      <c r="R699" s="139"/>
      <c r="S699" s="139"/>
      <c r="T699" s="139"/>
      <c r="U699" s="139"/>
      <c r="V699" s="139"/>
      <c r="W699" s="139"/>
      <c r="X699" s="139"/>
      <c r="Y699" s="139"/>
    </row>
    <row r="700" spans="1:25">
      <c r="A700" s="139"/>
      <c r="B700" s="139"/>
      <c r="C700" s="139"/>
      <c r="D700" s="139"/>
      <c r="E700" s="139"/>
      <c r="F700" s="139"/>
      <c r="G700" s="139"/>
      <c r="H700" s="143"/>
      <c r="I700" s="139"/>
      <c r="J700" s="139"/>
      <c r="K700" s="139"/>
      <c r="L700" s="139"/>
      <c r="M700" s="139"/>
      <c r="N700" s="143"/>
      <c r="O700" s="139"/>
      <c r="P700" s="139"/>
      <c r="Q700" s="143"/>
      <c r="R700" s="139"/>
      <c r="S700" s="139"/>
      <c r="T700" s="139"/>
      <c r="U700" s="139"/>
      <c r="V700" s="139"/>
      <c r="W700" s="139"/>
      <c r="X700" s="139"/>
      <c r="Y700" s="139"/>
    </row>
    <row r="701" spans="1:25">
      <c r="A701" s="139"/>
      <c r="B701" s="139"/>
      <c r="C701" s="139"/>
      <c r="D701" s="139"/>
      <c r="E701" s="139"/>
      <c r="F701" s="139"/>
      <c r="G701" s="139"/>
      <c r="H701" s="143"/>
      <c r="I701" s="139"/>
      <c r="J701" s="139"/>
      <c r="K701" s="139"/>
      <c r="L701" s="139"/>
      <c r="M701" s="139"/>
      <c r="N701" s="143"/>
      <c r="O701" s="139"/>
      <c r="P701" s="139"/>
      <c r="Q701" s="143"/>
      <c r="R701" s="139"/>
      <c r="S701" s="139"/>
      <c r="T701" s="139"/>
      <c r="U701" s="139"/>
      <c r="V701" s="139"/>
      <c r="W701" s="139"/>
      <c r="X701" s="139"/>
      <c r="Y701" s="139"/>
    </row>
    <row r="702" spans="1:25">
      <c r="A702" s="139"/>
      <c r="B702" s="139"/>
      <c r="C702" s="139"/>
      <c r="D702" s="139"/>
      <c r="E702" s="139"/>
      <c r="F702" s="139"/>
      <c r="G702" s="139"/>
      <c r="H702" s="143"/>
      <c r="I702" s="139"/>
      <c r="J702" s="139"/>
      <c r="K702" s="139"/>
      <c r="L702" s="139"/>
      <c r="M702" s="139"/>
      <c r="N702" s="143"/>
      <c r="O702" s="139"/>
      <c r="P702" s="139"/>
      <c r="Q702" s="143"/>
      <c r="R702" s="139"/>
      <c r="S702" s="139"/>
      <c r="T702" s="139"/>
      <c r="U702" s="139"/>
      <c r="V702" s="139"/>
      <c r="W702" s="139"/>
      <c r="X702" s="139"/>
      <c r="Y702" s="139"/>
    </row>
    <row r="703" spans="1:25">
      <c r="A703" s="139"/>
      <c r="B703" s="139"/>
      <c r="C703" s="139"/>
      <c r="D703" s="139"/>
      <c r="E703" s="139"/>
      <c r="F703" s="139"/>
      <c r="G703" s="139"/>
      <c r="H703" s="143"/>
      <c r="I703" s="139"/>
      <c r="J703" s="139"/>
      <c r="K703" s="139"/>
      <c r="L703" s="139"/>
      <c r="M703" s="139"/>
      <c r="N703" s="143"/>
      <c r="O703" s="139"/>
      <c r="P703" s="139"/>
      <c r="Q703" s="143"/>
      <c r="R703" s="139"/>
      <c r="S703" s="139"/>
      <c r="T703" s="139"/>
      <c r="U703" s="139"/>
      <c r="V703" s="139"/>
      <c r="W703" s="139"/>
      <c r="X703" s="139"/>
      <c r="Y703" s="139"/>
    </row>
    <row r="704" spans="1:25">
      <c r="A704" s="139"/>
      <c r="B704" s="139"/>
      <c r="C704" s="139"/>
      <c r="D704" s="139"/>
      <c r="E704" s="139"/>
      <c r="F704" s="139"/>
      <c r="G704" s="139"/>
      <c r="H704" s="143"/>
      <c r="I704" s="139"/>
      <c r="J704" s="139"/>
      <c r="K704" s="139"/>
      <c r="L704" s="139"/>
      <c r="M704" s="139"/>
      <c r="N704" s="143"/>
      <c r="O704" s="139"/>
      <c r="P704" s="139"/>
      <c r="Q704" s="143"/>
      <c r="R704" s="139"/>
      <c r="S704" s="139"/>
      <c r="T704" s="139"/>
      <c r="U704" s="139"/>
      <c r="V704" s="139"/>
      <c r="W704" s="139"/>
      <c r="X704" s="139"/>
      <c r="Y704" s="139"/>
    </row>
    <row r="705" spans="1:25">
      <c r="A705" s="139"/>
      <c r="B705" s="139"/>
      <c r="C705" s="139"/>
      <c r="D705" s="139"/>
      <c r="E705" s="139"/>
      <c r="F705" s="139"/>
      <c r="G705" s="139"/>
      <c r="H705" s="143"/>
      <c r="I705" s="139"/>
      <c r="J705" s="139"/>
      <c r="K705" s="139"/>
      <c r="L705" s="139"/>
      <c r="M705" s="139"/>
      <c r="N705" s="143"/>
      <c r="O705" s="139"/>
      <c r="P705" s="139"/>
      <c r="Q705" s="143"/>
      <c r="R705" s="139"/>
      <c r="S705" s="139"/>
      <c r="T705" s="139"/>
      <c r="U705" s="139"/>
      <c r="V705" s="139"/>
      <c r="W705" s="139"/>
      <c r="X705" s="139"/>
      <c r="Y705" s="139"/>
    </row>
    <row r="706" spans="1:25">
      <c r="A706" s="139"/>
      <c r="B706" s="139"/>
      <c r="C706" s="139"/>
      <c r="D706" s="139"/>
      <c r="E706" s="139"/>
      <c r="F706" s="139"/>
      <c r="G706" s="139"/>
      <c r="H706" s="143"/>
      <c r="I706" s="139"/>
      <c r="J706" s="139"/>
      <c r="K706" s="139"/>
      <c r="L706" s="139"/>
      <c r="M706" s="139"/>
      <c r="N706" s="143"/>
      <c r="O706" s="139"/>
      <c r="P706" s="139"/>
      <c r="Q706" s="143"/>
      <c r="R706" s="139"/>
      <c r="S706" s="139"/>
      <c r="T706" s="139"/>
      <c r="U706" s="139"/>
      <c r="V706" s="139"/>
      <c r="W706" s="139"/>
      <c r="X706" s="139"/>
      <c r="Y706" s="139"/>
    </row>
    <row r="707" spans="1:25">
      <c r="A707" s="139"/>
      <c r="B707" s="139"/>
      <c r="C707" s="139"/>
      <c r="D707" s="139"/>
      <c r="E707" s="139"/>
      <c r="F707" s="139"/>
      <c r="G707" s="139"/>
      <c r="H707" s="143"/>
      <c r="I707" s="139"/>
      <c r="J707" s="139"/>
      <c r="K707" s="139"/>
      <c r="L707" s="139"/>
      <c r="M707" s="139"/>
      <c r="N707" s="143"/>
      <c r="O707" s="139"/>
      <c r="P707" s="139"/>
      <c r="Q707" s="143"/>
      <c r="R707" s="139"/>
      <c r="S707" s="139"/>
      <c r="T707" s="139"/>
      <c r="U707" s="139"/>
      <c r="V707" s="139"/>
      <c r="W707" s="139"/>
      <c r="X707" s="139"/>
      <c r="Y707" s="139"/>
    </row>
    <row r="708" spans="1:25">
      <c r="A708" s="139"/>
      <c r="B708" s="139"/>
      <c r="C708" s="139"/>
      <c r="D708" s="139"/>
      <c r="E708" s="139"/>
      <c r="F708" s="139"/>
      <c r="G708" s="139"/>
      <c r="H708" s="143"/>
      <c r="I708" s="139"/>
      <c r="J708" s="139"/>
      <c r="K708" s="139"/>
      <c r="L708" s="139"/>
      <c r="M708" s="139"/>
      <c r="N708" s="143"/>
      <c r="O708" s="139"/>
      <c r="P708" s="139"/>
      <c r="Q708" s="143"/>
      <c r="R708" s="139"/>
      <c r="S708" s="139"/>
      <c r="T708" s="139"/>
      <c r="U708" s="139"/>
      <c r="V708" s="139"/>
      <c r="W708" s="139"/>
      <c r="X708" s="139"/>
      <c r="Y708" s="139"/>
    </row>
    <row r="709" spans="1:25">
      <c r="A709" s="139"/>
      <c r="B709" s="139"/>
      <c r="C709" s="139"/>
      <c r="D709" s="139"/>
      <c r="E709" s="139"/>
      <c r="F709" s="139"/>
      <c r="G709" s="139"/>
      <c r="H709" s="143"/>
      <c r="I709" s="139"/>
      <c r="J709" s="139"/>
      <c r="K709" s="139"/>
      <c r="L709" s="139"/>
      <c r="M709" s="139"/>
      <c r="N709" s="143"/>
      <c r="O709" s="139"/>
      <c r="P709" s="139"/>
      <c r="Q709" s="143"/>
      <c r="R709" s="139"/>
      <c r="S709" s="139"/>
      <c r="T709" s="139"/>
      <c r="U709" s="139"/>
      <c r="V709" s="139"/>
      <c r="W709" s="139"/>
      <c r="X709" s="139"/>
      <c r="Y709" s="139"/>
    </row>
    <row r="710" spans="1:25">
      <c r="A710" s="139"/>
      <c r="B710" s="139"/>
      <c r="C710" s="139"/>
      <c r="D710" s="139"/>
      <c r="E710" s="139"/>
      <c r="F710" s="139"/>
      <c r="G710" s="139"/>
      <c r="H710" s="143"/>
      <c r="I710" s="139"/>
      <c r="J710" s="139"/>
      <c r="K710" s="139"/>
      <c r="L710" s="139"/>
      <c r="M710" s="139"/>
      <c r="N710" s="143"/>
      <c r="O710" s="139"/>
      <c r="P710" s="139"/>
      <c r="Q710" s="143"/>
      <c r="R710" s="139"/>
      <c r="S710" s="139"/>
      <c r="T710" s="139"/>
      <c r="U710" s="139"/>
      <c r="V710" s="139"/>
      <c r="W710" s="139"/>
      <c r="X710" s="139"/>
      <c r="Y710" s="139"/>
    </row>
    <row r="711" spans="1:25">
      <c r="A711" s="139"/>
      <c r="B711" s="139"/>
      <c r="C711" s="139"/>
      <c r="D711" s="139"/>
      <c r="E711" s="139"/>
      <c r="F711" s="139"/>
      <c r="G711" s="139"/>
      <c r="H711" s="143"/>
      <c r="I711" s="139"/>
      <c r="J711" s="139"/>
      <c r="K711" s="139"/>
      <c r="L711" s="139"/>
      <c r="M711" s="139"/>
      <c r="N711" s="143"/>
      <c r="O711" s="139"/>
      <c r="P711" s="139"/>
      <c r="Q711" s="143"/>
      <c r="R711" s="139"/>
      <c r="S711" s="139"/>
      <c r="T711" s="139"/>
      <c r="U711" s="139"/>
      <c r="V711" s="139"/>
      <c r="W711" s="139"/>
      <c r="X711" s="139"/>
      <c r="Y711" s="139"/>
    </row>
    <row r="712" spans="1:25">
      <c r="A712" s="139"/>
      <c r="B712" s="139"/>
      <c r="C712" s="139"/>
      <c r="D712" s="139"/>
      <c r="E712" s="139"/>
      <c r="F712" s="139"/>
      <c r="G712" s="139"/>
      <c r="H712" s="143"/>
      <c r="I712" s="139"/>
      <c r="J712" s="139"/>
      <c r="K712" s="139"/>
      <c r="L712" s="139"/>
      <c r="M712" s="139"/>
      <c r="N712" s="143"/>
      <c r="O712" s="139"/>
      <c r="P712" s="139"/>
      <c r="Q712" s="143"/>
      <c r="R712" s="139"/>
      <c r="S712" s="139"/>
      <c r="T712" s="139"/>
      <c r="U712" s="139"/>
      <c r="V712" s="139"/>
      <c r="W712" s="139"/>
      <c r="X712" s="139"/>
      <c r="Y712" s="139"/>
    </row>
    <row r="713" spans="1:25">
      <c r="A713" s="139"/>
      <c r="B713" s="139"/>
      <c r="C713" s="139"/>
      <c r="D713" s="139"/>
      <c r="E713" s="139"/>
      <c r="F713" s="139"/>
      <c r="G713" s="139"/>
      <c r="H713" s="143"/>
      <c r="I713" s="139"/>
      <c r="J713" s="139"/>
      <c r="K713" s="139"/>
      <c r="L713" s="139"/>
      <c r="M713" s="139"/>
      <c r="N713" s="143"/>
      <c r="O713" s="139"/>
      <c r="P713" s="139"/>
      <c r="Q713" s="143"/>
      <c r="R713" s="139"/>
      <c r="S713" s="139"/>
      <c r="T713" s="139"/>
      <c r="U713" s="139"/>
      <c r="V713" s="139"/>
      <c r="W713" s="139"/>
      <c r="X713" s="139"/>
      <c r="Y713" s="139"/>
    </row>
    <row r="714" spans="1:25">
      <c r="A714" s="139"/>
      <c r="B714" s="139"/>
      <c r="C714" s="139"/>
      <c r="D714" s="139"/>
      <c r="E714" s="139"/>
      <c r="F714" s="139"/>
      <c r="G714" s="139"/>
      <c r="H714" s="143"/>
      <c r="I714" s="139"/>
      <c r="J714" s="139"/>
      <c r="K714" s="139"/>
      <c r="L714" s="139"/>
      <c r="M714" s="139"/>
      <c r="N714" s="143"/>
      <c r="O714" s="139"/>
      <c r="P714" s="139"/>
      <c r="Q714" s="143"/>
      <c r="R714" s="139"/>
      <c r="S714" s="139"/>
      <c r="T714" s="139"/>
      <c r="U714" s="139"/>
      <c r="V714" s="139"/>
      <c r="W714" s="139"/>
      <c r="X714" s="139"/>
      <c r="Y714" s="139"/>
    </row>
    <row r="715" spans="1:25">
      <c r="A715" s="139"/>
      <c r="B715" s="139"/>
      <c r="C715" s="139"/>
      <c r="D715" s="139"/>
      <c r="E715" s="139"/>
      <c r="F715" s="139"/>
      <c r="G715" s="139"/>
      <c r="H715" s="143"/>
      <c r="I715" s="139"/>
      <c r="J715" s="139"/>
      <c r="K715" s="139"/>
      <c r="L715" s="139"/>
      <c r="M715" s="139"/>
      <c r="N715" s="143"/>
      <c r="O715" s="139"/>
      <c r="P715" s="139"/>
      <c r="Q715" s="143"/>
      <c r="R715" s="139"/>
      <c r="S715" s="139"/>
      <c r="T715" s="139"/>
      <c r="U715" s="139"/>
      <c r="V715" s="139"/>
      <c r="W715" s="139"/>
      <c r="X715" s="139"/>
      <c r="Y715" s="139"/>
    </row>
    <row r="716" spans="1:25">
      <c r="A716" s="139"/>
      <c r="B716" s="139"/>
      <c r="C716" s="139"/>
      <c r="D716" s="139"/>
      <c r="E716" s="139"/>
      <c r="F716" s="139"/>
      <c r="G716" s="139"/>
      <c r="H716" s="143"/>
      <c r="I716" s="139"/>
      <c r="J716" s="139"/>
      <c r="K716" s="139"/>
      <c r="L716" s="139"/>
      <c r="M716" s="139"/>
      <c r="N716" s="143"/>
      <c r="O716" s="139"/>
      <c r="P716" s="139"/>
      <c r="Q716" s="143"/>
      <c r="R716" s="139"/>
      <c r="S716" s="139"/>
      <c r="T716" s="139"/>
      <c r="U716" s="139"/>
      <c r="V716" s="139"/>
      <c r="W716" s="139"/>
      <c r="X716" s="139"/>
      <c r="Y716" s="139"/>
    </row>
    <row r="717" spans="1:25">
      <c r="A717" s="139"/>
      <c r="B717" s="139"/>
      <c r="C717" s="139"/>
      <c r="D717" s="139"/>
      <c r="E717" s="139"/>
      <c r="F717" s="139"/>
      <c r="G717" s="139"/>
      <c r="H717" s="143"/>
      <c r="I717" s="139"/>
      <c r="J717" s="139"/>
      <c r="K717" s="139"/>
      <c r="L717" s="139"/>
      <c r="M717" s="139"/>
      <c r="N717" s="143"/>
      <c r="O717" s="139"/>
      <c r="P717" s="139"/>
      <c r="Q717" s="143"/>
      <c r="R717" s="139"/>
      <c r="S717" s="139"/>
      <c r="T717" s="139"/>
      <c r="U717" s="139"/>
      <c r="V717" s="139"/>
      <c r="W717" s="139"/>
      <c r="X717" s="139"/>
      <c r="Y717" s="139"/>
    </row>
    <row r="718" spans="1:25">
      <c r="A718" s="139"/>
      <c r="B718" s="139"/>
      <c r="C718" s="139"/>
      <c r="D718" s="139"/>
      <c r="E718" s="139"/>
      <c r="F718" s="139"/>
      <c r="G718" s="139"/>
      <c r="H718" s="143"/>
      <c r="I718" s="139"/>
      <c r="J718" s="139"/>
      <c r="K718" s="139"/>
      <c r="L718" s="139"/>
      <c r="M718" s="139"/>
      <c r="N718" s="143"/>
      <c r="O718" s="139"/>
      <c r="P718" s="139"/>
      <c r="Q718" s="143"/>
      <c r="R718" s="139"/>
      <c r="S718" s="139"/>
      <c r="T718" s="139"/>
      <c r="U718" s="139"/>
      <c r="V718" s="139"/>
      <c r="W718" s="139"/>
      <c r="X718" s="139"/>
      <c r="Y718" s="139"/>
    </row>
    <row r="719" spans="1:25">
      <c r="A719" s="139"/>
      <c r="B719" s="139"/>
      <c r="C719" s="139"/>
      <c r="D719" s="139"/>
      <c r="E719" s="139"/>
      <c r="F719" s="139"/>
      <c r="G719" s="139"/>
      <c r="H719" s="143"/>
      <c r="I719" s="139"/>
      <c r="J719" s="139"/>
      <c r="K719" s="139"/>
      <c r="L719" s="139"/>
      <c r="M719" s="139"/>
      <c r="N719" s="143"/>
      <c r="O719" s="139"/>
      <c r="P719" s="139"/>
      <c r="Q719" s="143"/>
      <c r="R719" s="139"/>
      <c r="S719" s="139"/>
      <c r="T719" s="139"/>
      <c r="U719" s="139"/>
      <c r="V719" s="139"/>
      <c r="W719" s="139"/>
      <c r="X719" s="139"/>
      <c r="Y719" s="139"/>
    </row>
    <row r="720" spans="1:25">
      <c r="A720" s="139"/>
      <c r="B720" s="139"/>
      <c r="C720" s="139"/>
      <c r="D720" s="139"/>
      <c r="E720" s="139"/>
      <c r="F720" s="139"/>
      <c r="G720" s="139"/>
      <c r="H720" s="143"/>
      <c r="I720" s="139"/>
      <c r="J720" s="139"/>
      <c r="K720" s="139"/>
      <c r="L720" s="139"/>
      <c r="M720" s="139"/>
      <c r="N720" s="143"/>
      <c r="O720" s="139"/>
      <c r="P720" s="139"/>
      <c r="Q720" s="143"/>
      <c r="R720" s="139"/>
      <c r="S720" s="139"/>
      <c r="T720" s="139"/>
      <c r="U720" s="139"/>
      <c r="V720" s="139"/>
      <c r="W720" s="139"/>
      <c r="X720" s="139"/>
      <c r="Y720" s="139"/>
    </row>
    <row r="721" spans="1:25">
      <c r="A721" s="139"/>
      <c r="B721" s="139"/>
      <c r="C721" s="139"/>
      <c r="D721" s="139"/>
      <c r="E721" s="139"/>
      <c r="F721" s="139"/>
      <c r="G721" s="139"/>
      <c r="H721" s="143"/>
      <c r="I721" s="139"/>
      <c r="J721" s="139"/>
      <c r="K721" s="139"/>
      <c r="L721" s="139"/>
      <c r="M721" s="139"/>
      <c r="N721" s="143"/>
      <c r="O721" s="139"/>
      <c r="P721" s="139"/>
      <c r="Q721" s="143"/>
      <c r="R721" s="139"/>
      <c r="S721" s="139"/>
      <c r="T721" s="139"/>
      <c r="U721" s="139"/>
      <c r="V721" s="139"/>
      <c r="W721" s="139"/>
      <c r="X721" s="139"/>
      <c r="Y721" s="139"/>
    </row>
    <row r="722" spans="1:25">
      <c r="A722" s="139"/>
      <c r="B722" s="139"/>
      <c r="C722" s="139"/>
      <c r="D722" s="139"/>
      <c r="E722" s="139"/>
      <c r="F722" s="139"/>
      <c r="G722" s="139"/>
      <c r="H722" s="143"/>
      <c r="I722" s="139"/>
      <c r="J722" s="139"/>
      <c r="K722" s="139"/>
      <c r="L722" s="139"/>
      <c r="M722" s="139"/>
      <c r="N722" s="143"/>
      <c r="O722" s="139"/>
      <c r="P722" s="139"/>
      <c r="Q722" s="143"/>
      <c r="R722" s="139"/>
      <c r="S722" s="139"/>
      <c r="T722" s="139"/>
      <c r="U722" s="139"/>
      <c r="V722" s="139"/>
      <c r="W722" s="139"/>
      <c r="X722" s="139"/>
      <c r="Y722" s="139"/>
    </row>
    <row r="723" spans="1:25">
      <c r="A723" s="139"/>
      <c r="B723" s="139"/>
      <c r="C723" s="139"/>
      <c r="D723" s="139"/>
      <c r="E723" s="139"/>
      <c r="F723" s="139"/>
      <c r="G723" s="139"/>
      <c r="H723" s="143"/>
      <c r="I723" s="139"/>
      <c r="J723" s="139"/>
      <c r="K723" s="139"/>
      <c r="L723" s="139"/>
      <c r="M723" s="139"/>
      <c r="N723" s="143"/>
      <c r="O723" s="139"/>
      <c r="P723" s="139"/>
      <c r="Q723" s="143"/>
      <c r="R723" s="139"/>
      <c r="S723" s="139"/>
      <c r="T723" s="139"/>
      <c r="U723" s="139"/>
      <c r="V723" s="139"/>
      <c r="W723" s="139"/>
      <c r="X723" s="139"/>
      <c r="Y723" s="139"/>
    </row>
    <row r="724" spans="1:25">
      <c r="A724" s="139"/>
      <c r="B724" s="139"/>
      <c r="C724" s="139"/>
      <c r="D724" s="139"/>
      <c r="E724" s="139"/>
      <c r="F724" s="139"/>
      <c r="G724" s="139"/>
      <c r="H724" s="143"/>
      <c r="I724" s="139"/>
      <c r="J724" s="139"/>
      <c r="K724" s="139"/>
      <c r="L724" s="139"/>
      <c r="M724" s="139"/>
      <c r="N724" s="143"/>
      <c r="O724" s="139"/>
      <c r="P724" s="139"/>
      <c r="Q724" s="143"/>
      <c r="R724" s="139"/>
      <c r="S724" s="139"/>
      <c r="T724" s="139"/>
      <c r="U724" s="139"/>
      <c r="V724" s="139"/>
      <c r="W724" s="139"/>
      <c r="X724" s="139"/>
      <c r="Y724" s="139"/>
    </row>
    <row r="725" spans="1:25">
      <c r="A725" s="139"/>
      <c r="B725" s="139"/>
      <c r="C725" s="139"/>
      <c r="D725" s="139"/>
      <c r="E725" s="139"/>
      <c r="F725" s="139"/>
      <c r="G725" s="139"/>
      <c r="H725" s="143"/>
      <c r="I725" s="139"/>
      <c r="J725" s="139"/>
      <c r="K725" s="139"/>
      <c r="L725" s="139"/>
      <c r="M725" s="139"/>
      <c r="N725" s="143"/>
      <c r="O725" s="139"/>
      <c r="P725" s="139"/>
      <c r="Q725" s="143"/>
      <c r="R725" s="139"/>
      <c r="S725" s="139"/>
      <c r="T725" s="139"/>
      <c r="U725" s="139"/>
      <c r="V725" s="139"/>
      <c r="W725" s="139"/>
      <c r="X725" s="139"/>
      <c r="Y725" s="139"/>
    </row>
    <row r="726" spans="1:25">
      <c r="A726" s="139"/>
      <c r="B726" s="139"/>
      <c r="C726" s="139"/>
      <c r="D726" s="139"/>
      <c r="E726" s="139"/>
      <c r="F726" s="139"/>
      <c r="G726" s="139"/>
      <c r="H726" s="143"/>
      <c r="I726" s="139"/>
      <c r="J726" s="139"/>
      <c r="K726" s="139"/>
      <c r="L726" s="139"/>
      <c r="M726" s="139"/>
      <c r="N726" s="143"/>
      <c r="O726" s="139"/>
      <c r="P726" s="139"/>
      <c r="Q726" s="143"/>
      <c r="R726" s="139"/>
      <c r="S726" s="139"/>
      <c r="T726" s="139"/>
      <c r="U726" s="139"/>
      <c r="V726" s="139"/>
      <c r="W726" s="139"/>
      <c r="X726" s="139"/>
      <c r="Y726" s="139"/>
    </row>
    <row r="727" spans="1:25">
      <c r="A727" s="139"/>
      <c r="B727" s="139"/>
      <c r="C727" s="139"/>
      <c r="D727" s="139"/>
      <c r="E727" s="139"/>
      <c r="F727" s="139"/>
      <c r="G727" s="139"/>
      <c r="H727" s="143"/>
      <c r="I727" s="139"/>
      <c r="J727" s="139"/>
      <c r="K727" s="139"/>
      <c r="L727" s="139"/>
      <c r="M727" s="139"/>
      <c r="N727" s="143"/>
      <c r="O727" s="139"/>
      <c r="P727" s="139"/>
      <c r="Q727" s="143"/>
      <c r="R727" s="139"/>
      <c r="S727" s="139"/>
      <c r="T727" s="139"/>
      <c r="U727" s="139"/>
      <c r="V727" s="139"/>
      <c r="W727" s="139"/>
      <c r="X727" s="139"/>
      <c r="Y727" s="139"/>
    </row>
    <row r="728" spans="1:25">
      <c r="A728" s="139"/>
      <c r="B728" s="139"/>
      <c r="C728" s="139"/>
      <c r="D728" s="139"/>
      <c r="E728" s="139"/>
      <c r="F728" s="139"/>
      <c r="G728" s="139"/>
      <c r="H728" s="143"/>
      <c r="I728" s="139"/>
      <c r="J728" s="139"/>
      <c r="K728" s="139"/>
      <c r="L728" s="139"/>
      <c r="M728" s="139"/>
      <c r="N728" s="143"/>
      <c r="O728" s="139"/>
      <c r="P728" s="139"/>
      <c r="Q728" s="143"/>
      <c r="R728" s="139"/>
      <c r="S728" s="139"/>
      <c r="T728" s="139"/>
      <c r="U728" s="139"/>
      <c r="V728" s="139"/>
      <c r="W728" s="139"/>
      <c r="X728" s="139"/>
      <c r="Y728" s="139"/>
    </row>
    <row r="729" spans="1:25">
      <c r="A729" s="139"/>
      <c r="B729" s="139"/>
      <c r="C729" s="139"/>
      <c r="D729" s="139"/>
      <c r="E729" s="139"/>
      <c r="F729" s="139"/>
      <c r="G729" s="139"/>
      <c r="H729" s="143"/>
      <c r="I729" s="139"/>
      <c r="J729" s="139"/>
      <c r="K729" s="139"/>
      <c r="L729" s="139"/>
      <c r="M729" s="139"/>
      <c r="N729" s="143"/>
      <c r="O729" s="139"/>
      <c r="P729" s="139"/>
      <c r="Q729" s="143"/>
      <c r="R729" s="139"/>
      <c r="S729" s="139"/>
      <c r="T729" s="139"/>
      <c r="U729" s="139"/>
      <c r="V729" s="139"/>
      <c r="W729" s="139"/>
      <c r="X729" s="139"/>
      <c r="Y729" s="139"/>
    </row>
    <row r="730" spans="1:25">
      <c r="A730" s="139"/>
      <c r="B730" s="139"/>
      <c r="C730" s="139"/>
      <c r="D730" s="139"/>
      <c r="E730" s="139"/>
      <c r="F730" s="139"/>
      <c r="G730" s="139"/>
      <c r="H730" s="143"/>
      <c r="I730" s="139"/>
      <c r="J730" s="139"/>
      <c r="K730" s="139"/>
      <c r="L730" s="139"/>
      <c r="M730" s="139"/>
      <c r="N730" s="143"/>
      <c r="O730" s="139"/>
      <c r="P730" s="139"/>
      <c r="Q730" s="143"/>
      <c r="R730" s="139"/>
      <c r="S730" s="139"/>
      <c r="T730" s="139"/>
      <c r="U730" s="139"/>
      <c r="V730" s="139"/>
      <c r="W730" s="139"/>
      <c r="X730" s="139"/>
      <c r="Y730" s="139"/>
    </row>
    <row r="731" spans="1:25">
      <c r="A731" s="139"/>
      <c r="B731" s="139"/>
      <c r="C731" s="139"/>
      <c r="D731" s="139"/>
      <c r="E731" s="139"/>
      <c r="F731" s="139"/>
      <c r="G731" s="139"/>
      <c r="H731" s="143"/>
      <c r="I731" s="139"/>
      <c r="J731" s="139"/>
      <c r="K731" s="139"/>
      <c r="L731" s="139"/>
      <c r="M731" s="139"/>
      <c r="N731" s="143"/>
      <c r="O731" s="139"/>
      <c r="P731" s="139"/>
      <c r="Q731" s="143"/>
      <c r="R731" s="139"/>
      <c r="S731" s="139"/>
      <c r="T731" s="139"/>
      <c r="U731" s="139"/>
      <c r="V731" s="139"/>
      <c r="W731" s="139"/>
      <c r="X731" s="139"/>
      <c r="Y731" s="139"/>
    </row>
    <row r="732" spans="1:25">
      <c r="A732" s="139"/>
      <c r="B732" s="139"/>
      <c r="C732" s="139"/>
      <c r="D732" s="139"/>
      <c r="E732" s="139"/>
      <c r="F732" s="139"/>
      <c r="G732" s="139"/>
      <c r="H732" s="143"/>
      <c r="I732" s="139"/>
      <c r="J732" s="139"/>
      <c r="K732" s="139"/>
      <c r="L732" s="139"/>
      <c r="M732" s="139"/>
      <c r="N732" s="143"/>
      <c r="O732" s="139"/>
      <c r="P732" s="139"/>
      <c r="Q732" s="143"/>
      <c r="R732" s="139"/>
      <c r="S732" s="139"/>
      <c r="T732" s="139"/>
      <c r="U732" s="139"/>
      <c r="V732" s="139"/>
      <c r="W732" s="139"/>
      <c r="X732" s="139"/>
      <c r="Y732" s="139"/>
    </row>
    <row r="733" spans="1:25">
      <c r="A733" s="139"/>
      <c r="B733" s="139"/>
      <c r="C733" s="139"/>
      <c r="D733" s="139"/>
      <c r="E733" s="139"/>
      <c r="F733" s="139"/>
      <c r="G733" s="139"/>
      <c r="H733" s="143"/>
      <c r="I733" s="139"/>
      <c r="J733" s="139"/>
      <c r="K733" s="139"/>
      <c r="L733" s="139"/>
      <c r="M733" s="139"/>
      <c r="N733" s="143"/>
      <c r="O733" s="139"/>
      <c r="P733" s="139"/>
      <c r="Q733" s="143"/>
      <c r="R733" s="139"/>
      <c r="S733" s="139"/>
      <c r="T733" s="139"/>
      <c r="U733" s="139"/>
      <c r="V733" s="139"/>
      <c r="W733" s="139"/>
      <c r="X733" s="139"/>
      <c r="Y733" s="139"/>
    </row>
    <row r="734" spans="1:25">
      <c r="A734" s="139"/>
      <c r="B734" s="139"/>
      <c r="C734" s="139"/>
      <c r="D734" s="139"/>
      <c r="E734" s="139"/>
      <c r="F734" s="139"/>
      <c r="G734" s="139"/>
      <c r="H734" s="143"/>
      <c r="I734" s="139"/>
      <c r="J734" s="139"/>
      <c r="K734" s="139"/>
      <c r="L734" s="139"/>
      <c r="M734" s="139"/>
      <c r="N734" s="143"/>
      <c r="O734" s="139"/>
      <c r="P734" s="139"/>
      <c r="Q734" s="143"/>
      <c r="R734" s="139"/>
      <c r="S734" s="139"/>
      <c r="T734" s="139"/>
      <c r="U734" s="139"/>
      <c r="V734" s="139"/>
      <c r="W734" s="139"/>
      <c r="X734" s="139"/>
      <c r="Y734" s="139"/>
    </row>
    <row r="735" spans="1:25">
      <c r="A735" s="139"/>
      <c r="B735" s="139"/>
      <c r="C735" s="139"/>
      <c r="D735" s="139"/>
      <c r="E735" s="139"/>
      <c r="F735" s="139"/>
      <c r="G735" s="139"/>
      <c r="H735" s="143"/>
      <c r="I735" s="139"/>
      <c r="J735" s="139"/>
      <c r="K735" s="139"/>
      <c r="L735" s="139"/>
      <c r="M735" s="139"/>
      <c r="N735" s="143"/>
      <c r="O735" s="139"/>
      <c r="P735" s="139"/>
      <c r="Q735" s="143"/>
      <c r="R735" s="139"/>
      <c r="S735" s="139"/>
      <c r="T735" s="139"/>
      <c r="U735" s="139"/>
      <c r="V735" s="139"/>
      <c r="W735" s="139"/>
      <c r="X735" s="139"/>
      <c r="Y735" s="139"/>
    </row>
    <row r="736" spans="1:25">
      <c r="A736" s="139"/>
      <c r="B736" s="139"/>
      <c r="C736" s="139"/>
      <c r="D736" s="139"/>
      <c r="E736" s="139"/>
      <c r="F736" s="139"/>
      <c r="G736" s="139"/>
      <c r="H736" s="143"/>
      <c r="I736" s="139"/>
      <c r="J736" s="139"/>
      <c r="K736" s="139"/>
      <c r="L736" s="139"/>
      <c r="M736" s="139"/>
      <c r="N736" s="143"/>
      <c r="O736" s="139"/>
      <c r="P736" s="139"/>
      <c r="Q736" s="143"/>
      <c r="R736" s="139"/>
      <c r="S736" s="139"/>
      <c r="T736" s="139"/>
      <c r="U736" s="139"/>
      <c r="V736" s="139"/>
      <c r="W736" s="139"/>
      <c r="X736" s="139"/>
      <c r="Y736" s="139"/>
    </row>
    <row r="737" spans="1:25">
      <c r="A737" s="139"/>
      <c r="B737" s="139"/>
      <c r="C737" s="139"/>
      <c r="D737" s="139"/>
      <c r="E737" s="139"/>
      <c r="F737" s="139"/>
      <c r="G737" s="139"/>
      <c r="H737" s="143"/>
      <c r="I737" s="139"/>
      <c r="J737" s="139"/>
      <c r="K737" s="139"/>
      <c r="L737" s="139"/>
      <c r="M737" s="139"/>
      <c r="N737" s="143"/>
      <c r="O737" s="139"/>
      <c r="P737" s="139"/>
      <c r="Q737" s="143"/>
      <c r="R737" s="139"/>
      <c r="S737" s="139"/>
      <c r="T737" s="139"/>
      <c r="U737" s="139"/>
      <c r="V737" s="139"/>
      <c r="W737" s="139"/>
      <c r="X737" s="139"/>
      <c r="Y737" s="139"/>
    </row>
    <row r="738" spans="1:25">
      <c r="A738" s="139"/>
      <c r="B738" s="139"/>
      <c r="C738" s="139"/>
      <c r="D738" s="139"/>
      <c r="E738" s="139"/>
      <c r="F738" s="139"/>
      <c r="G738" s="139"/>
      <c r="H738" s="143"/>
      <c r="I738" s="139"/>
      <c r="J738" s="139"/>
      <c r="K738" s="139"/>
      <c r="L738" s="139"/>
      <c r="M738" s="139"/>
      <c r="N738" s="143"/>
      <c r="O738" s="139"/>
      <c r="P738" s="139"/>
      <c r="Q738" s="143"/>
      <c r="R738" s="139"/>
      <c r="S738" s="139"/>
      <c r="T738" s="139"/>
      <c r="U738" s="139"/>
      <c r="V738" s="139"/>
      <c r="W738" s="139"/>
      <c r="X738" s="139"/>
      <c r="Y738" s="139"/>
    </row>
    <row r="739" spans="1:25">
      <c r="A739" s="139"/>
      <c r="B739" s="139"/>
      <c r="C739" s="139"/>
      <c r="D739" s="139"/>
      <c r="E739" s="139"/>
      <c r="F739" s="139"/>
      <c r="G739" s="139"/>
      <c r="H739" s="143"/>
      <c r="I739" s="139"/>
      <c r="J739" s="139"/>
      <c r="K739" s="139"/>
      <c r="L739" s="139"/>
      <c r="M739" s="139"/>
      <c r="N739" s="143"/>
      <c r="O739" s="139"/>
      <c r="P739" s="139"/>
      <c r="Q739" s="143"/>
      <c r="R739" s="139"/>
      <c r="S739" s="139"/>
      <c r="T739" s="139"/>
      <c r="U739" s="139"/>
      <c r="V739" s="139"/>
      <c r="W739" s="139"/>
      <c r="X739" s="139"/>
      <c r="Y739" s="139"/>
    </row>
    <row r="740" spans="1:25">
      <c r="A740" s="139"/>
      <c r="B740" s="139"/>
      <c r="C740" s="139"/>
      <c r="D740" s="139"/>
      <c r="E740" s="139"/>
      <c r="F740" s="139"/>
      <c r="G740" s="139"/>
      <c r="H740" s="143"/>
      <c r="I740" s="139"/>
      <c r="J740" s="139"/>
      <c r="K740" s="139"/>
      <c r="L740" s="139"/>
      <c r="M740" s="139"/>
      <c r="N740" s="143"/>
      <c r="O740" s="139"/>
      <c r="P740" s="139"/>
      <c r="Q740" s="143"/>
      <c r="R740" s="139"/>
      <c r="S740" s="139"/>
      <c r="T740" s="139"/>
      <c r="U740" s="139"/>
      <c r="V740" s="139"/>
      <c r="W740" s="139"/>
      <c r="X740" s="139"/>
      <c r="Y740" s="139"/>
    </row>
    <row r="741" spans="1:25">
      <c r="A741" s="139"/>
      <c r="B741" s="139"/>
      <c r="C741" s="139"/>
      <c r="D741" s="139"/>
      <c r="E741" s="139"/>
      <c r="F741" s="139"/>
      <c r="G741" s="139"/>
      <c r="H741" s="143"/>
      <c r="I741" s="139"/>
      <c r="J741" s="139"/>
      <c r="K741" s="139"/>
      <c r="L741" s="139"/>
      <c r="M741" s="139"/>
      <c r="N741" s="143"/>
      <c r="O741" s="139"/>
      <c r="P741" s="139"/>
      <c r="Q741" s="143"/>
      <c r="R741" s="139"/>
      <c r="S741" s="139"/>
      <c r="T741" s="139"/>
      <c r="U741" s="139"/>
      <c r="V741" s="139"/>
      <c r="W741" s="139"/>
      <c r="X741" s="139"/>
      <c r="Y741" s="139"/>
    </row>
    <row r="742" spans="1:25">
      <c r="A742" s="139"/>
      <c r="B742" s="139"/>
      <c r="C742" s="139"/>
      <c r="D742" s="139"/>
      <c r="E742" s="139"/>
      <c r="F742" s="139"/>
      <c r="G742" s="139"/>
      <c r="H742" s="143"/>
      <c r="I742" s="139"/>
      <c r="J742" s="139"/>
      <c r="K742" s="139"/>
      <c r="L742" s="139"/>
      <c r="M742" s="139"/>
      <c r="N742" s="143"/>
      <c r="O742" s="139"/>
      <c r="P742" s="139"/>
      <c r="Q742" s="143"/>
      <c r="R742" s="139"/>
      <c r="S742" s="139"/>
      <c r="T742" s="139"/>
      <c r="U742" s="139"/>
      <c r="V742" s="139"/>
      <c r="W742" s="139"/>
      <c r="X742" s="139"/>
      <c r="Y742" s="139"/>
    </row>
    <row r="743" spans="1:25">
      <c r="A743" s="139"/>
      <c r="B743" s="139"/>
      <c r="C743" s="139"/>
      <c r="D743" s="139"/>
      <c r="E743" s="139"/>
      <c r="F743" s="139"/>
      <c r="G743" s="139"/>
      <c r="H743" s="143"/>
      <c r="I743" s="139"/>
      <c r="J743" s="139"/>
      <c r="K743" s="139"/>
      <c r="L743" s="139"/>
      <c r="M743" s="139"/>
      <c r="N743" s="143"/>
      <c r="O743" s="139"/>
      <c r="P743" s="139"/>
      <c r="Q743" s="143"/>
      <c r="R743" s="139"/>
      <c r="S743" s="139"/>
      <c r="T743" s="139"/>
      <c r="U743" s="139"/>
      <c r="V743" s="139"/>
      <c r="W743" s="139"/>
      <c r="X743" s="139"/>
      <c r="Y743" s="139"/>
    </row>
    <row r="744" spans="1:25">
      <c r="A744" s="139"/>
      <c r="B744" s="139"/>
      <c r="C744" s="139"/>
      <c r="D744" s="139"/>
      <c r="E744" s="139"/>
      <c r="F744" s="139"/>
      <c r="G744" s="139"/>
      <c r="H744" s="143"/>
      <c r="I744" s="139"/>
      <c r="J744" s="139"/>
      <c r="K744" s="139"/>
      <c r="L744" s="139"/>
      <c r="M744" s="139"/>
      <c r="N744" s="143"/>
      <c r="O744" s="139"/>
      <c r="P744" s="139"/>
      <c r="Q744" s="143"/>
      <c r="R744" s="139"/>
      <c r="S744" s="139"/>
      <c r="T744" s="139"/>
      <c r="U744" s="139"/>
      <c r="V744" s="139"/>
      <c r="W744" s="139"/>
      <c r="X744" s="139"/>
      <c r="Y744" s="139"/>
    </row>
    <row r="745" spans="1:25">
      <c r="A745" s="139"/>
      <c r="B745" s="139"/>
      <c r="C745" s="139"/>
      <c r="D745" s="139"/>
      <c r="E745" s="139"/>
      <c r="F745" s="139"/>
      <c r="G745" s="139"/>
      <c r="H745" s="143"/>
      <c r="I745" s="139"/>
      <c r="J745" s="139"/>
      <c r="K745" s="139"/>
      <c r="L745" s="139"/>
      <c r="M745" s="139"/>
      <c r="N745" s="143"/>
      <c r="O745" s="139"/>
      <c r="P745" s="139"/>
      <c r="Q745" s="143"/>
      <c r="R745" s="139"/>
      <c r="S745" s="139"/>
      <c r="T745" s="139"/>
      <c r="U745" s="139"/>
      <c r="V745" s="139"/>
      <c r="W745" s="139"/>
      <c r="X745" s="139"/>
      <c r="Y745" s="139"/>
    </row>
    <row r="746" spans="1:25">
      <c r="A746" s="139"/>
      <c r="B746" s="139"/>
      <c r="C746" s="139"/>
      <c r="D746" s="139"/>
      <c r="E746" s="139"/>
      <c r="F746" s="139"/>
      <c r="G746" s="139"/>
      <c r="H746" s="143"/>
      <c r="I746" s="139"/>
      <c r="J746" s="139"/>
      <c r="K746" s="139"/>
      <c r="L746" s="139"/>
      <c r="M746" s="139"/>
      <c r="N746" s="143"/>
      <c r="O746" s="139"/>
      <c r="P746" s="139"/>
      <c r="Q746" s="143"/>
      <c r="R746" s="139"/>
      <c r="S746" s="139"/>
      <c r="T746" s="139"/>
      <c r="U746" s="139"/>
      <c r="V746" s="139"/>
      <c r="W746" s="139"/>
      <c r="X746" s="139"/>
      <c r="Y746" s="139"/>
    </row>
    <row r="747" spans="1:25">
      <c r="A747" s="139"/>
      <c r="B747" s="139"/>
      <c r="C747" s="139"/>
      <c r="D747" s="139"/>
      <c r="E747" s="139"/>
      <c r="F747" s="139"/>
      <c r="G747" s="139"/>
      <c r="H747" s="143"/>
      <c r="I747" s="139"/>
      <c r="J747" s="139"/>
      <c r="K747" s="139"/>
      <c r="L747" s="139"/>
      <c r="M747" s="139"/>
      <c r="N747" s="143"/>
      <c r="O747" s="139"/>
      <c r="P747" s="139"/>
      <c r="Q747" s="143"/>
      <c r="R747" s="139"/>
      <c r="S747" s="139"/>
      <c r="T747" s="139"/>
      <c r="U747" s="139"/>
      <c r="V747" s="139"/>
      <c r="W747" s="139"/>
      <c r="X747" s="139"/>
      <c r="Y747" s="139"/>
    </row>
    <row r="748" spans="1:25">
      <c r="A748" s="139"/>
      <c r="B748" s="139"/>
      <c r="C748" s="139"/>
      <c r="D748" s="139"/>
      <c r="E748" s="139"/>
      <c r="F748" s="139"/>
      <c r="G748" s="139"/>
      <c r="H748" s="143"/>
      <c r="I748" s="139"/>
      <c r="J748" s="139"/>
      <c r="K748" s="139"/>
      <c r="L748" s="139"/>
      <c r="M748" s="139"/>
      <c r="N748" s="143"/>
      <c r="O748" s="139"/>
      <c r="P748" s="139"/>
      <c r="Q748" s="143"/>
      <c r="R748" s="139"/>
      <c r="S748" s="139"/>
      <c r="T748" s="139"/>
      <c r="U748" s="139"/>
      <c r="V748" s="139"/>
      <c r="W748" s="139"/>
      <c r="X748" s="139"/>
      <c r="Y748" s="139"/>
    </row>
    <row r="749" spans="1:25">
      <c r="A749" s="139"/>
      <c r="B749" s="139"/>
      <c r="C749" s="139"/>
      <c r="D749" s="139"/>
      <c r="E749" s="139"/>
      <c r="F749" s="139"/>
      <c r="G749" s="139"/>
      <c r="H749" s="143"/>
      <c r="I749" s="139"/>
      <c r="J749" s="139"/>
      <c r="K749" s="139"/>
      <c r="L749" s="139"/>
      <c r="M749" s="139"/>
      <c r="N749" s="143"/>
      <c r="O749" s="139"/>
      <c r="P749" s="139"/>
      <c r="Q749" s="143"/>
      <c r="R749" s="139"/>
      <c r="S749" s="139"/>
      <c r="T749" s="139"/>
      <c r="U749" s="139"/>
      <c r="V749" s="139"/>
      <c r="W749" s="139"/>
      <c r="X749" s="139"/>
      <c r="Y749" s="139"/>
    </row>
    <row r="750" spans="1:25">
      <c r="A750" s="139"/>
      <c r="B750" s="139"/>
      <c r="C750" s="139"/>
      <c r="D750" s="139"/>
      <c r="E750" s="139"/>
      <c r="F750" s="139"/>
      <c r="G750" s="139"/>
      <c r="H750" s="143"/>
      <c r="I750" s="139"/>
      <c r="J750" s="139"/>
      <c r="K750" s="139"/>
      <c r="L750" s="139"/>
      <c r="M750" s="139"/>
      <c r="N750" s="143"/>
      <c r="O750" s="139"/>
      <c r="P750" s="139"/>
      <c r="Q750" s="143"/>
      <c r="R750" s="139"/>
      <c r="S750" s="139"/>
      <c r="T750" s="139"/>
      <c r="U750" s="139"/>
      <c r="V750" s="139"/>
      <c r="W750" s="139"/>
      <c r="X750" s="139"/>
      <c r="Y750" s="139"/>
    </row>
    <row r="751" spans="1:25">
      <c r="A751" s="139"/>
      <c r="B751" s="139"/>
      <c r="C751" s="139"/>
      <c r="D751" s="139"/>
      <c r="E751" s="139"/>
      <c r="F751" s="139"/>
      <c r="G751" s="139"/>
      <c r="H751" s="143"/>
      <c r="I751" s="139"/>
      <c r="J751" s="139"/>
      <c r="K751" s="139"/>
      <c r="L751" s="139"/>
      <c r="M751" s="139"/>
      <c r="N751" s="143"/>
      <c r="O751" s="139"/>
      <c r="P751" s="139"/>
      <c r="Q751" s="143"/>
      <c r="R751" s="139"/>
      <c r="S751" s="139"/>
      <c r="T751" s="139"/>
      <c r="U751" s="139"/>
      <c r="V751" s="139"/>
      <c r="W751" s="139"/>
      <c r="X751" s="139"/>
      <c r="Y751" s="139"/>
    </row>
    <row r="752" spans="1:25">
      <c r="A752" s="139"/>
      <c r="B752" s="139"/>
      <c r="C752" s="139"/>
      <c r="D752" s="139"/>
      <c r="E752" s="139"/>
      <c r="F752" s="139"/>
      <c r="G752" s="139"/>
      <c r="H752" s="143"/>
      <c r="I752" s="139"/>
      <c r="J752" s="139"/>
      <c r="K752" s="139"/>
      <c r="L752" s="139"/>
      <c r="M752" s="139"/>
      <c r="N752" s="143"/>
      <c r="O752" s="139"/>
      <c r="P752" s="139"/>
      <c r="Q752" s="143"/>
      <c r="R752" s="139"/>
      <c r="S752" s="139"/>
      <c r="T752" s="139"/>
      <c r="U752" s="139"/>
      <c r="V752" s="139"/>
      <c r="W752" s="139"/>
      <c r="X752" s="139"/>
      <c r="Y752" s="139"/>
    </row>
    <row r="753" spans="1:25">
      <c r="A753" s="139"/>
      <c r="B753" s="139"/>
      <c r="C753" s="139"/>
      <c r="D753" s="139"/>
      <c r="E753" s="139"/>
      <c r="F753" s="139"/>
      <c r="G753" s="139"/>
      <c r="H753" s="143"/>
      <c r="I753" s="139"/>
      <c r="J753" s="139"/>
      <c r="K753" s="139"/>
      <c r="L753" s="139"/>
      <c r="M753" s="139"/>
      <c r="N753" s="143"/>
      <c r="O753" s="139"/>
      <c r="P753" s="139"/>
      <c r="Q753" s="143"/>
      <c r="R753" s="139"/>
      <c r="S753" s="139"/>
      <c r="T753" s="139"/>
      <c r="U753" s="139"/>
      <c r="V753" s="139"/>
      <c r="W753" s="139"/>
      <c r="X753" s="139"/>
      <c r="Y753" s="139"/>
    </row>
    <row r="754" spans="1:25">
      <c r="A754" s="139"/>
      <c r="B754" s="139"/>
      <c r="C754" s="139"/>
      <c r="D754" s="139"/>
      <c r="E754" s="139"/>
      <c r="F754" s="139"/>
      <c r="G754" s="139"/>
      <c r="H754" s="143"/>
      <c r="I754" s="139"/>
      <c r="J754" s="139"/>
      <c r="K754" s="139"/>
      <c r="L754" s="139"/>
      <c r="M754" s="139"/>
      <c r="N754" s="143"/>
      <c r="O754" s="139"/>
      <c r="P754" s="139"/>
      <c r="Q754" s="143"/>
      <c r="R754" s="139"/>
      <c r="S754" s="139"/>
      <c r="T754" s="139"/>
      <c r="U754" s="139"/>
      <c r="V754" s="139"/>
      <c r="W754" s="139"/>
      <c r="X754" s="139"/>
      <c r="Y754" s="139"/>
    </row>
    <row r="755" spans="1:25">
      <c r="A755" s="139"/>
      <c r="B755" s="139"/>
      <c r="C755" s="139"/>
      <c r="D755" s="139"/>
      <c r="E755" s="139"/>
      <c r="F755" s="139"/>
      <c r="G755" s="139"/>
      <c r="H755" s="143"/>
      <c r="I755" s="139"/>
      <c r="J755" s="139"/>
      <c r="K755" s="139"/>
      <c r="L755" s="139"/>
      <c r="M755" s="139"/>
      <c r="N755" s="143"/>
      <c r="O755" s="139"/>
      <c r="P755" s="139"/>
      <c r="Q755" s="143"/>
      <c r="R755" s="139"/>
      <c r="S755" s="139"/>
      <c r="T755" s="139"/>
      <c r="U755" s="139"/>
      <c r="V755" s="139"/>
      <c r="W755" s="139"/>
      <c r="X755" s="139"/>
      <c r="Y755" s="139"/>
    </row>
    <row r="756" spans="1:25">
      <c r="A756" s="139"/>
      <c r="B756" s="139"/>
      <c r="C756" s="139"/>
      <c r="D756" s="139"/>
      <c r="E756" s="139"/>
      <c r="F756" s="139"/>
      <c r="G756" s="139"/>
      <c r="H756" s="143"/>
      <c r="I756" s="139"/>
      <c r="J756" s="139"/>
      <c r="K756" s="139"/>
      <c r="L756" s="139"/>
      <c r="M756" s="139"/>
      <c r="N756" s="143"/>
      <c r="O756" s="139"/>
      <c r="P756" s="139"/>
      <c r="Q756" s="143"/>
      <c r="R756" s="139"/>
      <c r="S756" s="139"/>
      <c r="T756" s="139"/>
      <c r="U756" s="139"/>
      <c r="V756" s="139"/>
      <c r="W756" s="139"/>
      <c r="X756" s="139"/>
      <c r="Y756" s="139"/>
    </row>
    <row r="757" spans="1:25">
      <c r="A757" s="139"/>
      <c r="B757" s="139"/>
      <c r="C757" s="139"/>
      <c r="D757" s="139"/>
      <c r="E757" s="139"/>
      <c r="F757" s="139"/>
      <c r="G757" s="139"/>
      <c r="H757" s="143"/>
      <c r="I757" s="139"/>
      <c r="J757" s="139"/>
      <c r="K757" s="139"/>
      <c r="L757" s="139"/>
      <c r="M757" s="139"/>
      <c r="N757" s="143"/>
      <c r="O757" s="139"/>
      <c r="P757" s="139"/>
      <c r="Q757" s="143"/>
      <c r="R757" s="139"/>
      <c r="S757" s="139"/>
      <c r="T757" s="139"/>
      <c r="U757" s="139"/>
      <c r="V757" s="139"/>
      <c r="W757" s="139"/>
      <c r="X757" s="139"/>
      <c r="Y757" s="139"/>
    </row>
    <row r="758" spans="1:25">
      <c r="A758" s="139"/>
      <c r="B758" s="139"/>
      <c r="C758" s="139"/>
      <c r="D758" s="139"/>
      <c r="E758" s="139"/>
      <c r="F758" s="139"/>
      <c r="G758" s="139"/>
      <c r="H758" s="143"/>
      <c r="I758" s="139"/>
      <c r="J758" s="139"/>
      <c r="K758" s="139"/>
      <c r="L758" s="139"/>
      <c r="M758" s="139"/>
      <c r="N758" s="143"/>
      <c r="O758" s="139"/>
      <c r="P758" s="139"/>
      <c r="Q758" s="143"/>
      <c r="R758" s="139"/>
      <c r="S758" s="139"/>
      <c r="T758" s="139"/>
      <c r="U758" s="139"/>
      <c r="V758" s="139"/>
      <c r="W758" s="139"/>
      <c r="X758" s="139"/>
      <c r="Y758" s="139"/>
    </row>
    <row r="759" spans="1:25">
      <c r="A759" s="139"/>
      <c r="B759" s="139"/>
      <c r="C759" s="139"/>
      <c r="D759" s="139"/>
      <c r="E759" s="139"/>
      <c r="F759" s="139"/>
      <c r="G759" s="139"/>
      <c r="H759" s="143"/>
      <c r="I759" s="139"/>
      <c r="J759" s="139"/>
      <c r="K759" s="139"/>
      <c r="L759" s="139"/>
      <c r="M759" s="139"/>
      <c r="N759" s="143"/>
      <c r="O759" s="139"/>
      <c r="P759" s="139"/>
      <c r="Q759" s="143"/>
      <c r="R759" s="139"/>
      <c r="S759" s="139"/>
      <c r="T759" s="139"/>
      <c r="U759" s="139"/>
      <c r="V759" s="139"/>
      <c r="W759" s="139"/>
      <c r="X759" s="139"/>
      <c r="Y759" s="139"/>
    </row>
    <row r="760" spans="1:25">
      <c r="A760" s="139"/>
      <c r="B760" s="139"/>
      <c r="C760" s="139"/>
      <c r="D760" s="139"/>
      <c r="E760" s="139"/>
      <c r="F760" s="139"/>
      <c r="G760" s="139"/>
      <c r="H760" s="143"/>
      <c r="I760" s="139"/>
      <c r="J760" s="139"/>
      <c r="K760" s="139"/>
      <c r="L760" s="139"/>
      <c r="M760" s="139"/>
      <c r="N760" s="143"/>
      <c r="O760" s="139"/>
      <c r="P760" s="139"/>
      <c r="Q760" s="143"/>
      <c r="R760" s="139"/>
      <c r="S760" s="139"/>
      <c r="T760" s="139"/>
      <c r="U760" s="139"/>
      <c r="V760" s="139"/>
      <c r="W760" s="139"/>
      <c r="X760" s="139"/>
      <c r="Y760" s="139"/>
    </row>
    <row r="761" spans="1:25">
      <c r="A761" s="139"/>
      <c r="B761" s="139"/>
      <c r="C761" s="139"/>
      <c r="D761" s="139"/>
      <c r="E761" s="139"/>
      <c r="F761" s="139"/>
      <c r="G761" s="139"/>
      <c r="H761" s="143"/>
      <c r="I761" s="139"/>
      <c r="J761" s="139"/>
      <c r="K761" s="139"/>
      <c r="L761" s="139"/>
      <c r="M761" s="139"/>
      <c r="N761" s="143"/>
      <c r="O761" s="139"/>
      <c r="P761" s="139"/>
      <c r="Q761" s="143"/>
      <c r="R761" s="139"/>
      <c r="S761" s="139"/>
      <c r="T761" s="139"/>
      <c r="U761" s="139"/>
      <c r="V761" s="139"/>
      <c r="W761" s="139"/>
      <c r="X761" s="139"/>
      <c r="Y761" s="139"/>
    </row>
    <row r="762" spans="1:25">
      <c r="A762" s="139"/>
      <c r="B762" s="139"/>
      <c r="C762" s="139"/>
      <c r="D762" s="139"/>
      <c r="E762" s="139"/>
      <c r="F762" s="139"/>
      <c r="G762" s="139"/>
      <c r="H762" s="143"/>
      <c r="I762" s="139"/>
      <c r="J762" s="139"/>
      <c r="K762" s="139"/>
      <c r="L762" s="139"/>
      <c r="M762" s="139"/>
      <c r="N762" s="143"/>
      <c r="O762" s="139"/>
      <c r="P762" s="139"/>
      <c r="Q762" s="143"/>
      <c r="R762" s="139"/>
      <c r="S762" s="139"/>
      <c r="T762" s="139"/>
      <c r="U762" s="139"/>
      <c r="V762" s="139"/>
      <c r="W762" s="139"/>
      <c r="X762" s="139"/>
      <c r="Y762" s="139"/>
    </row>
    <row r="763" spans="1:25">
      <c r="A763" s="139"/>
      <c r="B763" s="139"/>
      <c r="C763" s="139"/>
      <c r="D763" s="139"/>
      <c r="E763" s="139"/>
      <c r="F763" s="139"/>
      <c r="G763" s="139"/>
      <c r="H763" s="143"/>
      <c r="I763" s="139"/>
      <c r="J763" s="139"/>
      <c r="K763" s="139"/>
      <c r="L763" s="139"/>
      <c r="M763" s="139"/>
      <c r="N763" s="143"/>
      <c r="O763" s="139"/>
      <c r="P763" s="139"/>
      <c r="Q763" s="143"/>
      <c r="R763" s="139"/>
      <c r="S763" s="139"/>
      <c r="T763" s="139"/>
      <c r="U763" s="139"/>
      <c r="V763" s="139"/>
      <c r="W763" s="139"/>
      <c r="X763" s="139"/>
      <c r="Y763" s="139"/>
    </row>
    <row r="764" spans="1:25">
      <c r="A764" s="139"/>
      <c r="B764" s="139"/>
      <c r="C764" s="139"/>
      <c r="D764" s="139"/>
      <c r="E764" s="139"/>
      <c r="F764" s="139"/>
      <c r="G764" s="139"/>
      <c r="H764" s="143"/>
      <c r="I764" s="139"/>
      <c r="J764" s="139"/>
      <c r="K764" s="139"/>
      <c r="L764" s="139"/>
      <c r="M764" s="139"/>
      <c r="N764" s="143"/>
      <c r="O764" s="139"/>
      <c r="P764" s="139"/>
      <c r="Q764" s="143"/>
      <c r="R764" s="139"/>
      <c r="S764" s="139"/>
      <c r="T764" s="139"/>
      <c r="U764" s="139"/>
      <c r="V764" s="139"/>
      <c r="W764" s="139"/>
      <c r="X764" s="139"/>
      <c r="Y764" s="139"/>
    </row>
    <row r="765" spans="1:25">
      <c r="A765" s="139"/>
      <c r="B765" s="139"/>
      <c r="C765" s="139"/>
      <c r="D765" s="139"/>
      <c r="E765" s="139"/>
      <c r="F765" s="139"/>
      <c r="G765" s="139"/>
      <c r="H765" s="143"/>
      <c r="I765" s="139"/>
      <c r="J765" s="139"/>
      <c r="K765" s="139"/>
      <c r="L765" s="139"/>
      <c r="M765" s="139"/>
      <c r="N765" s="143"/>
      <c r="O765" s="139"/>
      <c r="P765" s="139"/>
      <c r="Q765" s="143"/>
      <c r="R765" s="139"/>
      <c r="S765" s="139"/>
      <c r="T765" s="139"/>
      <c r="U765" s="139"/>
      <c r="V765" s="139"/>
      <c r="W765" s="139"/>
      <c r="X765" s="139"/>
      <c r="Y765" s="139"/>
    </row>
  </sheetData>
  <conditionalFormatting sqref="D1 F1">
    <cfRule type="duplicateValues" dxfId="51" priority="2"/>
    <cfRule type="duplicateValues" dxfId="50" priority="5"/>
  </conditionalFormatting>
  <conditionalFormatting sqref="D1">
    <cfRule type="duplicateValues" dxfId="49" priority="1"/>
    <cfRule type="duplicateValues" dxfId="48" priority="3"/>
  </conditionalFormatting>
  <conditionalFormatting sqref="F1 D1">
    <cfRule type="duplicateValues" dxfId="47" priority="4"/>
    <cfRule type="duplicateValues" dxfId="46" priority="6"/>
  </conditionalFormatting>
  <printOptions horizontalCentered="1"/>
  <pageMargins left="0.19685039370078741" right="0.19685039370078741" top="0.19685039370078741" bottom="0.19685039370078741" header="0" footer="0"/>
  <pageSetup paperSize="9" scale="4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6"/>
  <dimension ref="A1:AO226"/>
  <sheetViews>
    <sheetView view="pageBreakPreview" zoomScaleNormal="80" zoomScaleSheetLayoutView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5" sqref="E5"/>
    </sheetView>
  </sheetViews>
  <sheetFormatPr defaultColWidth="11.375" defaultRowHeight="14.25"/>
  <cols>
    <col min="1" max="1" width="11.375" style="83"/>
    <col min="2" max="2" width="20.875" style="83" customWidth="1"/>
    <col min="3" max="3" width="18.375" style="2" bestFit="1" customWidth="1"/>
    <col min="4" max="4" width="33.25" style="2" bestFit="1" customWidth="1"/>
    <col min="5" max="5" width="11.375" style="83"/>
    <col min="6" max="6" width="19.25" style="2" bestFit="1" customWidth="1"/>
    <col min="7" max="8" width="11.375" style="2"/>
    <col min="9" max="11" width="11.375" style="39"/>
    <col min="12" max="14" width="11.375" style="2"/>
    <col min="15" max="15" width="11.375" style="83"/>
    <col min="16" max="16" width="11.375" style="2"/>
    <col min="17" max="17" width="11.375" style="39"/>
    <col min="18" max="19" width="11.375" style="2"/>
    <col min="20" max="20" width="11.375" style="39"/>
    <col min="21" max="29" width="11.375" style="2"/>
    <col min="30" max="30" width="20.875" style="65" customWidth="1"/>
    <col min="31" max="31" width="14.25" style="65" customWidth="1"/>
    <col min="32" max="32" width="5.875" style="65" customWidth="1"/>
    <col min="33" max="33" width="27" style="65" bestFit="1" customWidth="1"/>
    <col min="34" max="34" width="12.875" style="65" customWidth="1"/>
    <col min="35" max="35" width="10.875" style="65" customWidth="1"/>
    <col min="36" max="36" width="10.625" style="65" customWidth="1"/>
    <col min="37" max="37" width="11.125" style="65" customWidth="1"/>
    <col min="38" max="38" width="4.875" style="65" customWidth="1"/>
    <col min="39" max="39" width="7" style="65" customWidth="1"/>
    <col min="40" max="40" width="6.25" style="65" customWidth="1"/>
    <col min="41" max="41" width="9.375" style="65" customWidth="1"/>
    <col min="42" max="16384" width="11.375" style="2"/>
  </cols>
  <sheetData>
    <row r="1" spans="1:41" ht="57">
      <c r="A1" s="55" t="s">
        <v>2</v>
      </c>
      <c r="B1" s="55" t="s">
        <v>41</v>
      </c>
      <c r="C1" s="55" t="s">
        <v>42</v>
      </c>
      <c r="D1" s="55"/>
      <c r="E1" s="55" t="s">
        <v>43</v>
      </c>
      <c r="F1" s="55" t="s">
        <v>44</v>
      </c>
      <c r="G1" s="56" t="s">
        <v>7</v>
      </c>
      <c r="H1" s="55" t="s">
        <v>45</v>
      </c>
      <c r="I1" s="59" t="s">
        <v>46</v>
      </c>
      <c r="J1" s="59"/>
      <c r="K1" s="59"/>
      <c r="L1" s="58" t="s">
        <v>47</v>
      </c>
      <c r="M1" s="58" t="s">
        <v>48</v>
      </c>
      <c r="N1" s="57" t="s">
        <v>49</v>
      </c>
      <c r="O1" s="58" t="s">
        <v>50</v>
      </c>
      <c r="P1" s="58" t="s">
        <v>51</v>
      </c>
      <c r="Q1" s="59" t="s">
        <v>52</v>
      </c>
      <c r="R1" s="60" t="s">
        <v>53</v>
      </c>
      <c r="S1" s="61" t="s">
        <v>54</v>
      </c>
      <c r="T1" s="62" t="s">
        <v>55</v>
      </c>
      <c r="U1" s="63" t="s">
        <v>56</v>
      </c>
      <c r="V1" s="61" t="s">
        <v>57</v>
      </c>
      <c r="W1" s="61" t="s">
        <v>58</v>
      </c>
      <c r="X1" s="61" t="s">
        <v>59</v>
      </c>
      <c r="Y1" s="61" t="s">
        <v>60</v>
      </c>
      <c r="Z1" s="61" t="s">
        <v>61</v>
      </c>
      <c r="AA1" s="64" t="s">
        <v>62</v>
      </c>
      <c r="AB1" s="64" t="s">
        <v>63</v>
      </c>
    </row>
    <row r="2" spans="1:41">
      <c r="A2" s="118">
        <v>3453</v>
      </c>
      <c r="B2" s="83" t="s">
        <v>6564</v>
      </c>
      <c r="C2" s="2" t="s">
        <v>9527</v>
      </c>
      <c r="D2" s="2" t="s">
        <v>6150</v>
      </c>
      <c r="E2" s="83">
        <v>699</v>
      </c>
      <c r="F2" s="2" t="s">
        <v>149</v>
      </c>
      <c r="H2" s="2" t="s">
        <v>150</v>
      </c>
      <c r="I2" s="39" t="s">
        <v>6165</v>
      </c>
      <c r="J2" s="39">
        <f>VLOOKUP(A2,'Membership Details'!C:J,8,FALSE)</f>
        <v>38429</v>
      </c>
      <c r="K2" s="39" t="b">
        <f>I2&gt;=J2</f>
        <v>1</v>
      </c>
      <c r="L2" s="83">
        <v>4000</v>
      </c>
      <c r="M2" s="83">
        <v>12</v>
      </c>
      <c r="N2" s="115">
        <v>39322</v>
      </c>
      <c r="O2" s="146">
        <v>0.105</v>
      </c>
      <c r="P2" s="186">
        <v>0.02</v>
      </c>
      <c r="Q2" s="187">
        <v>0.125</v>
      </c>
      <c r="T2" s="2"/>
      <c r="U2" s="83">
        <v>4000</v>
      </c>
      <c r="AA2" s="83">
        <v>4000</v>
      </c>
      <c r="AB2" s="2">
        <f>AA2*10.5%</f>
        <v>420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>
      <c r="A3" s="118">
        <v>2390</v>
      </c>
      <c r="B3" s="83" t="s">
        <v>6564</v>
      </c>
      <c r="C3" s="2" t="s">
        <v>9527</v>
      </c>
      <c r="D3" s="2" t="s">
        <v>6151</v>
      </c>
      <c r="E3" s="83">
        <v>1543</v>
      </c>
      <c r="F3" s="2" t="s">
        <v>149</v>
      </c>
      <c r="H3" s="2" t="s">
        <v>150</v>
      </c>
      <c r="I3" s="39">
        <v>41130</v>
      </c>
      <c r="J3" s="39">
        <f>VLOOKUP(A3,'Membership Details'!C:J,8,FALSE)</f>
        <v>36618</v>
      </c>
      <c r="K3" s="39" t="b">
        <f t="shared" ref="K3:K18" si="0">I3&gt;=J3</f>
        <v>1</v>
      </c>
      <c r="L3" s="83">
        <v>200000</v>
      </c>
      <c r="M3" s="83">
        <v>12</v>
      </c>
      <c r="N3" s="2" t="s">
        <v>6166</v>
      </c>
      <c r="O3" s="146">
        <v>0.105</v>
      </c>
      <c r="P3" s="186">
        <v>0.02</v>
      </c>
      <c r="Q3" s="187">
        <v>0.125</v>
      </c>
      <c r="T3" s="2"/>
      <c r="U3" s="83">
        <v>200000</v>
      </c>
      <c r="AA3" s="83">
        <v>200000</v>
      </c>
      <c r="AB3" s="2">
        <f t="shared" ref="AB3:AB18" si="1">AA3*10.5%</f>
        <v>21000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>
      <c r="A4" s="118">
        <v>2391</v>
      </c>
      <c r="B4" s="83" t="s">
        <v>6564</v>
      </c>
      <c r="C4" s="2" t="s">
        <v>9527</v>
      </c>
      <c r="D4" s="2" t="s">
        <v>6152</v>
      </c>
      <c r="E4" s="83">
        <v>1544</v>
      </c>
      <c r="F4" s="2" t="s">
        <v>149</v>
      </c>
      <c r="H4" s="2" t="s">
        <v>150</v>
      </c>
      <c r="I4" s="39">
        <v>41167</v>
      </c>
      <c r="J4" s="39">
        <f>VLOOKUP(A4,'Membership Details'!C:J,8,FALSE)</f>
        <v>36618</v>
      </c>
      <c r="K4" s="39" t="b">
        <f t="shared" si="0"/>
        <v>1</v>
      </c>
      <c r="L4" s="83">
        <v>375000</v>
      </c>
      <c r="M4" s="83">
        <v>12</v>
      </c>
      <c r="N4" s="115">
        <v>41531</v>
      </c>
      <c r="O4" s="146">
        <v>0.105</v>
      </c>
      <c r="P4" s="186">
        <v>0.02</v>
      </c>
      <c r="Q4" s="187">
        <v>0.125</v>
      </c>
      <c r="T4" s="2"/>
      <c r="U4" s="83">
        <v>375000</v>
      </c>
      <c r="AA4" s="83">
        <v>375000</v>
      </c>
      <c r="AB4" s="2">
        <f t="shared" si="1"/>
        <v>39375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 s="118">
        <v>1650</v>
      </c>
      <c r="B5" s="83" t="s">
        <v>6564</v>
      </c>
      <c r="C5" s="2" t="s">
        <v>9527</v>
      </c>
      <c r="D5" s="2" t="s">
        <v>6153</v>
      </c>
      <c r="E5" s="83">
        <v>1651</v>
      </c>
      <c r="F5" s="2" t="s">
        <v>149</v>
      </c>
      <c r="H5" s="2" t="s">
        <v>150</v>
      </c>
      <c r="I5" s="39">
        <v>41190</v>
      </c>
      <c r="J5" s="39">
        <f>VLOOKUP(A5,'Membership Details'!C:J,8,FALSE)</f>
        <v>36618</v>
      </c>
      <c r="K5" s="39" t="b">
        <f t="shared" si="0"/>
        <v>1</v>
      </c>
      <c r="L5" s="83">
        <v>28000</v>
      </c>
      <c r="M5" s="83">
        <v>12</v>
      </c>
      <c r="N5" s="115">
        <v>41554</v>
      </c>
      <c r="O5" s="146">
        <v>0.105</v>
      </c>
      <c r="P5" s="186">
        <v>0.02</v>
      </c>
      <c r="Q5" s="187">
        <v>0.125</v>
      </c>
      <c r="T5" s="2"/>
      <c r="U5" s="83">
        <v>28000</v>
      </c>
      <c r="AA5" s="83">
        <v>28000</v>
      </c>
      <c r="AB5" s="2">
        <f t="shared" si="1"/>
        <v>2940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 s="118">
        <v>2453</v>
      </c>
      <c r="B6" s="83" t="s">
        <v>6564</v>
      </c>
      <c r="C6" s="2" t="s">
        <v>9527</v>
      </c>
      <c r="D6" s="2" t="s">
        <v>6154</v>
      </c>
      <c r="E6" s="83">
        <v>1874</v>
      </c>
      <c r="F6" s="2" t="s">
        <v>149</v>
      </c>
      <c r="H6" s="2" t="s">
        <v>150</v>
      </c>
      <c r="I6" s="39">
        <v>44579</v>
      </c>
      <c r="J6" s="39">
        <f>VLOOKUP(A6,'Membership Details'!C:J,8,FALSE)</f>
        <v>42469</v>
      </c>
      <c r="K6" s="39" t="b">
        <f t="shared" si="0"/>
        <v>1</v>
      </c>
      <c r="L6" s="83">
        <v>2000</v>
      </c>
      <c r="M6" s="83">
        <v>12</v>
      </c>
      <c r="N6" s="115">
        <v>44943</v>
      </c>
      <c r="O6" s="146">
        <v>9.5000000000000001E-2</v>
      </c>
      <c r="P6" s="186">
        <v>0.02</v>
      </c>
      <c r="Q6" s="187">
        <v>0.115</v>
      </c>
      <c r="T6" s="2"/>
      <c r="U6" s="83">
        <v>2000</v>
      </c>
      <c r="AA6" s="83">
        <v>2000</v>
      </c>
      <c r="AB6" s="2">
        <f t="shared" si="1"/>
        <v>210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 s="118">
        <v>2454</v>
      </c>
      <c r="B7" s="83" t="s">
        <v>6564</v>
      </c>
      <c r="C7" s="2" t="s">
        <v>9527</v>
      </c>
      <c r="D7" s="2" t="s">
        <v>6155</v>
      </c>
      <c r="E7" s="83">
        <v>1882</v>
      </c>
      <c r="F7" s="2" t="s">
        <v>149</v>
      </c>
      <c r="H7" s="2" t="s">
        <v>150</v>
      </c>
      <c r="I7" s="39">
        <v>38407</v>
      </c>
      <c r="J7" s="39">
        <f>VLOOKUP(A7,'Membership Details'!C:J,8,FALSE)</f>
        <v>36618</v>
      </c>
      <c r="K7" s="39" t="b">
        <f t="shared" si="0"/>
        <v>1</v>
      </c>
      <c r="L7" s="83">
        <v>4000</v>
      </c>
      <c r="M7" s="83">
        <v>12</v>
      </c>
      <c r="N7" s="115">
        <v>38761</v>
      </c>
      <c r="O7" s="146">
        <v>0.105</v>
      </c>
      <c r="P7" s="186">
        <v>0.02</v>
      </c>
      <c r="Q7" s="187">
        <v>0.125</v>
      </c>
      <c r="T7" s="2"/>
      <c r="U7" s="83">
        <v>4000</v>
      </c>
      <c r="AA7" s="83">
        <v>4000</v>
      </c>
      <c r="AB7" s="2">
        <f t="shared" si="1"/>
        <v>420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 s="118">
        <v>2630</v>
      </c>
      <c r="B8" s="83" t="s">
        <v>6564</v>
      </c>
      <c r="C8" s="2" t="s">
        <v>9527</v>
      </c>
      <c r="D8" s="2" t="s">
        <v>725</v>
      </c>
      <c r="E8" s="83">
        <v>2300</v>
      </c>
      <c r="F8" s="2" t="s">
        <v>149</v>
      </c>
      <c r="H8" s="2" t="s">
        <v>150</v>
      </c>
      <c r="I8" s="39">
        <v>45215</v>
      </c>
      <c r="J8" s="39">
        <f>VLOOKUP(A8,'Membership Details'!C:J,8,FALSE)</f>
        <v>36982</v>
      </c>
      <c r="K8" s="39" t="b">
        <f t="shared" si="0"/>
        <v>1</v>
      </c>
      <c r="L8" s="83">
        <v>40000</v>
      </c>
      <c r="M8" s="83">
        <v>12</v>
      </c>
      <c r="N8" s="115">
        <v>45580</v>
      </c>
      <c r="O8" s="146">
        <v>9.5000000000000001E-2</v>
      </c>
      <c r="P8" s="186">
        <v>0.02</v>
      </c>
      <c r="Q8" s="187">
        <v>0.115</v>
      </c>
      <c r="T8" s="2"/>
      <c r="U8" s="83">
        <v>40000</v>
      </c>
      <c r="AA8" s="83">
        <v>40000</v>
      </c>
      <c r="AB8" s="2">
        <f t="shared" si="1"/>
        <v>4200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 s="118">
        <v>1302</v>
      </c>
      <c r="B9" s="83" t="s">
        <v>6564</v>
      </c>
      <c r="C9" s="2" t="s">
        <v>9527</v>
      </c>
      <c r="D9" s="2" t="s">
        <v>1197</v>
      </c>
      <c r="E9" s="83">
        <v>2327</v>
      </c>
      <c r="F9" s="2" t="s">
        <v>149</v>
      </c>
      <c r="H9" s="2" t="s">
        <v>150</v>
      </c>
      <c r="I9" s="39">
        <v>44376</v>
      </c>
      <c r="J9" s="39">
        <f>VLOOKUP(A9,'Membership Details'!C:J,8,FALSE)</f>
        <v>37652</v>
      </c>
      <c r="K9" s="39" t="b">
        <f t="shared" si="0"/>
        <v>1</v>
      </c>
      <c r="L9" s="83">
        <v>84000</v>
      </c>
      <c r="M9" s="83">
        <v>12</v>
      </c>
      <c r="N9" s="115">
        <v>44740</v>
      </c>
      <c r="O9" s="146">
        <v>9.5000000000000001E-2</v>
      </c>
      <c r="P9" s="186">
        <v>0.02</v>
      </c>
      <c r="Q9" s="187">
        <v>0.115</v>
      </c>
      <c r="T9" s="2"/>
      <c r="U9" s="83">
        <v>84000</v>
      </c>
      <c r="AA9" s="83">
        <v>84000</v>
      </c>
      <c r="AB9" s="2">
        <f t="shared" si="1"/>
        <v>8820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>
      <c r="A10" s="118">
        <v>4249</v>
      </c>
      <c r="B10" s="83" t="s">
        <v>6564</v>
      </c>
      <c r="C10" s="2" t="s">
        <v>9527</v>
      </c>
      <c r="D10" s="2" t="s">
        <v>6156</v>
      </c>
      <c r="E10" s="83">
        <v>2365</v>
      </c>
      <c r="F10" s="2" t="s">
        <v>149</v>
      </c>
      <c r="H10" s="2" t="s">
        <v>150</v>
      </c>
      <c r="I10" s="39">
        <v>45195</v>
      </c>
      <c r="J10" s="39">
        <f>VLOOKUP(A10,'Membership Details'!C:J,8,FALSE)</f>
        <v>42469</v>
      </c>
      <c r="K10" s="39" t="b">
        <f t="shared" si="0"/>
        <v>1</v>
      </c>
      <c r="L10" s="83">
        <v>150000</v>
      </c>
      <c r="M10" s="83">
        <v>12</v>
      </c>
      <c r="N10" s="115">
        <v>45560</v>
      </c>
      <c r="O10" s="146">
        <v>9.5000000000000001E-2</v>
      </c>
      <c r="P10" s="186">
        <v>0.02</v>
      </c>
      <c r="Q10" s="187">
        <v>0.115</v>
      </c>
      <c r="T10" s="2"/>
      <c r="U10" s="83">
        <v>150000</v>
      </c>
      <c r="AA10" s="83">
        <v>150000</v>
      </c>
      <c r="AB10" s="2">
        <f t="shared" si="1"/>
        <v>15750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 s="118">
        <v>2137</v>
      </c>
      <c r="B11" s="83" t="s">
        <v>6564</v>
      </c>
      <c r="C11" s="2" t="s">
        <v>9527</v>
      </c>
      <c r="D11" s="2" t="s">
        <v>6157</v>
      </c>
      <c r="E11" s="83">
        <v>2495</v>
      </c>
      <c r="F11" s="2" t="s">
        <v>149</v>
      </c>
      <c r="H11" s="2" t="s">
        <v>150</v>
      </c>
      <c r="I11" s="39">
        <v>45341</v>
      </c>
      <c r="J11" s="39">
        <f>VLOOKUP(A11,'Membership Details'!C:J,8,FALSE)</f>
        <v>39707</v>
      </c>
      <c r="K11" s="39" t="b">
        <f t="shared" si="0"/>
        <v>1</v>
      </c>
      <c r="L11" s="83">
        <v>40000</v>
      </c>
      <c r="M11" s="83">
        <v>12</v>
      </c>
      <c r="N11" s="115">
        <v>45706</v>
      </c>
      <c r="O11" s="146">
        <v>9.5000000000000001E-2</v>
      </c>
      <c r="P11" s="186">
        <v>0.02</v>
      </c>
      <c r="Q11" s="187">
        <v>0.125</v>
      </c>
      <c r="T11" s="2"/>
      <c r="U11" s="83">
        <v>40000</v>
      </c>
      <c r="AA11" s="83">
        <v>40000</v>
      </c>
      <c r="AB11" s="2">
        <f t="shared" si="1"/>
        <v>4200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>
      <c r="A12" s="118">
        <v>3454</v>
      </c>
      <c r="B12" s="83" t="s">
        <v>6564</v>
      </c>
      <c r="C12" s="2" t="s">
        <v>9527</v>
      </c>
      <c r="D12" s="2" t="s">
        <v>6158</v>
      </c>
      <c r="E12" s="83">
        <v>3670</v>
      </c>
      <c r="F12" s="2" t="s">
        <v>149</v>
      </c>
      <c r="H12" s="2" t="s">
        <v>150</v>
      </c>
      <c r="I12" s="39">
        <v>38852</v>
      </c>
      <c r="J12" s="39">
        <f>VLOOKUP(A12,'Membership Details'!C:J,8,FALSE)</f>
        <v>36618</v>
      </c>
      <c r="K12" s="39" t="b">
        <f t="shared" si="0"/>
        <v>1</v>
      </c>
      <c r="L12" s="83">
        <v>45000</v>
      </c>
      <c r="M12" s="83">
        <v>12</v>
      </c>
      <c r="N12" s="115">
        <v>39216</v>
      </c>
      <c r="O12" s="146">
        <v>0.105</v>
      </c>
      <c r="P12" s="186">
        <v>0.02</v>
      </c>
      <c r="Q12" s="187">
        <v>0.125</v>
      </c>
      <c r="T12" s="2"/>
      <c r="U12" s="83">
        <v>45000</v>
      </c>
      <c r="AA12" s="83">
        <v>45000</v>
      </c>
      <c r="AB12" s="2">
        <f t="shared" si="1"/>
        <v>4725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13" s="118">
        <v>3455</v>
      </c>
      <c r="B13" s="83" t="s">
        <v>6564</v>
      </c>
      <c r="C13" s="2" t="s">
        <v>9527</v>
      </c>
      <c r="D13" s="2" t="s">
        <v>6159</v>
      </c>
      <c r="E13" s="83">
        <v>3681</v>
      </c>
      <c r="F13" s="2" t="s">
        <v>149</v>
      </c>
      <c r="H13" s="2" t="s">
        <v>150</v>
      </c>
      <c r="I13" s="39">
        <v>39342</v>
      </c>
      <c r="J13" s="39">
        <f>VLOOKUP(A13,'Membership Details'!C:J,8,FALSE)</f>
        <v>36618</v>
      </c>
      <c r="K13" s="39" t="b">
        <f t="shared" si="0"/>
        <v>1</v>
      </c>
      <c r="L13" s="83">
        <v>37000</v>
      </c>
      <c r="M13" s="83">
        <v>12</v>
      </c>
      <c r="N13" s="115">
        <v>39707</v>
      </c>
      <c r="O13" s="146">
        <v>0.105</v>
      </c>
      <c r="P13" s="186">
        <v>0.02</v>
      </c>
      <c r="Q13" s="187">
        <v>0.125</v>
      </c>
      <c r="T13" s="2"/>
      <c r="U13" s="83">
        <v>37000</v>
      </c>
      <c r="AA13" s="83">
        <v>37000</v>
      </c>
      <c r="AB13" s="2">
        <f t="shared" si="1"/>
        <v>3885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14" s="118">
        <v>2343</v>
      </c>
      <c r="B14" s="83" t="s">
        <v>6564</v>
      </c>
      <c r="C14" s="2" t="s">
        <v>9527</v>
      </c>
      <c r="D14" s="2" t="s">
        <v>6160</v>
      </c>
      <c r="E14" s="83">
        <v>9542</v>
      </c>
      <c r="F14" s="2" t="s">
        <v>149</v>
      </c>
      <c r="H14" s="2" t="s">
        <v>150</v>
      </c>
      <c r="I14" s="39">
        <v>42056</v>
      </c>
      <c r="J14" s="39">
        <f>VLOOKUP(A14,'Membership Details'!C:J,8,FALSE)</f>
        <v>36618</v>
      </c>
      <c r="K14" s="39" t="b">
        <f t="shared" si="0"/>
        <v>1</v>
      </c>
      <c r="L14" s="83">
        <v>6000</v>
      </c>
      <c r="M14" s="83">
        <v>12</v>
      </c>
      <c r="N14" s="115">
        <v>42420</v>
      </c>
      <c r="O14" s="146">
        <v>0.105</v>
      </c>
      <c r="P14" s="186">
        <v>0.02</v>
      </c>
      <c r="Q14" s="187">
        <v>0.125</v>
      </c>
      <c r="T14" s="2"/>
      <c r="U14" s="83">
        <v>6000</v>
      </c>
      <c r="AA14" s="83">
        <v>6000</v>
      </c>
      <c r="AB14" s="2">
        <f t="shared" si="1"/>
        <v>630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15" s="118">
        <v>2420</v>
      </c>
      <c r="B15" s="83" t="s">
        <v>6564</v>
      </c>
      <c r="C15" s="2" t="s">
        <v>9527</v>
      </c>
      <c r="D15" s="2" t="s">
        <v>6161</v>
      </c>
      <c r="E15" s="83">
        <v>17090</v>
      </c>
      <c r="F15" s="2" t="s">
        <v>149</v>
      </c>
      <c r="H15" s="2" t="s">
        <v>150</v>
      </c>
      <c r="I15" s="39">
        <v>43650</v>
      </c>
      <c r="J15" s="39">
        <f>VLOOKUP(A15,'Membership Details'!C:J,8,FALSE)</f>
        <v>42469</v>
      </c>
      <c r="K15" s="39" t="b">
        <f t="shared" si="0"/>
        <v>1</v>
      </c>
      <c r="L15" s="83">
        <v>80000</v>
      </c>
      <c r="M15" s="83">
        <v>12</v>
      </c>
      <c r="N15" s="115">
        <v>44015</v>
      </c>
      <c r="O15" s="146">
        <v>9.5000000000000001E-2</v>
      </c>
      <c r="P15" s="186">
        <v>0.02</v>
      </c>
      <c r="Q15" s="187">
        <v>0.115</v>
      </c>
      <c r="T15" s="2"/>
      <c r="U15" s="83">
        <v>80000</v>
      </c>
      <c r="AA15" s="83">
        <v>80000</v>
      </c>
      <c r="AB15" s="2">
        <f t="shared" si="1"/>
        <v>8400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16" s="118">
        <v>2463</v>
      </c>
      <c r="B16" s="83" t="s">
        <v>6564</v>
      </c>
      <c r="C16" s="2" t="s">
        <v>9527</v>
      </c>
      <c r="D16" s="2" t="s">
        <v>6162</v>
      </c>
      <c r="E16" s="83">
        <v>19251</v>
      </c>
      <c r="F16" s="2" t="s">
        <v>149</v>
      </c>
      <c r="H16" s="2" t="s">
        <v>150</v>
      </c>
      <c r="I16" s="39">
        <v>41828</v>
      </c>
      <c r="J16" s="39">
        <f>VLOOKUP(A16,'Membership Details'!C:J,8,FALSE)</f>
        <v>36618</v>
      </c>
      <c r="K16" s="39" t="b">
        <f t="shared" si="0"/>
        <v>1</v>
      </c>
      <c r="L16" s="83">
        <v>8000</v>
      </c>
      <c r="M16" s="83">
        <v>12</v>
      </c>
      <c r="N16" s="115">
        <v>42192</v>
      </c>
      <c r="O16" s="146">
        <v>0.105</v>
      </c>
      <c r="P16" s="186">
        <v>0.02</v>
      </c>
      <c r="Q16" s="187">
        <v>0.125</v>
      </c>
      <c r="T16" s="2"/>
      <c r="U16" s="83">
        <v>8000</v>
      </c>
      <c r="AA16" s="83">
        <v>8000</v>
      </c>
      <c r="AB16" s="2">
        <f t="shared" si="1"/>
        <v>840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>
      <c r="A17" s="118">
        <v>4029</v>
      </c>
      <c r="B17" s="83" t="s">
        <v>6564</v>
      </c>
      <c r="C17" s="2" t="s">
        <v>9527</v>
      </c>
      <c r="D17" s="2" t="s">
        <v>6163</v>
      </c>
      <c r="E17" s="83">
        <v>23980</v>
      </c>
      <c r="F17" s="2" t="s">
        <v>149</v>
      </c>
      <c r="H17" s="2" t="s">
        <v>150</v>
      </c>
      <c r="I17" s="39">
        <v>45160</v>
      </c>
      <c r="J17" s="39">
        <f>VLOOKUP(A17,'Membership Details'!C:J,8,FALSE)</f>
        <v>42469</v>
      </c>
      <c r="K17" s="39" t="b">
        <f t="shared" si="0"/>
        <v>1</v>
      </c>
      <c r="L17" s="83">
        <v>80000</v>
      </c>
      <c r="M17" s="83">
        <v>12</v>
      </c>
      <c r="N17" s="115">
        <v>45525</v>
      </c>
      <c r="O17" s="146">
        <v>9.5000000000000001E-2</v>
      </c>
      <c r="P17" s="186">
        <v>0.02</v>
      </c>
      <c r="Q17" s="187">
        <v>0.115</v>
      </c>
      <c r="T17" s="2"/>
      <c r="U17" s="83">
        <v>80000</v>
      </c>
      <c r="AA17" s="83">
        <v>80000</v>
      </c>
      <c r="AB17" s="2">
        <f t="shared" si="1"/>
        <v>8400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>
      <c r="A18" s="118">
        <v>2442</v>
      </c>
      <c r="B18" s="83" t="s">
        <v>6564</v>
      </c>
      <c r="C18" s="2" t="s">
        <v>9527</v>
      </c>
      <c r="D18" s="2" t="s">
        <v>6164</v>
      </c>
      <c r="E18" s="83">
        <v>230507</v>
      </c>
      <c r="F18" s="2" t="s">
        <v>149</v>
      </c>
      <c r="H18" s="2" t="s">
        <v>150</v>
      </c>
      <c r="I18" s="39">
        <v>45264</v>
      </c>
      <c r="J18" s="39">
        <f>VLOOKUP(A18,'Membership Details'!C:J,8,FALSE)</f>
        <v>42469</v>
      </c>
      <c r="K18" s="39" t="b">
        <f t="shared" si="0"/>
        <v>1</v>
      </c>
      <c r="L18" s="83">
        <v>2000</v>
      </c>
      <c r="M18" s="83">
        <v>12</v>
      </c>
      <c r="N18" s="115">
        <v>45629</v>
      </c>
      <c r="O18" s="146">
        <v>9.5000000000000001E-2</v>
      </c>
      <c r="P18" s="186">
        <v>0.02</v>
      </c>
      <c r="Q18" s="187">
        <v>0.115</v>
      </c>
      <c r="T18" s="2"/>
      <c r="U18" s="83">
        <v>2000</v>
      </c>
      <c r="AA18" s="83">
        <v>2000</v>
      </c>
      <c r="AB18" s="2">
        <f t="shared" si="1"/>
        <v>210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>
      <c r="I19" s="2"/>
      <c r="J19" s="2"/>
      <c r="K19" s="2"/>
      <c r="Q19" s="2"/>
      <c r="T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>
      <c r="I20" s="2"/>
      <c r="J20" s="2"/>
      <c r="K20" s="2"/>
      <c r="Q20" s="2"/>
      <c r="T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>
      <c r="I21" s="2"/>
      <c r="J21" s="2"/>
      <c r="K21" s="2"/>
      <c r="Q21" s="2"/>
      <c r="T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>
      <c r="I22" s="2"/>
      <c r="J22" s="2"/>
      <c r="K22" s="2"/>
      <c r="Q22" s="2"/>
      <c r="T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>
      <c r="I23" s="2"/>
      <c r="J23" s="2"/>
      <c r="K23" s="2"/>
      <c r="Q23" s="2"/>
      <c r="T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>
      <c r="I24" s="2"/>
      <c r="J24" s="2"/>
      <c r="K24" s="2"/>
      <c r="Q24" s="2"/>
      <c r="T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>
      <c r="I25" s="2"/>
      <c r="J25" s="2"/>
      <c r="K25" s="2"/>
      <c r="Q25" s="2"/>
      <c r="T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>
      <c r="I26" s="2"/>
      <c r="J26" s="2"/>
      <c r="K26" s="2"/>
      <c r="Q26" s="2"/>
      <c r="T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>
      <c r="I27" s="2"/>
      <c r="J27" s="2"/>
      <c r="K27" s="2"/>
      <c r="Q27" s="2"/>
      <c r="T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>
      <c r="I28" s="2"/>
      <c r="J28" s="2"/>
      <c r="K28" s="2"/>
      <c r="Q28" s="2"/>
      <c r="T28" s="2"/>
      <c r="AA28" s="54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>
      <c r="I29" s="2"/>
      <c r="J29" s="2"/>
      <c r="K29" s="2"/>
      <c r="Q29" s="2"/>
      <c r="T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>
      <c r="I30" s="2"/>
      <c r="J30" s="2"/>
      <c r="K30" s="2"/>
      <c r="Q30" s="2"/>
      <c r="T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30:41"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30:41"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30:41"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30:41"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30:41"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30:41"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30:41"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30:41"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30:41"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30:41"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30:41"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30:41"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30:41"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30:41"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30:41"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30:41"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30:41"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30:41"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30:41"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30:41"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30:41"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30:41"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30:41"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30:41"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30:41"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30:41"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30:41"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30:41"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30:41"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30:41"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30:41"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30:41"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30:41"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30:41"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30:41"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30:41"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30:41"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30:41"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30:41"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30:41"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30:41"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30:41"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30:41"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30:41"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30:41"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30:41"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30:41"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30:41"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30:41"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30:41"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30:41"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30:41"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30:41"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30:41"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30:41"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30:41"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30:41"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30:41"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30:41"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30:41"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30:41"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30:41"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30:41"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30:41"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30:41"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30:41"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30:41"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30:41"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30:41"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30:41"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30:41"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30:41"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30:41"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30:41"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30:41"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30:41"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30:41"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30:41"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30:41"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30:41"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30:41"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30:41"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30:41"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30:41"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30:41"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30:41"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30:41"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30:41"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30:41"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30:41"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30:41"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30:41"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30:41"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30:41"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30:41"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30:41"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30:41"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30:41"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30:41"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30:41"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30:41"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30:41"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30:41"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30:41"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30:41"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30:41"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30:41"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30:41"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30:41"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30:41"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30:41"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30:41"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30:41"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30:41"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30:41"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30:41"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30:41"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30:41"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30:41"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30:41"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30:41"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30:41"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30:41"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30:41"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30:41"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30:41"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30:41"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30:41"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30:41"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30:41"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30:41"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30:41"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30:41"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30:41"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30:41"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30:41"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30:41"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30:41"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30:41"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30:41"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30:41"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30:41"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30:41"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30:41"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30:41"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30:41"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30:41"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30:41"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30:41"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30:41"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30:41"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30:41"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30:41"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30:41"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30:41"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30:41"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30:41"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30:41"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30:41"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30:41"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30:41"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30:41"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30:41"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30:41"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30:41"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30:41"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30:41"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30:41"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30:41"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30:41"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30:41"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30:41"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30:41"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30:41"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30:41"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30:41"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30:41"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30:41"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30:41"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30:41"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30:41"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30:41"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30:41"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30:41"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30:41"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30:41"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30:41"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30:41"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30:41"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30:41"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30:41"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30:41"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30:41"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30:41"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</sheetData>
  <autoFilter ref="K1:K226">
    <filterColumn colId="0"/>
  </autoFilter>
  <conditionalFormatting sqref="A1:A1048576">
    <cfRule type="duplicateValues" dxfId="45" priority="13"/>
  </conditionalFormatting>
  <conditionalFormatting sqref="E1 G1">
    <cfRule type="duplicateValues" dxfId="44" priority="18"/>
    <cfRule type="duplicateValues" dxfId="43" priority="21"/>
  </conditionalFormatting>
  <conditionalFormatting sqref="E1">
    <cfRule type="duplicateValues" dxfId="42" priority="17"/>
    <cfRule type="duplicateValues" dxfId="41" priority="19"/>
  </conditionalFormatting>
  <conditionalFormatting sqref="G1 E1">
    <cfRule type="duplicateValues" dxfId="40" priority="20"/>
    <cfRule type="duplicateValues" dxfId="39" priority="22"/>
  </conditionalFormatting>
  <dataValidations count="1">
    <dataValidation type="list" allowBlank="1" showInputMessage="1" showErrorMessage="1" sqref="B2:B18">
      <formula1>"Short Term - Crop Loans, Term Loans - MT &amp; LT,Others"</formula1>
    </dataValidation>
  </dataValidations>
  <printOptions horizontalCentered="1"/>
  <pageMargins left="0.19685039370078741" right="0" top="0.19685039370078741" bottom="0.19685039370078741" header="0" footer="0"/>
  <pageSetup paperSize="9" scale="5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1066"/>
  <sheetViews>
    <sheetView view="pageBreakPreview" zoomScaleNormal="80" zoomScaleSheetLayoutView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9" sqref="B19"/>
    </sheetView>
  </sheetViews>
  <sheetFormatPr defaultColWidth="11.375" defaultRowHeight="14.25"/>
  <cols>
    <col min="1" max="1" width="10.25" style="83" bestFit="1" customWidth="1"/>
    <col min="2" max="2" width="21.625" style="2" bestFit="1" customWidth="1"/>
    <col min="3" max="3" width="24.5" style="2" bestFit="1" customWidth="1"/>
    <col min="4" max="4" width="39.5" style="2" customWidth="1"/>
    <col min="5" max="5" width="8.875" style="2" bestFit="1" customWidth="1"/>
    <col min="6" max="6" width="14.625" style="2" bestFit="1" customWidth="1"/>
    <col min="7" max="7" width="9.25" style="2" bestFit="1" customWidth="1"/>
    <col min="8" max="8" width="7.625" style="2" bestFit="1" customWidth="1"/>
    <col min="9" max="9" width="11.375" style="39" bestFit="1" customWidth="1"/>
    <col min="10" max="11" width="11.375" style="39" customWidth="1"/>
    <col min="12" max="12" width="9.25" style="2" bestFit="1" customWidth="1"/>
    <col min="13" max="13" width="10.625" style="2" bestFit="1" customWidth="1"/>
    <col min="14" max="14" width="13.25" style="2" customWidth="1"/>
    <col min="15" max="15" width="7.75" style="2" customWidth="1"/>
    <col min="16" max="16" width="8.625" style="2" bestFit="1" customWidth="1"/>
    <col min="17" max="17" width="10.125" style="39" bestFit="1" customWidth="1"/>
    <col min="18" max="18" width="12.625" style="2" bestFit="1" customWidth="1"/>
    <col min="19" max="19" width="10.125" style="2" bestFit="1" customWidth="1"/>
    <col min="20" max="20" width="11.125" style="39" bestFit="1" customWidth="1"/>
    <col min="21" max="21" width="11.125" style="2" bestFit="1" customWidth="1"/>
    <col min="22" max="22" width="8" style="2" bestFit="1" customWidth="1"/>
    <col min="23" max="23" width="6.375" style="2" bestFit="1" customWidth="1"/>
    <col min="24" max="24" width="6.25" style="2" bestFit="1" customWidth="1"/>
    <col min="25" max="25" width="7.5" style="2" bestFit="1" customWidth="1"/>
    <col min="26" max="26" width="8.75" style="2" bestFit="1" customWidth="1"/>
    <col min="27" max="27" width="10.5" style="2" bestFit="1" customWidth="1"/>
    <col min="28" max="28" width="11.125" style="2" bestFit="1" customWidth="1"/>
    <col min="29" max="29" width="11.375" style="2"/>
    <col min="30" max="30" width="20.875" style="65" customWidth="1"/>
    <col min="31" max="31" width="14.25" style="65" customWidth="1"/>
    <col min="32" max="32" width="5.875" style="65" customWidth="1"/>
    <col min="33" max="33" width="27" style="65" bestFit="1" customWidth="1"/>
    <col min="34" max="34" width="12.875" style="65" customWidth="1"/>
    <col min="35" max="35" width="10.875" style="65" customWidth="1"/>
    <col min="36" max="36" width="10.625" style="65" customWidth="1"/>
    <col min="37" max="37" width="11.125" style="65" customWidth="1"/>
    <col min="38" max="38" width="4.875" style="65" customWidth="1"/>
    <col min="39" max="39" width="7" style="65" customWidth="1"/>
    <col min="40" max="40" width="6.25" style="65" customWidth="1"/>
    <col min="41" max="41" width="9.375" style="65" customWidth="1"/>
    <col min="42" max="16384" width="11.375" style="2"/>
  </cols>
  <sheetData>
    <row r="1" spans="1:41" customFormat="1" ht="45">
      <c r="A1" s="74" t="s">
        <v>2</v>
      </c>
      <c r="B1" s="74" t="s">
        <v>41</v>
      </c>
      <c r="C1" s="74" t="s">
        <v>42</v>
      </c>
      <c r="D1" s="74"/>
      <c r="E1" s="134" t="s">
        <v>43</v>
      </c>
      <c r="F1" s="74" t="s">
        <v>44</v>
      </c>
      <c r="G1" s="75" t="s">
        <v>7</v>
      </c>
      <c r="H1" s="74" t="s">
        <v>45</v>
      </c>
      <c r="I1" s="76" t="s">
        <v>46</v>
      </c>
      <c r="J1" s="76"/>
      <c r="K1" s="76"/>
      <c r="L1" s="133" t="s">
        <v>47</v>
      </c>
      <c r="M1" s="77" t="s">
        <v>48</v>
      </c>
      <c r="N1" s="78" t="s">
        <v>49</v>
      </c>
      <c r="O1" s="77" t="s">
        <v>50</v>
      </c>
      <c r="P1" s="77" t="s">
        <v>51</v>
      </c>
      <c r="Q1" s="76" t="s">
        <v>52</v>
      </c>
      <c r="R1" s="79" t="s">
        <v>53</v>
      </c>
      <c r="S1" s="80" t="s">
        <v>54</v>
      </c>
      <c r="T1" s="81" t="s">
        <v>55</v>
      </c>
      <c r="U1" s="132" t="s">
        <v>56</v>
      </c>
      <c r="V1" s="80" t="s">
        <v>57</v>
      </c>
      <c r="W1" s="80" t="s">
        <v>58</v>
      </c>
      <c r="X1" s="80" t="s">
        <v>59</v>
      </c>
      <c r="Y1" s="80" t="s">
        <v>60</v>
      </c>
      <c r="Z1" s="80" t="s">
        <v>61</v>
      </c>
      <c r="AA1" s="135" t="s">
        <v>62</v>
      </c>
      <c r="AB1" s="82" t="s">
        <v>63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15">
      <c r="A2" s="118">
        <v>1298</v>
      </c>
      <c r="B2" s="83" t="s">
        <v>6119</v>
      </c>
      <c r="C2" s="83" t="s">
        <v>8269</v>
      </c>
      <c r="D2" t="s">
        <v>1282</v>
      </c>
      <c r="E2" s="83">
        <v>1</v>
      </c>
      <c r="F2" s="83" t="s">
        <v>153</v>
      </c>
      <c r="H2" s="83" t="s">
        <v>150</v>
      </c>
      <c r="I2" s="109">
        <v>45143</v>
      </c>
      <c r="J2" s="109">
        <f>VLOOKUP(A2,'Membership Details'!C:J,8,FALSE)</f>
        <v>37986</v>
      </c>
      <c r="K2" s="109" t="b">
        <f>I2&gt;=J2</f>
        <v>1</v>
      </c>
      <c r="L2" s="2">
        <v>140000</v>
      </c>
      <c r="M2" s="83">
        <v>12</v>
      </c>
      <c r="N2" s="130">
        <v>45508</v>
      </c>
      <c r="O2" s="2">
        <v>0</v>
      </c>
      <c r="P2" s="184">
        <v>0</v>
      </c>
      <c r="Q2" s="184">
        <v>0.125</v>
      </c>
      <c r="R2" s="83" t="s">
        <v>151</v>
      </c>
      <c r="T2" s="2"/>
      <c r="AA2" s="2">
        <v>140000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ht="15">
      <c r="A3" s="118">
        <v>1313</v>
      </c>
      <c r="B3" s="83" t="s">
        <v>6119</v>
      </c>
      <c r="C3" s="83" t="s">
        <v>8269</v>
      </c>
      <c r="D3" t="s">
        <v>1315</v>
      </c>
      <c r="E3" s="83">
        <v>4</v>
      </c>
      <c r="F3" s="83" t="s">
        <v>153</v>
      </c>
      <c r="H3" s="83" t="s">
        <v>150</v>
      </c>
      <c r="I3" s="128">
        <v>45194</v>
      </c>
      <c r="J3" s="109">
        <f>VLOOKUP(A3,'Membership Details'!C:J,8,FALSE)</f>
        <v>38306</v>
      </c>
      <c r="K3" s="109" t="b">
        <f t="shared" ref="K3:K66" si="0">I3&gt;=J3</f>
        <v>1</v>
      </c>
      <c r="L3" s="2">
        <v>80000</v>
      </c>
      <c r="M3" s="83">
        <v>12</v>
      </c>
      <c r="N3" s="130">
        <v>45559</v>
      </c>
      <c r="O3" s="2">
        <v>0</v>
      </c>
      <c r="P3" s="184">
        <v>0</v>
      </c>
      <c r="Q3" s="184">
        <v>0.125</v>
      </c>
      <c r="R3" s="83" t="s">
        <v>151</v>
      </c>
      <c r="T3" s="2"/>
      <c r="AA3" s="2">
        <v>80000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ht="15">
      <c r="A4" s="118">
        <v>1530</v>
      </c>
      <c r="B4" s="83" t="s">
        <v>6119</v>
      </c>
      <c r="C4" s="83" t="s">
        <v>8269</v>
      </c>
      <c r="D4" t="s">
        <v>1322</v>
      </c>
      <c r="E4" s="83">
        <v>5</v>
      </c>
      <c r="F4" s="83" t="s">
        <v>153</v>
      </c>
      <c r="H4" s="83" t="s">
        <v>150</v>
      </c>
      <c r="I4" s="109">
        <v>45143</v>
      </c>
      <c r="J4" s="109">
        <f>VLOOKUP(A4,'Membership Details'!C:J,8,FALSE)</f>
        <v>38352</v>
      </c>
      <c r="K4" s="109" t="b">
        <f t="shared" si="0"/>
        <v>1</v>
      </c>
      <c r="L4" s="2">
        <v>95000</v>
      </c>
      <c r="M4" s="83">
        <v>12</v>
      </c>
      <c r="N4" s="130">
        <v>45508</v>
      </c>
      <c r="O4" s="2">
        <v>0</v>
      </c>
      <c r="P4" s="184">
        <v>0</v>
      </c>
      <c r="Q4" s="184">
        <v>0.125</v>
      </c>
      <c r="R4" s="83" t="s">
        <v>151</v>
      </c>
      <c r="T4" s="2"/>
      <c r="AA4" s="2">
        <v>95000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15">
      <c r="A5" s="118">
        <v>1315</v>
      </c>
      <c r="B5" s="83" t="s">
        <v>6119</v>
      </c>
      <c r="C5" s="83" t="s">
        <v>8269</v>
      </c>
      <c r="D5" t="s">
        <v>1303</v>
      </c>
      <c r="E5" s="83">
        <v>6</v>
      </c>
      <c r="F5" s="83" t="s">
        <v>153</v>
      </c>
      <c r="H5" s="83" t="s">
        <v>150</v>
      </c>
      <c r="I5" s="109">
        <v>45143</v>
      </c>
      <c r="J5" s="109">
        <f>VLOOKUP(A5,'Membership Details'!C:J,8,FALSE)</f>
        <v>38000</v>
      </c>
      <c r="K5" s="109" t="b">
        <f t="shared" si="0"/>
        <v>1</v>
      </c>
      <c r="L5" s="2">
        <v>105000</v>
      </c>
      <c r="M5" s="83">
        <v>12</v>
      </c>
      <c r="N5" s="130">
        <v>45508</v>
      </c>
      <c r="O5" s="2">
        <v>0</v>
      </c>
      <c r="P5" s="184">
        <v>0</v>
      </c>
      <c r="Q5" s="184">
        <v>0.125</v>
      </c>
      <c r="R5" s="83" t="s">
        <v>151</v>
      </c>
      <c r="T5" s="2"/>
      <c r="AA5" s="2">
        <v>105000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15">
      <c r="A6" s="118">
        <v>1316</v>
      </c>
      <c r="B6" s="83" t="s">
        <v>6119</v>
      </c>
      <c r="C6" s="83" t="s">
        <v>8269</v>
      </c>
      <c r="D6" t="s">
        <v>1324</v>
      </c>
      <c r="E6" s="83">
        <v>7</v>
      </c>
      <c r="F6" s="83" t="s">
        <v>153</v>
      </c>
      <c r="H6" s="83" t="s">
        <v>150</v>
      </c>
      <c r="I6" s="109">
        <v>45143</v>
      </c>
      <c r="J6" s="109">
        <f>VLOOKUP(A6,'Membership Details'!C:J,8,FALSE)</f>
        <v>38352</v>
      </c>
      <c r="K6" s="109" t="b">
        <f t="shared" si="0"/>
        <v>1</v>
      </c>
      <c r="L6" s="2">
        <v>150000</v>
      </c>
      <c r="M6" s="83">
        <v>12</v>
      </c>
      <c r="N6" s="130">
        <v>45508</v>
      </c>
      <c r="O6" s="2">
        <v>0</v>
      </c>
      <c r="P6" s="184">
        <v>0</v>
      </c>
      <c r="Q6" s="184">
        <v>0.125</v>
      </c>
      <c r="R6" s="83" t="s">
        <v>151</v>
      </c>
      <c r="T6" s="2"/>
      <c r="AA6" s="2">
        <v>150000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t="15">
      <c r="A7" s="118">
        <v>1529</v>
      </c>
      <c r="B7" s="83" t="s">
        <v>6119</v>
      </c>
      <c r="C7" s="83" t="s">
        <v>8269</v>
      </c>
      <c r="D7" t="s">
        <v>1321</v>
      </c>
      <c r="E7" s="83">
        <v>8</v>
      </c>
      <c r="F7" s="83" t="s">
        <v>153</v>
      </c>
      <c r="H7" s="83" t="s">
        <v>150</v>
      </c>
      <c r="I7" s="109">
        <v>45143</v>
      </c>
      <c r="J7" s="109">
        <f>VLOOKUP(A7,'Membership Details'!C:J,8,FALSE)</f>
        <v>38352</v>
      </c>
      <c r="K7" s="109" t="b">
        <f t="shared" si="0"/>
        <v>1</v>
      </c>
      <c r="L7" s="2">
        <v>115000</v>
      </c>
      <c r="M7" s="83">
        <v>12</v>
      </c>
      <c r="N7" s="130">
        <v>45508</v>
      </c>
      <c r="O7" s="2">
        <v>0</v>
      </c>
      <c r="P7" s="184">
        <v>0</v>
      </c>
      <c r="Q7" s="184">
        <v>0.125</v>
      </c>
      <c r="R7" s="83" t="s">
        <v>151</v>
      </c>
      <c r="T7" s="2"/>
      <c r="AA7" s="2">
        <v>115000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t="15">
      <c r="A8" s="118">
        <v>1314</v>
      </c>
      <c r="B8" s="83" t="s">
        <v>6119</v>
      </c>
      <c r="C8" s="83" t="s">
        <v>8269</v>
      </c>
      <c r="D8" t="s">
        <v>1251</v>
      </c>
      <c r="E8" s="83">
        <v>9</v>
      </c>
      <c r="F8" s="83" t="s">
        <v>153</v>
      </c>
      <c r="H8" s="83" t="s">
        <v>150</v>
      </c>
      <c r="I8" s="109">
        <v>45118</v>
      </c>
      <c r="J8" s="109">
        <f>VLOOKUP(A8,'Membership Details'!C:J,8,FALSE)</f>
        <v>37986</v>
      </c>
      <c r="K8" s="109" t="b">
        <f t="shared" si="0"/>
        <v>1</v>
      </c>
      <c r="L8" s="2">
        <v>80000</v>
      </c>
      <c r="M8" s="83">
        <v>12</v>
      </c>
      <c r="N8" s="130">
        <v>45483</v>
      </c>
      <c r="O8" s="2">
        <v>0</v>
      </c>
      <c r="P8" s="184">
        <v>0</v>
      </c>
      <c r="Q8" s="184">
        <v>0.125</v>
      </c>
      <c r="R8" s="83" t="s">
        <v>151</v>
      </c>
      <c r="T8" s="2"/>
      <c r="AA8" s="2">
        <v>80000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t="15">
      <c r="A9" s="118">
        <v>439</v>
      </c>
      <c r="B9" s="83" t="s">
        <v>6119</v>
      </c>
      <c r="C9" s="83" t="s">
        <v>8269</v>
      </c>
      <c r="D9" t="s">
        <v>912</v>
      </c>
      <c r="E9" s="83">
        <v>10</v>
      </c>
      <c r="F9" s="83" t="s">
        <v>153</v>
      </c>
      <c r="H9" s="83" t="s">
        <v>150</v>
      </c>
      <c r="I9" s="109">
        <v>45118</v>
      </c>
      <c r="J9" s="109">
        <f>VLOOKUP(A9,'Membership Details'!C:J,8,FALSE)</f>
        <v>36982</v>
      </c>
      <c r="K9" s="109" t="b">
        <f t="shared" si="0"/>
        <v>1</v>
      </c>
      <c r="L9" s="2">
        <v>45000</v>
      </c>
      <c r="M9" s="83">
        <v>12</v>
      </c>
      <c r="N9" s="130">
        <v>45483</v>
      </c>
      <c r="O9" s="2">
        <v>0</v>
      </c>
      <c r="P9" s="184">
        <v>0</v>
      </c>
      <c r="Q9" s="184">
        <v>0.125</v>
      </c>
      <c r="R9" s="83" t="s">
        <v>151</v>
      </c>
      <c r="T9" s="2"/>
      <c r="AA9" s="2">
        <v>45000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t="15">
      <c r="A10" s="118">
        <v>977</v>
      </c>
      <c r="B10" s="83" t="s">
        <v>6119</v>
      </c>
      <c r="C10" s="83" t="s">
        <v>8269</v>
      </c>
      <c r="D10" t="s">
        <v>777</v>
      </c>
      <c r="E10" s="83">
        <v>13</v>
      </c>
      <c r="F10" s="83" t="s">
        <v>153</v>
      </c>
      <c r="H10" s="83" t="s">
        <v>150</v>
      </c>
      <c r="I10" s="109">
        <v>45143</v>
      </c>
      <c r="J10" s="109">
        <f>VLOOKUP(A10,'Membership Details'!C:J,8,FALSE)</f>
        <v>36982</v>
      </c>
      <c r="K10" s="109" t="b">
        <f t="shared" si="0"/>
        <v>1</v>
      </c>
      <c r="L10" s="2">
        <v>130000</v>
      </c>
      <c r="M10" s="83">
        <v>12</v>
      </c>
      <c r="N10" s="130">
        <v>45508</v>
      </c>
      <c r="O10" s="2">
        <v>0</v>
      </c>
      <c r="P10" s="184">
        <v>0</v>
      </c>
      <c r="Q10" s="184">
        <v>0.125</v>
      </c>
      <c r="R10" s="83" t="s">
        <v>151</v>
      </c>
      <c r="T10" s="2"/>
      <c r="AA10" s="2">
        <v>130000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t="15">
      <c r="A11" s="118">
        <v>1281</v>
      </c>
      <c r="B11" s="83" t="s">
        <v>6119</v>
      </c>
      <c r="C11" s="83" t="s">
        <v>8269</v>
      </c>
      <c r="D11" t="s">
        <v>1182</v>
      </c>
      <c r="E11" s="83">
        <v>15</v>
      </c>
      <c r="F11" s="83" t="s">
        <v>153</v>
      </c>
      <c r="H11" s="83" t="s">
        <v>150</v>
      </c>
      <c r="I11" s="128">
        <v>45194</v>
      </c>
      <c r="J11" s="109">
        <f>VLOOKUP(A11,'Membership Details'!C:J,8,FALSE)</f>
        <v>37590</v>
      </c>
      <c r="K11" s="109" t="b">
        <f t="shared" si="0"/>
        <v>1</v>
      </c>
      <c r="L11" s="2">
        <v>80000</v>
      </c>
      <c r="M11" s="83">
        <v>12</v>
      </c>
      <c r="N11" s="130">
        <v>45559</v>
      </c>
      <c r="O11" s="2">
        <v>0</v>
      </c>
      <c r="P11" s="184">
        <v>0</v>
      </c>
      <c r="Q11" s="184">
        <v>0.125</v>
      </c>
      <c r="R11" s="83" t="s">
        <v>151</v>
      </c>
      <c r="T11" s="2"/>
      <c r="AA11" s="2">
        <v>80000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t="15">
      <c r="A12" s="118">
        <v>1175</v>
      </c>
      <c r="B12" s="83" t="s">
        <v>6119</v>
      </c>
      <c r="C12" s="83" t="s">
        <v>8269</v>
      </c>
      <c r="D12" t="s">
        <v>1149</v>
      </c>
      <c r="E12" s="83">
        <v>16</v>
      </c>
      <c r="F12" s="83" t="s">
        <v>153</v>
      </c>
      <c r="H12" s="83" t="s">
        <v>150</v>
      </c>
      <c r="I12" s="128">
        <v>45194</v>
      </c>
      <c r="J12" s="109">
        <f>VLOOKUP(A12,'Membership Details'!C:J,8,FALSE)</f>
        <v>37315</v>
      </c>
      <c r="K12" s="109" t="b">
        <f t="shared" si="0"/>
        <v>1</v>
      </c>
      <c r="L12" s="2">
        <v>70000</v>
      </c>
      <c r="M12" s="83">
        <v>12</v>
      </c>
      <c r="N12" s="130">
        <v>45559</v>
      </c>
      <c r="O12" s="2">
        <v>0</v>
      </c>
      <c r="P12" s="184">
        <v>0</v>
      </c>
      <c r="Q12" s="184">
        <v>0.125</v>
      </c>
      <c r="R12" s="83" t="s">
        <v>151</v>
      </c>
      <c r="T12" s="2"/>
      <c r="AA12" s="2">
        <v>70000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t="15">
      <c r="A13" s="118">
        <v>1282</v>
      </c>
      <c r="B13" s="83" t="s">
        <v>6119</v>
      </c>
      <c r="C13" s="83" t="s">
        <v>8269</v>
      </c>
      <c r="D13" t="s">
        <v>1177</v>
      </c>
      <c r="E13" s="83">
        <v>17</v>
      </c>
      <c r="F13" s="83" t="s">
        <v>153</v>
      </c>
      <c r="H13" s="83" t="s">
        <v>150</v>
      </c>
      <c r="I13" s="128">
        <v>45194</v>
      </c>
      <c r="J13" s="109">
        <f>VLOOKUP(A13,'Membership Details'!C:J,8,FALSE)</f>
        <v>37501</v>
      </c>
      <c r="K13" s="109" t="b">
        <f t="shared" si="0"/>
        <v>1</v>
      </c>
      <c r="L13" s="2">
        <v>90000</v>
      </c>
      <c r="M13" s="83">
        <v>12</v>
      </c>
      <c r="N13" s="130">
        <v>45559</v>
      </c>
      <c r="O13" s="2">
        <v>0</v>
      </c>
      <c r="P13" s="184">
        <v>0</v>
      </c>
      <c r="Q13" s="184">
        <v>0.125</v>
      </c>
      <c r="R13" s="83" t="s">
        <v>151</v>
      </c>
      <c r="T13" s="2"/>
      <c r="AA13" s="2">
        <v>90000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t="15">
      <c r="A14" s="118">
        <v>1570</v>
      </c>
      <c r="B14" s="83" t="s">
        <v>6119</v>
      </c>
      <c r="C14" s="83" t="s">
        <v>8269</v>
      </c>
      <c r="D14" t="s">
        <v>1181</v>
      </c>
      <c r="E14" s="83">
        <v>18</v>
      </c>
      <c r="F14" s="83" t="s">
        <v>153</v>
      </c>
      <c r="H14" s="83" t="s">
        <v>150</v>
      </c>
      <c r="I14" s="128">
        <v>45194</v>
      </c>
      <c r="J14" s="109">
        <f>VLOOKUP(A14,'Membership Details'!C:J,8,FALSE)</f>
        <v>37590</v>
      </c>
      <c r="K14" s="109" t="b">
        <f t="shared" si="0"/>
        <v>1</v>
      </c>
      <c r="L14" s="2">
        <v>80000</v>
      </c>
      <c r="M14" s="83">
        <v>12</v>
      </c>
      <c r="N14" s="130">
        <v>45559</v>
      </c>
      <c r="O14" s="2">
        <v>0</v>
      </c>
      <c r="P14" s="184">
        <v>0</v>
      </c>
      <c r="Q14" s="184">
        <v>0.125</v>
      </c>
      <c r="R14" s="83" t="s">
        <v>151</v>
      </c>
      <c r="T14" s="2"/>
      <c r="AA14" s="2">
        <v>80000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t="15">
      <c r="A15" s="118">
        <v>821</v>
      </c>
      <c r="B15" s="83" t="s">
        <v>6119</v>
      </c>
      <c r="C15" s="83" t="s">
        <v>8269</v>
      </c>
      <c r="D15" t="s">
        <v>855</v>
      </c>
      <c r="E15" s="83">
        <v>19</v>
      </c>
      <c r="F15" s="83" t="s">
        <v>153</v>
      </c>
      <c r="H15" s="83" t="s">
        <v>150</v>
      </c>
      <c r="I15" s="128">
        <v>45272</v>
      </c>
      <c r="J15" s="109">
        <f>VLOOKUP(A15,'Membership Details'!C:J,8,FALSE)</f>
        <v>36982</v>
      </c>
      <c r="K15" s="109" t="b">
        <f t="shared" si="0"/>
        <v>1</v>
      </c>
      <c r="L15" s="2">
        <v>39000</v>
      </c>
      <c r="M15" s="83">
        <v>12</v>
      </c>
      <c r="N15" s="130">
        <v>45637</v>
      </c>
      <c r="O15" s="2">
        <v>0</v>
      </c>
      <c r="P15" s="184">
        <v>0</v>
      </c>
      <c r="Q15" s="184">
        <v>0.125</v>
      </c>
      <c r="R15" s="83" t="s">
        <v>151</v>
      </c>
      <c r="T15" s="2"/>
      <c r="AA15" s="2">
        <v>39000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t="15">
      <c r="A16" s="118">
        <v>1289</v>
      </c>
      <c r="B16" s="83" t="s">
        <v>6119</v>
      </c>
      <c r="C16" s="83" t="s">
        <v>8269</v>
      </c>
      <c r="D16" t="s">
        <v>1232</v>
      </c>
      <c r="E16" s="83">
        <v>20</v>
      </c>
      <c r="F16" s="83" t="s">
        <v>153</v>
      </c>
      <c r="H16" s="83" t="s">
        <v>150</v>
      </c>
      <c r="I16" s="129">
        <v>45090</v>
      </c>
      <c r="J16" s="109">
        <f>VLOOKUP(A16,'Membership Details'!C:J,8,FALSE)</f>
        <v>37986</v>
      </c>
      <c r="K16" s="109" t="b">
        <f t="shared" si="0"/>
        <v>1</v>
      </c>
      <c r="L16" s="2">
        <v>160000</v>
      </c>
      <c r="M16" s="83">
        <v>12</v>
      </c>
      <c r="N16" s="131">
        <v>45455</v>
      </c>
      <c r="O16" s="2">
        <v>0</v>
      </c>
      <c r="P16" s="184">
        <v>0</v>
      </c>
      <c r="Q16" s="184">
        <v>0.125</v>
      </c>
      <c r="R16" s="83" t="s">
        <v>151</v>
      </c>
      <c r="T16" s="2"/>
      <c r="AA16" s="2">
        <v>160000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t="15">
      <c r="A17" s="118">
        <v>1285</v>
      </c>
      <c r="B17" s="83" t="s">
        <v>6119</v>
      </c>
      <c r="C17" s="83" t="s">
        <v>8269</v>
      </c>
      <c r="D17" t="s">
        <v>1229</v>
      </c>
      <c r="E17" s="83">
        <v>21</v>
      </c>
      <c r="F17" s="83" t="s">
        <v>153</v>
      </c>
      <c r="H17" s="83" t="s">
        <v>150</v>
      </c>
      <c r="I17" s="109">
        <v>45118</v>
      </c>
      <c r="J17" s="109">
        <f>VLOOKUP(A17,'Membership Details'!C:J,8,FALSE)</f>
        <v>37986</v>
      </c>
      <c r="K17" s="109" t="b">
        <f t="shared" si="0"/>
        <v>1</v>
      </c>
      <c r="L17" s="2">
        <v>100000</v>
      </c>
      <c r="M17" s="83">
        <v>12</v>
      </c>
      <c r="N17" s="130">
        <v>45483</v>
      </c>
      <c r="O17" s="2">
        <v>0</v>
      </c>
      <c r="P17" s="184">
        <v>0</v>
      </c>
      <c r="Q17" s="184">
        <v>0.125</v>
      </c>
      <c r="R17" s="83" t="s">
        <v>151</v>
      </c>
      <c r="T17" s="2"/>
      <c r="AA17" s="2">
        <v>100000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t="15">
      <c r="A18" s="118">
        <v>1350</v>
      </c>
      <c r="B18" s="83" t="s">
        <v>6119</v>
      </c>
      <c r="C18" s="83" t="s">
        <v>8269</v>
      </c>
      <c r="D18" t="s">
        <v>875</v>
      </c>
      <c r="E18" s="83">
        <v>22</v>
      </c>
      <c r="F18" s="83" t="s">
        <v>153</v>
      </c>
      <c r="H18" s="83" t="s">
        <v>150</v>
      </c>
      <c r="I18" s="129">
        <v>45090</v>
      </c>
      <c r="J18" s="109">
        <f>VLOOKUP(A18,'Membership Details'!C:J,8,FALSE)</f>
        <v>36982</v>
      </c>
      <c r="K18" s="109" t="b">
        <f t="shared" si="0"/>
        <v>1</v>
      </c>
      <c r="L18" s="2">
        <v>190000</v>
      </c>
      <c r="M18" s="83">
        <v>12</v>
      </c>
      <c r="N18" s="131">
        <v>45455</v>
      </c>
      <c r="O18" s="2">
        <v>0</v>
      </c>
      <c r="P18" s="184">
        <v>0</v>
      </c>
      <c r="Q18" s="184">
        <v>0.125</v>
      </c>
      <c r="R18" s="83" t="s">
        <v>151</v>
      </c>
      <c r="T18" s="2"/>
      <c r="AA18" s="2">
        <v>190000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t="15">
      <c r="A19" s="118">
        <v>417</v>
      </c>
      <c r="B19" s="83" t="s">
        <v>6119</v>
      </c>
      <c r="C19" s="83" t="s">
        <v>8269</v>
      </c>
      <c r="D19" t="s">
        <v>945</v>
      </c>
      <c r="E19" s="83">
        <v>23</v>
      </c>
      <c r="F19" s="83" t="s">
        <v>153</v>
      </c>
      <c r="H19" s="83" t="s">
        <v>150</v>
      </c>
      <c r="I19" s="109">
        <v>45118</v>
      </c>
      <c r="J19" s="109">
        <f>VLOOKUP(A19,'Membership Details'!C:J,8,FALSE)</f>
        <v>36982</v>
      </c>
      <c r="K19" s="109" t="b">
        <f t="shared" si="0"/>
        <v>1</v>
      </c>
      <c r="L19" s="2">
        <v>70000</v>
      </c>
      <c r="M19" s="83">
        <v>12</v>
      </c>
      <c r="N19" s="130">
        <v>45483</v>
      </c>
      <c r="O19" s="2">
        <v>0</v>
      </c>
      <c r="P19" s="184">
        <v>0</v>
      </c>
      <c r="Q19" s="184">
        <v>0.125</v>
      </c>
      <c r="R19" s="83" t="s">
        <v>151</v>
      </c>
      <c r="T19" s="2"/>
      <c r="AA19" s="2">
        <v>70000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t="15">
      <c r="A20" s="118">
        <v>1105</v>
      </c>
      <c r="B20" s="83" t="s">
        <v>6119</v>
      </c>
      <c r="C20" s="83" t="s">
        <v>8269</v>
      </c>
      <c r="D20" t="s">
        <v>1207</v>
      </c>
      <c r="E20" s="83">
        <v>24</v>
      </c>
      <c r="F20" s="83" t="s">
        <v>153</v>
      </c>
      <c r="H20" s="83" t="s">
        <v>150</v>
      </c>
      <c r="I20" s="109">
        <v>45118</v>
      </c>
      <c r="J20" s="109">
        <f>VLOOKUP(A20,'Membership Details'!C:J,8,FALSE)</f>
        <v>37866</v>
      </c>
      <c r="K20" s="109" t="b">
        <f t="shared" si="0"/>
        <v>1</v>
      </c>
      <c r="L20" s="2">
        <v>80000</v>
      </c>
      <c r="M20" s="83">
        <v>12</v>
      </c>
      <c r="N20" s="130">
        <v>45483</v>
      </c>
      <c r="O20" s="2">
        <v>0</v>
      </c>
      <c r="P20" s="184">
        <v>0</v>
      </c>
      <c r="Q20" s="184">
        <v>0.125</v>
      </c>
      <c r="R20" s="83" t="s">
        <v>151</v>
      </c>
      <c r="T20" s="2"/>
      <c r="AA20" s="2">
        <v>80000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t="15">
      <c r="A21" s="118">
        <v>2542</v>
      </c>
      <c r="B21" s="83" t="s">
        <v>6119</v>
      </c>
      <c r="C21" s="83" t="s">
        <v>8269</v>
      </c>
      <c r="D21" t="s">
        <v>1292</v>
      </c>
      <c r="E21" s="83">
        <v>25</v>
      </c>
      <c r="F21" s="83" t="s">
        <v>153</v>
      </c>
      <c r="H21" s="83" t="s">
        <v>150</v>
      </c>
      <c r="I21" s="109">
        <v>45118</v>
      </c>
      <c r="J21" s="109">
        <f>VLOOKUP(A21,'Membership Details'!C:J,8,FALSE)</f>
        <v>37986</v>
      </c>
      <c r="K21" s="109" t="b">
        <f t="shared" si="0"/>
        <v>1</v>
      </c>
      <c r="L21" s="2">
        <v>100000</v>
      </c>
      <c r="M21" s="83">
        <v>12</v>
      </c>
      <c r="N21" s="130">
        <v>45483</v>
      </c>
      <c r="O21" s="2">
        <v>0</v>
      </c>
      <c r="P21" s="184">
        <v>0</v>
      </c>
      <c r="Q21" s="184">
        <v>0.125</v>
      </c>
      <c r="R21" s="83" t="s">
        <v>151</v>
      </c>
      <c r="T21" s="2"/>
      <c r="AA21" s="2">
        <v>100000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">
      <c r="A22" s="118">
        <v>1325</v>
      </c>
      <c r="B22" s="83" t="s">
        <v>6119</v>
      </c>
      <c r="C22" s="83" t="s">
        <v>8269</v>
      </c>
      <c r="D22" t="s">
        <v>1157</v>
      </c>
      <c r="E22" s="83">
        <v>27</v>
      </c>
      <c r="F22" s="83" t="s">
        <v>153</v>
      </c>
      <c r="H22" s="83" t="s">
        <v>150</v>
      </c>
      <c r="I22" s="109">
        <v>45152</v>
      </c>
      <c r="J22" s="109">
        <f>VLOOKUP(A22,'Membership Details'!C:J,8,FALSE)</f>
        <v>37315</v>
      </c>
      <c r="K22" s="109" t="b">
        <f t="shared" si="0"/>
        <v>1</v>
      </c>
      <c r="L22" s="2">
        <v>110000</v>
      </c>
      <c r="M22" s="83">
        <v>12</v>
      </c>
      <c r="N22" s="130">
        <v>45517</v>
      </c>
      <c r="O22" s="2">
        <v>0</v>
      </c>
      <c r="P22" s="184">
        <v>0</v>
      </c>
      <c r="Q22" s="184">
        <v>0.125</v>
      </c>
      <c r="R22" s="83" t="s">
        <v>151</v>
      </c>
      <c r="T22" s="2"/>
      <c r="AA22" s="2">
        <v>110000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5">
      <c r="A23" s="118">
        <v>2030</v>
      </c>
      <c r="B23" s="83" t="s">
        <v>6119</v>
      </c>
      <c r="C23" s="83" t="s">
        <v>8269</v>
      </c>
      <c r="D23" t="s">
        <v>1198</v>
      </c>
      <c r="E23" s="83">
        <v>28</v>
      </c>
      <c r="F23" s="83" t="s">
        <v>153</v>
      </c>
      <c r="H23" s="83" t="s">
        <v>150</v>
      </c>
      <c r="I23" s="128">
        <v>45194</v>
      </c>
      <c r="J23" s="109">
        <f>VLOOKUP(A23,'Membership Details'!C:J,8,FALSE)</f>
        <v>37652</v>
      </c>
      <c r="K23" s="109" t="b">
        <f t="shared" si="0"/>
        <v>1</v>
      </c>
      <c r="L23" s="2">
        <v>190000</v>
      </c>
      <c r="M23" s="83">
        <v>12</v>
      </c>
      <c r="N23" s="130">
        <v>45559</v>
      </c>
      <c r="O23" s="2">
        <v>0</v>
      </c>
      <c r="P23" s="184">
        <v>0</v>
      </c>
      <c r="Q23" s="184">
        <v>0.125</v>
      </c>
      <c r="R23" s="83" t="s">
        <v>151</v>
      </c>
      <c r="T23" s="2"/>
      <c r="AA23" s="2">
        <v>190000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5">
      <c r="A24" s="118">
        <v>1932</v>
      </c>
      <c r="B24" s="83" t="s">
        <v>6119</v>
      </c>
      <c r="C24" s="83" t="s">
        <v>8269</v>
      </c>
      <c r="D24" t="s">
        <v>1199</v>
      </c>
      <c r="E24" s="83">
        <v>29</v>
      </c>
      <c r="F24" s="83" t="s">
        <v>153</v>
      </c>
      <c r="H24" s="83" t="s">
        <v>150</v>
      </c>
      <c r="I24" s="128">
        <v>45194</v>
      </c>
      <c r="J24" s="109">
        <f>VLOOKUP(A24,'Membership Details'!C:J,8,FALSE)</f>
        <v>37652</v>
      </c>
      <c r="K24" s="109" t="b">
        <f t="shared" si="0"/>
        <v>1</v>
      </c>
      <c r="L24" s="2">
        <v>175000</v>
      </c>
      <c r="M24" s="83">
        <v>12</v>
      </c>
      <c r="N24" s="130">
        <v>45559</v>
      </c>
      <c r="O24" s="2">
        <v>0</v>
      </c>
      <c r="P24" s="184">
        <v>0</v>
      </c>
      <c r="Q24" s="184">
        <v>0.125</v>
      </c>
      <c r="R24" s="83" t="s">
        <v>151</v>
      </c>
      <c r="T24" s="2"/>
      <c r="AA24" s="2">
        <v>175000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5">
      <c r="A25" s="118">
        <v>1933</v>
      </c>
      <c r="B25" s="83" t="s">
        <v>6119</v>
      </c>
      <c r="C25" s="83" t="s">
        <v>8269</v>
      </c>
      <c r="D25" t="s">
        <v>1200</v>
      </c>
      <c r="E25" s="83">
        <v>30</v>
      </c>
      <c r="F25" s="83" t="s">
        <v>153</v>
      </c>
      <c r="H25" s="83" t="s">
        <v>150</v>
      </c>
      <c r="I25" s="129">
        <v>45090</v>
      </c>
      <c r="J25" s="109">
        <f>VLOOKUP(A25,'Membership Details'!C:J,8,FALSE)</f>
        <v>37652</v>
      </c>
      <c r="K25" s="109" t="b">
        <f t="shared" si="0"/>
        <v>1</v>
      </c>
      <c r="L25" s="2">
        <v>195000</v>
      </c>
      <c r="M25" s="83">
        <v>12</v>
      </c>
      <c r="N25" s="131">
        <v>45455</v>
      </c>
      <c r="O25" s="2">
        <v>0</v>
      </c>
      <c r="P25" s="184">
        <v>0</v>
      </c>
      <c r="Q25" s="184">
        <v>0.125</v>
      </c>
      <c r="R25" s="83" t="s">
        <v>151</v>
      </c>
      <c r="T25" s="2"/>
      <c r="AA25" s="2">
        <v>195000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15">
      <c r="A26" s="118">
        <v>2076</v>
      </c>
      <c r="B26" s="83" t="s">
        <v>6119</v>
      </c>
      <c r="C26" s="83" t="s">
        <v>8269</v>
      </c>
      <c r="D26" t="s">
        <v>1202</v>
      </c>
      <c r="E26" s="83">
        <v>32</v>
      </c>
      <c r="F26" s="83" t="s">
        <v>153</v>
      </c>
      <c r="H26" s="83" t="s">
        <v>150</v>
      </c>
      <c r="I26" s="109">
        <v>45143</v>
      </c>
      <c r="J26" s="109">
        <f>VLOOKUP(A26,'Membership Details'!C:J,8,FALSE)</f>
        <v>37652</v>
      </c>
      <c r="K26" s="109" t="b">
        <f t="shared" si="0"/>
        <v>1</v>
      </c>
      <c r="L26" s="2">
        <v>200000</v>
      </c>
      <c r="M26" s="83">
        <v>12</v>
      </c>
      <c r="N26" s="130">
        <v>45508</v>
      </c>
      <c r="O26" s="2">
        <v>0</v>
      </c>
      <c r="P26" s="184">
        <v>0</v>
      </c>
      <c r="Q26" s="184">
        <v>0.125</v>
      </c>
      <c r="R26" s="83" t="s">
        <v>151</v>
      </c>
      <c r="T26" s="2"/>
      <c r="AA26" s="2">
        <v>200000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15">
      <c r="A27" s="118">
        <v>1217</v>
      </c>
      <c r="B27" s="83" t="s">
        <v>6119</v>
      </c>
      <c r="C27" s="83" t="s">
        <v>8269</v>
      </c>
      <c r="D27" t="s">
        <v>1272</v>
      </c>
      <c r="E27" s="83">
        <v>34</v>
      </c>
      <c r="F27" s="83" t="s">
        <v>153</v>
      </c>
      <c r="H27" s="83" t="s">
        <v>150</v>
      </c>
      <c r="I27" s="128">
        <v>45194</v>
      </c>
      <c r="J27" s="109">
        <f>VLOOKUP(A27,'Membership Details'!C:J,8,FALSE)</f>
        <v>37986</v>
      </c>
      <c r="K27" s="109" t="b">
        <f t="shared" si="0"/>
        <v>1</v>
      </c>
      <c r="L27" s="2">
        <v>100000</v>
      </c>
      <c r="M27" s="83">
        <v>12</v>
      </c>
      <c r="N27" s="130">
        <v>45559</v>
      </c>
      <c r="O27" s="2">
        <v>0</v>
      </c>
      <c r="P27" s="184">
        <v>0</v>
      </c>
      <c r="Q27" s="184">
        <v>0.125</v>
      </c>
      <c r="R27" s="83" t="s">
        <v>151</v>
      </c>
      <c r="T27" s="2"/>
      <c r="AA27" s="2">
        <v>100000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15">
      <c r="A28" s="118">
        <v>1328</v>
      </c>
      <c r="B28" s="83" t="s">
        <v>6119</v>
      </c>
      <c r="C28" s="83" t="s">
        <v>8269</v>
      </c>
      <c r="D28" t="s">
        <v>1273</v>
      </c>
      <c r="E28" s="83">
        <v>35</v>
      </c>
      <c r="F28" s="83" t="s">
        <v>153</v>
      </c>
      <c r="H28" s="83" t="s">
        <v>150</v>
      </c>
      <c r="I28" s="128">
        <v>45194</v>
      </c>
      <c r="J28" s="109">
        <f>VLOOKUP(A28,'Membership Details'!C:J,8,FALSE)</f>
        <v>37986</v>
      </c>
      <c r="K28" s="109" t="b">
        <f t="shared" si="0"/>
        <v>1</v>
      </c>
      <c r="L28" s="2">
        <v>100000</v>
      </c>
      <c r="M28" s="83">
        <v>12</v>
      </c>
      <c r="N28" s="130">
        <v>45559</v>
      </c>
      <c r="O28" s="2">
        <v>0</v>
      </c>
      <c r="P28" s="184">
        <v>0</v>
      </c>
      <c r="Q28" s="184">
        <v>0.125</v>
      </c>
      <c r="R28" s="83" t="s">
        <v>151</v>
      </c>
      <c r="T28" s="2"/>
      <c r="AA28" s="2">
        <v>100000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t="15">
      <c r="A29" s="118">
        <v>897</v>
      </c>
      <c r="B29" s="83" t="s">
        <v>6119</v>
      </c>
      <c r="C29" s="83" t="s">
        <v>8269</v>
      </c>
      <c r="D29" t="s">
        <v>444</v>
      </c>
      <c r="E29" s="83">
        <v>36</v>
      </c>
      <c r="F29" s="83" t="s">
        <v>153</v>
      </c>
      <c r="H29" s="83" t="s">
        <v>150</v>
      </c>
      <c r="I29" s="109">
        <v>45118</v>
      </c>
      <c r="J29" s="109">
        <f>VLOOKUP(A29,'Membership Details'!C:J,8,FALSE)</f>
        <v>36982</v>
      </c>
      <c r="K29" s="109" t="b">
        <f t="shared" si="0"/>
        <v>1</v>
      </c>
      <c r="L29" s="2">
        <v>60000</v>
      </c>
      <c r="M29" s="83">
        <v>12</v>
      </c>
      <c r="N29" s="130">
        <v>45483</v>
      </c>
      <c r="O29" s="2">
        <v>0</v>
      </c>
      <c r="P29" s="184">
        <v>0</v>
      </c>
      <c r="Q29" s="184">
        <v>0.125</v>
      </c>
      <c r="R29" s="83" t="s">
        <v>151</v>
      </c>
      <c r="T29" s="2"/>
      <c r="AA29" s="2">
        <v>60000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t="15">
      <c r="A30" s="118">
        <v>1541</v>
      </c>
      <c r="B30" s="83" t="s">
        <v>6119</v>
      </c>
      <c r="C30" s="83" t="s">
        <v>8269</v>
      </c>
      <c r="D30" t="s">
        <v>1225</v>
      </c>
      <c r="E30" s="83">
        <v>39</v>
      </c>
      <c r="F30" s="83" t="s">
        <v>153</v>
      </c>
      <c r="H30" s="83" t="s">
        <v>150</v>
      </c>
      <c r="I30" s="109">
        <v>45143</v>
      </c>
      <c r="J30" s="109">
        <f>VLOOKUP(A30,'Membership Details'!C:J,8,FALSE)</f>
        <v>37866</v>
      </c>
      <c r="K30" s="109" t="b">
        <f t="shared" si="0"/>
        <v>1</v>
      </c>
      <c r="L30" s="2">
        <v>30000</v>
      </c>
      <c r="M30" s="83">
        <v>12</v>
      </c>
      <c r="N30" s="130">
        <v>45508</v>
      </c>
      <c r="O30" s="2">
        <v>0</v>
      </c>
      <c r="P30" s="184">
        <v>0</v>
      </c>
      <c r="Q30" s="184">
        <v>0.125</v>
      </c>
      <c r="R30" s="83" t="s">
        <v>151</v>
      </c>
      <c r="T30" s="2"/>
      <c r="AA30" s="2">
        <v>30000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t="15">
      <c r="A31" s="118">
        <v>2478</v>
      </c>
      <c r="B31" s="83" t="s">
        <v>6119</v>
      </c>
      <c r="C31" s="83" t="s">
        <v>8269</v>
      </c>
      <c r="D31" t="s">
        <v>494</v>
      </c>
      <c r="E31" s="83">
        <v>41</v>
      </c>
      <c r="F31" s="83" t="s">
        <v>153</v>
      </c>
      <c r="H31" s="83" t="s">
        <v>150</v>
      </c>
      <c r="I31" s="109">
        <v>45143</v>
      </c>
      <c r="J31" s="109">
        <f>VLOOKUP(A31,'Membership Details'!C:J,8,FALSE)</f>
        <v>36982</v>
      </c>
      <c r="K31" s="109" t="b">
        <f t="shared" si="0"/>
        <v>1</v>
      </c>
      <c r="L31" s="2">
        <v>45000</v>
      </c>
      <c r="M31" s="83">
        <v>12</v>
      </c>
      <c r="N31" s="130">
        <v>45508</v>
      </c>
      <c r="O31" s="2">
        <v>0</v>
      </c>
      <c r="P31" s="184">
        <v>0</v>
      </c>
      <c r="Q31" s="184">
        <v>0.125</v>
      </c>
      <c r="R31" s="83" t="s">
        <v>151</v>
      </c>
      <c r="T31" s="2"/>
      <c r="AA31" s="2">
        <v>45000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t="15">
      <c r="A32" s="118">
        <v>1048</v>
      </c>
      <c r="B32" s="83" t="s">
        <v>6119</v>
      </c>
      <c r="C32" s="83" t="s">
        <v>8269</v>
      </c>
      <c r="D32" t="s">
        <v>934</v>
      </c>
      <c r="E32" s="83">
        <v>43</v>
      </c>
      <c r="F32" s="83" t="s">
        <v>153</v>
      </c>
      <c r="H32" s="83" t="s">
        <v>150</v>
      </c>
      <c r="I32" s="129">
        <v>45090</v>
      </c>
      <c r="J32" s="109">
        <f>VLOOKUP(A32,'Membership Details'!C:J,8,FALSE)</f>
        <v>36982</v>
      </c>
      <c r="K32" s="109" t="b">
        <f t="shared" si="0"/>
        <v>1</v>
      </c>
      <c r="L32" s="2">
        <v>100000</v>
      </c>
      <c r="M32" s="83">
        <v>12</v>
      </c>
      <c r="N32" s="131">
        <v>45455</v>
      </c>
      <c r="O32" s="2">
        <v>0</v>
      </c>
      <c r="P32" s="184">
        <v>0</v>
      </c>
      <c r="Q32" s="184">
        <v>0.125</v>
      </c>
      <c r="R32" s="83" t="s">
        <v>151</v>
      </c>
      <c r="T32" s="2"/>
      <c r="AA32" s="2">
        <v>100000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t="15">
      <c r="A33" s="118">
        <v>1329</v>
      </c>
      <c r="B33" s="83" t="s">
        <v>6119</v>
      </c>
      <c r="C33" s="83" t="s">
        <v>8269</v>
      </c>
      <c r="D33" t="s">
        <v>1252</v>
      </c>
      <c r="E33" s="83">
        <v>44</v>
      </c>
      <c r="F33" s="83" t="s">
        <v>153</v>
      </c>
      <c r="H33" s="83" t="s">
        <v>150</v>
      </c>
      <c r="I33" s="109">
        <v>45152</v>
      </c>
      <c r="J33" s="109">
        <f>VLOOKUP(A33,'Membership Details'!C:J,8,FALSE)</f>
        <v>37986</v>
      </c>
      <c r="K33" s="109" t="b">
        <f t="shared" si="0"/>
        <v>1</v>
      </c>
      <c r="L33" s="2">
        <v>55000</v>
      </c>
      <c r="M33" s="83">
        <v>12</v>
      </c>
      <c r="N33" s="130">
        <v>45517</v>
      </c>
      <c r="O33" s="2">
        <v>0</v>
      </c>
      <c r="P33" s="184">
        <v>0</v>
      </c>
      <c r="Q33" s="184">
        <v>0.125</v>
      </c>
      <c r="R33" s="83" t="s">
        <v>151</v>
      </c>
      <c r="T33" s="2"/>
      <c r="AA33" s="2">
        <v>55000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15">
      <c r="A34" s="118">
        <v>1320</v>
      </c>
      <c r="B34" s="83" t="s">
        <v>6119</v>
      </c>
      <c r="C34" s="83" t="s">
        <v>8269</v>
      </c>
      <c r="D34" t="s">
        <v>1243</v>
      </c>
      <c r="E34" s="83">
        <v>45</v>
      </c>
      <c r="F34" s="83" t="s">
        <v>153</v>
      </c>
      <c r="H34" s="83" t="s">
        <v>150</v>
      </c>
      <c r="I34" s="109">
        <v>45152</v>
      </c>
      <c r="J34" s="109">
        <f>VLOOKUP(A34,'Membership Details'!C:J,8,FALSE)</f>
        <v>37986</v>
      </c>
      <c r="K34" s="109" t="b">
        <f t="shared" si="0"/>
        <v>1</v>
      </c>
      <c r="L34" s="2">
        <v>80000</v>
      </c>
      <c r="M34" s="83">
        <v>12</v>
      </c>
      <c r="N34" s="130">
        <v>45517</v>
      </c>
      <c r="O34" s="2">
        <v>0</v>
      </c>
      <c r="P34" s="184">
        <v>0</v>
      </c>
      <c r="Q34" s="184">
        <v>0.125</v>
      </c>
      <c r="R34" s="83" t="s">
        <v>151</v>
      </c>
      <c r="T34" s="2"/>
      <c r="AA34" s="2">
        <v>80000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15">
      <c r="A35" s="118">
        <v>1533</v>
      </c>
      <c r="B35" s="83" t="s">
        <v>6119</v>
      </c>
      <c r="C35" s="83" t="s">
        <v>8269</v>
      </c>
      <c r="D35" t="s">
        <v>1242</v>
      </c>
      <c r="E35" s="83">
        <v>46</v>
      </c>
      <c r="F35" s="83" t="s">
        <v>153</v>
      </c>
      <c r="H35" s="83" t="s">
        <v>150</v>
      </c>
      <c r="I35" s="109">
        <v>45152</v>
      </c>
      <c r="J35" s="109">
        <f>VLOOKUP(A35,'Membership Details'!C:J,8,FALSE)</f>
        <v>37986</v>
      </c>
      <c r="K35" s="109" t="b">
        <f t="shared" si="0"/>
        <v>1</v>
      </c>
      <c r="L35" s="2">
        <v>80000</v>
      </c>
      <c r="M35" s="83">
        <v>12</v>
      </c>
      <c r="N35" s="130">
        <v>45517</v>
      </c>
      <c r="O35" s="2">
        <v>0</v>
      </c>
      <c r="P35" s="184">
        <v>0</v>
      </c>
      <c r="Q35" s="184">
        <v>0.125</v>
      </c>
      <c r="R35" s="83" t="s">
        <v>151</v>
      </c>
      <c r="T35" s="2"/>
      <c r="AA35" s="2">
        <v>80000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15">
      <c r="A36" s="118">
        <v>908</v>
      </c>
      <c r="B36" s="83" t="s">
        <v>6119</v>
      </c>
      <c r="C36" s="83" t="s">
        <v>8269</v>
      </c>
      <c r="D36" t="s">
        <v>975</v>
      </c>
      <c r="E36" s="83">
        <v>48</v>
      </c>
      <c r="F36" s="83" t="s">
        <v>153</v>
      </c>
      <c r="H36" s="83" t="s">
        <v>150</v>
      </c>
      <c r="I36" s="109">
        <v>45143</v>
      </c>
      <c r="J36" s="109">
        <f>VLOOKUP(A36,'Membership Details'!C:J,8,FALSE)</f>
        <v>36982</v>
      </c>
      <c r="K36" s="109" t="b">
        <f t="shared" si="0"/>
        <v>1</v>
      </c>
      <c r="L36" s="2">
        <v>30000</v>
      </c>
      <c r="M36" s="83">
        <v>12</v>
      </c>
      <c r="N36" s="130">
        <v>45508</v>
      </c>
      <c r="O36" s="2">
        <v>0</v>
      </c>
      <c r="P36" s="184">
        <v>0</v>
      </c>
      <c r="Q36" s="184">
        <v>0.125</v>
      </c>
      <c r="R36" s="83" t="s">
        <v>151</v>
      </c>
      <c r="T36" s="2"/>
      <c r="AA36" s="2">
        <v>30000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15">
      <c r="A37" s="118">
        <v>1097</v>
      </c>
      <c r="B37" s="83" t="s">
        <v>6119</v>
      </c>
      <c r="C37" s="83" t="s">
        <v>8269</v>
      </c>
      <c r="D37" t="s">
        <v>1302</v>
      </c>
      <c r="E37" s="83">
        <v>49</v>
      </c>
      <c r="F37" s="83" t="s">
        <v>153</v>
      </c>
      <c r="H37" s="83" t="s">
        <v>150</v>
      </c>
      <c r="I37" s="109">
        <v>45118</v>
      </c>
      <c r="J37" s="109">
        <f>VLOOKUP(A37,'Membership Details'!C:J,8,FALSE)</f>
        <v>37998</v>
      </c>
      <c r="K37" s="109" t="b">
        <f t="shared" si="0"/>
        <v>1</v>
      </c>
      <c r="L37" s="2">
        <v>80000</v>
      </c>
      <c r="M37" s="83">
        <v>12</v>
      </c>
      <c r="N37" s="130">
        <v>45483</v>
      </c>
      <c r="O37" s="2">
        <v>0</v>
      </c>
      <c r="P37" s="184">
        <v>0</v>
      </c>
      <c r="Q37" s="184">
        <v>0.125</v>
      </c>
      <c r="R37" s="83" t="s">
        <v>151</v>
      </c>
      <c r="T37" s="2"/>
      <c r="AA37" s="2">
        <v>80000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t="15">
      <c r="A38" s="118">
        <v>1340</v>
      </c>
      <c r="B38" s="83" t="s">
        <v>6119</v>
      </c>
      <c r="C38" s="83" t="s">
        <v>8269</v>
      </c>
      <c r="D38" t="s">
        <v>1266</v>
      </c>
      <c r="E38" s="83">
        <v>52</v>
      </c>
      <c r="F38" s="83" t="s">
        <v>153</v>
      </c>
      <c r="H38" s="83" t="s">
        <v>150</v>
      </c>
      <c r="I38" s="109">
        <v>45143</v>
      </c>
      <c r="J38" s="109">
        <f>VLOOKUP(A38,'Membership Details'!C:J,8,FALSE)</f>
        <v>37986</v>
      </c>
      <c r="K38" s="109" t="b">
        <f t="shared" si="0"/>
        <v>1</v>
      </c>
      <c r="L38" s="2">
        <v>110000</v>
      </c>
      <c r="M38" s="83">
        <v>12</v>
      </c>
      <c r="N38" s="130">
        <v>45508</v>
      </c>
      <c r="O38" s="2">
        <v>0</v>
      </c>
      <c r="P38" s="184">
        <v>0</v>
      </c>
      <c r="Q38" s="184">
        <v>0.125</v>
      </c>
      <c r="R38" s="83" t="s">
        <v>151</v>
      </c>
      <c r="T38" s="2"/>
      <c r="AA38" s="2">
        <v>110000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t="15">
      <c r="A39" s="118">
        <v>1342</v>
      </c>
      <c r="B39" s="83" t="s">
        <v>6119</v>
      </c>
      <c r="C39" s="83" t="s">
        <v>8269</v>
      </c>
      <c r="D39" t="s">
        <v>1204</v>
      </c>
      <c r="E39" s="83">
        <v>53</v>
      </c>
      <c r="F39" s="83" t="s">
        <v>153</v>
      </c>
      <c r="H39" s="83" t="s">
        <v>150</v>
      </c>
      <c r="I39" s="109">
        <v>45143</v>
      </c>
      <c r="J39" s="109">
        <f>VLOOKUP(A39,'Membership Details'!C:J,8,FALSE)</f>
        <v>37663</v>
      </c>
      <c r="K39" s="109" t="b">
        <f t="shared" si="0"/>
        <v>1</v>
      </c>
      <c r="L39" s="2">
        <v>100000</v>
      </c>
      <c r="M39" s="83">
        <v>12</v>
      </c>
      <c r="N39" s="130">
        <v>45508</v>
      </c>
      <c r="O39" s="2">
        <v>0</v>
      </c>
      <c r="P39" s="184">
        <v>0</v>
      </c>
      <c r="Q39" s="184">
        <v>0.125</v>
      </c>
      <c r="R39" s="83" t="s">
        <v>151</v>
      </c>
      <c r="T39" s="2"/>
      <c r="AA39" s="2">
        <v>100000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t="15">
      <c r="A40" s="118">
        <v>1345</v>
      </c>
      <c r="B40" s="83" t="s">
        <v>6119</v>
      </c>
      <c r="C40" s="83" t="s">
        <v>8269</v>
      </c>
      <c r="D40" t="s">
        <v>1260</v>
      </c>
      <c r="E40" s="83">
        <v>55</v>
      </c>
      <c r="F40" s="83" t="s">
        <v>153</v>
      </c>
      <c r="H40" s="83" t="s">
        <v>150</v>
      </c>
      <c r="I40" s="109">
        <v>45118</v>
      </c>
      <c r="J40" s="109">
        <f>VLOOKUP(A40,'Membership Details'!C:J,8,FALSE)</f>
        <v>37986</v>
      </c>
      <c r="K40" s="109" t="b">
        <f t="shared" si="0"/>
        <v>1</v>
      </c>
      <c r="L40" s="2">
        <v>110000</v>
      </c>
      <c r="M40" s="83">
        <v>12</v>
      </c>
      <c r="N40" s="130">
        <v>45483</v>
      </c>
      <c r="O40" s="2">
        <v>0</v>
      </c>
      <c r="P40" s="184">
        <v>0</v>
      </c>
      <c r="Q40" s="184">
        <v>0.125</v>
      </c>
      <c r="R40" s="83" t="s">
        <v>151</v>
      </c>
      <c r="T40" s="2"/>
      <c r="AA40" s="2">
        <v>110000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t="15">
      <c r="A41" s="118">
        <v>1034</v>
      </c>
      <c r="B41" s="83" t="s">
        <v>6119</v>
      </c>
      <c r="C41" s="83" t="s">
        <v>8269</v>
      </c>
      <c r="D41" t="s">
        <v>1318</v>
      </c>
      <c r="E41" s="83">
        <v>56</v>
      </c>
      <c r="F41" s="83" t="s">
        <v>153</v>
      </c>
      <c r="H41" s="83" t="s">
        <v>150</v>
      </c>
      <c r="I41" s="109">
        <v>45118</v>
      </c>
      <c r="J41" s="109">
        <f>VLOOKUP(A41,'Membership Details'!C:J,8,FALSE)</f>
        <v>38352</v>
      </c>
      <c r="K41" s="109" t="b">
        <f t="shared" si="0"/>
        <v>1</v>
      </c>
      <c r="L41" s="2">
        <v>80000</v>
      </c>
      <c r="M41" s="83">
        <v>12</v>
      </c>
      <c r="N41" s="130">
        <v>45483</v>
      </c>
      <c r="O41" s="2">
        <v>0</v>
      </c>
      <c r="P41" s="184">
        <v>0</v>
      </c>
      <c r="Q41" s="184">
        <v>0.125</v>
      </c>
      <c r="R41" s="83" t="s">
        <v>151</v>
      </c>
      <c r="T41" s="2"/>
      <c r="AA41" s="2">
        <v>80000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5">
      <c r="A42" s="118">
        <v>1035</v>
      </c>
      <c r="B42" s="83" t="s">
        <v>6119</v>
      </c>
      <c r="C42" s="83" t="s">
        <v>8269</v>
      </c>
      <c r="D42" t="s">
        <v>1319</v>
      </c>
      <c r="E42" s="83">
        <v>57</v>
      </c>
      <c r="F42" s="83" t="s">
        <v>153</v>
      </c>
      <c r="H42" s="83" t="s">
        <v>150</v>
      </c>
      <c r="I42" s="109">
        <v>45152</v>
      </c>
      <c r="J42" s="109">
        <f>VLOOKUP(A42,'Membership Details'!C:J,8,FALSE)</f>
        <v>38352</v>
      </c>
      <c r="K42" s="109" t="b">
        <f t="shared" si="0"/>
        <v>1</v>
      </c>
      <c r="L42" s="2">
        <v>80000</v>
      </c>
      <c r="M42" s="83">
        <v>12</v>
      </c>
      <c r="N42" s="130">
        <v>45517</v>
      </c>
      <c r="O42" s="2">
        <v>0</v>
      </c>
      <c r="P42" s="184">
        <v>0</v>
      </c>
      <c r="Q42" s="184">
        <v>0.125</v>
      </c>
      <c r="R42" s="83" t="s">
        <v>151</v>
      </c>
      <c r="T42" s="2"/>
      <c r="AA42" s="2">
        <v>80000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t="15">
      <c r="A43" s="118">
        <v>437</v>
      </c>
      <c r="B43" s="83" t="s">
        <v>6119</v>
      </c>
      <c r="C43" s="83" t="s">
        <v>8269</v>
      </c>
      <c r="D43" t="s">
        <v>776</v>
      </c>
      <c r="E43" s="83">
        <v>59</v>
      </c>
      <c r="F43" s="83" t="s">
        <v>153</v>
      </c>
      <c r="H43" s="83" t="s">
        <v>150</v>
      </c>
      <c r="I43" s="128">
        <v>45194</v>
      </c>
      <c r="J43" s="109">
        <f>VLOOKUP(A43,'Membership Details'!C:J,8,FALSE)</f>
        <v>36982</v>
      </c>
      <c r="K43" s="109" t="b">
        <f t="shared" si="0"/>
        <v>1</v>
      </c>
      <c r="L43" s="2">
        <v>150000</v>
      </c>
      <c r="M43" s="83">
        <v>12</v>
      </c>
      <c r="N43" s="130">
        <v>45559</v>
      </c>
      <c r="O43" s="2">
        <v>0</v>
      </c>
      <c r="P43" s="184">
        <v>0</v>
      </c>
      <c r="Q43" s="184">
        <v>0.125</v>
      </c>
      <c r="R43" s="83" t="s">
        <v>151</v>
      </c>
      <c r="T43" s="2"/>
      <c r="AA43" s="2">
        <v>150000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t="15">
      <c r="A44" s="118">
        <v>711</v>
      </c>
      <c r="B44" s="83" t="s">
        <v>6119</v>
      </c>
      <c r="C44" s="83" t="s">
        <v>8269</v>
      </c>
      <c r="D44" t="s">
        <v>853</v>
      </c>
      <c r="E44" s="83">
        <v>60</v>
      </c>
      <c r="F44" s="83" t="s">
        <v>153</v>
      </c>
      <c r="H44" s="83" t="s">
        <v>150</v>
      </c>
      <c r="I44" s="109">
        <v>45143</v>
      </c>
      <c r="J44" s="109">
        <f>VLOOKUP(A44,'Membership Details'!C:J,8,FALSE)</f>
        <v>36982</v>
      </c>
      <c r="K44" s="109" t="b">
        <f t="shared" si="0"/>
        <v>1</v>
      </c>
      <c r="L44" s="2">
        <v>70000</v>
      </c>
      <c r="M44" s="83">
        <v>12</v>
      </c>
      <c r="N44" s="130">
        <v>45508</v>
      </c>
      <c r="O44" s="2">
        <v>0</v>
      </c>
      <c r="P44" s="184">
        <v>0</v>
      </c>
      <c r="Q44" s="184">
        <v>0.125</v>
      </c>
      <c r="R44" s="83" t="s">
        <v>151</v>
      </c>
      <c r="T44" s="2"/>
      <c r="AA44" s="2">
        <v>70000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t="15">
      <c r="A45" s="118">
        <v>2050</v>
      </c>
      <c r="B45" s="83" t="s">
        <v>6119</v>
      </c>
      <c r="C45" s="83" t="s">
        <v>8269</v>
      </c>
      <c r="D45" t="s">
        <v>1166</v>
      </c>
      <c r="E45" s="83">
        <v>61</v>
      </c>
      <c r="F45" s="83" t="s">
        <v>153</v>
      </c>
      <c r="H45" s="83" t="s">
        <v>150</v>
      </c>
      <c r="I45" s="109">
        <v>45157</v>
      </c>
      <c r="J45" s="109">
        <f>VLOOKUP(A45,'Membership Details'!C:J,8,FALSE)</f>
        <v>37345</v>
      </c>
      <c r="K45" s="109" t="b">
        <f t="shared" si="0"/>
        <v>1</v>
      </c>
      <c r="L45" s="2">
        <v>80000</v>
      </c>
      <c r="M45" s="83">
        <v>12</v>
      </c>
      <c r="N45" s="130">
        <v>45522</v>
      </c>
      <c r="O45" s="2">
        <v>0</v>
      </c>
      <c r="P45" s="184">
        <v>0</v>
      </c>
      <c r="Q45" s="184">
        <v>0.125</v>
      </c>
      <c r="R45" s="83" t="s">
        <v>151</v>
      </c>
      <c r="T45" s="2"/>
      <c r="AA45" s="2">
        <v>80000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5">
      <c r="A46" s="118">
        <v>2051</v>
      </c>
      <c r="B46" s="83" t="s">
        <v>6119</v>
      </c>
      <c r="C46" s="83" t="s">
        <v>8269</v>
      </c>
      <c r="D46" t="s">
        <v>1167</v>
      </c>
      <c r="E46" s="83">
        <v>62</v>
      </c>
      <c r="F46" s="83" t="s">
        <v>153</v>
      </c>
      <c r="H46" s="83" t="s">
        <v>150</v>
      </c>
      <c r="I46" s="128">
        <v>45272</v>
      </c>
      <c r="J46" s="109">
        <f>VLOOKUP(A46,'Membership Details'!C:J,8,FALSE)</f>
        <v>37345</v>
      </c>
      <c r="K46" s="109" t="b">
        <f t="shared" si="0"/>
        <v>1</v>
      </c>
      <c r="L46" s="2">
        <v>70000</v>
      </c>
      <c r="M46" s="83">
        <v>12</v>
      </c>
      <c r="N46" s="130">
        <v>45637</v>
      </c>
      <c r="O46" s="2">
        <v>0</v>
      </c>
      <c r="P46" s="184">
        <v>0</v>
      </c>
      <c r="Q46" s="184">
        <v>0.125</v>
      </c>
      <c r="R46" s="83" t="s">
        <v>151</v>
      </c>
      <c r="T46" s="2"/>
      <c r="AA46" s="2">
        <v>70000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5">
      <c r="A47" s="118">
        <v>2052</v>
      </c>
      <c r="B47" s="83" t="s">
        <v>6119</v>
      </c>
      <c r="C47" s="83" t="s">
        <v>8269</v>
      </c>
      <c r="D47" t="s">
        <v>1168</v>
      </c>
      <c r="E47" s="83">
        <v>63</v>
      </c>
      <c r="F47" s="83" t="s">
        <v>153</v>
      </c>
      <c r="H47" s="83" t="s">
        <v>150</v>
      </c>
      <c r="I47" s="128">
        <v>45272</v>
      </c>
      <c r="J47" s="109">
        <f>VLOOKUP(A47,'Membership Details'!C:J,8,FALSE)</f>
        <v>37345</v>
      </c>
      <c r="K47" s="109" t="b">
        <f t="shared" si="0"/>
        <v>1</v>
      </c>
      <c r="L47" s="2">
        <v>70000</v>
      </c>
      <c r="M47" s="83">
        <v>12</v>
      </c>
      <c r="N47" s="130">
        <v>45637</v>
      </c>
      <c r="O47" s="2">
        <v>0</v>
      </c>
      <c r="P47" s="184">
        <v>0</v>
      </c>
      <c r="Q47" s="184">
        <v>0.125</v>
      </c>
      <c r="R47" s="83" t="s">
        <v>151</v>
      </c>
      <c r="T47" s="2"/>
      <c r="AA47" s="2">
        <v>70000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5">
      <c r="A48" s="118">
        <v>174</v>
      </c>
      <c r="B48" s="83" t="s">
        <v>6119</v>
      </c>
      <c r="C48" s="83" t="s">
        <v>8269</v>
      </c>
      <c r="D48" t="s">
        <v>294</v>
      </c>
      <c r="E48" s="83">
        <v>67</v>
      </c>
      <c r="F48" s="83" t="s">
        <v>153</v>
      </c>
      <c r="H48" s="83" t="s">
        <v>150</v>
      </c>
      <c r="I48" s="109">
        <v>45143</v>
      </c>
      <c r="J48" s="109">
        <f>VLOOKUP(A48,'Membership Details'!C:J,8,FALSE)</f>
        <v>36982</v>
      </c>
      <c r="K48" s="109" t="b">
        <f t="shared" si="0"/>
        <v>1</v>
      </c>
      <c r="L48" s="2">
        <v>110000</v>
      </c>
      <c r="M48" s="83">
        <v>12</v>
      </c>
      <c r="N48" s="130">
        <v>45508</v>
      </c>
      <c r="O48" s="2">
        <v>0</v>
      </c>
      <c r="P48" s="184">
        <v>0</v>
      </c>
      <c r="Q48" s="184">
        <v>0.125</v>
      </c>
      <c r="R48" s="83" t="s">
        <v>151</v>
      </c>
      <c r="T48" s="2"/>
      <c r="AA48" s="2">
        <v>110000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5">
      <c r="A49" s="118">
        <v>883</v>
      </c>
      <c r="B49" s="83" t="s">
        <v>6119</v>
      </c>
      <c r="C49" s="83" t="s">
        <v>8269</v>
      </c>
      <c r="D49" t="s">
        <v>963</v>
      </c>
      <c r="E49" s="83">
        <v>68</v>
      </c>
      <c r="F49" s="83" t="s">
        <v>153</v>
      </c>
      <c r="H49" s="83" t="s">
        <v>150</v>
      </c>
      <c r="I49" s="109">
        <v>45143</v>
      </c>
      <c r="J49" s="109">
        <f>VLOOKUP(A49,'Membership Details'!C:J,8,FALSE)</f>
        <v>36982</v>
      </c>
      <c r="K49" s="109" t="b">
        <f t="shared" si="0"/>
        <v>1</v>
      </c>
      <c r="L49" s="2">
        <v>135000</v>
      </c>
      <c r="M49" s="83">
        <v>12</v>
      </c>
      <c r="N49" s="130">
        <v>45508</v>
      </c>
      <c r="O49" s="2">
        <v>0</v>
      </c>
      <c r="P49" s="184">
        <v>0</v>
      </c>
      <c r="Q49" s="184">
        <v>0.125</v>
      </c>
      <c r="R49" s="83" t="s">
        <v>151</v>
      </c>
      <c r="T49" s="2"/>
      <c r="AA49" s="2">
        <v>135000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t="15">
      <c r="A50" s="118">
        <v>873</v>
      </c>
      <c r="B50" s="83" t="s">
        <v>6119</v>
      </c>
      <c r="C50" s="83" t="s">
        <v>8269</v>
      </c>
      <c r="D50" t="s">
        <v>331</v>
      </c>
      <c r="E50" s="83">
        <v>69</v>
      </c>
      <c r="F50" s="83" t="s">
        <v>153</v>
      </c>
      <c r="H50" s="83" t="s">
        <v>150</v>
      </c>
      <c r="I50" s="109">
        <v>45118</v>
      </c>
      <c r="J50" s="109">
        <f>VLOOKUP(A50,'Membership Details'!C:J,8,FALSE)</f>
        <v>36982</v>
      </c>
      <c r="K50" s="109" t="b">
        <f t="shared" si="0"/>
        <v>1</v>
      </c>
      <c r="L50" s="2">
        <v>150000</v>
      </c>
      <c r="M50" s="83">
        <v>12</v>
      </c>
      <c r="N50" s="130">
        <v>45483</v>
      </c>
      <c r="O50" s="2">
        <v>0</v>
      </c>
      <c r="P50" s="184">
        <v>0</v>
      </c>
      <c r="Q50" s="184">
        <v>0.125</v>
      </c>
      <c r="R50" s="83" t="s">
        <v>151</v>
      </c>
      <c r="T50" s="2"/>
      <c r="AA50" s="2">
        <v>150000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t="15">
      <c r="A51" s="118">
        <v>866</v>
      </c>
      <c r="B51" s="83" t="s">
        <v>6119</v>
      </c>
      <c r="C51" s="83" t="s">
        <v>8269</v>
      </c>
      <c r="D51" t="s">
        <v>749</v>
      </c>
      <c r="E51" s="83">
        <v>70</v>
      </c>
      <c r="F51" s="83" t="s">
        <v>153</v>
      </c>
      <c r="H51" s="83" t="s">
        <v>150</v>
      </c>
      <c r="I51" s="128">
        <v>45194</v>
      </c>
      <c r="J51" s="109">
        <f>VLOOKUP(A51,'Membership Details'!C:J,8,FALSE)</f>
        <v>36982</v>
      </c>
      <c r="K51" s="109" t="b">
        <f t="shared" si="0"/>
        <v>1</v>
      </c>
      <c r="L51" s="2">
        <v>150000</v>
      </c>
      <c r="M51" s="83">
        <v>12</v>
      </c>
      <c r="N51" s="130">
        <v>45559</v>
      </c>
      <c r="O51" s="2">
        <v>0</v>
      </c>
      <c r="P51" s="184">
        <v>0</v>
      </c>
      <c r="Q51" s="184">
        <v>0.125</v>
      </c>
      <c r="R51" s="83" t="s">
        <v>151</v>
      </c>
      <c r="T51" s="2"/>
      <c r="AA51" s="2">
        <v>150000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t="15">
      <c r="A52" s="118">
        <v>1540</v>
      </c>
      <c r="B52" s="83" t="s">
        <v>6119</v>
      </c>
      <c r="C52" s="83" t="s">
        <v>8269</v>
      </c>
      <c r="D52" t="s">
        <v>427</v>
      </c>
      <c r="E52" s="83">
        <v>73</v>
      </c>
      <c r="F52" s="83" t="s">
        <v>153</v>
      </c>
      <c r="H52" s="83" t="s">
        <v>150</v>
      </c>
      <c r="I52" s="109">
        <v>45118</v>
      </c>
      <c r="J52" s="109">
        <f>VLOOKUP(A52,'Membership Details'!C:J,8,FALSE)</f>
        <v>36982</v>
      </c>
      <c r="K52" s="109" t="b">
        <f t="shared" si="0"/>
        <v>1</v>
      </c>
      <c r="L52" s="2">
        <v>28000</v>
      </c>
      <c r="M52" s="83">
        <v>12</v>
      </c>
      <c r="N52" s="130">
        <v>45483</v>
      </c>
      <c r="O52" s="2">
        <v>0</v>
      </c>
      <c r="P52" s="184">
        <v>0</v>
      </c>
      <c r="Q52" s="184">
        <v>0.125</v>
      </c>
      <c r="R52" s="83" t="s">
        <v>151</v>
      </c>
      <c r="T52" s="2"/>
      <c r="AA52" s="2">
        <v>28000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t="15">
      <c r="A53" s="118">
        <v>2535</v>
      </c>
      <c r="B53" s="83" t="s">
        <v>6119</v>
      </c>
      <c r="C53" s="83" t="s">
        <v>8269</v>
      </c>
      <c r="D53" t="s">
        <v>1288</v>
      </c>
      <c r="E53" s="83">
        <v>75</v>
      </c>
      <c r="F53" s="83" t="s">
        <v>153</v>
      </c>
      <c r="H53" s="83" t="s">
        <v>150</v>
      </c>
      <c r="I53" s="109">
        <v>45118</v>
      </c>
      <c r="J53" s="109">
        <f>VLOOKUP(A53,'Membership Details'!C:J,8,FALSE)</f>
        <v>37986</v>
      </c>
      <c r="K53" s="109" t="b">
        <f t="shared" si="0"/>
        <v>1</v>
      </c>
      <c r="L53" s="2">
        <v>105000</v>
      </c>
      <c r="M53" s="83">
        <v>12</v>
      </c>
      <c r="N53" s="130">
        <v>45483</v>
      </c>
      <c r="O53" s="2">
        <v>0</v>
      </c>
      <c r="P53" s="184">
        <v>0</v>
      </c>
      <c r="Q53" s="184">
        <v>0.125</v>
      </c>
      <c r="R53" s="83" t="s">
        <v>151</v>
      </c>
      <c r="T53" s="2"/>
      <c r="AA53" s="2">
        <v>105000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t="15">
      <c r="A54" s="118">
        <v>1752</v>
      </c>
      <c r="B54" s="83" t="s">
        <v>6119</v>
      </c>
      <c r="C54" s="83" t="s">
        <v>8269</v>
      </c>
      <c r="D54" t="s">
        <v>1346</v>
      </c>
      <c r="E54" s="83">
        <v>76</v>
      </c>
      <c r="F54" s="83" t="s">
        <v>153</v>
      </c>
      <c r="H54" s="83" t="s">
        <v>150</v>
      </c>
      <c r="I54" s="128">
        <v>45194</v>
      </c>
      <c r="J54" s="109">
        <f>VLOOKUP(A54,'Membership Details'!C:J,8,FALSE)</f>
        <v>38363</v>
      </c>
      <c r="K54" s="109" t="b">
        <f t="shared" si="0"/>
        <v>1</v>
      </c>
      <c r="L54" s="2">
        <v>75000</v>
      </c>
      <c r="M54" s="83">
        <v>12</v>
      </c>
      <c r="N54" s="130">
        <v>45559</v>
      </c>
      <c r="O54" s="2">
        <v>0</v>
      </c>
      <c r="P54" s="184">
        <v>0</v>
      </c>
      <c r="Q54" s="184">
        <v>0.125</v>
      </c>
      <c r="R54" s="83" t="s">
        <v>151</v>
      </c>
      <c r="T54" s="2"/>
      <c r="AA54" s="2">
        <v>75000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t="15">
      <c r="A55" s="118">
        <v>597</v>
      </c>
      <c r="B55" s="83" t="s">
        <v>6119</v>
      </c>
      <c r="C55" s="83" t="s">
        <v>8269</v>
      </c>
      <c r="D55" t="s">
        <v>801</v>
      </c>
      <c r="E55" s="83">
        <v>77</v>
      </c>
      <c r="F55" s="83" t="s">
        <v>153</v>
      </c>
      <c r="H55" s="83" t="s">
        <v>150</v>
      </c>
      <c r="I55" s="109">
        <v>45143</v>
      </c>
      <c r="J55" s="109">
        <f>VLOOKUP(A55,'Membership Details'!C:J,8,FALSE)</f>
        <v>36982</v>
      </c>
      <c r="K55" s="109" t="b">
        <f t="shared" si="0"/>
        <v>1</v>
      </c>
      <c r="L55" s="2">
        <v>30000</v>
      </c>
      <c r="M55" s="83">
        <v>12</v>
      </c>
      <c r="N55" s="130">
        <v>45508</v>
      </c>
      <c r="O55" s="2">
        <v>0</v>
      </c>
      <c r="P55" s="184">
        <v>0</v>
      </c>
      <c r="Q55" s="184">
        <v>0.125</v>
      </c>
      <c r="R55" s="83" t="s">
        <v>151</v>
      </c>
      <c r="T55" s="2"/>
      <c r="AA55" s="2">
        <v>30000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t="15">
      <c r="A56" s="118">
        <v>1359</v>
      </c>
      <c r="B56" s="83" t="s">
        <v>6119</v>
      </c>
      <c r="C56" s="83" t="s">
        <v>8269</v>
      </c>
      <c r="D56" t="s">
        <v>1338</v>
      </c>
      <c r="E56" s="83">
        <v>79</v>
      </c>
      <c r="F56" s="83" t="s">
        <v>153</v>
      </c>
      <c r="H56" s="83" t="s">
        <v>150</v>
      </c>
      <c r="I56" s="109">
        <v>45143</v>
      </c>
      <c r="J56" s="109">
        <f>VLOOKUP(A56,'Membership Details'!C:J,8,FALSE)</f>
        <v>38352</v>
      </c>
      <c r="K56" s="109" t="b">
        <f t="shared" si="0"/>
        <v>1</v>
      </c>
      <c r="L56" s="2">
        <v>50000</v>
      </c>
      <c r="M56" s="83">
        <v>12</v>
      </c>
      <c r="N56" s="130">
        <v>45508</v>
      </c>
      <c r="O56" s="2">
        <v>0</v>
      </c>
      <c r="P56" s="184">
        <v>0</v>
      </c>
      <c r="Q56" s="184">
        <v>0.125</v>
      </c>
      <c r="R56" s="83" t="s">
        <v>151</v>
      </c>
      <c r="T56" s="2"/>
      <c r="AA56" s="2">
        <v>50000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t="15">
      <c r="A57" s="118">
        <v>2237</v>
      </c>
      <c r="B57" s="83" t="s">
        <v>6119</v>
      </c>
      <c r="C57" s="83" t="s">
        <v>8269</v>
      </c>
      <c r="D57" t="s">
        <v>1337</v>
      </c>
      <c r="E57" s="83">
        <v>80</v>
      </c>
      <c r="F57" s="83" t="s">
        <v>153</v>
      </c>
      <c r="H57" s="83" t="s">
        <v>150</v>
      </c>
      <c r="I57" s="109">
        <v>45143</v>
      </c>
      <c r="J57" s="109">
        <f>VLOOKUP(A57,'Membership Details'!C:J,8,FALSE)</f>
        <v>38352</v>
      </c>
      <c r="K57" s="109" t="b">
        <f t="shared" si="0"/>
        <v>1</v>
      </c>
      <c r="L57" s="2">
        <v>50000</v>
      </c>
      <c r="M57" s="83">
        <v>12</v>
      </c>
      <c r="N57" s="130">
        <v>45508</v>
      </c>
      <c r="O57" s="2">
        <v>0</v>
      </c>
      <c r="P57" s="184">
        <v>0</v>
      </c>
      <c r="Q57" s="184">
        <v>0.125</v>
      </c>
      <c r="R57" s="83" t="s">
        <v>151</v>
      </c>
      <c r="T57" s="2"/>
      <c r="AA57" s="2">
        <v>50000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t="15">
      <c r="A58" s="118">
        <v>1099</v>
      </c>
      <c r="B58" s="83" t="s">
        <v>6119</v>
      </c>
      <c r="C58" s="83" t="s">
        <v>8269</v>
      </c>
      <c r="D58" t="s">
        <v>1343</v>
      </c>
      <c r="E58" s="83">
        <v>81</v>
      </c>
      <c r="F58" s="83" t="s">
        <v>153</v>
      </c>
      <c r="H58" s="83" t="s">
        <v>150</v>
      </c>
      <c r="I58" s="128">
        <v>45194</v>
      </c>
      <c r="J58" s="109">
        <f>VLOOKUP(A58,'Membership Details'!C:J,8,FALSE)</f>
        <v>38352</v>
      </c>
      <c r="K58" s="109" t="b">
        <f t="shared" si="0"/>
        <v>1</v>
      </c>
      <c r="L58" s="2">
        <v>50000</v>
      </c>
      <c r="M58" s="83">
        <v>12</v>
      </c>
      <c r="N58" s="130">
        <v>45559</v>
      </c>
      <c r="O58" s="2">
        <v>0</v>
      </c>
      <c r="P58" s="184">
        <v>0</v>
      </c>
      <c r="Q58" s="184">
        <v>0.125</v>
      </c>
      <c r="R58" s="83" t="s">
        <v>151</v>
      </c>
      <c r="T58" s="2"/>
      <c r="AA58" s="2">
        <v>50000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15">
      <c r="A59" s="118">
        <v>1365</v>
      </c>
      <c r="B59" s="83" t="s">
        <v>6119</v>
      </c>
      <c r="C59" s="83" t="s">
        <v>8269</v>
      </c>
      <c r="D59" t="s">
        <v>740</v>
      </c>
      <c r="E59" s="83">
        <v>83</v>
      </c>
      <c r="F59" s="83" t="s">
        <v>153</v>
      </c>
      <c r="H59" s="83" t="s">
        <v>150</v>
      </c>
      <c r="I59" s="109">
        <v>45118</v>
      </c>
      <c r="J59" s="109">
        <f>VLOOKUP(A59,'Membership Details'!C:J,8,FALSE)</f>
        <v>36982</v>
      </c>
      <c r="K59" s="109" t="b">
        <f t="shared" si="0"/>
        <v>1</v>
      </c>
      <c r="L59" s="2">
        <v>15000</v>
      </c>
      <c r="M59" s="83">
        <v>12</v>
      </c>
      <c r="N59" s="130">
        <v>45483</v>
      </c>
      <c r="O59" s="2">
        <v>0</v>
      </c>
      <c r="P59" s="184">
        <v>0</v>
      </c>
      <c r="Q59" s="184">
        <v>0.125</v>
      </c>
      <c r="R59" s="83" t="s">
        <v>151</v>
      </c>
      <c r="T59" s="2"/>
      <c r="AA59" s="2">
        <v>15000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15">
      <c r="A60" s="118">
        <v>1690</v>
      </c>
      <c r="B60" s="83" t="s">
        <v>6119</v>
      </c>
      <c r="C60" s="83" t="s">
        <v>8269</v>
      </c>
      <c r="D60" t="s">
        <v>1345</v>
      </c>
      <c r="E60" s="83">
        <v>84</v>
      </c>
      <c r="F60" s="83" t="s">
        <v>153</v>
      </c>
      <c r="H60" s="83" t="s">
        <v>150</v>
      </c>
      <c r="I60" s="128">
        <v>45194</v>
      </c>
      <c r="J60" s="109">
        <f>VLOOKUP(A60,'Membership Details'!C:J,8,FALSE)</f>
        <v>38352</v>
      </c>
      <c r="K60" s="109" t="b">
        <f t="shared" si="0"/>
        <v>1</v>
      </c>
      <c r="L60" s="2">
        <v>75000</v>
      </c>
      <c r="M60" s="83">
        <v>12</v>
      </c>
      <c r="N60" s="130">
        <v>45559</v>
      </c>
      <c r="O60" s="2">
        <v>0</v>
      </c>
      <c r="P60" s="184">
        <v>0</v>
      </c>
      <c r="Q60" s="184">
        <v>0.125</v>
      </c>
      <c r="R60" s="83" t="s">
        <v>151</v>
      </c>
      <c r="T60" s="2"/>
      <c r="AA60" s="2">
        <v>75000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15">
      <c r="A61" s="118">
        <v>2077</v>
      </c>
      <c r="B61" s="83" t="s">
        <v>6119</v>
      </c>
      <c r="C61" s="83" t="s">
        <v>8269</v>
      </c>
      <c r="D61" t="s">
        <v>1192</v>
      </c>
      <c r="E61" s="83">
        <v>85</v>
      </c>
      <c r="F61" s="83" t="s">
        <v>153</v>
      </c>
      <c r="H61" s="83" t="s">
        <v>150</v>
      </c>
      <c r="I61" s="109">
        <v>45118</v>
      </c>
      <c r="J61" s="109">
        <f>VLOOKUP(A61,'Membership Details'!C:J,8,FALSE)</f>
        <v>37652</v>
      </c>
      <c r="K61" s="109" t="b">
        <f t="shared" si="0"/>
        <v>1</v>
      </c>
      <c r="L61" s="2">
        <v>170000</v>
      </c>
      <c r="M61" s="83">
        <v>12</v>
      </c>
      <c r="N61" s="130">
        <v>45483</v>
      </c>
      <c r="O61" s="2">
        <v>0</v>
      </c>
      <c r="P61" s="184">
        <v>0</v>
      </c>
      <c r="Q61" s="184">
        <v>0.125</v>
      </c>
      <c r="R61" s="83" t="s">
        <v>151</v>
      </c>
      <c r="T61" s="2"/>
      <c r="AA61" s="2">
        <v>170000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5">
      <c r="A62" s="118">
        <v>2049</v>
      </c>
      <c r="B62" s="83" t="s">
        <v>6119</v>
      </c>
      <c r="C62" s="83" t="s">
        <v>8269</v>
      </c>
      <c r="D62" t="s">
        <v>716</v>
      </c>
      <c r="E62" s="83">
        <v>87</v>
      </c>
      <c r="F62" s="83" t="s">
        <v>153</v>
      </c>
      <c r="H62" s="83" t="s">
        <v>150</v>
      </c>
      <c r="I62" s="109">
        <v>45143</v>
      </c>
      <c r="J62" s="109">
        <f>VLOOKUP(A62,'Membership Details'!C:J,8,FALSE)</f>
        <v>36982</v>
      </c>
      <c r="K62" s="109" t="b">
        <f t="shared" si="0"/>
        <v>1</v>
      </c>
      <c r="L62" s="2">
        <v>50000</v>
      </c>
      <c r="M62" s="83">
        <v>12</v>
      </c>
      <c r="N62" s="130">
        <v>45508</v>
      </c>
      <c r="O62" s="2">
        <v>0</v>
      </c>
      <c r="P62" s="184">
        <v>0</v>
      </c>
      <c r="Q62" s="184">
        <v>0.125</v>
      </c>
      <c r="R62" s="83" t="s">
        <v>151</v>
      </c>
      <c r="T62" s="2"/>
      <c r="AA62" s="2">
        <v>50000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t="15">
      <c r="A63" s="118">
        <v>1371</v>
      </c>
      <c r="B63" s="83" t="s">
        <v>6119</v>
      </c>
      <c r="C63" s="83" t="s">
        <v>8269</v>
      </c>
      <c r="D63" t="s">
        <v>1291</v>
      </c>
      <c r="E63" s="83">
        <v>88</v>
      </c>
      <c r="F63" s="83" t="s">
        <v>153</v>
      </c>
      <c r="H63" s="83" t="s">
        <v>150</v>
      </c>
      <c r="I63" s="109">
        <v>45152</v>
      </c>
      <c r="J63" s="109">
        <f>VLOOKUP(A63,'Membership Details'!C:J,8,FALSE)</f>
        <v>37986</v>
      </c>
      <c r="K63" s="109" t="b">
        <f t="shared" si="0"/>
        <v>1</v>
      </c>
      <c r="L63" s="2">
        <v>24000</v>
      </c>
      <c r="M63" s="83">
        <v>12</v>
      </c>
      <c r="N63" s="130">
        <v>45517</v>
      </c>
      <c r="O63" s="2">
        <v>0</v>
      </c>
      <c r="P63" s="184">
        <v>0</v>
      </c>
      <c r="Q63" s="184">
        <v>0.125</v>
      </c>
      <c r="R63" s="83" t="s">
        <v>151</v>
      </c>
      <c r="T63" s="2"/>
      <c r="AA63" s="2">
        <v>24000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t="15">
      <c r="A64" s="118">
        <v>354</v>
      </c>
      <c r="B64" s="83" t="s">
        <v>6119</v>
      </c>
      <c r="C64" s="83" t="s">
        <v>8269</v>
      </c>
      <c r="D64" t="s">
        <v>665</v>
      </c>
      <c r="E64" s="83">
        <v>89</v>
      </c>
      <c r="F64" s="83" t="s">
        <v>153</v>
      </c>
      <c r="H64" s="83" t="s">
        <v>150</v>
      </c>
      <c r="I64" s="109">
        <v>45143</v>
      </c>
      <c r="J64" s="109">
        <f>VLOOKUP(A64,'Membership Details'!C:J,8,FALSE)</f>
        <v>36982</v>
      </c>
      <c r="K64" s="109" t="b">
        <f t="shared" si="0"/>
        <v>1</v>
      </c>
      <c r="L64" s="2">
        <v>130000</v>
      </c>
      <c r="M64" s="83">
        <v>12</v>
      </c>
      <c r="N64" s="130">
        <v>45508</v>
      </c>
      <c r="O64" s="2">
        <v>0</v>
      </c>
      <c r="P64" s="184">
        <v>0</v>
      </c>
      <c r="Q64" s="184">
        <v>0.125</v>
      </c>
      <c r="R64" s="83" t="s">
        <v>151</v>
      </c>
      <c r="T64" s="2"/>
      <c r="AA64" s="2">
        <v>130000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15">
      <c r="A65" s="118">
        <v>509</v>
      </c>
      <c r="B65" s="83" t="s">
        <v>6119</v>
      </c>
      <c r="C65" s="83" t="s">
        <v>8269</v>
      </c>
      <c r="D65" t="s">
        <v>808</v>
      </c>
      <c r="E65" s="83">
        <v>90</v>
      </c>
      <c r="F65" s="83" t="s">
        <v>153</v>
      </c>
      <c r="H65" s="83" t="s">
        <v>150</v>
      </c>
      <c r="I65" s="109">
        <v>45118</v>
      </c>
      <c r="J65" s="109">
        <f>VLOOKUP(A65,'Membership Details'!C:J,8,FALSE)</f>
        <v>36982</v>
      </c>
      <c r="K65" s="109" t="b">
        <f t="shared" si="0"/>
        <v>1</v>
      </c>
      <c r="L65" s="2">
        <v>150000</v>
      </c>
      <c r="M65" s="83">
        <v>12</v>
      </c>
      <c r="N65" s="130">
        <v>45483</v>
      </c>
      <c r="O65" s="2">
        <v>0</v>
      </c>
      <c r="P65" s="184">
        <v>0</v>
      </c>
      <c r="Q65" s="184">
        <v>0.125</v>
      </c>
      <c r="R65" s="83" t="s">
        <v>151</v>
      </c>
      <c r="T65" s="2"/>
      <c r="AA65" s="2">
        <v>150000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t="15">
      <c r="A66" s="118">
        <v>631</v>
      </c>
      <c r="B66" s="83" t="s">
        <v>6119</v>
      </c>
      <c r="C66" s="83" t="s">
        <v>8269</v>
      </c>
      <c r="D66" t="s">
        <v>541</v>
      </c>
      <c r="E66" s="83">
        <v>92</v>
      </c>
      <c r="F66" s="83" t="s">
        <v>153</v>
      </c>
      <c r="H66" s="83" t="s">
        <v>150</v>
      </c>
      <c r="I66" s="128">
        <v>45194</v>
      </c>
      <c r="J66" s="109">
        <f>VLOOKUP(A66,'Membership Details'!C:J,8,FALSE)</f>
        <v>36982</v>
      </c>
      <c r="K66" s="109" t="b">
        <f t="shared" si="0"/>
        <v>1</v>
      </c>
      <c r="L66" s="2">
        <v>55000</v>
      </c>
      <c r="M66" s="83">
        <v>12</v>
      </c>
      <c r="N66" s="130">
        <v>45559</v>
      </c>
      <c r="O66" s="2">
        <v>0</v>
      </c>
      <c r="P66" s="184">
        <v>0</v>
      </c>
      <c r="Q66" s="184">
        <v>0.125</v>
      </c>
      <c r="R66" s="83" t="s">
        <v>151</v>
      </c>
      <c r="T66" s="2"/>
      <c r="AA66" s="2">
        <v>55000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t="15">
      <c r="A67" s="118">
        <v>632</v>
      </c>
      <c r="B67" s="83" t="s">
        <v>6119</v>
      </c>
      <c r="C67" s="83" t="s">
        <v>8269</v>
      </c>
      <c r="D67" t="s">
        <v>622</v>
      </c>
      <c r="E67" s="83">
        <v>93</v>
      </c>
      <c r="F67" s="83" t="s">
        <v>153</v>
      </c>
      <c r="H67" s="83" t="s">
        <v>150</v>
      </c>
      <c r="I67" s="109">
        <v>45152</v>
      </c>
      <c r="J67" s="109">
        <f>VLOOKUP(A67,'Membership Details'!C:J,8,FALSE)</f>
        <v>36982</v>
      </c>
      <c r="K67" s="109" t="b">
        <f t="shared" ref="K67:K130" si="1">I67&gt;=J67</f>
        <v>1</v>
      </c>
      <c r="L67" s="2">
        <v>55000</v>
      </c>
      <c r="M67" s="83">
        <v>12</v>
      </c>
      <c r="N67" s="130">
        <v>45517</v>
      </c>
      <c r="O67" s="2">
        <v>0</v>
      </c>
      <c r="P67" s="184">
        <v>0</v>
      </c>
      <c r="Q67" s="184">
        <v>0.125</v>
      </c>
      <c r="R67" s="83" t="s">
        <v>151</v>
      </c>
      <c r="T67" s="2"/>
      <c r="AA67" s="2">
        <v>55000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t="15">
      <c r="A68" s="118">
        <v>941</v>
      </c>
      <c r="B68" s="83" t="s">
        <v>6119</v>
      </c>
      <c r="C68" s="83" t="s">
        <v>8269</v>
      </c>
      <c r="D68" t="s">
        <v>506</v>
      </c>
      <c r="E68" s="83">
        <v>96</v>
      </c>
      <c r="F68" s="83" t="s">
        <v>153</v>
      </c>
      <c r="H68" s="83" t="s">
        <v>150</v>
      </c>
      <c r="I68" s="109">
        <v>45118</v>
      </c>
      <c r="J68" s="109">
        <f>VLOOKUP(A68,'Membership Details'!C:J,8,FALSE)</f>
        <v>36982</v>
      </c>
      <c r="K68" s="109" t="b">
        <f t="shared" si="1"/>
        <v>1</v>
      </c>
      <c r="L68" s="2">
        <v>95000</v>
      </c>
      <c r="M68" s="83">
        <v>12</v>
      </c>
      <c r="N68" s="130">
        <v>45483</v>
      </c>
      <c r="O68" s="2">
        <v>0</v>
      </c>
      <c r="P68" s="184">
        <v>0</v>
      </c>
      <c r="Q68" s="184">
        <v>0.125</v>
      </c>
      <c r="R68" s="83" t="s">
        <v>151</v>
      </c>
      <c r="T68" s="2"/>
      <c r="AA68" s="2">
        <v>95000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t="15">
      <c r="A69" s="118">
        <v>1481</v>
      </c>
      <c r="B69" s="83" t="s">
        <v>6119</v>
      </c>
      <c r="C69" s="83" t="s">
        <v>8269</v>
      </c>
      <c r="D69" t="s">
        <v>930</v>
      </c>
      <c r="E69" s="83">
        <v>97</v>
      </c>
      <c r="F69" s="83" t="s">
        <v>153</v>
      </c>
      <c r="H69" s="83" t="s">
        <v>150</v>
      </c>
      <c r="I69" s="109">
        <v>45143</v>
      </c>
      <c r="J69" s="109">
        <f>VLOOKUP(A69,'Membership Details'!C:J,8,FALSE)</f>
        <v>36982</v>
      </c>
      <c r="K69" s="109" t="b">
        <f t="shared" si="1"/>
        <v>1</v>
      </c>
      <c r="L69" s="2">
        <v>95000</v>
      </c>
      <c r="M69" s="83">
        <v>12</v>
      </c>
      <c r="N69" s="130">
        <v>45508</v>
      </c>
      <c r="O69" s="2">
        <v>0</v>
      </c>
      <c r="P69" s="184">
        <v>0</v>
      </c>
      <c r="Q69" s="184">
        <v>0.125</v>
      </c>
      <c r="R69" s="83" t="s">
        <v>151</v>
      </c>
      <c r="T69" s="2"/>
      <c r="AA69" s="2">
        <v>95000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t="15">
      <c r="A70" s="118">
        <v>59</v>
      </c>
      <c r="B70" s="83" t="s">
        <v>6119</v>
      </c>
      <c r="C70" s="83" t="s">
        <v>8269</v>
      </c>
      <c r="D70" t="s">
        <v>214</v>
      </c>
      <c r="E70" s="83">
        <v>98</v>
      </c>
      <c r="F70" s="83" t="s">
        <v>153</v>
      </c>
      <c r="H70" s="83" t="s">
        <v>150</v>
      </c>
      <c r="I70" s="128">
        <v>45194</v>
      </c>
      <c r="J70" s="109">
        <f>VLOOKUP(A70,'Membership Details'!C:J,8,FALSE)</f>
        <v>36982</v>
      </c>
      <c r="K70" s="109" t="b">
        <f t="shared" si="1"/>
        <v>1</v>
      </c>
      <c r="L70" s="2">
        <v>150000</v>
      </c>
      <c r="M70" s="83">
        <v>12</v>
      </c>
      <c r="N70" s="130">
        <v>45559</v>
      </c>
      <c r="O70" s="2">
        <v>0</v>
      </c>
      <c r="P70" s="184">
        <v>0</v>
      </c>
      <c r="Q70" s="184">
        <v>0.125</v>
      </c>
      <c r="R70" s="83" t="s">
        <v>151</v>
      </c>
      <c r="T70" s="2"/>
      <c r="AA70" s="2">
        <v>150000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t="15">
      <c r="A71" s="118">
        <v>952</v>
      </c>
      <c r="B71" s="83" t="s">
        <v>6119</v>
      </c>
      <c r="C71" s="83" t="s">
        <v>8269</v>
      </c>
      <c r="D71" t="s">
        <v>958</v>
      </c>
      <c r="E71" s="83">
        <v>99</v>
      </c>
      <c r="F71" s="83" t="s">
        <v>153</v>
      </c>
      <c r="H71" s="83" t="s">
        <v>150</v>
      </c>
      <c r="I71" s="109">
        <v>45143</v>
      </c>
      <c r="J71" s="109">
        <f>VLOOKUP(A71,'Membership Details'!C:J,8,FALSE)</f>
        <v>36982</v>
      </c>
      <c r="K71" s="109" t="b">
        <f t="shared" si="1"/>
        <v>1</v>
      </c>
      <c r="L71" s="2">
        <v>155000</v>
      </c>
      <c r="M71" s="83">
        <v>12</v>
      </c>
      <c r="N71" s="130">
        <v>45508</v>
      </c>
      <c r="O71" s="2">
        <v>0</v>
      </c>
      <c r="P71" s="184">
        <v>0</v>
      </c>
      <c r="Q71" s="184">
        <v>0.125</v>
      </c>
      <c r="R71" s="83" t="s">
        <v>151</v>
      </c>
      <c r="T71" s="2"/>
      <c r="AA71" s="2">
        <v>155000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t="15">
      <c r="A72" s="118">
        <v>847</v>
      </c>
      <c r="B72" s="83" t="s">
        <v>6119</v>
      </c>
      <c r="C72" s="83" t="s">
        <v>8269</v>
      </c>
      <c r="D72" t="s">
        <v>669</v>
      </c>
      <c r="E72" s="83">
        <v>101</v>
      </c>
      <c r="F72" s="83" t="s">
        <v>153</v>
      </c>
      <c r="H72" s="83" t="s">
        <v>150</v>
      </c>
      <c r="I72" s="109">
        <v>45118</v>
      </c>
      <c r="J72" s="109">
        <f>VLOOKUP(A72,'Membership Details'!C:J,8,FALSE)</f>
        <v>36982</v>
      </c>
      <c r="K72" s="109" t="b">
        <f t="shared" si="1"/>
        <v>1</v>
      </c>
      <c r="L72" s="2">
        <v>155000</v>
      </c>
      <c r="M72" s="83">
        <v>12</v>
      </c>
      <c r="N72" s="130">
        <v>45483</v>
      </c>
      <c r="O72" s="2">
        <v>0</v>
      </c>
      <c r="P72" s="184">
        <v>0</v>
      </c>
      <c r="Q72" s="184">
        <v>0.125</v>
      </c>
      <c r="R72" s="83" t="s">
        <v>151</v>
      </c>
      <c r="T72" s="2"/>
      <c r="AA72" s="2">
        <v>155000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t="15">
      <c r="A73" s="118">
        <v>144</v>
      </c>
      <c r="B73" s="83" t="s">
        <v>6119</v>
      </c>
      <c r="C73" s="83" t="s">
        <v>8269</v>
      </c>
      <c r="D73" t="s">
        <v>277</v>
      </c>
      <c r="E73" s="83">
        <v>102</v>
      </c>
      <c r="F73" s="83" t="s">
        <v>153</v>
      </c>
      <c r="H73" s="83" t="s">
        <v>150</v>
      </c>
      <c r="I73" s="128">
        <v>45194</v>
      </c>
      <c r="J73" s="109">
        <f>VLOOKUP(A73,'Membership Details'!C:J,8,FALSE)</f>
        <v>36982</v>
      </c>
      <c r="K73" s="109" t="b">
        <f t="shared" si="1"/>
        <v>1</v>
      </c>
      <c r="L73" s="2">
        <v>160000</v>
      </c>
      <c r="M73" s="83">
        <v>12</v>
      </c>
      <c r="N73" s="130">
        <v>45559</v>
      </c>
      <c r="O73" s="2">
        <v>0</v>
      </c>
      <c r="P73" s="184">
        <v>0</v>
      </c>
      <c r="Q73" s="184">
        <v>0.125</v>
      </c>
      <c r="R73" s="83" t="s">
        <v>151</v>
      </c>
      <c r="T73" s="2"/>
      <c r="AA73" s="2">
        <v>160000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t="15">
      <c r="A74" s="118">
        <v>616</v>
      </c>
      <c r="B74" s="83" t="s">
        <v>6119</v>
      </c>
      <c r="C74" s="83" t="s">
        <v>8269</v>
      </c>
      <c r="D74" t="s">
        <v>948</v>
      </c>
      <c r="E74" s="83">
        <v>105</v>
      </c>
      <c r="F74" s="83" t="s">
        <v>153</v>
      </c>
      <c r="H74" s="83" t="s">
        <v>150</v>
      </c>
      <c r="I74" s="109">
        <v>45152</v>
      </c>
      <c r="J74" s="109">
        <f>VLOOKUP(A74,'Membership Details'!C:J,8,FALSE)</f>
        <v>36982</v>
      </c>
      <c r="K74" s="109" t="b">
        <f t="shared" si="1"/>
        <v>1</v>
      </c>
      <c r="L74" s="2">
        <v>125000</v>
      </c>
      <c r="M74" s="83">
        <v>12</v>
      </c>
      <c r="N74" s="130">
        <v>45517</v>
      </c>
      <c r="O74" s="2">
        <v>0</v>
      </c>
      <c r="P74" s="184">
        <v>0</v>
      </c>
      <c r="Q74" s="184">
        <v>0.125</v>
      </c>
      <c r="R74" s="83" t="s">
        <v>151</v>
      </c>
      <c r="T74" s="2"/>
      <c r="AA74" s="2">
        <v>125000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t="15">
      <c r="A75" s="118">
        <v>1214</v>
      </c>
      <c r="B75" s="83" t="s">
        <v>6119</v>
      </c>
      <c r="C75" s="83" t="s">
        <v>8269</v>
      </c>
      <c r="D75" t="s">
        <v>836</v>
      </c>
      <c r="E75" s="83">
        <v>106</v>
      </c>
      <c r="F75" s="83" t="s">
        <v>153</v>
      </c>
      <c r="H75" s="83" t="s">
        <v>150</v>
      </c>
      <c r="I75" s="109">
        <v>45143</v>
      </c>
      <c r="J75" s="109">
        <f>VLOOKUP(A75,'Membership Details'!C:J,8,FALSE)</f>
        <v>36982</v>
      </c>
      <c r="K75" s="109" t="b">
        <f t="shared" si="1"/>
        <v>1</v>
      </c>
      <c r="L75" s="2">
        <v>125000</v>
      </c>
      <c r="M75" s="83">
        <v>12</v>
      </c>
      <c r="N75" s="130">
        <v>45508</v>
      </c>
      <c r="O75" s="2">
        <v>0</v>
      </c>
      <c r="P75" s="184">
        <v>0</v>
      </c>
      <c r="Q75" s="184">
        <v>0.125</v>
      </c>
      <c r="R75" s="83" t="s">
        <v>151</v>
      </c>
      <c r="T75" s="2"/>
      <c r="AA75" s="2">
        <v>125000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t="15">
      <c r="A76" s="118">
        <v>967</v>
      </c>
      <c r="B76" s="83" t="s">
        <v>6119</v>
      </c>
      <c r="C76" s="83" t="s">
        <v>8269</v>
      </c>
      <c r="D76" t="s">
        <v>837</v>
      </c>
      <c r="E76" s="83">
        <v>107</v>
      </c>
      <c r="F76" s="83" t="s">
        <v>153</v>
      </c>
      <c r="H76" s="83" t="s">
        <v>150</v>
      </c>
      <c r="I76" s="109">
        <v>45143</v>
      </c>
      <c r="J76" s="109">
        <f>VLOOKUP(A76,'Membership Details'!C:J,8,FALSE)</f>
        <v>36982</v>
      </c>
      <c r="K76" s="109" t="b">
        <f t="shared" si="1"/>
        <v>1</v>
      </c>
      <c r="L76" s="2">
        <v>125000</v>
      </c>
      <c r="M76" s="83">
        <v>12</v>
      </c>
      <c r="N76" s="130">
        <v>45508</v>
      </c>
      <c r="O76" s="2">
        <v>0</v>
      </c>
      <c r="P76" s="184">
        <v>0</v>
      </c>
      <c r="Q76" s="184">
        <v>0.125</v>
      </c>
      <c r="R76" s="83" t="s">
        <v>151</v>
      </c>
      <c r="T76" s="2"/>
      <c r="AA76" s="2">
        <v>125000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15">
      <c r="A77" s="118">
        <v>1218</v>
      </c>
      <c r="B77" s="83" t="s">
        <v>6119</v>
      </c>
      <c r="C77" s="83" t="s">
        <v>8269</v>
      </c>
      <c r="D77" t="s">
        <v>838</v>
      </c>
      <c r="E77" s="83">
        <v>108</v>
      </c>
      <c r="F77" s="83" t="s">
        <v>153</v>
      </c>
      <c r="H77" s="83" t="s">
        <v>150</v>
      </c>
      <c r="I77" s="109">
        <v>45143</v>
      </c>
      <c r="J77" s="109">
        <f>VLOOKUP(A77,'Membership Details'!C:J,8,FALSE)</f>
        <v>36982</v>
      </c>
      <c r="K77" s="109" t="b">
        <f t="shared" si="1"/>
        <v>1</v>
      </c>
      <c r="L77" s="2">
        <v>125000</v>
      </c>
      <c r="M77" s="83">
        <v>12</v>
      </c>
      <c r="N77" s="130">
        <v>45508</v>
      </c>
      <c r="O77" s="2">
        <v>0</v>
      </c>
      <c r="P77" s="184">
        <v>0</v>
      </c>
      <c r="Q77" s="184">
        <v>0.125</v>
      </c>
      <c r="R77" s="83" t="s">
        <v>151</v>
      </c>
      <c r="T77" s="2"/>
      <c r="AA77" s="2">
        <v>125000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15">
      <c r="A78" s="118">
        <v>1219</v>
      </c>
      <c r="B78" s="83" t="s">
        <v>6119</v>
      </c>
      <c r="C78" s="83" t="s">
        <v>8269</v>
      </c>
      <c r="D78" t="s">
        <v>839</v>
      </c>
      <c r="E78" s="83">
        <v>109</v>
      </c>
      <c r="F78" s="83" t="s">
        <v>153</v>
      </c>
      <c r="H78" s="83" t="s">
        <v>150</v>
      </c>
      <c r="I78" s="109">
        <v>45143</v>
      </c>
      <c r="J78" s="109">
        <f>VLOOKUP(A78,'Membership Details'!C:J,8,FALSE)</f>
        <v>36982</v>
      </c>
      <c r="K78" s="109" t="b">
        <f t="shared" si="1"/>
        <v>1</v>
      </c>
      <c r="L78" s="2">
        <v>125000</v>
      </c>
      <c r="M78" s="83">
        <v>12</v>
      </c>
      <c r="N78" s="130">
        <v>45508</v>
      </c>
      <c r="O78" s="2">
        <v>0</v>
      </c>
      <c r="P78" s="184">
        <v>0</v>
      </c>
      <c r="Q78" s="184">
        <v>0.125</v>
      </c>
      <c r="R78" s="83" t="s">
        <v>151</v>
      </c>
      <c r="T78" s="2"/>
      <c r="AA78" s="2">
        <v>125000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15">
      <c r="A79" s="118">
        <v>708</v>
      </c>
      <c r="B79" s="83" t="s">
        <v>6119</v>
      </c>
      <c r="C79" s="83" t="s">
        <v>8269</v>
      </c>
      <c r="D79" t="s">
        <v>835</v>
      </c>
      <c r="E79" s="83">
        <v>110</v>
      </c>
      <c r="F79" s="83" t="s">
        <v>153</v>
      </c>
      <c r="H79" s="83" t="s">
        <v>150</v>
      </c>
      <c r="I79" s="129">
        <v>45090</v>
      </c>
      <c r="J79" s="109">
        <f>VLOOKUP(A79,'Membership Details'!C:J,8,FALSE)</f>
        <v>36982</v>
      </c>
      <c r="K79" s="109" t="b">
        <f t="shared" si="1"/>
        <v>1</v>
      </c>
      <c r="L79" s="2">
        <v>48000</v>
      </c>
      <c r="M79" s="83">
        <v>12</v>
      </c>
      <c r="N79" s="131">
        <v>45455</v>
      </c>
      <c r="O79" s="2">
        <v>0</v>
      </c>
      <c r="P79" s="184">
        <v>0</v>
      </c>
      <c r="Q79" s="184">
        <v>0.125</v>
      </c>
      <c r="R79" s="83" t="s">
        <v>151</v>
      </c>
      <c r="T79" s="2"/>
      <c r="AA79" s="2">
        <v>48000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15">
      <c r="A80" s="118">
        <v>29</v>
      </c>
      <c r="B80" s="83" t="s">
        <v>6119</v>
      </c>
      <c r="C80" s="83" t="s">
        <v>8269</v>
      </c>
      <c r="D80" t="s">
        <v>191</v>
      </c>
      <c r="E80" s="83">
        <v>111</v>
      </c>
      <c r="F80" s="83" t="s">
        <v>153</v>
      </c>
      <c r="H80" s="83" t="s">
        <v>150</v>
      </c>
      <c r="I80" s="109">
        <v>45157</v>
      </c>
      <c r="J80" s="109">
        <f>VLOOKUP(A80,'Membership Details'!C:J,8,FALSE)</f>
        <v>36982</v>
      </c>
      <c r="K80" s="109" t="b">
        <f t="shared" si="1"/>
        <v>1</v>
      </c>
      <c r="L80" s="2">
        <v>70000</v>
      </c>
      <c r="M80" s="83">
        <v>12</v>
      </c>
      <c r="N80" s="130">
        <v>45522</v>
      </c>
      <c r="O80" s="2">
        <v>0</v>
      </c>
      <c r="P80" s="184">
        <v>0</v>
      </c>
      <c r="Q80" s="184">
        <v>0.125</v>
      </c>
      <c r="R80" s="83" t="s">
        <v>151</v>
      </c>
      <c r="T80" s="2"/>
      <c r="AA80" s="2">
        <v>70000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15">
      <c r="A81" s="118">
        <v>1162</v>
      </c>
      <c r="B81" s="83" t="s">
        <v>6119</v>
      </c>
      <c r="C81" s="83" t="s">
        <v>8269</v>
      </c>
      <c r="D81" t="s">
        <v>632</v>
      </c>
      <c r="E81" s="83">
        <v>113</v>
      </c>
      <c r="F81" s="83" t="s">
        <v>153</v>
      </c>
      <c r="H81" s="83" t="s">
        <v>150</v>
      </c>
      <c r="I81" s="109">
        <v>45118</v>
      </c>
      <c r="J81" s="109">
        <f>VLOOKUP(A81,'Membership Details'!C:J,8,FALSE)</f>
        <v>36982</v>
      </c>
      <c r="K81" s="109" t="b">
        <f t="shared" si="1"/>
        <v>1</v>
      </c>
      <c r="L81" s="2">
        <v>150000</v>
      </c>
      <c r="M81" s="83">
        <v>12</v>
      </c>
      <c r="N81" s="130">
        <v>45483</v>
      </c>
      <c r="O81" s="2">
        <v>0</v>
      </c>
      <c r="P81" s="184">
        <v>0</v>
      </c>
      <c r="Q81" s="184">
        <v>0.125</v>
      </c>
      <c r="R81" s="83" t="s">
        <v>151</v>
      </c>
      <c r="T81" s="2"/>
      <c r="AA81" s="2">
        <v>150000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5">
      <c r="A82" s="118">
        <v>1464</v>
      </c>
      <c r="B82" s="83" t="s">
        <v>6119</v>
      </c>
      <c r="C82" s="83" t="s">
        <v>8269</v>
      </c>
      <c r="D82" t="s">
        <v>795</v>
      </c>
      <c r="E82" s="83">
        <v>114</v>
      </c>
      <c r="F82" s="83" t="s">
        <v>153</v>
      </c>
      <c r="H82" s="83" t="s">
        <v>150</v>
      </c>
      <c r="I82" s="109">
        <v>45152</v>
      </c>
      <c r="J82" s="109">
        <f>VLOOKUP(A82,'Membership Details'!C:J,8,FALSE)</f>
        <v>36982</v>
      </c>
      <c r="K82" s="109" t="b">
        <f t="shared" si="1"/>
        <v>1</v>
      </c>
      <c r="L82" s="2">
        <v>160000</v>
      </c>
      <c r="M82" s="83">
        <v>12</v>
      </c>
      <c r="N82" s="130">
        <v>45517</v>
      </c>
      <c r="O82" s="2">
        <v>0</v>
      </c>
      <c r="P82" s="184">
        <v>0</v>
      </c>
      <c r="Q82" s="184">
        <v>0.125</v>
      </c>
      <c r="R82" s="83" t="s">
        <v>151</v>
      </c>
      <c r="T82" s="2"/>
      <c r="AA82" s="2">
        <v>160000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15">
      <c r="A83" s="118">
        <v>2166</v>
      </c>
      <c r="B83" s="83" t="s">
        <v>6119</v>
      </c>
      <c r="C83" s="83" t="s">
        <v>8269</v>
      </c>
      <c r="D83" t="s">
        <v>512</v>
      </c>
      <c r="E83" s="83">
        <v>115</v>
      </c>
      <c r="F83" s="83" t="s">
        <v>153</v>
      </c>
      <c r="H83" s="83" t="s">
        <v>150</v>
      </c>
      <c r="I83" s="128">
        <v>45272</v>
      </c>
      <c r="J83" s="109">
        <f>VLOOKUP(A83,'Membership Details'!C:J,8,FALSE)</f>
        <v>36982</v>
      </c>
      <c r="K83" s="109" t="b">
        <f t="shared" si="1"/>
        <v>1</v>
      </c>
      <c r="L83" s="2">
        <v>55000</v>
      </c>
      <c r="M83" s="83">
        <v>12</v>
      </c>
      <c r="N83" s="130">
        <v>45637</v>
      </c>
      <c r="O83" s="2">
        <v>0</v>
      </c>
      <c r="P83" s="184">
        <v>0</v>
      </c>
      <c r="Q83" s="184">
        <v>0.125</v>
      </c>
      <c r="R83" s="83" t="s">
        <v>151</v>
      </c>
      <c r="T83" s="2"/>
      <c r="AA83" s="2">
        <v>55000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15">
      <c r="A84" s="118">
        <v>418</v>
      </c>
      <c r="B84" s="83" t="s">
        <v>6119</v>
      </c>
      <c r="C84" s="83" t="s">
        <v>8269</v>
      </c>
      <c r="D84" t="s">
        <v>949</v>
      </c>
      <c r="E84" s="83">
        <v>116</v>
      </c>
      <c r="F84" s="83" t="s">
        <v>153</v>
      </c>
      <c r="H84" s="83" t="s">
        <v>150</v>
      </c>
      <c r="I84" s="129">
        <v>45090</v>
      </c>
      <c r="J84" s="109">
        <f>VLOOKUP(A84,'Membership Details'!C:J,8,FALSE)</f>
        <v>36982</v>
      </c>
      <c r="K84" s="109" t="b">
        <f t="shared" si="1"/>
        <v>1</v>
      </c>
      <c r="L84" s="2">
        <v>100000</v>
      </c>
      <c r="M84" s="83">
        <v>12</v>
      </c>
      <c r="N84" s="131">
        <v>45455</v>
      </c>
      <c r="O84" s="2">
        <v>0</v>
      </c>
      <c r="P84" s="184">
        <v>0</v>
      </c>
      <c r="Q84" s="184">
        <v>0.125</v>
      </c>
      <c r="R84" s="83" t="s">
        <v>151</v>
      </c>
      <c r="T84" s="2"/>
      <c r="AA84" s="2">
        <v>100000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15">
      <c r="A85" s="118">
        <v>444</v>
      </c>
      <c r="B85" s="83" t="s">
        <v>6119</v>
      </c>
      <c r="C85" s="83" t="s">
        <v>8269</v>
      </c>
      <c r="D85" t="s">
        <v>802</v>
      </c>
      <c r="E85" s="83">
        <v>117</v>
      </c>
      <c r="F85" s="83" t="s">
        <v>153</v>
      </c>
      <c r="H85" s="83" t="s">
        <v>150</v>
      </c>
      <c r="I85" s="109">
        <v>45143</v>
      </c>
      <c r="J85" s="109">
        <f>VLOOKUP(A85,'Membership Details'!C:J,8,FALSE)</f>
        <v>36982</v>
      </c>
      <c r="K85" s="109" t="b">
        <f t="shared" si="1"/>
        <v>1</v>
      </c>
      <c r="L85" s="2">
        <v>65000</v>
      </c>
      <c r="M85" s="83">
        <v>12</v>
      </c>
      <c r="N85" s="130">
        <v>45508</v>
      </c>
      <c r="O85" s="2">
        <v>0</v>
      </c>
      <c r="P85" s="184">
        <v>0</v>
      </c>
      <c r="Q85" s="184">
        <v>0.125</v>
      </c>
      <c r="R85" s="83" t="s">
        <v>151</v>
      </c>
      <c r="T85" s="2"/>
      <c r="AA85" s="2">
        <v>65000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15">
      <c r="A86" s="118">
        <v>546</v>
      </c>
      <c r="B86" s="83" t="s">
        <v>6119</v>
      </c>
      <c r="C86" s="83" t="s">
        <v>8269</v>
      </c>
      <c r="D86" t="s">
        <v>492</v>
      </c>
      <c r="E86" s="83">
        <v>119</v>
      </c>
      <c r="F86" s="83" t="s">
        <v>153</v>
      </c>
      <c r="H86" s="83" t="s">
        <v>150</v>
      </c>
      <c r="I86" s="129">
        <v>45090</v>
      </c>
      <c r="J86" s="109">
        <f>VLOOKUP(A86,'Membership Details'!C:J,8,FALSE)</f>
        <v>36982</v>
      </c>
      <c r="K86" s="109" t="b">
        <f t="shared" si="1"/>
        <v>1</v>
      </c>
      <c r="L86" s="2">
        <v>90000</v>
      </c>
      <c r="M86" s="83">
        <v>12</v>
      </c>
      <c r="N86" s="131">
        <v>45455</v>
      </c>
      <c r="O86" s="2">
        <v>0</v>
      </c>
      <c r="P86" s="184">
        <v>0</v>
      </c>
      <c r="Q86" s="184">
        <v>0.125</v>
      </c>
      <c r="R86" s="83" t="s">
        <v>151</v>
      </c>
      <c r="T86" s="2"/>
      <c r="AA86" s="2">
        <v>90000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15">
      <c r="A87" s="118">
        <v>559</v>
      </c>
      <c r="B87" s="83" t="s">
        <v>6119</v>
      </c>
      <c r="C87" s="83" t="s">
        <v>8269</v>
      </c>
      <c r="D87" t="s">
        <v>942</v>
      </c>
      <c r="E87" s="83">
        <v>120</v>
      </c>
      <c r="F87" s="83" t="s">
        <v>153</v>
      </c>
      <c r="H87" s="83" t="s">
        <v>150</v>
      </c>
      <c r="I87" s="109">
        <v>45118</v>
      </c>
      <c r="J87" s="109">
        <f>VLOOKUP(A87,'Membership Details'!C:J,8,FALSE)</f>
        <v>36982</v>
      </c>
      <c r="K87" s="109" t="b">
        <f t="shared" si="1"/>
        <v>1</v>
      </c>
      <c r="L87" s="2">
        <v>33000</v>
      </c>
      <c r="M87" s="83">
        <v>12</v>
      </c>
      <c r="N87" s="130">
        <v>45483</v>
      </c>
      <c r="O87" s="2">
        <v>0</v>
      </c>
      <c r="P87" s="184">
        <v>0</v>
      </c>
      <c r="Q87" s="184">
        <v>0.125</v>
      </c>
      <c r="R87" s="83" t="s">
        <v>151</v>
      </c>
      <c r="T87" s="2"/>
      <c r="AA87" s="2">
        <v>33000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15">
      <c r="A88" s="118">
        <v>560</v>
      </c>
      <c r="B88" s="83" t="s">
        <v>6119</v>
      </c>
      <c r="C88" s="83" t="s">
        <v>8269</v>
      </c>
      <c r="D88" t="s">
        <v>619</v>
      </c>
      <c r="E88" s="83">
        <v>121</v>
      </c>
      <c r="F88" s="83" t="s">
        <v>153</v>
      </c>
      <c r="H88" s="83" t="s">
        <v>150</v>
      </c>
      <c r="I88" s="109">
        <v>45157</v>
      </c>
      <c r="J88" s="109">
        <f>VLOOKUP(A88,'Membership Details'!C:J,8,FALSE)</f>
        <v>36982</v>
      </c>
      <c r="K88" s="109" t="b">
        <f t="shared" si="1"/>
        <v>1</v>
      </c>
      <c r="L88" s="2">
        <v>90000</v>
      </c>
      <c r="M88" s="83">
        <v>12</v>
      </c>
      <c r="N88" s="130">
        <v>45522</v>
      </c>
      <c r="O88" s="2">
        <v>0</v>
      </c>
      <c r="P88" s="184">
        <v>0</v>
      </c>
      <c r="Q88" s="184">
        <v>0.125</v>
      </c>
      <c r="R88" s="83" t="s">
        <v>151</v>
      </c>
      <c r="T88" s="2"/>
      <c r="AA88" s="2">
        <v>90000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15">
      <c r="A89" s="118">
        <v>1154</v>
      </c>
      <c r="B89" s="83" t="s">
        <v>6119</v>
      </c>
      <c r="C89" s="83" t="s">
        <v>8269</v>
      </c>
      <c r="D89" t="s">
        <v>473</v>
      </c>
      <c r="E89" s="83">
        <v>123</v>
      </c>
      <c r="F89" s="83" t="s">
        <v>153</v>
      </c>
      <c r="H89" s="83" t="s">
        <v>150</v>
      </c>
      <c r="I89" s="109">
        <v>45118</v>
      </c>
      <c r="J89" s="109">
        <f>VLOOKUP(A89,'Membership Details'!C:J,8,FALSE)</f>
        <v>36982</v>
      </c>
      <c r="K89" s="109" t="b">
        <f t="shared" si="1"/>
        <v>1</v>
      </c>
      <c r="L89" s="2">
        <v>185000</v>
      </c>
      <c r="M89" s="83">
        <v>12</v>
      </c>
      <c r="N89" s="130">
        <v>45483</v>
      </c>
      <c r="O89" s="2">
        <v>0</v>
      </c>
      <c r="P89" s="184">
        <v>0</v>
      </c>
      <c r="Q89" s="184">
        <v>0.125</v>
      </c>
      <c r="R89" s="83" t="s">
        <v>151</v>
      </c>
      <c r="T89" s="2"/>
      <c r="AA89" s="2">
        <v>185000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15">
      <c r="A90" s="118">
        <v>819</v>
      </c>
      <c r="B90" s="83" t="s">
        <v>6119</v>
      </c>
      <c r="C90" s="83" t="s">
        <v>8269</v>
      </c>
      <c r="D90" t="s">
        <v>495</v>
      </c>
      <c r="E90" s="83">
        <v>125</v>
      </c>
      <c r="F90" s="83" t="s">
        <v>153</v>
      </c>
      <c r="H90" s="83" t="s">
        <v>150</v>
      </c>
      <c r="I90" s="128">
        <v>45194</v>
      </c>
      <c r="J90" s="109">
        <f>VLOOKUP(A90,'Membership Details'!C:J,8,FALSE)</f>
        <v>36982</v>
      </c>
      <c r="K90" s="109" t="b">
        <f t="shared" si="1"/>
        <v>1</v>
      </c>
      <c r="L90" s="2">
        <v>75000</v>
      </c>
      <c r="M90" s="83">
        <v>12</v>
      </c>
      <c r="N90" s="130">
        <v>45559</v>
      </c>
      <c r="O90" s="2">
        <v>0</v>
      </c>
      <c r="P90" s="184">
        <v>0</v>
      </c>
      <c r="Q90" s="184">
        <v>0.125</v>
      </c>
      <c r="R90" s="83" t="s">
        <v>151</v>
      </c>
      <c r="T90" s="2"/>
      <c r="AA90" s="2">
        <v>75000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15">
      <c r="A91" s="118">
        <v>817</v>
      </c>
      <c r="B91" s="83" t="s">
        <v>6119</v>
      </c>
      <c r="C91" s="83" t="s">
        <v>8269</v>
      </c>
      <c r="D91" t="s">
        <v>420</v>
      </c>
      <c r="E91" s="83">
        <v>126</v>
      </c>
      <c r="F91" s="83" t="s">
        <v>153</v>
      </c>
      <c r="H91" s="83" t="s">
        <v>150</v>
      </c>
      <c r="I91" s="128">
        <v>45194</v>
      </c>
      <c r="J91" s="109">
        <f>VLOOKUP(A91,'Membership Details'!C:J,8,FALSE)</f>
        <v>36982</v>
      </c>
      <c r="K91" s="109" t="b">
        <f t="shared" si="1"/>
        <v>1</v>
      </c>
      <c r="L91" s="2">
        <v>75000</v>
      </c>
      <c r="M91" s="83">
        <v>12</v>
      </c>
      <c r="N91" s="130">
        <v>45559</v>
      </c>
      <c r="O91" s="2">
        <v>0</v>
      </c>
      <c r="P91" s="184">
        <v>0</v>
      </c>
      <c r="Q91" s="184">
        <v>0.125</v>
      </c>
      <c r="R91" s="83" t="s">
        <v>151</v>
      </c>
      <c r="T91" s="2"/>
      <c r="AA91" s="2">
        <v>75000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15">
      <c r="A92" s="118">
        <v>638</v>
      </c>
      <c r="B92" s="83" t="s">
        <v>6119</v>
      </c>
      <c r="C92" s="83" t="s">
        <v>8269</v>
      </c>
      <c r="D92" t="s">
        <v>830</v>
      </c>
      <c r="E92" s="83">
        <v>130</v>
      </c>
      <c r="F92" s="83" t="s">
        <v>153</v>
      </c>
      <c r="H92" s="83" t="s">
        <v>150</v>
      </c>
      <c r="I92" s="109">
        <v>45143</v>
      </c>
      <c r="J92" s="109">
        <f>VLOOKUP(A92,'Membership Details'!C:J,8,FALSE)</f>
        <v>36982</v>
      </c>
      <c r="K92" s="109" t="b">
        <f t="shared" si="1"/>
        <v>1</v>
      </c>
      <c r="L92" s="2">
        <v>95000</v>
      </c>
      <c r="M92" s="83">
        <v>12</v>
      </c>
      <c r="N92" s="130">
        <v>45508</v>
      </c>
      <c r="O92" s="2">
        <v>0</v>
      </c>
      <c r="P92" s="184">
        <v>0</v>
      </c>
      <c r="Q92" s="184">
        <v>0.125</v>
      </c>
      <c r="R92" s="83" t="s">
        <v>151</v>
      </c>
      <c r="T92" s="2"/>
      <c r="AA92" s="2">
        <v>95000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15">
      <c r="A93" s="118">
        <v>637</v>
      </c>
      <c r="B93" s="83" t="s">
        <v>6119</v>
      </c>
      <c r="C93" s="83" t="s">
        <v>8269</v>
      </c>
      <c r="D93" t="s">
        <v>831</v>
      </c>
      <c r="E93" s="83">
        <v>131</v>
      </c>
      <c r="F93" s="83" t="s">
        <v>153</v>
      </c>
      <c r="H93" s="83" t="s">
        <v>150</v>
      </c>
      <c r="I93" s="109">
        <v>45143</v>
      </c>
      <c r="J93" s="109">
        <f>VLOOKUP(A93,'Membership Details'!C:J,8,FALSE)</f>
        <v>36982</v>
      </c>
      <c r="K93" s="109" t="b">
        <f t="shared" si="1"/>
        <v>1</v>
      </c>
      <c r="L93" s="2">
        <v>100000</v>
      </c>
      <c r="M93" s="83">
        <v>12</v>
      </c>
      <c r="N93" s="130">
        <v>45508</v>
      </c>
      <c r="O93" s="2">
        <v>0</v>
      </c>
      <c r="P93" s="184">
        <v>0</v>
      </c>
      <c r="Q93" s="184">
        <v>0.125</v>
      </c>
      <c r="R93" s="83" t="s">
        <v>151</v>
      </c>
      <c r="T93" s="2"/>
      <c r="AA93" s="2">
        <v>100000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15">
      <c r="A94" s="118">
        <v>823</v>
      </c>
      <c r="B94" s="83" t="s">
        <v>6119</v>
      </c>
      <c r="C94" s="83" t="s">
        <v>8269</v>
      </c>
      <c r="D94" t="s">
        <v>1060</v>
      </c>
      <c r="E94" s="83">
        <v>132</v>
      </c>
      <c r="F94" s="83" t="s">
        <v>153</v>
      </c>
      <c r="H94" s="83" t="s">
        <v>150</v>
      </c>
      <c r="I94" s="109">
        <v>45143</v>
      </c>
      <c r="J94" s="109">
        <f>VLOOKUP(A94,'Membership Details'!C:J,8,FALSE)</f>
        <v>36982</v>
      </c>
      <c r="K94" s="109" t="b">
        <f t="shared" si="1"/>
        <v>1</v>
      </c>
      <c r="L94" s="2">
        <v>150000</v>
      </c>
      <c r="M94" s="83">
        <v>12</v>
      </c>
      <c r="N94" s="130">
        <v>45508</v>
      </c>
      <c r="O94" s="2">
        <v>0</v>
      </c>
      <c r="P94" s="184">
        <v>0</v>
      </c>
      <c r="Q94" s="184">
        <v>0.125</v>
      </c>
      <c r="R94" s="83" t="s">
        <v>151</v>
      </c>
      <c r="T94" s="2"/>
      <c r="AA94" s="2">
        <v>150000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15">
      <c r="A95" s="118">
        <v>636</v>
      </c>
      <c r="B95" s="83" t="s">
        <v>6119</v>
      </c>
      <c r="C95" s="83" t="s">
        <v>8269</v>
      </c>
      <c r="D95" t="s">
        <v>832</v>
      </c>
      <c r="E95" s="83">
        <v>133</v>
      </c>
      <c r="F95" s="83" t="s">
        <v>153</v>
      </c>
      <c r="H95" s="83" t="s">
        <v>150</v>
      </c>
      <c r="I95" s="109">
        <v>45143</v>
      </c>
      <c r="J95" s="109">
        <f>VLOOKUP(A95,'Membership Details'!C:J,8,FALSE)</f>
        <v>36982</v>
      </c>
      <c r="K95" s="109" t="b">
        <f t="shared" si="1"/>
        <v>1</v>
      </c>
      <c r="L95" s="2">
        <v>55000</v>
      </c>
      <c r="M95" s="83">
        <v>12</v>
      </c>
      <c r="N95" s="130">
        <v>45508</v>
      </c>
      <c r="O95" s="2">
        <v>0</v>
      </c>
      <c r="P95" s="184">
        <v>0</v>
      </c>
      <c r="Q95" s="184">
        <v>0.125</v>
      </c>
      <c r="R95" s="83" t="s">
        <v>151</v>
      </c>
      <c r="T95" s="2"/>
      <c r="AA95" s="2">
        <v>55000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15">
      <c r="A96" s="118">
        <v>904</v>
      </c>
      <c r="B96" s="83" t="s">
        <v>6119</v>
      </c>
      <c r="C96" s="83" t="s">
        <v>8269</v>
      </c>
      <c r="D96" t="s">
        <v>659</v>
      </c>
      <c r="E96" s="83">
        <v>135</v>
      </c>
      <c r="F96" s="83" t="s">
        <v>153</v>
      </c>
      <c r="H96" s="83" t="s">
        <v>150</v>
      </c>
      <c r="I96" s="109">
        <v>45118</v>
      </c>
      <c r="J96" s="109">
        <f>VLOOKUP(A96,'Membership Details'!C:J,8,FALSE)</f>
        <v>36982</v>
      </c>
      <c r="K96" s="109" t="b">
        <f t="shared" si="1"/>
        <v>1</v>
      </c>
      <c r="L96" s="2">
        <v>100000</v>
      </c>
      <c r="M96" s="83">
        <v>12</v>
      </c>
      <c r="N96" s="130">
        <v>45483</v>
      </c>
      <c r="O96" s="2">
        <v>0</v>
      </c>
      <c r="P96" s="184">
        <v>0</v>
      </c>
      <c r="Q96" s="184">
        <v>0.125</v>
      </c>
      <c r="R96" s="83" t="s">
        <v>151</v>
      </c>
      <c r="T96" s="2"/>
      <c r="AA96" s="2">
        <v>100000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15">
      <c r="A97" s="118">
        <v>2626</v>
      </c>
      <c r="B97" s="83" t="s">
        <v>6119</v>
      </c>
      <c r="C97" s="83" t="s">
        <v>8269</v>
      </c>
      <c r="D97" t="s">
        <v>660</v>
      </c>
      <c r="E97" s="83">
        <v>136</v>
      </c>
      <c r="F97" s="83" t="s">
        <v>153</v>
      </c>
      <c r="H97" s="83" t="s">
        <v>150</v>
      </c>
      <c r="I97" s="109">
        <v>45118</v>
      </c>
      <c r="J97" s="109">
        <f>VLOOKUP(A97,'Membership Details'!C:J,8,FALSE)</f>
        <v>36982</v>
      </c>
      <c r="K97" s="109" t="b">
        <f t="shared" si="1"/>
        <v>1</v>
      </c>
      <c r="L97" s="2">
        <v>105000</v>
      </c>
      <c r="M97" s="83">
        <v>12</v>
      </c>
      <c r="N97" s="130">
        <v>45483</v>
      </c>
      <c r="O97" s="2">
        <v>0</v>
      </c>
      <c r="P97" s="184">
        <v>0</v>
      </c>
      <c r="Q97" s="184">
        <v>0.125</v>
      </c>
      <c r="R97" s="83" t="s">
        <v>151</v>
      </c>
      <c r="T97" s="2"/>
      <c r="AA97" s="2">
        <v>105000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15">
      <c r="A98" s="118">
        <v>934</v>
      </c>
      <c r="B98" s="83" t="s">
        <v>6119</v>
      </c>
      <c r="C98" s="83" t="s">
        <v>8269</v>
      </c>
      <c r="D98" t="s">
        <v>817</v>
      </c>
      <c r="E98" s="83">
        <v>137</v>
      </c>
      <c r="F98" s="83" t="s">
        <v>153</v>
      </c>
      <c r="H98" s="83" t="s">
        <v>150</v>
      </c>
      <c r="I98" s="129">
        <v>45090</v>
      </c>
      <c r="J98" s="109">
        <f>VLOOKUP(A98,'Membership Details'!C:J,8,FALSE)</f>
        <v>36982</v>
      </c>
      <c r="K98" s="109" t="b">
        <f t="shared" si="1"/>
        <v>1</v>
      </c>
      <c r="L98" s="2">
        <v>67000</v>
      </c>
      <c r="M98" s="83">
        <v>12</v>
      </c>
      <c r="N98" s="131">
        <v>45455</v>
      </c>
      <c r="O98" s="2">
        <v>0</v>
      </c>
      <c r="P98" s="184">
        <v>0</v>
      </c>
      <c r="Q98" s="184">
        <v>0.125</v>
      </c>
      <c r="R98" s="83" t="s">
        <v>151</v>
      </c>
      <c r="T98" s="2"/>
      <c r="AA98" s="2">
        <v>67000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15">
      <c r="A99" s="118">
        <v>1504</v>
      </c>
      <c r="B99" s="83" t="s">
        <v>6119</v>
      </c>
      <c r="C99" s="83" t="s">
        <v>8269</v>
      </c>
      <c r="D99" t="s">
        <v>1090</v>
      </c>
      <c r="E99" s="83">
        <v>141</v>
      </c>
      <c r="F99" s="83" t="s">
        <v>153</v>
      </c>
      <c r="H99" s="83" t="s">
        <v>150</v>
      </c>
      <c r="I99" s="109">
        <v>45143</v>
      </c>
      <c r="J99" s="109">
        <f>VLOOKUP(A99,'Membership Details'!C:J,8,FALSE)</f>
        <v>36982</v>
      </c>
      <c r="K99" s="109" t="b">
        <f t="shared" si="1"/>
        <v>1</v>
      </c>
      <c r="L99" s="2">
        <v>85000</v>
      </c>
      <c r="M99" s="83">
        <v>12</v>
      </c>
      <c r="N99" s="130">
        <v>45508</v>
      </c>
      <c r="O99" s="2">
        <v>0</v>
      </c>
      <c r="P99" s="184">
        <v>0</v>
      </c>
      <c r="Q99" s="184">
        <v>0.125</v>
      </c>
      <c r="R99" s="83" t="s">
        <v>151</v>
      </c>
      <c r="T99" s="2"/>
      <c r="AA99" s="2">
        <v>85000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15">
      <c r="A100" s="118">
        <v>975</v>
      </c>
      <c r="B100" s="83" t="s">
        <v>6119</v>
      </c>
      <c r="C100" s="83" t="s">
        <v>8269</v>
      </c>
      <c r="D100" t="s">
        <v>833</v>
      </c>
      <c r="E100" s="83">
        <v>144</v>
      </c>
      <c r="F100" s="83" t="s">
        <v>153</v>
      </c>
      <c r="H100" s="83" t="s">
        <v>150</v>
      </c>
      <c r="I100" s="128">
        <v>45194</v>
      </c>
      <c r="J100" s="109">
        <f>VLOOKUP(A100,'Membership Details'!C:J,8,FALSE)</f>
        <v>36982</v>
      </c>
      <c r="K100" s="109" t="b">
        <f t="shared" si="1"/>
        <v>1</v>
      </c>
      <c r="L100" s="2">
        <v>45000</v>
      </c>
      <c r="M100" s="83">
        <v>12</v>
      </c>
      <c r="N100" s="130">
        <v>45559</v>
      </c>
      <c r="O100" s="2">
        <v>0</v>
      </c>
      <c r="P100" s="184">
        <v>0</v>
      </c>
      <c r="Q100" s="184">
        <v>0.125</v>
      </c>
      <c r="R100" s="83" t="s">
        <v>151</v>
      </c>
      <c r="T100" s="2"/>
      <c r="AA100" s="2">
        <v>45000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15">
      <c r="A101" s="118">
        <v>368</v>
      </c>
      <c r="B101" s="83" t="s">
        <v>6119</v>
      </c>
      <c r="C101" s="83" t="s">
        <v>8269</v>
      </c>
      <c r="D101" t="s">
        <v>6123</v>
      </c>
      <c r="E101" s="83">
        <v>146</v>
      </c>
      <c r="F101" s="83" t="s">
        <v>153</v>
      </c>
      <c r="H101" s="83" t="s">
        <v>150</v>
      </c>
      <c r="I101" s="109">
        <v>45143</v>
      </c>
      <c r="J101" s="109">
        <f>VLOOKUP(A101,'Membership Details'!C:J,8,FALSE)</f>
        <v>39707</v>
      </c>
      <c r="K101" s="109" t="b">
        <f t="shared" si="1"/>
        <v>1</v>
      </c>
      <c r="L101" s="2">
        <v>120000</v>
      </c>
      <c r="M101" s="83">
        <v>12</v>
      </c>
      <c r="N101" s="130">
        <v>45508</v>
      </c>
      <c r="O101" s="2">
        <v>0</v>
      </c>
      <c r="P101" s="184">
        <v>0</v>
      </c>
      <c r="Q101" s="184">
        <v>0.125</v>
      </c>
      <c r="R101" s="83" t="s">
        <v>151</v>
      </c>
      <c r="T101" s="2"/>
      <c r="AA101" s="2">
        <v>120000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15">
      <c r="A102" s="118">
        <v>561</v>
      </c>
      <c r="B102" s="83" t="s">
        <v>6119</v>
      </c>
      <c r="C102" s="83" t="s">
        <v>8269</v>
      </c>
      <c r="D102" t="s">
        <v>964</v>
      </c>
      <c r="E102" s="83">
        <v>147</v>
      </c>
      <c r="F102" s="83" t="s">
        <v>153</v>
      </c>
      <c r="H102" s="83" t="s">
        <v>150</v>
      </c>
      <c r="I102" s="109">
        <v>45143</v>
      </c>
      <c r="J102" s="109">
        <f>VLOOKUP(A102,'Membership Details'!C:J,8,FALSE)</f>
        <v>36982</v>
      </c>
      <c r="K102" s="109" t="b">
        <f t="shared" si="1"/>
        <v>1</v>
      </c>
      <c r="L102" s="2">
        <v>80000</v>
      </c>
      <c r="M102" s="83">
        <v>12</v>
      </c>
      <c r="N102" s="130">
        <v>45508</v>
      </c>
      <c r="O102" s="2">
        <v>0</v>
      </c>
      <c r="P102" s="184">
        <v>0</v>
      </c>
      <c r="Q102" s="184">
        <v>0.125</v>
      </c>
      <c r="R102" s="83" t="s">
        <v>151</v>
      </c>
      <c r="T102" s="2"/>
      <c r="AA102" s="2">
        <v>80000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15">
      <c r="A103" s="118">
        <v>1152</v>
      </c>
      <c r="B103" s="83" t="s">
        <v>6119</v>
      </c>
      <c r="C103" s="83" t="s">
        <v>8269</v>
      </c>
      <c r="D103" t="s">
        <v>800</v>
      </c>
      <c r="E103" s="83">
        <v>150</v>
      </c>
      <c r="F103" s="83" t="s">
        <v>153</v>
      </c>
      <c r="H103" s="83" t="s">
        <v>150</v>
      </c>
      <c r="I103" s="109">
        <v>45143</v>
      </c>
      <c r="J103" s="109">
        <f>VLOOKUP(A103,'Membership Details'!C:J,8,FALSE)</f>
        <v>36982</v>
      </c>
      <c r="K103" s="109" t="b">
        <f t="shared" si="1"/>
        <v>1</v>
      </c>
      <c r="L103" s="2">
        <v>60000</v>
      </c>
      <c r="M103" s="83">
        <v>12</v>
      </c>
      <c r="N103" s="130">
        <v>45508</v>
      </c>
      <c r="O103" s="2">
        <v>0</v>
      </c>
      <c r="P103" s="184">
        <v>0</v>
      </c>
      <c r="Q103" s="184">
        <v>0.125</v>
      </c>
      <c r="R103" s="83" t="s">
        <v>151</v>
      </c>
      <c r="T103" s="2"/>
      <c r="AA103" s="2">
        <v>60000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15">
      <c r="A104" s="118">
        <v>822</v>
      </c>
      <c r="B104" s="83" t="s">
        <v>6119</v>
      </c>
      <c r="C104" s="83" t="s">
        <v>8269</v>
      </c>
      <c r="D104" t="s">
        <v>844</v>
      </c>
      <c r="E104" s="83">
        <v>151</v>
      </c>
      <c r="F104" s="83" t="s">
        <v>153</v>
      </c>
      <c r="H104" s="83" t="s">
        <v>150</v>
      </c>
      <c r="I104" s="109">
        <v>45152</v>
      </c>
      <c r="J104" s="109">
        <f>VLOOKUP(A104,'Membership Details'!C:J,8,FALSE)</f>
        <v>36982</v>
      </c>
      <c r="K104" s="109" t="b">
        <f t="shared" si="1"/>
        <v>1</v>
      </c>
      <c r="L104" s="2">
        <v>95000</v>
      </c>
      <c r="M104" s="83">
        <v>12</v>
      </c>
      <c r="N104" s="130">
        <v>45517</v>
      </c>
      <c r="O104" s="2">
        <v>0</v>
      </c>
      <c r="P104" s="184">
        <v>0</v>
      </c>
      <c r="Q104" s="184">
        <v>0.125</v>
      </c>
      <c r="R104" s="83" t="s">
        <v>151</v>
      </c>
      <c r="T104" s="2"/>
      <c r="AA104" s="2">
        <v>95000</v>
      </c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15">
      <c r="A105" s="118">
        <v>974</v>
      </c>
      <c r="B105" s="83" t="s">
        <v>6119</v>
      </c>
      <c r="C105" s="83" t="s">
        <v>8269</v>
      </c>
      <c r="D105" t="s">
        <v>834</v>
      </c>
      <c r="E105" s="83">
        <v>153</v>
      </c>
      <c r="F105" s="83" t="s">
        <v>153</v>
      </c>
      <c r="H105" s="83" t="s">
        <v>150</v>
      </c>
      <c r="I105" s="128">
        <v>45194</v>
      </c>
      <c r="J105" s="109">
        <f>VLOOKUP(A105,'Membership Details'!C:J,8,FALSE)</f>
        <v>36982</v>
      </c>
      <c r="K105" s="109" t="b">
        <f t="shared" si="1"/>
        <v>1</v>
      </c>
      <c r="L105" s="2">
        <v>45000</v>
      </c>
      <c r="M105" s="83">
        <v>12</v>
      </c>
      <c r="N105" s="130">
        <v>45559</v>
      </c>
      <c r="O105" s="2">
        <v>0</v>
      </c>
      <c r="P105" s="184">
        <v>0</v>
      </c>
      <c r="Q105" s="184">
        <v>0.125</v>
      </c>
      <c r="R105" s="83" t="s">
        <v>151</v>
      </c>
      <c r="T105" s="2"/>
      <c r="AA105" s="2">
        <v>45000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15">
      <c r="A106" s="118">
        <v>295</v>
      </c>
      <c r="B106" s="83" t="s">
        <v>6119</v>
      </c>
      <c r="C106" s="83" t="s">
        <v>8269</v>
      </c>
      <c r="D106" t="s">
        <v>383</v>
      </c>
      <c r="E106" s="83">
        <v>157</v>
      </c>
      <c r="F106" s="83" t="s">
        <v>153</v>
      </c>
      <c r="H106" s="83" t="s">
        <v>150</v>
      </c>
      <c r="I106" s="109">
        <v>45118</v>
      </c>
      <c r="J106" s="109">
        <f>VLOOKUP(A106,'Membership Details'!C:J,8,FALSE)</f>
        <v>36982</v>
      </c>
      <c r="K106" s="109" t="b">
        <f t="shared" si="1"/>
        <v>1</v>
      </c>
      <c r="L106" s="2">
        <v>160000</v>
      </c>
      <c r="M106" s="83">
        <v>12</v>
      </c>
      <c r="N106" s="130">
        <v>45483</v>
      </c>
      <c r="O106" s="2">
        <v>0</v>
      </c>
      <c r="P106" s="184">
        <v>0</v>
      </c>
      <c r="Q106" s="184">
        <v>0.125</v>
      </c>
      <c r="R106" s="83" t="s">
        <v>151</v>
      </c>
      <c r="T106" s="2"/>
      <c r="AA106" s="2">
        <v>160000</v>
      </c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15">
      <c r="A107" s="118">
        <v>124</v>
      </c>
      <c r="B107" s="83" t="s">
        <v>6119</v>
      </c>
      <c r="C107" s="83" t="s">
        <v>8269</v>
      </c>
      <c r="D107" t="s">
        <v>263</v>
      </c>
      <c r="E107" s="83">
        <v>161</v>
      </c>
      <c r="F107" s="83" t="s">
        <v>153</v>
      </c>
      <c r="H107" s="83" t="s">
        <v>150</v>
      </c>
      <c r="I107" s="128">
        <v>45194</v>
      </c>
      <c r="J107" s="109">
        <f>VLOOKUP(A107,'Membership Details'!C:J,8,FALSE)</f>
        <v>36982</v>
      </c>
      <c r="K107" s="109" t="b">
        <f t="shared" si="1"/>
        <v>1</v>
      </c>
      <c r="L107" s="2">
        <v>31000</v>
      </c>
      <c r="M107" s="83">
        <v>12</v>
      </c>
      <c r="N107" s="130">
        <v>45559</v>
      </c>
      <c r="O107" s="2">
        <v>0</v>
      </c>
      <c r="P107" s="184">
        <v>0</v>
      </c>
      <c r="Q107" s="184">
        <v>0.125</v>
      </c>
      <c r="R107" s="83" t="s">
        <v>151</v>
      </c>
      <c r="T107" s="2"/>
      <c r="AA107" s="2">
        <v>31000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15">
      <c r="A108" s="118">
        <v>409</v>
      </c>
      <c r="B108" s="83" t="s">
        <v>6119</v>
      </c>
      <c r="C108" s="83" t="s">
        <v>8269</v>
      </c>
      <c r="D108" t="s">
        <v>1087</v>
      </c>
      <c r="E108" s="83">
        <v>162</v>
      </c>
      <c r="F108" s="83" t="s">
        <v>153</v>
      </c>
      <c r="H108" s="83" t="s">
        <v>150</v>
      </c>
      <c r="I108" s="109">
        <v>45143</v>
      </c>
      <c r="J108" s="109">
        <f>VLOOKUP(A108,'Membership Details'!C:J,8,FALSE)</f>
        <v>36982</v>
      </c>
      <c r="K108" s="109" t="b">
        <f t="shared" si="1"/>
        <v>1</v>
      </c>
      <c r="L108" s="2">
        <v>110000</v>
      </c>
      <c r="M108" s="83">
        <v>12</v>
      </c>
      <c r="N108" s="130">
        <v>45508</v>
      </c>
      <c r="O108" s="2">
        <v>0</v>
      </c>
      <c r="P108" s="184">
        <v>0</v>
      </c>
      <c r="Q108" s="184">
        <v>0.125</v>
      </c>
      <c r="R108" s="83" t="s">
        <v>151</v>
      </c>
      <c r="T108" s="2"/>
      <c r="AA108" s="2">
        <v>110000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15">
      <c r="A109" s="118">
        <v>98</v>
      </c>
      <c r="B109" s="83" t="s">
        <v>6119</v>
      </c>
      <c r="C109" s="83" t="s">
        <v>8269</v>
      </c>
      <c r="D109" t="s">
        <v>240</v>
      </c>
      <c r="E109" s="83">
        <v>165</v>
      </c>
      <c r="F109" s="83" t="s">
        <v>153</v>
      </c>
      <c r="H109" s="83" t="s">
        <v>150</v>
      </c>
      <c r="I109" s="109">
        <v>45143</v>
      </c>
      <c r="J109" s="109">
        <f>VLOOKUP(A109,'Membership Details'!C:J,8,FALSE)</f>
        <v>36982</v>
      </c>
      <c r="K109" s="109" t="b">
        <f t="shared" si="1"/>
        <v>1</v>
      </c>
      <c r="L109" s="2">
        <v>158000</v>
      </c>
      <c r="M109" s="83">
        <v>12</v>
      </c>
      <c r="N109" s="130">
        <v>45508</v>
      </c>
      <c r="O109" s="2">
        <v>0</v>
      </c>
      <c r="P109" s="184">
        <v>0</v>
      </c>
      <c r="Q109" s="184">
        <v>0.125</v>
      </c>
      <c r="R109" s="83" t="s">
        <v>151</v>
      </c>
      <c r="T109" s="2"/>
      <c r="AA109" s="2">
        <v>158000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15">
      <c r="A110" s="118">
        <v>1425</v>
      </c>
      <c r="B110" s="83" t="s">
        <v>6119</v>
      </c>
      <c r="C110" s="83" t="s">
        <v>8269</v>
      </c>
      <c r="D110" t="s">
        <v>513</v>
      </c>
      <c r="E110" s="83">
        <v>166</v>
      </c>
      <c r="F110" s="83" t="s">
        <v>153</v>
      </c>
      <c r="H110" s="83" t="s">
        <v>150</v>
      </c>
      <c r="I110" s="129">
        <v>45090</v>
      </c>
      <c r="J110" s="109">
        <f>VLOOKUP(A110,'Membership Details'!C:J,8,FALSE)</f>
        <v>36982</v>
      </c>
      <c r="K110" s="109" t="b">
        <f t="shared" si="1"/>
        <v>1</v>
      </c>
      <c r="L110" s="2">
        <v>30000</v>
      </c>
      <c r="M110" s="83">
        <v>12</v>
      </c>
      <c r="N110" s="131">
        <v>45455</v>
      </c>
      <c r="O110" s="2">
        <v>0</v>
      </c>
      <c r="P110" s="184">
        <v>0</v>
      </c>
      <c r="Q110" s="184">
        <v>0.125</v>
      </c>
      <c r="R110" s="83" t="s">
        <v>151</v>
      </c>
      <c r="T110" s="2"/>
      <c r="AA110" s="2">
        <v>30000</v>
      </c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15">
      <c r="A111" s="118">
        <v>49</v>
      </c>
      <c r="B111" s="83" t="s">
        <v>6119</v>
      </c>
      <c r="C111" s="83" t="s">
        <v>8269</v>
      </c>
      <c r="D111" t="s">
        <v>205</v>
      </c>
      <c r="E111" s="83">
        <v>167</v>
      </c>
      <c r="F111" s="83" t="s">
        <v>153</v>
      </c>
      <c r="H111" s="83" t="s">
        <v>150</v>
      </c>
      <c r="I111" s="109">
        <v>45143</v>
      </c>
      <c r="J111" s="109">
        <f>VLOOKUP(A111,'Membership Details'!C:J,8,FALSE)</f>
        <v>36982</v>
      </c>
      <c r="K111" s="109" t="b">
        <f t="shared" si="1"/>
        <v>1</v>
      </c>
      <c r="L111" s="2">
        <v>190000</v>
      </c>
      <c r="M111" s="83">
        <v>12</v>
      </c>
      <c r="N111" s="130">
        <v>45508</v>
      </c>
      <c r="O111" s="2">
        <v>0</v>
      </c>
      <c r="P111" s="184">
        <v>0</v>
      </c>
      <c r="Q111" s="184">
        <v>0.125</v>
      </c>
      <c r="R111" s="83" t="s">
        <v>151</v>
      </c>
      <c r="T111" s="2"/>
      <c r="AA111" s="2">
        <v>190000</v>
      </c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15">
      <c r="A112" s="118">
        <v>593</v>
      </c>
      <c r="B112" s="83" t="s">
        <v>6119</v>
      </c>
      <c r="C112" s="83" t="s">
        <v>8269</v>
      </c>
      <c r="D112" t="s">
        <v>1059</v>
      </c>
      <c r="E112" s="83">
        <v>168</v>
      </c>
      <c r="F112" s="83" t="s">
        <v>153</v>
      </c>
      <c r="H112" s="83" t="s">
        <v>150</v>
      </c>
      <c r="I112" s="109">
        <v>45143</v>
      </c>
      <c r="J112" s="109">
        <f>VLOOKUP(A112,'Membership Details'!C:J,8,FALSE)</f>
        <v>36982</v>
      </c>
      <c r="K112" s="109" t="b">
        <f t="shared" si="1"/>
        <v>1</v>
      </c>
      <c r="L112" s="2">
        <v>90000</v>
      </c>
      <c r="M112" s="83">
        <v>12</v>
      </c>
      <c r="N112" s="130">
        <v>45508</v>
      </c>
      <c r="O112" s="2">
        <v>0</v>
      </c>
      <c r="P112" s="184">
        <v>0</v>
      </c>
      <c r="Q112" s="184">
        <v>0.125</v>
      </c>
      <c r="R112" s="83" t="s">
        <v>151</v>
      </c>
      <c r="T112" s="2"/>
      <c r="AA112" s="2">
        <v>90000</v>
      </c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t="15">
      <c r="A113" s="118">
        <v>605</v>
      </c>
      <c r="B113" s="83" t="s">
        <v>6119</v>
      </c>
      <c r="C113" s="83" t="s">
        <v>8269</v>
      </c>
      <c r="D113" t="s">
        <v>422</v>
      </c>
      <c r="E113" s="83">
        <v>169</v>
      </c>
      <c r="F113" s="83" t="s">
        <v>153</v>
      </c>
      <c r="H113" s="83" t="s">
        <v>150</v>
      </c>
      <c r="I113" s="109">
        <v>45157</v>
      </c>
      <c r="J113" s="109">
        <f>VLOOKUP(A113,'Membership Details'!C:J,8,FALSE)</f>
        <v>36982</v>
      </c>
      <c r="K113" s="109" t="b">
        <f t="shared" si="1"/>
        <v>1</v>
      </c>
      <c r="L113" s="2">
        <v>55000</v>
      </c>
      <c r="M113" s="83">
        <v>12</v>
      </c>
      <c r="N113" s="130">
        <v>45522</v>
      </c>
      <c r="O113" s="2">
        <v>0</v>
      </c>
      <c r="P113" s="184">
        <v>0</v>
      </c>
      <c r="Q113" s="184">
        <v>0.125</v>
      </c>
      <c r="R113" s="83" t="s">
        <v>151</v>
      </c>
      <c r="T113" s="2"/>
      <c r="AA113" s="2">
        <v>55000</v>
      </c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t="15">
      <c r="A114" s="118">
        <v>1490</v>
      </c>
      <c r="B114" s="83" t="s">
        <v>6119</v>
      </c>
      <c r="C114" s="83" t="s">
        <v>8269</v>
      </c>
      <c r="D114" t="s">
        <v>717</v>
      </c>
      <c r="E114" s="83">
        <v>170</v>
      </c>
      <c r="F114" s="83" t="s">
        <v>153</v>
      </c>
      <c r="H114" s="83" t="s">
        <v>150</v>
      </c>
      <c r="I114" s="109">
        <v>45157</v>
      </c>
      <c r="J114" s="109">
        <f>VLOOKUP(A114,'Membership Details'!C:J,8,FALSE)</f>
        <v>36982</v>
      </c>
      <c r="K114" s="109" t="b">
        <f t="shared" si="1"/>
        <v>1</v>
      </c>
      <c r="L114" s="2">
        <v>70000</v>
      </c>
      <c r="M114" s="83">
        <v>12</v>
      </c>
      <c r="N114" s="130">
        <v>45522</v>
      </c>
      <c r="O114" s="2">
        <v>0</v>
      </c>
      <c r="P114" s="184">
        <v>0</v>
      </c>
      <c r="Q114" s="184">
        <v>0.125</v>
      </c>
      <c r="R114" s="83" t="s">
        <v>151</v>
      </c>
      <c r="T114" s="2"/>
      <c r="AA114" s="2">
        <v>70000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t="15">
      <c r="A115" s="118">
        <v>1488</v>
      </c>
      <c r="B115" s="83" t="s">
        <v>6119</v>
      </c>
      <c r="C115" s="83" t="s">
        <v>8269</v>
      </c>
      <c r="D115" t="s">
        <v>718</v>
      </c>
      <c r="E115" s="83">
        <v>171</v>
      </c>
      <c r="F115" s="83" t="s">
        <v>153</v>
      </c>
      <c r="H115" s="83" t="s">
        <v>150</v>
      </c>
      <c r="I115" s="109">
        <v>45157</v>
      </c>
      <c r="J115" s="109">
        <f>VLOOKUP(A115,'Membership Details'!C:J,8,FALSE)</f>
        <v>36982</v>
      </c>
      <c r="K115" s="109" t="b">
        <f t="shared" si="1"/>
        <v>1</v>
      </c>
      <c r="L115" s="2">
        <v>70000</v>
      </c>
      <c r="M115" s="83">
        <v>12</v>
      </c>
      <c r="N115" s="130">
        <v>45522</v>
      </c>
      <c r="O115" s="2">
        <v>0</v>
      </c>
      <c r="P115" s="184">
        <v>0</v>
      </c>
      <c r="Q115" s="184">
        <v>0.125</v>
      </c>
      <c r="R115" s="83" t="s">
        <v>151</v>
      </c>
      <c r="T115" s="2"/>
      <c r="AA115" s="2">
        <v>70000</v>
      </c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t="15">
      <c r="A116" s="118">
        <v>1489</v>
      </c>
      <c r="B116" s="83" t="s">
        <v>6119</v>
      </c>
      <c r="C116" s="83" t="s">
        <v>8269</v>
      </c>
      <c r="D116" t="s">
        <v>719</v>
      </c>
      <c r="E116" s="83">
        <v>172</v>
      </c>
      <c r="F116" s="83" t="s">
        <v>153</v>
      </c>
      <c r="H116" s="83" t="s">
        <v>150</v>
      </c>
      <c r="I116" s="109">
        <v>45157</v>
      </c>
      <c r="J116" s="109">
        <f>VLOOKUP(A116,'Membership Details'!C:J,8,FALSE)</f>
        <v>36982</v>
      </c>
      <c r="K116" s="109" t="b">
        <f t="shared" si="1"/>
        <v>1</v>
      </c>
      <c r="L116" s="2">
        <v>70000</v>
      </c>
      <c r="M116" s="83">
        <v>12</v>
      </c>
      <c r="N116" s="130">
        <v>45522</v>
      </c>
      <c r="O116" s="2">
        <v>0</v>
      </c>
      <c r="P116" s="184">
        <v>0</v>
      </c>
      <c r="Q116" s="184">
        <v>0.125</v>
      </c>
      <c r="R116" s="83" t="s">
        <v>151</v>
      </c>
      <c r="T116" s="2"/>
      <c r="AA116" s="2">
        <v>70000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t="15">
      <c r="A117" s="118">
        <v>1487</v>
      </c>
      <c r="B117" s="83" t="s">
        <v>6119</v>
      </c>
      <c r="C117" s="83" t="s">
        <v>8269</v>
      </c>
      <c r="D117" t="s">
        <v>720</v>
      </c>
      <c r="E117" s="83">
        <v>173</v>
      </c>
      <c r="F117" s="83" t="s">
        <v>153</v>
      </c>
      <c r="H117" s="83" t="s">
        <v>150</v>
      </c>
      <c r="I117" s="109">
        <v>45157</v>
      </c>
      <c r="J117" s="109">
        <f>VLOOKUP(A117,'Membership Details'!C:J,8,FALSE)</f>
        <v>36982</v>
      </c>
      <c r="K117" s="109" t="b">
        <f t="shared" si="1"/>
        <v>1</v>
      </c>
      <c r="L117" s="2">
        <v>70000</v>
      </c>
      <c r="M117" s="83">
        <v>12</v>
      </c>
      <c r="N117" s="130">
        <v>45522</v>
      </c>
      <c r="O117" s="2">
        <v>0</v>
      </c>
      <c r="P117" s="184">
        <v>0</v>
      </c>
      <c r="Q117" s="184">
        <v>0.125</v>
      </c>
      <c r="R117" s="83" t="s">
        <v>151</v>
      </c>
      <c r="T117" s="2"/>
      <c r="AA117" s="2">
        <v>70000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t="15">
      <c r="A118" s="118">
        <v>258</v>
      </c>
      <c r="B118" s="83" t="s">
        <v>6119</v>
      </c>
      <c r="C118" s="83" t="s">
        <v>8269</v>
      </c>
      <c r="D118" t="s">
        <v>354</v>
      </c>
      <c r="E118" s="83">
        <v>174</v>
      </c>
      <c r="F118" s="83" t="s">
        <v>153</v>
      </c>
      <c r="H118" s="83" t="s">
        <v>150</v>
      </c>
      <c r="I118" s="109">
        <v>45143</v>
      </c>
      <c r="J118" s="109">
        <f>VLOOKUP(A118,'Membership Details'!C:J,8,FALSE)</f>
        <v>36982</v>
      </c>
      <c r="K118" s="109" t="b">
        <f t="shared" si="1"/>
        <v>1</v>
      </c>
      <c r="L118" s="2">
        <v>70000</v>
      </c>
      <c r="M118" s="83">
        <v>12</v>
      </c>
      <c r="N118" s="130">
        <v>45508</v>
      </c>
      <c r="O118" s="2">
        <v>0</v>
      </c>
      <c r="P118" s="184">
        <v>0</v>
      </c>
      <c r="Q118" s="184">
        <v>0.125</v>
      </c>
      <c r="R118" s="83" t="s">
        <v>151</v>
      </c>
      <c r="T118" s="2"/>
      <c r="AA118" s="2">
        <v>70000</v>
      </c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t="15">
      <c r="A119" s="118">
        <v>365</v>
      </c>
      <c r="B119" s="83" t="s">
        <v>6119</v>
      </c>
      <c r="C119" s="83" t="s">
        <v>8269</v>
      </c>
      <c r="D119" t="s">
        <v>829</v>
      </c>
      <c r="E119" s="83">
        <v>176</v>
      </c>
      <c r="F119" s="83" t="s">
        <v>153</v>
      </c>
      <c r="H119" s="83" t="s">
        <v>150</v>
      </c>
      <c r="I119" s="109">
        <v>45143</v>
      </c>
      <c r="J119" s="109">
        <f>VLOOKUP(A119,'Membership Details'!C:J,8,FALSE)</f>
        <v>36982</v>
      </c>
      <c r="K119" s="109" t="b">
        <f t="shared" si="1"/>
        <v>1</v>
      </c>
      <c r="L119" s="2">
        <v>110000</v>
      </c>
      <c r="M119" s="83">
        <v>12</v>
      </c>
      <c r="N119" s="130">
        <v>45508</v>
      </c>
      <c r="O119" s="2">
        <v>0</v>
      </c>
      <c r="P119" s="184">
        <v>0</v>
      </c>
      <c r="Q119" s="184">
        <v>0.125</v>
      </c>
      <c r="R119" s="83" t="s">
        <v>151</v>
      </c>
      <c r="T119" s="2"/>
      <c r="AA119" s="2">
        <v>110000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t="15">
      <c r="A120" s="118">
        <v>254</v>
      </c>
      <c r="B120" s="83" t="s">
        <v>6119</v>
      </c>
      <c r="C120" s="83" t="s">
        <v>8269</v>
      </c>
      <c r="D120" t="s">
        <v>351</v>
      </c>
      <c r="E120" s="83">
        <v>177</v>
      </c>
      <c r="F120" s="83" t="s">
        <v>153</v>
      </c>
      <c r="H120" s="83" t="s">
        <v>150</v>
      </c>
      <c r="I120" s="109">
        <v>45118</v>
      </c>
      <c r="J120" s="109">
        <f>VLOOKUP(A120,'Membership Details'!C:J,8,FALSE)</f>
        <v>36982</v>
      </c>
      <c r="K120" s="109" t="b">
        <f t="shared" si="1"/>
        <v>1</v>
      </c>
      <c r="L120" s="2">
        <v>73000</v>
      </c>
      <c r="M120" s="83">
        <v>12</v>
      </c>
      <c r="N120" s="130">
        <v>45483</v>
      </c>
      <c r="O120" s="2">
        <v>0</v>
      </c>
      <c r="P120" s="184">
        <v>0</v>
      </c>
      <c r="Q120" s="184">
        <v>0.125</v>
      </c>
      <c r="R120" s="83" t="s">
        <v>151</v>
      </c>
      <c r="T120" s="2"/>
      <c r="AA120" s="2">
        <v>73000</v>
      </c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15">
      <c r="A121" s="118">
        <v>498</v>
      </c>
      <c r="B121" s="83" t="s">
        <v>6119</v>
      </c>
      <c r="C121" s="83" t="s">
        <v>8269</v>
      </c>
      <c r="D121" t="s">
        <v>454</v>
      </c>
      <c r="E121" s="83">
        <v>180</v>
      </c>
      <c r="F121" s="83" t="s">
        <v>153</v>
      </c>
      <c r="H121" s="83" t="s">
        <v>150</v>
      </c>
      <c r="I121" s="109">
        <v>45143</v>
      </c>
      <c r="J121" s="109">
        <f>VLOOKUP(A121,'Membership Details'!C:J,8,FALSE)</f>
        <v>36982</v>
      </c>
      <c r="K121" s="109" t="b">
        <f t="shared" si="1"/>
        <v>1</v>
      </c>
      <c r="L121" s="2">
        <v>110000</v>
      </c>
      <c r="M121" s="83">
        <v>12</v>
      </c>
      <c r="N121" s="130">
        <v>45508</v>
      </c>
      <c r="O121" s="2">
        <v>0</v>
      </c>
      <c r="P121" s="184">
        <v>0</v>
      </c>
      <c r="Q121" s="184">
        <v>0.125</v>
      </c>
      <c r="R121" s="83" t="s">
        <v>151</v>
      </c>
      <c r="T121" s="2"/>
      <c r="AA121" s="2">
        <v>110000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15">
      <c r="A122" s="118">
        <v>1025</v>
      </c>
      <c r="B122" s="83" t="s">
        <v>6119</v>
      </c>
      <c r="C122" s="83" t="s">
        <v>8269</v>
      </c>
      <c r="D122" t="s">
        <v>555</v>
      </c>
      <c r="E122" s="83">
        <v>182</v>
      </c>
      <c r="F122" s="83" t="s">
        <v>153</v>
      </c>
      <c r="H122" s="83" t="s">
        <v>150</v>
      </c>
      <c r="I122" s="109">
        <v>45152</v>
      </c>
      <c r="J122" s="109">
        <f>VLOOKUP(A122,'Membership Details'!C:J,8,FALSE)</f>
        <v>36982</v>
      </c>
      <c r="K122" s="109" t="b">
        <f t="shared" si="1"/>
        <v>1</v>
      </c>
      <c r="L122" s="2">
        <v>125000</v>
      </c>
      <c r="M122" s="83">
        <v>12</v>
      </c>
      <c r="N122" s="130">
        <v>45517</v>
      </c>
      <c r="O122" s="2">
        <v>0</v>
      </c>
      <c r="P122" s="184">
        <v>0</v>
      </c>
      <c r="Q122" s="184">
        <v>0.125</v>
      </c>
      <c r="R122" s="83" t="s">
        <v>151</v>
      </c>
      <c r="T122" s="2"/>
      <c r="AA122" s="2">
        <v>125000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15">
      <c r="A123" s="118">
        <v>639</v>
      </c>
      <c r="B123" s="83" t="s">
        <v>6119</v>
      </c>
      <c r="C123" s="83" t="s">
        <v>8269</v>
      </c>
      <c r="D123" t="s">
        <v>858</v>
      </c>
      <c r="E123" s="83">
        <v>184</v>
      </c>
      <c r="F123" s="83" t="s">
        <v>153</v>
      </c>
      <c r="H123" s="83" t="s">
        <v>150</v>
      </c>
      <c r="I123" s="109">
        <v>45143</v>
      </c>
      <c r="J123" s="109">
        <f>VLOOKUP(A123,'Membership Details'!C:J,8,FALSE)</f>
        <v>36982</v>
      </c>
      <c r="K123" s="109" t="b">
        <f t="shared" si="1"/>
        <v>1</v>
      </c>
      <c r="L123" s="2">
        <v>60000</v>
      </c>
      <c r="M123" s="83">
        <v>12</v>
      </c>
      <c r="N123" s="130">
        <v>45508</v>
      </c>
      <c r="O123" s="2">
        <v>0</v>
      </c>
      <c r="P123" s="184">
        <v>0</v>
      </c>
      <c r="Q123" s="184">
        <v>0.125</v>
      </c>
      <c r="R123" s="83" t="s">
        <v>151</v>
      </c>
      <c r="T123" s="2"/>
      <c r="AA123" s="2">
        <v>60000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15">
      <c r="A124" s="118">
        <v>257</v>
      </c>
      <c r="B124" s="83" t="s">
        <v>6119</v>
      </c>
      <c r="C124" s="83" t="s">
        <v>8269</v>
      </c>
      <c r="D124" t="s">
        <v>353</v>
      </c>
      <c r="E124" s="83">
        <v>185</v>
      </c>
      <c r="F124" s="83" t="s">
        <v>153</v>
      </c>
      <c r="H124" s="83" t="s">
        <v>150</v>
      </c>
      <c r="I124" s="109">
        <v>45143</v>
      </c>
      <c r="J124" s="109">
        <f>VLOOKUP(A124,'Membership Details'!C:J,8,FALSE)</f>
        <v>36982</v>
      </c>
      <c r="K124" s="109" t="b">
        <f t="shared" si="1"/>
        <v>1</v>
      </c>
      <c r="L124" s="2">
        <v>110000</v>
      </c>
      <c r="M124" s="83">
        <v>12</v>
      </c>
      <c r="N124" s="130">
        <v>45508</v>
      </c>
      <c r="O124" s="2">
        <v>0</v>
      </c>
      <c r="P124" s="184">
        <v>0</v>
      </c>
      <c r="Q124" s="184">
        <v>0.125</v>
      </c>
      <c r="R124" s="83" t="s">
        <v>151</v>
      </c>
      <c r="T124" s="2"/>
      <c r="AA124" s="2">
        <v>110000</v>
      </c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15">
      <c r="A125" s="118">
        <v>899</v>
      </c>
      <c r="B125" s="83" t="s">
        <v>6119</v>
      </c>
      <c r="C125" s="83" t="s">
        <v>8269</v>
      </c>
      <c r="D125" t="s">
        <v>779</v>
      </c>
      <c r="E125" s="83">
        <v>186</v>
      </c>
      <c r="F125" s="83" t="s">
        <v>153</v>
      </c>
      <c r="H125" s="83" t="s">
        <v>150</v>
      </c>
      <c r="I125" s="109">
        <v>45118</v>
      </c>
      <c r="J125" s="109">
        <f>VLOOKUP(A125,'Membership Details'!C:J,8,FALSE)</f>
        <v>36982</v>
      </c>
      <c r="K125" s="109" t="b">
        <f t="shared" si="1"/>
        <v>1</v>
      </c>
      <c r="L125" s="2">
        <v>70000</v>
      </c>
      <c r="M125" s="83">
        <v>12</v>
      </c>
      <c r="N125" s="130">
        <v>45483</v>
      </c>
      <c r="O125" s="2">
        <v>0</v>
      </c>
      <c r="P125" s="184">
        <v>0</v>
      </c>
      <c r="Q125" s="184">
        <v>0.125</v>
      </c>
      <c r="R125" s="83" t="s">
        <v>151</v>
      </c>
      <c r="T125" s="2"/>
      <c r="AA125" s="2">
        <v>70000</v>
      </c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15">
      <c r="A126" s="118">
        <v>944</v>
      </c>
      <c r="B126" s="83" t="s">
        <v>6119</v>
      </c>
      <c r="C126" s="83" t="s">
        <v>8269</v>
      </c>
      <c r="D126" t="s">
        <v>851</v>
      </c>
      <c r="E126" s="83">
        <v>188</v>
      </c>
      <c r="F126" s="83" t="s">
        <v>153</v>
      </c>
      <c r="H126" s="83" t="s">
        <v>150</v>
      </c>
      <c r="I126" s="128">
        <v>45194</v>
      </c>
      <c r="J126" s="109">
        <f>VLOOKUP(A126,'Membership Details'!C:J,8,FALSE)</f>
        <v>36982</v>
      </c>
      <c r="K126" s="109" t="b">
        <f t="shared" si="1"/>
        <v>1</v>
      </c>
      <c r="L126" s="2">
        <v>110000</v>
      </c>
      <c r="M126" s="83">
        <v>12</v>
      </c>
      <c r="N126" s="130">
        <v>45559</v>
      </c>
      <c r="O126" s="2">
        <v>0</v>
      </c>
      <c r="P126" s="184">
        <v>0</v>
      </c>
      <c r="Q126" s="184">
        <v>0.125</v>
      </c>
      <c r="R126" s="83" t="s">
        <v>151</v>
      </c>
      <c r="T126" s="2"/>
      <c r="AA126" s="2">
        <v>110000</v>
      </c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15">
      <c r="A127" s="118">
        <v>335</v>
      </c>
      <c r="B127" s="83" t="s">
        <v>6119</v>
      </c>
      <c r="C127" s="83" t="s">
        <v>8269</v>
      </c>
      <c r="D127" t="s">
        <v>412</v>
      </c>
      <c r="E127" s="83">
        <v>190</v>
      </c>
      <c r="F127" s="83" t="s">
        <v>153</v>
      </c>
      <c r="H127" s="83" t="s">
        <v>150</v>
      </c>
      <c r="I127" s="109">
        <v>45118</v>
      </c>
      <c r="J127" s="109">
        <f>VLOOKUP(A127,'Membership Details'!C:J,8,FALSE)</f>
        <v>36982</v>
      </c>
      <c r="K127" s="109" t="b">
        <f t="shared" si="1"/>
        <v>1</v>
      </c>
      <c r="L127" s="2">
        <v>115000</v>
      </c>
      <c r="M127" s="83">
        <v>12</v>
      </c>
      <c r="N127" s="130">
        <v>45483</v>
      </c>
      <c r="O127" s="2">
        <v>0</v>
      </c>
      <c r="P127" s="184">
        <v>0</v>
      </c>
      <c r="Q127" s="184">
        <v>0.125</v>
      </c>
      <c r="R127" s="83" t="s">
        <v>151</v>
      </c>
      <c r="T127" s="2"/>
      <c r="AA127" s="2">
        <v>115000</v>
      </c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15">
      <c r="A128" s="118">
        <v>946</v>
      </c>
      <c r="B128" s="83" t="s">
        <v>6119</v>
      </c>
      <c r="C128" s="83" t="s">
        <v>8269</v>
      </c>
      <c r="D128" t="s">
        <v>778</v>
      </c>
      <c r="E128" s="83">
        <v>191</v>
      </c>
      <c r="F128" s="83" t="s">
        <v>153</v>
      </c>
      <c r="H128" s="83" t="s">
        <v>150</v>
      </c>
      <c r="I128" s="109">
        <v>45157</v>
      </c>
      <c r="J128" s="109">
        <f>VLOOKUP(A128,'Membership Details'!C:J,8,FALSE)</f>
        <v>36982</v>
      </c>
      <c r="K128" s="109" t="b">
        <f t="shared" si="1"/>
        <v>1</v>
      </c>
      <c r="L128" s="2">
        <v>90000</v>
      </c>
      <c r="M128" s="83">
        <v>12</v>
      </c>
      <c r="N128" s="130">
        <v>45522</v>
      </c>
      <c r="O128" s="2">
        <v>0</v>
      </c>
      <c r="P128" s="184">
        <v>0</v>
      </c>
      <c r="Q128" s="184">
        <v>0.125</v>
      </c>
      <c r="R128" s="83" t="s">
        <v>151</v>
      </c>
      <c r="T128" s="2"/>
      <c r="AA128" s="2">
        <v>90000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15">
      <c r="A129" s="118">
        <v>625</v>
      </c>
      <c r="B129" s="83" t="s">
        <v>6119</v>
      </c>
      <c r="C129" s="83" t="s">
        <v>8269</v>
      </c>
      <c r="D129" t="s">
        <v>564</v>
      </c>
      <c r="E129" s="83">
        <v>192</v>
      </c>
      <c r="F129" s="83" t="s">
        <v>153</v>
      </c>
      <c r="H129" s="83" t="s">
        <v>150</v>
      </c>
      <c r="I129" s="128">
        <v>45194</v>
      </c>
      <c r="J129" s="109">
        <f>VLOOKUP(A129,'Membership Details'!C:J,8,FALSE)</f>
        <v>36982</v>
      </c>
      <c r="K129" s="109" t="b">
        <f t="shared" si="1"/>
        <v>1</v>
      </c>
      <c r="L129" s="2">
        <v>145000</v>
      </c>
      <c r="M129" s="83">
        <v>12</v>
      </c>
      <c r="N129" s="130">
        <v>45559</v>
      </c>
      <c r="O129" s="2">
        <v>0</v>
      </c>
      <c r="P129" s="184">
        <v>0</v>
      </c>
      <c r="Q129" s="184">
        <v>0.125</v>
      </c>
      <c r="R129" s="83" t="s">
        <v>151</v>
      </c>
      <c r="T129" s="2"/>
      <c r="AA129" s="2">
        <v>145000</v>
      </c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15">
      <c r="A130" s="118">
        <v>972</v>
      </c>
      <c r="B130" s="83" t="s">
        <v>6119</v>
      </c>
      <c r="C130" s="83" t="s">
        <v>8269</v>
      </c>
      <c r="D130" t="s">
        <v>552</v>
      </c>
      <c r="E130" s="83">
        <v>194</v>
      </c>
      <c r="F130" s="83" t="s">
        <v>153</v>
      </c>
      <c r="H130" s="83" t="s">
        <v>150</v>
      </c>
      <c r="I130" s="109">
        <v>45152</v>
      </c>
      <c r="J130" s="109">
        <f>VLOOKUP(A130,'Membership Details'!C:J,8,FALSE)</f>
        <v>36982</v>
      </c>
      <c r="K130" s="109" t="b">
        <f t="shared" si="1"/>
        <v>1</v>
      </c>
      <c r="L130" s="2">
        <v>29000</v>
      </c>
      <c r="M130" s="83">
        <v>12</v>
      </c>
      <c r="N130" s="130">
        <v>45517</v>
      </c>
      <c r="O130" s="2">
        <v>0</v>
      </c>
      <c r="P130" s="184">
        <v>0</v>
      </c>
      <c r="Q130" s="184">
        <v>0.125</v>
      </c>
      <c r="R130" s="83" t="s">
        <v>151</v>
      </c>
      <c r="T130" s="2"/>
      <c r="AA130" s="2">
        <v>29000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15">
      <c r="A131" s="118">
        <v>523</v>
      </c>
      <c r="B131" s="83" t="s">
        <v>6119</v>
      </c>
      <c r="C131" s="83" t="s">
        <v>8269</v>
      </c>
      <c r="D131" t="s">
        <v>714</v>
      </c>
      <c r="E131" s="83">
        <v>195</v>
      </c>
      <c r="F131" s="83" t="s">
        <v>153</v>
      </c>
      <c r="H131" s="83" t="s">
        <v>150</v>
      </c>
      <c r="I131" s="128">
        <v>45194</v>
      </c>
      <c r="J131" s="109">
        <f>VLOOKUP(A131,'Membership Details'!C:J,8,FALSE)</f>
        <v>36982</v>
      </c>
      <c r="K131" s="109" t="b">
        <f t="shared" ref="K131:K194" si="2">I131&gt;=J131</f>
        <v>1</v>
      </c>
      <c r="L131" s="2">
        <v>55000</v>
      </c>
      <c r="M131" s="83">
        <v>12</v>
      </c>
      <c r="N131" s="130">
        <v>45559</v>
      </c>
      <c r="O131" s="2">
        <v>0</v>
      </c>
      <c r="P131" s="184">
        <v>0</v>
      </c>
      <c r="Q131" s="184">
        <v>0.125</v>
      </c>
      <c r="R131" s="83" t="s">
        <v>151</v>
      </c>
      <c r="T131" s="2"/>
      <c r="AA131" s="2">
        <v>55000</v>
      </c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15">
      <c r="A132" s="118">
        <v>536</v>
      </c>
      <c r="B132" s="83" t="s">
        <v>6119</v>
      </c>
      <c r="C132" s="83" t="s">
        <v>8269</v>
      </c>
      <c r="D132" t="s">
        <v>557</v>
      </c>
      <c r="E132" s="83">
        <v>197</v>
      </c>
      <c r="F132" s="83" t="s">
        <v>153</v>
      </c>
      <c r="H132" s="83" t="s">
        <v>150</v>
      </c>
      <c r="I132" s="128">
        <v>45194</v>
      </c>
      <c r="J132" s="109">
        <f>VLOOKUP(A132,'Membership Details'!C:J,8,FALSE)</f>
        <v>36982</v>
      </c>
      <c r="K132" s="109" t="b">
        <f t="shared" si="2"/>
        <v>1</v>
      </c>
      <c r="L132" s="2">
        <v>90000</v>
      </c>
      <c r="M132" s="83">
        <v>12</v>
      </c>
      <c r="N132" s="130">
        <v>45559</v>
      </c>
      <c r="O132" s="2">
        <v>0</v>
      </c>
      <c r="P132" s="184">
        <v>0</v>
      </c>
      <c r="Q132" s="184">
        <v>0.125</v>
      </c>
      <c r="R132" s="83" t="s">
        <v>151</v>
      </c>
      <c r="T132" s="2"/>
      <c r="AA132" s="2">
        <v>90000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15">
      <c r="A133" s="118">
        <v>47</v>
      </c>
      <c r="B133" s="83" t="s">
        <v>6119</v>
      </c>
      <c r="C133" s="83" t="s">
        <v>8269</v>
      </c>
      <c r="D133" t="s">
        <v>203</v>
      </c>
      <c r="E133" s="83">
        <v>198</v>
      </c>
      <c r="F133" s="83" t="s">
        <v>153</v>
      </c>
      <c r="H133" s="83" t="s">
        <v>150</v>
      </c>
      <c r="I133" s="109">
        <v>45143</v>
      </c>
      <c r="J133" s="109">
        <f>VLOOKUP(A133,'Membership Details'!C:J,8,FALSE)</f>
        <v>36982</v>
      </c>
      <c r="K133" s="109" t="b">
        <f t="shared" si="2"/>
        <v>1</v>
      </c>
      <c r="L133" s="2">
        <v>160000</v>
      </c>
      <c r="M133" s="83">
        <v>12</v>
      </c>
      <c r="N133" s="130">
        <v>45508</v>
      </c>
      <c r="O133" s="2">
        <v>0</v>
      </c>
      <c r="P133" s="184">
        <v>0</v>
      </c>
      <c r="Q133" s="184">
        <v>0.125</v>
      </c>
      <c r="R133" s="83" t="s">
        <v>151</v>
      </c>
      <c r="T133" s="2"/>
      <c r="AA133" s="2">
        <v>160000</v>
      </c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15">
      <c r="A134" s="118">
        <v>454</v>
      </c>
      <c r="B134" s="83" t="s">
        <v>6119</v>
      </c>
      <c r="C134" s="83" t="s">
        <v>8269</v>
      </c>
      <c r="D134" t="s">
        <v>502</v>
      </c>
      <c r="E134" s="83">
        <v>200</v>
      </c>
      <c r="F134" s="83" t="s">
        <v>153</v>
      </c>
      <c r="H134" s="83" t="s">
        <v>150</v>
      </c>
      <c r="I134" s="109">
        <v>45152</v>
      </c>
      <c r="J134" s="109">
        <f>VLOOKUP(A134,'Membership Details'!C:J,8,FALSE)</f>
        <v>36982</v>
      </c>
      <c r="K134" s="109" t="b">
        <f t="shared" si="2"/>
        <v>1</v>
      </c>
      <c r="L134" s="2">
        <v>30000</v>
      </c>
      <c r="M134" s="83">
        <v>12</v>
      </c>
      <c r="N134" s="130">
        <v>45517</v>
      </c>
      <c r="O134" s="2">
        <v>0</v>
      </c>
      <c r="P134" s="184">
        <v>0</v>
      </c>
      <c r="Q134" s="184">
        <v>0.125</v>
      </c>
      <c r="R134" s="83" t="s">
        <v>151</v>
      </c>
      <c r="T134" s="2"/>
      <c r="AA134" s="2">
        <v>30000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t="15">
      <c r="A135" s="118">
        <v>471</v>
      </c>
      <c r="B135" s="83" t="s">
        <v>6119</v>
      </c>
      <c r="C135" s="83" t="s">
        <v>8269</v>
      </c>
      <c r="D135" t="s">
        <v>503</v>
      </c>
      <c r="E135" s="83">
        <v>201</v>
      </c>
      <c r="F135" s="83" t="s">
        <v>153</v>
      </c>
      <c r="H135" s="83" t="s">
        <v>150</v>
      </c>
      <c r="I135" s="109">
        <v>45118</v>
      </c>
      <c r="J135" s="109">
        <f>VLOOKUP(A135,'Membership Details'!C:J,8,FALSE)</f>
        <v>36982</v>
      </c>
      <c r="K135" s="109" t="b">
        <f t="shared" si="2"/>
        <v>1</v>
      </c>
      <c r="L135" s="2">
        <v>30000</v>
      </c>
      <c r="M135" s="83">
        <v>12</v>
      </c>
      <c r="N135" s="130">
        <v>45483</v>
      </c>
      <c r="O135" s="2">
        <v>0</v>
      </c>
      <c r="P135" s="184">
        <v>0</v>
      </c>
      <c r="Q135" s="184">
        <v>0.125</v>
      </c>
      <c r="R135" s="83" t="s">
        <v>151</v>
      </c>
      <c r="T135" s="2"/>
      <c r="AA135" s="2">
        <v>30000</v>
      </c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t="15">
      <c r="A136" s="118">
        <v>8</v>
      </c>
      <c r="B136" s="83" t="s">
        <v>6119</v>
      </c>
      <c r="C136" s="83" t="s">
        <v>8269</v>
      </c>
      <c r="D136" t="s">
        <v>600</v>
      </c>
      <c r="E136" s="83">
        <v>204</v>
      </c>
      <c r="F136" s="83" t="s">
        <v>153</v>
      </c>
      <c r="H136" s="83" t="s">
        <v>150</v>
      </c>
      <c r="I136" s="109">
        <v>45118</v>
      </c>
      <c r="J136" s="109">
        <f>VLOOKUP(A136,'Membership Details'!C:J,8,FALSE)</f>
        <v>36982</v>
      </c>
      <c r="K136" s="109" t="b">
        <f t="shared" si="2"/>
        <v>1</v>
      </c>
      <c r="L136" s="2">
        <v>150000</v>
      </c>
      <c r="M136" s="83">
        <v>12</v>
      </c>
      <c r="N136" s="130">
        <v>45483</v>
      </c>
      <c r="O136" s="2">
        <v>0</v>
      </c>
      <c r="P136" s="184">
        <v>0</v>
      </c>
      <c r="Q136" s="184">
        <v>0.125</v>
      </c>
      <c r="R136" s="83" t="s">
        <v>151</v>
      </c>
      <c r="T136" s="2"/>
      <c r="AA136" s="2">
        <v>150000</v>
      </c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t="15">
      <c r="A137" s="118">
        <v>585</v>
      </c>
      <c r="B137" s="83" t="s">
        <v>6119</v>
      </c>
      <c r="C137" s="83" t="s">
        <v>8269</v>
      </c>
      <c r="D137" t="s">
        <v>939</v>
      </c>
      <c r="E137" s="83">
        <v>208</v>
      </c>
      <c r="F137" s="83" t="s">
        <v>153</v>
      </c>
      <c r="H137" s="83" t="s">
        <v>150</v>
      </c>
      <c r="I137" s="129">
        <v>45090</v>
      </c>
      <c r="J137" s="109">
        <f>VLOOKUP(A137,'Membership Details'!C:J,8,FALSE)</f>
        <v>36982</v>
      </c>
      <c r="K137" s="109" t="b">
        <f t="shared" si="2"/>
        <v>1</v>
      </c>
      <c r="L137" s="2">
        <v>25000</v>
      </c>
      <c r="M137" s="83">
        <v>12</v>
      </c>
      <c r="N137" s="131">
        <v>45455</v>
      </c>
      <c r="O137" s="2">
        <v>0</v>
      </c>
      <c r="P137" s="184">
        <v>0</v>
      </c>
      <c r="Q137" s="184">
        <v>0.125</v>
      </c>
      <c r="R137" s="83" t="s">
        <v>151</v>
      </c>
      <c r="T137" s="2"/>
      <c r="AA137" s="2">
        <v>25000</v>
      </c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t="15">
      <c r="A138" s="118">
        <v>603</v>
      </c>
      <c r="B138" s="83" t="s">
        <v>6119</v>
      </c>
      <c r="C138" s="83" t="s">
        <v>8269</v>
      </c>
      <c r="D138" t="s">
        <v>460</v>
      </c>
      <c r="E138" s="83">
        <v>209</v>
      </c>
      <c r="F138" s="83" t="s">
        <v>153</v>
      </c>
      <c r="H138" s="83" t="s">
        <v>150</v>
      </c>
      <c r="I138" s="109">
        <v>45118</v>
      </c>
      <c r="J138" s="109">
        <f>VLOOKUP(A138,'Membership Details'!C:J,8,FALSE)</f>
        <v>36982</v>
      </c>
      <c r="K138" s="109" t="b">
        <f t="shared" si="2"/>
        <v>1</v>
      </c>
      <c r="L138" s="2">
        <v>125000</v>
      </c>
      <c r="M138" s="83">
        <v>12</v>
      </c>
      <c r="N138" s="130">
        <v>45483</v>
      </c>
      <c r="O138" s="2">
        <v>0</v>
      </c>
      <c r="P138" s="184">
        <v>0</v>
      </c>
      <c r="Q138" s="184">
        <v>0.125</v>
      </c>
      <c r="R138" s="83" t="s">
        <v>151</v>
      </c>
      <c r="T138" s="2"/>
      <c r="AA138" s="2">
        <v>125000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t="15">
      <c r="A139" s="118">
        <v>635</v>
      </c>
      <c r="B139" s="83" t="s">
        <v>6119</v>
      </c>
      <c r="C139" s="83" t="s">
        <v>8269</v>
      </c>
      <c r="D139" t="s">
        <v>1057</v>
      </c>
      <c r="E139" s="83">
        <v>210</v>
      </c>
      <c r="F139" s="83" t="s">
        <v>153</v>
      </c>
      <c r="H139" s="83" t="s">
        <v>150</v>
      </c>
      <c r="I139" s="109">
        <v>45118</v>
      </c>
      <c r="J139" s="109">
        <f>VLOOKUP(A139,'Membership Details'!C:J,8,FALSE)</f>
        <v>36982</v>
      </c>
      <c r="K139" s="109" t="b">
        <f t="shared" si="2"/>
        <v>1</v>
      </c>
      <c r="L139" s="2">
        <v>80000</v>
      </c>
      <c r="M139" s="83">
        <v>12</v>
      </c>
      <c r="N139" s="130">
        <v>45483</v>
      </c>
      <c r="O139" s="2">
        <v>0</v>
      </c>
      <c r="P139" s="184">
        <v>0</v>
      </c>
      <c r="Q139" s="184">
        <v>0.125</v>
      </c>
      <c r="R139" s="83" t="s">
        <v>151</v>
      </c>
      <c r="T139" s="2"/>
      <c r="AA139" s="2">
        <v>80000</v>
      </c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t="15">
      <c r="A140" s="118">
        <v>727</v>
      </c>
      <c r="B140" s="83" t="s">
        <v>6119</v>
      </c>
      <c r="C140" s="83" t="s">
        <v>8269</v>
      </c>
      <c r="D140" t="s">
        <v>526</v>
      </c>
      <c r="E140" s="83">
        <v>211</v>
      </c>
      <c r="F140" s="83" t="s">
        <v>153</v>
      </c>
      <c r="H140" s="83" t="s">
        <v>150</v>
      </c>
      <c r="I140" s="109">
        <v>45118</v>
      </c>
      <c r="J140" s="109">
        <f>VLOOKUP(A140,'Membership Details'!C:J,8,FALSE)</f>
        <v>36982</v>
      </c>
      <c r="K140" s="109" t="b">
        <f t="shared" si="2"/>
        <v>1</v>
      </c>
      <c r="L140" s="2">
        <v>154000</v>
      </c>
      <c r="M140" s="83">
        <v>12</v>
      </c>
      <c r="N140" s="130">
        <v>45483</v>
      </c>
      <c r="O140" s="2">
        <v>0</v>
      </c>
      <c r="P140" s="184">
        <v>0</v>
      </c>
      <c r="Q140" s="184">
        <v>0.125</v>
      </c>
      <c r="R140" s="83" t="s">
        <v>151</v>
      </c>
      <c r="T140" s="2"/>
      <c r="AA140" s="2">
        <v>154000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t="15">
      <c r="A141" s="118">
        <v>2532</v>
      </c>
      <c r="B141" s="83" t="s">
        <v>6119</v>
      </c>
      <c r="C141" s="83" t="s">
        <v>8269</v>
      </c>
      <c r="D141" t="s">
        <v>663</v>
      </c>
      <c r="E141" s="83">
        <v>213</v>
      </c>
      <c r="F141" s="83" t="s">
        <v>153</v>
      </c>
      <c r="H141" s="83" t="s">
        <v>150</v>
      </c>
      <c r="I141" s="109">
        <v>45143</v>
      </c>
      <c r="J141" s="109">
        <f>VLOOKUP(A141,'Membership Details'!C:J,8,FALSE)</f>
        <v>36982</v>
      </c>
      <c r="K141" s="109" t="b">
        <f t="shared" si="2"/>
        <v>1</v>
      </c>
      <c r="L141" s="2">
        <v>80000</v>
      </c>
      <c r="M141" s="83">
        <v>12</v>
      </c>
      <c r="N141" s="130">
        <v>45508</v>
      </c>
      <c r="O141" s="2">
        <v>0</v>
      </c>
      <c r="P141" s="184">
        <v>0</v>
      </c>
      <c r="Q141" s="184">
        <v>0.125</v>
      </c>
      <c r="R141" s="83" t="s">
        <v>151</v>
      </c>
      <c r="T141" s="2"/>
      <c r="AA141" s="2">
        <v>80000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t="15">
      <c r="A142" s="118">
        <v>804</v>
      </c>
      <c r="B142" s="83" t="s">
        <v>6119</v>
      </c>
      <c r="C142" s="83" t="s">
        <v>8269</v>
      </c>
      <c r="D142" t="s">
        <v>6109</v>
      </c>
      <c r="E142" s="83">
        <v>215</v>
      </c>
      <c r="F142" s="83" t="s">
        <v>153</v>
      </c>
      <c r="H142" s="83" t="s">
        <v>150</v>
      </c>
      <c r="I142" s="109">
        <v>45152</v>
      </c>
      <c r="J142" s="109">
        <f>VLOOKUP(A142,'Membership Details'!C:J,8,FALSE)</f>
        <v>36982</v>
      </c>
      <c r="K142" s="109" t="b">
        <f t="shared" si="2"/>
        <v>1</v>
      </c>
      <c r="L142" s="2">
        <v>115000</v>
      </c>
      <c r="M142" s="83">
        <v>12</v>
      </c>
      <c r="N142" s="130">
        <v>45517</v>
      </c>
      <c r="O142" s="2">
        <v>0</v>
      </c>
      <c r="P142" s="184">
        <v>0</v>
      </c>
      <c r="Q142" s="184">
        <v>0.125</v>
      </c>
      <c r="R142" s="83" t="s">
        <v>151</v>
      </c>
      <c r="T142" s="2"/>
      <c r="AA142" s="2">
        <v>115000</v>
      </c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15">
      <c r="A143" s="118">
        <v>807</v>
      </c>
      <c r="B143" s="83" t="s">
        <v>6119</v>
      </c>
      <c r="C143" s="83" t="s">
        <v>8269</v>
      </c>
      <c r="D143" t="s">
        <v>464</v>
      </c>
      <c r="E143" s="83">
        <v>216</v>
      </c>
      <c r="F143" s="83" t="s">
        <v>153</v>
      </c>
      <c r="H143" s="83" t="s">
        <v>150</v>
      </c>
      <c r="I143" s="109">
        <v>45118</v>
      </c>
      <c r="J143" s="109">
        <f>VLOOKUP(A143,'Membership Details'!C:J,8,FALSE)</f>
        <v>36982</v>
      </c>
      <c r="K143" s="109" t="b">
        <f t="shared" si="2"/>
        <v>1</v>
      </c>
      <c r="L143" s="2">
        <v>140000</v>
      </c>
      <c r="M143" s="83">
        <v>12</v>
      </c>
      <c r="N143" s="130">
        <v>45483</v>
      </c>
      <c r="O143" s="2">
        <v>0</v>
      </c>
      <c r="P143" s="184">
        <v>0</v>
      </c>
      <c r="Q143" s="184">
        <v>0.125</v>
      </c>
      <c r="R143" s="83" t="s">
        <v>151</v>
      </c>
      <c r="T143" s="2"/>
      <c r="AA143" s="2">
        <v>140000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15">
      <c r="A144" s="118">
        <v>825</v>
      </c>
      <c r="B144" s="83" t="s">
        <v>6119</v>
      </c>
      <c r="C144" s="83" t="s">
        <v>8269</v>
      </c>
      <c r="D144" t="s">
        <v>1061</v>
      </c>
      <c r="E144" s="83">
        <v>217</v>
      </c>
      <c r="F144" s="83" t="s">
        <v>153</v>
      </c>
      <c r="H144" s="83" t="s">
        <v>150</v>
      </c>
      <c r="I144" s="109">
        <v>45118</v>
      </c>
      <c r="J144" s="109">
        <f>VLOOKUP(A144,'Membership Details'!C:J,8,FALSE)</f>
        <v>36982</v>
      </c>
      <c r="K144" s="109" t="b">
        <f t="shared" si="2"/>
        <v>1</v>
      </c>
      <c r="L144" s="2">
        <v>89000</v>
      </c>
      <c r="M144" s="83">
        <v>12</v>
      </c>
      <c r="N144" s="130">
        <v>45483</v>
      </c>
      <c r="O144" s="2">
        <v>0</v>
      </c>
      <c r="P144" s="184">
        <v>0</v>
      </c>
      <c r="Q144" s="184">
        <v>0.125</v>
      </c>
      <c r="R144" s="83" t="s">
        <v>151</v>
      </c>
      <c r="T144" s="2"/>
      <c r="AA144" s="2">
        <v>89000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15">
      <c r="A145" s="118">
        <v>939</v>
      </c>
      <c r="B145" s="83" t="s">
        <v>6119</v>
      </c>
      <c r="C145" s="83" t="s">
        <v>8269</v>
      </c>
      <c r="D145" t="s">
        <v>824</v>
      </c>
      <c r="E145" s="83">
        <v>220</v>
      </c>
      <c r="F145" s="83" t="s">
        <v>153</v>
      </c>
      <c r="H145" s="83" t="s">
        <v>150</v>
      </c>
      <c r="I145" s="109">
        <v>45118</v>
      </c>
      <c r="J145" s="109">
        <f>VLOOKUP(A145,'Membership Details'!C:J,8,FALSE)</f>
        <v>36982</v>
      </c>
      <c r="K145" s="109" t="b">
        <f t="shared" si="2"/>
        <v>1</v>
      </c>
      <c r="L145" s="2">
        <v>105000</v>
      </c>
      <c r="M145" s="83">
        <v>12</v>
      </c>
      <c r="N145" s="130">
        <v>45483</v>
      </c>
      <c r="O145" s="2">
        <v>0</v>
      </c>
      <c r="P145" s="184">
        <v>0</v>
      </c>
      <c r="Q145" s="184">
        <v>0.125</v>
      </c>
      <c r="R145" s="83" t="s">
        <v>151</v>
      </c>
      <c r="T145" s="2"/>
      <c r="AA145" s="2">
        <v>105000</v>
      </c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15">
      <c r="A146" s="118">
        <v>527</v>
      </c>
      <c r="B146" s="83" t="s">
        <v>6119</v>
      </c>
      <c r="C146" s="83" t="s">
        <v>8269</v>
      </c>
      <c r="D146" t="s">
        <v>697</v>
      </c>
      <c r="E146" s="83">
        <v>222</v>
      </c>
      <c r="F146" s="83" t="s">
        <v>153</v>
      </c>
      <c r="H146" s="83" t="s">
        <v>150</v>
      </c>
      <c r="I146" s="109">
        <v>45118</v>
      </c>
      <c r="J146" s="109">
        <f>VLOOKUP(A146,'Membership Details'!C:J,8,FALSE)</f>
        <v>36982</v>
      </c>
      <c r="K146" s="109" t="b">
        <f t="shared" si="2"/>
        <v>1</v>
      </c>
      <c r="L146" s="2">
        <v>60000</v>
      </c>
      <c r="M146" s="83">
        <v>12</v>
      </c>
      <c r="N146" s="130">
        <v>45483</v>
      </c>
      <c r="O146" s="2">
        <v>0</v>
      </c>
      <c r="P146" s="184">
        <v>0</v>
      </c>
      <c r="Q146" s="184">
        <v>0.125</v>
      </c>
      <c r="R146" s="83" t="s">
        <v>151</v>
      </c>
      <c r="T146" s="2"/>
      <c r="AA146" s="2">
        <v>60000</v>
      </c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t="15">
      <c r="A147" s="118">
        <v>399</v>
      </c>
      <c r="B147" s="83" t="s">
        <v>6119</v>
      </c>
      <c r="C147" s="83" t="s">
        <v>8269</v>
      </c>
      <c r="D147" t="s">
        <v>459</v>
      </c>
      <c r="E147" s="83">
        <v>223</v>
      </c>
      <c r="F147" s="83" t="s">
        <v>153</v>
      </c>
      <c r="H147" s="83" t="s">
        <v>150</v>
      </c>
      <c r="I147" s="109">
        <v>45118</v>
      </c>
      <c r="J147" s="109">
        <f>VLOOKUP(A147,'Membership Details'!C:J,8,FALSE)</f>
        <v>36982</v>
      </c>
      <c r="K147" s="109" t="b">
        <f t="shared" si="2"/>
        <v>1</v>
      </c>
      <c r="L147" s="2">
        <v>40000</v>
      </c>
      <c r="M147" s="83">
        <v>12</v>
      </c>
      <c r="N147" s="130">
        <v>45483</v>
      </c>
      <c r="O147" s="2">
        <v>0</v>
      </c>
      <c r="P147" s="184">
        <v>0</v>
      </c>
      <c r="Q147" s="184">
        <v>0.125</v>
      </c>
      <c r="R147" s="83" t="s">
        <v>151</v>
      </c>
      <c r="T147" s="2"/>
      <c r="AA147" s="2">
        <v>40000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t="15">
      <c r="A148" s="118">
        <v>1416</v>
      </c>
      <c r="B148" s="83" t="s">
        <v>6119</v>
      </c>
      <c r="C148" s="83" t="s">
        <v>8269</v>
      </c>
      <c r="D148" t="s">
        <v>661</v>
      </c>
      <c r="E148" s="83">
        <v>224</v>
      </c>
      <c r="F148" s="83" t="s">
        <v>153</v>
      </c>
      <c r="H148" s="83" t="s">
        <v>150</v>
      </c>
      <c r="I148" s="129">
        <v>45090</v>
      </c>
      <c r="J148" s="109">
        <f>VLOOKUP(A148,'Membership Details'!C:J,8,FALSE)</f>
        <v>36982</v>
      </c>
      <c r="K148" s="109" t="b">
        <f t="shared" si="2"/>
        <v>1</v>
      </c>
      <c r="L148" s="2">
        <v>95000</v>
      </c>
      <c r="M148" s="83">
        <v>12</v>
      </c>
      <c r="N148" s="131">
        <v>45455</v>
      </c>
      <c r="O148" s="2">
        <v>0</v>
      </c>
      <c r="P148" s="184">
        <v>0</v>
      </c>
      <c r="Q148" s="184">
        <v>0.125</v>
      </c>
      <c r="R148" s="83" t="s">
        <v>151</v>
      </c>
      <c r="T148" s="2"/>
      <c r="AA148" s="2">
        <v>95000</v>
      </c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15">
      <c r="A149" s="118">
        <v>572</v>
      </c>
      <c r="B149" s="83" t="s">
        <v>6119</v>
      </c>
      <c r="C149" s="83" t="s">
        <v>8269</v>
      </c>
      <c r="D149" t="s">
        <v>662</v>
      </c>
      <c r="E149" s="83">
        <v>225</v>
      </c>
      <c r="F149" s="83" t="s">
        <v>153</v>
      </c>
      <c r="H149" s="83" t="s">
        <v>150</v>
      </c>
      <c r="I149" s="109">
        <v>45152</v>
      </c>
      <c r="J149" s="109">
        <f>VLOOKUP(A149,'Membership Details'!C:J,8,FALSE)</f>
        <v>36982</v>
      </c>
      <c r="K149" s="109" t="b">
        <f t="shared" si="2"/>
        <v>1</v>
      </c>
      <c r="L149" s="2">
        <v>54000</v>
      </c>
      <c r="M149" s="83">
        <v>12</v>
      </c>
      <c r="N149" s="130">
        <v>45517</v>
      </c>
      <c r="O149" s="2">
        <v>0</v>
      </c>
      <c r="P149" s="184">
        <v>0</v>
      </c>
      <c r="Q149" s="184">
        <v>0.125</v>
      </c>
      <c r="R149" s="83" t="s">
        <v>151</v>
      </c>
      <c r="T149" s="2"/>
      <c r="AA149" s="2">
        <v>54000</v>
      </c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15">
      <c r="A150" s="118">
        <v>955</v>
      </c>
      <c r="B150" s="83" t="s">
        <v>6119</v>
      </c>
      <c r="C150" s="83" t="s">
        <v>8269</v>
      </c>
      <c r="D150" t="s">
        <v>654</v>
      </c>
      <c r="E150" s="83">
        <v>226</v>
      </c>
      <c r="F150" s="83" t="s">
        <v>153</v>
      </c>
      <c r="H150" s="83" t="s">
        <v>150</v>
      </c>
      <c r="I150" s="128">
        <v>45194</v>
      </c>
      <c r="J150" s="109">
        <f>VLOOKUP(A150,'Membership Details'!C:J,8,FALSE)</f>
        <v>36982</v>
      </c>
      <c r="K150" s="109" t="b">
        <f t="shared" si="2"/>
        <v>1</v>
      </c>
      <c r="L150" s="2">
        <v>50000</v>
      </c>
      <c r="M150" s="83">
        <v>12</v>
      </c>
      <c r="N150" s="130">
        <v>45559</v>
      </c>
      <c r="O150" s="2">
        <v>0</v>
      </c>
      <c r="P150" s="184">
        <v>0</v>
      </c>
      <c r="Q150" s="184">
        <v>0.125</v>
      </c>
      <c r="R150" s="83" t="s">
        <v>151</v>
      </c>
      <c r="T150" s="2"/>
      <c r="AA150" s="2">
        <v>50000</v>
      </c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15">
      <c r="A151" s="118">
        <v>544</v>
      </c>
      <c r="B151" s="83" t="s">
        <v>6119</v>
      </c>
      <c r="C151" s="83" t="s">
        <v>8269</v>
      </c>
      <c r="D151" t="s">
        <v>868</v>
      </c>
      <c r="E151" s="83">
        <v>227</v>
      </c>
      <c r="F151" s="83" t="s">
        <v>153</v>
      </c>
      <c r="H151" s="83" t="s">
        <v>150</v>
      </c>
      <c r="I151" s="109">
        <v>45152</v>
      </c>
      <c r="J151" s="109">
        <f>VLOOKUP(A151,'Membership Details'!C:J,8,FALSE)</f>
        <v>36982</v>
      </c>
      <c r="K151" s="109" t="b">
        <f t="shared" si="2"/>
        <v>1</v>
      </c>
      <c r="L151" s="2">
        <v>100000</v>
      </c>
      <c r="M151" s="83">
        <v>12</v>
      </c>
      <c r="N151" s="130">
        <v>45517</v>
      </c>
      <c r="O151" s="2">
        <v>0</v>
      </c>
      <c r="P151" s="184">
        <v>0</v>
      </c>
      <c r="Q151" s="184">
        <v>0.125</v>
      </c>
      <c r="R151" s="83" t="s">
        <v>151</v>
      </c>
      <c r="T151" s="2"/>
      <c r="AA151" s="2">
        <v>100000</v>
      </c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15">
      <c r="A152" s="118">
        <v>838</v>
      </c>
      <c r="B152" s="83" t="s">
        <v>6119</v>
      </c>
      <c r="C152" s="83" t="s">
        <v>8269</v>
      </c>
      <c r="D152" t="s">
        <v>849</v>
      </c>
      <c r="E152" s="83">
        <v>228</v>
      </c>
      <c r="F152" s="83" t="s">
        <v>153</v>
      </c>
      <c r="H152" s="83" t="s">
        <v>150</v>
      </c>
      <c r="I152" s="109">
        <v>45118</v>
      </c>
      <c r="J152" s="109">
        <f>VLOOKUP(A152,'Membership Details'!C:J,8,FALSE)</f>
        <v>36982</v>
      </c>
      <c r="K152" s="109" t="b">
        <f t="shared" si="2"/>
        <v>1</v>
      </c>
      <c r="L152" s="2">
        <v>131000</v>
      </c>
      <c r="M152" s="83">
        <v>12</v>
      </c>
      <c r="N152" s="130">
        <v>45483</v>
      </c>
      <c r="O152" s="2">
        <v>0</v>
      </c>
      <c r="P152" s="184">
        <v>0</v>
      </c>
      <c r="Q152" s="184">
        <v>0.125</v>
      </c>
      <c r="R152" s="83" t="s">
        <v>151</v>
      </c>
      <c r="T152" s="2"/>
      <c r="AA152" s="2">
        <v>60000</v>
      </c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15">
      <c r="A153" s="118">
        <v>837</v>
      </c>
      <c r="B153" s="83" t="s">
        <v>6119</v>
      </c>
      <c r="C153" s="83" t="s">
        <v>8269</v>
      </c>
      <c r="D153" t="s">
        <v>850</v>
      </c>
      <c r="E153" s="83">
        <v>229</v>
      </c>
      <c r="F153" s="83" t="s">
        <v>153</v>
      </c>
      <c r="H153" s="83" t="s">
        <v>150</v>
      </c>
      <c r="I153" s="128">
        <v>45194</v>
      </c>
      <c r="J153" s="109">
        <f>VLOOKUP(A153,'Membership Details'!C:J,8,FALSE)</f>
        <v>36982</v>
      </c>
      <c r="K153" s="109" t="b">
        <f t="shared" si="2"/>
        <v>1</v>
      </c>
      <c r="L153" s="2">
        <v>131000</v>
      </c>
      <c r="M153" s="83">
        <v>12</v>
      </c>
      <c r="N153" s="130">
        <v>45559</v>
      </c>
      <c r="O153" s="2">
        <v>0</v>
      </c>
      <c r="P153" s="184">
        <v>0</v>
      </c>
      <c r="Q153" s="184">
        <v>0.125</v>
      </c>
      <c r="R153" s="83" t="s">
        <v>151</v>
      </c>
      <c r="T153" s="2"/>
      <c r="AA153" s="2">
        <v>60000</v>
      </c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15">
      <c r="A154" s="118">
        <v>433</v>
      </c>
      <c r="B154" s="83" t="s">
        <v>6119</v>
      </c>
      <c r="C154" s="83" t="s">
        <v>8269</v>
      </c>
      <c r="D154" t="s">
        <v>677</v>
      </c>
      <c r="E154" s="83">
        <v>230</v>
      </c>
      <c r="F154" s="83" t="s">
        <v>153</v>
      </c>
      <c r="H154" s="83" t="s">
        <v>150</v>
      </c>
      <c r="I154" s="128">
        <v>45194</v>
      </c>
      <c r="J154" s="109">
        <f>VLOOKUP(A154,'Membership Details'!C:J,8,FALSE)</f>
        <v>36982</v>
      </c>
      <c r="K154" s="109" t="b">
        <f t="shared" si="2"/>
        <v>1</v>
      </c>
      <c r="L154" s="2">
        <v>40000</v>
      </c>
      <c r="M154" s="83">
        <v>12</v>
      </c>
      <c r="N154" s="130">
        <v>45559</v>
      </c>
      <c r="O154" s="2">
        <v>0</v>
      </c>
      <c r="P154" s="184">
        <v>0</v>
      </c>
      <c r="Q154" s="184">
        <v>0.125</v>
      </c>
      <c r="R154" s="83" t="s">
        <v>151</v>
      </c>
      <c r="T154" s="2"/>
      <c r="AA154" s="2">
        <v>40000</v>
      </c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15">
      <c r="A155" s="118">
        <v>721</v>
      </c>
      <c r="B155" s="83" t="s">
        <v>6119</v>
      </c>
      <c r="C155" s="83" t="s">
        <v>8269</v>
      </c>
      <c r="D155" t="s">
        <v>889</v>
      </c>
      <c r="E155" s="83">
        <v>231</v>
      </c>
      <c r="F155" s="83" t="s">
        <v>153</v>
      </c>
      <c r="H155" s="83" t="s">
        <v>150</v>
      </c>
      <c r="I155" s="128">
        <v>45194</v>
      </c>
      <c r="J155" s="109">
        <f>VLOOKUP(A155,'Membership Details'!C:J,8,FALSE)</f>
        <v>36982</v>
      </c>
      <c r="K155" s="109" t="b">
        <f t="shared" si="2"/>
        <v>1</v>
      </c>
      <c r="L155" s="2">
        <v>160000</v>
      </c>
      <c r="M155" s="83">
        <v>12</v>
      </c>
      <c r="N155" s="130">
        <v>45559</v>
      </c>
      <c r="O155" s="2">
        <v>0</v>
      </c>
      <c r="P155" s="184">
        <v>0</v>
      </c>
      <c r="Q155" s="184">
        <v>0.125</v>
      </c>
      <c r="R155" s="83" t="s">
        <v>151</v>
      </c>
      <c r="T155" s="2"/>
      <c r="AA155" s="2">
        <v>160000</v>
      </c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15">
      <c r="A156" s="118">
        <v>204</v>
      </c>
      <c r="B156" s="83" t="s">
        <v>6119</v>
      </c>
      <c r="C156" s="83" t="s">
        <v>8269</v>
      </c>
      <c r="D156" t="s">
        <v>315</v>
      </c>
      <c r="E156" s="83">
        <v>232</v>
      </c>
      <c r="F156" s="83" t="s">
        <v>153</v>
      </c>
      <c r="H156" s="83" t="s">
        <v>150</v>
      </c>
      <c r="I156" s="109">
        <v>45143</v>
      </c>
      <c r="J156" s="109">
        <f>VLOOKUP(A156,'Membership Details'!C:J,8,FALSE)</f>
        <v>36982</v>
      </c>
      <c r="K156" s="109" t="b">
        <f t="shared" si="2"/>
        <v>1</v>
      </c>
      <c r="L156" s="2">
        <v>115000</v>
      </c>
      <c r="M156" s="83">
        <v>12</v>
      </c>
      <c r="N156" s="130">
        <v>45508</v>
      </c>
      <c r="O156" s="2">
        <v>0</v>
      </c>
      <c r="P156" s="184">
        <v>0</v>
      </c>
      <c r="Q156" s="184">
        <v>0.125</v>
      </c>
      <c r="R156" s="83" t="s">
        <v>151</v>
      </c>
      <c r="T156" s="2"/>
      <c r="AA156" s="2">
        <v>115000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15">
      <c r="A157" s="118">
        <v>829</v>
      </c>
      <c r="B157" s="83" t="s">
        <v>6119</v>
      </c>
      <c r="C157" s="83" t="s">
        <v>8269</v>
      </c>
      <c r="D157" t="s">
        <v>899</v>
      </c>
      <c r="E157" s="83">
        <v>234</v>
      </c>
      <c r="F157" s="83" t="s">
        <v>153</v>
      </c>
      <c r="H157" s="83" t="s">
        <v>150</v>
      </c>
      <c r="I157" s="109">
        <v>45118</v>
      </c>
      <c r="J157" s="109">
        <f>VLOOKUP(A157,'Membership Details'!C:J,8,FALSE)</f>
        <v>36982</v>
      </c>
      <c r="K157" s="109" t="b">
        <f t="shared" si="2"/>
        <v>1</v>
      </c>
      <c r="L157" s="2">
        <v>160000</v>
      </c>
      <c r="M157" s="83">
        <v>12</v>
      </c>
      <c r="N157" s="130">
        <v>45483</v>
      </c>
      <c r="O157" s="2">
        <v>0</v>
      </c>
      <c r="P157" s="184">
        <v>0</v>
      </c>
      <c r="Q157" s="184">
        <v>0.125</v>
      </c>
      <c r="R157" s="83" t="s">
        <v>151</v>
      </c>
      <c r="T157" s="2"/>
      <c r="AA157" s="2">
        <v>160000</v>
      </c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15">
      <c r="A158" s="118">
        <v>387</v>
      </c>
      <c r="B158" s="83" t="s">
        <v>6119</v>
      </c>
      <c r="C158" s="83" t="s">
        <v>8269</v>
      </c>
      <c r="D158" t="s">
        <v>658</v>
      </c>
      <c r="E158" s="83">
        <v>236</v>
      </c>
      <c r="F158" s="83" t="s">
        <v>153</v>
      </c>
      <c r="H158" s="83" t="s">
        <v>150</v>
      </c>
      <c r="I158" s="109">
        <v>45118</v>
      </c>
      <c r="J158" s="109">
        <f>VLOOKUP(A158,'Membership Details'!C:J,8,FALSE)</f>
        <v>36982</v>
      </c>
      <c r="K158" s="109" t="b">
        <f t="shared" si="2"/>
        <v>1</v>
      </c>
      <c r="L158" s="2">
        <v>20000</v>
      </c>
      <c r="M158" s="83">
        <v>12</v>
      </c>
      <c r="N158" s="130">
        <v>45483</v>
      </c>
      <c r="O158" s="2">
        <v>0</v>
      </c>
      <c r="P158" s="184">
        <v>0</v>
      </c>
      <c r="Q158" s="184">
        <v>0.125</v>
      </c>
      <c r="R158" s="83" t="s">
        <v>151</v>
      </c>
      <c r="T158" s="2"/>
      <c r="AA158" s="2">
        <v>20000</v>
      </c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15">
      <c r="A159" s="118">
        <v>138</v>
      </c>
      <c r="B159" s="83" t="s">
        <v>6119</v>
      </c>
      <c r="C159" s="83" t="s">
        <v>8269</v>
      </c>
      <c r="D159" t="s">
        <v>273</v>
      </c>
      <c r="E159" s="83">
        <v>237</v>
      </c>
      <c r="F159" s="83" t="s">
        <v>153</v>
      </c>
      <c r="H159" s="83" t="s">
        <v>150</v>
      </c>
      <c r="I159" s="109">
        <v>45118</v>
      </c>
      <c r="J159" s="109">
        <f>VLOOKUP(A159,'Membership Details'!C:J,8,FALSE)</f>
        <v>36982</v>
      </c>
      <c r="K159" s="109" t="b">
        <f t="shared" si="2"/>
        <v>1</v>
      </c>
      <c r="L159" s="2">
        <v>140000</v>
      </c>
      <c r="M159" s="83">
        <v>12</v>
      </c>
      <c r="N159" s="130">
        <v>45483</v>
      </c>
      <c r="O159" s="2">
        <v>0</v>
      </c>
      <c r="P159" s="184">
        <v>0</v>
      </c>
      <c r="Q159" s="184">
        <v>0.125</v>
      </c>
      <c r="R159" s="83" t="s">
        <v>151</v>
      </c>
      <c r="T159" s="2"/>
      <c r="AA159" s="2">
        <v>140000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15">
      <c r="A160" s="118">
        <v>595</v>
      </c>
      <c r="B160" s="83" t="s">
        <v>6119</v>
      </c>
      <c r="C160" s="83" t="s">
        <v>8269</v>
      </c>
      <c r="D160" t="s">
        <v>943</v>
      </c>
      <c r="E160" s="83">
        <v>238</v>
      </c>
      <c r="F160" s="83" t="s">
        <v>153</v>
      </c>
      <c r="H160" s="83" t="s">
        <v>150</v>
      </c>
      <c r="I160" s="109">
        <v>45118</v>
      </c>
      <c r="J160" s="109">
        <f>VLOOKUP(A160,'Membership Details'!C:J,8,FALSE)</f>
        <v>36982</v>
      </c>
      <c r="K160" s="109" t="b">
        <f t="shared" si="2"/>
        <v>1</v>
      </c>
      <c r="L160" s="2">
        <v>25000</v>
      </c>
      <c r="M160" s="83">
        <v>12</v>
      </c>
      <c r="N160" s="130">
        <v>45483</v>
      </c>
      <c r="O160" s="2">
        <v>0</v>
      </c>
      <c r="P160" s="184">
        <v>0</v>
      </c>
      <c r="Q160" s="184">
        <v>0.125</v>
      </c>
      <c r="R160" s="83" t="s">
        <v>151</v>
      </c>
      <c r="T160" s="2"/>
      <c r="AA160" s="2">
        <v>25000</v>
      </c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15">
      <c r="A161" s="118">
        <v>1798</v>
      </c>
      <c r="B161" s="83" t="s">
        <v>6119</v>
      </c>
      <c r="C161" s="83" t="s">
        <v>8269</v>
      </c>
      <c r="D161" t="s">
        <v>691</v>
      </c>
      <c r="E161" s="83">
        <v>239</v>
      </c>
      <c r="F161" s="83" t="s">
        <v>153</v>
      </c>
      <c r="H161" s="83" t="s">
        <v>150</v>
      </c>
      <c r="I161" s="109">
        <v>45118</v>
      </c>
      <c r="J161" s="109">
        <f>VLOOKUP(A161,'Membership Details'!C:J,8,FALSE)</f>
        <v>36982</v>
      </c>
      <c r="K161" s="109" t="b">
        <f t="shared" si="2"/>
        <v>1</v>
      </c>
      <c r="L161" s="2">
        <v>170000</v>
      </c>
      <c r="M161" s="83">
        <v>12</v>
      </c>
      <c r="N161" s="130">
        <v>45483</v>
      </c>
      <c r="O161" s="2">
        <v>0</v>
      </c>
      <c r="P161" s="184">
        <v>0</v>
      </c>
      <c r="Q161" s="184">
        <v>0.125</v>
      </c>
      <c r="R161" s="83" t="s">
        <v>151</v>
      </c>
      <c r="T161" s="2"/>
      <c r="AA161" s="2">
        <v>170000</v>
      </c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15">
      <c r="A162" s="118">
        <v>1501</v>
      </c>
      <c r="B162" s="83" t="s">
        <v>6119</v>
      </c>
      <c r="C162" s="83" t="s">
        <v>8269</v>
      </c>
      <c r="D162" t="s">
        <v>690</v>
      </c>
      <c r="E162" s="83">
        <v>240</v>
      </c>
      <c r="F162" s="83" t="s">
        <v>153</v>
      </c>
      <c r="H162" s="83" t="s">
        <v>150</v>
      </c>
      <c r="I162" s="128">
        <v>45194</v>
      </c>
      <c r="J162" s="109">
        <f>VLOOKUP(A162,'Membership Details'!C:J,8,FALSE)</f>
        <v>36982</v>
      </c>
      <c r="K162" s="109" t="b">
        <f t="shared" si="2"/>
        <v>1</v>
      </c>
      <c r="L162" s="2">
        <v>160000</v>
      </c>
      <c r="M162" s="83">
        <v>12</v>
      </c>
      <c r="N162" s="130">
        <v>45559</v>
      </c>
      <c r="O162" s="2">
        <v>0</v>
      </c>
      <c r="P162" s="184">
        <v>0</v>
      </c>
      <c r="Q162" s="184">
        <v>0.125</v>
      </c>
      <c r="R162" s="83" t="s">
        <v>151</v>
      </c>
      <c r="T162" s="2"/>
      <c r="AA162" s="2">
        <v>160000</v>
      </c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">
      <c r="A163" s="118">
        <v>627</v>
      </c>
      <c r="B163" s="83" t="s">
        <v>6119</v>
      </c>
      <c r="C163" s="83" t="s">
        <v>8269</v>
      </c>
      <c r="D163" t="s">
        <v>689</v>
      </c>
      <c r="E163" s="83">
        <v>241</v>
      </c>
      <c r="F163" s="83" t="s">
        <v>153</v>
      </c>
      <c r="H163" s="83" t="s">
        <v>150</v>
      </c>
      <c r="I163" s="128">
        <v>45194</v>
      </c>
      <c r="J163" s="109">
        <f>VLOOKUP(A163,'Membership Details'!C:J,8,FALSE)</f>
        <v>36982</v>
      </c>
      <c r="K163" s="109" t="b">
        <f t="shared" si="2"/>
        <v>1</v>
      </c>
      <c r="L163" s="2">
        <v>160000</v>
      </c>
      <c r="M163" s="83">
        <v>12</v>
      </c>
      <c r="N163" s="130">
        <v>45559</v>
      </c>
      <c r="O163" s="2">
        <v>0</v>
      </c>
      <c r="P163" s="184">
        <v>0</v>
      </c>
      <c r="Q163" s="184">
        <v>0.125</v>
      </c>
      <c r="R163" s="83" t="s">
        <v>151</v>
      </c>
      <c r="T163" s="2"/>
      <c r="AA163" s="2">
        <v>160000</v>
      </c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15">
      <c r="A164" s="118">
        <v>666</v>
      </c>
      <c r="B164" s="83" t="s">
        <v>6119</v>
      </c>
      <c r="C164" s="83" t="s">
        <v>8269</v>
      </c>
      <c r="D164" t="s">
        <v>971</v>
      </c>
      <c r="E164" s="83">
        <v>242</v>
      </c>
      <c r="F164" s="83" t="s">
        <v>153</v>
      </c>
      <c r="H164" s="83" t="s">
        <v>150</v>
      </c>
      <c r="I164" s="128">
        <v>45194</v>
      </c>
      <c r="J164" s="109">
        <f>VLOOKUP(A164,'Membership Details'!C:J,8,FALSE)</f>
        <v>36982</v>
      </c>
      <c r="K164" s="109" t="b">
        <f t="shared" si="2"/>
        <v>1</v>
      </c>
      <c r="L164" s="2">
        <v>130000</v>
      </c>
      <c r="M164" s="83">
        <v>12</v>
      </c>
      <c r="N164" s="130">
        <v>45559</v>
      </c>
      <c r="O164" s="2">
        <v>0</v>
      </c>
      <c r="P164" s="184">
        <v>0</v>
      </c>
      <c r="Q164" s="184">
        <v>0.125</v>
      </c>
      <c r="R164" s="83" t="s">
        <v>151</v>
      </c>
      <c r="T164" s="2"/>
      <c r="AA164" s="2">
        <v>130000</v>
      </c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15">
      <c r="A165" s="118">
        <v>141</v>
      </c>
      <c r="B165" s="83" t="s">
        <v>6119</v>
      </c>
      <c r="C165" s="83" t="s">
        <v>8269</v>
      </c>
      <c r="D165" t="s">
        <v>275</v>
      </c>
      <c r="E165" s="83">
        <v>246</v>
      </c>
      <c r="F165" s="83" t="s">
        <v>153</v>
      </c>
      <c r="H165" s="83" t="s">
        <v>150</v>
      </c>
      <c r="I165" s="109">
        <v>45157</v>
      </c>
      <c r="J165" s="109">
        <f>VLOOKUP(A165,'Membership Details'!C:J,8,FALSE)</f>
        <v>36982</v>
      </c>
      <c r="K165" s="109" t="b">
        <f t="shared" si="2"/>
        <v>1</v>
      </c>
      <c r="L165" s="2">
        <v>33000</v>
      </c>
      <c r="M165" s="83">
        <v>12</v>
      </c>
      <c r="N165" s="130">
        <v>45522</v>
      </c>
      <c r="O165" s="2">
        <v>0</v>
      </c>
      <c r="P165" s="184">
        <v>0</v>
      </c>
      <c r="Q165" s="184">
        <v>0.125</v>
      </c>
      <c r="R165" s="83" t="s">
        <v>151</v>
      </c>
      <c r="T165" s="2"/>
      <c r="AA165" s="2">
        <v>33000</v>
      </c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15">
      <c r="A166" s="118">
        <v>87</v>
      </c>
      <c r="B166" s="83" t="s">
        <v>6119</v>
      </c>
      <c r="C166" s="83" t="s">
        <v>8269</v>
      </c>
      <c r="D166" t="s">
        <v>234</v>
      </c>
      <c r="E166" s="83">
        <v>247</v>
      </c>
      <c r="F166" s="83" t="s">
        <v>153</v>
      </c>
      <c r="H166" s="83" t="s">
        <v>150</v>
      </c>
      <c r="I166" s="109">
        <v>45118</v>
      </c>
      <c r="J166" s="109">
        <f>VLOOKUP(A166,'Membership Details'!C:J,8,FALSE)</f>
        <v>36982</v>
      </c>
      <c r="K166" s="109" t="b">
        <f t="shared" si="2"/>
        <v>1</v>
      </c>
      <c r="L166" s="2">
        <v>57000</v>
      </c>
      <c r="M166" s="83">
        <v>12</v>
      </c>
      <c r="N166" s="130">
        <v>45483</v>
      </c>
      <c r="O166" s="2">
        <v>0</v>
      </c>
      <c r="P166" s="184">
        <v>0</v>
      </c>
      <c r="Q166" s="184">
        <v>0.125</v>
      </c>
      <c r="R166" s="83" t="s">
        <v>151</v>
      </c>
      <c r="T166" s="2"/>
      <c r="AA166" s="2">
        <v>57000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15">
      <c r="A167" s="118">
        <v>581</v>
      </c>
      <c r="B167" s="83" t="s">
        <v>6119</v>
      </c>
      <c r="C167" s="83" t="s">
        <v>8269</v>
      </c>
      <c r="D167" t="s">
        <v>699</v>
      </c>
      <c r="E167" s="83">
        <v>248</v>
      </c>
      <c r="F167" s="83" t="s">
        <v>153</v>
      </c>
      <c r="H167" s="83" t="s">
        <v>150</v>
      </c>
      <c r="I167" s="109">
        <v>45157</v>
      </c>
      <c r="J167" s="109">
        <f>VLOOKUP(A167,'Membership Details'!C:J,8,FALSE)</f>
        <v>36982</v>
      </c>
      <c r="K167" s="109" t="b">
        <f t="shared" si="2"/>
        <v>1</v>
      </c>
      <c r="L167" s="2">
        <v>125000</v>
      </c>
      <c r="M167" s="83">
        <v>12</v>
      </c>
      <c r="N167" s="130">
        <v>45522</v>
      </c>
      <c r="O167" s="2">
        <v>0</v>
      </c>
      <c r="P167" s="184">
        <v>0</v>
      </c>
      <c r="Q167" s="184">
        <v>0.125</v>
      </c>
      <c r="R167" s="83" t="s">
        <v>151</v>
      </c>
      <c r="T167" s="2"/>
      <c r="AA167" s="2">
        <v>125000</v>
      </c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15">
      <c r="A168" s="118">
        <v>185</v>
      </c>
      <c r="B168" s="83" t="s">
        <v>6119</v>
      </c>
      <c r="C168" s="83" t="s">
        <v>8269</v>
      </c>
      <c r="D168" t="s">
        <v>303</v>
      </c>
      <c r="E168" s="83">
        <v>250</v>
      </c>
      <c r="F168" s="83" t="s">
        <v>153</v>
      </c>
      <c r="H168" s="83" t="s">
        <v>150</v>
      </c>
      <c r="I168" s="109">
        <v>45118</v>
      </c>
      <c r="J168" s="109">
        <f>VLOOKUP(A168,'Membership Details'!C:J,8,FALSE)</f>
        <v>36982</v>
      </c>
      <c r="K168" s="109" t="b">
        <f t="shared" si="2"/>
        <v>1</v>
      </c>
      <c r="L168" s="2">
        <v>145000</v>
      </c>
      <c r="M168" s="83">
        <v>12</v>
      </c>
      <c r="N168" s="130">
        <v>45483</v>
      </c>
      <c r="O168" s="2">
        <v>0</v>
      </c>
      <c r="P168" s="184">
        <v>0</v>
      </c>
      <c r="Q168" s="184">
        <v>0.125</v>
      </c>
      <c r="R168" s="83" t="s">
        <v>151</v>
      </c>
      <c r="T168" s="2"/>
      <c r="AA168" s="2">
        <v>145000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15">
      <c r="A169" s="118">
        <v>1197</v>
      </c>
      <c r="B169" s="83" t="s">
        <v>6119</v>
      </c>
      <c r="C169" s="83" t="s">
        <v>8269</v>
      </c>
      <c r="D169" t="s">
        <v>633</v>
      </c>
      <c r="E169" s="83">
        <v>251</v>
      </c>
      <c r="F169" s="83" t="s">
        <v>153</v>
      </c>
      <c r="H169" s="83" t="s">
        <v>150</v>
      </c>
      <c r="I169" s="109">
        <v>45143</v>
      </c>
      <c r="J169" s="109">
        <f>VLOOKUP(A169,'Membership Details'!C:J,8,FALSE)</f>
        <v>36982</v>
      </c>
      <c r="K169" s="109" t="b">
        <f t="shared" si="2"/>
        <v>1</v>
      </c>
      <c r="L169" s="2">
        <v>160000</v>
      </c>
      <c r="M169" s="83">
        <v>12</v>
      </c>
      <c r="N169" s="130">
        <v>45508</v>
      </c>
      <c r="O169" s="2">
        <v>0</v>
      </c>
      <c r="P169" s="184">
        <v>0</v>
      </c>
      <c r="Q169" s="184">
        <v>0.125</v>
      </c>
      <c r="R169" s="83" t="s">
        <v>151</v>
      </c>
      <c r="T169" s="2"/>
      <c r="AA169" s="2">
        <v>160000</v>
      </c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15">
      <c r="A170" s="118">
        <v>134</v>
      </c>
      <c r="B170" s="83" t="s">
        <v>6119</v>
      </c>
      <c r="C170" s="83" t="s">
        <v>8269</v>
      </c>
      <c r="D170" t="s">
        <v>270</v>
      </c>
      <c r="E170" s="83">
        <v>252</v>
      </c>
      <c r="F170" s="83" t="s">
        <v>153</v>
      </c>
      <c r="H170" s="83" t="s">
        <v>150</v>
      </c>
      <c r="I170" s="109">
        <v>45118</v>
      </c>
      <c r="J170" s="109">
        <f>VLOOKUP(A170,'Membership Details'!C:J,8,FALSE)</f>
        <v>36982</v>
      </c>
      <c r="K170" s="109" t="b">
        <f t="shared" si="2"/>
        <v>1</v>
      </c>
      <c r="L170" s="2">
        <v>175000</v>
      </c>
      <c r="M170" s="83">
        <v>12</v>
      </c>
      <c r="N170" s="130">
        <v>45483</v>
      </c>
      <c r="O170" s="2">
        <v>0</v>
      </c>
      <c r="P170" s="184">
        <v>0</v>
      </c>
      <c r="Q170" s="184">
        <v>0.125</v>
      </c>
      <c r="R170" s="83" t="s">
        <v>151</v>
      </c>
      <c r="T170" s="2"/>
      <c r="AA170" s="2">
        <v>175000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15">
      <c r="A171" s="118">
        <v>1273</v>
      </c>
      <c r="B171" s="83" t="s">
        <v>6119</v>
      </c>
      <c r="C171" s="83" t="s">
        <v>8269</v>
      </c>
      <c r="D171" t="s">
        <v>667</v>
      </c>
      <c r="E171" s="83">
        <v>253</v>
      </c>
      <c r="F171" s="83" t="s">
        <v>153</v>
      </c>
      <c r="H171" s="83" t="s">
        <v>150</v>
      </c>
      <c r="I171" s="109">
        <v>45143</v>
      </c>
      <c r="J171" s="109">
        <f>VLOOKUP(A171,'Membership Details'!C:J,8,FALSE)</f>
        <v>36982</v>
      </c>
      <c r="K171" s="109" t="b">
        <f t="shared" si="2"/>
        <v>1</v>
      </c>
      <c r="L171" s="2">
        <v>175000</v>
      </c>
      <c r="M171" s="83">
        <v>12</v>
      </c>
      <c r="N171" s="130">
        <v>45508</v>
      </c>
      <c r="O171" s="2">
        <v>0</v>
      </c>
      <c r="P171" s="184">
        <v>0</v>
      </c>
      <c r="Q171" s="184">
        <v>0.125</v>
      </c>
      <c r="R171" s="83" t="s">
        <v>151</v>
      </c>
      <c r="T171" s="2"/>
      <c r="AA171" s="2">
        <v>175000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15">
      <c r="A172" s="118">
        <v>1539</v>
      </c>
      <c r="B172" s="83" t="s">
        <v>6119</v>
      </c>
      <c r="C172" s="83" t="s">
        <v>8269</v>
      </c>
      <c r="D172" t="s">
        <v>425</v>
      </c>
      <c r="E172" s="83">
        <v>254</v>
      </c>
      <c r="F172" s="83" t="s">
        <v>153</v>
      </c>
      <c r="H172" s="83" t="s">
        <v>150</v>
      </c>
      <c r="I172" s="109">
        <v>45143</v>
      </c>
      <c r="J172" s="109">
        <f>VLOOKUP(A172,'Membership Details'!C:J,8,FALSE)</f>
        <v>36982</v>
      </c>
      <c r="K172" s="109" t="b">
        <f t="shared" si="2"/>
        <v>1</v>
      </c>
      <c r="L172" s="2">
        <v>28000</v>
      </c>
      <c r="M172" s="83">
        <v>12</v>
      </c>
      <c r="N172" s="130">
        <v>45508</v>
      </c>
      <c r="O172" s="2">
        <v>0</v>
      </c>
      <c r="P172" s="184">
        <v>0</v>
      </c>
      <c r="Q172" s="184">
        <v>0.125</v>
      </c>
      <c r="R172" s="83" t="s">
        <v>151</v>
      </c>
      <c r="T172" s="2"/>
      <c r="AA172" s="2">
        <v>28000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15">
      <c r="A173" s="118">
        <v>223</v>
      </c>
      <c r="B173" s="83" t="s">
        <v>6119</v>
      </c>
      <c r="C173" s="83" t="s">
        <v>8269</v>
      </c>
      <c r="D173" t="s">
        <v>326</v>
      </c>
      <c r="E173" s="83">
        <v>255</v>
      </c>
      <c r="F173" s="83" t="s">
        <v>153</v>
      </c>
      <c r="H173" s="83" t="s">
        <v>150</v>
      </c>
      <c r="I173" s="109">
        <v>45143</v>
      </c>
      <c r="J173" s="109">
        <f>VLOOKUP(A173,'Membership Details'!C:J,8,FALSE)</f>
        <v>36982</v>
      </c>
      <c r="K173" s="109" t="b">
        <f t="shared" si="2"/>
        <v>1</v>
      </c>
      <c r="L173" s="2">
        <v>79000</v>
      </c>
      <c r="M173" s="83">
        <v>12</v>
      </c>
      <c r="N173" s="130">
        <v>45508</v>
      </c>
      <c r="O173" s="2">
        <v>0</v>
      </c>
      <c r="P173" s="184">
        <v>0</v>
      </c>
      <c r="Q173" s="184">
        <v>0.125</v>
      </c>
      <c r="R173" s="83" t="s">
        <v>151</v>
      </c>
      <c r="T173" s="2"/>
      <c r="AA173" s="2">
        <v>79000</v>
      </c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15">
      <c r="A174" s="118">
        <v>391</v>
      </c>
      <c r="B174" s="83" t="s">
        <v>6119</v>
      </c>
      <c r="C174" s="83" t="s">
        <v>8269</v>
      </c>
      <c r="D174" t="s">
        <v>6124</v>
      </c>
      <c r="E174" s="83">
        <v>259</v>
      </c>
      <c r="F174" s="83" t="s">
        <v>153</v>
      </c>
      <c r="H174" s="83" t="s">
        <v>150</v>
      </c>
      <c r="I174" s="109">
        <v>45143</v>
      </c>
      <c r="J174" s="109">
        <f>VLOOKUP(A174,'Membership Details'!C:J,8,FALSE)</f>
        <v>39707</v>
      </c>
      <c r="K174" s="109" t="b">
        <f t="shared" si="2"/>
        <v>1</v>
      </c>
      <c r="L174" s="2">
        <v>115000</v>
      </c>
      <c r="M174" s="83">
        <v>12</v>
      </c>
      <c r="N174" s="130">
        <v>45508</v>
      </c>
      <c r="O174" s="2">
        <v>0</v>
      </c>
      <c r="P174" s="184">
        <v>0</v>
      </c>
      <c r="Q174" s="184">
        <v>0.125</v>
      </c>
      <c r="R174" s="83" t="s">
        <v>151</v>
      </c>
      <c r="T174" s="2"/>
      <c r="AA174" s="2">
        <v>115000</v>
      </c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15">
      <c r="A175" s="118">
        <v>2031</v>
      </c>
      <c r="B175" s="83" t="s">
        <v>6119</v>
      </c>
      <c r="C175" s="83" t="s">
        <v>8269</v>
      </c>
      <c r="D175" t="s">
        <v>466</v>
      </c>
      <c r="E175" s="83">
        <v>260</v>
      </c>
      <c r="F175" s="83" t="s">
        <v>153</v>
      </c>
      <c r="H175" s="83" t="s">
        <v>150</v>
      </c>
      <c r="I175" s="109">
        <v>45118</v>
      </c>
      <c r="J175" s="109">
        <f>VLOOKUP(A175,'Membership Details'!C:J,8,FALSE)</f>
        <v>36982</v>
      </c>
      <c r="K175" s="109" t="b">
        <f t="shared" si="2"/>
        <v>1</v>
      </c>
      <c r="L175" s="2">
        <v>130000</v>
      </c>
      <c r="M175" s="83">
        <v>12</v>
      </c>
      <c r="N175" s="130">
        <v>45483</v>
      </c>
      <c r="O175" s="2">
        <v>0</v>
      </c>
      <c r="P175" s="184">
        <v>0</v>
      </c>
      <c r="Q175" s="184">
        <v>0.125</v>
      </c>
      <c r="R175" s="83" t="s">
        <v>151</v>
      </c>
      <c r="T175" s="2"/>
      <c r="AA175" s="2">
        <v>130000</v>
      </c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15">
      <c r="A176" s="118">
        <v>1700</v>
      </c>
      <c r="B176" s="83" t="s">
        <v>6119</v>
      </c>
      <c r="C176" s="83" t="s">
        <v>8269</v>
      </c>
      <c r="D176" t="s">
        <v>521</v>
      </c>
      <c r="E176" s="83">
        <v>262</v>
      </c>
      <c r="F176" s="83" t="s">
        <v>153</v>
      </c>
      <c r="H176" s="83" t="s">
        <v>150</v>
      </c>
      <c r="I176" s="128">
        <v>45194</v>
      </c>
      <c r="J176" s="109">
        <f>VLOOKUP(A176,'Membership Details'!C:J,8,FALSE)</f>
        <v>36982</v>
      </c>
      <c r="K176" s="109" t="b">
        <f t="shared" si="2"/>
        <v>1</v>
      </c>
      <c r="L176" s="2">
        <v>20000</v>
      </c>
      <c r="M176" s="83">
        <v>12</v>
      </c>
      <c r="N176" s="130">
        <v>45559</v>
      </c>
      <c r="O176" s="2">
        <v>0</v>
      </c>
      <c r="P176" s="184">
        <v>0</v>
      </c>
      <c r="Q176" s="184">
        <v>0.125</v>
      </c>
      <c r="R176" s="83" t="s">
        <v>151</v>
      </c>
      <c r="T176" s="2"/>
      <c r="AA176" s="2">
        <v>20000</v>
      </c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15">
      <c r="A177" s="118">
        <v>505</v>
      </c>
      <c r="B177" s="83" t="s">
        <v>6119</v>
      </c>
      <c r="C177" s="83" t="s">
        <v>8269</v>
      </c>
      <c r="D177" t="s">
        <v>686</v>
      </c>
      <c r="E177" s="83">
        <v>264</v>
      </c>
      <c r="F177" s="83" t="s">
        <v>153</v>
      </c>
      <c r="H177" s="83" t="s">
        <v>150</v>
      </c>
      <c r="I177" s="128">
        <v>45272</v>
      </c>
      <c r="J177" s="109">
        <f>VLOOKUP(A177,'Membership Details'!C:J,8,FALSE)</f>
        <v>36982</v>
      </c>
      <c r="K177" s="109" t="b">
        <f t="shared" si="2"/>
        <v>1</v>
      </c>
      <c r="L177" s="2">
        <v>105000</v>
      </c>
      <c r="M177" s="83">
        <v>12</v>
      </c>
      <c r="N177" s="130">
        <v>45637</v>
      </c>
      <c r="O177" s="2">
        <v>0</v>
      </c>
      <c r="P177" s="184">
        <v>0</v>
      </c>
      <c r="Q177" s="184">
        <v>0.125</v>
      </c>
      <c r="R177" s="83" t="s">
        <v>151</v>
      </c>
      <c r="T177" s="2"/>
      <c r="AA177" s="2">
        <v>105000</v>
      </c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15">
      <c r="A178" s="118">
        <v>1431</v>
      </c>
      <c r="B178" s="83" t="s">
        <v>6119</v>
      </c>
      <c r="C178" s="83" t="s">
        <v>8269</v>
      </c>
      <c r="D178" t="s">
        <v>907</v>
      </c>
      <c r="E178" s="83">
        <v>265</v>
      </c>
      <c r="F178" s="83" t="s">
        <v>153</v>
      </c>
      <c r="H178" s="83" t="s">
        <v>150</v>
      </c>
      <c r="I178" s="109">
        <v>45118</v>
      </c>
      <c r="J178" s="109">
        <f>VLOOKUP(A178,'Membership Details'!C:J,8,FALSE)</f>
        <v>36982</v>
      </c>
      <c r="K178" s="109" t="b">
        <f t="shared" si="2"/>
        <v>1</v>
      </c>
      <c r="L178" s="2">
        <v>75000</v>
      </c>
      <c r="M178" s="83">
        <v>12</v>
      </c>
      <c r="N178" s="130">
        <v>45483</v>
      </c>
      <c r="O178" s="2">
        <v>0</v>
      </c>
      <c r="P178" s="184">
        <v>0</v>
      </c>
      <c r="Q178" s="184">
        <v>0.125</v>
      </c>
      <c r="R178" s="83" t="s">
        <v>151</v>
      </c>
      <c r="T178" s="2"/>
      <c r="AA178" s="2">
        <v>75000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15">
      <c r="A179" s="118">
        <v>575</v>
      </c>
      <c r="B179" s="83" t="s">
        <v>6119</v>
      </c>
      <c r="C179" s="83" t="s">
        <v>8269</v>
      </c>
      <c r="D179" t="s">
        <v>693</v>
      </c>
      <c r="E179" s="83">
        <v>266</v>
      </c>
      <c r="F179" s="83" t="s">
        <v>153</v>
      </c>
      <c r="H179" s="83" t="s">
        <v>150</v>
      </c>
      <c r="I179" s="129">
        <v>45090</v>
      </c>
      <c r="J179" s="109">
        <f>VLOOKUP(A179,'Membership Details'!C:J,8,FALSE)</f>
        <v>36982</v>
      </c>
      <c r="K179" s="109" t="b">
        <f t="shared" si="2"/>
        <v>1</v>
      </c>
      <c r="L179" s="2">
        <v>160000</v>
      </c>
      <c r="M179" s="83">
        <v>12</v>
      </c>
      <c r="N179" s="131">
        <v>45455</v>
      </c>
      <c r="O179" s="2">
        <v>0</v>
      </c>
      <c r="P179" s="184">
        <v>0</v>
      </c>
      <c r="Q179" s="184">
        <v>0.125</v>
      </c>
      <c r="R179" s="83" t="s">
        <v>151</v>
      </c>
      <c r="T179" s="2"/>
      <c r="AA179" s="2">
        <v>160000</v>
      </c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15">
      <c r="A180" s="118">
        <v>126</v>
      </c>
      <c r="B180" s="83" t="s">
        <v>6119</v>
      </c>
      <c r="C180" s="83" t="s">
        <v>8269</v>
      </c>
      <c r="D180" t="s">
        <v>265</v>
      </c>
      <c r="E180" s="83">
        <v>268</v>
      </c>
      <c r="F180" s="83" t="s">
        <v>153</v>
      </c>
      <c r="H180" s="83" t="s">
        <v>150</v>
      </c>
      <c r="I180" s="129">
        <v>45090</v>
      </c>
      <c r="J180" s="109">
        <f>VLOOKUP(A180,'Membership Details'!C:J,8,FALSE)</f>
        <v>36982</v>
      </c>
      <c r="K180" s="109" t="b">
        <f t="shared" si="2"/>
        <v>1</v>
      </c>
      <c r="L180" s="2">
        <v>65000</v>
      </c>
      <c r="M180" s="83">
        <v>12</v>
      </c>
      <c r="N180" s="131">
        <v>45455</v>
      </c>
      <c r="O180" s="2">
        <v>0</v>
      </c>
      <c r="P180" s="184">
        <v>0</v>
      </c>
      <c r="Q180" s="184">
        <v>0.125</v>
      </c>
      <c r="R180" s="83" t="s">
        <v>151</v>
      </c>
      <c r="T180" s="2"/>
      <c r="AA180" s="2">
        <v>65000</v>
      </c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15">
      <c r="A181" s="118">
        <v>83</v>
      </c>
      <c r="B181" s="83" t="s">
        <v>6119</v>
      </c>
      <c r="C181" s="83" t="s">
        <v>8269</v>
      </c>
      <c r="D181" t="s">
        <v>231</v>
      </c>
      <c r="E181" s="83">
        <v>272</v>
      </c>
      <c r="F181" s="83" t="s">
        <v>153</v>
      </c>
      <c r="H181" s="83" t="s">
        <v>150</v>
      </c>
      <c r="I181" s="109">
        <v>45118</v>
      </c>
      <c r="J181" s="109">
        <f>VLOOKUP(A181,'Membership Details'!C:J,8,FALSE)</f>
        <v>36982</v>
      </c>
      <c r="K181" s="109" t="b">
        <f t="shared" si="2"/>
        <v>1</v>
      </c>
      <c r="L181" s="2">
        <v>55000</v>
      </c>
      <c r="M181" s="83">
        <v>12</v>
      </c>
      <c r="N181" s="130">
        <v>45483</v>
      </c>
      <c r="O181" s="2">
        <v>0</v>
      </c>
      <c r="P181" s="184">
        <v>0</v>
      </c>
      <c r="Q181" s="184">
        <v>0.125</v>
      </c>
      <c r="R181" s="83" t="s">
        <v>151</v>
      </c>
      <c r="T181" s="2"/>
      <c r="AA181" s="2">
        <v>55000</v>
      </c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15">
      <c r="A182" s="118">
        <v>269</v>
      </c>
      <c r="B182" s="83" t="s">
        <v>6119</v>
      </c>
      <c r="C182" s="83" t="s">
        <v>8269</v>
      </c>
      <c r="D182" t="s">
        <v>364</v>
      </c>
      <c r="E182" s="83">
        <v>273</v>
      </c>
      <c r="F182" s="83" t="s">
        <v>153</v>
      </c>
      <c r="H182" s="83" t="s">
        <v>150</v>
      </c>
      <c r="I182" s="128">
        <v>45194</v>
      </c>
      <c r="J182" s="109">
        <f>VLOOKUP(A182,'Membership Details'!C:J,8,FALSE)</f>
        <v>36982</v>
      </c>
      <c r="K182" s="109" t="b">
        <f t="shared" si="2"/>
        <v>1</v>
      </c>
      <c r="L182" s="2">
        <v>140000</v>
      </c>
      <c r="M182" s="83">
        <v>12</v>
      </c>
      <c r="N182" s="130">
        <v>45559</v>
      </c>
      <c r="O182" s="2">
        <v>0</v>
      </c>
      <c r="P182" s="184">
        <v>0</v>
      </c>
      <c r="Q182" s="184">
        <v>0.125</v>
      </c>
      <c r="R182" s="83" t="s">
        <v>151</v>
      </c>
      <c r="T182" s="2"/>
      <c r="AA182" s="2">
        <v>140000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15">
      <c r="A183" s="118">
        <v>1397</v>
      </c>
      <c r="B183" s="83" t="s">
        <v>6119</v>
      </c>
      <c r="C183" s="83" t="s">
        <v>8269</v>
      </c>
      <c r="D183" t="s">
        <v>921</v>
      </c>
      <c r="E183" s="83">
        <v>275</v>
      </c>
      <c r="F183" s="83" t="s">
        <v>153</v>
      </c>
      <c r="H183" s="83" t="s">
        <v>150</v>
      </c>
      <c r="I183" s="109">
        <v>45118</v>
      </c>
      <c r="J183" s="109">
        <f>VLOOKUP(A183,'Membership Details'!C:J,8,FALSE)</f>
        <v>36982</v>
      </c>
      <c r="K183" s="109" t="b">
        <f t="shared" si="2"/>
        <v>1</v>
      </c>
      <c r="L183" s="2">
        <v>180000</v>
      </c>
      <c r="M183" s="83">
        <v>12</v>
      </c>
      <c r="N183" s="130">
        <v>45483</v>
      </c>
      <c r="O183" s="2">
        <v>0</v>
      </c>
      <c r="P183" s="184">
        <v>0</v>
      </c>
      <c r="Q183" s="184">
        <v>0.125</v>
      </c>
      <c r="R183" s="83" t="s">
        <v>151</v>
      </c>
      <c r="T183" s="2"/>
      <c r="AA183" s="2">
        <v>180000</v>
      </c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15">
      <c r="A184" s="118">
        <v>205</v>
      </c>
      <c r="B184" s="83" t="s">
        <v>6119</v>
      </c>
      <c r="C184" s="83" t="s">
        <v>8269</v>
      </c>
      <c r="D184" t="s">
        <v>316</v>
      </c>
      <c r="E184" s="83">
        <v>278</v>
      </c>
      <c r="F184" s="83" t="s">
        <v>153</v>
      </c>
      <c r="H184" s="83" t="s">
        <v>150</v>
      </c>
      <c r="I184" s="109">
        <v>45143</v>
      </c>
      <c r="J184" s="109">
        <f>VLOOKUP(A184,'Membership Details'!C:J,8,FALSE)</f>
        <v>36982</v>
      </c>
      <c r="K184" s="109" t="b">
        <f t="shared" si="2"/>
        <v>1</v>
      </c>
      <c r="L184" s="2">
        <v>68000</v>
      </c>
      <c r="M184" s="83">
        <v>12</v>
      </c>
      <c r="N184" s="130">
        <v>45508</v>
      </c>
      <c r="O184" s="2">
        <v>0</v>
      </c>
      <c r="P184" s="184">
        <v>0</v>
      </c>
      <c r="Q184" s="184">
        <v>0.125</v>
      </c>
      <c r="R184" s="83" t="s">
        <v>151</v>
      </c>
      <c r="T184" s="2"/>
      <c r="AA184" s="2">
        <v>68000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15">
      <c r="A185" s="118">
        <v>1155</v>
      </c>
      <c r="B185" s="83" t="s">
        <v>6119</v>
      </c>
      <c r="C185" s="83" t="s">
        <v>8269</v>
      </c>
      <c r="D185" t="s">
        <v>418</v>
      </c>
      <c r="E185" s="83">
        <v>279</v>
      </c>
      <c r="F185" s="83" t="s">
        <v>153</v>
      </c>
      <c r="H185" s="83" t="s">
        <v>150</v>
      </c>
      <c r="I185" s="109">
        <v>41808</v>
      </c>
      <c r="J185" s="109">
        <f>VLOOKUP(A185,'Membership Details'!C:J,8,FALSE)</f>
        <v>36982</v>
      </c>
      <c r="K185" s="109" t="b">
        <f t="shared" si="2"/>
        <v>1</v>
      </c>
      <c r="L185" s="2">
        <v>102959</v>
      </c>
      <c r="M185" s="83">
        <v>12</v>
      </c>
      <c r="N185" s="130">
        <v>42172</v>
      </c>
      <c r="O185" s="2">
        <v>0</v>
      </c>
      <c r="P185" s="184">
        <v>0</v>
      </c>
      <c r="Q185" s="184">
        <v>0.125</v>
      </c>
      <c r="R185" s="83" t="s">
        <v>151</v>
      </c>
      <c r="T185" s="2"/>
      <c r="AA185" s="2">
        <v>102959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15">
      <c r="A186" s="118">
        <v>1505</v>
      </c>
      <c r="B186" s="83" t="s">
        <v>6119</v>
      </c>
      <c r="C186" s="83" t="s">
        <v>8269</v>
      </c>
      <c r="D186" t="s">
        <v>847</v>
      </c>
      <c r="E186" s="83">
        <v>282</v>
      </c>
      <c r="F186" s="83" t="s">
        <v>153</v>
      </c>
      <c r="H186" s="83" t="s">
        <v>150</v>
      </c>
      <c r="I186" s="109">
        <v>45143</v>
      </c>
      <c r="J186" s="109">
        <f>VLOOKUP(A186,'Membership Details'!C:J,8,FALSE)</f>
        <v>36982</v>
      </c>
      <c r="K186" s="109" t="b">
        <f t="shared" si="2"/>
        <v>1</v>
      </c>
      <c r="L186" s="2">
        <v>75000</v>
      </c>
      <c r="M186" s="83">
        <v>12</v>
      </c>
      <c r="N186" s="130">
        <v>45508</v>
      </c>
      <c r="O186" s="2">
        <v>0</v>
      </c>
      <c r="P186" s="184">
        <v>0</v>
      </c>
      <c r="Q186" s="184">
        <v>0.125</v>
      </c>
      <c r="R186" s="83" t="s">
        <v>151</v>
      </c>
      <c r="T186" s="2"/>
      <c r="AA186" s="2">
        <v>75000</v>
      </c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15">
      <c r="A187" s="118">
        <v>618</v>
      </c>
      <c r="B187" s="83" t="s">
        <v>6119</v>
      </c>
      <c r="C187" s="83" t="s">
        <v>8269</v>
      </c>
      <c r="D187" t="s">
        <v>793</v>
      </c>
      <c r="E187" s="83">
        <v>283</v>
      </c>
      <c r="F187" s="83" t="s">
        <v>153</v>
      </c>
      <c r="H187" s="83" t="s">
        <v>150</v>
      </c>
      <c r="I187" s="109">
        <v>45143</v>
      </c>
      <c r="J187" s="109">
        <f>VLOOKUP(A187,'Membership Details'!C:J,8,FALSE)</f>
        <v>36982</v>
      </c>
      <c r="K187" s="109" t="b">
        <f t="shared" si="2"/>
        <v>1</v>
      </c>
      <c r="L187" s="2">
        <v>125000</v>
      </c>
      <c r="M187" s="83">
        <v>12</v>
      </c>
      <c r="N187" s="130">
        <v>45508</v>
      </c>
      <c r="O187" s="2">
        <v>0</v>
      </c>
      <c r="P187" s="184">
        <v>0</v>
      </c>
      <c r="Q187" s="184">
        <v>0.125</v>
      </c>
      <c r="R187" s="83" t="s">
        <v>151</v>
      </c>
      <c r="T187" s="2"/>
      <c r="AA187" s="2">
        <v>125000</v>
      </c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15">
      <c r="A188" s="118">
        <v>948</v>
      </c>
      <c r="B188" s="83" t="s">
        <v>6119</v>
      </c>
      <c r="C188" s="83" t="s">
        <v>8269</v>
      </c>
      <c r="D188" t="s">
        <v>534</v>
      </c>
      <c r="E188" s="83">
        <v>285</v>
      </c>
      <c r="F188" s="83" t="s">
        <v>153</v>
      </c>
      <c r="H188" s="83" t="s">
        <v>150</v>
      </c>
      <c r="I188" s="109">
        <v>45143</v>
      </c>
      <c r="J188" s="109">
        <f>VLOOKUP(A188,'Membership Details'!C:J,8,FALSE)</f>
        <v>36982</v>
      </c>
      <c r="K188" s="109" t="b">
        <f t="shared" si="2"/>
        <v>1</v>
      </c>
      <c r="L188" s="2">
        <v>50000</v>
      </c>
      <c r="M188" s="83">
        <v>12</v>
      </c>
      <c r="N188" s="130">
        <v>45508</v>
      </c>
      <c r="O188" s="2">
        <v>0</v>
      </c>
      <c r="P188" s="184">
        <v>0</v>
      </c>
      <c r="Q188" s="184">
        <v>0.125</v>
      </c>
      <c r="R188" s="83" t="s">
        <v>151</v>
      </c>
      <c r="T188" s="2"/>
      <c r="AA188" s="2">
        <v>50000</v>
      </c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15">
      <c r="A189" s="118">
        <v>383</v>
      </c>
      <c r="B189" s="83" t="s">
        <v>6119</v>
      </c>
      <c r="C189" s="83" t="s">
        <v>8269</v>
      </c>
      <c r="D189" t="s">
        <v>683</v>
      </c>
      <c r="E189" s="83">
        <v>286</v>
      </c>
      <c r="F189" s="83" t="s">
        <v>153</v>
      </c>
      <c r="H189" s="83" t="s">
        <v>150</v>
      </c>
      <c r="I189" s="128">
        <v>45194</v>
      </c>
      <c r="J189" s="109">
        <f>VLOOKUP(A189,'Membership Details'!C:J,8,FALSE)</f>
        <v>36982</v>
      </c>
      <c r="K189" s="109" t="b">
        <f t="shared" si="2"/>
        <v>1</v>
      </c>
      <c r="L189" s="2">
        <v>160000</v>
      </c>
      <c r="M189" s="83">
        <v>12</v>
      </c>
      <c r="N189" s="130">
        <v>45559</v>
      </c>
      <c r="O189" s="2">
        <v>0</v>
      </c>
      <c r="P189" s="184">
        <v>0</v>
      </c>
      <c r="Q189" s="184">
        <v>0.125</v>
      </c>
      <c r="R189" s="83" t="s">
        <v>151</v>
      </c>
      <c r="T189" s="2"/>
      <c r="AA189" s="2">
        <v>160000</v>
      </c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15">
      <c r="A190" s="118">
        <v>988</v>
      </c>
      <c r="B190" s="83" t="s">
        <v>6119</v>
      </c>
      <c r="C190" s="83" t="s">
        <v>8269</v>
      </c>
      <c r="D190" t="s">
        <v>461</v>
      </c>
      <c r="E190" s="83">
        <v>288</v>
      </c>
      <c r="F190" s="83" t="s">
        <v>153</v>
      </c>
      <c r="H190" s="83" t="s">
        <v>150</v>
      </c>
      <c r="I190" s="128">
        <v>45194</v>
      </c>
      <c r="J190" s="109">
        <f>VLOOKUP(A190,'Membership Details'!C:J,8,FALSE)</f>
        <v>36982</v>
      </c>
      <c r="K190" s="109" t="b">
        <f t="shared" si="2"/>
        <v>1</v>
      </c>
      <c r="L190" s="2">
        <v>95000</v>
      </c>
      <c r="M190" s="83">
        <v>12</v>
      </c>
      <c r="N190" s="130">
        <v>45559</v>
      </c>
      <c r="O190" s="2">
        <v>0</v>
      </c>
      <c r="P190" s="184">
        <v>0</v>
      </c>
      <c r="Q190" s="184">
        <v>0.125</v>
      </c>
      <c r="R190" s="83" t="s">
        <v>151</v>
      </c>
      <c r="T190" s="2"/>
      <c r="AA190" s="2">
        <v>95000</v>
      </c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15">
      <c r="A191" s="118">
        <v>1537</v>
      </c>
      <c r="B191" s="83" t="s">
        <v>6119</v>
      </c>
      <c r="C191" s="83" t="s">
        <v>8269</v>
      </c>
      <c r="D191" t="s">
        <v>682</v>
      </c>
      <c r="E191" s="83">
        <v>291</v>
      </c>
      <c r="F191" s="83" t="s">
        <v>153</v>
      </c>
      <c r="H191" s="83" t="s">
        <v>150</v>
      </c>
      <c r="I191" s="109">
        <v>45157</v>
      </c>
      <c r="J191" s="109">
        <f>VLOOKUP(A191,'Membership Details'!C:J,8,FALSE)</f>
        <v>36982</v>
      </c>
      <c r="K191" s="109" t="b">
        <f t="shared" si="2"/>
        <v>1</v>
      </c>
      <c r="L191" s="2">
        <v>160000</v>
      </c>
      <c r="M191" s="83">
        <v>12</v>
      </c>
      <c r="N191" s="130">
        <v>45522</v>
      </c>
      <c r="O191" s="2">
        <v>0</v>
      </c>
      <c r="P191" s="184">
        <v>0</v>
      </c>
      <c r="Q191" s="184">
        <v>0.125</v>
      </c>
      <c r="R191" s="83" t="s">
        <v>151</v>
      </c>
      <c r="T191" s="2"/>
      <c r="AA191" s="2">
        <v>160000</v>
      </c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15">
      <c r="A192" s="118">
        <v>210</v>
      </c>
      <c r="B192" s="83" t="s">
        <v>6119</v>
      </c>
      <c r="C192" s="83" t="s">
        <v>8269</v>
      </c>
      <c r="D192" t="s">
        <v>318</v>
      </c>
      <c r="E192" s="83">
        <v>293</v>
      </c>
      <c r="F192" s="83" t="s">
        <v>153</v>
      </c>
      <c r="H192" s="83" t="s">
        <v>150</v>
      </c>
      <c r="I192" s="109">
        <v>45152</v>
      </c>
      <c r="J192" s="109">
        <f>VLOOKUP(A192,'Membership Details'!C:J,8,FALSE)</f>
        <v>36982</v>
      </c>
      <c r="K192" s="109" t="b">
        <f t="shared" si="2"/>
        <v>1</v>
      </c>
      <c r="L192" s="2">
        <v>115000</v>
      </c>
      <c r="M192" s="83">
        <v>12</v>
      </c>
      <c r="N192" s="130">
        <v>45517</v>
      </c>
      <c r="O192" s="2">
        <v>0</v>
      </c>
      <c r="P192" s="184">
        <v>0</v>
      </c>
      <c r="Q192" s="184">
        <v>0.125</v>
      </c>
      <c r="R192" s="83" t="s">
        <v>151</v>
      </c>
      <c r="T192" s="2"/>
      <c r="AA192" s="2">
        <v>115000</v>
      </c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15">
      <c r="A193" s="118">
        <v>979</v>
      </c>
      <c r="B193" s="83" t="s">
        <v>6119</v>
      </c>
      <c r="C193" s="83" t="s">
        <v>8269</v>
      </c>
      <c r="D193" t="s">
        <v>511</v>
      </c>
      <c r="E193" s="83">
        <v>294</v>
      </c>
      <c r="F193" s="83" t="s">
        <v>153</v>
      </c>
      <c r="H193" s="83" t="s">
        <v>150</v>
      </c>
      <c r="I193" s="109">
        <v>45118</v>
      </c>
      <c r="J193" s="109">
        <f>VLOOKUP(A193,'Membership Details'!C:J,8,FALSE)</f>
        <v>36982</v>
      </c>
      <c r="K193" s="109" t="b">
        <f t="shared" si="2"/>
        <v>1</v>
      </c>
      <c r="L193" s="2">
        <v>40000</v>
      </c>
      <c r="M193" s="83">
        <v>12</v>
      </c>
      <c r="N193" s="130">
        <v>45483</v>
      </c>
      <c r="O193" s="2">
        <v>0</v>
      </c>
      <c r="P193" s="184">
        <v>0</v>
      </c>
      <c r="Q193" s="184">
        <v>0.125</v>
      </c>
      <c r="R193" s="83" t="s">
        <v>151</v>
      </c>
      <c r="T193" s="2"/>
      <c r="AA193" s="2">
        <v>40000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15">
      <c r="A194" s="118">
        <v>978</v>
      </c>
      <c r="B194" s="83" t="s">
        <v>6119</v>
      </c>
      <c r="C194" s="83" t="s">
        <v>8269</v>
      </c>
      <c r="D194" t="s">
        <v>504</v>
      </c>
      <c r="E194" s="83">
        <v>295</v>
      </c>
      <c r="F194" s="83" t="s">
        <v>153</v>
      </c>
      <c r="H194" s="83" t="s">
        <v>150</v>
      </c>
      <c r="I194" s="109">
        <v>45152</v>
      </c>
      <c r="J194" s="109">
        <f>VLOOKUP(A194,'Membership Details'!C:J,8,FALSE)</f>
        <v>36982</v>
      </c>
      <c r="K194" s="109" t="b">
        <f t="shared" si="2"/>
        <v>1</v>
      </c>
      <c r="L194" s="2">
        <v>47000</v>
      </c>
      <c r="M194" s="83">
        <v>12</v>
      </c>
      <c r="N194" s="130">
        <v>45517</v>
      </c>
      <c r="O194" s="2">
        <v>0</v>
      </c>
      <c r="P194" s="184">
        <v>0</v>
      </c>
      <c r="Q194" s="184">
        <v>0.125</v>
      </c>
      <c r="R194" s="83" t="s">
        <v>151</v>
      </c>
      <c r="T194" s="2"/>
      <c r="AA194" s="2">
        <v>47000</v>
      </c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15">
      <c r="A195" s="118">
        <v>486</v>
      </c>
      <c r="B195" s="83" t="s">
        <v>6119</v>
      </c>
      <c r="C195" s="83" t="s">
        <v>8269</v>
      </c>
      <c r="D195" t="s">
        <v>440</v>
      </c>
      <c r="E195" s="83">
        <v>296</v>
      </c>
      <c r="F195" s="83" t="s">
        <v>153</v>
      </c>
      <c r="H195" s="83" t="s">
        <v>150</v>
      </c>
      <c r="I195" s="129">
        <v>45090</v>
      </c>
      <c r="J195" s="109">
        <f>VLOOKUP(A195,'Membership Details'!C:J,8,FALSE)</f>
        <v>36982</v>
      </c>
      <c r="K195" s="109" t="b">
        <f t="shared" ref="K195:K258" si="3">I195&gt;=J195</f>
        <v>1</v>
      </c>
      <c r="L195" s="2">
        <v>170000</v>
      </c>
      <c r="M195" s="83">
        <v>12</v>
      </c>
      <c r="N195" s="131">
        <v>45455</v>
      </c>
      <c r="O195" s="2">
        <v>0</v>
      </c>
      <c r="P195" s="184">
        <v>0</v>
      </c>
      <c r="Q195" s="184">
        <v>0.125</v>
      </c>
      <c r="R195" s="83" t="s">
        <v>151</v>
      </c>
      <c r="T195" s="2"/>
      <c r="AA195" s="2">
        <v>170000</v>
      </c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15">
      <c r="A196" s="118">
        <v>496</v>
      </c>
      <c r="B196" s="83" t="s">
        <v>6119</v>
      </c>
      <c r="C196" s="83" t="s">
        <v>8269</v>
      </c>
      <c r="D196" t="s">
        <v>685</v>
      </c>
      <c r="E196" s="83">
        <v>297</v>
      </c>
      <c r="F196" s="83" t="s">
        <v>153</v>
      </c>
      <c r="H196" s="83" t="s">
        <v>150</v>
      </c>
      <c r="I196" s="109">
        <v>45118</v>
      </c>
      <c r="J196" s="109">
        <f>VLOOKUP(A196,'Membership Details'!C:J,8,FALSE)</f>
        <v>36982</v>
      </c>
      <c r="K196" s="109" t="b">
        <f t="shared" si="3"/>
        <v>1</v>
      </c>
      <c r="L196" s="2">
        <v>105000</v>
      </c>
      <c r="M196" s="83">
        <v>12</v>
      </c>
      <c r="N196" s="130">
        <v>45483</v>
      </c>
      <c r="O196" s="2">
        <v>0</v>
      </c>
      <c r="P196" s="184">
        <v>0</v>
      </c>
      <c r="Q196" s="184">
        <v>0.125</v>
      </c>
      <c r="R196" s="83" t="s">
        <v>151</v>
      </c>
      <c r="T196" s="2"/>
      <c r="AA196" s="2">
        <v>105000</v>
      </c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15">
      <c r="A197" s="118">
        <v>602</v>
      </c>
      <c r="B197" s="83" t="s">
        <v>6119</v>
      </c>
      <c r="C197" s="83" t="s">
        <v>8269</v>
      </c>
      <c r="D197" t="s">
        <v>524</v>
      </c>
      <c r="E197" s="83">
        <v>299</v>
      </c>
      <c r="F197" s="83" t="s">
        <v>153</v>
      </c>
      <c r="H197" s="83" t="s">
        <v>150</v>
      </c>
      <c r="I197" s="109">
        <v>45118</v>
      </c>
      <c r="J197" s="109">
        <f>VLOOKUP(A197,'Membership Details'!C:J,8,FALSE)</f>
        <v>36982</v>
      </c>
      <c r="K197" s="109" t="b">
        <f t="shared" si="3"/>
        <v>1</v>
      </c>
      <c r="L197" s="2">
        <v>150000</v>
      </c>
      <c r="M197" s="83">
        <v>12</v>
      </c>
      <c r="N197" s="130">
        <v>45483</v>
      </c>
      <c r="O197" s="2">
        <v>0</v>
      </c>
      <c r="P197" s="184">
        <v>0</v>
      </c>
      <c r="Q197" s="184">
        <v>0.125</v>
      </c>
      <c r="R197" s="83" t="s">
        <v>151</v>
      </c>
      <c r="T197" s="2"/>
      <c r="AA197" s="2">
        <v>150000</v>
      </c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15">
      <c r="A198" s="118">
        <v>813</v>
      </c>
      <c r="B198" s="83" t="s">
        <v>6119</v>
      </c>
      <c r="C198" s="83" t="s">
        <v>8269</v>
      </c>
      <c r="D198" t="s">
        <v>441</v>
      </c>
      <c r="E198" s="83">
        <v>301</v>
      </c>
      <c r="F198" s="83" t="s">
        <v>153</v>
      </c>
      <c r="H198" s="83" t="s">
        <v>150</v>
      </c>
      <c r="I198" s="109">
        <v>45118</v>
      </c>
      <c r="J198" s="109">
        <f>VLOOKUP(A198,'Membership Details'!C:J,8,FALSE)</f>
        <v>36982</v>
      </c>
      <c r="K198" s="109" t="b">
        <f t="shared" si="3"/>
        <v>1</v>
      </c>
      <c r="L198" s="2">
        <v>140000</v>
      </c>
      <c r="M198" s="83">
        <v>12</v>
      </c>
      <c r="N198" s="130">
        <v>45483</v>
      </c>
      <c r="O198" s="2">
        <v>0</v>
      </c>
      <c r="P198" s="184">
        <v>0</v>
      </c>
      <c r="Q198" s="184">
        <v>0.125</v>
      </c>
      <c r="R198" s="83" t="s">
        <v>151</v>
      </c>
      <c r="T198" s="2"/>
      <c r="AA198" s="2">
        <v>140000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15">
      <c r="A199" s="118">
        <v>815</v>
      </c>
      <c r="B199" s="83" t="s">
        <v>6119</v>
      </c>
      <c r="C199" s="83" t="s">
        <v>8269</v>
      </c>
      <c r="D199" t="s">
        <v>636</v>
      </c>
      <c r="E199" s="83">
        <v>303</v>
      </c>
      <c r="F199" s="83" t="s">
        <v>153</v>
      </c>
      <c r="H199" s="83" t="s">
        <v>150</v>
      </c>
      <c r="I199" s="128">
        <v>45194</v>
      </c>
      <c r="J199" s="109">
        <f>VLOOKUP(A199,'Membership Details'!C:J,8,FALSE)</f>
        <v>36982</v>
      </c>
      <c r="K199" s="109" t="b">
        <f t="shared" si="3"/>
        <v>1</v>
      </c>
      <c r="L199" s="2">
        <v>120000</v>
      </c>
      <c r="M199" s="83">
        <v>12</v>
      </c>
      <c r="N199" s="130">
        <v>45559</v>
      </c>
      <c r="O199" s="2">
        <v>0</v>
      </c>
      <c r="P199" s="184">
        <v>0</v>
      </c>
      <c r="Q199" s="184">
        <v>0.125</v>
      </c>
      <c r="R199" s="83" t="s">
        <v>151</v>
      </c>
      <c r="T199" s="2"/>
      <c r="AA199" s="2">
        <v>120000</v>
      </c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15">
      <c r="A200" s="118">
        <v>343</v>
      </c>
      <c r="B200" s="83" t="s">
        <v>6119</v>
      </c>
      <c r="C200" s="83" t="s">
        <v>8269</v>
      </c>
      <c r="D200" t="s">
        <v>936</v>
      </c>
      <c r="E200" s="83">
        <v>305</v>
      </c>
      <c r="F200" s="83" t="s">
        <v>153</v>
      </c>
      <c r="H200" s="83" t="s">
        <v>150</v>
      </c>
      <c r="I200" s="109">
        <v>45152</v>
      </c>
      <c r="J200" s="109">
        <f>VLOOKUP(A200,'Membership Details'!C:J,8,FALSE)</f>
        <v>36982</v>
      </c>
      <c r="K200" s="109" t="b">
        <f t="shared" si="3"/>
        <v>1</v>
      </c>
      <c r="L200" s="2">
        <v>95000</v>
      </c>
      <c r="M200" s="83">
        <v>12</v>
      </c>
      <c r="N200" s="130">
        <v>45517</v>
      </c>
      <c r="O200" s="2">
        <v>0</v>
      </c>
      <c r="P200" s="184">
        <v>0</v>
      </c>
      <c r="Q200" s="184">
        <v>0.125</v>
      </c>
      <c r="R200" s="83" t="s">
        <v>151</v>
      </c>
      <c r="T200" s="2"/>
      <c r="AA200" s="2">
        <v>95000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15">
      <c r="A201" s="118">
        <v>1353</v>
      </c>
      <c r="B201" s="83" t="s">
        <v>6119</v>
      </c>
      <c r="C201" s="83" t="s">
        <v>8269</v>
      </c>
      <c r="D201" t="s">
        <v>259</v>
      </c>
      <c r="E201" s="83">
        <v>306</v>
      </c>
      <c r="F201" s="83" t="s">
        <v>153</v>
      </c>
      <c r="H201" s="83" t="s">
        <v>150</v>
      </c>
      <c r="I201" s="128">
        <v>45194</v>
      </c>
      <c r="J201" s="109">
        <f>VLOOKUP(A201,'Membership Details'!C:J,8,FALSE)</f>
        <v>36982</v>
      </c>
      <c r="K201" s="109" t="b">
        <f t="shared" si="3"/>
        <v>1</v>
      </c>
      <c r="L201" s="2">
        <v>100000</v>
      </c>
      <c r="M201" s="83">
        <v>12</v>
      </c>
      <c r="N201" s="130">
        <v>45559</v>
      </c>
      <c r="O201" s="2">
        <v>0</v>
      </c>
      <c r="P201" s="184">
        <v>0</v>
      </c>
      <c r="Q201" s="184">
        <v>0.125</v>
      </c>
      <c r="R201" s="83" t="s">
        <v>151</v>
      </c>
      <c r="T201" s="2"/>
      <c r="AA201" s="2">
        <v>100000</v>
      </c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15">
      <c r="A202" s="118">
        <v>122</v>
      </c>
      <c r="B202" s="83" t="s">
        <v>6119</v>
      </c>
      <c r="C202" s="83" t="s">
        <v>8269</v>
      </c>
      <c r="D202" t="s">
        <v>262</v>
      </c>
      <c r="E202" s="83">
        <v>307</v>
      </c>
      <c r="F202" s="83" t="s">
        <v>153</v>
      </c>
      <c r="H202" s="83" t="s">
        <v>150</v>
      </c>
      <c r="I202" s="109">
        <v>45118</v>
      </c>
      <c r="J202" s="109">
        <f>VLOOKUP(A202,'Membership Details'!C:J,8,FALSE)</f>
        <v>36982</v>
      </c>
      <c r="K202" s="109" t="b">
        <f t="shared" si="3"/>
        <v>1</v>
      </c>
      <c r="L202" s="2">
        <v>40000</v>
      </c>
      <c r="M202" s="83">
        <v>12</v>
      </c>
      <c r="N202" s="130">
        <v>45483</v>
      </c>
      <c r="O202" s="2">
        <v>0</v>
      </c>
      <c r="P202" s="184">
        <v>0</v>
      </c>
      <c r="Q202" s="184">
        <v>0.125</v>
      </c>
      <c r="R202" s="83" t="s">
        <v>151</v>
      </c>
      <c r="T202" s="2"/>
      <c r="AA202" s="2">
        <v>40000</v>
      </c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15">
      <c r="A203" s="118">
        <v>785</v>
      </c>
      <c r="B203" s="83" t="s">
        <v>6119</v>
      </c>
      <c r="C203" s="83" t="s">
        <v>8269</v>
      </c>
      <c r="D203" t="s">
        <v>957</v>
      </c>
      <c r="E203" s="83">
        <v>308</v>
      </c>
      <c r="F203" s="83" t="s">
        <v>153</v>
      </c>
      <c r="H203" s="83" t="s">
        <v>150</v>
      </c>
      <c r="I203" s="109">
        <v>45152</v>
      </c>
      <c r="J203" s="109">
        <f>VLOOKUP(A203,'Membership Details'!C:J,8,FALSE)</f>
        <v>36982</v>
      </c>
      <c r="K203" s="109" t="b">
        <f t="shared" si="3"/>
        <v>1</v>
      </c>
      <c r="L203" s="2">
        <v>130000</v>
      </c>
      <c r="M203" s="83">
        <v>12</v>
      </c>
      <c r="N203" s="130">
        <v>45517</v>
      </c>
      <c r="O203" s="2">
        <v>0</v>
      </c>
      <c r="P203" s="184">
        <v>0</v>
      </c>
      <c r="Q203" s="184">
        <v>0.125</v>
      </c>
      <c r="R203" s="83" t="s">
        <v>151</v>
      </c>
      <c r="T203" s="2"/>
      <c r="AA203" s="2">
        <v>130000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15">
      <c r="A204" s="118">
        <v>816</v>
      </c>
      <c r="B204" s="83" t="s">
        <v>6119</v>
      </c>
      <c r="C204" s="83" t="s">
        <v>8269</v>
      </c>
      <c r="D204" t="s">
        <v>681</v>
      </c>
      <c r="E204" s="83">
        <v>309</v>
      </c>
      <c r="F204" s="83" t="s">
        <v>153</v>
      </c>
      <c r="H204" s="83" t="s">
        <v>150</v>
      </c>
      <c r="I204" s="109">
        <v>45143</v>
      </c>
      <c r="J204" s="109">
        <f>VLOOKUP(A204,'Membership Details'!C:J,8,FALSE)</f>
        <v>36982</v>
      </c>
      <c r="K204" s="109" t="b">
        <f t="shared" si="3"/>
        <v>1</v>
      </c>
      <c r="L204" s="2">
        <v>100000</v>
      </c>
      <c r="M204" s="83">
        <v>12</v>
      </c>
      <c r="N204" s="130">
        <v>45508</v>
      </c>
      <c r="O204" s="2">
        <v>0</v>
      </c>
      <c r="P204" s="184">
        <v>0</v>
      </c>
      <c r="Q204" s="184">
        <v>0.125</v>
      </c>
      <c r="R204" s="83" t="s">
        <v>151</v>
      </c>
      <c r="T204" s="2"/>
      <c r="AA204" s="2">
        <v>100000</v>
      </c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15">
      <c r="A205" s="118">
        <v>965</v>
      </c>
      <c r="B205" s="83" t="s">
        <v>6119</v>
      </c>
      <c r="C205" s="83" t="s">
        <v>8269</v>
      </c>
      <c r="D205" t="s">
        <v>653</v>
      </c>
      <c r="E205" s="83">
        <v>310</v>
      </c>
      <c r="F205" s="83" t="s">
        <v>153</v>
      </c>
      <c r="H205" s="83" t="s">
        <v>150</v>
      </c>
      <c r="I205" s="128">
        <v>45194</v>
      </c>
      <c r="J205" s="109">
        <f>VLOOKUP(A205,'Membership Details'!C:J,8,FALSE)</f>
        <v>36982</v>
      </c>
      <c r="K205" s="109" t="b">
        <f t="shared" si="3"/>
        <v>1</v>
      </c>
      <c r="L205" s="2">
        <v>50000</v>
      </c>
      <c r="M205" s="83">
        <v>12</v>
      </c>
      <c r="N205" s="130">
        <v>45559</v>
      </c>
      <c r="O205" s="2">
        <v>0</v>
      </c>
      <c r="P205" s="184">
        <v>0</v>
      </c>
      <c r="Q205" s="184">
        <v>0.125</v>
      </c>
      <c r="R205" s="83" t="s">
        <v>151</v>
      </c>
      <c r="T205" s="2"/>
      <c r="AA205" s="2">
        <v>50000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15">
      <c r="A206" s="118">
        <v>1224</v>
      </c>
      <c r="B206" s="83" t="s">
        <v>6119</v>
      </c>
      <c r="C206" s="83" t="s">
        <v>8269</v>
      </c>
      <c r="D206" t="s">
        <v>547</v>
      </c>
      <c r="E206" s="83">
        <v>313</v>
      </c>
      <c r="F206" s="83" t="s">
        <v>153</v>
      </c>
      <c r="H206" s="83" t="s">
        <v>150</v>
      </c>
      <c r="I206" s="109">
        <v>45143</v>
      </c>
      <c r="J206" s="109">
        <f>VLOOKUP(A206,'Membership Details'!C:J,8,FALSE)</f>
        <v>36982</v>
      </c>
      <c r="K206" s="109" t="b">
        <f t="shared" si="3"/>
        <v>1</v>
      </c>
      <c r="L206" s="2">
        <v>130000</v>
      </c>
      <c r="M206" s="83">
        <v>12</v>
      </c>
      <c r="N206" s="130">
        <v>45508</v>
      </c>
      <c r="O206" s="2">
        <v>0</v>
      </c>
      <c r="P206" s="184">
        <v>0</v>
      </c>
      <c r="Q206" s="184">
        <v>0.125</v>
      </c>
      <c r="R206" s="83" t="s">
        <v>151</v>
      </c>
      <c r="T206" s="2"/>
      <c r="AA206" s="2">
        <v>130000</v>
      </c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15">
      <c r="A207" s="118">
        <v>633</v>
      </c>
      <c r="B207" s="83" t="s">
        <v>6119</v>
      </c>
      <c r="C207" s="83" t="s">
        <v>8269</v>
      </c>
      <c r="D207" t="s">
        <v>960</v>
      </c>
      <c r="E207" s="83">
        <v>314</v>
      </c>
      <c r="F207" s="83" t="s">
        <v>153</v>
      </c>
      <c r="H207" s="83" t="s">
        <v>150</v>
      </c>
      <c r="I207" s="109">
        <v>45118</v>
      </c>
      <c r="J207" s="109">
        <f>VLOOKUP(A207,'Membership Details'!C:J,8,FALSE)</f>
        <v>36982</v>
      </c>
      <c r="K207" s="109" t="b">
        <f t="shared" si="3"/>
        <v>1</v>
      </c>
      <c r="L207" s="2">
        <v>90000</v>
      </c>
      <c r="M207" s="83">
        <v>12</v>
      </c>
      <c r="N207" s="130">
        <v>45483</v>
      </c>
      <c r="O207" s="2">
        <v>0</v>
      </c>
      <c r="P207" s="184">
        <v>0</v>
      </c>
      <c r="Q207" s="184">
        <v>0.125</v>
      </c>
      <c r="R207" s="83" t="s">
        <v>151</v>
      </c>
      <c r="T207" s="2"/>
      <c r="AA207" s="2">
        <v>90000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15">
      <c r="A208" s="118">
        <v>472</v>
      </c>
      <c r="B208" s="83" t="s">
        <v>6119</v>
      </c>
      <c r="C208" s="83" t="s">
        <v>8269</v>
      </c>
      <c r="D208" t="s">
        <v>476</v>
      </c>
      <c r="E208" s="83">
        <v>315</v>
      </c>
      <c r="F208" s="83" t="s">
        <v>153</v>
      </c>
      <c r="H208" s="83" t="s">
        <v>150</v>
      </c>
      <c r="I208" s="109">
        <v>45152</v>
      </c>
      <c r="J208" s="109">
        <f>VLOOKUP(A208,'Membership Details'!C:J,8,FALSE)</f>
        <v>36982</v>
      </c>
      <c r="K208" s="109" t="b">
        <f t="shared" si="3"/>
        <v>1</v>
      </c>
      <c r="L208" s="2">
        <v>75000</v>
      </c>
      <c r="M208" s="83">
        <v>12</v>
      </c>
      <c r="N208" s="130">
        <v>45517</v>
      </c>
      <c r="O208" s="2">
        <v>0</v>
      </c>
      <c r="P208" s="184">
        <v>0</v>
      </c>
      <c r="Q208" s="184">
        <v>0.125</v>
      </c>
      <c r="R208" s="83" t="s">
        <v>151</v>
      </c>
      <c r="T208" s="2"/>
      <c r="AA208" s="2">
        <v>75000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15">
      <c r="A209" s="118">
        <v>473</v>
      </c>
      <c r="B209" s="83" t="s">
        <v>6119</v>
      </c>
      <c r="C209" s="83" t="s">
        <v>8269</v>
      </c>
      <c r="D209" t="s">
        <v>477</v>
      </c>
      <c r="E209" s="83">
        <v>316</v>
      </c>
      <c r="F209" s="83" t="s">
        <v>153</v>
      </c>
      <c r="H209" s="83" t="s">
        <v>150</v>
      </c>
      <c r="I209" s="109">
        <v>45152</v>
      </c>
      <c r="J209" s="109">
        <f>VLOOKUP(A209,'Membership Details'!C:J,8,FALSE)</f>
        <v>36982</v>
      </c>
      <c r="K209" s="109" t="b">
        <f t="shared" si="3"/>
        <v>1</v>
      </c>
      <c r="L209" s="2">
        <v>75000</v>
      </c>
      <c r="M209" s="83">
        <v>12</v>
      </c>
      <c r="N209" s="130">
        <v>45517</v>
      </c>
      <c r="O209" s="2">
        <v>0</v>
      </c>
      <c r="P209" s="184">
        <v>0</v>
      </c>
      <c r="Q209" s="184">
        <v>0.125</v>
      </c>
      <c r="R209" s="83" t="s">
        <v>151</v>
      </c>
      <c r="T209" s="2"/>
      <c r="AA209" s="2">
        <v>75000</v>
      </c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15">
      <c r="A210" s="118">
        <v>620</v>
      </c>
      <c r="B210" s="83" t="s">
        <v>6119</v>
      </c>
      <c r="C210" s="83" t="s">
        <v>8269</v>
      </c>
      <c r="D210" t="s">
        <v>789</v>
      </c>
      <c r="E210" s="83">
        <v>317</v>
      </c>
      <c r="F210" s="83" t="s">
        <v>153</v>
      </c>
      <c r="H210" s="83" t="s">
        <v>150</v>
      </c>
      <c r="I210" s="109">
        <v>45152</v>
      </c>
      <c r="J210" s="109">
        <f>VLOOKUP(A210,'Membership Details'!C:J,8,FALSE)</f>
        <v>36982</v>
      </c>
      <c r="K210" s="109" t="b">
        <f t="shared" si="3"/>
        <v>1</v>
      </c>
      <c r="L210" s="2">
        <v>150000</v>
      </c>
      <c r="M210" s="83">
        <v>12</v>
      </c>
      <c r="N210" s="130">
        <v>45517</v>
      </c>
      <c r="O210" s="2">
        <v>0</v>
      </c>
      <c r="P210" s="184">
        <v>0</v>
      </c>
      <c r="Q210" s="184">
        <v>0.125</v>
      </c>
      <c r="R210" s="83" t="s">
        <v>151</v>
      </c>
      <c r="T210" s="2"/>
      <c r="AA210" s="2">
        <v>150000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15">
      <c r="A211" s="118">
        <v>362</v>
      </c>
      <c r="B211" s="83" t="s">
        <v>6119</v>
      </c>
      <c r="C211" s="83" t="s">
        <v>8269</v>
      </c>
      <c r="D211" t="s">
        <v>6125</v>
      </c>
      <c r="E211" s="83">
        <v>320</v>
      </c>
      <c r="F211" s="83" t="s">
        <v>153</v>
      </c>
      <c r="H211" s="83" t="s">
        <v>150</v>
      </c>
      <c r="I211" s="109">
        <v>45118</v>
      </c>
      <c r="J211" s="109">
        <f>VLOOKUP(A211,'Membership Details'!C:J,8,FALSE)</f>
        <v>39707</v>
      </c>
      <c r="K211" s="109" t="b">
        <f t="shared" si="3"/>
        <v>1</v>
      </c>
      <c r="L211" s="2">
        <v>35000</v>
      </c>
      <c r="M211" s="83">
        <v>12</v>
      </c>
      <c r="N211" s="130">
        <v>45483</v>
      </c>
      <c r="O211" s="2">
        <v>0</v>
      </c>
      <c r="P211" s="184">
        <v>0</v>
      </c>
      <c r="Q211" s="184">
        <v>0.125</v>
      </c>
      <c r="R211" s="83" t="s">
        <v>151</v>
      </c>
      <c r="T211" s="2"/>
      <c r="AA211" s="2">
        <v>35000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15">
      <c r="A212" s="118">
        <v>1173</v>
      </c>
      <c r="B212" s="83" t="s">
        <v>6119</v>
      </c>
      <c r="C212" s="83" t="s">
        <v>8269</v>
      </c>
      <c r="D212" t="s">
        <v>6126</v>
      </c>
      <c r="E212" s="83">
        <v>323</v>
      </c>
      <c r="F212" s="83" t="s">
        <v>153</v>
      </c>
      <c r="H212" s="83" t="s">
        <v>150</v>
      </c>
      <c r="I212" s="109">
        <v>45143</v>
      </c>
      <c r="J212" s="109">
        <f>VLOOKUP(A212,'Membership Details'!C:J,8,FALSE)</f>
        <v>39707</v>
      </c>
      <c r="K212" s="109" t="b">
        <f t="shared" si="3"/>
        <v>1</v>
      </c>
      <c r="L212" s="2">
        <v>40000</v>
      </c>
      <c r="M212" s="83">
        <v>12</v>
      </c>
      <c r="N212" s="130">
        <v>45508</v>
      </c>
      <c r="O212" s="2">
        <v>0</v>
      </c>
      <c r="P212" s="184">
        <v>0</v>
      </c>
      <c r="Q212" s="184">
        <v>0.125</v>
      </c>
      <c r="R212" s="83" t="s">
        <v>151</v>
      </c>
      <c r="T212" s="2"/>
      <c r="AA212" s="2">
        <v>40000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15">
      <c r="A213" s="118">
        <v>1521</v>
      </c>
      <c r="B213" s="83" t="s">
        <v>6119</v>
      </c>
      <c r="C213" s="83" t="s">
        <v>8269</v>
      </c>
      <c r="D213" t="s">
        <v>626</v>
      </c>
      <c r="E213" s="83">
        <v>326</v>
      </c>
      <c r="F213" s="83" t="s">
        <v>153</v>
      </c>
      <c r="H213" s="83" t="s">
        <v>150</v>
      </c>
      <c r="I213" s="128">
        <v>45194</v>
      </c>
      <c r="J213" s="109">
        <f>VLOOKUP(A213,'Membership Details'!C:J,8,FALSE)</f>
        <v>36982</v>
      </c>
      <c r="K213" s="109" t="b">
        <f t="shared" si="3"/>
        <v>1</v>
      </c>
      <c r="L213" s="2">
        <v>60000</v>
      </c>
      <c r="M213" s="83">
        <v>12</v>
      </c>
      <c r="N213" s="130">
        <v>45559</v>
      </c>
      <c r="O213" s="2">
        <v>0</v>
      </c>
      <c r="P213" s="184">
        <v>0</v>
      </c>
      <c r="Q213" s="184">
        <v>0.125</v>
      </c>
      <c r="R213" s="83" t="s">
        <v>151</v>
      </c>
      <c r="T213" s="2"/>
      <c r="AA213" s="2">
        <v>60000</v>
      </c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15">
      <c r="A214" s="118">
        <v>596</v>
      </c>
      <c r="B214" s="83" t="s">
        <v>6119</v>
      </c>
      <c r="C214" s="83" t="s">
        <v>8269</v>
      </c>
      <c r="D214" t="s">
        <v>437</v>
      </c>
      <c r="E214" s="83">
        <v>327</v>
      </c>
      <c r="F214" s="83" t="s">
        <v>153</v>
      </c>
      <c r="H214" s="83" t="s">
        <v>150</v>
      </c>
      <c r="I214" s="109">
        <v>45152</v>
      </c>
      <c r="J214" s="109">
        <f>VLOOKUP(A214,'Membership Details'!C:J,8,FALSE)</f>
        <v>36982</v>
      </c>
      <c r="K214" s="109" t="b">
        <f t="shared" si="3"/>
        <v>1</v>
      </c>
      <c r="L214" s="2">
        <v>120000</v>
      </c>
      <c r="M214" s="83">
        <v>12</v>
      </c>
      <c r="N214" s="130">
        <v>45517</v>
      </c>
      <c r="O214" s="2">
        <v>0</v>
      </c>
      <c r="P214" s="184">
        <v>0</v>
      </c>
      <c r="Q214" s="184">
        <v>0.125</v>
      </c>
      <c r="R214" s="83" t="s">
        <v>151</v>
      </c>
      <c r="T214" s="2"/>
      <c r="AA214" s="2">
        <v>120000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15">
      <c r="A215" s="118">
        <v>1979</v>
      </c>
      <c r="B215" s="83" t="s">
        <v>6119</v>
      </c>
      <c r="C215" s="83" t="s">
        <v>8269</v>
      </c>
      <c r="D215" t="s">
        <v>527</v>
      </c>
      <c r="E215" s="83">
        <v>328</v>
      </c>
      <c r="F215" s="83" t="s">
        <v>153</v>
      </c>
      <c r="H215" s="83" t="s">
        <v>150</v>
      </c>
      <c r="I215" s="109">
        <v>45157</v>
      </c>
      <c r="J215" s="109">
        <f>VLOOKUP(A215,'Membership Details'!C:J,8,FALSE)</f>
        <v>36982</v>
      </c>
      <c r="K215" s="109" t="b">
        <f t="shared" si="3"/>
        <v>1</v>
      </c>
      <c r="L215" s="2">
        <v>20000</v>
      </c>
      <c r="M215" s="83">
        <v>12</v>
      </c>
      <c r="N215" s="130">
        <v>45522</v>
      </c>
      <c r="O215" s="2">
        <v>0</v>
      </c>
      <c r="P215" s="184">
        <v>0</v>
      </c>
      <c r="Q215" s="184">
        <v>0.125</v>
      </c>
      <c r="R215" s="83" t="s">
        <v>151</v>
      </c>
      <c r="T215" s="2"/>
      <c r="AA215" s="2">
        <v>20000</v>
      </c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15">
      <c r="A216" s="118">
        <v>1324</v>
      </c>
      <c r="B216" s="83" t="s">
        <v>6119</v>
      </c>
      <c r="C216" s="83" t="s">
        <v>8269</v>
      </c>
      <c r="D216" t="s">
        <v>463</v>
      </c>
      <c r="E216" s="83">
        <v>330</v>
      </c>
      <c r="F216" s="83" t="s">
        <v>153</v>
      </c>
      <c r="H216" s="83" t="s">
        <v>150</v>
      </c>
      <c r="I216" s="109">
        <v>45118</v>
      </c>
      <c r="J216" s="109">
        <f>VLOOKUP(A216,'Membership Details'!C:J,8,FALSE)</f>
        <v>36982</v>
      </c>
      <c r="K216" s="109" t="b">
        <f t="shared" si="3"/>
        <v>1</v>
      </c>
      <c r="L216" s="2">
        <v>46000</v>
      </c>
      <c r="M216" s="83">
        <v>12</v>
      </c>
      <c r="N216" s="130">
        <v>45483</v>
      </c>
      <c r="O216" s="2">
        <v>0</v>
      </c>
      <c r="P216" s="184">
        <v>0</v>
      </c>
      <c r="Q216" s="184">
        <v>0.125</v>
      </c>
      <c r="R216" s="83" t="s">
        <v>151</v>
      </c>
      <c r="T216" s="2"/>
      <c r="AA216" s="2">
        <v>46000</v>
      </c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15">
      <c r="A217" s="118">
        <v>317</v>
      </c>
      <c r="B217" s="83" t="s">
        <v>6119</v>
      </c>
      <c r="C217" s="83" t="s">
        <v>8269</v>
      </c>
      <c r="D217" t="s">
        <v>399</v>
      </c>
      <c r="E217" s="83">
        <v>331</v>
      </c>
      <c r="F217" s="83" t="s">
        <v>153</v>
      </c>
      <c r="H217" s="83" t="s">
        <v>150</v>
      </c>
      <c r="I217" s="129">
        <v>45090</v>
      </c>
      <c r="J217" s="109">
        <f>VLOOKUP(A217,'Membership Details'!C:J,8,FALSE)</f>
        <v>36982</v>
      </c>
      <c r="K217" s="109" t="b">
        <f t="shared" si="3"/>
        <v>1</v>
      </c>
      <c r="L217" s="2">
        <v>28000</v>
      </c>
      <c r="M217" s="83">
        <v>12</v>
      </c>
      <c r="N217" s="131">
        <v>45455</v>
      </c>
      <c r="O217" s="2">
        <v>0</v>
      </c>
      <c r="P217" s="184">
        <v>0</v>
      </c>
      <c r="Q217" s="184">
        <v>0.125</v>
      </c>
      <c r="R217" s="83" t="s">
        <v>151</v>
      </c>
      <c r="T217" s="2"/>
      <c r="AA217" s="2">
        <v>28000</v>
      </c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15">
      <c r="A218" s="118">
        <v>878</v>
      </c>
      <c r="B218" s="83" t="s">
        <v>6119</v>
      </c>
      <c r="C218" s="83" t="s">
        <v>8269</v>
      </c>
      <c r="D218" t="s">
        <v>711</v>
      </c>
      <c r="E218" s="83">
        <v>332</v>
      </c>
      <c r="F218" s="83" t="s">
        <v>153</v>
      </c>
      <c r="H218" s="83" t="s">
        <v>150</v>
      </c>
      <c r="I218" s="109">
        <v>45152</v>
      </c>
      <c r="J218" s="109">
        <f>VLOOKUP(A218,'Membership Details'!C:J,8,FALSE)</f>
        <v>36982</v>
      </c>
      <c r="K218" s="109" t="b">
        <f t="shared" si="3"/>
        <v>1</v>
      </c>
      <c r="L218" s="2">
        <v>80000</v>
      </c>
      <c r="M218" s="83">
        <v>12</v>
      </c>
      <c r="N218" s="130">
        <v>45517</v>
      </c>
      <c r="O218" s="2">
        <v>0</v>
      </c>
      <c r="P218" s="184">
        <v>0</v>
      </c>
      <c r="Q218" s="184">
        <v>0.125</v>
      </c>
      <c r="R218" s="83" t="s">
        <v>151</v>
      </c>
      <c r="T218" s="2"/>
      <c r="AA218" s="2">
        <v>80000</v>
      </c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15">
      <c r="A219" s="118">
        <v>881</v>
      </c>
      <c r="B219" s="83" t="s">
        <v>6119</v>
      </c>
      <c r="C219" s="83" t="s">
        <v>8269</v>
      </c>
      <c r="D219" t="s">
        <v>380</v>
      </c>
      <c r="E219" s="83">
        <v>334</v>
      </c>
      <c r="F219" s="83" t="s">
        <v>153</v>
      </c>
      <c r="H219" s="83" t="s">
        <v>150</v>
      </c>
      <c r="I219" s="109">
        <v>45118</v>
      </c>
      <c r="J219" s="109">
        <f>VLOOKUP(A219,'Membership Details'!C:J,8,FALSE)</f>
        <v>36982</v>
      </c>
      <c r="K219" s="109" t="b">
        <f t="shared" si="3"/>
        <v>1</v>
      </c>
      <c r="L219" s="2">
        <v>100000</v>
      </c>
      <c r="M219" s="83">
        <v>12</v>
      </c>
      <c r="N219" s="130">
        <v>45483</v>
      </c>
      <c r="O219" s="2">
        <v>0</v>
      </c>
      <c r="P219" s="184">
        <v>0</v>
      </c>
      <c r="Q219" s="184">
        <v>0.125</v>
      </c>
      <c r="R219" s="83" t="s">
        <v>151</v>
      </c>
      <c r="T219" s="2"/>
      <c r="AA219" s="2">
        <v>100000</v>
      </c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15">
      <c r="A220" s="118">
        <v>867</v>
      </c>
      <c r="B220" s="83" t="s">
        <v>6119</v>
      </c>
      <c r="C220" s="83" t="s">
        <v>8269</v>
      </c>
      <c r="D220" t="s">
        <v>750</v>
      </c>
      <c r="E220" s="83">
        <v>336</v>
      </c>
      <c r="F220" s="83" t="s">
        <v>153</v>
      </c>
      <c r="H220" s="83" t="s">
        <v>150</v>
      </c>
      <c r="I220" s="128">
        <v>45272</v>
      </c>
      <c r="J220" s="109">
        <f>VLOOKUP(A220,'Membership Details'!C:J,8,FALSE)</f>
        <v>36982</v>
      </c>
      <c r="K220" s="109" t="b">
        <f t="shared" si="3"/>
        <v>1</v>
      </c>
      <c r="L220" s="2">
        <v>150000</v>
      </c>
      <c r="M220" s="83">
        <v>12</v>
      </c>
      <c r="N220" s="130">
        <v>45637</v>
      </c>
      <c r="O220" s="2">
        <v>0</v>
      </c>
      <c r="P220" s="184">
        <v>0</v>
      </c>
      <c r="Q220" s="184">
        <v>0.125</v>
      </c>
      <c r="R220" s="83" t="s">
        <v>151</v>
      </c>
      <c r="T220" s="2"/>
      <c r="AA220" s="2">
        <v>150000</v>
      </c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15">
      <c r="A221" s="118">
        <v>193</v>
      </c>
      <c r="B221" s="83" t="s">
        <v>6119</v>
      </c>
      <c r="C221" s="83" t="s">
        <v>8269</v>
      </c>
      <c r="D221" t="s">
        <v>309</v>
      </c>
      <c r="E221" s="83">
        <v>337</v>
      </c>
      <c r="F221" s="83" t="s">
        <v>153</v>
      </c>
      <c r="H221" s="83" t="s">
        <v>150</v>
      </c>
      <c r="I221" s="109">
        <v>45143</v>
      </c>
      <c r="J221" s="109">
        <f>VLOOKUP(A221,'Membership Details'!C:J,8,FALSE)</f>
        <v>36982</v>
      </c>
      <c r="K221" s="109" t="b">
        <f t="shared" si="3"/>
        <v>1</v>
      </c>
      <c r="L221" s="2">
        <v>58000</v>
      </c>
      <c r="M221" s="83">
        <v>12</v>
      </c>
      <c r="N221" s="130">
        <v>45508</v>
      </c>
      <c r="O221" s="2">
        <v>0</v>
      </c>
      <c r="P221" s="184">
        <v>0</v>
      </c>
      <c r="Q221" s="184">
        <v>0.125</v>
      </c>
      <c r="R221" s="83" t="s">
        <v>151</v>
      </c>
      <c r="T221" s="2"/>
      <c r="AA221" s="2">
        <v>58000</v>
      </c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15">
      <c r="A222" s="118">
        <v>901</v>
      </c>
      <c r="B222" s="83" t="s">
        <v>6119</v>
      </c>
      <c r="C222" s="83" t="s">
        <v>8269</v>
      </c>
      <c r="D222" t="s">
        <v>721</v>
      </c>
      <c r="E222" s="83">
        <v>338</v>
      </c>
      <c r="F222" s="83" t="s">
        <v>153</v>
      </c>
      <c r="H222" s="83" t="s">
        <v>150</v>
      </c>
      <c r="I222" s="109">
        <v>45143</v>
      </c>
      <c r="J222" s="109">
        <f>VLOOKUP(A222,'Membership Details'!C:J,8,FALSE)</f>
        <v>36982</v>
      </c>
      <c r="K222" s="109" t="b">
        <f t="shared" si="3"/>
        <v>1</v>
      </c>
      <c r="L222" s="2">
        <v>170000</v>
      </c>
      <c r="M222" s="83">
        <v>12</v>
      </c>
      <c r="N222" s="130">
        <v>45508</v>
      </c>
      <c r="O222" s="2">
        <v>0</v>
      </c>
      <c r="P222" s="184">
        <v>0</v>
      </c>
      <c r="Q222" s="184">
        <v>0.125</v>
      </c>
      <c r="R222" s="83" t="s">
        <v>151</v>
      </c>
      <c r="T222" s="2"/>
      <c r="AA222" s="2">
        <v>170000</v>
      </c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15">
      <c r="A223" s="118">
        <v>361</v>
      </c>
      <c r="B223" s="83" t="s">
        <v>6119</v>
      </c>
      <c r="C223" s="83" t="s">
        <v>8269</v>
      </c>
      <c r="D223" t="s">
        <v>879</v>
      </c>
      <c r="E223" s="83">
        <v>340</v>
      </c>
      <c r="F223" s="83" t="s">
        <v>153</v>
      </c>
      <c r="H223" s="83" t="s">
        <v>150</v>
      </c>
      <c r="I223" s="109">
        <v>45152</v>
      </c>
      <c r="J223" s="109">
        <f>VLOOKUP(A223,'Membership Details'!C:J,8,FALSE)</f>
        <v>36982</v>
      </c>
      <c r="K223" s="109" t="b">
        <f t="shared" si="3"/>
        <v>1</v>
      </c>
      <c r="L223" s="2">
        <v>140000</v>
      </c>
      <c r="M223" s="83">
        <v>12</v>
      </c>
      <c r="N223" s="130">
        <v>45517</v>
      </c>
      <c r="O223" s="2">
        <v>0</v>
      </c>
      <c r="P223" s="184">
        <v>0</v>
      </c>
      <c r="Q223" s="184">
        <v>0.125</v>
      </c>
      <c r="R223" s="83" t="s">
        <v>151</v>
      </c>
      <c r="T223" s="2"/>
      <c r="AA223" s="2">
        <v>140000</v>
      </c>
    </row>
    <row r="224" spans="1:41" ht="15">
      <c r="A224" s="118">
        <v>455</v>
      </c>
      <c r="B224" s="83" t="s">
        <v>6119</v>
      </c>
      <c r="C224" s="83" t="s">
        <v>8269</v>
      </c>
      <c r="D224" t="s">
        <v>925</v>
      </c>
      <c r="E224" s="83">
        <v>341</v>
      </c>
      <c r="F224" s="83" t="s">
        <v>153</v>
      </c>
      <c r="H224" s="83" t="s">
        <v>150</v>
      </c>
      <c r="I224" s="109">
        <v>45157</v>
      </c>
      <c r="J224" s="109">
        <f>VLOOKUP(A224,'Membership Details'!C:J,8,FALSE)</f>
        <v>36982</v>
      </c>
      <c r="K224" s="109" t="b">
        <f t="shared" si="3"/>
        <v>1</v>
      </c>
      <c r="L224" s="2">
        <v>87364</v>
      </c>
      <c r="M224" s="83">
        <v>12</v>
      </c>
      <c r="N224" s="130">
        <v>45522</v>
      </c>
      <c r="O224" s="2">
        <v>0</v>
      </c>
      <c r="P224" s="184">
        <v>0</v>
      </c>
      <c r="Q224" s="184">
        <v>0.125</v>
      </c>
      <c r="R224" s="83" t="s">
        <v>151</v>
      </c>
      <c r="T224" s="2"/>
      <c r="AA224" s="2">
        <v>87364</v>
      </c>
    </row>
    <row r="225" spans="1:27" ht="15">
      <c r="A225" s="118">
        <v>720</v>
      </c>
      <c r="B225" s="83" t="s">
        <v>6119</v>
      </c>
      <c r="C225" s="83" t="s">
        <v>8269</v>
      </c>
      <c r="D225" t="s">
        <v>6127</v>
      </c>
      <c r="E225" s="83">
        <v>342</v>
      </c>
      <c r="F225" s="83" t="s">
        <v>153</v>
      </c>
      <c r="H225" s="83" t="s">
        <v>150</v>
      </c>
      <c r="I225" s="109">
        <v>45143</v>
      </c>
      <c r="J225" s="109">
        <f>VLOOKUP(A225,'Membership Details'!C:J,8,FALSE)</f>
        <v>42469</v>
      </c>
      <c r="K225" s="109" t="b">
        <f t="shared" si="3"/>
        <v>1</v>
      </c>
      <c r="L225" s="2">
        <v>28000</v>
      </c>
      <c r="M225" s="83">
        <v>12</v>
      </c>
      <c r="N225" s="130">
        <v>45508</v>
      </c>
      <c r="O225" s="2">
        <v>0</v>
      </c>
      <c r="P225" s="184">
        <v>0</v>
      </c>
      <c r="Q225" s="184">
        <v>0.125</v>
      </c>
      <c r="R225" s="83" t="s">
        <v>151</v>
      </c>
      <c r="T225" s="2"/>
      <c r="AA225" s="2">
        <v>28000</v>
      </c>
    </row>
    <row r="226" spans="1:27" ht="15">
      <c r="A226" s="118">
        <v>1128</v>
      </c>
      <c r="B226" s="83" t="s">
        <v>6119</v>
      </c>
      <c r="C226" s="83" t="s">
        <v>8269</v>
      </c>
      <c r="D226" t="s">
        <v>621</v>
      </c>
      <c r="E226" s="83">
        <v>343</v>
      </c>
      <c r="F226" s="83" t="s">
        <v>153</v>
      </c>
      <c r="H226" s="83" t="s">
        <v>150</v>
      </c>
      <c r="I226" s="109">
        <v>45118</v>
      </c>
      <c r="J226" s="109">
        <f>VLOOKUP(A226,'Membership Details'!C:J,8,FALSE)</f>
        <v>36982</v>
      </c>
      <c r="K226" s="109" t="b">
        <f t="shared" si="3"/>
        <v>1</v>
      </c>
      <c r="L226" s="2">
        <v>120000</v>
      </c>
      <c r="M226" s="83">
        <v>12</v>
      </c>
      <c r="N226" s="130">
        <v>45483</v>
      </c>
      <c r="O226" s="2">
        <v>0</v>
      </c>
      <c r="P226" s="184">
        <v>0</v>
      </c>
      <c r="Q226" s="184">
        <v>0.125</v>
      </c>
      <c r="R226" s="83" t="s">
        <v>151</v>
      </c>
      <c r="T226" s="2"/>
      <c r="AA226" s="2">
        <v>120000</v>
      </c>
    </row>
    <row r="227" spans="1:27" ht="15">
      <c r="A227" s="118">
        <v>1129</v>
      </c>
      <c r="B227" s="83" t="s">
        <v>6119</v>
      </c>
      <c r="C227" s="83" t="s">
        <v>8269</v>
      </c>
      <c r="D227" t="s">
        <v>618</v>
      </c>
      <c r="E227" s="83">
        <v>344</v>
      </c>
      <c r="F227" s="83" t="s">
        <v>153</v>
      </c>
      <c r="H227" s="83" t="s">
        <v>150</v>
      </c>
      <c r="I227" s="109">
        <v>45152</v>
      </c>
      <c r="J227" s="109">
        <f>VLOOKUP(A227,'Membership Details'!C:J,8,FALSE)</f>
        <v>36982</v>
      </c>
      <c r="K227" s="109" t="b">
        <f t="shared" si="3"/>
        <v>1</v>
      </c>
      <c r="L227" s="2">
        <v>33000</v>
      </c>
      <c r="M227" s="83">
        <v>12</v>
      </c>
      <c r="N227" s="130">
        <v>45517</v>
      </c>
      <c r="O227" s="2">
        <v>0</v>
      </c>
      <c r="P227" s="184">
        <v>0</v>
      </c>
      <c r="Q227" s="184">
        <v>0.125</v>
      </c>
      <c r="R227" s="83" t="s">
        <v>151</v>
      </c>
      <c r="T227" s="2"/>
      <c r="AA227" s="2">
        <v>33000</v>
      </c>
    </row>
    <row r="228" spans="1:27" ht="15">
      <c r="A228" s="118">
        <v>641</v>
      </c>
      <c r="B228" s="83" t="s">
        <v>6119</v>
      </c>
      <c r="C228" s="83" t="s">
        <v>8269</v>
      </c>
      <c r="D228" t="s">
        <v>528</v>
      </c>
      <c r="E228" s="83">
        <v>347</v>
      </c>
      <c r="F228" s="83" t="s">
        <v>153</v>
      </c>
      <c r="H228" s="83" t="s">
        <v>150</v>
      </c>
      <c r="I228" s="109">
        <v>45152</v>
      </c>
      <c r="J228" s="109">
        <f>VLOOKUP(A228,'Membership Details'!C:J,8,FALSE)</f>
        <v>36982</v>
      </c>
      <c r="K228" s="109" t="b">
        <f t="shared" si="3"/>
        <v>1</v>
      </c>
      <c r="L228" s="2">
        <v>20000</v>
      </c>
      <c r="M228" s="83">
        <v>12</v>
      </c>
      <c r="N228" s="130">
        <v>45517</v>
      </c>
      <c r="O228" s="2">
        <v>0</v>
      </c>
      <c r="P228" s="184">
        <v>0</v>
      </c>
      <c r="Q228" s="184">
        <v>0.125</v>
      </c>
      <c r="R228" s="83" t="s">
        <v>151</v>
      </c>
      <c r="T228" s="2"/>
      <c r="AA228" s="2">
        <v>20000</v>
      </c>
    </row>
    <row r="229" spans="1:27" ht="15">
      <c r="A229" s="118">
        <v>937</v>
      </c>
      <c r="B229" s="83" t="s">
        <v>6119</v>
      </c>
      <c r="C229" s="83" t="s">
        <v>8269</v>
      </c>
      <c r="D229" t="s">
        <v>823</v>
      </c>
      <c r="E229" s="83">
        <v>348</v>
      </c>
      <c r="F229" s="83" t="s">
        <v>153</v>
      </c>
      <c r="H229" s="83" t="s">
        <v>150</v>
      </c>
      <c r="I229" s="128">
        <v>45194</v>
      </c>
      <c r="J229" s="109">
        <f>VLOOKUP(A229,'Membership Details'!C:J,8,FALSE)</f>
        <v>36982</v>
      </c>
      <c r="K229" s="109" t="b">
        <f t="shared" si="3"/>
        <v>1</v>
      </c>
      <c r="L229" s="2">
        <v>105000</v>
      </c>
      <c r="M229" s="83">
        <v>12</v>
      </c>
      <c r="N229" s="130">
        <v>45559</v>
      </c>
      <c r="O229" s="2">
        <v>0</v>
      </c>
      <c r="P229" s="184">
        <v>0</v>
      </c>
      <c r="Q229" s="184">
        <v>0.125</v>
      </c>
      <c r="R229" s="83" t="s">
        <v>151</v>
      </c>
      <c r="T229" s="2"/>
      <c r="AA229" s="2">
        <v>105000</v>
      </c>
    </row>
    <row r="230" spans="1:27" ht="15">
      <c r="A230" s="118">
        <v>1178</v>
      </c>
      <c r="B230" s="83" t="s">
        <v>6119</v>
      </c>
      <c r="C230" s="83" t="s">
        <v>8269</v>
      </c>
      <c r="D230" t="s">
        <v>928</v>
      </c>
      <c r="E230" s="83">
        <v>349</v>
      </c>
      <c r="F230" s="83" t="s">
        <v>153</v>
      </c>
      <c r="H230" s="83" t="s">
        <v>150</v>
      </c>
      <c r="I230" s="109">
        <v>45118</v>
      </c>
      <c r="J230" s="109">
        <f>VLOOKUP(A230,'Membership Details'!C:J,8,FALSE)</f>
        <v>36982</v>
      </c>
      <c r="K230" s="109" t="b">
        <f t="shared" si="3"/>
        <v>1</v>
      </c>
      <c r="L230" s="2">
        <v>150000</v>
      </c>
      <c r="M230" s="83">
        <v>12</v>
      </c>
      <c r="N230" s="130">
        <v>45483</v>
      </c>
      <c r="O230" s="2">
        <v>0</v>
      </c>
      <c r="P230" s="184">
        <v>0</v>
      </c>
      <c r="Q230" s="184">
        <v>0.125</v>
      </c>
      <c r="R230" s="83" t="s">
        <v>151</v>
      </c>
      <c r="T230" s="2"/>
      <c r="AA230" s="2">
        <v>150000</v>
      </c>
    </row>
    <row r="231" spans="1:27" ht="15">
      <c r="A231" s="118">
        <v>1107</v>
      </c>
      <c r="B231" s="83" t="s">
        <v>6119</v>
      </c>
      <c r="C231" s="83" t="s">
        <v>8269</v>
      </c>
      <c r="D231" t="s">
        <v>792</v>
      </c>
      <c r="E231" s="83">
        <v>350</v>
      </c>
      <c r="F231" s="83" t="s">
        <v>153</v>
      </c>
      <c r="H231" s="83" t="s">
        <v>150</v>
      </c>
      <c r="I231" s="128">
        <v>45194</v>
      </c>
      <c r="J231" s="109">
        <f>VLOOKUP(A231,'Membership Details'!C:J,8,FALSE)</f>
        <v>36982</v>
      </c>
      <c r="K231" s="109" t="b">
        <f t="shared" si="3"/>
        <v>1</v>
      </c>
      <c r="L231" s="2">
        <v>150000</v>
      </c>
      <c r="M231" s="83">
        <v>12</v>
      </c>
      <c r="N231" s="130">
        <v>45559</v>
      </c>
      <c r="O231" s="2">
        <v>0</v>
      </c>
      <c r="P231" s="184">
        <v>0</v>
      </c>
      <c r="Q231" s="184">
        <v>0.125</v>
      </c>
      <c r="R231" s="83" t="s">
        <v>151</v>
      </c>
      <c r="T231" s="2"/>
      <c r="AA231" s="2">
        <v>150000</v>
      </c>
    </row>
    <row r="232" spans="1:27" ht="15">
      <c r="A232" s="118">
        <v>1180</v>
      </c>
      <c r="B232" s="83" t="s">
        <v>6119</v>
      </c>
      <c r="C232" s="83" t="s">
        <v>8269</v>
      </c>
      <c r="D232" t="s">
        <v>857</v>
      </c>
      <c r="E232" s="83">
        <v>351</v>
      </c>
      <c r="F232" s="83" t="s">
        <v>153</v>
      </c>
      <c r="H232" s="83" t="s">
        <v>150</v>
      </c>
      <c r="I232" s="109">
        <v>45152</v>
      </c>
      <c r="J232" s="109">
        <f>VLOOKUP(A232,'Membership Details'!C:J,8,FALSE)</f>
        <v>36982</v>
      </c>
      <c r="K232" s="109" t="b">
        <f t="shared" si="3"/>
        <v>1</v>
      </c>
      <c r="L232" s="2">
        <v>100000</v>
      </c>
      <c r="M232" s="83">
        <v>12</v>
      </c>
      <c r="N232" s="130">
        <v>45517</v>
      </c>
      <c r="O232" s="2">
        <v>0</v>
      </c>
      <c r="P232" s="184">
        <v>0</v>
      </c>
      <c r="Q232" s="184">
        <v>0.125</v>
      </c>
      <c r="R232" s="83" t="s">
        <v>151</v>
      </c>
      <c r="T232" s="2"/>
      <c r="AA232" s="2">
        <v>100000</v>
      </c>
    </row>
    <row r="233" spans="1:27" ht="15">
      <c r="A233" s="118">
        <v>253</v>
      </c>
      <c r="B233" s="83" t="s">
        <v>6119</v>
      </c>
      <c r="C233" s="83" t="s">
        <v>8269</v>
      </c>
      <c r="D233" t="s">
        <v>350</v>
      </c>
      <c r="E233" s="83">
        <v>352</v>
      </c>
      <c r="F233" s="83" t="s">
        <v>153</v>
      </c>
      <c r="H233" s="83" t="s">
        <v>150</v>
      </c>
      <c r="I233" s="128">
        <v>45194</v>
      </c>
      <c r="J233" s="109">
        <f>VLOOKUP(A233,'Membership Details'!C:J,8,FALSE)</f>
        <v>36982</v>
      </c>
      <c r="K233" s="109" t="b">
        <f t="shared" si="3"/>
        <v>1</v>
      </c>
      <c r="L233" s="2">
        <v>40000</v>
      </c>
      <c r="M233" s="83">
        <v>12</v>
      </c>
      <c r="N233" s="130">
        <v>45559</v>
      </c>
      <c r="O233" s="2">
        <v>0</v>
      </c>
      <c r="P233" s="184">
        <v>0</v>
      </c>
      <c r="Q233" s="184">
        <v>0.125</v>
      </c>
      <c r="R233" s="83" t="s">
        <v>151</v>
      </c>
      <c r="T233" s="2"/>
      <c r="AA233" s="2">
        <v>40000</v>
      </c>
    </row>
    <row r="234" spans="1:27" ht="15">
      <c r="A234" s="118">
        <v>900</v>
      </c>
      <c r="B234" s="83" t="s">
        <v>6119</v>
      </c>
      <c r="C234" s="83" t="s">
        <v>8269</v>
      </c>
      <c r="D234" t="s">
        <v>637</v>
      </c>
      <c r="E234" s="83">
        <v>353</v>
      </c>
      <c r="F234" s="83" t="s">
        <v>153</v>
      </c>
      <c r="H234" s="83" t="s">
        <v>150</v>
      </c>
      <c r="I234" s="109">
        <v>45143</v>
      </c>
      <c r="J234" s="109">
        <f>VLOOKUP(A234,'Membership Details'!C:J,8,FALSE)</f>
        <v>36982</v>
      </c>
      <c r="K234" s="109" t="b">
        <f t="shared" si="3"/>
        <v>1</v>
      </c>
      <c r="L234" s="2">
        <v>65000</v>
      </c>
      <c r="M234" s="83">
        <v>12</v>
      </c>
      <c r="N234" s="130">
        <v>45508</v>
      </c>
      <c r="O234" s="2">
        <v>0</v>
      </c>
      <c r="P234" s="184">
        <v>0</v>
      </c>
      <c r="Q234" s="184">
        <v>0.125</v>
      </c>
      <c r="R234" s="83" t="s">
        <v>151</v>
      </c>
      <c r="T234" s="2"/>
      <c r="AA234" s="2">
        <v>65000</v>
      </c>
    </row>
    <row r="235" spans="1:27" ht="15">
      <c r="A235" s="118">
        <v>609</v>
      </c>
      <c r="B235" s="83" t="s">
        <v>6119</v>
      </c>
      <c r="C235" s="83" t="s">
        <v>8269</v>
      </c>
      <c r="D235" t="s">
        <v>630</v>
      </c>
      <c r="E235" s="83">
        <v>354</v>
      </c>
      <c r="F235" s="83" t="s">
        <v>153</v>
      </c>
      <c r="H235" s="83" t="s">
        <v>150</v>
      </c>
      <c r="I235" s="109">
        <v>45152</v>
      </c>
      <c r="J235" s="109">
        <f>VLOOKUP(A235,'Membership Details'!C:J,8,FALSE)</f>
        <v>36982</v>
      </c>
      <c r="K235" s="109" t="b">
        <f t="shared" si="3"/>
        <v>1</v>
      </c>
      <c r="L235" s="2">
        <v>65000</v>
      </c>
      <c r="M235" s="83">
        <v>12</v>
      </c>
      <c r="N235" s="130">
        <v>45517</v>
      </c>
      <c r="O235" s="2">
        <v>0</v>
      </c>
      <c r="P235" s="184">
        <v>0</v>
      </c>
      <c r="Q235" s="184">
        <v>0.125</v>
      </c>
      <c r="R235" s="83" t="s">
        <v>151</v>
      </c>
      <c r="T235" s="2"/>
      <c r="AA235" s="2">
        <v>65000</v>
      </c>
    </row>
    <row r="236" spans="1:27" ht="15">
      <c r="A236" s="118">
        <v>604</v>
      </c>
      <c r="B236" s="83" t="s">
        <v>6119</v>
      </c>
      <c r="C236" s="83" t="s">
        <v>8269</v>
      </c>
      <c r="D236" t="s">
        <v>840</v>
      </c>
      <c r="E236" s="83">
        <v>355</v>
      </c>
      <c r="F236" s="83" t="s">
        <v>153</v>
      </c>
      <c r="H236" s="83" t="s">
        <v>150</v>
      </c>
      <c r="I236" s="109">
        <v>45152</v>
      </c>
      <c r="J236" s="109">
        <f>VLOOKUP(A236,'Membership Details'!C:J,8,FALSE)</f>
        <v>36982</v>
      </c>
      <c r="K236" s="109" t="b">
        <f t="shared" si="3"/>
        <v>1</v>
      </c>
      <c r="L236" s="2">
        <v>150000</v>
      </c>
      <c r="M236" s="83">
        <v>12</v>
      </c>
      <c r="N236" s="130">
        <v>45517</v>
      </c>
      <c r="O236" s="2">
        <v>0</v>
      </c>
      <c r="P236" s="184">
        <v>0</v>
      </c>
      <c r="Q236" s="184">
        <v>0.125</v>
      </c>
      <c r="R236" s="83" t="s">
        <v>151</v>
      </c>
      <c r="T236" s="2"/>
      <c r="AA236" s="2">
        <v>150000</v>
      </c>
    </row>
    <row r="237" spans="1:27" ht="15">
      <c r="A237" s="118">
        <v>108</v>
      </c>
      <c r="B237" s="83" t="s">
        <v>6119</v>
      </c>
      <c r="C237" s="83" t="s">
        <v>8269</v>
      </c>
      <c r="D237" t="s">
        <v>248</v>
      </c>
      <c r="E237" s="83">
        <v>356</v>
      </c>
      <c r="F237" s="83" t="s">
        <v>153</v>
      </c>
      <c r="H237" s="83" t="s">
        <v>150</v>
      </c>
      <c r="I237" s="129">
        <v>45090</v>
      </c>
      <c r="J237" s="109">
        <f>VLOOKUP(A237,'Membership Details'!C:J,8,FALSE)</f>
        <v>36982</v>
      </c>
      <c r="K237" s="109" t="b">
        <f t="shared" si="3"/>
        <v>1</v>
      </c>
      <c r="L237" s="2">
        <v>75000</v>
      </c>
      <c r="M237" s="83">
        <v>12</v>
      </c>
      <c r="N237" s="131">
        <v>45455</v>
      </c>
      <c r="O237" s="2">
        <v>0</v>
      </c>
      <c r="P237" s="184">
        <v>0</v>
      </c>
      <c r="Q237" s="184">
        <v>0.125</v>
      </c>
      <c r="R237" s="83" t="s">
        <v>151</v>
      </c>
      <c r="T237" s="2"/>
      <c r="AA237" s="2">
        <v>75000</v>
      </c>
    </row>
    <row r="238" spans="1:27" ht="15">
      <c r="A238" s="118">
        <v>336</v>
      </c>
      <c r="B238" s="83" t="s">
        <v>6119</v>
      </c>
      <c r="C238" s="83" t="s">
        <v>8269</v>
      </c>
      <c r="D238" t="s">
        <v>413</v>
      </c>
      <c r="E238" s="83">
        <v>358</v>
      </c>
      <c r="F238" s="83" t="s">
        <v>153</v>
      </c>
      <c r="H238" s="83" t="s">
        <v>150</v>
      </c>
      <c r="I238" s="128">
        <v>45194</v>
      </c>
      <c r="J238" s="109">
        <f>VLOOKUP(A238,'Membership Details'!C:J,8,FALSE)</f>
        <v>36982</v>
      </c>
      <c r="K238" s="109" t="b">
        <f t="shared" si="3"/>
        <v>1</v>
      </c>
      <c r="L238" s="2">
        <v>24000</v>
      </c>
      <c r="M238" s="83">
        <v>12</v>
      </c>
      <c r="N238" s="130">
        <v>45559</v>
      </c>
      <c r="O238" s="2">
        <v>0</v>
      </c>
      <c r="P238" s="184">
        <v>0</v>
      </c>
      <c r="Q238" s="184">
        <v>0.125</v>
      </c>
      <c r="R238" s="83" t="s">
        <v>151</v>
      </c>
      <c r="T238" s="2"/>
      <c r="AA238" s="2">
        <v>24000</v>
      </c>
    </row>
    <row r="239" spans="1:27" ht="15">
      <c r="A239" s="118">
        <v>2072</v>
      </c>
      <c r="B239" s="83" t="s">
        <v>6119</v>
      </c>
      <c r="C239" s="83" t="s">
        <v>8269</v>
      </c>
      <c r="D239" t="s">
        <v>891</v>
      </c>
      <c r="E239" s="83">
        <v>359</v>
      </c>
      <c r="F239" s="83" t="s">
        <v>153</v>
      </c>
      <c r="H239" s="83" t="s">
        <v>150</v>
      </c>
      <c r="I239" s="109">
        <v>45152</v>
      </c>
      <c r="J239" s="109">
        <f>VLOOKUP(A239,'Membership Details'!C:J,8,FALSE)</f>
        <v>36982</v>
      </c>
      <c r="K239" s="109" t="b">
        <f t="shared" si="3"/>
        <v>1</v>
      </c>
      <c r="L239" s="2">
        <v>35000</v>
      </c>
      <c r="M239" s="83">
        <v>12</v>
      </c>
      <c r="N239" s="130">
        <v>45517</v>
      </c>
      <c r="O239" s="2">
        <v>0</v>
      </c>
      <c r="P239" s="184">
        <v>0</v>
      </c>
      <c r="Q239" s="184">
        <v>0.125</v>
      </c>
      <c r="R239" s="83" t="s">
        <v>151</v>
      </c>
      <c r="T239" s="2"/>
      <c r="AA239" s="2">
        <v>35000</v>
      </c>
    </row>
    <row r="240" spans="1:27" ht="15">
      <c r="A240" s="118">
        <v>670</v>
      </c>
      <c r="B240" s="83" t="s">
        <v>6119</v>
      </c>
      <c r="C240" s="83" t="s">
        <v>8269</v>
      </c>
      <c r="D240" t="s">
        <v>553</v>
      </c>
      <c r="E240" s="83">
        <v>360</v>
      </c>
      <c r="F240" s="83" t="s">
        <v>153</v>
      </c>
      <c r="H240" s="83" t="s">
        <v>150</v>
      </c>
      <c r="I240" s="109">
        <v>45118</v>
      </c>
      <c r="J240" s="109">
        <f>VLOOKUP(A240,'Membership Details'!C:J,8,FALSE)</f>
        <v>36982</v>
      </c>
      <c r="K240" s="109" t="b">
        <f t="shared" si="3"/>
        <v>1</v>
      </c>
      <c r="L240" s="2">
        <v>47000</v>
      </c>
      <c r="M240" s="83">
        <v>12</v>
      </c>
      <c r="N240" s="130">
        <v>45483</v>
      </c>
      <c r="O240" s="2">
        <v>0</v>
      </c>
      <c r="P240" s="184">
        <v>0</v>
      </c>
      <c r="Q240" s="184">
        <v>0.125</v>
      </c>
      <c r="R240" s="83" t="s">
        <v>151</v>
      </c>
      <c r="T240" s="2"/>
      <c r="AA240" s="2">
        <v>47000</v>
      </c>
    </row>
    <row r="241" spans="1:27" ht="15">
      <c r="A241" s="118">
        <v>573</v>
      </c>
      <c r="B241" s="83" t="s">
        <v>6119</v>
      </c>
      <c r="C241" s="83" t="s">
        <v>8269</v>
      </c>
      <c r="D241" t="s">
        <v>715</v>
      </c>
      <c r="E241" s="83">
        <v>362</v>
      </c>
      <c r="F241" s="83" t="s">
        <v>153</v>
      </c>
      <c r="H241" s="83" t="s">
        <v>150</v>
      </c>
      <c r="I241" s="109">
        <v>45143</v>
      </c>
      <c r="J241" s="109">
        <f>VLOOKUP(A241,'Membership Details'!C:J,8,FALSE)</f>
        <v>36982</v>
      </c>
      <c r="K241" s="109" t="b">
        <f t="shared" si="3"/>
        <v>1</v>
      </c>
      <c r="L241" s="2">
        <v>110000</v>
      </c>
      <c r="M241" s="83">
        <v>12</v>
      </c>
      <c r="N241" s="130">
        <v>45508</v>
      </c>
      <c r="O241" s="2">
        <v>0</v>
      </c>
      <c r="P241" s="184">
        <v>0</v>
      </c>
      <c r="Q241" s="184">
        <v>0.125</v>
      </c>
      <c r="R241" s="83" t="s">
        <v>151</v>
      </c>
      <c r="T241" s="2"/>
      <c r="AA241" s="2">
        <v>110000</v>
      </c>
    </row>
    <row r="242" spans="1:27" ht="15">
      <c r="A242" s="118">
        <v>1251</v>
      </c>
      <c r="B242" s="83" t="s">
        <v>6119</v>
      </c>
      <c r="C242" s="83" t="s">
        <v>8269</v>
      </c>
      <c r="D242" t="s">
        <v>1176</v>
      </c>
      <c r="E242" s="83">
        <v>364</v>
      </c>
      <c r="F242" s="83" t="s">
        <v>153</v>
      </c>
      <c r="H242" s="83" t="s">
        <v>150</v>
      </c>
      <c r="I242" s="109">
        <v>45118</v>
      </c>
      <c r="J242" s="109">
        <f>VLOOKUP(A242,'Membership Details'!C:J,8,FALSE)</f>
        <v>37424</v>
      </c>
      <c r="K242" s="109" t="b">
        <f t="shared" si="3"/>
        <v>1</v>
      </c>
      <c r="L242" s="2">
        <v>155000</v>
      </c>
      <c r="M242" s="83">
        <v>12</v>
      </c>
      <c r="N242" s="130">
        <v>45483</v>
      </c>
      <c r="O242" s="2">
        <v>0</v>
      </c>
      <c r="P242" s="184">
        <v>0</v>
      </c>
      <c r="Q242" s="184">
        <v>0.125</v>
      </c>
      <c r="R242" s="83" t="s">
        <v>151</v>
      </c>
      <c r="T242" s="2"/>
      <c r="AA242" s="2">
        <v>155000</v>
      </c>
    </row>
    <row r="243" spans="1:27" ht="15">
      <c r="A243" s="118">
        <v>60</v>
      </c>
      <c r="B243" s="83" t="s">
        <v>6119</v>
      </c>
      <c r="C243" s="83" t="s">
        <v>8269</v>
      </c>
      <c r="D243" t="s">
        <v>215</v>
      </c>
      <c r="E243" s="83">
        <v>365</v>
      </c>
      <c r="F243" s="83" t="s">
        <v>153</v>
      </c>
      <c r="H243" s="83" t="s">
        <v>150</v>
      </c>
      <c r="I243" s="109">
        <v>45152</v>
      </c>
      <c r="J243" s="109">
        <f>VLOOKUP(A243,'Membership Details'!C:J,8,FALSE)</f>
        <v>36982</v>
      </c>
      <c r="K243" s="109" t="b">
        <f t="shared" si="3"/>
        <v>1</v>
      </c>
      <c r="L243" s="2">
        <v>60000</v>
      </c>
      <c r="M243" s="83">
        <v>12</v>
      </c>
      <c r="N243" s="130">
        <v>45517</v>
      </c>
      <c r="O243" s="2">
        <v>0</v>
      </c>
      <c r="P243" s="184">
        <v>0</v>
      </c>
      <c r="Q243" s="184">
        <v>0.125</v>
      </c>
      <c r="R243" s="83" t="s">
        <v>151</v>
      </c>
      <c r="T243" s="2"/>
      <c r="AA243" s="2">
        <v>60000</v>
      </c>
    </row>
    <row r="244" spans="1:27" ht="15">
      <c r="A244" s="118">
        <v>697</v>
      </c>
      <c r="B244" s="83" t="s">
        <v>6119</v>
      </c>
      <c r="C244" s="83" t="s">
        <v>8269</v>
      </c>
      <c r="D244" t="s">
        <v>544</v>
      </c>
      <c r="E244" s="83">
        <v>368</v>
      </c>
      <c r="F244" s="83" t="s">
        <v>153</v>
      </c>
      <c r="H244" s="83" t="s">
        <v>150</v>
      </c>
      <c r="I244" s="109">
        <v>45143</v>
      </c>
      <c r="J244" s="109">
        <f>VLOOKUP(A244,'Membership Details'!C:J,8,FALSE)</f>
        <v>36982</v>
      </c>
      <c r="K244" s="109" t="b">
        <f t="shared" si="3"/>
        <v>1</v>
      </c>
      <c r="L244" s="2">
        <v>140000</v>
      </c>
      <c r="M244" s="83">
        <v>12</v>
      </c>
      <c r="N244" s="130">
        <v>45508</v>
      </c>
      <c r="O244" s="2">
        <v>0</v>
      </c>
      <c r="P244" s="184">
        <v>0</v>
      </c>
      <c r="Q244" s="184">
        <v>0.125</v>
      </c>
      <c r="R244" s="83" t="s">
        <v>151</v>
      </c>
      <c r="T244" s="2"/>
      <c r="AA244" s="2">
        <v>140000</v>
      </c>
    </row>
    <row r="245" spans="1:27" ht="15">
      <c r="A245" s="118">
        <v>667</v>
      </c>
      <c r="B245" s="83" t="s">
        <v>6119</v>
      </c>
      <c r="C245" s="83" t="s">
        <v>8269</v>
      </c>
      <c r="D245" t="s">
        <v>866</v>
      </c>
      <c r="E245" s="83">
        <v>369</v>
      </c>
      <c r="F245" s="83" t="s">
        <v>153</v>
      </c>
      <c r="H245" s="83" t="s">
        <v>150</v>
      </c>
      <c r="I245" s="109">
        <v>45143</v>
      </c>
      <c r="J245" s="109">
        <f>VLOOKUP(A245,'Membership Details'!C:J,8,FALSE)</f>
        <v>36982</v>
      </c>
      <c r="K245" s="109" t="b">
        <f t="shared" si="3"/>
        <v>1</v>
      </c>
      <c r="L245" s="2">
        <v>120000</v>
      </c>
      <c r="M245" s="83">
        <v>12</v>
      </c>
      <c r="N245" s="130">
        <v>45508</v>
      </c>
      <c r="O245" s="2">
        <v>0</v>
      </c>
      <c r="P245" s="184">
        <v>0</v>
      </c>
      <c r="Q245" s="184">
        <v>0.125</v>
      </c>
      <c r="R245" s="83" t="s">
        <v>151</v>
      </c>
      <c r="T245" s="2"/>
      <c r="AA245" s="2">
        <v>120000</v>
      </c>
    </row>
    <row r="246" spans="1:27" ht="15">
      <c r="A246" s="118">
        <v>1528</v>
      </c>
      <c r="B246" s="83" t="s">
        <v>6119</v>
      </c>
      <c r="C246" s="83" t="s">
        <v>8269</v>
      </c>
      <c r="D246" t="s">
        <v>713</v>
      </c>
      <c r="E246" s="83">
        <v>371</v>
      </c>
      <c r="F246" s="83" t="s">
        <v>153</v>
      </c>
      <c r="H246" s="83" t="s">
        <v>150</v>
      </c>
      <c r="I246" s="109">
        <v>45152</v>
      </c>
      <c r="J246" s="109">
        <f>VLOOKUP(A246,'Membership Details'!C:J,8,FALSE)</f>
        <v>36982</v>
      </c>
      <c r="K246" s="109" t="b">
        <f t="shared" si="3"/>
        <v>1</v>
      </c>
      <c r="L246" s="2">
        <v>110000</v>
      </c>
      <c r="M246" s="83">
        <v>12</v>
      </c>
      <c r="N246" s="130">
        <v>45517</v>
      </c>
      <c r="O246" s="2">
        <v>0</v>
      </c>
      <c r="P246" s="184">
        <v>0</v>
      </c>
      <c r="Q246" s="184">
        <v>0.125</v>
      </c>
      <c r="R246" s="83" t="s">
        <v>151</v>
      </c>
      <c r="T246" s="2"/>
      <c r="AA246" s="2">
        <v>110000</v>
      </c>
    </row>
    <row r="247" spans="1:27" ht="15">
      <c r="A247" s="118">
        <v>426</v>
      </c>
      <c r="B247" s="83" t="s">
        <v>6119</v>
      </c>
      <c r="C247" s="83" t="s">
        <v>8269</v>
      </c>
      <c r="D247" t="s">
        <v>573</v>
      </c>
      <c r="E247" s="83">
        <v>373</v>
      </c>
      <c r="F247" s="83" t="s">
        <v>153</v>
      </c>
      <c r="H247" s="83" t="s">
        <v>150</v>
      </c>
      <c r="I247" s="109">
        <v>45143</v>
      </c>
      <c r="J247" s="109">
        <f>VLOOKUP(A247,'Membership Details'!C:J,8,FALSE)</f>
        <v>36982</v>
      </c>
      <c r="K247" s="109" t="b">
        <f t="shared" si="3"/>
        <v>1</v>
      </c>
      <c r="L247" s="2">
        <v>85000</v>
      </c>
      <c r="M247" s="83">
        <v>12</v>
      </c>
      <c r="N247" s="130">
        <v>45508</v>
      </c>
      <c r="O247" s="2">
        <v>0</v>
      </c>
      <c r="P247" s="184">
        <v>0</v>
      </c>
      <c r="Q247" s="184">
        <v>0.125</v>
      </c>
      <c r="R247" s="83" t="s">
        <v>151</v>
      </c>
      <c r="T247" s="2"/>
      <c r="AA247" s="2">
        <v>85000</v>
      </c>
    </row>
    <row r="248" spans="1:27" ht="15">
      <c r="A248" s="118">
        <v>655</v>
      </c>
      <c r="B248" s="83" t="s">
        <v>6119</v>
      </c>
      <c r="C248" s="83" t="s">
        <v>8269</v>
      </c>
      <c r="D248" t="s">
        <v>480</v>
      </c>
      <c r="E248" s="83">
        <v>375</v>
      </c>
      <c r="F248" s="83" t="s">
        <v>153</v>
      </c>
      <c r="H248" s="83" t="s">
        <v>150</v>
      </c>
      <c r="I248" s="109">
        <v>45118</v>
      </c>
      <c r="J248" s="109">
        <f>VLOOKUP(A248,'Membership Details'!C:J,8,FALSE)</f>
        <v>36982</v>
      </c>
      <c r="K248" s="109" t="b">
        <f t="shared" si="3"/>
        <v>1</v>
      </c>
      <c r="L248" s="2">
        <v>165000</v>
      </c>
      <c r="M248" s="83">
        <v>12</v>
      </c>
      <c r="N248" s="130">
        <v>45483</v>
      </c>
      <c r="O248" s="2">
        <v>0</v>
      </c>
      <c r="P248" s="184">
        <v>0</v>
      </c>
      <c r="Q248" s="184">
        <v>0.125</v>
      </c>
      <c r="R248" s="83" t="s">
        <v>151</v>
      </c>
      <c r="T248" s="2"/>
      <c r="AA248" s="2">
        <v>165000</v>
      </c>
    </row>
    <row r="249" spans="1:27" ht="15">
      <c r="A249" s="118">
        <v>1262</v>
      </c>
      <c r="B249" s="83" t="s">
        <v>6119</v>
      </c>
      <c r="C249" s="83" t="s">
        <v>8269</v>
      </c>
      <c r="D249" t="s">
        <v>1156</v>
      </c>
      <c r="E249" s="83">
        <v>376</v>
      </c>
      <c r="F249" s="83" t="s">
        <v>153</v>
      </c>
      <c r="H249" s="83" t="s">
        <v>150</v>
      </c>
      <c r="I249" s="128">
        <v>45194</v>
      </c>
      <c r="J249" s="109">
        <f>VLOOKUP(A249,'Membership Details'!C:J,8,FALSE)</f>
        <v>37315</v>
      </c>
      <c r="K249" s="109" t="b">
        <f t="shared" si="3"/>
        <v>1</v>
      </c>
      <c r="L249" s="2">
        <v>155000</v>
      </c>
      <c r="M249" s="83">
        <v>12</v>
      </c>
      <c r="N249" s="130">
        <v>45559</v>
      </c>
      <c r="O249" s="2">
        <v>0</v>
      </c>
      <c r="P249" s="184">
        <v>0</v>
      </c>
      <c r="Q249" s="184">
        <v>0.125</v>
      </c>
      <c r="R249" s="83" t="s">
        <v>151</v>
      </c>
      <c r="T249" s="2"/>
      <c r="AA249" s="2">
        <v>155000</v>
      </c>
    </row>
    <row r="250" spans="1:27" ht="15">
      <c r="A250" s="118">
        <v>344</v>
      </c>
      <c r="B250" s="83" t="s">
        <v>6119</v>
      </c>
      <c r="C250" s="83" t="s">
        <v>8269</v>
      </c>
      <c r="D250" t="s">
        <v>631</v>
      </c>
      <c r="E250" s="83">
        <v>377</v>
      </c>
      <c r="F250" s="83" t="s">
        <v>153</v>
      </c>
      <c r="H250" s="83" t="s">
        <v>150</v>
      </c>
      <c r="I250" s="109">
        <v>45118</v>
      </c>
      <c r="J250" s="109">
        <f>VLOOKUP(A250,'Membership Details'!C:J,8,FALSE)</f>
        <v>36982</v>
      </c>
      <c r="K250" s="109" t="b">
        <f t="shared" si="3"/>
        <v>1</v>
      </c>
      <c r="L250" s="2">
        <v>45000</v>
      </c>
      <c r="M250" s="83">
        <v>12</v>
      </c>
      <c r="N250" s="130">
        <v>45483</v>
      </c>
      <c r="O250" s="2">
        <v>0</v>
      </c>
      <c r="P250" s="184">
        <v>0</v>
      </c>
      <c r="Q250" s="184">
        <v>0.125</v>
      </c>
      <c r="R250" s="83" t="s">
        <v>151</v>
      </c>
      <c r="T250" s="2"/>
      <c r="AA250" s="2">
        <v>45000</v>
      </c>
    </row>
    <row r="251" spans="1:27" ht="15">
      <c r="A251" s="118">
        <v>1811</v>
      </c>
      <c r="B251" s="83" t="s">
        <v>6119</v>
      </c>
      <c r="C251" s="83" t="s">
        <v>8269</v>
      </c>
      <c r="D251" t="s">
        <v>1281</v>
      </c>
      <c r="E251" s="83">
        <v>381</v>
      </c>
      <c r="F251" s="83" t="s">
        <v>153</v>
      </c>
      <c r="H251" s="83" t="s">
        <v>150</v>
      </c>
      <c r="I251" s="109">
        <v>45118</v>
      </c>
      <c r="J251" s="109">
        <f>VLOOKUP(A251,'Membership Details'!C:J,8,FALSE)</f>
        <v>37986</v>
      </c>
      <c r="K251" s="109" t="b">
        <f t="shared" si="3"/>
        <v>1</v>
      </c>
      <c r="L251" s="2">
        <v>90000</v>
      </c>
      <c r="M251" s="83">
        <v>12</v>
      </c>
      <c r="N251" s="130">
        <v>45483</v>
      </c>
      <c r="O251" s="2">
        <v>0</v>
      </c>
      <c r="P251" s="184">
        <v>0</v>
      </c>
      <c r="Q251" s="184">
        <v>0.125</v>
      </c>
      <c r="R251" s="83" t="s">
        <v>151</v>
      </c>
      <c r="T251" s="2"/>
      <c r="AA251" s="2">
        <v>90000</v>
      </c>
    </row>
    <row r="252" spans="1:27" ht="15">
      <c r="A252" s="118">
        <v>1266</v>
      </c>
      <c r="B252" s="83" t="s">
        <v>6119</v>
      </c>
      <c r="C252" s="83" t="s">
        <v>8269</v>
      </c>
      <c r="D252" t="s">
        <v>1313</v>
      </c>
      <c r="E252" s="83">
        <v>382</v>
      </c>
      <c r="F252" s="83" t="s">
        <v>153</v>
      </c>
      <c r="H252" s="83" t="s">
        <v>150</v>
      </c>
      <c r="I252" s="109">
        <v>45152</v>
      </c>
      <c r="J252" s="109">
        <f>VLOOKUP(A252,'Membership Details'!C:J,8,FALSE)</f>
        <v>38306</v>
      </c>
      <c r="K252" s="109" t="b">
        <f t="shared" si="3"/>
        <v>1</v>
      </c>
      <c r="L252" s="2">
        <v>80000</v>
      </c>
      <c r="M252" s="83">
        <v>12</v>
      </c>
      <c r="N252" s="130">
        <v>45517</v>
      </c>
      <c r="O252" s="2">
        <v>0</v>
      </c>
      <c r="P252" s="184">
        <v>0</v>
      </c>
      <c r="Q252" s="184">
        <v>0.125</v>
      </c>
      <c r="R252" s="83" t="s">
        <v>151</v>
      </c>
      <c r="T252" s="2"/>
      <c r="AA252" s="2">
        <v>80000</v>
      </c>
    </row>
    <row r="253" spans="1:27" ht="15">
      <c r="A253" s="118">
        <v>1267</v>
      </c>
      <c r="B253" s="83" t="s">
        <v>6119</v>
      </c>
      <c r="C253" s="83" t="s">
        <v>8269</v>
      </c>
      <c r="D253" t="s">
        <v>1314</v>
      </c>
      <c r="E253" s="83">
        <v>383</v>
      </c>
      <c r="F253" s="83" t="s">
        <v>153</v>
      </c>
      <c r="H253" s="83" t="s">
        <v>150</v>
      </c>
      <c r="I253" s="109">
        <v>45118</v>
      </c>
      <c r="J253" s="109">
        <f>VLOOKUP(A253,'Membership Details'!C:J,8,FALSE)</f>
        <v>38306</v>
      </c>
      <c r="K253" s="109" t="b">
        <f t="shared" si="3"/>
        <v>1</v>
      </c>
      <c r="L253" s="2">
        <v>80000</v>
      </c>
      <c r="M253" s="83">
        <v>12</v>
      </c>
      <c r="N253" s="130">
        <v>45483</v>
      </c>
      <c r="O253" s="2">
        <v>0</v>
      </c>
      <c r="P253" s="184">
        <v>0</v>
      </c>
      <c r="Q253" s="184">
        <v>0.125</v>
      </c>
      <c r="R253" s="83" t="s">
        <v>151</v>
      </c>
      <c r="T253" s="2"/>
      <c r="AA253" s="2">
        <v>80000</v>
      </c>
    </row>
    <row r="254" spans="1:27" ht="15">
      <c r="A254" s="118">
        <v>1552</v>
      </c>
      <c r="B254" s="83" t="s">
        <v>6119</v>
      </c>
      <c r="C254" s="83" t="s">
        <v>8269</v>
      </c>
      <c r="D254" t="s">
        <v>1320</v>
      </c>
      <c r="E254" s="83">
        <v>384</v>
      </c>
      <c r="F254" s="83" t="s">
        <v>153</v>
      </c>
      <c r="H254" s="83" t="s">
        <v>150</v>
      </c>
      <c r="I254" s="128">
        <v>45194</v>
      </c>
      <c r="J254" s="109">
        <f>VLOOKUP(A254,'Membership Details'!C:J,8,FALSE)</f>
        <v>38352</v>
      </c>
      <c r="K254" s="109" t="b">
        <f t="shared" si="3"/>
        <v>1</v>
      </c>
      <c r="L254" s="2">
        <v>160000</v>
      </c>
      <c r="M254" s="83">
        <v>12</v>
      </c>
      <c r="N254" s="130">
        <v>45559</v>
      </c>
      <c r="O254" s="2">
        <v>0</v>
      </c>
      <c r="P254" s="184">
        <v>0</v>
      </c>
      <c r="Q254" s="184">
        <v>0.125</v>
      </c>
      <c r="R254" s="83" t="s">
        <v>151</v>
      </c>
      <c r="T254" s="2"/>
      <c r="AA254" s="2">
        <v>160000</v>
      </c>
    </row>
    <row r="255" spans="1:27" ht="15">
      <c r="A255" s="118">
        <v>1269</v>
      </c>
      <c r="B255" s="83" t="s">
        <v>6119</v>
      </c>
      <c r="C255" s="83" t="s">
        <v>8269</v>
      </c>
      <c r="D255" t="s">
        <v>1151</v>
      </c>
      <c r="E255" s="83">
        <v>385</v>
      </c>
      <c r="F255" s="83" t="s">
        <v>153</v>
      </c>
      <c r="H255" s="83" t="s">
        <v>150</v>
      </c>
      <c r="I255" s="109">
        <v>45143</v>
      </c>
      <c r="J255" s="109">
        <f>VLOOKUP(A255,'Membership Details'!C:J,8,FALSE)</f>
        <v>37315</v>
      </c>
      <c r="K255" s="109" t="b">
        <f t="shared" si="3"/>
        <v>1</v>
      </c>
      <c r="L255" s="2">
        <v>55000</v>
      </c>
      <c r="M255" s="83">
        <v>12</v>
      </c>
      <c r="N255" s="130">
        <v>45508</v>
      </c>
      <c r="O255" s="2">
        <v>0</v>
      </c>
      <c r="P255" s="184">
        <v>0</v>
      </c>
      <c r="Q255" s="184">
        <v>0.125</v>
      </c>
      <c r="R255" s="83" t="s">
        <v>151</v>
      </c>
      <c r="T255" s="2"/>
      <c r="AA255" s="2">
        <v>55000</v>
      </c>
    </row>
    <row r="256" spans="1:27" ht="15">
      <c r="A256" s="118">
        <v>1393</v>
      </c>
      <c r="B256" s="83" t="s">
        <v>6119</v>
      </c>
      <c r="C256" s="83" t="s">
        <v>8269</v>
      </c>
      <c r="D256" t="s">
        <v>1143</v>
      </c>
      <c r="E256" s="83">
        <v>389</v>
      </c>
      <c r="F256" s="83" t="s">
        <v>153</v>
      </c>
      <c r="H256" s="83" t="s">
        <v>150</v>
      </c>
      <c r="I256" s="109">
        <v>45152</v>
      </c>
      <c r="J256" s="109">
        <f>VLOOKUP(A256,'Membership Details'!C:J,8,FALSE)</f>
        <v>37103</v>
      </c>
      <c r="K256" s="109" t="b">
        <f t="shared" si="3"/>
        <v>1</v>
      </c>
      <c r="L256" s="2">
        <v>75000</v>
      </c>
      <c r="M256" s="83">
        <v>12</v>
      </c>
      <c r="N256" s="130">
        <v>45517</v>
      </c>
      <c r="O256" s="2">
        <v>0</v>
      </c>
      <c r="P256" s="184">
        <v>0</v>
      </c>
      <c r="Q256" s="184">
        <v>0.125</v>
      </c>
      <c r="R256" s="83" t="s">
        <v>151</v>
      </c>
      <c r="T256" s="2"/>
      <c r="AA256" s="2">
        <v>75000</v>
      </c>
    </row>
    <row r="257" spans="1:27" ht="15">
      <c r="A257" s="118">
        <v>1159</v>
      </c>
      <c r="B257" s="83" t="s">
        <v>6119</v>
      </c>
      <c r="C257" s="83" t="s">
        <v>8269</v>
      </c>
      <c r="D257" t="s">
        <v>1144</v>
      </c>
      <c r="E257" s="83">
        <v>390</v>
      </c>
      <c r="F257" s="83" t="s">
        <v>153</v>
      </c>
      <c r="H257" s="83" t="s">
        <v>150</v>
      </c>
      <c r="I257" s="109">
        <v>45143</v>
      </c>
      <c r="J257" s="109">
        <f>VLOOKUP(A257,'Membership Details'!C:J,8,FALSE)</f>
        <v>37103</v>
      </c>
      <c r="K257" s="109" t="b">
        <f t="shared" si="3"/>
        <v>1</v>
      </c>
      <c r="L257" s="2">
        <v>75000</v>
      </c>
      <c r="M257" s="83">
        <v>12</v>
      </c>
      <c r="N257" s="130">
        <v>45508</v>
      </c>
      <c r="O257" s="2">
        <v>0</v>
      </c>
      <c r="P257" s="184">
        <v>0</v>
      </c>
      <c r="Q257" s="184">
        <v>0.125</v>
      </c>
      <c r="R257" s="83" t="s">
        <v>151</v>
      </c>
      <c r="T257" s="2"/>
      <c r="AA257" s="2">
        <v>75000</v>
      </c>
    </row>
    <row r="258" spans="1:27" ht="15">
      <c r="A258" s="118">
        <v>1213</v>
      </c>
      <c r="B258" s="83" t="s">
        <v>6119</v>
      </c>
      <c r="C258" s="83" t="s">
        <v>8269</v>
      </c>
      <c r="D258" t="s">
        <v>1093</v>
      </c>
      <c r="E258" s="83">
        <v>393</v>
      </c>
      <c r="F258" s="83" t="s">
        <v>153</v>
      </c>
      <c r="H258" s="83" t="s">
        <v>150</v>
      </c>
      <c r="I258" s="109">
        <v>45152</v>
      </c>
      <c r="J258" s="109">
        <f>VLOOKUP(A258,'Membership Details'!C:J,8,FALSE)</f>
        <v>36982</v>
      </c>
      <c r="K258" s="109" t="b">
        <f t="shared" si="3"/>
        <v>1</v>
      </c>
      <c r="L258" s="2">
        <v>23000</v>
      </c>
      <c r="M258" s="83">
        <v>12</v>
      </c>
      <c r="N258" s="130">
        <v>45517</v>
      </c>
      <c r="O258" s="2">
        <v>0</v>
      </c>
      <c r="P258" s="184">
        <v>0</v>
      </c>
      <c r="Q258" s="184">
        <v>0.125</v>
      </c>
      <c r="R258" s="83" t="s">
        <v>151</v>
      </c>
      <c r="T258" s="2"/>
      <c r="AA258" s="2">
        <v>23000</v>
      </c>
    </row>
    <row r="259" spans="1:27" ht="15">
      <c r="A259" s="118">
        <v>2229</v>
      </c>
      <c r="B259" s="83" t="s">
        <v>6119</v>
      </c>
      <c r="C259" s="83" t="s">
        <v>8269</v>
      </c>
      <c r="D259" t="s">
        <v>1218</v>
      </c>
      <c r="E259" s="83">
        <v>394</v>
      </c>
      <c r="F259" s="83" t="s">
        <v>153</v>
      </c>
      <c r="H259" s="83" t="s">
        <v>150</v>
      </c>
      <c r="I259" s="109">
        <v>45143</v>
      </c>
      <c r="J259" s="109">
        <f>VLOOKUP(A259,'Membership Details'!C:J,8,FALSE)</f>
        <v>37866</v>
      </c>
      <c r="K259" s="109" t="b">
        <f t="shared" ref="K259:K322" si="4">I259&gt;=J259</f>
        <v>1</v>
      </c>
      <c r="L259" s="2">
        <v>120000</v>
      </c>
      <c r="M259" s="83">
        <v>12</v>
      </c>
      <c r="N259" s="130">
        <v>45508</v>
      </c>
      <c r="O259" s="2">
        <v>0</v>
      </c>
      <c r="P259" s="184">
        <v>0</v>
      </c>
      <c r="Q259" s="184">
        <v>0.125</v>
      </c>
      <c r="R259" s="83" t="s">
        <v>151</v>
      </c>
      <c r="T259" s="2"/>
      <c r="AA259" s="2">
        <v>120000</v>
      </c>
    </row>
    <row r="260" spans="1:27" ht="15">
      <c r="A260" s="118">
        <v>1531</v>
      </c>
      <c r="B260" s="83" t="s">
        <v>6119</v>
      </c>
      <c r="C260" s="83" t="s">
        <v>8269</v>
      </c>
      <c r="D260" t="s">
        <v>1295</v>
      </c>
      <c r="E260" s="83">
        <v>396</v>
      </c>
      <c r="F260" s="83" t="s">
        <v>153</v>
      </c>
      <c r="H260" s="83" t="s">
        <v>150</v>
      </c>
      <c r="I260" s="109">
        <v>45152</v>
      </c>
      <c r="J260" s="109">
        <f>VLOOKUP(A260,'Membership Details'!C:J,8,FALSE)</f>
        <v>37994</v>
      </c>
      <c r="K260" s="109" t="b">
        <f t="shared" si="4"/>
        <v>1</v>
      </c>
      <c r="L260" s="2">
        <v>40000</v>
      </c>
      <c r="M260" s="83">
        <v>12</v>
      </c>
      <c r="N260" s="130">
        <v>45517</v>
      </c>
      <c r="O260" s="2">
        <v>0</v>
      </c>
      <c r="P260" s="184">
        <v>0</v>
      </c>
      <c r="Q260" s="184">
        <v>0.125</v>
      </c>
      <c r="R260" s="83" t="s">
        <v>151</v>
      </c>
      <c r="T260" s="2"/>
      <c r="AA260" s="2">
        <v>40000</v>
      </c>
    </row>
    <row r="261" spans="1:27" ht="15">
      <c r="A261" s="118">
        <v>1535</v>
      </c>
      <c r="B261" s="83" t="s">
        <v>6119</v>
      </c>
      <c r="C261" s="83" t="s">
        <v>8269</v>
      </c>
      <c r="D261" t="s">
        <v>1220</v>
      </c>
      <c r="E261" s="83">
        <v>397</v>
      </c>
      <c r="F261" s="83" t="s">
        <v>153</v>
      </c>
      <c r="H261" s="83" t="s">
        <v>150</v>
      </c>
      <c r="I261" s="109">
        <v>45143</v>
      </c>
      <c r="J261" s="109">
        <f>VLOOKUP(A261,'Membership Details'!C:J,8,FALSE)</f>
        <v>37866</v>
      </c>
      <c r="K261" s="109" t="b">
        <f t="shared" si="4"/>
        <v>1</v>
      </c>
      <c r="L261" s="2">
        <v>47000</v>
      </c>
      <c r="M261" s="83">
        <v>12</v>
      </c>
      <c r="N261" s="130">
        <v>45508</v>
      </c>
      <c r="O261" s="2">
        <v>0</v>
      </c>
      <c r="P261" s="184">
        <v>0</v>
      </c>
      <c r="Q261" s="184">
        <v>0.125</v>
      </c>
      <c r="R261" s="83" t="s">
        <v>151</v>
      </c>
      <c r="T261" s="2"/>
      <c r="AA261" s="2">
        <v>47000</v>
      </c>
    </row>
    <row r="262" spans="1:27" ht="15">
      <c r="A262" s="118">
        <v>1296</v>
      </c>
      <c r="B262" s="83" t="s">
        <v>6119</v>
      </c>
      <c r="C262" s="83" t="s">
        <v>8269</v>
      </c>
      <c r="D262" t="s">
        <v>1221</v>
      </c>
      <c r="E262" s="83">
        <v>398</v>
      </c>
      <c r="F262" s="83" t="s">
        <v>153</v>
      </c>
      <c r="H262" s="83" t="s">
        <v>150</v>
      </c>
      <c r="I262" s="128">
        <v>45194</v>
      </c>
      <c r="J262" s="109">
        <f>VLOOKUP(A262,'Membership Details'!C:J,8,FALSE)</f>
        <v>37866</v>
      </c>
      <c r="K262" s="109" t="b">
        <f t="shared" si="4"/>
        <v>1</v>
      </c>
      <c r="L262" s="2">
        <v>25000</v>
      </c>
      <c r="M262" s="83">
        <v>12</v>
      </c>
      <c r="N262" s="130">
        <v>45559</v>
      </c>
      <c r="O262" s="2">
        <v>0</v>
      </c>
      <c r="P262" s="184">
        <v>0</v>
      </c>
      <c r="Q262" s="184">
        <v>0.125</v>
      </c>
      <c r="R262" s="83" t="s">
        <v>151</v>
      </c>
      <c r="T262" s="2"/>
      <c r="AA262" s="2">
        <v>25000</v>
      </c>
    </row>
    <row r="263" spans="1:27" ht="15">
      <c r="A263" s="118">
        <v>1089</v>
      </c>
      <c r="B263" s="83" t="s">
        <v>6119</v>
      </c>
      <c r="C263" s="83" t="s">
        <v>8269</v>
      </c>
      <c r="D263" t="s">
        <v>1155</v>
      </c>
      <c r="E263" s="83">
        <v>401</v>
      </c>
      <c r="F263" s="83" t="s">
        <v>153</v>
      </c>
      <c r="H263" s="83" t="s">
        <v>150</v>
      </c>
      <c r="I263" s="129">
        <v>45090</v>
      </c>
      <c r="J263" s="109">
        <f>VLOOKUP(A263,'Membership Details'!C:J,8,FALSE)</f>
        <v>37315</v>
      </c>
      <c r="K263" s="109" t="b">
        <f t="shared" si="4"/>
        <v>1</v>
      </c>
      <c r="L263" s="2">
        <v>95000</v>
      </c>
      <c r="M263" s="83">
        <v>12</v>
      </c>
      <c r="N263" s="131">
        <v>45455</v>
      </c>
      <c r="O263" s="2">
        <v>0</v>
      </c>
      <c r="P263" s="184">
        <v>0</v>
      </c>
      <c r="Q263" s="184">
        <v>0.125</v>
      </c>
      <c r="R263" s="83" t="s">
        <v>151</v>
      </c>
      <c r="T263" s="2"/>
      <c r="AA263" s="2">
        <v>95000</v>
      </c>
    </row>
    <row r="264" spans="1:27" ht="15">
      <c r="A264" s="118">
        <v>1304</v>
      </c>
      <c r="B264" s="83" t="s">
        <v>6119</v>
      </c>
      <c r="C264" s="83" t="s">
        <v>8269</v>
      </c>
      <c r="D264" t="s">
        <v>1253</v>
      </c>
      <c r="E264" s="83">
        <v>403</v>
      </c>
      <c r="F264" s="83" t="s">
        <v>153</v>
      </c>
      <c r="H264" s="83" t="s">
        <v>150</v>
      </c>
      <c r="I264" s="109">
        <v>45118</v>
      </c>
      <c r="J264" s="109">
        <f>VLOOKUP(A264,'Membership Details'!C:J,8,FALSE)</f>
        <v>37986</v>
      </c>
      <c r="K264" s="109" t="b">
        <f t="shared" si="4"/>
        <v>1</v>
      </c>
      <c r="L264" s="2">
        <v>55000</v>
      </c>
      <c r="M264" s="83">
        <v>12</v>
      </c>
      <c r="N264" s="130">
        <v>45483</v>
      </c>
      <c r="O264" s="2">
        <v>0</v>
      </c>
      <c r="P264" s="184">
        <v>0</v>
      </c>
      <c r="Q264" s="184">
        <v>0.125</v>
      </c>
      <c r="R264" s="83" t="s">
        <v>151</v>
      </c>
      <c r="T264" s="2"/>
      <c r="AA264" s="2">
        <v>55000</v>
      </c>
    </row>
    <row r="265" spans="1:27" ht="15">
      <c r="A265" s="118">
        <v>2226</v>
      </c>
      <c r="B265" s="83" t="s">
        <v>6119</v>
      </c>
      <c r="C265" s="83" t="s">
        <v>8269</v>
      </c>
      <c r="D265" t="s">
        <v>1254</v>
      </c>
      <c r="E265" s="83">
        <v>404</v>
      </c>
      <c r="F265" s="83" t="s">
        <v>153</v>
      </c>
      <c r="H265" s="83" t="s">
        <v>150</v>
      </c>
      <c r="I265" s="109">
        <v>45118</v>
      </c>
      <c r="J265" s="109">
        <f>VLOOKUP(A265,'Membership Details'!C:J,8,FALSE)</f>
        <v>37986</v>
      </c>
      <c r="K265" s="109" t="b">
        <f t="shared" si="4"/>
        <v>1</v>
      </c>
      <c r="L265" s="2">
        <v>55000</v>
      </c>
      <c r="M265" s="83">
        <v>12</v>
      </c>
      <c r="N265" s="130">
        <v>45483</v>
      </c>
      <c r="O265" s="2">
        <v>0</v>
      </c>
      <c r="P265" s="184">
        <v>0</v>
      </c>
      <c r="Q265" s="184">
        <v>0.125</v>
      </c>
      <c r="R265" s="83" t="s">
        <v>151</v>
      </c>
      <c r="T265" s="2"/>
      <c r="AA265" s="2">
        <v>55000</v>
      </c>
    </row>
    <row r="266" spans="1:27" ht="15">
      <c r="A266" s="118">
        <v>1870</v>
      </c>
      <c r="B266" s="83" t="s">
        <v>6119</v>
      </c>
      <c r="C266" s="83" t="s">
        <v>8269</v>
      </c>
      <c r="D266" t="s">
        <v>1255</v>
      </c>
      <c r="E266" s="83">
        <v>405</v>
      </c>
      <c r="F266" s="83" t="s">
        <v>153</v>
      </c>
      <c r="H266" s="83" t="s">
        <v>150</v>
      </c>
      <c r="I266" s="109">
        <v>45118</v>
      </c>
      <c r="J266" s="109">
        <f>VLOOKUP(A266,'Membership Details'!C:J,8,FALSE)</f>
        <v>37986</v>
      </c>
      <c r="K266" s="109" t="b">
        <f t="shared" si="4"/>
        <v>1</v>
      </c>
      <c r="L266" s="2">
        <v>55000</v>
      </c>
      <c r="M266" s="83">
        <v>12</v>
      </c>
      <c r="N266" s="130">
        <v>45483</v>
      </c>
      <c r="O266" s="2">
        <v>0</v>
      </c>
      <c r="P266" s="184">
        <v>0</v>
      </c>
      <c r="Q266" s="184">
        <v>0.125</v>
      </c>
      <c r="R266" s="83" t="s">
        <v>151</v>
      </c>
      <c r="T266" s="2"/>
      <c r="AA266" s="2">
        <v>55000</v>
      </c>
    </row>
    <row r="267" spans="1:27" ht="15">
      <c r="A267" s="118">
        <v>2227</v>
      </c>
      <c r="B267" s="83" t="s">
        <v>6119</v>
      </c>
      <c r="C267" s="83" t="s">
        <v>8269</v>
      </c>
      <c r="D267" t="s">
        <v>1256</v>
      </c>
      <c r="E267" s="83">
        <v>406</v>
      </c>
      <c r="F267" s="83" t="s">
        <v>153</v>
      </c>
      <c r="H267" s="83" t="s">
        <v>150</v>
      </c>
      <c r="I267" s="109">
        <v>45118</v>
      </c>
      <c r="J267" s="109">
        <f>VLOOKUP(A267,'Membership Details'!C:J,8,FALSE)</f>
        <v>37986</v>
      </c>
      <c r="K267" s="109" t="b">
        <f t="shared" si="4"/>
        <v>1</v>
      </c>
      <c r="L267" s="2">
        <v>55000</v>
      </c>
      <c r="M267" s="83">
        <v>12</v>
      </c>
      <c r="N267" s="130">
        <v>45483</v>
      </c>
      <c r="O267" s="2">
        <v>0</v>
      </c>
      <c r="P267" s="184">
        <v>0</v>
      </c>
      <c r="Q267" s="184">
        <v>0.125</v>
      </c>
      <c r="R267" s="83" t="s">
        <v>151</v>
      </c>
      <c r="T267" s="2"/>
      <c r="AA267" s="2">
        <v>55000</v>
      </c>
    </row>
    <row r="268" spans="1:27" ht="15">
      <c r="A268" s="118">
        <v>1305</v>
      </c>
      <c r="B268" s="83" t="s">
        <v>6119</v>
      </c>
      <c r="C268" s="83" t="s">
        <v>8269</v>
      </c>
      <c r="D268" t="s">
        <v>1194</v>
      </c>
      <c r="E268" s="83">
        <v>407</v>
      </c>
      <c r="F268" s="83" t="s">
        <v>153</v>
      </c>
      <c r="H268" s="83" t="s">
        <v>150</v>
      </c>
      <c r="I268" s="109">
        <v>45118</v>
      </c>
      <c r="J268" s="109">
        <f>VLOOKUP(A268,'Membership Details'!C:J,8,FALSE)</f>
        <v>37652</v>
      </c>
      <c r="K268" s="109" t="b">
        <f t="shared" si="4"/>
        <v>1</v>
      </c>
      <c r="L268" s="2">
        <v>100000</v>
      </c>
      <c r="M268" s="83">
        <v>12</v>
      </c>
      <c r="N268" s="130">
        <v>45483</v>
      </c>
      <c r="O268" s="2">
        <v>0</v>
      </c>
      <c r="P268" s="184">
        <v>0</v>
      </c>
      <c r="Q268" s="184">
        <v>0.125</v>
      </c>
      <c r="R268" s="83" t="s">
        <v>151</v>
      </c>
      <c r="T268" s="2"/>
      <c r="AA268" s="2">
        <v>100000</v>
      </c>
    </row>
    <row r="269" spans="1:27" ht="15">
      <c r="A269" s="118">
        <v>1307</v>
      </c>
      <c r="B269" s="83" t="s">
        <v>6119</v>
      </c>
      <c r="C269" s="83" t="s">
        <v>8269</v>
      </c>
      <c r="D269" t="s">
        <v>1196</v>
      </c>
      <c r="E269" s="83">
        <v>409</v>
      </c>
      <c r="F269" s="83" t="s">
        <v>153</v>
      </c>
      <c r="H269" s="83" t="s">
        <v>150</v>
      </c>
      <c r="I269" s="109">
        <v>45118</v>
      </c>
      <c r="J269" s="109">
        <f>VLOOKUP(A269,'Membership Details'!C:J,8,FALSE)</f>
        <v>37652</v>
      </c>
      <c r="K269" s="109" t="b">
        <f t="shared" si="4"/>
        <v>1</v>
      </c>
      <c r="L269" s="2">
        <v>85000</v>
      </c>
      <c r="M269" s="83">
        <v>12</v>
      </c>
      <c r="N269" s="130">
        <v>45483</v>
      </c>
      <c r="O269" s="2">
        <v>0</v>
      </c>
      <c r="P269" s="184">
        <v>0</v>
      </c>
      <c r="Q269" s="184">
        <v>0.125</v>
      </c>
      <c r="R269" s="83" t="s">
        <v>151</v>
      </c>
      <c r="T269" s="2"/>
      <c r="AA269" s="2">
        <v>85000</v>
      </c>
    </row>
    <row r="270" spans="1:27" ht="15">
      <c r="A270" s="118">
        <v>1414</v>
      </c>
      <c r="B270" s="83" t="s">
        <v>6119</v>
      </c>
      <c r="C270" s="83" t="s">
        <v>8269</v>
      </c>
      <c r="D270" t="s">
        <v>1275</v>
      </c>
      <c r="E270" s="83">
        <v>410</v>
      </c>
      <c r="F270" s="83" t="s">
        <v>153</v>
      </c>
      <c r="H270" s="83" t="s">
        <v>150</v>
      </c>
      <c r="I270" s="109">
        <v>45118</v>
      </c>
      <c r="J270" s="109">
        <f>VLOOKUP(A270,'Membership Details'!C:J,8,FALSE)</f>
        <v>37986</v>
      </c>
      <c r="K270" s="109" t="b">
        <f t="shared" si="4"/>
        <v>1</v>
      </c>
      <c r="L270" s="2">
        <v>105000</v>
      </c>
      <c r="M270" s="83">
        <v>12</v>
      </c>
      <c r="N270" s="130">
        <v>45483</v>
      </c>
      <c r="O270" s="2">
        <v>0</v>
      </c>
      <c r="P270" s="184">
        <v>0</v>
      </c>
      <c r="Q270" s="184">
        <v>0.125</v>
      </c>
      <c r="R270" s="83" t="s">
        <v>151</v>
      </c>
      <c r="T270" s="2"/>
      <c r="AA270" s="2">
        <v>105000</v>
      </c>
    </row>
    <row r="271" spans="1:27" ht="15">
      <c r="A271" s="118">
        <v>1415</v>
      </c>
      <c r="B271" s="83" t="s">
        <v>6119</v>
      </c>
      <c r="C271" s="83" t="s">
        <v>8269</v>
      </c>
      <c r="D271" t="s">
        <v>797</v>
      </c>
      <c r="E271" s="83">
        <v>411</v>
      </c>
      <c r="F271" s="83" t="s">
        <v>153</v>
      </c>
      <c r="H271" s="83" t="s">
        <v>150</v>
      </c>
      <c r="I271" s="109">
        <v>45118</v>
      </c>
      <c r="J271" s="109">
        <f>VLOOKUP(A271,'Membership Details'!C:J,8,FALSE)</f>
        <v>36982</v>
      </c>
      <c r="K271" s="109" t="b">
        <f t="shared" si="4"/>
        <v>1</v>
      </c>
      <c r="L271" s="2">
        <v>105000</v>
      </c>
      <c r="M271" s="83">
        <v>12</v>
      </c>
      <c r="N271" s="130">
        <v>45483</v>
      </c>
      <c r="O271" s="2">
        <v>0</v>
      </c>
      <c r="P271" s="184">
        <v>0</v>
      </c>
      <c r="Q271" s="184">
        <v>0.125</v>
      </c>
      <c r="R271" s="83" t="s">
        <v>151</v>
      </c>
      <c r="T271" s="2"/>
      <c r="AA271" s="2">
        <v>105000</v>
      </c>
    </row>
    <row r="272" spans="1:27" ht="15">
      <c r="A272" s="118">
        <v>1127</v>
      </c>
      <c r="B272" s="83" t="s">
        <v>6119</v>
      </c>
      <c r="C272" s="83" t="s">
        <v>8269</v>
      </c>
      <c r="D272" t="s">
        <v>1259</v>
      </c>
      <c r="E272" s="83">
        <v>413</v>
      </c>
      <c r="F272" s="83" t="s">
        <v>153</v>
      </c>
      <c r="H272" s="83" t="s">
        <v>150</v>
      </c>
      <c r="I272" s="109">
        <v>45152</v>
      </c>
      <c r="J272" s="109">
        <f>VLOOKUP(A272,'Membership Details'!C:J,8,FALSE)</f>
        <v>37986</v>
      </c>
      <c r="K272" s="109" t="b">
        <f t="shared" si="4"/>
        <v>1</v>
      </c>
      <c r="L272" s="2">
        <v>95000</v>
      </c>
      <c r="M272" s="83">
        <v>12</v>
      </c>
      <c r="N272" s="130">
        <v>45517</v>
      </c>
      <c r="O272" s="2">
        <v>0</v>
      </c>
      <c r="P272" s="184">
        <v>0</v>
      </c>
      <c r="Q272" s="184">
        <v>0.125</v>
      </c>
      <c r="R272" s="83" t="s">
        <v>151</v>
      </c>
      <c r="T272" s="2"/>
      <c r="AA272" s="2">
        <v>95000</v>
      </c>
    </row>
    <row r="273" spans="1:27" ht="15">
      <c r="A273" s="118">
        <v>1308</v>
      </c>
      <c r="B273" s="83" t="s">
        <v>6119</v>
      </c>
      <c r="C273" s="83" t="s">
        <v>8269</v>
      </c>
      <c r="D273" t="s">
        <v>1274</v>
      </c>
      <c r="E273" s="83">
        <v>414</v>
      </c>
      <c r="F273" s="83" t="s">
        <v>153</v>
      </c>
      <c r="H273" s="83" t="s">
        <v>150</v>
      </c>
      <c r="I273" s="109">
        <v>45143</v>
      </c>
      <c r="J273" s="109">
        <f>VLOOKUP(A273,'Membership Details'!C:J,8,FALSE)</f>
        <v>37986</v>
      </c>
      <c r="K273" s="109" t="b">
        <f t="shared" si="4"/>
        <v>1</v>
      </c>
      <c r="L273" s="2">
        <v>65000</v>
      </c>
      <c r="M273" s="83">
        <v>12</v>
      </c>
      <c r="N273" s="130">
        <v>45508</v>
      </c>
      <c r="O273" s="2">
        <v>0</v>
      </c>
      <c r="P273" s="184">
        <v>0</v>
      </c>
      <c r="Q273" s="184">
        <v>0.125</v>
      </c>
      <c r="R273" s="83" t="s">
        <v>151</v>
      </c>
      <c r="T273" s="2"/>
      <c r="AA273" s="2">
        <v>65000</v>
      </c>
    </row>
    <row r="274" spans="1:27" ht="15">
      <c r="A274" s="118">
        <v>1302</v>
      </c>
      <c r="B274" s="83" t="s">
        <v>6119</v>
      </c>
      <c r="C274" s="83" t="s">
        <v>8269</v>
      </c>
      <c r="D274" t="s">
        <v>1197</v>
      </c>
      <c r="E274" s="83">
        <v>415</v>
      </c>
      <c r="F274" s="83" t="s">
        <v>153</v>
      </c>
      <c r="H274" s="83" t="s">
        <v>150</v>
      </c>
      <c r="I274" s="109">
        <v>45143</v>
      </c>
      <c r="J274" s="109">
        <f>VLOOKUP(A274,'Membership Details'!C:J,8,FALSE)</f>
        <v>37652</v>
      </c>
      <c r="K274" s="109" t="b">
        <f t="shared" si="4"/>
        <v>1</v>
      </c>
      <c r="L274" s="2">
        <v>80000</v>
      </c>
      <c r="M274" s="83">
        <v>12</v>
      </c>
      <c r="N274" s="130">
        <v>45508</v>
      </c>
      <c r="O274" s="2">
        <v>0</v>
      </c>
      <c r="P274" s="184">
        <v>0</v>
      </c>
      <c r="Q274" s="184">
        <v>0.125</v>
      </c>
      <c r="R274" s="83" t="s">
        <v>151</v>
      </c>
      <c r="T274" s="2"/>
      <c r="AA274" s="2">
        <v>80000</v>
      </c>
    </row>
    <row r="275" spans="1:27" ht="15">
      <c r="A275" s="118">
        <v>1291</v>
      </c>
      <c r="B275" s="83" t="s">
        <v>6119</v>
      </c>
      <c r="C275" s="83" t="s">
        <v>8269</v>
      </c>
      <c r="D275" t="s">
        <v>1217</v>
      </c>
      <c r="E275" s="83">
        <v>417</v>
      </c>
      <c r="F275" s="83" t="s">
        <v>153</v>
      </c>
      <c r="H275" s="83" t="s">
        <v>150</v>
      </c>
      <c r="I275" s="109">
        <v>45143</v>
      </c>
      <c r="J275" s="109">
        <f>VLOOKUP(A275,'Membership Details'!C:J,8,FALSE)</f>
        <v>37866</v>
      </c>
      <c r="K275" s="109" t="b">
        <f t="shared" si="4"/>
        <v>1</v>
      </c>
      <c r="L275" s="2">
        <v>120000</v>
      </c>
      <c r="M275" s="83">
        <v>12</v>
      </c>
      <c r="N275" s="130">
        <v>45508</v>
      </c>
      <c r="O275" s="2">
        <v>0</v>
      </c>
      <c r="P275" s="184">
        <v>0</v>
      </c>
      <c r="Q275" s="184">
        <v>0.125</v>
      </c>
      <c r="R275" s="83" t="s">
        <v>151</v>
      </c>
      <c r="T275" s="2"/>
      <c r="AA275" s="2">
        <v>120000</v>
      </c>
    </row>
    <row r="276" spans="1:27" ht="15">
      <c r="A276" s="118">
        <v>643</v>
      </c>
      <c r="B276" s="83" t="s">
        <v>6119</v>
      </c>
      <c r="C276" s="83" t="s">
        <v>8269</v>
      </c>
      <c r="D276" t="s">
        <v>1173</v>
      </c>
      <c r="E276" s="83">
        <v>418</v>
      </c>
      <c r="F276" s="83" t="s">
        <v>153</v>
      </c>
      <c r="H276" s="83" t="s">
        <v>150</v>
      </c>
      <c r="I276" s="128">
        <v>45194</v>
      </c>
      <c r="J276" s="109">
        <f>VLOOKUP(A276,'Membership Details'!C:J,8,FALSE)</f>
        <v>37397</v>
      </c>
      <c r="K276" s="109" t="b">
        <f t="shared" si="4"/>
        <v>1</v>
      </c>
      <c r="L276" s="2">
        <v>85000</v>
      </c>
      <c r="M276" s="83">
        <v>12</v>
      </c>
      <c r="N276" s="130">
        <v>45559</v>
      </c>
      <c r="O276" s="2">
        <v>0</v>
      </c>
      <c r="P276" s="184">
        <v>0</v>
      </c>
      <c r="Q276" s="184">
        <v>0.125</v>
      </c>
      <c r="R276" s="83" t="s">
        <v>151</v>
      </c>
      <c r="T276" s="2"/>
      <c r="AA276" s="2">
        <v>85000</v>
      </c>
    </row>
    <row r="277" spans="1:27" ht="15">
      <c r="A277" s="118">
        <v>1287</v>
      </c>
      <c r="B277" s="83" t="s">
        <v>6119</v>
      </c>
      <c r="C277" s="83" t="s">
        <v>8269</v>
      </c>
      <c r="D277" t="s">
        <v>1300</v>
      </c>
      <c r="E277" s="83">
        <v>420</v>
      </c>
      <c r="F277" s="83" t="s">
        <v>153</v>
      </c>
      <c r="H277" s="83" t="s">
        <v>150</v>
      </c>
      <c r="I277" s="128">
        <v>45194</v>
      </c>
      <c r="J277" s="109">
        <f>VLOOKUP(A277,'Membership Details'!C:J,8,FALSE)</f>
        <v>37996</v>
      </c>
      <c r="K277" s="109" t="b">
        <f t="shared" si="4"/>
        <v>1</v>
      </c>
      <c r="L277" s="2">
        <v>145000</v>
      </c>
      <c r="M277" s="83">
        <v>12</v>
      </c>
      <c r="N277" s="130">
        <v>45559</v>
      </c>
      <c r="O277" s="2">
        <v>0</v>
      </c>
      <c r="P277" s="184">
        <v>0</v>
      </c>
      <c r="Q277" s="184">
        <v>0.125</v>
      </c>
      <c r="R277" s="83" t="s">
        <v>151</v>
      </c>
      <c r="T277" s="2"/>
      <c r="AA277" s="2">
        <v>145000</v>
      </c>
    </row>
    <row r="278" spans="1:27" ht="15">
      <c r="A278" s="118">
        <v>104</v>
      </c>
      <c r="B278" s="83" t="s">
        <v>6119</v>
      </c>
      <c r="C278" s="83" t="s">
        <v>8269</v>
      </c>
      <c r="D278" t="s">
        <v>245</v>
      </c>
      <c r="E278" s="83">
        <v>423</v>
      </c>
      <c r="F278" s="83" t="s">
        <v>153</v>
      </c>
      <c r="H278" s="83" t="s">
        <v>150</v>
      </c>
      <c r="I278" s="129">
        <v>45090</v>
      </c>
      <c r="J278" s="109">
        <f>VLOOKUP(A278,'Membership Details'!C:J,8,FALSE)</f>
        <v>36982</v>
      </c>
      <c r="K278" s="109" t="b">
        <f t="shared" si="4"/>
        <v>1</v>
      </c>
      <c r="L278" s="2">
        <v>165000</v>
      </c>
      <c r="M278" s="83">
        <v>12</v>
      </c>
      <c r="N278" s="131">
        <v>45455</v>
      </c>
      <c r="O278" s="2">
        <v>0</v>
      </c>
      <c r="P278" s="184">
        <v>0</v>
      </c>
      <c r="Q278" s="184">
        <v>0.125</v>
      </c>
      <c r="R278" s="83" t="s">
        <v>151</v>
      </c>
      <c r="T278" s="2"/>
      <c r="AA278" s="2">
        <v>165000</v>
      </c>
    </row>
    <row r="279" spans="1:27" ht="15">
      <c r="A279" s="118">
        <v>327</v>
      </c>
      <c r="B279" s="83" t="s">
        <v>6119</v>
      </c>
      <c r="C279" s="83" t="s">
        <v>8269</v>
      </c>
      <c r="D279" t="s">
        <v>406</v>
      </c>
      <c r="E279" s="83">
        <v>424</v>
      </c>
      <c r="F279" s="83" t="s">
        <v>153</v>
      </c>
      <c r="H279" s="83" t="s">
        <v>150</v>
      </c>
      <c r="I279" s="109">
        <v>45143</v>
      </c>
      <c r="J279" s="109">
        <f>VLOOKUP(A279,'Membership Details'!C:J,8,FALSE)</f>
        <v>36982</v>
      </c>
      <c r="K279" s="109" t="b">
        <f t="shared" si="4"/>
        <v>1</v>
      </c>
      <c r="L279" s="2">
        <v>50000</v>
      </c>
      <c r="M279" s="83">
        <v>12</v>
      </c>
      <c r="N279" s="130">
        <v>45508</v>
      </c>
      <c r="O279" s="2">
        <v>0</v>
      </c>
      <c r="P279" s="184">
        <v>0</v>
      </c>
      <c r="Q279" s="184">
        <v>0.125</v>
      </c>
      <c r="R279" s="83" t="s">
        <v>151</v>
      </c>
      <c r="T279" s="2"/>
      <c r="AA279" s="2">
        <v>50000</v>
      </c>
    </row>
    <row r="280" spans="1:27" ht="15">
      <c r="A280" s="118">
        <v>1299</v>
      </c>
      <c r="B280" s="83" t="s">
        <v>6119</v>
      </c>
      <c r="C280" s="83" t="s">
        <v>8269</v>
      </c>
      <c r="D280" t="s">
        <v>1283</v>
      </c>
      <c r="E280" s="83">
        <v>425</v>
      </c>
      <c r="F280" s="83" t="s">
        <v>153</v>
      </c>
      <c r="H280" s="83" t="s">
        <v>150</v>
      </c>
      <c r="I280" s="109">
        <v>45118</v>
      </c>
      <c r="J280" s="109">
        <f>VLOOKUP(A280,'Membership Details'!C:J,8,FALSE)</f>
        <v>37986</v>
      </c>
      <c r="K280" s="109" t="b">
        <f t="shared" si="4"/>
        <v>1</v>
      </c>
      <c r="L280" s="2">
        <v>130000</v>
      </c>
      <c r="M280" s="83">
        <v>12</v>
      </c>
      <c r="N280" s="130">
        <v>45483</v>
      </c>
      <c r="O280" s="2">
        <v>0</v>
      </c>
      <c r="P280" s="184">
        <v>0</v>
      </c>
      <c r="Q280" s="184">
        <v>0.125</v>
      </c>
      <c r="R280" s="83" t="s">
        <v>151</v>
      </c>
      <c r="T280" s="2"/>
      <c r="AA280" s="2">
        <v>130000</v>
      </c>
    </row>
    <row r="281" spans="1:27" ht="15">
      <c r="A281" s="118">
        <v>959</v>
      </c>
      <c r="B281" s="83" t="s">
        <v>6119</v>
      </c>
      <c r="C281" s="83" t="s">
        <v>8269</v>
      </c>
      <c r="D281" t="s">
        <v>595</v>
      </c>
      <c r="E281" s="83">
        <v>426</v>
      </c>
      <c r="F281" s="83" t="s">
        <v>153</v>
      </c>
      <c r="H281" s="83" t="s">
        <v>150</v>
      </c>
      <c r="I281" s="109">
        <v>45152</v>
      </c>
      <c r="J281" s="109">
        <f>VLOOKUP(A281,'Membership Details'!C:J,8,FALSE)</f>
        <v>36982</v>
      </c>
      <c r="K281" s="109" t="b">
        <f t="shared" si="4"/>
        <v>1</v>
      </c>
      <c r="L281" s="2">
        <v>85000</v>
      </c>
      <c r="M281" s="83">
        <v>12</v>
      </c>
      <c r="N281" s="130">
        <v>45517</v>
      </c>
      <c r="O281" s="2">
        <v>0</v>
      </c>
      <c r="P281" s="184">
        <v>0</v>
      </c>
      <c r="Q281" s="184">
        <v>0.125</v>
      </c>
      <c r="R281" s="83" t="s">
        <v>151</v>
      </c>
      <c r="T281" s="2"/>
      <c r="AA281" s="2">
        <v>85000</v>
      </c>
    </row>
    <row r="282" spans="1:27" ht="15">
      <c r="A282" s="118">
        <v>1387</v>
      </c>
      <c r="B282" s="83" t="s">
        <v>6119</v>
      </c>
      <c r="C282" s="83" t="s">
        <v>8269</v>
      </c>
      <c r="D282" t="s">
        <v>1183</v>
      </c>
      <c r="E282" s="83">
        <v>427</v>
      </c>
      <c r="F282" s="83" t="s">
        <v>153</v>
      </c>
      <c r="H282" s="83" t="s">
        <v>150</v>
      </c>
      <c r="I282" s="109">
        <v>45118</v>
      </c>
      <c r="J282" s="109">
        <f>VLOOKUP(A282,'Membership Details'!C:J,8,FALSE)</f>
        <v>37590</v>
      </c>
      <c r="K282" s="109" t="b">
        <f t="shared" si="4"/>
        <v>1</v>
      </c>
      <c r="L282" s="2">
        <v>130000</v>
      </c>
      <c r="M282" s="83">
        <v>12</v>
      </c>
      <c r="N282" s="130">
        <v>45483</v>
      </c>
      <c r="O282" s="2">
        <v>0</v>
      </c>
      <c r="P282" s="184">
        <v>0</v>
      </c>
      <c r="Q282" s="184">
        <v>0.125</v>
      </c>
      <c r="R282" s="83" t="s">
        <v>151</v>
      </c>
      <c r="T282" s="2"/>
      <c r="AA282" s="2">
        <v>130000</v>
      </c>
    </row>
    <row r="283" spans="1:27" ht="15">
      <c r="A283" s="118">
        <v>1543</v>
      </c>
      <c r="B283" s="83" t="s">
        <v>6119</v>
      </c>
      <c r="C283" s="83" t="s">
        <v>8269</v>
      </c>
      <c r="D283" t="s">
        <v>1209</v>
      </c>
      <c r="E283" s="83">
        <v>428</v>
      </c>
      <c r="F283" s="83" t="s">
        <v>153</v>
      </c>
      <c r="H283" s="83" t="s">
        <v>150</v>
      </c>
      <c r="I283" s="129">
        <v>45090</v>
      </c>
      <c r="J283" s="109">
        <f>VLOOKUP(A283,'Membership Details'!C:J,8,FALSE)</f>
        <v>37866</v>
      </c>
      <c r="K283" s="109" t="b">
        <f t="shared" si="4"/>
        <v>1</v>
      </c>
      <c r="L283" s="2">
        <v>45000</v>
      </c>
      <c r="M283" s="83">
        <v>12</v>
      </c>
      <c r="N283" s="131">
        <v>45455</v>
      </c>
      <c r="O283" s="2">
        <v>0</v>
      </c>
      <c r="P283" s="184">
        <v>0</v>
      </c>
      <c r="Q283" s="184">
        <v>0.125</v>
      </c>
      <c r="R283" s="83" t="s">
        <v>151</v>
      </c>
      <c r="T283" s="2"/>
      <c r="AA283" s="2">
        <v>45000</v>
      </c>
    </row>
    <row r="284" spans="1:27" ht="15">
      <c r="A284" s="118">
        <v>44</v>
      </c>
      <c r="B284" s="83" t="s">
        <v>6119</v>
      </c>
      <c r="C284" s="83" t="s">
        <v>8269</v>
      </c>
      <c r="D284" t="s">
        <v>201</v>
      </c>
      <c r="E284" s="83">
        <v>429</v>
      </c>
      <c r="F284" s="83" t="s">
        <v>153</v>
      </c>
      <c r="H284" s="83" t="s">
        <v>150</v>
      </c>
      <c r="I284" s="115">
        <v>45090</v>
      </c>
      <c r="J284" s="109">
        <f>VLOOKUP(A284,'Membership Details'!C:J,8,FALSE)</f>
        <v>36982</v>
      </c>
      <c r="K284" s="109" t="b">
        <f t="shared" si="4"/>
        <v>1</v>
      </c>
      <c r="L284" s="2">
        <v>45000</v>
      </c>
      <c r="M284" s="83">
        <v>12</v>
      </c>
      <c r="N284" s="115">
        <v>45455</v>
      </c>
      <c r="O284" s="2">
        <v>0</v>
      </c>
      <c r="P284" s="184">
        <v>0</v>
      </c>
      <c r="Q284" s="184">
        <v>0.125</v>
      </c>
      <c r="R284" s="83" t="s">
        <v>151</v>
      </c>
      <c r="T284" s="2"/>
      <c r="AA284" s="2">
        <v>45000</v>
      </c>
    </row>
    <row r="285" spans="1:27" ht="15">
      <c r="A285" s="118">
        <v>671</v>
      </c>
      <c r="B285" s="83" t="s">
        <v>6119</v>
      </c>
      <c r="C285" s="83" t="s">
        <v>8269</v>
      </c>
      <c r="D285" t="s">
        <v>962</v>
      </c>
      <c r="E285" s="83">
        <v>430</v>
      </c>
      <c r="F285" s="83" t="s">
        <v>153</v>
      </c>
      <c r="H285" s="83" t="s">
        <v>150</v>
      </c>
      <c r="I285" s="109">
        <v>45118</v>
      </c>
      <c r="J285" s="109">
        <f>VLOOKUP(A285,'Membership Details'!C:J,8,FALSE)</f>
        <v>36982</v>
      </c>
      <c r="K285" s="109" t="b">
        <f t="shared" si="4"/>
        <v>1</v>
      </c>
      <c r="L285" s="2">
        <v>166000</v>
      </c>
      <c r="M285" s="83">
        <v>12</v>
      </c>
      <c r="N285" s="130">
        <v>45483</v>
      </c>
      <c r="O285" s="2">
        <v>0</v>
      </c>
      <c r="P285" s="184">
        <v>0</v>
      </c>
      <c r="Q285" s="184">
        <v>0.125</v>
      </c>
      <c r="R285" s="83" t="s">
        <v>151</v>
      </c>
      <c r="T285" s="2"/>
      <c r="AA285" s="2">
        <v>166000</v>
      </c>
    </row>
    <row r="286" spans="1:27" ht="15">
      <c r="A286" s="118">
        <v>1404</v>
      </c>
      <c r="B286" s="83" t="s">
        <v>6119</v>
      </c>
      <c r="C286" s="83" t="s">
        <v>8269</v>
      </c>
      <c r="D286" t="s">
        <v>1227</v>
      </c>
      <c r="E286" s="83">
        <v>431</v>
      </c>
      <c r="F286" s="83" t="s">
        <v>153</v>
      </c>
      <c r="H286" s="83" t="s">
        <v>150</v>
      </c>
      <c r="I286" s="109">
        <v>45118</v>
      </c>
      <c r="J286" s="109">
        <f>VLOOKUP(A286,'Membership Details'!C:J,8,FALSE)</f>
        <v>37866</v>
      </c>
      <c r="K286" s="109" t="b">
        <f t="shared" si="4"/>
        <v>1</v>
      </c>
      <c r="L286" s="2">
        <v>85000</v>
      </c>
      <c r="M286" s="83">
        <v>12</v>
      </c>
      <c r="N286" s="130">
        <v>45483</v>
      </c>
      <c r="O286" s="2">
        <v>0</v>
      </c>
      <c r="P286" s="184">
        <v>0</v>
      </c>
      <c r="Q286" s="184">
        <v>0.125</v>
      </c>
      <c r="R286" s="83" t="s">
        <v>151</v>
      </c>
      <c r="T286" s="2"/>
      <c r="AA286" s="2">
        <v>85000</v>
      </c>
    </row>
    <row r="287" spans="1:27" ht="15">
      <c r="A287" s="118">
        <v>1742</v>
      </c>
      <c r="B287" s="83" t="s">
        <v>6119</v>
      </c>
      <c r="C287" s="83" t="s">
        <v>8269</v>
      </c>
      <c r="D287" t="s">
        <v>1208</v>
      </c>
      <c r="E287" s="83">
        <v>432</v>
      </c>
      <c r="F287" s="83" t="s">
        <v>153</v>
      </c>
      <c r="H287" s="83" t="s">
        <v>150</v>
      </c>
      <c r="I287" s="129">
        <v>45090</v>
      </c>
      <c r="J287" s="109">
        <f>VLOOKUP(A287,'Membership Details'!C:J,8,FALSE)</f>
        <v>37866</v>
      </c>
      <c r="K287" s="109" t="b">
        <f t="shared" si="4"/>
        <v>1</v>
      </c>
      <c r="L287" s="2">
        <v>45000</v>
      </c>
      <c r="M287" s="83">
        <v>12</v>
      </c>
      <c r="N287" s="131">
        <v>45455</v>
      </c>
      <c r="O287" s="2">
        <v>0</v>
      </c>
      <c r="P287" s="184">
        <v>0</v>
      </c>
      <c r="Q287" s="184">
        <v>0.125</v>
      </c>
      <c r="R287" s="83" t="s">
        <v>151</v>
      </c>
      <c r="T287" s="2"/>
      <c r="AA287" s="2">
        <v>45000</v>
      </c>
    </row>
    <row r="288" spans="1:27" ht="15">
      <c r="A288" s="118">
        <v>1409</v>
      </c>
      <c r="B288" s="83" t="s">
        <v>6119</v>
      </c>
      <c r="C288" s="83" t="s">
        <v>8269</v>
      </c>
      <c r="D288" t="s">
        <v>609</v>
      </c>
      <c r="E288" s="83">
        <v>433</v>
      </c>
      <c r="F288" s="83" t="s">
        <v>153</v>
      </c>
      <c r="H288" s="83" t="s">
        <v>150</v>
      </c>
      <c r="I288" s="109">
        <v>45143</v>
      </c>
      <c r="J288" s="109">
        <f>VLOOKUP(A288,'Membership Details'!C:J,8,FALSE)</f>
        <v>36982</v>
      </c>
      <c r="K288" s="109" t="b">
        <f t="shared" si="4"/>
        <v>1</v>
      </c>
      <c r="L288" s="2">
        <v>110000</v>
      </c>
      <c r="M288" s="83">
        <v>12</v>
      </c>
      <c r="N288" s="130">
        <v>45508</v>
      </c>
      <c r="O288" s="2">
        <v>0</v>
      </c>
      <c r="P288" s="184">
        <v>0</v>
      </c>
      <c r="Q288" s="184">
        <v>0.125</v>
      </c>
      <c r="R288" s="83" t="s">
        <v>151</v>
      </c>
      <c r="T288" s="2"/>
      <c r="AA288" s="2">
        <v>110000</v>
      </c>
    </row>
    <row r="289" spans="1:27" ht="15">
      <c r="A289" s="118">
        <v>1386</v>
      </c>
      <c r="B289" s="83" t="s">
        <v>6119</v>
      </c>
      <c r="C289" s="83" t="s">
        <v>8269</v>
      </c>
      <c r="D289" t="s">
        <v>1237</v>
      </c>
      <c r="E289" s="83">
        <v>434</v>
      </c>
      <c r="F289" s="83" t="s">
        <v>153</v>
      </c>
      <c r="H289" s="83" t="s">
        <v>150</v>
      </c>
      <c r="I289" s="109">
        <v>45118</v>
      </c>
      <c r="J289" s="109">
        <f>VLOOKUP(A289,'Membership Details'!C:J,8,FALSE)</f>
        <v>37986</v>
      </c>
      <c r="K289" s="109" t="b">
        <f t="shared" si="4"/>
        <v>1</v>
      </c>
      <c r="L289" s="2">
        <v>90000</v>
      </c>
      <c r="M289" s="83">
        <v>12</v>
      </c>
      <c r="N289" s="130">
        <v>45483</v>
      </c>
      <c r="O289" s="2">
        <v>0</v>
      </c>
      <c r="P289" s="184">
        <v>0</v>
      </c>
      <c r="Q289" s="184">
        <v>0.125</v>
      </c>
      <c r="R289" s="83" t="s">
        <v>151</v>
      </c>
      <c r="T289" s="2"/>
      <c r="AA289" s="2">
        <v>90000</v>
      </c>
    </row>
    <row r="290" spans="1:27" ht="15">
      <c r="A290" s="118">
        <v>1418</v>
      </c>
      <c r="B290" s="83" t="s">
        <v>6119</v>
      </c>
      <c r="C290" s="83" t="s">
        <v>8269</v>
      </c>
      <c r="D290" t="s">
        <v>826</v>
      </c>
      <c r="E290" s="83">
        <v>437</v>
      </c>
      <c r="F290" s="83" t="s">
        <v>153</v>
      </c>
      <c r="H290" s="83" t="s">
        <v>150</v>
      </c>
      <c r="I290" s="109">
        <v>45118</v>
      </c>
      <c r="J290" s="109">
        <f>VLOOKUP(A290,'Membership Details'!C:J,8,FALSE)</f>
        <v>36982</v>
      </c>
      <c r="K290" s="109" t="b">
        <f t="shared" si="4"/>
        <v>1</v>
      </c>
      <c r="L290" s="2">
        <v>190000</v>
      </c>
      <c r="M290" s="83">
        <v>12</v>
      </c>
      <c r="N290" s="130">
        <v>45483</v>
      </c>
      <c r="O290" s="2">
        <v>0</v>
      </c>
      <c r="P290" s="184">
        <v>0</v>
      </c>
      <c r="Q290" s="184">
        <v>0.125</v>
      </c>
      <c r="R290" s="83" t="s">
        <v>151</v>
      </c>
      <c r="T290" s="2"/>
      <c r="AA290" s="2">
        <v>190000</v>
      </c>
    </row>
    <row r="291" spans="1:27" ht="15">
      <c r="A291" s="118">
        <v>1524</v>
      </c>
      <c r="B291" s="83" t="s">
        <v>6119</v>
      </c>
      <c r="C291" s="83" t="s">
        <v>8269</v>
      </c>
      <c r="D291" t="s">
        <v>1285</v>
      </c>
      <c r="E291" s="83">
        <v>440</v>
      </c>
      <c r="F291" s="83" t="s">
        <v>153</v>
      </c>
      <c r="H291" s="83" t="s">
        <v>150</v>
      </c>
      <c r="I291" s="109">
        <v>45118</v>
      </c>
      <c r="J291" s="109">
        <f>VLOOKUP(A291,'Membership Details'!C:J,8,FALSE)</f>
        <v>37986</v>
      </c>
      <c r="K291" s="109" t="b">
        <f t="shared" si="4"/>
        <v>1</v>
      </c>
      <c r="L291" s="2">
        <v>120000</v>
      </c>
      <c r="M291" s="83">
        <v>12</v>
      </c>
      <c r="N291" s="130">
        <v>45483</v>
      </c>
      <c r="O291" s="2">
        <v>0</v>
      </c>
      <c r="P291" s="184">
        <v>0</v>
      </c>
      <c r="Q291" s="184">
        <v>0.125</v>
      </c>
      <c r="R291" s="83" t="s">
        <v>151</v>
      </c>
      <c r="T291" s="2"/>
      <c r="AA291" s="2">
        <v>120000</v>
      </c>
    </row>
    <row r="292" spans="1:27" ht="15">
      <c r="A292" s="118">
        <v>440</v>
      </c>
      <c r="B292" s="83" t="s">
        <v>6119</v>
      </c>
      <c r="C292" s="83" t="s">
        <v>8269</v>
      </c>
      <c r="D292" t="s">
        <v>911</v>
      </c>
      <c r="E292" s="83">
        <v>442</v>
      </c>
      <c r="F292" s="83" t="s">
        <v>153</v>
      </c>
      <c r="H292" s="83" t="s">
        <v>150</v>
      </c>
      <c r="I292" s="109">
        <v>45157</v>
      </c>
      <c r="J292" s="109">
        <f>VLOOKUP(A292,'Membership Details'!C:J,8,FALSE)</f>
        <v>36982</v>
      </c>
      <c r="K292" s="109" t="b">
        <f t="shared" si="4"/>
        <v>1</v>
      </c>
      <c r="L292" s="2">
        <v>45000</v>
      </c>
      <c r="M292" s="83">
        <v>12</v>
      </c>
      <c r="N292" s="130">
        <v>45522</v>
      </c>
      <c r="O292" s="2">
        <v>0</v>
      </c>
      <c r="P292" s="184">
        <v>0</v>
      </c>
      <c r="Q292" s="184">
        <v>0.125</v>
      </c>
      <c r="R292" s="83" t="s">
        <v>151</v>
      </c>
      <c r="T292" s="2"/>
      <c r="AA292" s="2">
        <v>45000</v>
      </c>
    </row>
    <row r="293" spans="1:27" ht="15">
      <c r="A293" s="118">
        <v>2075</v>
      </c>
      <c r="B293" s="83" t="s">
        <v>6119</v>
      </c>
      <c r="C293" s="83" t="s">
        <v>8269</v>
      </c>
      <c r="D293" t="s">
        <v>1277</v>
      </c>
      <c r="E293" s="83">
        <v>443</v>
      </c>
      <c r="F293" s="83" t="s">
        <v>153</v>
      </c>
      <c r="H293" s="83" t="s">
        <v>150</v>
      </c>
      <c r="I293" s="128">
        <v>45194</v>
      </c>
      <c r="J293" s="109">
        <f>VLOOKUP(A293,'Membership Details'!C:J,8,FALSE)</f>
        <v>37986</v>
      </c>
      <c r="K293" s="109" t="b">
        <f t="shared" si="4"/>
        <v>1</v>
      </c>
      <c r="L293" s="2">
        <v>135000</v>
      </c>
      <c r="M293" s="83">
        <v>12</v>
      </c>
      <c r="N293" s="130">
        <v>45559</v>
      </c>
      <c r="O293" s="2">
        <v>0</v>
      </c>
      <c r="P293" s="184">
        <v>0</v>
      </c>
      <c r="Q293" s="184">
        <v>0.125</v>
      </c>
      <c r="R293" s="83" t="s">
        <v>151</v>
      </c>
      <c r="T293" s="2"/>
      <c r="AA293" s="2">
        <v>135000</v>
      </c>
    </row>
    <row r="294" spans="1:27" ht="15">
      <c r="A294" s="118">
        <v>1867</v>
      </c>
      <c r="B294" s="83" t="s">
        <v>6119</v>
      </c>
      <c r="C294" s="83" t="s">
        <v>8269</v>
      </c>
      <c r="D294" t="s">
        <v>1276</v>
      </c>
      <c r="E294" s="83">
        <v>444</v>
      </c>
      <c r="F294" s="83" t="s">
        <v>153</v>
      </c>
      <c r="H294" s="83" t="s">
        <v>150</v>
      </c>
      <c r="I294" s="128">
        <v>45194</v>
      </c>
      <c r="J294" s="109">
        <f>VLOOKUP(A294,'Membership Details'!C:J,8,FALSE)</f>
        <v>37986</v>
      </c>
      <c r="K294" s="109" t="b">
        <f t="shared" si="4"/>
        <v>1</v>
      </c>
      <c r="L294" s="2">
        <v>135000</v>
      </c>
      <c r="M294" s="83">
        <v>12</v>
      </c>
      <c r="N294" s="130">
        <v>45559</v>
      </c>
      <c r="O294" s="2">
        <v>0</v>
      </c>
      <c r="P294" s="184">
        <v>0</v>
      </c>
      <c r="Q294" s="184">
        <v>0.125</v>
      </c>
      <c r="R294" s="83" t="s">
        <v>151</v>
      </c>
      <c r="T294" s="2"/>
      <c r="AA294" s="2">
        <v>135000</v>
      </c>
    </row>
    <row r="295" spans="1:27" ht="15">
      <c r="A295" s="118">
        <v>1122</v>
      </c>
      <c r="B295" s="83" t="s">
        <v>6119</v>
      </c>
      <c r="C295" s="83" t="s">
        <v>8269</v>
      </c>
      <c r="D295" t="s">
        <v>1347</v>
      </c>
      <c r="E295" s="83">
        <v>446</v>
      </c>
      <c r="F295" s="83" t="s">
        <v>153</v>
      </c>
      <c r="H295" s="83" t="s">
        <v>150</v>
      </c>
      <c r="I295" s="109">
        <v>45152</v>
      </c>
      <c r="J295" s="109">
        <f>VLOOKUP(A295,'Membership Details'!C:J,8,FALSE)</f>
        <v>38442</v>
      </c>
      <c r="K295" s="109" t="b">
        <f t="shared" si="4"/>
        <v>1</v>
      </c>
      <c r="L295" s="2">
        <v>37000</v>
      </c>
      <c r="M295" s="83">
        <v>12</v>
      </c>
      <c r="N295" s="130">
        <v>45517</v>
      </c>
      <c r="O295" s="2">
        <v>0</v>
      </c>
      <c r="P295" s="184">
        <v>0</v>
      </c>
      <c r="Q295" s="184">
        <v>0.125</v>
      </c>
      <c r="R295" s="83" t="s">
        <v>151</v>
      </c>
      <c r="T295" s="2"/>
      <c r="AA295" s="2">
        <v>37000</v>
      </c>
    </row>
    <row r="296" spans="1:27" ht="15">
      <c r="A296" s="118">
        <v>810</v>
      </c>
      <c r="B296" s="83" t="s">
        <v>6119</v>
      </c>
      <c r="C296" s="83" t="s">
        <v>8269</v>
      </c>
      <c r="D296" t="s">
        <v>578</v>
      </c>
      <c r="E296" s="83">
        <v>447</v>
      </c>
      <c r="F296" s="83" t="s">
        <v>153</v>
      </c>
      <c r="H296" s="83" t="s">
        <v>150</v>
      </c>
      <c r="I296" s="109">
        <v>45118</v>
      </c>
      <c r="J296" s="109">
        <f>VLOOKUP(A296,'Membership Details'!C:J,8,FALSE)</f>
        <v>36982</v>
      </c>
      <c r="K296" s="109" t="b">
        <f t="shared" si="4"/>
        <v>1</v>
      </c>
      <c r="L296" s="2">
        <v>80000</v>
      </c>
      <c r="M296" s="83">
        <v>12</v>
      </c>
      <c r="N296" s="130">
        <v>45483</v>
      </c>
      <c r="O296" s="2">
        <v>0</v>
      </c>
      <c r="P296" s="184">
        <v>0</v>
      </c>
      <c r="Q296" s="184">
        <v>0.125</v>
      </c>
      <c r="R296" s="83" t="s">
        <v>151</v>
      </c>
      <c r="T296" s="2"/>
      <c r="AA296" s="2">
        <v>80000</v>
      </c>
    </row>
    <row r="297" spans="1:27" ht="15">
      <c r="A297" s="118">
        <v>1536</v>
      </c>
      <c r="B297" s="83" t="s">
        <v>6119</v>
      </c>
      <c r="C297" s="83" t="s">
        <v>8269</v>
      </c>
      <c r="D297" t="s">
        <v>954</v>
      </c>
      <c r="E297" s="83">
        <v>448</v>
      </c>
      <c r="F297" s="83" t="s">
        <v>153</v>
      </c>
      <c r="H297" s="83" t="s">
        <v>150</v>
      </c>
      <c r="I297" s="129">
        <v>45090</v>
      </c>
      <c r="J297" s="109">
        <f>VLOOKUP(A297,'Membership Details'!C:J,8,FALSE)</f>
        <v>36982</v>
      </c>
      <c r="K297" s="109" t="b">
        <f t="shared" si="4"/>
        <v>1</v>
      </c>
      <c r="L297" s="2">
        <v>120000</v>
      </c>
      <c r="M297" s="83">
        <v>12</v>
      </c>
      <c r="N297" s="131">
        <v>45455</v>
      </c>
      <c r="O297" s="2">
        <v>0</v>
      </c>
      <c r="P297" s="184">
        <v>0</v>
      </c>
      <c r="Q297" s="184">
        <v>0.125</v>
      </c>
      <c r="R297" s="83" t="s">
        <v>151</v>
      </c>
      <c r="T297" s="2"/>
      <c r="AA297" s="2">
        <v>120000</v>
      </c>
    </row>
    <row r="298" spans="1:27" ht="15">
      <c r="A298" s="118">
        <v>58</v>
      </c>
      <c r="B298" s="83" t="s">
        <v>6119</v>
      </c>
      <c r="C298" s="83" t="s">
        <v>8269</v>
      </c>
      <c r="D298" t="s">
        <v>213</v>
      </c>
      <c r="E298" s="83">
        <v>450</v>
      </c>
      <c r="F298" s="83" t="s">
        <v>153</v>
      </c>
      <c r="H298" s="83" t="s">
        <v>150</v>
      </c>
      <c r="I298" s="128">
        <v>45272</v>
      </c>
      <c r="J298" s="109">
        <f>VLOOKUP(A298,'Membership Details'!C:J,8,FALSE)</f>
        <v>36982</v>
      </c>
      <c r="K298" s="109" t="b">
        <f t="shared" si="4"/>
        <v>1</v>
      </c>
      <c r="L298" s="2">
        <v>50000</v>
      </c>
      <c r="M298" s="83">
        <v>12</v>
      </c>
      <c r="N298" s="130">
        <v>45637</v>
      </c>
      <c r="O298" s="2">
        <v>0</v>
      </c>
      <c r="P298" s="184">
        <v>0</v>
      </c>
      <c r="Q298" s="184">
        <v>0.125</v>
      </c>
      <c r="R298" s="83" t="s">
        <v>151</v>
      </c>
      <c r="T298" s="2"/>
      <c r="AA298" s="2">
        <v>50000</v>
      </c>
    </row>
    <row r="299" spans="1:27" ht="15">
      <c r="A299" s="118">
        <v>793</v>
      </c>
      <c r="B299" s="83" t="s">
        <v>6119</v>
      </c>
      <c r="C299" s="83" t="s">
        <v>8269</v>
      </c>
      <c r="D299" t="s">
        <v>976</v>
      </c>
      <c r="E299" s="83">
        <v>451</v>
      </c>
      <c r="F299" s="83" t="s">
        <v>153</v>
      </c>
      <c r="H299" s="83" t="s">
        <v>150</v>
      </c>
      <c r="I299" s="109">
        <v>45143</v>
      </c>
      <c r="J299" s="109">
        <f>VLOOKUP(A299,'Membership Details'!C:J,8,FALSE)</f>
        <v>36982</v>
      </c>
      <c r="K299" s="109" t="b">
        <f t="shared" si="4"/>
        <v>1</v>
      </c>
      <c r="L299" s="2">
        <v>130000</v>
      </c>
      <c r="M299" s="83">
        <v>12</v>
      </c>
      <c r="N299" s="130">
        <v>45508</v>
      </c>
      <c r="O299" s="2">
        <v>0</v>
      </c>
      <c r="P299" s="184">
        <v>0</v>
      </c>
      <c r="Q299" s="184">
        <v>0.125</v>
      </c>
      <c r="R299" s="83" t="s">
        <v>151</v>
      </c>
      <c r="T299" s="2"/>
      <c r="AA299" s="2">
        <v>130000</v>
      </c>
    </row>
    <row r="300" spans="1:27" ht="15">
      <c r="A300" s="118">
        <v>989</v>
      </c>
      <c r="B300" s="83" t="s">
        <v>6119</v>
      </c>
      <c r="C300" s="83" t="s">
        <v>8269</v>
      </c>
      <c r="D300" t="s">
        <v>1265</v>
      </c>
      <c r="E300" s="83">
        <v>452</v>
      </c>
      <c r="F300" s="83" t="s">
        <v>153</v>
      </c>
      <c r="H300" s="83" t="s">
        <v>150</v>
      </c>
      <c r="I300" s="128">
        <v>45194</v>
      </c>
      <c r="J300" s="109">
        <f>VLOOKUP(A300,'Membership Details'!C:J,8,FALSE)</f>
        <v>37986</v>
      </c>
      <c r="K300" s="109" t="b">
        <f t="shared" si="4"/>
        <v>1</v>
      </c>
      <c r="L300" s="2">
        <v>29000</v>
      </c>
      <c r="M300" s="83">
        <v>12</v>
      </c>
      <c r="N300" s="130">
        <v>45559</v>
      </c>
      <c r="O300" s="2">
        <v>0</v>
      </c>
      <c r="P300" s="184">
        <v>0</v>
      </c>
      <c r="Q300" s="184">
        <v>0.125</v>
      </c>
      <c r="R300" s="83" t="s">
        <v>151</v>
      </c>
      <c r="T300" s="2"/>
      <c r="AA300" s="2">
        <v>29000</v>
      </c>
    </row>
    <row r="301" spans="1:27" ht="15">
      <c r="A301" s="118">
        <v>833</v>
      </c>
      <c r="B301" s="83" t="s">
        <v>6119</v>
      </c>
      <c r="C301" s="83" t="s">
        <v>8269</v>
      </c>
      <c r="D301" t="s">
        <v>1247</v>
      </c>
      <c r="E301" s="83">
        <v>453</v>
      </c>
      <c r="F301" s="83" t="s">
        <v>153</v>
      </c>
      <c r="H301" s="83" t="s">
        <v>150</v>
      </c>
      <c r="I301" s="109">
        <v>45143</v>
      </c>
      <c r="J301" s="109">
        <f>VLOOKUP(A301,'Membership Details'!C:J,8,FALSE)</f>
        <v>37986</v>
      </c>
      <c r="K301" s="109" t="b">
        <f t="shared" si="4"/>
        <v>1</v>
      </c>
      <c r="L301" s="2">
        <v>85000</v>
      </c>
      <c r="M301" s="83">
        <v>12</v>
      </c>
      <c r="N301" s="130">
        <v>45508</v>
      </c>
      <c r="O301" s="2">
        <v>0</v>
      </c>
      <c r="P301" s="184">
        <v>0</v>
      </c>
      <c r="Q301" s="184">
        <v>0.125</v>
      </c>
      <c r="R301" s="83" t="s">
        <v>151</v>
      </c>
      <c r="T301" s="2"/>
      <c r="AA301" s="2">
        <v>85000</v>
      </c>
    </row>
    <row r="302" spans="1:27" ht="15">
      <c r="A302" s="118">
        <v>1439</v>
      </c>
      <c r="B302" s="83" t="s">
        <v>6119</v>
      </c>
      <c r="C302" s="83" t="s">
        <v>8269</v>
      </c>
      <c r="D302" t="s">
        <v>1228</v>
      </c>
      <c r="E302" s="83">
        <v>454</v>
      </c>
      <c r="F302" s="83" t="s">
        <v>153</v>
      </c>
      <c r="H302" s="83" t="s">
        <v>150</v>
      </c>
      <c r="I302" s="109">
        <v>45118</v>
      </c>
      <c r="J302" s="109">
        <f>VLOOKUP(A302,'Membership Details'!C:J,8,FALSE)</f>
        <v>37866</v>
      </c>
      <c r="K302" s="109" t="b">
        <f t="shared" si="4"/>
        <v>1</v>
      </c>
      <c r="L302" s="2">
        <v>85000</v>
      </c>
      <c r="M302" s="83">
        <v>12</v>
      </c>
      <c r="N302" s="130">
        <v>45483</v>
      </c>
      <c r="O302" s="2">
        <v>0</v>
      </c>
      <c r="P302" s="184">
        <v>0</v>
      </c>
      <c r="Q302" s="184">
        <v>0.125</v>
      </c>
      <c r="R302" s="83" t="s">
        <v>151</v>
      </c>
      <c r="T302" s="2"/>
      <c r="AA302" s="2">
        <v>85000</v>
      </c>
    </row>
    <row r="303" spans="1:27" ht="15">
      <c r="A303" s="118">
        <v>1865</v>
      </c>
      <c r="B303" s="83" t="s">
        <v>6119</v>
      </c>
      <c r="C303" s="83" t="s">
        <v>8269</v>
      </c>
      <c r="D303" t="s">
        <v>1326</v>
      </c>
      <c r="E303" s="83">
        <v>455</v>
      </c>
      <c r="F303" s="83" t="s">
        <v>153</v>
      </c>
      <c r="H303" s="83" t="s">
        <v>150</v>
      </c>
      <c r="I303" s="109">
        <v>45143</v>
      </c>
      <c r="J303" s="109">
        <f>VLOOKUP(A303,'Membership Details'!C:J,8,FALSE)</f>
        <v>38352</v>
      </c>
      <c r="K303" s="109" t="b">
        <f t="shared" si="4"/>
        <v>1</v>
      </c>
      <c r="L303" s="2">
        <v>120000</v>
      </c>
      <c r="M303" s="83">
        <v>12</v>
      </c>
      <c r="N303" s="130">
        <v>45508</v>
      </c>
      <c r="O303" s="2">
        <v>0</v>
      </c>
      <c r="P303" s="184">
        <v>0</v>
      </c>
      <c r="Q303" s="184">
        <v>0.125</v>
      </c>
      <c r="R303" s="83" t="s">
        <v>151</v>
      </c>
      <c r="T303" s="2"/>
      <c r="AA303" s="2">
        <v>120000</v>
      </c>
    </row>
    <row r="304" spans="1:27" ht="15">
      <c r="A304" s="118">
        <v>1866</v>
      </c>
      <c r="B304" s="83" t="s">
        <v>6119</v>
      </c>
      <c r="C304" s="83" t="s">
        <v>8269</v>
      </c>
      <c r="D304" t="s">
        <v>1327</v>
      </c>
      <c r="E304" s="83">
        <v>456</v>
      </c>
      <c r="F304" s="83" t="s">
        <v>153</v>
      </c>
      <c r="H304" s="83" t="s">
        <v>150</v>
      </c>
      <c r="I304" s="109">
        <v>45143</v>
      </c>
      <c r="J304" s="109">
        <f>VLOOKUP(A304,'Membership Details'!C:J,8,FALSE)</f>
        <v>38352</v>
      </c>
      <c r="K304" s="109" t="b">
        <f t="shared" si="4"/>
        <v>1</v>
      </c>
      <c r="L304" s="2">
        <v>120000</v>
      </c>
      <c r="M304" s="83">
        <v>12</v>
      </c>
      <c r="N304" s="130">
        <v>45508</v>
      </c>
      <c r="O304" s="2">
        <v>0</v>
      </c>
      <c r="P304" s="184">
        <v>0</v>
      </c>
      <c r="Q304" s="184">
        <v>0.125</v>
      </c>
      <c r="R304" s="83" t="s">
        <v>151</v>
      </c>
      <c r="T304" s="2"/>
      <c r="AA304" s="2">
        <v>120000</v>
      </c>
    </row>
    <row r="305" spans="1:27" ht="15">
      <c r="A305" s="118">
        <v>1356</v>
      </c>
      <c r="B305" s="83" t="s">
        <v>6119</v>
      </c>
      <c r="C305" s="83" t="s">
        <v>8269</v>
      </c>
      <c r="D305" t="s">
        <v>1354</v>
      </c>
      <c r="E305" s="83">
        <v>457</v>
      </c>
      <c r="F305" s="83" t="s">
        <v>153</v>
      </c>
      <c r="H305" s="83" t="s">
        <v>150</v>
      </c>
      <c r="I305" s="129">
        <v>45090</v>
      </c>
      <c r="J305" s="109">
        <f>VLOOKUP(A305,'Membership Details'!C:J,8,FALSE)</f>
        <v>38528</v>
      </c>
      <c r="K305" s="109" t="b">
        <f t="shared" si="4"/>
        <v>1</v>
      </c>
      <c r="L305" s="2">
        <v>80000</v>
      </c>
      <c r="M305" s="83">
        <v>12</v>
      </c>
      <c r="N305" s="131">
        <v>45455</v>
      </c>
      <c r="O305" s="2">
        <v>0</v>
      </c>
      <c r="P305" s="184">
        <v>0</v>
      </c>
      <c r="Q305" s="184">
        <v>0.125</v>
      </c>
      <c r="R305" s="83" t="s">
        <v>151</v>
      </c>
      <c r="T305" s="2"/>
      <c r="AA305" s="2">
        <v>80000</v>
      </c>
    </row>
    <row r="306" spans="1:27" ht="15">
      <c r="A306" s="118">
        <v>1554</v>
      </c>
      <c r="B306" s="83" t="s">
        <v>6119</v>
      </c>
      <c r="C306" s="83" t="s">
        <v>8269</v>
      </c>
      <c r="D306" t="s">
        <v>1353</v>
      </c>
      <c r="E306" s="83">
        <v>458</v>
      </c>
      <c r="F306" s="83" t="s">
        <v>153</v>
      </c>
      <c r="H306" s="83" t="s">
        <v>150</v>
      </c>
      <c r="I306" s="109">
        <v>45143</v>
      </c>
      <c r="J306" s="109">
        <f>VLOOKUP(A306,'Membership Details'!C:J,8,FALSE)</f>
        <v>38528</v>
      </c>
      <c r="K306" s="109" t="b">
        <f t="shared" si="4"/>
        <v>1</v>
      </c>
      <c r="L306" s="2">
        <v>80000</v>
      </c>
      <c r="M306" s="83">
        <v>12</v>
      </c>
      <c r="N306" s="130">
        <v>45508</v>
      </c>
      <c r="O306" s="2">
        <v>0</v>
      </c>
      <c r="P306" s="184">
        <v>0</v>
      </c>
      <c r="Q306" s="184">
        <v>0.125</v>
      </c>
      <c r="R306" s="83" t="s">
        <v>151</v>
      </c>
      <c r="T306" s="2"/>
      <c r="AA306" s="2">
        <v>80000</v>
      </c>
    </row>
    <row r="307" spans="1:27" ht="15">
      <c r="A307" s="118">
        <v>1555</v>
      </c>
      <c r="B307" s="83" t="s">
        <v>6119</v>
      </c>
      <c r="C307" s="83" t="s">
        <v>8269</v>
      </c>
      <c r="D307" t="s">
        <v>1465</v>
      </c>
      <c r="E307" s="83">
        <v>459</v>
      </c>
      <c r="F307" s="83" t="s">
        <v>153</v>
      </c>
      <c r="H307" s="83" t="s">
        <v>150</v>
      </c>
      <c r="I307" s="109">
        <v>45152</v>
      </c>
      <c r="J307" s="109">
        <f>VLOOKUP(A307,'Membership Details'!C:J,8,FALSE)</f>
        <v>39147</v>
      </c>
      <c r="K307" s="109" t="b">
        <f t="shared" si="4"/>
        <v>1</v>
      </c>
      <c r="L307" s="2">
        <v>60000</v>
      </c>
      <c r="M307" s="83">
        <v>12</v>
      </c>
      <c r="N307" s="130">
        <v>45517</v>
      </c>
      <c r="O307" s="2">
        <v>0</v>
      </c>
      <c r="P307" s="184">
        <v>0</v>
      </c>
      <c r="Q307" s="184">
        <v>0.125</v>
      </c>
      <c r="R307" s="83" t="s">
        <v>151</v>
      </c>
      <c r="AA307" s="2">
        <v>60000</v>
      </c>
    </row>
    <row r="308" spans="1:27" ht="15">
      <c r="A308" s="118">
        <v>1433</v>
      </c>
      <c r="B308" s="83" t="s">
        <v>6119</v>
      </c>
      <c r="C308" s="83" t="s">
        <v>8269</v>
      </c>
      <c r="D308" t="s">
        <v>1289</v>
      </c>
      <c r="E308" s="83">
        <v>460</v>
      </c>
      <c r="F308" s="83" t="s">
        <v>153</v>
      </c>
      <c r="H308" s="83" t="s">
        <v>150</v>
      </c>
      <c r="I308" s="129">
        <v>45090</v>
      </c>
      <c r="J308" s="109">
        <f>VLOOKUP(A308,'Membership Details'!C:J,8,FALSE)</f>
        <v>37986</v>
      </c>
      <c r="K308" s="109" t="b">
        <f t="shared" si="4"/>
        <v>1</v>
      </c>
      <c r="L308" s="2">
        <v>38000</v>
      </c>
      <c r="M308" s="83">
        <v>12</v>
      </c>
      <c r="N308" s="131">
        <v>45455</v>
      </c>
      <c r="O308" s="2">
        <v>0</v>
      </c>
      <c r="P308" s="184">
        <v>0</v>
      </c>
      <c r="Q308" s="184">
        <v>0.125</v>
      </c>
      <c r="R308" s="83" t="s">
        <v>151</v>
      </c>
      <c r="AA308" s="2">
        <v>38000</v>
      </c>
    </row>
    <row r="309" spans="1:27" ht="15">
      <c r="A309" s="118">
        <v>1446</v>
      </c>
      <c r="B309" s="83" t="s">
        <v>6119</v>
      </c>
      <c r="C309" s="83" t="s">
        <v>8269</v>
      </c>
      <c r="D309" t="s">
        <v>1215</v>
      </c>
      <c r="E309" s="83">
        <v>462</v>
      </c>
      <c r="F309" s="83" t="s">
        <v>153</v>
      </c>
      <c r="H309" s="83" t="s">
        <v>150</v>
      </c>
      <c r="I309" s="109">
        <v>45152</v>
      </c>
      <c r="J309" s="109">
        <f>VLOOKUP(A309,'Membership Details'!C:J,8,FALSE)</f>
        <v>37866</v>
      </c>
      <c r="K309" s="109" t="b">
        <f t="shared" si="4"/>
        <v>1</v>
      </c>
      <c r="L309" s="2">
        <v>105000</v>
      </c>
      <c r="M309" s="83">
        <v>12</v>
      </c>
      <c r="N309" s="130">
        <v>45517</v>
      </c>
      <c r="O309" s="2">
        <v>0</v>
      </c>
      <c r="P309" s="184">
        <v>0</v>
      </c>
      <c r="Q309" s="184">
        <v>0.125</v>
      </c>
      <c r="R309" s="83" t="s">
        <v>151</v>
      </c>
      <c r="AA309" s="2">
        <v>105000</v>
      </c>
    </row>
    <row r="310" spans="1:27" ht="15">
      <c r="A310" s="118">
        <v>1445</v>
      </c>
      <c r="B310" s="83" t="s">
        <v>6119</v>
      </c>
      <c r="C310" s="83" t="s">
        <v>8269</v>
      </c>
      <c r="D310" t="s">
        <v>1261</v>
      </c>
      <c r="E310" s="83">
        <v>465</v>
      </c>
      <c r="F310" s="83" t="s">
        <v>153</v>
      </c>
      <c r="H310" s="83" t="s">
        <v>150</v>
      </c>
      <c r="I310" s="109">
        <v>45143</v>
      </c>
      <c r="J310" s="109">
        <f>VLOOKUP(A310,'Membership Details'!C:J,8,FALSE)</f>
        <v>37986</v>
      </c>
      <c r="K310" s="109" t="b">
        <f t="shared" si="4"/>
        <v>1</v>
      </c>
      <c r="L310" s="2">
        <v>160000</v>
      </c>
      <c r="M310" s="83">
        <v>12</v>
      </c>
      <c r="N310" s="130">
        <v>45508</v>
      </c>
      <c r="O310" s="2">
        <v>0</v>
      </c>
      <c r="P310" s="184">
        <v>0</v>
      </c>
      <c r="Q310" s="184">
        <v>0.125</v>
      </c>
      <c r="R310" s="83" t="s">
        <v>151</v>
      </c>
      <c r="AA310" s="2">
        <v>160000</v>
      </c>
    </row>
    <row r="311" spans="1:27" ht="15">
      <c r="A311" s="118">
        <v>1580</v>
      </c>
      <c r="B311" s="83" t="s">
        <v>6119</v>
      </c>
      <c r="C311" s="83" t="s">
        <v>8269</v>
      </c>
      <c r="D311" t="s">
        <v>1206</v>
      </c>
      <c r="E311" s="83">
        <v>466</v>
      </c>
      <c r="F311" s="83" t="s">
        <v>153</v>
      </c>
      <c r="H311" s="83" t="s">
        <v>150</v>
      </c>
      <c r="I311" s="129">
        <v>45090</v>
      </c>
      <c r="J311" s="109">
        <f>VLOOKUP(A311,'Membership Details'!C:J,8,FALSE)</f>
        <v>37866</v>
      </c>
      <c r="K311" s="109" t="b">
        <f t="shared" si="4"/>
        <v>1</v>
      </c>
      <c r="L311" s="2">
        <v>50000</v>
      </c>
      <c r="M311" s="83">
        <v>12</v>
      </c>
      <c r="N311" s="131">
        <v>45455</v>
      </c>
      <c r="O311" s="2">
        <v>0</v>
      </c>
      <c r="P311" s="184">
        <v>0</v>
      </c>
      <c r="Q311" s="184">
        <v>0.125</v>
      </c>
      <c r="R311" s="83" t="s">
        <v>151</v>
      </c>
      <c r="AA311" s="2">
        <v>50000</v>
      </c>
    </row>
    <row r="312" spans="1:27" ht="15">
      <c r="A312" s="118">
        <v>1583</v>
      </c>
      <c r="B312" s="83" t="s">
        <v>6119</v>
      </c>
      <c r="C312" s="83" t="s">
        <v>8269</v>
      </c>
      <c r="D312" t="s">
        <v>1224</v>
      </c>
      <c r="E312" s="83">
        <v>469</v>
      </c>
      <c r="F312" s="83" t="s">
        <v>153</v>
      </c>
      <c r="H312" s="83" t="s">
        <v>150</v>
      </c>
      <c r="I312" s="129">
        <v>45090</v>
      </c>
      <c r="J312" s="109">
        <f>VLOOKUP(A312,'Membership Details'!C:J,8,FALSE)</f>
        <v>37896</v>
      </c>
      <c r="K312" s="109" t="b">
        <f t="shared" si="4"/>
        <v>1</v>
      </c>
      <c r="L312" s="2">
        <v>160000</v>
      </c>
      <c r="M312" s="83">
        <v>12</v>
      </c>
      <c r="N312" s="131">
        <v>45455</v>
      </c>
      <c r="O312" s="2">
        <v>0</v>
      </c>
      <c r="P312" s="184">
        <v>0</v>
      </c>
      <c r="Q312" s="184">
        <v>0.125</v>
      </c>
      <c r="R312" s="83" t="s">
        <v>151</v>
      </c>
      <c r="AA312" s="2">
        <v>160000</v>
      </c>
    </row>
    <row r="313" spans="1:27" ht="15">
      <c r="A313" s="118">
        <v>983</v>
      </c>
      <c r="B313" s="83" t="s">
        <v>6119</v>
      </c>
      <c r="C313" s="83" t="s">
        <v>8269</v>
      </c>
      <c r="D313" t="s">
        <v>1376</v>
      </c>
      <c r="E313" s="83">
        <v>471</v>
      </c>
      <c r="F313" s="83" t="s">
        <v>153</v>
      </c>
      <c r="H313" s="83" t="s">
        <v>150</v>
      </c>
      <c r="I313" s="129">
        <v>45090</v>
      </c>
      <c r="J313" s="109">
        <f>VLOOKUP(A313,'Membership Details'!C:J,8,FALSE)</f>
        <v>38807</v>
      </c>
      <c r="K313" s="109" t="b">
        <f t="shared" si="4"/>
        <v>1</v>
      </c>
      <c r="L313" s="2">
        <v>46000</v>
      </c>
      <c r="M313" s="83">
        <v>12</v>
      </c>
      <c r="N313" s="131">
        <v>45455</v>
      </c>
      <c r="O313" s="2">
        <v>0</v>
      </c>
      <c r="P313" s="184">
        <v>0</v>
      </c>
      <c r="Q313" s="184">
        <v>0.125</v>
      </c>
      <c r="R313" s="83" t="s">
        <v>151</v>
      </c>
      <c r="AA313" s="2">
        <v>46000</v>
      </c>
    </row>
    <row r="314" spans="1:27" ht="15">
      <c r="A314" s="118">
        <v>1588</v>
      </c>
      <c r="B314" s="83" t="s">
        <v>6119</v>
      </c>
      <c r="C314" s="83" t="s">
        <v>8269</v>
      </c>
      <c r="D314" t="s">
        <v>1429</v>
      </c>
      <c r="E314" s="83">
        <v>472</v>
      </c>
      <c r="F314" s="83" t="s">
        <v>153</v>
      </c>
      <c r="H314" s="83" t="s">
        <v>150</v>
      </c>
      <c r="I314" s="129">
        <v>45090</v>
      </c>
      <c r="J314" s="109">
        <f>VLOOKUP(A314,'Membership Details'!C:J,8,FALSE)</f>
        <v>39081</v>
      </c>
      <c r="K314" s="109" t="b">
        <f t="shared" si="4"/>
        <v>1</v>
      </c>
      <c r="L314" s="2">
        <v>50000</v>
      </c>
      <c r="M314" s="83">
        <v>12</v>
      </c>
      <c r="N314" s="131">
        <v>45455</v>
      </c>
      <c r="O314" s="2">
        <v>0</v>
      </c>
      <c r="P314" s="184">
        <v>0</v>
      </c>
      <c r="Q314" s="184">
        <v>0.125</v>
      </c>
      <c r="R314" s="83" t="s">
        <v>151</v>
      </c>
      <c r="AA314" s="2">
        <v>50000</v>
      </c>
    </row>
    <row r="315" spans="1:27" ht="15">
      <c r="A315" s="118">
        <v>2138</v>
      </c>
      <c r="B315" s="83" t="s">
        <v>6119</v>
      </c>
      <c r="C315" s="83" t="s">
        <v>8269</v>
      </c>
      <c r="D315" t="s">
        <v>1397</v>
      </c>
      <c r="E315" s="83">
        <v>474</v>
      </c>
      <c r="F315" s="83" t="s">
        <v>153</v>
      </c>
      <c r="H315" s="83" t="s">
        <v>150</v>
      </c>
      <c r="I315" s="129">
        <v>45090</v>
      </c>
      <c r="J315" s="109">
        <f>VLOOKUP(A315,'Membership Details'!C:J,8,FALSE)</f>
        <v>39081</v>
      </c>
      <c r="K315" s="109" t="b">
        <f t="shared" si="4"/>
        <v>1</v>
      </c>
      <c r="L315" s="2">
        <v>99000</v>
      </c>
      <c r="M315" s="83">
        <v>12</v>
      </c>
      <c r="N315" s="131">
        <v>45455</v>
      </c>
      <c r="O315" s="2">
        <v>0</v>
      </c>
      <c r="P315" s="184">
        <v>0</v>
      </c>
      <c r="Q315" s="184">
        <v>0.125</v>
      </c>
      <c r="R315" s="83" t="s">
        <v>151</v>
      </c>
      <c r="AA315" s="2">
        <v>99000</v>
      </c>
    </row>
    <row r="316" spans="1:27" ht="15">
      <c r="A316" s="118">
        <v>1594</v>
      </c>
      <c r="B316" s="83" t="s">
        <v>6119</v>
      </c>
      <c r="C316" s="83" t="s">
        <v>8269</v>
      </c>
      <c r="D316" t="s">
        <v>1424</v>
      </c>
      <c r="E316" s="83">
        <v>475</v>
      </c>
      <c r="F316" s="83" t="s">
        <v>153</v>
      </c>
      <c r="H316" s="83" t="s">
        <v>150</v>
      </c>
      <c r="I316" s="129">
        <v>45090</v>
      </c>
      <c r="J316" s="109">
        <f>VLOOKUP(A316,'Membership Details'!C:J,8,FALSE)</f>
        <v>39081</v>
      </c>
      <c r="K316" s="109" t="b">
        <f t="shared" si="4"/>
        <v>1</v>
      </c>
      <c r="L316" s="2">
        <v>70000</v>
      </c>
      <c r="M316" s="83">
        <v>12</v>
      </c>
      <c r="N316" s="131">
        <v>45455</v>
      </c>
      <c r="O316" s="2">
        <v>0</v>
      </c>
      <c r="P316" s="184">
        <v>0</v>
      </c>
      <c r="Q316" s="184">
        <v>0.125</v>
      </c>
      <c r="R316" s="83" t="s">
        <v>151</v>
      </c>
      <c r="AA316" s="2">
        <v>70000</v>
      </c>
    </row>
    <row r="317" spans="1:27" ht="15">
      <c r="A317" s="118">
        <v>1595</v>
      </c>
      <c r="B317" s="83" t="s">
        <v>6119</v>
      </c>
      <c r="C317" s="83" t="s">
        <v>8269</v>
      </c>
      <c r="D317" t="s">
        <v>1422</v>
      </c>
      <c r="E317" s="83">
        <v>476</v>
      </c>
      <c r="F317" s="83" t="s">
        <v>153</v>
      </c>
      <c r="H317" s="83" t="s">
        <v>150</v>
      </c>
      <c r="I317" s="129">
        <v>45090</v>
      </c>
      <c r="J317" s="109">
        <f>VLOOKUP(A317,'Membership Details'!C:J,8,FALSE)</f>
        <v>39081</v>
      </c>
      <c r="K317" s="109" t="b">
        <f t="shared" si="4"/>
        <v>1</v>
      </c>
      <c r="L317" s="2">
        <v>110000</v>
      </c>
      <c r="M317" s="83">
        <v>12</v>
      </c>
      <c r="N317" s="131">
        <v>45455</v>
      </c>
      <c r="O317" s="2">
        <v>0</v>
      </c>
      <c r="P317" s="184">
        <v>0</v>
      </c>
      <c r="Q317" s="184">
        <v>0.125</v>
      </c>
      <c r="R317" s="83" t="s">
        <v>151</v>
      </c>
      <c r="AA317" s="2">
        <v>110000</v>
      </c>
    </row>
    <row r="318" spans="1:27" ht="15">
      <c r="A318" s="118">
        <v>2547</v>
      </c>
      <c r="B318" s="83" t="s">
        <v>6119</v>
      </c>
      <c r="C318" s="83" t="s">
        <v>8269</v>
      </c>
      <c r="D318" t="s">
        <v>1421</v>
      </c>
      <c r="E318" s="83">
        <v>477</v>
      </c>
      <c r="F318" s="83" t="s">
        <v>153</v>
      </c>
      <c r="H318" s="83" t="s">
        <v>150</v>
      </c>
      <c r="I318" s="129">
        <v>45090</v>
      </c>
      <c r="J318" s="109">
        <f>VLOOKUP(A318,'Membership Details'!C:J,8,FALSE)</f>
        <v>39081</v>
      </c>
      <c r="K318" s="109" t="b">
        <f t="shared" si="4"/>
        <v>1</v>
      </c>
      <c r="L318" s="2">
        <v>150000</v>
      </c>
      <c r="M318" s="83">
        <v>12</v>
      </c>
      <c r="N318" s="131">
        <v>45455</v>
      </c>
      <c r="O318" s="2">
        <v>0</v>
      </c>
      <c r="P318" s="184">
        <v>0</v>
      </c>
      <c r="Q318" s="184">
        <v>0.125</v>
      </c>
      <c r="R318" s="83" t="s">
        <v>151</v>
      </c>
      <c r="AA318" s="2">
        <v>150000</v>
      </c>
    </row>
    <row r="319" spans="1:27" ht="15">
      <c r="A319" s="118">
        <v>1061</v>
      </c>
      <c r="B319" s="83" t="s">
        <v>6119</v>
      </c>
      <c r="C319" s="83" t="s">
        <v>8269</v>
      </c>
      <c r="D319" t="s">
        <v>1454</v>
      </c>
      <c r="E319" s="83">
        <v>478</v>
      </c>
      <c r="F319" s="83" t="s">
        <v>153</v>
      </c>
      <c r="H319" s="83" t="s">
        <v>150</v>
      </c>
      <c r="I319" s="129">
        <v>45272</v>
      </c>
      <c r="J319" s="109">
        <f>VLOOKUP(A319,'Membership Details'!C:J,8,FALSE)</f>
        <v>39081</v>
      </c>
      <c r="K319" s="109" t="b">
        <f t="shared" si="4"/>
        <v>1</v>
      </c>
      <c r="L319" s="2">
        <v>55000</v>
      </c>
      <c r="M319" s="83">
        <v>12</v>
      </c>
      <c r="N319" s="130">
        <v>45637</v>
      </c>
      <c r="O319" s="2">
        <v>0</v>
      </c>
      <c r="P319" s="184">
        <v>0</v>
      </c>
      <c r="Q319" s="184">
        <v>0.125</v>
      </c>
      <c r="R319" s="83" t="s">
        <v>151</v>
      </c>
      <c r="AA319" s="2">
        <v>55000</v>
      </c>
    </row>
    <row r="320" spans="1:27" ht="15">
      <c r="A320" s="118">
        <v>1599</v>
      </c>
      <c r="B320" s="83" t="s">
        <v>6119</v>
      </c>
      <c r="C320" s="83" t="s">
        <v>8269</v>
      </c>
      <c r="D320" t="s">
        <v>1432</v>
      </c>
      <c r="E320" s="83">
        <v>480</v>
      </c>
      <c r="F320" s="83" t="s">
        <v>153</v>
      </c>
      <c r="H320" s="83" t="s">
        <v>150</v>
      </c>
      <c r="I320" s="128">
        <v>45090</v>
      </c>
      <c r="J320" s="109">
        <f>VLOOKUP(A320,'Membership Details'!C:J,8,FALSE)</f>
        <v>39081</v>
      </c>
      <c r="K320" s="109" t="b">
        <f t="shared" si="4"/>
        <v>1</v>
      </c>
      <c r="L320" s="2">
        <v>60000</v>
      </c>
      <c r="M320" s="83">
        <v>12</v>
      </c>
      <c r="N320" s="131">
        <v>45455</v>
      </c>
      <c r="O320" s="2">
        <v>0</v>
      </c>
      <c r="P320" s="184">
        <v>0</v>
      </c>
      <c r="Q320" s="184">
        <v>0.125</v>
      </c>
      <c r="R320" s="83" t="s">
        <v>151</v>
      </c>
      <c r="AA320" s="2">
        <v>60000</v>
      </c>
    </row>
    <row r="321" spans="1:27" ht="15">
      <c r="A321" s="118">
        <v>1601</v>
      </c>
      <c r="B321" s="83" t="s">
        <v>6119</v>
      </c>
      <c r="C321" s="83" t="s">
        <v>8269</v>
      </c>
      <c r="D321" t="s">
        <v>1433</v>
      </c>
      <c r="E321" s="83">
        <v>481</v>
      </c>
      <c r="F321" s="83" t="s">
        <v>153</v>
      </c>
      <c r="H321" s="83" t="s">
        <v>150</v>
      </c>
      <c r="I321" s="129">
        <v>45090</v>
      </c>
      <c r="J321" s="109">
        <f>VLOOKUP(A321,'Membership Details'!C:J,8,FALSE)</f>
        <v>39081</v>
      </c>
      <c r="K321" s="109" t="b">
        <f t="shared" si="4"/>
        <v>1</v>
      </c>
      <c r="L321" s="2">
        <v>41000</v>
      </c>
      <c r="M321" s="83">
        <v>12</v>
      </c>
      <c r="N321" s="131">
        <v>45455</v>
      </c>
      <c r="O321" s="2">
        <v>0</v>
      </c>
      <c r="P321" s="184">
        <v>0</v>
      </c>
      <c r="Q321" s="184">
        <v>0.125</v>
      </c>
      <c r="R321" s="83" t="s">
        <v>151</v>
      </c>
      <c r="AA321" s="2">
        <v>41000</v>
      </c>
    </row>
    <row r="322" spans="1:27" ht="15">
      <c r="A322" s="118">
        <v>1602</v>
      </c>
      <c r="B322" s="83" t="s">
        <v>6119</v>
      </c>
      <c r="C322" s="83" t="s">
        <v>8269</v>
      </c>
      <c r="D322" t="s">
        <v>1435</v>
      </c>
      <c r="E322" s="83">
        <v>482</v>
      </c>
      <c r="F322" s="83" t="s">
        <v>153</v>
      </c>
      <c r="H322" s="83" t="s">
        <v>150</v>
      </c>
      <c r="I322" s="129">
        <v>45090</v>
      </c>
      <c r="J322" s="109">
        <f>VLOOKUP(A322,'Membership Details'!C:J,8,FALSE)</f>
        <v>39081</v>
      </c>
      <c r="K322" s="109" t="b">
        <f t="shared" si="4"/>
        <v>1</v>
      </c>
      <c r="L322" s="2">
        <v>84000</v>
      </c>
      <c r="M322" s="83">
        <v>12</v>
      </c>
      <c r="N322" s="131">
        <v>45455</v>
      </c>
      <c r="O322" s="2">
        <v>0</v>
      </c>
      <c r="P322" s="184">
        <v>0</v>
      </c>
      <c r="Q322" s="184">
        <v>0.125</v>
      </c>
      <c r="R322" s="83" t="s">
        <v>151</v>
      </c>
      <c r="AA322" s="2">
        <v>84000</v>
      </c>
    </row>
    <row r="323" spans="1:27" ht="15">
      <c r="A323" s="118">
        <v>1605</v>
      </c>
      <c r="B323" s="83" t="s">
        <v>6119</v>
      </c>
      <c r="C323" s="83" t="s">
        <v>8269</v>
      </c>
      <c r="D323" t="s">
        <v>1184</v>
      </c>
      <c r="E323" s="83">
        <v>484</v>
      </c>
      <c r="F323" s="83" t="s">
        <v>153</v>
      </c>
      <c r="H323" s="83" t="s">
        <v>150</v>
      </c>
      <c r="I323" s="129">
        <v>45152</v>
      </c>
      <c r="J323" s="109">
        <f>VLOOKUP(A323,'Membership Details'!C:J,8,FALSE)</f>
        <v>37590</v>
      </c>
      <c r="K323" s="109" t="b">
        <f t="shared" ref="K323:K386" si="5">I323&gt;=J323</f>
        <v>1</v>
      </c>
      <c r="L323" s="2">
        <v>25000</v>
      </c>
      <c r="M323" s="83">
        <v>12</v>
      </c>
      <c r="N323" s="130">
        <v>45517</v>
      </c>
      <c r="O323" s="2">
        <v>0</v>
      </c>
      <c r="P323" s="184">
        <v>0</v>
      </c>
      <c r="Q323" s="184">
        <v>0.125</v>
      </c>
      <c r="R323" s="83" t="s">
        <v>151</v>
      </c>
      <c r="AA323" s="2">
        <v>25000</v>
      </c>
    </row>
    <row r="324" spans="1:27" ht="15">
      <c r="A324" s="118">
        <v>1606</v>
      </c>
      <c r="B324" s="83" t="s">
        <v>6119</v>
      </c>
      <c r="C324" s="83" t="s">
        <v>8269</v>
      </c>
      <c r="D324" t="s">
        <v>1451</v>
      </c>
      <c r="E324" s="83">
        <v>485</v>
      </c>
      <c r="F324" s="83" t="s">
        <v>153</v>
      </c>
      <c r="H324" s="83" t="s">
        <v>150</v>
      </c>
      <c r="I324" s="109">
        <v>45090</v>
      </c>
      <c r="J324" s="109">
        <f>VLOOKUP(A324,'Membership Details'!C:J,8,FALSE)</f>
        <v>39081</v>
      </c>
      <c r="K324" s="109" t="b">
        <f t="shared" si="5"/>
        <v>1</v>
      </c>
      <c r="L324" s="2">
        <v>60000</v>
      </c>
      <c r="M324" s="83">
        <v>12</v>
      </c>
      <c r="N324" s="131">
        <v>45455</v>
      </c>
      <c r="O324" s="2">
        <v>0</v>
      </c>
      <c r="P324" s="184">
        <v>0</v>
      </c>
      <c r="Q324" s="184">
        <v>0.125</v>
      </c>
      <c r="R324" s="83" t="s">
        <v>151</v>
      </c>
      <c r="AA324" s="2">
        <v>60000</v>
      </c>
    </row>
    <row r="325" spans="1:27" ht="15">
      <c r="A325" s="118">
        <v>1607</v>
      </c>
      <c r="B325" s="83" t="s">
        <v>6119</v>
      </c>
      <c r="C325" s="83" t="s">
        <v>8269</v>
      </c>
      <c r="D325" t="s">
        <v>1185</v>
      </c>
      <c r="E325" s="83">
        <v>486</v>
      </c>
      <c r="F325" s="83" t="s">
        <v>153</v>
      </c>
      <c r="H325" s="83" t="s">
        <v>150</v>
      </c>
      <c r="I325" s="129">
        <v>45090</v>
      </c>
      <c r="J325" s="109">
        <f>VLOOKUP(A325,'Membership Details'!C:J,8,FALSE)</f>
        <v>37590</v>
      </c>
      <c r="K325" s="109" t="b">
        <f t="shared" si="5"/>
        <v>1</v>
      </c>
      <c r="L325" s="2">
        <v>25000</v>
      </c>
      <c r="M325" s="83">
        <v>12</v>
      </c>
      <c r="N325" s="131">
        <v>45455</v>
      </c>
      <c r="O325" s="2">
        <v>0</v>
      </c>
      <c r="P325" s="184">
        <v>0</v>
      </c>
      <c r="Q325" s="184">
        <v>0.125</v>
      </c>
      <c r="R325" s="83" t="s">
        <v>151</v>
      </c>
      <c r="AA325" s="2">
        <v>25000</v>
      </c>
    </row>
    <row r="326" spans="1:27" ht="15">
      <c r="A326" s="118">
        <v>1609</v>
      </c>
      <c r="B326" s="83" t="s">
        <v>6119</v>
      </c>
      <c r="C326" s="83" t="s">
        <v>8269</v>
      </c>
      <c r="D326" t="s">
        <v>1423</v>
      </c>
      <c r="E326" s="83">
        <v>487</v>
      </c>
      <c r="F326" s="83" t="s">
        <v>153</v>
      </c>
      <c r="H326" s="83" t="s">
        <v>150</v>
      </c>
      <c r="I326" s="129">
        <v>45090</v>
      </c>
      <c r="J326" s="109">
        <f>VLOOKUP(A326,'Membership Details'!C:J,8,FALSE)</f>
        <v>39081</v>
      </c>
      <c r="K326" s="109" t="b">
        <f t="shared" si="5"/>
        <v>1</v>
      </c>
      <c r="L326" s="2">
        <v>65000</v>
      </c>
      <c r="M326" s="83">
        <v>12</v>
      </c>
      <c r="N326" s="131">
        <v>45455</v>
      </c>
      <c r="O326" s="2">
        <v>0</v>
      </c>
      <c r="P326" s="184">
        <v>0</v>
      </c>
      <c r="Q326" s="184">
        <v>0.125</v>
      </c>
      <c r="R326" s="83" t="s">
        <v>151</v>
      </c>
      <c r="AA326" s="2">
        <v>65000</v>
      </c>
    </row>
    <row r="327" spans="1:27" ht="15">
      <c r="A327" s="118">
        <v>1156</v>
      </c>
      <c r="B327" s="83" t="s">
        <v>6119</v>
      </c>
      <c r="C327" s="83" t="s">
        <v>8269</v>
      </c>
      <c r="D327" t="s">
        <v>1445</v>
      </c>
      <c r="E327" s="83">
        <v>488</v>
      </c>
      <c r="F327" s="83" t="s">
        <v>153</v>
      </c>
      <c r="H327" s="83" t="s">
        <v>150</v>
      </c>
      <c r="I327" s="109">
        <v>45157</v>
      </c>
      <c r="J327" s="109">
        <f>VLOOKUP(A327,'Membership Details'!C:J,8,FALSE)</f>
        <v>39081</v>
      </c>
      <c r="K327" s="109" t="b">
        <f t="shared" si="5"/>
        <v>1</v>
      </c>
      <c r="L327" s="2">
        <v>135000</v>
      </c>
      <c r="M327" s="83">
        <v>12</v>
      </c>
      <c r="N327" s="130">
        <v>45522</v>
      </c>
      <c r="O327" s="2">
        <v>0</v>
      </c>
      <c r="P327" s="184">
        <v>0</v>
      </c>
      <c r="Q327" s="184">
        <v>0.125</v>
      </c>
      <c r="R327" s="83" t="s">
        <v>151</v>
      </c>
      <c r="AA327" s="2">
        <v>135000</v>
      </c>
    </row>
    <row r="328" spans="1:27" ht="15">
      <c r="A328" s="118">
        <v>1610</v>
      </c>
      <c r="B328" s="83" t="s">
        <v>6119</v>
      </c>
      <c r="C328" s="83" t="s">
        <v>8269</v>
      </c>
      <c r="D328" t="s">
        <v>995</v>
      </c>
      <c r="E328" s="83">
        <v>489</v>
      </c>
      <c r="F328" s="83" t="s">
        <v>153</v>
      </c>
      <c r="H328" s="83" t="s">
        <v>150</v>
      </c>
      <c r="I328" s="129">
        <v>45090</v>
      </c>
      <c r="J328" s="109">
        <f>VLOOKUP(A328,'Membership Details'!C:J,8,FALSE)</f>
        <v>36982</v>
      </c>
      <c r="K328" s="109" t="b">
        <f t="shared" si="5"/>
        <v>1</v>
      </c>
      <c r="L328" s="2">
        <v>170000</v>
      </c>
      <c r="M328" s="83">
        <v>12</v>
      </c>
      <c r="N328" s="131">
        <v>45455</v>
      </c>
      <c r="O328" s="2">
        <v>0</v>
      </c>
      <c r="P328" s="184">
        <v>0</v>
      </c>
      <c r="Q328" s="184">
        <v>0.125</v>
      </c>
      <c r="R328" s="83" t="s">
        <v>151</v>
      </c>
      <c r="AA328" s="2">
        <v>170000</v>
      </c>
    </row>
    <row r="329" spans="1:27" ht="15">
      <c r="A329" s="118">
        <v>1070</v>
      </c>
      <c r="B329" s="83" t="s">
        <v>6119</v>
      </c>
      <c r="C329" s="83" t="s">
        <v>8269</v>
      </c>
      <c r="D329" t="s">
        <v>992</v>
      </c>
      <c r="E329" s="83">
        <v>491</v>
      </c>
      <c r="F329" s="83" t="s">
        <v>153</v>
      </c>
      <c r="H329" s="83" t="s">
        <v>150</v>
      </c>
      <c r="I329" s="128">
        <v>45194</v>
      </c>
      <c r="J329" s="109">
        <f>VLOOKUP(A329,'Membership Details'!C:J,8,FALSE)</f>
        <v>36982</v>
      </c>
      <c r="K329" s="109" t="b">
        <f t="shared" si="5"/>
        <v>1</v>
      </c>
      <c r="L329" s="2">
        <v>155000</v>
      </c>
      <c r="M329" s="83">
        <v>12</v>
      </c>
      <c r="N329" s="130">
        <v>45559</v>
      </c>
      <c r="O329" s="2">
        <v>0</v>
      </c>
      <c r="P329" s="184">
        <v>0</v>
      </c>
      <c r="Q329" s="184">
        <v>0.125</v>
      </c>
      <c r="R329" s="83" t="s">
        <v>151</v>
      </c>
      <c r="AA329" s="2">
        <v>155000</v>
      </c>
    </row>
    <row r="330" spans="1:27" ht="15">
      <c r="A330" s="118">
        <v>1613</v>
      </c>
      <c r="B330" s="83" t="s">
        <v>6119</v>
      </c>
      <c r="C330" s="83" t="s">
        <v>8269</v>
      </c>
      <c r="D330" t="s">
        <v>1413</v>
      </c>
      <c r="E330" s="83">
        <v>492</v>
      </c>
      <c r="F330" s="83" t="s">
        <v>153</v>
      </c>
      <c r="H330" s="83" t="s">
        <v>150</v>
      </c>
      <c r="I330" s="129">
        <v>45090</v>
      </c>
      <c r="J330" s="109">
        <f>VLOOKUP(A330,'Membership Details'!C:J,8,FALSE)</f>
        <v>39081</v>
      </c>
      <c r="K330" s="109" t="b">
        <f t="shared" si="5"/>
        <v>1</v>
      </c>
      <c r="L330" s="2">
        <v>93000</v>
      </c>
      <c r="M330" s="83">
        <v>12</v>
      </c>
      <c r="N330" s="131">
        <v>45455</v>
      </c>
      <c r="O330" s="2">
        <v>0</v>
      </c>
      <c r="P330" s="184">
        <v>0</v>
      </c>
      <c r="Q330" s="184">
        <v>0.125</v>
      </c>
      <c r="R330" s="83" t="s">
        <v>151</v>
      </c>
      <c r="AA330" s="2">
        <v>93000</v>
      </c>
    </row>
    <row r="331" spans="1:27" ht="15">
      <c r="A331" s="118">
        <v>1373</v>
      </c>
      <c r="B331" s="83" t="s">
        <v>6119</v>
      </c>
      <c r="C331" s="83" t="s">
        <v>8269</v>
      </c>
      <c r="D331" t="s">
        <v>799</v>
      </c>
      <c r="E331" s="83">
        <v>493</v>
      </c>
      <c r="F331" s="83" t="s">
        <v>153</v>
      </c>
      <c r="H331" s="83" t="s">
        <v>150</v>
      </c>
      <c r="I331" s="129">
        <v>45090</v>
      </c>
      <c r="J331" s="109">
        <f>VLOOKUP(A331,'Membership Details'!C:J,8,FALSE)</f>
        <v>36982</v>
      </c>
      <c r="K331" s="109" t="b">
        <f t="shared" si="5"/>
        <v>1</v>
      </c>
      <c r="L331" s="2">
        <v>120000</v>
      </c>
      <c r="M331" s="83">
        <v>12</v>
      </c>
      <c r="N331" s="131">
        <v>45455</v>
      </c>
      <c r="O331" s="2">
        <v>0</v>
      </c>
      <c r="P331" s="184">
        <v>0</v>
      </c>
      <c r="Q331" s="184">
        <v>0.125</v>
      </c>
      <c r="R331" s="83" t="s">
        <v>151</v>
      </c>
      <c r="AA331" s="2">
        <v>120000</v>
      </c>
    </row>
    <row r="332" spans="1:27" ht="15">
      <c r="A332" s="118">
        <v>1475</v>
      </c>
      <c r="B332" s="83" t="s">
        <v>6119</v>
      </c>
      <c r="C332" s="83" t="s">
        <v>8269</v>
      </c>
      <c r="D332" t="s">
        <v>798</v>
      </c>
      <c r="E332" s="83">
        <v>494</v>
      </c>
      <c r="F332" s="83" t="s">
        <v>153</v>
      </c>
      <c r="H332" s="83" t="s">
        <v>150</v>
      </c>
      <c r="I332" s="129">
        <v>45090</v>
      </c>
      <c r="J332" s="109">
        <f>VLOOKUP(A332,'Membership Details'!C:J,8,FALSE)</f>
        <v>36982</v>
      </c>
      <c r="K332" s="109" t="b">
        <f t="shared" si="5"/>
        <v>1</v>
      </c>
      <c r="L332" s="2">
        <v>120000</v>
      </c>
      <c r="M332" s="83">
        <v>12</v>
      </c>
      <c r="N332" s="131">
        <v>45455</v>
      </c>
      <c r="O332" s="2">
        <v>0</v>
      </c>
      <c r="P332" s="184">
        <v>0</v>
      </c>
      <c r="Q332" s="184">
        <v>0.125</v>
      </c>
      <c r="R332" s="83" t="s">
        <v>151</v>
      </c>
      <c r="AA332" s="2">
        <v>120000</v>
      </c>
    </row>
    <row r="333" spans="1:27" ht="15">
      <c r="A333" s="118">
        <v>1614</v>
      </c>
      <c r="B333" s="83" t="s">
        <v>6119</v>
      </c>
      <c r="C333" s="83" t="s">
        <v>8269</v>
      </c>
      <c r="D333" t="s">
        <v>1186</v>
      </c>
      <c r="E333" s="83">
        <v>495</v>
      </c>
      <c r="F333" s="83" t="s">
        <v>153</v>
      </c>
      <c r="H333" s="83" t="s">
        <v>150</v>
      </c>
      <c r="I333" s="109">
        <v>45143</v>
      </c>
      <c r="J333" s="109">
        <f>VLOOKUP(A333,'Membership Details'!C:J,8,FALSE)</f>
        <v>37590</v>
      </c>
      <c r="K333" s="109" t="b">
        <f t="shared" si="5"/>
        <v>1</v>
      </c>
      <c r="L333" s="2">
        <v>88000</v>
      </c>
      <c r="M333" s="83">
        <v>12</v>
      </c>
      <c r="N333" s="130">
        <v>45508</v>
      </c>
      <c r="O333" s="2">
        <v>0</v>
      </c>
      <c r="P333" s="184">
        <v>0</v>
      </c>
      <c r="Q333" s="184">
        <v>0.125</v>
      </c>
      <c r="R333" s="83" t="s">
        <v>151</v>
      </c>
      <c r="AA333" s="2">
        <v>88000</v>
      </c>
    </row>
    <row r="334" spans="1:27" ht="15">
      <c r="A334" s="118">
        <v>1615</v>
      </c>
      <c r="B334" s="83" t="s">
        <v>6119</v>
      </c>
      <c r="C334" s="83" t="s">
        <v>8269</v>
      </c>
      <c r="D334" t="s">
        <v>1371</v>
      </c>
      <c r="E334" s="83">
        <v>496</v>
      </c>
      <c r="F334" s="83" t="s">
        <v>153</v>
      </c>
      <c r="H334" s="83" t="s">
        <v>150</v>
      </c>
      <c r="I334" s="129">
        <v>45090</v>
      </c>
      <c r="J334" s="109">
        <f>VLOOKUP(A334,'Membership Details'!C:J,8,FALSE)</f>
        <v>38621</v>
      </c>
      <c r="K334" s="109" t="b">
        <f t="shared" si="5"/>
        <v>1</v>
      </c>
      <c r="L334" s="2">
        <v>93000</v>
      </c>
      <c r="M334" s="83">
        <v>12</v>
      </c>
      <c r="N334" s="131">
        <v>45455</v>
      </c>
      <c r="O334" s="2">
        <v>0</v>
      </c>
      <c r="P334" s="184">
        <v>0</v>
      </c>
      <c r="Q334" s="184">
        <v>0.125</v>
      </c>
      <c r="R334" s="83" t="s">
        <v>151</v>
      </c>
      <c r="AA334" s="2">
        <v>93000</v>
      </c>
    </row>
    <row r="335" spans="1:27" ht="15">
      <c r="A335" s="118">
        <v>2319</v>
      </c>
      <c r="B335" s="83" t="s">
        <v>6119</v>
      </c>
      <c r="C335" s="83" t="s">
        <v>8269</v>
      </c>
      <c r="D335" t="s">
        <v>1193</v>
      </c>
      <c r="E335" s="83">
        <v>499</v>
      </c>
      <c r="F335" s="83" t="s">
        <v>153</v>
      </c>
      <c r="H335" s="83" t="s">
        <v>150</v>
      </c>
      <c r="I335" s="129">
        <v>45090</v>
      </c>
      <c r="J335" s="109">
        <f>VLOOKUP(A335,'Membership Details'!C:J,8,FALSE)</f>
        <v>37652</v>
      </c>
      <c r="K335" s="109" t="b">
        <f t="shared" si="5"/>
        <v>1</v>
      </c>
      <c r="L335" s="2">
        <v>160000</v>
      </c>
      <c r="M335" s="83">
        <v>12</v>
      </c>
      <c r="N335" s="131">
        <v>45455</v>
      </c>
      <c r="O335" s="2">
        <v>0</v>
      </c>
      <c r="P335" s="184">
        <v>0</v>
      </c>
      <c r="Q335" s="184">
        <v>0.125</v>
      </c>
      <c r="R335" s="83" t="s">
        <v>151</v>
      </c>
      <c r="AA335" s="2">
        <v>160000</v>
      </c>
    </row>
    <row r="336" spans="1:27" ht="15">
      <c r="A336" s="118">
        <v>2548</v>
      </c>
      <c r="B336" s="83" t="s">
        <v>6119</v>
      </c>
      <c r="C336" s="83" t="s">
        <v>8269</v>
      </c>
      <c r="D336" t="s">
        <v>1384</v>
      </c>
      <c r="E336" s="83">
        <v>502</v>
      </c>
      <c r="F336" s="83" t="s">
        <v>153</v>
      </c>
      <c r="H336" s="83" t="s">
        <v>150</v>
      </c>
      <c r="I336" s="129">
        <v>45090</v>
      </c>
      <c r="J336" s="109">
        <f>VLOOKUP(A336,'Membership Details'!C:J,8,FALSE)</f>
        <v>38853</v>
      </c>
      <c r="K336" s="109" t="b">
        <f t="shared" si="5"/>
        <v>1</v>
      </c>
      <c r="L336" s="2">
        <v>80000</v>
      </c>
      <c r="M336" s="83">
        <v>12</v>
      </c>
      <c r="N336" s="131">
        <v>45455</v>
      </c>
      <c r="O336" s="2">
        <v>0</v>
      </c>
      <c r="P336" s="184">
        <v>0</v>
      </c>
      <c r="Q336" s="184">
        <v>0.125</v>
      </c>
      <c r="R336" s="83" t="s">
        <v>151</v>
      </c>
      <c r="AA336" s="2">
        <v>80000</v>
      </c>
    </row>
    <row r="337" spans="1:27" ht="15">
      <c r="A337" s="118">
        <v>607</v>
      </c>
      <c r="B337" s="83" t="s">
        <v>6119</v>
      </c>
      <c r="C337" s="83" t="s">
        <v>8269</v>
      </c>
      <c r="D337" t="s">
        <v>1443</v>
      </c>
      <c r="E337" s="83">
        <v>504</v>
      </c>
      <c r="F337" s="83" t="s">
        <v>153</v>
      </c>
      <c r="H337" s="83" t="s">
        <v>150</v>
      </c>
      <c r="I337" s="129">
        <v>45090</v>
      </c>
      <c r="J337" s="109">
        <f>VLOOKUP(A337,'Membership Details'!C:J,8,FALSE)</f>
        <v>39081</v>
      </c>
      <c r="K337" s="109" t="b">
        <f t="shared" si="5"/>
        <v>1</v>
      </c>
      <c r="L337" s="2">
        <v>65000</v>
      </c>
      <c r="M337" s="83">
        <v>12</v>
      </c>
      <c r="N337" s="131">
        <v>45455</v>
      </c>
      <c r="O337" s="2">
        <v>0</v>
      </c>
      <c r="P337" s="184">
        <v>0</v>
      </c>
      <c r="Q337" s="184">
        <v>0.125</v>
      </c>
      <c r="R337" s="83" t="s">
        <v>151</v>
      </c>
      <c r="AA337" s="2">
        <v>65000</v>
      </c>
    </row>
    <row r="338" spans="1:27" ht="15">
      <c r="A338" s="118">
        <v>1621</v>
      </c>
      <c r="B338" s="83" t="s">
        <v>6119</v>
      </c>
      <c r="C338" s="83" t="s">
        <v>8269</v>
      </c>
      <c r="D338" t="s">
        <v>1387</v>
      </c>
      <c r="E338" s="83">
        <v>505</v>
      </c>
      <c r="F338" s="83" t="s">
        <v>153</v>
      </c>
      <c r="H338" s="83" t="s">
        <v>150</v>
      </c>
      <c r="I338" s="109">
        <v>45143</v>
      </c>
      <c r="J338" s="109">
        <f>VLOOKUP(A338,'Membership Details'!C:J,8,FALSE)</f>
        <v>38933</v>
      </c>
      <c r="K338" s="109" t="b">
        <f t="shared" si="5"/>
        <v>1</v>
      </c>
      <c r="L338" s="2">
        <v>60000</v>
      </c>
      <c r="M338" s="83">
        <v>12</v>
      </c>
      <c r="N338" s="130">
        <v>45508</v>
      </c>
      <c r="O338" s="2">
        <v>0</v>
      </c>
      <c r="P338" s="184">
        <v>0</v>
      </c>
      <c r="Q338" s="184">
        <v>0.125</v>
      </c>
      <c r="R338" s="83" t="s">
        <v>151</v>
      </c>
      <c r="AA338" s="2">
        <v>60000</v>
      </c>
    </row>
    <row r="339" spans="1:27" ht="15">
      <c r="A339" s="118">
        <v>1421</v>
      </c>
      <c r="B339" s="83" t="s">
        <v>6119</v>
      </c>
      <c r="C339" s="83" t="s">
        <v>8269</v>
      </c>
      <c r="D339" t="s">
        <v>1385</v>
      </c>
      <c r="E339" s="83">
        <v>506</v>
      </c>
      <c r="F339" s="83" t="s">
        <v>153</v>
      </c>
      <c r="H339" s="83" t="s">
        <v>150</v>
      </c>
      <c r="I339" s="109">
        <v>45143</v>
      </c>
      <c r="J339" s="109">
        <f>VLOOKUP(A339,'Membership Details'!C:J,8,FALSE)</f>
        <v>38866</v>
      </c>
      <c r="K339" s="109" t="b">
        <f t="shared" si="5"/>
        <v>1</v>
      </c>
      <c r="L339" s="2">
        <v>60000</v>
      </c>
      <c r="M339" s="83">
        <v>12</v>
      </c>
      <c r="N339" s="130">
        <v>45508</v>
      </c>
      <c r="O339" s="2">
        <v>0</v>
      </c>
      <c r="P339" s="184">
        <v>0</v>
      </c>
      <c r="Q339" s="184">
        <v>0.125</v>
      </c>
      <c r="R339" s="83" t="s">
        <v>151</v>
      </c>
      <c r="AA339" s="2">
        <v>60000</v>
      </c>
    </row>
    <row r="340" spans="1:27" ht="15">
      <c r="A340" s="118">
        <v>1622</v>
      </c>
      <c r="B340" s="83" t="s">
        <v>6119</v>
      </c>
      <c r="C340" s="83" t="s">
        <v>8269</v>
      </c>
      <c r="D340" t="s">
        <v>1377</v>
      </c>
      <c r="E340" s="83">
        <v>507</v>
      </c>
      <c r="F340" s="83" t="s">
        <v>153</v>
      </c>
      <c r="H340" s="83" t="s">
        <v>150</v>
      </c>
      <c r="I340" s="129">
        <v>45090</v>
      </c>
      <c r="J340" s="109">
        <f>VLOOKUP(A340,'Membership Details'!C:J,8,FALSE)</f>
        <v>38807</v>
      </c>
      <c r="K340" s="109" t="b">
        <f t="shared" si="5"/>
        <v>1</v>
      </c>
      <c r="L340" s="2">
        <v>170000</v>
      </c>
      <c r="M340" s="83">
        <v>12</v>
      </c>
      <c r="N340" s="131">
        <v>45455</v>
      </c>
      <c r="O340" s="2">
        <v>0</v>
      </c>
      <c r="P340" s="184">
        <v>0</v>
      </c>
      <c r="Q340" s="184">
        <v>0.125</v>
      </c>
      <c r="R340" s="83" t="s">
        <v>151</v>
      </c>
      <c r="AA340" s="2">
        <v>170000</v>
      </c>
    </row>
    <row r="341" spans="1:27" ht="15">
      <c r="A341" s="118">
        <v>1623</v>
      </c>
      <c r="B341" s="83" t="s">
        <v>6119</v>
      </c>
      <c r="C341" s="83" t="s">
        <v>8269</v>
      </c>
      <c r="D341" t="s">
        <v>1411</v>
      </c>
      <c r="E341" s="83">
        <v>508</v>
      </c>
      <c r="F341" s="83" t="s">
        <v>153</v>
      </c>
      <c r="H341" s="83" t="s">
        <v>150</v>
      </c>
      <c r="I341" s="129">
        <v>45090</v>
      </c>
      <c r="J341" s="109">
        <f>VLOOKUP(A341,'Membership Details'!C:J,8,FALSE)</f>
        <v>39081</v>
      </c>
      <c r="K341" s="109" t="b">
        <f t="shared" si="5"/>
        <v>1</v>
      </c>
      <c r="L341" s="2">
        <v>130000</v>
      </c>
      <c r="M341" s="83">
        <v>12</v>
      </c>
      <c r="N341" s="131">
        <v>45455</v>
      </c>
      <c r="O341" s="2">
        <v>0</v>
      </c>
      <c r="P341" s="184">
        <v>0</v>
      </c>
      <c r="Q341" s="184">
        <v>0.125</v>
      </c>
      <c r="R341" s="83" t="s">
        <v>151</v>
      </c>
      <c r="AA341" s="2">
        <v>130000</v>
      </c>
    </row>
    <row r="342" spans="1:27" ht="15">
      <c r="A342" s="118">
        <v>1624</v>
      </c>
      <c r="B342" s="83" t="s">
        <v>6119</v>
      </c>
      <c r="C342" s="83" t="s">
        <v>8269</v>
      </c>
      <c r="D342" t="s">
        <v>1412</v>
      </c>
      <c r="E342" s="83">
        <v>509</v>
      </c>
      <c r="F342" s="83" t="s">
        <v>153</v>
      </c>
      <c r="H342" s="83" t="s">
        <v>150</v>
      </c>
      <c r="I342" s="129">
        <v>45090</v>
      </c>
      <c r="J342" s="109">
        <f>VLOOKUP(A342,'Membership Details'!C:J,8,FALSE)</f>
        <v>39081</v>
      </c>
      <c r="K342" s="109" t="b">
        <f t="shared" si="5"/>
        <v>1</v>
      </c>
      <c r="L342" s="2">
        <v>130000</v>
      </c>
      <c r="M342" s="83">
        <v>12</v>
      </c>
      <c r="N342" s="131">
        <v>45455</v>
      </c>
      <c r="O342" s="2">
        <v>0</v>
      </c>
      <c r="P342" s="184">
        <v>0</v>
      </c>
      <c r="Q342" s="184">
        <v>0.125</v>
      </c>
      <c r="R342" s="83" t="s">
        <v>151</v>
      </c>
      <c r="AA342" s="2">
        <v>130000</v>
      </c>
    </row>
    <row r="343" spans="1:27" ht="15">
      <c r="A343" s="118">
        <v>2286</v>
      </c>
      <c r="B343" s="83" t="s">
        <v>6119</v>
      </c>
      <c r="C343" s="83" t="s">
        <v>8269</v>
      </c>
      <c r="D343" t="s">
        <v>1428</v>
      </c>
      <c r="E343" s="83">
        <v>510</v>
      </c>
      <c r="F343" s="83" t="s">
        <v>153</v>
      </c>
      <c r="H343" s="83" t="s">
        <v>150</v>
      </c>
      <c r="I343" s="128">
        <v>45194</v>
      </c>
      <c r="J343" s="109">
        <f>VLOOKUP(A343,'Membership Details'!C:J,8,FALSE)</f>
        <v>39081</v>
      </c>
      <c r="K343" s="109" t="b">
        <f t="shared" si="5"/>
        <v>1</v>
      </c>
      <c r="L343" s="2">
        <v>120000</v>
      </c>
      <c r="M343" s="83">
        <v>12</v>
      </c>
      <c r="N343" s="130">
        <v>45559</v>
      </c>
      <c r="O343" s="2">
        <v>0</v>
      </c>
      <c r="P343" s="184">
        <v>0</v>
      </c>
      <c r="Q343" s="184">
        <v>0.125</v>
      </c>
      <c r="R343" s="83" t="s">
        <v>151</v>
      </c>
      <c r="AA343" s="2">
        <v>120000</v>
      </c>
    </row>
    <row r="344" spans="1:27" ht="15">
      <c r="A344" s="118">
        <v>2310</v>
      </c>
      <c r="B344" s="83" t="s">
        <v>6119</v>
      </c>
      <c r="C344" s="83" t="s">
        <v>8269</v>
      </c>
      <c r="D344" t="s">
        <v>1427</v>
      </c>
      <c r="E344" s="83">
        <v>511</v>
      </c>
      <c r="F344" s="83" t="s">
        <v>153</v>
      </c>
      <c r="H344" s="83" t="s">
        <v>150</v>
      </c>
      <c r="I344" s="128">
        <v>45194</v>
      </c>
      <c r="J344" s="109">
        <f>VLOOKUP(A344,'Membership Details'!C:J,8,FALSE)</f>
        <v>39081</v>
      </c>
      <c r="K344" s="109" t="b">
        <f t="shared" si="5"/>
        <v>1</v>
      </c>
      <c r="L344" s="2">
        <v>120000</v>
      </c>
      <c r="M344" s="83">
        <v>12</v>
      </c>
      <c r="N344" s="130">
        <v>45559</v>
      </c>
      <c r="O344" s="2">
        <v>0</v>
      </c>
      <c r="P344" s="184">
        <v>0</v>
      </c>
      <c r="Q344" s="184">
        <v>0.125</v>
      </c>
      <c r="R344" s="83" t="s">
        <v>151</v>
      </c>
      <c r="AA344" s="2">
        <v>120000</v>
      </c>
    </row>
    <row r="345" spans="1:27" ht="15">
      <c r="A345" s="118">
        <v>1627</v>
      </c>
      <c r="B345" s="83" t="s">
        <v>6119</v>
      </c>
      <c r="C345" s="83" t="s">
        <v>8269</v>
      </c>
      <c r="D345" t="s">
        <v>1420</v>
      </c>
      <c r="E345" s="83">
        <v>512</v>
      </c>
      <c r="F345" s="83" t="s">
        <v>153</v>
      </c>
      <c r="H345" s="83" t="s">
        <v>150</v>
      </c>
      <c r="I345" s="128">
        <v>45194</v>
      </c>
      <c r="J345" s="109">
        <f>VLOOKUP(A345,'Membership Details'!C:J,8,FALSE)</f>
        <v>39081</v>
      </c>
      <c r="K345" s="109" t="b">
        <f t="shared" si="5"/>
        <v>1</v>
      </c>
      <c r="L345" s="2">
        <v>90000</v>
      </c>
      <c r="M345" s="83">
        <v>12</v>
      </c>
      <c r="N345" s="130">
        <v>45559</v>
      </c>
      <c r="O345" s="2">
        <v>0</v>
      </c>
      <c r="P345" s="184">
        <v>0</v>
      </c>
      <c r="Q345" s="184">
        <v>0.125</v>
      </c>
      <c r="R345" s="83" t="s">
        <v>151</v>
      </c>
      <c r="AA345" s="2">
        <v>90000</v>
      </c>
    </row>
    <row r="346" spans="1:27" ht="15">
      <c r="A346" s="118">
        <v>1628</v>
      </c>
      <c r="B346" s="83" t="s">
        <v>6119</v>
      </c>
      <c r="C346" s="83" t="s">
        <v>8269</v>
      </c>
      <c r="D346" t="s">
        <v>1430</v>
      </c>
      <c r="E346" s="83">
        <v>513</v>
      </c>
      <c r="F346" s="83" t="s">
        <v>153</v>
      </c>
      <c r="H346" s="83" t="s">
        <v>150</v>
      </c>
      <c r="I346" s="129">
        <v>45090</v>
      </c>
      <c r="J346" s="109">
        <f>VLOOKUP(A346,'Membership Details'!C:J,8,FALSE)</f>
        <v>39081</v>
      </c>
      <c r="K346" s="109" t="b">
        <f t="shared" si="5"/>
        <v>1</v>
      </c>
      <c r="L346" s="2">
        <v>40000</v>
      </c>
      <c r="M346" s="83">
        <v>12</v>
      </c>
      <c r="N346" s="131">
        <v>45455</v>
      </c>
      <c r="O346" s="2">
        <v>0</v>
      </c>
      <c r="P346" s="184">
        <v>0</v>
      </c>
      <c r="Q346" s="184">
        <v>0.125</v>
      </c>
      <c r="R346" s="83" t="s">
        <v>151</v>
      </c>
      <c r="AA346" s="2">
        <v>40000</v>
      </c>
    </row>
    <row r="347" spans="1:27" ht="15">
      <c r="A347" s="118">
        <v>828</v>
      </c>
      <c r="B347" s="83" t="s">
        <v>6119</v>
      </c>
      <c r="C347" s="83" t="s">
        <v>8269</v>
      </c>
      <c r="D347" t="s">
        <v>1419</v>
      </c>
      <c r="E347" s="83">
        <v>515</v>
      </c>
      <c r="F347" s="83" t="s">
        <v>153</v>
      </c>
      <c r="H347" s="83" t="s">
        <v>150</v>
      </c>
      <c r="I347" s="128">
        <v>45194</v>
      </c>
      <c r="J347" s="109">
        <f>VLOOKUP(A347,'Membership Details'!C:J,8,FALSE)</f>
        <v>39081</v>
      </c>
      <c r="K347" s="109" t="b">
        <f t="shared" si="5"/>
        <v>1</v>
      </c>
      <c r="L347" s="2">
        <v>90000</v>
      </c>
      <c r="M347" s="83">
        <v>12</v>
      </c>
      <c r="N347" s="130">
        <v>45559</v>
      </c>
      <c r="O347" s="2">
        <v>0</v>
      </c>
      <c r="P347" s="184">
        <v>0</v>
      </c>
      <c r="Q347" s="184">
        <v>0.125</v>
      </c>
      <c r="R347" s="83" t="s">
        <v>151</v>
      </c>
      <c r="AA347" s="2">
        <v>90000</v>
      </c>
    </row>
    <row r="348" spans="1:27" ht="15">
      <c r="A348" s="118">
        <v>1631</v>
      </c>
      <c r="B348" s="83" t="s">
        <v>6119</v>
      </c>
      <c r="C348" s="83" t="s">
        <v>8269</v>
      </c>
      <c r="D348" t="s">
        <v>1187</v>
      </c>
      <c r="E348" s="83">
        <v>516</v>
      </c>
      <c r="F348" s="83" t="s">
        <v>153</v>
      </c>
      <c r="H348" s="83" t="s">
        <v>150</v>
      </c>
      <c r="I348" s="129">
        <v>45090</v>
      </c>
      <c r="J348" s="109">
        <f>VLOOKUP(A348,'Membership Details'!C:J,8,FALSE)</f>
        <v>37648</v>
      </c>
      <c r="K348" s="109" t="b">
        <f t="shared" si="5"/>
        <v>1</v>
      </c>
      <c r="L348" s="2">
        <v>75000</v>
      </c>
      <c r="M348" s="83">
        <v>12</v>
      </c>
      <c r="N348" s="131">
        <v>45455</v>
      </c>
      <c r="O348" s="2">
        <v>0</v>
      </c>
      <c r="P348" s="184">
        <v>0</v>
      </c>
      <c r="Q348" s="184">
        <v>0.125</v>
      </c>
      <c r="R348" s="83" t="s">
        <v>151</v>
      </c>
      <c r="AA348" s="2">
        <v>75000</v>
      </c>
    </row>
    <row r="349" spans="1:27" ht="15">
      <c r="A349" s="118">
        <v>1654</v>
      </c>
      <c r="B349" s="83" t="s">
        <v>6119</v>
      </c>
      <c r="C349" s="83" t="s">
        <v>8269</v>
      </c>
      <c r="D349" t="s">
        <v>1601</v>
      </c>
      <c r="E349" s="83">
        <v>518</v>
      </c>
      <c r="F349" s="83" t="s">
        <v>153</v>
      </c>
      <c r="H349" s="83" t="s">
        <v>150</v>
      </c>
      <c r="I349" s="128">
        <v>45272</v>
      </c>
      <c r="J349" s="109">
        <f>VLOOKUP(A349,'Membership Details'!C:J,8,FALSE)</f>
        <v>39531</v>
      </c>
      <c r="K349" s="109" t="b">
        <f t="shared" si="5"/>
        <v>1</v>
      </c>
      <c r="L349" s="2">
        <v>44000</v>
      </c>
      <c r="M349" s="83">
        <v>12</v>
      </c>
      <c r="N349" s="130">
        <v>45637</v>
      </c>
      <c r="O349" s="2">
        <v>0</v>
      </c>
      <c r="P349" s="184">
        <v>0</v>
      </c>
      <c r="Q349" s="184">
        <v>0.125</v>
      </c>
      <c r="R349" s="83" t="s">
        <v>151</v>
      </c>
      <c r="AA349" s="2">
        <v>44000</v>
      </c>
    </row>
    <row r="350" spans="1:27" ht="15">
      <c r="A350" s="118">
        <v>1655</v>
      </c>
      <c r="B350" s="83" t="s">
        <v>6119</v>
      </c>
      <c r="C350" s="83" t="s">
        <v>8269</v>
      </c>
      <c r="D350" t="s">
        <v>1600</v>
      </c>
      <c r="E350" s="83">
        <v>519</v>
      </c>
      <c r="F350" s="83" t="s">
        <v>153</v>
      </c>
      <c r="H350" s="83" t="s">
        <v>150</v>
      </c>
      <c r="I350" s="109">
        <v>45152</v>
      </c>
      <c r="J350" s="109">
        <f>VLOOKUP(A350,'Membership Details'!C:J,8,FALSE)</f>
        <v>39531</v>
      </c>
      <c r="K350" s="109" t="b">
        <f t="shared" si="5"/>
        <v>1</v>
      </c>
      <c r="L350" s="2">
        <v>105000</v>
      </c>
      <c r="M350" s="83">
        <v>12</v>
      </c>
      <c r="N350" s="130">
        <v>45517</v>
      </c>
      <c r="O350" s="2">
        <v>0</v>
      </c>
      <c r="P350" s="184">
        <v>0</v>
      </c>
      <c r="Q350" s="184">
        <v>0.125</v>
      </c>
      <c r="R350" s="83" t="s">
        <v>151</v>
      </c>
      <c r="AA350" s="2">
        <v>105000</v>
      </c>
    </row>
    <row r="351" spans="1:27" ht="15">
      <c r="A351" s="118">
        <v>1659</v>
      </c>
      <c r="B351" s="83" t="s">
        <v>6119</v>
      </c>
      <c r="C351" s="83" t="s">
        <v>8269</v>
      </c>
      <c r="D351" t="s">
        <v>1342</v>
      </c>
      <c r="E351" s="83">
        <v>520</v>
      </c>
      <c r="F351" s="83" t="s">
        <v>153</v>
      </c>
      <c r="H351" s="83" t="s">
        <v>150</v>
      </c>
      <c r="I351" s="109">
        <v>44055</v>
      </c>
      <c r="J351" s="109">
        <f>VLOOKUP(A351,'Membership Details'!C:J,8,FALSE)</f>
        <v>38352</v>
      </c>
      <c r="K351" s="109" t="b">
        <f t="shared" si="5"/>
        <v>1</v>
      </c>
      <c r="L351" s="2">
        <v>51503</v>
      </c>
      <c r="M351" s="83">
        <v>12</v>
      </c>
      <c r="N351" s="130">
        <v>44419</v>
      </c>
      <c r="O351" s="2">
        <v>0</v>
      </c>
      <c r="P351" s="184">
        <v>0</v>
      </c>
      <c r="Q351" s="184">
        <v>0.125</v>
      </c>
      <c r="R351" s="83" t="s">
        <v>151</v>
      </c>
      <c r="AA351" s="2">
        <v>51503</v>
      </c>
    </row>
    <row r="352" spans="1:27" ht="15">
      <c r="A352" s="118">
        <v>1660</v>
      </c>
      <c r="B352" s="83" t="s">
        <v>6119</v>
      </c>
      <c r="C352" s="83" t="s">
        <v>8269</v>
      </c>
      <c r="D352" t="s">
        <v>1375</v>
      </c>
      <c r="E352" s="83">
        <v>521</v>
      </c>
      <c r="F352" s="83" t="s">
        <v>153</v>
      </c>
      <c r="H352" s="83" t="s">
        <v>150</v>
      </c>
      <c r="I352" s="129">
        <v>45118</v>
      </c>
      <c r="J352" s="109">
        <f>VLOOKUP(A352,'Membership Details'!C:J,8,FALSE)</f>
        <v>38763</v>
      </c>
      <c r="K352" s="109" t="b">
        <f t="shared" si="5"/>
        <v>1</v>
      </c>
      <c r="L352" s="2">
        <v>115000</v>
      </c>
      <c r="M352" s="83">
        <v>12</v>
      </c>
      <c r="N352" s="131">
        <v>45483</v>
      </c>
      <c r="O352" s="2">
        <v>0</v>
      </c>
      <c r="P352" s="184">
        <v>0</v>
      </c>
      <c r="Q352" s="184">
        <v>0.125</v>
      </c>
      <c r="R352" s="83" t="s">
        <v>151</v>
      </c>
      <c r="AA352" s="2">
        <v>115000</v>
      </c>
    </row>
    <row r="353" spans="1:27" ht="15">
      <c r="A353" s="118">
        <v>1996</v>
      </c>
      <c r="B353" s="83" t="s">
        <v>6119</v>
      </c>
      <c r="C353" s="83" t="s">
        <v>8269</v>
      </c>
      <c r="D353" t="s">
        <v>1455</v>
      </c>
      <c r="E353" s="83">
        <v>524</v>
      </c>
      <c r="F353" s="83" t="s">
        <v>153</v>
      </c>
      <c r="H353" s="83" t="s">
        <v>150</v>
      </c>
      <c r="I353" s="129">
        <v>45090</v>
      </c>
      <c r="J353" s="109">
        <f>VLOOKUP(A353,'Membership Details'!C:J,8,FALSE)</f>
        <v>39081</v>
      </c>
      <c r="K353" s="109" t="b">
        <f t="shared" si="5"/>
        <v>1</v>
      </c>
      <c r="L353" s="2">
        <v>185000</v>
      </c>
      <c r="M353" s="83">
        <v>12</v>
      </c>
      <c r="N353" s="131">
        <v>45455</v>
      </c>
      <c r="O353" s="2">
        <v>0</v>
      </c>
      <c r="P353" s="184">
        <v>0</v>
      </c>
      <c r="Q353" s="184">
        <v>0.125</v>
      </c>
      <c r="R353" s="83" t="s">
        <v>151</v>
      </c>
      <c r="AA353" s="2">
        <v>185000</v>
      </c>
    </row>
    <row r="354" spans="1:27" ht="15">
      <c r="A354" s="118">
        <v>1664</v>
      </c>
      <c r="B354" s="83" t="s">
        <v>6119</v>
      </c>
      <c r="C354" s="83" t="s">
        <v>8269</v>
      </c>
      <c r="D354" t="s">
        <v>6128</v>
      </c>
      <c r="E354" s="83">
        <v>525</v>
      </c>
      <c r="F354" s="83" t="s">
        <v>153</v>
      </c>
      <c r="H354" s="83" t="s">
        <v>150</v>
      </c>
      <c r="I354" s="129">
        <v>45090</v>
      </c>
      <c r="J354" s="109">
        <f>VLOOKUP(A354,'Membership Details'!C:J,8,FALSE)</f>
        <v>39707</v>
      </c>
      <c r="K354" s="109" t="b">
        <f t="shared" si="5"/>
        <v>1</v>
      </c>
      <c r="L354" s="2">
        <v>30000</v>
      </c>
      <c r="M354" s="83">
        <v>12</v>
      </c>
      <c r="N354" s="131">
        <v>45455</v>
      </c>
      <c r="O354" s="2">
        <v>0</v>
      </c>
      <c r="P354" s="184">
        <v>0</v>
      </c>
      <c r="Q354" s="184">
        <v>0.125</v>
      </c>
      <c r="R354" s="83" t="s">
        <v>151</v>
      </c>
      <c r="AA354" s="2">
        <v>30000</v>
      </c>
    </row>
    <row r="355" spans="1:27" ht="15">
      <c r="A355" s="118">
        <v>2549</v>
      </c>
      <c r="B355" s="83" t="s">
        <v>6119</v>
      </c>
      <c r="C355" s="83" t="s">
        <v>8269</v>
      </c>
      <c r="D355" t="s">
        <v>1441</v>
      </c>
      <c r="E355" s="83">
        <v>526</v>
      </c>
      <c r="F355" s="83" t="s">
        <v>153</v>
      </c>
      <c r="H355" s="83" t="s">
        <v>150</v>
      </c>
      <c r="I355" s="129">
        <v>45090</v>
      </c>
      <c r="J355" s="109">
        <f>VLOOKUP(A355,'Membership Details'!C:J,8,FALSE)</f>
        <v>39081</v>
      </c>
      <c r="K355" s="109" t="b">
        <f t="shared" si="5"/>
        <v>1</v>
      </c>
      <c r="L355" s="2">
        <v>150000</v>
      </c>
      <c r="M355" s="83">
        <v>12</v>
      </c>
      <c r="N355" s="131">
        <v>45455</v>
      </c>
      <c r="O355" s="2">
        <v>0</v>
      </c>
      <c r="P355" s="184">
        <v>0</v>
      </c>
      <c r="Q355" s="184">
        <v>0.125</v>
      </c>
      <c r="R355" s="83" t="s">
        <v>151</v>
      </c>
      <c r="AA355" s="2">
        <v>150000</v>
      </c>
    </row>
    <row r="356" spans="1:27" ht="15">
      <c r="A356" s="118">
        <v>2550</v>
      </c>
      <c r="B356" s="83" t="s">
        <v>6119</v>
      </c>
      <c r="C356" s="83" t="s">
        <v>8269</v>
      </c>
      <c r="D356" t="s">
        <v>1442</v>
      </c>
      <c r="E356" s="83">
        <v>527</v>
      </c>
      <c r="F356" s="83" t="s">
        <v>153</v>
      </c>
      <c r="H356" s="83" t="s">
        <v>150</v>
      </c>
      <c r="I356" s="109">
        <v>45090</v>
      </c>
      <c r="J356" s="109">
        <f>VLOOKUP(A356,'Membership Details'!C:J,8,FALSE)</f>
        <v>39081</v>
      </c>
      <c r="K356" s="109" t="b">
        <f t="shared" si="5"/>
        <v>1</v>
      </c>
      <c r="L356" s="2">
        <v>135000</v>
      </c>
      <c r="M356" s="83">
        <v>12</v>
      </c>
      <c r="N356" s="130">
        <v>45455</v>
      </c>
      <c r="O356" s="2">
        <v>0</v>
      </c>
      <c r="P356" s="184">
        <v>0</v>
      </c>
      <c r="Q356" s="184">
        <v>0.125</v>
      </c>
      <c r="R356" s="83" t="s">
        <v>151</v>
      </c>
      <c r="AA356" s="2">
        <v>135000</v>
      </c>
    </row>
    <row r="357" spans="1:27" ht="15">
      <c r="A357" s="118">
        <v>1665</v>
      </c>
      <c r="B357" s="83" t="s">
        <v>6119</v>
      </c>
      <c r="C357" s="83" t="s">
        <v>8269</v>
      </c>
      <c r="D357" t="s">
        <v>1456</v>
      </c>
      <c r="E357" s="83">
        <v>528</v>
      </c>
      <c r="F357" s="83" t="s">
        <v>153</v>
      </c>
      <c r="H357" s="83" t="s">
        <v>150</v>
      </c>
      <c r="I357" s="128">
        <v>45152</v>
      </c>
      <c r="J357" s="109">
        <f>VLOOKUP(A357,'Membership Details'!C:J,8,FALSE)</f>
        <v>39081</v>
      </c>
      <c r="K357" s="109" t="b">
        <f t="shared" si="5"/>
        <v>1</v>
      </c>
      <c r="L357" s="2">
        <v>45000</v>
      </c>
      <c r="M357" s="83">
        <v>12</v>
      </c>
      <c r="N357" s="130">
        <v>45517</v>
      </c>
      <c r="O357" s="2">
        <v>0</v>
      </c>
      <c r="P357" s="184">
        <v>0</v>
      </c>
      <c r="Q357" s="184">
        <v>0.125</v>
      </c>
      <c r="R357" s="83" t="s">
        <v>151</v>
      </c>
      <c r="AA357" s="2">
        <v>45000</v>
      </c>
    </row>
    <row r="358" spans="1:27" ht="15">
      <c r="A358" s="118">
        <v>1667</v>
      </c>
      <c r="B358" s="83" t="s">
        <v>6119</v>
      </c>
      <c r="C358" s="83" t="s">
        <v>8269</v>
      </c>
      <c r="D358" t="s">
        <v>1363</v>
      </c>
      <c r="E358" s="83">
        <v>529</v>
      </c>
      <c r="F358" s="83" t="s">
        <v>153</v>
      </c>
      <c r="H358" s="83" t="s">
        <v>150</v>
      </c>
      <c r="I358" s="128">
        <v>45194</v>
      </c>
      <c r="J358" s="109">
        <f>VLOOKUP(A358,'Membership Details'!C:J,8,FALSE)</f>
        <v>38621</v>
      </c>
      <c r="K358" s="109" t="b">
        <f t="shared" si="5"/>
        <v>1</v>
      </c>
      <c r="L358" s="2">
        <v>130000</v>
      </c>
      <c r="M358" s="83">
        <v>12</v>
      </c>
      <c r="N358" s="130">
        <v>45559</v>
      </c>
      <c r="O358" s="2">
        <v>0</v>
      </c>
      <c r="P358" s="184">
        <v>0</v>
      </c>
      <c r="Q358" s="184">
        <v>0.125</v>
      </c>
      <c r="R358" s="83" t="s">
        <v>151</v>
      </c>
      <c r="AA358" s="2">
        <v>130000</v>
      </c>
    </row>
    <row r="359" spans="1:27" ht="15">
      <c r="A359" s="118">
        <v>1669</v>
      </c>
      <c r="B359" s="83" t="s">
        <v>6119</v>
      </c>
      <c r="C359" s="83" t="s">
        <v>8269</v>
      </c>
      <c r="D359" t="s">
        <v>1077</v>
      </c>
      <c r="E359" s="83">
        <v>530</v>
      </c>
      <c r="F359" s="83" t="s">
        <v>153</v>
      </c>
      <c r="H359" s="83" t="s">
        <v>150</v>
      </c>
      <c r="I359" s="129">
        <v>45090</v>
      </c>
      <c r="J359" s="109">
        <f>VLOOKUP(A359,'Membership Details'!C:J,8,FALSE)</f>
        <v>36982</v>
      </c>
      <c r="K359" s="109" t="b">
        <f t="shared" si="5"/>
        <v>1</v>
      </c>
      <c r="L359" s="2">
        <v>130000</v>
      </c>
      <c r="M359" s="83">
        <v>12</v>
      </c>
      <c r="N359" s="131">
        <v>45455</v>
      </c>
      <c r="O359" s="2">
        <v>0</v>
      </c>
      <c r="P359" s="184">
        <v>0</v>
      </c>
      <c r="Q359" s="184">
        <v>0.125</v>
      </c>
      <c r="R359" s="83" t="s">
        <v>151</v>
      </c>
      <c r="AA359" s="2">
        <v>130000</v>
      </c>
    </row>
    <row r="360" spans="1:27" ht="15">
      <c r="A360" s="118">
        <v>1378</v>
      </c>
      <c r="B360" s="83" t="s">
        <v>6119</v>
      </c>
      <c r="C360" s="83" t="s">
        <v>8269</v>
      </c>
      <c r="D360" t="s">
        <v>1365</v>
      </c>
      <c r="E360" s="83">
        <v>533</v>
      </c>
      <c r="F360" s="83" t="s">
        <v>153</v>
      </c>
      <c r="H360" s="83" t="s">
        <v>150</v>
      </c>
      <c r="I360" s="109">
        <v>45118</v>
      </c>
      <c r="J360" s="109">
        <f>VLOOKUP(A360,'Membership Details'!C:J,8,FALSE)</f>
        <v>38621</v>
      </c>
      <c r="K360" s="109" t="b">
        <f t="shared" si="5"/>
        <v>1</v>
      </c>
      <c r="L360" s="2">
        <v>65000</v>
      </c>
      <c r="M360" s="83">
        <v>12</v>
      </c>
      <c r="N360" s="130">
        <v>45483</v>
      </c>
      <c r="O360" s="2">
        <v>0</v>
      </c>
      <c r="P360" s="184">
        <v>0</v>
      </c>
      <c r="Q360" s="184">
        <v>0.125</v>
      </c>
      <c r="R360" s="83" t="s">
        <v>151</v>
      </c>
      <c r="AA360" s="2">
        <v>65000</v>
      </c>
    </row>
    <row r="361" spans="1:27" ht="15">
      <c r="A361" s="118">
        <v>1619</v>
      </c>
      <c r="B361" s="83" t="s">
        <v>6119</v>
      </c>
      <c r="C361" s="83" t="s">
        <v>8269</v>
      </c>
      <c r="D361" t="s">
        <v>6129</v>
      </c>
      <c r="E361" s="83">
        <v>534</v>
      </c>
      <c r="F361" s="83" t="s">
        <v>153</v>
      </c>
      <c r="H361" s="83" t="s">
        <v>150</v>
      </c>
      <c r="I361" s="128">
        <v>45194</v>
      </c>
      <c r="J361" s="109">
        <f>VLOOKUP(A361,'Membership Details'!C:J,8,FALSE)</f>
        <v>42360</v>
      </c>
      <c r="K361" s="109" t="b">
        <f t="shared" si="5"/>
        <v>1</v>
      </c>
      <c r="L361" s="2">
        <v>150000</v>
      </c>
      <c r="M361" s="83">
        <v>12</v>
      </c>
      <c r="N361" s="130">
        <v>45559</v>
      </c>
      <c r="O361" s="2">
        <v>0</v>
      </c>
      <c r="P361" s="184">
        <v>0</v>
      </c>
      <c r="Q361" s="184">
        <v>0.125</v>
      </c>
      <c r="R361" s="83" t="s">
        <v>151</v>
      </c>
      <c r="AA361" s="2">
        <v>150000</v>
      </c>
    </row>
    <row r="362" spans="1:27" ht="15">
      <c r="A362" s="118">
        <v>1671</v>
      </c>
      <c r="B362" s="83" t="s">
        <v>6119</v>
      </c>
      <c r="C362" s="83" t="s">
        <v>8269</v>
      </c>
      <c r="D362" t="s">
        <v>1356</v>
      </c>
      <c r="E362" s="83">
        <v>535</v>
      </c>
      <c r="F362" s="83" t="s">
        <v>153</v>
      </c>
      <c r="H362" s="83" t="s">
        <v>150</v>
      </c>
      <c r="I362" s="109">
        <v>45152</v>
      </c>
      <c r="J362" s="109">
        <f>VLOOKUP(A362,'Membership Details'!C:J,8,FALSE)</f>
        <v>38621</v>
      </c>
      <c r="K362" s="109" t="b">
        <f t="shared" si="5"/>
        <v>1</v>
      </c>
      <c r="L362" s="2">
        <v>150000</v>
      </c>
      <c r="M362" s="83">
        <v>12</v>
      </c>
      <c r="N362" s="130">
        <v>45517</v>
      </c>
      <c r="O362" s="2">
        <v>0</v>
      </c>
      <c r="P362" s="184">
        <v>0</v>
      </c>
      <c r="Q362" s="184">
        <v>0.125</v>
      </c>
      <c r="R362" s="83" t="s">
        <v>151</v>
      </c>
      <c r="AA362" s="2">
        <v>150000</v>
      </c>
    </row>
    <row r="363" spans="1:27" ht="15">
      <c r="A363" s="118">
        <v>1672</v>
      </c>
      <c r="B363" s="83" t="s">
        <v>6119</v>
      </c>
      <c r="C363" s="83" t="s">
        <v>8269</v>
      </c>
      <c r="D363" t="s">
        <v>1357</v>
      </c>
      <c r="E363" s="83">
        <v>536</v>
      </c>
      <c r="F363" s="83" t="s">
        <v>153</v>
      </c>
      <c r="H363" s="83" t="s">
        <v>150</v>
      </c>
      <c r="I363" s="128">
        <v>45194</v>
      </c>
      <c r="J363" s="109">
        <f>VLOOKUP(A363,'Membership Details'!C:J,8,FALSE)</f>
        <v>38621</v>
      </c>
      <c r="K363" s="109" t="b">
        <f t="shared" si="5"/>
        <v>1</v>
      </c>
      <c r="L363" s="2">
        <v>150000</v>
      </c>
      <c r="M363" s="83">
        <v>12</v>
      </c>
      <c r="N363" s="130">
        <v>45559</v>
      </c>
      <c r="O363" s="2">
        <v>0</v>
      </c>
      <c r="P363" s="184">
        <v>0</v>
      </c>
      <c r="Q363" s="184">
        <v>0.125</v>
      </c>
      <c r="R363" s="83" t="s">
        <v>151</v>
      </c>
      <c r="AA363" s="2">
        <v>150000</v>
      </c>
    </row>
    <row r="364" spans="1:27" ht="15">
      <c r="A364" s="118">
        <v>1910</v>
      </c>
      <c r="B364" s="83" t="s">
        <v>6119</v>
      </c>
      <c r="C364" s="83" t="s">
        <v>8269</v>
      </c>
      <c r="D364" t="s">
        <v>1262</v>
      </c>
      <c r="E364" s="83">
        <v>542</v>
      </c>
      <c r="F364" s="83" t="s">
        <v>153</v>
      </c>
      <c r="H364" s="83" t="s">
        <v>150</v>
      </c>
      <c r="I364" s="129">
        <v>45090</v>
      </c>
      <c r="J364" s="109">
        <f>VLOOKUP(A364,'Membership Details'!C:J,8,FALSE)</f>
        <v>37986</v>
      </c>
      <c r="K364" s="109" t="b">
        <f t="shared" si="5"/>
        <v>1</v>
      </c>
      <c r="L364" s="2">
        <v>80000</v>
      </c>
      <c r="M364" s="83">
        <v>12</v>
      </c>
      <c r="N364" s="131">
        <v>45455</v>
      </c>
      <c r="O364" s="2">
        <v>0</v>
      </c>
      <c r="P364" s="184">
        <v>0</v>
      </c>
      <c r="Q364" s="184">
        <v>0.125</v>
      </c>
      <c r="R364" s="83" t="s">
        <v>151</v>
      </c>
      <c r="AA364" s="2">
        <v>80000</v>
      </c>
    </row>
    <row r="365" spans="1:27" ht="15">
      <c r="A365" s="118">
        <v>520</v>
      </c>
      <c r="B365" s="83" t="s">
        <v>6119</v>
      </c>
      <c r="C365" s="83" t="s">
        <v>8269</v>
      </c>
      <c r="D365" t="s">
        <v>970</v>
      </c>
      <c r="E365" s="83">
        <v>545</v>
      </c>
      <c r="F365" s="83" t="s">
        <v>153</v>
      </c>
      <c r="H365" s="83" t="s">
        <v>150</v>
      </c>
      <c r="I365" s="109">
        <v>45118</v>
      </c>
      <c r="J365" s="109">
        <f>VLOOKUP(A365,'Membership Details'!C:J,8,FALSE)</f>
        <v>36982</v>
      </c>
      <c r="K365" s="109" t="b">
        <f t="shared" si="5"/>
        <v>1</v>
      </c>
      <c r="L365" s="2">
        <v>140000</v>
      </c>
      <c r="M365" s="83">
        <v>12</v>
      </c>
      <c r="N365" s="130">
        <v>45483</v>
      </c>
      <c r="O365" s="2">
        <v>0</v>
      </c>
      <c r="P365" s="184">
        <v>0</v>
      </c>
      <c r="Q365" s="184">
        <v>0.125</v>
      </c>
      <c r="R365" s="83" t="s">
        <v>151</v>
      </c>
      <c r="AA365" s="2">
        <v>140000</v>
      </c>
    </row>
    <row r="366" spans="1:27" ht="15">
      <c r="A366" s="118">
        <v>2552</v>
      </c>
      <c r="B366" s="83" t="s">
        <v>6119</v>
      </c>
      <c r="C366" s="83" t="s">
        <v>8269</v>
      </c>
      <c r="D366" t="s">
        <v>1359</v>
      </c>
      <c r="E366" s="83">
        <v>546</v>
      </c>
      <c r="F366" s="83" t="s">
        <v>153</v>
      </c>
      <c r="H366" s="83" t="s">
        <v>150</v>
      </c>
      <c r="I366" s="109">
        <v>45143</v>
      </c>
      <c r="J366" s="109">
        <f>VLOOKUP(A366,'Membership Details'!C:J,8,FALSE)</f>
        <v>38621</v>
      </c>
      <c r="K366" s="109" t="b">
        <f t="shared" si="5"/>
        <v>1</v>
      </c>
      <c r="L366" s="2">
        <v>140000</v>
      </c>
      <c r="M366" s="83">
        <v>12</v>
      </c>
      <c r="N366" s="130">
        <v>45508</v>
      </c>
      <c r="O366" s="2">
        <v>0</v>
      </c>
      <c r="P366" s="184">
        <v>0</v>
      </c>
      <c r="Q366" s="184">
        <v>0.125</v>
      </c>
      <c r="R366" s="83" t="s">
        <v>151</v>
      </c>
      <c r="AA366" s="2">
        <v>140000</v>
      </c>
    </row>
    <row r="367" spans="1:27" ht="15">
      <c r="A367" s="118">
        <v>187</v>
      </c>
      <c r="B367" s="83" t="s">
        <v>6119</v>
      </c>
      <c r="C367" s="83" t="s">
        <v>8269</v>
      </c>
      <c r="D367" t="s">
        <v>304</v>
      </c>
      <c r="E367" s="83">
        <v>547</v>
      </c>
      <c r="F367" s="83" t="s">
        <v>153</v>
      </c>
      <c r="H367" s="83" t="s">
        <v>150</v>
      </c>
      <c r="I367" s="109">
        <v>45118</v>
      </c>
      <c r="J367" s="109">
        <f>VLOOKUP(A367,'Membership Details'!C:J,8,FALSE)</f>
        <v>36982</v>
      </c>
      <c r="K367" s="109" t="b">
        <f t="shared" si="5"/>
        <v>1</v>
      </c>
      <c r="L367" s="2">
        <v>60000</v>
      </c>
      <c r="M367" s="83">
        <v>12</v>
      </c>
      <c r="N367" s="130">
        <v>45483</v>
      </c>
      <c r="O367" s="2">
        <v>0</v>
      </c>
      <c r="P367" s="184">
        <v>0</v>
      </c>
      <c r="Q367" s="184">
        <v>0.125</v>
      </c>
      <c r="R367" s="83" t="s">
        <v>151</v>
      </c>
      <c r="AA367" s="2">
        <v>60000</v>
      </c>
    </row>
    <row r="368" spans="1:27" ht="15">
      <c r="A368" s="118">
        <v>649</v>
      </c>
      <c r="B368" s="83" t="s">
        <v>6119</v>
      </c>
      <c r="C368" s="83" t="s">
        <v>8269</v>
      </c>
      <c r="D368" t="s">
        <v>529</v>
      </c>
      <c r="E368" s="83">
        <v>548</v>
      </c>
      <c r="F368" s="83" t="s">
        <v>153</v>
      </c>
      <c r="H368" s="83" t="s">
        <v>150</v>
      </c>
      <c r="I368" s="109">
        <v>45118</v>
      </c>
      <c r="J368" s="109">
        <f>VLOOKUP(A368,'Membership Details'!C:J,8,FALSE)</f>
        <v>36982</v>
      </c>
      <c r="K368" s="109" t="b">
        <f t="shared" si="5"/>
        <v>1</v>
      </c>
      <c r="L368" s="2">
        <v>150000</v>
      </c>
      <c r="M368" s="83">
        <v>12</v>
      </c>
      <c r="N368" s="130">
        <v>45483</v>
      </c>
      <c r="O368" s="2">
        <v>0</v>
      </c>
      <c r="P368" s="184">
        <v>0</v>
      </c>
      <c r="Q368" s="184">
        <v>0.125</v>
      </c>
      <c r="R368" s="83" t="s">
        <v>151</v>
      </c>
      <c r="AA368" s="2">
        <v>150000</v>
      </c>
    </row>
    <row r="369" spans="1:27" ht="15">
      <c r="A369" s="118">
        <v>1696</v>
      </c>
      <c r="B369" s="83" t="s">
        <v>6119</v>
      </c>
      <c r="C369" s="83" t="s">
        <v>8269</v>
      </c>
      <c r="D369" t="s">
        <v>1439</v>
      </c>
      <c r="E369" s="83">
        <v>549</v>
      </c>
      <c r="F369" s="83" t="s">
        <v>153</v>
      </c>
      <c r="H369" s="83" t="s">
        <v>150</v>
      </c>
      <c r="I369" s="109">
        <v>42818</v>
      </c>
      <c r="J369" s="109">
        <f>VLOOKUP(A369,'Membership Details'!C:J,8,FALSE)</f>
        <v>39081</v>
      </c>
      <c r="K369" s="109" t="b">
        <f t="shared" si="5"/>
        <v>1</v>
      </c>
      <c r="L369" s="2">
        <v>36355</v>
      </c>
      <c r="M369" s="83">
        <v>12</v>
      </c>
      <c r="N369" s="130">
        <v>43182</v>
      </c>
      <c r="O369" s="2">
        <v>0</v>
      </c>
      <c r="P369" s="184">
        <v>0</v>
      </c>
      <c r="Q369" s="184">
        <v>0.125</v>
      </c>
      <c r="R369" s="83" t="s">
        <v>151</v>
      </c>
      <c r="AA369" s="2">
        <v>36355</v>
      </c>
    </row>
    <row r="370" spans="1:27" ht="15">
      <c r="A370" s="118">
        <v>888</v>
      </c>
      <c r="B370" s="83" t="s">
        <v>6119</v>
      </c>
      <c r="C370" s="83" t="s">
        <v>8269</v>
      </c>
      <c r="D370" t="s">
        <v>6130</v>
      </c>
      <c r="E370" s="83">
        <v>552</v>
      </c>
      <c r="F370" s="83" t="s">
        <v>153</v>
      </c>
      <c r="H370" s="83" t="s">
        <v>150</v>
      </c>
      <c r="I370" s="109">
        <v>45118</v>
      </c>
      <c r="J370" s="109">
        <f>VLOOKUP(A370,'Membership Details'!C:J,8,FALSE)</f>
        <v>42469</v>
      </c>
      <c r="K370" s="109" t="b">
        <f t="shared" si="5"/>
        <v>1</v>
      </c>
      <c r="L370" s="2">
        <v>50000</v>
      </c>
      <c r="M370" s="83">
        <v>12</v>
      </c>
      <c r="N370" s="130">
        <v>45483</v>
      </c>
      <c r="O370" s="2">
        <v>0</v>
      </c>
      <c r="P370" s="184">
        <v>0</v>
      </c>
      <c r="Q370" s="184">
        <v>0.125</v>
      </c>
      <c r="R370" s="83" t="s">
        <v>151</v>
      </c>
      <c r="AA370" s="2">
        <v>50000</v>
      </c>
    </row>
    <row r="371" spans="1:27" ht="15">
      <c r="A371" s="118">
        <v>2041</v>
      </c>
      <c r="B371" s="83" t="s">
        <v>6119</v>
      </c>
      <c r="C371" s="83" t="s">
        <v>8269</v>
      </c>
      <c r="D371" t="s">
        <v>181</v>
      </c>
      <c r="E371" s="83">
        <v>554</v>
      </c>
      <c r="F371" s="83" t="s">
        <v>153</v>
      </c>
      <c r="H371" s="83" t="s">
        <v>150</v>
      </c>
      <c r="I371" s="128">
        <v>45194</v>
      </c>
      <c r="J371" s="109">
        <f>VLOOKUP(A371,'Membership Details'!C:J,8,FALSE)</f>
        <v>36982</v>
      </c>
      <c r="K371" s="109" t="b">
        <f t="shared" si="5"/>
        <v>1</v>
      </c>
      <c r="L371" s="2">
        <v>70000</v>
      </c>
      <c r="M371" s="83">
        <v>12</v>
      </c>
      <c r="N371" s="130">
        <v>45559</v>
      </c>
      <c r="O371" s="2">
        <v>0</v>
      </c>
      <c r="P371" s="184">
        <v>0</v>
      </c>
      <c r="Q371" s="184">
        <v>0.125</v>
      </c>
      <c r="R371" s="83" t="s">
        <v>151</v>
      </c>
      <c r="AA371" s="2">
        <v>70000</v>
      </c>
    </row>
    <row r="372" spans="1:27" ht="15">
      <c r="A372" s="118">
        <v>1568</v>
      </c>
      <c r="B372" s="83" t="s">
        <v>6119</v>
      </c>
      <c r="C372" s="83" t="s">
        <v>8269</v>
      </c>
      <c r="D372" t="s">
        <v>1440</v>
      </c>
      <c r="E372" s="83">
        <v>556</v>
      </c>
      <c r="F372" s="83" t="s">
        <v>153</v>
      </c>
      <c r="H372" s="83" t="s">
        <v>150</v>
      </c>
      <c r="I372" s="109">
        <v>45118</v>
      </c>
      <c r="J372" s="109">
        <f>VLOOKUP(A372,'Membership Details'!C:J,8,FALSE)</f>
        <v>39081</v>
      </c>
      <c r="K372" s="109" t="b">
        <f t="shared" si="5"/>
        <v>1</v>
      </c>
      <c r="L372" s="2">
        <v>115000</v>
      </c>
      <c r="M372" s="83">
        <v>12</v>
      </c>
      <c r="N372" s="130">
        <v>45483</v>
      </c>
      <c r="O372" s="2">
        <v>0</v>
      </c>
      <c r="P372" s="184">
        <v>0</v>
      </c>
      <c r="Q372" s="184">
        <v>0.125</v>
      </c>
      <c r="R372" s="83" t="s">
        <v>151</v>
      </c>
      <c r="AA372" s="2">
        <v>115000</v>
      </c>
    </row>
    <row r="373" spans="1:27" ht="15">
      <c r="A373" s="118">
        <v>1567</v>
      </c>
      <c r="B373" s="83" t="s">
        <v>6119</v>
      </c>
      <c r="C373" s="83" t="s">
        <v>8269</v>
      </c>
      <c r="D373" t="s">
        <v>1618</v>
      </c>
      <c r="E373" s="83">
        <v>557</v>
      </c>
      <c r="F373" s="83" t="s">
        <v>153</v>
      </c>
      <c r="H373" s="83" t="s">
        <v>150</v>
      </c>
      <c r="I373" s="109">
        <v>45118</v>
      </c>
      <c r="J373" s="109">
        <f>VLOOKUP(A373,'Membership Details'!C:J,8,FALSE)</f>
        <v>39422</v>
      </c>
      <c r="K373" s="109" t="b">
        <f t="shared" si="5"/>
        <v>1</v>
      </c>
      <c r="L373" s="2">
        <v>115000</v>
      </c>
      <c r="M373" s="83">
        <v>12</v>
      </c>
      <c r="N373" s="130">
        <v>45483</v>
      </c>
      <c r="O373" s="2">
        <v>0</v>
      </c>
      <c r="P373" s="184">
        <v>0</v>
      </c>
      <c r="Q373" s="184">
        <v>0.125</v>
      </c>
      <c r="R373" s="83" t="s">
        <v>151</v>
      </c>
      <c r="AA373" s="2">
        <v>115000</v>
      </c>
    </row>
    <row r="374" spans="1:27" ht="15">
      <c r="A374" s="118">
        <v>1709</v>
      </c>
      <c r="B374" s="83" t="s">
        <v>6119</v>
      </c>
      <c r="C374" s="83" t="s">
        <v>8269</v>
      </c>
      <c r="D374" t="s">
        <v>1293</v>
      </c>
      <c r="E374" s="83">
        <v>559</v>
      </c>
      <c r="F374" s="83" t="s">
        <v>153</v>
      </c>
      <c r="H374" s="83" t="s">
        <v>150</v>
      </c>
      <c r="I374" s="109">
        <v>45143</v>
      </c>
      <c r="J374" s="109">
        <f>VLOOKUP(A374,'Membership Details'!C:J,8,FALSE)</f>
        <v>37986</v>
      </c>
      <c r="K374" s="109" t="b">
        <f t="shared" si="5"/>
        <v>1</v>
      </c>
      <c r="L374" s="2">
        <v>35000</v>
      </c>
      <c r="M374" s="83">
        <v>12</v>
      </c>
      <c r="N374" s="130">
        <v>45508</v>
      </c>
      <c r="O374" s="2">
        <v>0</v>
      </c>
      <c r="P374" s="184">
        <v>0</v>
      </c>
      <c r="Q374" s="184">
        <v>0.125</v>
      </c>
      <c r="R374" s="83" t="s">
        <v>151</v>
      </c>
      <c r="AA374" s="2">
        <v>35000</v>
      </c>
    </row>
    <row r="375" spans="1:27" ht="15">
      <c r="A375" s="118">
        <v>707</v>
      </c>
      <c r="B375" s="83" t="s">
        <v>6119</v>
      </c>
      <c r="C375" s="83" t="s">
        <v>8269</v>
      </c>
      <c r="D375" t="s">
        <v>1159</v>
      </c>
      <c r="E375" s="83">
        <v>560</v>
      </c>
      <c r="F375" s="83" t="s">
        <v>153</v>
      </c>
      <c r="H375" s="83" t="s">
        <v>150</v>
      </c>
      <c r="I375" s="128">
        <v>45194</v>
      </c>
      <c r="J375" s="109">
        <f>VLOOKUP(A375,'Membership Details'!C:J,8,FALSE)</f>
        <v>37315</v>
      </c>
      <c r="K375" s="109" t="b">
        <f t="shared" si="5"/>
        <v>1</v>
      </c>
      <c r="L375" s="2">
        <v>80000</v>
      </c>
      <c r="M375" s="83">
        <v>12</v>
      </c>
      <c r="N375" s="130">
        <v>45559</v>
      </c>
      <c r="O375" s="2">
        <v>0</v>
      </c>
      <c r="P375" s="184">
        <v>0</v>
      </c>
      <c r="Q375" s="184">
        <v>0.125</v>
      </c>
      <c r="R375" s="83" t="s">
        <v>151</v>
      </c>
      <c r="AA375" s="2">
        <v>80000</v>
      </c>
    </row>
    <row r="376" spans="1:27" ht="15">
      <c r="A376" s="118">
        <v>1721</v>
      </c>
      <c r="B376" s="83" t="s">
        <v>6119</v>
      </c>
      <c r="C376" s="83" t="s">
        <v>8269</v>
      </c>
      <c r="D376" t="s">
        <v>431</v>
      </c>
      <c r="E376" s="83">
        <v>561</v>
      </c>
      <c r="F376" s="83" t="s">
        <v>153</v>
      </c>
      <c r="H376" s="83" t="s">
        <v>150</v>
      </c>
      <c r="I376" s="109">
        <v>45143</v>
      </c>
      <c r="J376" s="109">
        <f>VLOOKUP(A376,'Membership Details'!C:J,8,FALSE)</f>
        <v>36982</v>
      </c>
      <c r="K376" s="109" t="b">
        <f t="shared" si="5"/>
        <v>1</v>
      </c>
      <c r="L376" s="2">
        <v>69000</v>
      </c>
      <c r="M376" s="83">
        <v>12</v>
      </c>
      <c r="N376" s="130">
        <v>45508</v>
      </c>
      <c r="O376" s="2">
        <v>0</v>
      </c>
      <c r="P376" s="184">
        <v>0</v>
      </c>
      <c r="Q376" s="184">
        <v>0.125</v>
      </c>
      <c r="R376" s="83" t="s">
        <v>151</v>
      </c>
      <c r="AA376" s="2">
        <v>69000</v>
      </c>
    </row>
    <row r="377" spans="1:27" ht="15">
      <c r="A377" s="118">
        <v>1562</v>
      </c>
      <c r="B377" s="83" t="s">
        <v>6119</v>
      </c>
      <c r="C377" s="83" t="s">
        <v>8269</v>
      </c>
      <c r="D377" t="s">
        <v>753</v>
      </c>
      <c r="E377" s="83">
        <v>563</v>
      </c>
      <c r="F377" s="83" t="s">
        <v>153</v>
      </c>
      <c r="H377" s="83" t="s">
        <v>150</v>
      </c>
      <c r="I377" s="109">
        <v>45143</v>
      </c>
      <c r="J377" s="109">
        <f>VLOOKUP(A377,'Membership Details'!C:J,8,FALSE)</f>
        <v>36982</v>
      </c>
      <c r="K377" s="109" t="b">
        <f t="shared" si="5"/>
        <v>1</v>
      </c>
      <c r="L377" s="2">
        <v>95000</v>
      </c>
      <c r="M377" s="83">
        <v>12</v>
      </c>
      <c r="N377" s="130">
        <v>45508</v>
      </c>
      <c r="O377" s="2">
        <v>0</v>
      </c>
      <c r="P377" s="184">
        <v>0</v>
      </c>
      <c r="Q377" s="184">
        <v>0.125</v>
      </c>
      <c r="R377" s="83" t="s">
        <v>151</v>
      </c>
      <c r="AA377" s="2">
        <v>95000</v>
      </c>
    </row>
    <row r="378" spans="1:27" ht="15">
      <c r="A378" s="118">
        <v>1560</v>
      </c>
      <c r="B378" s="83" t="s">
        <v>6119</v>
      </c>
      <c r="C378" s="83" t="s">
        <v>8269</v>
      </c>
      <c r="D378" t="s">
        <v>752</v>
      </c>
      <c r="E378" s="83">
        <v>564</v>
      </c>
      <c r="F378" s="83" t="s">
        <v>153</v>
      </c>
      <c r="H378" s="83" t="s">
        <v>150</v>
      </c>
      <c r="I378" s="109">
        <v>45118</v>
      </c>
      <c r="J378" s="109">
        <f>VLOOKUP(A378,'Membership Details'!C:J,8,FALSE)</f>
        <v>36982</v>
      </c>
      <c r="K378" s="109" t="b">
        <f t="shared" si="5"/>
        <v>1</v>
      </c>
      <c r="L378" s="2">
        <v>95000</v>
      </c>
      <c r="M378" s="83">
        <v>12</v>
      </c>
      <c r="N378" s="130">
        <v>45483</v>
      </c>
      <c r="O378" s="2">
        <v>0</v>
      </c>
      <c r="P378" s="184">
        <v>0</v>
      </c>
      <c r="Q378" s="184">
        <v>0.125</v>
      </c>
      <c r="R378" s="83" t="s">
        <v>151</v>
      </c>
      <c r="AA378" s="2">
        <v>95000</v>
      </c>
    </row>
    <row r="379" spans="1:27" ht="15">
      <c r="A379" s="118">
        <v>1750</v>
      </c>
      <c r="B379" s="83" t="s">
        <v>6119</v>
      </c>
      <c r="C379" s="83" t="s">
        <v>8269</v>
      </c>
      <c r="D379" t="s">
        <v>742</v>
      </c>
      <c r="E379" s="83">
        <v>565</v>
      </c>
      <c r="F379" s="83" t="s">
        <v>153</v>
      </c>
      <c r="H379" s="83" t="s">
        <v>150</v>
      </c>
      <c r="I379" s="109">
        <v>45152</v>
      </c>
      <c r="J379" s="109">
        <f>VLOOKUP(A379,'Membership Details'!C:J,8,FALSE)</f>
        <v>36982</v>
      </c>
      <c r="K379" s="109" t="b">
        <f t="shared" si="5"/>
        <v>1</v>
      </c>
      <c r="L379" s="2">
        <v>40000</v>
      </c>
      <c r="M379" s="83">
        <v>12</v>
      </c>
      <c r="N379" s="130">
        <v>45517</v>
      </c>
      <c r="O379" s="2">
        <v>0</v>
      </c>
      <c r="P379" s="184">
        <v>0</v>
      </c>
      <c r="Q379" s="184">
        <v>0.125</v>
      </c>
      <c r="R379" s="83" t="s">
        <v>151</v>
      </c>
      <c r="AA379" s="2">
        <v>40000</v>
      </c>
    </row>
    <row r="380" spans="1:27" ht="15">
      <c r="A380" s="118">
        <v>251</v>
      </c>
      <c r="B380" s="83" t="s">
        <v>6119</v>
      </c>
      <c r="C380" s="83" t="s">
        <v>8269</v>
      </c>
      <c r="D380" t="s">
        <v>348</v>
      </c>
      <c r="E380" s="83">
        <v>566</v>
      </c>
      <c r="F380" s="83" t="s">
        <v>153</v>
      </c>
      <c r="H380" s="83" t="s">
        <v>150</v>
      </c>
      <c r="I380" s="109">
        <v>45118</v>
      </c>
      <c r="J380" s="109">
        <f>VLOOKUP(A380,'Membership Details'!C:J,8,FALSE)</f>
        <v>36982</v>
      </c>
      <c r="K380" s="109" t="b">
        <f t="shared" si="5"/>
        <v>1</v>
      </c>
      <c r="L380" s="2">
        <v>110000</v>
      </c>
      <c r="M380" s="83">
        <v>12</v>
      </c>
      <c r="N380" s="130">
        <v>45483</v>
      </c>
      <c r="O380" s="2">
        <v>0</v>
      </c>
      <c r="P380" s="184">
        <v>0</v>
      </c>
      <c r="Q380" s="184">
        <v>0.125</v>
      </c>
      <c r="R380" s="83" t="s">
        <v>151</v>
      </c>
      <c r="AA380" s="2">
        <v>110000</v>
      </c>
    </row>
    <row r="381" spans="1:27" ht="15">
      <c r="A381" s="118">
        <v>1751</v>
      </c>
      <c r="B381" s="83" t="s">
        <v>6119</v>
      </c>
      <c r="C381" s="83" t="s">
        <v>8269</v>
      </c>
      <c r="D381" t="s">
        <v>1605</v>
      </c>
      <c r="E381" s="83">
        <v>567</v>
      </c>
      <c r="F381" s="83" t="s">
        <v>153</v>
      </c>
      <c r="H381" s="83" t="s">
        <v>150</v>
      </c>
      <c r="I381" s="109">
        <v>45143</v>
      </c>
      <c r="J381" s="109">
        <f>VLOOKUP(A381,'Membership Details'!C:J,8,FALSE)</f>
        <v>39533</v>
      </c>
      <c r="K381" s="109" t="b">
        <f t="shared" si="5"/>
        <v>1</v>
      </c>
      <c r="L381" s="2">
        <v>130000</v>
      </c>
      <c r="M381" s="83">
        <v>12</v>
      </c>
      <c r="N381" s="130">
        <v>45508</v>
      </c>
      <c r="O381" s="2">
        <v>0</v>
      </c>
      <c r="P381" s="184">
        <v>0</v>
      </c>
      <c r="Q381" s="184">
        <v>0.125</v>
      </c>
      <c r="R381" s="83" t="s">
        <v>151</v>
      </c>
      <c r="AA381" s="2">
        <v>130000</v>
      </c>
    </row>
    <row r="382" spans="1:27" ht="15">
      <c r="A382" s="118">
        <v>297</v>
      </c>
      <c r="B382" s="83" t="s">
        <v>6119</v>
      </c>
      <c r="C382" s="83" t="s">
        <v>8269</v>
      </c>
      <c r="D382" t="s">
        <v>385</v>
      </c>
      <c r="E382" s="83">
        <v>568</v>
      </c>
      <c r="F382" s="83" t="s">
        <v>153</v>
      </c>
      <c r="H382" s="83" t="s">
        <v>150</v>
      </c>
      <c r="I382" s="128">
        <v>45194</v>
      </c>
      <c r="J382" s="109">
        <f>VLOOKUP(A382,'Membership Details'!C:J,8,FALSE)</f>
        <v>36982</v>
      </c>
      <c r="K382" s="109" t="b">
        <f t="shared" si="5"/>
        <v>1</v>
      </c>
      <c r="L382" s="2">
        <v>65000</v>
      </c>
      <c r="M382" s="83">
        <v>12</v>
      </c>
      <c r="N382" s="130">
        <v>45559</v>
      </c>
      <c r="O382" s="2">
        <v>0</v>
      </c>
      <c r="P382" s="184">
        <v>0</v>
      </c>
      <c r="Q382" s="184">
        <v>0.125</v>
      </c>
      <c r="R382" s="83" t="s">
        <v>151</v>
      </c>
      <c r="AA382" s="2">
        <v>65000</v>
      </c>
    </row>
    <row r="383" spans="1:27" ht="15">
      <c r="A383" s="118">
        <v>1753</v>
      </c>
      <c r="B383" s="83" t="s">
        <v>6119</v>
      </c>
      <c r="C383" s="83" t="s">
        <v>8269</v>
      </c>
      <c r="D383" t="s">
        <v>585</v>
      </c>
      <c r="E383" s="83">
        <v>569</v>
      </c>
      <c r="F383" s="83" t="s">
        <v>153</v>
      </c>
      <c r="H383" s="83" t="s">
        <v>150</v>
      </c>
      <c r="I383" s="109">
        <v>45118</v>
      </c>
      <c r="J383" s="109">
        <f>VLOOKUP(A383,'Membership Details'!C:J,8,FALSE)</f>
        <v>36982</v>
      </c>
      <c r="K383" s="109" t="b">
        <f t="shared" si="5"/>
        <v>1</v>
      </c>
      <c r="L383" s="2">
        <v>95000</v>
      </c>
      <c r="M383" s="83">
        <v>12</v>
      </c>
      <c r="N383" s="130">
        <v>45483</v>
      </c>
      <c r="O383" s="2">
        <v>0</v>
      </c>
      <c r="P383" s="184">
        <v>0</v>
      </c>
      <c r="Q383" s="184">
        <v>0.125</v>
      </c>
      <c r="R383" s="83" t="s">
        <v>151</v>
      </c>
      <c r="AA383" s="2">
        <v>95000</v>
      </c>
    </row>
    <row r="384" spans="1:27" ht="15">
      <c r="A384" s="118">
        <v>1754</v>
      </c>
      <c r="B384" s="83" t="s">
        <v>6119</v>
      </c>
      <c r="C384" s="83" t="s">
        <v>8269</v>
      </c>
      <c r="D384" t="s">
        <v>1617</v>
      </c>
      <c r="E384" s="83">
        <v>570</v>
      </c>
      <c r="F384" s="83" t="s">
        <v>153</v>
      </c>
      <c r="H384" s="83" t="s">
        <v>150</v>
      </c>
      <c r="I384" s="109">
        <v>45152</v>
      </c>
      <c r="J384" s="109">
        <f>VLOOKUP(A384,'Membership Details'!C:J,8,FALSE)</f>
        <v>39538</v>
      </c>
      <c r="K384" s="109" t="b">
        <f t="shared" si="5"/>
        <v>1</v>
      </c>
      <c r="L384" s="2">
        <v>75000</v>
      </c>
      <c r="M384" s="83">
        <v>12</v>
      </c>
      <c r="N384" s="130">
        <v>45517</v>
      </c>
      <c r="O384" s="2">
        <v>0</v>
      </c>
      <c r="P384" s="184">
        <v>0</v>
      </c>
      <c r="Q384" s="184">
        <v>0.125</v>
      </c>
      <c r="R384" s="83" t="s">
        <v>151</v>
      </c>
      <c r="AA384" s="2">
        <v>75000</v>
      </c>
    </row>
    <row r="385" spans="1:27" ht="15">
      <c r="A385" s="118">
        <v>1757</v>
      </c>
      <c r="B385" s="83" t="s">
        <v>6119</v>
      </c>
      <c r="C385" s="83" t="s">
        <v>8269</v>
      </c>
      <c r="D385" t="s">
        <v>1661</v>
      </c>
      <c r="E385" s="83">
        <v>574</v>
      </c>
      <c r="F385" s="83" t="s">
        <v>153</v>
      </c>
      <c r="H385" s="83" t="s">
        <v>150</v>
      </c>
      <c r="I385" s="109">
        <v>45118</v>
      </c>
      <c r="J385" s="109">
        <f>VLOOKUP(A385,'Membership Details'!C:J,8,FALSE)</f>
        <v>39903</v>
      </c>
      <c r="K385" s="109" t="b">
        <f t="shared" si="5"/>
        <v>1</v>
      </c>
      <c r="L385" s="2">
        <v>60000</v>
      </c>
      <c r="M385" s="83">
        <v>12</v>
      </c>
      <c r="N385" s="130">
        <v>45483</v>
      </c>
      <c r="O385" s="2">
        <v>0</v>
      </c>
      <c r="P385" s="184">
        <v>0</v>
      </c>
      <c r="Q385" s="184">
        <v>0.125</v>
      </c>
      <c r="R385" s="83" t="s">
        <v>151</v>
      </c>
      <c r="AA385" s="2">
        <v>60000</v>
      </c>
    </row>
    <row r="386" spans="1:27" ht="15">
      <c r="A386" s="118">
        <v>1759</v>
      </c>
      <c r="B386" s="83" t="s">
        <v>6119</v>
      </c>
      <c r="C386" s="83" t="s">
        <v>8269</v>
      </c>
      <c r="D386" t="s">
        <v>1606</v>
      </c>
      <c r="E386" s="83">
        <v>575</v>
      </c>
      <c r="F386" s="83" t="s">
        <v>153</v>
      </c>
      <c r="H386" s="83" t="s">
        <v>150</v>
      </c>
      <c r="I386" s="109">
        <v>45143</v>
      </c>
      <c r="J386" s="109">
        <f>VLOOKUP(A386,'Membership Details'!C:J,8,FALSE)</f>
        <v>39533</v>
      </c>
      <c r="K386" s="109" t="b">
        <f t="shared" si="5"/>
        <v>1</v>
      </c>
      <c r="L386" s="2">
        <v>130000</v>
      </c>
      <c r="M386" s="83">
        <v>12</v>
      </c>
      <c r="N386" s="130">
        <v>45508</v>
      </c>
      <c r="O386" s="2">
        <v>0</v>
      </c>
      <c r="P386" s="184">
        <v>0</v>
      </c>
      <c r="Q386" s="184">
        <v>0.125</v>
      </c>
      <c r="R386" s="83" t="s">
        <v>151</v>
      </c>
      <c r="AA386" s="2">
        <v>130000</v>
      </c>
    </row>
    <row r="387" spans="1:27" ht="15">
      <c r="A387" s="118">
        <v>1749</v>
      </c>
      <c r="B387" s="83" t="s">
        <v>6119</v>
      </c>
      <c r="C387" s="83" t="s">
        <v>8269</v>
      </c>
      <c r="D387" t="s">
        <v>1626</v>
      </c>
      <c r="E387" s="83">
        <v>576</v>
      </c>
      <c r="F387" s="83" t="s">
        <v>153</v>
      </c>
      <c r="H387" s="83" t="s">
        <v>150</v>
      </c>
      <c r="I387" s="129">
        <v>45090</v>
      </c>
      <c r="J387" s="109">
        <f>VLOOKUP(A387,'Membership Details'!C:J,8,FALSE)</f>
        <v>39538</v>
      </c>
      <c r="K387" s="109" t="b">
        <f t="shared" ref="K387:K450" si="6">I387&gt;=J387</f>
        <v>1</v>
      </c>
      <c r="L387" s="2">
        <v>120000</v>
      </c>
      <c r="M387" s="83">
        <v>12</v>
      </c>
      <c r="N387" s="131">
        <v>45455</v>
      </c>
      <c r="O387" s="2">
        <v>0</v>
      </c>
      <c r="P387" s="184">
        <v>0</v>
      </c>
      <c r="Q387" s="184">
        <v>0.125</v>
      </c>
      <c r="R387" s="83" t="s">
        <v>151</v>
      </c>
      <c r="AA387" s="2">
        <v>120000</v>
      </c>
    </row>
    <row r="388" spans="1:27" ht="15">
      <c r="A388" s="118">
        <v>1760</v>
      </c>
      <c r="B388" s="83" t="s">
        <v>6119</v>
      </c>
      <c r="C388" s="83" t="s">
        <v>8269</v>
      </c>
      <c r="D388" t="s">
        <v>1611</v>
      </c>
      <c r="E388" s="83">
        <v>578</v>
      </c>
      <c r="F388" s="83" t="s">
        <v>153</v>
      </c>
      <c r="H388" s="83" t="s">
        <v>150</v>
      </c>
      <c r="I388" s="109">
        <v>45143</v>
      </c>
      <c r="J388" s="109">
        <f>VLOOKUP(A388,'Membership Details'!C:J,8,FALSE)</f>
        <v>39535</v>
      </c>
      <c r="K388" s="109" t="b">
        <f t="shared" si="6"/>
        <v>1</v>
      </c>
      <c r="L388" s="2">
        <v>100000</v>
      </c>
      <c r="M388" s="83">
        <v>12</v>
      </c>
      <c r="N388" s="130">
        <v>45508</v>
      </c>
      <c r="O388" s="2">
        <v>0</v>
      </c>
      <c r="P388" s="184">
        <v>0</v>
      </c>
      <c r="Q388" s="184">
        <v>0.125</v>
      </c>
      <c r="R388" s="83" t="s">
        <v>151</v>
      </c>
      <c r="AA388" s="2">
        <v>100000</v>
      </c>
    </row>
    <row r="389" spans="1:27" ht="15">
      <c r="A389" s="118">
        <v>1761</v>
      </c>
      <c r="B389" s="83" t="s">
        <v>6119</v>
      </c>
      <c r="C389" s="83" t="s">
        <v>8269</v>
      </c>
      <c r="D389" t="s">
        <v>1609</v>
      </c>
      <c r="E389" s="83">
        <v>579</v>
      </c>
      <c r="F389" s="83" t="s">
        <v>153</v>
      </c>
      <c r="H389" s="83" t="s">
        <v>150</v>
      </c>
      <c r="I389" s="109">
        <v>45118</v>
      </c>
      <c r="J389" s="109">
        <f>VLOOKUP(A389,'Membership Details'!C:J,8,FALSE)</f>
        <v>39534</v>
      </c>
      <c r="K389" s="109" t="b">
        <f t="shared" si="6"/>
        <v>1</v>
      </c>
      <c r="L389" s="2">
        <v>100000</v>
      </c>
      <c r="M389" s="83">
        <v>12</v>
      </c>
      <c r="N389" s="130">
        <v>45483</v>
      </c>
      <c r="O389" s="2">
        <v>0</v>
      </c>
      <c r="P389" s="184">
        <v>0</v>
      </c>
      <c r="Q389" s="184">
        <v>0.125</v>
      </c>
      <c r="R389" s="83" t="s">
        <v>151</v>
      </c>
      <c r="AA389" s="2">
        <v>100000</v>
      </c>
    </row>
    <row r="390" spans="1:27" ht="15">
      <c r="A390" s="118">
        <v>1762</v>
      </c>
      <c r="B390" s="83" t="s">
        <v>6119</v>
      </c>
      <c r="C390" s="83" t="s">
        <v>8269</v>
      </c>
      <c r="D390" t="s">
        <v>1598</v>
      </c>
      <c r="E390" s="83">
        <v>580</v>
      </c>
      <c r="F390" s="83" t="s">
        <v>153</v>
      </c>
      <c r="H390" s="83" t="s">
        <v>150</v>
      </c>
      <c r="I390" s="109">
        <v>45118</v>
      </c>
      <c r="J390" s="109">
        <f>VLOOKUP(A390,'Membership Details'!C:J,8,FALSE)</f>
        <v>39531</v>
      </c>
      <c r="K390" s="109" t="b">
        <f t="shared" si="6"/>
        <v>1</v>
      </c>
      <c r="L390" s="2">
        <v>89000</v>
      </c>
      <c r="M390" s="83">
        <v>12</v>
      </c>
      <c r="N390" s="130">
        <v>45483</v>
      </c>
      <c r="O390" s="2">
        <v>0</v>
      </c>
      <c r="P390" s="184">
        <v>0</v>
      </c>
      <c r="Q390" s="184">
        <v>0.125</v>
      </c>
      <c r="R390" s="83" t="s">
        <v>151</v>
      </c>
      <c r="AA390" s="2">
        <v>89000</v>
      </c>
    </row>
    <row r="391" spans="1:27" ht="15">
      <c r="A391" s="118">
        <v>1841</v>
      </c>
      <c r="B391" s="83" t="s">
        <v>6119</v>
      </c>
      <c r="C391" s="83" t="s">
        <v>8269</v>
      </c>
      <c r="D391" t="s">
        <v>1599</v>
      </c>
      <c r="E391" s="83">
        <v>581</v>
      </c>
      <c r="F391" s="83" t="s">
        <v>153</v>
      </c>
      <c r="H391" s="83" t="s">
        <v>150</v>
      </c>
      <c r="I391" s="109">
        <v>45118</v>
      </c>
      <c r="J391" s="109">
        <f>VLOOKUP(A391,'Membership Details'!C:J,8,FALSE)</f>
        <v>39531</v>
      </c>
      <c r="K391" s="109" t="b">
        <f t="shared" si="6"/>
        <v>1</v>
      </c>
      <c r="L391" s="2">
        <v>90000</v>
      </c>
      <c r="M391" s="83">
        <v>12</v>
      </c>
      <c r="N391" s="130">
        <v>45483</v>
      </c>
      <c r="O391" s="2">
        <v>0</v>
      </c>
      <c r="P391" s="184">
        <v>0</v>
      </c>
      <c r="Q391" s="184">
        <v>0.125</v>
      </c>
      <c r="R391" s="83" t="s">
        <v>151</v>
      </c>
      <c r="AA391" s="2">
        <v>90000</v>
      </c>
    </row>
    <row r="392" spans="1:27" ht="15">
      <c r="A392" s="118">
        <v>1765</v>
      </c>
      <c r="B392" s="83" t="s">
        <v>6119</v>
      </c>
      <c r="C392" s="83" t="s">
        <v>8269</v>
      </c>
      <c r="D392" t="s">
        <v>1628</v>
      </c>
      <c r="E392" s="83">
        <v>585</v>
      </c>
      <c r="F392" s="83" t="s">
        <v>153</v>
      </c>
      <c r="H392" s="83" t="s">
        <v>150</v>
      </c>
      <c r="I392" s="129">
        <v>45090</v>
      </c>
      <c r="J392" s="109">
        <f>VLOOKUP(A392,'Membership Details'!C:J,8,FALSE)</f>
        <v>39568</v>
      </c>
      <c r="K392" s="109" t="b">
        <f t="shared" si="6"/>
        <v>1</v>
      </c>
      <c r="L392" s="2">
        <v>155000</v>
      </c>
      <c r="M392" s="83">
        <v>12</v>
      </c>
      <c r="N392" s="131">
        <v>45455</v>
      </c>
      <c r="O392" s="2">
        <v>0</v>
      </c>
      <c r="P392" s="184">
        <v>0</v>
      </c>
      <c r="Q392" s="184">
        <v>0.125</v>
      </c>
      <c r="R392" s="83" t="s">
        <v>151</v>
      </c>
      <c r="AA392" s="2">
        <v>155000</v>
      </c>
    </row>
    <row r="393" spans="1:27" ht="15">
      <c r="A393" s="118">
        <v>1766</v>
      </c>
      <c r="B393" s="83" t="s">
        <v>6119</v>
      </c>
      <c r="C393" s="83" t="s">
        <v>8269</v>
      </c>
      <c r="D393" t="s">
        <v>1594</v>
      </c>
      <c r="E393" s="83">
        <v>586</v>
      </c>
      <c r="F393" s="83" t="s">
        <v>153</v>
      </c>
      <c r="H393" s="83" t="s">
        <v>150</v>
      </c>
      <c r="I393" s="109">
        <v>45118</v>
      </c>
      <c r="J393" s="109">
        <f>VLOOKUP(A393,'Membership Details'!C:J,8,FALSE)</f>
        <v>39445</v>
      </c>
      <c r="K393" s="109" t="b">
        <f t="shared" si="6"/>
        <v>1</v>
      </c>
      <c r="L393" s="2">
        <v>58000</v>
      </c>
      <c r="M393" s="83">
        <v>12</v>
      </c>
      <c r="N393" s="130">
        <v>45483</v>
      </c>
      <c r="O393" s="2">
        <v>0</v>
      </c>
      <c r="P393" s="184">
        <v>0</v>
      </c>
      <c r="Q393" s="184">
        <v>0.125</v>
      </c>
      <c r="R393" s="83" t="s">
        <v>151</v>
      </c>
      <c r="AA393" s="2">
        <v>58000</v>
      </c>
    </row>
    <row r="394" spans="1:27" ht="15">
      <c r="A394" s="118">
        <v>1767</v>
      </c>
      <c r="B394" s="83" t="s">
        <v>6119</v>
      </c>
      <c r="C394" s="83" t="s">
        <v>8269</v>
      </c>
      <c r="D394" t="s">
        <v>1467</v>
      </c>
      <c r="E394" s="83">
        <v>587</v>
      </c>
      <c r="F394" s="83" t="s">
        <v>153</v>
      </c>
      <c r="H394" s="83" t="s">
        <v>150</v>
      </c>
      <c r="I394" s="109">
        <v>45143</v>
      </c>
      <c r="J394" s="109">
        <f>VLOOKUP(A394,'Membership Details'!C:J,8,FALSE)</f>
        <v>39168</v>
      </c>
      <c r="K394" s="109" t="b">
        <f t="shared" si="6"/>
        <v>1</v>
      </c>
      <c r="L394" s="2">
        <v>75000</v>
      </c>
      <c r="M394" s="83">
        <v>12</v>
      </c>
      <c r="N394" s="130">
        <v>45508</v>
      </c>
      <c r="O394" s="2">
        <v>0</v>
      </c>
      <c r="P394" s="184">
        <v>0</v>
      </c>
      <c r="Q394" s="184">
        <v>0.125</v>
      </c>
      <c r="R394" s="83" t="s">
        <v>151</v>
      </c>
      <c r="AA394" s="2">
        <v>75000</v>
      </c>
    </row>
    <row r="395" spans="1:27" ht="15">
      <c r="A395" s="118">
        <v>1769</v>
      </c>
      <c r="B395" s="83" t="s">
        <v>6119</v>
      </c>
      <c r="C395" s="83" t="s">
        <v>8269</v>
      </c>
      <c r="D395" t="s">
        <v>1637</v>
      </c>
      <c r="E395" s="83">
        <v>590</v>
      </c>
      <c r="F395" s="83" t="s">
        <v>153</v>
      </c>
      <c r="H395" s="83" t="s">
        <v>150</v>
      </c>
      <c r="I395" s="109">
        <v>45152</v>
      </c>
      <c r="J395" s="109">
        <f>VLOOKUP(A395,'Membership Details'!C:J,8,FALSE)</f>
        <v>39707</v>
      </c>
      <c r="K395" s="109" t="b">
        <f t="shared" si="6"/>
        <v>1</v>
      </c>
      <c r="L395" s="2">
        <v>60000</v>
      </c>
      <c r="M395" s="83">
        <v>12</v>
      </c>
      <c r="N395" s="130">
        <v>45517</v>
      </c>
      <c r="O395" s="2">
        <v>0</v>
      </c>
      <c r="P395" s="184">
        <v>0</v>
      </c>
      <c r="Q395" s="184">
        <v>0.125</v>
      </c>
      <c r="R395" s="83" t="s">
        <v>151</v>
      </c>
      <c r="AA395" s="2">
        <v>60000</v>
      </c>
    </row>
    <row r="396" spans="1:27" ht="15">
      <c r="A396" s="118">
        <v>1770</v>
      </c>
      <c r="B396" s="83" t="s">
        <v>6119</v>
      </c>
      <c r="C396" s="83" t="s">
        <v>8269</v>
      </c>
      <c r="D396" t="s">
        <v>1029</v>
      </c>
      <c r="E396" s="83">
        <v>591</v>
      </c>
      <c r="F396" s="83" t="s">
        <v>153</v>
      </c>
      <c r="H396" s="83" t="s">
        <v>150</v>
      </c>
      <c r="I396" s="109">
        <v>45143</v>
      </c>
      <c r="J396" s="109">
        <f>VLOOKUP(A396,'Membership Details'!C:J,8,FALSE)</f>
        <v>36982</v>
      </c>
      <c r="K396" s="109" t="b">
        <f t="shared" si="6"/>
        <v>1</v>
      </c>
      <c r="L396" s="2">
        <v>150000</v>
      </c>
      <c r="M396" s="83">
        <v>12</v>
      </c>
      <c r="N396" s="130">
        <v>45508</v>
      </c>
      <c r="O396" s="2">
        <v>0</v>
      </c>
      <c r="P396" s="184">
        <v>0</v>
      </c>
      <c r="Q396" s="184">
        <v>0.125</v>
      </c>
      <c r="R396" s="83" t="s">
        <v>151</v>
      </c>
      <c r="AA396" s="2">
        <v>150000</v>
      </c>
    </row>
    <row r="397" spans="1:27" ht="15">
      <c r="A397" s="118">
        <v>1771</v>
      </c>
      <c r="B397" s="83" t="s">
        <v>6119</v>
      </c>
      <c r="C397" s="83" t="s">
        <v>8269</v>
      </c>
      <c r="D397" t="s">
        <v>1662</v>
      </c>
      <c r="E397" s="83">
        <v>592</v>
      </c>
      <c r="F397" s="83" t="s">
        <v>153</v>
      </c>
      <c r="H397" s="83" t="s">
        <v>150</v>
      </c>
      <c r="I397" s="128">
        <v>45194</v>
      </c>
      <c r="J397" s="109">
        <f>VLOOKUP(A397,'Membership Details'!C:J,8,FALSE)</f>
        <v>39903</v>
      </c>
      <c r="K397" s="109" t="b">
        <f t="shared" si="6"/>
        <v>1</v>
      </c>
      <c r="L397" s="2">
        <v>150000</v>
      </c>
      <c r="M397" s="83">
        <v>12</v>
      </c>
      <c r="N397" s="130">
        <v>45559</v>
      </c>
      <c r="O397" s="2">
        <v>0</v>
      </c>
      <c r="P397" s="184">
        <v>0</v>
      </c>
      <c r="Q397" s="184">
        <v>0.125</v>
      </c>
      <c r="R397" s="83" t="s">
        <v>151</v>
      </c>
      <c r="AA397" s="2">
        <v>150000</v>
      </c>
    </row>
    <row r="398" spans="1:27" ht="15">
      <c r="A398" s="118">
        <v>1772</v>
      </c>
      <c r="B398" s="83" t="s">
        <v>6119</v>
      </c>
      <c r="C398" s="83" t="s">
        <v>8269</v>
      </c>
      <c r="D398" t="s">
        <v>1652</v>
      </c>
      <c r="E398" s="83">
        <v>593</v>
      </c>
      <c r="F398" s="83" t="s">
        <v>153</v>
      </c>
      <c r="H398" s="83" t="s">
        <v>150</v>
      </c>
      <c r="I398" s="109">
        <v>45143</v>
      </c>
      <c r="J398" s="109">
        <f>VLOOKUP(A398,'Membership Details'!C:J,8,FALSE)</f>
        <v>39678</v>
      </c>
      <c r="K398" s="109" t="b">
        <f t="shared" si="6"/>
        <v>1</v>
      </c>
      <c r="L398" s="2">
        <v>16000</v>
      </c>
      <c r="M398" s="83">
        <v>12</v>
      </c>
      <c r="N398" s="130">
        <v>45508</v>
      </c>
      <c r="O398" s="2">
        <v>0</v>
      </c>
      <c r="P398" s="184">
        <v>0</v>
      </c>
      <c r="Q398" s="184">
        <v>0.125</v>
      </c>
      <c r="R398" s="83" t="s">
        <v>151</v>
      </c>
      <c r="AA398" s="2">
        <v>16000</v>
      </c>
    </row>
    <row r="399" spans="1:27" ht="15">
      <c r="A399" s="118">
        <v>1748</v>
      </c>
      <c r="B399" s="83" t="s">
        <v>6119</v>
      </c>
      <c r="C399" s="83" t="s">
        <v>8269</v>
      </c>
      <c r="D399" t="s">
        <v>1358</v>
      </c>
      <c r="E399" s="83">
        <v>594</v>
      </c>
      <c r="F399" s="83" t="s">
        <v>153</v>
      </c>
      <c r="H399" s="83" t="s">
        <v>150</v>
      </c>
      <c r="I399" s="109">
        <v>45143</v>
      </c>
      <c r="J399" s="109">
        <f>VLOOKUP(A399,'Membership Details'!C:J,8,FALSE)</f>
        <v>38621</v>
      </c>
      <c r="K399" s="109" t="b">
        <f t="shared" si="6"/>
        <v>1</v>
      </c>
      <c r="L399" s="2">
        <v>150000</v>
      </c>
      <c r="M399" s="83">
        <v>12</v>
      </c>
      <c r="N399" s="130">
        <v>45508</v>
      </c>
      <c r="O399" s="2">
        <v>0</v>
      </c>
      <c r="P399" s="184">
        <v>0</v>
      </c>
      <c r="Q399" s="184">
        <v>0.125</v>
      </c>
      <c r="R399" s="83" t="s">
        <v>151</v>
      </c>
      <c r="AA399" s="2">
        <v>150000</v>
      </c>
    </row>
    <row r="400" spans="1:27" ht="15">
      <c r="A400" s="118">
        <v>1774</v>
      </c>
      <c r="B400" s="83" t="s">
        <v>6119</v>
      </c>
      <c r="C400" s="83" t="s">
        <v>8269</v>
      </c>
      <c r="D400" t="s">
        <v>1632</v>
      </c>
      <c r="E400" s="83">
        <v>595</v>
      </c>
      <c r="F400" s="83" t="s">
        <v>153</v>
      </c>
      <c r="H400" s="83" t="s">
        <v>150</v>
      </c>
      <c r="I400" s="129">
        <v>45090</v>
      </c>
      <c r="J400" s="109">
        <f>VLOOKUP(A400,'Membership Details'!C:J,8,FALSE)</f>
        <v>39587</v>
      </c>
      <c r="K400" s="109" t="b">
        <f t="shared" si="6"/>
        <v>1</v>
      </c>
      <c r="L400" s="2">
        <v>70000</v>
      </c>
      <c r="M400" s="83">
        <v>12</v>
      </c>
      <c r="N400" s="131">
        <v>45455</v>
      </c>
      <c r="O400" s="2">
        <v>0</v>
      </c>
      <c r="P400" s="184">
        <v>0</v>
      </c>
      <c r="Q400" s="184">
        <v>0.125</v>
      </c>
      <c r="R400" s="83" t="s">
        <v>151</v>
      </c>
      <c r="AA400" s="2">
        <v>70000</v>
      </c>
    </row>
    <row r="401" spans="1:27" ht="15">
      <c r="A401" s="118">
        <v>1775</v>
      </c>
      <c r="B401" s="83" t="s">
        <v>6119</v>
      </c>
      <c r="C401" s="83" t="s">
        <v>8269</v>
      </c>
      <c r="D401" t="s">
        <v>1633</v>
      </c>
      <c r="E401" s="83">
        <v>596</v>
      </c>
      <c r="F401" s="83" t="s">
        <v>153</v>
      </c>
      <c r="H401" s="83" t="s">
        <v>150</v>
      </c>
      <c r="I401" s="129">
        <v>45090</v>
      </c>
      <c r="J401" s="109">
        <f>VLOOKUP(A401,'Membership Details'!C:J,8,FALSE)</f>
        <v>39587</v>
      </c>
      <c r="K401" s="109" t="b">
        <f t="shared" si="6"/>
        <v>1</v>
      </c>
      <c r="L401" s="2">
        <v>50000</v>
      </c>
      <c r="M401" s="83">
        <v>12</v>
      </c>
      <c r="N401" s="131">
        <v>45455</v>
      </c>
      <c r="O401" s="2">
        <v>0</v>
      </c>
      <c r="P401" s="184">
        <v>0</v>
      </c>
      <c r="Q401" s="184">
        <v>0.125</v>
      </c>
      <c r="R401" s="83" t="s">
        <v>151</v>
      </c>
      <c r="AA401" s="2">
        <v>50000</v>
      </c>
    </row>
    <row r="402" spans="1:27" ht="15">
      <c r="A402" s="118">
        <v>1777</v>
      </c>
      <c r="B402" s="83" t="s">
        <v>6119</v>
      </c>
      <c r="C402" s="83" t="s">
        <v>8269</v>
      </c>
      <c r="D402" t="s">
        <v>1636</v>
      </c>
      <c r="E402" s="83">
        <v>598</v>
      </c>
      <c r="F402" s="83" t="s">
        <v>153</v>
      </c>
      <c r="H402" s="83" t="s">
        <v>150</v>
      </c>
      <c r="I402" s="128">
        <v>45194</v>
      </c>
      <c r="J402" s="109">
        <f>VLOOKUP(A402,'Membership Details'!C:J,8,FALSE)</f>
        <v>39587</v>
      </c>
      <c r="K402" s="109" t="b">
        <f t="shared" si="6"/>
        <v>1</v>
      </c>
      <c r="L402" s="2">
        <v>50000</v>
      </c>
      <c r="M402" s="83">
        <v>12</v>
      </c>
      <c r="N402" s="130">
        <v>45559</v>
      </c>
      <c r="O402" s="2">
        <v>0</v>
      </c>
      <c r="P402" s="184">
        <v>0</v>
      </c>
      <c r="Q402" s="184">
        <v>0.125</v>
      </c>
      <c r="R402" s="83" t="s">
        <v>151</v>
      </c>
      <c r="AA402" s="2">
        <v>50000</v>
      </c>
    </row>
    <row r="403" spans="1:27" ht="15">
      <c r="A403" s="118">
        <v>1776</v>
      </c>
      <c r="B403" s="83" t="s">
        <v>6119</v>
      </c>
      <c r="C403" s="83" t="s">
        <v>8269</v>
      </c>
      <c r="D403" t="s">
        <v>1635</v>
      </c>
      <c r="E403" s="83">
        <v>599</v>
      </c>
      <c r="F403" s="83" t="s">
        <v>153</v>
      </c>
      <c r="H403" s="83" t="s">
        <v>150</v>
      </c>
      <c r="I403" s="128">
        <v>45194</v>
      </c>
      <c r="J403" s="109">
        <f>VLOOKUP(A403,'Membership Details'!C:J,8,FALSE)</f>
        <v>39587</v>
      </c>
      <c r="K403" s="109" t="b">
        <f t="shared" si="6"/>
        <v>1</v>
      </c>
      <c r="L403" s="2">
        <v>60000</v>
      </c>
      <c r="M403" s="83">
        <v>12</v>
      </c>
      <c r="N403" s="130">
        <v>45559</v>
      </c>
      <c r="O403" s="2">
        <v>0</v>
      </c>
      <c r="P403" s="184">
        <v>0</v>
      </c>
      <c r="Q403" s="184">
        <v>0.125</v>
      </c>
      <c r="R403" s="83" t="s">
        <v>151</v>
      </c>
      <c r="AA403" s="2">
        <v>60000</v>
      </c>
    </row>
    <row r="404" spans="1:27" ht="15">
      <c r="A404" s="118">
        <v>1936</v>
      </c>
      <c r="B404" s="83" t="s">
        <v>6119</v>
      </c>
      <c r="C404" s="83" t="s">
        <v>8269</v>
      </c>
      <c r="D404" t="s">
        <v>1664</v>
      </c>
      <c r="E404" s="83">
        <v>602</v>
      </c>
      <c r="F404" s="83" t="s">
        <v>153</v>
      </c>
      <c r="H404" s="83" t="s">
        <v>150</v>
      </c>
      <c r="I404" s="39">
        <v>41789</v>
      </c>
      <c r="J404" s="109">
        <f>VLOOKUP(A404,'Membership Details'!C:J,8,FALSE)</f>
        <v>39903</v>
      </c>
      <c r="K404" s="109" t="b">
        <f t="shared" si="6"/>
        <v>1</v>
      </c>
      <c r="L404" s="2">
        <v>102969</v>
      </c>
      <c r="M404" s="83">
        <v>12</v>
      </c>
      <c r="N404" s="130">
        <v>42153</v>
      </c>
      <c r="O404" s="2">
        <v>0</v>
      </c>
      <c r="P404" s="184">
        <v>0</v>
      </c>
      <c r="Q404" s="184">
        <v>0.125</v>
      </c>
      <c r="R404" s="83" t="s">
        <v>151</v>
      </c>
      <c r="AA404" s="2">
        <v>102969</v>
      </c>
    </row>
    <row r="405" spans="1:27" ht="15">
      <c r="A405" s="118">
        <v>1937</v>
      </c>
      <c r="B405" s="83" t="s">
        <v>6119</v>
      </c>
      <c r="C405" s="83" t="s">
        <v>8269</v>
      </c>
      <c r="D405" t="s">
        <v>1665</v>
      </c>
      <c r="E405" s="83">
        <v>603</v>
      </c>
      <c r="F405" s="83" t="s">
        <v>153</v>
      </c>
      <c r="H405" s="83" t="s">
        <v>150</v>
      </c>
      <c r="I405" s="39">
        <v>41789</v>
      </c>
      <c r="J405" s="109">
        <f>VLOOKUP(A405,'Membership Details'!C:J,8,FALSE)</f>
        <v>39903</v>
      </c>
      <c r="K405" s="109" t="b">
        <f t="shared" si="6"/>
        <v>1</v>
      </c>
      <c r="L405" s="2">
        <v>57253</v>
      </c>
      <c r="M405" s="83">
        <v>12</v>
      </c>
      <c r="N405" s="130">
        <v>42153</v>
      </c>
      <c r="O405" s="2">
        <v>0</v>
      </c>
      <c r="P405" s="184">
        <v>0</v>
      </c>
      <c r="Q405" s="184">
        <v>0.125</v>
      </c>
      <c r="R405" s="83" t="s">
        <v>151</v>
      </c>
      <c r="AA405" s="2">
        <v>57253</v>
      </c>
    </row>
    <row r="406" spans="1:27" ht="15">
      <c r="A406" s="118">
        <v>1934</v>
      </c>
      <c r="B406" s="83" t="s">
        <v>6119</v>
      </c>
      <c r="C406" s="83" t="s">
        <v>8269</v>
      </c>
      <c r="D406" t="s">
        <v>1666</v>
      </c>
      <c r="E406" s="83">
        <v>604</v>
      </c>
      <c r="F406" s="83" t="s">
        <v>153</v>
      </c>
      <c r="H406" s="83" t="s">
        <v>150</v>
      </c>
      <c r="I406" s="39">
        <v>41808</v>
      </c>
      <c r="J406" s="109">
        <f>VLOOKUP(A406,'Membership Details'!C:J,8,FALSE)</f>
        <v>39903</v>
      </c>
      <c r="K406" s="109" t="b">
        <f t="shared" si="6"/>
        <v>1</v>
      </c>
      <c r="L406" s="2">
        <v>57246</v>
      </c>
      <c r="M406" s="83">
        <v>12</v>
      </c>
      <c r="N406" s="115">
        <v>42172</v>
      </c>
      <c r="O406" s="2">
        <v>0</v>
      </c>
      <c r="P406" s="184">
        <v>0</v>
      </c>
      <c r="Q406" s="184">
        <v>0.125</v>
      </c>
      <c r="R406" s="83" t="s">
        <v>151</v>
      </c>
      <c r="AA406" s="2">
        <v>57246</v>
      </c>
    </row>
    <row r="407" spans="1:27" ht="15">
      <c r="A407" s="118">
        <v>1935</v>
      </c>
      <c r="B407" s="83" t="s">
        <v>6119</v>
      </c>
      <c r="C407" s="83" t="s">
        <v>8269</v>
      </c>
      <c r="D407" t="s">
        <v>1667</v>
      </c>
      <c r="E407" s="83">
        <v>605</v>
      </c>
      <c r="F407" s="83" t="s">
        <v>153</v>
      </c>
      <c r="H407" s="83" t="s">
        <v>150</v>
      </c>
      <c r="I407" s="39">
        <v>41808</v>
      </c>
      <c r="J407" s="109">
        <f>VLOOKUP(A407,'Membership Details'!C:J,8,FALSE)</f>
        <v>39903</v>
      </c>
      <c r="K407" s="109" t="b">
        <f t="shared" si="6"/>
        <v>1</v>
      </c>
      <c r="L407" s="2">
        <v>57246</v>
      </c>
      <c r="M407" s="83">
        <v>12</v>
      </c>
      <c r="N407" s="115">
        <v>42172</v>
      </c>
      <c r="O407" s="2">
        <v>0</v>
      </c>
      <c r="P407" s="184">
        <v>0</v>
      </c>
      <c r="Q407" s="184">
        <v>0.125</v>
      </c>
      <c r="R407" s="83" t="s">
        <v>151</v>
      </c>
      <c r="AA407" s="2">
        <v>57246</v>
      </c>
    </row>
    <row r="408" spans="1:27" ht="15">
      <c r="A408" s="118">
        <v>1938</v>
      </c>
      <c r="B408" s="83" t="s">
        <v>6119</v>
      </c>
      <c r="C408" s="83" t="s">
        <v>8269</v>
      </c>
      <c r="D408" t="s">
        <v>1595</v>
      </c>
      <c r="E408" s="83">
        <v>606</v>
      </c>
      <c r="F408" s="83" t="s">
        <v>153</v>
      </c>
      <c r="H408" s="83" t="s">
        <v>150</v>
      </c>
      <c r="I408" s="39">
        <v>41808</v>
      </c>
      <c r="J408" s="109">
        <f>VLOOKUP(A408,'Membership Details'!C:J,8,FALSE)</f>
        <v>39447</v>
      </c>
      <c r="K408" s="109" t="b">
        <f t="shared" si="6"/>
        <v>1</v>
      </c>
      <c r="L408" s="2">
        <v>47925</v>
      </c>
      <c r="M408" s="83">
        <v>12</v>
      </c>
      <c r="N408" s="115">
        <v>42172</v>
      </c>
      <c r="O408" s="2">
        <v>0</v>
      </c>
      <c r="P408" s="184">
        <v>0</v>
      </c>
      <c r="Q408" s="184">
        <v>0.125</v>
      </c>
      <c r="R408" s="83" t="s">
        <v>151</v>
      </c>
      <c r="AA408" s="2">
        <v>47925</v>
      </c>
    </row>
    <row r="409" spans="1:27" ht="15">
      <c r="A409" s="118">
        <v>1782</v>
      </c>
      <c r="B409" s="83" t="s">
        <v>6119</v>
      </c>
      <c r="C409" s="83" t="s">
        <v>8269</v>
      </c>
      <c r="D409" t="s">
        <v>767</v>
      </c>
      <c r="E409" s="83">
        <v>607</v>
      </c>
      <c r="F409" s="83" t="s">
        <v>153</v>
      </c>
      <c r="H409" s="83" t="s">
        <v>150</v>
      </c>
      <c r="I409" s="109">
        <v>45143</v>
      </c>
      <c r="J409" s="109">
        <f>VLOOKUP(A409,'Membership Details'!C:J,8,FALSE)</f>
        <v>36982</v>
      </c>
      <c r="K409" s="109" t="b">
        <f t="shared" si="6"/>
        <v>1</v>
      </c>
      <c r="L409" s="2">
        <v>155000</v>
      </c>
      <c r="M409" s="83">
        <v>12</v>
      </c>
      <c r="N409" s="130">
        <v>45508</v>
      </c>
      <c r="O409" s="2">
        <v>0</v>
      </c>
      <c r="P409" s="184">
        <v>0</v>
      </c>
      <c r="Q409" s="184">
        <v>0.125</v>
      </c>
      <c r="R409" s="83" t="s">
        <v>151</v>
      </c>
      <c r="AA409" s="2">
        <v>155000</v>
      </c>
    </row>
    <row r="410" spans="1:27" ht="15">
      <c r="A410" s="118">
        <v>1785</v>
      </c>
      <c r="B410" s="83" t="s">
        <v>6119</v>
      </c>
      <c r="C410" s="83" t="s">
        <v>8269</v>
      </c>
      <c r="D410" t="s">
        <v>1378</v>
      </c>
      <c r="E410" s="83">
        <v>608</v>
      </c>
      <c r="F410" s="83" t="s">
        <v>153</v>
      </c>
      <c r="H410" s="83" t="s">
        <v>150</v>
      </c>
      <c r="I410" s="109">
        <v>45143</v>
      </c>
      <c r="J410" s="109">
        <f>VLOOKUP(A410,'Membership Details'!C:J,8,FALSE)</f>
        <v>38807</v>
      </c>
      <c r="K410" s="109" t="b">
        <f t="shared" si="6"/>
        <v>1</v>
      </c>
      <c r="L410" s="2">
        <v>85000</v>
      </c>
      <c r="M410" s="83">
        <v>12</v>
      </c>
      <c r="N410" s="130">
        <v>45508</v>
      </c>
      <c r="O410" s="2">
        <v>0</v>
      </c>
      <c r="P410" s="184">
        <v>0</v>
      </c>
      <c r="Q410" s="184">
        <v>0.125</v>
      </c>
      <c r="R410" s="83" t="s">
        <v>151</v>
      </c>
      <c r="AA410" s="2">
        <v>85000</v>
      </c>
    </row>
    <row r="411" spans="1:27" ht="15">
      <c r="A411" s="118">
        <v>1786</v>
      </c>
      <c r="B411" s="83" t="s">
        <v>6119</v>
      </c>
      <c r="C411" s="83" t="s">
        <v>8269</v>
      </c>
      <c r="D411" t="s">
        <v>1383</v>
      </c>
      <c r="E411" s="83">
        <v>609</v>
      </c>
      <c r="F411" s="83" t="s">
        <v>153</v>
      </c>
      <c r="H411" s="83" t="s">
        <v>150</v>
      </c>
      <c r="I411" s="109">
        <v>45143</v>
      </c>
      <c r="J411" s="109">
        <f>VLOOKUP(A411,'Membership Details'!C:J,8,FALSE)</f>
        <v>38807</v>
      </c>
      <c r="K411" s="109" t="b">
        <f t="shared" si="6"/>
        <v>1</v>
      </c>
      <c r="L411" s="2">
        <v>85000</v>
      </c>
      <c r="M411" s="83">
        <v>12</v>
      </c>
      <c r="N411" s="130">
        <v>45508</v>
      </c>
      <c r="O411" s="2">
        <v>0</v>
      </c>
      <c r="P411" s="184">
        <v>0</v>
      </c>
      <c r="Q411" s="184">
        <v>0.125</v>
      </c>
      <c r="R411" s="83" t="s">
        <v>151</v>
      </c>
      <c r="AA411" s="2">
        <v>85000</v>
      </c>
    </row>
    <row r="412" spans="1:27" ht="15">
      <c r="A412" s="118">
        <v>1918</v>
      </c>
      <c r="B412" s="83" t="s">
        <v>6119</v>
      </c>
      <c r="C412" s="83" t="s">
        <v>8269</v>
      </c>
      <c r="D412" t="s">
        <v>1610</v>
      </c>
      <c r="E412" s="83">
        <v>610</v>
      </c>
      <c r="F412" s="83" t="s">
        <v>153</v>
      </c>
      <c r="H412" s="83" t="s">
        <v>150</v>
      </c>
      <c r="I412" s="109">
        <v>45118</v>
      </c>
      <c r="J412" s="109">
        <f>VLOOKUP(A412,'Membership Details'!C:J,8,FALSE)</f>
        <v>39534</v>
      </c>
      <c r="K412" s="109" t="b">
        <f t="shared" si="6"/>
        <v>1</v>
      </c>
      <c r="L412" s="2">
        <v>40000</v>
      </c>
      <c r="M412" s="83">
        <v>12</v>
      </c>
      <c r="N412" s="130">
        <v>45483</v>
      </c>
      <c r="O412" s="2">
        <v>0</v>
      </c>
      <c r="P412" s="184">
        <v>0</v>
      </c>
      <c r="Q412" s="184">
        <v>0.125</v>
      </c>
      <c r="R412" s="83" t="s">
        <v>151</v>
      </c>
      <c r="AA412" s="2">
        <v>40000</v>
      </c>
    </row>
    <row r="413" spans="1:27" ht="15">
      <c r="A413" s="118">
        <v>1037</v>
      </c>
      <c r="B413" s="83" t="s">
        <v>6119</v>
      </c>
      <c r="C413" s="83" t="s">
        <v>8269</v>
      </c>
      <c r="D413" t="s">
        <v>1072</v>
      </c>
      <c r="E413" s="83">
        <v>611</v>
      </c>
      <c r="F413" s="83" t="s">
        <v>153</v>
      </c>
      <c r="H413" s="83" t="s">
        <v>150</v>
      </c>
      <c r="I413" s="109">
        <v>45118</v>
      </c>
      <c r="J413" s="109">
        <f>VLOOKUP(A413,'Membership Details'!C:J,8,FALSE)</f>
        <v>36982</v>
      </c>
      <c r="K413" s="109" t="b">
        <f t="shared" si="6"/>
        <v>1</v>
      </c>
      <c r="L413" s="2">
        <v>125000</v>
      </c>
      <c r="M413" s="83">
        <v>12</v>
      </c>
      <c r="N413" s="130">
        <v>45483</v>
      </c>
      <c r="O413" s="2">
        <v>0</v>
      </c>
      <c r="P413" s="184">
        <v>0</v>
      </c>
      <c r="Q413" s="184">
        <v>0.125</v>
      </c>
      <c r="R413" s="83" t="s">
        <v>151</v>
      </c>
      <c r="AA413" s="2">
        <v>125000</v>
      </c>
    </row>
    <row r="414" spans="1:27" ht="15">
      <c r="A414" s="118">
        <v>1713</v>
      </c>
      <c r="B414" s="83" t="s">
        <v>6119</v>
      </c>
      <c r="C414" s="83" t="s">
        <v>8269</v>
      </c>
      <c r="D414" t="s">
        <v>1643</v>
      </c>
      <c r="E414" s="83">
        <v>612</v>
      </c>
      <c r="F414" s="83" t="s">
        <v>153</v>
      </c>
      <c r="H414" s="83" t="s">
        <v>150</v>
      </c>
      <c r="I414" s="109">
        <v>45143</v>
      </c>
      <c r="J414" s="109">
        <f>VLOOKUP(A414,'Membership Details'!C:J,8,FALSE)</f>
        <v>39641</v>
      </c>
      <c r="K414" s="109" t="b">
        <f t="shared" si="6"/>
        <v>1</v>
      </c>
      <c r="L414" s="2">
        <v>59000</v>
      </c>
      <c r="M414" s="83">
        <v>12</v>
      </c>
      <c r="N414" s="130">
        <v>45508</v>
      </c>
      <c r="O414" s="2">
        <v>0</v>
      </c>
      <c r="P414" s="184">
        <v>0</v>
      </c>
      <c r="Q414" s="184">
        <v>0.125</v>
      </c>
      <c r="R414" s="83" t="s">
        <v>151</v>
      </c>
      <c r="AA414" s="2">
        <v>59000</v>
      </c>
    </row>
    <row r="415" spans="1:27" ht="15">
      <c r="A415" s="118">
        <v>1455</v>
      </c>
      <c r="B415" s="83" t="s">
        <v>6119</v>
      </c>
      <c r="C415" s="83" t="s">
        <v>8269</v>
      </c>
      <c r="D415" t="s">
        <v>1644</v>
      </c>
      <c r="E415" s="83">
        <v>613</v>
      </c>
      <c r="F415" s="83" t="s">
        <v>153</v>
      </c>
      <c r="H415" s="83" t="s">
        <v>150</v>
      </c>
      <c r="I415" s="109">
        <v>45118</v>
      </c>
      <c r="J415" s="109">
        <f>VLOOKUP(A415,'Membership Details'!C:J,8,FALSE)</f>
        <v>39641</v>
      </c>
      <c r="K415" s="109" t="b">
        <f t="shared" si="6"/>
        <v>1</v>
      </c>
      <c r="L415" s="2">
        <v>59000</v>
      </c>
      <c r="M415" s="83">
        <v>12</v>
      </c>
      <c r="N415" s="130">
        <v>45483</v>
      </c>
      <c r="O415" s="2">
        <v>0</v>
      </c>
      <c r="P415" s="184">
        <v>0</v>
      </c>
      <c r="Q415" s="184">
        <v>0.125</v>
      </c>
      <c r="R415" s="83" t="s">
        <v>151</v>
      </c>
      <c r="AA415" s="2">
        <v>59000</v>
      </c>
    </row>
    <row r="416" spans="1:27" ht="15">
      <c r="A416" s="118">
        <v>1789</v>
      </c>
      <c r="B416" s="83" t="s">
        <v>6119</v>
      </c>
      <c r="C416" s="83" t="s">
        <v>8269</v>
      </c>
      <c r="D416" t="s">
        <v>1463</v>
      </c>
      <c r="E416" s="83">
        <v>615</v>
      </c>
      <c r="F416" s="83" t="s">
        <v>153</v>
      </c>
      <c r="H416" s="83" t="s">
        <v>150</v>
      </c>
      <c r="I416" s="109">
        <v>45143</v>
      </c>
      <c r="J416" s="109">
        <f>VLOOKUP(A416,'Membership Details'!C:J,8,FALSE)</f>
        <v>39113</v>
      </c>
      <c r="K416" s="109" t="b">
        <f t="shared" si="6"/>
        <v>1</v>
      </c>
      <c r="L416" s="2">
        <v>95000</v>
      </c>
      <c r="M416" s="83">
        <v>12</v>
      </c>
      <c r="N416" s="130">
        <v>45508</v>
      </c>
      <c r="O416" s="2">
        <v>0</v>
      </c>
      <c r="P416" s="184">
        <v>0</v>
      </c>
      <c r="Q416" s="184">
        <v>0.125</v>
      </c>
      <c r="R416" s="83" t="s">
        <v>151</v>
      </c>
      <c r="AA416" s="2">
        <v>95000</v>
      </c>
    </row>
    <row r="417" spans="1:27" ht="15">
      <c r="A417" s="118">
        <v>1790</v>
      </c>
      <c r="B417" s="83" t="s">
        <v>6119</v>
      </c>
      <c r="C417" s="83" t="s">
        <v>8269</v>
      </c>
      <c r="D417" t="s">
        <v>1462</v>
      </c>
      <c r="E417" s="83">
        <v>616</v>
      </c>
      <c r="F417" s="83" t="s">
        <v>153</v>
      </c>
      <c r="H417" s="83" t="s">
        <v>150</v>
      </c>
      <c r="I417" s="109">
        <v>45143</v>
      </c>
      <c r="J417" s="109">
        <f>VLOOKUP(A417,'Membership Details'!C:J,8,FALSE)</f>
        <v>39113</v>
      </c>
      <c r="K417" s="109" t="b">
        <f t="shared" si="6"/>
        <v>1</v>
      </c>
      <c r="L417" s="2">
        <v>95000</v>
      </c>
      <c r="M417" s="83">
        <v>12</v>
      </c>
      <c r="N417" s="130">
        <v>45508</v>
      </c>
      <c r="O417" s="2">
        <v>0</v>
      </c>
      <c r="P417" s="184">
        <v>0</v>
      </c>
      <c r="Q417" s="184">
        <v>0.125</v>
      </c>
      <c r="R417" s="83" t="s">
        <v>151</v>
      </c>
      <c r="AA417" s="2">
        <v>95000</v>
      </c>
    </row>
    <row r="418" spans="1:27" ht="15">
      <c r="A418" s="118">
        <v>1791</v>
      </c>
      <c r="B418" s="83" t="s">
        <v>6119</v>
      </c>
      <c r="C418" s="83" t="s">
        <v>8269</v>
      </c>
      <c r="D418" t="s">
        <v>1669</v>
      </c>
      <c r="E418" s="83">
        <v>617</v>
      </c>
      <c r="F418" s="83" t="s">
        <v>153</v>
      </c>
      <c r="H418" s="83" t="s">
        <v>150</v>
      </c>
      <c r="I418" s="109">
        <v>45118</v>
      </c>
      <c r="J418" s="109">
        <f>VLOOKUP(A418,'Membership Details'!C:J,8,FALSE)</f>
        <v>39909</v>
      </c>
      <c r="K418" s="109" t="b">
        <f t="shared" si="6"/>
        <v>1</v>
      </c>
      <c r="L418" s="2">
        <v>90000</v>
      </c>
      <c r="M418" s="83">
        <v>12</v>
      </c>
      <c r="N418" s="130">
        <v>45483</v>
      </c>
      <c r="O418" s="2">
        <v>0</v>
      </c>
      <c r="P418" s="184">
        <v>0</v>
      </c>
      <c r="Q418" s="184">
        <v>0.125</v>
      </c>
      <c r="R418" s="83" t="s">
        <v>151</v>
      </c>
      <c r="AA418" s="2">
        <v>90000</v>
      </c>
    </row>
    <row r="419" spans="1:27" ht="15">
      <c r="A419" s="118">
        <v>2528</v>
      </c>
      <c r="B419" s="83" t="s">
        <v>6119</v>
      </c>
      <c r="C419" s="83" t="s">
        <v>8269</v>
      </c>
      <c r="D419" t="s">
        <v>1622</v>
      </c>
      <c r="E419" s="83">
        <v>618</v>
      </c>
      <c r="F419" s="83" t="s">
        <v>153</v>
      </c>
      <c r="H419" s="83" t="s">
        <v>150</v>
      </c>
      <c r="I419" s="109">
        <v>45152</v>
      </c>
      <c r="J419" s="109">
        <f>VLOOKUP(A419,'Membership Details'!C:J,8,FALSE)</f>
        <v>39538</v>
      </c>
      <c r="K419" s="109" t="b">
        <f t="shared" si="6"/>
        <v>1</v>
      </c>
      <c r="L419" s="2">
        <v>27000</v>
      </c>
      <c r="M419" s="83">
        <v>12</v>
      </c>
      <c r="N419" s="130">
        <v>45517</v>
      </c>
      <c r="O419" s="2">
        <v>0</v>
      </c>
      <c r="P419" s="184">
        <v>0</v>
      </c>
      <c r="Q419" s="184">
        <v>0.125</v>
      </c>
      <c r="R419" s="83" t="s">
        <v>151</v>
      </c>
      <c r="AA419" s="2">
        <v>27000</v>
      </c>
    </row>
    <row r="420" spans="1:27" ht="15">
      <c r="A420" s="118">
        <v>1192</v>
      </c>
      <c r="B420" s="83" t="s">
        <v>6119</v>
      </c>
      <c r="C420" s="83" t="s">
        <v>8269</v>
      </c>
      <c r="D420" t="s">
        <v>1630</v>
      </c>
      <c r="E420" s="83">
        <v>619</v>
      </c>
      <c r="F420" s="83" t="s">
        <v>153</v>
      </c>
      <c r="H420" s="83" t="s">
        <v>150</v>
      </c>
      <c r="I420" s="109">
        <v>45152</v>
      </c>
      <c r="J420" s="109">
        <f>VLOOKUP(A420,'Membership Details'!C:J,8,FALSE)</f>
        <v>39581</v>
      </c>
      <c r="K420" s="109" t="b">
        <f t="shared" si="6"/>
        <v>1</v>
      </c>
      <c r="L420" s="2">
        <v>38000</v>
      </c>
      <c r="M420" s="83">
        <v>12</v>
      </c>
      <c r="N420" s="130">
        <v>45517</v>
      </c>
      <c r="O420" s="2">
        <v>0</v>
      </c>
      <c r="P420" s="184">
        <v>0</v>
      </c>
      <c r="Q420" s="184">
        <v>0.125</v>
      </c>
      <c r="R420" s="83" t="s">
        <v>151</v>
      </c>
      <c r="AA420" s="2">
        <v>38000</v>
      </c>
    </row>
    <row r="421" spans="1:27" ht="15">
      <c r="A421" s="118">
        <v>2199</v>
      </c>
      <c r="B421" s="83" t="s">
        <v>6119</v>
      </c>
      <c r="C421" s="83" t="s">
        <v>8269</v>
      </c>
      <c r="D421" t="s">
        <v>1670</v>
      </c>
      <c r="E421" s="83">
        <v>622</v>
      </c>
      <c r="F421" s="83" t="s">
        <v>153</v>
      </c>
      <c r="H421" s="83" t="s">
        <v>150</v>
      </c>
      <c r="I421" s="129">
        <v>45090</v>
      </c>
      <c r="J421" s="109">
        <f>VLOOKUP(A421,'Membership Details'!C:J,8,FALSE)</f>
        <v>39935</v>
      </c>
      <c r="K421" s="109" t="b">
        <f t="shared" si="6"/>
        <v>1</v>
      </c>
      <c r="L421" s="2">
        <v>130000</v>
      </c>
      <c r="M421" s="83">
        <v>12</v>
      </c>
      <c r="N421" s="131">
        <v>45455</v>
      </c>
      <c r="O421" s="2">
        <v>0</v>
      </c>
      <c r="P421" s="184">
        <v>0</v>
      </c>
      <c r="Q421" s="184">
        <v>0.125</v>
      </c>
      <c r="R421" s="83" t="s">
        <v>151</v>
      </c>
      <c r="AA421" s="2">
        <v>130000</v>
      </c>
    </row>
    <row r="422" spans="1:27" ht="15">
      <c r="A422" s="118">
        <v>1699</v>
      </c>
      <c r="B422" s="83" t="s">
        <v>6119</v>
      </c>
      <c r="C422" s="83" t="s">
        <v>8269</v>
      </c>
      <c r="D422" t="s">
        <v>1638</v>
      </c>
      <c r="E422" s="83">
        <v>624</v>
      </c>
      <c r="F422" s="83" t="s">
        <v>153</v>
      </c>
      <c r="H422" s="83" t="s">
        <v>150</v>
      </c>
      <c r="I422" s="128">
        <v>45272</v>
      </c>
      <c r="J422" s="109">
        <f>VLOOKUP(A422,'Membership Details'!C:J,8,FALSE)</f>
        <v>39610</v>
      </c>
      <c r="K422" s="109" t="b">
        <f t="shared" si="6"/>
        <v>1</v>
      </c>
      <c r="L422" s="2">
        <v>150000</v>
      </c>
      <c r="M422" s="83">
        <v>12</v>
      </c>
      <c r="N422" s="130">
        <v>45637</v>
      </c>
      <c r="O422" s="2">
        <v>0</v>
      </c>
      <c r="P422" s="184">
        <v>0</v>
      </c>
      <c r="Q422" s="184">
        <v>0.125</v>
      </c>
      <c r="R422" s="83" t="s">
        <v>151</v>
      </c>
      <c r="AA422" s="2">
        <v>150000</v>
      </c>
    </row>
    <row r="423" spans="1:27" ht="15">
      <c r="A423" s="118">
        <v>1799</v>
      </c>
      <c r="B423" s="83" t="s">
        <v>6119</v>
      </c>
      <c r="C423" s="83" t="s">
        <v>8269</v>
      </c>
      <c r="D423" t="s">
        <v>1647</v>
      </c>
      <c r="E423" s="83">
        <v>625</v>
      </c>
      <c r="F423" s="83" t="s">
        <v>153</v>
      </c>
      <c r="H423" s="83" t="s">
        <v>150</v>
      </c>
      <c r="I423" s="109">
        <v>45143</v>
      </c>
      <c r="J423" s="109">
        <f>VLOOKUP(A423,'Membership Details'!C:J,8,FALSE)</f>
        <v>39668</v>
      </c>
      <c r="K423" s="109" t="b">
        <f t="shared" si="6"/>
        <v>1</v>
      </c>
      <c r="L423" s="2">
        <v>140000</v>
      </c>
      <c r="M423" s="83">
        <v>12</v>
      </c>
      <c r="N423" s="130">
        <v>45508</v>
      </c>
      <c r="O423" s="2">
        <v>0</v>
      </c>
      <c r="P423" s="184">
        <v>0</v>
      </c>
      <c r="Q423" s="184">
        <v>0.125</v>
      </c>
      <c r="R423" s="83" t="s">
        <v>151</v>
      </c>
      <c r="AA423" s="2">
        <v>140000</v>
      </c>
    </row>
    <row r="424" spans="1:27" ht="15">
      <c r="A424" s="118">
        <v>1232</v>
      </c>
      <c r="B424" s="83" t="s">
        <v>6119</v>
      </c>
      <c r="C424" s="83" t="s">
        <v>8269</v>
      </c>
      <c r="D424" t="s">
        <v>1646</v>
      </c>
      <c r="E424" s="83">
        <v>626</v>
      </c>
      <c r="F424" s="83" t="s">
        <v>153</v>
      </c>
      <c r="H424" s="83" t="s">
        <v>150</v>
      </c>
      <c r="I424" s="109">
        <v>45143</v>
      </c>
      <c r="J424" s="109">
        <f>VLOOKUP(A424,'Membership Details'!C:J,8,FALSE)</f>
        <v>39668</v>
      </c>
      <c r="K424" s="109" t="b">
        <f t="shared" si="6"/>
        <v>1</v>
      </c>
      <c r="L424" s="2">
        <v>140000</v>
      </c>
      <c r="M424" s="83">
        <v>12</v>
      </c>
      <c r="N424" s="130">
        <v>45508</v>
      </c>
      <c r="O424" s="2">
        <v>0</v>
      </c>
      <c r="P424" s="184">
        <v>0</v>
      </c>
      <c r="Q424" s="184">
        <v>0.125</v>
      </c>
      <c r="R424" s="83" t="s">
        <v>151</v>
      </c>
      <c r="AA424" s="2">
        <v>140000</v>
      </c>
    </row>
    <row r="425" spans="1:27" ht="15">
      <c r="A425" s="118">
        <v>2143</v>
      </c>
      <c r="B425" s="83" t="s">
        <v>6119</v>
      </c>
      <c r="C425" s="83" t="s">
        <v>8269</v>
      </c>
      <c r="D425" t="s">
        <v>1671</v>
      </c>
      <c r="E425" s="83">
        <v>627</v>
      </c>
      <c r="F425" s="83" t="s">
        <v>153</v>
      </c>
      <c r="H425" s="83" t="s">
        <v>150</v>
      </c>
      <c r="I425" s="128">
        <v>45272</v>
      </c>
      <c r="J425" s="109">
        <f>VLOOKUP(A425,'Membership Details'!C:J,8,FALSE)</f>
        <v>39935</v>
      </c>
      <c r="K425" s="109" t="b">
        <f t="shared" si="6"/>
        <v>1</v>
      </c>
      <c r="L425" s="2">
        <v>145000</v>
      </c>
      <c r="M425" s="83">
        <v>12</v>
      </c>
      <c r="N425" s="130">
        <v>45637</v>
      </c>
      <c r="O425" s="2">
        <v>0</v>
      </c>
      <c r="P425" s="184">
        <v>0</v>
      </c>
      <c r="Q425" s="184">
        <v>0.125</v>
      </c>
      <c r="R425" s="83" t="s">
        <v>151</v>
      </c>
      <c r="AA425" s="2">
        <v>145000</v>
      </c>
    </row>
    <row r="426" spans="1:27" ht="15">
      <c r="A426" s="118">
        <v>1355</v>
      </c>
      <c r="B426" s="83" t="s">
        <v>6119</v>
      </c>
      <c r="C426" s="83" t="s">
        <v>8269</v>
      </c>
      <c r="D426" t="s">
        <v>1190</v>
      </c>
      <c r="E426" s="83">
        <v>628</v>
      </c>
      <c r="F426" s="83" t="s">
        <v>153</v>
      </c>
      <c r="H426" s="83" t="s">
        <v>150</v>
      </c>
      <c r="I426" s="109">
        <v>45118</v>
      </c>
      <c r="J426" s="109">
        <f>VLOOKUP(A426,'Membership Details'!C:J,8,FALSE)</f>
        <v>37652</v>
      </c>
      <c r="K426" s="109" t="b">
        <f t="shared" si="6"/>
        <v>1</v>
      </c>
      <c r="L426" s="2">
        <v>22000</v>
      </c>
      <c r="M426" s="83">
        <v>12</v>
      </c>
      <c r="N426" s="130">
        <v>45483</v>
      </c>
      <c r="O426" s="2">
        <v>0</v>
      </c>
      <c r="P426" s="184">
        <v>0</v>
      </c>
      <c r="Q426" s="184">
        <v>0.125</v>
      </c>
      <c r="R426" s="83" t="s">
        <v>151</v>
      </c>
      <c r="AA426" s="2">
        <v>22000</v>
      </c>
    </row>
    <row r="427" spans="1:27" ht="15">
      <c r="A427" s="118">
        <v>1800</v>
      </c>
      <c r="B427" s="83" t="s">
        <v>6119</v>
      </c>
      <c r="C427" s="83" t="s">
        <v>8269</v>
      </c>
      <c r="D427" t="s">
        <v>6131</v>
      </c>
      <c r="E427" s="83">
        <v>629</v>
      </c>
      <c r="F427" s="83" t="s">
        <v>153</v>
      </c>
      <c r="H427" s="83" t="s">
        <v>150</v>
      </c>
      <c r="I427" s="109">
        <v>45143</v>
      </c>
      <c r="J427" s="109">
        <f>VLOOKUP(A427,'Membership Details'!C:J,8,FALSE)</f>
        <v>39707</v>
      </c>
      <c r="K427" s="109" t="b">
        <f t="shared" si="6"/>
        <v>1</v>
      </c>
      <c r="L427" s="2">
        <v>95000</v>
      </c>
      <c r="M427" s="83">
        <v>12</v>
      </c>
      <c r="N427" s="130">
        <v>45508</v>
      </c>
      <c r="O427" s="2">
        <v>0</v>
      </c>
      <c r="P427" s="184">
        <v>0</v>
      </c>
      <c r="Q427" s="184">
        <v>0.125</v>
      </c>
      <c r="R427" s="83" t="s">
        <v>151</v>
      </c>
      <c r="AA427" s="2">
        <v>95000</v>
      </c>
    </row>
    <row r="428" spans="1:27" ht="15">
      <c r="A428" s="118">
        <v>1862</v>
      </c>
      <c r="B428" s="83" t="s">
        <v>6119</v>
      </c>
      <c r="C428" s="83" t="s">
        <v>8269</v>
      </c>
      <c r="D428" t="s">
        <v>1623</v>
      </c>
      <c r="E428" s="83">
        <v>631</v>
      </c>
      <c r="F428" s="83" t="s">
        <v>153</v>
      </c>
      <c r="H428" s="83" t="s">
        <v>150</v>
      </c>
      <c r="I428" s="109">
        <v>45118</v>
      </c>
      <c r="J428" s="109">
        <f>VLOOKUP(A428,'Membership Details'!C:J,8,FALSE)</f>
        <v>39538</v>
      </c>
      <c r="K428" s="109" t="b">
        <f t="shared" si="6"/>
        <v>1</v>
      </c>
      <c r="L428" s="2">
        <v>34000</v>
      </c>
      <c r="M428" s="83">
        <v>12</v>
      </c>
      <c r="N428" s="130">
        <v>45483</v>
      </c>
      <c r="O428" s="2">
        <v>0</v>
      </c>
      <c r="P428" s="184">
        <v>0</v>
      </c>
      <c r="Q428" s="184">
        <v>0.125</v>
      </c>
      <c r="R428" s="83" t="s">
        <v>151</v>
      </c>
      <c r="AA428" s="2">
        <v>34000</v>
      </c>
    </row>
    <row r="429" spans="1:27" ht="15">
      <c r="A429" s="118">
        <v>1863</v>
      </c>
      <c r="B429" s="83" t="s">
        <v>6119</v>
      </c>
      <c r="C429" s="83" t="s">
        <v>8269</v>
      </c>
      <c r="D429" t="s">
        <v>1624</v>
      </c>
      <c r="E429" s="83">
        <v>632</v>
      </c>
      <c r="F429" s="83" t="s">
        <v>153</v>
      </c>
      <c r="H429" s="83" t="s">
        <v>150</v>
      </c>
      <c r="I429" s="109">
        <v>45118</v>
      </c>
      <c r="J429" s="109">
        <f>VLOOKUP(A429,'Membership Details'!C:J,8,FALSE)</f>
        <v>39538</v>
      </c>
      <c r="K429" s="109" t="b">
        <f t="shared" si="6"/>
        <v>1</v>
      </c>
      <c r="L429" s="2">
        <v>34000</v>
      </c>
      <c r="M429" s="83">
        <v>12</v>
      </c>
      <c r="N429" s="130">
        <v>45483</v>
      </c>
      <c r="O429" s="2">
        <v>0</v>
      </c>
      <c r="P429" s="184">
        <v>0</v>
      </c>
      <c r="Q429" s="184">
        <v>0.125</v>
      </c>
      <c r="R429" s="83" t="s">
        <v>151</v>
      </c>
      <c r="AA429" s="2">
        <v>34000</v>
      </c>
    </row>
    <row r="430" spans="1:27" ht="15">
      <c r="A430" s="118">
        <v>1802</v>
      </c>
      <c r="B430" s="83" t="s">
        <v>6119</v>
      </c>
      <c r="C430" s="83" t="s">
        <v>8269</v>
      </c>
      <c r="D430" t="s">
        <v>1653</v>
      </c>
      <c r="E430" s="83">
        <v>633</v>
      </c>
      <c r="F430" s="83" t="s">
        <v>153</v>
      </c>
      <c r="H430" s="83" t="s">
        <v>150</v>
      </c>
      <c r="I430" s="109">
        <v>45143</v>
      </c>
      <c r="J430" s="109">
        <f>VLOOKUP(A430,'Membership Details'!C:J,8,FALSE)</f>
        <v>39692</v>
      </c>
      <c r="K430" s="109" t="b">
        <f t="shared" si="6"/>
        <v>1</v>
      </c>
      <c r="L430" s="2">
        <v>100000</v>
      </c>
      <c r="M430" s="83">
        <v>12</v>
      </c>
      <c r="N430" s="130">
        <v>45508</v>
      </c>
      <c r="O430" s="2">
        <v>0</v>
      </c>
      <c r="P430" s="184">
        <v>0</v>
      </c>
      <c r="Q430" s="184">
        <v>0.125</v>
      </c>
      <c r="R430" s="83" t="s">
        <v>151</v>
      </c>
      <c r="AA430" s="2">
        <v>100000</v>
      </c>
    </row>
    <row r="431" spans="1:27" ht="15">
      <c r="A431" s="118">
        <v>984</v>
      </c>
      <c r="B431" s="83" t="s">
        <v>6119</v>
      </c>
      <c r="C431" s="83" t="s">
        <v>8269</v>
      </c>
      <c r="D431" t="s">
        <v>577</v>
      </c>
      <c r="E431" s="83">
        <v>634</v>
      </c>
      <c r="F431" s="83" t="s">
        <v>153</v>
      </c>
      <c r="H431" s="83" t="s">
        <v>150</v>
      </c>
      <c r="I431" s="129">
        <v>45090</v>
      </c>
      <c r="J431" s="109">
        <f>VLOOKUP(A431,'Membership Details'!C:J,8,FALSE)</f>
        <v>36982</v>
      </c>
      <c r="K431" s="109" t="b">
        <f t="shared" si="6"/>
        <v>1</v>
      </c>
      <c r="L431" s="2">
        <v>129000</v>
      </c>
      <c r="M431" s="83">
        <v>12</v>
      </c>
      <c r="N431" s="131">
        <v>45455</v>
      </c>
      <c r="O431" s="2">
        <v>0</v>
      </c>
      <c r="P431" s="184">
        <v>0</v>
      </c>
      <c r="Q431" s="184">
        <v>0.125</v>
      </c>
      <c r="R431" s="83" t="s">
        <v>151</v>
      </c>
      <c r="AA431" s="2">
        <v>129000</v>
      </c>
    </row>
    <row r="432" spans="1:27" ht="15">
      <c r="A432" s="118">
        <v>2239</v>
      </c>
      <c r="B432" s="83" t="s">
        <v>6119</v>
      </c>
      <c r="C432" s="83" t="s">
        <v>8269</v>
      </c>
      <c r="D432" t="s">
        <v>1593</v>
      </c>
      <c r="E432" s="83">
        <v>635</v>
      </c>
      <c r="F432" s="83" t="s">
        <v>153</v>
      </c>
      <c r="H432" s="83" t="s">
        <v>150</v>
      </c>
      <c r="I432" s="109">
        <v>45143</v>
      </c>
      <c r="J432" s="109">
        <f>VLOOKUP(A432,'Membership Details'!C:J,8,FALSE)</f>
        <v>39413</v>
      </c>
      <c r="K432" s="109" t="b">
        <f t="shared" si="6"/>
        <v>1</v>
      </c>
      <c r="L432" s="2">
        <v>125000</v>
      </c>
      <c r="M432" s="83">
        <v>12</v>
      </c>
      <c r="N432" s="130">
        <v>45508</v>
      </c>
      <c r="O432" s="2">
        <v>0</v>
      </c>
      <c r="P432" s="184">
        <v>0</v>
      </c>
      <c r="Q432" s="184">
        <v>0.125</v>
      </c>
      <c r="R432" s="83" t="s">
        <v>151</v>
      </c>
      <c r="AA432" s="2">
        <v>125000</v>
      </c>
    </row>
    <row r="433" spans="1:27" ht="15">
      <c r="A433" s="118">
        <v>1803</v>
      </c>
      <c r="B433" s="83" t="s">
        <v>6119</v>
      </c>
      <c r="C433" s="83" t="s">
        <v>8269</v>
      </c>
      <c r="D433" t="s">
        <v>1586</v>
      </c>
      <c r="E433" s="83">
        <v>636</v>
      </c>
      <c r="F433" s="83" t="s">
        <v>153</v>
      </c>
      <c r="H433" s="83" t="s">
        <v>150</v>
      </c>
      <c r="I433" s="109">
        <v>45143</v>
      </c>
      <c r="J433" s="109">
        <f>VLOOKUP(A433,'Membership Details'!C:J,8,FALSE)</f>
        <v>39228</v>
      </c>
      <c r="K433" s="109" t="b">
        <f t="shared" si="6"/>
        <v>1</v>
      </c>
      <c r="L433" s="2">
        <v>45000</v>
      </c>
      <c r="M433" s="83">
        <v>12</v>
      </c>
      <c r="N433" s="130">
        <v>45508</v>
      </c>
      <c r="O433" s="2">
        <v>0</v>
      </c>
      <c r="P433" s="184">
        <v>0</v>
      </c>
      <c r="Q433" s="184">
        <v>0.125</v>
      </c>
      <c r="R433" s="83" t="s">
        <v>151</v>
      </c>
      <c r="AA433" s="2">
        <v>45000</v>
      </c>
    </row>
    <row r="434" spans="1:27" ht="15">
      <c r="A434" s="118">
        <v>1804</v>
      </c>
      <c r="B434" s="83" t="s">
        <v>6119</v>
      </c>
      <c r="C434" s="83" t="s">
        <v>8269</v>
      </c>
      <c r="D434" t="s">
        <v>1612</v>
      </c>
      <c r="E434" s="83">
        <v>637</v>
      </c>
      <c r="F434" s="83" t="s">
        <v>153</v>
      </c>
      <c r="H434" s="83" t="s">
        <v>150</v>
      </c>
      <c r="I434" s="109">
        <v>45152</v>
      </c>
      <c r="J434" s="109">
        <f>VLOOKUP(A434,'Membership Details'!C:J,8,FALSE)</f>
        <v>39535</v>
      </c>
      <c r="K434" s="109" t="b">
        <f t="shared" si="6"/>
        <v>1</v>
      </c>
      <c r="L434" s="2">
        <v>120000</v>
      </c>
      <c r="M434" s="83">
        <v>12</v>
      </c>
      <c r="N434" s="130">
        <v>45517</v>
      </c>
      <c r="O434" s="2">
        <v>0</v>
      </c>
      <c r="P434" s="184">
        <v>0</v>
      </c>
      <c r="Q434" s="184">
        <v>0.125</v>
      </c>
      <c r="R434" s="83" t="s">
        <v>151</v>
      </c>
      <c r="AA434" s="2">
        <v>120000</v>
      </c>
    </row>
    <row r="435" spans="1:27" ht="15">
      <c r="A435" s="118">
        <v>1805</v>
      </c>
      <c r="B435" s="83" t="s">
        <v>6119</v>
      </c>
      <c r="C435" s="83" t="s">
        <v>8269</v>
      </c>
      <c r="D435" t="s">
        <v>1613</v>
      </c>
      <c r="E435" s="83">
        <v>638</v>
      </c>
      <c r="F435" s="83" t="s">
        <v>153</v>
      </c>
      <c r="H435" s="83" t="s">
        <v>150</v>
      </c>
      <c r="I435" s="109">
        <v>45118</v>
      </c>
      <c r="J435" s="109">
        <f>VLOOKUP(A435,'Membership Details'!C:J,8,FALSE)</f>
        <v>39535</v>
      </c>
      <c r="K435" s="109" t="b">
        <f t="shared" si="6"/>
        <v>1</v>
      </c>
      <c r="L435" s="2">
        <v>80000</v>
      </c>
      <c r="M435" s="83">
        <v>12</v>
      </c>
      <c r="N435" s="130">
        <v>45483</v>
      </c>
      <c r="O435" s="2">
        <v>0</v>
      </c>
      <c r="P435" s="184">
        <v>0</v>
      </c>
      <c r="Q435" s="184">
        <v>0.125</v>
      </c>
      <c r="R435" s="83" t="s">
        <v>151</v>
      </c>
      <c r="AA435" s="2">
        <v>80000</v>
      </c>
    </row>
    <row r="436" spans="1:27" ht="15">
      <c r="A436" s="118">
        <v>2396</v>
      </c>
      <c r="B436" s="83" t="s">
        <v>6119</v>
      </c>
      <c r="C436" s="83" t="s">
        <v>8269</v>
      </c>
      <c r="D436" t="s">
        <v>734</v>
      </c>
      <c r="E436" s="83">
        <v>639</v>
      </c>
      <c r="F436" s="83" t="s">
        <v>153</v>
      </c>
      <c r="H436" s="83" t="s">
        <v>150</v>
      </c>
      <c r="I436" s="128">
        <v>45194</v>
      </c>
      <c r="J436" s="109">
        <f>VLOOKUP(A436,'Membership Details'!C:J,8,FALSE)</f>
        <v>36982</v>
      </c>
      <c r="K436" s="109" t="b">
        <f t="shared" si="6"/>
        <v>1</v>
      </c>
      <c r="L436" s="2">
        <v>90000</v>
      </c>
      <c r="M436" s="83">
        <v>12</v>
      </c>
      <c r="N436" s="130">
        <v>45559</v>
      </c>
      <c r="O436" s="2">
        <v>0</v>
      </c>
      <c r="P436" s="184">
        <v>0</v>
      </c>
      <c r="Q436" s="184">
        <v>0.125</v>
      </c>
      <c r="R436" s="83" t="s">
        <v>151</v>
      </c>
      <c r="AA436" s="2">
        <v>90000</v>
      </c>
    </row>
    <row r="437" spans="1:27" ht="15">
      <c r="A437" s="118">
        <v>1807</v>
      </c>
      <c r="B437" s="83" t="s">
        <v>6119</v>
      </c>
      <c r="C437" s="83" t="s">
        <v>8269</v>
      </c>
      <c r="D437" t="s">
        <v>1596</v>
      </c>
      <c r="E437" s="83">
        <v>640</v>
      </c>
      <c r="F437" s="83" t="s">
        <v>153</v>
      </c>
      <c r="H437" s="83" t="s">
        <v>150</v>
      </c>
      <c r="I437" s="109">
        <v>45143</v>
      </c>
      <c r="J437" s="109">
        <f>VLOOKUP(A437,'Membership Details'!C:J,8,FALSE)</f>
        <v>39524</v>
      </c>
      <c r="K437" s="109" t="b">
        <f t="shared" si="6"/>
        <v>1</v>
      </c>
      <c r="L437" s="2">
        <v>100000</v>
      </c>
      <c r="M437" s="83">
        <v>12</v>
      </c>
      <c r="N437" s="130">
        <v>45508</v>
      </c>
      <c r="O437" s="2">
        <v>0</v>
      </c>
      <c r="P437" s="184">
        <v>0</v>
      </c>
      <c r="Q437" s="184">
        <v>0.125</v>
      </c>
      <c r="R437" s="83" t="s">
        <v>151</v>
      </c>
      <c r="AA437" s="2">
        <v>100000</v>
      </c>
    </row>
    <row r="438" spans="1:27" ht="15">
      <c r="A438" s="118">
        <v>1808</v>
      </c>
      <c r="B438" s="83" t="s">
        <v>6119</v>
      </c>
      <c r="C438" s="83" t="s">
        <v>8269</v>
      </c>
      <c r="D438" t="s">
        <v>991</v>
      </c>
      <c r="E438" s="83">
        <v>641</v>
      </c>
      <c r="F438" s="83" t="s">
        <v>153</v>
      </c>
      <c r="H438" s="83" t="s">
        <v>150</v>
      </c>
      <c r="I438" s="128">
        <v>45194</v>
      </c>
      <c r="J438" s="109">
        <f>VLOOKUP(A438,'Membership Details'!C:J,8,FALSE)</f>
        <v>36982</v>
      </c>
      <c r="K438" s="109" t="b">
        <f t="shared" si="6"/>
        <v>1</v>
      </c>
      <c r="L438" s="2">
        <v>160000</v>
      </c>
      <c r="M438" s="83">
        <v>12</v>
      </c>
      <c r="N438" s="130">
        <v>45559</v>
      </c>
      <c r="O438" s="2">
        <v>0</v>
      </c>
      <c r="P438" s="184">
        <v>0</v>
      </c>
      <c r="Q438" s="184">
        <v>0.125</v>
      </c>
      <c r="R438" s="83" t="s">
        <v>151</v>
      </c>
      <c r="AA438" s="2">
        <v>160000</v>
      </c>
    </row>
    <row r="439" spans="1:27" ht="15">
      <c r="A439" s="118">
        <v>1812</v>
      </c>
      <c r="B439" s="83" t="s">
        <v>6119</v>
      </c>
      <c r="C439" s="83" t="s">
        <v>8269</v>
      </c>
      <c r="D439" t="s">
        <v>1675</v>
      </c>
      <c r="E439" s="83">
        <v>643</v>
      </c>
      <c r="F439" s="83" t="s">
        <v>153</v>
      </c>
      <c r="H439" s="83" t="s">
        <v>150</v>
      </c>
      <c r="I439" s="109">
        <v>45143</v>
      </c>
      <c r="J439" s="109">
        <f>VLOOKUP(A439,'Membership Details'!C:J,8,FALSE)</f>
        <v>39974</v>
      </c>
      <c r="K439" s="109" t="b">
        <f t="shared" si="6"/>
        <v>1</v>
      </c>
      <c r="L439" s="2">
        <v>45000</v>
      </c>
      <c r="M439" s="83">
        <v>12</v>
      </c>
      <c r="N439" s="130">
        <v>45508</v>
      </c>
      <c r="O439" s="2">
        <v>0</v>
      </c>
      <c r="P439" s="184">
        <v>0</v>
      </c>
      <c r="Q439" s="184">
        <v>0.125</v>
      </c>
      <c r="R439" s="83" t="s">
        <v>151</v>
      </c>
      <c r="AA439" s="2">
        <v>45000</v>
      </c>
    </row>
    <row r="440" spans="1:27" ht="15">
      <c r="A440" s="118">
        <v>1815</v>
      </c>
      <c r="B440" s="83" t="s">
        <v>6119</v>
      </c>
      <c r="C440" s="83" t="s">
        <v>8269</v>
      </c>
      <c r="D440" t="s">
        <v>1590</v>
      </c>
      <c r="E440" s="83">
        <v>644</v>
      </c>
      <c r="F440" s="83" t="s">
        <v>153</v>
      </c>
      <c r="H440" s="83" t="s">
        <v>150</v>
      </c>
      <c r="I440" s="109">
        <v>45118</v>
      </c>
      <c r="J440" s="109">
        <f>VLOOKUP(A440,'Membership Details'!C:J,8,FALSE)</f>
        <v>39398</v>
      </c>
      <c r="K440" s="109" t="b">
        <f t="shared" si="6"/>
        <v>1</v>
      </c>
      <c r="L440" s="2">
        <v>80000</v>
      </c>
      <c r="M440" s="83">
        <v>12</v>
      </c>
      <c r="N440" s="130">
        <v>45483</v>
      </c>
      <c r="O440" s="2">
        <v>0</v>
      </c>
      <c r="P440" s="184">
        <v>0</v>
      </c>
      <c r="Q440" s="184">
        <v>0.125</v>
      </c>
      <c r="R440" s="83" t="s">
        <v>151</v>
      </c>
      <c r="AA440" s="2">
        <v>80000</v>
      </c>
    </row>
    <row r="441" spans="1:27" ht="15">
      <c r="A441" s="118">
        <v>1729</v>
      </c>
      <c r="B441" s="83" t="s">
        <v>6119</v>
      </c>
      <c r="C441" s="83" t="s">
        <v>8269</v>
      </c>
      <c r="D441" t="s">
        <v>1674</v>
      </c>
      <c r="E441" s="83">
        <v>645</v>
      </c>
      <c r="F441" s="83" t="s">
        <v>153</v>
      </c>
      <c r="H441" s="83" t="s">
        <v>150</v>
      </c>
      <c r="I441" s="109">
        <v>45152</v>
      </c>
      <c r="J441" s="109">
        <f>VLOOKUP(A441,'Membership Details'!C:J,8,FALSE)</f>
        <v>39968</v>
      </c>
      <c r="K441" s="109" t="b">
        <f t="shared" si="6"/>
        <v>1</v>
      </c>
      <c r="L441" s="2">
        <v>18000</v>
      </c>
      <c r="M441" s="83">
        <v>12</v>
      </c>
      <c r="N441" s="130">
        <v>45517</v>
      </c>
      <c r="O441" s="2">
        <v>0</v>
      </c>
      <c r="P441" s="184">
        <v>0</v>
      </c>
      <c r="Q441" s="184">
        <v>0.125</v>
      </c>
      <c r="R441" s="83" t="s">
        <v>151</v>
      </c>
      <c r="AA441" s="2">
        <v>18000</v>
      </c>
    </row>
    <row r="442" spans="1:27" ht="15">
      <c r="A442" s="118">
        <v>1846</v>
      </c>
      <c r="B442" s="83" t="s">
        <v>6119</v>
      </c>
      <c r="C442" s="83" t="s">
        <v>8269</v>
      </c>
      <c r="D442" t="s">
        <v>1659</v>
      </c>
      <c r="E442" s="83">
        <v>648</v>
      </c>
      <c r="F442" s="83" t="s">
        <v>153</v>
      </c>
      <c r="H442" s="83" t="s">
        <v>150</v>
      </c>
      <c r="I442" s="128">
        <v>45194</v>
      </c>
      <c r="J442" s="109">
        <f>VLOOKUP(A442,'Membership Details'!C:J,8,FALSE)</f>
        <v>39837</v>
      </c>
      <c r="K442" s="109" t="b">
        <f t="shared" si="6"/>
        <v>1</v>
      </c>
      <c r="L442" s="2">
        <v>160000</v>
      </c>
      <c r="M442" s="83">
        <v>12</v>
      </c>
      <c r="N442" s="130">
        <v>45559</v>
      </c>
      <c r="O442" s="2">
        <v>0</v>
      </c>
      <c r="P442" s="184">
        <v>0</v>
      </c>
      <c r="Q442" s="184">
        <v>0.125</v>
      </c>
      <c r="R442" s="83" t="s">
        <v>151</v>
      </c>
      <c r="AA442" s="2">
        <v>160000</v>
      </c>
    </row>
    <row r="443" spans="1:27" ht="15">
      <c r="A443" s="118">
        <v>1847</v>
      </c>
      <c r="B443" s="83" t="s">
        <v>6119</v>
      </c>
      <c r="C443" s="83" t="s">
        <v>8269</v>
      </c>
      <c r="D443" t="s">
        <v>1658</v>
      </c>
      <c r="E443" s="83">
        <v>649</v>
      </c>
      <c r="F443" s="83" t="s">
        <v>153</v>
      </c>
      <c r="H443" s="83" t="s">
        <v>150</v>
      </c>
      <c r="I443" s="128">
        <v>45194</v>
      </c>
      <c r="J443" s="109">
        <f>VLOOKUP(A443,'Membership Details'!C:J,8,FALSE)</f>
        <v>39837</v>
      </c>
      <c r="K443" s="109" t="b">
        <f t="shared" si="6"/>
        <v>1</v>
      </c>
      <c r="L443" s="2">
        <v>160000</v>
      </c>
      <c r="M443" s="83">
        <v>12</v>
      </c>
      <c r="N443" s="130">
        <v>45559</v>
      </c>
      <c r="O443" s="2">
        <v>0</v>
      </c>
      <c r="P443" s="184">
        <v>0</v>
      </c>
      <c r="Q443" s="184">
        <v>0.125</v>
      </c>
      <c r="R443" s="83" t="s">
        <v>151</v>
      </c>
      <c r="AA443" s="2">
        <v>160000</v>
      </c>
    </row>
    <row r="444" spans="1:27" ht="15">
      <c r="A444" s="118">
        <v>1849</v>
      </c>
      <c r="B444" s="83" t="s">
        <v>6119</v>
      </c>
      <c r="C444" s="83" t="s">
        <v>8269</v>
      </c>
      <c r="D444" t="s">
        <v>1696</v>
      </c>
      <c r="E444" s="83">
        <v>651</v>
      </c>
      <c r="F444" s="83" t="s">
        <v>153</v>
      </c>
      <c r="H444" s="83" t="s">
        <v>150</v>
      </c>
      <c r="I444" s="128">
        <v>45194</v>
      </c>
      <c r="J444" s="109">
        <f>VLOOKUP(A444,'Membership Details'!C:J,8,FALSE)</f>
        <v>40149</v>
      </c>
      <c r="K444" s="109" t="b">
        <f t="shared" si="6"/>
        <v>1</v>
      </c>
      <c r="L444" s="2">
        <v>100000</v>
      </c>
      <c r="M444" s="83">
        <v>12</v>
      </c>
      <c r="N444" s="130">
        <v>45559</v>
      </c>
      <c r="O444" s="2">
        <v>0</v>
      </c>
      <c r="P444" s="184">
        <v>0</v>
      </c>
      <c r="Q444" s="184">
        <v>0.125</v>
      </c>
      <c r="R444" s="83" t="s">
        <v>151</v>
      </c>
      <c r="AA444" s="2">
        <v>100000</v>
      </c>
    </row>
    <row r="445" spans="1:27" ht="15">
      <c r="A445" s="118">
        <v>1850</v>
      </c>
      <c r="B445" s="83" t="s">
        <v>6119</v>
      </c>
      <c r="C445" s="83" t="s">
        <v>8269</v>
      </c>
      <c r="D445" t="s">
        <v>1686</v>
      </c>
      <c r="E445" s="83">
        <v>652</v>
      </c>
      <c r="F445" s="83" t="s">
        <v>153</v>
      </c>
      <c r="H445" s="83" t="s">
        <v>150</v>
      </c>
      <c r="I445" s="109">
        <v>45118</v>
      </c>
      <c r="J445" s="109">
        <f>VLOOKUP(A445,'Membership Details'!C:J,8,FALSE)</f>
        <v>40051</v>
      </c>
      <c r="K445" s="109" t="b">
        <f t="shared" si="6"/>
        <v>1</v>
      </c>
      <c r="L445" s="2">
        <v>90000</v>
      </c>
      <c r="M445" s="83">
        <v>12</v>
      </c>
      <c r="N445" s="130">
        <v>45483</v>
      </c>
      <c r="O445" s="2">
        <v>0</v>
      </c>
      <c r="P445" s="184">
        <v>0</v>
      </c>
      <c r="Q445" s="184">
        <v>0.125</v>
      </c>
      <c r="R445" s="83" t="s">
        <v>151</v>
      </c>
      <c r="AA445" s="2">
        <v>90000</v>
      </c>
    </row>
    <row r="446" spans="1:27" ht="15">
      <c r="A446" s="118">
        <v>1851</v>
      </c>
      <c r="B446" s="83" t="s">
        <v>6119</v>
      </c>
      <c r="C446" s="83" t="s">
        <v>8269</v>
      </c>
      <c r="D446" t="s">
        <v>1692</v>
      </c>
      <c r="E446" s="83">
        <v>653</v>
      </c>
      <c r="F446" s="83" t="s">
        <v>153</v>
      </c>
      <c r="H446" s="83" t="s">
        <v>150</v>
      </c>
      <c r="I446" s="109">
        <v>45118</v>
      </c>
      <c r="J446" s="109">
        <f>VLOOKUP(A446,'Membership Details'!C:J,8,FALSE)</f>
        <v>40109</v>
      </c>
      <c r="K446" s="109" t="b">
        <f t="shared" si="6"/>
        <v>1</v>
      </c>
      <c r="L446" s="2">
        <v>125000</v>
      </c>
      <c r="M446" s="83">
        <v>12</v>
      </c>
      <c r="N446" s="130">
        <v>45483</v>
      </c>
      <c r="O446" s="2">
        <v>0</v>
      </c>
      <c r="P446" s="184">
        <v>0</v>
      </c>
      <c r="Q446" s="184">
        <v>0.125</v>
      </c>
      <c r="R446" s="83" t="s">
        <v>151</v>
      </c>
      <c r="AA446" s="2">
        <v>125000</v>
      </c>
    </row>
    <row r="447" spans="1:27" ht="15">
      <c r="A447" s="118">
        <v>1722</v>
      </c>
      <c r="B447" s="83" t="s">
        <v>6119</v>
      </c>
      <c r="C447" s="83" t="s">
        <v>8269</v>
      </c>
      <c r="D447" t="s">
        <v>1654</v>
      </c>
      <c r="E447" s="83">
        <v>654</v>
      </c>
      <c r="F447" s="83" t="s">
        <v>153</v>
      </c>
      <c r="H447" s="83" t="s">
        <v>150</v>
      </c>
      <c r="I447" s="109">
        <v>45118</v>
      </c>
      <c r="J447" s="109">
        <f>VLOOKUP(A447,'Membership Details'!C:J,8,FALSE)</f>
        <v>39829</v>
      </c>
      <c r="K447" s="109" t="b">
        <f t="shared" si="6"/>
        <v>1</v>
      </c>
      <c r="L447" s="2">
        <v>60000</v>
      </c>
      <c r="M447" s="83">
        <v>12</v>
      </c>
      <c r="N447" s="130">
        <v>45483</v>
      </c>
      <c r="O447" s="2">
        <v>0</v>
      </c>
      <c r="P447" s="184">
        <v>0</v>
      </c>
      <c r="Q447" s="184">
        <v>0.125</v>
      </c>
      <c r="R447" s="83" t="s">
        <v>151</v>
      </c>
      <c r="AA447" s="2">
        <v>60000</v>
      </c>
    </row>
    <row r="448" spans="1:27" ht="15">
      <c r="A448" s="118">
        <v>2555</v>
      </c>
      <c r="B448" s="83" t="s">
        <v>6119</v>
      </c>
      <c r="C448" s="83" t="s">
        <v>8269</v>
      </c>
      <c r="D448" t="s">
        <v>1386</v>
      </c>
      <c r="E448" s="83">
        <v>655</v>
      </c>
      <c r="F448" s="83" t="s">
        <v>153</v>
      </c>
      <c r="H448" s="83" t="s">
        <v>150</v>
      </c>
      <c r="I448" s="109">
        <v>45157</v>
      </c>
      <c r="J448" s="109">
        <f>VLOOKUP(A448,'Membership Details'!C:J,8,FALSE)</f>
        <v>38892</v>
      </c>
      <c r="K448" s="109" t="b">
        <f t="shared" si="6"/>
        <v>1</v>
      </c>
      <c r="L448" s="2">
        <v>25000</v>
      </c>
      <c r="M448" s="83">
        <v>12</v>
      </c>
      <c r="N448" s="130">
        <v>45522</v>
      </c>
      <c r="O448" s="2">
        <v>0</v>
      </c>
      <c r="P448" s="184">
        <v>0</v>
      </c>
      <c r="Q448" s="184">
        <v>0.125</v>
      </c>
      <c r="R448" s="83" t="s">
        <v>151</v>
      </c>
      <c r="AA448" s="2">
        <v>25000</v>
      </c>
    </row>
    <row r="449" spans="1:27" ht="15">
      <c r="A449" s="118">
        <v>2556</v>
      </c>
      <c r="B449" s="83" t="s">
        <v>6119</v>
      </c>
      <c r="C449" s="83" t="s">
        <v>8269</v>
      </c>
      <c r="D449" t="s">
        <v>1655</v>
      </c>
      <c r="E449" s="83">
        <v>656</v>
      </c>
      <c r="F449" s="83" t="s">
        <v>153</v>
      </c>
      <c r="H449" s="83" t="s">
        <v>150</v>
      </c>
      <c r="I449" s="109">
        <v>45118</v>
      </c>
      <c r="J449" s="109">
        <f>VLOOKUP(A449,'Membership Details'!C:J,8,FALSE)</f>
        <v>39829</v>
      </c>
      <c r="K449" s="109" t="b">
        <f t="shared" si="6"/>
        <v>1</v>
      </c>
      <c r="L449" s="2">
        <v>60000</v>
      </c>
      <c r="M449" s="83">
        <v>12</v>
      </c>
      <c r="N449" s="130">
        <v>45483</v>
      </c>
      <c r="O449" s="2">
        <v>0</v>
      </c>
      <c r="P449" s="184">
        <v>0</v>
      </c>
      <c r="Q449" s="184">
        <v>0.125</v>
      </c>
      <c r="R449" s="83" t="s">
        <v>151</v>
      </c>
      <c r="AA449" s="2">
        <v>60000</v>
      </c>
    </row>
    <row r="450" spans="1:27" ht="15">
      <c r="A450" s="118">
        <v>2557</v>
      </c>
      <c r="B450" s="83" t="s">
        <v>6119</v>
      </c>
      <c r="C450" s="83" t="s">
        <v>8269</v>
      </c>
      <c r="D450" t="s">
        <v>1656</v>
      </c>
      <c r="E450" s="83">
        <v>657</v>
      </c>
      <c r="F450" s="83" t="s">
        <v>153</v>
      </c>
      <c r="H450" s="83" t="s">
        <v>150</v>
      </c>
      <c r="I450" s="109">
        <v>45118</v>
      </c>
      <c r="J450" s="109">
        <f>VLOOKUP(A450,'Membership Details'!C:J,8,FALSE)</f>
        <v>39829</v>
      </c>
      <c r="K450" s="109" t="b">
        <f t="shared" si="6"/>
        <v>1</v>
      </c>
      <c r="L450" s="2">
        <v>60000</v>
      </c>
      <c r="M450" s="83">
        <v>12</v>
      </c>
      <c r="N450" s="130">
        <v>45483</v>
      </c>
      <c r="O450" s="2">
        <v>0</v>
      </c>
      <c r="P450" s="184">
        <v>0</v>
      </c>
      <c r="Q450" s="184">
        <v>0.125</v>
      </c>
      <c r="R450" s="83" t="s">
        <v>151</v>
      </c>
      <c r="AA450" s="2">
        <v>60000</v>
      </c>
    </row>
    <row r="451" spans="1:27" ht="15">
      <c r="A451" s="118">
        <v>698</v>
      </c>
      <c r="B451" s="83" t="s">
        <v>6119</v>
      </c>
      <c r="C451" s="83" t="s">
        <v>8269</v>
      </c>
      <c r="D451" t="s">
        <v>668</v>
      </c>
      <c r="E451" s="83">
        <v>658</v>
      </c>
      <c r="F451" s="83" t="s">
        <v>153</v>
      </c>
      <c r="H451" s="83" t="s">
        <v>150</v>
      </c>
      <c r="I451" s="109">
        <v>45143</v>
      </c>
      <c r="J451" s="109">
        <f>VLOOKUP(A451,'Membership Details'!C:J,8,FALSE)</f>
        <v>36982</v>
      </c>
      <c r="K451" s="109" t="b">
        <f t="shared" ref="K451:K514" si="7">I451&gt;=J451</f>
        <v>1</v>
      </c>
      <c r="L451" s="2">
        <v>110000</v>
      </c>
      <c r="M451" s="83">
        <v>12</v>
      </c>
      <c r="N451" s="130">
        <v>45508</v>
      </c>
      <c r="O451" s="2">
        <v>0</v>
      </c>
      <c r="P451" s="184">
        <v>0</v>
      </c>
      <c r="Q451" s="184">
        <v>0.125</v>
      </c>
      <c r="R451" s="83" t="s">
        <v>151</v>
      </c>
      <c r="AA451" s="2">
        <v>110000</v>
      </c>
    </row>
    <row r="452" spans="1:27" ht="15">
      <c r="A452" s="118">
        <v>1679</v>
      </c>
      <c r="B452" s="83" t="s">
        <v>6119</v>
      </c>
      <c r="C452" s="83" t="s">
        <v>8269</v>
      </c>
      <c r="D452" t="s">
        <v>1113</v>
      </c>
      <c r="E452" s="83">
        <v>659</v>
      </c>
      <c r="F452" s="83" t="s">
        <v>153</v>
      </c>
      <c r="H452" s="83" t="s">
        <v>150</v>
      </c>
      <c r="I452" s="109">
        <v>45143</v>
      </c>
      <c r="J452" s="109">
        <f>VLOOKUP(A452,'Membership Details'!C:J,8,FALSE)</f>
        <v>36982</v>
      </c>
      <c r="K452" s="109" t="b">
        <f t="shared" si="7"/>
        <v>1</v>
      </c>
      <c r="L452" s="2">
        <v>150000</v>
      </c>
      <c r="M452" s="83">
        <v>12</v>
      </c>
      <c r="N452" s="130">
        <v>45508</v>
      </c>
      <c r="O452" s="2">
        <v>0</v>
      </c>
      <c r="P452" s="184">
        <v>0</v>
      </c>
      <c r="Q452" s="184">
        <v>0.125</v>
      </c>
      <c r="R452" s="83" t="s">
        <v>151</v>
      </c>
      <c r="AA452" s="2">
        <v>150000</v>
      </c>
    </row>
    <row r="453" spans="1:27" ht="15">
      <c r="A453" s="118">
        <v>1869</v>
      </c>
      <c r="B453" s="83" t="s">
        <v>6119</v>
      </c>
      <c r="C453" s="83" t="s">
        <v>8269</v>
      </c>
      <c r="D453" t="s">
        <v>1698</v>
      </c>
      <c r="E453" s="83">
        <v>660</v>
      </c>
      <c r="F453" s="83" t="s">
        <v>153</v>
      </c>
      <c r="H453" s="83" t="s">
        <v>150</v>
      </c>
      <c r="I453" s="129">
        <v>45090</v>
      </c>
      <c r="J453" s="109">
        <f>VLOOKUP(A453,'Membership Details'!C:J,8,FALSE)</f>
        <v>40166</v>
      </c>
      <c r="K453" s="109" t="b">
        <f t="shared" si="7"/>
        <v>1</v>
      </c>
      <c r="L453" s="2">
        <v>35000</v>
      </c>
      <c r="M453" s="83">
        <v>12</v>
      </c>
      <c r="N453" s="131">
        <v>45455</v>
      </c>
      <c r="O453" s="2">
        <v>0</v>
      </c>
      <c r="P453" s="184">
        <v>0</v>
      </c>
      <c r="Q453" s="184">
        <v>0.125</v>
      </c>
      <c r="R453" s="83" t="s">
        <v>151</v>
      </c>
      <c r="AA453" s="2">
        <v>35000</v>
      </c>
    </row>
    <row r="454" spans="1:27" ht="15">
      <c r="A454" s="118">
        <v>2533</v>
      </c>
      <c r="B454" s="83" t="s">
        <v>6119</v>
      </c>
      <c r="C454" s="83" t="s">
        <v>8269</v>
      </c>
      <c r="D454" t="s">
        <v>1642</v>
      </c>
      <c r="E454" s="83">
        <v>661</v>
      </c>
      <c r="F454" s="83" t="s">
        <v>153</v>
      </c>
      <c r="H454" s="83" t="s">
        <v>150</v>
      </c>
      <c r="I454" s="129">
        <v>45090</v>
      </c>
      <c r="J454" s="109">
        <f>VLOOKUP(A454,'Membership Details'!C:J,8,FALSE)</f>
        <v>39625</v>
      </c>
      <c r="K454" s="109" t="b">
        <f t="shared" si="7"/>
        <v>1</v>
      </c>
      <c r="L454" s="2">
        <v>125000</v>
      </c>
      <c r="M454" s="83">
        <v>12</v>
      </c>
      <c r="N454" s="131">
        <v>45455</v>
      </c>
      <c r="O454" s="2">
        <v>0</v>
      </c>
      <c r="P454" s="184">
        <v>0</v>
      </c>
      <c r="Q454" s="184">
        <v>0.125</v>
      </c>
      <c r="R454" s="83" t="s">
        <v>151</v>
      </c>
      <c r="AA454" s="2">
        <v>125000</v>
      </c>
    </row>
    <row r="455" spans="1:27" ht="15">
      <c r="A455" s="118">
        <v>1876</v>
      </c>
      <c r="B455" s="83" t="s">
        <v>6119</v>
      </c>
      <c r="C455" s="83" t="s">
        <v>8269</v>
      </c>
      <c r="D455" t="s">
        <v>1700</v>
      </c>
      <c r="E455" s="83">
        <v>663</v>
      </c>
      <c r="F455" s="83" t="s">
        <v>153</v>
      </c>
      <c r="H455" s="83" t="s">
        <v>150</v>
      </c>
      <c r="I455" s="128">
        <v>45194</v>
      </c>
      <c r="J455" s="109">
        <f>VLOOKUP(A455,'Membership Details'!C:J,8,FALSE)</f>
        <v>40344</v>
      </c>
      <c r="K455" s="109" t="b">
        <f t="shared" si="7"/>
        <v>1</v>
      </c>
      <c r="L455" s="2">
        <v>20000</v>
      </c>
      <c r="M455" s="83">
        <v>12</v>
      </c>
      <c r="N455" s="130">
        <v>45559</v>
      </c>
      <c r="O455" s="2">
        <v>0</v>
      </c>
      <c r="P455" s="184">
        <v>0</v>
      </c>
      <c r="Q455" s="184">
        <v>0.125</v>
      </c>
      <c r="R455" s="83" t="s">
        <v>151</v>
      </c>
      <c r="AA455" s="2">
        <v>20000</v>
      </c>
    </row>
    <row r="456" spans="1:27" ht="15">
      <c r="A456" s="118">
        <v>1878</v>
      </c>
      <c r="B456" s="83" t="s">
        <v>6119</v>
      </c>
      <c r="C456" s="83" t="s">
        <v>8269</v>
      </c>
      <c r="D456" t="s">
        <v>1701</v>
      </c>
      <c r="E456" s="83">
        <v>664</v>
      </c>
      <c r="F456" s="83" t="s">
        <v>153</v>
      </c>
      <c r="H456" s="83" t="s">
        <v>150</v>
      </c>
      <c r="I456" s="109">
        <v>45143</v>
      </c>
      <c r="J456" s="109">
        <f>VLOOKUP(A456,'Membership Details'!C:J,8,FALSE)</f>
        <v>40350</v>
      </c>
      <c r="K456" s="109" t="b">
        <f t="shared" si="7"/>
        <v>1</v>
      </c>
      <c r="L456" s="2">
        <v>50000</v>
      </c>
      <c r="M456" s="83">
        <v>12</v>
      </c>
      <c r="N456" s="130">
        <v>45508</v>
      </c>
      <c r="O456" s="2">
        <v>0</v>
      </c>
      <c r="P456" s="184">
        <v>0</v>
      </c>
      <c r="Q456" s="184">
        <v>0.125</v>
      </c>
      <c r="R456" s="83" t="s">
        <v>151</v>
      </c>
      <c r="AA456" s="2">
        <v>50000</v>
      </c>
    </row>
    <row r="457" spans="1:27" ht="15">
      <c r="A457" s="118">
        <v>1879</v>
      </c>
      <c r="B457" s="83" t="s">
        <v>6119</v>
      </c>
      <c r="C457" s="83" t="s">
        <v>8269</v>
      </c>
      <c r="D457" t="s">
        <v>1704</v>
      </c>
      <c r="E457" s="83">
        <v>665</v>
      </c>
      <c r="F457" s="83" t="s">
        <v>153</v>
      </c>
      <c r="H457" s="83" t="s">
        <v>150</v>
      </c>
      <c r="I457" s="109">
        <v>45143</v>
      </c>
      <c r="J457" s="109">
        <f>VLOOKUP(A457,'Membership Details'!C:J,8,FALSE)</f>
        <v>40355</v>
      </c>
      <c r="K457" s="109" t="b">
        <f t="shared" si="7"/>
        <v>1</v>
      </c>
      <c r="L457" s="2">
        <v>50000</v>
      </c>
      <c r="M457" s="83">
        <v>12</v>
      </c>
      <c r="N457" s="130">
        <v>45508</v>
      </c>
      <c r="O457" s="2">
        <v>0</v>
      </c>
      <c r="P457" s="184">
        <v>0</v>
      </c>
      <c r="Q457" s="184">
        <v>0.125</v>
      </c>
      <c r="R457" s="83" t="s">
        <v>151</v>
      </c>
      <c r="AA457" s="2">
        <v>50000</v>
      </c>
    </row>
    <row r="458" spans="1:27" ht="15">
      <c r="A458" s="118">
        <v>1596</v>
      </c>
      <c r="B458" s="83" t="s">
        <v>6119</v>
      </c>
      <c r="C458" s="83" t="s">
        <v>8269</v>
      </c>
      <c r="D458" t="s">
        <v>1694</v>
      </c>
      <c r="E458" s="83">
        <v>666</v>
      </c>
      <c r="F458" s="83" t="s">
        <v>153</v>
      </c>
      <c r="H458" s="83" t="s">
        <v>150</v>
      </c>
      <c r="I458" s="109">
        <v>45118</v>
      </c>
      <c r="J458" s="109">
        <f>VLOOKUP(A458,'Membership Details'!C:J,8,FALSE)</f>
        <v>40110</v>
      </c>
      <c r="K458" s="109" t="b">
        <f t="shared" si="7"/>
        <v>1</v>
      </c>
      <c r="L458" s="2">
        <v>180000</v>
      </c>
      <c r="M458" s="83">
        <v>12</v>
      </c>
      <c r="N458" s="130">
        <v>45483</v>
      </c>
      <c r="O458" s="2">
        <v>0</v>
      </c>
      <c r="P458" s="184">
        <v>0</v>
      </c>
      <c r="Q458" s="184">
        <v>0.125</v>
      </c>
      <c r="R458" s="83" t="s">
        <v>151</v>
      </c>
      <c r="AA458" s="2">
        <v>180000</v>
      </c>
    </row>
    <row r="459" spans="1:27" ht="15">
      <c r="A459" s="118">
        <v>1880</v>
      </c>
      <c r="B459" s="83" t="s">
        <v>6119</v>
      </c>
      <c r="C459" s="83" t="s">
        <v>8269</v>
      </c>
      <c r="D459" t="s">
        <v>1705</v>
      </c>
      <c r="E459" s="83">
        <v>667</v>
      </c>
      <c r="F459" s="83" t="s">
        <v>153</v>
      </c>
      <c r="H459" s="83" t="s">
        <v>150</v>
      </c>
      <c r="I459" s="109">
        <v>45143</v>
      </c>
      <c r="J459" s="109">
        <f>VLOOKUP(A459,'Membership Details'!C:J,8,FALSE)</f>
        <v>40367</v>
      </c>
      <c r="K459" s="109" t="b">
        <f t="shared" si="7"/>
        <v>1</v>
      </c>
      <c r="L459" s="2">
        <v>50000</v>
      </c>
      <c r="M459" s="83">
        <v>12</v>
      </c>
      <c r="N459" s="130">
        <v>45508</v>
      </c>
      <c r="O459" s="2">
        <v>0</v>
      </c>
      <c r="P459" s="184">
        <v>0</v>
      </c>
      <c r="Q459" s="184">
        <v>0.125</v>
      </c>
      <c r="R459" s="83" t="s">
        <v>151</v>
      </c>
      <c r="AA459" s="2">
        <v>50000</v>
      </c>
    </row>
    <row r="460" spans="1:27" ht="15">
      <c r="A460" s="118">
        <v>1881</v>
      </c>
      <c r="B460" s="83" t="s">
        <v>6119</v>
      </c>
      <c r="C460" s="83" t="s">
        <v>8269</v>
      </c>
      <c r="D460" t="s">
        <v>1702</v>
      </c>
      <c r="E460" s="83">
        <v>668</v>
      </c>
      <c r="F460" s="83" t="s">
        <v>153</v>
      </c>
      <c r="H460" s="83" t="s">
        <v>150</v>
      </c>
      <c r="I460" s="109">
        <v>45152</v>
      </c>
      <c r="J460" s="109">
        <f>VLOOKUP(A460,'Membership Details'!C:J,8,FALSE)</f>
        <v>40353</v>
      </c>
      <c r="K460" s="109" t="b">
        <f t="shared" si="7"/>
        <v>1</v>
      </c>
      <c r="L460" s="2">
        <v>95000</v>
      </c>
      <c r="M460" s="83">
        <v>12</v>
      </c>
      <c r="N460" s="130">
        <v>45517</v>
      </c>
      <c r="O460" s="2">
        <v>0</v>
      </c>
      <c r="P460" s="184">
        <v>0</v>
      </c>
      <c r="Q460" s="184">
        <v>0.125</v>
      </c>
      <c r="R460" s="83" t="s">
        <v>151</v>
      </c>
      <c r="AA460" s="2">
        <v>95000</v>
      </c>
    </row>
    <row r="461" spans="1:27" ht="15">
      <c r="A461" s="118">
        <v>1882</v>
      </c>
      <c r="B461" s="83" t="s">
        <v>6119</v>
      </c>
      <c r="C461" s="83" t="s">
        <v>8269</v>
      </c>
      <c r="D461" t="s">
        <v>1703</v>
      </c>
      <c r="E461" s="83">
        <v>669</v>
      </c>
      <c r="F461" s="83" t="s">
        <v>153</v>
      </c>
      <c r="H461" s="83" t="s">
        <v>150</v>
      </c>
      <c r="I461" s="109">
        <v>45152</v>
      </c>
      <c r="J461" s="109">
        <f>VLOOKUP(A461,'Membership Details'!C:J,8,FALSE)</f>
        <v>40353</v>
      </c>
      <c r="K461" s="109" t="b">
        <f t="shared" si="7"/>
        <v>1</v>
      </c>
      <c r="L461" s="2">
        <v>95000</v>
      </c>
      <c r="M461" s="83">
        <v>12</v>
      </c>
      <c r="N461" s="130">
        <v>45517</v>
      </c>
      <c r="O461" s="2">
        <v>0</v>
      </c>
      <c r="P461" s="184">
        <v>0</v>
      </c>
      <c r="Q461" s="184">
        <v>0.125</v>
      </c>
      <c r="R461" s="83" t="s">
        <v>151</v>
      </c>
      <c r="AA461" s="2">
        <v>95000</v>
      </c>
    </row>
    <row r="462" spans="1:27" ht="15">
      <c r="A462" s="118">
        <v>1234</v>
      </c>
      <c r="B462" s="83" t="s">
        <v>6119</v>
      </c>
      <c r="C462" s="83" t="s">
        <v>8269</v>
      </c>
      <c r="D462" t="s">
        <v>1693</v>
      </c>
      <c r="E462" s="83">
        <v>670</v>
      </c>
      <c r="F462" s="83" t="s">
        <v>153</v>
      </c>
      <c r="H462" s="83" t="s">
        <v>150</v>
      </c>
      <c r="I462" s="109">
        <v>45152</v>
      </c>
      <c r="J462" s="109">
        <f>VLOOKUP(A462,'Membership Details'!C:J,8,FALSE)</f>
        <v>40110</v>
      </c>
      <c r="K462" s="109" t="b">
        <f t="shared" si="7"/>
        <v>1</v>
      </c>
      <c r="L462" s="2">
        <v>175000</v>
      </c>
      <c r="M462" s="83">
        <v>12</v>
      </c>
      <c r="N462" s="130">
        <v>45517</v>
      </c>
      <c r="O462" s="2">
        <v>0</v>
      </c>
      <c r="P462" s="184">
        <v>0</v>
      </c>
      <c r="Q462" s="184">
        <v>0.125</v>
      </c>
      <c r="R462" s="83" t="s">
        <v>151</v>
      </c>
      <c r="AA462" s="2">
        <v>175000</v>
      </c>
    </row>
    <row r="463" spans="1:27" ht="15">
      <c r="A463" s="118">
        <v>1883</v>
      </c>
      <c r="B463" s="83" t="s">
        <v>6119</v>
      </c>
      <c r="C463" s="83" t="s">
        <v>8269</v>
      </c>
      <c r="D463" t="s">
        <v>821</v>
      </c>
      <c r="E463" s="83">
        <v>671</v>
      </c>
      <c r="F463" s="83" t="s">
        <v>153</v>
      </c>
      <c r="H463" s="83" t="s">
        <v>150</v>
      </c>
      <c r="I463" s="109">
        <v>45118</v>
      </c>
      <c r="J463" s="109">
        <f>VLOOKUP(A463,'Membership Details'!C:J,8,FALSE)</f>
        <v>36982</v>
      </c>
      <c r="K463" s="109" t="b">
        <f t="shared" si="7"/>
        <v>1</v>
      </c>
      <c r="L463" s="2">
        <v>120000</v>
      </c>
      <c r="M463" s="83">
        <v>12</v>
      </c>
      <c r="N463" s="130">
        <v>45483</v>
      </c>
      <c r="O463" s="2">
        <v>0</v>
      </c>
      <c r="P463" s="184">
        <v>0</v>
      </c>
      <c r="Q463" s="184">
        <v>0.125</v>
      </c>
      <c r="R463" s="83" t="s">
        <v>151</v>
      </c>
      <c r="AA463" s="2">
        <v>120000</v>
      </c>
    </row>
    <row r="464" spans="1:27" ht="15">
      <c r="A464" s="118">
        <v>1884</v>
      </c>
      <c r="B464" s="83" t="s">
        <v>6119</v>
      </c>
      <c r="C464" s="83" t="s">
        <v>8269</v>
      </c>
      <c r="D464" t="s">
        <v>822</v>
      </c>
      <c r="E464" s="83">
        <v>672</v>
      </c>
      <c r="F464" s="83" t="s">
        <v>153</v>
      </c>
      <c r="H464" s="83" t="s">
        <v>150</v>
      </c>
      <c r="I464" s="109">
        <v>45152</v>
      </c>
      <c r="J464" s="109">
        <f>VLOOKUP(A464,'Membership Details'!C:J,8,FALSE)</f>
        <v>36982</v>
      </c>
      <c r="K464" s="109" t="b">
        <f t="shared" si="7"/>
        <v>1</v>
      </c>
      <c r="L464" s="2">
        <v>100000</v>
      </c>
      <c r="M464" s="83">
        <v>12</v>
      </c>
      <c r="N464" s="130">
        <v>45517</v>
      </c>
      <c r="O464" s="2">
        <v>0</v>
      </c>
      <c r="P464" s="184">
        <v>0</v>
      </c>
      <c r="Q464" s="184">
        <v>0.125</v>
      </c>
      <c r="R464" s="83" t="s">
        <v>151</v>
      </c>
      <c r="AA464" s="2">
        <v>100000</v>
      </c>
    </row>
    <row r="465" spans="1:27" ht="15">
      <c r="A465" s="118">
        <v>1889</v>
      </c>
      <c r="B465" s="83" t="s">
        <v>6119</v>
      </c>
      <c r="C465" s="83" t="s">
        <v>8269</v>
      </c>
      <c r="D465" t="s">
        <v>1640</v>
      </c>
      <c r="E465" s="83">
        <v>674</v>
      </c>
      <c r="F465" s="83" t="s">
        <v>153</v>
      </c>
      <c r="H465" s="83" t="s">
        <v>150</v>
      </c>
      <c r="I465" s="128">
        <v>45194</v>
      </c>
      <c r="J465" s="109">
        <f>VLOOKUP(A465,'Membership Details'!C:J,8,FALSE)</f>
        <v>39619</v>
      </c>
      <c r="K465" s="109" t="b">
        <f t="shared" si="7"/>
        <v>1</v>
      </c>
      <c r="L465" s="2">
        <v>160000</v>
      </c>
      <c r="M465" s="83">
        <v>12</v>
      </c>
      <c r="N465" s="130">
        <v>45559</v>
      </c>
      <c r="O465" s="2">
        <v>0</v>
      </c>
      <c r="P465" s="184">
        <v>0</v>
      </c>
      <c r="Q465" s="184">
        <v>0.125</v>
      </c>
      <c r="R465" s="83" t="s">
        <v>151</v>
      </c>
      <c r="AA465" s="2">
        <v>160000</v>
      </c>
    </row>
    <row r="466" spans="1:27" ht="15">
      <c r="A466" s="118">
        <v>466</v>
      </c>
      <c r="B466" s="83" t="s">
        <v>6119</v>
      </c>
      <c r="C466" s="83" t="s">
        <v>8269</v>
      </c>
      <c r="D466" t="s">
        <v>728</v>
      </c>
      <c r="E466" s="83">
        <v>675</v>
      </c>
      <c r="F466" s="83" t="s">
        <v>153</v>
      </c>
      <c r="H466" s="83" t="s">
        <v>150</v>
      </c>
      <c r="I466" s="109">
        <v>45152</v>
      </c>
      <c r="J466" s="109">
        <f>VLOOKUP(A466,'Membership Details'!C:J,8,FALSE)</f>
        <v>36982</v>
      </c>
      <c r="K466" s="109" t="b">
        <f t="shared" si="7"/>
        <v>1</v>
      </c>
      <c r="L466" s="2">
        <v>70000</v>
      </c>
      <c r="M466" s="83">
        <v>12</v>
      </c>
      <c r="N466" s="130">
        <v>45517</v>
      </c>
      <c r="O466" s="2">
        <v>0</v>
      </c>
      <c r="P466" s="184">
        <v>0</v>
      </c>
      <c r="Q466" s="184">
        <v>0.125</v>
      </c>
      <c r="R466" s="83" t="s">
        <v>151</v>
      </c>
      <c r="AA466" s="2">
        <v>70000</v>
      </c>
    </row>
    <row r="467" spans="1:27" ht="15">
      <c r="A467" s="118">
        <v>1890</v>
      </c>
      <c r="B467" s="83" t="s">
        <v>6119</v>
      </c>
      <c r="C467" s="83" t="s">
        <v>8269</v>
      </c>
      <c r="D467" t="s">
        <v>1697</v>
      </c>
      <c r="E467" s="83">
        <v>676</v>
      </c>
      <c r="F467" s="83" t="s">
        <v>153</v>
      </c>
      <c r="H467" s="83" t="s">
        <v>150</v>
      </c>
      <c r="I467" s="109">
        <v>45118</v>
      </c>
      <c r="J467" s="109">
        <f>VLOOKUP(A467,'Membership Details'!C:J,8,FALSE)</f>
        <v>40159</v>
      </c>
      <c r="K467" s="109" t="b">
        <f t="shared" si="7"/>
        <v>1</v>
      </c>
      <c r="L467" s="2">
        <v>30000</v>
      </c>
      <c r="M467" s="83">
        <v>12</v>
      </c>
      <c r="N467" s="130">
        <v>45483</v>
      </c>
      <c r="O467" s="2">
        <v>0</v>
      </c>
      <c r="P467" s="184">
        <v>0</v>
      </c>
      <c r="Q467" s="184">
        <v>0.125</v>
      </c>
      <c r="R467" s="83" t="s">
        <v>151</v>
      </c>
      <c r="AA467" s="2">
        <v>30000</v>
      </c>
    </row>
    <row r="468" spans="1:27" ht="15">
      <c r="A468" s="118">
        <v>1892</v>
      </c>
      <c r="B468" s="83" t="s">
        <v>6119</v>
      </c>
      <c r="C468" s="83" t="s">
        <v>8269</v>
      </c>
      <c r="D468" t="s">
        <v>1708</v>
      </c>
      <c r="E468" s="83">
        <v>677</v>
      </c>
      <c r="F468" s="83" t="s">
        <v>153</v>
      </c>
      <c r="H468" s="83" t="s">
        <v>150</v>
      </c>
      <c r="I468" s="109">
        <v>45143</v>
      </c>
      <c r="J468" s="109">
        <f>VLOOKUP(A468,'Membership Details'!C:J,8,FALSE)</f>
        <v>40383</v>
      </c>
      <c r="K468" s="109" t="b">
        <f t="shared" si="7"/>
        <v>1</v>
      </c>
      <c r="L468" s="2">
        <v>120000</v>
      </c>
      <c r="M468" s="83">
        <v>12</v>
      </c>
      <c r="N468" s="130">
        <v>45508</v>
      </c>
      <c r="O468" s="2">
        <v>0</v>
      </c>
      <c r="P468" s="184">
        <v>0</v>
      </c>
      <c r="Q468" s="184">
        <v>0.125</v>
      </c>
      <c r="R468" s="83" t="s">
        <v>151</v>
      </c>
      <c r="AA468" s="2">
        <v>120000</v>
      </c>
    </row>
    <row r="469" spans="1:27" ht="15">
      <c r="A469" s="118">
        <v>2053</v>
      </c>
      <c r="B469" s="83" t="s">
        <v>6119</v>
      </c>
      <c r="C469" s="83" t="s">
        <v>8269</v>
      </c>
      <c r="D469" t="s">
        <v>1732</v>
      </c>
      <c r="E469" s="83">
        <v>678</v>
      </c>
      <c r="F469" s="83" t="s">
        <v>153</v>
      </c>
      <c r="H469" s="83" t="s">
        <v>150</v>
      </c>
      <c r="I469" s="109">
        <v>45152</v>
      </c>
      <c r="J469" s="109">
        <f>VLOOKUP(A469,'Membership Details'!C:J,8,FALSE)</f>
        <v>40872</v>
      </c>
      <c r="K469" s="109" t="b">
        <f t="shared" si="7"/>
        <v>1</v>
      </c>
      <c r="L469" s="2">
        <v>60000</v>
      </c>
      <c r="M469" s="83">
        <v>12</v>
      </c>
      <c r="N469" s="130">
        <v>45517</v>
      </c>
      <c r="O469" s="2">
        <v>0</v>
      </c>
      <c r="P469" s="184">
        <v>0</v>
      </c>
      <c r="Q469" s="184">
        <v>0.125</v>
      </c>
      <c r="R469" s="83" t="s">
        <v>151</v>
      </c>
      <c r="AA469" s="2">
        <v>60000</v>
      </c>
    </row>
    <row r="470" spans="1:27" ht="15">
      <c r="A470" s="118">
        <v>1925</v>
      </c>
      <c r="B470" s="83" t="s">
        <v>6119</v>
      </c>
      <c r="C470" s="83" t="s">
        <v>8269</v>
      </c>
      <c r="D470" t="s">
        <v>1716</v>
      </c>
      <c r="E470" s="83">
        <v>679</v>
      </c>
      <c r="F470" s="83" t="s">
        <v>153</v>
      </c>
      <c r="H470" s="83" t="s">
        <v>150</v>
      </c>
      <c r="I470" s="128">
        <v>45194</v>
      </c>
      <c r="J470" s="109">
        <f>VLOOKUP(A470,'Membership Details'!C:J,8,FALSE)</f>
        <v>39707</v>
      </c>
      <c r="K470" s="109" t="b">
        <f t="shared" si="7"/>
        <v>1</v>
      </c>
      <c r="L470" s="2">
        <v>40000</v>
      </c>
      <c r="M470" s="83">
        <v>12</v>
      </c>
      <c r="N470" s="130">
        <v>45559</v>
      </c>
      <c r="O470" s="2">
        <v>0</v>
      </c>
      <c r="P470" s="184">
        <v>0</v>
      </c>
      <c r="Q470" s="184">
        <v>0.125</v>
      </c>
      <c r="R470" s="83" t="s">
        <v>151</v>
      </c>
      <c r="AA470" s="2">
        <v>40000</v>
      </c>
    </row>
    <row r="471" spans="1:27" ht="15">
      <c r="A471" s="118">
        <v>1926</v>
      </c>
      <c r="B471" s="83" t="s">
        <v>6119</v>
      </c>
      <c r="C471" s="83" t="s">
        <v>8269</v>
      </c>
      <c r="D471" t="s">
        <v>1717</v>
      </c>
      <c r="E471" s="83">
        <v>680</v>
      </c>
      <c r="F471" s="83" t="s">
        <v>153</v>
      </c>
      <c r="H471" s="83" t="s">
        <v>150</v>
      </c>
      <c r="I471" s="128">
        <v>45194</v>
      </c>
      <c r="J471" s="109">
        <f>VLOOKUP(A471,'Membership Details'!C:J,8,FALSE)</f>
        <v>36637</v>
      </c>
      <c r="K471" s="109" t="b">
        <f t="shared" si="7"/>
        <v>1</v>
      </c>
      <c r="L471" s="2">
        <v>40000</v>
      </c>
      <c r="M471" s="83">
        <v>12</v>
      </c>
      <c r="N471" s="130">
        <v>45559</v>
      </c>
      <c r="O471" s="2">
        <v>0</v>
      </c>
      <c r="P471" s="184">
        <v>0</v>
      </c>
      <c r="Q471" s="184">
        <v>0.125</v>
      </c>
      <c r="R471" s="83" t="s">
        <v>151</v>
      </c>
      <c r="AA471" s="2">
        <v>40000</v>
      </c>
    </row>
    <row r="472" spans="1:27" ht="15">
      <c r="A472" s="118">
        <v>492</v>
      </c>
      <c r="B472" s="83" t="s">
        <v>6119</v>
      </c>
      <c r="C472" s="83" t="s">
        <v>8269</v>
      </c>
      <c r="D472" t="s">
        <v>457</v>
      </c>
      <c r="E472" s="83">
        <v>681</v>
      </c>
      <c r="F472" s="83" t="s">
        <v>153</v>
      </c>
      <c r="H472" s="83" t="s">
        <v>150</v>
      </c>
      <c r="I472" s="109">
        <v>45143</v>
      </c>
      <c r="J472" s="109">
        <f>VLOOKUP(A472,'Membership Details'!C:J,8,FALSE)</f>
        <v>36982</v>
      </c>
      <c r="K472" s="109" t="b">
        <f t="shared" si="7"/>
        <v>1</v>
      </c>
      <c r="L472" s="2">
        <v>70000</v>
      </c>
      <c r="M472" s="83">
        <v>12</v>
      </c>
      <c r="N472" s="130">
        <v>45508</v>
      </c>
      <c r="O472" s="2">
        <v>0</v>
      </c>
      <c r="P472" s="184">
        <v>0</v>
      </c>
      <c r="Q472" s="184">
        <v>0.125</v>
      </c>
      <c r="R472" s="83" t="s">
        <v>151</v>
      </c>
      <c r="AA472" s="2">
        <v>70000</v>
      </c>
    </row>
    <row r="473" spans="1:27" ht="15">
      <c r="A473" s="118">
        <v>1946</v>
      </c>
      <c r="B473" s="83" t="s">
        <v>6119</v>
      </c>
      <c r="C473" s="83" t="s">
        <v>8269</v>
      </c>
      <c r="D473" t="s">
        <v>1722</v>
      </c>
      <c r="E473" s="83">
        <v>682</v>
      </c>
      <c r="F473" s="83" t="s">
        <v>153</v>
      </c>
      <c r="H473" s="83" t="s">
        <v>150</v>
      </c>
      <c r="I473" s="109">
        <v>45157</v>
      </c>
      <c r="J473" s="109">
        <f>VLOOKUP(A473,'Membership Details'!C:J,8,FALSE)</f>
        <v>39707</v>
      </c>
      <c r="K473" s="109" t="b">
        <f t="shared" si="7"/>
        <v>1</v>
      </c>
      <c r="L473" s="2">
        <v>30000</v>
      </c>
      <c r="M473" s="83">
        <v>12</v>
      </c>
      <c r="N473" s="130">
        <v>45522</v>
      </c>
      <c r="O473" s="2">
        <v>0</v>
      </c>
      <c r="P473" s="184">
        <v>0</v>
      </c>
      <c r="Q473" s="184">
        <v>0.125</v>
      </c>
      <c r="R473" s="83" t="s">
        <v>151</v>
      </c>
      <c r="AA473" s="2">
        <v>30000</v>
      </c>
    </row>
    <row r="474" spans="1:27" ht="15">
      <c r="A474" s="118">
        <v>1947</v>
      </c>
      <c r="B474" s="83" t="s">
        <v>6119</v>
      </c>
      <c r="C474" s="83" t="s">
        <v>8269</v>
      </c>
      <c r="D474" t="s">
        <v>1721</v>
      </c>
      <c r="E474" s="83">
        <v>683</v>
      </c>
      <c r="F474" s="83" t="s">
        <v>153</v>
      </c>
      <c r="H474" s="83" t="s">
        <v>150</v>
      </c>
      <c r="I474" s="128">
        <v>45194</v>
      </c>
      <c r="J474" s="109">
        <f>VLOOKUP(A474,'Membership Details'!C:J,8,FALSE)</f>
        <v>39707</v>
      </c>
      <c r="K474" s="109" t="b">
        <f t="shared" si="7"/>
        <v>1</v>
      </c>
      <c r="L474" s="2">
        <v>85000</v>
      </c>
      <c r="M474" s="83">
        <v>12</v>
      </c>
      <c r="N474" s="130">
        <v>45559</v>
      </c>
      <c r="O474" s="2">
        <v>0</v>
      </c>
      <c r="P474" s="184">
        <v>0</v>
      </c>
      <c r="Q474" s="184">
        <v>0.125</v>
      </c>
      <c r="R474" s="83" t="s">
        <v>151</v>
      </c>
      <c r="AA474" s="2">
        <v>85000</v>
      </c>
    </row>
    <row r="475" spans="1:27" ht="15">
      <c r="A475" s="118">
        <v>992</v>
      </c>
      <c r="B475" s="83" t="s">
        <v>6119</v>
      </c>
      <c r="C475" s="83" t="s">
        <v>8269</v>
      </c>
      <c r="D475" t="s">
        <v>816</v>
      </c>
      <c r="E475" s="83">
        <v>684</v>
      </c>
      <c r="F475" s="83" t="s">
        <v>153</v>
      </c>
      <c r="H475" s="83" t="s">
        <v>150</v>
      </c>
      <c r="I475" s="109">
        <v>45152</v>
      </c>
      <c r="J475" s="109">
        <f>VLOOKUP(A475,'Membership Details'!C:J,8,FALSE)</f>
        <v>36982</v>
      </c>
      <c r="K475" s="109" t="b">
        <f t="shared" si="7"/>
        <v>1</v>
      </c>
      <c r="L475" s="2">
        <v>25000</v>
      </c>
      <c r="M475" s="83">
        <v>12</v>
      </c>
      <c r="N475" s="130">
        <v>45517</v>
      </c>
      <c r="O475" s="2">
        <v>0</v>
      </c>
      <c r="P475" s="184">
        <v>0</v>
      </c>
      <c r="Q475" s="184">
        <v>0.125</v>
      </c>
      <c r="R475" s="83" t="s">
        <v>151</v>
      </c>
      <c r="AA475" s="2">
        <v>25000</v>
      </c>
    </row>
    <row r="476" spans="1:27" ht="15">
      <c r="A476" s="118">
        <v>1948</v>
      </c>
      <c r="B476" s="83" t="s">
        <v>6119</v>
      </c>
      <c r="C476" s="83" t="s">
        <v>8269</v>
      </c>
      <c r="D476" t="s">
        <v>1723</v>
      </c>
      <c r="E476" s="83">
        <v>685</v>
      </c>
      <c r="F476" s="83" t="s">
        <v>153</v>
      </c>
      <c r="H476" s="83" t="s">
        <v>150</v>
      </c>
      <c r="I476" s="128">
        <v>45272</v>
      </c>
      <c r="J476" s="109">
        <f>VLOOKUP(A476,'Membership Details'!C:J,8,FALSE)</f>
        <v>39707</v>
      </c>
      <c r="K476" s="109" t="b">
        <f t="shared" si="7"/>
        <v>1</v>
      </c>
      <c r="L476" s="2">
        <v>34000</v>
      </c>
      <c r="M476" s="83">
        <v>12</v>
      </c>
      <c r="N476" s="130">
        <v>45637</v>
      </c>
      <c r="O476" s="2">
        <v>0</v>
      </c>
      <c r="P476" s="184">
        <v>0</v>
      </c>
      <c r="Q476" s="184">
        <v>0.125</v>
      </c>
      <c r="R476" s="83" t="s">
        <v>151</v>
      </c>
      <c r="AA476" s="2">
        <v>34000</v>
      </c>
    </row>
    <row r="477" spans="1:27" ht="15">
      <c r="A477" s="118">
        <v>1950</v>
      </c>
      <c r="B477" s="83" t="s">
        <v>6119</v>
      </c>
      <c r="C477" s="83" t="s">
        <v>8269</v>
      </c>
      <c r="D477" t="s">
        <v>1736</v>
      </c>
      <c r="E477" s="83">
        <v>686</v>
      </c>
      <c r="F477" s="83" t="s">
        <v>153</v>
      </c>
      <c r="H477" s="83" t="s">
        <v>150</v>
      </c>
      <c r="I477" s="109">
        <v>45118</v>
      </c>
      <c r="J477" s="109">
        <f>VLOOKUP(A477,'Membership Details'!C:J,8,FALSE)</f>
        <v>39707</v>
      </c>
      <c r="K477" s="109" t="b">
        <f t="shared" si="7"/>
        <v>1</v>
      </c>
      <c r="L477" s="2">
        <v>125000</v>
      </c>
      <c r="M477" s="83">
        <v>12</v>
      </c>
      <c r="N477" s="130">
        <v>45483</v>
      </c>
      <c r="O477" s="2">
        <v>0</v>
      </c>
      <c r="P477" s="184">
        <v>0</v>
      </c>
      <c r="Q477" s="184">
        <v>0.125</v>
      </c>
      <c r="R477" s="83" t="s">
        <v>151</v>
      </c>
      <c r="AA477" s="2">
        <v>125000</v>
      </c>
    </row>
    <row r="478" spans="1:27" ht="15">
      <c r="A478" s="118">
        <v>1951</v>
      </c>
      <c r="B478" s="83" t="s">
        <v>6119</v>
      </c>
      <c r="C478" s="83" t="s">
        <v>8269</v>
      </c>
      <c r="D478" t="s">
        <v>563</v>
      </c>
      <c r="E478" s="83">
        <v>687</v>
      </c>
      <c r="F478" s="83" t="s">
        <v>153</v>
      </c>
      <c r="H478" s="83" t="s">
        <v>150</v>
      </c>
      <c r="I478" s="129">
        <v>45090</v>
      </c>
      <c r="J478" s="109">
        <f>VLOOKUP(A478,'Membership Details'!C:J,8,FALSE)</f>
        <v>36982</v>
      </c>
      <c r="K478" s="109" t="b">
        <f t="shared" si="7"/>
        <v>1</v>
      </c>
      <c r="L478" s="2">
        <v>45000</v>
      </c>
      <c r="M478" s="83">
        <v>12</v>
      </c>
      <c r="N478" s="131">
        <v>45455</v>
      </c>
      <c r="O478" s="2">
        <v>0</v>
      </c>
      <c r="P478" s="184">
        <v>0</v>
      </c>
      <c r="Q478" s="184">
        <v>0.125</v>
      </c>
      <c r="R478" s="83" t="s">
        <v>151</v>
      </c>
      <c r="AA478" s="2">
        <v>45000</v>
      </c>
    </row>
    <row r="479" spans="1:27" ht="15">
      <c r="A479" s="118">
        <v>1952</v>
      </c>
      <c r="B479" s="83" t="s">
        <v>6119</v>
      </c>
      <c r="C479" s="83" t="s">
        <v>8269</v>
      </c>
      <c r="D479" t="s">
        <v>625</v>
      </c>
      <c r="E479" s="83">
        <v>688</v>
      </c>
      <c r="F479" s="83" t="s">
        <v>153</v>
      </c>
      <c r="H479" s="83" t="s">
        <v>150</v>
      </c>
      <c r="I479" s="128">
        <v>45194</v>
      </c>
      <c r="J479" s="109">
        <f>VLOOKUP(A479,'Membership Details'!C:J,8,FALSE)</f>
        <v>36982</v>
      </c>
      <c r="K479" s="109" t="b">
        <f t="shared" si="7"/>
        <v>1</v>
      </c>
      <c r="L479" s="2">
        <v>170000</v>
      </c>
      <c r="M479" s="83">
        <v>12</v>
      </c>
      <c r="N479" s="130">
        <v>45559</v>
      </c>
      <c r="O479" s="2">
        <v>0</v>
      </c>
      <c r="P479" s="184">
        <v>0</v>
      </c>
      <c r="Q479" s="184">
        <v>0.125</v>
      </c>
      <c r="R479" s="83" t="s">
        <v>151</v>
      </c>
      <c r="AA479" s="2">
        <v>170000</v>
      </c>
    </row>
    <row r="480" spans="1:27" ht="15">
      <c r="A480" s="118">
        <v>1956</v>
      </c>
      <c r="B480" s="83" t="s">
        <v>6119</v>
      </c>
      <c r="C480" s="83" t="s">
        <v>8269</v>
      </c>
      <c r="D480" t="s">
        <v>860</v>
      </c>
      <c r="E480" s="83">
        <v>693</v>
      </c>
      <c r="F480" s="83" t="s">
        <v>153</v>
      </c>
      <c r="H480" s="83" t="s">
        <v>150</v>
      </c>
      <c r="I480" s="128">
        <v>45194</v>
      </c>
      <c r="J480" s="109">
        <f>VLOOKUP(A480,'Membership Details'!C:J,8,FALSE)</f>
        <v>36982</v>
      </c>
      <c r="K480" s="109" t="b">
        <f t="shared" si="7"/>
        <v>1</v>
      </c>
      <c r="L480" s="2">
        <v>35000</v>
      </c>
      <c r="M480" s="83">
        <v>12</v>
      </c>
      <c r="N480" s="130">
        <v>45559</v>
      </c>
      <c r="O480" s="2">
        <v>0</v>
      </c>
      <c r="P480" s="184">
        <v>0</v>
      </c>
      <c r="Q480" s="184">
        <v>0.125</v>
      </c>
      <c r="R480" s="83" t="s">
        <v>151</v>
      </c>
      <c r="AA480" s="2">
        <v>35000</v>
      </c>
    </row>
    <row r="481" spans="1:27" ht="15">
      <c r="A481" s="118">
        <v>1957</v>
      </c>
      <c r="B481" s="83" t="s">
        <v>6119</v>
      </c>
      <c r="C481" s="83" t="s">
        <v>8269</v>
      </c>
      <c r="D481" t="s">
        <v>861</v>
      </c>
      <c r="E481" s="83">
        <v>694</v>
      </c>
      <c r="F481" s="83" t="s">
        <v>153</v>
      </c>
      <c r="H481" s="83" t="s">
        <v>150</v>
      </c>
      <c r="I481" s="109">
        <v>45143</v>
      </c>
      <c r="J481" s="109">
        <f>VLOOKUP(A481,'Membership Details'!C:J,8,FALSE)</f>
        <v>36982</v>
      </c>
      <c r="K481" s="109" t="b">
        <f t="shared" si="7"/>
        <v>1</v>
      </c>
      <c r="L481" s="2">
        <v>35000</v>
      </c>
      <c r="M481" s="83">
        <v>12</v>
      </c>
      <c r="N481" s="130">
        <v>45508</v>
      </c>
      <c r="O481" s="2">
        <v>0</v>
      </c>
      <c r="P481" s="184">
        <v>0</v>
      </c>
      <c r="Q481" s="184">
        <v>0.125</v>
      </c>
      <c r="R481" s="83" t="s">
        <v>151</v>
      </c>
      <c r="AA481" s="2">
        <v>35000</v>
      </c>
    </row>
    <row r="482" spans="1:27" ht="15">
      <c r="A482" s="118">
        <v>1967</v>
      </c>
      <c r="B482" s="83" t="s">
        <v>6119</v>
      </c>
      <c r="C482" s="83" t="s">
        <v>8269</v>
      </c>
      <c r="D482" t="s">
        <v>1845</v>
      </c>
      <c r="E482" s="83">
        <v>697</v>
      </c>
      <c r="F482" s="83" t="s">
        <v>153</v>
      </c>
      <c r="H482" s="83" t="s">
        <v>150</v>
      </c>
      <c r="I482" s="128">
        <v>45272</v>
      </c>
      <c r="J482" s="109">
        <f>VLOOKUP(A482,'Membership Details'!C:J,8,FALSE)</f>
        <v>39707</v>
      </c>
      <c r="K482" s="109" t="b">
        <f t="shared" si="7"/>
        <v>1</v>
      </c>
      <c r="L482" s="2">
        <v>20000</v>
      </c>
      <c r="M482" s="83">
        <v>12</v>
      </c>
      <c r="N482" s="130">
        <v>45637</v>
      </c>
      <c r="O482" s="2">
        <v>0</v>
      </c>
      <c r="P482" s="184">
        <v>0</v>
      </c>
      <c r="Q482" s="184">
        <v>0.125</v>
      </c>
      <c r="R482" s="83" t="s">
        <v>151</v>
      </c>
      <c r="AA482" s="2">
        <v>20000</v>
      </c>
    </row>
    <row r="483" spans="1:27" ht="15">
      <c r="A483" s="118">
        <v>642</v>
      </c>
      <c r="B483" s="83" t="s">
        <v>6119</v>
      </c>
      <c r="C483" s="83" t="s">
        <v>8269</v>
      </c>
      <c r="D483" t="s">
        <v>812</v>
      </c>
      <c r="E483" s="83">
        <v>698</v>
      </c>
      <c r="F483" s="83" t="s">
        <v>153</v>
      </c>
      <c r="H483" s="83" t="s">
        <v>150</v>
      </c>
      <c r="I483" s="109">
        <v>45118</v>
      </c>
      <c r="J483" s="109">
        <f>VLOOKUP(A483,'Membership Details'!C:J,8,FALSE)</f>
        <v>36982</v>
      </c>
      <c r="K483" s="109" t="b">
        <f t="shared" si="7"/>
        <v>1</v>
      </c>
      <c r="L483" s="2">
        <v>180000</v>
      </c>
      <c r="M483" s="83">
        <v>12</v>
      </c>
      <c r="N483" s="130">
        <v>45483</v>
      </c>
      <c r="O483" s="2">
        <v>0</v>
      </c>
      <c r="P483" s="184">
        <v>0</v>
      </c>
      <c r="Q483" s="184">
        <v>0.125</v>
      </c>
      <c r="R483" s="83" t="s">
        <v>151</v>
      </c>
      <c r="AA483" s="2">
        <v>180000</v>
      </c>
    </row>
    <row r="484" spans="1:27" ht="15">
      <c r="A484" s="118">
        <v>2001</v>
      </c>
      <c r="B484" s="83" t="s">
        <v>6119</v>
      </c>
      <c r="C484" s="83" t="s">
        <v>8269</v>
      </c>
      <c r="D484" t="s">
        <v>1847</v>
      </c>
      <c r="E484" s="83">
        <v>699</v>
      </c>
      <c r="F484" s="83" t="s">
        <v>153</v>
      </c>
      <c r="H484" s="83" t="s">
        <v>150</v>
      </c>
      <c r="I484" s="128">
        <v>45194</v>
      </c>
      <c r="J484" s="109">
        <f>VLOOKUP(A484,'Membership Details'!C:J,8,FALSE)</f>
        <v>41026</v>
      </c>
      <c r="K484" s="109" t="b">
        <f t="shared" si="7"/>
        <v>1</v>
      </c>
      <c r="L484" s="2">
        <v>35000</v>
      </c>
      <c r="M484" s="83">
        <v>12</v>
      </c>
      <c r="N484" s="130">
        <v>45559</v>
      </c>
      <c r="O484" s="2">
        <v>0</v>
      </c>
      <c r="P484" s="184">
        <v>0</v>
      </c>
      <c r="Q484" s="184">
        <v>0.125</v>
      </c>
      <c r="R484" s="83" t="s">
        <v>151</v>
      </c>
      <c r="AA484" s="2">
        <v>35000</v>
      </c>
    </row>
    <row r="485" spans="1:27" ht="15">
      <c r="A485" s="118">
        <v>2011</v>
      </c>
      <c r="B485" s="83" t="s">
        <v>6119</v>
      </c>
      <c r="C485" s="83" t="s">
        <v>8269</v>
      </c>
      <c r="D485" t="s">
        <v>1152</v>
      </c>
      <c r="E485" s="83">
        <v>700</v>
      </c>
      <c r="F485" s="83" t="s">
        <v>153</v>
      </c>
      <c r="H485" s="83" t="s">
        <v>150</v>
      </c>
      <c r="I485" s="128">
        <v>45194</v>
      </c>
      <c r="J485" s="109">
        <f>VLOOKUP(A485,'Membership Details'!C:J,8,FALSE)</f>
        <v>37315</v>
      </c>
      <c r="K485" s="109" t="b">
        <f t="shared" si="7"/>
        <v>1</v>
      </c>
      <c r="L485" s="2">
        <v>170000</v>
      </c>
      <c r="M485" s="83">
        <v>12</v>
      </c>
      <c r="N485" s="130">
        <v>45508</v>
      </c>
      <c r="O485" s="2">
        <v>0</v>
      </c>
      <c r="P485" s="184">
        <v>0</v>
      </c>
      <c r="Q485" s="184">
        <v>0.125</v>
      </c>
      <c r="R485" s="83" t="s">
        <v>151</v>
      </c>
      <c r="AA485" s="2">
        <v>170000</v>
      </c>
    </row>
    <row r="486" spans="1:27" ht="15">
      <c r="A486" s="118">
        <v>2010</v>
      </c>
      <c r="B486" s="83" t="s">
        <v>6119</v>
      </c>
      <c r="C486" s="83" t="s">
        <v>8269</v>
      </c>
      <c r="D486" t="s">
        <v>1849</v>
      </c>
      <c r="E486" s="83">
        <v>701</v>
      </c>
      <c r="F486" s="83" t="s">
        <v>153</v>
      </c>
      <c r="H486" s="83" t="s">
        <v>150</v>
      </c>
      <c r="I486" s="109">
        <v>45143</v>
      </c>
      <c r="J486" s="109">
        <f>VLOOKUP(A486,'Membership Details'!C:J,8,FALSE)</f>
        <v>41102</v>
      </c>
      <c r="K486" s="109" t="b">
        <f t="shared" si="7"/>
        <v>1</v>
      </c>
      <c r="L486" s="2">
        <v>64000</v>
      </c>
      <c r="M486" s="83">
        <v>12</v>
      </c>
      <c r="N486" s="130">
        <v>45508</v>
      </c>
      <c r="O486" s="2">
        <v>0</v>
      </c>
      <c r="P486" s="184">
        <v>0</v>
      </c>
      <c r="Q486" s="184">
        <v>0.125</v>
      </c>
      <c r="R486" s="83" t="s">
        <v>151</v>
      </c>
      <c r="AA486" s="2">
        <v>64000</v>
      </c>
    </row>
    <row r="487" spans="1:27" ht="15">
      <c r="A487" s="118">
        <v>2073</v>
      </c>
      <c r="B487" s="83" t="s">
        <v>6119</v>
      </c>
      <c r="C487" s="83" t="s">
        <v>8269</v>
      </c>
      <c r="D487" t="s">
        <v>1850</v>
      </c>
      <c r="E487" s="83">
        <v>702</v>
      </c>
      <c r="F487" s="83" t="s">
        <v>153</v>
      </c>
      <c r="H487" s="83" t="s">
        <v>150</v>
      </c>
      <c r="I487" s="109">
        <v>45143</v>
      </c>
      <c r="J487" s="109">
        <f>VLOOKUP(A487,'Membership Details'!C:J,8,FALSE)</f>
        <v>41102</v>
      </c>
      <c r="K487" s="109" t="b">
        <f t="shared" si="7"/>
        <v>1</v>
      </c>
      <c r="L487" s="2">
        <v>64000</v>
      </c>
      <c r="M487" s="83">
        <v>12</v>
      </c>
      <c r="N487" s="130">
        <v>45508</v>
      </c>
      <c r="O487" s="2">
        <v>0</v>
      </c>
      <c r="P487" s="184">
        <v>0</v>
      </c>
      <c r="Q487" s="184">
        <v>0.125</v>
      </c>
      <c r="R487" s="83" t="s">
        <v>151</v>
      </c>
      <c r="AA487" s="2">
        <v>64000</v>
      </c>
    </row>
    <row r="488" spans="1:27" ht="15">
      <c r="A488" s="118">
        <v>2015</v>
      </c>
      <c r="B488" s="83" t="s">
        <v>6119</v>
      </c>
      <c r="C488" s="83" t="s">
        <v>8269</v>
      </c>
      <c r="D488" t="s">
        <v>1851</v>
      </c>
      <c r="E488" s="83">
        <v>703</v>
      </c>
      <c r="F488" s="83" t="s">
        <v>153</v>
      </c>
      <c r="H488" s="83" t="s">
        <v>150</v>
      </c>
      <c r="I488" s="109">
        <v>45143</v>
      </c>
      <c r="J488" s="109">
        <f>VLOOKUP(A488,'Membership Details'!C:J,8,FALSE)</f>
        <v>41137</v>
      </c>
      <c r="K488" s="109" t="b">
        <f t="shared" si="7"/>
        <v>1</v>
      </c>
      <c r="L488" s="2">
        <v>95000</v>
      </c>
      <c r="M488" s="83">
        <v>12</v>
      </c>
      <c r="N488" s="130">
        <v>45508</v>
      </c>
      <c r="O488" s="2">
        <v>0</v>
      </c>
      <c r="P488" s="184">
        <v>0</v>
      </c>
      <c r="Q488" s="184">
        <v>0.125</v>
      </c>
      <c r="R488" s="83" t="s">
        <v>151</v>
      </c>
      <c r="AA488" s="2">
        <v>95000</v>
      </c>
    </row>
    <row r="489" spans="1:27" ht="15">
      <c r="A489" s="118">
        <v>1919</v>
      </c>
      <c r="B489" s="83" t="s">
        <v>6119</v>
      </c>
      <c r="C489" s="83" t="s">
        <v>8269</v>
      </c>
      <c r="D489" t="s">
        <v>1712</v>
      </c>
      <c r="E489" s="83">
        <v>704</v>
      </c>
      <c r="F489" s="83" t="s">
        <v>153</v>
      </c>
      <c r="H489" s="83" t="s">
        <v>150</v>
      </c>
      <c r="I489" s="109">
        <v>45152</v>
      </c>
      <c r="J489" s="109">
        <f>VLOOKUP(A489,'Membership Details'!C:J,8,FALSE)</f>
        <v>39707</v>
      </c>
      <c r="K489" s="109" t="b">
        <f t="shared" si="7"/>
        <v>1</v>
      </c>
      <c r="L489" s="2">
        <v>80000</v>
      </c>
      <c r="M489" s="83">
        <v>12</v>
      </c>
      <c r="N489" s="130">
        <v>45517</v>
      </c>
      <c r="O489" s="2">
        <v>0</v>
      </c>
      <c r="P489" s="184">
        <v>0</v>
      </c>
      <c r="Q489" s="184">
        <v>0.125</v>
      </c>
      <c r="R489" s="83" t="s">
        <v>151</v>
      </c>
      <c r="AA489" s="2">
        <v>80000</v>
      </c>
    </row>
    <row r="490" spans="1:27" ht="15">
      <c r="A490" s="118">
        <v>180</v>
      </c>
      <c r="B490" s="83" t="s">
        <v>6119</v>
      </c>
      <c r="C490" s="83" t="s">
        <v>8269</v>
      </c>
      <c r="D490" t="s">
        <v>299</v>
      </c>
      <c r="E490" s="83">
        <v>705</v>
      </c>
      <c r="F490" s="83" t="s">
        <v>153</v>
      </c>
      <c r="H490" s="83" t="s">
        <v>150</v>
      </c>
      <c r="I490" s="128">
        <v>45194</v>
      </c>
      <c r="J490" s="109">
        <f>VLOOKUP(A490,'Membership Details'!C:J,8,FALSE)</f>
        <v>36982</v>
      </c>
      <c r="K490" s="109" t="b">
        <f t="shared" si="7"/>
        <v>1</v>
      </c>
      <c r="L490" s="2">
        <v>80000</v>
      </c>
      <c r="M490" s="83">
        <v>12</v>
      </c>
      <c r="N490" s="130">
        <v>45559</v>
      </c>
      <c r="O490" s="2">
        <v>0</v>
      </c>
      <c r="P490" s="184">
        <v>0</v>
      </c>
      <c r="Q490" s="184">
        <v>0.125</v>
      </c>
      <c r="R490" s="83" t="s">
        <v>151</v>
      </c>
      <c r="AA490" s="2">
        <v>80000</v>
      </c>
    </row>
    <row r="491" spans="1:27" ht="15">
      <c r="A491" s="118">
        <v>2043</v>
      </c>
      <c r="B491" s="83" t="s">
        <v>6119</v>
      </c>
      <c r="C491" s="83" t="s">
        <v>8269</v>
      </c>
      <c r="D491" t="s">
        <v>1854</v>
      </c>
      <c r="E491" s="83">
        <v>709</v>
      </c>
      <c r="F491" s="83" t="s">
        <v>153</v>
      </c>
      <c r="H491" s="83" t="s">
        <v>150</v>
      </c>
      <c r="I491" s="128">
        <v>45194</v>
      </c>
      <c r="J491" s="109">
        <f>VLOOKUP(A491,'Membership Details'!C:J,8,FALSE)</f>
        <v>41405</v>
      </c>
      <c r="K491" s="109" t="b">
        <f t="shared" si="7"/>
        <v>1</v>
      </c>
      <c r="L491" s="2">
        <v>18000</v>
      </c>
      <c r="M491" s="83">
        <v>12</v>
      </c>
      <c r="N491" s="130">
        <v>45559</v>
      </c>
      <c r="O491" s="2">
        <v>0</v>
      </c>
      <c r="P491" s="184">
        <v>0</v>
      </c>
      <c r="Q491" s="184">
        <v>0.125</v>
      </c>
      <c r="R491" s="83" t="s">
        <v>151</v>
      </c>
      <c r="AA491" s="2">
        <v>18000</v>
      </c>
    </row>
    <row r="492" spans="1:27" ht="15">
      <c r="A492" s="118">
        <v>1940</v>
      </c>
      <c r="B492" s="83" t="s">
        <v>6119</v>
      </c>
      <c r="C492" s="83" t="s">
        <v>8269</v>
      </c>
      <c r="D492" t="s">
        <v>1719</v>
      </c>
      <c r="E492" s="83">
        <v>711</v>
      </c>
      <c r="F492" s="83" t="s">
        <v>153</v>
      </c>
      <c r="H492" s="83" t="s">
        <v>150</v>
      </c>
      <c r="I492" s="109">
        <v>45143</v>
      </c>
      <c r="J492" s="109">
        <f>VLOOKUP(A492,'Membership Details'!C:J,8,FALSE)</f>
        <v>39707</v>
      </c>
      <c r="K492" s="109" t="b">
        <f t="shared" si="7"/>
        <v>1</v>
      </c>
      <c r="L492" s="2">
        <v>150000</v>
      </c>
      <c r="M492" s="83">
        <v>12</v>
      </c>
      <c r="N492" s="130">
        <v>45508</v>
      </c>
      <c r="O492" s="2">
        <v>0</v>
      </c>
      <c r="P492" s="184">
        <v>0</v>
      </c>
      <c r="Q492" s="184">
        <v>0.125</v>
      </c>
      <c r="R492" s="83" t="s">
        <v>151</v>
      </c>
      <c r="AA492" s="2">
        <v>150000</v>
      </c>
    </row>
    <row r="493" spans="1:27" ht="15">
      <c r="A493" s="118">
        <v>2048</v>
      </c>
      <c r="B493" s="83" t="s">
        <v>6119</v>
      </c>
      <c r="C493" s="83" t="s">
        <v>8269</v>
      </c>
      <c r="D493" t="s">
        <v>1858</v>
      </c>
      <c r="E493" s="83">
        <v>712</v>
      </c>
      <c r="F493" s="83" t="s">
        <v>153</v>
      </c>
      <c r="H493" s="83" t="s">
        <v>150</v>
      </c>
      <c r="I493" s="109">
        <v>45143</v>
      </c>
      <c r="J493" s="109">
        <f>VLOOKUP(A493,'Membership Details'!C:J,8,FALSE)</f>
        <v>41409</v>
      </c>
      <c r="K493" s="109" t="b">
        <f t="shared" si="7"/>
        <v>1</v>
      </c>
      <c r="L493" s="2">
        <v>100000</v>
      </c>
      <c r="M493" s="83">
        <v>12</v>
      </c>
      <c r="N493" s="130">
        <v>45508</v>
      </c>
      <c r="O493" s="2">
        <v>0</v>
      </c>
      <c r="P493" s="184">
        <v>0</v>
      </c>
      <c r="Q493" s="184">
        <v>0.125</v>
      </c>
      <c r="R493" s="83" t="s">
        <v>151</v>
      </c>
      <c r="AA493" s="2">
        <v>100000</v>
      </c>
    </row>
    <row r="494" spans="1:27" ht="15">
      <c r="A494" s="118">
        <v>2056</v>
      </c>
      <c r="B494" s="83" t="s">
        <v>6119</v>
      </c>
      <c r="C494" s="83" t="s">
        <v>8269</v>
      </c>
      <c r="D494" t="s">
        <v>1857</v>
      </c>
      <c r="E494" s="83">
        <v>713</v>
      </c>
      <c r="F494" s="83" t="s">
        <v>153</v>
      </c>
      <c r="H494" s="83" t="s">
        <v>150</v>
      </c>
      <c r="I494" s="109">
        <v>45143</v>
      </c>
      <c r="J494" s="109">
        <f>VLOOKUP(A494,'Membership Details'!C:J,8,FALSE)</f>
        <v>41409</v>
      </c>
      <c r="K494" s="109" t="b">
        <f t="shared" si="7"/>
        <v>1</v>
      </c>
      <c r="L494" s="2">
        <v>100000</v>
      </c>
      <c r="M494" s="83">
        <v>12</v>
      </c>
      <c r="N494" s="130">
        <v>45508</v>
      </c>
      <c r="O494" s="2">
        <v>0</v>
      </c>
      <c r="P494" s="184">
        <v>0</v>
      </c>
      <c r="Q494" s="184">
        <v>0.125</v>
      </c>
      <c r="R494" s="83" t="s">
        <v>151</v>
      </c>
      <c r="AA494" s="2">
        <v>100000</v>
      </c>
    </row>
    <row r="495" spans="1:27" ht="15">
      <c r="A495" s="118">
        <v>2243</v>
      </c>
      <c r="B495" s="83" t="s">
        <v>6119</v>
      </c>
      <c r="C495" s="83" t="s">
        <v>8269</v>
      </c>
      <c r="D495" t="s">
        <v>1750</v>
      </c>
      <c r="E495" s="83">
        <v>716</v>
      </c>
      <c r="F495" s="83" t="s">
        <v>153</v>
      </c>
      <c r="H495" s="83" t="s">
        <v>150</v>
      </c>
      <c r="I495" s="128">
        <v>45194</v>
      </c>
      <c r="J495" s="109">
        <f>VLOOKUP(A495,'Membership Details'!C:J,8,FALSE)</f>
        <v>40896</v>
      </c>
      <c r="K495" s="109" t="b">
        <f t="shared" si="7"/>
        <v>1</v>
      </c>
      <c r="L495" s="2">
        <v>130000</v>
      </c>
      <c r="M495" s="83">
        <v>12</v>
      </c>
      <c r="N495" s="130">
        <v>45559</v>
      </c>
      <c r="O495" s="2">
        <v>0</v>
      </c>
      <c r="P495" s="184">
        <v>0</v>
      </c>
      <c r="Q495" s="184">
        <v>0.125</v>
      </c>
      <c r="R495" s="83" t="s">
        <v>151</v>
      </c>
      <c r="AA495" s="2">
        <v>130000</v>
      </c>
    </row>
    <row r="496" spans="1:27" ht="15">
      <c r="A496" s="118">
        <v>2055</v>
      </c>
      <c r="B496" s="83" t="s">
        <v>6119</v>
      </c>
      <c r="C496" s="83" t="s">
        <v>8269</v>
      </c>
      <c r="D496" t="s">
        <v>1870</v>
      </c>
      <c r="E496" s="83">
        <v>718</v>
      </c>
      <c r="F496" s="83" t="s">
        <v>153</v>
      </c>
      <c r="H496" s="83" t="s">
        <v>150</v>
      </c>
      <c r="I496" s="129">
        <v>45090</v>
      </c>
      <c r="J496" s="109">
        <f>VLOOKUP(A496,'Membership Details'!C:J,8,FALSE)</f>
        <v>41415</v>
      </c>
      <c r="K496" s="109" t="b">
        <f t="shared" si="7"/>
        <v>1</v>
      </c>
      <c r="L496" s="2">
        <v>40000</v>
      </c>
      <c r="M496" s="83">
        <v>12</v>
      </c>
      <c r="N496" s="131">
        <v>45455</v>
      </c>
      <c r="O496" s="2">
        <v>0</v>
      </c>
      <c r="P496" s="184">
        <v>0</v>
      </c>
      <c r="Q496" s="184">
        <v>0.125</v>
      </c>
      <c r="R496" s="83" t="s">
        <v>151</v>
      </c>
      <c r="AA496" s="2">
        <v>40000</v>
      </c>
    </row>
    <row r="497" spans="1:27" ht="15">
      <c r="A497" s="118">
        <v>2054</v>
      </c>
      <c r="B497" s="83" t="s">
        <v>6119</v>
      </c>
      <c r="C497" s="83" t="s">
        <v>8269</v>
      </c>
      <c r="D497" t="s">
        <v>1872</v>
      </c>
      <c r="E497" s="83">
        <v>719</v>
      </c>
      <c r="F497" s="83" t="s">
        <v>153</v>
      </c>
      <c r="H497" s="83" t="s">
        <v>150</v>
      </c>
      <c r="I497" s="109">
        <v>45118</v>
      </c>
      <c r="J497" s="109">
        <f>VLOOKUP(A497,'Membership Details'!C:J,8,FALSE)</f>
        <v>41416</v>
      </c>
      <c r="K497" s="109" t="b">
        <f t="shared" si="7"/>
        <v>1</v>
      </c>
      <c r="L497" s="2">
        <v>75000</v>
      </c>
      <c r="M497" s="83">
        <v>12</v>
      </c>
      <c r="N497" s="130">
        <v>45483</v>
      </c>
      <c r="O497" s="2">
        <v>0</v>
      </c>
      <c r="P497" s="184">
        <v>0</v>
      </c>
      <c r="Q497" s="184">
        <v>0.125</v>
      </c>
      <c r="R497" s="83" t="s">
        <v>151</v>
      </c>
      <c r="AA497" s="2">
        <v>75000</v>
      </c>
    </row>
    <row r="498" spans="1:27" ht="15">
      <c r="A498" s="118">
        <v>2231</v>
      </c>
      <c r="B498" s="83" t="s">
        <v>6119</v>
      </c>
      <c r="C498" s="83" t="s">
        <v>8269</v>
      </c>
      <c r="D498" t="s">
        <v>1391</v>
      </c>
      <c r="E498" s="83">
        <v>720</v>
      </c>
      <c r="F498" s="83" t="s">
        <v>153</v>
      </c>
      <c r="H498" s="83" t="s">
        <v>150</v>
      </c>
      <c r="I498" s="109">
        <v>45143</v>
      </c>
      <c r="J498" s="109">
        <f>VLOOKUP(A498,'Membership Details'!C:J,8,FALSE)</f>
        <v>39069</v>
      </c>
      <c r="K498" s="109" t="b">
        <f t="shared" si="7"/>
        <v>1</v>
      </c>
      <c r="L498" s="2">
        <v>139000</v>
      </c>
      <c r="M498" s="83">
        <v>12</v>
      </c>
      <c r="N498" s="130">
        <v>45508</v>
      </c>
      <c r="O498" s="2">
        <v>0</v>
      </c>
      <c r="P498" s="184">
        <v>0</v>
      </c>
      <c r="Q498" s="184">
        <v>0.125</v>
      </c>
      <c r="R498" s="83" t="s">
        <v>151</v>
      </c>
      <c r="AA498" s="2">
        <v>139000</v>
      </c>
    </row>
    <row r="499" spans="1:27" ht="15">
      <c r="A499" s="118">
        <v>1893</v>
      </c>
      <c r="B499" s="83" t="s">
        <v>6119</v>
      </c>
      <c r="C499" s="83" t="s">
        <v>8269</v>
      </c>
      <c r="D499" t="s">
        <v>1709</v>
      </c>
      <c r="E499" s="83">
        <v>721</v>
      </c>
      <c r="F499" s="83" t="s">
        <v>153</v>
      </c>
      <c r="H499" s="83" t="s">
        <v>150</v>
      </c>
      <c r="I499" s="109">
        <v>45152</v>
      </c>
      <c r="J499" s="109">
        <f>VLOOKUP(A499,'Membership Details'!C:J,8,FALSE)</f>
        <v>40383</v>
      </c>
      <c r="K499" s="109" t="b">
        <f t="shared" si="7"/>
        <v>1</v>
      </c>
      <c r="L499" s="2">
        <v>130000</v>
      </c>
      <c r="M499" s="83">
        <v>12</v>
      </c>
      <c r="N499" s="130">
        <v>45517</v>
      </c>
      <c r="O499" s="2">
        <v>0</v>
      </c>
      <c r="P499" s="184">
        <v>0</v>
      </c>
      <c r="Q499" s="184">
        <v>0.125</v>
      </c>
      <c r="R499" s="83" t="s">
        <v>151</v>
      </c>
      <c r="AA499" s="2">
        <v>130000</v>
      </c>
    </row>
    <row r="500" spans="1:27" ht="15">
      <c r="A500" s="118">
        <v>2194</v>
      </c>
      <c r="B500" s="83" t="s">
        <v>6119</v>
      </c>
      <c r="C500" s="83" t="s">
        <v>8269</v>
      </c>
      <c r="D500" t="s">
        <v>1869</v>
      </c>
      <c r="E500" s="83">
        <v>722</v>
      </c>
      <c r="F500" s="83" t="s">
        <v>153</v>
      </c>
      <c r="H500" s="83" t="s">
        <v>150</v>
      </c>
      <c r="I500" s="109">
        <v>45152</v>
      </c>
      <c r="J500" s="109">
        <f>VLOOKUP(A500,'Membership Details'!C:J,8,FALSE)</f>
        <v>41414</v>
      </c>
      <c r="K500" s="109" t="b">
        <f t="shared" si="7"/>
        <v>1</v>
      </c>
      <c r="L500" s="2">
        <v>77000</v>
      </c>
      <c r="M500" s="83">
        <v>12</v>
      </c>
      <c r="N500" s="130">
        <v>45517</v>
      </c>
      <c r="O500" s="2">
        <v>0</v>
      </c>
      <c r="P500" s="184">
        <v>0</v>
      </c>
      <c r="Q500" s="184">
        <v>0.125</v>
      </c>
      <c r="R500" s="83" t="s">
        <v>151</v>
      </c>
      <c r="AA500" s="2">
        <v>77000</v>
      </c>
    </row>
    <row r="501" spans="1:27" ht="15">
      <c r="A501" s="118">
        <v>2064</v>
      </c>
      <c r="B501" s="83" t="s">
        <v>6119</v>
      </c>
      <c r="C501" s="83" t="s">
        <v>8269</v>
      </c>
      <c r="D501" t="s">
        <v>1876</v>
      </c>
      <c r="E501" s="83">
        <v>723</v>
      </c>
      <c r="F501" s="83" t="s">
        <v>153</v>
      </c>
      <c r="H501" s="83" t="s">
        <v>150</v>
      </c>
      <c r="I501" s="109">
        <v>45118</v>
      </c>
      <c r="J501" s="109">
        <f>VLOOKUP(A501,'Membership Details'!C:J,8,FALSE)</f>
        <v>41416</v>
      </c>
      <c r="K501" s="109" t="b">
        <f t="shared" si="7"/>
        <v>1</v>
      </c>
      <c r="L501" s="2">
        <v>110000</v>
      </c>
      <c r="M501" s="83">
        <v>12</v>
      </c>
      <c r="N501" s="130">
        <v>45483</v>
      </c>
      <c r="O501" s="2">
        <v>0</v>
      </c>
      <c r="P501" s="184">
        <v>0</v>
      </c>
      <c r="Q501" s="184">
        <v>0.125</v>
      </c>
      <c r="R501" s="83" t="s">
        <v>151</v>
      </c>
      <c r="AA501" s="2">
        <v>110000</v>
      </c>
    </row>
    <row r="502" spans="1:27" ht="15">
      <c r="A502" s="118">
        <v>2065</v>
      </c>
      <c r="B502" s="83" t="s">
        <v>6119</v>
      </c>
      <c r="C502" s="83" t="s">
        <v>8269</v>
      </c>
      <c r="D502" t="s">
        <v>1877</v>
      </c>
      <c r="E502" s="83">
        <v>724</v>
      </c>
      <c r="F502" s="83" t="s">
        <v>153</v>
      </c>
      <c r="H502" s="83" t="s">
        <v>150</v>
      </c>
      <c r="I502" s="109">
        <v>45118</v>
      </c>
      <c r="J502" s="109">
        <f>VLOOKUP(A502,'Membership Details'!C:J,8,FALSE)</f>
        <v>41416</v>
      </c>
      <c r="K502" s="109" t="b">
        <f t="shared" si="7"/>
        <v>1</v>
      </c>
      <c r="L502" s="2">
        <v>110000</v>
      </c>
      <c r="M502" s="83">
        <v>12</v>
      </c>
      <c r="N502" s="130">
        <v>45483</v>
      </c>
      <c r="O502" s="2">
        <v>0</v>
      </c>
      <c r="P502" s="184">
        <v>0</v>
      </c>
      <c r="Q502" s="184">
        <v>0.125</v>
      </c>
      <c r="R502" s="83" t="s">
        <v>151</v>
      </c>
      <c r="AA502" s="2">
        <v>110000</v>
      </c>
    </row>
    <row r="503" spans="1:27" ht="15">
      <c r="A503" s="118">
        <v>1971</v>
      </c>
      <c r="B503" s="83" t="s">
        <v>6119</v>
      </c>
      <c r="C503" s="83" t="s">
        <v>8269</v>
      </c>
      <c r="D503" t="s">
        <v>1731</v>
      </c>
      <c r="E503" s="83">
        <v>725</v>
      </c>
      <c r="F503" s="83" t="s">
        <v>153</v>
      </c>
      <c r="H503" s="83" t="s">
        <v>150</v>
      </c>
      <c r="I503" s="109">
        <v>45118</v>
      </c>
      <c r="J503" s="109">
        <f>VLOOKUP(A503,'Membership Details'!C:J,8,FALSE)</f>
        <v>39707</v>
      </c>
      <c r="K503" s="109" t="b">
        <f t="shared" si="7"/>
        <v>1</v>
      </c>
      <c r="L503" s="2">
        <v>110000</v>
      </c>
      <c r="M503" s="83">
        <v>12</v>
      </c>
      <c r="N503" s="130">
        <v>45483</v>
      </c>
      <c r="O503" s="2">
        <v>0</v>
      </c>
      <c r="P503" s="184">
        <v>0</v>
      </c>
      <c r="Q503" s="184">
        <v>0.125</v>
      </c>
      <c r="R503" s="83" t="s">
        <v>151</v>
      </c>
      <c r="AA503" s="2">
        <v>110000</v>
      </c>
    </row>
    <row r="504" spans="1:27" ht="15">
      <c r="A504" s="118">
        <v>1374</v>
      </c>
      <c r="B504" s="83" t="s">
        <v>6119</v>
      </c>
      <c r="C504" s="83" t="s">
        <v>8269</v>
      </c>
      <c r="D504" t="s">
        <v>1889</v>
      </c>
      <c r="E504" s="83">
        <v>726</v>
      </c>
      <c r="F504" s="83" t="s">
        <v>153</v>
      </c>
      <c r="H504" s="83" t="s">
        <v>150</v>
      </c>
      <c r="I504" s="109">
        <v>45157</v>
      </c>
      <c r="J504" s="109">
        <f>VLOOKUP(A504,'Membership Details'!C:J,8,FALSE)</f>
        <v>41431</v>
      </c>
      <c r="K504" s="109" t="b">
        <f t="shared" si="7"/>
        <v>1</v>
      </c>
      <c r="L504" s="2">
        <v>30033</v>
      </c>
      <c r="M504" s="83">
        <v>12</v>
      </c>
      <c r="N504" s="130">
        <v>45522</v>
      </c>
      <c r="O504" s="2">
        <v>0</v>
      </c>
      <c r="P504" s="184">
        <v>0</v>
      </c>
      <c r="Q504" s="184">
        <v>0.125</v>
      </c>
      <c r="R504" s="83" t="s">
        <v>151</v>
      </c>
      <c r="AA504" s="2">
        <v>30000</v>
      </c>
    </row>
    <row r="505" spans="1:27" ht="15">
      <c r="A505" s="118">
        <v>2558</v>
      </c>
      <c r="B505" s="83" t="s">
        <v>6119</v>
      </c>
      <c r="C505" s="83" t="s">
        <v>8269</v>
      </c>
      <c r="D505" t="s">
        <v>1890</v>
      </c>
      <c r="E505" s="83">
        <v>727</v>
      </c>
      <c r="F505" s="83" t="s">
        <v>153</v>
      </c>
      <c r="H505" s="83" t="s">
        <v>150</v>
      </c>
      <c r="I505" s="109">
        <v>45157</v>
      </c>
      <c r="J505" s="109">
        <f>VLOOKUP(A505,'Membership Details'!C:J,8,FALSE)</f>
        <v>41431</v>
      </c>
      <c r="K505" s="109" t="b">
        <f t="shared" si="7"/>
        <v>1</v>
      </c>
      <c r="L505" s="2">
        <v>30033</v>
      </c>
      <c r="M505" s="83">
        <v>12</v>
      </c>
      <c r="N505" s="130">
        <v>45522</v>
      </c>
      <c r="O505" s="2">
        <v>0</v>
      </c>
      <c r="P505" s="184">
        <v>0</v>
      </c>
      <c r="Q505" s="184">
        <v>0.125</v>
      </c>
      <c r="R505" s="83" t="s">
        <v>151</v>
      </c>
      <c r="AA505" s="2">
        <v>30000</v>
      </c>
    </row>
    <row r="506" spans="1:27" ht="15">
      <c r="A506" s="118">
        <v>1972</v>
      </c>
      <c r="B506" s="83" t="s">
        <v>6119</v>
      </c>
      <c r="C506" s="83" t="s">
        <v>8269</v>
      </c>
      <c r="D506" t="s">
        <v>1729</v>
      </c>
      <c r="E506" s="83">
        <v>728</v>
      </c>
      <c r="F506" s="83" t="s">
        <v>153</v>
      </c>
      <c r="H506" s="83" t="s">
        <v>150</v>
      </c>
      <c r="I506" s="109">
        <v>45152</v>
      </c>
      <c r="J506" s="109">
        <f>VLOOKUP(A506,'Membership Details'!C:J,8,FALSE)</f>
        <v>39707</v>
      </c>
      <c r="K506" s="109" t="b">
        <f t="shared" si="7"/>
        <v>1</v>
      </c>
      <c r="L506" s="2">
        <v>64000</v>
      </c>
      <c r="M506" s="83">
        <v>12</v>
      </c>
      <c r="N506" s="130">
        <v>45517</v>
      </c>
      <c r="O506" s="2">
        <v>0</v>
      </c>
      <c r="P506" s="184">
        <v>0</v>
      </c>
      <c r="Q506" s="184">
        <v>0.125</v>
      </c>
      <c r="R506" s="83" t="s">
        <v>151</v>
      </c>
      <c r="AA506" s="2">
        <v>64000</v>
      </c>
    </row>
    <row r="507" spans="1:27" ht="15">
      <c r="A507" s="118">
        <v>2063</v>
      </c>
      <c r="B507" s="83" t="s">
        <v>6119</v>
      </c>
      <c r="C507" s="83" t="s">
        <v>8269</v>
      </c>
      <c r="D507" t="s">
        <v>1509</v>
      </c>
      <c r="E507" s="83">
        <v>729</v>
      </c>
      <c r="F507" s="83" t="s">
        <v>153</v>
      </c>
      <c r="H507" s="83" t="s">
        <v>150</v>
      </c>
      <c r="I507" s="109">
        <v>45152</v>
      </c>
      <c r="J507" s="109">
        <f>VLOOKUP(A507,'Membership Details'!C:J,8,FALSE)</f>
        <v>39172</v>
      </c>
      <c r="K507" s="109" t="b">
        <f t="shared" si="7"/>
        <v>1</v>
      </c>
      <c r="L507" s="2">
        <v>95000</v>
      </c>
      <c r="M507" s="83">
        <v>12</v>
      </c>
      <c r="N507" s="130">
        <v>45517</v>
      </c>
      <c r="O507" s="2">
        <v>0</v>
      </c>
      <c r="P507" s="184">
        <v>0</v>
      </c>
      <c r="Q507" s="184">
        <v>0.125</v>
      </c>
      <c r="R507" s="83" t="s">
        <v>151</v>
      </c>
      <c r="AA507" s="2">
        <v>95000</v>
      </c>
    </row>
    <row r="508" spans="1:27" ht="15">
      <c r="A508" s="118">
        <v>2070</v>
      </c>
      <c r="B508" s="83" t="s">
        <v>6119</v>
      </c>
      <c r="C508" s="83" t="s">
        <v>8269</v>
      </c>
      <c r="D508" t="s">
        <v>1884</v>
      </c>
      <c r="E508" s="83">
        <v>730</v>
      </c>
      <c r="F508" s="83" t="s">
        <v>153</v>
      </c>
      <c r="H508" s="83" t="s">
        <v>150</v>
      </c>
      <c r="I508" s="109">
        <v>45152</v>
      </c>
      <c r="J508" s="109">
        <f>VLOOKUP(A508,'Membership Details'!C:J,8,FALSE)</f>
        <v>41429</v>
      </c>
      <c r="K508" s="109" t="b">
        <f t="shared" si="7"/>
        <v>1</v>
      </c>
      <c r="L508" s="2">
        <v>120000</v>
      </c>
      <c r="M508" s="83">
        <v>12</v>
      </c>
      <c r="N508" s="130">
        <v>45517</v>
      </c>
      <c r="O508" s="2">
        <v>0</v>
      </c>
      <c r="P508" s="184">
        <v>0</v>
      </c>
      <c r="Q508" s="184">
        <v>0.125</v>
      </c>
      <c r="R508" s="83" t="s">
        <v>151</v>
      </c>
      <c r="AA508" s="2">
        <v>120000</v>
      </c>
    </row>
    <row r="509" spans="1:27" ht="15">
      <c r="A509" s="118">
        <v>2062</v>
      </c>
      <c r="B509" s="83" t="s">
        <v>6119</v>
      </c>
      <c r="C509" s="83" t="s">
        <v>8269</v>
      </c>
      <c r="D509" t="s">
        <v>1711</v>
      </c>
      <c r="E509" s="83">
        <v>731</v>
      </c>
      <c r="F509" s="83" t="s">
        <v>153</v>
      </c>
      <c r="H509" s="83" t="s">
        <v>150</v>
      </c>
      <c r="I509" s="109">
        <v>45152</v>
      </c>
      <c r="J509" s="109">
        <f>VLOOKUP(A509,'Membership Details'!C:J,8,FALSE)</f>
        <v>40642</v>
      </c>
      <c r="K509" s="109" t="b">
        <f t="shared" si="7"/>
        <v>1</v>
      </c>
      <c r="L509" s="2">
        <v>65000</v>
      </c>
      <c r="M509" s="83">
        <v>12</v>
      </c>
      <c r="N509" s="130">
        <v>45517</v>
      </c>
      <c r="O509" s="2">
        <v>0</v>
      </c>
      <c r="P509" s="184">
        <v>0</v>
      </c>
      <c r="Q509" s="184">
        <v>0.125</v>
      </c>
      <c r="R509" s="83" t="s">
        <v>151</v>
      </c>
      <c r="AA509" s="2">
        <v>65000</v>
      </c>
    </row>
    <row r="510" spans="1:27" ht="15">
      <c r="A510" s="118">
        <v>1701</v>
      </c>
      <c r="B510" s="83" t="s">
        <v>6119</v>
      </c>
      <c r="C510" s="83" t="s">
        <v>8269</v>
      </c>
      <c r="D510" t="s">
        <v>1710</v>
      </c>
      <c r="E510" s="83">
        <v>732</v>
      </c>
      <c r="F510" s="83" t="s">
        <v>153</v>
      </c>
      <c r="H510" s="83" t="s">
        <v>150</v>
      </c>
      <c r="I510" s="109">
        <v>45152</v>
      </c>
      <c r="J510" s="109">
        <f>VLOOKUP(A510,'Membership Details'!C:J,8,FALSE)</f>
        <v>39707</v>
      </c>
      <c r="K510" s="109" t="b">
        <f t="shared" si="7"/>
        <v>1</v>
      </c>
      <c r="L510" s="2">
        <v>70000</v>
      </c>
      <c r="M510" s="83">
        <v>12</v>
      </c>
      <c r="N510" s="130">
        <v>45517</v>
      </c>
      <c r="O510" s="2">
        <v>0</v>
      </c>
      <c r="P510" s="184">
        <v>0</v>
      </c>
      <c r="Q510" s="184">
        <v>0.125</v>
      </c>
      <c r="R510" s="83" t="s">
        <v>151</v>
      </c>
      <c r="AA510" s="2">
        <v>70000</v>
      </c>
    </row>
    <row r="511" spans="1:27" ht="15">
      <c r="A511" s="118">
        <v>1041</v>
      </c>
      <c r="B511" s="83" t="s">
        <v>6119</v>
      </c>
      <c r="C511" s="83" t="s">
        <v>8269</v>
      </c>
      <c r="D511" t="s">
        <v>1863</v>
      </c>
      <c r="E511" s="83">
        <v>738</v>
      </c>
      <c r="F511" s="83" t="s">
        <v>153</v>
      </c>
      <c r="H511" s="83" t="s">
        <v>150</v>
      </c>
      <c r="I511" s="109">
        <v>45118</v>
      </c>
      <c r="J511" s="109">
        <f>VLOOKUP(A511,'Membership Details'!C:J,8,FALSE)</f>
        <v>39707</v>
      </c>
      <c r="K511" s="109" t="b">
        <f t="shared" si="7"/>
        <v>1</v>
      </c>
      <c r="L511" s="2">
        <v>85000</v>
      </c>
      <c r="M511" s="83">
        <v>12</v>
      </c>
      <c r="N511" s="130">
        <v>45483</v>
      </c>
      <c r="O511" s="2">
        <v>0</v>
      </c>
      <c r="P511" s="184">
        <v>0</v>
      </c>
      <c r="Q511" s="184">
        <v>0.125</v>
      </c>
      <c r="R511" s="83" t="s">
        <v>151</v>
      </c>
      <c r="AA511" s="2">
        <v>85000</v>
      </c>
    </row>
    <row r="512" spans="1:27" ht="15">
      <c r="A512" s="118">
        <v>1886</v>
      </c>
      <c r="B512" s="83" t="s">
        <v>6119</v>
      </c>
      <c r="C512" s="83" t="s">
        <v>8269</v>
      </c>
      <c r="D512" t="s">
        <v>1707</v>
      </c>
      <c r="E512" s="83">
        <v>739</v>
      </c>
      <c r="F512" s="83" t="s">
        <v>153</v>
      </c>
      <c r="H512" s="83" t="s">
        <v>150</v>
      </c>
      <c r="I512" s="109">
        <v>45143</v>
      </c>
      <c r="J512" s="109">
        <f>VLOOKUP(A512,'Membership Details'!C:J,8,FALSE)</f>
        <v>40367</v>
      </c>
      <c r="K512" s="109" t="b">
        <f t="shared" si="7"/>
        <v>1</v>
      </c>
      <c r="L512" s="2">
        <v>78000</v>
      </c>
      <c r="M512" s="83">
        <v>12</v>
      </c>
      <c r="N512" s="130">
        <v>45508</v>
      </c>
      <c r="O512" s="2">
        <v>0</v>
      </c>
      <c r="P512" s="184">
        <v>0</v>
      </c>
      <c r="Q512" s="184">
        <v>0.125</v>
      </c>
      <c r="R512" s="83" t="s">
        <v>151</v>
      </c>
      <c r="AA512" s="2">
        <v>78000</v>
      </c>
    </row>
    <row r="513" spans="1:27" ht="15">
      <c r="A513" s="118">
        <v>1885</v>
      </c>
      <c r="B513" s="83" t="s">
        <v>6119</v>
      </c>
      <c r="C513" s="83" t="s">
        <v>8269</v>
      </c>
      <c r="D513" t="s">
        <v>1706</v>
      </c>
      <c r="E513" s="83">
        <v>740</v>
      </c>
      <c r="F513" s="83" t="s">
        <v>153</v>
      </c>
      <c r="H513" s="83" t="s">
        <v>150</v>
      </c>
      <c r="I513" s="109">
        <v>45143</v>
      </c>
      <c r="J513" s="109">
        <f>VLOOKUP(A513,'Membership Details'!C:J,8,FALSE)</f>
        <v>40367</v>
      </c>
      <c r="K513" s="109" t="b">
        <f t="shared" si="7"/>
        <v>1</v>
      </c>
      <c r="L513" s="2">
        <v>80000</v>
      </c>
      <c r="M513" s="83">
        <v>12</v>
      </c>
      <c r="N513" s="130">
        <v>45508</v>
      </c>
      <c r="O513" s="2">
        <v>0</v>
      </c>
      <c r="P513" s="184">
        <v>0</v>
      </c>
      <c r="Q513" s="184">
        <v>0.125</v>
      </c>
      <c r="R513" s="83" t="s">
        <v>151</v>
      </c>
      <c r="AA513" s="2">
        <v>80000</v>
      </c>
    </row>
    <row r="514" spans="1:27" ht="15">
      <c r="A514" s="118">
        <v>2066</v>
      </c>
      <c r="B514" s="83" t="s">
        <v>6119</v>
      </c>
      <c r="C514" s="83" t="s">
        <v>8269</v>
      </c>
      <c r="D514" t="s">
        <v>1875</v>
      </c>
      <c r="E514" s="83">
        <v>744</v>
      </c>
      <c r="F514" s="83" t="s">
        <v>153</v>
      </c>
      <c r="H514" s="83" t="s">
        <v>150</v>
      </c>
      <c r="I514" s="109">
        <v>45118</v>
      </c>
      <c r="J514" s="109">
        <f>VLOOKUP(A514,'Membership Details'!C:J,8,FALSE)</f>
        <v>41416</v>
      </c>
      <c r="K514" s="109" t="b">
        <f t="shared" si="7"/>
        <v>1</v>
      </c>
      <c r="L514" s="2">
        <v>110000</v>
      </c>
      <c r="M514" s="83">
        <v>12</v>
      </c>
      <c r="N514" s="130">
        <v>45483</v>
      </c>
      <c r="O514" s="2">
        <v>0</v>
      </c>
      <c r="P514" s="184">
        <v>0</v>
      </c>
      <c r="Q514" s="184">
        <v>0.125</v>
      </c>
      <c r="R514" s="83" t="s">
        <v>151</v>
      </c>
      <c r="AA514" s="2">
        <v>110000</v>
      </c>
    </row>
    <row r="515" spans="1:27" ht="15">
      <c r="A515" s="118">
        <v>1958</v>
      </c>
      <c r="B515" s="83" t="s">
        <v>6119</v>
      </c>
      <c r="C515" s="83" t="s">
        <v>8269</v>
      </c>
      <c r="D515" t="s">
        <v>1478</v>
      </c>
      <c r="E515" s="83">
        <v>747</v>
      </c>
      <c r="F515" s="83" t="s">
        <v>153</v>
      </c>
      <c r="H515" s="83" t="s">
        <v>150</v>
      </c>
      <c r="I515" s="109">
        <v>45143</v>
      </c>
      <c r="J515" s="109">
        <f>VLOOKUP(A515,'Membership Details'!C:J,8,FALSE)</f>
        <v>39172</v>
      </c>
      <c r="K515" s="109" t="b">
        <f t="shared" ref="K515:K578" si="8">I515&gt;=J515</f>
        <v>1</v>
      </c>
      <c r="L515" s="2">
        <v>55000</v>
      </c>
      <c r="M515" s="83">
        <v>12</v>
      </c>
      <c r="N515" s="130">
        <v>45508</v>
      </c>
      <c r="O515" s="2">
        <v>0</v>
      </c>
      <c r="P515" s="184">
        <v>0</v>
      </c>
      <c r="Q515" s="184">
        <v>0.125</v>
      </c>
      <c r="R515" s="83" t="s">
        <v>151</v>
      </c>
      <c r="AA515" s="2">
        <v>55000</v>
      </c>
    </row>
    <row r="516" spans="1:27" ht="15">
      <c r="A516" s="118">
        <v>2021</v>
      </c>
      <c r="B516" s="83" t="s">
        <v>6119</v>
      </c>
      <c r="C516" s="83" t="s">
        <v>8269</v>
      </c>
      <c r="D516" t="s">
        <v>1481</v>
      </c>
      <c r="E516" s="83">
        <v>748</v>
      </c>
      <c r="F516" s="83" t="s">
        <v>153</v>
      </c>
      <c r="H516" s="83" t="s">
        <v>150</v>
      </c>
      <c r="I516" s="109">
        <v>45143</v>
      </c>
      <c r="J516" s="109">
        <f>VLOOKUP(A516,'Membership Details'!C:J,8,FALSE)</f>
        <v>39172</v>
      </c>
      <c r="K516" s="109" t="b">
        <f t="shared" si="8"/>
        <v>1</v>
      </c>
      <c r="L516" s="2">
        <v>55000</v>
      </c>
      <c r="M516" s="83">
        <v>12</v>
      </c>
      <c r="N516" s="130">
        <v>45508</v>
      </c>
      <c r="O516" s="2">
        <v>0</v>
      </c>
      <c r="P516" s="184">
        <v>0</v>
      </c>
      <c r="Q516" s="184">
        <v>0.125</v>
      </c>
      <c r="R516" s="83" t="s">
        <v>151</v>
      </c>
      <c r="AA516" s="2">
        <v>55000</v>
      </c>
    </row>
    <row r="517" spans="1:27" ht="15">
      <c r="A517" s="118">
        <v>2559</v>
      </c>
      <c r="B517" s="83" t="s">
        <v>6119</v>
      </c>
      <c r="C517" s="83" t="s">
        <v>8269</v>
      </c>
      <c r="D517" t="s">
        <v>1479</v>
      </c>
      <c r="E517" s="83">
        <v>749</v>
      </c>
      <c r="F517" s="83" t="s">
        <v>153</v>
      </c>
      <c r="H517" s="83" t="s">
        <v>150</v>
      </c>
      <c r="I517" s="109">
        <v>45143</v>
      </c>
      <c r="J517" s="109">
        <f>VLOOKUP(A517,'Membership Details'!C:J,8,FALSE)</f>
        <v>39172</v>
      </c>
      <c r="K517" s="109" t="b">
        <f t="shared" si="8"/>
        <v>1</v>
      </c>
      <c r="L517" s="2">
        <v>55000</v>
      </c>
      <c r="M517" s="83">
        <v>12</v>
      </c>
      <c r="N517" s="130">
        <v>45508</v>
      </c>
      <c r="O517" s="2">
        <v>0</v>
      </c>
      <c r="P517" s="184">
        <v>0</v>
      </c>
      <c r="Q517" s="184">
        <v>0.125</v>
      </c>
      <c r="R517" s="83" t="s">
        <v>151</v>
      </c>
      <c r="AA517" s="2">
        <v>55000</v>
      </c>
    </row>
    <row r="518" spans="1:27" ht="15">
      <c r="A518" s="118">
        <v>2233</v>
      </c>
      <c r="B518" s="83" t="s">
        <v>6119</v>
      </c>
      <c r="C518" s="83" t="s">
        <v>8269</v>
      </c>
      <c r="D518" t="s">
        <v>1482</v>
      </c>
      <c r="E518" s="83">
        <v>750</v>
      </c>
      <c r="F518" s="83" t="s">
        <v>153</v>
      </c>
      <c r="H518" s="83" t="s">
        <v>150</v>
      </c>
      <c r="I518" s="109">
        <v>45118</v>
      </c>
      <c r="J518" s="109">
        <f>VLOOKUP(A518,'Membership Details'!C:J,8,FALSE)</f>
        <v>39172</v>
      </c>
      <c r="K518" s="109" t="b">
        <f t="shared" si="8"/>
        <v>1</v>
      </c>
      <c r="L518" s="2">
        <v>58000</v>
      </c>
      <c r="M518" s="83">
        <v>12</v>
      </c>
      <c r="N518" s="130">
        <v>45483</v>
      </c>
      <c r="O518" s="2">
        <v>0</v>
      </c>
      <c r="P518" s="184">
        <v>0</v>
      </c>
      <c r="Q518" s="184">
        <v>0.125</v>
      </c>
      <c r="R518" s="83" t="s">
        <v>151</v>
      </c>
      <c r="AA518" s="2">
        <v>58000</v>
      </c>
    </row>
    <row r="519" spans="1:27" ht="15">
      <c r="A519" s="118">
        <v>1317</v>
      </c>
      <c r="B519" s="83" t="s">
        <v>6119</v>
      </c>
      <c r="C519" s="83" t="s">
        <v>8269</v>
      </c>
      <c r="D519" t="s">
        <v>624</v>
      </c>
      <c r="E519" s="83">
        <v>751</v>
      </c>
      <c r="F519" s="83" t="s">
        <v>153</v>
      </c>
      <c r="H519" s="83" t="s">
        <v>150</v>
      </c>
      <c r="I519" s="109">
        <v>45152</v>
      </c>
      <c r="J519" s="109">
        <f>VLOOKUP(A519,'Membership Details'!C:J,8,FALSE)</f>
        <v>36982</v>
      </c>
      <c r="K519" s="109" t="b">
        <f t="shared" si="8"/>
        <v>1</v>
      </c>
      <c r="L519" s="2">
        <v>150000</v>
      </c>
      <c r="M519" s="83">
        <v>12</v>
      </c>
      <c r="N519" s="130">
        <v>45517</v>
      </c>
      <c r="O519" s="2">
        <v>0</v>
      </c>
      <c r="P519" s="184">
        <v>0</v>
      </c>
      <c r="Q519" s="184">
        <v>0.125</v>
      </c>
      <c r="R519" s="83" t="s">
        <v>151</v>
      </c>
      <c r="AA519" s="2">
        <v>150000</v>
      </c>
    </row>
    <row r="520" spans="1:27" ht="15">
      <c r="A520" s="118">
        <v>229</v>
      </c>
      <c r="B520" s="83" t="s">
        <v>6119</v>
      </c>
      <c r="C520" s="83" t="s">
        <v>8269</v>
      </c>
      <c r="D520" t="s">
        <v>346</v>
      </c>
      <c r="E520" s="83">
        <v>753</v>
      </c>
      <c r="F520" s="83" t="s">
        <v>153</v>
      </c>
      <c r="H520" s="83" t="s">
        <v>150</v>
      </c>
      <c r="I520" s="109">
        <v>45152</v>
      </c>
      <c r="J520" s="109">
        <f>VLOOKUP(A520,'Membership Details'!C:J,8,FALSE)</f>
        <v>36982</v>
      </c>
      <c r="K520" s="109" t="b">
        <f t="shared" si="8"/>
        <v>1</v>
      </c>
      <c r="L520" s="2">
        <v>120000</v>
      </c>
      <c r="M520" s="83">
        <v>12</v>
      </c>
      <c r="N520" s="130">
        <v>45517</v>
      </c>
      <c r="O520" s="2">
        <v>0</v>
      </c>
      <c r="P520" s="184">
        <v>0</v>
      </c>
      <c r="Q520" s="184">
        <v>0.125</v>
      </c>
      <c r="R520" s="83" t="s">
        <v>151</v>
      </c>
      <c r="AA520" s="2">
        <v>120000</v>
      </c>
    </row>
    <row r="521" spans="1:27" ht="15">
      <c r="A521" s="118">
        <v>1093</v>
      </c>
      <c r="B521" s="83" t="s">
        <v>6119</v>
      </c>
      <c r="C521" s="83" t="s">
        <v>8269</v>
      </c>
      <c r="D521" t="s">
        <v>1896</v>
      </c>
      <c r="E521" s="83">
        <v>755</v>
      </c>
      <c r="F521" s="83" t="s">
        <v>153</v>
      </c>
      <c r="H521" s="83" t="s">
        <v>150</v>
      </c>
      <c r="I521" s="109">
        <v>45152</v>
      </c>
      <c r="J521" s="109">
        <f>VLOOKUP(A521,'Membership Details'!C:J,8,FALSE)</f>
        <v>39707</v>
      </c>
      <c r="K521" s="109" t="b">
        <f t="shared" si="8"/>
        <v>1</v>
      </c>
      <c r="L521" s="2">
        <v>160000</v>
      </c>
      <c r="M521" s="83">
        <v>12</v>
      </c>
      <c r="N521" s="130">
        <v>45517</v>
      </c>
      <c r="O521" s="2">
        <v>0</v>
      </c>
      <c r="P521" s="184">
        <v>0</v>
      </c>
      <c r="Q521" s="184">
        <v>0.125</v>
      </c>
      <c r="R521" s="83" t="s">
        <v>151</v>
      </c>
      <c r="AA521" s="2">
        <v>160000</v>
      </c>
    </row>
    <row r="522" spans="1:27" ht="15">
      <c r="A522" s="118">
        <v>246</v>
      </c>
      <c r="B522" s="83" t="s">
        <v>6119</v>
      </c>
      <c r="C522" s="83" t="s">
        <v>8269</v>
      </c>
      <c r="D522" t="s">
        <v>1897</v>
      </c>
      <c r="E522" s="83">
        <v>756</v>
      </c>
      <c r="F522" s="83" t="s">
        <v>153</v>
      </c>
      <c r="H522" s="83" t="s">
        <v>150</v>
      </c>
      <c r="I522" s="109">
        <v>45152</v>
      </c>
      <c r="J522" s="109">
        <f>VLOOKUP(A522,'Membership Details'!C:J,8,FALSE)</f>
        <v>41450</v>
      </c>
      <c r="K522" s="109" t="b">
        <f t="shared" si="8"/>
        <v>1</v>
      </c>
      <c r="L522" s="2">
        <v>80000</v>
      </c>
      <c r="M522" s="83">
        <v>12</v>
      </c>
      <c r="N522" s="130">
        <v>45517</v>
      </c>
      <c r="O522" s="2">
        <v>0</v>
      </c>
      <c r="P522" s="184">
        <v>0</v>
      </c>
      <c r="Q522" s="184">
        <v>0.125</v>
      </c>
      <c r="R522" s="83" t="s">
        <v>151</v>
      </c>
      <c r="AA522" s="2">
        <v>80000</v>
      </c>
    </row>
    <row r="523" spans="1:27" ht="15">
      <c r="A523" s="118">
        <v>2081</v>
      </c>
      <c r="B523" s="83" t="s">
        <v>6119</v>
      </c>
      <c r="C523" s="83" t="s">
        <v>8269</v>
      </c>
      <c r="D523" t="s">
        <v>1882</v>
      </c>
      <c r="E523" s="83">
        <v>758</v>
      </c>
      <c r="F523" s="83" t="s">
        <v>153</v>
      </c>
      <c r="H523" s="83" t="s">
        <v>150</v>
      </c>
      <c r="I523" s="109">
        <v>45152</v>
      </c>
      <c r="J523" s="109">
        <f>VLOOKUP(A523,'Membership Details'!C:J,8,FALSE)</f>
        <v>39707</v>
      </c>
      <c r="K523" s="109" t="b">
        <f t="shared" si="8"/>
        <v>1</v>
      </c>
      <c r="L523" s="2">
        <v>100000</v>
      </c>
      <c r="M523" s="83">
        <v>12</v>
      </c>
      <c r="N523" s="130">
        <v>45517</v>
      </c>
      <c r="O523" s="2">
        <v>0</v>
      </c>
      <c r="P523" s="184">
        <v>0</v>
      </c>
      <c r="Q523" s="184">
        <v>0.125</v>
      </c>
      <c r="R523" s="83" t="s">
        <v>151</v>
      </c>
      <c r="AA523" s="2">
        <v>100000</v>
      </c>
    </row>
    <row r="524" spans="1:27" ht="15">
      <c r="A524" s="118">
        <v>2083</v>
      </c>
      <c r="B524" s="83" t="s">
        <v>6119</v>
      </c>
      <c r="C524" s="83" t="s">
        <v>8269</v>
      </c>
      <c r="D524" t="s">
        <v>1885</v>
      </c>
      <c r="E524" s="83">
        <v>759</v>
      </c>
      <c r="F524" s="83" t="s">
        <v>153</v>
      </c>
      <c r="H524" s="83" t="s">
        <v>150</v>
      </c>
      <c r="I524" s="109">
        <v>45152</v>
      </c>
      <c r="J524" s="109">
        <f>VLOOKUP(A524,'Membership Details'!C:J,8,FALSE)</f>
        <v>39707</v>
      </c>
      <c r="K524" s="109" t="b">
        <f t="shared" si="8"/>
        <v>1</v>
      </c>
      <c r="L524" s="2">
        <v>120000</v>
      </c>
      <c r="M524" s="83">
        <v>12</v>
      </c>
      <c r="N524" s="130">
        <v>45517</v>
      </c>
      <c r="O524" s="2">
        <v>0</v>
      </c>
      <c r="P524" s="184">
        <v>0</v>
      </c>
      <c r="Q524" s="184">
        <v>0.125</v>
      </c>
      <c r="R524" s="83" t="s">
        <v>151</v>
      </c>
      <c r="AA524" s="2">
        <v>120000</v>
      </c>
    </row>
    <row r="525" spans="1:27" ht="15">
      <c r="A525" s="118">
        <v>820</v>
      </c>
      <c r="B525" s="83" t="s">
        <v>6119</v>
      </c>
      <c r="C525" s="83" t="s">
        <v>8269</v>
      </c>
      <c r="D525" t="s">
        <v>856</v>
      </c>
      <c r="E525" s="83">
        <v>760</v>
      </c>
      <c r="F525" s="83" t="s">
        <v>153</v>
      </c>
      <c r="H525" s="83" t="s">
        <v>150</v>
      </c>
      <c r="I525" s="128">
        <v>45272</v>
      </c>
      <c r="J525" s="109">
        <f>VLOOKUP(A525,'Membership Details'!C:J,8,FALSE)</f>
        <v>36982</v>
      </c>
      <c r="K525" s="109" t="b">
        <f t="shared" si="8"/>
        <v>1</v>
      </c>
      <c r="L525" s="2">
        <v>40000</v>
      </c>
      <c r="M525" s="83">
        <v>12</v>
      </c>
      <c r="N525" s="130">
        <v>45637</v>
      </c>
      <c r="O525" s="2">
        <v>0</v>
      </c>
      <c r="P525" s="184">
        <v>0</v>
      </c>
      <c r="Q525" s="184">
        <v>0.125</v>
      </c>
      <c r="R525" s="83" t="s">
        <v>151</v>
      </c>
      <c r="AA525" s="2">
        <v>40000</v>
      </c>
    </row>
    <row r="526" spans="1:27" ht="15">
      <c r="A526" s="118">
        <v>1194</v>
      </c>
      <c r="B526" s="83" t="s">
        <v>6119</v>
      </c>
      <c r="C526" s="83" t="s">
        <v>8269</v>
      </c>
      <c r="D526" t="s">
        <v>1883</v>
      </c>
      <c r="E526" s="83">
        <v>762</v>
      </c>
      <c r="F526" s="83" t="s">
        <v>153</v>
      </c>
      <c r="H526" s="83" t="s">
        <v>150</v>
      </c>
      <c r="I526" s="109">
        <v>45143</v>
      </c>
      <c r="J526" s="109">
        <f>VLOOKUP(A526,'Membership Details'!C:J,8,FALSE)</f>
        <v>39707</v>
      </c>
      <c r="K526" s="109" t="b">
        <f t="shared" si="8"/>
        <v>1</v>
      </c>
      <c r="L526" s="2">
        <v>40000</v>
      </c>
      <c r="M526" s="83">
        <v>12</v>
      </c>
      <c r="N526" s="130">
        <v>45508</v>
      </c>
      <c r="O526" s="2">
        <v>0</v>
      </c>
      <c r="P526" s="184">
        <v>0</v>
      </c>
      <c r="Q526" s="184">
        <v>0.125</v>
      </c>
      <c r="R526" s="83" t="s">
        <v>151</v>
      </c>
      <c r="AA526" s="2">
        <v>40000</v>
      </c>
    </row>
    <row r="527" spans="1:27" ht="15">
      <c r="A527" s="118">
        <v>2131</v>
      </c>
      <c r="B527" s="83" t="s">
        <v>6119</v>
      </c>
      <c r="C527" s="83" t="s">
        <v>8269</v>
      </c>
      <c r="D527" t="s">
        <v>1900</v>
      </c>
      <c r="E527" s="83">
        <v>764</v>
      </c>
      <c r="F527" s="83" t="s">
        <v>153</v>
      </c>
      <c r="H527" s="83" t="s">
        <v>150</v>
      </c>
      <c r="I527" s="109">
        <v>45118</v>
      </c>
      <c r="J527" s="109">
        <f>VLOOKUP(A527,'Membership Details'!C:J,8,FALSE)</f>
        <v>41463</v>
      </c>
      <c r="K527" s="109" t="b">
        <f t="shared" si="8"/>
        <v>1</v>
      </c>
      <c r="L527" s="2">
        <v>20000</v>
      </c>
      <c r="M527" s="83">
        <v>12</v>
      </c>
      <c r="N527" s="130">
        <v>45483</v>
      </c>
      <c r="O527" s="2">
        <v>0</v>
      </c>
      <c r="P527" s="184">
        <v>0</v>
      </c>
      <c r="Q527" s="184">
        <v>0.125</v>
      </c>
      <c r="R527" s="83" t="s">
        <v>151</v>
      </c>
      <c r="AA527" s="2">
        <v>20000</v>
      </c>
    </row>
    <row r="528" spans="1:27" ht="15">
      <c r="A528" s="118">
        <v>2111</v>
      </c>
      <c r="B528" s="83" t="s">
        <v>6119</v>
      </c>
      <c r="C528" s="83" t="s">
        <v>8269</v>
      </c>
      <c r="D528" t="s">
        <v>1901</v>
      </c>
      <c r="E528" s="83">
        <v>766</v>
      </c>
      <c r="F528" s="83" t="s">
        <v>153</v>
      </c>
      <c r="H528" s="83" t="s">
        <v>150</v>
      </c>
      <c r="I528" s="109">
        <v>45118</v>
      </c>
      <c r="J528" s="109">
        <f>VLOOKUP(A528,'Membership Details'!C:J,8,FALSE)</f>
        <v>41463</v>
      </c>
      <c r="K528" s="109" t="b">
        <f t="shared" si="8"/>
        <v>1</v>
      </c>
      <c r="L528" s="2">
        <v>45000</v>
      </c>
      <c r="M528" s="83">
        <v>12</v>
      </c>
      <c r="N528" s="130">
        <v>45483</v>
      </c>
      <c r="O528" s="2">
        <v>0</v>
      </c>
      <c r="P528" s="184">
        <v>0</v>
      </c>
      <c r="Q528" s="184">
        <v>0.125</v>
      </c>
      <c r="R528" s="83" t="s">
        <v>151</v>
      </c>
      <c r="AA528" s="2">
        <v>45000</v>
      </c>
    </row>
    <row r="529" spans="1:27" ht="15">
      <c r="A529" s="118">
        <v>2106</v>
      </c>
      <c r="B529" s="83" t="s">
        <v>6119</v>
      </c>
      <c r="C529" s="83" t="s">
        <v>8269</v>
      </c>
      <c r="D529" t="s">
        <v>1880</v>
      </c>
      <c r="E529" s="83">
        <v>767</v>
      </c>
      <c r="F529" s="83" t="s">
        <v>153</v>
      </c>
      <c r="H529" s="83" t="s">
        <v>150</v>
      </c>
      <c r="I529" s="109">
        <v>45152</v>
      </c>
      <c r="J529" s="109">
        <f>VLOOKUP(A529,'Membership Details'!C:J,8,FALSE)</f>
        <v>41418</v>
      </c>
      <c r="K529" s="109" t="b">
        <f t="shared" si="8"/>
        <v>1</v>
      </c>
      <c r="L529" s="2">
        <v>64000</v>
      </c>
      <c r="M529" s="83">
        <v>12</v>
      </c>
      <c r="N529" s="130">
        <v>45517</v>
      </c>
      <c r="O529" s="2">
        <v>0</v>
      </c>
      <c r="P529" s="184">
        <v>0</v>
      </c>
      <c r="Q529" s="184">
        <v>0.125</v>
      </c>
      <c r="R529" s="83" t="s">
        <v>151</v>
      </c>
      <c r="AA529" s="2">
        <v>64000</v>
      </c>
    </row>
    <row r="530" spans="1:27" ht="15">
      <c r="A530" s="118">
        <v>2105</v>
      </c>
      <c r="B530" s="83" t="s">
        <v>6119</v>
      </c>
      <c r="C530" s="83" t="s">
        <v>8269</v>
      </c>
      <c r="D530" t="s">
        <v>1879</v>
      </c>
      <c r="E530" s="83">
        <v>768</v>
      </c>
      <c r="F530" s="83" t="s">
        <v>153</v>
      </c>
      <c r="H530" s="83" t="s">
        <v>150</v>
      </c>
      <c r="I530" s="109">
        <v>45152</v>
      </c>
      <c r="J530" s="109">
        <f>VLOOKUP(A530,'Membership Details'!C:J,8,FALSE)</f>
        <v>41418</v>
      </c>
      <c r="K530" s="109" t="b">
        <f t="shared" si="8"/>
        <v>1</v>
      </c>
      <c r="L530" s="2">
        <v>64000</v>
      </c>
      <c r="M530" s="83">
        <v>12</v>
      </c>
      <c r="N530" s="130">
        <v>45517</v>
      </c>
      <c r="O530" s="2">
        <v>0</v>
      </c>
      <c r="P530" s="184">
        <v>0</v>
      </c>
      <c r="Q530" s="184">
        <v>0.125</v>
      </c>
      <c r="R530" s="83" t="s">
        <v>151</v>
      </c>
      <c r="AA530" s="2">
        <v>64000</v>
      </c>
    </row>
    <row r="531" spans="1:27" ht="15">
      <c r="A531" s="118">
        <v>2110</v>
      </c>
      <c r="B531" s="83" t="s">
        <v>6119</v>
      </c>
      <c r="C531" s="83" t="s">
        <v>8269</v>
      </c>
      <c r="D531" t="s">
        <v>1874</v>
      </c>
      <c r="E531" s="83">
        <v>769</v>
      </c>
      <c r="F531" s="83" t="s">
        <v>153</v>
      </c>
      <c r="H531" s="83" t="s">
        <v>150</v>
      </c>
      <c r="I531" s="109">
        <v>45152</v>
      </c>
      <c r="J531" s="109">
        <f>VLOOKUP(A531,'Membership Details'!C:J,8,FALSE)</f>
        <v>41416</v>
      </c>
      <c r="K531" s="109" t="b">
        <f t="shared" si="8"/>
        <v>1</v>
      </c>
      <c r="L531" s="2">
        <v>80000</v>
      </c>
      <c r="M531" s="83">
        <v>12</v>
      </c>
      <c r="N531" s="130">
        <v>45517</v>
      </c>
      <c r="O531" s="2">
        <v>0</v>
      </c>
      <c r="P531" s="184">
        <v>0</v>
      </c>
      <c r="Q531" s="184">
        <v>0.125</v>
      </c>
      <c r="R531" s="83" t="s">
        <v>151</v>
      </c>
      <c r="AA531" s="2">
        <v>80000</v>
      </c>
    </row>
    <row r="532" spans="1:27" ht="15">
      <c r="A532" s="118">
        <v>2112</v>
      </c>
      <c r="B532" s="83" t="s">
        <v>6119</v>
      </c>
      <c r="C532" s="83" t="s">
        <v>8269</v>
      </c>
      <c r="D532" t="s">
        <v>1856</v>
      </c>
      <c r="E532" s="83">
        <v>771</v>
      </c>
      <c r="F532" s="83" t="s">
        <v>153</v>
      </c>
      <c r="H532" s="83" t="s">
        <v>150</v>
      </c>
      <c r="I532" s="109">
        <v>45143</v>
      </c>
      <c r="J532" s="109">
        <f>VLOOKUP(A532,'Membership Details'!C:J,8,FALSE)</f>
        <v>41409</v>
      </c>
      <c r="K532" s="109" t="b">
        <f t="shared" si="8"/>
        <v>1</v>
      </c>
      <c r="L532" s="2">
        <v>55000</v>
      </c>
      <c r="M532" s="83">
        <v>12</v>
      </c>
      <c r="N532" s="130">
        <v>45508</v>
      </c>
      <c r="O532" s="2">
        <v>0</v>
      </c>
      <c r="P532" s="184">
        <v>0</v>
      </c>
      <c r="Q532" s="184">
        <v>0.125</v>
      </c>
      <c r="R532" s="83" t="s">
        <v>151</v>
      </c>
      <c r="AA532" s="2">
        <v>55000</v>
      </c>
    </row>
    <row r="533" spans="1:27" ht="15">
      <c r="A533" s="118">
        <v>2113</v>
      </c>
      <c r="B533" s="83" t="s">
        <v>6119</v>
      </c>
      <c r="C533" s="83" t="s">
        <v>8269</v>
      </c>
      <c r="D533" t="s">
        <v>1855</v>
      </c>
      <c r="E533" s="83">
        <v>772</v>
      </c>
      <c r="F533" s="83" t="s">
        <v>153</v>
      </c>
      <c r="H533" s="83" t="s">
        <v>150</v>
      </c>
      <c r="I533" s="109">
        <v>45143</v>
      </c>
      <c r="J533" s="109">
        <f>VLOOKUP(A533,'Membership Details'!C:J,8,FALSE)</f>
        <v>41409</v>
      </c>
      <c r="K533" s="109" t="b">
        <f t="shared" si="8"/>
        <v>1</v>
      </c>
      <c r="L533" s="2">
        <v>95000</v>
      </c>
      <c r="M533" s="83">
        <v>12</v>
      </c>
      <c r="N533" s="130">
        <v>45508</v>
      </c>
      <c r="O533" s="2">
        <v>0</v>
      </c>
      <c r="P533" s="184">
        <v>0</v>
      </c>
      <c r="Q533" s="184">
        <v>0.125</v>
      </c>
      <c r="R533" s="83" t="s">
        <v>151</v>
      </c>
      <c r="AA533" s="2">
        <v>95000</v>
      </c>
    </row>
    <row r="534" spans="1:27" ht="15">
      <c r="A534" s="118">
        <v>2114</v>
      </c>
      <c r="B534" s="83" t="s">
        <v>6119</v>
      </c>
      <c r="C534" s="83" t="s">
        <v>8269</v>
      </c>
      <c r="D534" t="s">
        <v>1905</v>
      </c>
      <c r="E534" s="83">
        <v>773</v>
      </c>
      <c r="F534" s="83" t="s">
        <v>153</v>
      </c>
      <c r="H534" s="83" t="s">
        <v>150</v>
      </c>
      <c r="I534" s="129">
        <v>45090</v>
      </c>
      <c r="J534" s="109">
        <f>VLOOKUP(A534,'Membership Details'!C:J,8,FALSE)</f>
        <v>41544</v>
      </c>
      <c r="K534" s="109" t="b">
        <f t="shared" si="8"/>
        <v>1</v>
      </c>
      <c r="L534" s="2">
        <v>190000</v>
      </c>
      <c r="M534" s="83">
        <v>12</v>
      </c>
      <c r="N534" s="131">
        <v>45455</v>
      </c>
      <c r="O534" s="2">
        <v>0</v>
      </c>
      <c r="P534" s="184">
        <v>0</v>
      </c>
      <c r="Q534" s="184">
        <v>0.125</v>
      </c>
      <c r="R534" s="83" t="s">
        <v>151</v>
      </c>
      <c r="AA534" s="2">
        <v>190000</v>
      </c>
    </row>
    <row r="535" spans="1:27" ht="15">
      <c r="A535" s="118">
        <v>2117</v>
      </c>
      <c r="B535" s="83" t="s">
        <v>6119</v>
      </c>
      <c r="C535" s="83" t="s">
        <v>8269</v>
      </c>
      <c r="D535" t="s">
        <v>1866</v>
      </c>
      <c r="E535" s="83">
        <v>777</v>
      </c>
      <c r="F535" s="83" t="s">
        <v>153</v>
      </c>
      <c r="H535" s="83" t="s">
        <v>150</v>
      </c>
      <c r="I535" s="109">
        <v>45143</v>
      </c>
      <c r="J535" s="109">
        <f>VLOOKUP(A535,'Membership Details'!C:J,8,FALSE)</f>
        <v>41414</v>
      </c>
      <c r="K535" s="109" t="b">
        <f t="shared" si="8"/>
        <v>1</v>
      </c>
      <c r="L535" s="2">
        <v>50000</v>
      </c>
      <c r="M535" s="83">
        <v>12</v>
      </c>
      <c r="N535" s="130">
        <v>45508</v>
      </c>
      <c r="O535" s="2">
        <v>0</v>
      </c>
      <c r="P535" s="184">
        <v>0</v>
      </c>
      <c r="Q535" s="184">
        <v>0.125</v>
      </c>
      <c r="R535" s="83" t="s">
        <v>151</v>
      </c>
      <c r="AA535" s="2">
        <v>50000</v>
      </c>
    </row>
    <row r="536" spans="1:27" ht="15">
      <c r="A536" s="118">
        <v>2118</v>
      </c>
      <c r="B536" s="83" t="s">
        <v>6119</v>
      </c>
      <c r="C536" s="83" t="s">
        <v>8269</v>
      </c>
      <c r="D536" t="s">
        <v>1865</v>
      </c>
      <c r="E536" s="83">
        <v>778</v>
      </c>
      <c r="F536" s="83" t="s">
        <v>153</v>
      </c>
      <c r="H536" s="83" t="s">
        <v>150</v>
      </c>
      <c r="I536" s="109">
        <v>45143</v>
      </c>
      <c r="J536" s="109">
        <f>VLOOKUP(A536,'Membership Details'!C:J,8,FALSE)</f>
        <v>41414</v>
      </c>
      <c r="K536" s="109" t="b">
        <f t="shared" si="8"/>
        <v>1</v>
      </c>
      <c r="L536" s="2">
        <v>50000</v>
      </c>
      <c r="M536" s="83">
        <v>12</v>
      </c>
      <c r="N536" s="130">
        <v>45508</v>
      </c>
      <c r="O536" s="2">
        <v>0</v>
      </c>
      <c r="P536" s="184">
        <v>0</v>
      </c>
      <c r="Q536" s="184">
        <v>0.125</v>
      </c>
      <c r="R536" s="83" t="s">
        <v>151</v>
      </c>
      <c r="AA536" s="2">
        <v>50000</v>
      </c>
    </row>
    <row r="537" spans="1:27" ht="15">
      <c r="A537" s="118">
        <v>2122</v>
      </c>
      <c r="B537" s="83" t="s">
        <v>6119</v>
      </c>
      <c r="C537" s="83" t="s">
        <v>8269</v>
      </c>
      <c r="D537" t="s">
        <v>1906</v>
      </c>
      <c r="E537" s="83">
        <v>782</v>
      </c>
      <c r="F537" s="83" t="s">
        <v>153</v>
      </c>
      <c r="H537" s="83" t="s">
        <v>150</v>
      </c>
      <c r="I537" s="128">
        <v>45194</v>
      </c>
      <c r="J537" s="109">
        <f>VLOOKUP(A537,'Membership Details'!C:J,8,FALSE)</f>
        <v>41544</v>
      </c>
      <c r="K537" s="109" t="b">
        <f t="shared" si="8"/>
        <v>1</v>
      </c>
      <c r="L537" s="2">
        <v>40000</v>
      </c>
      <c r="M537" s="83">
        <v>12</v>
      </c>
      <c r="N537" s="130">
        <v>45559</v>
      </c>
      <c r="O537" s="2">
        <v>0</v>
      </c>
      <c r="P537" s="184">
        <v>0</v>
      </c>
      <c r="Q537" s="184">
        <v>0.125</v>
      </c>
      <c r="R537" s="83" t="s">
        <v>151</v>
      </c>
      <c r="AA537" s="2">
        <v>40000</v>
      </c>
    </row>
    <row r="538" spans="1:27" ht="15">
      <c r="A538" s="118">
        <v>2121</v>
      </c>
      <c r="B538" s="83" t="s">
        <v>6119</v>
      </c>
      <c r="C538" s="83" t="s">
        <v>8269</v>
      </c>
      <c r="D538" t="s">
        <v>1907</v>
      </c>
      <c r="E538" s="83">
        <v>783</v>
      </c>
      <c r="F538" s="83" t="s">
        <v>153</v>
      </c>
      <c r="H538" s="83" t="s">
        <v>150</v>
      </c>
      <c r="I538" s="128">
        <v>45194</v>
      </c>
      <c r="J538" s="109">
        <f>VLOOKUP(A538,'Membership Details'!C:J,8,FALSE)</f>
        <v>41544</v>
      </c>
      <c r="K538" s="109" t="b">
        <f t="shared" si="8"/>
        <v>1</v>
      </c>
      <c r="L538" s="2">
        <v>40000</v>
      </c>
      <c r="M538" s="83">
        <v>12</v>
      </c>
      <c r="N538" s="130">
        <v>45559</v>
      </c>
      <c r="O538" s="2">
        <v>0</v>
      </c>
      <c r="P538" s="184">
        <v>0</v>
      </c>
      <c r="Q538" s="184">
        <v>0.125</v>
      </c>
      <c r="R538" s="83" t="s">
        <v>151</v>
      </c>
      <c r="AA538" s="2">
        <v>40000</v>
      </c>
    </row>
    <row r="539" spans="1:27" ht="15">
      <c r="A539" s="118">
        <v>2104</v>
      </c>
      <c r="B539" s="83" t="s">
        <v>6119</v>
      </c>
      <c r="C539" s="83" t="s">
        <v>8269</v>
      </c>
      <c r="D539" t="s">
        <v>1878</v>
      </c>
      <c r="E539" s="83">
        <v>784</v>
      </c>
      <c r="F539" s="83" t="s">
        <v>153</v>
      </c>
      <c r="H539" s="83" t="s">
        <v>150</v>
      </c>
      <c r="I539" s="109">
        <v>45152</v>
      </c>
      <c r="J539" s="109">
        <f>VLOOKUP(A539,'Membership Details'!C:J,8,FALSE)</f>
        <v>41418</v>
      </c>
      <c r="K539" s="109" t="b">
        <f t="shared" si="8"/>
        <v>1</v>
      </c>
      <c r="L539" s="2">
        <v>64000</v>
      </c>
      <c r="M539" s="83">
        <v>12</v>
      </c>
      <c r="N539" s="130">
        <v>45517</v>
      </c>
      <c r="O539" s="2">
        <v>0</v>
      </c>
      <c r="P539" s="184">
        <v>0</v>
      </c>
      <c r="Q539" s="184">
        <v>0.125</v>
      </c>
      <c r="R539" s="83" t="s">
        <v>151</v>
      </c>
      <c r="AA539" s="2">
        <v>64000</v>
      </c>
    </row>
    <row r="540" spans="1:27" ht="15">
      <c r="A540" s="118">
        <v>2123</v>
      </c>
      <c r="B540" s="83" t="s">
        <v>6119</v>
      </c>
      <c r="C540" s="83" t="s">
        <v>8269</v>
      </c>
      <c r="D540" t="s">
        <v>1886</v>
      </c>
      <c r="E540" s="83">
        <v>785</v>
      </c>
      <c r="F540" s="83" t="s">
        <v>153</v>
      </c>
      <c r="H540" s="83" t="s">
        <v>150</v>
      </c>
      <c r="I540" s="128">
        <v>45194</v>
      </c>
      <c r="J540" s="109">
        <f>VLOOKUP(A540,'Membership Details'!C:J,8,FALSE)</f>
        <v>41430</v>
      </c>
      <c r="K540" s="109" t="b">
        <f t="shared" si="8"/>
        <v>1</v>
      </c>
      <c r="L540" s="2">
        <v>95000</v>
      </c>
      <c r="M540" s="83">
        <v>12</v>
      </c>
      <c r="N540" s="130">
        <v>45559</v>
      </c>
      <c r="O540" s="2">
        <v>0</v>
      </c>
      <c r="P540" s="184">
        <v>0</v>
      </c>
      <c r="Q540" s="184">
        <v>0.125</v>
      </c>
      <c r="R540" s="83" t="s">
        <v>151</v>
      </c>
      <c r="AA540" s="2">
        <v>95000</v>
      </c>
    </row>
    <row r="541" spans="1:27" ht="15">
      <c r="A541" s="118">
        <v>2108</v>
      </c>
      <c r="B541" s="83" t="s">
        <v>6119</v>
      </c>
      <c r="C541" s="83" t="s">
        <v>8269</v>
      </c>
      <c r="D541" t="s">
        <v>1868</v>
      </c>
      <c r="E541" s="83">
        <v>786</v>
      </c>
      <c r="F541" s="83" t="s">
        <v>153</v>
      </c>
      <c r="H541" s="83" t="s">
        <v>150</v>
      </c>
      <c r="I541" s="128">
        <v>45194</v>
      </c>
      <c r="J541" s="109">
        <f>VLOOKUP(A541,'Membership Details'!C:J,8,FALSE)</f>
        <v>41414</v>
      </c>
      <c r="K541" s="109" t="b">
        <f t="shared" si="8"/>
        <v>1</v>
      </c>
      <c r="L541" s="2">
        <v>30000</v>
      </c>
      <c r="M541" s="83">
        <v>12</v>
      </c>
      <c r="N541" s="130">
        <v>45559</v>
      </c>
      <c r="O541" s="2">
        <v>0</v>
      </c>
      <c r="P541" s="184">
        <v>0</v>
      </c>
      <c r="Q541" s="184">
        <v>0.125</v>
      </c>
      <c r="R541" s="83" t="s">
        <v>151</v>
      </c>
      <c r="AA541" s="2">
        <v>30000</v>
      </c>
    </row>
    <row r="542" spans="1:27" ht="15">
      <c r="A542" s="118">
        <v>2098</v>
      </c>
      <c r="B542" s="83" t="s">
        <v>6119</v>
      </c>
      <c r="C542" s="83" t="s">
        <v>8269</v>
      </c>
      <c r="D542" t="s">
        <v>1724</v>
      </c>
      <c r="E542" s="83">
        <v>787</v>
      </c>
      <c r="F542" s="83" t="s">
        <v>153</v>
      </c>
      <c r="H542" s="83" t="s">
        <v>150</v>
      </c>
      <c r="I542" s="109">
        <v>45152</v>
      </c>
      <c r="J542" s="109">
        <f>VLOOKUP(A542,'Membership Details'!C:J,8,FALSE)</f>
        <v>40761</v>
      </c>
      <c r="K542" s="109" t="b">
        <f t="shared" si="8"/>
        <v>1</v>
      </c>
      <c r="L542" s="2">
        <v>15000</v>
      </c>
      <c r="M542" s="83">
        <v>12</v>
      </c>
      <c r="N542" s="130">
        <v>45517</v>
      </c>
      <c r="O542" s="2">
        <v>0</v>
      </c>
      <c r="P542" s="184">
        <v>0</v>
      </c>
      <c r="Q542" s="184">
        <v>0.125</v>
      </c>
      <c r="R542" s="83" t="s">
        <v>151</v>
      </c>
      <c r="AA542" s="2">
        <v>15000</v>
      </c>
    </row>
    <row r="543" spans="1:27" ht="15">
      <c r="A543" s="118">
        <v>100</v>
      </c>
      <c r="B543" s="83" t="s">
        <v>6119</v>
      </c>
      <c r="C543" s="83" t="s">
        <v>8269</v>
      </c>
      <c r="D543" t="s">
        <v>241</v>
      </c>
      <c r="E543" s="83">
        <v>788</v>
      </c>
      <c r="F543" s="83" t="s">
        <v>153</v>
      </c>
      <c r="H543" s="83" t="s">
        <v>150</v>
      </c>
      <c r="I543" s="109">
        <v>45118</v>
      </c>
      <c r="J543" s="109">
        <f>VLOOKUP(A543,'Membership Details'!C:J,8,FALSE)</f>
        <v>36982</v>
      </c>
      <c r="K543" s="109" t="b">
        <f t="shared" si="8"/>
        <v>1</v>
      </c>
      <c r="L543" s="2">
        <v>65000</v>
      </c>
      <c r="M543" s="83">
        <v>12</v>
      </c>
      <c r="N543" s="130">
        <v>45483</v>
      </c>
      <c r="O543" s="2">
        <v>0</v>
      </c>
      <c r="P543" s="184">
        <v>0</v>
      </c>
      <c r="Q543" s="184">
        <v>0.125</v>
      </c>
      <c r="R543" s="83" t="s">
        <v>151</v>
      </c>
      <c r="AA543" s="2">
        <v>65000</v>
      </c>
    </row>
    <row r="544" spans="1:27" ht="15">
      <c r="A544" s="118">
        <v>2097</v>
      </c>
      <c r="B544" s="83" t="s">
        <v>6119</v>
      </c>
      <c r="C544" s="83" t="s">
        <v>8269</v>
      </c>
      <c r="D544" t="s">
        <v>551</v>
      </c>
      <c r="E544" s="83">
        <v>790</v>
      </c>
      <c r="F544" s="83" t="s">
        <v>153</v>
      </c>
      <c r="H544" s="83" t="s">
        <v>150</v>
      </c>
      <c r="I544" s="129">
        <v>45090</v>
      </c>
      <c r="J544" s="109">
        <f>VLOOKUP(A544,'Membership Details'!C:J,8,FALSE)</f>
        <v>36982</v>
      </c>
      <c r="K544" s="109" t="b">
        <f t="shared" si="8"/>
        <v>1</v>
      </c>
      <c r="L544" s="2">
        <v>85000</v>
      </c>
      <c r="M544" s="83">
        <v>12</v>
      </c>
      <c r="N544" s="131">
        <v>45455</v>
      </c>
      <c r="O544" s="2">
        <v>0</v>
      </c>
      <c r="P544" s="184">
        <v>0</v>
      </c>
      <c r="Q544" s="184">
        <v>0.125</v>
      </c>
      <c r="R544" s="83" t="s">
        <v>151</v>
      </c>
      <c r="AA544" s="2">
        <v>85000</v>
      </c>
    </row>
    <row r="545" spans="1:27" ht="15">
      <c r="A545" s="118">
        <v>1900</v>
      </c>
      <c r="B545" s="83" t="s">
        <v>6119</v>
      </c>
      <c r="C545" s="83" t="s">
        <v>8269</v>
      </c>
      <c r="D545" t="s">
        <v>1458</v>
      </c>
      <c r="E545" s="83">
        <v>791</v>
      </c>
      <c r="F545" s="83" t="s">
        <v>153</v>
      </c>
      <c r="H545" s="83" t="s">
        <v>150</v>
      </c>
      <c r="I545" s="129">
        <v>45090</v>
      </c>
      <c r="J545" s="109">
        <f>VLOOKUP(A545,'Membership Details'!C:J,8,FALSE)</f>
        <v>39081</v>
      </c>
      <c r="K545" s="109" t="b">
        <f t="shared" si="8"/>
        <v>1</v>
      </c>
      <c r="L545" s="2">
        <v>185000</v>
      </c>
      <c r="M545" s="83">
        <v>12</v>
      </c>
      <c r="N545" s="131">
        <v>45455</v>
      </c>
      <c r="O545" s="2">
        <v>0</v>
      </c>
      <c r="P545" s="184">
        <v>0</v>
      </c>
      <c r="Q545" s="184">
        <v>0.125</v>
      </c>
      <c r="R545" s="83" t="s">
        <v>151</v>
      </c>
      <c r="AA545" s="2">
        <v>185000</v>
      </c>
    </row>
    <row r="546" spans="1:27" ht="15">
      <c r="A546" s="118">
        <v>2145</v>
      </c>
      <c r="B546" s="83" t="s">
        <v>6119</v>
      </c>
      <c r="C546" s="83" t="s">
        <v>8269</v>
      </c>
      <c r="D546" t="s">
        <v>1924</v>
      </c>
      <c r="E546" s="83">
        <v>794</v>
      </c>
      <c r="F546" s="83" t="s">
        <v>153</v>
      </c>
      <c r="H546" s="83" t="s">
        <v>150</v>
      </c>
      <c r="I546" s="109">
        <v>45152</v>
      </c>
      <c r="J546" s="109">
        <f>VLOOKUP(A546,'Membership Details'!C:J,8,FALSE)</f>
        <v>41705</v>
      </c>
      <c r="K546" s="109" t="b">
        <f t="shared" si="8"/>
        <v>1</v>
      </c>
      <c r="L546" s="2">
        <v>120000</v>
      </c>
      <c r="M546" s="83">
        <v>12</v>
      </c>
      <c r="N546" s="130">
        <v>45517</v>
      </c>
      <c r="O546" s="2">
        <v>0</v>
      </c>
      <c r="P546" s="184">
        <v>0</v>
      </c>
      <c r="Q546" s="184">
        <v>0.125</v>
      </c>
      <c r="R546" s="83" t="s">
        <v>151</v>
      </c>
      <c r="AA546" s="2">
        <v>120000</v>
      </c>
    </row>
    <row r="547" spans="1:27" ht="15">
      <c r="A547" s="118">
        <v>1141</v>
      </c>
      <c r="B547" s="83" t="s">
        <v>6119</v>
      </c>
      <c r="C547" s="83" t="s">
        <v>8269</v>
      </c>
      <c r="D547" t="s">
        <v>426</v>
      </c>
      <c r="E547" s="83">
        <v>795</v>
      </c>
      <c r="F547" s="83" t="s">
        <v>153</v>
      </c>
      <c r="H547" s="83" t="s">
        <v>150</v>
      </c>
      <c r="I547" s="109">
        <v>45118</v>
      </c>
      <c r="J547" s="109">
        <f>VLOOKUP(A547,'Membership Details'!C:J,8,FALSE)</f>
        <v>36982</v>
      </c>
      <c r="K547" s="109" t="b">
        <f t="shared" si="8"/>
        <v>1</v>
      </c>
      <c r="L547" s="2">
        <v>28000</v>
      </c>
      <c r="M547" s="83">
        <v>12</v>
      </c>
      <c r="N547" s="130">
        <v>45483</v>
      </c>
      <c r="O547" s="2">
        <v>0</v>
      </c>
      <c r="P547" s="184">
        <v>0</v>
      </c>
      <c r="Q547" s="184">
        <v>0.125</v>
      </c>
      <c r="R547" s="83" t="s">
        <v>151</v>
      </c>
      <c r="AA547" s="2">
        <v>28000</v>
      </c>
    </row>
    <row r="548" spans="1:27" ht="15">
      <c r="A548" s="118">
        <v>2151</v>
      </c>
      <c r="B548" s="83" t="s">
        <v>6119</v>
      </c>
      <c r="C548" s="83" t="s">
        <v>8269</v>
      </c>
      <c r="D548" t="s">
        <v>1931</v>
      </c>
      <c r="E548" s="83">
        <v>797</v>
      </c>
      <c r="F548" s="83" t="s">
        <v>153</v>
      </c>
      <c r="H548" s="83" t="s">
        <v>150</v>
      </c>
      <c r="I548" s="109">
        <v>45118</v>
      </c>
      <c r="J548" s="109">
        <f>VLOOKUP(A548,'Membership Details'!C:J,8,FALSE)</f>
        <v>41809</v>
      </c>
      <c r="K548" s="109" t="b">
        <f t="shared" si="8"/>
        <v>1</v>
      </c>
      <c r="L548" s="2">
        <v>70000</v>
      </c>
      <c r="M548" s="83">
        <v>12</v>
      </c>
      <c r="N548" s="130">
        <v>45483</v>
      </c>
      <c r="O548" s="2">
        <v>0</v>
      </c>
      <c r="P548" s="184">
        <v>0</v>
      </c>
      <c r="Q548" s="184">
        <v>0.125</v>
      </c>
      <c r="R548" s="83" t="s">
        <v>151</v>
      </c>
      <c r="AA548" s="2">
        <v>70000</v>
      </c>
    </row>
    <row r="549" spans="1:27" ht="15">
      <c r="A549" s="118">
        <v>2152</v>
      </c>
      <c r="B549" s="83" t="s">
        <v>6119</v>
      </c>
      <c r="C549" s="83" t="s">
        <v>8269</v>
      </c>
      <c r="D549" t="s">
        <v>1930</v>
      </c>
      <c r="E549" s="83">
        <v>798</v>
      </c>
      <c r="F549" s="83" t="s">
        <v>153</v>
      </c>
      <c r="H549" s="83" t="s">
        <v>150</v>
      </c>
      <c r="I549" s="129">
        <v>45090</v>
      </c>
      <c r="J549" s="109">
        <f>VLOOKUP(A549,'Membership Details'!C:J,8,FALSE)</f>
        <v>41809</v>
      </c>
      <c r="K549" s="109" t="b">
        <f t="shared" si="8"/>
        <v>1</v>
      </c>
      <c r="L549" s="2">
        <v>165000</v>
      </c>
      <c r="M549" s="83">
        <v>12</v>
      </c>
      <c r="N549" s="131">
        <v>45455</v>
      </c>
      <c r="O549" s="2">
        <v>0</v>
      </c>
      <c r="P549" s="184">
        <v>0</v>
      </c>
      <c r="Q549" s="184">
        <v>0.125</v>
      </c>
      <c r="R549" s="83" t="s">
        <v>151</v>
      </c>
      <c r="AA549" s="2">
        <v>165000</v>
      </c>
    </row>
    <row r="550" spans="1:27" ht="15">
      <c r="A550" s="118">
        <v>2153</v>
      </c>
      <c r="B550" s="83" t="s">
        <v>6119</v>
      </c>
      <c r="C550" s="83" t="s">
        <v>8269</v>
      </c>
      <c r="D550" t="s">
        <v>554</v>
      </c>
      <c r="E550" s="83">
        <v>799</v>
      </c>
      <c r="F550" s="83" t="s">
        <v>153</v>
      </c>
      <c r="H550" s="83" t="s">
        <v>150</v>
      </c>
      <c r="I550" s="109">
        <v>45143</v>
      </c>
      <c r="J550" s="109">
        <f>VLOOKUP(A550,'Membership Details'!C:J,8,FALSE)</f>
        <v>36982</v>
      </c>
      <c r="K550" s="109" t="b">
        <f t="shared" si="8"/>
        <v>1</v>
      </c>
      <c r="L550" s="2">
        <v>35000</v>
      </c>
      <c r="M550" s="83">
        <v>12</v>
      </c>
      <c r="N550" s="130">
        <v>45508</v>
      </c>
      <c r="O550" s="2">
        <v>0</v>
      </c>
      <c r="P550" s="184">
        <v>0</v>
      </c>
      <c r="Q550" s="184">
        <v>0.125</v>
      </c>
      <c r="R550" s="83" t="s">
        <v>151</v>
      </c>
      <c r="AA550" s="2">
        <v>35000</v>
      </c>
    </row>
    <row r="551" spans="1:27" ht="15">
      <c r="A551" s="118">
        <v>2154</v>
      </c>
      <c r="B551" s="83" t="s">
        <v>6119</v>
      </c>
      <c r="C551" s="83" t="s">
        <v>8269</v>
      </c>
      <c r="D551" t="s">
        <v>1018</v>
      </c>
      <c r="E551" s="83">
        <v>800</v>
      </c>
      <c r="F551" s="83" t="s">
        <v>153</v>
      </c>
      <c r="H551" s="83" t="s">
        <v>150</v>
      </c>
      <c r="I551" s="109">
        <v>45143</v>
      </c>
      <c r="J551" s="109">
        <f>VLOOKUP(A551,'Membership Details'!C:J,8,FALSE)</f>
        <v>36982</v>
      </c>
      <c r="K551" s="109" t="b">
        <f t="shared" si="8"/>
        <v>1</v>
      </c>
      <c r="L551" s="2">
        <v>70000</v>
      </c>
      <c r="M551" s="83">
        <v>12</v>
      </c>
      <c r="N551" s="130">
        <v>45508</v>
      </c>
      <c r="O551" s="2">
        <v>0</v>
      </c>
      <c r="P551" s="184">
        <v>0</v>
      </c>
      <c r="Q551" s="184">
        <v>0.125</v>
      </c>
      <c r="R551" s="83" t="s">
        <v>151</v>
      </c>
      <c r="AA551" s="2">
        <v>70000</v>
      </c>
    </row>
    <row r="552" spans="1:27" ht="15">
      <c r="A552" s="118">
        <v>2155</v>
      </c>
      <c r="B552" s="83" t="s">
        <v>6119</v>
      </c>
      <c r="C552" s="83" t="s">
        <v>8269</v>
      </c>
      <c r="D552" t="s">
        <v>1911</v>
      </c>
      <c r="E552" s="83">
        <v>801</v>
      </c>
      <c r="F552" s="83" t="s">
        <v>153</v>
      </c>
      <c r="H552" s="83" t="s">
        <v>150</v>
      </c>
      <c r="I552" s="128">
        <v>45194</v>
      </c>
      <c r="J552" s="109">
        <f>VLOOKUP(A552,'Membership Details'!C:J,8,FALSE)</f>
        <v>41549</v>
      </c>
      <c r="K552" s="109" t="b">
        <f t="shared" si="8"/>
        <v>1</v>
      </c>
      <c r="L552" s="2">
        <v>80000</v>
      </c>
      <c r="M552" s="83">
        <v>12</v>
      </c>
      <c r="N552" s="130">
        <v>45559</v>
      </c>
      <c r="O552" s="2">
        <v>0</v>
      </c>
      <c r="P552" s="184">
        <v>0</v>
      </c>
      <c r="Q552" s="184">
        <v>0.125</v>
      </c>
      <c r="R552" s="83" t="s">
        <v>151</v>
      </c>
      <c r="AA552" s="2">
        <v>80000</v>
      </c>
    </row>
    <row r="553" spans="1:27" ht="15">
      <c r="A553" s="118">
        <v>2156</v>
      </c>
      <c r="B553" s="83" t="s">
        <v>6119</v>
      </c>
      <c r="C553" s="83" t="s">
        <v>8269</v>
      </c>
      <c r="D553" t="s">
        <v>1929</v>
      </c>
      <c r="E553" s="83">
        <v>802</v>
      </c>
      <c r="F553" s="83" t="s">
        <v>153</v>
      </c>
      <c r="H553" s="83" t="s">
        <v>150</v>
      </c>
      <c r="I553" s="128">
        <v>45194</v>
      </c>
      <c r="J553" s="109">
        <f>VLOOKUP(A553,'Membership Details'!C:J,8,FALSE)</f>
        <v>41809</v>
      </c>
      <c r="K553" s="109" t="b">
        <f t="shared" si="8"/>
        <v>1</v>
      </c>
      <c r="L553" s="2">
        <v>80000</v>
      </c>
      <c r="M553" s="83">
        <v>12</v>
      </c>
      <c r="N553" s="130">
        <v>45559</v>
      </c>
      <c r="O553" s="2">
        <v>0</v>
      </c>
      <c r="P553" s="184">
        <v>0</v>
      </c>
      <c r="Q553" s="184">
        <v>0.125</v>
      </c>
      <c r="R553" s="83" t="s">
        <v>151</v>
      </c>
      <c r="AA553" s="2">
        <v>80000</v>
      </c>
    </row>
    <row r="554" spans="1:27" ht="15">
      <c r="A554" s="118">
        <v>2162</v>
      </c>
      <c r="B554" s="83" t="s">
        <v>6119</v>
      </c>
      <c r="C554" s="83" t="s">
        <v>8269</v>
      </c>
      <c r="D554" t="s">
        <v>2086</v>
      </c>
      <c r="E554" s="83">
        <v>803</v>
      </c>
      <c r="F554" s="83" t="s">
        <v>153</v>
      </c>
      <c r="H554" s="83" t="s">
        <v>150</v>
      </c>
      <c r="I554" s="128">
        <v>45194</v>
      </c>
      <c r="J554" s="109">
        <f>VLOOKUP(A554,'Membership Details'!C:J,8,FALSE)</f>
        <v>39707</v>
      </c>
      <c r="K554" s="109" t="b">
        <f t="shared" si="8"/>
        <v>1</v>
      </c>
      <c r="L554" s="2">
        <v>40000</v>
      </c>
      <c r="M554" s="83">
        <v>12</v>
      </c>
      <c r="N554" s="130">
        <v>45559</v>
      </c>
      <c r="O554" s="2">
        <v>0</v>
      </c>
      <c r="P554" s="184">
        <v>0</v>
      </c>
      <c r="Q554" s="184">
        <v>0.125</v>
      </c>
      <c r="R554" s="83" t="s">
        <v>151</v>
      </c>
      <c r="AA554" s="2">
        <v>40000</v>
      </c>
    </row>
    <row r="555" spans="1:27" ht="15">
      <c r="A555" s="118">
        <v>2157</v>
      </c>
      <c r="B555" s="83" t="s">
        <v>6119</v>
      </c>
      <c r="C555" s="83" t="s">
        <v>8269</v>
      </c>
      <c r="D555" t="s">
        <v>1486</v>
      </c>
      <c r="E555" s="83">
        <v>804</v>
      </c>
      <c r="F555" s="83" t="s">
        <v>153</v>
      </c>
      <c r="H555" s="83" t="s">
        <v>150</v>
      </c>
      <c r="I555" s="109">
        <v>45152</v>
      </c>
      <c r="J555" s="109">
        <f>VLOOKUP(A555,'Membership Details'!C:J,8,FALSE)</f>
        <v>39172</v>
      </c>
      <c r="K555" s="109" t="b">
        <f t="shared" si="8"/>
        <v>1</v>
      </c>
      <c r="L555" s="2">
        <v>110000</v>
      </c>
      <c r="M555" s="83">
        <v>12</v>
      </c>
      <c r="N555" s="130">
        <v>45517</v>
      </c>
      <c r="O555" s="2">
        <v>0</v>
      </c>
      <c r="P555" s="184">
        <v>0</v>
      </c>
      <c r="Q555" s="184">
        <v>0.125</v>
      </c>
      <c r="R555" s="83" t="s">
        <v>151</v>
      </c>
      <c r="AA555" s="2">
        <v>110000</v>
      </c>
    </row>
    <row r="556" spans="1:27" ht="15">
      <c r="A556" s="118">
        <v>2164</v>
      </c>
      <c r="B556" s="83" t="s">
        <v>6119</v>
      </c>
      <c r="C556" s="83" t="s">
        <v>8269</v>
      </c>
      <c r="D556" t="s">
        <v>1881</v>
      </c>
      <c r="E556" s="83">
        <v>806</v>
      </c>
      <c r="F556" s="83" t="s">
        <v>153</v>
      </c>
      <c r="H556" s="83" t="s">
        <v>150</v>
      </c>
      <c r="I556" s="128">
        <v>45272</v>
      </c>
      <c r="J556" s="109">
        <f>VLOOKUP(A556,'Membership Details'!C:J,8,FALSE)</f>
        <v>41419</v>
      </c>
      <c r="K556" s="109" t="b">
        <f t="shared" si="8"/>
        <v>1</v>
      </c>
      <c r="L556" s="2">
        <v>50000</v>
      </c>
      <c r="M556" s="83">
        <v>12</v>
      </c>
      <c r="N556" s="130">
        <v>45637</v>
      </c>
      <c r="O556" s="2">
        <v>0</v>
      </c>
      <c r="P556" s="184">
        <v>0</v>
      </c>
      <c r="Q556" s="184">
        <v>0.125</v>
      </c>
      <c r="R556" s="83" t="s">
        <v>151</v>
      </c>
      <c r="AA556" s="2">
        <v>50000</v>
      </c>
    </row>
    <row r="557" spans="1:27" ht="15">
      <c r="A557" s="118">
        <v>2171</v>
      </c>
      <c r="B557" s="83" t="s">
        <v>6119</v>
      </c>
      <c r="C557" s="83" t="s">
        <v>8269</v>
      </c>
      <c r="D557" t="s">
        <v>1935</v>
      </c>
      <c r="E557" s="83">
        <v>807</v>
      </c>
      <c r="F557" s="83" t="s">
        <v>153</v>
      </c>
      <c r="H557" s="83" t="s">
        <v>150</v>
      </c>
      <c r="I557" s="109">
        <v>45118</v>
      </c>
      <c r="J557" s="109">
        <f>VLOOKUP(A557,'Membership Details'!C:J,8,FALSE)</f>
        <v>39707</v>
      </c>
      <c r="K557" s="109" t="b">
        <f t="shared" si="8"/>
        <v>1</v>
      </c>
      <c r="L557" s="2">
        <v>150000</v>
      </c>
      <c r="M557" s="83">
        <v>12</v>
      </c>
      <c r="N557" s="130">
        <v>45483</v>
      </c>
      <c r="O557" s="2">
        <v>0</v>
      </c>
      <c r="P557" s="184">
        <v>0</v>
      </c>
      <c r="Q557" s="184">
        <v>0.125</v>
      </c>
      <c r="R557" s="83" t="s">
        <v>151</v>
      </c>
      <c r="AA557" s="2">
        <v>150000</v>
      </c>
    </row>
    <row r="558" spans="1:27" ht="15">
      <c r="A558" s="118">
        <v>2172</v>
      </c>
      <c r="B558" s="83" t="s">
        <v>6119</v>
      </c>
      <c r="C558" s="83" t="s">
        <v>8269</v>
      </c>
      <c r="D558" t="s">
        <v>1933</v>
      </c>
      <c r="E558" s="83">
        <v>808</v>
      </c>
      <c r="F558" s="83" t="s">
        <v>153</v>
      </c>
      <c r="H558" s="83" t="s">
        <v>150</v>
      </c>
      <c r="I558" s="109">
        <v>45143</v>
      </c>
      <c r="J558" s="109">
        <f>VLOOKUP(A558,'Membership Details'!C:J,8,FALSE)</f>
        <v>41857</v>
      </c>
      <c r="K558" s="109" t="b">
        <f t="shared" si="8"/>
        <v>1</v>
      </c>
      <c r="L558" s="2">
        <v>110000</v>
      </c>
      <c r="M558" s="83">
        <v>12</v>
      </c>
      <c r="N558" s="130">
        <v>45508</v>
      </c>
      <c r="O558" s="2">
        <v>0</v>
      </c>
      <c r="P558" s="184">
        <v>0</v>
      </c>
      <c r="Q558" s="184">
        <v>0.125</v>
      </c>
      <c r="R558" s="83" t="s">
        <v>151</v>
      </c>
      <c r="AA558" s="2">
        <v>110000</v>
      </c>
    </row>
    <row r="559" spans="1:27" ht="15">
      <c r="A559" s="118">
        <v>2186</v>
      </c>
      <c r="B559" s="83" t="s">
        <v>6119</v>
      </c>
      <c r="C559" s="83" t="s">
        <v>8269</v>
      </c>
      <c r="D559" t="s">
        <v>1944</v>
      </c>
      <c r="E559" s="83">
        <v>809</v>
      </c>
      <c r="F559" s="83" t="s">
        <v>153</v>
      </c>
      <c r="H559" s="83" t="s">
        <v>150</v>
      </c>
      <c r="I559" s="129">
        <v>45090</v>
      </c>
      <c r="J559" s="109">
        <f>VLOOKUP(A559,'Membership Details'!C:J,8,FALSE)</f>
        <v>39707</v>
      </c>
      <c r="K559" s="109" t="b">
        <f t="shared" si="8"/>
        <v>1</v>
      </c>
      <c r="L559" s="2">
        <v>90000</v>
      </c>
      <c r="M559" s="83">
        <v>12</v>
      </c>
      <c r="N559" s="131">
        <v>45455</v>
      </c>
      <c r="O559" s="2">
        <v>0</v>
      </c>
      <c r="P559" s="184">
        <v>0</v>
      </c>
      <c r="Q559" s="184">
        <v>0.125</v>
      </c>
      <c r="R559" s="83" t="s">
        <v>151</v>
      </c>
      <c r="AA559" s="2">
        <v>90000</v>
      </c>
    </row>
    <row r="560" spans="1:27" ht="15">
      <c r="A560" s="118">
        <v>2187</v>
      </c>
      <c r="B560" s="83" t="s">
        <v>6119</v>
      </c>
      <c r="C560" s="83" t="s">
        <v>8269</v>
      </c>
      <c r="D560" t="s">
        <v>1942</v>
      </c>
      <c r="E560" s="83">
        <v>810</v>
      </c>
      <c r="F560" s="83" t="s">
        <v>153</v>
      </c>
      <c r="H560" s="83" t="s">
        <v>150</v>
      </c>
      <c r="I560" s="129">
        <v>45090</v>
      </c>
      <c r="J560" s="109">
        <f>VLOOKUP(A560,'Membership Details'!C:J,8,FALSE)</f>
        <v>39707</v>
      </c>
      <c r="K560" s="109" t="b">
        <f t="shared" si="8"/>
        <v>1</v>
      </c>
      <c r="L560" s="2">
        <v>90000</v>
      </c>
      <c r="M560" s="83">
        <v>12</v>
      </c>
      <c r="N560" s="131">
        <v>45455</v>
      </c>
      <c r="O560" s="2">
        <v>0</v>
      </c>
      <c r="P560" s="184">
        <v>0</v>
      </c>
      <c r="Q560" s="184">
        <v>0.125</v>
      </c>
      <c r="R560" s="83" t="s">
        <v>151</v>
      </c>
      <c r="AA560" s="2">
        <v>90000</v>
      </c>
    </row>
    <row r="561" spans="1:27" ht="15">
      <c r="A561" s="118">
        <v>2188</v>
      </c>
      <c r="B561" s="83" t="s">
        <v>6119</v>
      </c>
      <c r="C561" s="83" t="s">
        <v>8269</v>
      </c>
      <c r="D561" t="s">
        <v>1943</v>
      </c>
      <c r="E561" s="83">
        <v>811</v>
      </c>
      <c r="F561" s="83" t="s">
        <v>153</v>
      </c>
      <c r="H561" s="83" t="s">
        <v>150</v>
      </c>
      <c r="I561" s="129">
        <v>45090</v>
      </c>
      <c r="J561" s="109">
        <f>VLOOKUP(A561,'Membership Details'!C:J,8,FALSE)</f>
        <v>39707</v>
      </c>
      <c r="K561" s="109" t="b">
        <f t="shared" si="8"/>
        <v>1</v>
      </c>
      <c r="L561" s="2">
        <v>90000</v>
      </c>
      <c r="M561" s="83">
        <v>12</v>
      </c>
      <c r="N561" s="131">
        <v>45455</v>
      </c>
      <c r="O561" s="2">
        <v>0</v>
      </c>
      <c r="P561" s="184">
        <v>0</v>
      </c>
      <c r="Q561" s="184">
        <v>0.125</v>
      </c>
      <c r="R561" s="83" t="s">
        <v>151</v>
      </c>
      <c r="AA561" s="2">
        <v>90000</v>
      </c>
    </row>
    <row r="562" spans="1:27" ht="15">
      <c r="A562" s="118">
        <v>2205</v>
      </c>
      <c r="B562" s="83" t="s">
        <v>6119</v>
      </c>
      <c r="C562" s="83" t="s">
        <v>8269</v>
      </c>
      <c r="D562" t="s">
        <v>1953</v>
      </c>
      <c r="E562" s="83">
        <v>813</v>
      </c>
      <c r="F562" s="83" t="s">
        <v>153</v>
      </c>
      <c r="H562" s="83" t="s">
        <v>150</v>
      </c>
      <c r="I562" s="109">
        <v>45143</v>
      </c>
      <c r="J562" s="109">
        <f>VLOOKUP(A562,'Membership Details'!C:J,8,FALSE)</f>
        <v>42229</v>
      </c>
      <c r="K562" s="109" t="b">
        <f t="shared" si="8"/>
        <v>1</v>
      </c>
      <c r="L562" s="2">
        <v>20000</v>
      </c>
      <c r="M562" s="83">
        <v>12</v>
      </c>
      <c r="N562" s="130">
        <v>45508</v>
      </c>
      <c r="O562" s="2">
        <v>0</v>
      </c>
      <c r="P562" s="184">
        <v>0</v>
      </c>
      <c r="Q562" s="184">
        <v>0.125</v>
      </c>
      <c r="R562" s="83" t="s">
        <v>151</v>
      </c>
      <c r="AA562" s="2">
        <v>20000</v>
      </c>
    </row>
    <row r="563" spans="1:27" ht="15">
      <c r="A563" s="118">
        <v>2206</v>
      </c>
      <c r="B563" s="83" t="s">
        <v>6119</v>
      </c>
      <c r="C563" s="83" t="s">
        <v>8269</v>
      </c>
      <c r="D563" t="s">
        <v>1954</v>
      </c>
      <c r="E563" s="83">
        <v>814</v>
      </c>
      <c r="F563" s="83" t="s">
        <v>153</v>
      </c>
      <c r="H563" s="83" t="s">
        <v>150</v>
      </c>
      <c r="I563" s="109">
        <v>45143</v>
      </c>
      <c r="J563" s="109">
        <f>VLOOKUP(A563,'Membership Details'!C:J,8,FALSE)</f>
        <v>42229</v>
      </c>
      <c r="K563" s="109" t="b">
        <f t="shared" si="8"/>
        <v>1</v>
      </c>
      <c r="L563" s="2">
        <v>20000</v>
      </c>
      <c r="M563" s="83">
        <v>12</v>
      </c>
      <c r="N563" s="130">
        <v>45508</v>
      </c>
      <c r="O563" s="2">
        <v>0</v>
      </c>
      <c r="P563" s="184">
        <v>0</v>
      </c>
      <c r="Q563" s="184">
        <v>0.125</v>
      </c>
      <c r="R563" s="83" t="s">
        <v>151</v>
      </c>
      <c r="AA563" s="2">
        <v>20000</v>
      </c>
    </row>
    <row r="564" spans="1:27" ht="15">
      <c r="A564" s="118">
        <v>2561</v>
      </c>
      <c r="B564" s="83" t="s">
        <v>6119</v>
      </c>
      <c r="C564" s="83" t="s">
        <v>8269</v>
      </c>
      <c r="D564" t="s">
        <v>1956</v>
      </c>
      <c r="E564" s="83">
        <v>815</v>
      </c>
      <c r="F564" s="83" t="s">
        <v>153</v>
      </c>
      <c r="H564" s="83" t="s">
        <v>150</v>
      </c>
      <c r="I564" s="128">
        <v>45194</v>
      </c>
      <c r="J564" s="109">
        <f>VLOOKUP(A564,'Membership Details'!C:J,8,FALSE)</f>
        <v>42313</v>
      </c>
      <c r="K564" s="109" t="b">
        <f t="shared" si="8"/>
        <v>1</v>
      </c>
      <c r="L564" s="2">
        <v>75000</v>
      </c>
      <c r="M564" s="83">
        <v>12</v>
      </c>
      <c r="N564" s="130">
        <v>45559</v>
      </c>
      <c r="O564" s="2">
        <v>0</v>
      </c>
      <c r="P564" s="184">
        <v>0</v>
      </c>
      <c r="Q564" s="184">
        <v>0.125</v>
      </c>
      <c r="R564" s="83" t="s">
        <v>151</v>
      </c>
      <c r="AA564" s="2">
        <v>75000</v>
      </c>
    </row>
    <row r="565" spans="1:27" ht="15">
      <c r="A565" s="118">
        <v>2207</v>
      </c>
      <c r="B565" s="83" t="s">
        <v>6119</v>
      </c>
      <c r="C565" s="83" t="s">
        <v>8269</v>
      </c>
      <c r="D565" t="s">
        <v>1762</v>
      </c>
      <c r="E565" s="83">
        <v>816</v>
      </c>
      <c r="F565" s="83" t="s">
        <v>153</v>
      </c>
      <c r="H565" s="83" t="s">
        <v>150</v>
      </c>
      <c r="I565" s="109">
        <v>45152</v>
      </c>
      <c r="J565" s="109">
        <f>VLOOKUP(A565,'Membership Details'!C:J,8,FALSE)</f>
        <v>40896</v>
      </c>
      <c r="K565" s="109" t="b">
        <f t="shared" si="8"/>
        <v>1</v>
      </c>
      <c r="L565" s="2">
        <v>55000</v>
      </c>
      <c r="M565" s="83">
        <v>12</v>
      </c>
      <c r="N565" s="130">
        <v>45517</v>
      </c>
      <c r="O565" s="2">
        <v>0</v>
      </c>
      <c r="P565" s="184">
        <v>0</v>
      </c>
      <c r="Q565" s="184">
        <v>0.125</v>
      </c>
      <c r="R565" s="83" t="s">
        <v>151</v>
      </c>
      <c r="AA565" s="2">
        <v>55000</v>
      </c>
    </row>
    <row r="566" spans="1:27" ht="15">
      <c r="A566" s="118">
        <v>2208</v>
      </c>
      <c r="B566" s="83" t="s">
        <v>6119</v>
      </c>
      <c r="C566" s="83" t="s">
        <v>8269</v>
      </c>
      <c r="D566" t="s">
        <v>1949</v>
      </c>
      <c r="E566" s="83">
        <v>817</v>
      </c>
      <c r="F566" s="83" t="s">
        <v>153</v>
      </c>
      <c r="H566" s="83" t="s">
        <v>150</v>
      </c>
      <c r="I566" s="109">
        <v>45118</v>
      </c>
      <c r="J566" s="109">
        <f>VLOOKUP(A566,'Membership Details'!C:J,8,FALSE)</f>
        <v>42224</v>
      </c>
      <c r="K566" s="109" t="b">
        <f t="shared" si="8"/>
        <v>1</v>
      </c>
      <c r="L566" s="2">
        <v>60000</v>
      </c>
      <c r="M566" s="83">
        <v>12</v>
      </c>
      <c r="N566" s="130">
        <v>45483</v>
      </c>
      <c r="O566" s="2">
        <v>0</v>
      </c>
      <c r="P566" s="184">
        <v>0</v>
      </c>
      <c r="Q566" s="184">
        <v>0.125</v>
      </c>
      <c r="R566" s="83" t="s">
        <v>151</v>
      </c>
      <c r="AA566" s="2">
        <v>60000</v>
      </c>
    </row>
    <row r="567" spans="1:27" ht="15">
      <c r="A567" s="118">
        <v>2215</v>
      </c>
      <c r="B567" s="83" t="s">
        <v>6119</v>
      </c>
      <c r="C567" s="83" t="s">
        <v>8269</v>
      </c>
      <c r="D567" t="s">
        <v>1988</v>
      </c>
      <c r="E567" s="83">
        <v>818</v>
      </c>
      <c r="F567" s="83" t="s">
        <v>153</v>
      </c>
      <c r="H567" s="83" t="s">
        <v>150</v>
      </c>
      <c r="I567" s="129">
        <v>45090</v>
      </c>
      <c r="J567" s="109">
        <f>VLOOKUP(A567,'Membership Details'!C:J,8,FALSE)</f>
        <v>42473</v>
      </c>
      <c r="K567" s="109" t="b">
        <f t="shared" si="8"/>
        <v>1</v>
      </c>
      <c r="L567" s="2">
        <v>45000</v>
      </c>
      <c r="M567" s="83">
        <v>12</v>
      </c>
      <c r="N567" s="131">
        <v>45455</v>
      </c>
      <c r="O567" s="2">
        <v>0</v>
      </c>
      <c r="P567" s="184">
        <v>0</v>
      </c>
      <c r="Q567" s="184">
        <v>0.125</v>
      </c>
      <c r="R567" s="83" t="s">
        <v>151</v>
      </c>
      <c r="AA567" s="2">
        <v>45000</v>
      </c>
    </row>
    <row r="568" spans="1:27" ht="15">
      <c r="A568" s="118">
        <v>2100</v>
      </c>
      <c r="B568" s="83" t="s">
        <v>6119</v>
      </c>
      <c r="C568" s="83" t="s">
        <v>8269</v>
      </c>
      <c r="D568" t="s">
        <v>1915</v>
      </c>
      <c r="E568" s="83">
        <v>820</v>
      </c>
      <c r="F568" s="83" t="s">
        <v>153</v>
      </c>
      <c r="H568" s="83" t="s">
        <v>150</v>
      </c>
      <c r="I568" s="109">
        <v>45157</v>
      </c>
      <c r="J568" s="109">
        <f>VLOOKUP(A568,'Membership Details'!C:J,8,FALSE)</f>
        <v>41555</v>
      </c>
      <c r="K568" s="109" t="b">
        <f t="shared" si="8"/>
        <v>1</v>
      </c>
      <c r="L568" s="2">
        <v>60000</v>
      </c>
      <c r="M568" s="83">
        <v>12</v>
      </c>
      <c r="N568" s="130">
        <v>45522</v>
      </c>
      <c r="O568" s="2">
        <v>0</v>
      </c>
      <c r="P568" s="184">
        <v>0</v>
      </c>
      <c r="Q568" s="184">
        <v>0.125</v>
      </c>
      <c r="R568" s="83" t="s">
        <v>151</v>
      </c>
      <c r="AA568" s="2">
        <v>60000</v>
      </c>
    </row>
    <row r="569" spans="1:27" ht="15">
      <c r="A569" s="118">
        <v>2099</v>
      </c>
      <c r="B569" s="83" t="s">
        <v>6119</v>
      </c>
      <c r="C569" s="83" t="s">
        <v>8269</v>
      </c>
      <c r="D569" t="s">
        <v>1914</v>
      </c>
      <c r="E569" s="83">
        <v>822</v>
      </c>
      <c r="F569" s="83" t="s">
        <v>153</v>
      </c>
      <c r="H569" s="83" t="s">
        <v>150</v>
      </c>
      <c r="I569" s="109">
        <v>45152</v>
      </c>
      <c r="J569" s="109">
        <f>VLOOKUP(A569,'Membership Details'!C:J,8,FALSE)</f>
        <v>41555</v>
      </c>
      <c r="K569" s="109" t="b">
        <f t="shared" si="8"/>
        <v>1</v>
      </c>
      <c r="L569" s="2">
        <v>58000</v>
      </c>
      <c r="M569" s="83">
        <v>12</v>
      </c>
      <c r="N569" s="130">
        <v>45517</v>
      </c>
      <c r="O569" s="2">
        <v>0</v>
      </c>
      <c r="P569" s="184">
        <v>0</v>
      </c>
      <c r="Q569" s="184">
        <v>0.125</v>
      </c>
      <c r="R569" s="83" t="s">
        <v>151</v>
      </c>
      <c r="AA569" s="2">
        <v>58000</v>
      </c>
    </row>
    <row r="570" spans="1:27" ht="15">
      <c r="A570" s="118">
        <v>2562</v>
      </c>
      <c r="B570" s="83" t="s">
        <v>6119</v>
      </c>
      <c r="C570" s="83" t="s">
        <v>8269</v>
      </c>
      <c r="D570" t="s">
        <v>759</v>
      </c>
      <c r="E570" s="83">
        <v>823</v>
      </c>
      <c r="F570" s="83" t="s">
        <v>153</v>
      </c>
      <c r="H570" s="83" t="s">
        <v>150</v>
      </c>
      <c r="I570" s="128">
        <v>42871</v>
      </c>
      <c r="J570" s="109">
        <f>VLOOKUP(A570,'Membership Details'!C:J,8,FALSE)</f>
        <v>36982</v>
      </c>
      <c r="K570" s="109" t="b">
        <f t="shared" si="8"/>
        <v>1</v>
      </c>
      <c r="L570" s="2">
        <v>62137</v>
      </c>
      <c r="M570" s="83">
        <v>12</v>
      </c>
      <c r="N570" s="130">
        <v>43235</v>
      </c>
      <c r="O570" s="2">
        <v>0</v>
      </c>
      <c r="P570" s="184">
        <v>0</v>
      </c>
      <c r="Q570" s="184">
        <v>0.125</v>
      </c>
      <c r="R570" s="83" t="s">
        <v>151</v>
      </c>
      <c r="AA570" s="2">
        <v>62137</v>
      </c>
    </row>
    <row r="571" spans="1:27" ht="15">
      <c r="A571" s="118">
        <v>2170</v>
      </c>
      <c r="B571" s="83" t="s">
        <v>6119</v>
      </c>
      <c r="C571" s="83" t="s">
        <v>8269</v>
      </c>
      <c r="D571" t="s">
        <v>1099</v>
      </c>
      <c r="E571" s="83">
        <v>824</v>
      </c>
      <c r="F571" s="83" t="s">
        <v>153</v>
      </c>
      <c r="H571" s="83" t="s">
        <v>150</v>
      </c>
      <c r="I571" s="128">
        <v>45272</v>
      </c>
      <c r="J571" s="109">
        <f>VLOOKUP(A571,'Membership Details'!C:J,8,FALSE)</f>
        <v>36982</v>
      </c>
      <c r="K571" s="109" t="b">
        <f t="shared" si="8"/>
        <v>1</v>
      </c>
      <c r="L571" s="2">
        <v>60000</v>
      </c>
      <c r="M571" s="83">
        <v>12</v>
      </c>
      <c r="N571" s="130">
        <v>45637</v>
      </c>
      <c r="O571" s="2">
        <v>0</v>
      </c>
      <c r="P571" s="184">
        <v>0</v>
      </c>
      <c r="Q571" s="184">
        <v>0.125</v>
      </c>
      <c r="R571" s="83" t="s">
        <v>151</v>
      </c>
      <c r="AA571" s="2">
        <v>60000</v>
      </c>
    </row>
    <row r="572" spans="1:27" ht="15">
      <c r="A572" s="118">
        <v>2190</v>
      </c>
      <c r="B572" s="83" t="s">
        <v>6119</v>
      </c>
      <c r="C572" s="83" t="s">
        <v>8269</v>
      </c>
      <c r="D572" t="s">
        <v>1946</v>
      </c>
      <c r="E572" s="83">
        <v>826</v>
      </c>
      <c r="F572" s="83" t="s">
        <v>153</v>
      </c>
      <c r="H572" s="83" t="s">
        <v>150</v>
      </c>
      <c r="I572" s="109">
        <v>45143</v>
      </c>
      <c r="J572" s="109">
        <f>VLOOKUP(A572,'Membership Details'!C:J,8,FALSE)</f>
        <v>42126</v>
      </c>
      <c r="K572" s="109" t="b">
        <f t="shared" si="8"/>
        <v>1</v>
      </c>
      <c r="L572" s="2">
        <v>60000</v>
      </c>
      <c r="M572" s="83">
        <v>12</v>
      </c>
      <c r="N572" s="130">
        <v>45508</v>
      </c>
      <c r="O572" s="2">
        <v>0</v>
      </c>
      <c r="P572" s="184">
        <v>0</v>
      </c>
      <c r="Q572" s="184">
        <v>0.125</v>
      </c>
      <c r="R572" s="83" t="s">
        <v>151</v>
      </c>
      <c r="AA572" s="2">
        <v>60000</v>
      </c>
    </row>
    <row r="573" spans="1:27" ht="15">
      <c r="A573" s="118">
        <v>2222</v>
      </c>
      <c r="B573" s="83" t="s">
        <v>6119</v>
      </c>
      <c r="C573" s="83" t="s">
        <v>8269</v>
      </c>
      <c r="D573" t="s">
        <v>2082</v>
      </c>
      <c r="E573" s="83">
        <v>827</v>
      </c>
      <c r="F573" s="83" t="s">
        <v>153</v>
      </c>
      <c r="H573" s="83" t="s">
        <v>150</v>
      </c>
      <c r="I573" s="109">
        <v>45143</v>
      </c>
      <c r="J573" s="109">
        <f>VLOOKUP(A573,'Membership Details'!C:J,8,FALSE)</f>
        <v>42496</v>
      </c>
      <c r="K573" s="109" t="b">
        <f t="shared" si="8"/>
        <v>1</v>
      </c>
      <c r="L573" s="2">
        <v>130000</v>
      </c>
      <c r="M573" s="83">
        <v>12</v>
      </c>
      <c r="N573" s="130">
        <v>45508</v>
      </c>
      <c r="O573" s="2">
        <v>0</v>
      </c>
      <c r="P573" s="184">
        <v>0</v>
      </c>
      <c r="Q573" s="184">
        <v>0.125</v>
      </c>
      <c r="R573" s="83" t="s">
        <v>151</v>
      </c>
      <c r="AA573" s="2">
        <v>130000</v>
      </c>
    </row>
    <row r="574" spans="1:27" ht="15">
      <c r="A574" s="118">
        <v>2102</v>
      </c>
      <c r="B574" s="83" t="s">
        <v>6119</v>
      </c>
      <c r="C574" s="83" t="s">
        <v>8269</v>
      </c>
      <c r="D574" t="s">
        <v>1916</v>
      </c>
      <c r="E574" s="83">
        <v>828</v>
      </c>
      <c r="F574" s="83" t="s">
        <v>153</v>
      </c>
      <c r="H574" s="83" t="s">
        <v>150</v>
      </c>
      <c r="I574" s="109">
        <v>45152</v>
      </c>
      <c r="J574" s="109">
        <f>VLOOKUP(A574,'Membership Details'!C:J,8,FALSE)</f>
        <v>41555</v>
      </c>
      <c r="K574" s="109" t="b">
        <f t="shared" si="8"/>
        <v>1</v>
      </c>
      <c r="L574" s="2">
        <v>50000</v>
      </c>
      <c r="M574" s="83">
        <v>12</v>
      </c>
      <c r="N574" s="130">
        <v>45517</v>
      </c>
      <c r="O574" s="2">
        <v>0</v>
      </c>
      <c r="P574" s="184">
        <v>0</v>
      </c>
      <c r="Q574" s="184">
        <v>0.125</v>
      </c>
      <c r="R574" s="83" t="s">
        <v>151</v>
      </c>
      <c r="AA574" s="2">
        <v>50000</v>
      </c>
    </row>
    <row r="575" spans="1:27" ht="15">
      <c r="A575" s="118">
        <v>2563</v>
      </c>
      <c r="B575" s="83" t="s">
        <v>6119</v>
      </c>
      <c r="C575" s="83" t="s">
        <v>8269</v>
      </c>
      <c r="D575" t="s">
        <v>1945</v>
      </c>
      <c r="E575" s="83">
        <v>829</v>
      </c>
      <c r="F575" s="83" t="s">
        <v>153</v>
      </c>
      <c r="H575" s="83" t="s">
        <v>150</v>
      </c>
      <c r="I575" s="109">
        <v>45118</v>
      </c>
      <c r="J575" s="109">
        <f>VLOOKUP(A575,'Membership Details'!C:J,8,FALSE)</f>
        <v>42122</v>
      </c>
      <c r="K575" s="109" t="b">
        <f t="shared" si="8"/>
        <v>1</v>
      </c>
      <c r="L575" s="2">
        <v>135000</v>
      </c>
      <c r="M575" s="83">
        <v>12</v>
      </c>
      <c r="N575" s="130">
        <v>45483</v>
      </c>
      <c r="O575" s="2">
        <v>0</v>
      </c>
      <c r="P575" s="184">
        <v>0</v>
      </c>
      <c r="Q575" s="184">
        <v>0.125</v>
      </c>
      <c r="R575" s="83" t="s">
        <v>151</v>
      </c>
      <c r="AA575" s="2">
        <v>135000</v>
      </c>
    </row>
    <row r="576" spans="1:27" ht="15">
      <c r="A576" s="118">
        <v>2564</v>
      </c>
      <c r="B576" s="83" t="s">
        <v>6119</v>
      </c>
      <c r="C576" s="83" t="s">
        <v>8269</v>
      </c>
      <c r="D576" t="s">
        <v>1937</v>
      </c>
      <c r="E576" s="83">
        <v>830</v>
      </c>
      <c r="F576" s="83" t="s">
        <v>153</v>
      </c>
      <c r="H576" s="83" t="s">
        <v>150</v>
      </c>
      <c r="I576" s="109">
        <v>42871</v>
      </c>
      <c r="J576" s="109">
        <f>VLOOKUP(A576,'Membership Details'!C:J,8,FALSE)</f>
        <v>41949</v>
      </c>
      <c r="K576" s="109" t="b">
        <f t="shared" si="8"/>
        <v>1</v>
      </c>
      <c r="L576" s="2">
        <v>36663</v>
      </c>
      <c r="M576" s="83">
        <v>12</v>
      </c>
      <c r="N576" s="130">
        <v>43235</v>
      </c>
      <c r="O576" s="2">
        <v>0</v>
      </c>
      <c r="P576" s="184">
        <v>0</v>
      </c>
      <c r="Q576" s="184">
        <v>0.125</v>
      </c>
      <c r="R576" s="83" t="s">
        <v>151</v>
      </c>
      <c r="AA576" s="2">
        <v>36663</v>
      </c>
    </row>
    <row r="577" spans="1:27" ht="15">
      <c r="A577" s="118">
        <v>2540</v>
      </c>
      <c r="B577" s="83" t="s">
        <v>6119</v>
      </c>
      <c r="C577" s="83" t="s">
        <v>8269</v>
      </c>
      <c r="D577" t="s">
        <v>1986</v>
      </c>
      <c r="E577" s="83">
        <v>831</v>
      </c>
      <c r="F577" s="83" t="s">
        <v>153</v>
      </c>
      <c r="H577" s="83" t="s">
        <v>150</v>
      </c>
      <c r="I577" s="109">
        <v>45118</v>
      </c>
      <c r="J577" s="109">
        <f>VLOOKUP(A577,'Membership Details'!C:J,8,FALSE)</f>
        <v>42462</v>
      </c>
      <c r="K577" s="109" t="b">
        <f t="shared" si="8"/>
        <v>1</v>
      </c>
      <c r="L577" s="2">
        <v>55000</v>
      </c>
      <c r="M577" s="83">
        <v>12</v>
      </c>
      <c r="N577" s="130">
        <v>45483</v>
      </c>
      <c r="O577" s="2">
        <v>0</v>
      </c>
      <c r="P577" s="184">
        <v>0</v>
      </c>
      <c r="Q577" s="184">
        <v>0.125</v>
      </c>
      <c r="R577" s="83" t="s">
        <v>151</v>
      </c>
      <c r="AA577" s="2">
        <v>55000</v>
      </c>
    </row>
    <row r="578" spans="1:27" ht="15">
      <c r="A578" s="118">
        <v>2565</v>
      </c>
      <c r="B578" s="83" t="s">
        <v>6119</v>
      </c>
      <c r="C578" s="83" t="s">
        <v>8269</v>
      </c>
      <c r="D578" t="s">
        <v>1985</v>
      </c>
      <c r="E578" s="83">
        <v>832</v>
      </c>
      <c r="F578" s="83" t="s">
        <v>153</v>
      </c>
      <c r="H578" s="83" t="s">
        <v>150</v>
      </c>
      <c r="I578" s="109">
        <v>45143</v>
      </c>
      <c r="J578" s="109">
        <f>VLOOKUP(A578,'Membership Details'!C:J,8,FALSE)</f>
        <v>42371</v>
      </c>
      <c r="K578" s="109" t="b">
        <f t="shared" si="8"/>
        <v>1</v>
      </c>
      <c r="L578" s="2">
        <v>140000</v>
      </c>
      <c r="M578" s="83">
        <v>12</v>
      </c>
      <c r="N578" s="130">
        <v>45508</v>
      </c>
      <c r="O578" s="2">
        <v>0</v>
      </c>
      <c r="P578" s="184">
        <v>0</v>
      </c>
      <c r="Q578" s="184">
        <v>0.125</v>
      </c>
      <c r="R578" s="83" t="s">
        <v>151</v>
      </c>
      <c r="AA578" s="2">
        <v>140000</v>
      </c>
    </row>
    <row r="579" spans="1:27" ht="15">
      <c r="A579" s="118">
        <v>231</v>
      </c>
      <c r="B579" s="83" t="s">
        <v>6119</v>
      </c>
      <c r="C579" s="83" t="s">
        <v>8269</v>
      </c>
      <c r="D579" t="s">
        <v>332</v>
      </c>
      <c r="E579" s="83">
        <v>834</v>
      </c>
      <c r="F579" s="83" t="s">
        <v>153</v>
      </c>
      <c r="H579" s="83" t="s">
        <v>150</v>
      </c>
      <c r="I579" s="109">
        <v>45118</v>
      </c>
      <c r="J579" s="109">
        <f>VLOOKUP(A579,'Membership Details'!C:J,8,FALSE)</f>
        <v>36982</v>
      </c>
      <c r="K579" s="109" t="b">
        <f t="shared" ref="K579:K642" si="9">I579&gt;=J579</f>
        <v>1</v>
      </c>
      <c r="L579" s="2">
        <v>165000</v>
      </c>
      <c r="M579" s="83">
        <v>12</v>
      </c>
      <c r="N579" s="130">
        <v>45483</v>
      </c>
      <c r="O579" s="2">
        <v>0</v>
      </c>
      <c r="P579" s="184">
        <v>0</v>
      </c>
      <c r="Q579" s="184">
        <v>0.125</v>
      </c>
      <c r="R579" s="83" t="s">
        <v>151</v>
      </c>
      <c r="AA579" s="2">
        <v>165000</v>
      </c>
    </row>
    <row r="580" spans="1:27" ht="15">
      <c r="A580" s="118">
        <v>102</v>
      </c>
      <c r="B580" s="83" t="s">
        <v>6119</v>
      </c>
      <c r="C580" s="83" t="s">
        <v>8269</v>
      </c>
      <c r="D580" t="s">
        <v>243</v>
      </c>
      <c r="E580" s="83">
        <v>835</v>
      </c>
      <c r="F580" s="83" t="s">
        <v>153</v>
      </c>
      <c r="H580" s="83" t="s">
        <v>150</v>
      </c>
      <c r="I580" s="109">
        <v>45118</v>
      </c>
      <c r="J580" s="109">
        <f>VLOOKUP(A580,'Membership Details'!C:J,8,FALSE)</f>
        <v>36982</v>
      </c>
      <c r="K580" s="109" t="b">
        <f t="shared" si="9"/>
        <v>1</v>
      </c>
      <c r="L580" s="2">
        <v>145000</v>
      </c>
      <c r="M580" s="83">
        <v>12</v>
      </c>
      <c r="N580" s="130">
        <v>45483</v>
      </c>
      <c r="O580" s="2">
        <v>0</v>
      </c>
      <c r="P580" s="184">
        <v>0</v>
      </c>
      <c r="Q580" s="184">
        <v>0.125</v>
      </c>
      <c r="R580" s="83" t="s">
        <v>151</v>
      </c>
      <c r="AA580" s="2">
        <v>145000</v>
      </c>
    </row>
    <row r="581" spans="1:27" ht="15">
      <c r="A581" s="118">
        <v>2566</v>
      </c>
      <c r="B581" s="83" t="s">
        <v>6119</v>
      </c>
      <c r="C581" s="83" t="s">
        <v>8269</v>
      </c>
      <c r="D581" t="s">
        <v>6132</v>
      </c>
      <c r="E581" s="83">
        <v>836</v>
      </c>
      <c r="F581" s="83" t="s">
        <v>153</v>
      </c>
      <c r="H581" s="83" t="s">
        <v>150</v>
      </c>
      <c r="I581" s="109">
        <v>45143</v>
      </c>
      <c r="J581" s="109">
        <f>VLOOKUP(A581,'Membership Details'!C:J,8,FALSE)</f>
        <v>42469</v>
      </c>
      <c r="K581" s="109" t="b">
        <f t="shared" si="9"/>
        <v>1</v>
      </c>
      <c r="L581" s="2">
        <v>140000</v>
      </c>
      <c r="M581" s="83">
        <v>12</v>
      </c>
      <c r="N581" s="130">
        <v>45508</v>
      </c>
      <c r="O581" s="2">
        <v>0</v>
      </c>
      <c r="P581" s="184">
        <v>0</v>
      </c>
      <c r="Q581" s="184">
        <v>0.125</v>
      </c>
      <c r="R581" s="83" t="s">
        <v>151</v>
      </c>
      <c r="AA581" s="2">
        <v>140000</v>
      </c>
    </row>
    <row r="582" spans="1:27" ht="15">
      <c r="A582" s="118">
        <v>2159</v>
      </c>
      <c r="B582" s="83" t="s">
        <v>6119</v>
      </c>
      <c r="C582" s="83" t="s">
        <v>8269</v>
      </c>
      <c r="D582" t="s">
        <v>1927</v>
      </c>
      <c r="E582" s="83">
        <v>837</v>
      </c>
      <c r="F582" s="83" t="s">
        <v>153</v>
      </c>
      <c r="H582" s="83" t="s">
        <v>150</v>
      </c>
      <c r="I582" s="109">
        <v>45143</v>
      </c>
      <c r="J582" s="109">
        <f>VLOOKUP(A582,'Membership Details'!C:J,8,FALSE)</f>
        <v>39707</v>
      </c>
      <c r="K582" s="109" t="b">
        <f t="shared" si="9"/>
        <v>1</v>
      </c>
      <c r="L582" s="2">
        <v>135000</v>
      </c>
      <c r="M582" s="83">
        <v>12</v>
      </c>
      <c r="N582" s="130">
        <v>45508</v>
      </c>
      <c r="O582" s="2">
        <v>0</v>
      </c>
      <c r="P582" s="184">
        <v>0</v>
      </c>
      <c r="Q582" s="184">
        <v>0.125</v>
      </c>
      <c r="R582" s="83" t="s">
        <v>151</v>
      </c>
      <c r="AA582" s="2">
        <v>135000</v>
      </c>
    </row>
    <row r="583" spans="1:27" ht="15">
      <c r="A583" s="118">
        <v>2225</v>
      </c>
      <c r="B583" s="83" t="s">
        <v>6119</v>
      </c>
      <c r="C583" s="83" t="s">
        <v>8269</v>
      </c>
      <c r="D583" t="s">
        <v>2084</v>
      </c>
      <c r="E583" s="83">
        <v>838</v>
      </c>
      <c r="F583" s="83" t="s">
        <v>153</v>
      </c>
      <c r="H583" s="83" t="s">
        <v>150</v>
      </c>
      <c r="I583" s="109">
        <v>45118</v>
      </c>
      <c r="J583" s="109">
        <f>VLOOKUP(A583,'Membership Details'!C:J,8,FALSE)</f>
        <v>42508</v>
      </c>
      <c r="K583" s="109" t="b">
        <f t="shared" si="9"/>
        <v>1</v>
      </c>
      <c r="L583" s="2">
        <v>165000</v>
      </c>
      <c r="M583" s="83">
        <v>12</v>
      </c>
      <c r="N583" s="130">
        <v>45483</v>
      </c>
      <c r="O583" s="2">
        <v>0</v>
      </c>
      <c r="P583" s="184">
        <v>0</v>
      </c>
      <c r="Q583" s="184">
        <v>0.125</v>
      </c>
      <c r="R583" s="83" t="s">
        <v>151</v>
      </c>
      <c r="AA583" s="2">
        <v>165000</v>
      </c>
    </row>
    <row r="584" spans="1:27" ht="15">
      <c r="A584" s="118">
        <v>2322</v>
      </c>
      <c r="B584" s="83" t="s">
        <v>6119</v>
      </c>
      <c r="C584" s="83" t="s">
        <v>8269</v>
      </c>
      <c r="D584" t="s">
        <v>1903</v>
      </c>
      <c r="E584" s="83">
        <v>839</v>
      </c>
      <c r="F584" s="83" t="s">
        <v>153</v>
      </c>
      <c r="H584" s="83" t="s">
        <v>150</v>
      </c>
      <c r="I584" s="109">
        <v>45157</v>
      </c>
      <c r="J584" s="109">
        <f>VLOOKUP(A584,'Membership Details'!C:J,8,FALSE)</f>
        <v>41496</v>
      </c>
      <c r="K584" s="109" t="b">
        <f t="shared" si="9"/>
        <v>1</v>
      </c>
      <c r="L584" s="2">
        <v>80000</v>
      </c>
      <c r="M584" s="83">
        <v>12</v>
      </c>
      <c r="N584" s="130">
        <v>45522</v>
      </c>
      <c r="O584" s="2">
        <v>0</v>
      </c>
      <c r="P584" s="184">
        <v>0</v>
      </c>
      <c r="Q584" s="184">
        <v>0.125</v>
      </c>
      <c r="R584" s="83" t="s">
        <v>151</v>
      </c>
      <c r="AA584" s="2">
        <v>80000</v>
      </c>
    </row>
    <row r="585" spans="1:27" ht="15">
      <c r="A585" s="118">
        <v>2567</v>
      </c>
      <c r="B585" s="83" t="s">
        <v>6119</v>
      </c>
      <c r="C585" s="83" t="s">
        <v>8269</v>
      </c>
      <c r="D585" t="s">
        <v>1904</v>
      </c>
      <c r="E585" s="83">
        <v>840</v>
      </c>
      <c r="F585" s="83" t="s">
        <v>153</v>
      </c>
      <c r="H585" s="83" t="s">
        <v>150</v>
      </c>
      <c r="I585" s="109">
        <v>45157</v>
      </c>
      <c r="J585" s="109">
        <f>VLOOKUP(A585,'Membership Details'!C:J,8,FALSE)</f>
        <v>41496</v>
      </c>
      <c r="K585" s="109" t="b">
        <f t="shared" si="9"/>
        <v>1</v>
      </c>
      <c r="L585" s="2">
        <v>80000</v>
      </c>
      <c r="M585" s="83">
        <v>12</v>
      </c>
      <c r="N585" s="130">
        <v>45522</v>
      </c>
      <c r="O585" s="2">
        <v>0</v>
      </c>
      <c r="P585" s="184">
        <v>0</v>
      </c>
      <c r="Q585" s="184">
        <v>0.125</v>
      </c>
      <c r="R585" s="83" t="s">
        <v>151</v>
      </c>
      <c r="AA585" s="2">
        <v>80000</v>
      </c>
    </row>
    <row r="586" spans="1:27" ht="15">
      <c r="A586" s="118">
        <v>2202</v>
      </c>
      <c r="B586" s="83" t="s">
        <v>6119</v>
      </c>
      <c r="C586" s="83" t="s">
        <v>8269</v>
      </c>
      <c r="D586" t="s">
        <v>1947</v>
      </c>
      <c r="E586" s="83">
        <v>841</v>
      </c>
      <c r="F586" s="83" t="s">
        <v>153</v>
      </c>
      <c r="H586" s="83" t="s">
        <v>150</v>
      </c>
      <c r="I586" s="109">
        <v>45157</v>
      </c>
      <c r="J586" s="109">
        <f>VLOOKUP(A586,'Membership Details'!C:J,8,FALSE)</f>
        <v>42222</v>
      </c>
      <c r="K586" s="109" t="b">
        <f t="shared" si="9"/>
        <v>1</v>
      </c>
      <c r="L586" s="2">
        <v>120000</v>
      </c>
      <c r="M586" s="83">
        <v>12</v>
      </c>
      <c r="N586" s="130">
        <v>45522</v>
      </c>
      <c r="O586" s="2">
        <v>0</v>
      </c>
      <c r="P586" s="184">
        <v>0</v>
      </c>
      <c r="Q586" s="184">
        <v>0.125</v>
      </c>
      <c r="R586" s="83" t="s">
        <v>151</v>
      </c>
      <c r="AA586" s="2">
        <v>120000</v>
      </c>
    </row>
    <row r="587" spans="1:27" ht="15">
      <c r="A587" s="118">
        <v>2232</v>
      </c>
      <c r="B587" s="83" t="s">
        <v>6119</v>
      </c>
      <c r="C587" s="83" t="s">
        <v>8269</v>
      </c>
      <c r="D587" t="s">
        <v>1948</v>
      </c>
      <c r="E587" s="83">
        <v>842</v>
      </c>
      <c r="F587" s="83" t="s">
        <v>153</v>
      </c>
      <c r="H587" s="83" t="s">
        <v>150</v>
      </c>
      <c r="I587" s="109">
        <v>45157</v>
      </c>
      <c r="J587" s="109">
        <f>VLOOKUP(A587,'Membership Details'!C:J,8,FALSE)</f>
        <v>42222</v>
      </c>
      <c r="K587" s="109" t="b">
        <f t="shared" si="9"/>
        <v>1</v>
      </c>
      <c r="L587" s="2">
        <v>120000</v>
      </c>
      <c r="M587" s="83">
        <v>12</v>
      </c>
      <c r="N587" s="130">
        <v>45522</v>
      </c>
      <c r="O587" s="2">
        <v>0</v>
      </c>
      <c r="P587" s="184">
        <v>0</v>
      </c>
      <c r="Q587" s="184">
        <v>0.125</v>
      </c>
      <c r="R587" s="83" t="s">
        <v>151</v>
      </c>
      <c r="AA587" s="2">
        <v>120000</v>
      </c>
    </row>
    <row r="588" spans="1:27" ht="15">
      <c r="A588" s="118">
        <v>2095</v>
      </c>
      <c r="B588" s="83" t="s">
        <v>6119</v>
      </c>
      <c r="C588" s="83" t="s">
        <v>8269</v>
      </c>
      <c r="D588" t="s">
        <v>2090</v>
      </c>
      <c r="E588" s="83">
        <v>843</v>
      </c>
      <c r="F588" s="83" t="s">
        <v>153</v>
      </c>
      <c r="H588" s="83" t="s">
        <v>150</v>
      </c>
      <c r="I588" s="109">
        <v>45152</v>
      </c>
      <c r="J588" s="109">
        <f>VLOOKUP(A588,'Membership Details'!C:J,8,FALSE)</f>
        <v>39707</v>
      </c>
      <c r="K588" s="109" t="b">
        <f t="shared" si="9"/>
        <v>1</v>
      </c>
      <c r="L588" s="2">
        <v>120000</v>
      </c>
      <c r="M588" s="83">
        <v>12</v>
      </c>
      <c r="N588" s="130">
        <v>45517</v>
      </c>
      <c r="O588" s="2">
        <v>0</v>
      </c>
      <c r="P588" s="184">
        <v>0</v>
      </c>
      <c r="Q588" s="184">
        <v>0.125</v>
      </c>
      <c r="R588" s="83" t="s">
        <v>151</v>
      </c>
      <c r="AA588" s="2">
        <v>120000</v>
      </c>
    </row>
    <row r="589" spans="1:27" ht="15">
      <c r="A589" s="118">
        <v>2240</v>
      </c>
      <c r="B589" s="83" t="s">
        <v>6119</v>
      </c>
      <c r="C589" s="83" t="s">
        <v>8269</v>
      </c>
      <c r="D589" t="s">
        <v>2087</v>
      </c>
      <c r="E589" s="83">
        <v>844</v>
      </c>
      <c r="F589" s="83" t="s">
        <v>153</v>
      </c>
      <c r="H589" s="83" t="s">
        <v>150</v>
      </c>
      <c r="I589" s="109">
        <v>45118</v>
      </c>
      <c r="J589" s="109">
        <f>VLOOKUP(A589,'Membership Details'!C:J,8,FALSE)</f>
        <v>42524</v>
      </c>
      <c r="K589" s="109" t="b">
        <f t="shared" si="9"/>
        <v>1</v>
      </c>
      <c r="L589" s="2">
        <v>27000</v>
      </c>
      <c r="M589" s="83">
        <v>12</v>
      </c>
      <c r="N589" s="130">
        <v>45483</v>
      </c>
      <c r="O589" s="2">
        <v>0</v>
      </c>
      <c r="P589" s="184">
        <v>0</v>
      </c>
      <c r="Q589" s="184">
        <v>0.125</v>
      </c>
      <c r="R589" s="83" t="s">
        <v>151</v>
      </c>
      <c r="AA589" s="2">
        <v>27000</v>
      </c>
    </row>
    <row r="590" spans="1:27" ht="15">
      <c r="A590" s="118">
        <v>2241</v>
      </c>
      <c r="B590" s="83" t="s">
        <v>6119</v>
      </c>
      <c r="C590" s="83" t="s">
        <v>8269</v>
      </c>
      <c r="D590" t="s">
        <v>2088</v>
      </c>
      <c r="E590" s="83">
        <v>845</v>
      </c>
      <c r="F590" s="83" t="s">
        <v>153</v>
      </c>
      <c r="H590" s="83" t="s">
        <v>150</v>
      </c>
      <c r="I590" s="109">
        <v>45118</v>
      </c>
      <c r="J590" s="109">
        <f>VLOOKUP(A590,'Membership Details'!C:J,8,FALSE)</f>
        <v>42524</v>
      </c>
      <c r="K590" s="109" t="b">
        <f t="shared" si="9"/>
        <v>1</v>
      </c>
      <c r="L590" s="2">
        <v>27000</v>
      </c>
      <c r="M590" s="83">
        <v>12</v>
      </c>
      <c r="N590" s="130">
        <v>45483</v>
      </c>
      <c r="O590" s="2">
        <v>0</v>
      </c>
      <c r="P590" s="184">
        <v>0</v>
      </c>
      <c r="Q590" s="184">
        <v>0.125</v>
      </c>
      <c r="R590" s="83" t="s">
        <v>151</v>
      </c>
      <c r="AA590" s="2">
        <v>27000</v>
      </c>
    </row>
    <row r="591" spans="1:27" ht="15">
      <c r="A591" s="118">
        <v>2461</v>
      </c>
      <c r="B591" s="83" t="s">
        <v>6119</v>
      </c>
      <c r="C591" s="83" t="s">
        <v>8269</v>
      </c>
      <c r="D591" t="s">
        <v>2118</v>
      </c>
      <c r="E591" s="83">
        <v>847</v>
      </c>
      <c r="F591" s="83" t="s">
        <v>153</v>
      </c>
      <c r="H591" s="83" t="s">
        <v>150</v>
      </c>
      <c r="I591" s="109">
        <v>45152</v>
      </c>
      <c r="J591" s="109">
        <f>VLOOKUP(A591,'Membership Details'!C:J,8,FALSE)</f>
        <v>42628</v>
      </c>
      <c r="K591" s="109" t="b">
        <f t="shared" si="9"/>
        <v>1</v>
      </c>
      <c r="L591" s="2">
        <v>20000</v>
      </c>
      <c r="M591" s="83">
        <v>12</v>
      </c>
      <c r="N591" s="130">
        <v>45517</v>
      </c>
      <c r="O591" s="2">
        <v>0</v>
      </c>
      <c r="P591" s="184">
        <v>0</v>
      </c>
      <c r="Q591" s="184">
        <v>0.125</v>
      </c>
      <c r="R591" s="83" t="s">
        <v>151</v>
      </c>
      <c r="AA591" s="2">
        <v>20000</v>
      </c>
    </row>
    <row r="592" spans="1:27" ht="15">
      <c r="A592" s="118">
        <v>2184</v>
      </c>
      <c r="B592" s="83" t="s">
        <v>6119</v>
      </c>
      <c r="C592" s="83" t="s">
        <v>8269</v>
      </c>
      <c r="D592" t="s">
        <v>1939</v>
      </c>
      <c r="E592" s="83">
        <v>849</v>
      </c>
      <c r="F592" s="83" t="s">
        <v>153</v>
      </c>
      <c r="H592" s="83" t="s">
        <v>150</v>
      </c>
      <c r="I592" s="129">
        <v>45090</v>
      </c>
      <c r="J592" s="109">
        <f>VLOOKUP(A592,'Membership Details'!C:J,8,FALSE)</f>
        <v>39707</v>
      </c>
      <c r="K592" s="109" t="b">
        <f t="shared" si="9"/>
        <v>1</v>
      </c>
      <c r="L592" s="2">
        <v>150000</v>
      </c>
      <c r="M592" s="83">
        <v>12</v>
      </c>
      <c r="N592" s="131">
        <v>45455</v>
      </c>
      <c r="O592" s="2">
        <v>0</v>
      </c>
      <c r="P592" s="184">
        <v>0</v>
      </c>
      <c r="Q592" s="184">
        <v>0.125</v>
      </c>
      <c r="R592" s="83" t="s">
        <v>151</v>
      </c>
      <c r="AA592" s="2">
        <v>150000</v>
      </c>
    </row>
    <row r="593" spans="1:27" ht="15">
      <c r="A593" s="118">
        <v>2185</v>
      </c>
      <c r="B593" s="83" t="s">
        <v>6119</v>
      </c>
      <c r="C593" s="83" t="s">
        <v>8269</v>
      </c>
      <c r="D593" t="s">
        <v>1941</v>
      </c>
      <c r="E593" s="83">
        <v>850</v>
      </c>
      <c r="F593" s="83" t="s">
        <v>153</v>
      </c>
      <c r="H593" s="83" t="s">
        <v>150</v>
      </c>
      <c r="I593" s="129">
        <v>45090</v>
      </c>
      <c r="J593" s="109">
        <f>VLOOKUP(A593,'Membership Details'!C:J,8,FALSE)</f>
        <v>39707</v>
      </c>
      <c r="K593" s="109" t="b">
        <f t="shared" si="9"/>
        <v>1</v>
      </c>
      <c r="L593" s="2">
        <v>150000</v>
      </c>
      <c r="M593" s="83">
        <v>12</v>
      </c>
      <c r="N593" s="131">
        <v>45455</v>
      </c>
      <c r="O593" s="2">
        <v>0</v>
      </c>
      <c r="P593" s="184">
        <v>0</v>
      </c>
      <c r="Q593" s="184">
        <v>0.125</v>
      </c>
      <c r="R593" s="83" t="s">
        <v>151</v>
      </c>
      <c r="AA593" s="2">
        <v>150000</v>
      </c>
    </row>
    <row r="594" spans="1:27" ht="15">
      <c r="A594" s="118">
        <v>2183</v>
      </c>
      <c r="B594" s="83" t="s">
        <v>6119</v>
      </c>
      <c r="C594" s="83" t="s">
        <v>8269</v>
      </c>
      <c r="D594" t="s">
        <v>1940</v>
      </c>
      <c r="E594" s="83">
        <v>851</v>
      </c>
      <c r="F594" s="83" t="s">
        <v>153</v>
      </c>
      <c r="H594" s="83" t="s">
        <v>150</v>
      </c>
      <c r="I594" s="129">
        <v>45090</v>
      </c>
      <c r="J594" s="109">
        <f>VLOOKUP(A594,'Membership Details'!C:J,8,FALSE)</f>
        <v>39707</v>
      </c>
      <c r="K594" s="109" t="b">
        <f t="shared" si="9"/>
        <v>1</v>
      </c>
      <c r="L594" s="2">
        <v>150000</v>
      </c>
      <c r="M594" s="83">
        <v>12</v>
      </c>
      <c r="N594" s="131">
        <v>45455</v>
      </c>
      <c r="O594" s="2">
        <v>0</v>
      </c>
      <c r="P594" s="184">
        <v>0</v>
      </c>
      <c r="Q594" s="184">
        <v>0.125</v>
      </c>
      <c r="R594" s="83" t="s">
        <v>151</v>
      </c>
      <c r="AA594" s="2">
        <v>150000</v>
      </c>
    </row>
    <row r="595" spans="1:27" ht="15">
      <c r="A595" s="118">
        <v>512</v>
      </c>
      <c r="B595" s="83" t="s">
        <v>6119</v>
      </c>
      <c r="C595" s="83" t="s">
        <v>8269</v>
      </c>
      <c r="D595" t="s">
        <v>910</v>
      </c>
      <c r="E595" s="83">
        <v>852</v>
      </c>
      <c r="F595" s="83" t="s">
        <v>153</v>
      </c>
      <c r="H595" s="83" t="s">
        <v>150</v>
      </c>
      <c r="I595" s="129">
        <v>45090</v>
      </c>
      <c r="J595" s="109">
        <f>VLOOKUP(A595,'Membership Details'!C:J,8,FALSE)</f>
        <v>36982</v>
      </c>
      <c r="K595" s="109" t="b">
        <f t="shared" si="9"/>
        <v>1</v>
      </c>
      <c r="L595" s="2">
        <v>140000</v>
      </c>
      <c r="M595" s="83">
        <v>12</v>
      </c>
      <c r="N595" s="131">
        <v>45455</v>
      </c>
      <c r="O595" s="2">
        <v>0</v>
      </c>
      <c r="P595" s="184">
        <v>0</v>
      </c>
      <c r="Q595" s="184">
        <v>0.125</v>
      </c>
      <c r="R595" s="83" t="s">
        <v>151</v>
      </c>
      <c r="AA595" s="2">
        <v>140000</v>
      </c>
    </row>
    <row r="596" spans="1:27" ht="15">
      <c r="A596" s="118">
        <v>2285</v>
      </c>
      <c r="B596" s="83" t="s">
        <v>6119</v>
      </c>
      <c r="C596" s="83" t="s">
        <v>8269</v>
      </c>
      <c r="D596" t="s">
        <v>2148</v>
      </c>
      <c r="E596" s="83">
        <v>853</v>
      </c>
      <c r="F596" s="83" t="s">
        <v>153</v>
      </c>
      <c r="H596" s="83" t="s">
        <v>150</v>
      </c>
      <c r="I596" s="128">
        <v>45194</v>
      </c>
      <c r="J596" s="109">
        <f>VLOOKUP(A596,'Membership Details'!C:J,8,FALSE)</f>
        <v>43000</v>
      </c>
      <c r="K596" s="109" t="b">
        <f t="shared" si="9"/>
        <v>1</v>
      </c>
      <c r="L596" s="2">
        <v>30000</v>
      </c>
      <c r="M596" s="83">
        <v>12</v>
      </c>
      <c r="N596" s="130">
        <v>45559</v>
      </c>
      <c r="O596" s="2">
        <v>0</v>
      </c>
      <c r="P596" s="184">
        <v>0</v>
      </c>
      <c r="Q596" s="184">
        <v>0.125</v>
      </c>
      <c r="R596" s="83" t="s">
        <v>151</v>
      </c>
      <c r="AA596" s="2">
        <v>30000</v>
      </c>
    </row>
    <row r="597" spans="1:27" ht="15">
      <c r="A597" s="118">
        <v>2325</v>
      </c>
      <c r="B597" s="83" t="s">
        <v>6119</v>
      </c>
      <c r="C597" s="83" t="s">
        <v>8269</v>
      </c>
      <c r="D597" t="s">
        <v>2139</v>
      </c>
      <c r="E597" s="83">
        <v>854</v>
      </c>
      <c r="F597" s="83" t="s">
        <v>153</v>
      </c>
      <c r="H597" s="83" t="s">
        <v>150</v>
      </c>
      <c r="I597" s="109">
        <v>45143</v>
      </c>
      <c r="J597" s="109">
        <f>VLOOKUP(A597,'Membership Details'!C:J,8,FALSE)</f>
        <v>39707</v>
      </c>
      <c r="K597" s="109" t="b">
        <f t="shared" si="9"/>
        <v>1</v>
      </c>
      <c r="L597" s="2">
        <v>40000</v>
      </c>
      <c r="M597" s="83">
        <v>12</v>
      </c>
      <c r="N597" s="130">
        <v>45508</v>
      </c>
      <c r="O597" s="2">
        <v>0</v>
      </c>
      <c r="P597" s="184">
        <v>0</v>
      </c>
      <c r="Q597" s="184">
        <v>0.125</v>
      </c>
      <c r="R597" s="83" t="s">
        <v>151</v>
      </c>
      <c r="AA597" s="2">
        <v>40000</v>
      </c>
    </row>
    <row r="598" spans="1:27" ht="15">
      <c r="A598" s="118">
        <v>2326</v>
      </c>
      <c r="B598" s="83" t="s">
        <v>6119</v>
      </c>
      <c r="C598" s="83" t="s">
        <v>8269</v>
      </c>
      <c r="D598" t="s">
        <v>2140</v>
      </c>
      <c r="E598" s="83">
        <v>855</v>
      </c>
      <c r="F598" s="83" t="s">
        <v>153</v>
      </c>
      <c r="H598" s="83" t="s">
        <v>150</v>
      </c>
      <c r="I598" s="109">
        <v>45143</v>
      </c>
      <c r="J598" s="109">
        <f>VLOOKUP(A598,'Membership Details'!C:J,8,FALSE)</f>
        <v>39707</v>
      </c>
      <c r="K598" s="109" t="b">
        <f t="shared" si="9"/>
        <v>1</v>
      </c>
      <c r="L598" s="2">
        <v>40000</v>
      </c>
      <c r="M598" s="83">
        <v>12</v>
      </c>
      <c r="N598" s="130">
        <v>45508</v>
      </c>
      <c r="O598" s="2">
        <v>0</v>
      </c>
      <c r="P598" s="184">
        <v>0</v>
      </c>
      <c r="Q598" s="184">
        <v>0.125</v>
      </c>
      <c r="R598" s="83" t="s">
        <v>151</v>
      </c>
      <c r="AA598" s="2">
        <v>40000</v>
      </c>
    </row>
    <row r="599" spans="1:27" ht="15">
      <c r="A599" s="118">
        <v>2327</v>
      </c>
      <c r="B599" s="83" t="s">
        <v>6119</v>
      </c>
      <c r="C599" s="83" t="s">
        <v>8269</v>
      </c>
      <c r="D599" t="s">
        <v>2141</v>
      </c>
      <c r="E599" s="83">
        <v>856</v>
      </c>
      <c r="F599" s="83" t="s">
        <v>153</v>
      </c>
      <c r="H599" s="83" t="s">
        <v>150</v>
      </c>
      <c r="I599" s="109">
        <v>45143</v>
      </c>
      <c r="J599" s="109">
        <f>VLOOKUP(A599,'Membership Details'!C:J,8,FALSE)</f>
        <v>39707</v>
      </c>
      <c r="K599" s="109" t="b">
        <f t="shared" si="9"/>
        <v>1</v>
      </c>
      <c r="L599" s="2">
        <v>40000</v>
      </c>
      <c r="M599" s="83">
        <v>12</v>
      </c>
      <c r="N599" s="130">
        <v>45508</v>
      </c>
      <c r="O599" s="2">
        <v>0</v>
      </c>
      <c r="P599" s="184">
        <v>0</v>
      </c>
      <c r="Q599" s="184">
        <v>0.125</v>
      </c>
      <c r="R599" s="83" t="s">
        <v>151</v>
      </c>
      <c r="AA599" s="2">
        <v>40000</v>
      </c>
    </row>
    <row r="600" spans="1:27" ht="15">
      <c r="A600" s="118">
        <v>2328</v>
      </c>
      <c r="B600" s="83" t="s">
        <v>6119</v>
      </c>
      <c r="C600" s="83" t="s">
        <v>8269</v>
      </c>
      <c r="D600" t="s">
        <v>2142</v>
      </c>
      <c r="E600" s="83">
        <v>857</v>
      </c>
      <c r="F600" s="83" t="s">
        <v>153</v>
      </c>
      <c r="H600" s="83" t="s">
        <v>150</v>
      </c>
      <c r="I600" s="109">
        <v>45143</v>
      </c>
      <c r="J600" s="109">
        <f>VLOOKUP(A600,'Membership Details'!C:J,8,FALSE)</f>
        <v>39707</v>
      </c>
      <c r="K600" s="109" t="b">
        <f t="shared" si="9"/>
        <v>1</v>
      </c>
      <c r="L600" s="2">
        <v>40000</v>
      </c>
      <c r="M600" s="83">
        <v>12</v>
      </c>
      <c r="N600" s="130">
        <v>45508</v>
      </c>
      <c r="O600" s="2">
        <v>0</v>
      </c>
      <c r="P600" s="184">
        <v>0</v>
      </c>
      <c r="Q600" s="184">
        <v>0.125</v>
      </c>
      <c r="R600" s="83" t="s">
        <v>151</v>
      </c>
      <c r="AA600" s="2">
        <v>40000</v>
      </c>
    </row>
    <row r="601" spans="1:27" ht="15">
      <c r="A601" s="118">
        <v>2329</v>
      </c>
      <c r="B601" s="83" t="s">
        <v>6119</v>
      </c>
      <c r="C601" s="83" t="s">
        <v>8269</v>
      </c>
      <c r="D601" t="s">
        <v>2146</v>
      </c>
      <c r="E601" s="83">
        <v>858</v>
      </c>
      <c r="F601" s="83" t="s">
        <v>153</v>
      </c>
      <c r="H601" s="83" t="s">
        <v>150</v>
      </c>
      <c r="I601" s="109">
        <v>45143</v>
      </c>
      <c r="J601" s="109">
        <f>VLOOKUP(A601,'Membership Details'!C:J,8,FALSE)</f>
        <v>39707</v>
      </c>
      <c r="K601" s="109" t="b">
        <f t="shared" si="9"/>
        <v>1</v>
      </c>
      <c r="L601" s="2">
        <v>30000</v>
      </c>
      <c r="M601" s="83">
        <v>12</v>
      </c>
      <c r="N601" s="130">
        <v>45508</v>
      </c>
      <c r="O601" s="2">
        <v>0</v>
      </c>
      <c r="P601" s="184">
        <v>0</v>
      </c>
      <c r="Q601" s="184">
        <v>0.125</v>
      </c>
      <c r="R601" s="83" t="s">
        <v>151</v>
      </c>
      <c r="AA601" s="2">
        <v>30000</v>
      </c>
    </row>
    <row r="602" spans="1:27" ht="15">
      <c r="A602" s="118">
        <v>2303</v>
      </c>
      <c r="B602" s="83" t="s">
        <v>6119</v>
      </c>
      <c r="C602" s="83" t="s">
        <v>8269</v>
      </c>
      <c r="D602" t="s">
        <v>2145</v>
      </c>
      <c r="E602" s="83">
        <v>859</v>
      </c>
      <c r="F602" s="83" t="s">
        <v>153</v>
      </c>
      <c r="H602" s="83" t="s">
        <v>150</v>
      </c>
      <c r="I602" s="109">
        <v>45143</v>
      </c>
      <c r="J602" s="109">
        <f>VLOOKUP(A602,'Membership Details'!C:J,8,FALSE)</f>
        <v>39707</v>
      </c>
      <c r="K602" s="109" t="b">
        <f t="shared" si="9"/>
        <v>1</v>
      </c>
      <c r="L602" s="2">
        <v>30000</v>
      </c>
      <c r="M602" s="83">
        <v>12</v>
      </c>
      <c r="N602" s="130">
        <v>45508</v>
      </c>
      <c r="O602" s="2">
        <v>0</v>
      </c>
      <c r="P602" s="184">
        <v>0</v>
      </c>
      <c r="Q602" s="184">
        <v>0.125</v>
      </c>
      <c r="R602" s="83" t="s">
        <v>151</v>
      </c>
      <c r="AA602" s="2">
        <v>30000</v>
      </c>
    </row>
    <row r="603" spans="1:27" ht="15">
      <c r="A603" s="118">
        <v>2330</v>
      </c>
      <c r="B603" s="83" t="s">
        <v>6119</v>
      </c>
      <c r="C603" s="83" t="s">
        <v>8269</v>
      </c>
      <c r="D603" t="s">
        <v>2147</v>
      </c>
      <c r="E603" s="83">
        <v>860</v>
      </c>
      <c r="F603" s="83" t="s">
        <v>153</v>
      </c>
      <c r="H603" s="83" t="s">
        <v>150</v>
      </c>
      <c r="I603" s="109">
        <v>45143</v>
      </c>
      <c r="J603" s="109">
        <f>VLOOKUP(A603,'Membership Details'!C:J,8,FALSE)</f>
        <v>39707</v>
      </c>
      <c r="K603" s="109" t="b">
        <f t="shared" si="9"/>
        <v>1</v>
      </c>
      <c r="L603" s="2">
        <v>30000</v>
      </c>
      <c r="M603" s="83">
        <v>12</v>
      </c>
      <c r="N603" s="130">
        <v>45508</v>
      </c>
      <c r="O603" s="2">
        <v>0</v>
      </c>
      <c r="P603" s="184">
        <v>0</v>
      </c>
      <c r="Q603" s="184">
        <v>0.125</v>
      </c>
      <c r="R603" s="83" t="s">
        <v>151</v>
      </c>
      <c r="AA603" s="2">
        <v>30000</v>
      </c>
    </row>
    <row r="604" spans="1:27" ht="15">
      <c r="A604" s="118">
        <v>2331</v>
      </c>
      <c r="B604" s="83" t="s">
        <v>6119</v>
      </c>
      <c r="C604" s="83" t="s">
        <v>8269</v>
      </c>
      <c r="D604" t="s">
        <v>2144</v>
      </c>
      <c r="E604" s="83">
        <v>861</v>
      </c>
      <c r="F604" s="83" t="s">
        <v>153</v>
      </c>
      <c r="H604" s="83" t="s">
        <v>150</v>
      </c>
      <c r="I604" s="109">
        <v>45143</v>
      </c>
      <c r="J604" s="109">
        <f>VLOOKUP(A604,'Membership Details'!C:J,8,FALSE)</f>
        <v>39707</v>
      </c>
      <c r="K604" s="109" t="b">
        <f t="shared" si="9"/>
        <v>1</v>
      </c>
      <c r="L604" s="2">
        <v>30000</v>
      </c>
      <c r="M604" s="83">
        <v>12</v>
      </c>
      <c r="N604" s="130">
        <v>45508</v>
      </c>
      <c r="O604" s="2">
        <v>0</v>
      </c>
      <c r="P604" s="184">
        <v>0</v>
      </c>
      <c r="Q604" s="184">
        <v>0.125</v>
      </c>
      <c r="R604" s="83" t="s">
        <v>151</v>
      </c>
      <c r="AA604" s="2">
        <v>30000</v>
      </c>
    </row>
    <row r="605" spans="1:27" ht="15">
      <c r="A605" s="118">
        <v>2568</v>
      </c>
      <c r="B605" s="83" t="s">
        <v>6119</v>
      </c>
      <c r="C605" s="83" t="s">
        <v>8269</v>
      </c>
      <c r="D605" t="s">
        <v>2183</v>
      </c>
      <c r="E605" s="83">
        <v>862</v>
      </c>
      <c r="F605" s="83" t="s">
        <v>153</v>
      </c>
      <c r="H605" s="83" t="s">
        <v>150</v>
      </c>
      <c r="I605" s="109">
        <v>45152</v>
      </c>
      <c r="J605" s="109">
        <f>VLOOKUP(A605,'Membership Details'!C:J,8,FALSE)</f>
        <v>43472</v>
      </c>
      <c r="K605" s="109" t="b">
        <f t="shared" si="9"/>
        <v>1</v>
      </c>
      <c r="L605" s="2">
        <v>40000</v>
      </c>
      <c r="M605" s="83">
        <v>12</v>
      </c>
      <c r="N605" s="130">
        <v>45517</v>
      </c>
      <c r="O605" s="2">
        <v>0</v>
      </c>
      <c r="P605" s="184">
        <v>0</v>
      </c>
      <c r="Q605" s="184">
        <v>0.125</v>
      </c>
      <c r="R605" s="83" t="s">
        <v>151</v>
      </c>
      <c r="AA605" s="2">
        <v>40000</v>
      </c>
    </row>
    <row r="606" spans="1:27" ht="15">
      <c r="A606" s="118">
        <v>2569</v>
      </c>
      <c r="B606" s="83" t="s">
        <v>6119</v>
      </c>
      <c r="C606" s="83" t="s">
        <v>8269</v>
      </c>
      <c r="D606" t="s">
        <v>2180</v>
      </c>
      <c r="E606" s="83">
        <v>863</v>
      </c>
      <c r="F606" s="83" t="s">
        <v>153</v>
      </c>
      <c r="H606" s="83" t="s">
        <v>150</v>
      </c>
      <c r="I606" s="109">
        <v>45152</v>
      </c>
      <c r="J606" s="109">
        <f>VLOOKUP(A606,'Membership Details'!C:J,8,FALSE)</f>
        <v>43472</v>
      </c>
      <c r="K606" s="109" t="b">
        <f t="shared" si="9"/>
        <v>1</v>
      </c>
      <c r="L606" s="2">
        <v>25000</v>
      </c>
      <c r="M606" s="83">
        <v>12</v>
      </c>
      <c r="N606" s="130">
        <v>45517</v>
      </c>
      <c r="O606" s="2">
        <v>0</v>
      </c>
      <c r="P606" s="184">
        <v>0</v>
      </c>
      <c r="Q606" s="184">
        <v>0.125</v>
      </c>
      <c r="R606" s="83" t="s">
        <v>151</v>
      </c>
      <c r="AA606" s="2">
        <v>25000</v>
      </c>
    </row>
    <row r="607" spans="1:27" ht="15">
      <c r="A607" s="118">
        <v>2570</v>
      </c>
      <c r="B607" s="83" t="s">
        <v>6119</v>
      </c>
      <c r="C607" s="83" t="s">
        <v>8269</v>
      </c>
      <c r="D607" t="s">
        <v>2181</v>
      </c>
      <c r="E607" s="83">
        <v>864</v>
      </c>
      <c r="F607" s="83" t="s">
        <v>153</v>
      </c>
      <c r="H607" s="83" t="s">
        <v>150</v>
      </c>
      <c r="I607" s="109">
        <v>45152</v>
      </c>
      <c r="J607" s="109">
        <f>VLOOKUP(A607,'Membership Details'!C:J,8,FALSE)</f>
        <v>43472</v>
      </c>
      <c r="K607" s="109" t="b">
        <f t="shared" si="9"/>
        <v>1</v>
      </c>
      <c r="L607" s="2">
        <v>40000</v>
      </c>
      <c r="M607" s="83">
        <v>12</v>
      </c>
      <c r="N607" s="130">
        <v>45517</v>
      </c>
      <c r="O607" s="2">
        <v>0</v>
      </c>
      <c r="P607" s="184">
        <v>0</v>
      </c>
      <c r="Q607" s="184">
        <v>0.125</v>
      </c>
      <c r="R607" s="83" t="s">
        <v>151</v>
      </c>
      <c r="AA607" s="2">
        <v>40000</v>
      </c>
    </row>
    <row r="608" spans="1:27" ht="15">
      <c r="A608" s="118">
        <v>2571</v>
      </c>
      <c r="B608" s="83" t="s">
        <v>6119</v>
      </c>
      <c r="C608" s="83" t="s">
        <v>8269</v>
      </c>
      <c r="D608" t="s">
        <v>2182</v>
      </c>
      <c r="E608" s="83">
        <v>865</v>
      </c>
      <c r="F608" s="83" t="s">
        <v>153</v>
      </c>
      <c r="H608" s="83" t="s">
        <v>150</v>
      </c>
      <c r="I608" s="109">
        <v>45152</v>
      </c>
      <c r="J608" s="109">
        <f>VLOOKUP(A608,'Membership Details'!C:J,8,FALSE)</f>
        <v>43472</v>
      </c>
      <c r="K608" s="109" t="b">
        <f t="shared" si="9"/>
        <v>1</v>
      </c>
      <c r="L608" s="2">
        <v>40000</v>
      </c>
      <c r="M608" s="83">
        <v>12</v>
      </c>
      <c r="N608" s="130">
        <v>45517</v>
      </c>
      <c r="O608" s="2">
        <v>0</v>
      </c>
      <c r="P608" s="184">
        <v>0</v>
      </c>
      <c r="Q608" s="184">
        <v>0.125</v>
      </c>
      <c r="R608" s="83" t="s">
        <v>151</v>
      </c>
      <c r="AA608" s="2">
        <v>40000</v>
      </c>
    </row>
    <row r="609" spans="1:27" ht="15">
      <c r="A609" s="118">
        <v>1453</v>
      </c>
      <c r="B609" s="83" t="s">
        <v>6119</v>
      </c>
      <c r="C609" s="83" t="s">
        <v>8269</v>
      </c>
      <c r="D609" t="s">
        <v>1955</v>
      </c>
      <c r="E609" s="83">
        <v>867</v>
      </c>
      <c r="F609" s="83" t="s">
        <v>153</v>
      </c>
      <c r="H609" s="83" t="s">
        <v>150</v>
      </c>
      <c r="I609" s="129">
        <v>45090</v>
      </c>
      <c r="J609" s="109">
        <f>VLOOKUP(A609,'Membership Details'!C:J,8,FALSE)</f>
        <v>42296</v>
      </c>
      <c r="K609" s="109" t="b">
        <f t="shared" si="9"/>
        <v>1</v>
      </c>
      <c r="L609" s="2">
        <v>10000</v>
      </c>
      <c r="M609" s="83">
        <v>12</v>
      </c>
      <c r="N609" s="131">
        <v>45455</v>
      </c>
      <c r="O609" s="2">
        <v>0</v>
      </c>
      <c r="P609" s="184">
        <v>0</v>
      </c>
      <c r="Q609" s="184">
        <v>0.125</v>
      </c>
      <c r="R609" s="83" t="s">
        <v>151</v>
      </c>
      <c r="AA609" s="2">
        <v>10000</v>
      </c>
    </row>
    <row r="610" spans="1:27" ht="15">
      <c r="A610" s="118">
        <v>137</v>
      </c>
      <c r="B610" s="83" t="s">
        <v>6119</v>
      </c>
      <c r="C610" s="83" t="s">
        <v>8269</v>
      </c>
      <c r="D610" t="s">
        <v>272</v>
      </c>
      <c r="E610" s="83">
        <v>868</v>
      </c>
      <c r="F610" s="83" t="s">
        <v>153</v>
      </c>
      <c r="H610" s="83" t="s">
        <v>150</v>
      </c>
      <c r="I610" s="109">
        <v>45152</v>
      </c>
      <c r="J610" s="109">
        <f>VLOOKUP(A610,'Membership Details'!C:J,8,FALSE)</f>
        <v>36982</v>
      </c>
      <c r="K610" s="109" t="b">
        <f t="shared" si="9"/>
        <v>1</v>
      </c>
      <c r="L610" s="2">
        <v>55000</v>
      </c>
      <c r="M610" s="83">
        <v>12</v>
      </c>
      <c r="N610" s="130">
        <v>45517</v>
      </c>
      <c r="O610" s="2">
        <v>0</v>
      </c>
      <c r="P610" s="184">
        <v>0</v>
      </c>
      <c r="Q610" s="184">
        <v>0.125</v>
      </c>
      <c r="R610" s="83" t="s">
        <v>151</v>
      </c>
      <c r="AA610" s="2">
        <v>55000</v>
      </c>
    </row>
    <row r="611" spans="1:27" ht="15">
      <c r="A611" s="118">
        <v>2250</v>
      </c>
      <c r="B611" s="83" t="s">
        <v>6119</v>
      </c>
      <c r="C611" s="83" t="s">
        <v>8269</v>
      </c>
      <c r="D611" t="s">
        <v>2105</v>
      </c>
      <c r="E611" s="83">
        <v>869</v>
      </c>
      <c r="F611" s="83" t="s">
        <v>153</v>
      </c>
      <c r="H611" s="83" t="s">
        <v>150</v>
      </c>
      <c r="I611" s="109">
        <v>45152</v>
      </c>
      <c r="J611" s="109">
        <f>VLOOKUP(A611,'Membership Details'!C:J,8,FALSE)</f>
        <v>42577</v>
      </c>
      <c r="K611" s="109" t="b">
        <f t="shared" si="9"/>
        <v>1</v>
      </c>
      <c r="L611" s="2">
        <v>60000</v>
      </c>
      <c r="M611" s="83">
        <v>12</v>
      </c>
      <c r="N611" s="130">
        <v>45517</v>
      </c>
      <c r="O611" s="2">
        <v>0</v>
      </c>
      <c r="P611" s="184">
        <v>0</v>
      </c>
      <c r="Q611" s="184">
        <v>0.125</v>
      </c>
      <c r="R611" s="83" t="s">
        <v>151</v>
      </c>
      <c r="AA611" s="2">
        <v>60000</v>
      </c>
    </row>
    <row r="612" spans="1:27" ht="15">
      <c r="A612" s="118">
        <v>2251</v>
      </c>
      <c r="B612" s="83" t="s">
        <v>6119</v>
      </c>
      <c r="C612" s="83" t="s">
        <v>8269</v>
      </c>
      <c r="D612" t="s">
        <v>2106</v>
      </c>
      <c r="E612" s="83">
        <v>870</v>
      </c>
      <c r="F612" s="83" t="s">
        <v>153</v>
      </c>
      <c r="H612" s="83" t="s">
        <v>150</v>
      </c>
      <c r="I612" s="109">
        <v>45152</v>
      </c>
      <c r="J612" s="109">
        <f>VLOOKUP(A612,'Membership Details'!C:J,8,FALSE)</f>
        <v>42577</v>
      </c>
      <c r="K612" s="109" t="b">
        <f t="shared" si="9"/>
        <v>1</v>
      </c>
      <c r="L612" s="2">
        <v>60000</v>
      </c>
      <c r="M612" s="83">
        <v>12</v>
      </c>
      <c r="N612" s="130">
        <v>45517</v>
      </c>
      <c r="O612" s="2">
        <v>0</v>
      </c>
      <c r="P612" s="184">
        <v>0</v>
      </c>
      <c r="Q612" s="184">
        <v>0.125</v>
      </c>
      <c r="R612" s="83" t="s">
        <v>151</v>
      </c>
      <c r="AA612" s="2">
        <v>60000</v>
      </c>
    </row>
    <row r="613" spans="1:27" ht="15">
      <c r="A613" s="118">
        <v>2252</v>
      </c>
      <c r="B613" s="83" t="s">
        <v>6119</v>
      </c>
      <c r="C613" s="83" t="s">
        <v>8269</v>
      </c>
      <c r="D613" t="s">
        <v>2107</v>
      </c>
      <c r="E613" s="83">
        <v>871</v>
      </c>
      <c r="F613" s="83" t="s">
        <v>153</v>
      </c>
      <c r="H613" s="83" t="s">
        <v>150</v>
      </c>
      <c r="I613" s="109">
        <v>45152</v>
      </c>
      <c r="J613" s="109">
        <f>VLOOKUP(A613,'Membership Details'!C:J,8,FALSE)</f>
        <v>42577</v>
      </c>
      <c r="K613" s="109" t="b">
        <f t="shared" si="9"/>
        <v>1</v>
      </c>
      <c r="L613" s="2">
        <v>60000</v>
      </c>
      <c r="M613" s="83">
        <v>12</v>
      </c>
      <c r="N613" s="130">
        <v>45517</v>
      </c>
      <c r="O613" s="2">
        <v>0</v>
      </c>
      <c r="P613" s="184">
        <v>0</v>
      </c>
      <c r="Q613" s="184">
        <v>0.125</v>
      </c>
      <c r="R613" s="83" t="s">
        <v>151</v>
      </c>
      <c r="AA613" s="2">
        <v>60000</v>
      </c>
    </row>
    <row r="614" spans="1:27" ht="15">
      <c r="A614" s="118">
        <v>2320</v>
      </c>
      <c r="B614" s="83" t="s">
        <v>6119</v>
      </c>
      <c r="C614" s="83" t="s">
        <v>8269</v>
      </c>
      <c r="D614" t="s">
        <v>532</v>
      </c>
      <c r="E614" s="83">
        <v>872</v>
      </c>
      <c r="F614" s="83" t="s">
        <v>153</v>
      </c>
      <c r="H614" s="83" t="s">
        <v>150</v>
      </c>
      <c r="I614" s="128">
        <v>45272</v>
      </c>
      <c r="J614" s="109">
        <f>VLOOKUP(A614,'Membership Details'!C:J,8,FALSE)</f>
        <v>36982</v>
      </c>
      <c r="K614" s="109" t="b">
        <f t="shared" si="9"/>
        <v>1</v>
      </c>
      <c r="L614" s="2">
        <v>150000</v>
      </c>
      <c r="M614" s="83">
        <v>12</v>
      </c>
      <c r="N614" s="130">
        <v>45637</v>
      </c>
      <c r="O614" s="2">
        <v>0</v>
      </c>
      <c r="P614" s="184">
        <v>0</v>
      </c>
      <c r="Q614" s="184">
        <v>0.125</v>
      </c>
      <c r="R614" s="83" t="s">
        <v>151</v>
      </c>
      <c r="AA614" s="2">
        <v>150000</v>
      </c>
    </row>
    <row r="615" spans="1:27" ht="15">
      <c r="A615" s="118">
        <v>1949</v>
      </c>
      <c r="B615" s="83" t="s">
        <v>6119</v>
      </c>
      <c r="C615" s="83" t="s">
        <v>8269</v>
      </c>
      <c r="D615" t="s">
        <v>647</v>
      </c>
      <c r="E615" s="83">
        <v>875</v>
      </c>
      <c r="F615" s="83" t="s">
        <v>153</v>
      </c>
      <c r="H615" s="83" t="s">
        <v>150</v>
      </c>
      <c r="I615" s="128">
        <v>40872</v>
      </c>
      <c r="J615" s="109">
        <f>VLOOKUP(A615,'Membership Details'!C:J,8,FALSE)</f>
        <v>36982</v>
      </c>
      <c r="K615" s="109" t="b">
        <f t="shared" si="9"/>
        <v>1</v>
      </c>
      <c r="L615" s="2">
        <v>678</v>
      </c>
      <c r="M615" s="83">
        <v>12</v>
      </c>
      <c r="N615" s="130">
        <v>41237</v>
      </c>
      <c r="O615" s="2">
        <v>0</v>
      </c>
      <c r="P615" s="184">
        <v>0</v>
      </c>
      <c r="Q615" s="184">
        <v>0.125</v>
      </c>
      <c r="R615" s="83" t="s">
        <v>151</v>
      </c>
      <c r="AA615" s="2">
        <v>678</v>
      </c>
    </row>
    <row r="616" spans="1:27" ht="15">
      <c r="A616" s="118">
        <v>2544</v>
      </c>
      <c r="B616" s="83" t="s">
        <v>6119</v>
      </c>
      <c r="C616" s="83" t="s">
        <v>8269</v>
      </c>
      <c r="D616" t="s">
        <v>1178</v>
      </c>
      <c r="E616" s="83">
        <v>879</v>
      </c>
      <c r="F616" s="83" t="s">
        <v>153</v>
      </c>
      <c r="H616" s="83" t="s">
        <v>150</v>
      </c>
      <c r="I616" s="128">
        <v>45272</v>
      </c>
      <c r="J616" s="109">
        <f>VLOOKUP(A616,'Membership Details'!C:J,8,FALSE)</f>
        <v>37453</v>
      </c>
      <c r="K616" s="109" t="b">
        <f t="shared" si="9"/>
        <v>1</v>
      </c>
      <c r="L616" s="2">
        <v>55000</v>
      </c>
      <c r="M616" s="83">
        <v>12</v>
      </c>
      <c r="N616" s="130">
        <v>45637</v>
      </c>
      <c r="O616" s="2">
        <v>0</v>
      </c>
      <c r="P616" s="184">
        <v>0</v>
      </c>
      <c r="Q616" s="184">
        <v>0.125</v>
      </c>
      <c r="R616" s="83" t="s">
        <v>151</v>
      </c>
      <c r="AA616" s="2">
        <v>55000</v>
      </c>
    </row>
    <row r="617" spans="1:27" ht="15">
      <c r="A617" s="118">
        <v>1569</v>
      </c>
      <c r="B617" s="83" t="s">
        <v>6119</v>
      </c>
      <c r="C617" s="83" t="s">
        <v>8269</v>
      </c>
      <c r="D617" t="s">
        <v>1180</v>
      </c>
      <c r="E617" s="83">
        <v>880</v>
      </c>
      <c r="F617" s="83" t="s">
        <v>153</v>
      </c>
      <c r="H617" s="83" t="s">
        <v>150</v>
      </c>
      <c r="I617" s="128">
        <v>45272</v>
      </c>
      <c r="J617" s="109">
        <f>VLOOKUP(A617,'Membership Details'!C:J,8,FALSE)</f>
        <v>37453</v>
      </c>
      <c r="K617" s="109" t="b">
        <f t="shared" si="9"/>
        <v>1</v>
      </c>
      <c r="L617" s="2">
        <v>60000</v>
      </c>
      <c r="M617" s="83">
        <v>12</v>
      </c>
      <c r="N617" s="130">
        <v>45637</v>
      </c>
      <c r="O617" s="2">
        <v>0</v>
      </c>
      <c r="P617" s="184">
        <v>0</v>
      </c>
      <c r="Q617" s="184">
        <v>0.125</v>
      </c>
      <c r="R617" s="83" t="s">
        <v>151</v>
      </c>
      <c r="AA617" s="2">
        <v>60000</v>
      </c>
    </row>
    <row r="618" spans="1:27" ht="15">
      <c r="A618" s="118">
        <v>2258</v>
      </c>
      <c r="B618" s="83" t="s">
        <v>6119</v>
      </c>
      <c r="C618" s="83" t="s">
        <v>8269</v>
      </c>
      <c r="D618" t="s">
        <v>2109</v>
      </c>
      <c r="E618" s="83">
        <v>886</v>
      </c>
      <c r="F618" s="83" t="s">
        <v>153</v>
      </c>
      <c r="H618" s="83" t="s">
        <v>150</v>
      </c>
      <c r="I618" s="109">
        <v>45143</v>
      </c>
      <c r="J618" s="109">
        <f>VLOOKUP(A618,'Membership Details'!C:J,8,FALSE)</f>
        <v>42577</v>
      </c>
      <c r="K618" s="109" t="b">
        <f t="shared" si="9"/>
        <v>1</v>
      </c>
      <c r="L618" s="2">
        <v>35000</v>
      </c>
      <c r="M618" s="83">
        <v>12</v>
      </c>
      <c r="N618" s="130">
        <v>45508</v>
      </c>
      <c r="O618" s="2">
        <v>0</v>
      </c>
      <c r="P618" s="184">
        <v>0</v>
      </c>
      <c r="Q618" s="184">
        <v>0.125</v>
      </c>
      <c r="R618" s="83" t="s">
        <v>151</v>
      </c>
      <c r="AA618" s="2">
        <v>35000</v>
      </c>
    </row>
    <row r="619" spans="1:27" ht="15">
      <c r="A619" s="118">
        <v>2259</v>
      </c>
      <c r="B619" s="83" t="s">
        <v>6119</v>
      </c>
      <c r="C619" s="83" t="s">
        <v>8269</v>
      </c>
      <c r="D619" t="s">
        <v>2110</v>
      </c>
      <c r="E619" s="83">
        <v>887</v>
      </c>
      <c r="F619" s="83" t="s">
        <v>153</v>
      </c>
      <c r="H619" s="83" t="s">
        <v>150</v>
      </c>
      <c r="I619" s="109">
        <v>45143</v>
      </c>
      <c r="J619" s="109">
        <f>VLOOKUP(A619,'Membership Details'!C:J,8,FALSE)</f>
        <v>42577</v>
      </c>
      <c r="K619" s="109" t="b">
        <f t="shared" si="9"/>
        <v>1</v>
      </c>
      <c r="L619" s="2">
        <v>35000</v>
      </c>
      <c r="M619" s="83">
        <v>12</v>
      </c>
      <c r="N619" s="130">
        <v>45508</v>
      </c>
      <c r="O619" s="2">
        <v>0</v>
      </c>
      <c r="P619" s="184">
        <v>0</v>
      </c>
      <c r="Q619" s="184">
        <v>0.125</v>
      </c>
      <c r="R619" s="83" t="s">
        <v>151</v>
      </c>
      <c r="AA619" s="2">
        <v>35000</v>
      </c>
    </row>
    <row r="620" spans="1:27" ht="15">
      <c r="A620" s="118">
        <v>2267</v>
      </c>
      <c r="B620" s="83" t="s">
        <v>6119</v>
      </c>
      <c r="C620" s="83" t="s">
        <v>8269</v>
      </c>
      <c r="D620" t="s">
        <v>1981</v>
      </c>
      <c r="E620" s="83">
        <v>888</v>
      </c>
      <c r="F620" s="83" t="s">
        <v>153</v>
      </c>
      <c r="H620" s="83" t="s">
        <v>150</v>
      </c>
      <c r="I620" s="109">
        <v>45118</v>
      </c>
      <c r="J620" s="109">
        <f>VLOOKUP(A620,'Membership Details'!C:J,8,FALSE)</f>
        <v>42361</v>
      </c>
      <c r="K620" s="109" t="b">
        <f t="shared" si="9"/>
        <v>1</v>
      </c>
      <c r="L620" s="2">
        <v>35000</v>
      </c>
      <c r="M620" s="83">
        <v>12</v>
      </c>
      <c r="N620" s="130">
        <v>45483</v>
      </c>
      <c r="O620" s="2">
        <v>0</v>
      </c>
      <c r="P620" s="184">
        <v>0</v>
      </c>
      <c r="Q620" s="184">
        <v>0.125</v>
      </c>
      <c r="R620" s="83" t="s">
        <v>151</v>
      </c>
      <c r="AA620" s="2">
        <v>35000</v>
      </c>
    </row>
    <row r="621" spans="1:27" ht="15">
      <c r="A621" s="118">
        <v>2270</v>
      </c>
      <c r="B621" s="83" t="s">
        <v>6119</v>
      </c>
      <c r="C621" s="83" t="s">
        <v>8269</v>
      </c>
      <c r="D621" t="s">
        <v>1966</v>
      </c>
      <c r="E621" s="83">
        <v>889</v>
      </c>
      <c r="F621" s="83" t="s">
        <v>153</v>
      </c>
      <c r="H621" s="83" t="s">
        <v>150</v>
      </c>
      <c r="I621" s="109">
        <v>45118</v>
      </c>
      <c r="J621" s="109">
        <f>VLOOKUP(A621,'Membership Details'!C:J,8,FALSE)</f>
        <v>42332</v>
      </c>
      <c r="K621" s="109" t="b">
        <f t="shared" si="9"/>
        <v>1</v>
      </c>
      <c r="L621" s="2">
        <v>20000</v>
      </c>
      <c r="M621" s="83">
        <v>12</v>
      </c>
      <c r="N621" s="130">
        <v>45483</v>
      </c>
      <c r="O621" s="2">
        <v>0</v>
      </c>
      <c r="P621" s="184">
        <v>0</v>
      </c>
      <c r="Q621" s="184">
        <v>0.125</v>
      </c>
      <c r="R621" s="83" t="s">
        <v>151</v>
      </c>
      <c r="AA621" s="2">
        <v>20000</v>
      </c>
    </row>
    <row r="622" spans="1:27" ht="15">
      <c r="A622" s="118">
        <v>2271</v>
      </c>
      <c r="B622" s="83" t="s">
        <v>6119</v>
      </c>
      <c r="C622" s="83" t="s">
        <v>8269</v>
      </c>
      <c r="D622" t="s">
        <v>2111</v>
      </c>
      <c r="E622" s="83">
        <v>890</v>
      </c>
      <c r="F622" s="83" t="s">
        <v>153</v>
      </c>
      <c r="H622" s="83" t="s">
        <v>150</v>
      </c>
      <c r="I622" s="109">
        <v>45118</v>
      </c>
      <c r="J622" s="109">
        <f>VLOOKUP(A622,'Membership Details'!C:J,8,FALSE)</f>
        <v>42577</v>
      </c>
      <c r="K622" s="109" t="b">
        <f t="shared" si="9"/>
        <v>1</v>
      </c>
      <c r="L622" s="2">
        <v>20000</v>
      </c>
      <c r="M622" s="83">
        <v>12</v>
      </c>
      <c r="N622" s="130">
        <v>45483</v>
      </c>
      <c r="O622" s="2">
        <v>0</v>
      </c>
      <c r="P622" s="184">
        <v>0</v>
      </c>
      <c r="Q622" s="184">
        <v>0.125</v>
      </c>
      <c r="R622" s="83" t="s">
        <v>151</v>
      </c>
      <c r="AA622" s="2">
        <v>20000</v>
      </c>
    </row>
    <row r="623" spans="1:27" ht="15">
      <c r="A623" s="118">
        <v>384</v>
      </c>
      <c r="B623" s="83" t="s">
        <v>6119</v>
      </c>
      <c r="C623" s="83" t="s">
        <v>8269</v>
      </c>
      <c r="D623" t="s">
        <v>543</v>
      </c>
      <c r="E623" s="83">
        <v>891</v>
      </c>
      <c r="F623" s="83" t="s">
        <v>153</v>
      </c>
      <c r="H623" s="83" t="s">
        <v>150</v>
      </c>
      <c r="I623" s="109">
        <v>45152</v>
      </c>
      <c r="J623" s="109">
        <f>VLOOKUP(A623,'Membership Details'!C:J,8,FALSE)</f>
        <v>36982</v>
      </c>
      <c r="K623" s="109" t="b">
        <f t="shared" si="9"/>
        <v>1</v>
      </c>
      <c r="L623" s="2">
        <v>70000</v>
      </c>
      <c r="M623" s="83">
        <v>12</v>
      </c>
      <c r="N623" s="130">
        <v>45517</v>
      </c>
      <c r="O623" s="2">
        <v>0</v>
      </c>
      <c r="P623" s="184">
        <v>0</v>
      </c>
      <c r="Q623" s="184">
        <v>0.125</v>
      </c>
      <c r="R623" s="83" t="s">
        <v>151</v>
      </c>
      <c r="AA623" s="2">
        <v>70000</v>
      </c>
    </row>
    <row r="624" spans="1:27" ht="15">
      <c r="A624" s="118">
        <v>2301</v>
      </c>
      <c r="B624" s="83" t="s">
        <v>6119</v>
      </c>
      <c r="C624" s="83" t="s">
        <v>8269</v>
      </c>
      <c r="D624" t="s">
        <v>1965</v>
      </c>
      <c r="E624" s="83">
        <v>892</v>
      </c>
      <c r="F624" s="83" t="s">
        <v>153</v>
      </c>
      <c r="H624" s="83" t="s">
        <v>150</v>
      </c>
      <c r="I624" s="109">
        <v>45118</v>
      </c>
      <c r="J624" s="109">
        <f>VLOOKUP(A624,'Membership Details'!C:J,8,FALSE)</f>
        <v>42332</v>
      </c>
      <c r="K624" s="109" t="b">
        <f t="shared" si="9"/>
        <v>1</v>
      </c>
      <c r="L624" s="2">
        <v>23000</v>
      </c>
      <c r="M624" s="83">
        <v>12</v>
      </c>
      <c r="N624" s="130">
        <v>45483</v>
      </c>
      <c r="O624" s="2">
        <v>0</v>
      </c>
      <c r="P624" s="184">
        <v>0</v>
      </c>
      <c r="Q624" s="184">
        <v>0.125</v>
      </c>
      <c r="R624" s="83" t="s">
        <v>151</v>
      </c>
      <c r="AA624" s="2">
        <v>23000</v>
      </c>
    </row>
    <row r="625" spans="1:27" ht="15">
      <c r="A625" s="118">
        <v>2287</v>
      </c>
      <c r="B625" s="83" t="s">
        <v>6119</v>
      </c>
      <c r="C625" s="83" t="s">
        <v>8269</v>
      </c>
      <c r="D625" t="s">
        <v>1957</v>
      </c>
      <c r="E625" s="83">
        <v>893</v>
      </c>
      <c r="F625" s="83" t="s">
        <v>153</v>
      </c>
      <c r="H625" s="83" t="s">
        <v>150</v>
      </c>
      <c r="I625" s="109">
        <v>45118</v>
      </c>
      <c r="J625" s="109">
        <f>VLOOKUP(A625,'Membership Details'!C:J,8,FALSE)</f>
        <v>42331</v>
      </c>
      <c r="K625" s="109" t="b">
        <f t="shared" si="9"/>
        <v>1</v>
      </c>
      <c r="L625" s="2">
        <v>23000</v>
      </c>
      <c r="M625" s="83">
        <v>12</v>
      </c>
      <c r="N625" s="130">
        <v>45483</v>
      </c>
      <c r="O625" s="2">
        <v>0</v>
      </c>
      <c r="P625" s="184">
        <v>0</v>
      </c>
      <c r="Q625" s="184">
        <v>0.125</v>
      </c>
      <c r="R625" s="83" t="s">
        <v>151</v>
      </c>
      <c r="AA625" s="2">
        <v>23000</v>
      </c>
    </row>
    <row r="626" spans="1:27" ht="15">
      <c r="A626" s="118">
        <v>2288</v>
      </c>
      <c r="B626" s="83" t="s">
        <v>6119</v>
      </c>
      <c r="C626" s="83" t="s">
        <v>8269</v>
      </c>
      <c r="D626" t="s">
        <v>1963</v>
      </c>
      <c r="E626" s="83">
        <v>894</v>
      </c>
      <c r="F626" s="83" t="s">
        <v>153</v>
      </c>
      <c r="H626" s="83" t="s">
        <v>150</v>
      </c>
      <c r="I626" s="109">
        <v>45118</v>
      </c>
      <c r="J626" s="109">
        <f>VLOOKUP(A626,'Membership Details'!C:J,8,FALSE)</f>
        <v>42331</v>
      </c>
      <c r="K626" s="109" t="b">
        <f t="shared" si="9"/>
        <v>1</v>
      </c>
      <c r="L626" s="2">
        <v>23000</v>
      </c>
      <c r="M626" s="83">
        <v>12</v>
      </c>
      <c r="N626" s="130">
        <v>45483</v>
      </c>
      <c r="O626" s="2">
        <v>0</v>
      </c>
      <c r="P626" s="184">
        <v>0</v>
      </c>
      <c r="Q626" s="184">
        <v>0.125</v>
      </c>
      <c r="R626" s="83" t="s">
        <v>151</v>
      </c>
      <c r="AA626" s="2">
        <v>23000</v>
      </c>
    </row>
    <row r="627" spans="1:27" ht="15">
      <c r="A627" s="118">
        <v>2289</v>
      </c>
      <c r="B627" s="83" t="s">
        <v>6119</v>
      </c>
      <c r="C627" s="83" t="s">
        <v>8269</v>
      </c>
      <c r="D627" t="s">
        <v>1958</v>
      </c>
      <c r="E627" s="83">
        <v>895</v>
      </c>
      <c r="F627" s="83" t="s">
        <v>153</v>
      </c>
      <c r="H627" s="83" t="s">
        <v>150</v>
      </c>
      <c r="I627" s="109">
        <v>45118</v>
      </c>
      <c r="J627" s="109">
        <f>VLOOKUP(A627,'Membership Details'!C:J,8,FALSE)</f>
        <v>42331</v>
      </c>
      <c r="K627" s="109" t="b">
        <f t="shared" si="9"/>
        <v>1</v>
      </c>
      <c r="L627" s="2">
        <v>23000</v>
      </c>
      <c r="M627" s="83">
        <v>12</v>
      </c>
      <c r="N627" s="130">
        <v>45483</v>
      </c>
      <c r="O627" s="2">
        <v>0</v>
      </c>
      <c r="P627" s="184">
        <v>0</v>
      </c>
      <c r="Q627" s="184">
        <v>0.125</v>
      </c>
      <c r="R627" s="83" t="s">
        <v>151</v>
      </c>
      <c r="AA627" s="2">
        <v>23000</v>
      </c>
    </row>
    <row r="628" spans="1:27" ht="15">
      <c r="A628" s="118">
        <v>2290</v>
      </c>
      <c r="B628" s="83" t="s">
        <v>6119</v>
      </c>
      <c r="C628" s="83" t="s">
        <v>8269</v>
      </c>
      <c r="D628" t="s">
        <v>1959</v>
      </c>
      <c r="E628" s="83">
        <v>896</v>
      </c>
      <c r="F628" s="83" t="s">
        <v>153</v>
      </c>
      <c r="H628" s="83" t="s">
        <v>150</v>
      </c>
      <c r="I628" s="109">
        <v>45118</v>
      </c>
      <c r="J628" s="109">
        <f>VLOOKUP(A628,'Membership Details'!C:J,8,FALSE)</f>
        <v>42331</v>
      </c>
      <c r="K628" s="109" t="b">
        <f t="shared" si="9"/>
        <v>1</v>
      </c>
      <c r="L628" s="2">
        <v>23000</v>
      </c>
      <c r="M628" s="83">
        <v>12</v>
      </c>
      <c r="N628" s="130">
        <v>45483</v>
      </c>
      <c r="O628" s="2">
        <v>0</v>
      </c>
      <c r="P628" s="184">
        <v>0</v>
      </c>
      <c r="Q628" s="184">
        <v>0.125</v>
      </c>
      <c r="R628" s="83" t="s">
        <v>151</v>
      </c>
      <c r="AA628" s="2">
        <v>23000</v>
      </c>
    </row>
    <row r="629" spans="1:27" ht="15">
      <c r="A629" s="118">
        <v>2291</v>
      </c>
      <c r="B629" s="83" t="s">
        <v>6119</v>
      </c>
      <c r="C629" s="83" t="s">
        <v>8269</v>
      </c>
      <c r="D629" t="s">
        <v>1964</v>
      </c>
      <c r="E629" s="83">
        <v>897</v>
      </c>
      <c r="F629" s="83" t="s">
        <v>153</v>
      </c>
      <c r="H629" s="83" t="s">
        <v>150</v>
      </c>
      <c r="I629" s="109">
        <v>45118</v>
      </c>
      <c r="J629" s="109">
        <f>VLOOKUP(A629,'Membership Details'!C:J,8,FALSE)</f>
        <v>42331</v>
      </c>
      <c r="K629" s="109" t="b">
        <f t="shared" si="9"/>
        <v>1</v>
      </c>
      <c r="L629" s="2">
        <v>23000</v>
      </c>
      <c r="M629" s="83">
        <v>12</v>
      </c>
      <c r="N629" s="130">
        <v>45483</v>
      </c>
      <c r="O629" s="2">
        <v>0</v>
      </c>
      <c r="P629" s="184">
        <v>0</v>
      </c>
      <c r="Q629" s="184">
        <v>0.125</v>
      </c>
      <c r="R629" s="83" t="s">
        <v>151</v>
      </c>
      <c r="AA629" s="2">
        <v>23000</v>
      </c>
    </row>
    <row r="630" spans="1:27" ht="15">
      <c r="A630" s="118">
        <v>2292</v>
      </c>
      <c r="B630" s="83" t="s">
        <v>6119</v>
      </c>
      <c r="C630" s="83" t="s">
        <v>8269</v>
      </c>
      <c r="D630" t="s">
        <v>1961</v>
      </c>
      <c r="E630" s="83">
        <v>898</v>
      </c>
      <c r="F630" s="83" t="s">
        <v>153</v>
      </c>
      <c r="H630" s="83" t="s">
        <v>150</v>
      </c>
      <c r="I630" s="109">
        <v>45118</v>
      </c>
      <c r="J630" s="109">
        <f>VLOOKUP(A630,'Membership Details'!C:J,8,FALSE)</f>
        <v>42331</v>
      </c>
      <c r="K630" s="109" t="b">
        <f t="shared" si="9"/>
        <v>1</v>
      </c>
      <c r="L630" s="2">
        <v>23000</v>
      </c>
      <c r="M630" s="83">
        <v>12</v>
      </c>
      <c r="N630" s="130">
        <v>45483</v>
      </c>
      <c r="O630" s="2">
        <v>0</v>
      </c>
      <c r="P630" s="184">
        <v>0</v>
      </c>
      <c r="Q630" s="184">
        <v>0.125</v>
      </c>
      <c r="R630" s="83" t="s">
        <v>151</v>
      </c>
      <c r="AA630" s="2">
        <v>23000</v>
      </c>
    </row>
    <row r="631" spans="1:27" ht="15">
      <c r="A631" s="118">
        <v>2293</v>
      </c>
      <c r="B631" s="83" t="s">
        <v>6119</v>
      </c>
      <c r="C631" s="83" t="s">
        <v>8269</v>
      </c>
      <c r="D631" t="s">
        <v>1960</v>
      </c>
      <c r="E631" s="83">
        <v>899</v>
      </c>
      <c r="F631" s="83" t="s">
        <v>153</v>
      </c>
      <c r="H631" s="83" t="s">
        <v>150</v>
      </c>
      <c r="I631" s="109">
        <v>45118</v>
      </c>
      <c r="J631" s="109">
        <f>VLOOKUP(A631,'Membership Details'!C:J,8,FALSE)</f>
        <v>42331</v>
      </c>
      <c r="K631" s="109" t="b">
        <f t="shared" si="9"/>
        <v>1</v>
      </c>
      <c r="L631" s="2">
        <v>23000</v>
      </c>
      <c r="M631" s="83">
        <v>12</v>
      </c>
      <c r="N631" s="130">
        <v>45483</v>
      </c>
      <c r="O631" s="2">
        <v>0</v>
      </c>
      <c r="P631" s="184">
        <v>0</v>
      </c>
      <c r="Q631" s="184">
        <v>0.125</v>
      </c>
      <c r="R631" s="83" t="s">
        <v>151</v>
      </c>
      <c r="AA631" s="2">
        <v>23000</v>
      </c>
    </row>
    <row r="632" spans="1:27" ht="15">
      <c r="A632" s="118">
        <v>2294</v>
      </c>
      <c r="B632" s="83" t="s">
        <v>6119</v>
      </c>
      <c r="C632" s="83" t="s">
        <v>8269</v>
      </c>
      <c r="D632" t="s">
        <v>1962</v>
      </c>
      <c r="E632" s="83">
        <v>900</v>
      </c>
      <c r="F632" s="83" t="s">
        <v>153</v>
      </c>
      <c r="H632" s="83" t="s">
        <v>150</v>
      </c>
      <c r="I632" s="109">
        <v>45118</v>
      </c>
      <c r="J632" s="109">
        <f>VLOOKUP(A632,'Membership Details'!C:J,8,FALSE)</f>
        <v>42331</v>
      </c>
      <c r="K632" s="109" t="b">
        <f t="shared" si="9"/>
        <v>1</v>
      </c>
      <c r="L632" s="2">
        <v>23000</v>
      </c>
      <c r="M632" s="83">
        <v>12</v>
      </c>
      <c r="N632" s="130">
        <v>45483</v>
      </c>
      <c r="O632" s="2">
        <v>0</v>
      </c>
      <c r="P632" s="184">
        <v>0</v>
      </c>
      <c r="Q632" s="184">
        <v>0.125</v>
      </c>
      <c r="R632" s="83" t="s">
        <v>151</v>
      </c>
      <c r="AA632" s="2">
        <v>23000</v>
      </c>
    </row>
    <row r="633" spans="1:27" ht="15">
      <c r="A633" s="118">
        <v>2272</v>
      </c>
      <c r="B633" s="83" t="s">
        <v>6119</v>
      </c>
      <c r="C633" s="83" t="s">
        <v>8269</v>
      </c>
      <c r="D633" t="s">
        <v>2112</v>
      </c>
      <c r="E633" s="83">
        <v>901</v>
      </c>
      <c r="F633" s="83" t="s">
        <v>153</v>
      </c>
      <c r="H633" s="83" t="s">
        <v>150</v>
      </c>
      <c r="I633" s="109">
        <v>45143</v>
      </c>
      <c r="J633" s="109">
        <f>VLOOKUP(A633,'Membership Details'!C:J,8,FALSE)</f>
        <v>42577</v>
      </c>
      <c r="K633" s="109" t="b">
        <f t="shared" si="9"/>
        <v>1</v>
      </c>
      <c r="L633" s="2">
        <v>20000</v>
      </c>
      <c r="M633" s="83">
        <v>12</v>
      </c>
      <c r="N633" s="130">
        <v>45508</v>
      </c>
      <c r="O633" s="2">
        <v>0</v>
      </c>
      <c r="P633" s="184">
        <v>0</v>
      </c>
      <c r="Q633" s="184">
        <v>0.125</v>
      </c>
      <c r="R633" s="83" t="s">
        <v>151</v>
      </c>
      <c r="AA633" s="2">
        <v>20000</v>
      </c>
    </row>
    <row r="634" spans="1:27" ht="15">
      <c r="A634" s="118">
        <v>2295</v>
      </c>
      <c r="B634" s="83" t="s">
        <v>6119</v>
      </c>
      <c r="C634" s="83" t="s">
        <v>8269</v>
      </c>
      <c r="D634" t="s">
        <v>2115</v>
      </c>
      <c r="E634" s="83">
        <v>902</v>
      </c>
      <c r="F634" s="83" t="s">
        <v>153</v>
      </c>
      <c r="H634" s="83" t="s">
        <v>150</v>
      </c>
      <c r="I634" s="109">
        <v>45143</v>
      </c>
      <c r="J634" s="109">
        <f>VLOOKUP(A634,'Membership Details'!C:J,8,FALSE)</f>
        <v>39707</v>
      </c>
      <c r="K634" s="109" t="b">
        <f t="shared" si="9"/>
        <v>1</v>
      </c>
      <c r="L634" s="2">
        <v>15000</v>
      </c>
      <c r="M634" s="83">
        <v>12</v>
      </c>
      <c r="N634" s="130">
        <v>45508</v>
      </c>
      <c r="O634" s="2">
        <v>0</v>
      </c>
      <c r="P634" s="184">
        <v>0</v>
      </c>
      <c r="Q634" s="184">
        <v>0.125</v>
      </c>
      <c r="R634" s="83" t="s">
        <v>151</v>
      </c>
      <c r="AA634" s="2">
        <v>15000</v>
      </c>
    </row>
    <row r="635" spans="1:27" ht="15">
      <c r="A635" s="118">
        <v>2254</v>
      </c>
      <c r="B635" s="83" t="s">
        <v>6119</v>
      </c>
      <c r="C635" s="83" t="s">
        <v>8269</v>
      </c>
      <c r="D635" t="s">
        <v>1971</v>
      </c>
      <c r="E635" s="83">
        <v>903</v>
      </c>
      <c r="F635" s="83" t="s">
        <v>153</v>
      </c>
      <c r="H635" s="83" t="s">
        <v>150</v>
      </c>
      <c r="I635" s="109">
        <v>45118</v>
      </c>
      <c r="J635" s="109">
        <f>VLOOKUP(A635,'Membership Details'!C:J,8,FALSE)</f>
        <v>42577</v>
      </c>
      <c r="K635" s="109" t="b">
        <f t="shared" si="9"/>
        <v>1</v>
      </c>
      <c r="L635" s="2">
        <v>85000</v>
      </c>
      <c r="M635" s="83">
        <v>12</v>
      </c>
      <c r="N635" s="130">
        <v>45483</v>
      </c>
      <c r="O635" s="2">
        <v>0</v>
      </c>
      <c r="P635" s="184">
        <v>0</v>
      </c>
      <c r="Q635" s="184">
        <v>0.125</v>
      </c>
      <c r="R635" s="83" t="s">
        <v>151</v>
      </c>
      <c r="AA635" s="2">
        <v>85000</v>
      </c>
    </row>
    <row r="636" spans="1:27" ht="15">
      <c r="A636" s="118">
        <v>2255</v>
      </c>
      <c r="B636" s="83" t="s">
        <v>6119</v>
      </c>
      <c r="C636" s="83" t="s">
        <v>8269</v>
      </c>
      <c r="D636" t="s">
        <v>1972</v>
      </c>
      <c r="E636" s="83">
        <v>904</v>
      </c>
      <c r="F636" s="83" t="s">
        <v>153</v>
      </c>
      <c r="H636" s="83" t="s">
        <v>150</v>
      </c>
      <c r="I636" s="109">
        <v>45118</v>
      </c>
      <c r="J636" s="109">
        <f>VLOOKUP(A636,'Membership Details'!C:J,8,FALSE)</f>
        <v>42577</v>
      </c>
      <c r="K636" s="109" t="b">
        <f t="shared" si="9"/>
        <v>1</v>
      </c>
      <c r="L636" s="2">
        <v>85000</v>
      </c>
      <c r="M636" s="83">
        <v>12</v>
      </c>
      <c r="N636" s="130">
        <v>45483</v>
      </c>
      <c r="O636" s="2">
        <v>0</v>
      </c>
      <c r="P636" s="184">
        <v>0</v>
      </c>
      <c r="Q636" s="184">
        <v>0.125</v>
      </c>
      <c r="R636" s="83" t="s">
        <v>151</v>
      </c>
      <c r="AA636" s="2">
        <v>85000</v>
      </c>
    </row>
    <row r="637" spans="1:27" ht="15">
      <c r="A637" s="118">
        <v>2260</v>
      </c>
      <c r="B637" s="83" t="s">
        <v>6119</v>
      </c>
      <c r="C637" s="83" t="s">
        <v>8269</v>
      </c>
      <c r="D637" t="s">
        <v>1510</v>
      </c>
      <c r="E637" s="83">
        <v>905</v>
      </c>
      <c r="F637" s="83" t="s">
        <v>153</v>
      </c>
      <c r="H637" s="83" t="s">
        <v>150</v>
      </c>
      <c r="I637" s="109">
        <v>45118</v>
      </c>
      <c r="J637" s="109">
        <f>VLOOKUP(A637,'Membership Details'!C:J,8,FALSE)</f>
        <v>39172</v>
      </c>
      <c r="K637" s="109" t="b">
        <f t="shared" si="9"/>
        <v>1</v>
      </c>
      <c r="L637" s="2">
        <v>40000</v>
      </c>
      <c r="M637" s="83">
        <v>12</v>
      </c>
      <c r="N637" s="130">
        <v>45483</v>
      </c>
      <c r="O637" s="2">
        <v>0</v>
      </c>
      <c r="P637" s="184">
        <v>0</v>
      </c>
      <c r="Q637" s="184">
        <v>0.125</v>
      </c>
      <c r="R637" s="83" t="s">
        <v>151</v>
      </c>
      <c r="AA637" s="2">
        <v>40000</v>
      </c>
    </row>
    <row r="638" spans="1:27" ht="15">
      <c r="A638" s="118">
        <v>2261</v>
      </c>
      <c r="B638" s="83" t="s">
        <v>6119</v>
      </c>
      <c r="C638" s="83" t="s">
        <v>8269</v>
      </c>
      <c r="D638" t="s">
        <v>1740</v>
      </c>
      <c r="E638" s="83">
        <v>906</v>
      </c>
      <c r="F638" s="83" t="s">
        <v>153</v>
      </c>
      <c r="H638" s="83" t="s">
        <v>150</v>
      </c>
      <c r="I638" s="109">
        <v>45143</v>
      </c>
      <c r="J638" s="109">
        <f>VLOOKUP(A638,'Membership Details'!C:J,8,FALSE)</f>
        <v>40866</v>
      </c>
      <c r="K638" s="109" t="b">
        <f t="shared" si="9"/>
        <v>1</v>
      </c>
      <c r="L638" s="2">
        <v>110000</v>
      </c>
      <c r="M638" s="83">
        <v>12</v>
      </c>
      <c r="N638" s="130">
        <v>45508</v>
      </c>
      <c r="O638" s="2">
        <v>0</v>
      </c>
      <c r="P638" s="184">
        <v>0</v>
      </c>
      <c r="Q638" s="184">
        <v>0.125</v>
      </c>
      <c r="R638" s="83" t="s">
        <v>151</v>
      </c>
      <c r="AA638" s="2">
        <v>110000</v>
      </c>
    </row>
    <row r="639" spans="1:27" ht="15">
      <c r="A639" s="118">
        <v>2263</v>
      </c>
      <c r="B639" s="83" t="s">
        <v>6119</v>
      </c>
      <c r="C639" s="83" t="s">
        <v>8269</v>
      </c>
      <c r="D639" t="s">
        <v>1468</v>
      </c>
      <c r="E639" s="83">
        <v>908</v>
      </c>
      <c r="F639" s="83" t="s">
        <v>153</v>
      </c>
      <c r="H639" s="83" t="s">
        <v>150</v>
      </c>
      <c r="I639" s="109">
        <v>45152</v>
      </c>
      <c r="J639" s="109">
        <f>VLOOKUP(A639,'Membership Details'!C:J,8,FALSE)</f>
        <v>39172</v>
      </c>
      <c r="K639" s="109" t="b">
        <f t="shared" si="9"/>
        <v>1</v>
      </c>
      <c r="L639" s="2">
        <v>120000</v>
      </c>
      <c r="M639" s="83">
        <v>12</v>
      </c>
      <c r="N639" s="130">
        <v>45517</v>
      </c>
      <c r="O639" s="2">
        <v>0</v>
      </c>
      <c r="P639" s="184">
        <v>0</v>
      </c>
      <c r="Q639" s="184">
        <v>0.125</v>
      </c>
      <c r="R639" s="83" t="s">
        <v>151</v>
      </c>
      <c r="AA639" s="2">
        <v>120000</v>
      </c>
    </row>
    <row r="640" spans="1:27" ht="15">
      <c r="A640" s="118">
        <v>2248</v>
      </c>
      <c r="B640" s="83" t="s">
        <v>6119</v>
      </c>
      <c r="C640" s="83" t="s">
        <v>8269</v>
      </c>
      <c r="D640" t="s">
        <v>2083</v>
      </c>
      <c r="E640" s="83">
        <v>909</v>
      </c>
      <c r="F640" s="83" t="s">
        <v>153</v>
      </c>
      <c r="H640" s="83" t="s">
        <v>150</v>
      </c>
      <c r="I640" s="109">
        <v>45118</v>
      </c>
      <c r="J640" s="109">
        <f>VLOOKUP(A640,'Membership Details'!C:J,8,FALSE)</f>
        <v>42503</v>
      </c>
      <c r="K640" s="109" t="b">
        <f t="shared" si="9"/>
        <v>1</v>
      </c>
      <c r="L640" s="2">
        <v>75000</v>
      </c>
      <c r="M640" s="83">
        <v>12</v>
      </c>
      <c r="N640" s="130">
        <v>45483</v>
      </c>
      <c r="O640" s="2">
        <v>0</v>
      </c>
      <c r="P640" s="184">
        <v>0</v>
      </c>
      <c r="Q640" s="184">
        <v>0.125</v>
      </c>
      <c r="R640" s="83" t="s">
        <v>151</v>
      </c>
      <c r="AA640" s="2">
        <v>75000</v>
      </c>
    </row>
    <row r="641" spans="1:27" ht="15">
      <c r="A641" s="118">
        <v>2265</v>
      </c>
      <c r="B641" s="83" t="s">
        <v>6119</v>
      </c>
      <c r="C641" s="83" t="s">
        <v>8269</v>
      </c>
      <c r="D641" t="s">
        <v>1973</v>
      </c>
      <c r="E641" s="83">
        <v>910</v>
      </c>
      <c r="F641" s="83" t="s">
        <v>153</v>
      </c>
      <c r="H641" s="83" t="s">
        <v>150</v>
      </c>
      <c r="I641" s="109">
        <v>45152</v>
      </c>
      <c r="J641" s="109">
        <f>VLOOKUP(A641,'Membership Details'!C:J,8,FALSE)</f>
        <v>42346</v>
      </c>
      <c r="K641" s="109" t="b">
        <f t="shared" si="9"/>
        <v>1</v>
      </c>
      <c r="L641" s="2">
        <v>80000</v>
      </c>
      <c r="M641" s="83">
        <v>12</v>
      </c>
      <c r="N641" s="130">
        <v>45517</v>
      </c>
      <c r="O641" s="2">
        <v>0</v>
      </c>
      <c r="P641" s="184">
        <v>0</v>
      </c>
      <c r="Q641" s="184">
        <v>0.125</v>
      </c>
      <c r="R641" s="83" t="s">
        <v>151</v>
      </c>
      <c r="AA641" s="2">
        <v>80000</v>
      </c>
    </row>
    <row r="642" spans="1:27" ht="15">
      <c r="A642" s="118">
        <v>2266</v>
      </c>
      <c r="B642" s="83" t="s">
        <v>6119</v>
      </c>
      <c r="C642" s="83" t="s">
        <v>8269</v>
      </c>
      <c r="D642" t="s">
        <v>1974</v>
      </c>
      <c r="E642" s="83">
        <v>911</v>
      </c>
      <c r="F642" s="83" t="s">
        <v>153</v>
      </c>
      <c r="H642" s="83" t="s">
        <v>150</v>
      </c>
      <c r="I642" s="109">
        <v>45152</v>
      </c>
      <c r="J642" s="109">
        <f>VLOOKUP(A642,'Membership Details'!C:J,8,FALSE)</f>
        <v>42346</v>
      </c>
      <c r="K642" s="109" t="b">
        <f t="shared" si="9"/>
        <v>1</v>
      </c>
      <c r="L642" s="2">
        <v>80000</v>
      </c>
      <c r="M642" s="83">
        <v>12</v>
      </c>
      <c r="N642" s="130">
        <v>45517</v>
      </c>
      <c r="O642" s="2">
        <v>0</v>
      </c>
      <c r="P642" s="184">
        <v>0</v>
      </c>
      <c r="Q642" s="184">
        <v>0.125</v>
      </c>
      <c r="R642" s="83" t="s">
        <v>151</v>
      </c>
      <c r="AA642" s="2">
        <v>80000</v>
      </c>
    </row>
    <row r="643" spans="1:27" ht="15">
      <c r="A643" s="118">
        <v>2296</v>
      </c>
      <c r="B643" s="83" t="s">
        <v>6119</v>
      </c>
      <c r="C643" s="83" t="s">
        <v>8269</v>
      </c>
      <c r="D643" t="s">
        <v>2114</v>
      </c>
      <c r="E643" s="83">
        <v>912</v>
      </c>
      <c r="F643" s="83" t="s">
        <v>153</v>
      </c>
      <c r="H643" s="83" t="s">
        <v>150</v>
      </c>
      <c r="I643" s="129">
        <v>45090</v>
      </c>
      <c r="J643" s="109">
        <f>VLOOKUP(A643,'Membership Details'!C:J,8,FALSE)</f>
        <v>39707</v>
      </c>
      <c r="K643" s="109" t="b">
        <f t="shared" ref="K643:K706" si="10">I643&gt;=J643</f>
        <v>1</v>
      </c>
      <c r="L643" s="2">
        <v>15000</v>
      </c>
      <c r="M643" s="83">
        <v>12</v>
      </c>
      <c r="N643" s="131">
        <v>45455</v>
      </c>
      <c r="O643" s="2">
        <v>0</v>
      </c>
      <c r="P643" s="184">
        <v>0</v>
      </c>
      <c r="Q643" s="184">
        <v>0.125</v>
      </c>
      <c r="R643" s="83" t="s">
        <v>151</v>
      </c>
      <c r="AA643" s="2">
        <v>15000</v>
      </c>
    </row>
    <row r="644" spans="1:27" ht="15">
      <c r="A644" s="118">
        <v>420</v>
      </c>
      <c r="B644" s="83" t="s">
        <v>6119</v>
      </c>
      <c r="C644" s="83" t="s">
        <v>8269</v>
      </c>
      <c r="D644" t="s">
        <v>1046</v>
      </c>
      <c r="E644" s="83">
        <v>914</v>
      </c>
      <c r="F644" s="83" t="s">
        <v>153</v>
      </c>
      <c r="H644" s="83" t="s">
        <v>150</v>
      </c>
      <c r="I644" s="109">
        <v>45118</v>
      </c>
      <c r="J644" s="109">
        <f>VLOOKUP(A644,'Membership Details'!C:J,8,FALSE)</f>
        <v>36982</v>
      </c>
      <c r="K644" s="109" t="b">
        <f t="shared" si="10"/>
        <v>1</v>
      </c>
      <c r="L644" s="2">
        <v>40000</v>
      </c>
      <c r="M644" s="83">
        <v>12</v>
      </c>
      <c r="N644" s="130">
        <v>45483</v>
      </c>
      <c r="O644" s="2">
        <v>0</v>
      </c>
      <c r="P644" s="184">
        <v>0</v>
      </c>
      <c r="Q644" s="184">
        <v>0.125</v>
      </c>
      <c r="R644" s="83" t="s">
        <v>151</v>
      </c>
      <c r="AA644" s="2">
        <v>40000</v>
      </c>
    </row>
    <row r="645" spans="1:27" ht="15">
      <c r="A645" s="118">
        <v>2284</v>
      </c>
      <c r="B645" s="83" t="s">
        <v>6119</v>
      </c>
      <c r="C645" s="83" t="s">
        <v>8269</v>
      </c>
      <c r="D645" t="s">
        <v>762</v>
      </c>
      <c r="E645" s="83">
        <v>915</v>
      </c>
      <c r="F645" s="83" t="s">
        <v>153</v>
      </c>
      <c r="H645" s="83" t="s">
        <v>150</v>
      </c>
      <c r="I645" s="128">
        <v>45194</v>
      </c>
      <c r="J645" s="109">
        <f>VLOOKUP(A645,'Membership Details'!C:J,8,FALSE)</f>
        <v>36982</v>
      </c>
      <c r="K645" s="109" t="b">
        <f t="shared" si="10"/>
        <v>1</v>
      </c>
      <c r="L645" s="2">
        <v>155000</v>
      </c>
      <c r="M645" s="83">
        <v>12</v>
      </c>
      <c r="N645" s="130">
        <v>45559</v>
      </c>
      <c r="O645" s="2">
        <v>0</v>
      </c>
      <c r="P645" s="184">
        <v>0</v>
      </c>
      <c r="Q645" s="184">
        <v>0.125</v>
      </c>
      <c r="R645" s="83" t="s">
        <v>151</v>
      </c>
      <c r="AA645" s="2">
        <v>155000</v>
      </c>
    </row>
    <row r="646" spans="1:27" ht="15">
      <c r="A646" s="118">
        <v>2298</v>
      </c>
      <c r="B646" s="83" t="s">
        <v>6119</v>
      </c>
      <c r="C646" s="83" t="s">
        <v>8269</v>
      </c>
      <c r="D646" t="s">
        <v>2117</v>
      </c>
      <c r="E646" s="83">
        <v>917</v>
      </c>
      <c r="F646" s="83" t="s">
        <v>153</v>
      </c>
      <c r="H646" s="83" t="s">
        <v>150</v>
      </c>
      <c r="I646" s="128">
        <v>45194</v>
      </c>
      <c r="J646" s="109">
        <f>VLOOKUP(A646,'Membership Details'!C:J,8,FALSE)</f>
        <v>39707</v>
      </c>
      <c r="K646" s="109" t="b">
        <f t="shared" si="10"/>
        <v>1</v>
      </c>
      <c r="L646" s="2">
        <v>15000</v>
      </c>
      <c r="M646" s="83">
        <v>12</v>
      </c>
      <c r="N646" s="130">
        <v>45559</v>
      </c>
      <c r="O646" s="2">
        <v>0</v>
      </c>
      <c r="P646" s="184">
        <v>0</v>
      </c>
      <c r="Q646" s="184">
        <v>0.125</v>
      </c>
      <c r="R646" s="83" t="s">
        <v>151</v>
      </c>
      <c r="AA646" s="2">
        <v>15000</v>
      </c>
    </row>
    <row r="647" spans="1:27" ht="15">
      <c r="A647" s="118">
        <v>2299</v>
      </c>
      <c r="B647" s="83" t="s">
        <v>6119</v>
      </c>
      <c r="C647" s="83" t="s">
        <v>8269</v>
      </c>
      <c r="D647" t="s">
        <v>2119</v>
      </c>
      <c r="E647" s="83">
        <v>918</v>
      </c>
      <c r="F647" s="83" t="s">
        <v>153</v>
      </c>
      <c r="H647" s="83" t="s">
        <v>150</v>
      </c>
      <c r="I647" s="109">
        <v>45118</v>
      </c>
      <c r="J647" s="109">
        <f>VLOOKUP(A647,'Membership Details'!C:J,8,FALSE)</f>
        <v>42644</v>
      </c>
      <c r="K647" s="109" t="b">
        <f t="shared" si="10"/>
        <v>1</v>
      </c>
      <c r="L647" s="2">
        <v>80000</v>
      </c>
      <c r="M647" s="83">
        <v>12</v>
      </c>
      <c r="N647" s="130">
        <v>45483</v>
      </c>
      <c r="O647" s="2">
        <v>0</v>
      </c>
      <c r="P647" s="184">
        <v>0</v>
      </c>
      <c r="Q647" s="184">
        <v>0.125</v>
      </c>
      <c r="R647" s="83" t="s">
        <v>151</v>
      </c>
      <c r="AA647" s="2">
        <v>80000</v>
      </c>
    </row>
    <row r="648" spans="1:27" ht="15">
      <c r="A648" s="118">
        <v>2253</v>
      </c>
      <c r="B648" s="83" t="s">
        <v>6119</v>
      </c>
      <c r="C648" s="83" t="s">
        <v>8269</v>
      </c>
      <c r="D648" t="s">
        <v>1983</v>
      </c>
      <c r="E648" s="83">
        <v>919</v>
      </c>
      <c r="F648" s="83" t="s">
        <v>153</v>
      </c>
      <c r="H648" s="83" t="s">
        <v>150</v>
      </c>
      <c r="I648" s="109">
        <v>45118</v>
      </c>
      <c r="J648" s="109">
        <f>VLOOKUP(A648,'Membership Details'!C:J,8,FALSE)</f>
        <v>42430</v>
      </c>
      <c r="K648" s="109" t="b">
        <f t="shared" si="10"/>
        <v>1</v>
      </c>
      <c r="L648" s="2">
        <v>50000</v>
      </c>
      <c r="M648" s="83">
        <v>12</v>
      </c>
      <c r="N648" s="130">
        <v>45483</v>
      </c>
      <c r="O648" s="2">
        <v>0</v>
      </c>
      <c r="P648" s="184">
        <v>0</v>
      </c>
      <c r="Q648" s="184">
        <v>0.125</v>
      </c>
      <c r="R648" s="83" t="s">
        <v>151</v>
      </c>
      <c r="AA648" s="2">
        <v>50000</v>
      </c>
    </row>
    <row r="649" spans="1:27" ht="15">
      <c r="A649" s="118">
        <v>2264</v>
      </c>
      <c r="B649" s="83" t="s">
        <v>6119</v>
      </c>
      <c r="C649" s="83" t="s">
        <v>8269</v>
      </c>
      <c r="D649" t="s">
        <v>1984</v>
      </c>
      <c r="E649" s="83">
        <v>920</v>
      </c>
      <c r="F649" s="83" t="s">
        <v>153</v>
      </c>
      <c r="H649" s="83" t="s">
        <v>150</v>
      </c>
      <c r="I649" s="109">
        <v>45118</v>
      </c>
      <c r="J649" s="109">
        <f>VLOOKUP(A649,'Membership Details'!C:J,8,FALSE)</f>
        <v>42430</v>
      </c>
      <c r="K649" s="109" t="b">
        <f t="shared" si="10"/>
        <v>1</v>
      </c>
      <c r="L649" s="2">
        <v>50000</v>
      </c>
      <c r="M649" s="83">
        <v>12</v>
      </c>
      <c r="N649" s="130">
        <v>45483</v>
      </c>
      <c r="O649" s="2">
        <v>0</v>
      </c>
      <c r="P649" s="184">
        <v>0</v>
      </c>
      <c r="Q649" s="184">
        <v>0.125</v>
      </c>
      <c r="R649" s="83" t="s">
        <v>151</v>
      </c>
      <c r="AA649" s="2">
        <v>50000</v>
      </c>
    </row>
    <row r="650" spans="1:27" ht="15">
      <c r="A650" s="118">
        <v>2269</v>
      </c>
      <c r="B650" s="83" t="s">
        <v>6119</v>
      </c>
      <c r="C650" s="83" t="s">
        <v>8269</v>
      </c>
      <c r="D650" t="s">
        <v>2102</v>
      </c>
      <c r="E650" s="83">
        <v>921</v>
      </c>
      <c r="F650" s="83" t="s">
        <v>153</v>
      </c>
      <c r="H650" s="83" t="s">
        <v>150</v>
      </c>
      <c r="I650" s="129">
        <v>45090</v>
      </c>
      <c r="J650" s="109">
        <f>VLOOKUP(A650,'Membership Details'!C:J,8,FALSE)</f>
        <v>42577</v>
      </c>
      <c r="K650" s="109" t="b">
        <f t="shared" si="10"/>
        <v>1</v>
      </c>
      <c r="L650" s="2">
        <v>45000</v>
      </c>
      <c r="M650" s="83">
        <v>12</v>
      </c>
      <c r="N650" s="131">
        <v>45455</v>
      </c>
      <c r="O650" s="2">
        <v>0</v>
      </c>
      <c r="P650" s="184">
        <v>0</v>
      </c>
      <c r="Q650" s="184">
        <v>0.125</v>
      </c>
      <c r="R650" s="83" t="s">
        <v>151</v>
      </c>
      <c r="AA650" s="2">
        <v>45000</v>
      </c>
    </row>
    <row r="651" spans="1:27" ht="15">
      <c r="A651" s="118">
        <v>3262</v>
      </c>
      <c r="B651" s="83" t="s">
        <v>6119</v>
      </c>
      <c r="C651" s="83" t="s">
        <v>8269</v>
      </c>
      <c r="D651" t="s">
        <v>1853</v>
      </c>
      <c r="E651" s="83">
        <v>922</v>
      </c>
      <c r="F651" s="83" t="s">
        <v>153</v>
      </c>
      <c r="H651" s="83" t="s">
        <v>150</v>
      </c>
      <c r="I651" s="128">
        <v>45194</v>
      </c>
      <c r="J651" s="109">
        <f>VLOOKUP(A651,'Membership Details'!C:J,8,FALSE)</f>
        <v>41346</v>
      </c>
      <c r="K651" s="109" t="b">
        <f t="shared" si="10"/>
        <v>1</v>
      </c>
      <c r="L651" s="2">
        <v>170000</v>
      </c>
      <c r="M651" s="83">
        <v>12</v>
      </c>
      <c r="N651" s="130">
        <v>45559</v>
      </c>
      <c r="O651" s="2">
        <v>0</v>
      </c>
      <c r="P651" s="184">
        <v>0</v>
      </c>
      <c r="Q651" s="184">
        <v>0.125</v>
      </c>
      <c r="R651" s="83" t="s">
        <v>151</v>
      </c>
      <c r="AA651" s="2">
        <v>170000</v>
      </c>
    </row>
    <row r="652" spans="1:27" ht="15">
      <c r="A652" s="118">
        <v>2268</v>
      </c>
      <c r="B652" s="83" t="s">
        <v>6119</v>
      </c>
      <c r="C652" s="83" t="s">
        <v>8269</v>
      </c>
      <c r="D652" t="s">
        <v>1979</v>
      </c>
      <c r="E652" s="83">
        <v>923</v>
      </c>
      <c r="F652" s="83" t="s">
        <v>153</v>
      </c>
      <c r="H652" s="83" t="s">
        <v>150</v>
      </c>
      <c r="I652" s="109">
        <v>45152</v>
      </c>
      <c r="J652" s="109">
        <f>VLOOKUP(A652,'Membership Details'!C:J,8,FALSE)</f>
        <v>42360</v>
      </c>
      <c r="K652" s="109" t="b">
        <f t="shared" si="10"/>
        <v>1</v>
      </c>
      <c r="L652" s="2">
        <v>35000</v>
      </c>
      <c r="M652" s="83">
        <v>12</v>
      </c>
      <c r="N652" s="130">
        <v>45517</v>
      </c>
      <c r="O652" s="2">
        <v>0</v>
      </c>
      <c r="P652" s="184">
        <v>0</v>
      </c>
      <c r="Q652" s="184">
        <v>0.125</v>
      </c>
      <c r="R652" s="83" t="s">
        <v>151</v>
      </c>
      <c r="AA652" s="2">
        <v>35000</v>
      </c>
    </row>
    <row r="653" spans="1:27" ht="15">
      <c r="A653" s="118">
        <v>2279</v>
      </c>
      <c r="B653" s="83" t="s">
        <v>6119</v>
      </c>
      <c r="C653" s="83" t="s">
        <v>8269</v>
      </c>
      <c r="D653" t="s">
        <v>1459</v>
      </c>
      <c r="E653" s="83">
        <v>924</v>
      </c>
      <c r="F653" s="83" t="s">
        <v>153</v>
      </c>
      <c r="H653" s="83" t="s">
        <v>150</v>
      </c>
      <c r="I653" s="128">
        <v>45194</v>
      </c>
      <c r="J653" s="109">
        <f>VLOOKUP(A653,'Membership Details'!C:J,8,FALSE)</f>
        <v>39099</v>
      </c>
      <c r="K653" s="109" t="b">
        <f t="shared" si="10"/>
        <v>1</v>
      </c>
      <c r="L653" s="2">
        <v>80000</v>
      </c>
      <c r="M653" s="83">
        <v>12</v>
      </c>
      <c r="N653" s="130">
        <v>45559</v>
      </c>
      <c r="O653" s="2">
        <v>0</v>
      </c>
      <c r="P653" s="184">
        <v>0</v>
      </c>
      <c r="Q653" s="184">
        <v>0.125</v>
      </c>
      <c r="R653" s="83" t="s">
        <v>151</v>
      </c>
      <c r="AA653" s="2">
        <v>80000</v>
      </c>
    </row>
    <row r="654" spans="1:27" ht="15">
      <c r="A654" s="118">
        <v>2282</v>
      </c>
      <c r="B654" s="83" t="s">
        <v>6119</v>
      </c>
      <c r="C654" s="83" t="s">
        <v>8269</v>
      </c>
      <c r="D654" t="s">
        <v>1975</v>
      </c>
      <c r="E654" s="83">
        <v>925</v>
      </c>
      <c r="F654" s="83" t="s">
        <v>153</v>
      </c>
      <c r="H654" s="83" t="s">
        <v>150</v>
      </c>
      <c r="I654" s="109">
        <v>45118</v>
      </c>
      <c r="J654" s="109">
        <f>VLOOKUP(A654,'Membership Details'!C:J,8,FALSE)</f>
        <v>42352</v>
      </c>
      <c r="K654" s="109" t="b">
        <f t="shared" si="10"/>
        <v>1</v>
      </c>
      <c r="L654" s="2">
        <v>85000</v>
      </c>
      <c r="M654" s="83">
        <v>12</v>
      </c>
      <c r="N654" s="130">
        <v>45483</v>
      </c>
      <c r="O654" s="2">
        <v>0</v>
      </c>
      <c r="P654" s="184">
        <v>0</v>
      </c>
      <c r="Q654" s="184">
        <v>0.125</v>
      </c>
      <c r="R654" s="83" t="s">
        <v>151</v>
      </c>
      <c r="AA654" s="2">
        <v>85000</v>
      </c>
    </row>
    <row r="655" spans="1:27" ht="15">
      <c r="A655" s="118">
        <v>2281</v>
      </c>
      <c r="B655" s="83" t="s">
        <v>6119</v>
      </c>
      <c r="C655" s="83" t="s">
        <v>8269</v>
      </c>
      <c r="D655" t="s">
        <v>1976</v>
      </c>
      <c r="E655" s="83">
        <v>926</v>
      </c>
      <c r="F655" s="83" t="s">
        <v>153</v>
      </c>
      <c r="H655" s="83" t="s">
        <v>150</v>
      </c>
      <c r="I655" s="109">
        <v>45118</v>
      </c>
      <c r="J655" s="109">
        <f>VLOOKUP(A655,'Membership Details'!C:J,8,FALSE)</f>
        <v>42352</v>
      </c>
      <c r="K655" s="109" t="b">
        <f t="shared" si="10"/>
        <v>1</v>
      </c>
      <c r="L655" s="2">
        <v>85000</v>
      </c>
      <c r="M655" s="83">
        <v>12</v>
      </c>
      <c r="N655" s="130">
        <v>45483</v>
      </c>
      <c r="O655" s="2">
        <v>0</v>
      </c>
      <c r="P655" s="184">
        <v>0</v>
      </c>
      <c r="Q655" s="184">
        <v>0.125</v>
      </c>
      <c r="R655" s="83" t="s">
        <v>151</v>
      </c>
      <c r="AA655" s="2">
        <v>85000</v>
      </c>
    </row>
    <row r="656" spans="1:27" ht="15">
      <c r="A656" s="118">
        <v>1727</v>
      </c>
      <c r="B656" s="83" t="s">
        <v>6119</v>
      </c>
      <c r="C656" s="83" t="s">
        <v>8269</v>
      </c>
      <c r="D656" t="s">
        <v>1977</v>
      </c>
      <c r="E656" s="83">
        <v>927</v>
      </c>
      <c r="F656" s="83" t="s">
        <v>153</v>
      </c>
      <c r="H656" s="83" t="s">
        <v>150</v>
      </c>
      <c r="I656" s="109">
        <v>45118</v>
      </c>
      <c r="J656" s="109">
        <f>VLOOKUP(A656,'Membership Details'!C:J,8,FALSE)</f>
        <v>39707</v>
      </c>
      <c r="K656" s="109" t="b">
        <f t="shared" si="10"/>
        <v>1</v>
      </c>
      <c r="L656" s="2">
        <v>95000</v>
      </c>
      <c r="M656" s="83">
        <v>12</v>
      </c>
      <c r="N656" s="130">
        <v>45483</v>
      </c>
      <c r="O656" s="2">
        <v>0</v>
      </c>
      <c r="P656" s="184">
        <v>0</v>
      </c>
      <c r="Q656" s="184">
        <v>0.125</v>
      </c>
      <c r="R656" s="83" t="s">
        <v>151</v>
      </c>
      <c r="AA656" s="2">
        <v>95000</v>
      </c>
    </row>
    <row r="657" spans="1:27" ht="15">
      <c r="A657" s="118">
        <v>400</v>
      </c>
      <c r="B657" s="83" t="s">
        <v>6119</v>
      </c>
      <c r="C657" s="83" t="s">
        <v>8269</v>
      </c>
      <c r="D657" t="s">
        <v>937</v>
      </c>
      <c r="E657" s="83">
        <v>928</v>
      </c>
      <c r="F657" s="83" t="s">
        <v>153</v>
      </c>
      <c r="H657" s="83" t="s">
        <v>150</v>
      </c>
      <c r="I657" s="128">
        <v>45194</v>
      </c>
      <c r="J657" s="109">
        <f>VLOOKUP(A657,'Membership Details'!C:J,8,FALSE)</f>
        <v>36982</v>
      </c>
      <c r="K657" s="109" t="b">
        <f t="shared" si="10"/>
        <v>1</v>
      </c>
      <c r="L657" s="2">
        <v>100000</v>
      </c>
      <c r="M657" s="83">
        <v>12</v>
      </c>
      <c r="N657" s="130">
        <v>45559</v>
      </c>
      <c r="O657" s="2">
        <v>0</v>
      </c>
      <c r="P657" s="184">
        <v>0</v>
      </c>
      <c r="Q657" s="184">
        <v>0.125</v>
      </c>
      <c r="R657" s="83" t="s">
        <v>151</v>
      </c>
      <c r="AA657" s="2">
        <v>100000</v>
      </c>
    </row>
    <row r="658" spans="1:27" ht="15">
      <c r="A658" s="118">
        <v>2273</v>
      </c>
      <c r="B658" s="83" t="s">
        <v>6119</v>
      </c>
      <c r="C658" s="83" t="s">
        <v>8269</v>
      </c>
      <c r="D658" t="s">
        <v>2103</v>
      </c>
      <c r="E658" s="83">
        <v>929</v>
      </c>
      <c r="F658" s="83" t="s">
        <v>153</v>
      </c>
      <c r="H658" s="83" t="s">
        <v>150</v>
      </c>
      <c r="I658" s="128">
        <v>45194</v>
      </c>
      <c r="J658" s="109">
        <f>VLOOKUP(A658,'Membership Details'!C:J,8,FALSE)</f>
        <v>42577</v>
      </c>
      <c r="K658" s="109" t="b">
        <f t="shared" si="10"/>
        <v>1</v>
      </c>
      <c r="L658" s="2">
        <v>55000</v>
      </c>
      <c r="M658" s="83">
        <v>12</v>
      </c>
      <c r="N658" s="130">
        <v>45559</v>
      </c>
      <c r="O658" s="2">
        <v>0</v>
      </c>
      <c r="P658" s="184">
        <v>0</v>
      </c>
      <c r="Q658" s="184">
        <v>0.125</v>
      </c>
      <c r="R658" s="83" t="s">
        <v>151</v>
      </c>
      <c r="AA658" s="2">
        <v>55000</v>
      </c>
    </row>
    <row r="659" spans="1:27" ht="15">
      <c r="A659" s="118">
        <v>3268</v>
      </c>
      <c r="B659" s="83" t="s">
        <v>6119</v>
      </c>
      <c r="C659" s="83" t="s">
        <v>8269</v>
      </c>
      <c r="D659" t="s">
        <v>1922</v>
      </c>
      <c r="E659" s="83">
        <v>930</v>
      </c>
      <c r="F659" s="83" t="s">
        <v>153</v>
      </c>
      <c r="H659" s="83" t="s">
        <v>150</v>
      </c>
      <c r="I659" s="109">
        <v>45157</v>
      </c>
      <c r="J659" s="109">
        <f>VLOOKUP(A659,'Membership Details'!C:J,8,FALSE)</f>
        <v>41634</v>
      </c>
      <c r="K659" s="109" t="b">
        <f t="shared" si="10"/>
        <v>1</v>
      </c>
      <c r="L659" s="2">
        <v>150000</v>
      </c>
      <c r="M659" s="83">
        <v>12</v>
      </c>
      <c r="N659" s="130">
        <v>45522</v>
      </c>
      <c r="O659" s="2">
        <v>0</v>
      </c>
      <c r="P659" s="184">
        <v>0</v>
      </c>
      <c r="Q659" s="184">
        <v>0.125</v>
      </c>
      <c r="R659" s="83" t="s">
        <v>151</v>
      </c>
      <c r="AA659" s="2">
        <v>150000</v>
      </c>
    </row>
    <row r="660" spans="1:27" ht="15">
      <c r="A660" s="118">
        <v>81</v>
      </c>
      <c r="B660" s="83" t="s">
        <v>6119</v>
      </c>
      <c r="C660" s="83" t="s">
        <v>8269</v>
      </c>
      <c r="D660" t="s">
        <v>229</v>
      </c>
      <c r="E660" s="83">
        <v>933</v>
      </c>
      <c r="F660" s="83" t="s">
        <v>153</v>
      </c>
      <c r="H660" s="83" t="s">
        <v>150</v>
      </c>
      <c r="I660" s="109">
        <v>45118</v>
      </c>
      <c r="J660" s="109">
        <f>VLOOKUP(A660,'Membership Details'!C:J,8,FALSE)</f>
        <v>36982</v>
      </c>
      <c r="K660" s="109" t="b">
        <f t="shared" si="10"/>
        <v>1</v>
      </c>
      <c r="L660" s="2">
        <v>35000</v>
      </c>
      <c r="M660" s="83">
        <v>12</v>
      </c>
      <c r="N660" s="130">
        <v>45483</v>
      </c>
      <c r="O660" s="2">
        <v>0</v>
      </c>
      <c r="P660" s="184">
        <v>0</v>
      </c>
      <c r="Q660" s="184">
        <v>0.125</v>
      </c>
      <c r="R660" s="83" t="s">
        <v>151</v>
      </c>
      <c r="AA660" s="2">
        <v>35000</v>
      </c>
    </row>
    <row r="661" spans="1:27" ht="15">
      <c r="A661" s="118">
        <v>1779</v>
      </c>
      <c r="B661" s="83" t="s">
        <v>6119</v>
      </c>
      <c r="C661" s="83" t="s">
        <v>8269</v>
      </c>
      <c r="D661" t="s">
        <v>1603</v>
      </c>
      <c r="E661" s="83">
        <v>938</v>
      </c>
      <c r="F661" s="83" t="s">
        <v>153</v>
      </c>
      <c r="H661" s="83" t="s">
        <v>150</v>
      </c>
      <c r="I661" s="109">
        <v>45152</v>
      </c>
      <c r="J661" s="109">
        <f>VLOOKUP(A661,'Membership Details'!C:J,8,FALSE)</f>
        <v>39533</v>
      </c>
      <c r="K661" s="109" t="b">
        <f t="shared" si="10"/>
        <v>1</v>
      </c>
      <c r="L661" s="2">
        <v>185000</v>
      </c>
      <c r="M661" s="83">
        <v>12</v>
      </c>
      <c r="N661" s="130">
        <v>45517</v>
      </c>
      <c r="O661" s="2">
        <v>0</v>
      </c>
      <c r="P661" s="184">
        <v>0</v>
      </c>
      <c r="Q661" s="184">
        <v>0.125</v>
      </c>
      <c r="R661" s="83" t="s">
        <v>151</v>
      </c>
      <c r="AA661" s="2">
        <v>185000</v>
      </c>
    </row>
    <row r="662" spans="1:27" ht="15">
      <c r="A662" s="118">
        <v>598</v>
      </c>
      <c r="B662" s="83" t="s">
        <v>6119</v>
      </c>
      <c r="C662" s="83" t="s">
        <v>8269</v>
      </c>
      <c r="D662" t="s">
        <v>623</v>
      </c>
      <c r="E662" s="83">
        <v>940</v>
      </c>
      <c r="F662" s="83" t="s">
        <v>153</v>
      </c>
      <c r="H662" s="83" t="s">
        <v>150</v>
      </c>
      <c r="I662" s="109">
        <v>45157</v>
      </c>
      <c r="J662" s="109">
        <f>VLOOKUP(A662,'Membership Details'!C:J,8,FALSE)</f>
        <v>36982</v>
      </c>
      <c r="K662" s="109" t="b">
        <f t="shared" si="10"/>
        <v>1</v>
      </c>
      <c r="L662" s="2">
        <v>190000</v>
      </c>
      <c r="M662" s="83">
        <v>12</v>
      </c>
      <c r="N662" s="130">
        <v>45522</v>
      </c>
      <c r="O662" s="2">
        <v>0</v>
      </c>
      <c r="P662" s="184">
        <v>0</v>
      </c>
      <c r="Q662" s="184">
        <v>0.125</v>
      </c>
      <c r="R662" s="83" t="s">
        <v>151</v>
      </c>
      <c r="AA662" s="2">
        <v>190000</v>
      </c>
    </row>
    <row r="663" spans="1:27" ht="15">
      <c r="A663" s="118">
        <v>676</v>
      </c>
      <c r="B663" s="83" t="s">
        <v>6119</v>
      </c>
      <c r="C663" s="83" t="s">
        <v>8269</v>
      </c>
      <c r="D663" t="s">
        <v>614</v>
      </c>
      <c r="E663" s="83">
        <v>942</v>
      </c>
      <c r="F663" s="83" t="s">
        <v>153</v>
      </c>
      <c r="H663" s="83" t="s">
        <v>150</v>
      </c>
      <c r="I663" s="109">
        <v>45152</v>
      </c>
      <c r="J663" s="109">
        <f>VLOOKUP(A663,'Membership Details'!C:J,8,FALSE)</f>
        <v>36982</v>
      </c>
      <c r="K663" s="109" t="b">
        <f t="shared" si="10"/>
        <v>1</v>
      </c>
      <c r="L663" s="2">
        <v>180000</v>
      </c>
      <c r="M663" s="83">
        <v>12</v>
      </c>
      <c r="N663" s="130">
        <v>45517</v>
      </c>
      <c r="O663" s="2">
        <v>0</v>
      </c>
      <c r="P663" s="184">
        <v>0</v>
      </c>
      <c r="Q663" s="184">
        <v>0.125</v>
      </c>
      <c r="R663" s="83" t="s">
        <v>151</v>
      </c>
      <c r="AA663" s="2">
        <v>180000</v>
      </c>
    </row>
    <row r="664" spans="1:27" ht="15">
      <c r="A664" s="118">
        <v>673</v>
      </c>
      <c r="B664" s="83" t="s">
        <v>6119</v>
      </c>
      <c r="C664" s="83" t="s">
        <v>8269</v>
      </c>
      <c r="D664" t="s">
        <v>546</v>
      </c>
      <c r="E664" s="83">
        <v>943</v>
      </c>
      <c r="F664" s="83" t="s">
        <v>153</v>
      </c>
      <c r="H664" s="83" t="s">
        <v>150</v>
      </c>
      <c r="I664" s="109">
        <v>45152</v>
      </c>
      <c r="J664" s="109">
        <f>VLOOKUP(A664,'Membership Details'!C:J,8,FALSE)</f>
        <v>36982</v>
      </c>
      <c r="K664" s="109" t="b">
        <f t="shared" si="10"/>
        <v>1</v>
      </c>
      <c r="L664" s="2">
        <v>130000</v>
      </c>
      <c r="M664" s="83">
        <v>12</v>
      </c>
      <c r="N664" s="130">
        <v>45517</v>
      </c>
      <c r="O664" s="2">
        <v>0</v>
      </c>
      <c r="P664" s="184">
        <v>0</v>
      </c>
      <c r="Q664" s="184">
        <v>0.125</v>
      </c>
      <c r="R664" s="83" t="s">
        <v>151</v>
      </c>
      <c r="AA664" s="2">
        <v>130000</v>
      </c>
    </row>
    <row r="665" spans="1:27" ht="15">
      <c r="A665" s="118">
        <v>654</v>
      </c>
      <c r="B665" s="83" t="s">
        <v>6119</v>
      </c>
      <c r="C665" s="83" t="s">
        <v>8269</v>
      </c>
      <c r="D665" t="s">
        <v>731</v>
      </c>
      <c r="E665" s="83">
        <v>945</v>
      </c>
      <c r="F665" s="83" t="s">
        <v>153</v>
      </c>
      <c r="H665" s="83" t="s">
        <v>150</v>
      </c>
      <c r="I665" s="109">
        <v>45143</v>
      </c>
      <c r="J665" s="109">
        <f>VLOOKUP(A665,'Membership Details'!C:J,8,FALSE)</f>
        <v>36982</v>
      </c>
      <c r="K665" s="109" t="b">
        <f t="shared" si="10"/>
        <v>1</v>
      </c>
      <c r="L665" s="2">
        <v>160000</v>
      </c>
      <c r="M665" s="83">
        <v>12</v>
      </c>
      <c r="N665" s="130">
        <v>45508</v>
      </c>
      <c r="O665" s="2">
        <v>0</v>
      </c>
      <c r="P665" s="184">
        <v>0</v>
      </c>
      <c r="Q665" s="184">
        <v>0.125</v>
      </c>
      <c r="R665" s="83" t="s">
        <v>151</v>
      </c>
      <c r="AA665" s="2">
        <v>160000</v>
      </c>
    </row>
    <row r="666" spans="1:27" ht="15">
      <c r="A666" s="118">
        <v>1517</v>
      </c>
      <c r="B666" s="83" t="s">
        <v>6119</v>
      </c>
      <c r="C666" s="83" t="s">
        <v>8269</v>
      </c>
      <c r="D666" t="s">
        <v>530</v>
      </c>
      <c r="E666" s="83">
        <v>946</v>
      </c>
      <c r="F666" s="83" t="s">
        <v>153</v>
      </c>
      <c r="H666" s="83" t="s">
        <v>150</v>
      </c>
      <c r="I666" s="109">
        <v>45143</v>
      </c>
      <c r="J666" s="109">
        <f>VLOOKUP(A666,'Membership Details'!C:J,8,FALSE)</f>
        <v>36982</v>
      </c>
      <c r="K666" s="109" t="b">
        <f t="shared" si="10"/>
        <v>1</v>
      </c>
      <c r="L666" s="2">
        <v>160000</v>
      </c>
      <c r="M666" s="83">
        <v>12</v>
      </c>
      <c r="N666" s="130">
        <v>45508</v>
      </c>
      <c r="O666" s="2">
        <v>0</v>
      </c>
      <c r="P666" s="184">
        <v>0</v>
      </c>
      <c r="Q666" s="184">
        <v>0.125</v>
      </c>
      <c r="R666" s="83" t="s">
        <v>151</v>
      </c>
      <c r="AA666" s="2">
        <v>160000</v>
      </c>
    </row>
    <row r="667" spans="1:27" ht="15">
      <c r="A667" s="118">
        <v>728</v>
      </c>
      <c r="B667" s="83" t="s">
        <v>6119</v>
      </c>
      <c r="C667" s="83" t="s">
        <v>8269</v>
      </c>
      <c r="D667" t="s">
        <v>531</v>
      </c>
      <c r="E667" s="83">
        <v>947</v>
      </c>
      <c r="F667" s="83" t="s">
        <v>153</v>
      </c>
      <c r="H667" s="83" t="s">
        <v>150</v>
      </c>
      <c r="I667" s="109">
        <v>45143</v>
      </c>
      <c r="J667" s="109">
        <f>VLOOKUP(A667,'Membership Details'!C:J,8,FALSE)</f>
        <v>36982</v>
      </c>
      <c r="K667" s="109" t="b">
        <f t="shared" si="10"/>
        <v>1</v>
      </c>
      <c r="L667" s="2">
        <v>180000</v>
      </c>
      <c r="M667" s="83">
        <v>12</v>
      </c>
      <c r="N667" s="130">
        <v>45508</v>
      </c>
      <c r="O667" s="2">
        <v>0</v>
      </c>
      <c r="P667" s="184">
        <v>0</v>
      </c>
      <c r="Q667" s="184">
        <v>0.125</v>
      </c>
      <c r="R667" s="83" t="s">
        <v>151</v>
      </c>
      <c r="AA667" s="2">
        <v>180000</v>
      </c>
    </row>
    <row r="668" spans="1:27" ht="15">
      <c r="A668" s="118">
        <v>775</v>
      </c>
      <c r="B668" s="83" t="s">
        <v>6119</v>
      </c>
      <c r="C668" s="83" t="s">
        <v>8269</v>
      </c>
      <c r="D668" t="s">
        <v>411</v>
      </c>
      <c r="E668" s="83">
        <v>949</v>
      </c>
      <c r="F668" s="83" t="s">
        <v>153</v>
      </c>
      <c r="H668" s="83" t="s">
        <v>150</v>
      </c>
      <c r="I668" s="109">
        <v>45143</v>
      </c>
      <c r="J668" s="109">
        <f>VLOOKUP(A668,'Membership Details'!C:J,8,FALSE)</f>
        <v>36982</v>
      </c>
      <c r="K668" s="109" t="b">
        <f t="shared" si="10"/>
        <v>1</v>
      </c>
      <c r="L668" s="2">
        <v>88000</v>
      </c>
      <c r="M668" s="83">
        <v>12</v>
      </c>
      <c r="N668" s="130">
        <v>45508</v>
      </c>
      <c r="O668" s="2">
        <v>0</v>
      </c>
      <c r="P668" s="184">
        <v>0</v>
      </c>
      <c r="Q668" s="184">
        <v>0.125</v>
      </c>
      <c r="R668" s="83" t="s">
        <v>151</v>
      </c>
      <c r="AA668" s="2">
        <v>88000</v>
      </c>
    </row>
    <row r="669" spans="1:27" ht="15">
      <c r="A669" s="118">
        <v>938</v>
      </c>
      <c r="B669" s="83" t="s">
        <v>6119</v>
      </c>
      <c r="C669" s="83" t="s">
        <v>8269</v>
      </c>
      <c r="D669" t="s">
        <v>807</v>
      </c>
      <c r="E669" s="83">
        <v>951</v>
      </c>
      <c r="F669" s="83" t="s">
        <v>153</v>
      </c>
      <c r="H669" s="83" t="s">
        <v>150</v>
      </c>
      <c r="I669" s="109">
        <v>45143</v>
      </c>
      <c r="J669" s="109">
        <f>VLOOKUP(A669,'Membership Details'!C:J,8,FALSE)</f>
        <v>36982</v>
      </c>
      <c r="K669" s="109" t="b">
        <f t="shared" si="10"/>
        <v>1</v>
      </c>
      <c r="L669" s="2">
        <v>160000</v>
      </c>
      <c r="M669" s="83">
        <v>12</v>
      </c>
      <c r="N669" s="130">
        <v>45508</v>
      </c>
      <c r="O669" s="2">
        <v>0</v>
      </c>
      <c r="P669" s="184">
        <v>0</v>
      </c>
      <c r="Q669" s="184">
        <v>0.125</v>
      </c>
      <c r="R669" s="83" t="s">
        <v>151</v>
      </c>
      <c r="AA669" s="2">
        <v>160000</v>
      </c>
    </row>
    <row r="670" spans="1:27" ht="15">
      <c r="A670" s="118">
        <v>4134</v>
      </c>
      <c r="B670" s="83" t="s">
        <v>6119</v>
      </c>
      <c r="C670" s="83" t="s">
        <v>8269</v>
      </c>
      <c r="D670" t="s">
        <v>2244</v>
      </c>
      <c r="E670" s="83">
        <v>954</v>
      </c>
      <c r="F670" s="83" t="s">
        <v>153</v>
      </c>
      <c r="H670" s="83" t="s">
        <v>150</v>
      </c>
      <c r="I670" s="128">
        <v>45194</v>
      </c>
      <c r="J670" s="109">
        <f>VLOOKUP(A670,'Membership Details'!C:J,8,FALSE)</f>
        <v>39707</v>
      </c>
      <c r="K670" s="109" t="b">
        <f t="shared" si="10"/>
        <v>1</v>
      </c>
      <c r="L670" s="2">
        <v>135000</v>
      </c>
      <c r="M670" s="83">
        <v>12</v>
      </c>
      <c r="N670" s="130">
        <v>45559</v>
      </c>
      <c r="O670" s="2">
        <v>0</v>
      </c>
      <c r="P670" s="184">
        <v>0</v>
      </c>
      <c r="Q670" s="184">
        <v>0.125</v>
      </c>
      <c r="R670" s="83" t="s">
        <v>151</v>
      </c>
      <c r="AA670" s="2">
        <v>135000</v>
      </c>
    </row>
    <row r="671" spans="1:27" ht="15">
      <c r="A671" s="118">
        <v>1526</v>
      </c>
      <c r="B671" s="83" t="s">
        <v>6119</v>
      </c>
      <c r="C671" s="83" t="s">
        <v>8269</v>
      </c>
      <c r="D671" t="s">
        <v>6133</v>
      </c>
      <c r="E671" s="83">
        <v>955</v>
      </c>
      <c r="F671" s="83" t="s">
        <v>153</v>
      </c>
      <c r="H671" s="83" t="s">
        <v>150</v>
      </c>
      <c r="I671" s="128">
        <v>45194</v>
      </c>
      <c r="J671" s="109">
        <f>VLOOKUP(A671,'Membership Details'!C:J,8,FALSE)</f>
        <v>39707</v>
      </c>
      <c r="K671" s="109" t="b">
        <f t="shared" si="10"/>
        <v>1</v>
      </c>
      <c r="L671" s="2">
        <v>170000</v>
      </c>
      <c r="M671" s="83">
        <v>12</v>
      </c>
      <c r="N671" s="130">
        <v>45559</v>
      </c>
      <c r="O671" s="2">
        <v>0</v>
      </c>
      <c r="P671" s="184">
        <v>0</v>
      </c>
      <c r="Q671" s="184">
        <v>0.125</v>
      </c>
      <c r="R671" s="83" t="s">
        <v>151</v>
      </c>
      <c r="AA671" s="2">
        <v>170000</v>
      </c>
    </row>
    <row r="672" spans="1:27" ht="15">
      <c r="A672" s="118">
        <v>1411</v>
      </c>
      <c r="B672" s="83" t="s">
        <v>6119</v>
      </c>
      <c r="C672" s="83" t="s">
        <v>8269</v>
      </c>
      <c r="D672" t="s">
        <v>439</v>
      </c>
      <c r="E672" s="83">
        <v>957</v>
      </c>
      <c r="F672" s="83" t="s">
        <v>153</v>
      </c>
      <c r="H672" s="83" t="s">
        <v>150</v>
      </c>
      <c r="I672" s="109">
        <v>45143</v>
      </c>
      <c r="J672" s="109">
        <f>VLOOKUP(A672,'Membership Details'!C:J,8,FALSE)</f>
        <v>36982</v>
      </c>
      <c r="K672" s="109" t="b">
        <f t="shared" si="10"/>
        <v>1</v>
      </c>
      <c r="L672" s="2">
        <v>170000</v>
      </c>
      <c r="M672" s="83">
        <v>12</v>
      </c>
      <c r="N672" s="130">
        <v>45508</v>
      </c>
      <c r="O672" s="2">
        <v>0</v>
      </c>
      <c r="P672" s="184">
        <v>0</v>
      </c>
      <c r="Q672" s="184">
        <v>0.125</v>
      </c>
      <c r="R672" s="83" t="s">
        <v>151</v>
      </c>
      <c r="AA672" s="2">
        <v>170000</v>
      </c>
    </row>
    <row r="673" spans="1:27" ht="15">
      <c r="A673" s="118">
        <v>219</v>
      </c>
      <c r="B673" s="83" t="s">
        <v>6119</v>
      </c>
      <c r="C673" s="83" t="s">
        <v>8269</v>
      </c>
      <c r="D673" t="s">
        <v>322</v>
      </c>
      <c r="E673" s="83">
        <v>958</v>
      </c>
      <c r="F673" s="83" t="s">
        <v>153</v>
      </c>
      <c r="H673" s="83" t="s">
        <v>150</v>
      </c>
      <c r="I673" s="128">
        <v>45194</v>
      </c>
      <c r="J673" s="109">
        <f>VLOOKUP(A673,'Membership Details'!C:J,8,FALSE)</f>
        <v>36982</v>
      </c>
      <c r="K673" s="109" t="b">
        <f t="shared" si="10"/>
        <v>1</v>
      </c>
      <c r="L673" s="2">
        <v>110000</v>
      </c>
      <c r="M673" s="83">
        <v>12</v>
      </c>
      <c r="N673" s="130">
        <v>45559</v>
      </c>
      <c r="O673" s="2">
        <v>0</v>
      </c>
      <c r="P673" s="184">
        <v>0</v>
      </c>
      <c r="Q673" s="184">
        <v>0.125</v>
      </c>
      <c r="R673" s="83" t="s">
        <v>151</v>
      </c>
      <c r="AA673" s="2">
        <v>110000</v>
      </c>
    </row>
    <row r="674" spans="1:27" ht="15">
      <c r="A674" s="118">
        <v>699</v>
      </c>
      <c r="B674" s="83" t="s">
        <v>6119</v>
      </c>
      <c r="C674" s="83" t="s">
        <v>8269</v>
      </c>
      <c r="D674" t="s">
        <v>643</v>
      </c>
      <c r="E674" s="83">
        <v>960</v>
      </c>
      <c r="F674" s="83" t="s">
        <v>153</v>
      </c>
      <c r="H674" s="83" t="s">
        <v>150</v>
      </c>
      <c r="I674" s="109">
        <v>45118</v>
      </c>
      <c r="J674" s="109">
        <f>VLOOKUP(A674,'Membership Details'!C:J,8,FALSE)</f>
        <v>36982</v>
      </c>
      <c r="K674" s="109" t="b">
        <f t="shared" si="10"/>
        <v>1</v>
      </c>
      <c r="L674" s="2">
        <v>180000</v>
      </c>
      <c r="M674" s="83">
        <v>12</v>
      </c>
      <c r="N674" s="130">
        <v>45483</v>
      </c>
      <c r="O674" s="2">
        <v>0</v>
      </c>
      <c r="P674" s="184">
        <v>0</v>
      </c>
      <c r="Q674" s="184">
        <v>0.125</v>
      </c>
      <c r="R674" s="83" t="s">
        <v>151</v>
      </c>
      <c r="AA674" s="2">
        <v>180000</v>
      </c>
    </row>
    <row r="675" spans="1:27" ht="15">
      <c r="A675" s="118">
        <v>802</v>
      </c>
      <c r="B675" s="83" t="s">
        <v>6119</v>
      </c>
      <c r="C675" s="83" t="s">
        <v>8269</v>
      </c>
      <c r="D675" t="s">
        <v>1290</v>
      </c>
      <c r="E675" s="83">
        <v>961</v>
      </c>
      <c r="F675" s="83" t="s">
        <v>153</v>
      </c>
      <c r="H675" s="83" t="s">
        <v>150</v>
      </c>
      <c r="I675" s="109">
        <v>45143</v>
      </c>
      <c r="J675" s="109">
        <f>VLOOKUP(A675,'Membership Details'!C:J,8,FALSE)</f>
        <v>37986</v>
      </c>
      <c r="K675" s="109" t="b">
        <f t="shared" si="10"/>
        <v>1</v>
      </c>
      <c r="L675" s="2">
        <v>150000</v>
      </c>
      <c r="M675" s="83">
        <v>12</v>
      </c>
      <c r="N675" s="130">
        <v>45508</v>
      </c>
      <c r="O675" s="2">
        <v>0</v>
      </c>
      <c r="P675" s="184">
        <v>0</v>
      </c>
      <c r="Q675" s="184">
        <v>0.125</v>
      </c>
      <c r="R675" s="83" t="s">
        <v>151</v>
      </c>
      <c r="AA675" s="2">
        <v>150000</v>
      </c>
    </row>
    <row r="676" spans="1:27" ht="15">
      <c r="A676" s="118">
        <v>1968</v>
      </c>
      <c r="B676" s="83" t="s">
        <v>6119</v>
      </c>
      <c r="C676" s="83" t="s">
        <v>8269</v>
      </c>
      <c r="D676" t="s">
        <v>1891</v>
      </c>
      <c r="E676" s="83">
        <v>962</v>
      </c>
      <c r="F676" s="83" t="s">
        <v>153</v>
      </c>
      <c r="H676" s="83" t="s">
        <v>150</v>
      </c>
      <c r="I676" s="128">
        <v>45194</v>
      </c>
      <c r="J676" s="109">
        <f>VLOOKUP(A676,'Membership Details'!C:J,8,FALSE)</f>
        <v>39707</v>
      </c>
      <c r="K676" s="109" t="b">
        <f t="shared" si="10"/>
        <v>1</v>
      </c>
      <c r="L676" s="2">
        <v>114000</v>
      </c>
      <c r="M676" s="83">
        <v>12</v>
      </c>
      <c r="N676" s="130">
        <v>45559</v>
      </c>
      <c r="O676" s="2">
        <v>0</v>
      </c>
      <c r="P676" s="184">
        <v>0</v>
      </c>
      <c r="Q676" s="184">
        <v>0.125</v>
      </c>
      <c r="R676" s="83" t="s">
        <v>151</v>
      </c>
      <c r="AA676" s="2">
        <v>114000</v>
      </c>
    </row>
    <row r="677" spans="1:27" ht="15">
      <c r="A677" s="118">
        <v>1440</v>
      </c>
      <c r="B677" s="83" t="s">
        <v>6119</v>
      </c>
      <c r="C677" s="83" t="s">
        <v>8269</v>
      </c>
      <c r="D677" t="s">
        <v>1381</v>
      </c>
      <c r="E677" s="83">
        <v>963</v>
      </c>
      <c r="F677" s="83" t="s">
        <v>153</v>
      </c>
      <c r="H677" s="83" t="s">
        <v>150</v>
      </c>
      <c r="I677" s="109">
        <v>45118</v>
      </c>
      <c r="J677" s="109">
        <f>VLOOKUP(A677,'Membership Details'!C:J,8,FALSE)</f>
        <v>38807</v>
      </c>
      <c r="K677" s="109" t="b">
        <f t="shared" si="10"/>
        <v>1</v>
      </c>
      <c r="L677" s="2">
        <v>170000</v>
      </c>
      <c r="M677" s="83">
        <v>12</v>
      </c>
      <c r="N677" s="130">
        <v>45483</v>
      </c>
      <c r="O677" s="2">
        <v>0</v>
      </c>
      <c r="P677" s="184">
        <v>0</v>
      </c>
      <c r="Q677" s="184">
        <v>0.125</v>
      </c>
      <c r="R677" s="83" t="s">
        <v>151</v>
      </c>
      <c r="AA677" s="2">
        <v>170000</v>
      </c>
    </row>
    <row r="678" spans="1:27" ht="15">
      <c r="A678" s="118">
        <v>1441</v>
      </c>
      <c r="B678" s="83" t="s">
        <v>6119</v>
      </c>
      <c r="C678" s="83" t="s">
        <v>8269</v>
      </c>
      <c r="D678" t="s">
        <v>1380</v>
      </c>
      <c r="E678" s="83">
        <v>964</v>
      </c>
      <c r="F678" s="83" t="s">
        <v>153</v>
      </c>
      <c r="H678" s="83" t="s">
        <v>150</v>
      </c>
      <c r="I678" s="109">
        <v>45118</v>
      </c>
      <c r="J678" s="109">
        <f>VLOOKUP(A678,'Membership Details'!C:J,8,FALSE)</f>
        <v>38807</v>
      </c>
      <c r="K678" s="109" t="b">
        <f t="shared" si="10"/>
        <v>1</v>
      </c>
      <c r="L678" s="2">
        <v>170000</v>
      </c>
      <c r="M678" s="83">
        <v>12</v>
      </c>
      <c r="N678" s="130">
        <v>45483</v>
      </c>
      <c r="O678" s="2">
        <v>0</v>
      </c>
      <c r="P678" s="184">
        <v>0</v>
      </c>
      <c r="Q678" s="184">
        <v>0.125</v>
      </c>
      <c r="R678" s="83" t="s">
        <v>151</v>
      </c>
      <c r="AA678" s="2">
        <v>170000</v>
      </c>
    </row>
    <row r="679" spans="1:27" ht="15">
      <c r="A679" s="118">
        <v>1442</v>
      </c>
      <c r="B679" s="83" t="s">
        <v>6119</v>
      </c>
      <c r="C679" s="83" t="s">
        <v>8269</v>
      </c>
      <c r="D679" t="s">
        <v>1379</v>
      </c>
      <c r="E679" s="83">
        <v>965</v>
      </c>
      <c r="F679" s="83" t="s">
        <v>153</v>
      </c>
      <c r="H679" s="83" t="s">
        <v>150</v>
      </c>
      <c r="I679" s="109">
        <v>45118</v>
      </c>
      <c r="J679" s="109">
        <f>VLOOKUP(A679,'Membership Details'!C:J,8,FALSE)</f>
        <v>38807</v>
      </c>
      <c r="K679" s="109" t="b">
        <f t="shared" si="10"/>
        <v>1</v>
      </c>
      <c r="L679" s="2">
        <v>170000</v>
      </c>
      <c r="M679" s="83">
        <v>12</v>
      </c>
      <c r="N679" s="130">
        <v>45483</v>
      </c>
      <c r="O679" s="2">
        <v>0</v>
      </c>
      <c r="P679" s="184">
        <v>0</v>
      </c>
      <c r="Q679" s="184">
        <v>0.125</v>
      </c>
      <c r="R679" s="83" t="s">
        <v>151</v>
      </c>
      <c r="AA679" s="2">
        <v>170000</v>
      </c>
    </row>
    <row r="680" spans="1:27" ht="15">
      <c r="A680" s="118">
        <v>370</v>
      </c>
      <c r="B680" s="83" t="s">
        <v>6119</v>
      </c>
      <c r="C680" s="83" t="s">
        <v>8269</v>
      </c>
      <c r="D680" t="s">
        <v>842</v>
      </c>
      <c r="E680" s="83">
        <v>966</v>
      </c>
      <c r="F680" s="83" t="s">
        <v>153</v>
      </c>
      <c r="H680" s="83" t="s">
        <v>150</v>
      </c>
      <c r="I680" s="109">
        <v>45118</v>
      </c>
      <c r="J680" s="109">
        <f>VLOOKUP(A680,'Membership Details'!C:J,8,FALSE)</f>
        <v>36982</v>
      </c>
      <c r="K680" s="109" t="b">
        <f t="shared" si="10"/>
        <v>1</v>
      </c>
      <c r="L680" s="2">
        <v>165000</v>
      </c>
      <c r="M680" s="83">
        <v>12</v>
      </c>
      <c r="N680" s="130">
        <v>45483</v>
      </c>
      <c r="O680" s="2">
        <v>0</v>
      </c>
      <c r="P680" s="184">
        <v>0</v>
      </c>
      <c r="Q680" s="184">
        <v>0.125</v>
      </c>
      <c r="R680" s="83" t="s">
        <v>151</v>
      </c>
      <c r="AA680" s="2">
        <v>165000</v>
      </c>
    </row>
    <row r="681" spans="1:27" ht="15">
      <c r="A681" s="118">
        <v>364</v>
      </c>
      <c r="B681" s="83" t="s">
        <v>6119</v>
      </c>
      <c r="C681" s="83" t="s">
        <v>8269</v>
      </c>
      <c r="D681" t="s">
        <v>843</v>
      </c>
      <c r="E681" s="83">
        <v>967</v>
      </c>
      <c r="F681" s="83" t="s">
        <v>153</v>
      </c>
      <c r="H681" s="83" t="s">
        <v>150</v>
      </c>
      <c r="I681" s="109">
        <v>45118</v>
      </c>
      <c r="J681" s="109">
        <f>VLOOKUP(A681,'Membership Details'!C:J,8,FALSE)</f>
        <v>36982</v>
      </c>
      <c r="K681" s="109" t="b">
        <f t="shared" si="10"/>
        <v>1</v>
      </c>
      <c r="L681" s="2">
        <v>165000</v>
      </c>
      <c r="M681" s="83">
        <v>12</v>
      </c>
      <c r="N681" s="130">
        <v>45483</v>
      </c>
      <c r="O681" s="2">
        <v>0</v>
      </c>
      <c r="P681" s="184">
        <v>0</v>
      </c>
      <c r="Q681" s="184">
        <v>0.125</v>
      </c>
      <c r="R681" s="83" t="s">
        <v>151</v>
      </c>
      <c r="AA681" s="2">
        <v>165000</v>
      </c>
    </row>
    <row r="682" spans="1:27" ht="15">
      <c r="A682" s="118">
        <v>429</v>
      </c>
      <c r="B682" s="83" t="s">
        <v>6119</v>
      </c>
      <c r="C682" s="83" t="s">
        <v>8269</v>
      </c>
      <c r="D682" t="s">
        <v>611</v>
      </c>
      <c r="E682" s="83">
        <v>969</v>
      </c>
      <c r="F682" s="83" t="s">
        <v>153</v>
      </c>
      <c r="H682" s="83" t="s">
        <v>150</v>
      </c>
      <c r="I682" s="109">
        <v>45118</v>
      </c>
      <c r="J682" s="109">
        <f>VLOOKUP(A682,'Membership Details'!C:J,8,FALSE)</f>
        <v>36982</v>
      </c>
      <c r="K682" s="109" t="b">
        <f t="shared" si="10"/>
        <v>1</v>
      </c>
      <c r="L682" s="2">
        <v>170000</v>
      </c>
      <c r="M682" s="83">
        <v>12</v>
      </c>
      <c r="N682" s="130">
        <v>45483</v>
      </c>
      <c r="O682" s="2">
        <v>0</v>
      </c>
      <c r="P682" s="184">
        <v>0</v>
      </c>
      <c r="Q682" s="184">
        <v>0.125</v>
      </c>
      <c r="R682" s="83" t="s">
        <v>151</v>
      </c>
      <c r="AA682" s="2">
        <v>170000</v>
      </c>
    </row>
    <row r="683" spans="1:27" ht="15">
      <c r="A683" s="118">
        <v>2060</v>
      </c>
      <c r="B683" s="83" t="s">
        <v>6119</v>
      </c>
      <c r="C683" s="83" t="s">
        <v>8269</v>
      </c>
      <c r="D683" t="s">
        <v>1864</v>
      </c>
      <c r="E683" s="83">
        <v>970</v>
      </c>
      <c r="F683" s="83" t="s">
        <v>153</v>
      </c>
      <c r="H683" s="83" t="s">
        <v>150</v>
      </c>
      <c r="I683" s="109">
        <v>45152</v>
      </c>
      <c r="J683" s="109">
        <f>VLOOKUP(A683,'Membership Details'!C:J,8,FALSE)</f>
        <v>41411</v>
      </c>
      <c r="K683" s="109" t="b">
        <f t="shared" si="10"/>
        <v>1</v>
      </c>
      <c r="L683" s="2">
        <v>155000</v>
      </c>
      <c r="M683" s="83">
        <v>12</v>
      </c>
      <c r="N683" s="130">
        <v>45517</v>
      </c>
      <c r="O683" s="2">
        <v>0</v>
      </c>
      <c r="P683" s="184">
        <v>0</v>
      </c>
      <c r="Q683" s="184">
        <v>0.125</v>
      </c>
      <c r="R683" s="83" t="s">
        <v>151</v>
      </c>
      <c r="AA683" s="2">
        <v>100000</v>
      </c>
    </row>
    <row r="684" spans="1:27" ht="15">
      <c r="A684" s="118">
        <v>445</v>
      </c>
      <c r="B684" s="83" t="s">
        <v>6119</v>
      </c>
      <c r="C684" s="83" t="s">
        <v>8269</v>
      </c>
      <c r="D684" t="s">
        <v>811</v>
      </c>
      <c r="E684" s="83">
        <v>973</v>
      </c>
      <c r="F684" s="83" t="s">
        <v>153</v>
      </c>
      <c r="H684" s="83" t="s">
        <v>150</v>
      </c>
      <c r="I684" s="109">
        <v>45118</v>
      </c>
      <c r="J684" s="109">
        <f>VLOOKUP(A684,'Membership Details'!C:J,8,FALSE)</f>
        <v>36982</v>
      </c>
      <c r="K684" s="109" t="b">
        <f t="shared" si="10"/>
        <v>1</v>
      </c>
      <c r="L684" s="2">
        <v>145000</v>
      </c>
      <c r="M684" s="83">
        <v>12</v>
      </c>
      <c r="N684" s="130">
        <v>45483</v>
      </c>
      <c r="O684" s="2">
        <v>0</v>
      </c>
      <c r="P684" s="184">
        <v>0</v>
      </c>
      <c r="Q684" s="184">
        <v>0.125</v>
      </c>
      <c r="R684" s="83" t="s">
        <v>151</v>
      </c>
      <c r="AA684" s="2">
        <v>145000</v>
      </c>
    </row>
    <row r="685" spans="1:27" ht="15">
      <c r="A685" s="118">
        <v>1855</v>
      </c>
      <c r="B685" s="83" t="s">
        <v>6119</v>
      </c>
      <c r="C685" s="83" t="s">
        <v>8269</v>
      </c>
      <c r="D685" t="s">
        <v>1680</v>
      </c>
      <c r="E685" s="83">
        <v>976</v>
      </c>
      <c r="F685" s="83" t="s">
        <v>153</v>
      </c>
      <c r="H685" s="83" t="s">
        <v>150</v>
      </c>
      <c r="I685" s="109">
        <v>45118</v>
      </c>
      <c r="J685" s="109">
        <f>VLOOKUP(A685,'Membership Details'!C:J,8,FALSE)</f>
        <v>40009</v>
      </c>
      <c r="K685" s="109" t="b">
        <f t="shared" si="10"/>
        <v>1</v>
      </c>
      <c r="L685" s="2">
        <v>150000</v>
      </c>
      <c r="M685" s="83">
        <v>12</v>
      </c>
      <c r="N685" s="130">
        <v>45483</v>
      </c>
      <c r="O685" s="2">
        <v>0</v>
      </c>
      <c r="P685" s="184">
        <v>0</v>
      </c>
      <c r="Q685" s="184">
        <v>0.125</v>
      </c>
      <c r="R685" s="83" t="s">
        <v>151</v>
      </c>
      <c r="AA685" s="2">
        <v>150000</v>
      </c>
    </row>
    <row r="686" spans="1:27" ht="15">
      <c r="A686" s="118">
        <v>1856</v>
      </c>
      <c r="B686" s="83" t="s">
        <v>6119</v>
      </c>
      <c r="C686" s="83" t="s">
        <v>8269</v>
      </c>
      <c r="D686" t="s">
        <v>1681</v>
      </c>
      <c r="E686" s="83">
        <v>977</v>
      </c>
      <c r="F686" s="83" t="s">
        <v>153</v>
      </c>
      <c r="H686" s="83" t="s">
        <v>150</v>
      </c>
      <c r="I686" s="109">
        <v>45118</v>
      </c>
      <c r="J686" s="109">
        <f>VLOOKUP(A686,'Membership Details'!C:J,8,FALSE)</f>
        <v>40009</v>
      </c>
      <c r="K686" s="109" t="b">
        <f t="shared" si="10"/>
        <v>1</v>
      </c>
      <c r="L686" s="2">
        <v>150000</v>
      </c>
      <c r="M686" s="83">
        <v>12</v>
      </c>
      <c r="N686" s="130">
        <v>45483</v>
      </c>
      <c r="O686" s="2">
        <v>0</v>
      </c>
      <c r="P686" s="184">
        <v>0</v>
      </c>
      <c r="Q686" s="184">
        <v>0.125</v>
      </c>
      <c r="R686" s="83" t="s">
        <v>151</v>
      </c>
      <c r="AA686" s="2">
        <v>150000</v>
      </c>
    </row>
    <row r="687" spans="1:27" ht="15">
      <c r="A687" s="118">
        <v>1773</v>
      </c>
      <c r="B687" s="83" t="s">
        <v>6119</v>
      </c>
      <c r="C687" s="83" t="s">
        <v>8269</v>
      </c>
      <c r="D687" t="s">
        <v>1663</v>
      </c>
      <c r="E687" s="83">
        <v>981</v>
      </c>
      <c r="F687" s="83" t="s">
        <v>153</v>
      </c>
      <c r="H687" s="83" t="s">
        <v>150</v>
      </c>
      <c r="I687" s="109">
        <v>45152</v>
      </c>
      <c r="J687" s="109">
        <f>VLOOKUP(A687,'Membership Details'!C:J,8,FALSE)</f>
        <v>39903</v>
      </c>
      <c r="K687" s="109" t="b">
        <f t="shared" si="10"/>
        <v>1</v>
      </c>
      <c r="L687" s="2">
        <v>95000</v>
      </c>
      <c r="M687" s="83">
        <v>12</v>
      </c>
      <c r="N687" s="130">
        <v>45517</v>
      </c>
      <c r="O687" s="2">
        <v>0</v>
      </c>
      <c r="P687" s="184">
        <v>0</v>
      </c>
      <c r="Q687" s="184">
        <v>0.125</v>
      </c>
      <c r="R687" s="83" t="s">
        <v>151</v>
      </c>
      <c r="AA687" s="2">
        <v>95000</v>
      </c>
    </row>
    <row r="688" spans="1:27" ht="15">
      <c r="A688" s="118">
        <v>2234</v>
      </c>
      <c r="B688" s="83" t="s">
        <v>6119</v>
      </c>
      <c r="C688" s="83" t="s">
        <v>8269</v>
      </c>
      <c r="D688" t="s">
        <v>1660</v>
      </c>
      <c r="E688" s="83">
        <v>982</v>
      </c>
      <c r="F688" s="83" t="s">
        <v>153</v>
      </c>
      <c r="H688" s="83" t="s">
        <v>150</v>
      </c>
      <c r="I688" s="129">
        <v>45090</v>
      </c>
      <c r="J688" s="109">
        <f>VLOOKUP(A688,'Membership Details'!C:J,8,FALSE)</f>
        <v>39872</v>
      </c>
      <c r="K688" s="109" t="b">
        <f t="shared" si="10"/>
        <v>1</v>
      </c>
      <c r="L688" s="2">
        <v>150000</v>
      </c>
      <c r="M688" s="83">
        <v>12</v>
      </c>
      <c r="N688" s="131">
        <v>45455</v>
      </c>
      <c r="O688" s="2">
        <v>0</v>
      </c>
      <c r="P688" s="184">
        <v>0</v>
      </c>
      <c r="Q688" s="184">
        <v>0.125</v>
      </c>
      <c r="R688" s="83" t="s">
        <v>151</v>
      </c>
      <c r="AA688" s="2">
        <v>150000</v>
      </c>
    </row>
    <row r="689" spans="1:27" ht="15">
      <c r="A689" s="118">
        <v>3272</v>
      </c>
      <c r="B689" s="83" t="s">
        <v>6119</v>
      </c>
      <c r="C689" s="83" t="s">
        <v>8269</v>
      </c>
      <c r="D689" t="s">
        <v>1932</v>
      </c>
      <c r="E689" s="83">
        <v>983</v>
      </c>
      <c r="F689" s="83" t="s">
        <v>153</v>
      </c>
      <c r="H689" s="83" t="s">
        <v>150</v>
      </c>
      <c r="I689" s="109">
        <v>45118</v>
      </c>
      <c r="J689" s="109">
        <f>VLOOKUP(A689,'Membership Details'!C:J,8,FALSE)</f>
        <v>41835</v>
      </c>
      <c r="K689" s="109" t="b">
        <f t="shared" si="10"/>
        <v>1</v>
      </c>
      <c r="L689" s="2">
        <v>190000</v>
      </c>
      <c r="M689" s="83">
        <v>12</v>
      </c>
      <c r="N689" s="130">
        <v>45483</v>
      </c>
      <c r="O689" s="2">
        <v>0</v>
      </c>
      <c r="P689" s="184">
        <v>0</v>
      </c>
      <c r="Q689" s="184">
        <v>0.125</v>
      </c>
      <c r="R689" s="83" t="s">
        <v>151</v>
      </c>
      <c r="AA689" s="2">
        <v>190000</v>
      </c>
    </row>
    <row r="690" spans="1:27" ht="15">
      <c r="A690" s="118">
        <v>2576</v>
      </c>
      <c r="B690" s="83" t="s">
        <v>6119</v>
      </c>
      <c r="C690" s="83" t="s">
        <v>8269</v>
      </c>
      <c r="D690" t="s">
        <v>703</v>
      </c>
      <c r="E690" s="83">
        <v>984</v>
      </c>
      <c r="F690" s="83" t="s">
        <v>153</v>
      </c>
      <c r="H690" s="83" t="s">
        <v>150</v>
      </c>
      <c r="I690" s="128">
        <v>45194</v>
      </c>
      <c r="J690" s="109">
        <f>VLOOKUP(A690,'Membership Details'!C:J,8,FALSE)</f>
        <v>36982</v>
      </c>
      <c r="K690" s="109" t="b">
        <f t="shared" si="10"/>
        <v>1</v>
      </c>
      <c r="L690" s="2">
        <v>195000</v>
      </c>
      <c r="M690" s="83">
        <v>12</v>
      </c>
      <c r="N690" s="130">
        <v>45559</v>
      </c>
      <c r="O690" s="2">
        <v>0</v>
      </c>
      <c r="P690" s="184">
        <v>0</v>
      </c>
      <c r="Q690" s="184">
        <v>0.125</v>
      </c>
      <c r="R690" s="83" t="s">
        <v>151</v>
      </c>
      <c r="AA690" s="2">
        <v>195000</v>
      </c>
    </row>
    <row r="691" spans="1:27" ht="15">
      <c r="A691" s="118">
        <v>394</v>
      </c>
      <c r="B691" s="83" t="s">
        <v>6119</v>
      </c>
      <c r="C691" s="83" t="s">
        <v>8269</v>
      </c>
      <c r="D691" t="s">
        <v>666</v>
      </c>
      <c r="E691" s="83">
        <v>985</v>
      </c>
      <c r="F691" s="83" t="s">
        <v>153</v>
      </c>
      <c r="H691" s="83" t="s">
        <v>150</v>
      </c>
      <c r="I691" s="128">
        <v>45194</v>
      </c>
      <c r="J691" s="109">
        <f>VLOOKUP(A691,'Membership Details'!C:J,8,FALSE)</f>
        <v>36982</v>
      </c>
      <c r="K691" s="109" t="b">
        <f t="shared" si="10"/>
        <v>1</v>
      </c>
      <c r="L691" s="2">
        <v>175000</v>
      </c>
      <c r="M691" s="83">
        <v>12</v>
      </c>
      <c r="N691" s="130">
        <v>45559</v>
      </c>
      <c r="O691" s="2">
        <v>0</v>
      </c>
      <c r="P691" s="184">
        <v>0</v>
      </c>
      <c r="Q691" s="184">
        <v>0.125</v>
      </c>
      <c r="R691" s="83" t="s">
        <v>151</v>
      </c>
      <c r="AA691" s="2">
        <v>175000</v>
      </c>
    </row>
    <row r="692" spans="1:27" ht="15">
      <c r="A692" s="118">
        <v>1584</v>
      </c>
      <c r="B692" s="83" t="s">
        <v>6119</v>
      </c>
      <c r="C692" s="83" t="s">
        <v>8269</v>
      </c>
      <c r="D692" t="s">
        <v>1212</v>
      </c>
      <c r="E692" s="83">
        <v>986</v>
      </c>
      <c r="F692" s="83" t="s">
        <v>153</v>
      </c>
      <c r="H692" s="83" t="s">
        <v>150</v>
      </c>
      <c r="I692" s="128">
        <v>45194</v>
      </c>
      <c r="J692" s="109">
        <f>VLOOKUP(A692,'Membership Details'!C:J,8,FALSE)</f>
        <v>37866</v>
      </c>
      <c r="K692" s="109" t="b">
        <f t="shared" si="10"/>
        <v>1</v>
      </c>
      <c r="L692" s="2">
        <v>170000</v>
      </c>
      <c r="M692" s="83">
        <v>12</v>
      </c>
      <c r="N692" s="130">
        <v>45559</v>
      </c>
      <c r="O692" s="2">
        <v>0</v>
      </c>
      <c r="P692" s="184">
        <v>0</v>
      </c>
      <c r="Q692" s="184">
        <v>0.125</v>
      </c>
      <c r="R692" s="83" t="s">
        <v>151</v>
      </c>
      <c r="AA692" s="2">
        <v>170000</v>
      </c>
    </row>
    <row r="693" spans="1:27" ht="15">
      <c r="A693" s="118">
        <v>443</v>
      </c>
      <c r="B693" s="83" t="s">
        <v>6119</v>
      </c>
      <c r="C693" s="83" t="s">
        <v>8269</v>
      </c>
      <c r="D693" t="s">
        <v>638</v>
      </c>
      <c r="E693" s="83">
        <v>987</v>
      </c>
      <c r="F693" s="83" t="s">
        <v>153</v>
      </c>
      <c r="H693" s="83" t="s">
        <v>150</v>
      </c>
      <c r="I693" s="109">
        <v>45143</v>
      </c>
      <c r="J693" s="109">
        <f>VLOOKUP(A693,'Membership Details'!C:J,8,FALSE)</f>
        <v>36982</v>
      </c>
      <c r="K693" s="109" t="b">
        <f t="shared" si="10"/>
        <v>1</v>
      </c>
      <c r="L693" s="2">
        <v>65000</v>
      </c>
      <c r="M693" s="83">
        <v>12</v>
      </c>
      <c r="N693" s="130">
        <v>45508</v>
      </c>
      <c r="O693" s="2">
        <v>0</v>
      </c>
      <c r="P693" s="184">
        <v>0</v>
      </c>
      <c r="Q693" s="184">
        <v>0.125</v>
      </c>
      <c r="R693" s="83" t="s">
        <v>151</v>
      </c>
      <c r="AA693" s="2">
        <v>65000</v>
      </c>
    </row>
    <row r="694" spans="1:27" ht="15">
      <c r="A694" s="118">
        <v>1336</v>
      </c>
      <c r="B694" s="83" t="s">
        <v>6119</v>
      </c>
      <c r="C694" s="83" t="s">
        <v>8269</v>
      </c>
      <c r="D694" t="s">
        <v>472</v>
      </c>
      <c r="E694" s="83">
        <v>989</v>
      </c>
      <c r="F694" s="83" t="s">
        <v>153</v>
      </c>
      <c r="H694" s="83" t="s">
        <v>150</v>
      </c>
      <c r="I694" s="109">
        <v>45152</v>
      </c>
      <c r="J694" s="109">
        <f>VLOOKUP(A694,'Membership Details'!C:J,8,FALSE)</f>
        <v>36982</v>
      </c>
      <c r="K694" s="109" t="b">
        <f t="shared" si="10"/>
        <v>1</v>
      </c>
      <c r="L694" s="2">
        <v>90000</v>
      </c>
      <c r="M694" s="83">
        <v>12</v>
      </c>
      <c r="N694" s="130">
        <v>45517</v>
      </c>
      <c r="O694" s="2">
        <v>0</v>
      </c>
      <c r="P694" s="184">
        <v>0</v>
      </c>
      <c r="Q694" s="184">
        <v>0.125</v>
      </c>
      <c r="R694" s="83" t="s">
        <v>151</v>
      </c>
      <c r="AA694" s="2">
        <v>90000</v>
      </c>
    </row>
    <row r="695" spans="1:27" ht="15">
      <c r="A695" s="118">
        <v>957</v>
      </c>
      <c r="B695" s="83" t="s">
        <v>6119</v>
      </c>
      <c r="C695" s="83" t="s">
        <v>8269</v>
      </c>
      <c r="D695" t="s">
        <v>657</v>
      </c>
      <c r="E695" s="83">
        <v>990</v>
      </c>
      <c r="F695" s="83" t="s">
        <v>153</v>
      </c>
      <c r="H695" s="83" t="s">
        <v>150</v>
      </c>
      <c r="I695" s="128">
        <v>45194</v>
      </c>
      <c r="J695" s="109">
        <f>VLOOKUP(A695,'Membership Details'!C:J,8,FALSE)</f>
        <v>36982</v>
      </c>
      <c r="K695" s="109" t="b">
        <f t="shared" si="10"/>
        <v>1</v>
      </c>
      <c r="L695" s="2">
        <v>90000</v>
      </c>
      <c r="M695" s="83">
        <v>12</v>
      </c>
      <c r="N695" s="130">
        <v>45559</v>
      </c>
      <c r="O695" s="2">
        <v>0</v>
      </c>
      <c r="P695" s="184">
        <v>0</v>
      </c>
      <c r="Q695" s="184">
        <v>0.125</v>
      </c>
      <c r="R695" s="83" t="s">
        <v>151</v>
      </c>
      <c r="AA695" s="2">
        <v>90000</v>
      </c>
    </row>
    <row r="696" spans="1:27" ht="15">
      <c r="A696" s="118">
        <v>1498</v>
      </c>
      <c r="B696" s="83" t="s">
        <v>6119</v>
      </c>
      <c r="C696" s="83" t="s">
        <v>8269</v>
      </c>
      <c r="D696" t="s">
        <v>1374</v>
      </c>
      <c r="E696" s="83">
        <v>993</v>
      </c>
      <c r="F696" s="83" t="s">
        <v>153</v>
      </c>
      <c r="H696" s="83" t="s">
        <v>150</v>
      </c>
      <c r="I696" s="128">
        <v>45194</v>
      </c>
      <c r="J696" s="109">
        <f>VLOOKUP(A696,'Membership Details'!C:J,8,FALSE)</f>
        <v>38640</v>
      </c>
      <c r="K696" s="109" t="b">
        <f t="shared" si="10"/>
        <v>1</v>
      </c>
      <c r="L696" s="2">
        <v>135000</v>
      </c>
      <c r="M696" s="83">
        <v>12</v>
      </c>
      <c r="N696" s="130">
        <v>45559</v>
      </c>
      <c r="O696" s="2">
        <v>0</v>
      </c>
      <c r="P696" s="184">
        <v>0</v>
      </c>
      <c r="Q696" s="184">
        <v>0.125</v>
      </c>
      <c r="R696" s="83" t="s">
        <v>151</v>
      </c>
      <c r="AA696" s="2">
        <v>135000</v>
      </c>
    </row>
    <row r="697" spans="1:27" ht="15">
      <c r="A697" s="118">
        <v>1565</v>
      </c>
      <c r="B697" s="83" t="s">
        <v>6119</v>
      </c>
      <c r="C697" s="83" t="s">
        <v>8269</v>
      </c>
      <c r="D697" t="s">
        <v>1591</v>
      </c>
      <c r="E697" s="83">
        <v>994</v>
      </c>
      <c r="F697" s="83" t="s">
        <v>153</v>
      </c>
      <c r="H697" s="83" t="s">
        <v>150</v>
      </c>
      <c r="I697" s="109">
        <v>45152</v>
      </c>
      <c r="J697" s="109">
        <f>VLOOKUP(A697,'Membership Details'!C:J,8,FALSE)</f>
        <v>39403</v>
      </c>
      <c r="K697" s="109" t="b">
        <f t="shared" si="10"/>
        <v>1</v>
      </c>
      <c r="L697" s="2">
        <v>135000</v>
      </c>
      <c r="M697" s="83">
        <v>12</v>
      </c>
      <c r="N697" s="130">
        <v>45517</v>
      </c>
      <c r="O697" s="2">
        <v>0</v>
      </c>
      <c r="P697" s="184">
        <v>0</v>
      </c>
      <c r="Q697" s="184">
        <v>0.125</v>
      </c>
      <c r="R697" s="83" t="s">
        <v>151</v>
      </c>
      <c r="AA697" s="2">
        <v>135000</v>
      </c>
    </row>
    <row r="698" spans="1:27" ht="15">
      <c r="A698" s="118">
        <v>2300</v>
      </c>
      <c r="B698" s="83" t="s">
        <v>6119</v>
      </c>
      <c r="C698" s="83" t="s">
        <v>8269</v>
      </c>
      <c r="D698" t="s">
        <v>2113</v>
      </c>
      <c r="E698" s="83">
        <v>995</v>
      </c>
      <c r="F698" s="83" t="s">
        <v>153</v>
      </c>
      <c r="H698" s="83" t="s">
        <v>150</v>
      </c>
      <c r="I698" s="128">
        <v>45194</v>
      </c>
      <c r="J698" s="109">
        <f>VLOOKUP(A698,'Membership Details'!C:J,8,FALSE)</f>
        <v>42644</v>
      </c>
      <c r="K698" s="109" t="b">
        <f t="shared" si="10"/>
        <v>1</v>
      </c>
      <c r="L698" s="2">
        <v>50000</v>
      </c>
      <c r="M698" s="83">
        <v>12</v>
      </c>
      <c r="N698" s="130">
        <v>45559</v>
      </c>
      <c r="O698" s="2">
        <v>0</v>
      </c>
      <c r="P698" s="184">
        <v>0</v>
      </c>
      <c r="Q698" s="184">
        <v>0.125</v>
      </c>
      <c r="R698" s="83" t="s">
        <v>151</v>
      </c>
      <c r="AA698" s="2">
        <v>50000</v>
      </c>
    </row>
    <row r="699" spans="1:27" ht="15">
      <c r="A699" s="118">
        <v>2016</v>
      </c>
      <c r="B699" s="83" t="s">
        <v>6119</v>
      </c>
      <c r="C699" s="83" t="s">
        <v>8269</v>
      </c>
      <c r="D699" t="s">
        <v>1852</v>
      </c>
      <c r="E699" s="83">
        <v>996</v>
      </c>
      <c r="F699" s="83" t="s">
        <v>153</v>
      </c>
      <c r="H699" s="83" t="s">
        <v>150</v>
      </c>
      <c r="I699" s="128">
        <v>45194</v>
      </c>
      <c r="J699" s="109">
        <f>VLOOKUP(A699,'Membership Details'!C:J,8,FALSE)</f>
        <v>39707</v>
      </c>
      <c r="K699" s="109" t="b">
        <f t="shared" si="10"/>
        <v>1</v>
      </c>
      <c r="L699" s="2">
        <v>50000</v>
      </c>
      <c r="M699" s="83">
        <v>12</v>
      </c>
      <c r="N699" s="130">
        <v>45559</v>
      </c>
      <c r="O699" s="2">
        <v>0</v>
      </c>
      <c r="P699" s="184">
        <v>0</v>
      </c>
      <c r="Q699" s="184">
        <v>0.125</v>
      </c>
      <c r="R699" s="83" t="s">
        <v>151</v>
      </c>
      <c r="AA699" s="2">
        <v>50000</v>
      </c>
    </row>
    <row r="700" spans="1:27" ht="15">
      <c r="A700" s="118">
        <v>1970</v>
      </c>
      <c r="B700" s="83" t="s">
        <v>6119</v>
      </c>
      <c r="C700" s="83" t="s">
        <v>8269</v>
      </c>
      <c r="D700" t="s">
        <v>1737</v>
      </c>
      <c r="E700" s="83">
        <v>997</v>
      </c>
      <c r="F700" s="83" t="s">
        <v>153</v>
      </c>
      <c r="H700" s="83" t="s">
        <v>150</v>
      </c>
      <c r="I700" s="128">
        <v>45194</v>
      </c>
      <c r="J700" s="109">
        <f>VLOOKUP(A700,'Membership Details'!C:J,8,FALSE)</f>
        <v>39707</v>
      </c>
      <c r="K700" s="109" t="b">
        <f t="shared" si="10"/>
        <v>1</v>
      </c>
      <c r="L700" s="2">
        <v>175000</v>
      </c>
      <c r="M700" s="83">
        <v>12</v>
      </c>
      <c r="N700" s="130">
        <v>45559</v>
      </c>
      <c r="O700" s="2">
        <v>0</v>
      </c>
      <c r="P700" s="184">
        <v>0</v>
      </c>
      <c r="Q700" s="184">
        <v>0.125</v>
      </c>
      <c r="R700" s="83" t="s">
        <v>151</v>
      </c>
      <c r="AA700" s="2">
        <v>175000</v>
      </c>
    </row>
    <row r="701" spans="1:27" ht="15">
      <c r="A701" s="118">
        <v>401</v>
      </c>
      <c r="B701" s="83" t="s">
        <v>6119</v>
      </c>
      <c r="C701" s="83" t="s">
        <v>8269</v>
      </c>
      <c r="D701" t="s">
        <v>938</v>
      </c>
      <c r="E701" s="83">
        <v>998</v>
      </c>
      <c r="F701" s="83" t="s">
        <v>153</v>
      </c>
      <c r="H701" s="83" t="s">
        <v>150</v>
      </c>
      <c r="I701" s="128">
        <v>45194</v>
      </c>
      <c r="J701" s="109">
        <f>VLOOKUP(A701,'Membership Details'!C:J,8,FALSE)</f>
        <v>36982</v>
      </c>
      <c r="K701" s="109" t="b">
        <f t="shared" si="10"/>
        <v>1</v>
      </c>
      <c r="L701" s="2">
        <v>135000</v>
      </c>
      <c r="M701" s="83">
        <v>12</v>
      </c>
      <c r="N701" s="130">
        <v>45559</v>
      </c>
      <c r="O701" s="2">
        <v>0</v>
      </c>
      <c r="P701" s="184">
        <v>0</v>
      </c>
      <c r="Q701" s="184">
        <v>0.125</v>
      </c>
      <c r="R701" s="83" t="s">
        <v>151</v>
      </c>
      <c r="AA701" s="2">
        <v>135000</v>
      </c>
    </row>
    <row r="702" spans="1:27" ht="15">
      <c r="A702" s="118">
        <v>1383</v>
      </c>
      <c r="B702" s="83" t="s">
        <v>6119</v>
      </c>
      <c r="C702" s="83" t="s">
        <v>8269</v>
      </c>
      <c r="D702" t="s">
        <v>1362</v>
      </c>
      <c r="E702" s="83">
        <v>999</v>
      </c>
      <c r="F702" s="83" t="s">
        <v>153</v>
      </c>
      <c r="H702" s="83" t="s">
        <v>150</v>
      </c>
      <c r="I702" s="129">
        <v>45090</v>
      </c>
      <c r="J702" s="109">
        <f>VLOOKUP(A702,'Membership Details'!C:J,8,FALSE)</f>
        <v>38621</v>
      </c>
      <c r="K702" s="109" t="b">
        <f t="shared" si="10"/>
        <v>1</v>
      </c>
      <c r="L702" s="2">
        <v>120000</v>
      </c>
      <c r="M702" s="83">
        <v>12</v>
      </c>
      <c r="N702" s="131">
        <v>45455</v>
      </c>
      <c r="O702" s="2">
        <v>0</v>
      </c>
      <c r="P702" s="184">
        <v>0</v>
      </c>
      <c r="Q702" s="184">
        <v>0.125</v>
      </c>
      <c r="R702" s="83" t="s">
        <v>151</v>
      </c>
      <c r="AA702" s="2">
        <v>120000</v>
      </c>
    </row>
    <row r="703" spans="1:27" ht="15">
      <c r="A703" s="118">
        <v>1474</v>
      </c>
      <c r="B703" s="83" t="s">
        <v>6119</v>
      </c>
      <c r="C703" s="83" t="s">
        <v>8269</v>
      </c>
      <c r="D703" t="s">
        <v>603</v>
      </c>
      <c r="E703" s="83">
        <v>1000</v>
      </c>
      <c r="F703" s="83" t="s">
        <v>153</v>
      </c>
      <c r="H703" s="83" t="s">
        <v>150</v>
      </c>
      <c r="I703" s="128">
        <v>45194</v>
      </c>
      <c r="J703" s="109">
        <f>VLOOKUP(A703,'Membership Details'!C:J,8,FALSE)</f>
        <v>36982</v>
      </c>
      <c r="K703" s="109" t="b">
        <f t="shared" si="10"/>
        <v>1</v>
      </c>
      <c r="L703" s="2">
        <v>67000</v>
      </c>
      <c r="M703" s="83">
        <v>12</v>
      </c>
      <c r="N703" s="130">
        <v>45559</v>
      </c>
      <c r="O703" s="2">
        <v>0</v>
      </c>
      <c r="P703" s="184">
        <v>0</v>
      </c>
      <c r="Q703" s="184">
        <v>0.125</v>
      </c>
      <c r="R703" s="83" t="s">
        <v>151</v>
      </c>
      <c r="AA703" s="2">
        <v>67000</v>
      </c>
    </row>
    <row r="704" spans="1:27" ht="15">
      <c r="A704" s="118">
        <v>2090</v>
      </c>
      <c r="B704" s="83" t="s">
        <v>6119</v>
      </c>
      <c r="C704" s="83" t="s">
        <v>8269</v>
      </c>
      <c r="D704" t="s">
        <v>1892</v>
      </c>
      <c r="E704" s="83">
        <v>1002</v>
      </c>
      <c r="F704" s="83" t="s">
        <v>153</v>
      </c>
      <c r="H704" s="83" t="s">
        <v>150</v>
      </c>
      <c r="I704" s="128">
        <v>45194</v>
      </c>
      <c r="J704" s="109">
        <f>VLOOKUP(A704,'Membership Details'!C:J,8,FALSE)</f>
        <v>39707</v>
      </c>
      <c r="K704" s="109" t="b">
        <f t="shared" si="10"/>
        <v>1</v>
      </c>
      <c r="L704" s="2">
        <v>175000</v>
      </c>
      <c r="M704" s="83">
        <v>12</v>
      </c>
      <c r="N704" s="130">
        <v>45559</v>
      </c>
      <c r="O704" s="2">
        <v>0</v>
      </c>
      <c r="P704" s="184">
        <v>0</v>
      </c>
      <c r="Q704" s="184">
        <v>0.125</v>
      </c>
      <c r="R704" s="83" t="s">
        <v>151</v>
      </c>
      <c r="AA704" s="2">
        <v>175000</v>
      </c>
    </row>
    <row r="705" spans="1:27" ht="15">
      <c r="A705" s="118">
        <v>2079</v>
      </c>
      <c r="B705" s="83" t="s">
        <v>6119</v>
      </c>
      <c r="C705" s="83" t="s">
        <v>8269</v>
      </c>
      <c r="D705" t="s">
        <v>1634</v>
      </c>
      <c r="E705" s="83">
        <v>1003</v>
      </c>
      <c r="F705" s="83" t="s">
        <v>153</v>
      </c>
      <c r="H705" s="83" t="s">
        <v>150</v>
      </c>
      <c r="I705" s="128">
        <v>45272</v>
      </c>
      <c r="J705" s="109">
        <f>VLOOKUP(A705,'Membership Details'!C:J,8,FALSE)</f>
        <v>39587</v>
      </c>
      <c r="K705" s="109" t="b">
        <f t="shared" si="10"/>
        <v>1</v>
      </c>
      <c r="L705" s="2">
        <v>37000</v>
      </c>
      <c r="M705" s="83">
        <v>12</v>
      </c>
      <c r="N705" s="130">
        <v>45637</v>
      </c>
      <c r="O705" s="2">
        <v>0</v>
      </c>
      <c r="P705" s="184">
        <v>0</v>
      </c>
      <c r="Q705" s="184">
        <v>0.125</v>
      </c>
      <c r="R705" s="83" t="s">
        <v>151</v>
      </c>
      <c r="AA705" s="2">
        <v>37000</v>
      </c>
    </row>
    <row r="706" spans="1:27" ht="15">
      <c r="A706" s="118">
        <v>277</v>
      </c>
      <c r="B706" s="83" t="s">
        <v>6119</v>
      </c>
      <c r="C706" s="83" t="s">
        <v>8269</v>
      </c>
      <c r="D706" t="s">
        <v>371</v>
      </c>
      <c r="E706" s="83">
        <v>1004</v>
      </c>
      <c r="F706" s="83" t="s">
        <v>153</v>
      </c>
      <c r="H706" s="83" t="s">
        <v>150</v>
      </c>
      <c r="I706" s="109">
        <v>45143</v>
      </c>
      <c r="J706" s="109">
        <f>VLOOKUP(A706,'Membership Details'!C:J,8,FALSE)</f>
        <v>36982</v>
      </c>
      <c r="K706" s="109" t="b">
        <f t="shared" si="10"/>
        <v>1</v>
      </c>
      <c r="L706" s="2">
        <v>110000</v>
      </c>
      <c r="M706" s="83">
        <v>12</v>
      </c>
      <c r="N706" s="130">
        <v>45508</v>
      </c>
      <c r="O706" s="2">
        <v>0</v>
      </c>
      <c r="P706" s="184">
        <v>0</v>
      </c>
      <c r="Q706" s="184">
        <v>0.125</v>
      </c>
      <c r="R706" s="83" t="s">
        <v>151</v>
      </c>
      <c r="AA706" s="2">
        <v>110000</v>
      </c>
    </row>
    <row r="707" spans="1:27" ht="15">
      <c r="A707" s="118">
        <v>840</v>
      </c>
      <c r="B707" s="83" t="s">
        <v>6119</v>
      </c>
      <c r="C707" s="83" t="s">
        <v>8269</v>
      </c>
      <c r="D707" t="s">
        <v>1179</v>
      </c>
      <c r="E707" s="83">
        <v>1005</v>
      </c>
      <c r="F707" s="83" t="s">
        <v>153</v>
      </c>
      <c r="H707" s="83" t="s">
        <v>150</v>
      </c>
      <c r="I707" s="128">
        <v>45272</v>
      </c>
      <c r="J707" s="109">
        <f>VLOOKUP(A707,'Membership Details'!C:J,8,FALSE)</f>
        <v>37453</v>
      </c>
      <c r="K707" s="109" t="b">
        <f t="shared" ref="K707:K770" si="11">I707&gt;=J707</f>
        <v>1</v>
      </c>
      <c r="L707" s="2">
        <v>60000</v>
      </c>
      <c r="M707" s="83">
        <v>12</v>
      </c>
      <c r="N707" s="130">
        <v>45637</v>
      </c>
      <c r="O707" s="2">
        <v>0</v>
      </c>
      <c r="P707" s="184">
        <v>0</v>
      </c>
      <c r="Q707" s="184">
        <v>0.125</v>
      </c>
      <c r="R707" s="83" t="s">
        <v>151</v>
      </c>
      <c r="AA707" s="2">
        <v>60000</v>
      </c>
    </row>
    <row r="708" spans="1:27" ht="15">
      <c r="A708" s="118">
        <v>2256</v>
      </c>
      <c r="B708" s="83" t="s">
        <v>6119</v>
      </c>
      <c r="C708" s="83" t="s">
        <v>8269</v>
      </c>
      <c r="D708" t="s">
        <v>2108</v>
      </c>
      <c r="E708" s="83">
        <v>1006</v>
      </c>
      <c r="F708" s="83" t="s">
        <v>153</v>
      </c>
      <c r="H708" s="83" t="s">
        <v>150</v>
      </c>
      <c r="I708" s="109">
        <v>45152</v>
      </c>
      <c r="J708" s="109">
        <f>VLOOKUP(A708,'Membership Details'!C:J,8,FALSE)</f>
        <v>42577</v>
      </c>
      <c r="K708" s="109" t="b">
        <f t="shared" si="11"/>
        <v>1</v>
      </c>
      <c r="L708" s="2">
        <v>45000</v>
      </c>
      <c r="M708" s="83">
        <v>12</v>
      </c>
      <c r="N708" s="130">
        <v>45517</v>
      </c>
      <c r="O708" s="2">
        <v>0</v>
      </c>
      <c r="P708" s="184">
        <v>0</v>
      </c>
      <c r="Q708" s="184">
        <v>0.125</v>
      </c>
      <c r="R708" s="83" t="s">
        <v>151</v>
      </c>
      <c r="AA708" s="2">
        <v>45000</v>
      </c>
    </row>
    <row r="709" spans="1:27" ht="15">
      <c r="A709" s="118">
        <v>1071</v>
      </c>
      <c r="B709" s="83" t="s">
        <v>6119</v>
      </c>
      <c r="C709" s="83" t="s">
        <v>8269</v>
      </c>
      <c r="D709" t="s">
        <v>1735</v>
      </c>
      <c r="E709" s="83">
        <v>1007</v>
      </c>
      <c r="F709" s="83" t="s">
        <v>153</v>
      </c>
      <c r="H709" s="83" t="s">
        <v>150</v>
      </c>
      <c r="I709" s="128">
        <v>45272</v>
      </c>
      <c r="J709" s="109">
        <f>VLOOKUP(A709,'Membership Details'!C:J,8,FALSE)</f>
        <v>39707</v>
      </c>
      <c r="K709" s="109" t="b">
        <f t="shared" si="11"/>
        <v>1</v>
      </c>
      <c r="L709" s="2">
        <v>65000</v>
      </c>
      <c r="M709" s="83">
        <v>12</v>
      </c>
      <c r="N709" s="130">
        <v>45637</v>
      </c>
      <c r="O709" s="2">
        <v>0</v>
      </c>
      <c r="P709" s="184">
        <v>0</v>
      </c>
      <c r="Q709" s="184">
        <v>0.125</v>
      </c>
      <c r="R709" s="83" t="s">
        <v>151</v>
      </c>
      <c r="AA709" s="2">
        <v>65000</v>
      </c>
    </row>
    <row r="710" spans="1:27" ht="15">
      <c r="A710" s="118">
        <v>4101</v>
      </c>
      <c r="B710" s="83" t="s">
        <v>6119</v>
      </c>
      <c r="C710" s="83" t="s">
        <v>8269</v>
      </c>
      <c r="D710" t="s">
        <v>2214</v>
      </c>
      <c r="E710" s="83">
        <v>1008</v>
      </c>
      <c r="F710" s="83" t="s">
        <v>153</v>
      </c>
      <c r="H710" s="83" t="s">
        <v>150</v>
      </c>
      <c r="I710" s="109">
        <v>45118</v>
      </c>
      <c r="J710" s="109">
        <f>VLOOKUP(A710,'Membership Details'!C:J,8,FALSE)</f>
        <v>43565</v>
      </c>
      <c r="K710" s="109" t="b">
        <f t="shared" si="11"/>
        <v>1</v>
      </c>
      <c r="L710" s="2">
        <v>170000</v>
      </c>
      <c r="M710" s="83">
        <v>12</v>
      </c>
      <c r="N710" s="130">
        <v>45483</v>
      </c>
      <c r="O710" s="2">
        <v>0</v>
      </c>
      <c r="P710" s="184">
        <v>0</v>
      </c>
      <c r="Q710" s="184">
        <v>0.125</v>
      </c>
      <c r="R710" s="83" t="s">
        <v>151</v>
      </c>
      <c r="AA710" s="2">
        <v>170000</v>
      </c>
    </row>
    <row r="711" spans="1:27" ht="15">
      <c r="A711" s="118">
        <v>4130</v>
      </c>
      <c r="B711" s="83" t="s">
        <v>6119</v>
      </c>
      <c r="C711" s="83" t="s">
        <v>8269</v>
      </c>
      <c r="D711" t="s">
        <v>2240</v>
      </c>
      <c r="E711" s="83">
        <v>1009</v>
      </c>
      <c r="F711" s="83" t="s">
        <v>153</v>
      </c>
      <c r="H711" s="83" t="s">
        <v>150</v>
      </c>
      <c r="I711" s="109">
        <v>45143</v>
      </c>
      <c r="J711" s="109">
        <f>VLOOKUP(A711,'Membership Details'!C:J,8,FALSE)</f>
        <v>43585</v>
      </c>
      <c r="K711" s="109" t="b">
        <f t="shared" si="11"/>
        <v>1</v>
      </c>
      <c r="L711" s="2">
        <v>90000</v>
      </c>
      <c r="M711" s="83">
        <v>12</v>
      </c>
      <c r="N711" s="130">
        <v>45508</v>
      </c>
      <c r="O711" s="2">
        <v>0</v>
      </c>
      <c r="P711" s="184">
        <v>0</v>
      </c>
      <c r="Q711" s="184">
        <v>0.125</v>
      </c>
      <c r="R711" s="83" t="s">
        <v>151</v>
      </c>
      <c r="AA711" s="2">
        <v>90000</v>
      </c>
    </row>
    <row r="712" spans="1:27" ht="15">
      <c r="A712" s="118">
        <v>3964</v>
      </c>
      <c r="B712" s="83" t="s">
        <v>6119</v>
      </c>
      <c r="C712" s="83" t="s">
        <v>8269</v>
      </c>
      <c r="D712" t="s">
        <v>2166</v>
      </c>
      <c r="E712" s="83">
        <v>1010</v>
      </c>
      <c r="F712" s="83" t="s">
        <v>153</v>
      </c>
      <c r="H712" s="83" t="s">
        <v>150</v>
      </c>
      <c r="I712" s="109">
        <v>45143</v>
      </c>
      <c r="J712" s="109">
        <f>VLOOKUP(A712,'Membership Details'!C:J,8,FALSE)</f>
        <v>43049</v>
      </c>
      <c r="K712" s="109" t="b">
        <f t="shared" si="11"/>
        <v>1</v>
      </c>
      <c r="L712" s="2">
        <v>150000</v>
      </c>
      <c r="M712" s="83">
        <v>12</v>
      </c>
      <c r="N712" s="130">
        <v>45508</v>
      </c>
      <c r="O712" s="2">
        <v>0</v>
      </c>
      <c r="P712" s="184">
        <v>0</v>
      </c>
      <c r="Q712" s="184">
        <v>0.125</v>
      </c>
      <c r="R712" s="83" t="s">
        <v>151</v>
      </c>
      <c r="AA712" s="2">
        <v>150000</v>
      </c>
    </row>
    <row r="713" spans="1:27" ht="15">
      <c r="A713" s="118">
        <v>3965</v>
      </c>
      <c r="B713" s="83" t="s">
        <v>6119</v>
      </c>
      <c r="C713" s="83" t="s">
        <v>8269</v>
      </c>
      <c r="D713" t="s">
        <v>2167</v>
      </c>
      <c r="E713" s="83">
        <v>1011</v>
      </c>
      <c r="F713" s="83" t="s">
        <v>153</v>
      </c>
      <c r="H713" s="83" t="s">
        <v>150</v>
      </c>
      <c r="I713" s="128">
        <v>45272</v>
      </c>
      <c r="J713" s="109">
        <f>VLOOKUP(A713,'Membership Details'!C:J,8,FALSE)</f>
        <v>43049</v>
      </c>
      <c r="K713" s="109" t="b">
        <f t="shared" si="11"/>
        <v>1</v>
      </c>
      <c r="L713" s="2">
        <v>150000</v>
      </c>
      <c r="M713" s="83">
        <v>12</v>
      </c>
      <c r="N713" s="130">
        <v>45637</v>
      </c>
      <c r="O713" s="2">
        <v>0</v>
      </c>
      <c r="P713" s="184">
        <v>0</v>
      </c>
      <c r="Q713" s="184">
        <v>0.125</v>
      </c>
      <c r="R713" s="83" t="s">
        <v>151</v>
      </c>
      <c r="AA713" s="2">
        <v>150000</v>
      </c>
    </row>
    <row r="714" spans="1:27" ht="15">
      <c r="A714" s="118">
        <v>4163</v>
      </c>
      <c r="B714" s="83" t="s">
        <v>6119</v>
      </c>
      <c r="C714" s="83" t="s">
        <v>8269</v>
      </c>
      <c r="D714" t="s">
        <v>2274</v>
      </c>
      <c r="E714" s="83">
        <v>1012</v>
      </c>
      <c r="F714" s="83" t="s">
        <v>153</v>
      </c>
      <c r="H714" s="83" t="s">
        <v>150</v>
      </c>
      <c r="I714" s="128">
        <v>45272</v>
      </c>
      <c r="J714" s="109">
        <f>VLOOKUP(A714,'Membership Details'!C:J,8,FALSE)</f>
        <v>43586</v>
      </c>
      <c r="K714" s="109" t="b">
        <f t="shared" si="11"/>
        <v>1</v>
      </c>
      <c r="L714" s="2">
        <v>35000</v>
      </c>
      <c r="M714" s="83">
        <v>12</v>
      </c>
      <c r="N714" s="130">
        <v>45637</v>
      </c>
      <c r="O714" s="2">
        <v>0</v>
      </c>
      <c r="P714" s="184">
        <v>0</v>
      </c>
      <c r="Q714" s="184">
        <v>0.125</v>
      </c>
      <c r="R714" s="83" t="s">
        <v>151</v>
      </c>
      <c r="AA714" s="2">
        <v>35000</v>
      </c>
    </row>
    <row r="715" spans="1:27" ht="15">
      <c r="A715" s="118">
        <v>4067</v>
      </c>
      <c r="B715" s="83" t="s">
        <v>6119</v>
      </c>
      <c r="C715" s="83" t="s">
        <v>8269</v>
      </c>
      <c r="D715" t="s">
        <v>2186</v>
      </c>
      <c r="E715" s="83">
        <v>1016</v>
      </c>
      <c r="F715" s="83" t="s">
        <v>153</v>
      </c>
      <c r="H715" s="83" t="s">
        <v>150</v>
      </c>
      <c r="I715" s="128">
        <v>45272</v>
      </c>
      <c r="J715" s="109">
        <f>VLOOKUP(A715,'Membership Details'!C:J,8,FALSE)</f>
        <v>43531</v>
      </c>
      <c r="K715" s="109" t="b">
        <f t="shared" si="11"/>
        <v>1</v>
      </c>
      <c r="L715" s="2">
        <v>145000</v>
      </c>
      <c r="M715" s="83">
        <v>12</v>
      </c>
      <c r="N715" s="130">
        <v>45637</v>
      </c>
      <c r="O715" s="2">
        <v>0</v>
      </c>
      <c r="P715" s="184">
        <v>0</v>
      </c>
      <c r="Q715" s="184">
        <v>0.125</v>
      </c>
      <c r="R715" s="83" t="s">
        <v>151</v>
      </c>
      <c r="AA715" s="2">
        <v>145000</v>
      </c>
    </row>
    <row r="716" spans="1:27" ht="15">
      <c r="A716" s="118">
        <v>4082</v>
      </c>
      <c r="B716" s="83" t="s">
        <v>6119</v>
      </c>
      <c r="C716" s="83" t="s">
        <v>8269</v>
      </c>
      <c r="D716" t="s">
        <v>2200</v>
      </c>
      <c r="E716" s="83">
        <v>1017</v>
      </c>
      <c r="F716" s="83" t="s">
        <v>153</v>
      </c>
      <c r="H716" s="83" t="s">
        <v>150</v>
      </c>
      <c r="I716" s="128">
        <v>45272</v>
      </c>
      <c r="J716" s="109">
        <f>VLOOKUP(A716,'Membership Details'!C:J,8,FALSE)</f>
        <v>43535</v>
      </c>
      <c r="K716" s="109" t="b">
        <f t="shared" si="11"/>
        <v>1</v>
      </c>
      <c r="L716" s="2">
        <v>50000</v>
      </c>
      <c r="M716" s="83">
        <v>12</v>
      </c>
      <c r="N716" s="130">
        <v>45637</v>
      </c>
      <c r="O716" s="2">
        <v>0</v>
      </c>
      <c r="P716" s="184">
        <v>0</v>
      </c>
      <c r="Q716" s="184">
        <v>0.125</v>
      </c>
      <c r="R716" s="83" t="s">
        <v>151</v>
      </c>
      <c r="AA716" s="2">
        <v>50000</v>
      </c>
    </row>
    <row r="717" spans="1:27" ht="15">
      <c r="A717" s="118">
        <v>4141</v>
      </c>
      <c r="B717" s="83" t="s">
        <v>6119</v>
      </c>
      <c r="C717" s="83" t="s">
        <v>8269</v>
      </c>
      <c r="D717" t="s">
        <v>2251</v>
      </c>
      <c r="E717" s="83">
        <v>1018</v>
      </c>
      <c r="F717" s="83" t="s">
        <v>153</v>
      </c>
      <c r="H717" s="83" t="s">
        <v>150</v>
      </c>
      <c r="I717" s="128">
        <v>45194</v>
      </c>
      <c r="J717" s="109">
        <f>VLOOKUP(A717,'Membership Details'!C:J,8,FALSE)</f>
        <v>43585</v>
      </c>
      <c r="K717" s="109" t="b">
        <f t="shared" si="11"/>
        <v>1</v>
      </c>
      <c r="L717" s="2">
        <v>20000</v>
      </c>
      <c r="M717" s="83">
        <v>12</v>
      </c>
      <c r="N717" s="130">
        <v>45559</v>
      </c>
      <c r="O717" s="2">
        <v>0</v>
      </c>
      <c r="P717" s="184">
        <v>0</v>
      </c>
      <c r="Q717" s="184">
        <v>0.125</v>
      </c>
      <c r="R717" s="83" t="s">
        <v>151</v>
      </c>
      <c r="AA717" s="2">
        <v>20000</v>
      </c>
    </row>
    <row r="718" spans="1:27" ht="15">
      <c r="A718" s="118">
        <v>4123</v>
      </c>
      <c r="B718" s="83" t="s">
        <v>6119</v>
      </c>
      <c r="C718" s="83" t="s">
        <v>8269</v>
      </c>
      <c r="D718" t="s">
        <v>2233</v>
      </c>
      <c r="E718" s="83">
        <v>1019</v>
      </c>
      <c r="F718" s="83" t="s">
        <v>153</v>
      </c>
      <c r="H718" s="83" t="s">
        <v>150</v>
      </c>
      <c r="I718" s="128">
        <v>45272</v>
      </c>
      <c r="J718" s="109">
        <f>VLOOKUP(A718,'Membership Details'!C:J,8,FALSE)</f>
        <v>43585</v>
      </c>
      <c r="K718" s="109" t="b">
        <f t="shared" si="11"/>
        <v>1</v>
      </c>
      <c r="L718" s="2">
        <v>22000</v>
      </c>
      <c r="M718" s="83">
        <v>12</v>
      </c>
      <c r="N718" s="130">
        <v>45637</v>
      </c>
      <c r="O718" s="2">
        <v>0</v>
      </c>
      <c r="P718" s="184">
        <v>0</v>
      </c>
      <c r="Q718" s="184">
        <v>0.125</v>
      </c>
      <c r="R718" s="83" t="s">
        <v>151</v>
      </c>
      <c r="AA718" s="2">
        <v>22000</v>
      </c>
    </row>
    <row r="719" spans="1:27" ht="15">
      <c r="A719" s="118">
        <v>4152</v>
      </c>
      <c r="B719" s="83" t="s">
        <v>6119</v>
      </c>
      <c r="C719" s="83" t="s">
        <v>8269</v>
      </c>
      <c r="D719" t="s">
        <v>2263</v>
      </c>
      <c r="E719" s="83">
        <v>1022</v>
      </c>
      <c r="F719" s="83" t="s">
        <v>153</v>
      </c>
      <c r="H719" s="83" t="s">
        <v>150</v>
      </c>
      <c r="I719" s="109">
        <v>45118</v>
      </c>
      <c r="J719" s="109">
        <f>VLOOKUP(A719,'Membership Details'!C:J,8,FALSE)</f>
        <v>43586</v>
      </c>
      <c r="K719" s="109" t="b">
        <f t="shared" si="11"/>
        <v>1</v>
      </c>
      <c r="L719" s="2">
        <v>145000</v>
      </c>
      <c r="M719" s="83">
        <v>12</v>
      </c>
      <c r="N719" s="130">
        <v>45483</v>
      </c>
      <c r="O719" s="2">
        <v>0</v>
      </c>
      <c r="P719" s="184">
        <v>0</v>
      </c>
      <c r="Q719" s="184">
        <v>0.125</v>
      </c>
      <c r="R719" s="83" t="s">
        <v>151</v>
      </c>
      <c r="AA719" s="2">
        <v>145000</v>
      </c>
    </row>
    <row r="720" spans="1:27" ht="15">
      <c r="A720" s="118">
        <v>4127</v>
      </c>
      <c r="B720" s="83" t="s">
        <v>6119</v>
      </c>
      <c r="C720" s="83" t="s">
        <v>8269</v>
      </c>
      <c r="D720" t="s">
        <v>2237</v>
      </c>
      <c r="E720" s="83">
        <v>1023</v>
      </c>
      <c r="F720" s="83" t="s">
        <v>153</v>
      </c>
      <c r="H720" s="83" t="s">
        <v>150</v>
      </c>
      <c r="I720" s="109">
        <v>45118</v>
      </c>
      <c r="J720" s="109">
        <f>VLOOKUP(A720,'Membership Details'!C:J,8,FALSE)</f>
        <v>43585</v>
      </c>
      <c r="K720" s="109" t="b">
        <f t="shared" si="11"/>
        <v>1</v>
      </c>
      <c r="L720" s="2">
        <v>145000</v>
      </c>
      <c r="M720" s="83">
        <v>12</v>
      </c>
      <c r="N720" s="130">
        <v>45483</v>
      </c>
      <c r="O720" s="2">
        <v>0</v>
      </c>
      <c r="P720" s="184">
        <v>0</v>
      </c>
      <c r="Q720" s="184">
        <v>0.125</v>
      </c>
      <c r="R720" s="83" t="s">
        <v>151</v>
      </c>
      <c r="AA720" s="2">
        <v>145000</v>
      </c>
    </row>
    <row r="721" spans="1:27" ht="15">
      <c r="A721" s="118">
        <v>4119</v>
      </c>
      <c r="B721" s="83" t="s">
        <v>6119</v>
      </c>
      <c r="C721" s="83" t="s">
        <v>8269</v>
      </c>
      <c r="D721" t="s">
        <v>2229</v>
      </c>
      <c r="E721" s="83">
        <v>1024</v>
      </c>
      <c r="F721" s="83" t="s">
        <v>153</v>
      </c>
      <c r="H721" s="83" t="s">
        <v>150</v>
      </c>
      <c r="I721" s="128">
        <v>45272</v>
      </c>
      <c r="J721" s="109">
        <f>VLOOKUP(A721,'Membership Details'!C:J,8,FALSE)</f>
        <v>43584</v>
      </c>
      <c r="K721" s="109" t="b">
        <f t="shared" si="11"/>
        <v>1</v>
      </c>
      <c r="L721" s="2">
        <v>65000</v>
      </c>
      <c r="M721" s="83">
        <v>12</v>
      </c>
      <c r="N721" s="130">
        <v>45637</v>
      </c>
      <c r="O721" s="2">
        <v>0</v>
      </c>
      <c r="P721" s="184">
        <v>0</v>
      </c>
      <c r="Q721" s="184">
        <v>0.125</v>
      </c>
      <c r="R721" s="83" t="s">
        <v>151</v>
      </c>
      <c r="AA721" s="2">
        <v>65000</v>
      </c>
    </row>
    <row r="722" spans="1:27" ht="15">
      <c r="A722" s="118">
        <v>164</v>
      </c>
      <c r="B722" s="83" t="s">
        <v>6119</v>
      </c>
      <c r="C722" s="83" t="s">
        <v>8269</v>
      </c>
      <c r="D722" t="s">
        <v>290</v>
      </c>
      <c r="E722" s="83">
        <v>1025</v>
      </c>
      <c r="F722" s="83" t="s">
        <v>153</v>
      </c>
      <c r="H722" s="83" t="s">
        <v>150</v>
      </c>
      <c r="I722" s="109">
        <v>45143</v>
      </c>
      <c r="J722" s="109">
        <f>VLOOKUP(A722,'Membership Details'!C:J,8,FALSE)</f>
        <v>36982</v>
      </c>
      <c r="K722" s="109" t="b">
        <f t="shared" si="11"/>
        <v>1</v>
      </c>
      <c r="L722" s="2">
        <v>125000</v>
      </c>
      <c r="M722" s="83">
        <v>12</v>
      </c>
      <c r="N722" s="130">
        <v>45508</v>
      </c>
      <c r="O722" s="2">
        <v>0</v>
      </c>
      <c r="P722" s="184">
        <v>0</v>
      </c>
      <c r="Q722" s="184">
        <v>0.125</v>
      </c>
      <c r="R722" s="83" t="s">
        <v>151</v>
      </c>
      <c r="AA722" s="2">
        <v>125000</v>
      </c>
    </row>
    <row r="723" spans="1:27" ht="15">
      <c r="A723" s="118">
        <v>3354</v>
      </c>
      <c r="B723" s="83" t="s">
        <v>6119</v>
      </c>
      <c r="C723" s="83" t="s">
        <v>8269</v>
      </c>
      <c r="D723" t="s">
        <v>2065</v>
      </c>
      <c r="E723" s="83">
        <v>1026</v>
      </c>
      <c r="F723" s="83" t="s">
        <v>153</v>
      </c>
      <c r="H723" s="83" t="s">
        <v>150</v>
      </c>
      <c r="I723" s="128">
        <v>45272</v>
      </c>
      <c r="J723" s="109">
        <f>VLOOKUP(A723,'Membership Details'!C:J,8,FALSE)</f>
        <v>42469</v>
      </c>
      <c r="K723" s="109" t="b">
        <f t="shared" si="11"/>
        <v>1</v>
      </c>
      <c r="L723" s="2">
        <v>83000</v>
      </c>
      <c r="M723" s="83">
        <v>12</v>
      </c>
      <c r="N723" s="130">
        <v>45637</v>
      </c>
      <c r="O723" s="2">
        <v>0</v>
      </c>
      <c r="P723" s="184">
        <v>0</v>
      </c>
      <c r="Q723" s="184">
        <v>0.125</v>
      </c>
      <c r="R723" s="83" t="s">
        <v>151</v>
      </c>
      <c r="AA723" s="2">
        <v>83000</v>
      </c>
    </row>
    <row r="724" spans="1:27" ht="15">
      <c r="A724" s="118">
        <v>4145</v>
      </c>
      <c r="B724" s="83" t="s">
        <v>6119</v>
      </c>
      <c r="C724" s="83" t="s">
        <v>8269</v>
      </c>
      <c r="D724" t="s">
        <v>2254</v>
      </c>
      <c r="E724" s="83">
        <v>1027</v>
      </c>
      <c r="F724" s="83" t="s">
        <v>153</v>
      </c>
      <c r="H724" s="83" t="s">
        <v>150</v>
      </c>
      <c r="I724" s="109">
        <v>45118</v>
      </c>
      <c r="J724" s="109">
        <f>VLOOKUP(A724,'Membership Details'!C:J,8,FALSE)</f>
        <v>43585</v>
      </c>
      <c r="K724" s="109" t="b">
        <f t="shared" si="11"/>
        <v>1</v>
      </c>
      <c r="L724" s="2">
        <v>30000</v>
      </c>
      <c r="M724" s="83">
        <v>12</v>
      </c>
      <c r="N724" s="130">
        <v>45483</v>
      </c>
      <c r="O724" s="2">
        <v>0</v>
      </c>
      <c r="P724" s="184">
        <v>0</v>
      </c>
      <c r="Q724" s="184">
        <v>0.125</v>
      </c>
      <c r="R724" s="83" t="s">
        <v>151</v>
      </c>
      <c r="AA724" s="2">
        <v>30000</v>
      </c>
    </row>
    <row r="725" spans="1:27" ht="15">
      <c r="A725" s="118">
        <v>4088</v>
      </c>
      <c r="B725" s="83" t="s">
        <v>6119</v>
      </c>
      <c r="C725" s="83" t="s">
        <v>8269</v>
      </c>
      <c r="D725" t="s">
        <v>2204</v>
      </c>
      <c r="E725" s="83">
        <v>1028</v>
      </c>
      <c r="F725" s="83" t="s">
        <v>153</v>
      </c>
      <c r="H725" s="83" t="s">
        <v>150</v>
      </c>
      <c r="I725" s="128">
        <v>45272</v>
      </c>
      <c r="J725" s="109">
        <f>VLOOKUP(A725,'Membership Details'!C:J,8,FALSE)</f>
        <v>43539</v>
      </c>
      <c r="K725" s="109" t="b">
        <f t="shared" si="11"/>
        <v>1</v>
      </c>
      <c r="L725" s="2">
        <v>140000</v>
      </c>
      <c r="M725" s="83">
        <v>12</v>
      </c>
      <c r="N725" s="130">
        <v>45637</v>
      </c>
      <c r="O725" s="2">
        <v>0</v>
      </c>
      <c r="P725" s="184">
        <v>0</v>
      </c>
      <c r="Q725" s="184">
        <v>0.125</v>
      </c>
      <c r="R725" s="83" t="s">
        <v>151</v>
      </c>
      <c r="AA725" s="2">
        <v>140000</v>
      </c>
    </row>
    <row r="726" spans="1:27" ht="15">
      <c r="A726" s="118">
        <v>4129</v>
      </c>
      <c r="B726" s="83" t="s">
        <v>6119</v>
      </c>
      <c r="C726" s="83" t="s">
        <v>8269</v>
      </c>
      <c r="D726" t="s">
        <v>2239</v>
      </c>
      <c r="E726" s="83">
        <v>1029</v>
      </c>
      <c r="F726" s="83" t="s">
        <v>153</v>
      </c>
      <c r="H726" s="83" t="s">
        <v>150</v>
      </c>
      <c r="I726" s="109">
        <v>45118</v>
      </c>
      <c r="J726" s="109">
        <f>VLOOKUP(A726,'Membership Details'!C:J,8,FALSE)</f>
        <v>43585</v>
      </c>
      <c r="K726" s="109" t="b">
        <f t="shared" si="11"/>
        <v>1</v>
      </c>
      <c r="L726" s="2">
        <v>85000</v>
      </c>
      <c r="M726" s="83">
        <v>12</v>
      </c>
      <c r="N726" s="130">
        <v>45483</v>
      </c>
      <c r="O726" s="2">
        <v>0</v>
      </c>
      <c r="P726" s="184">
        <v>0</v>
      </c>
      <c r="Q726" s="184">
        <v>0.125</v>
      </c>
      <c r="R726" s="83" t="s">
        <v>151</v>
      </c>
      <c r="AA726" s="2">
        <v>85000</v>
      </c>
    </row>
    <row r="727" spans="1:27" ht="15">
      <c r="A727" s="118">
        <v>4090</v>
      </c>
      <c r="B727" s="83" t="s">
        <v>6119</v>
      </c>
      <c r="C727" s="83" t="s">
        <v>8269</v>
      </c>
      <c r="D727" t="s">
        <v>2205</v>
      </c>
      <c r="E727" s="83">
        <v>1030</v>
      </c>
      <c r="F727" s="83" t="s">
        <v>153</v>
      </c>
      <c r="H727" s="83" t="s">
        <v>150</v>
      </c>
      <c r="I727" s="128">
        <v>45272</v>
      </c>
      <c r="J727" s="109">
        <f>VLOOKUP(A727,'Membership Details'!C:J,8,FALSE)</f>
        <v>43540</v>
      </c>
      <c r="K727" s="109" t="b">
        <f t="shared" si="11"/>
        <v>1</v>
      </c>
      <c r="L727" s="2">
        <v>80000</v>
      </c>
      <c r="M727" s="83">
        <v>12</v>
      </c>
      <c r="N727" s="130">
        <v>45637</v>
      </c>
      <c r="O727" s="2">
        <v>0</v>
      </c>
      <c r="P727" s="184">
        <v>0</v>
      </c>
      <c r="Q727" s="184">
        <v>0.125</v>
      </c>
      <c r="R727" s="83" t="s">
        <v>151</v>
      </c>
      <c r="AA727" s="2">
        <v>80000</v>
      </c>
    </row>
    <row r="728" spans="1:27" ht="15">
      <c r="A728" s="118">
        <v>4131</v>
      </c>
      <c r="B728" s="83" t="s">
        <v>6119</v>
      </c>
      <c r="C728" s="83" t="s">
        <v>8269</v>
      </c>
      <c r="D728" t="s">
        <v>2241</v>
      </c>
      <c r="E728" s="83">
        <v>1031</v>
      </c>
      <c r="F728" s="83" t="s">
        <v>153</v>
      </c>
      <c r="H728" s="83" t="s">
        <v>150</v>
      </c>
      <c r="I728" s="109">
        <v>45152</v>
      </c>
      <c r="J728" s="109">
        <f>VLOOKUP(A728,'Membership Details'!C:J,8,FALSE)</f>
        <v>43585</v>
      </c>
      <c r="K728" s="109" t="b">
        <f t="shared" si="11"/>
        <v>1</v>
      </c>
      <c r="L728" s="2">
        <v>80000</v>
      </c>
      <c r="M728" s="83">
        <v>12</v>
      </c>
      <c r="N728" s="130">
        <v>45517</v>
      </c>
      <c r="O728" s="2">
        <v>0</v>
      </c>
      <c r="P728" s="184">
        <v>0</v>
      </c>
      <c r="Q728" s="184">
        <v>0.125</v>
      </c>
      <c r="R728" s="83" t="s">
        <v>151</v>
      </c>
      <c r="AA728" s="2">
        <v>80000</v>
      </c>
    </row>
    <row r="729" spans="1:27" ht="15">
      <c r="A729" s="118">
        <v>4105</v>
      </c>
      <c r="B729" s="83" t="s">
        <v>6119</v>
      </c>
      <c r="C729" s="83" t="s">
        <v>8269</v>
      </c>
      <c r="D729" t="s">
        <v>2216</v>
      </c>
      <c r="E729" s="83">
        <v>1032</v>
      </c>
      <c r="F729" s="83" t="s">
        <v>153</v>
      </c>
      <c r="H729" s="83" t="s">
        <v>150</v>
      </c>
      <c r="I729" s="109">
        <v>45118</v>
      </c>
      <c r="J729" s="109">
        <f>VLOOKUP(A729,'Membership Details'!C:J,8,FALSE)</f>
        <v>43573</v>
      </c>
      <c r="K729" s="109" t="b">
        <f t="shared" si="11"/>
        <v>1</v>
      </c>
      <c r="L729" s="2">
        <v>25000</v>
      </c>
      <c r="M729" s="83">
        <v>12</v>
      </c>
      <c r="N729" s="130">
        <v>45483</v>
      </c>
      <c r="O729" s="2">
        <v>0</v>
      </c>
      <c r="P729" s="184">
        <v>0</v>
      </c>
      <c r="Q729" s="184">
        <v>0.125</v>
      </c>
      <c r="R729" s="83" t="s">
        <v>151</v>
      </c>
      <c r="AA729" s="2">
        <v>25000</v>
      </c>
    </row>
    <row r="730" spans="1:27" ht="15">
      <c r="A730" s="118">
        <v>4106</v>
      </c>
      <c r="B730" s="83" t="s">
        <v>6119</v>
      </c>
      <c r="C730" s="83" t="s">
        <v>8269</v>
      </c>
      <c r="D730" t="s">
        <v>2217</v>
      </c>
      <c r="E730" s="83">
        <v>1033</v>
      </c>
      <c r="F730" s="83" t="s">
        <v>153</v>
      </c>
      <c r="H730" s="83" t="s">
        <v>150</v>
      </c>
      <c r="I730" s="109">
        <v>45118</v>
      </c>
      <c r="J730" s="109">
        <f>VLOOKUP(A730,'Membership Details'!C:J,8,FALSE)</f>
        <v>43573</v>
      </c>
      <c r="K730" s="109" t="b">
        <f t="shared" si="11"/>
        <v>1</v>
      </c>
      <c r="L730" s="2">
        <v>25000</v>
      </c>
      <c r="M730" s="83">
        <v>12</v>
      </c>
      <c r="N730" s="130">
        <v>45483</v>
      </c>
      <c r="O730" s="2">
        <v>0</v>
      </c>
      <c r="P730" s="184">
        <v>0</v>
      </c>
      <c r="Q730" s="184">
        <v>0.125</v>
      </c>
      <c r="R730" s="83" t="s">
        <v>151</v>
      </c>
      <c r="AA730" s="2">
        <v>25000</v>
      </c>
    </row>
    <row r="731" spans="1:27" ht="15">
      <c r="A731" s="118">
        <v>3253</v>
      </c>
      <c r="B731" s="83" t="s">
        <v>6119</v>
      </c>
      <c r="C731" s="83" t="s">
        <v>8269</v>
      </c>
      <c r="D731" t="s">
        <v>1842</v>
      </c>
      <c r="E731" s="83">
        <v>1034</v>
      </c>
      <c r="F731" s="83" t="s">
        <v>153</v>
      </c>
      <c r="H731" s="83" t="s">
        <v>150</v>
      </c>
      <c r="I731" s="128">
        <v>45272</v>
      </c>
      <c r="J731" s="109">
        <f>VLOOKUP(A731,'Membership Details'!C:J,8,FALSE)</f>
        <v>40896</v>
      </c>
      <c r="K731" s="109" t="b">
        <f t="shared" si="11"/>
        <v>1</v>
      </c>
      <c r="L731" s="2">
        <v>50000</v>
      </c>
      <c r="M731" s="83">
        <v>12</v>
      </c>
      <c r="N731" s="130">
        <v>45637</v>
      </c>
      <c r="O731" s="2">
        <v>0</v>
      </c>
      <c r="P731" s="184">
        <v>0</v>
      </c>
      <c r="Q731" s="184">
        <v>0.125</v>
      </c>
      <c r="R731" s="83" t="s">
        <v>151</v>
      </c>
      <c r="AA731" s="2">
        <v>50000</v>
      </c>
    </row>
    <row r="732" spans="1:27" ht="15">
      <c r="A732" s="118">
        <v>2609</v>
      </c>
      <c r="B732" s="83" t="s">
        <v>6119</v>
      </c>
      <c r="C732" s="83" t="s">
        <v>8269</v>
      </c>
      <c r="D732" t="s">
        <v>583</v>
      </c>
      <c r="E732" s="83">
        <v>1035</v>
      </c>
      <c r="F732" s="83" t="s">
        <v>153</v>
      </c>
      <c r="H732" s="83" t="s">
        <v>150</v>
      </c>
      <c r="I732" s="128">
        <v>45272</v>
      </c>
      <c r="J732" s="109">
        <f>VLOOKUP(A732,'Membership Details'!C:J,8,FALSE)</f>
        <v>36982</v>
      </c>
      <c r="K732" s="109" t="b">
        <f t="shared" si="11"/>
        <v>1</v>
      </c>
      <c r="L732" s="2">
        <v>50000</v>
      </c>
      <c r="M732" s="83">
        <v>12</v>
      </c>
      <c r="N732" s="130">
        <v>45637</v>
      </c>
      <c r="O732" s="2">
        <v>0</v>
      </c>
      <c r="P732" s="184">
        <v>0</v>
      </c>
      <c r="Q732" s="184">
        <v>0.125</v>
      </c>
      <c r="R732" s="83" t="s">
        <v>151</v>
      </c>
      <c r="AA732" s="2">
        <v>50000</v>
      </c>
    </row>
    <row r="733" spans="1:27" ht="15">
      <c r="A733" s="118">
        <v>3255</v>
      </c>
      <c r="B733" s="83" t="s">
        <v>6119</v>
      </c>
      <c r="C733" s="83" t="s">
        <v>8269</v>
      </c>
      <c r="D733" t="s">
        <v>1843</v>
      </c>
      <c r="E733" s="83">
        <v>1036</v>
      </c>
      <c r="F733" s="83" t="s">
        <v>153</v>
      </c>
      <c r="H733" s="83" t="s">
        <v>150</v>
      </c>
      <c r="I733" s="128">
        <v>45272</v>
      </c>
      <c r="J733" s="109">
        <f>VLOOKUP(A733,'Membership Details'!C:J,8,FALSE)</f>
        <v>40896</v>
      </c>
      <c r="K733" s="109" t="b">
        <f t="shared" si="11"/>
        <v>1</v>
      </c>
      <c r="L733" s="2">
        <v>50000</v>
      </c>
      <c r="M733" s="83">
        <v>12</v>
      </c>
      <c r="N733" s="130">
        <v>45637</v>
      </c>
      <c r="O733" s="2">
        <v>0</v>
      </c>
      <c r="P733" s="184">
        <v>0</v>
      </c>
      <c r="Q733" s="184">
        <v>0.125</v>
      </c>
      <c r="R733" s="83" t="s">
        <v>151</v>
      </c>
      <c r="AA733" s="2">
        <v>50000</v>
      </c>
    </row>
    <row r="734" spans="1:27" ht="15">
      <c r="A734" s="118">
        <v>3257</v>
      </c>
      <c r="B734" s="83" t="s">
        <v>6119</v>
      </c>
      <c r="C734" s="83" t="s">
        <v>8269</v>
      </c>
      <c r="D734" t="s">
        <v>1844</v>
      </c>
      <c r="E734" s="83">
        <v>1037</v>
      </c>
      <c r="F734" s="83" t="s">
        <v>153</v>
      </c>
      <c r="H734" s="83" t="s">
        <v>150</v>
      </c>
      <c r="I734" s="128">
        <v>45272</v>
      </c>
      <c r="J734" s="109">
        <f>VLOOKUP(A734,'Membership Details'!C:J,8,FALSE)</f>
        <v>40896</v>
      </c>
      <c r="K734" s="109" t="b">
        <f t="shared" si="11"/>
        <v>1</v>
      </c>
      <c r="L734" s="2">
        <v>50000</v>
      </c>
      <c r="M734" s="83">
        <v>12</v>
      </c>
      <c r="N734" s="130">
        <v>45637</v>
      </c>
      <c r="O734" s="2">
        <v>0</v>
      </c>
      <c r="P734" s="184">
        <v>0</v>
      </c>
      <c r="Q734" s="184">
        <v>0.125</v>
      </c>
      <c r="R734" s="83" t="s">
        <v>151</v>
      </c>
      <c r="AA734" s="2">
        <v>50000</v>
      </c>
    </row>
    <row r="735" spans="1:27" ht="15">
      <c r="A735" s="118">
        <v>3259</v>
      </c>
      <c r="B735" s="83" t="s">
        <v>6119</v>
      </c>
      <c r="C735" s="83" t="s">
        <v>8269</v>
      </c>
      <c r="D735" t="s">
        <v>2272</v>
      </c>
      <c r="E735" s="83">
        <v>1038</v>
      </c>
      <c r="F735" s="83" t="s">
        <v>153</v>
      </c>
      <c r="H735" s="83" t="s">
        <v>150</v>
      </c>
      <c r="I735" s="128">
        <v>45272</v>
      </c>
      <c r="J735" s="109">
        <f>VLOOKUP(A735,'Membership Details'!C:J,8,FALSE)</f>
        <v>43586</v>
      </c>
      <c r="K735" s="109" t="b">
        <f t="shared" si="11"/>
        <v>1</v>
      </c>
      <c r="L735" s="2">
        <v>50000</v>
      </c>
      <c r="M735" s="83">
        <v>12</v>
      </c>
      <c r="N735" s="130">
        <v>45637</v>
      </c>
      <c r="O735" s="2">
        <v>0</v>
      </c>
      <c r="P735" s="184">
        <v>0</v>
      </c>
      <c r="Q735" s="184">
        <v>0.125</v>
      </c>
      <c r="R735" s="83" t="s">
        <v>151</v>
      </c>
      <c r="AA735" s="2">
        <v>50000</v>
      </c>
    </row>
    <row r="736" spans="1:27" ht="15">
      <c r="A736" s="118">
        <v>2415</v>
      </c>
      <c r="B736" s="83" t="s">
        <v>6119</v>
      </c>
      <c r="C736" s="83" t="s">
        <v>8269</v>
      </c>
      <c r="D736" t="s">
        <v>2255</v>
      </c>
      <c r="E736" s="83">
        <v>1040</v>
      </c>
      <c r="F736" s="83" t="s">
        <v>153</v>
      </c>
      <c r="H736" s="83" t="s">
        <v>150</v>
      </c>
      <c r="I736" s="128">
        <v>45272</v>
      </c>
      <c r="J736" s="109">
        <f>VLOOKUP(A736,'Membership Details'!C:J,8,FALSE)</f>
        <v>43585</v>
      </c>
      <c r="K736" s="109" t="b">
        <f t="shared" si="11"/>
        <v>1</v>
      </c>
      <c r="L736" s="2">
        <v>135000</v>
      </c>
      <c r="M736" s="83">
        <v>12</v>
      </c>
      <c r="N736" s="130">
        <v>45637</v>
      </c>
      <c r="O736" s="2">
        <v>0</v>
      </c>
      <c r="P736" s="184">
        <v>0</v>
      </c>
      <c r="Q736" s="184">
        <v>0.125</v>
      </c>
      <c r="R736" s="83" t="s">
        <v>151</v>
      </c>
      <c r="AA736" s="2">
        <v>135000</v>
      </c>
    </row>
    <row r="737" spans="1:27" ht="15">
      <c r="A737" s="118">
        <v>4133</v>
      </c>
      <c r="B737" s="83" t="s">
        <v>6119</v>
      </c>
      <c r="C737" s="83" t="s">
        <v>8269</v>
      </c>
      <c r="D737" t="s">
        <v>2243</v>
      </c>
      <c r="E737" s="83">
        <v>1042</v>
      </c>
      <c r="F737" s="83" t="s">
        <v>153</v>
      </c>
      <c r="H737" s="83" t="s">
        <v>150</v>
      </c>
      <c r="I737" s="128">
        <v>45272</v>
      </c>
      <c r="J737" s="109">
        <f>VLOOKUP(A737,'Membership Details'!C:J,8,FALSE)</f>
        <v>43585</v>
      </c>
      <c r="K737" s="109" t="b">
        <f t="shared" si="11"/>
        <v>1</v>
      </c>
      <c r="L737" s="2">
        <v>100000</v>
      </c>
      <c r="M737" s="83">
        <v>12</v>
      </c>
      <c r="N737" s="130">
        <v>45637</v>
      </c>
      <c r="O737" s="2">
        <v>0</v>
      </c>
      <c r="P737" s="184">
        <v>0</v>
      </c>
      <c r="Q737" s="184">
        <v>0.125</v>
      </c>
      <c r="R737" s="83" t="s">
        <v>151</v>
      </c>
      <c r="AA737" s="2">
        <v>100000</v>
      </c>
    </row>
    <row r="738" spans="1:27" ht="15">
      <c r="A738" s="118">
        <v>799</v>
      </c>
      <c r="B738" s="83" t="s">
        <v>6119</v>
      </c>
      <c r="C738" s="83" t="s">
        <v>8269</v>
      </c>
      <c r="D738" t="s">
        <v>2225</v>
      </c>
      <c r="E738" s="83">
        <v>1043</v>
      </c>
      <c r="F738" s="83" t="s">
        <v>153</v>
      </c>
      <c r="H738" s="83" t="s">
        <v>150</v>
      </c>
      <c r="I738" s="128">
        <v>45194</v>
      </c>
      <c r="J738" s="109">
        <f>VLOOKUP(A738,'Membership Details'!C:J,8,FALSE)</f>
        <v>39707</v>
      </c>
      <c r="K738" s="109" t="b">
        <f t="shared" si="11"/>
        <v>1</v>
      </c>
      <c r="L738" s="2">
        <v>105000</v>
      </c>
      <c r="M738" s="83">
        <v>12</v>
      </c>
      <c r="N738" s="130">
        <v>45559</v>
      </c>
      <c r="O738" s="2">
        <v>0</v>
      </c>
      <c r="P738" s="184">
        <v>0</v>
      </c>
      <c r="Q738" s="184">
        <v>0.125</v>
      </c>
      <c r="R738" s="83" t="s">
        <v>151</v>
      </c>
      <c r="AA738" s="2">
        <v>105000</v>
      </c>
    </row>
    <row r="739" spans="1:27" ht="15">
      <c r="A739" s="118">
        <v>4065</v>
      </c>
      <c r="B739" s="83" t="s">
        <v>6119</v>
      </c>
      <c r="C739" s="83" t="s">
        <v>8269</v>
      </c>
      <c r="D739" t="s">
        <v>2184</v>
      </c>
      <c r="E739" s="83">
        <v>1044</v>
      </c>
      <c r="F739" s="83" t="s">
        <v>153</v>
      </c>
      <c r="H739" s="83" t="s">
        <v>150</v>
      </c>
      <c r="I739" s="128">
        <v>45194</v>
      </c>
      <c r="J739" s="109">
        <f>VLOOKUP(A739,'Membership Details'!C:J,8,FALSE)</f>
        <v>43531</v>
      </c>
      <c r="K739" s="109" t="b">
        <f t="shared" si="11"/>
        <v>1</v>
      </c>
      <c r="L739" s="2">
        <v>130000</v>
      </c>
      <c r="M739" s="83">
        <v>12</v>
      </c>
      <c r="N739" s="130">
        <v>45559</v>
      </c>
      <c r="O739" s="2">
        <v>0</v>
      </c>
      <c r="P739" s="184">
        <v>0</v>
      </c>
      <c r="Q739" s="184">
        <v>0.125</v>
      </c>
      <c r="R739" s="83" t="s">
        <v>151</v>
      </c>
      <c r="AA739" s="2">
        <v>130000</v>
      </c>
    </row>
    <row r="740" spans="1:27" ht="15">
      <c r="A740" s="118">
        <v>4169</v>
      </c>
      <c r="B740" s="83" t="s">
        <v>6119</v>
      </c>
      <c r="C740" s="83" t="s">
        <v>8269</v>
      </c>
      <c r="D740" t="s">
        <v>2279</v>
      </c>
      <c r="E740" s="83">
        <v>1045</v>
      </c>
      <c r="F740" s="83" t="s">
        <v>153</v>
      </c>
      <c r="H740" s="83" t="s">
        <v>150</v>
      </c>
      <c r="I740" s="128">
        <v>45194</v>
      </c>
      <c r="J740" s="109">
        <f>VLOOKUP(A740,'Membership Details'!C:J,8,FALSE)</f>
        <v>43588</v>
      </c>
      <c r="K740" s="109" t="b">
        <f t="shared" si="11"/>
        <v>1</v>
      </c>
      <c r="L740" s="2">
        <v>14000</v>
      </c>
      <c r="M740" s="83">
        <v>12</v>
      </c>
      <c r="N740" s="130">
        <v>45559</v>
      </c>
      <c r="O740" s="2">
        <v>0</v>
      </c>
      <c r="P740" s="184">
        <v>0</v>
      </c>
      <c r="Q740" s="184">
        <v>0.125</v>
      </c>
      <c r="R740" s="83" t="s">
        <v>151</v>
      </c>
      <c r="AA740" s="2">
        <v>14000</v>
      </c>
    </row>
    <row r="741" spans="1:27" ht="15">
      <c r="A741" s="118">
        <v>1246</v>
      </c>
      <c r="B741" s="83" t="s">
        <v>6119</v>
      </c>
      <c r="C741" s="83" t="s">
        <v>8269</v>
      </c>
      <c r="D741" t="s">
        <v>1503</v>
      </c>
      <c r="E741" s="83">
        <v>1048</v>
      </c>
      <c r="F741" s="83" t="s">
        <v>153</v>
      </c>
      <c r="H741" s="83" t="s">
        <v>150</v>
      </c>
      <c r="I741" s="109">
        <v>45152</v>
      </c>
      <c r="J741" s="109">
        <f>VLOOKUP(A741,'Membership Details'!C:J,8,FALSE)</f>
        <v>39172</v>
      </c>
      <c r="K741" s="109" t="b">
        <f t="shared" si="11"/>
        <v>1</v>
      </c>
      <c r="L741" s="2">
        <v>25000</v>
      </c>
      <c r="M741" s="83">
        <v>12</v>
      </c>
      <c r="N741" s="130">
        <v>45517</v>
      </c>
      <c r="O741" s="2">
        <v>0</v>
      </c>
      <c r="P741" s="184">
        <v>0</v>
      </c>
      <c r="Q741" s="184">
        <v>0.125</v>
      </c>
      <c r="R741" s="83" t="s">
        <v>151</v>
      </c>
      <c r="AA741" s="2">
        <v>25000</v>
      </c>
    </row>
    <row r="742" spans="1:27" ht="15">
      <c r="A742" s="118">
        <v>4128</v>
      </c>
      <c r="B742" s="83" t="s">
        <v>6119</v>
      </c>
      <c r="C742" s="83" t="s">
        <v>8269</v>
      </c>
      <c r="D742" t="s">
        <v>2238</v>
      </c>
      <c r="E742" s="83">
        <v>1049</v>
      </c>
      <c r="F742" s="83" t="s">
        <v>153</v>
      </c>
      <c r="H742" s="83" t="s">
        <v>150</v>
      </c>
      <c r="I742" s="128">
        <v>45272</v>
      </c>
      <c r="J742" s="109">
        <f>VLOOKUP(A742,'Membership Details'!C:J,8,FALSE)</f>
        <v>43585</v>
      </c>
      <c r="K742" s="109" t="b">
        <f t="shared" si="11"/>
        <v>1</v>
      </c>
      <c r="L742" s="2">
        <v>90000</v>
      </c>
      <c r="M742" s="83">
        <v>12</v>
      </c>
      <c r="N742" s="130">
        <v>45517</v>
      </c>
      <c r="O742" s="2">
        <v>0</v>
      </c>
      <c r="P742" s="184">
        <v>0</v>
      </c>
      <c r="Q742" s="184">
        <v>0.125</v>
      </c>
      <c r="R742" s="83" t="s">
        <v>151</v>
      </c>
      <c r="AA742" s="2">
        <v>90000</v>
      </c>
    </row>
    <row r="743" spans="1:27" ht="15">
      <c r="A743" s="118">
        <v>3303</v>
      </c>
      <c r="B743" s="83" t="s">
        <v>6119</v>
      </c>
      <c r="C743" s="83" t="s">
        <v>8269</v>
      </c>
      <c r="D743" t="s">
        <v>2013</v>
      </c>
      <c r="E743" s="83">
        <v>1050</v>
      </c>
      <c r="F743" s="83" t="s">
        <v>153</v>
      </c>
      <c r="H743" s="83" t="s">
        <v>150</v>
      </c>
      <c r="I743" s="128">
        <v>45272</v>
      </c>
      <c r="J743" s="109">
        <f>VLOOKUP(A743,'Membership Details'!C:J,8,FALSE)</f>
        <v>42469</v>
      </c>
      <c r="K743" s="109" t="b">
        <f t="shared" si="11"/>
        <v>1</v>
      </c>
      <c r="L743" s="2">
        <v>90000</v>
      </c>
      <c r="M743" s="83">
        <v>12</v>
      </c>
      <c r="N743" s="130">
        <v>45517</v>
      </c>
      <c r="O743" s="2">
        <v>0</v>
      </c>
      <c r="P743" s="184">
        <v>0</v>
      </c>
      <c r="Q743" s="184">
        <v>0.125</v>
      </c>
      <c r="R743" s="83" t="s">
        <v>151</v>
      </c>
      <c r="AA743" s="2">
        <v>90000</v>
      </c>
    </row>
    <row r="744" spans="1:27" ht="15">
      <c r="A744" s="118">
        <v>4039</v>
      </c>
      <c r="B744" s="83" t="s">
        <v>6119</v>
      </c>
      <c r="C744" s="83" t="s">
        <v>8269</v>
      </c>
      <c r="D744" t="s">
        <v>2176</v>
      </c>
      <c r="E744" s="83">
        <v>1051</v>
      </c>
      <c r="F744" s="83" t="s">
        <v>153</v>
      </c>
      <c r="H744" s="83" t="s">
        <v>150</v>
      </c>
      <c r="I744" s="128">
        <v>45272</v>
      </c>
      <c r="J744" s="109">
        <f>VLOOKUP(A744,'Membership Details'!C:J,8,FALSE)</f>
        <v>43364</v>
      </c>
      <c r="K744" s="109" t="b">
        <f t="shared" si="11"/>
        <v>1</v>
      </c>
      <c r="L744" s="2">
        <v>140000</v>
      </c>
      <c r="M744" s="83">
        <v>12</v>
      </c>
      <c r="N744" s="130">
        <v>45637</v>
      </c>
      <c r="O744" s="2">
        <v>0</v>
      </c>
      <c r="P744" s="184">
        <v>0</v>
      </c>
      <c r="Q744" s="184">
        <v>0.125</v>
      </c>
      <c r="R744" s="83" t="s">
        <v>151</v>
      </c>
      <c r="AA744" s="2">
        <v>140000</v>
      </c>
    </row>
    <row r="745" spans="1:27" ht="15">
      <c r="A745" s="118">
        <v>4040</v>
      </c>
      <c r="B745" s="83" t="s">
        <v>6119</v>
      </c>
      <c r="C745" s="83" t="s">
        <v>8269</v>
      </c>
      <c r="D745" t="s">
        <v>2177</v>
      </c>
      <c r="E745" s="83">
        <v>1052</v>
      </c>
      <c r="F745" s="83" t="s">
        <v>153</v>
      </c>
      <c r="H745" s="83" t="s">
        <v>150</v>
      </c>
      <c r="I745" s="128">
        <v>45272</v>
      </c>
      <c r="J745" s="109">
        <f>VLOOKUP(A745,'Membership Details'!C:J,8,FALSE)</f>
        <v>43364</v>
      </c>
      <c r="K745" s="109" t="b">
        <f t="shared" si="11"/>
        <v>1</v>
      </c>
      <c r="L745" s="2">
        <v>140000</v>
      </c>
      <c r="M745" s="83">
        <v>12</v>
      </c>
      <c r="N745" s="130">
        <v>45637</v>
      </c>
      <c r="O745" s="2">
        <v>0</v>
      </c>
      <c r="P745" s="184">
        <v>0</v>
      </c>
      <c r="Q745" s="184">
        <v>0.125</v>
      </c>
      <c r="R745" s="83" t="s">
        <v>151</v>
      </c>
      <c r="AA745" s="2">
        <v>140000</v>
      </c>
    </row>
    <row r="746" spans="1:27" ht="15">
      <c r="A746" s="118">
        <v>2798</v>
      </c>
      <c r="B746" s="83" t="s">
        <v>6119</v>
      </c>
      <c r="C746" s="83" t="s">
        <v>8269</v>
      </c>
      <c r="D746" t="s">
        <v>1025</v>
      </c>
      <c r="E746" s="83">
        <v>1053</v>
      </c>
      <c r="F746" s="83" t="s">
        <v>153</v>
      </c>
      <c r="H746" s="83" t="s">
        <v>150</v>
      </c>
      <c r="I746" s="128">
        <v>45194</v>
      </c>
      <c r="J746" s="109">
        <f>VLOOKUP(A746,'Membership Details'!C:J,8,FALSE)</f>
        <v>36982</v>
      </c>
      <c r="K746" s="109" t="b">
        <f t="shared" si="11"/>
        <v>1</v>
      </c>
      <c r="L746" s="2">
        <v>44000</v>
      </c>
      <c r="M746" s="83">
        <v>12</v>
      </c>
      <c r="N746" s="130">
        <v>45559</v>
      </c>
      <c r="O746" s="2">
        <v>0</v>
      </c>
      <c r="P746" s="184">
        <v>0</v>
      </c>
      <c r="Q746" s="184">
        <v>0.125</v>
      </c>
      <c r="R746" s="83" t="s">
        <v>151</v>
      </c>
      <c r="AA746" s="2">
        <v>44000</v>
      </c>
    </row>
    <row r="747" spans="1:27" ht="15">
      <c r="A747" s="118">
        <v>2799</v>
      </c>
      <c r="B747" s="83" t="s">
        <v>6119</v>
      </c>
      <c r="C747" s="83" t="s">
        <v>8269</v>
      </c>
      <c r="D747" t="s">
        <v>1026</v>
      </c>
      <c r="E747" s="83">
        <v>1054</v>
      </c>
      <c r="F747" s="83" t="s">
        <v>153</v>
      </c>
      <c r="H747" s="83" t="s">
        <v>150</v>
      </c>
      <c r="I747" s="128">
        <v>45194</v>
      </c>
      <c r="J747" s="109">
        <f>VLOOKUP(A747,'Membership Details'!C:J,8,FALSE)</f>
        <v>36982</v>
      </c>
      <c r="K747" s="109" t="b">
        <f t="shared" si="11"/>
        <v>1</v>
      </c>
      <c r="L747" s="2">
        <v>44000</v>
      </c>
      <c r="M747" s="83">
        <v>12</v>
      </c>
      <c r="N747" s="130">
        <v>45559</v>
      </c>
      <c r="O747" s="2">
        <v>0</v>
      </c>
      <c r="P747" s="184">
        <v>0</v>
      </c>
      <c r="Q747" s="184">
        <v>0.125</v>
      </c>
      <c r="R747" s="83" t="s">
        <v>151</v>
      </c>
      <c r="AA747" s="2">
        <v>44000</v>
      </c>
    </row>
    <row r="748" spans="1:27" ht="15">
      <c r="A748" s="118">
        <v>3088</v>
      </c>
      <c r="B748" s="83" t="s">
        <v>6119</v>
      </c>
      <c r="C748" s="83" t="s">
        <v>8269</v>
      </c>
      <c r="D748" t="s">
        <v>1545</v>
      </c>
      <c r="E748" s="83">
        <v>1055</v>
      </c>
      <c r="F748" s="83" t="s">
        <v>153</v>
      </c>
      <c r="H748" s="83" t="s">
        <v>150</v>
      </c>
      <c r="I748" s="128">
        <v>45194</v>
      </c>
      <c r="J748" s="109">
        <f>VLOOKUP(A748,'Membership Details'!C:J,8,FALSE)</f>
        <v>39172</v>
      </c>
      <c r="K748" s="109" t="b">
        <f t="shared" si="11"/>
        <v>1</v>
      </c>
      <c r="L748" s="2">
        <v>44000</v>
      </c>
      <c r="M748" s="83">
        <v>12</v>
      </c>
      <c r="N748" s="130">
        <v>45559</v>
      </c>
      <c r="O748" s="2">
        <v>0</v>
      </c>
      <c r="P748" s="184">
        <v>0</v>
      </c>
      <c r="Q748" s="184">
        <v>0.125</v>
      </c>
      <c r="R748" s="83" t="s">
        <v>151</v>
      </c>
      <c r="AA748" s="2">
        <v>44000</v>
      </c>
    </row>
    <row r="749" spans="1:27" ht="15">
      <c r="A749" s="118">
        <v>4132</v>
      </c>
      <c r="B749" s="83" t="s">
        <v>6119</v>
      </c>
      <c r="C749" s="83" t="s">
        <v>8269</v>
      </c>
      <c r="D749" t="s">
        <v>2242</v>
      </c>
      <c r="E749" s="83">
        <v>1056</v>
      </c>
      <c r="F749" s="83" t="s">
        <v>153</v>
      </c>
      <c r="H749" s="83" t="s">
        <v>150</v>
      </c>
      <c r="I749" s="128">
        <v>45272</v>
      </c>
      <c r="J749" s="109">
        <f>VLOOKUP(A749,'Membership Details'!C:J,8,FALSE)</f>
        <v>43585</v>
      </c>
      <c r="K749" s="109" t="b">
        <f t="shared" si="11"/>
        <v>1</v>
      </c>
      <c r="L749" s="2">
        <v>70000</v>
      </c>
      <c r="M749" s="83">
        <v>12</v>
      </c>
      <c r="N749" s="130">
        <v>45637</v>
      </c>
      <c r="O749" s="2">
        <v>0</v>
      </c>
      <c r="P749" s="184">
        <v>0</v>
      </c>
      <c r="Q749" s="184">
        <v>0.125</v>
      </c>
      <c r="R749" s="83" t="s">
        <v>151</v>
      </c>
      <c r="AA749" s="2">
        <v>70000</v>
      </c>
    </row>
    <row r="750" spans="1:27" ht="15">
      <c r="A750" s="118">
        <v>4148</v>
      </c>
      <c r="B750" s="83" t="s">
        <v>6119</v>
      </c>
      <c r="C750" s="83" t="s">
        <v>8269</v>
      </c>
      <c r="D750" t="s">
        <v>2259</v>
      </c>
      <c r="E750" s="83">
        <v>1057</v>
      </c>
      <c r="F750" s="83" t="s">
        <v>153</v>
      </c>
      <c r="H750" s="83" t="s">
        <v>150</v>
      </c>
      <c r="I750" s="109">
        <v>45118</v>
      </c>
      <c r="J750" s="109">
        <f>VLOOKUP(A750,'Membership Details'!C:J,8,FALSE)</f>
        <v>43585</v>
      </c>
      <c r="K750" s="109" t="b">
        <f t="shared" si="11"/>
        <v>1</v>
      </c>
      <c r="L750" s="2">
        <v>14000</v>
      </c>
      <c r="M750" s="83">
        <v>12</v>
      </c>
      <c r="N750" s="130">
        <v>45483</v>
      </c>
      <c r="O750" s="2">
        <v>0</v>
      </c>
      <c r="P750" s="184">
        <v>0</v>
      </c>
      <c r="Q750" s="184">
        <v>0.125</v>
      </c>
      <c r="R750" s="83" t="s">
        <v>151</v>
      </c>
      <c r="AA750" s="2">
        <v>14000</v>
      </c>
    </row>
    <row r="751" spans="1:27" ht="15">
      <c r="A751" s="118">
        <v>4150</v>
      </c>
      <c r="B751" s="83" t="s">
        <v>6119</v>
      </c>
      <c r="C751" s="83" t="s">
        <v>8269</v>
      </c>
      <c r="D751" t="s">
        <v>2261</v>
      </c>
      <c r="E751" s="83">
        <v>1058</v>
      </c>
      <c r="F751" s="83" t="s">
        <v>153</v>
      </c>
      <c r="H751" s="83" t="s">
        <v>150</v>
      </c>
      <c r="I751" s="109">
        <v>45143</v>
      </c>
      <c r="J751" s="109">
        <f>VLOOKUP(A751,'Membership Details'!C:J,8,FALSE)</f>
        <v>43585</v>
      </c>
      <c r="K751" s="109" t="b">
        <f t="shared" si="11"/>
        <v>1</v>
      </c>
      <c r="L751" s="2">
        <v>125000</v>
      </c>
      <c r="M751" s="83">
        <v>12</v>
      </c>
      <c r="N751" s="130">
        <v>45508</v>
      </c>
      <c r="O751" s="2">
        <v>0</v>
      </c>
      <c r="P751" s="184">
        <v>0</v>
      </c>
      <c r="Q751" s="184">
        <v>0.125</v>
      </c>
      <c r="R751" s="83" t="s">
        <v>151</v>
      </c>
      <c r="AA751" s="2">
        <v>125000</v>
      </c>
    </row>
    <row r="752" spans="1:27" ht="15">
      <c r="A752" s="118">
        <v>4197</v>
      </c>
      <c r="B752" s="83" t="s">
        <v>6119</v>
      </c>
      <c r="C752" s="83" t="s">
        <v>8269</v>
      </c>
      <c r="D752" t="s">
        <v>2292</v>
      </c>
      <c r="E752" s="83">
        <v>1059</v>
      </c>
      <c r="F752" s="83" t="s">
        <v>153</v>
      </c>
      <c r="H752" s="83" t="s">
        <v>150</v>
      </c>
      <c r="I752" s="128">
        <v>45152</v>
      </c>
      <c r="J752" s="109">
        <f>VLOOKUP(A752,'Membership Details'!C:J,8,FALSE)</f>
        <v>44022</v>
      </c>
      <c r="K752" s="109" t="b">
        <f t="shared" si="11"/>
        <v>1</v>
      </c>
      <c r="L752" s="2">
        <v>19033</v>
      </c>
      <c r="M752" s="83">
        <v>12</v>
      </c>
      <c r="N752" s="130">
        <v>45517</v>
      </c>
      <c r="O752" s="2">
        <v>0</v>
      </c>
      <c r="P752" s="184">
        <v>0</v>
      </c>
      <c r="Q752" s="184">
        <v>0.125</v>
      </c>
      <c r="R752" s="83" t="s">
        <v>151</v>
      </c>
      <c r="AA752" s="2">
        <v>19000</v>
      </c>
    </row>
    <row r="753" spans="1:27" ht="15">
      <c r="A753" s="118">
        <v>4149</v>
      </c>
      <c r="B753" s="83" t="s">
        <v>6119</v>
      </c>
      <c r="C753" s="83" t="s">
        <v>8269</v>
      </c>
      <c r="D753" t="s">
        <v>2260</v>
      </c>
      <c r="E753" s="83">
        <v>1060</v>
      </c>
      <c r="F753" s="83" t="s">
        <v>153</v>
      </c>
      <c r="H753" s="83" t="s">
        <v>150</v>
      </c>
      <c r="I753" s="109">
        <v>45194</v>
      </c>
      <c r="J753" s="109">
        <f>VLOOKUP(A753,'Membership Details'!C:J,8,FALSE)</f>
        <v>43585</v>
      </c>
      <c r="K753" s="109" t="b">
        <f t="shared" si="11"/>
        <v>1</v>
      </c>
      <c r="L753" s="2">
        <v>80000</v>
      </c>
      <c r="M753" s="83">
        <v>12</v>
      </c>
      <c r="N753" s="130">
        <v>45559</v>
      </c>
      <c r="O753" s="2">
        <v>0</v>
      </c>
      <c r="P753" s="184">
        <v>0</v>
      </c>
      <c r="Q753" s="184">
        <v>0.125</v>
      </c>
      <c r="R753" s="83" t="s">
        <v>151</v>
      </c>
      <c r="AA753" s="2">
        <v>80000</v>
      </c>
    </row>
    <row r="754" spans="1:27" ht="15">
      <c r="A754" s="118">
        <v>4147</v>
      </c>
      <c r="B754" s="83" t="s">
        <v>6119</v>
      </c>
      <c r="C754" s="83" t="s">
        <v>8269</v>
      </c>
      <c r="D754" t="s">
        <v>2258</v>
      </c>
      <c r="E754" s="83">
        <v>1061</v>
      </c>
      <c r="F754" s="83" t="s">
        <v>153</v>
      </c>
      <c r="H754" s="83" t="s">
        <v>150</v>
      </c>
      <c r="I754" s="109">
        <v>45152</v>
      </c>
      <c r="J754" s="109">
        <f>VLOOKUP(A754,'Membership Details'!C:J,8,FALSE)</f>
        <v>43585</v>
      </c>
      <c r="K754" s="109" t="b">
        <f t="shared" si="11"/>
        <v>1</v>
      </c>
      <c r="L754" s="2">
        <v>23000</v>
      </c>
      <c r="M754" s="83">
        <v>12</v>
      </c>
      <c r="N754" s="130">
        <v>45517</v>
      </c>
      <c r="O754" s="2">
        <v>0</v>
      </c>
      <c r="P754" s="184">
        <v>0</v>
      </c>
      <c r="Q754" s="184">
        <v>0.125</v>
      </c>
      <c r="R754" s="83" t="s">
        <v>151</v>
      </c>
      <c r="AA754" s="2">
        <v>23000</v>
      </c>
    </row>
    <row r="755" spans="1:27" ht="15">
      <c r="A755" s="118">
        <v>4146</v>
      </c>
      <c r="B755" s="83" t="s">
        <v>6119</v>
      </c>
      <c r="C755" s="83" t="s">
        <v>8269</v>
      </c>
      <c r="D755" t="s">
        <v>2257</v>
      </c>
      <c r="E755" s="83">
        <v>1062</v>
      </c>
      <c r="F755" s="83" t="s">
        <v>153</v>
      </c>
      <c r="H755" s="83" t="s">
        <v>150</v>
      </c>
      <c r="I755" s="109">
        <v>45118</v>
      </c>
      <c r="J755" s="109">
        <f>VLOOKUP(A755,'Membership Details'!C:J,8,FALSE)</f>
        <v>43585</v>
      </c>
      <c r="K755" s="109" t="b">
        <f t="shared" si="11"/>
        <v>1</v>
      </c>
      <c r="L755" s="2">
        <v>23000</v>
      </c>
      <c r="M755" s="83">
        <v>12</v>
      </c>
      <c r="N755" s="130">
        <v>45483</v>
      </c>
      <c r="O755" s="2">
        <v>0</v>
      </c>
      <c r="P755" s="184">
        <v>0</v>
      </c>
      <c r="Q755" s="184">
        <v>0.125</v>
      </c>
      <c r="R755" s="83" t="s">
        <v>151</v>
      </c>
      <c r="AA755" s="2">
        <v>23000</v>
      </c>
    </row>
    <row r="756" spans="1:27" ht="15">
      <c r="A756" s="118">
        <v>4115</v>
      </c>
      <c r="B756" s="83" t="s">
        <v>6119</v>
      </c>
      <c r="C756" s="83" t="s">
        <v>8269</v>
      </c>
      <c r="D756" t="s">
        <v>2226</v>
      </c>
      <c r="E756" s="83">
        <v>1063</v>
      </c>
      <c r="F756" s="83" t="s">
        <v>153</v>
      </c>
      <c r="H756" s="83" t="s">
        <v>150</v>
      </c>
      <c r="I756" s="128">
        <v>45194</v>
      </c>
      <c r="J756" s="109">
        <f>VLOOKUP(A756,'Membership Details'!C:J,8,FALSE)</f>
        <v>43557</v>
      </c>
      <c r="K756" s="109" t="b">
        <f t="shared" si="11"/>
        <v>1</v>
      </c>
      <c r="L756" s="2">
        <v>47000</v>
      </c>
      <c r="M756" s="83">
        <v>12</v>
      </c>
      <c r="N756" s="130">
        <v>45559</v>
      </c>
      <c r="O756" s="2">
        <v>0</v>
      </c>
      <c r="P756" s="184">
        <v>0</v>
      </c>
      <c r="Q756" s="184">
        <v>0.125</v>
      </c>
      <c r="R756" s="83" t="s">
        <v>151</v>
      </c>
      <c r="AA756" s="2">
        <v>47000</v>
      </c>
    </row>
    <row r="757" spans="1:27" ht="15">
      <c r="A757" s="118">
        <v>4071</v>
      </c>
      <c r="B757" s="83" t="s">
        <v>6119</v>
      </c>
      <c r="C757" s="83" t="s">
        <v>8269</v>
      </c>
      <c r="D757" t="s">
        <v>2189</v>
      </c>
      <c r="E757" s="83">
        <v>1064</v>
      </c>
      <c r="F757" s="83" t="s">
        <v>153</v>
      </c>
      <c r="H757" s="83" t="s">
        <v>150</v>
      </c>
      <c r="I757" s="128">
        <v>45194</v>
      </c>
      <c r="J757" s="109">
        <f>VLOOKUP(A757,'Membership Details'!C:J,8,FALSE)</f>
        <v>43533</v>
      </c>
      <c r="K757" s="109" t="b">
        <f t="shared" si="11"/>
        <v>1</v>
      </c>
      <c r="L757" s="2">
        <v>140000</v>
      </c>
      <c r="M757" s="83">
        <v>12</v>
      </c>
      <c r="N757" s="130">
        <v>45559</v>
      </c>
      <c r="O757" s="2">
        <v>0</v>
      </c>
      <c r="P757" s="184">
        <v>0</v>
      </c>
      <c r="Q757" s="184">
        <v>0.125</v>
      </c>
      <c r="R757" s="83" t="s">
        <v>151</v>
      </c>
      <c r="AA757" s="2">
        <v>140000</v>
      </c>
    </row>
    <row r="758" spans="1:27" ht="15">
      <c r="A758" s="118">
        <v>4072</v>
      </c>
      <c r="B758" s="83" t="s">
        <v>6119</v>
      </c>
      <c r="C758" s="83" t="s">
        <v>8269</v>
      </c>
      <c r="D758" t="s">
        <v>2190</v>
      </c>
      <c r="E758" s="83">
        <v>1065</v>
      </c>
      <c r="F758" s="83" t="s">
        <v>153</v>
      </c>
      <c r="H758" s="83" t="s">
        <v>150</v>
      </c>
      <c r="I758" s="109">
        <v>45152</v>
      </c>
      <c r="J758" s="109">
        <f>VLOOKUP(A758,'Membership Details'!C:J,8,FALSE)</f>
        <v>43533</v>
      </c>
      <c r="K758" s="109" t="b">
        <f t="shared" si="11"/>
        <v>1</v>
      </c>
      <c r="L758" s="2">
        <v>24000</v>
      </c>
      <c r="M758" s="83">
        <v>12</v>
      </c>
      <c r="N758" s="130">
        <v>45517</v>
      </c>
      <c r="O758" s="2">
        <v>0</v>
      </c>
      <c r="P758" s="184">
        <v>0</v>
      </c>
      <c r="Q758" s="184">
        <v>0.125</v>
      </c>
      <c r="R758" s="83" t="s">
        <v>151</v>
      </c>
      <c r="AA758" s="2">
        <v>24000</v>
      </c>
    </row>
    <row r="759" spans="1:27" ht="15">
      <c r="A759" s="118">
        <v>4073</v>
      </c>
      <c r="B759" s="83" t="s">
        <v>6119</v>
      </c>
      <c r="C759" s="83" t="s">
        <v>8269</v>
      </c>
      <c r="D759" t="s">
        <v>2191</v>
      </c>
      <c r="E759" s="83">
        <v>1066</v>
      </c>
      <c r="F759" s="83" t="s">
        <v>153</v>
      </c>
      <c r="H759" s="83" t="s">
        <v>150</v>
      </c>
      <c r="I759" s="109">
        <v>45152</v>
      </c>
      <c r="J759" s="109">
        <f>VLOOKUP(A759,'Membership Details'!C:J,8,FALSE)</f>
        <v>43533</v>
      </c>
      <c r="K759" s="109" t="b">
        <f t="shared" si="11"/>
        <v>1</v>
      </c>
      <c r="L759" s="2">
        <v>24000</v>
      </c>
      <c r="M759" s="83">
        <v>12</v>
      </c>
      <c r="N759" s="130">
        <v>45517</v>
      </c>
      <c r="O759" s="2">
        <v>0</v>
      </c>
      <c r="P759" s="184">
        <v>0</v>
      </c>
      <c r="Q759" s="184">
        <v>0.125</v>
      </c>
      <c r="R759" s="83" t="s">
        <v>151</v>
      </c>
      <c r="AA759" s="2">
        <v>24000</v>
      </c>
    </row>
    <row r="760" spans="1:27" ht="15">
      <c r="A760" s="118">
        <v>4151</v>
      </c>
      <c r="B760" s="83" t="s">
        <v>6119</v>
      </c>
      <c r="C760" s="83" t="s">
        <v>8269</v>
      </c>
      <c r="D760" t="s">
        <v>2262</v>
      </c>
      <c r="E760" s="83">
        <v>1067</v>
      </c>
      <c r="F760" s="83" t="s">
        <v>153</v>
      </c>
      <c r="H760" s="83" t="s">
        <v>150</v>
      </c>
      <c r="I760" s="128">
        <v>45272</v>
      </c>
      <c r="J760" s="109">
        <f>VLOOKUP(A760,'Membership Details'!C:J,8,FALSE)</f>
        <v>43586</v>
      </c>
      <c r="K760" s="109" t="b">
        <f t="shared" si="11"/>
        <v>1</v>
      </c>
      <c r="L760" s="2">
        <v>25000</v>
      </c>
      <c r="M760" s="83">
        <v>12</v>
      </c>
      <c r="N760" s="130">
        <v>45637</v>
      </c>
      <c r="O760" s="2">
        <v>0</v>
      </c>
      <c r="P760" s="184">
        <v>0</v>
      </c>
      <c r="Q760" s="184">
        <v>0.125</v>
      </c>
      <c r="R760" s="83" t="s">
        <v>151</v>
      </c>
      <c r="AA760" s="2">
        <v>25000</v>
      </c>
    </row>
    <row r="761" spans="1:27" ht="15">
      <c r="A761" s="118">
        <v>2274</v>
      </c>
      <c r="B761" s="83" t="s">
        <v>6119</v>
      </c>
      <c r="C761" s="83" t="s">
        <v>8269</v>
      </c>
      <c r="D761" t="s">
        <v>2104</v>
      </c>
      <c r="E761" s="83">
        <v>1068</v>
      </c>
      <c r="F761" s="83" t="s">
        <v>153</v>
      </c>
      <c r="H761" s="83" t="s">
        <v>150</v>
      </c>
      <c r="I761" s="128">
        <v>45194</v>
      </c>
      <c r="J761" s="109">
        <f>VLOOKUP(A761,'Membership Details'!C:J,8,FALSE)</f>
        <v>39707</v>
      </c>
      <c r="K761" s="109" t="b">
        <f t="shared" si="11"/>
        <v>1</v>
      </c>
      <c r="L761" s="2">
        <v>150000</v>
      </c>
      <c r="M761" s="83">
        <v>12</v>
      </c>
      <c r="N761" s="130">
        <v>45559</v>
      </c>
      <c r="O761" s="2">
        <v>0</v>
      </c>
      <c r="P761" s="184">
        <v>0</v>
      </c>
      <c r="Q761" s="184">
        <v>0.125</v>
      </c>
      <c r="R761" s="83" t="s">
        <v>151</v>
      </c>
      <c r="AA761" s="2">
        <v>150000</v>
      </c>
    </row>
    <row r="762" spans="1:27" ht="15">
      <c r="A762" s="118">
        <v>2696</v>
      </c>
      <c r="B762" s="83" t="s">
        <v>6119</v>
      </c>
      <c r="C762" s="83" t="s">
        <v>8269</v>
      </c>
      <c r="D762" t="s">
        <v>914</v>
      </c>
      <c r="E762" s="83">
        <v>1069</v>
      </c>
      <c r="F762" s="83" t="s">
        <v>153</v>
      </c>
      <c r="H762" s="83" t="s">
        <v>150</v>
      </c>
      <c r="I762" s="109">
        <v>45118</v>
      </c>
      <c r="J762" s="109">
        <f>VLOOKUP(A762,'Membership Details'!C:J,8,FALSE)</f>
        <v>36982</v>
      </c>
      <c r="K762" s="109" t="b">
        <f t="shared" si="11"/>
        <v>1</v>
      </c>
      <c r="L762" s="2">
        <v>80000</v>
      </c>
      <c r="M762" s="83">
        <v>12</v>
      </c>
      <c r="N762" s="130">
        <v>45483</v>
      </c>
      <c r="O762" s="2">
        <v>0</v>
      </c>
      <c r="P762" s="184">
        <v>0</v>
      </c>
      <c r="Q762" s="184">
        <v>0.125</v>
      </c>
      <c r="R762" s="83" t="s">
        <v>151</v>
      </c>
      <c r="AA762" s="2">
        <v>80000</v>
      </c>
    </row>
    <row r="763" spans="1:27" ht="15">
      <c r="A763" s="118">
        <v>3326</v>
      </c>
      <c r="B763" s="83" t="s">
        <v>6119</v>
      </c>
      <c r="C763" s="83" t="s">
        <v>8269</v>
      </c>
      <c r="D763" t="s">
        <v>2037</v>
      </c>
      <c r="E763" s="83">
        <v>1070</v>
      </c>
      <c r="F763" s="83" t="s">
        <v>153</v>
      </c>
      <c r="H763" s="83" t="s">
        <v>150</v>
      </c>
      <c r="I763" s="109">
        <v>45118</v>
      </c>
      <c r="J763" s="109">
        <f>VLOOKUP(A763,'Membership Details'!C:J,8,FALSE)</f>
        <v>42469</v>
      </c>
      <c r="K763" s="109" t="b">
        <f t="shared" si="11"/>
        <v>1</v>
      </c>
      <c r="L763" s="2">
        <v>180000</v>
      </c>
      <c r="M763" s="83">
        <v>12</v>
      </c>
      <c r="N763" s="130">
        <v>45483</v>
      </c>
      <c r="O763" s="2">
        <v>0</v>
      </c>
      <c r="P763" s="184">
        <v>0</v>
      </c>
      <c r="Q763" s="184">
        <v>0.125</v>
      </c>
      <c r="R763" s="83" t="s">
        <v>151</v>
      </c>
      <c r="AA763" s="2">
        <v>180000</v>
      </c>
    </row>
    <row r="764" spans="1:27" ht="15">
      <c r="A764" s="118">
        <v>3327</v>
      </c>
      <c r="B764" s="83" t="s">
        <v>6119</v>
      </c>
      <c r="C764" s="83" t="s">
        <v>8269</v>
      </c>
      <c r="D764" t="s">
        <v>2038</v>
      </c>
      <c r="E764" s="83">
        <v>1071</v>
      </c>
      <c r="F764" s="83" t="s">
        <v>153</v>
      </c>
      <c r="H764" s="83" t="s">
        <v>150</v>
      </c>
      <c r="I764" s="109">
        <v>45118</v>
      </c>
      <c r="J764" s="109">
        <f>VLOOKUP(A764,'Membership Details'!C:J,8,FALSE)</f>
        <v>42469</v>
      </c>
      <c r="K764" s="109" t="b">
        <f t="shared" si="11"/>
        <v>1</v>
      </c>
      <c r="L764" s="2">
        <v>180000</v>
      </c>
      <c r="M764" s="83">
        <v>12</v>
      </c>
      <c r="N764" s="130">
        <v>45483</v>
      </c>
      <c r="O764" s="2">
        <v>0</v>
      </c>
      <c r="P764" s="184">
        <v>0</v>
      </c>
      <c r="Q764" s="184">
        <v>0.125</v>
      </c>
      <c r="R764" s="83" t="s">
        <v>151</v>
      </c>
      <c r="AA764" s="2">
        <v>180000</v>
      </c>
    </row>
    <row r="765" spans="1:27" ht="15">
      <c r="A765" s="118">
        <v>4137</v>
      </c>
      <c r="B765" s="83" t="s">
        <v>6119</v>
      </c>
      <c r="C765" s="83" t="s">
        <v>8269</v>
      </c>
      <c r="D765" t="s">
        <v>2247</v>
      </c>
      <c r="E765" s="83">
        <v>1072</v>
      </c>
      <c r="F765" s="83" t="s">
        <v>153</v>
      </c>
      <c r="H765" s="83" t="s">
        <v>150</v>
      </c>
      <c r="I765" s="109">
        <v>45143</v>
      </c>
      <c r="J765" s="109">
        <f>VLOOKUP(A765,'Membership Details'!C:J,8,FALSE)</f>
        <v>43585</v>
      </c>
      <c r="K765" s="109" t="b">
        <f t="shared" si="11"/>
        <v>1</v>
      </c>
      <c r="L765" s="2">
        <v>190000</v>
      </c>
      <c r="M765" s="83">
        <v>12</v>
      </c>
      <c r="N765" s="130">
        <v>45508</v>
      </c>
      <c r="O765" s="2">
        <v>0</v>
      </c>
      <c r="P765" s="184">
        <v>0</v>
      </c>
      <c r="Q765" s="184">
        <v>0.125</v>
      </c>
      <c r="R765" s="83" t="s">
        <v>151</v>
      </c>
      <c r="AA765" s="2">
        <v>190000</v>
      </c>
    </row>
    <row r="766" spans="1:27" ht="15">
      <c r="A766" s="118">
        <v>4116</v>
      </c>
      <c r="B766" s="83" t="s">
        <v>6119</v>
      </c>
      <c r="C766" s="83" t="s">
        <v>8269</v>
      </c>
      <c r="D766" t="s">
        <v>2227</v>
      </c>
      <c r="E766" s="83">
        <v>1073</v>
      </c>
      <c r="F766" s="83" t="s">
        <v>153</v>
      </c>
      <c r="H766" s="83" t="s">
        <v>150</v>
      </c>
      <c r="I766" s="109">
        <v>45143</v>
      </c>
      <c r="J766" s="109">
        <f>VLOOKUP(A766,'Membership Details'!C:J,8,FALSE)</f>
        <v>43582</v>
      </c>
      <c r="K766" s="109" t="b">
        <f t="shared" si="11"/>
        <v>1</v>
      </c>
      <c r="L766" s="2">
        <v>80000</v>
      </c>
      <c r="M766" s="83">
        <v>12</v>
      </c>
      <c r="N766" s="130">
        <v>45508</v>
      </c>
      <c r="O766" s="2">
        <v>0</v>
      </c>
      <c r="P766" s="184">
        <v>0</v>
      </c>
      <c r="Q766" s="184">
        <v>0.125</v>
      </c>
      <c r="R766" s="83" t="s">
        <v>151</v>
      </c>
      <c r="AA766" s="2">
        <v>80000</v>
      </c>
    </row>
    <row r="767" spans="1:27" ht="15">
      <c r="A767" s="118">
        <v>3242</v>
      </c>
      <c r="B767" s="83" t="s">
        <v>6119</v>
      </c>
      <c r="C767" s="83" t="s">
        <v>8269</v>
      </c>
      <c r="D767" t="s">
        <v>1835</v>
      </c>
      <c r="E767" s="83">
        <v>1074</v>
      </c>
      <c r="F767" s="83" t="s">
        <v>153</v>
      </c>
      <c r="H767" s="83" t="s">
        <v>150</v>
      </c>
      <c r="I767" s="109">
        <v>45118</v>
      </c>
      <c r="J767" s="109">
        <f>VLOOKUP(A767,'Membership Details'!C:J,8,FALSE)</f>
        <v>40896</v>
      </c>
      <c r="K767" s="109" t="b">
        <f t="shared" si="11"/>
        <v>1</v>
      </c>
      <c r="L767" s="2">
        <v>90000</v>
      </c>
      <c r="M767" s="83">
        <v>12</v>
      </c>
      <c r="N767" s="130">
        <v>45483</v>
      </c>
      <c r="O767" s="2">
        <v>0</v>
      </c>
      <c r="P767" s="184">
        <v>0</v>
      </c>
      <c r="Q767" s="184">
        <v>0.125</v>
      </c>
      <c r="R767" s="83" t="s">
        <v>151</v>
      </c>
      <c r="AA767" s="2">
        <v>90000</v>
      </c>
    </row>
    <row r="768" spans="1:27" ht="15">
      <c r="A768" s="118">
        <v>4198</v>
      </c>
      <c r="B768" s="83" t="s">
        <v>6119</v>
      </c>
      <c r="C768" s="83" t="s">
        <v>8269</v>
      </c>
      <c r="D768" t="s">
        <v>2246</v>
      </c>
      <c r="E768" s="83">
        <v>1075</v>
      </c>
      <c r="F768" s="83" t="s">
        <v>153</v>
      </c>
      <c r="H768" s="83" t="s">
        <v>150</v>
      </c>
      <c r="I768" s="128">
        <v>45194</v>
      </c>
      <c r="J768" s="109">
        <f>VLOOKUP(A768,'Membership Details'!C:J,8,FALSE)</f>
        <v>42469</v>
      </c>
      <c r="K768" s="109" t="b">
        <f t="shared" si="11"/>
        <v>1</v>
      </c>
      <c r="L768" s="2">
        <v>125000</v>
      </c>
      <c r="M768" s="83">
        <v>12</v>
      </c>
      <c r="N768" s="130">
        <v>45559</v>
      </c>
      <c r="O768" s="2">
        <v>0</v>
      </c>
      <c r="P768" s="184">
        <v>0</v>
      </c>
      <c r="Q768" s="184">
        <v>0.125</v>
      </c>
      <c r="R768" s="83" t="s">
        <v>151</v>
      </c>
      <c r="AA768" s="2">
        <v>125000</v>
      </c>
    </row>
    <row r="769" spans="1:27" ht="15">
      <c r="A769" s="118">
        <v>4125</v>
      </c>
      <c r="B769" s="83" t="s">
        <v>6119</v>
      </c>
      <c r="C769" s="83" t="s">
        <v>8269</v>
      </c>
      <c r="D769" t="s">
        <v>2236</v>
      </c>
      <c r="E769" s="83">
        <v>1076</v>
      </c>
      <c r="F769" s="83" t="s">
        <v>153</v>
      </c>
      <c r="H769" s="83" t="s">
        <v>150</v>
      </c>
      <c r="I769" s="109">
        <v>45143</v>
      </c>
      <c r="J769" s="109">
        <f>VLOOKUP(A769,'Membership Details'!C:J,8,FALSE)</f>
        <v>43585</v>
      </c>
      <c r="K769" s="109" t="b">
        <f t="shared" si="11"/>
        <v>1</v>
      </c>
      <c r="L769" s="2">
        <v>65000</v>
      </c>
      <c r="M769" s="83">
        <v>12</v>
      </c>
      <c r="N769" s="130">
        <v>45508</v>
      </c>
      <c r="O769" s="2">
        <v>0</v>
      </c>
      <c r="P769" s="184">
        <v>0</v>
      </c>
      <c r="Q769" s="184">
        <v>0.125</v>
      </c>
      <c r="R769" s="83" t="s">
        <v>151</v>
      </c>
      <c r="AA769" s="2">
        <v>65000</v>
      </c>
    </row>
    <row r="770" spans="1:27" ht="15">
      <c r="A770" s="118">
        <v>4124</v>
      </c>
      <c r="B770" s="83" t="s">
        <v>6119</v>
      </c>
      <c r="C770" s="83" t="s">
        <v>8269</v>
      </c>
      <c r="D770" t="s">
        <v>2234</v>
      </c>
      <c r="E770" s="83">
        <v>1077</v>
      </c>
      <c r="F770" s="83" t="s">
        <v>153</v>
      </c>
      <c r="H770" s="83" t="s">
        <v>150</v>
      </c>
      <c r="I770" s="109">
        <v>45143</v>
      </c>
      <c r="J770" s="109">
        <f>VLOOKUP(A770,'Membership Details'!C:J,8,FALSE)</f>
        <v>43585</v>
      </c>
      <c r="K770" s="109" t="b">
        <f t="shared" si="11"/>
        <v>1</v>
      </c>
      <c r="L770" s="2">
        <v>65000</v>
      </c>
      <c r="M770" s="83">
        <v>12</v>
      </c>
      <c r="N770" s="130">
        <v>45508</v>
      </c>
      <c r="O770" s="2">
        <v>0</v>
      </c>
      <c r="P770" s="184">
        <v>0</v>
      </c>
      <c r="Q770" s="184">
        <v>0.125</v>
      </c>
      <c r="R770" s="83" t="s">
        <v>151</v>
      </c>
      <c r="AA770" s="2">
        <v>65000</v>
      </c>
    </row>
    <row r="771" spans="1:27" ht="15">
      <c r="A771" s="118">
        <v>3011</v>
      </c>
      <c r="B771" s="83" t="s">
        <v>6119</v>
      </c>
      <c r="C771" s="83" t="s">
        <v>8269</v>
      </c>
      <c r="D771" t="s">
        <v>1390</v>
      </c>
      <c r="E771" s="83">
        <v>1078</v>
      </c>
      <c r="F771" s="83" t="s">
        <v>153</v>
      </c>
      <c r="H771" s="83" t="s">
        <v>150</v>
      </c>
      <c r="I771" s="109">
        <v>45118</v>
      </c>
      <c r="J771" s="109">
        <f>VLOOKUP(A771,'Membership Details'!C:J,8,FALSE)</f>
        <v>39067</v>
      </c>
      <c r="K771" s="109" t="b">
        <f t="shared" ref="K771:K834" si="12">I771&gt;=J771</f>
        <v>1</v>
      </c>
      <c r="L771" s="2">
        <v>150000</v>
      </c>
      <c r="M771" s="83">
        <v>12</v>
      </c>
      <c r="N771" s="130">
        <v>45483</v>
      </c>
      <c r="O771" s="2">
        <v>0</v>
      </c>
      <c r="P771" s="184">
        <v>0</v>
      </c>
      <c r="Q771" s="184">
        <v>0.125</v>
      </c>
      <c r="R771" s="83" t="s">
        <v>151</v>
      </c>
      <c r="AA771" s="2">
        <v>150000</v>
      </c>
    </row>
    <row r="772" spans="1:27" ht="15">
      <c r="A772" s="118">
        <v>4122</v>
      </c>
      <c r="B772" s="83" t="s">
        <v>6119</v>
      </c>
      <c r="C772" s="83" t="s">
        <v>8269</v>
      </c>
      <c r="D772" t="s">
        <v>2232</v>
      </c>
      <c r="E772" s="83">
        <v>1079</v>
      </c>
      <c r="F772" s="83" t="s">
        <v>153</v>
      </c>
      <c r="H772" s="83" t="s">
        <v>150</v>
      </c>
      <c r="I772" s="128">
        <v>45272</v>
      </c>
      <c r="J772" s="109">
        <f>VLOOKUP(A772,'Membership Details'!C:J,8,FALSE)</f>
        <v>43585</v>
      </c>
      <c r="K772" s="109" t="b">
        <f t="shared" si="12"/>
        <v>1</v>
      </c>
      <c r="L772" s="2">
        <v>130000</v>
      </c>
      <c r="M772" s="83">
        <v>12</v>
      </c>
      <c r="N772" s="130">
        <v>45637</v>
      </c>
      <c r="O772" s="2">
        <v>0</v>
      </c>
      <c r="P772" s="184">
        <v>0</v>
      </c>
      <c r="Q772" s="184">
        <v>0.125</v>
      </c>
      <c r="R772" s="83" t="s">
        <v>151</v>
      </c>
      <c r="AA772" s="2">
        <v>130000</v>
      </c>
    </row>
    <row r="773" spans="1:27" ht="15">
      <c r="A773" s="118">
        <v>4157</v>
      </c>
      <c r="B773" s="83" t="s">
        <v>6119</v>
      </c>
      <c r="C773" s="83" t="s">
        <v>8269</v>
      </c>
      <c r="D773" t="s">
        <v>2267</v>
      </c>
      <c r="E773" s="83">
        <v>1080</v>
      </c>
      <c r="F773" s="83" t="s">
        <v>153</v>
      </c>
      <c r="H773" s="83" t="s">
        <v>150</v>
      </c>
      <c r="I773" s="109">
        <v>45143</v>
      </c>
      <c r="J773" s="109">
        <f>VLOOKUP(A773,'Membership Details'!C:J,8,FALSE)</f>
        <v>43586</v>
      </c>
      <c r="K773" s="109" t="b">
        <f t="shared" si="12"/>
        <v>1</v>
      </c>
      <c r="L773" s="2">
        <v>40000</v>
      </c>
      <c r="M773" s="83">
        <v>12</v>
      </c>
      <c r="N773" s="130">
        <v>45508</v>
      </c>
      <c r="O773" s="2">
        <v>0</v>
      </c>
      <c r="P773" s="184">
        <v>0</v>
      </c>
      <c r="Q773" s="184">
        <v>0.125</v>
      </c>
      <c r="R773" s="83" t="s">
        <v>151</v>
      </c>
      <c r="AA773" s="2">
        <v>40000</v>
      </c>
    </row>
    <row r="774" spans="1:27" ht="15">
      <c r="A774" s="118">
        <v>4083</v>
      </c>
      <c r="B774" s="83" t="s">
        <v>6119</v>
      </c>
      <c r="C774" s="83" t="s">
        <v>8269</v>
      </c>
      <c r="D774" t="s">
        <v>2201</v>
      </c>
      <c r="E774" s="83">
        <v>1082</v>
      </c>
      <c r="F774" s="83" t="s">
        <v>153</v>
      </c>
      <c r="H774" s="83" t="s">
        <v>150</v>
      </c>
      <c r="I774" s="109">
        <v>45118</v>
      </c>
      <c r="J774" s="109">
        <f>VLOOKUP(A774,'Membership Details'!C:J,8,FALSE)</f>
        <v>43535</v>
      </c>
      <c r="K774" s="109" t="b">
        <f t="shared" si="12"/>
        <v>1</v>
      </c>
      <c r="L774" s="2">
        <v>100000</v>
      </c>
      <c r="M774" s="83">
        <v>12</v>
      </c>
      <c r="N774" s="130">
        <v>45483</v>
      </c>
      <c r="O774" s="2">
        <v>0</v>
      </c>
      <c r="P774" s="184">
        <v>0</v>
      </c>
      <c r="Q774" s="184">
        <v>0.125</v>
      </c>
      <c r="R774" s="83" t="s">
        <v>151</v>
      </c>
      <c r="AA774" s="2">
        <v>100000</v>
      </c>
    </row>
    <row r="775" spans="1:27" ht="15">
      <c r="A775" s="118">
        <v>4097</v>
      </c>
      <c r="B775" s="83" t="s">
        <v>6119</v>
      </c>
      <c r="C775" s="83" t="s">
        <v>8269</v>
      </c>
      <c r="D775" t="s">
        <v>2210</v>
      </c>
      <c r="E775" s="83">
        <v>1083</v>
      </c>
      <c r="F775" s="83" t="s">
        <v>153</v>
      </c>
      <c r="H775" s="83" t="s">
        <v>150</v>
      </c>
      <c r="I775" s="128">
        <v>45194</v>
      </c>
      <c r="J775" s="109">
        <f>VLOOKUP(A775,'Membership Details'!C:J,8,FALSE)</f>
        <v>43546</v>
      </c>
      <c r="K775" s="109" t="b">
        <f t="shared" si="12"/>
        <v>1</v>
      </c>
      <c r="L775" s="2">
        <v>45000</v>
      </c>
      <c r="M775" s="83">
        <v>12</v>
      </c>
      <c r="N775" s="130">
        <v>45559</v>
      </c>
      <c r="O775" s="2">
        <v>0</v>
      </c>
      <c r="P775" s="184">
        <v>0</v>
      </c>
      <c r="Q775" s="184">
        <v>0.125</v>
      </c>
      <c r="R775" s="83" t="s">
        <v>151</v>
      </c>
      <c r="AA775" s="2">
        <v>45000</v>
      </c>
    </row>
    <row r="776" spans="1:27" ht="15">
      <c r="A776" s="118">
        <v>4094</v>
      </c>
      <c r="B776" s="83" t="s">
        <v>6119</v>
      </c>
      <c r="C776" s="83" t="s">
        <v>8269</v>
      </c>
      <c r="D776" t="s">
        <v>2207</v>
      </c>
      <c r="E776" s="83">
        <v>1084</v>
      </c>
      <c r="F776" s="83" t="s">
        <v>153</v>
      </c>
      <c r="H776" s="83" t="s">
        <v>150</v>
      </c>
      <c r="I776" s="128">
        <v>45272</v>
      </c>
      <c r="J776" s="109">
        <f>VLOOKUP(A776,'Membership Details'!C:J,8,FALSE)</f>
        <v>43543</v>
      </c>
      <c r="K776" s="109" t="b">
        <f t="shared" si="12"/>
        <v>1</v>
      </c>
      <c r="L776" s="2">
        <v>130000</v>
      </c>
      <c r="M776" s="83">
        <v>12</v>
      </c>
      <c r="N776" s="130">
        <v>45637</v>
      </c>
      <c r="O776" s="2">
        <v>0</v>
      </c>
      <c r="P776" s="184">
        <v>0</v>
      </c>
      <c r="Q776" s="184">
        <v>0.125</v>
      </c>
      <c r="R776" s="83" t="s">
        <v>151</v>
      </c>
      <c r="AA776" s="2">
        <v>130000</v>
      </c>
    </row>
    <row r="777" spans="1:27" ht="15">
      <c r="A777" s="118">
        <v>1259</v>
      </c>
      <c r="B777" s="83" t="s">
        <v>6119</v>
      </c>
      <c r="C777" s="83" t="s">
        <v>8269</v>
      </c>
      <c r="D777" t="s">
        <v>1191</v>
      </c>
      <c r="E777" s="83">
        <v>1085</v>
      </c>
      <c r="F777" s="83" t="s">
        <v>153</v>
      </c>
      <c r="H777" s="83" t="s">
        <v>150</v>
      </c>
      <c r="I777" s="109">
        <v>45143</v>
      </c>
      <c r="J777" s="109">
        <f>VLOOKUP(A777,'Membership Details'!C:J,8,FALSE)</f>
        <v>37652</v>
      </c>
      <c r="K777" s="109" t="b">
        <f t="shared" si="12"/>
        <v>1</v>
      </c>
      <c r="L777" s="2">
        <v>49000</v>
      </c>
      <c r="M777" s="83">
        <v>12</v>
      </c>
      <c r="N777" s="130">
        <v>45508</v>
      </c>
      <c r="O777" s="2">
        <v>0</v>
      </c>
      <c r="P777" s="184">
        <v>0</v>
      </c>
      <c r="Q777" s="184">
        <v>0.125</v>
      </c>
      <c r="R777" s="83" t="s">
        <v>151</v>
      </c>
      <c r="AA777" s="2">
        <v>49000</v>
      </c>
    </row>
    <row r="778" spans="1:27" ht="15">
      <c r="A778" s="118">
        <v>4098</v>
      </c>
      <c r="B778" s="83" t="s">
        <v>6119</v>
      </c>
      <c r="C778" s="83" t="s">
        <v>8269</v>
      </c>
      <c r="D778" t="s">
        <v>2211</v>
      </c>
      <c r="E778" s="83">
        <v>1086</v>
      </c>
      <c r="F778" s="83" t="s">
        <v>153</v>
      </c>
      <c r="H778" s="83" t="s">
        <v>150</v>
      </c>
      <c r="I778" s="128">
        <v>45194</v>
      </c>
      <c r="J778" s="109">
        <f>VLOOKUP(A778,'Membership Details'!C:J,8,FALSE)</f>
        <v>43546</v>
      </c>
      <c r="K778" s="109" t="b">
        <f t="shared" si="12"/>
        <v>1</v>
      </c>
      <c r="L778" s="2">
        <v>45000</v>
      </c>
      <c r="M778" s="83">
        <v>12</v>
      </c>
      <c r="N778" s="130">
        <v>45559</v>
      </c>
      <c r="O778" s="2">
        <v>0</v>
      </c>
      <c r="P778" s="184">
        <v>0</v>
      </c>
      <c r="Q778" s="184">
        <v>0.125</v>
      </c>
      <c r="R778" s="83" t="s">
        <v>151</v>
      </c>
      <c r="AA778" s="2">
        <v>45000</v>
      </c>
    </row>
    <row r="779" spans="1:27" ht="15">
      <c r="A779" s="118">
        <v>4199</v>
      </c>
      <c r="B779" s="83" t="s">
        <v>6119</v>
      </c>
      <c r="C779" s="83" t="s">
        <v>8269</v>
      </c>
      <c r="D779" t="s">
        <v>2280</v>
      </c>
      <c r="E779" s="83">
        <v>1087</v>
      </c>
      <c r="F779" s="83" t="s">
        <v>153</v>
      </c>
      <c r="H779" s="83" t="s">
        <v>150</v>
      </c>
      <c r="I779" s="109">
        <v>45143</v>
      </c>
      <c r="J779" s="109">
        <f>VLOOKUP(A779,'Membership Details'!C:J,8,FALSE)</f>
        <v>43728</v>
      </c>
      <c r="K779" s="109" t="b">
        <f t="shared" si="12"/>
        <v>1</v>
      </c>
      <c r="L779" s="2">
        <v>39000</v>
      </c>
      <c r="M779" s="83">
        <v>12</v>
      </c>
      <c r="N779" s="130">
        <v>45508</v>
      </c>
      <c r="O779" s="2">
        <v>0</v>
      </c>
      <c r="P779" s="184">
        <v>0</v>
      </c>
      <c r="Q779" s="184">
        <v>0.125</v>
      </c>
      <c r="R779" s="83" t="s">
        <v>151</v>
      </c>
      <c r="AA779" s="2">
        <v>39000</v>
      </c>
    </row>
    <row r="780" spans="1:27" ht="15">
      <c r="A780" s="118">
        <v>4167</v>
      </c>
      <c r="B780" s="83" t="s">
        <v>6119</v>
      </c>
      <c r="C780" s="83" t="s">
        <v>8269</v>
      </c>
      <c r="D780" t="s">
        <v>2277</v>
      </c>
      <c r="E780" s="83">
        <v>1088</v>
      </c>
      <c r="F780" s="83" t="s">
        <v>153</v>
      </c>
      <c r="H780" s="83" t="s">
        <v>150</v>
      </c>
      <c r="I780" s="109">
        <v>45118</v>
      </c>
      <c r="J780" s="109">
        <f>VLOOKUP(A780,'Membership Details'!C:J,8,FALSE)</f>
        <v>43587</v>
      </c>
      <c r="K780" s="109" t="b">
        <f t="shared" si="12"/>
        <v>1</v>
      </c>
      <c r="L780" s="2">
        <v>125000</v>
      </c>
      <c r="M780" s="83">
        <v>12</v>
      </c>
      <c r="N780" s="130">
        <v>45483</v>
      </c>
      <c r="O780" s="2">
        <v>0</v>
      </c>
      <c r="P780" s="184">
        <v>0</v>
      </c>
      <c r="Q780" s="184">
        <v>0.125</v>
      </c>
      <c r="R780" s="83" t="s">
        <v>151</v>
      </c>
      <c r="AA780" s="2">
        <v>125000</v>
      </c>
    </row>
    <row r="781" spans="1:27" ht="15">
      <c r="A781" s="118">
        <v>4103</v>
      </c>
      <c r="B781" s="83" t="s">
        <v>6119</v>
      </c>
      <c r="C781" s="83" t="s">
        <v>8269</v>
      </c>
      <c r="D781" t="s">
        <v>6134</v>
      </c>
      <c r="E781" s="83">
        <v>1089</v>
      </c>
      <c r="F781" s="83" t="s">
        <v>153</v>
      </c>
      <c r="H781" s="83" t="s">
        <v>150</v>
      </c>
      <c r="I781" s="109">
        <v>45118</v>
      </c>
      <c r="J781" s="109">
        <f>VLOOKUP(A781,'Membership Details'!C:J,8,FALSE)</f>
        <v>43570</v>
      </c>
      <c r="K781" s="109" t="b">
        <f t="shared" si="12"/>
        <v>1</v>
      </c>
      <c r="L781" s="2">
        <v>88000</v>
      </c>
      <c r="M781" s="83">
        <v>12</v>
      </c>
      <c r="N781" s="130">
        <v>45483</v>
      </c>
      <c r="O781" s="2">
        <v>0</v>
      </c>
      <c r="P781" s="184">
        <v>0</v>
      </c>
      <c r="Q781" s="184">
        <v>0.125</v>
      </c>
      <c r="R781" s="83" t="s">
        <v>151</v>
      </c>
      <c r="AA781" s="2">
        <v>88000</v>
      </c>
    </row>
    <row r="782" spans="1:27" ht="15">
      <c r="A782" s="118">
        <v>3344</v>
      </c>
      <c r="B782" s="83" t="s">
        <v>6119</v>
      </c>
      <c r="C782" s="83" t="s">
        <v>8269</v>
      </c>
      <c r="D782" t="s">
        <v>2055</v>
      </c>
      <c r="E782" s="83">
        <v>1091</v>
      </c>
      <c r="F782" s="83" t="s">
        <v>153</v>
      </c>
      <c r="H782" s="83" t="s">
        <v>150</v>
      </c>
      <c r="I782" s="128">
        <v>45272</v>
      </c>
      <c r="J782" s="109">
        <f>VLOOKUP(A782,'Membership Details'!C:J,8,FALSE)</f>
        <v>42469</v>
      </c>
      <c r="K782" s="109" t="b">
        <f t="shared" si="12"/>
        <v>1</v>
      </c>
      <c r="L782" s="2">
        <v>48000</v>
      </c>
      <c r="M782" s="83">
        <v>12</v>
      </c>
      <c r="N782" s="130">
        <v>45637</v>
      </c>
      <c r="O782" s="2">
        <v>0</v>
      </c>
      <c r="P782" s="184">
        <v>0</v>
      </c>
      <c r="Q782" s="184">
        <v>0.125</v>
      </c>
      <c r="R782" s="83" t="s">
        <v>151</v>
      </c>
      <c r="AA782" s="2">
        <v>48000</v>
      </c>
    </row>
    <row r="783" spans="1:27" ht="15">
      <c r="A783" s="118">
        <v>4107</v>
      </c>
      <c r="B783" s="83" t="s">
        <v>6119</v>
      </c>
      <c r="C783" s="83" t="s">
        <v>8269</v>
      </c>
      <c r="D783" t="s">
        <v>2218</v>
      </c>
      <c r="E783" s="83">
        <v>1092</v>
      </c>
      <c r="F783" s="83" t="s">
        <v>153</v>
      </c>
      <c r="H783" s="83" t="s">
        <v>150</v>
      </c>
      <c r="I783" s="109">
        <v>45118</v>
      </c>
      <c r="J783" s="109">
        <f>VLOOKUP(A783,'Membership Details'!C:J,8,FALSE)</f>
        <v>43573</v>
      </c>
      <c r="K783" s="109" t="b">
        <f t="shared" si="12"/>
        <v>1</v>
      </c>
      <c r="L783" s="2">
        <v>55000</v>
      </c>
      <c r="M783" s="83">
        <v>12</v>
      </c>
      <c r="N783" s="130">
        <v>45483</v>
      </c>
      <c r="O783" s="2">
        <v>0</v>
      </c>
      <c r="P783" s="184">
        <v>0</v>
      </c>
      <c r="Q783" s="184">
        <v>0.125</v>
      </c>
      <c r="R783" s="83" t="s">
        <v>151</v>
      </c>
      <c r="AA783" s="2">
        <v>55000</v>
      </c>
    </row>
    <row r="784" spans="1:27" ht="15">
      <c r="A784" s="118">
        <v>4108</v>
      </c>
      <c r="B784" s="83" t="s">
        <v>6119</v>
      </c>
      <c r="C784" s="83" t="s">
        <v>8269</v>
      </c>
      <c r="D784" t="s">
        <v>2219</v>
      </c>
      <c r="E784" s="83">
        <v>1093</v>
      </c>
      <c r="F784" s="83" t="s">
        <v>153</v>
      </c>
      <c r="H784" s="83" t="s">
        <v>150</v>
      </c>
      <c r="I784" s="109">
        <v>45118</v>
      </c>
      <c r="J784" s="109">
        <f>VLOOKUP(A784,'Membership Details'!C:J,8,FALSE)</f>
        <v>43573</v>
      </c>
      <c r="K784" s="109" t="b">
        <f t="shared" si="12"/>
        <v>1</v>
      </c>
      <c r="L784" s="2">
        <v>55000</v>
      </c>
      <c r="M784" s="83">
        <v>12</v>
      </c>
      <c r="N784" s="130">
        <v>45483</v>
      </c>
      <c r="O784" s="2">
        <v>0</v>
      </c>
      <c r="P784" s="184">
        <v>0</v>
      </c>
      <c r="Q784" s="184">
        <v>0.125</v>
      </c>
      <c r="R784" s="83" t="s">
        <v>151</v>
      </c>
      <c r="AA784" s="2">
        <v>55000</v>
      </c>
    </row>
    <row r="785" spans="1:27" ht="15">
      <c r="A785" s="118">
        <v>2836</v>
      </c>
      <c r="B785" s="83" t="s">
        <v>6119</v>
      </c>
      <c r="C785" s="83" t="s">
        <v>8269</v>
      </c>
      <c r="D785" t="s">
        <v>1052</v>
      </c>
      <c r="E785" s="83">
        <v>1094</v>
      </c>
      <c r="F785" s="83" t="s">
        <v>153</v>
      </c>
      <c r="H785" s="83" t="s">
        <v>150</v>
      </c>
      <c r="I785" s="128">
        <v>45272</v>
      </c>
      <c r="J785" s="109">
        <f>VLOOKUP(A785,'Membership Details'!C:J,8,FALSE)</f>
        <v>36982</v>
      </c>
      <c r="K785" s="109" t="b">
        <f t="shared" si="12"/>
        <v>1</v>
      </c>
      <c r="L785" s="2">
        <v>37000</v>
      </c>
      <c r="M785" s="83">
        <v>12</v>
      </c>
      <c r="N785" s="130">
        <v>45637</v>
      </c>
      <c r="O785" s="2">
        <v>0</v>
      </c>
      <c r="P785" s="184">
        <v>0</v>
      </c>
      <c r="Q785" s="184">
        <v>0.125</v>
      </c>
      <c r="R785" s="83" t="s">
        <v>151</v>
      </c>
      <c r="AA785" s="2">
        <v>37000</v>
      </c>
    </row>
    <row r="786" spans="1:27" ht="15">
      <c r="A786" s="118">
        <v>4154</v>
      </c>
      <c r="B786" s="83" t="s">
        <v>6119</v>
      </c>
      <c r="C786" s="83" t="s">
        <v>8269</v>
      </c>
      <c r="D786" t="s">
        <v>2265</v>
      </c>
      <c r="E786" s="83">
        <v>1096</v>
      </c>
      <c r="F786" s="83" t="s">
        <v>153</v>
      </c>
      <c r="H786" s="83" t="s">
        <v>150</v>
      </c>
      <c r="I786" s="128">
        <v>45194</v>
      </c>
      <c r="J786" s="109">
        <f>VLOOKUP(A786,'Membership Details'!C:J,8,FALSE)</f>
        <v>43586</v>
      </c>
      <c r="K786" s="109" t="b">
        <f t="shared" si="12"/>
        <v>1</v>
      </c>
      <c r="L786" s="2">
        <v>48000</v>
      </c>
      <c r="M786" s="83">
        <v>12</v>
      </c>
      <c r="N786" s="130">
        <v>45559</v>
      </c>
      <c r="O786" s="2">
        <v>0</v>
      </c>
      <c r="P786" s="184">
        <v>0</v>
      </c>
      <c r="Q786" s="184">
        <v>0.125</v>
      </c>
      <c r="R786" s="83" t="s">
        <v>151</v>
      </c>
      <c r="AA786" s="2">
        <v>48000</v>
      </c>
    </row>
    <row r="787" spans="1:27" ht="15">
      <c r="A787" s="118">
        <v>1965</v>
      </c>
      <c r="B787" s="83" t="s">
        <v>6119</v>
      </c>
      <c r="C787" s="83" t="s">
        <v>8269</v>
      </c>
      <c r="D787" t="s">
        <v>729</v>
      </c>
      <c r="E787" s="83">
        <v>1097</v>
      </c>
      <c r="F787" s="83" t="s">
        <v>153</v>
      </c>
      <c r="H787" s="83" t="s">
        <v>150</v>
      </c>
      <c r="I787" s="128">
        <v>45194</v>
      </c>
      <c r="J787" s="109">
        <f>VLOOKUP(A787,'Membership Details'!C:J,8,FALSE)</f>
        <v>36982</v>
      </c>
      <c r="K787" s="109" t="b">
        <f t="shared" si="12"/>
        <v>1</v>
      </c>
      <c r="L787" s="2">
        <v>35000</v>
      </c>
      <c r="M787" s="83">
        <v>12</v>
      </c>
      <c r="N787" s="130">
        <v>45559</v>
      </c>
      <c r="O787" s="2">
        <v>0</v>
      </c>
      <c r="P787" s="184">
        <v>0</v>
      </c>
      <c r="Q787" s="184">
        <v>0.125</v>
      </c>
      <c r="R787" s="83" t="s">
        <v>151</v>
      </c>
      <c r="AA787" s="2">
        <v>35000</v>
      </c>
    </row>
    <row r="788" spans="1:27" ht="15">
      <c r="A788" s="118">
        <v>4070</v>
      </c>
      <c r="B788" s="83" t="s">
        <v>6119</v>
      </c>
      <c r="C788" s="83" t="s">
        <v>8269</v>
      </c>
      <c r="D788" t="s">
        <v>2197</v>
      </c>
      <c r="E788" s="83">
        <v>1098</v>
      </c>
      <c r="F788" s="83" t="s">
        <v>153</v>
      </c>
      <c r="H788" s="83" t="s">
        <v>150</v>
      </c>
      <c r="I788" s="109">
        <v>45152</v>
      </c>
      <c r="J788" s="109">
        <f>VLOOKUP(A788,'Membership Details'!C:J,8,FALSE)</f>
        <v>43533</v>
      </c>
      <c r="K788" s="109" t="b">
        <f t="shared" si="12"/>
        <v>1</v>
      </c>
      <c r="L788" s="2">
        <v>40000</v>
      </c>
      <c r="M788" s="83">
        <v>12</v>
      </c>
      <c r="N788" s="130">
        <v>45517</v>
      </c>
      <c r="O788" s="2">
        <v>0</v>
      </c>
      <c r="P788" s="184">
        <v>0</v>
      </c>
      <c r="Q788" s="184">
        <v>0.125</v>
      </c>
      <c r="R788" s="83" t="s">
        <v>151</v>
      </c>
      <c r="AA788" s="2">
        <v>40000</v>
      </c>
    </row>
    <row r="789" spans="1:27" ht="15">
      <c r="A789" s="118">
        <v>4081</v>
      </c>
      <c r="B789" s="83" t="s">
        <v>6119</v>
      </c>
      <c r="C789" s="83" t="s">
        <v>8269</v>
      </c>
      <c r="D789" t="s">
        <v>2199</v>
      </c>
      <c r="E789" s="83">
        <v>1101</v>
      </c>
      <c r="F789" s="83" t="s">
        <v>153</v>
      </c>
      <c r="H789" s="83" t="s">
        <v>150</v>
      </c>
      <c r="I789" s="39">
        <v>45152</v>
      </c>
      <c r="J789" s="109">
        <f>VLOOKUP(A789,'Membership Details'!C:J,8,FALSE)</f>
        <v>43535</v>
      </c>
      <c r="K789" s="109" t="b">
        <f t="shared" si="12"/>
        <v>1</v>
      </c>
      <c r="L789" s="2">
        <v>165033</v>
      </c>
      <c r="M789" s="83">
        <v>12</v>
      </c>
      <c r="N789" s="130">
        <v>45517</v>
      </c>
      <c r="O789" s="2">
        <v>0</v>
      </c>
      <c r="P789" s="184">
        <v>0</v>
      </c>
      <c r="Q789" s="184">
        <v>0.125</v>
      </c>
      <c r="R789" s="83" t="s">
        <v>151</v>
      </c>
      <c r="AA789" s="2">
        <v>110000</v>
      </c>
    </row>
    <row r="790" spans="1:27" ht="15">
      <c r="A790" s="118">
        <v>4049</v>
      </c>
      <c r="B790" s="83" t="s">
        <v>6119</v>
      </c>
      <c r="C790" s="83" t="s">
        <v>8269</v>
      </c>
      <c r="D790" t="s">
        <v>2178</v>
      </c>
      <c r="E790" s="83">
        <v>1102</v>
      </c>
      <c r="F790" s="83" t="s">
        <v>153</v>
      </c>
      <c r="H790" s="83" t="s">
        <v>150</v>
      </c>
      <c r="I790" s="109">
        <v>45118</v>
      </c>
      <c r="J790" s="109">
        <f>VLOOKUP(A790,'Membership Details'!C:J,8,FALSE)</f>
        <v>43444</v>
      </c>
      <c r="K790" s="109" t="b">
        <f t="shared" si="12"/>
        <v>1</v>
      </c>
      <c r="L790" s="2">
        <v>90000</v>
      </c>
      <c r="M790" s="83">
        <v>12</v>
      </c>
      <c r="N790" s="130">
        <v>45483</v>
      </c>
      <c r="O790" s="2">
        <v>0</v>
      </c>
      <c r="P790" s="184">
        <v>0</v>
      </c>
      <c r="Q790" s="184">
        <v>0.125</v>
      </c>
      <c r="R790" s="83" t="s">
        <v>151</v>
      </c>
      <c r="AA790" s="2">
        <v>90000</v>
      </c>
    </row>
    <row r="791" spans="1:27" ht="15">
      <c r="A791" s="118">
        <v>4135</v>
      </c>
      <c r="B791" s="83" t="s">
        <v>6119</v>
      </c>
      <c r="C791" s="83" t="s">
        <v>8269</v>
      </c>
      <c r="D791" t="s">
        <v>2245</v>
      </c>
      <c r="E791" s="83">
        <v>1103</v>
      </c>
      <c r="F791" s="83" t="s">
        <v>153</v>
      </c>
      <c r="H791" s="83" t="s">
        <v>150</v>
      </c>
      <c r="I791" s="128">
        <v>45272</v>
      </c>
      <c r="J791" s="109">
        <f>VLOOKUP(A791,'Membership Details'!C:J,8,FALSE)</f>
        <v>43585</v>
      </c>
      <c r="K791" s="109" t="b">
        <f t="shared" si="12"/>
        <v>1</v>
      </c>
      <c r="L791" s="2">
        <v>100000</v>
      </c>
      <c r="M791" s="83">
        <v>12</v>
      </c>
      <c r="N791" s="130">
        <v>45637</v>
      </c>
      <c r="O791" s="2">
        <v>0</v>
      </c>
      <c r="P791" s="184">
        <v>0</v>
      </c>
      <c r="Q791" s="184">
        <v>0.125</v>
      </c>
      <c r="R791" s="83" t="s">
        <v>151</v>
      </c>
      <c r="AA791" s="2">
        <v>100000</v>
      </c>
    </row>
    <row r="792" spans="1:27" ht="15">
      <c r="A792" s="118">
        <v>4158</v>
      </c>
      <c r="B792" s="83" t="s">
        <v>6119</v>
      </c>
      <c r="C792" s="83" t="s">
        <v>8269</v>
      </c>
      <c r="D792" t="s">
        <v>2268</v>
      </c>
      <c r="E792" s="83">
        <v>1105</v>
      </c>
      <c r="F792" s="83" t="s">
        <v>153</v>
      </c>
      <c r="H792" s="83" t="s">
        <v>150</v>
      </c>
      <c r="I792" s="128">
        <v>45272</v>
      </c>
      <c r="J792" s="109">
        <f>VLOOKUP(A792,'Membership Details'!C:J,8,FALSE)</f>
        <v>43586</v>
      </c>
      <c r="K792" s="109" t="b">
        <f t="shared" si="12"/>
        <v>1</v>
      </c>
      <c r="L792" s="2">
        <v>44000</v>
      </c>
      <c r="M792" s="83">
        <v>12</v>
      </c>
      <c r="N792" s="130">
        <v>45637</v>
      </c>
      <c r="O792" s="2">
        <v>0</v>
      </c>
      <c r="P792" s="184">
        <v>0</v>
      </c>
      <c r="Q792" s="184">
        <v>0.125</v>
      </c>
      <c r="R792" s="83" t="s">
        <v>151</v>
      </c>
      <c r="AA792" s="2">
        <v>44000</v>
      </c>
    </row>
    <row r="793" spans="1:27" ht="15">
      <c r="A793" s="118">
        <v>4161</v>
      </c>
      <c r="B793" s="83" t="s">
        <v>6119</v>
      </c>
      <c r="C793" s="83" t="s">
        <v>8269</v>
      </c>
      <c r="D793" t="s">
        <v>2271</v>
      </c>
      <c r="E793" s="83">
        <v>1106</v>
      </c>
      <c r="F793" s="83" t="s">
        <v>153</v>
      </c>
      <c r="H793" s="83" t="s">
        <v>150</v>
      </c>
      <c r="I793" s="109">
        <v>45143</v>
      </c>
      <c r="J793" s="109">
        <f>VLOOKUP(A793,'Membership Details'!C:J,8,FALSE)</f>
        <v>43586</v>
      </c>
      <c r="K793" s="109" t="b">
        <f t="shared" si="12"/>
        <v>1</v>
      </c>
      <c r="L793" s="2">
        <v>69000</v>
      </c>
      <c r="M793" s="83">
        <v>12</v>
      </c>
      <c r="N793" s="130">
        <v>45508</v>
      </c>
      <c r="O793" s="2">
        <v>0</v>
      </c>
      <c r="P793" s="184">
        <v>0</v>
      </c>
      <c r="Q793" s="184">
        <v>0.125</v>
      </c>
      <c r="R793" s="83" t="s">
        <v>151</v>
      </c>
      <c r="AA793" s="2">
        <v>69000</v>
      </c>
    </row>
    <row r="794" spans="1:27" ht="15">
      <c r="A794" s="118">
        <v>2872</v>
      </c>
      <c r="B794" s="83" t="s">
        <v>6119</v>
      </c>
      <c r="C794" s="83" t="s">
        <v>8269</v>
      </c>
      <c r="D794" t="s">
        <v>1082</v>
      </c>
      <c r="E794" s="83">
        <v>1107</v>
      </c>
      <c r="F794" s="83" t="s">
        <v>153</v>
      </c>
      <c r="H794" s="83" t="s">
        <v>150</v>
      </c>
      <c r="I794" s="109">
        <v>45118</v>
      </c>
      <c r="J794" s="109">
        <f>VLOOKUP(A794,'Membership Details'!C:J,8,FALSE)</f>
        <v>36982</v>
      </c>
      <c r="K794" s="109" t="b">
        <f t="shared" si="12"/>
        <v>1</v>
      </c>
      <c r="L794" s="2">
        <v>20000</v>
      </c>
      <c r="M794" s="83">
        <v>12</v>
      </c>
      <c r="N794" s="130">
        <v>45483</v>
      </c>
      <c r="O794" s="2">
        <v>0</v>
      </c>
      <c r="P794" s="184">
        <v>0</v>
      </c>
      <c r="Q794" s="184">
        <v>0.125</v>
      </c>
      <c r="R794" s="83" t="s">
        <v>151</v>
      </c>
      <c r="AA794" s="2">
        <v>20000</v>
      </c>
    </row>
    <row r="795" spans="1:27" ht="15">
      <c r="A795" s="118">
        <v>4126</v>
      </c>
      <c r="B795" s="83" t="s">
        <v>6119</v>
      </c>
      <c r="C795" s="83" t="s">
        <v>8269</v>
      </c>
      <c r="D795" t="s">
        <v>2235</v>
      </c>
      <c r="E795" s="83">
        <v>1108</v>
      </c>
      <c r="F795" s="83" t="s">
        <v>153</v>
      </c>
      <c r="H795" s="83" t="s">
        <v>150</v>
      </c>
      <c r="I795" s="109">
        <v>45143</v>
      </c>
      <c r="J795" s="109">
        <f>VLOOKUP(A795,'Membership Details'!C:J,8,FALSE)</f>
        <v>43585</v>
      </c>
      <c r="K795" s="109" t="b">
        <f t="shared" si="12"/>
        <v>1</v>
      </c>
      <c r="L795" s="2">
        <v>145000</v>
      </c>
      <c r="M795" s="83">
        <v>12</v>
      </c>
      <c r="N795" s="130">
        <v>45508</v>
      </c>
      <c r="O795" s="2">
        <v>0</v>
      </c>
      <c r="P795" s="184">
        <v>0</v>
      </c>
      <c r="Q795" s="184">
        <v>0.125</v>
      </c>
      <c r="R795" s="83" t="s">
        <v>151</v>
      </c>
      <c r="AA795" s="2">
        <v>145000</v>
      </c>
    </row>
    <row r="796" spans="1:27" ht="15">
      <c r="A796" s="118">
        <v>4153</v>
      </c>
      <c r="B796" s="83" t="s">
        <v>6119</v>
      </c>
      <c r="C796" s="83" t="s">
        <v>8269</v>
      </c>
      <c r="D796" t="s">
        <v>2264</v>
      </c>
      <c r="E796" s="83">
        <v>1109</v>
      </c>
      <c r="F796" s="83" t="s">
        <v>153</v>
      </c>
      <c r="H796" s="83" t="s">
        <v>150</v>
      </c>
      <c r="I796" s="109">
        <v>45118</v>
      </c>
      <c r="J796" s="109">
        <f>VLOOKUP(A796,'Membership Details'!C:J,8,FALSE)</f>
        <v>43586</v>
      </c>
      <c r="K796" s="109" t="b">
        <f t="shared" si="12"/>
        <v>1</v>
      </c>
      <c r="L796" s="2">
        <v>145000</v>
      </c>
      <c r="M796" s="83">
        <v>12</v>
      </c>
      <c r="N796" s="130">
        <v>45483</v>
      </c>
      <c r="O796" s="2">
        <v>0</v>
      </c>
      <c r="P796" s="184">
        <v>0</v>
      </c>
      <c r="Q796" s="184">
        <v>0.125</v>
      </c>
      <c r="R796" s="83" t="s">
        <v>151</v>
      </c>
      <c r="AA796" s="2">
        <v>145000</v>
      </c>
    </row>
    <row r="797" spans="1:27" ht="15">
      <c r="A797" s="118">
        <v>3250</v>
      </c>
      <c r="B797" s="83" t="s">
        <v>6119</v>
      </c>
      <c r="C797" s="83" t="s">
        <v>8269</v>
      </c>
      <c r="D797" t="s">
        <v>6135</v>
      </c>
      <c r="E797" s="83">
        <v>1110</v>
      </c>
      <c r="F797" s="83" t="s">
        <v>153</v>
      </c>
      <c r="H797" s="83" t="s">
        <v>150</v>
      </c>
      <c r="I797" s="128">
        <v>45272</v>
      </c>
      <c r="J797" s="109">
        <f>VLOOKUP(A797,'Membership Details'!C:J,8,FALSE)</f>
        <v>34912</v>
      </c>
      <c r="K797" s="109" t="b">
        <f t="shared" si="12"/>
        <v>1</v>
      </c>
      <c r="L797" s="2">
        <v>17033</v>
      </c>
      <c r="M797" s="83">
        <v>12</v>
      </c>
      <c r="N797" s="130">
        <v>45637</v>
      </c>
      <c r="O797" s="2">
        <v>0</v>
      </c>
      <c r="P797" s="184">
        <v>0</v>
      </c>
      <c r="Q797" s="184">
        <v>0.125</v>
      </c>
      <c r="R797" s="83" t="s">
        <v>151</v>
      </c>
      <c r="AA797" s="2">
        <v>17000</v>
      </c>
    </row>
    <row r="798" spans="1:27" ht="15">
      <c r="A798" s="118">
        <v>980</v>
      </c>
      <c r="B798" s="83" t="s">
        <v>6119</v>
      </c>
      <c r="C798" s="83" t="s">
        <v>8269</v>
      </c>
      <c r="D798" t="s">
        <v>488</v>
      </c>
      <c r="E798" s="83">
        <v>1111</v>
      </c>
      <c r="F798" s="83" t="s">
        <v>153</v>
      </c>
      <c r="H798" s="83" t="s">
        <v>150</v>
      </c>
      <c r="I798" s="128">
        <v>45272</v>
      </c>
      <c r="J798" s="109">
        <f>VLOOKUP(A798,'Membership Details'!C:J,8,FALSE)</f>
        <v>36982</v>
      </c>
      <c r="K798" s="109" t="b">
        <f t="shared" si="12"/>
        <v>1</v>
      </c>
      <c r="L798" s="2">
        <v>130000</v>
      </c>
      <c r="M798" s="83">
        <v>12</v>
      </c>
      <c r="N798" s="130">
        <v>45637</v>
      </c>
      <c r="O798" s="2">
        <v>0</v>
      </c>
      <c r="P798" s="184">
        <v>0</v>
      </c>
      <c r="Q798" s="184">
        <v>0.125</v>
      </c>
      <c r="R798" s="83" t="s">
        <v>151</v>
      </c>
      <c r="AA798" s="2">
        <v>130000</v>
      </c>
    </row>
    <row r="799" spans="1:27" ht="15">
      <c r="A799" s="118">
        <v>4114</v>
      </c>
      <c r="B799" s="83" t="s">
        <v>6119</v>
      </c>
      <c r="C799" s="83" t="s">
        <v>8269</v>
      </c>
      <c r="D799" t="s">
        <v>2224</v>
      </c>
      <c r="E799" s="83">
        <v>1114</v>
      </c>
      <c r="F799" s="83" t="s">
        <v>153</v>
      </c>
      <c r="H799" s="83" t="s">
        <v>150</v>
      </c>
      <c r="I799" s="128">
        <v>45272</v>
      </c>
      <c r="J799" s="109">
        <f>VLOOKUP(A799,'Membership Details'!C:J,8,FALSE)</f>
        <v>43580</v>
      </c>
      <c r="K799" s="109" t="b">
        <f t="shared" si="12"/>
        <v>1</v>
      </c>
      <c r="L799" s="2">
        <v>115000</v>
      </c>
      <c r="M799" s="83">
        <v>12</v>
      </c>
      <c r="N799" s="130">
        <v>45637</v>
      </c>
      <c r="O799" s="2">
        <v>0</v>
      </c>
      <c r="P799" s="184">
        <v>0</v>
      </c>
      <c r="Q799" s="184">
        <v>0.125</v>
      </c>
      <c r="R799" s="83" t="s">
        <v>151</v>
      </c>
      <c r="AA799" s="2">
        <v>115000</v>
      </c>
    </row>
    <row r="800" spans="1:27" ht="15">
      <c r="A800" s="118">
        <v>3269</v>
      </c>
      <c r="B800" s="83" t="s">
        <v>6119</v>
      </c>
      <c r="C800" s="83" t="s">
        <v>8269</v>
      </c>
      <c r="D800" t="s">
        <v>1923</v>
      </c>
      <c r="E800" s="83">
        <v>1115</v>
      </c>
      <c r="F800" s="83" t="s">
        <v>153</v>
      </c>
      <c r="H800" s="83" t="s">
        <v>150</v>
      </c>
      <c r="I800" s="128">
        <v>45272</v>
      </c>
      <c r="J800" s="109">
        <f>VLOOKUP(A800,'Membership Details'!C:J,8,FALSE)</f>
        <v>41634</v>
      </c>
      <c r="K800" s="109" t="b">
        <f t="shared" si="12"/>
        <v>1</v>
      </c>
      <c r="L800" s="2">
        <v>185000</v>
      </c>
      <c r="M800" s="83">
        <v>12</v>
      </c>
      <c r="N800" s="130">
        <v>45637</v>
      </c>
      <c r="O800" s="2">
        <v>0</v>
      </c>
      <c r="P800" s="184">
        <v>0</v>
      </c>
      <c r="Q800" s="184">
        <v>0.125</v>
      </c>
      <c r="R800" s="83" t="s">
        <v>151</v>
      </c>
      <c r="AA800" s="2">
        <v>185000</v>
      </c>
    </row>
    <row r="801" spans="1:27" ht="15">
      <c r="A801" s="118">
        <v>1629</v>
      </c>
      <c r="B801" s="83" t="s">
        <v>6119</v>
      </c>
      <c r="C801" s="83" t="s">
        <v>8269</v>
      </c>
      <c r="D801" t="s">
        <v>1437</v>
      </c>
      <c r="E801" s="83">
        <v>1116</v>
      </c>
      <c r="F801" s="83" t="s">
        <v>153</v>
      </c>
      <c r="H801" s="83" t="s">
        <v>150</v>
      </c>
      <c r="I801" s="109">
        <v>45118</v>
      </c>
      <c r="J801" s="109">
        <f>VLOOKUP(A801,'Membership Details'!C:J,8,FALSE)</f>
        <v>39081</v>
      </c>
      <c r="K801" s="109" t="b">
        <f t="shared" si="12"/>
        <v>1</v>
      </c>
      <c r="L801" s="2">
        <v>135000</v>
      </c>
      <c r="M801" s="83">
        <v>12</v>
      </c>
      <c r="N801" s="130">
        <v>45483</v>
      </c>
      <c r="O801" s="2">
        <v>0</v>
      </c>
      <c r="P801" s="184">
        <v>0</v>
      </c>
      <c r="Q801" s="184">
        <v>0.125</v>
      </c>
      <c r="R801" s="83" t="s">
        <v>151</v>
      </c>
      <c r="AA801" s="2">
        <v>135000</v>
      </c>
    </row>
    <row r="802" spans="1:27" ht="15">
      <c r="A802" s="118">
        <v>2165</v>
      </c>
      <c r="B802" s="83" t="s">
        <v>6119</v>
      </c>
      <c r="C802" s="83" t="s">
        <v>8269</v>
      </c>
      <c r="D802" t="s">
        <v>2149</v>
      </c>
      <c r="E802" s="83">
        <v>1117</v>
      </c>
      <c r="F802" s="83" t="s">
        <v>153</v>
      </c>
      <c r="H802" s="83" t="s">
        <v>150</v>
      </c>
      <c r="I802" s="128">
        <v>45272</v>
      </c>
      <c r="J802" s="109">
        <f>VLOOKUP(A802,'Membership Details'!C:J,8,FALSE)</f>
        <v>39707</v>
      </c>
      <c r="K802" s="109" t="b">
        <f t="shared" si="12"/>
        <v>1</v>
      </c>
      <c r="L802" s="2">
        <v>70000</v>
      </c>
      <c r="M802" s="83">
        <v>12</v>
      </c>
      <c r="N802" s="130">
        <v>45637</v>
      </c>
      <c r="O802" s="2">
        <v>0</v>
      </c>
      <c r="P802" s="184">
        <v>0</v>
      </c>
      <c r="Q802" s="184">
        <v>0.125</v>
      </c>
      <c r="R802" s="83" t="s">
        <v>151</v>
      </c>
      <c r="AA802" s="2">
        <v>70000</v>
      </c>
    </row>
    <row r="803" spans="1:27" ht="15">
      <c r="A803" s="118">
        <v>4121</v>
      </c>
      <c r="B803" s="83" t="s">
        <v>6119</v>
      </c>
      <c r="C803" s="83" t="s">
        <v>8269</v>
      </c>
      <c r="D803" t="s">
        <v>2231</v>
      </c>
      <c r="E803" s="83">
        <v>1118</v>
      </c>
      <c r="F803" s="83" t="s">
        <v>153</v>
      </c>
      <c r="H803" s="83" t="s">
        <v>150</v>
      </c>
      <c r="I803" s="128">
        <v>45272</v>
      </c>
      <c r="J803" s="109">
        <f>VLOOKUP(A803,'Membership Details'!C:J,8,FALSE)</f>
        <v>43584</v>
      </c>
      <c r="K803" s="109" t="b">
        <f t="shared" si="12"/>
        <v>1</v>
      </c>
      <c r="L803" s="2">
        <v>190000</v>
      </c>
      <c r="M803" s="83">
        <v>12</v>
      </c>
      <c r="N803" s="130">
        <v>45637</v>
      </c>
      <c r="O803" s="2">
        <v>0</v>
      </c>
      <c r="P803" s="184">
        <v>0</v>
      </c>
      <c r="Q803" s="184">
        <v>0.125</v>
      </c>
      <c r="R803" s="83" t="s">
        <v>151</v>
      </c>
      <c r="AA803" s="2">
        <v>190000</v>
      </c>
    </row>
    <row r="804" spans="1:27" ht="15">
      <c r="A804" s="118">
        <v>2560</v>
      </c>
      <c r="B804" s="83" t="s">
        <v>6119</v>
      </c>
      <c r="C804" s="83" t="s">
        <v>8269</v>
      </c>
      <c r="D804" t="s">
        <v>1902</v>
      </c>
      <c r="E804" s="83">
        <v>1119</v>
      </c>
      <c r="F804" s="83" t="s">
        <v>153</v>
      </c>
      <c r="H804" s="83" t="s">
        <v>150</v>
      </c>
      <c r="I804" s="109">
        <v>45118</v>
      </c>
      <c r="J804" s="109">
        <f>VLOOKUP(A804,'Membership Details'!C:J,8,FALSE)</f>
        <v>39707</v>
      </c>
      <c r="K804" s="109" t="b">
        <f t="shared" si="12"/>
        <v>1</v>
      </c>
      <c r="L804" s="2">
        <v>120000</v>
      </c>
      <c r="M804" s="83">
        <v>12</v>
      </c>
      <c r="N804" s="130">
        <v>45483</v>
      </c>
      <c r="O804" s="2">
        <v>0</v>
      </c>
      <c r="P804" s="184">
        <v>0</v>
      </c>
      <c r="Q804" s="184">
        <v>0.125</v>
      </c>
      <c r="R804" s="83" t="s">
        <v>151</v>
      </c>
      <c r="AA804" s="2">
        <v>120000</v>
      </c>
    </row>
    <row r="805" spans="1:27" ht="15">
      <c r="A805" s="118">
        <v>1662</v>
      </c>
      <c r="B805" s="83" t="s">
        <v>6119</v>
      </c>
      <c r="C805" s="83" t="s">
        <v>8269</v>
      </c>
      <c r="D805" t="s">
        <v>1602</v>
      </c>
      <c r="E805" s="83">
        <v>1120</v>
      </c>
      <c r="F805" s="83" t="s">
        <v>153</v>
      </c>
      <c r="H805" s="83" t="s">
        <v>150</v>
      </c>
      <c r="I805" s="109">
        <v>45118</v>
      </c>
      <c r="J805" s="109">
        <f>VLOOKUP(A805,'Membership Details'!C:J,8,FALSE)</f>
        <v>39531</v>
      </c>
      <c r="K805" s="109" t="b">
        <f t="shared" si="12"/>
        <v>1</v>
      </c>
      <c r="L805" s="2">
        <v>7000</v>
      </c>
      <c r="M805" s="83">
        <v>12</v>
      </c>
      <c r="N805" s="130">
        <v>45483</v>
      </c>
      <c r="O805" s="2">
        <v>0</v>
      </c>
      <c r="P805" s="184">
        <v>0</v>
      </c>
      <c r="Q805" s="184">
        <v>0.125</v>
      </c>
      <c r="R805" s="83" t="s">
        <v>151</v>
      </c>
      <c r="AA805" s="2">
        <v>7000</v>
      </c>
    </row>
    <row r="806" spans="1:27" ht="15">
      <c r="A806" s="118">
        <v>4095</v>
      </c>
      <c r="B806" s="83" t="s">
        <v>6119</v>
      </c>
      <c r="C806" s="83" t="s">
        <v>8269</v>
      </c>
      <c r="D806" t="s">
        <v>2208</v>
      </c>
      <c r="E806" s="83">
        <v>1121</v>
      </c>
      <c r="F806" s="83" t="s">
        <v>153</v>
      </c>
      <c r="H806" s="83" t="s">
        <v>150</v>
      </c>
      <c r="I806" s="109">
        <v>45152</v>
      </c>
      <c r="J806" s="109">
        <f>VLOOKUP(A806,'Membership Details'!C:J,8,FALSE)</f>
        <v>39707</v>
      </c>
      <c r="K806" s="109" t="b">
        <f t="shared" si="12"/>
        <v>1</v>
      </c>
      <c r="L806" s="2">
        <v>160000</v>
      </c>
      <c r="M806" s="83">
        <v>12</v>
      </c>
      <c r="N806" s="130">
        <v>45517</v>
      </c>
      <c r="O806" s="2">
        <v>0</v>
      </c>
      <c r="P806" s="184">
        <v>0</v>
      </c>
      <c r="Q806" s="184">
        <v>0.125</v>
      </c>
      <c r="R806" s="83" t="s">
        <v>151</v>
      </c>
      <c r="AA806" s="2">
        <v>160000</v>
      </c>
    </row>
    <row r="807" spans="1:27" ht="15">
      <c r="A807" s="118">
        <v>4096</v>
      </c>
      <c r="B807" s="83" t="s">
        <v>6119</v>
      </c>
      <c r="C807" s="83" t="s">
        <v>8269</v>
      </c>
      <c r="D807" t="s">
        <v>2209</v>
      </c>
      <c r="E807" s="83">
        <v>1122</v>
      </c>
      <c r="F807" s="83" t="s">
        <v>153</v>
      </c>
      <c r="H807" s="83" t="s">
        <v>150</v>
      </c>
      <c r="I807" s="109">
        <v>45152</v>
      </c>
      <c r="J807" s="109">
        <f>VLOOKUP(A807,'Membership Details'!C:J,8,FALSE)</f>
        <v>39707</v>
      </c>
      <c r="K807" s="109" t="b">
        <f t="shared" si="12"/>
        <v>1</v>
      </c>
      <c r="L807" s="2">
        <v>160000</v>
      </c>
      <c r="M807" s="83">
        <v>12</v>
      </c>
      <c r="N807" s="130">
        <v>45517</v>
      </c>
      <c r="O807" s="2">
        <v>0</v>
      </c>
      <c r="P807" s="184">
        <v>0</v>
      </c>
      <c r="Q807" s="184">
        <v>0.125</v>
      </c>
      <c r="R807" s="83" t="s">
        <v>151</v>
      </c>
      <c r="AA807" s="2">
        <v>160000</v>
      </c>
    </row>
    <row r="808" spans="1:27" ht="15">
      <c r="A808" s="118">
        <v>4076</v>
      </c>
      <c r="B808" s="83" t="s">
        <v>6119</v>
      </c>
      <c r="C808" s="83" t="s">
        <v>8269</v>
      </c>
      <c r="D808" t="s">
        <v>2194</v>
      </c>
      <c r="E808" s="83">
        <v>1123</v>
      </c>
      <c r="F808" s="83" t="s">
        <v>153</v>
      </c>
      <c r="H808" s="83" t="s">
        <v>150</v>
      </c>
      <c r="I808" s="109">
        <v>45143</v>
      </c>
      <c r="J808" s="109">
        <f>VLOOKUP(A808,'Membership Details'!C:J,8,FALSE)</f>
        <v>43533</v>
      </c>
      <c r="K808" s="109" t="b">
        <f t="shared" si="12"/>
        <v>1</v>
      </c>
      <c r="L808" s="2">
        <v>85000</v>
      </c>
      <c r="M808" s="83">
        <v>12</v>
      </c>
      <c r="N808" s="130">
        <v>45508</v>
      </c>
      <c r="O808" s="2">
        <v>0</v>
      </c>
      <c r="P808" s="184">
        <v>0</v>
      </c>
      <c r="Q808" s="184">
        <v>0.125</v>
      </c>
      <c r="R808" s="83" t="s">
        <v>151</v>
      </c>
      <c r="AA808" s="2">
        <v>85000</v>
      </c>
    </row>
    <row r="809" spans="1:27" ht="15">
      <c r="A809" s="118">
        <v>4075</v>
      </c>
      <c r="B809" s="83" t="s">
        <v>6119</v>
      </c>
      <c r="C809" s="83" t="s">
        <v>8269</v>
      </c>
      <c r="D809" t="s">
        <v>2193</v>
      </c>
      <c r="E809" s="83">
        <v>1124</v>
      </c>
      <c r="F809" s="83" t="s">
        <v>153</v>
      </c>
      <c r="H809" s="83" t="s">
        <v>150</v>
      </c>
      <c r="I809" s="109">
        <v>45143</v>
      </c>
      <c r="J809" s="109">
        <f>VLOOKUP(A809,'Membership Details'!C:J,8,FALSE)</f>
        <v>43533</v>
      </c>
      <c r="K809" s="109" t="b">
        <f t="shared" si="12"/>
        <v>1</v>
      </c>
      <c r="L809" s="2">
        <v>85000</v>
      </c>
      <c r="M809" s="83">
        <v>12</v>
      </c>
      <c r="N809" s="130">
        <v>45508</v>
      </c>
      <c r="O809" s="2">
        <v>0</v>
      </c>
      <c r="P809" s="184">
        <v>0</v>
      </c>
      <c r="Q809" s="184">
        <v>0.125</v>
      </c>
      <c r="R809" s="83" t="s">
        <v>151</v>
      </c>
      <c r="AA809" s="2">
        <v>85000</v>
      </c>
    </row>
    <row r="810" spans="1:27" ht="15">
      <c r="A810" s="118">
        <v>4142</v>
      </c>
      <c r="B810" s="83" t="s">
        <v>6119</v>
      </c>
      <c r="C810" s="83" t="s">
        <v>8269</v>
      </c>
      <c r="D810" t="s">
        <v>2252</v>
      </c>
      <c r="E810" s="83">
        <v>1125</v>
      </c>
      <c r="F810" s="83" t="s">
        <v>153</v>
      </c>
      <c r="H810" s="83" t="s">
        <v>150</v>
      </c>
      <c r="I810" s="109">
        <v>45143</v>
      </c>
      <c r="J810" s="109">
        <f>VLOOKUP(A810,'Membership Details'!C:J,8,FALSE)</f>
        <v>43585</v>
      </c>
      <c r="K810" s="109" t="b">
        <f t="shared" si="12"/>
        <v>1</v>
      </c>
      <c r="L810" s="2">
        <v>130000</v>
      </c>
      <c r="M810" s="83">
        <v>12</v>
      </c>
      <c r="N810" s="130">
        <v>45508</v>
      </c>
      <c r="O810" s="2">
        <v>0</v>
      </c>
      <c r="P810" s="184">
        <v>0</v>
      </c>
      <c r="Q810" s="184">
        <v>0.125</v>
      </c>
      <c r="R810" s="83" t="s">
        <v>151</v>
      </c>
      <c r="AA810" s="2">
        <v>130000</v>
      </c>
    </row>
    <row r="811" spans="1:27" ht="15">
      <c r="A811" s="118">
        <v>4048</v>
      </c>
      <c r="B811" s="83" t="s">
        <v>6119</v>
      </c>
      <c r="C811" s="83" t="s">
        <v>8269</v>
      </c>
      <c r="D811" t="s">
        <v>2179</v>
      </c>
      <c r="E811" s="83">
        <v>1127</v>
      </c>
      <c r="F811" s="83" t="s">
        <v>153</v>
      </c>
      <c r="H811" s="83" t="s">
        <v>150</v>
      </c>
      <c r="I811" s="109">
        <v>45118</v>
      </c>
      <c r="J811" s="109">
        <f>VLOOKUP(A811,'Membership Details'!C:J,8,FALSE)</f>
        <v>43444</v>
      </c>
      <c r="K811" s="109" t="b">
        <f t="shared" si="12"/>
        <v>1</v>
      </c>
      <c r="L811" s="2">
        <v>125000</v>
      </c>
      <c r="M811" s="83">
        <v>12</v>
      </c>
      <c r="N811" s="130">
        <v>45483</v>
      </c>
      <c r="O811" s="2">
        <v>0</v>
      </c>
      <c r="P811" s="184">
        <v>0</v>
      </c>
      <c r="Q811" s="184">
        <v>0.125</v>
      </c>
      <c r="R811" s="83" t="s">
        <v>151</v>
      </c>
      <c r="AA811" s="2">
        <v>125000</v>
      </c>
    </row>
    <row r="812" spans="1:27" ht="15">
      <c r="A812" s="118">
        <v>1747</v>
      </c>
      <c r="B812" s="83" t="s">
        <v>6119</v>
      </c>
      <c r="C812" s="83" t="s">
        <v>8269</v>
      </c>
      <c r="D812" t="s">
        <v>1631</v>
      </c>
      <c r="E812" s="83">
        <v>1128</v>
      </c>
      <c r="F812" s="83" t="s">
        <v>153</v>
      </c>
      <c r="H812" s="83" t="s">
        <v>150</v>
      </c>
      <c r="I812" s="128">
        <v>45272</v>
      </c>
      <c r="J812" s="109">
        <f>VLOOKUP(A812,'Membership Details'!C:J,8,FALSE)</f>
        <v>39583</v>
      </c>
      <c r="K812" s="109" t="b">
        <f t="shared" si="12"/>
        <v>1</v>
      </c>
      <c r="L812" s="2">
        <v>175000</v>
      </c>
      <c r="M812" s="83">
        <v>12</v>
      </c>
      <c r="N812" s="130">
        <v>45637</v>
      </c>
      <c r="O812" s="2">
        <v>0</v>
      </c>
      <c r="P812" s="184">
        <v>0</v>
      </c>
      <c r="Q812" s="184">
        <v>0.125</v>
      </c>
      <c r="R812" s="83" t="s">
        <v>151</v>
      </c>
      <c r="AA812" s="2">
        <v>175000</v>
      </c>
    </row>
    <row r="813" spans="1:27" ht="15">
      <c r="A813" s="118">
        <v>4166</v>
      </c>
      <c r="B813" s="83" t="s">
        <v>6119</v>
      </c>
      <c r="C813" s="83" t="s">
        <v>8269</v>
      </c>
      <c r="D813" t="s">
        <v>2276</v>
      </c>
      <c r="E813" s="83">
        <v>1129</v>
      </c>
      <c r="F813" s="83" t="s">
        <v>153</v>
      </c>
      <c r="H813" s="83" t="s">
        <v>150</v>
      </c>
      <c r="I813" s="109">
        <v>45143</v>
      </c>
      <c r="J813" s="109">
        <f>VLOOKUP(A813,'Membership Details'!C:J,8,FALSE)</f>
        <v>43587</v>
      </c>
      <c r="K813" s="109" t="b">
        <f t="shared" si="12"/>
        <v>1</v>
      </c>
      <c r="L813" s="2">
        <v>130000</v>
      </c>
      <c r="M813" s="83">
        <v>12</v>
      </c>
      <c r="N813" s="130">
        <v>45508</v>
      </c>
      <c r="O813" s="2">
        <v>0</v>
      </c>
      <c r="P813" s="184">
        <v>0</v>
      </c>
      <c r="Q813" s="184">
        <v>0.125</v>
      </c>
      <c r="R813" s="83" t="s">
        <v>151</v>
      </c>
      <c r="AA813" s="2">
        <v>130000</v>
      </c>
    </row>
    <row r="814" spans="1:27" ht="15">
      <c r="A814" s="118">
        <v>1911</v>
      </c>
      <c r="B814" s="83" t="s">
        <v>6119</v>
      </c>
      <c r="C814" s="83" t="s">
        <v>8269</v>
      </c>
      <c r="D814" t="s">
        <v>996</v>
      </c>
      <c r="E814" s="83">
        <v>1130</v>
      </c>
      <c r="F814" s="83" t="s">
        <v>153</v>
      </c>
      <c r="H814" s="83" t="s">
        <v>150</v>
      </c>
      <c r="I814" s="129">
        <v>45090</v>
      </c>
      <c r="J814" s="109">
        <f>VLOOKUP(A814,'Membership Details'!C:J,8,FALSE)</f>
        <v>36982</v>
      </c>
      <c r="K814" s="109" t="b">
        <f t="shared" si="12"/>
        <v>1</v>
      </c>
      <c r="L814" s="2">
        <v>85000</v>
      </c>
      <c r="M814" s="83">
        <v>12</v>
      </c>
      <c r="N814" s="131">
        <v>45455</v>
      </c>
      <c r="O814" s="2">
        <v>0</v>
      </c>
      <c r="P814" s="184">
        <v>0</v>
      </c>
      <c r="Q814" s="184">
        <v>0.125</v>
      </c>
      <c r="R814" s="83" t="s">
        <v>151</v>
      </c>
      <c r="AA814" s="2">
        <v>85000</v>
      </c>
    </row>
    <row r="815" spans="1:27" ht="15">
      <c r="A815" s="118">
        <v>1592</v>
      </c>
      <c r="B815" s="83" t="s">
        <v>6119</v>
      </c>
      <c r="C815" s="83" t="s">
        <v>8269</v>
      </c>
      <c r="D815" t="s">
        <v>1395</v>
      </c>
      <c r="E815" s="83">
        <v>1131</v>
      </c>
      <c r="F815" s="83" t="s">
        <v>153</v>
      </c>
      <c r="H815" s="83" t="s">
        <v>150</v>
      </c>
      <c r="I815" s="129">
        <v>45090</v>
      </c>
      <c r="J815" s="109">
        <f>VLOOKUP(A815,'Membership Details'!C:J,8,FALSE)</f>
        <v>39081</v>
      </c>
      <c r="K815" s="109" t="b">
        <f t="shared" si="12"/>
        <v>1</v>
      </c>
      <c r="L815" s="2">
        <v>160000</v>
      </c>
      <c r="M815" s="83">
        <v>12</v>
      </c>
      <c r="N815" s="131">
        <v>45455</v>
      </c>
      <c r="O815" s="2">
        <v>0</v>
      </c>
      <c r="P815" s="184">
        <v>0</v>
      </c>
      <c r="Q815" s="184">
        <v>0.125</v>
      </c>
      <c r="R815" s="83" t="s">
        <v>151</v>
      </c>
      <c r="AA815" s="2">
        <v>160000</v>
      </c>
    </row>
    <row r="816" spans="1:27" ht="15">
      <c r="A816" s="118">
        <v>1204</v>
      </c>
      <c r="B816" s="83" t="s">
        <v>6119</v>
      </c>
      <c r="C816" s="83" t="s">
        <v>8269</v>
      </c>
      <c r="D816" t="s">
        <v>1349</v>
      </c>
      <c r="E816" s="83">
        <v>1133</v>
      </c>
      <c r="F816" s="83" t="s">
        <v>153</v>
      </c>
      <c r="H816" s="83" t="s">
        <v>150</v>
      </c>
      <c r="I816" s="129">
        <v>45090</v>
      </c>
      <c r="J816" s="109">
        <f>VLOOKUP(A816,'Membership Details'!C:J,8,FALSE)</f>
        <v>38546</v>
      </c>
      <c r="K816" s="109" t="b">
        <f t="shared" si="12"/>
        <v>1</v>
      </c>
      <c r="L816" s="2">
        <v>100000</v>
      </c>
      <c r="M816" s="83">
        <v>12</v>
      </c>
      <c r="N816" s="131">
        <v>45455</v>
      </c>
      <c r="O816" s="2">
        <v>0</v>
      </c>
      <c r="P816" s="184">
        <v>0</v>
      </c>
      <c r="Q816" s="184">
        <v>0.125</v>
      </c>
      <c r="R816" s="83" t="s">
        <v>151</v>
      </c>
      <c r="AA816" s="2">
        <v>100000</v>
      </c>
    </row>
    <row r="817" spans="1:27" ht="15">
      <c r="A817" s="118">
        <v>2217</v>
      </c>
      <c r="B817" s="83" t="s">
        <v>6119</v>
      </c>
      <c r="C817" s="83" t="s">
        <v>8269</v>
      </c>
      <c r="D817" t="s">
        <v>1987</v>
      </c>
      <c r="E817" s="83">
        <v>1134</v>
      </c>
      <c r="F817" s="83" t="s">
        <v>153</v>
      </c>
      <c r="H817" s="83" t="s">
        <v>150</v>
      </c>
      <c r="I817" s="129">
        <v>45090</v>
      </c>
      <c r="J817" s="109">
        <f>VLOOKUP(A817,'Membership Details'!C:J,8,FALSE)</f>
        <v>42471</v>
      </c>
      <c r="K817" s="109" t="b">
        <f t="shared" si="12"/>
        <v>1</v>
      </c>
      <c r="L817" s="2">
        <v>180000</v>
      </c>
      <c r="M817" s="83">
        <v>12</v>
      </c>
      <c r="N817" s="131">
        <v>45455</v>
      </c>
      <c r="O817" s="2">
        <v>0</v>
      </c>
      <c r="P817" s="184">
        <v>0</v>
      </c>
      <c r="Q817" s="184">
        <v>0.125</v>
      </c>
      <c r="R817" s="83" t="s">
        <v>151</v>
      </c>
      <c r="AA817" s="2">
        <v>180000</v>
      </c>
    </row>
    <row r="818" spans="1:27" ht="15">
      <c r="A818" s="118">
        <v>4234</v>
      </c>
      <c r="B818" s="83" t="s">
        <v>6119</v>
      </c>
      <c r="C818" s="83" t="s">
        <v>8269</v>
      </c>
      <c r="D818" t="s">
        <v>2291</v>
      </c>
      <c r="E818" s="83">
        <v>1135</v>
      </c>
      <c r="F818" s="83" t="s">
        <v>153</v>
      </c>
      <c r="H818" s="83" t="s">
        <v>150</v>
      </c>
      <c r="I818" s="109">
        <v>45152</v>
      </c>
      <c r="J818" s="109">
        <f>VLOOKUP(A818,'Membership Details'!C:J,8,FALSE)</f>
        <v>44015</v>
      </c>
      <c r="K818" s="109" t="b">
        <f t="shared" si="12"/>
        <v>1</v>
      </c>
      <c r="L818" s="2">
        <v>40000</v>
      </c>
      <c r="M818" s="83">
        <v>12</v>
      </c>
      <c r="N818" s="130">
        <v>45517</v>
      </c>
      <c r="O818" s="2">
        <v>0</v>
      </c>
      <c r="P818" s="184">
        <v>0</v>
      </c>
      <c r="Q818" s="184">
        <v>0.125</v>
      </c>
      <c r="R818" s="83" t="s">
        <v>151</v>
      </c>
      <c r="AA818" s="2">
        <v>40000</v>
      </c>
    </row>
    <row r="819" spans="1:27" ht="15">
      <c r="A819" s="118">
        <v>4242</v>
      </c>
      <c r="B819" s="83" t="s">
        <v>6119</v>
      </c>
      <c r="C819" s="83" t="s">
        <v>8269</v>
      </c>
      <c r="D819" t="s">
        <v>2296</v>
      </c>
      <c r="E819" s="83">
        <v>1136</v>
      </c>
      <c r="F819" s="83" t="s">
        <v>153</v>
      </c>
      <c r="H819" s="83" t="s">
        <v>150</v>
      </c>
      <c r="I819" s="128">
        <v>45272</v>
      </c>
      <c r="J819" s="109">
        <f>VLOOKUP(A819,'Membership Details'!C:J,8,FALSE)</f>
        <v>44106</v>
      </c>
      <c r="K819" s="109" t="b">
        <f t="shared" si="12"/>
        <v>1</v>
      </c>
      <c r="L819" s="2">
        <v>78000</v>
      </c>
      <c r="M819" s="83">
        <v>12</v>
      </c>
      <c r="N819" s="130">
        <v>45637</v>
      </c>
      <c r="O819" s="2">
        <v>0</v>
      </c>
      <c r="P819" s="184">
        <v>0</v>
      </c>
      <c r="Q819" s="184">
        <v>0.125</v>
      </c>
      <c r="R819" s="83" t="s">
        <v>151</v>
      </c>
      <c r="AA819" s="2">
        <v>78000</v>
      </c>
    </row>
    <row r="820" spans="1:27" ht="15">
      <c r="A820" s="118">
        <v>4243</v>
      </c>
      <c r="B820" s="83" t="s">
        <v>6119</v>
      </c>
      <c r="C820" s="83" t="s">
        <v>8269</v>
      </c>
      <c r="D820" t="s">
        <v>2297</v>
      </c>
      <c r="E820" s="83">
        <v>1137</v>
      </c>
      <c r="F820" s="83" t="s">
        <v>153</v>
      </c>
      <c r="H820" s="83" t="s">
        <v>150</v>
      </c>
      <c r="I820" s="128">
        <v>45272</v>
      </c>
      <c r="J820" s="109">
        <f>VLOOKUP(A820,'Membership Details'!C:J,8,FALSE)</f>
        <v>44106</v>
      </c>
      <c r="K820" s="109" t="b">
        <f t="shared" si="12"/>
        <v>1</v>
      </c>
      <c r="L820" s="2">
        <v>47000</v>
      </c>
      <c r="M820" s="83">
        <v>12</v>
      </c>
      <c r="N820" s="130">
        <v>45637</v>
      </c>
      <c r="O820" s="2">
        <v>0</v>
      </c>
      <c r="P820" s="184">
        <v>0</v>
      </c>
      <c r="Q820" s="184">
        <v>0.125</v>
      </c>
      <c r="R820" s="83" t="s">
        <v>151</v>
      </c>
      <c r="AA820" s="2">
        <v>47000</v>
      </c>
    </row>
    <row r="821" spans="1:27" ht="15">
      <c r="A821" s="118">
        <v>4244</v>
      </c>
      <c r="B821" s="83" t="s">
        <v>6119</v>
      </c>
      <c r="C821" s="83" t="s">
        <v>8269</v>
      </c>
      <c r="D821" t="s">
        <v>2298</v>
      </c>
      <c r="E821" s="83">
        <v>1138</v>
      </c>
      <c r="F821" s="83" t="s">
        <v>153</v>
      </c>
      <c r="H821" s="83" t="s">
        <v>150</v>
      </c>
      <c r="I821" s="128">
        <v>45272</v>
      </c>
      <c r="J821" s="109">
        <f>VLOOKUP(A821,'Membership Details'!C:J,8,FALSE)</f>
        <v>44106</v>
      </c>
      <c r="K821" s="109" t="b">
        <f t="shared" si="12"/>
        <v>1</v>
      </c>
      <c r="L821" s="2">
        <v>47000</v>
      </c>
      <c r="M821" s="83">
        <v>12</v>
      </c>
      <c r="N821" s="130">
        <v>45637</v>
      </c>
      <c r="O821" s="2">
        <v>0</v>
      </c>
      <c r="P821" s="184">
        <v>0</v>
      </c>
      <c r="Q821" s="184">
        <v>0.125</v>
      </c>
      <c r="R821" s="83" t="s">
        <v>151</v>
      </c>
      <c r="AA821" s="2">
        <v>47000</v>
      </c>
    </row>
    <row r="822" spans="1:27" ht="15">
      <c r="A822" s="118">
        <v>4241</v>
      </c>
      <c r="B822" s="83" t="s">
        <v>6119</v>
      </c>
      <c r="C822" s="83" t="s">
        <v>8269</v>
      </c>
      <c r="D822" t="s">
        <v>2295</v>
      </c>
      <c r="E822" s="83">
        <v>1139</v>
      </c>
      <c r="F822" s="83" t="s">
        <v>153</v>
      </c>
      <c r="H822" s="83" t="s">
        <v>150</v>
      </c>
      <c r="I822" s="128">
        <v>45272</v>
      </c>
      <c r="J822" s="109">
        <f>VLOOKUP(A822,'Membership Details'!C:J,8,FALSE)</f>
        <v>44106</v>
      </c>
      <c r="K822" s="109" t="b">
        <f t="shared" si="12"/>
        <v>1</v>
      </c>
      <c r="L822" s="2">
        <v>135000</v>
      </c>
      <c r="M822" s="83">
        <v>12</v>
      </c>
      <c r="N822" s="130">
        <v>45637</v>
      </c>
      <c r="O822" s="2">
        <v>0</v>
      </c>
      <c r="P822" s="184">
        <v>0</v>
      </c>
      <c r="Q822" s="184">
        <v>0.125</v>
      </c>
      <c r="R822" s="83" t="s">
        <v>151</v>
      </c>
      <c r="AA822" s="2">
        <v>135000</v>
      </c>
    </row>
    <row r="823" spans="1:27" ht="15">
      <c r="A823" s="118">
        <v>4223</v>
      </c>
      <c r="B823" s="83" t="s">
        <v>6119</v>
      </c>
      <c r="C823" s="83" t="s">
        <v>8269</v>
      </c>
      <c r="D823" t="s">
        <v>2284</v>
      </c>
      <c r="E823" s="83">
        <v>1140</v>
      </c>
      <c r="F823" s="83" t="s">
        <v>153</v>
      </c>
      <c r="H823" s="83" t="s">
        <v>150</v>
      </c>
      <c r="I823" s="129">
        <v>45090</v>
      </c>
      <c r="J823" s="109">
        <f>VLOOKUP(A823,'Membership Details'!C:J,8,FALSE)</f>
        <v>39707</v>
      </c>
      <c r="K823" s="109" t="b">
        <f t="shared" si="12"/>
        <v>1</v>
      </c>
      <c r="L823" s="2">
        <v>70000</v>
      </c>
      <c r="M823" s="83">
        <v>12</v>
      </c>
      <c r="N823" s="131">
        <v>45455</v>
      </c>
      <c r="O823" s="2">
        <v>0</v>
      </c>
      <c r="P823" s="184">
        <v>0</v>
      </c>
      <c r="Q823" s="184">
        <v>0.125</v>
      </c>
      <c r="R823" s="83" t="s">
        <v>151</v>
      </c>
      <c r="AA823" s="2">
        <v>70000</v>
      </c>
    </row>
    <row r="824" spans="1:27" ht="15">
      <c r="A824" s="118">
        <v>4286</v>
      </c>
      <c r="B824" s="83" t="s">
        <v>6119</v>
      </c>
      <c r="C824" s="83" t="s">
        <v>8269</v>
      </c>
      <c r="D824" t="s">
        <v>2313</v>
      </c>
      <c r="E824" s="83">
        <v>1141</v>
      </c>
      <c r="F824" s="83" t="s">
        <v>153</v>
      </c>
      <c r="H824" s="83" t="s">
        <v>150</v>
      </c>
      <c r="I824" s="128">
        <v>45272</v>
      </c>
      <c r="J824" s="109">
        <f>VLOOKUP(A824,'Membership Details'!C:J,8,FALSE)</f>
        <v>44494</v>
      </c>
      <c r="K824" s="109" t="b">
        <f t="shared" si="12"/>
        <v>1</v>
      </c>
      <c r="L824" s="2">
        <v>68000</v>
      </c>
      <c r="M824" s="83">
        <v>12</v>
      </c>
      <c r="N824" s="130">
        <v>45637</v>
      </c>
      <c r="O824" s="2">
        <v>0</v>
      </c>
      <c r="P824" s="184">
        <v>0</v>
      </c>
      <c r="Q824" s="184">
        <v>0.125</v>
      </c>
      <c r="R824" s="83" t="s">
        <v>151</v>
      </c>
      <c r="AA824" s="2">
        <v>68000</v>
      </c>
    </row>
    <row r="825" spans="1:27" ht="15">
      <c r="A825" s="118">
        <v>4283</v>
      </c>
      <c r="B825" s="83" t="s">
        <v>6119</v>
      </c>
      <c r="C825" s="83" t="s">
        <v>8269</v>
      </c>
      <c r="D825" t="s">
        <v>2314</v>
      </c>
      <c r="E825" s="83">
        <v>1145</v>
      </c>
      <c r="F825" s="83" t="s">
        <v>153</v>
      </c>
      <c r="H825" s="83" t="s">
        <v>150</v>
      </c>
      <c r="I825" s="128">
        <v>45272</v>
      </c>
      <c r="J825" s="109">
        <f>VLOOKUP(A825,'Membership Details'!C:J,8,FALSE)</f>
        <v>44494</v>
      </c>
      <c r="K825" s="109" t="b">
        <f t="shared" si="12"/>
        <v>1</v>
      </c>
      <c r="L825" s="2">
        <v>105000</v>
      </c>
      <c r="M825" s="83">
        <v>12</v>
      </c>
      <c r="N825" s="130">
        <v>45637</v>
      </c>
      <c r="O825" s="2">
        <v>0</v>
      </c>
      <c r="P825" s="184">
        <v>0</v>
      </c>
      <c r="Q825" s="184">
        <v>0.125</v>
      </c>
      <c r="R825" s="83" t="s">
        <v>151</v>
      </c>
      <c r="AA825" s="2">
        <v>105000</v>
      </c>
    </row>
    <row r="826" spans="1:27" ht="15">
      <c r="A826" s="118">
        <v>4285</v>
      </c>
      <c r="B826" s="83" t="s">
        <v>6119</v>
      </c>
      <c r="C826" s="83" t="s">
        <v>8269</v>
      </c>
      <c r="D826" t="s">
        <v>2316</v>
      </c>
      <c r="E826" s="83">
        <v>1146</v>
      </c>
      <c r="F826" s="83" t="s">
        <v>153</v>
      </c>
      <c r="H826" s="83" t="s">
        <v>150</v>
      </c>
      <c r="I826" s="128">
        <v>45272</v>
      </c>
      <c r="J826" s="109">
        <f>VLOOKUP(A826,'Membership Details'!C:J,8,FALSE)</f>
        <v>44494</v>
      </c>
      <c r="K826" s="109" t="b">
        <f t="shared" si="12"/>
        <v>1</v>
      </c>
      <c r="L826" s="2">
        <v>54000</v>
      </c>
      <c r="M826" s="83">
        <v>12</v>
      </c>
      <c r="N826" s="130">
        <v>45637</v>
      </c>
      <c r="O826" s="2">
        <v>0</v>
      </c>
      <c r="P826" s="184">
        <v>0</v>
      </c>
      <c r="Q826" s="184">
        <v>0.125</v>
      </c>
      <c r="R826" s="83" t="s">
        <v>151</v>
      </c>
      <c r="AA826" s="2">
        <v>54000</v>
      </c>
    </row>
    <row r="827" spans="1:27" ht="15">
      <c r="A827" s="118">
        <v>4284</v>
      </c>
      <c r="B827" s="83" t="s">
        <v>6119</v>
      </c>
      <c r="C827" s="83" t="s">
        <v>8269</v>
      </c>
      <c r="D827" t="s">
        <v>2315</v>
      </c>
      <c r="E827" s="83">
        <v>1147</v>
      </c>
      <c r="F827" s="83" t="s">
        <v>153</v>
      </c>
      <c r="H827" s="83" t="s">
        <v>150</v>
      </c>
      <c r="I827" s="128">
        <v>45272</v>
      </c>
      <c r="J827" s="109">
        <f>VLOOKUP(A827,'Membership Details'!C:J,8,FALSE)</f>
        <v>44494</v>
      </c>
      <c r="K827" s="109" t="b">
        <f t="shared" si="12"/>
        <v>1</v>
      </c>
      <c r="L827" s="2">
        <v>54000</v>
      </c>
      <c r="M827" s="83">
        <v>12</v>
      </c>
      <c r="N827" s="130">
        <v>45637</v>
      </c>
      <c r="O827" s="2">
        <v>0</v>
      </c>
      <c r="P827" s="184">
        <v>0</v>
      </c>
      <c r="Q827" s="184">
        <v>0.125</v>
      </c>
      <c r="R827" s="83" t="s">
        <v>151</v>
      </c>
      <c r="AA827" s="2">
        <v>54000</v>
      </c>
    </row>
    <row r="828" spans="1:27" ht="15">
      <c r="A828" s="118">
        <v>4287</v>
      </c>
      <c r="B828" s="83" t="s">
        <v>6119</v>
      </c>
      <c r="C828" s="83" t="s">
        <v>8269</v>
      </c>
      <c r="D828" t="s">
        <v>2317</v>
      </c>
      <c r="E828" s="83">
        <v>1148</v>
      </c>
      <c r="F828" s="83" t="s">
        <v>153</v>
      </c>
      <c r="H828" s="83" t="s">
        <v>150</v>
      </c>
      <c r="I828" s="128">
        <v>45272</v>
      </c>
      <c r="J828" s="109">
        <f>VLOOKUP(A828,'Membership Details'!C:J,8,FALSE)</f>
        <v>44495</v>
      </c>
      <c r="K828" s="109" t="b">
        <f t="shared" si="12"/>
        <v>1</v>
      </c>
      <c r="L828" s="2">
        <v>29000</v>
      </c>
      <c r="M828" s="83">
        <v>12</v>
      </c>
      <c r="N828" s="130">
        <v>45637</v>
      </c>
      <c r="O828" s="2">
        <v>0</v>
      </c>
      <c r="P828" s="184">
        <v>0</v>
      </c>
      <c r="Q828" s="184">
        <v>0.125</v>
      </c>
      <c r="R828" s="83" t="s">
        <v>151</v>
      </c>
      <c r="AA828" s="2">
        <v>29000</v>
      </c>
    </row>
    <row r="829" spans="1:27" ht="15">
      <c r="A829" s="118">
        <v>4288</v>
      </c>
      <c r="B829" s="83" t="s">
        <v>6119</v>
      </c>
      <c r="C829" s="83" t="s">
        <v>8269</v>
      </c>
      <c r="D829" t="s">
        <v>2318</v>
      </c>
      <c r="E829" s="83">
        <v>1149</v>
      </c>
      <c r="F829" s="83" t="s">
        <v>153</v>
      </c>
      <c r="H829" s="83" t="s">
        <v>150</v>
      </c>
      <c r="I829" s="128">
        <v>45272</v>
      </c>
      <c r="J829" s="109">
        <f>VLOOKUP(A829,'Membership Details'!C:J,8,FALSE)</f>
        <v>44495</v>
      </c>
      <c r="K829" s="109" t="b">
        <f t="shared" si="12"/>
        <v>1</v>
      </c>
      <c r="L829" s="2">
        <v>29000</v>
      </c>
      <c r="M829" s="83">
        <v>12</v>
      </c>
      <c r="N829" s="130">
        <v>45637</v>
      </c>
      <c r="O829" s="2">
        <v>0</v>
      </c>
      <c r="P829" s="184">
        <v>0</v>
      </c>
      <c r="Q829" s="184">
        <v>0.125</v>
      </c>
      <c r="R829" s="83" t="s">
        <v>151</v>
      </c>
      <c r="AA829" s="2">
        <v>29000</v>
      </c>
    </row>
    <row r="830" spans="1:27" ht="15">
      <c r="A830" s="118">
        <v>4289</v>
      </c>
      <c r="B830" s="83" t="s">
        <v>6119</v>
      </c>
      <c r="C830" s="83" t="s">
        <v>8269</v>
      </c>
      <c r="D830" t="s">
        <v>2319</v>
      </c>
      <c r="E830" s="83">
        <v>1150</v>
      </c>
      <c r="F830" s="83" t="s">
        <v>153</v>
      </c>
      <c r="H830" s="83" t="s">
        <v>150</v>
      </c>
      <c r="I830" s="128">
        <v>45272</v>
      </c>
      <c r="J830" s="109">
        <f>VLOOKUP(A830,'Membership Details'!C:J,8,FALSE)</f>
        <v>44495</v>
      </c>
      <c r="K830" s="109" t="b">
        <f t="shared" si="12"/>
        <v>1</v>
      </c>
      <c r="L830" s="2">
        <v>29000</v>
      </c>
      <c r="M830" s="83">
        <v>12</v>
      </c>
      <c r="N830" s="130">
        <v>45637</v>
      </c>
      <c r="O830" s="2">
        <v>0</v>
      </c>
      <c r="P830" s="184">
        <v>0</v>
      </c>
      <c r="Q830" s="184">
        <v>0.125</v>
      </c>
      <c r="R830" s="83" t="s">
        <v>151</v>
      </c>
      <c r="AA830" s="2">
        <v>29000</v>
      </c>
    </row>
    <row r="831" spans="1:27" ht="15">
      <c r="A831" s="118">
        <v>4277</v>
      </c>
      <c r="B831" s="83" t="s">
        <v>6119</v>
      </c>
      <c r="C831" s="83" t="s">
        <v>8269</v>
      </c>
      <c r="D831" t="s">
        <v>2307</v>
      </c>
      <c r="E831" s="83">
        <v>1151</v>
      </c>
      <c r="F831" s="83" t="s">
        <v>153</v>
      </c>
      <c r="H831" s="83" t="s">
        <v>150</v>
      </c>
      <c r="I831" s="128">
        <v>45272</v>
      </c>
      <c r="J831" s="109">
        <f>VLOOKUP(A831,'Membership Details'!C:J,8,FALSE)</f>
        <v>44468</v>
      </c>
      <c r="K831" s="109" t="b">
        <f t="shared" si="12"/>
        <v>1</v>
      </c>
      <c r="L831" s="2">
        <v>125000</v>
      </c>
      <c r="M831" s="83">
        <v>12</v>
      </c>
      <c r="N831" s="130">
        <v>45637</v>
      </c>
      <c r="O831" s="2">
        <v>0</v>
      </c>
      <c r="P831" s="184">
        <v>0</v>
      </c>
      <c r="Q831" s="184">
        <v>0.125</v>
      </c>
      <c r="R831" s="83" t="s">
        <v>151</v>
      </c>
      <c r="AA831" s="2">
        <v>125000</v>
      </c>
    </row>
    <row r="832" spans="1:27" ht="15">
      <c r="A832" s="118">
        <v>4279</v>
      </c>
      <c r="B832" s="83" t="s">
        <v>6119</v>
      </c>
      <c r="C832" s="83" t="s">
        <v>8269</v>
      </c>
      <c r="D832" t="s">
        <v>2309</v>
      </c>
      <c r="E832" s="83">
        <v>1152</v>
      </c>
      <c r="F832" s="83" t="s">
        <v>153</v>
      </c>
      <c r="H832" s="83" t="s">
        <v>150</v>
      </c>
      <c r="I832" s="128">
        <v>45272</v>
      </c>
      <c r="J832" s="109">
        <f>VLOOKUP(A832,'Membership Details'!C:J,8,FALSE)</f>
        <v>44468</v>
      </c>
      <c r="K832" s="109" t="b">
        <f t="shared" si="12"/>
        <v>1</v>
      </c>
      <c r="L832" s="2">
        <v>125000</v>
      </c>
      <c r="M832" s="83">
        <v>12</v>
      </c>
      <c r="N832" s="130">
        <v>45637</v>
      </c>
      <c r="O832" s="2">
        <v>0</v>
      </c>
      <c r="P832" s="184">
        <v>0</v>
      </c>
      <c r="Q832" s="184">
        <v>0.125</v>
      </c>
      <c r="R832" s="83" t="s">
        <v>151</v>
      </c>
      <c r="AA832" s="2">
        <v>125000</v>
      </c>
    </row>
    <row r="833" spans="1:27" ht="15">
      <c r="A833" s="118">
        <v>4278</v>
      </c>
      <c r="B833" s="83" t="s">
        <v>6119</v>
      </c>
      <c r="C833" s="83" t="s">
        <v>8269</v>
      </c>
      <c r="D833" t="s">
        <v>2308</v>
      </c>
      <c r="E833" s="83">
        <v>1153</v>
      </c>
      <c r="F833" s="83" t="s">
        <v>153</v>
      </c>
      <c r="H833" s="83" t="s">
        <v>150</v>
      </c>
      <c r="I833" s="128">
        <v>45272</v>
      </c>
      <c r="J833" s="109">
        <f>VLOOKUP(A833,'Membership Details'!C:J,8,FALSE)</f>
        <v>44468</v>
      </c>
      <c r="K833" s="109" t="b">
        <f t="shared" si="12"/>
        <v>1</v>
      </c>
      <c r="L833" s="2">
        <v>125000</v>
      </c>
      <c r="M833" s="83">
        <v>12</v>
      </c>
      <c r="N833" s="130">
        <v>45637</v>
      </c>
      <c r="O833" s="2">
        <v>0</v>
      </c>
      <c r="P833" s="184">
        <v>0</v>
      </c>
      <c r="Q833" s="184">
        <v>0.125</v>
      </c>
      <c r="R833" s="83" t="s">
        <v>151</v>
      </c>
      <c r="AA833" s="2">
        <v>125000</v>
      </c>
    </row>
    <row r="834" spans="1:27" ht="15">
      <c r="A834" s="118">
        <v>161</v>
      </c>
      <c r="B834" s="83" t="s">
        <v>6119</v>
      </c>
      <c r="C834" s="83" t="s">
        <v>8269</v>
      </c>
      <c r="D834" t="s">
        <v>289</v>
      </c>
      <c r="E834" s="83">
        <v>1154</v>
      </c>
      <c r="F834" s="83" t="s">
        <v>153</v>
      </c>
      <c r="H834" s="83" t="s">
        <v>150</v>
      </c>
      <c r="I834" s="128">
        <v>45194</v>
      </c>
      <c r="J834" s="109">
        <f>VLOOKUP(A834,'Membership Details'!C:J,8,FALSE)</f>
        <v>36982</v>
      </c>
      <c r="K834" s="109" t="b">
        <f t="shared" si="12"/>
        <v>1</v>
      </c>
      <c r="L834" s="2">
        <v>140000</v>
      </c>
      <c r="M834" s="83">
        <v>12</v>
      </c>
      <c r="N834" s="130">
        <v>45559</v>
      </c>
      <c r="O834" s="2">
        <v>0</v>
      </c>
      <c r="P834" s="184">
        <v>0</v>
      </c>
      <c r="Q834" s="184">
        <v>0.125</v>
      </c>
      <c r="R834" s="83" t="s">
        <v>151</v>
      </c>
      <c r="AA834" s="2">
        <v>140000</v>
      </c>
    </row>
    <row r="835" spans="1:27" ht="15">
      <c r="A835" s="118">
        <v>1265</v>
      </c>
      <c r="B835" s="83" t="s">
        <v>6119</v>
      </c>
      <c r="C835" s="83" t="s">
        <v>8269</v>
      </c>
      <c r="D835" t="s">
        <v>803</v>
      </c>
      <c r="E835" s="83">
        <v>1155</v>
      </c>
      <c r="F835" s="83" t="s">
        <v>153</v>
      </c>
      <c r="H835" s="83" t="s">
        <v>150</v>
      </c>
      <c r="I835" s="128">
        <v>45194</v>
      </c>
      <c r="J835" s="109">
        <f>VLOOKUP(A835,'Membership Details'!C:J,8,FALSE)</f>
        <v>36982</v>
      </c>
      <c r="K835" s="109" t="b">
        <f t="shared" ref="K835:K898" si="13">I835&gt;=J835</f>
        <v>1</v>
      </c>
      <c r="L835" s="2">
        <v>160000</v>
      </c>
      <c r="M835" s="83">
        <v>12</v>
      </c>
      <c r="N835" s="130">
        <v>45559</v>
      </c>
      <c r="O835" s="2">
        <v>0</v>
      </c>
      <c r="P835" s="184">
        <v>0</v>
      </c>
      <c r="Q835" s="184">
        <v>0.125</v>
      </c>
      <c r="R835" s="83" t="s">
        <v>151</v>
      </c>
      <c r="AA835" s="2">
        <v>160000</v>
      </c>
    </row>
    <row r="836" spans="1:27" ht="15">
      <c r="A836" s="118">
        <v>1639</v>
      </c>
      <c r="B836" s="83" t="s">
        <v>6119</v>
      </c>
      <c r="C836" s="83" t="s">
        <v>8269</v>
      </c>
      <c r="D836" t="s">
        <v>1619</v>
      </c>
      <c r="E836" s="83">
        <v>1156</v>
      </c>
      <c r="F836" s="83" t="s">
        <v>153</v>
      </c>
      <c r="H836" s="83" t="s">
        <v>150</v>
      </c>
      <c r="I836" s="128">
        <v>45194</v>
      </c>
      <c r="J836" s="109">
        <f>VLOOKUP(A836,'Membership Details'!C:J,8,FALSE)</f>
        <v>39484</v>
      </c>
      <c r="K836" s="109" t="b">
        <f t="shared" si="13"/>
        <v>1</v>
      </c>
      <c r="L836" s="2">
        <v>180000</v>
      </c>
      <c r="M836" s="83">
        <v>12</v>
      </c>
      <c r="N836" s="130">
        <v>45559</v>
      </c>
      <c r="O836" s="2">
        <v>0</v>
      </c>
      <c r="P836" s="184">
        <v>0</v>
      </c>
      <c r="Q836" s="184">
        <v>0.125</v>
      </c>
      <c r="R836" s="83" t="s">
        <v>151</v>
      </c>
      <c r="AA836" s="2">
        <v>180000</v>
      </c>
    </row>
    <row r="837" spans="1:27" ht="15">
      <c r="A837" s="118">
        <v>1300</v>
      </c>
      <c r="B837" s="83" t="s">
        <v>6119</v>
      </c>
      <c r="C837" s="83" t="s">
        <v>8269</v>
      </c>
      <c r="D837" t="s">
        <v>1344</v>
      </c>
      <c r="E837" s="83">
        <v>1157</v>
      </c>
      <c r="F837" s="83" t="s">
        <v>153</v>
      </c>
      <c r="H837" s="83" t="s">
        <v>150</v>
      </c>
      <c r="I837" s="128">
        <v>45194</v>
      </c>
      <c r="J837" s="109">
        <f>VLOOKUP(A837,'Membership Details'!C:J,8,FALSE)</f>
        <v>38352</v>
      </c>
      <c r="K837" s="109" t="b">
        <f t="shared" si="13"/>
        <v>1</v>
      </c>
      <c r="L837" s="2">
        <v>150000</v>
      </c>
      <c r="M837" s="83">
        <v>12</v>
      </c>
      <c r="N837" s="130">
        <v>45559</v>
      </c>
      <c r="O837" s="2">
        <v>0</v>
      </c>
      <c r="P837" s="184">
        <v>0</v>
      </c>
      <c r="Q837" s="184">
        <v>0.125</v>
      </c>
      <c r="R837" s="83" t="s">
        <v>151</v>
      </c>
      <c r="AA837" s="2">
        <v>150000</v>
      </c>
    </row>
    <row r="838" spans="1:27" ht="15">
      <c r="A838" s="118">
        <v>318</v>
      </c>
      <c r="B838" s="83" t="s">
        <v>6119</v>
      </c>
      <c r="C838" s="83" t="s">
        <v>8269</v>
      </c>
      <c r="D838" t="s">
        <v>400</v>
      </c>
      <c r="E838" s="83">
        <v>1158</v>
      </c>
      <c r="F838" s="83" t="s">
        <v>153</v>
      </c>
      <c r="H838" s="83" t="s">
        <v>150</v>
      </c>
      <c r="I838" s="128">
        <v>45216</v>
      </c>
      <c r="J838" s="109">
        <f>VLOOKUP(A838,'Membership Details'!C:J,8,FALSE)</f>
        <v>36982</v>
      </c>
      <c r="K838" s="109" t="b">
        <f t="shared" si="13"/>
        <v>1</v>
      </c>
      <c r="L838" s="2">
        <v>25000</v>
      </c>
      <c r="M838" s="83">
        <v>12</v>
      </c>
      <c r="N838" s="130">
        <v>45581</v>
      </c>
      <c r="O838" s="2">
        <v>0</v>
      </c>
      <c r="P838" s="184">
        <v>0</v>
      </c>
      <c r="Q838" s="184">
        <v>0.125</v>
      </c>
      <c r="R838" s="83" t="s">
        <v>151</v>
      </c>
      <c r="AA838" s="2">
        <v>25000</v>
      </c>
    </row>
    <row r="839" spans="1:27" ht="15">
      <c r="A839" s="118">
        <v>1114</v>
      </c>
      <c r="B839" s="83" t="s">
        <v>6119</v>
      </c>
      <c r="C839" s="83" t="s">
        <v>8269</v>
      </c>
      <c r="D839" t="s">
        <v>2505</v>
      </c>
      <c r="E839" s="83">
        <v>1159</v>
      </c>
      <c r="F839" s="83" t="s">
        <v>153</v>
      </c>
      <c r="H839" s="83" t="s">
        <v>150</v>
      </c>
      <c r="I839" s="128">
        <v>45216</v>
      </c>
      <c r="J839" s="109">
        <f>VLOOKUP(A839,'Membership Details'!C:J,8,FALSE)</f>
        <v>39707</v>
      </c>
      <c r="K839" s="109" t="b">
        <f t="shared" si="13"/>
        <v>1</v>
      </c>
      <c r="L839" s="2">
        <v>45000</v>
      </c>
      <c r="M839" s="83">
        <v>12</v>
      </c>
      <c r="N839" s="130">
        <v>45581</v>
      </c>
      <c r="O839" s="2">
        <v>0</v>
      </c>
      <c r="P839" s="184">
        <v>0</v>
      </c>
      <c r="Q839" s="184">
        <v>0.125</v>
      </c>
      <c r="R839" s="83" t="s">
        <v>151</v>
      </c>
      <c r="AA839" s="2">
        <v>45000</v>
      </c>
    </row>
    <row r="840" spans="1:27" ht="15">
      <c r="A840" s="118">
        <v>2350</v>
      </c>
      <c r="B840" s="83" t="s">
        <v>6119</v>
      </c>
      <c r="C840" s="83" t="s">
        <v>8269</v>
      </c>
      <c r="D840" t="s">
        <v>2441</v>
      </c>
      <c r="E840" s="83">
        <v>1160</v>
      </c>
      <c r="F840" s="83" t="s">
        <v>153</v>
      </c>
      <c r="H840" s="83" t="s">
        <v>150</v>
      </c>
      <c r="I840" s="128">
        <v>45216</v>
      </c>
      <c r="J840" s="109">
        <f>VLOOKUP(A840,'Membership Details'!C:J,8,FALSE)</f>
        <v>39707</v>
      </c>
      <c r="K840" s="109" t="b">
        <f t="shared" si="13"/>
        <v>1</v>
      </c>
      <c r="L840" s="2">
        <v>29000</v>
      </c>
      <c r="M840" s="83">
        <v>12</v>
      </c>
      <c r="N840" s="130">
        <v>45581</v>
      </c>
      <c r="O840" s="2">
        <v>0</v>
      </c>
      <c r="P840" s="184">
        <v>0</v>
      </c>
      <c r="Q840" s="184">
        <v>0.125</v>
      </c>
      <c r="R840" s="83" t="s">
        <v>151</v>
      </c>
      <c r="AA840" s="2">
        <v>29000</v>
      </c>
    </row>
    <row r="841" spans="1:27" ht="15">
      <c r="A841" s="118">
        <v>2397</v>
      </c>
      <c r="B841" s="83" t="s">
        <v>6119</v>
      </c>
      <c r="C841" s="83" t="s">
        <v>8269</v>
      </c>
      <c r="D841" t="s">
        <v>2032</v>
      </c>
      <c r="E841" s="83">
        <v>1161</v>
      </c>
      <c r="F841" s="83" t="s">
        <v>153</v>
      </c>
      <c r="H841" s="83" t="s">
        <v>150</v>
      </c>
      <c r="I841" s="128">
        <v>45216</v>
      </c>
      <c r="J841" s="109">
        <f>VLOOKUP(A841,'Membership Details'!C:J,8,FALSE)</f>
        <v>42469</v>
      </c>
      <c r="K841" s="109" t="b">
        <f t="shared" si="13"/>
        <v>1</v>
      </c>
      <c r="L841" s="2">
        <v>120000</v>
      </c>
      <c r="M841" s="83">
        <v>12</v>
      </c>
      <c r="N841" s="130">
        <v>45581</v>
      </c>
      <c r="O841" s="2">
        <v>0</v>
      </c>
      <c r="P841" s="184">
        <v>0</v>
      </c>
      <c r="Q841" s="184">
        <v>0.125</v>
      </c>
      <c r="R841" s="83" t="s">
        <v>151</v>
      </c>
      <c r="AA841" s="2">
        <v>120000</v>
      </c>
    </row>
    <row r="842" spans="1:27" ht="15">
      <c r="A842" s="118">
        <v>2398</v>
      </c>
      <c r="B842" s="83" t="s">
        <v>6119</v>
      </c>
      <c r="C842" s="83" t="s">
        <v>8269</v>
      </c>
      <c r="D842" t="s">
        <v>2442</v>
      </c>
      <c r="E842" s="83">
        <v>1162</v>
      </c>
      <c r="F842" s="83" t="s">
        <v>153</v>
      </c>
      <c r="H842" s="83" t="s">
        <v>150</v>
      </c>
      <c r="I842" s="128">
        <v>45216</v>
      </c>
      <c r="J842" s="109">
        <f>VLOOKUP(A842,'Membership Details'!C:J,8,FALSE)</f>
        <v>39707</v>
      </c>
      <c r="K842" s="109" t="b">
        <f t="shared" si="13"/>
        <v>1</v>
      </c>
      <c r="L842" s="2">
        <v>120000</v>
      </c>
      <c r="M842" s="83">
        <v>12</v>
      </c>
      <c r="N842" s="130">
        <v>45581</v>
      </c>
      <c r="O842" s="2">
        <v>0</v>
      </c>
      <c r="P842" s="184">
        <v>0</v>
      </c>
      <c r="Q842" s="184">
        <v>0.125</v>
      </c>
      <c r="R842" s="83" t="s">
        <v>151</v>
      </c>
      <c r="AA842" s="2">
        <v>120000</v>
      </c>
    </row>
    <row r="843" spans="1:27" ht="15">
      <c r="A843" s="118">
        <v>2763</v>
      </c>
      <c r="B843" s="83" t="s">
        <v>6119</v>
      </c>
      <c r="C843" s="83" t="s">
        <v>8269</v>
      </c>
      <c r="D843" t="s">
        <v>997</v>
      </c>
      <c r="E843" s="83">
        <v>1163</v>
      </c>
      <c r="F843" s="83" t="s">
        <v>153</v>
      </c>
      <c r="H843" s="83" t="s">
        <v>150</v>
      </c>
      <c r="I843" s="128">
        <v>45216</v>
      </c>
      <c r="J843" s="109">
        <f>VLOOKUP(A843,'Membership Details'!C:J,8,FALSE)</f>
        <v>36982</v>
      </c>
      <c r="K843" s="109" t="b">
        <f t="shared" si="13"/>
        <v>1</v>
      </c>
      <c r="L843" s="2">
        <v>60000</v>
      </c>
      <c r="M843" s="83">
        <v>12</v>
      </c>
      <c r="N843" s="130">
        <v>45581</v>
      </c>
      <c r="O843" s="2">
        <v>0</v>
      </c>
      <c r="P843" s="184">
        <v>0</v>
      </c>
      <c r="Q843" s="184">
        <v>0.125</v>
      </c>
      <c r="R843" s="83" t="s">
        <v>151</v>
      </c>
      <c r="AA843" s="2">
        <v>60000</v>
      </c>
    </row>
    <row r="844" spans="1:27" ht="15">
      <c r="A844" s="118">
        <v>2764</v>
      </c>
      <c r="B844" s="83" t="s">
        <v>6119</v>
      </c>
      <c r="C844" s="83" t="s">
        <v>8269</v>
      </c>
      <c r="D844" t="s">
        <v>998</v>
      </c>
      <c r="E844" s="83">
        <v>1164</v>
      </c>
      <c r="F844" s="83" t="s">
        <v>153</v>
      </c>
      <c r="H844" s="83" t="s">
        <v>150</v>
      </c>
      <c r="I844" s="128">
        <v>45216</v>
      </c>
      <c r="J844" s="109">
        <f>VLOOKUP(A844,'Membership Details'!C:J,8,FALSE)</f>
        <v>36982</v>
      </c>
      <c r="K844" s="109" t="b">
        <f t="shared" si="13"/>
        <v>1</v>
      </c>
      <c r="L844" s="2">
        <v>60000</v>
      </c>
      <c r="M844" s="83">
        <v>12</v>
      </c>
      <c r="N844" s="130">
        <v>45581</v>
      </c>
      <c r="O844" s="2">
        <v>0</v>
      </c>
      <c r="P844" s="184">
        <v>0</v>
      </c>
      <c r="Q844" s="184">
        <v>0.125</v>
      </c>
      <c r="R844" s="83" t="s">
        <v>151</v>
      </c>
      <c r="AA844" s="2">
        <v>60000</v>
      </c>
    </row>
    <row r="845" spans="1:27" ht="15">
      <c r="A845" s="118">
        <v>2803</v>
      </c>
      <c r="B845" s="83" t="s">
        <v>6119</v>
      </c>
      <c r="C845" s="83" t="s">
        <v>8269</v>
      </c>
      <c r="D845" t="s">
        <v>2321</v>
      </c>
      <c r="E845" s="83">
        <v>1165</v>
      </c>
      <c r="F845" s="83" t="s">
        <v>153</v>
      </c>
      <c r="H845" s="83" t="s">
        <v>150</v>
      </c>
      <c r="I845" s="128">
        <v>45216</v>
      </c>
      <c r="J845" s="109">
        <f>VLOOKUP(A845,'Membership Details'!C:J,8,FALSE)</f>
        <v>44656</v>
      </c>
      <c r="K845" s="109" t="b">
        <f t="shared" si="13"/>
        <v>1</v>
      </c>
      <c r="L845" s="2">
        <v>35000</v>
      </c>
      <c r="M845" s="83">
        <v>12</v>
      </c>
      <c r="N845" s="130">
        <v>45581</v>
      </c>
      <c r="O845" s="2">
        <v>0</v>
      </c>
      <c r="P845" s="184">
        <v>0</v>
      </c>
      <c r="Q845" s="184">
        <v>0.125</v>
      </c>
      <c r="R845" s="83" t="s">
        <v>151</v>
      </c>
      <c r="AA845" s="2">
        <v>35000</v>
      </c>
    </row>
    <row r="846" spans="1:27" ht="15">
      <c r="A846" s="118">
        <v>2981</v>
      </c>
      <c r="B846" s="83" t="s">
        <v>6119</v>
      </c>
      <c r="C846" s="83" t="s">
        <v>8269</v>
      </c>
      <c r="D846" t="s">
        <v>1137</v>
      </c>
      <c r="E846" s="83">
        <v>1166</v>
      </c>
      <c r="F846" s="83" t="s">
        <v>153</v>
      </c>
      <c r="H846" s="83" t="s">
        <v>150</v>
      </c>
      <c r="I846" s="128">
        <v>45216</v>
      </c>
      <c r="J846" s="109">
        <f>VLOOKUP(A846,'Membership Details'!C:J,8,FALSE)</f>
        <v>36982</v>
      </c>
      <c r="K846" s="109" t="b">
        <f t="shared" si="13"/>
        <v>1</v>
      </c>
      <c r="L846" s="2">
        <v>150000</v>
      </c>
      <c r="M846" s="83">
        <v>12</v>
      </c>
      <c r="N846" s="130">
        <v>45581</v>
      </c>
      <c r="O846" s="2">
        <v>0</v>
      </c>
      <c r="P846" s="184">
        <v>0</v>
      </c>
      <c r="Q846" s="184">
        <v>0.125</v>
      </c>
      <c r="R846" s="83" t="s">
        <v>151</v>
      </c>
      <c r="AA846" s="2">
        <v>150000</v>
      </c>
    </row>
    <row r="847" spans="1:27" ht="15">
      <c r="A847" s="118">
        <v>3001</v>
      </c>
      <c r="B847" s="83" t="s">
        <v>6119</v>
      </c>
      <c r="C847" s="83" t="s">
        <v>8269</v>
      </c>
      <c r="D847" t="s">
        <v>1304</v>
      </c>
      <c r="E847" s="83">
        <v>1167</v>
      </c>
      <c r="F847" s="83" t="s">
        <v>153</v>
      </c>
      <c r="H847" s="83" t="s">
        <v>150</v>
      </c>
      <c r="I847" s="128">
        <v>45216</v>
      </c>
      <c r="J847" s="109">
        <f>VLOOKUP(A847,'Membership Details'!C:J,8,FALSE)</f>
        <v>38075</v>
      </c>
      <c r="K847" s="109" t="b">
        <f t="shared" si="13"/>
        <v>1</v>
      </c>
      <c r="L847" s="2">
        <v>75000</v>
      </c>
      <c r="M847" s="83">
        <v>12</v>
      </c>
      <c r="N847" s="130">
        <v>45581</v>
      </c>
      <c r="O847" s="2">
        <v>0</v>
      </c>
      <c r="P847" s="184">
        <v>0</v>
      </c>
      <c r="Q847" s="184">
        <v>0.125</v>
      </c>
      <c r="R847" s="83" t="s">
        <v>151</v>
      </c>
      <c r="AA847" s="2">
        <v>75000</v>
      </c>
    </row>
    <row r="848" spans="1:27" ht="15">
      <c r="A848" s="118">
        <v>3090</v>
      </c>
      <c r="B848" s="83" t="s">
        <v>6119</v>
      </c>
      <c r="C848" s="83" t="s">
        <v>8269</v>
      </c>
      <c r="D848" t="s">
        <v>1547</v>
      </c>
      <c r="E848" s="83">
        <v>1168</v>
      </c>
      <c r="F848" s="83" t="s">
        <v>153</v>
      </c>
      <c r="H848" s="83" t="s">
        <v>150</v>
      </c>
      <c r="I848" s="128">
        <v>45216</v>
      </c>
      <c r="J848" s="109">
        <f>VLOOKUP(A848,'Membership Details'!C:J,8,FALSE)</f>
        <v>39172</v>
      </c>
      <c r="K848" s="109" t="b">
        <f t="shared" si="13"/>
        <v>1</v>
      </c>
      <c r="L848" s="2">
        <v>50000</v>
      </c>
      <c r="M848" s="83">
        <v>12</v>
      </c>
      <c r="N848" s="130">
        <v>45581</v>
      </c>
      <c r="O848" s="2">
        <v>0</v>
      </c>
      <c r="P848" s="184">
        <v>0</v>
      </c>
      <c r="Q848" s="184">
        <v>0.125</v>
      </c>
      <c r="R848" s="83" t="s">
        <v>151</v>
      </c>
      <c r="AA848" s="2">
        <v>50000</v>
      </c>
    </row>
    <row r="849" spans="1:27" ht="15">
      <c r="A849" s="118">
        <v>3091</v>
      </c>
      <c r="B849" s="83" t="s">
        <v>6119</v>
      </c>
      <c r="C849" s="83" t="s">
        <v>8269</v>
      </c>
      <c r="D849" t="s">
        <v>1548</v>
      </c>
      <c r="E849" s="83">
        <v>1169</v>
      </c>
      <c r="F849" s="83" t="s">
        <v>153</v>
      </c>
      <c r="H849" s="83" t="s">
        <v>150</v>
      </c>
      <c r="I849" s="128">
        <v>45216</v>
      </c>
      <c r="J849" s="109">
        <f>VLOOKUP(A849,'Membership Details'!C:J,8,FALSE)</f>
        <v>39172</v>
      </c>
      <c r="K849" s="109" t="b">
        <f t="shared" si="13"/>
        <v>1</v>
      </c>
      <c r="L849" s="2">
        <v>50000</v>
      </c>
      <c r="M849" s="83">
        <v>12</v>
      </c>
      <c r="N849" s="130">
        <v>45581</v>
      </c>
      <c r="O849" s="2">
        <v>0</v>
      </c>
      <c r="P849" s="184">
        <v>0</v>
      </c>
      <c r="Q849" s="184">
        <v>0.125</v>
      </c>
      <c r="R849" s="83" t="s">
        <v>151</v>
      </c>
      <c r="AA849" s="2">
        <v>50000</v>
      </c>
    </row>
    <row r="850" spans="1:27" ht="15">
      <c r="A850" s="118">
        <v>3160</v>
      </c>
      <c r="B850" s="83" t="s">
        <v>6119</v>
      </c>
      <c r="C850" s="83" t="s">
        <v>8269</v>
      </c>
      <c r="D850" t="s">
        <v>1753</v>
      </c>
      <c r="E850" s="83">
        <v>1170</v>
      </c>
      <c r="F850" s="83" t="s">
        <v>153</v>
      </c>
      <c r="H850" s="83" t="s">
        <v>150</v>
      </c>
      <c r="I850" s="128">
        <v>45216</v>
      </c>
      <c r="J850" s="109">
        <f>VLOOKUP(A850,'Membership Details'!C:J,8,FALSE)</f>
        <v>40896</v>
      </c>
      <c r="K850" s="109" t="b">
        <f t="shared" si="13"/>
        <v>1</v>
      </c>
      <c r="L850" s="2">
        <v>50000</v>
      </c>
      <c r="M850" s="83">
        <v>12</v>
      </c>
      <c r="N850" s="130">
        <v>45581</v>
      </c>
      <c r="O850" s="2">
        <v>0</v>
      </c>
      <c r="P850" s="184">
        <v>0</v>
      </c>
      <c r="Q850" s="184">
        <v>0.125</v>
      </c>
      <c r="R850" s="83" t="s">
        <v>151</v>
      </c>
      <c r="AA850" s="2">
        <v>50000</v>
      </c>
    </row>
    <row r="851" spans="1:27" ht="15">
      <c r="A851" s="118">
        <v>3167</v>
      </c>
      <c r="B851" s="83" t="s">
        <v>6119</v>
      </c>
      <c r="C851" s="83" t="s">
        <v>8269</v>
      </c>
      <c r="D851" t="s">
        <v>1763</v>
      </c>
      <c r="E851" s="83">
        <v>1171</v>
      </c>
      <c r="F851" s="83" t="s">
        <v>153</v>
      </c>
      <c r="H851" s="83" t="s">
        <v>150</v>
      </c>
      <c r="I851" s="128">
        <v>45216</v>
      </c>
      <c r="J851" s="109">
        <f>VLOOKUP(A851,'Membership Details'!C:J,8,FALSE)</f>
        <v>40896</v>
      </c>
      <c r="K851" s="109" t="b">
        <f t="shared" si="13"/>
        <v>1</v>
      </c>
      <c r="L851" s="2">
        <v>20000</v>
      </c>
      <c r="M851" s="83">
        <v>12</v>
      </c>
      <c r="N851" s="130">
        <v>45581</v>
      </c>
      <c r="O851" s="2">
        <v>0</v>
      </c>
      <c r="P851" s="184">
        <v>0</v>
      </c>
      <c r="Q851" s="184">
        <v>0.125</v>
      </c>
      <c r="R851" s="83" t="s">
        <v>151</v>
      </c>
      <c r="AA851" s="2">
        <v>20000</v>
      </c>
    </row>
    <row r="852" spans="1:27" ht="15">
      <c r="A852" s="118">
        <v>3169</v>
      </c>
      <c r="B852" s="83" t="s">
        <v>6119</v>
      </c>
      <c r="C852" s="83" t="s">
        <v>8269</v>
      </c>
      <c r="D852" t="s">
        <v>1765</v>
      </c>
      <c r="E852" s="83">
        <v>1172</v>
      </c>
      <c r="F852" s="83" t="s">
        <v>153</v>
      </c>
      <c r="H852" s="83" t="s">
        <v>150</v>
      </c>
      <c r="I852" s="128">
        <v>45216</v>
      </c>
      <c r="J852" s="109">
        <f>VLOOKUP(A852,'Membership Details'!C:J,8,FALSE)</f>
        <v>40896</v>
      </c>
      <c r="K852" s="109" t="b">
        <f t="shared" si="13"/>
        <v>1</v>
      </c>
      <c r="L852" s="2">
        <v>50000</v>
      </c>
      <c r="M852" s="83">
        <v>12</v>
      </c>
      <c r="N852" s="130">
        <v>45581</v>
      </c>
      <c r="O852" s="2">
        <v>0</v>
      </c>
      <c r="P852" s="184">
        <v>0</v>
      </c>
      <c r="Q852" s="184">
        <v>0.125</v>
      </c>
      <c r="R852" s="83" t="s">
        <v>151</v>
      </c>
      <c r="AA852" s="2">
        <v>50000</v>
      </c>
    </row>
    <row r="853" spans="1:27" ht="15">
      <c r="A853" s="118">
        <v>3251</v>
      </c>
      <c r="B853" s="83" t="s">
        <v>6119</v>
      </c>
      <c r="C853" s="83" t="s">
        <v>8269</v>
      </c>
      <c r="D853" t="s">
        <v>6136</v>
      </c>
      <c r="E853" s="83">
        <v>1173</v>
      </c>
      <c r="F853" s="83" t="s">
        <v>153</v>
      </c>
      <c r="H853" s="83" t="s">
        <v>150</v>
      </c>
      <c r="I853" s="128">
        <v>45216</v>
      </c>
      <c r="J853" s="109">
        <f>VLOOKUP(A853,'Membership Details'!C:J,8,FALSE)</f>
        <v>42469</v>
      </c>
      <c r="K853" s="109" t="b">
        <f t="shared" si="13"/>
        <v>1</v>
      </c>
      <c r="L853" s="2">
        <v>15000</v>
      </c>
      <c r="M853" s="83">
        <v>12</v>
      </c>
      <c r="N853" s="130">
        <v>45581</v>
      </c>
      <c r="O853" s="2">
        <v>0</v>
      </c>
      <c r="P853" s="184">
        <v>0</v>
      </c>
      <c r="Q853" s="184">
        <v>0.125</v>
      </c>
      <c r="R853" s="83" t="s">
        <v>151</v>
      </c>
      <c r="AA853" s="2">
        <v>15000</v>
      </c>
    </row>
    <row r="854" spans="1:27" ht="15">
      <c r="A854" s="118">
        <v>3282</v>
      </c>
      <c r="B854" s="83" t="s">
        <v>6119</v>
      </c>
      <c r="C854" s="83" t="s">
        <v>8269</v>
      </c>
      <c r="D854" t="s">
        <v>1993</v>
      </c>
      <c r="E854" s="83">
        <v>1174</v>
      </c>
      <c r="F854" s="83" t="s">
        <v>153</v>
      </c>
      <c r="H854" s="83" t="s">
        <v>150</v>
      </c>
      <c r="I854" s="128">
        <v>45216</v>
      </c>
      <c r="J854" s="109">
        <f>VLOOKUP(A854,'Membership Details'!C:J,8,FALSE)</f>
        <v>42469</v>
      </c>
      <c r="K854" s="109" t="b">
        <f t="shared" si="13"/>
        <v>1</v>
      </c>
      <c r="L854" s="2">
        <v>75000</v>
      </c>
      <c r="M854" s="83">
        <v>12</v>
      </c>
      <c r="N854" s="130">
        <v>45581</v>
      </c>
      <c r="O854" s="2">
        <v>0</v>
      </c>
      <c r="P854" s="184">
        <v>0</v>
      </c>
      <c r="Q854" s="184">
        <v>0.125</v>
      </c>
      <c r="R854" s="83" t="s">
        <v>151</v>
      </c>
      <c r="AA854" s="2">
        <v>75000</v>
      </c>
    </row>
    <row r="855" spans="1:27" ht="15">
      <c r="A855" s="118">
        <v>3283</v>
      </c>
      <c r="B855" s="83" t="s">
        <v>6119</v>
      </c>
      <c r="C855" s="83" t="s">
        <v>8269</v>
      </c>
      <c r="D855" t="s">
        <v>1994</v>
      </c>
      <c r="E855" s="83">
        <v>1175</v>
      </c>
      <c r="F855" s="83" t="s">
        <v>153</v>
      </c>
      <c r="H855" s="83" t="s">
        <v>150</v>
      </c>
      <c r="I855" s="128">
        <v>45216</v>
      </c>
      <c r="J855" s="109">
        <f>VLOOKUP(A855,'Membership Details'!C:J,8,FALSE)</f>
        <v>42469</v>
      </c>
      <c r="K855" s="109" t="b">
        <f t="shared" si="13"/>
        <v>1</v>
      </c>
      <c r="L855" s="2">
        <v>75000</v>
      </c>
      <c r="M855" s="83">
        <v>12</v>
      </c>
      <c r="N855" s="130">
        <v>45581</v>
      </c>
      <c r="O855" s="2">
        <v>0</v>
      </c>
      <c r="P855" s="184">
        <v>0</v>
      </c>
      <c r="Q855" s="184">
        <v>0.125</v>
      </c>
      <c r="R855" s="83" t="s">
        <v>151</v>
      </c>
      <c r="AA855" s="2">
        <v>75000</v>
      </c>
    </row>
    <row r="856" spans="1:27" ht="15">
      <c r="A856" s="118">
        <v>3332</v>
      </c>
      <c r="B856" s="83" t="s">
        <v>6119</v>
      </c>
      <c r="C856" s="83" t="s">
        <v>8269</v>
      </c>
      <c r="D856" t="s">
        <v>2043</v>
      </c>
      <c r="E856" s="83">
        <v>1176</v>
      </c>
      <c r="F856" s="83" t="s">
        <v>153</v>
      </c>
      <c r="H856" s="83" t="s">
        <v>150</v>
      </c>
      <c r="I856" s="128">
        <v>45216</v>
      </c>
      <c r="J856" s="109">
        <f>VLOOKUP(A856,'Membership Details'!C:J,8,FALSE)</f>
        <v>42469</v>
      </c>
      <c r="K856" s="109" t="b">
        <f t="shared" si="13"/>
        <v>1</v>
      </c>
      <c r="L856" s="2">
        <v>50000</v>
      </c>
      <c r="M856" s="83">
        <v>12</v>
      </c>
      <c r="N856" s="130">
        <v>45581</v>
      </c>
      <c r="O856" s="2">
        <v>0</v>
      </c>
      <c r="P856" s="184">
        <v>0</v>
      </c>
      <c r="Q856" s="184">
        <v>0.125</v>
      </c>
      <c r="R856" s="83" t="s">
        <v>151</v>
      </c>
      <c r="AA856" s="2">
        <v>50000</v>
      </c>
    </row>
    <row r="857" spans="1:27" ht="15">
      <c r="A857" s="118">
        <v>3335</v>
      </c>
      <c r="B857" s="83" t="s">
        <v>6119</v>
      </c>
      <c r="C857" s="83" t="s">
        <v>8269</v>
      </c>
      <c r="D857" t="s">
        <v>2046</v>
      </c>
      <c r="E857" s="83">
        <v>1177</v>
      </c>
      <c r="F857" s="83" t="s">
        <v>153</v>
      </c>
      <c r="H857" s="83" t="s">
        <v>150</v>
      </c>
      <c r="I857" s="128">
        <v>45216</v>
      </c>
      <c r="J857" s="109">
        <f>VLOOKUP(A857,'Membership Details'!C:J,8,FALSE)</f>
        <v>44660</v>
      </c>
      <c r="K857" s="109" t="b">
        <f t="shared" si="13"/>
        <v>1</v>
      </c>
      <c r="L857" s="2">
        <v>20000</v>
      </c>
      <c r="M857" s="83">
        <v>12</v>
      </c>
      <c r="N857" s="130">
        <v>45581</v>
      </c>
      <c r="O857" s="2">
        <v>0</v>
      </c>
      <c r="P857" s="184">
        <v>0</v>
      </c>
      <c r="Q857" s="184">
        <v>0.125</v>
      </c>
      <c r="R857" s="83" t="s">
        <v>151</v>
      </c>
      <c r="AA857" s="2">
        <v>20000</v>
      </c>
    </row>
    <row r="858" spans="1:27" ht="15">
      <c r="A858" s="118">
        <v>3337</v>
      </c>
      <c r="B858" s="83" t="s">
        <v>6119</v>
      </c>
      <c r="C858" s="83" t="s">
        <v>8269</v>
      </c>
      <c r="D858" t="s">
        <v>2048</v>
      </c>
      <c r="E858" s="83">
        <v>1178</v>
      </c>
      <c r="F858" s="83" t="s">
        <v>153</v>
      </c>
      <c r="H858" s="83" t="s">
        <v>150</v>
      </c>
      <c r="I858" s="109">
        <v>45118</v>
      </c>
      <c r="J858" s="109">
        <f>VLOOKUP(A858,'Membership Details'!C:J,8,FALSE)</f>
        <v>42469</v>
      </c>
      <c r="K858" s="109" t="b">
        <f t="shared" si="13"/>
        <v>1</v>
      </c>
      <c r="L858" s="2">
        <v>29000</v>
      </c>
      <c r="M858" s="83">
        <v>12</v>
      </c>
      <c r="N858" s="130">
        <v>45483</v>
      </c>
      <c r="O858" s="2">
        <v>0</v>
      </c>
      <c r="P858" s="184">
        <v>0</v>
      </c>
      <c r="Q858" s="184">
        <v>0.125</v>
      </c>
      <c r="R858" s="83" t="s">
        <v>151</v>
      </c>
      <c r="AA858" s="2">
        <v>29000</v>
      </c>
    </row>
    <row r="859" spans="1:27" ht="15">
      <c r="A859" s="118">
        <v>3374</v>
      </c>
      <c r="B859" s="83" t="s">
        <v>6119</v>
      </c>
      <c r="C859" s="83" t="s">
        <v>8269</v>
      </c>
      <c r="D859" t="s">
        <v>2094</v>
      </c>
      <c r="E859" s="83">
        <v>1179</v>
      </c>
      <c r="F859" s="83" t="s">
        <v>153</v>
      </c>
      <c r="H859" s="83" t="s">
        <v>150</v>
      </c>
      <c r="I859" s="109">
        <v>45118</v>
      </c>
      <c r="J859" s="109">
        <f>VLOOKUP(A859,'Membership Details'!C:J,8,FALSE)</f>
        <v>42559</v>
      </c>
      <c r="K859" s="109" t="b">
        <f t="shared" si="13"/>
        <v>1</v>
      </c>
      <c r="L859" s="2">
        <v>29000</v>
      </c>
      <c r="M859" s="83">
        <v>12</v>
      </c>
      <c r="N859" s="130">
        <v>45483</v>
      </c>
      <c r="O859" s="2">
        <v>0</v>
      </c>
      <c r="P859" s="184">
        <v>0</v>
      </c>
      <c r="Q859" s="184">
        <v>0.125</v>
      </c>
      <c r="R859" s="83" t="s">
        <v>151</v>
      </c>
      <c r="AA859" s="2">
        <v>29000</v>
      </c>
    </row>
    <row r="860" spans="1:27" ht="15">
      <c r="A860" s="118">
        <v>4022</v>
      </c>
      <c r="B860" s="83" t="s">
        <v>6119</v>
      </c>
      <c r="C860" s="83" t="s">
        <v>8269</v>
      </c>
      <c r="D860" t="s">
        <v>2325</v>
      </c>
      <c r="E860" s="83">
        <v>1180</v>
      </c>
      <c r="F860" s="83" t="s">
        <v>153</v>
      </c>
      <c r="H860" s="83" t="s">
        <v>150</v>
      </c>
      <c r="I860" s="128">
        <v>45216</v>
      </c>
      <c r="J860" s="109">
        <f>VLOOKUP(A860,'Membership Details'!C:J,8,FALSE)</f>
        <v>44656</v>
      </c>
      <c r="K860" s="109" t="b">
        <f t="shared" si="13"/>
        <v>1</v>
      </c>
      <c r="L860" s="2">
        <v>55000</v>
      </c>
      <c r="M860" s="83">
        <v>12</v>
      </c>
      <c r="N860" s="130">
        <v>45581</v>
      </c>
      <c r="O860" s="2">
        <v>0</v>
      </c>
      <c r="P860" s="184">
        <v>0</v>
      </c>
      <c r="Q860" s="184">
        <v>0.125</v>
      </c>
      <c r="R860" s="83" t="s">
        <v>151</v>
      </c>
      <c r="AA860" s="2">
        <v>55000</v>
      </c>
    </row>
    <row r="861" spans="1:27" ht="15">
      <c r="A861" s="118">
        <v>4206</v>
      </c>
      <c r="B861" s="83" t="s">
        <v>6119</v>
      </c>
      <c r="C861" s="83" t="s">
        <v>8269</v>
      </c>
      <c r="D861" t="s">
        <v>2450</v>
      </c>
      <c r="E861" s="83">
        <v>1181</v>
      </c>
      <c r="F861" s="83" t="s">
        <v>153</v>
      </c>
      <c r="H861" s="83" t="s">
        <v>150</v>
      </c>
      <c r="I861" s="128">
        <v>45216</v>
      </c>
      <c r="J861" s="109">
        <f>VLOOKUP(A861,'Membership Details'!C:J,8,FALSE)</f>
        <v>39707</v>
      </c>
      <c r="K861" s="109" t="b">
        <f t="shared" si="13"/>
        <v>1</v>
      </c>
      <c r="L861" s="2">
        <v>26000</v>
      </c>
      <c r="M861" s="83">
        <v>12</v>
      </c>
      <c r="N861" s="130">
        <v>45581</v>
      </c>
      <c r="O861" s="2">
        <v>0</v>
      </c>
      <c r="P861" s="184">
        <v>0</v>
      </c>
      <c r="Q861" s="184">
        <v>0.125</v>
      </c>
      <c r="R861" s="83" t="s">
        <v>151</v>
      </c>
      <c r="AA861" s="2">
        <v>26000</v>
      </c>
    </row>
    <row r="862" spans="1:27" ht="15">
      <c r="A862" s="118">
        <v>4299</v>
      </c>
      <c r="B862" s="83" t="s">
        <v>6119</v>
      </c>
      <c r="C862" s="83" t="s">
        <v>8269</v>
      </c>
      <c r="D862" t="s">
        <v>2320</v>
      </c>
      <c r="E862" s="83">
        <v>1182</v>
      </c>
      <c r="F862" s="83" t="s">
        <v>153</v>
      </c>
      <c r="H862" s="83" t="s">
        <v>150</v>
      </c>
      <c r="I862" s="128">
        <v>45216</v>
      </c>
      <c r="J862" s="109">
        <f>VLOOKUP(A862,'Membership Details'!C:J,8,FALSE)</f>
        <v>44527</v>
      </c>
      <c r="K862" s="109" t="b">
        <f t="shared" si="13"/>
        <v>1</v>
      </c>
      <c r="L862" s="2">
        <v>100000</v>
      </c>
      <c r="M862" s="83">
        <v>12</v>
      </c>
      <c r="N862" s="130">
        <v>45581</v>
      </c>
      <c r="O862" s="2">
        <v>0</v>
      </c>
      <c r="P862" s="184">
        <v>0</v>
      </c>
      <c r="Q862" s="184">
        <v>0.125</v>
      </c>
      <c r="R862" s="83" t="s">
        <v>151</v>
      </c>
      <c r="AA862" s="2">
        <v>100000</v>
      </c>
    </row>
    <row r="863" spans="1:27" ht="15">
      <c r="A863" s="118">
        <v>4306</v>
      </c>
      <c r="B863" s="83" t="s">
        <v>6119</v>
      </c>
      <c r="C863" s="83" t="s">
        <v>8269</v>
      </c>
      <c r="D863" t="s">
        <v>2378</v>
      </c>
      <c r="E863" s="83">
        <v>1183</v>
      </c>
      <c r="F863" s="83" t="s">
        <v>153</v>
      </c>
      <c r="H863" s="83" t="s">
        <v>150</v>
      </c>
      <c r="I863" s="128">
        <v>45216</v>
      </c>
      <c r="J863" s="109">
        <f>VLOOKUP(A863,'Membership Details'!C:J,8,FALSE)</f>
        <v>44666</v>
      </c>
      <c r="K863" s="109" t="b">
        <f t="shared" si="13"/>
        <v>1</v>
      </c>
      <c r="L863" s="2">
        <v>50000</v>
      </c>
      <c r="M863" s="83">
        <v>12</v>
      </c>
      <c r="N863" s="130">
        <v>45581</v>
      </c>
      <c r="O863" s="2">
        <v>0</v>
      </c>
      <c r="P863" s="184">
        <v>0</v>
      </c>
      <c r="Q863" s="184">
        <v>0.125</v>
      </c>
      <c r="R863" s="83" t="s">
        <v>151</v>
      </c>
      <c r="AA863" s="2">
        <v>50000</v>
      </c>
    </row>
    <row r="864" spans="1:27" ht="15">
      <c r="A864" s="118">
        <v>4307</v>
      </c>
      <c r="B864" s="83" t="s">
        <v>6119</v>
      </c>
      <c r="C864" s="83" t="s">
        <v>8269</v>
      </c>
      <c r="D864" t="s">
        <v>2398</v>
      </c>
      <c r="E864" s="83">
        <v>1184</v>
      </c>
      <c r="F864" s="83" t="s">
        <v>153</v>
      </c>
      <c r="H864" s="83" t="s">
        <v>150</v>
      </c>
      <c r="I864" s="128">
        <v>45216</v>
      </c>
      <c r="J864" s="109">
        <f>VLOOKUP(A864,'Membership Details'!C:J,8,FALSE)</f>
        <v>44686</v>
      </c>
      <c r="K864" s="109" t="b">
        <f t="shared" si="13"/>
        <v>1</v>
      </c>
      <c r="L864" s="2">
        <v>50000</v>
      </c>
      <c r="M864" s="83">
        <v>12</v>
      </c>
      <c r="N864" s="130">
        <v>45581</v>
      </c>
      <c r="O864" s="2">
        <v>0</v>
      </c>
      <c r="P864" s="184">
        <v>0</v>
      </c>
      <c r="Q864" s="184">
        <v>0.125</v>
      </c>
      <c r="R864" s="83" t="s">
        <v>151</v>
      </c>
      <c r="AA864" s="2">
        <v>50000</v>
      </c>
    </row>
    <row r="865" spans="1:27" ht="15">
      <c r="A865" s="118">
        <v>4308</v>
      </c>
      <c r="B865" s="83" t="s">
        <v>6119</v>
      </c>
      <c r="C865" s="83" t="s">
        <v>8269</v>
      </c>
      <c r="D865" t="s">
        <v>2324</v>
      </c>
      <c r="E865" s="83">
        <v>1185</v>
      </c>
      <c r="F865" s="83" t="s">
        <v>153</v>
      </c>
      <c r="H865" s="83" t="s">
        <v>150</v>
      </c>
      <c r="I865" s="128">
        <v>45216</v>
      </c>
      <c r="J865" s="109">
        <f>VLOOKUP(A865,'Membership Details'!C:J,8,FALSE)</f>
        <v>44656</v>
      </c>
      <c r="K865" s="109" t="b">
        <f t="shared" si="13"/>
        <v>1</v>
      </c>
      <c r="L865" s="2">
        <v>50000</v>
      </c>
      <c r="M865" s="83">
        <v>12</v>
      </c>
      <c r="N865" s="130">
        <v>45581</v>
      </c>
      <c r="O865" s="2">
        <v>0</v>
      </c>
      <c r="P865" s="184">
        <v>0</v>
      </c>
      <c r="Q865" s="184">
        <v>0.125</v>
      </c>
      <c r="R865" s="83" t="s">
        <v>151</v>
      </c>
      <c r="AA865" s="2">
        <v>50000</v>
      </c>
    </row>
    <row r="866" spans="1:27" ht="15">
      <c r="A866" s="118">
        <v>4309</v>
      </c>
      <c r="B866" s="83" t="s">
        <v>6119</v>
      </c>
      <c r="C866" s="83" t="s">
        <v>8269</v>
      </c>
      <c r="D866" t="s">
        <v>2395</v>
      </c>
      <c r="E866" s="83">
        <v>1186</v>
      </c>
      <c r="F866" s="83" t="s">
        <v>153</v>
      </c>
      <c r="H866" s="83" t="s">
        <v>150</v>
      </c>
      <c r="I866" s="128">
        <v>45272</v>
      </c>
      <c r="J866" s="109">
        <f>VLOOKUP(A866,'Membership Details'!C:J,8,FALSE)</f>
        <v>44686</v>
      </c>
      <c r="K866" s="109" t="b">
        <f t="shared" si="13"/>
        <v>1</v>
      </c>
      <c r="L866" s="2">
        <v>50000</v>
      </c>
      <c r="M866" s="83">
        <v>12</v>
      </c>
      <c r="N866" s="130">
        <v>45637</v>
      </c>
      <c r="O866" s="2">
        <v>0</v>
      </c>
      <c r="P866" s="184">
        <v>0</v>
      </c>
      <c r="Q866" s="184">
        <v>0.125</v>
      </c>
      <c r="R866" s="83" t="s">
        <v>151</v>
      </c>
      <c r="AA866" s="2">
        <v>50000</v>
      </c>
    </row>
    <row r="867" spans="1:27" ht="15">
      <c r="A867" s="118">
        <v>4311</v>
      </c>
      <c r="B867" s="83" t="s">
        <v>6119</v>
      </c>
      <c r="C867" s="83" t="s">
        <v>8269</v>
      </c>
      <c r="D867" t="s">
        <v>2349</v>
      </c>
      <c r="E867" s="83">
        <v>1187</v>
      </c>
      <c r="F867" s="83" t="s">
        <v>153</v>
      </c>
      <c r="H867" s="83" t="s">
        <v>150</v>
      </c>
      <c r="I867" s="128">
        <v>45216</v>
      </c>
      <c r="J867" s="109">
        <f>VLOOKUP(A867,'Membership Details'!C:J,8,FALSE)</f>
        <v>44657</v>
      </c>
      <c r="K867" s="109" t="b">
        <f t="shared" si="13"/>
        <v>1</v>
      </c>
      <c r="L867" s="2">
        <v>50000</v>
      </c>
      <c r="M867" s="83">
        <v>12</v>
      </c>
      <c r="N867" s="130">
        <v>45581</v>
      </c>
      <c r="O867" s="2">
        <v>0</v>
      </c>
      <c r="P867" s="184">
        <v>0</v>
      </c>
      <c r="Q867" s="184">
        <v>0.125</v>
      </c>
      <c r="R867" s="83" t="s">
        <v>151</v>
      </c>
      <c r="AA867" s="2">
        <v>50000</v>
      </c>
    </row>
    <row r="868" spans="1:27" ht="15">
      <c r="A868" s="118">
        <v>4312</v>
      </c>
      <c r="B868" s="83" t="s">
        <v>6119</v>
      </c>
      <c r="C868" s="83" t="s">
        <v>8269</v>
      </c>
      <c r="D868" t="s">
        <v>6137</v>
      </c>
      <c r="E868" s="83">
        <v>1188</v>
      </c>
      <c r="F868" s="83" t="s">
        <v>153</v>
      </c>
      <c r="H868" s="83" t="s">
        <v>150</v>
      </c>
      <c r="I868" s="128">
        <v>45216</v>
      </c>
      <c r="J868" s="109">
        <f>VLOOKUP(A868,'Membership Details'!C:J,8,FALSE)</f>
        <v>42469</v>
      </c>
      <c r="K868" s="109" t="b">
        <f t="shared" si="13"/>
        <v>1</v>
      </c>
      <c r="L868" s="2">
        <v>36000</v>
      </c>
      <c r="M868" s="83">
        <v>12</v>
      </c>
      <c r="N868" s="130">
        <v>45581</v>
      </c>
      <c r="O868" s="2">
        <v>0</v>
      </c>
      <c r="P868" s="184">
        <v>0</v>
      </c>
      <c r="Q868" s="184">
        <v>0.125</v>
      </c>
      <c r="R868" s="83" t="s">
        <v>151</v>
      </c>
      <c r="AA868" s="2">
        <v>36000</v>
      </c>
    </row>
    <row r="869" spans="1:27" ht="15">
      <c r="A869" s="118">
        <v>4314</v>
      </c>
      <c r="B869" s="83" t="s">
        <v>6119</v>
      </c>
      <c r="C869" s="83" t="s">
        <v>8269</v>
      </c>
      <c r="D869" t="s">
        <v>2366</v>
      </c>
      <c r="E869" s="83">
        <v>1189</v>
      </c>
      <c r="F869" s="83" t="s">
        <v>153</v>
      </c>
      <c r="H869" s="83" t="s">
        <v>150</v>
      </c>
      <c r="I869" s="128">
        <v>45216</v>
      </c>
      <c r="J869" s="109">
        <f>VLOOKUP(A869,'Membership Details'!C:J,8,FALSE)</f>
        <v>44658</v>
      </c>
      <c r="K869" s="109" t="b">
        <f t="shared" si="13"/>
        <v>1</v>
      </c>
      <c r="L869" s="2">
        <v>50000</v>
      </c>
      <c r="M869" s="83">
        <v>12</v>
      </c>
      <c r="N869" s="130">
        <v>45581</v>
      </c>
      <c r="O869" s="2">
        <v>0</v>
      </c>
      <c r="P869" s="184">
        <v>0</v>
      </c>
      <c r="Q869" s="184">
        <v>0.125</v>
      </c>
      <c r="R869" s="83" t="s">
        <v>151</v>
      </c>
      <c r="AA869" s="2">
        <v>50000</v>
      </c>
    </row>
    <row r="870" spans="1:27" ht="15">
      <c r="A870" s="118">
        <v>4315</v>
      </c>
      <c r="B870" s="83" t="s">
        <v>6119</v>
      </c>
      <c r="C870" s="83" t="s">
        <v>8269</v>
      </c>
      <c r="D870" t="s">
        <v>2333</v>
      </c>
      <c r="E870" s="83">
        <v>1190</v>
      </c>
      <c r="F870" s="83" t="s">
        <v>153</v>
      </c>
      <c r="H870" s="83" t="s">
        <v>150</v>
      </c>
      <c r="I870" s="128">
        <v>45216</v>
      </c>
      <c r="J870" s="109">
        <f>VLOOKUP(A870,'Membership Details'!C:J,8,FALSE)</f>
        <v>44656</v>
      </c>
      <c r="K870" s="109" t="b">
        <f t="shared" si="13"/>
        <v>1</v>
      </c>
      <c r="L870" s="2">
        <v>50000</v>
      </c>
      <c r="M870" s="83">
        <v>12</v>
      </c>
      <c r="N870" s="130">
        <v>45581</v>
      </c>
      <c r="O870" s="2">
        <v>0</v>
      </c>
      <c r="P870" s="184">
        <v>0</v>
      </c>
      <c r="Q870" s="184">
        <v>0.125</v>
      </c>
      <c r="R870" s="83" t="s">
        <v>151</v>
      </c>
      <c r="AA870" s="2">
        <v>50000</v>
      </c>
    </row>
    <row r="871" spans="1:27" ht="15">
      <c r="A871" s="118">
        <v>4317</v>
      </c>
      <c r="B871" s="83" t="s">
        <v>6119</v>
      </c>
      <c r="C871" s="83" t="s">
        <v>8269</v>
      </c>
      <c r="D871" t="s">
        <v>2355</v>
      </c>
      <c r="E871" s="83">
        <v>1191</v>
      </c>
      <c r="F871" s="83" t="s">
        <v>153</v>
      </c>
      <c r="H871" s="83" t="s">
        <v>150</v>
      </c>
      <c r="I871" s="128">
        <v>45216</v>
      </c>
      <c r="J871" s="109">
        <f>VLOOKUP(A871,'Membership Details'!C:J,8,FALSE)</f>
        <v>44657</v>
      </c>
      <c r="K871" s="109" t="b">
        <f t="shared" si="13"/>
        <v>1</v>
      </c>
      <c r="L871" s="2">
        <v>20000</v>
      </c>
      <c r="M871" s="83">
        <v>12</v>
      </c>
      <c r="N871" s="130">
        <v>45581</v>
      </c>
      <c r="O871" s="2">
        <v>0</v>
      </c>
      <c r="P871" s="184">
        <v>0</v>
      </c>
      <c r="Q871" s="184">
        <v>0.125</v>
      </c>
      <c r="R871" s="83" t="s">
        <v>151</v>
      </c>
      <c r="AA871" s="2">
        <v>20000</v>
      </c>
    </row>
    <row r="872" spans="1:27" ht="15">
      <c r="A872" s="118">
        <v>4322</v>
      </c>
      <c r="B872" s="83" t="s">
        <v>6119</v>
      </c>
      <c r="C872" s="83" t="s">
        <v>8269</v>
      </c>
      <c r="D872" t="s">
        <v>2323</v>
      </c>
      <c r="E872" s="83">
        <v>1192</v>
      </c>
      <c r="F872" s="83" t="s">
        <v>153</v>
      </c>
      <c r="H872" s="83" t="s">
        <v>150</v>
      </c>
      <c r="I872" s="128">
        <v>45216</v>
      </c>
      <c r="J872" s="109">
        <f>VLOOKUP(A872,'Membership Details'!C:J,8,FALSE)</f>
        <v>44656</v>
      </c>
      <c r="K872" s="109" t="b">
        <f t="shared" si="13"/>
        <v>1</v>
      </c>
      <c r="L872" s="2">
        <v>80000</v>
      </c>
      <c r="M872" s="83">
        <v>12</v>
      </c>
      <c r="N872" s="130">
        <v>45581</v>
      </c>
      <c r="O872" s="2">
        <v>0</v>
      </c>
      <c r="P872" s="184">
        <v>0</v>
      </c>
      <c r="Q872" s="184">
        <v>0.125</v>
      </c>
      <c r="R872" s="83" t="s">
        <v>151</v>
      </c>
      <c r="AA872" s="2">
        <v>80000</v>
      </c>
    </row>
    <row r="873" spans="1:27" ht="15">
      <c r="A873" s="118">
        <v>4323</v>
      </c>
      <c r="B873" s="83" t="s">
        <v>6119</v>
      </c>
      <c r="C873" s="83" t="s">
        <v>8269</v>
      </c>
      <c r="D873" t="s">
        <v>2326</v>
      </c>
      <c r="E873" s="83">
        <v>1193</v>
      </c>
      <c r="F873" s="83" t="s">
        <v>153</v>
      </c>
      <c r="H873" s="83" t="s">
        <v>150</v>
      </c>
      <c r="I873" s="128">
        <v>45216</v>
      </c>
      <c r="J873" s="109">
        <f>VLOOKUP(A873,'Membership Details'!C:J,8,FALSE)</f>
        <v>44656</v>
      </c>
      <c r="K873" s="109" t="b">
        <f t="shared" si="13"/>
        <v>1</v>
      </c>
      <c r="L873" s="2">
        <v>50000</v>
      </c>
      <c r="M873" s="83">
        <v>12</v>
      </c>
      <c r="N873" s="130">
        <v>45581</v>
      </c>
      <c r="O873" s="2">
        <v>0</v>
      </c>
      <c r="P873" s="184">
        <v>0</v>
      </c>
      <c r="Q873" s="184">
        <v>0.125</v>
      </c>
      <c r="R873" s="83" t="s">
        <v>151</v>
      </c>
      <c r="AA873" s="2">
        <v>50000</v>
      </c>
    </row>
    <row r="874" spans="1:27" ht="15">
      <c r="A874" s="118">
        <v>4324</v>
      </c>
      <c r="B874" s="83" t="s">
        <v>6119</v>
      </c>
      <c r="C874" s="83" t="s">
        <v>8269</v>
      </c>
      <c r="D874" t="s">
        <v>2382</v>
      </c>
      <c r="E874" s="83">
        <v>1194</v>
      </c>
      <c r="F874" s="83" t="s">
        <v>153</v>
      </c>
      <c r="H874" s="83" t="s">
        <v>150</v>
      </c>
      <c r="I874" s="128">
        <v>45216</v>
      </c>
      <c r="J874" s="109">
        <f>VLOOKUP(A874,'Membership Details'!C:J,8,FALSE)</f>
        <v>44670</v>
      </c>
      <c r="K874" s="109" t="b">
        <f t="shared" si="13"/>
        <v>1</v>
      </c>
      <c r="L874" s="2">
        <v>50000</v>
      </c>
      <c r="M874" s="83">
        <v>12</v>
      </c>
      <c r="N874" s="130">
        <v>45581</v>
      </c>
      <c r="O874" s="2">
        <v>0</v>
      </c>
      <c r="P874" s="184">
        <v>0</v>
      </c>
      <c r="Q874" s="184">
        <v>0.125</v>
      </c>
      <c r="R874" s="83" t="s">
        <v>151</v>
      </c>
      <c r="AA874" s="2">
        <v>50000</v>
      </c>
    </row>
    <row r="875" spans="1:27" ht="15">
      <c r="A875" s="118">
        <v>4325</v>
      </c>
      <c r="B875" s="83" t="s">
        <v>6119</v>
      </c>
      <c r="C875" s="83" t="s">
        <v>8269</v>
      </c>
      <c r="D875" t="s">
        <v>2360</v>
      </c>
      <c r="E875" s="83">
        <v>1195</v>
      </c>
      <c r="F875" s="83" t="s">
        <v>153</v>
      </c>
      <c r="H875" s="83" t="s">
        <v>150</v>
      </c>
      <c r="I875" s="128">
        <v>45216</v>
      </c>
      <c r="J875" s="109">
        <f>VLOOKUP(A875,'Membership Details'!C:J,8,FALSE)</f>
        <v>44657</v>
      </c>
      <c r="K875" s="109" t="b">
        <f t="shared" si="13"/>
        <v>1</v>
      </c>
      <c r="L875" s="2">
        <v>100000</v>
      </c>
      <c r="M875" s="83">
        <v>12</v>
      </c>
      <c r="N875" s="130">
        <v>45581</v>
      </c>
      <c r="O875" s="2">
        <v>0</v>
      </c>
      <c r="P875" s="184">
        <v>0</v>
      </c>
      <c r="Q875" s="184">
        <v>0.125</v>
      </c>
      <c r="R875" s="83" t="s">
        <v>151</v>
      </c>
      <c r="AA875" s="2">
        <v>100000</v>
      </c>
    </row>
    <row r="876" spans="1:27" ht="15">
      <c r="A876" s="118">
        <v>4326</v>
      </c>
      <c r="B876" s="83" t="s">
        <v>6119</v>
      </c>
      <c r="C876" s="83" t="s">
        <v>8269</v>
      </c>
      <c r="D876" t="s">
        <v>2353</v>
      </c>
      <c r="E876" s="83">
        <v>1196</v>
      </c>
      <c r="F876" s="83" t="s">
        <v>153</v>
      </c>
      <c r="H876" s="83" t="s">
        <v>150</v>
      </c>
      <c r="I876" s="128">
        <v>45216</v>
      </c>
      <c r="J876" s="109">
        <f>VLOOKUP(A876,'Membership Details'!C:J,8,FALSE)</f>
        <v>44657</v>
      </c>
      <c r="K876" s="109" t="b">
        <f t="shared" si="13"/>
        <v>1</v>
      </c>
      <c r="L876" s="2">
        <v>100000</v>
      </c>
      <c r="M876" s="83">
        <v>12</v>
      </c>
      <c r="N876" s="130">
        <v>45581</v>
      </c>
      <c r="O876" s="2">
        <v>0</v>
      </c>
      <c r="P876" s="184">
        <v>0</v>
      </c>
      <c r="Q876" s="184">
        <v>0.125</v>
      </c>
      <c r="R876" s="83" t="s">
        <v>151</v>
      </c>
      <c r="AA876" s="2">
        <v>100000</v>
      </c>
    </row>
    <row r="877" spans="1:27" ht="15">
      <c r="A877" s="118">
        <v>4327</v>
      </c>
      <c r="B877" s="83" t="s">
        <v>6119</v>
      </c>
      <c r="C877" s="83" t="s">
        <v>8269</v>
      </c>
      <c r="D877" t="s">
        <v>2359</v>
      </c>
      <c r="E877" s="83">
        <v>1197</v>
      </c>
      <c r="F877" s="83" t="s">
        <v>153</v>
      </c>
      <c r="H877" s="83" t="s">
        <v>150</v>
      </c>
      <c r="I877" s="128">
        <v>45216</v>
      </c>
      <c r="J877" s="109">
        <f>VLOOKUP(A877,'Membership Details'!C:J,8,FALSE)</f>
        <v>44657</v>
      </c>
      <c r="K877" s="109" t="b">
        <f t="shared" si="13"/>
        <v>1</v>
      </c>
      <c r="L877" s="2">
        <v>100000</v>
      </c>
      <c r="M877" s="83">
        <v>12</v>
      </c>
      <c r="N877" s="130">
        <v>45581</v>
      </c>
      <c r="O877" s="2">
        <v>0</v>
      </c>
      <c r="P877" s="184">
        <v>0</v>
      </c>
      <c r="Q877" s="184">
        <v>0.125</v>
      </c>
      <c r="R877" s="83" t="s">
        <v>151</v>
      </c>
      <c r="AA877" s="2">
        <v>100000</v>
      </c>
    </row>
    <row r="878" spans="1:27" ht="15">
      <c r="A878" s="118">
        <v>4328</v>
      </c>
      <c r="B878" s="83" t="s">
        <v>6119</v>
      </c>
      <c r="C878" s="83" t="s">
        <v>8269</v>
      </c>
      <c r="D878" t="s">
        <v>2410</v>
      </c>
      <c r="E878" s="83">
        <v>1198</v>
      </c>
      <c r="F878" s="83" t="s">
        <v>153</v>
      </c>
      <c r="H878" s="83" t="s">
        <v>150</v>
      </c>
      <c r="I878" s="128">
        <v>45216</v>
      </c>
      <c r="J878" s="109">
        <f>VLOOKUP(A878,'Membership Details'!C:J,8,FALSE)</f>
        <v>44704</v>
      </c>
      <c r="K878" s="109" t="b">
        <f t="shared" si="13"/>
        <v>1</v>
      </c>
      <c r="L878" s="2">
        <v>50000</v>
      </c>
      <c r="M878" s="83">
        <v>12</v>
      </c>
      <c r="N878" s="130">
        <v>45581</v>
      </c>
      <c r="O878" s="2">
        <v>0</v>
      </c>
      <c r="P878" s="184">
        <v>0</v>
      </c>
      <c r="Q878" s="184">
        <v>0.125</v>
      </c>
      <c r="R878" s="83" t="s">
        <v>151</v>
      </c>
      <c r="AA878" s="2">
        <v>50000</v>
      </c>
    </row>
    <row r="879" spans="1:27" ht="15">
      <c r="A879" s="118">
        <v>4330</v>
      </c>
      <c r="B879" s="83" t="s">
        <v>6119</v>
      </c>
      <c r="C879" s="83" t="s">
        <v>8269</v>
      </c>
      <c r="D879" t="s">
        <v>2392</v>
      </c>
      <c r="E879" s="83">
        <v>1199</v>
      </c>
      <c r="F879" s="83" t="s">
        <v>153</v>
      </c>
      <c r="H879" s="83" t="s">
        <v>150</v>
      </c>
      <c r="I879" s="128">
        <v>45216</v>
      </c>
      <c r="J879" s="109">
        <f>VLOOKUP(A879,'Membership Details'!C:J,8,FALSE)</f>
        <v>44680</v>
      </c>
      <c r="K879" s="109" t="b">
        <f t="shared" si="13"/>
        <v>1</v>
      </c>
      <c r="L879" s="2">
        <v>14000</v>
      </c>
      <c r="M879" s="83">
        <v>12</v>
      </c>
      <c r="N879" s="130">
        <v>45581</v>
      </c>
      <c r="O879" s="2">
        <v>0</v>
      </c>
      <c r="P879" s="184">
        <v>0</v>
      </c>
      <c r="Q879" s="184">
        <v>0.125</v>
      </c>
      <c r="R879" s="83" t="s">
        <v>151</v>
      </c>
      <c r="AA879" s="2">
        <v>14000</v>
      </c>
    </row>
    <row r="880" spans="1:27" ht="15">
      <c r="A880" s="118">
        <v>4331</v>
      </c>
      <c r="B880" s="83" t="s">
        <v>6119</v>
      </c>
      <c r="C880" s="83" t="s">
        <v>8269</v>
      </c>
      <c r="D880" t="s">
        <v>2393</v>
      </c>
      <c r="E880" s="83">
        <v>1200</v>
      </c>
      <c r="F880" s="83" t="s">
        <v>153</v>
      </c>
      <c r="H880" s="83" t="s">
        <v>150</v>
      </c>
      <c r="I880" s="128">
        <v>45216</v>
      </c>
      <c r="J880" s="109">
        <f>VLOOKUP(A880,'Membership Details'!C:J,8,FALSE)</f>
        <v>44680</v>
      </c>
      <c r="K880" s="109" t="b">
        <f t="shared" si="13"/>
        <v>1</v>
      </c>
      <c r="L880" s="2">
        <v>14000</v>
      </c>
      <c r="M880" s="83">
        <v>12</v>
      </c>
      <c r="N880" s="130">
        <v>45581</v>
      </c>
      <c r="O880" s="2">
        <v>0</v>
      </c>
      <c r="P880" s="184">
        <v>0</v>
      </c>
      <c r="Q880" s="184">
        <v>0.125</v>
      </c>
      <c r="R880" s="83" t="s">
        <v>151</v>
      </c>
      <c r="AA880" s="2">
        <v>14000</v>
      </c>
    </row>
    <row r="881" spans="1:27" ht="15">
      <c r="A881" s="118">
        <v>4333</v>
      </c>
      <c r="B881" s="83" t="s">
        <v>6119</v>
      </c>
      <c r="C881" s="83" t="s">
        <v>8269</v>
      </c>
      <c r="D881" t="s">
        <v>2415</v>
      </c>
      <c r="E881" s="83">
        <v>1201</v>
      </c>
      <c r="F881" s="83" t="s">
        <v>153</v>
      </c>
      <c r="H881" s="83" t="s">
        <v>150</v>
      </c>
      <c r="I881" s="128">
        <v>45216</v>
      </c>
      <c r="J881" s="109">
        <f>VLOOKUP(A881,'Membership Details'!C:J,8,FALSE)</f>
        <v>44722</v>
      </c>
      <c r="K881" s="109" t="b">
        <f t="shared" si="13"/>
        <v>1</v>
      </c>
      <c r="L881" s="2">
        <v>62000</v>
      </c>
      <c r="M881" s="83">
        <v>12</v>
      </c>
      <c r="N881" s="130">
        <v>45581</v>
      </c>
      <c r="O881" s="2">
        <v>0</v>
      </c>
      <c r="P881" s="184">
        <v>0</v>
      </c>
      <c r="Q881" s="184">
        <v>0.125</v>
      </c>
      <c r="R881" s="83" t="s">
        <v>151</v>
      </c>
      <c r="AA881" s="2">
        <v>46000</v>
      </c>
    </row>
    <row r="882" spans="1:27" ht="15">
      <c r="A882" s="118">
        <v>4334</v>
      </c>
      <c r="B882" s="83" t="s">
        <v>6119</v>
      </c>
      <c r="C882" s="83" t="s">
        <v>8269</v>
      </c>
      <c r="D882" t="s">
        <v>2365</v>
      </c>
      <c r="E882" s="83">
        <v>1202</v>
      </c>
      <c r="F882" s="83" t="s">
        <v>153</v>
      </c>
      <c r="H882" s="83" t="s">
        <v>150</v>
      </c>
      <c r="I882" s="128">
        <v>45216</v>
      </c>
      <c r="J882" s="109">
        <f>VLOOKUP(A882,'Membership Details'!C:J,8,FALSE)</f>
        <v>44658</v>
      </c>
      <c r="K882" s="109" t="b">
        <f t="shared" si="13"/>
        <v>1</v>
      </c>
      <c r="L882" s="2">
        <v>50000</v>
      </c>
      <c r="M882" s="83">
        <v>12</v>
      </c>
      <c r="N882" s="130">
        <v>45581</v>
      </c>
      <c r="O882" s="2">
        <v>0</v>
      </c>
      <c r="P882" s="184">
        <v>0</v>
      </c>
      <c r="Q882" s="184">
        <v>0.125</v>
      </c>
      <c r="R882" s="83" t="s">
        <v>151</v>
      </c>
      <c r="AA882" s="2">
        <v>50000</v>
      </c>
    </row>
    <row r="883" spans="1:27" ht="15">
      <c r="A883" s="118">
        <v>4336</v>
      </c>
      <c r="B883" s="83" t="s">
        <v>6119</v>
      </c>
      <c r="C883" s="83" t="s">
        <v>8269</v>
      </c>
      <c r="D883" t="s">
        <v>2354</v>
      </c>
      <c r="E883" s="83">
        <v>1204</v>
      </c>
      <c r="F883" s="83" t="s">
        <v>153</v>
      </c>
      <c r="H883" s="83" t="s">
        <v>150</v>
      </c>
      <c r="I883" s="128">
        <v>45216</v>
      </c>
      <c r="J883" s="109">
        <f>VLOOKUP(A883,'Membership Details'!C:J,8,FALSE)</f>
        <v>44657</v>
      </c>
      <c r="K883" s="109" t="b">
        <f t="shared" si="13"/>
        <v>1</v>
      </c>
      <c r="L883" s="2">
        <v>47000</v>
      </c>
      <c r="M883" s="83">
        <v>12</v>
      </c>
      <c r="N883" s="130">
        <v>45581</v>
      </c>
      <c r="O883" s="2">
        <v>0</v>
      </c>
      <c r="P883" s="184">
        <v>0</v>
      </c>
      <c r="Q883" s="184">
        <v>0.125</v>
      </c>
      <c r="R883" s="83" t="s">
        <v>151</v>
      </c>
      <c r="AA883" s="2">
        <v>47000</v>
      </c>
    </row>
    <row r="884" spans="1:27" ht="15">
      <c r="A884" s="118">
        <v>4337</v>
      </c>
      <c r="B884" s="83" t="s">
        <v>6119</v>
      </c>
      <c r="C884" s="83" t="s">
        <v>8269</v>
      </c>
      <c r="D884" t="s">
        <v>2339</v>
      </c>
      <c r="E884" s="83">
        <v>1205</v>
      </c>
      <c r="F884" s="83" t="s">
        <v>153</v>
      </c>
      <c r="H884" s="83" t="s">
        <v>150</v>
      </c>
      <c r="I884" s="128">
        <v>45216</v>
      </c>
      <c r="J884" s="109">
        <f>VLOOKUP(A884,'Membership Details'!C:J,8,FALSE)</f>
        <v>44656</v>
      </c>
      <c r="K884" s="109" t="b">
        <f t="shared" si="13"/>
        <v>1</v>
      </c>
      <c r="L884" s="2">
        <v>100000</v>
      </c>
      <c r="M884" s="83">
        <v>12</v>
      </c>
      <c r="N884" s="130">
        <v>45581</v>
      </c>
      <c r="O884" s="2">
        <v>0</v>
      </c>
      <c r="P884" s="184">
        <v>0</v>
      </c>
      <c r="Q884" s="184">
        <v>0.125</v>
      </c>
      <c r="R884" s="83" t="s">
        <v>151</v>
      </c>
      <c r="AA884" s="2">
        <v>100000</v>
      </c>
    </row>
    <row r="885" spans="1:27" ht="15">
      <c r="A885" s="118">
        <v>4338</v>
      </c>
      <c r="B885" s="83" t="s">
        <v>6119</v>
      </c>
      <c r="C885" s="83" t="s">
        <v>8269</v>
      </c>
      <c r="D885" t="s">
        <v>2341</v>
      </c>
      <c r="E885" s="83">
        <v>1206</v>
      </c>
      <c r="F885" s="83" t="s">
        <v>153</v>
      </c>
      <c r="H885" s="83" t="s">
        <v>150</v>
      </c>
      <c r="I885" s="128">
        <v>45216</v>
      </c>
      <c r="J885" s="109">
        <f>VLOOKUP(A885,'Membership Details'!C:J,8,FALSE)</f>
        <v>44656</v>
      </c>
      <c r="K885" s="109" t="b">
        <f t="shared" si="13"/>
        <v>1</v>
      </c>
      <c r="L885" s="2">
        <v>50000</v>
      </c>
      <c r="M885" s="83">
        <v>12</v>
      </c>
      <c r="N885" s="130">
        <v>45581</v>
      </c>
      <c r="O885" s="2">
        <v>0</v>
      </c>
      <c r="P885" s="184">
        <v>0</v>
      </c>
      <c r="Q885" s="184">
        <v>0.125</v>
      </c>
      <c r="R885" s="83" t="s">
        <v>151</v>
      </c>
      <c r="AA885" s="2">
        <v>50000</v>
      </c>
    </row>
    <row r="886" spans="1:27" ht="15">
      <c r="A886" s="118">
        <v>4339</v>
      </c>
      <c r="B886" s="83" t="s">
        <v>6119</v>
      </c>
      <c r="C886" s="83" t="s">
        <v>8269</v>
      </c>
      <c r="D886" t="s">
        <v>2340</v>
      </c>
      <c r="E886" s="83">
        <v>1207</v>
      </c>
      <c r="F886" s="83" t="s">
        <v>153</v>
      </c>
      <c r="H886" s="83" t="s">
        <v>150</v>
      </c>
      <c r="I886" s="128">
        <v>45216</v>
      </c>
      <c r="J886" s="109">
        <f>VLOOKUP(A886,'Membership Details'!C:J,8,FALSE)</f>
        <v>44656</v>
      </c>
      <c r="K886" s="109" t="b">
        <f t="shared" si="13"/>
        <v>1</v>
      </c>
      <c r="L886" s="2">
        <v>140000</v>
      </c>
      <c r="M886" s="83">
        <v>12</v>
      </c>
      <c r="N886" s="130">
        <v>45581</v>
      </c>
      <c r="O886" s="2">
        <v>0</v>
      </c>
      <c r="P886" s="184">
        <v>0</v>
      </c>
      <c r="Q886" s="184">
        <v>0.125</v>
      </c>
      <c r="R886" s="83" t="s">
        <v>151</v>
      </c>
      <c r="AA886" s="2">
        <v>140000</v>
      </c>
    </row>
    <row r="887" spans="1:27" ht="15">
      <c r="A887" s="118">
        <v>4340</v>
      </c>
      <c r="B887" s="83" t="s">
        <v>6119</v>
      </c>
      <c r="C887" s="83" t="s">
        <v>8269</v>
      </c>
      <c r="D887" t="s">
        <v>2428</v>
      </c>
      <c r="E887" s="83">
        <v>1208</v>
      </c>
      <c r="F887" s="83" t="s">
        <v>153</v>
      </c>
      <c r="H887" s="83" t="s">
        <v>150</v>
      </c>
      <c r="I887" s="128">
        <v>45216</v>
      </c>
      <c r="J887" s="109">
        <f>VLOOKUP(A887,'Membership Details'!C:J,8,FALSE)</f>
        <v>39707</v>
      </c>
      <c r="K887" s="109" t="b">
        <f t="shared" si="13"/>
        <v>1</v>
      </c>
      <c r="L887" s="2">
        <v>120000</v>
      </c>
      <c r="M887" s="83">
        <v>12</v>
      </c>
      <c r="N887" s="130">
        <v>45581</v>
      </c>
      <c r="O887" s="2">
        <v>0</v>
      </c>
      <c r="P887" s="184">
        <v>0</v>
      </c>
      <c r="Q887" s="184">
        <v>0.125</v>
      </c>
      <c r="R887" s="83" t="s">
        <v>151</v>
      </c>
      <c r="AA887" s="2">
        <v>120000</v>
      </c>
    </row>
    <row r="888" spans="1:27" ht="15">
      <c r="A888" s="118">
        <v>4342</v>
      </c>
      <c r="B888" s="83" t="s">
        <v>6119</v>
      </c>
      <c r="C888" s="83" t="s">
        <v>8269</v>
      </c>
      <c r="D888" t="s">
        <v>2433</v>
      </c>
      <c r="E888" s="83">
        <v>1209</v>
      </c>
      <c r="F888" s="83" t="s">
        <v>153</v>
      </c>
      <c r="H888" s="83" t="s">
        <v>150</v>
      </c>
      <c r="I888" s="128">
        <v>45216</v>
      </c>
      <c r="J888" s="109">
        <f>VLOOKUP(A888,'Membership Details'!C:J,8,FALSE)</f>
        <v>39707</v>
      </c>
      <c r="K888" s="109" t="b">
        <f t="shared" si="13"/>
        <v>1</v>
      </c>
      <c r="L888" s="2">
        <v>70000</v>
      </c>
      <c r="M888" s="83">
        <v>12</v>
      </c>
      <c r="N888" s="130">
        <v>45581</v>
      </c>
      <c r="O888" s="2">
        <v>0</v>
      </c>
      <c r="P888" s="184">
        <v>0</v>
      </c>
      <c r="Q888" s="184">
        <v>0.125</v>
      </c>
      <c r="R888" s="83" t="s">
        <v>151</v>
      </c>
      <c r="AA888" s="2">
        <v>70000</v>
      </c>
    </row>
    <row r="889" spans="1:27" ht="15">
      <c r="A889" s="118">
        <v>4343</v>
      </c>
      <c r="B889" s="83" t="s">
        <v>6119</v>
      </c>
      <c r="C889" s="83" t="s">
        <v>8269</v>
      </c>
      <c r="D889" t="s">
        <v>2447</v>
      </c>
      <c r="E889" s="83">
        <v>1210</v>
      </c>
      <c r="F889" s="83" t="s">
        <v>153</v>
      </c>
      <c r="H889" s="83" t="s">
        <v>150</v>
      </c>
      <c r="I889" s="128">
        <v>45216</v>
      </c>
      <c r="J889" s="109">
        <f>VLOOKUP(A889,'Membership Details'!C:J,8,FALSE)</f>
        <v>39707</v>
      </c>
      <c r="K889" s="109" t="b">
        <f t="shared" si="13"/>
        <v>1</v>
      </c>
      <c r="L889" s="2">
        <v>37000</v>
      </c>
      <c r="M889" s="83">
        <v>12</v>
      </c>
      <c r="N889" s="130">
        <v>45581</v>
      </c>
      <c r="O889" s="2">
        <v>0</v>
      </c>
      <c r="P889" s="184">
        <v>0</v>
      </c>
      <c r="Q889" s="184">
        <v>0.125</v>
      </c>
      <c r="R889" s="83" t="s">
        <v>151</v>
      </c>
      <c r="AA889" s="2">
        <v>37000</v>
      </c>
    </row>
    <row r="890" spans="1:27" ht="15">
      <c r="A890" s="118">
        <v>4344</v>
      </c>
      <c r="B890" s="83" t="s">
        <v>6119</v>
      </c>
      <c r="C890" s="83" t="s">
        <v>8269</v>
      </c>
      <c r="D890" t="s">
        <v>2335</v>
      </c>
      <c r="E890" s="83">
        <v>1211</v>
      </c>
      <c r="F890" s="83" t="s">
        <v>153</v>
      </c>
      <c r="H890" s="83" t="s">
        <v>150</v>
      </c>
      <c r="I890" s="128">
        <v>45216</v>
      </c>
      <c r="J890" s="109">
        <f>VLOOKUP(A890,'Membership Details'!C:J,8,FALSE)</f>
        <v>44656</v>
      </c>
      <c r="K890" s="109" t="b">
        <f t="shared" si="13"/>
        <v>1</v>
      </c>
      <c r="L890" s="2">
        <v>80000</v>
      </c>
      <c r="M890" s="83">
        <v>12</v>
      </c>
      <c r="N890" s="130">
        <v>45581</v>
      </c>
      <c r="O890" s="2">
        <v>0</v>
      </c>
      <c r="P890" s="184">
        <v>0</v>
      </c>
      <c r="Q890" s="184">
        <v>0.125</v>
      </c>
      <c r="R890" s="83" t="s">
        <v>151</v>
      </c>
      <c r="AA890" s="2">
        <v>80000</v>
      </c>
    </row>
    <row r="891" spans="1:27" ht="15">
      <c r="A891" s="118">
        <v>4345</v>
      </c>
      <c r="B891" s="83" t="s">
        <v>6119</v>
      </c>
      <c r="C891" s="83" t="s">
        <v>8269</v>
      </c>
      <c r="D891" t="s">
        <v>2336</v>
      </c>
      <c r="E891" s="83">
        <v>1212</v>
      </c>
      <c r="F891" s="83" t="s">
        <v>153</v>
      </c>
      <c r="H891" s="83" t="s">
        <v>150</v>
      </c>
      <c r="I891" s="128">
        <v>45216</v>
      </c>
      <c r="J891" s="109">
        <f>VLOOKUP(A891,'Membership Details'!C:J,8,FALSE)</f>
        <v>44656</v>
      </c>
      <c r="K891" s="109" t="b">
        <f t="shared" si="13"/>
        <v>1</v>
      </c>
      <c r="L891" s="2">
        <v>80000</v>
      </c>
      <c r="M891" s="83">
        <v>12</v>
      </c>
      <c r="N891" s="130">
        <v>45581</v>
      </c>
      <c r="O891" s="2">
        <v>0</v>
      </c>
      <c r="P891" s="184">
        <v>0</v>
      </c>
      <c r="Q891" s="184">
        <v>0.125</v>
      </c>
      <c r="R891" s="83" t="s">
        <v>151</v>
      </c>
      <c r="AA891" s="2">
        <v>80000</v>
      </c>
    </row>
    <row r="892" spans="1:27" ht="15">
      <c r="A892" s="118">
        <v>4346</v>
      </c>
      <c r="B892" s="83" t="s">
        <v>6119</v>
      </c>
      <c r="C892" s="83" t="s">
        <v>8269</v>
      </c>
      <c r="D892" t="s">
        <v>2337</v>
      </c>
      <c r="E892" s="83">
        <v>1213</v>
      </c>
      <c r="F892" s="83" t="s">
        <v>153</v>
      </c>
      <c r="H892" s="83" t="s">
        <v>150</v>
      </c>
      <c r="I892" s="128">
        <v>45216</v>
      </c>
      <c r="J892" s="109">
        <f>VLOOKUP(A892,'Membership Details'!C:J,8,FALSE)</f>
        <v>44656</v>
      </c>
      <c r="K892" s="109" t="b">
        <f t="shared" si="13"/>
        <v>1</v>
      </c>
      <c r="L892" s="2">
        <v>80000</v>
      </c>
      <c r="M892" s="83">
        <v>12</v>
      </c>
      <c r="N892" s="130">
        <v>45581</v>
      </c>
      <c r="O892" s="2">
        <v>0</v>
      </c>
      <c r="P892" s="184">
        <v>0</v>
      </c>
      <c r="Q892" s="184">
        <v>0.125</v>
      </c>
      <c r="R892" s="83" t="s">
        <v>151</v>
      </c>
      <c r="AA892" s="2">
        <v>80000</v>
      </c>
    </row>
    <row r="893" spans="1:27" ht="15">
      <c r="A893" s="118">
        <v>4350</v>
      </c>
      <c r="B893" s="83" t="s">
        <v>6119</v>
      </c>
      <c r="C893" s="83" t="s">
        <v>8269</v>
      </c>
      <c r="D893" t="s">
        <v>2334</v>
      </c>
      <c r="E893" s="83">
        <v>1214</v>
      </c>
      <c r="F893" s="83" t="s">
        <v>153</v>
      </c>
      <c r="H893" s="83" t="s">
        <v>150</v>
      </c>
      <c r="I893" s="128">
        <v>45216</v>
      </c>
      <c r="J893" s="109">
        <f>VLOOKUP(A893,'Membership Details'!C:J,8,FALSE)</f>
        <v>44656</v>
      </c>
      <c r="K893" s="109" t="b">
        <f t="shared" si="13"/>
        <v>1</v>
      </c>
      <c r="L893" s="2">
        <v>28000</v>
      </c>
      <c r="M893" s="83">
        <v>12</v>
      </c>
      <c r="N893" s="130">
        <v>45581</v>
      </c>
      <c r="O893" s="2">
        <v>0</v>
      </c>
      <c r="P893" s="184">
        <v>0</v>
      </c>
      <c r="Q893" s="184">
        <v>0.125</v>
      </c>
      <c r="R893" s="83" t="s">
        <v>151</v>
      </c>
      <c r="AA893" s="2">
        <v>28000</v>
      </c>
    </row>
    <row r="894" spans="1:27" ht="15">
      <c r="A894" s="118">
        <v>4351</v>
      </c>
      <c r="B894" s="83" t="s">
        <v>6119</v>
      </c>
      <c r="C894" s="83" t="s">
        <v>8269</v>
      </c>
      <c r="D894" t="s">
        <v>2328</v>
      </c>
      <c r="E894" s="83">
        <v>1215</v>
      </c>
      <c r="F894" s="83" t="s">
        <v>153</v>
      </c>
      <c r="H894" s="83" t="s">
        <v>150</v>
      </c>
      <c r="I894" s="128">
        <v>45216</v>
      </c>
      <c r="J894" s="109">
        <f>VLOOKUP(A894,'Membership Details'!C:J,8,FALSE)</f>
        <v>44656</v>
      </c>
      <c r="K894" s="109" t="b">
        <f t="shared" si="13"/>
        <v>1</v>
      </c>
      <c r="L894" s="2">
        <v>28000</v>
      </c>
      <c r="M894" s="83">
        <v>12</v>
      </c>
      <c r="N894" s="130">
        <v>45581</v>
      </c>
      <c r="O894" s="2">
        <v>0</v>
      </c>
      <c r="P894" s="184">
        <v>0</v>
      </c>
      <c r="Q894" s="184">
        <v>0.125</v>
      </c>
      <c r="R894" s="83" t="s">
        <v>151</v>
      </c>
      <c r="AA894" s="2">
        <v>28000</v>
      </c>
    </row>
    <row r="895" spans="1:27" ht="15">
      <c r="A895" s="118">
        <v>4352</v>
      </c>
      <c r="B895" s="83" t="s">
        <v>6119</v>
      </c>
      <c r="C895" s="83" t="s">
        <v>8269</v>
      </c>
      <c r="D895" t="s">
        <v>2329</v>
      </c>
      <c r="E895" s="83">
        <v>1216</v>
      </c>
      <c r="F895" s="83" t="s">
        <v>153</v>
      </c>
      <c r="H895" s="83" t="s">
        <v>150</v>
      </c>
      <c r="I895" s="128">
        <v>45216</v>
      </c>
      <c r="J895" s="109">
        <f>VLOOKUP(A895,'Membership Details'!C:J,8,FALSE)</f>
        <v>44656</v>
      </c>
      <c r="K895" s="109" t="b">
        <f t="shared" si="13"/>
        <v>1</v>
      </c>
      <c r="L895" s="2">
        <v>50000</v>
      </c>
      <c r="M895" s="83">
        <v>12</v>
      </c>
      <c r="N895" s="130">
        <v>45581</v>
      </c>
      <c r="O895" s="2">
        <v>0</v>
      </c>
      <c r="P895" s="184">
        <v>0</v>
      </c>
      <c r="Q895" s="184">
        <v>0.125</v>
      </c>
      <c r="R895" s="83" t="s">
        <v>151</v>
      </c>
      <c r="AA895" s="2">
        <v>50000</v>
      </c>
    </row>
    <row r="896" spans="1:27" ht="15">
      <c r="A896" s="118">
        <v>4353</v>
      </c>
      <c r="B896" s="83" t="s">
        <v>6119</v>
      </c>
      <c r="C896" s="83" t="s">
        <v>8269</v>
      </c>
      <c r="D896" t="s">
        <v>2372</v>
      </c>
      <c r="E896" s="83">
        <v>1217</v>
      </c>
      <c r="F896" s="83" t="s">
        <v>153</v>
      </c>
      <c r="H896" s="83" t="s">
        <v>150</v>
      </c>
      <c r="I896" s="128">
        <v>45216</v>
      </c>
      <c r="J896" s="109">
        <f>VLOOKUP(A896,'Membership Details'!C:J,8,FALSE)</f>
        <v>44659</v>
      </c>
      <c r="K896" s="109" t="b">
        <f t="shared" si="13"/>
        <v>1</v>
      </c>
      <c r="L896" s="2">
        <v>100000</v>
      </c>
      <c r="M896" s="83">
        <v>12</v>
      </c>
      <c r="N896" s="130">
        <v>45581</v>
      </c>
      <c r="O896" s="2">
        <v>0</v>
      </c>
      <c r="P896" s="184">
        <v>0</v>
      </c>
      <c r="Q896" s="184">
        <v>0.125</v>
      </c>
      <c r="R896" s="83" t="s">
        <v>151</v>
      </c>
      <c r="AA896" s="2">
        <v>100000</v>
      </c>
    </row>
    <row r="897" spans="1:27" ht="15">
      <c r="A897" s="118">
        <v>4356</v>
      </c>
      <c r="B897" s="83" t="s">
        <v>6119</v>
      </c>
      <c r="C897" s="83" t="s">
        <v>8269</v>
      </c>
      <c r="D897" t="s">
        <v>1039</v>
      </c>
      <c r="E897" s="83">
        <v>1218</v>
      </c>
      <c r="F897" s="83" t="s">
        <v>153</v>
      </c>
      <c r="H897" s="83" t="s">
        <v>150</v>
      </c>
      <c r="I897" s="128">
        <v>45216</v>
      </c>
      <c r="J897" s="109">
        <f>VLOOKUP(A897,'Membership Details'!C:J,8,FALSE)</f>
        <v>42469</v>
      </c>
      <c r="K897" s="109" t="b">
        <f t="shared" si="13"/>
        <v>1</v>
      </c>
      <c r="L897" s="2">
        <v>60000</v>
      </c>
      <c r="M897" s="83">
        <v>12</v>
      </c>
      <c r="N897" s="130">
        <v>45581</v>
      </c>
      <c r="O897" s="2">
        <v>0</v>
      </c>
      <c r="P897" s="184">
        <v>0</v>
      </c>
      <c r="Q897" s="184">
        <v>0.125</v>
      </c>
      <c r="R897" s="83" t="s">
        <v>151</v>
      </c>
      <c r="AA897" s="2">
        <v>60000</v>
      </c>
    </row>
    <row r="898" spans="1:27" ht="15">
      <c r="A898" s="118">
        <v>4357</v>
      </c>
      <c r="B898" s="83" t="s">
        <v>6119</v>
      </c>
      <c r="C898" s="83" t="s">
        <v>8269</v>
      </c>
      <c r="D898" t="s">
        <v>2370</v>
      </c>
      <c r="E898" s="83">
        <v>1219</v>
      </c>
      <c r="F898" s="83" t="s">
        <v>153</v>
      </c>
      <c r="H898" s="83" t="s">
        <v>150</v>
      </c>
      <c r="I898" s="128">
        <v>45216</v>
      </c>
      <c r="J898" s="109">
        <f>VLOOKUP(A898,'Membership Details'!C:J,8,FALSE)</f>
        <v>44659</v>
      </c>
      <c r="K898" s="109" t="b">
        <f t="shared" si="13"/>
        <v>1</v>
      </c>
      <c r="L898" s="2">
        <v>65000</v>
      </c>
      <c r="M898" s="83">
        <v>12</v>
      </c>
      <c r="N898" s="130">
        <v>45581</v>
      </c>
      <c r="O898" s="2">
        <v>0</v>
      </c>
      <c r="P898" s="184">
        <v>0</v>
      </c>
      <c r="Q898" s="184">
        <v>0.125</v>
      </c>
      <c r="R898" s="83" t="s">
        <v>151</v>
      </c>
      <c r="AA898" s="2">
        <v>65000</v>
      </c>
    </row>
    <row r="899" spans="1:27" ht="15">
      <c r="A899" s="118">
        <v>4358</v>
      </c>
      <c r="B899" s="83" t="s">
        <v>6119</v>
      </c>
      <c r="C899" s="83" t="s">
        <v>8269</v>
      </c>
      <c r="D899" t="s">
        <v>1514</v>
      </c>
      <c r="E899" s="83">
        <v>1220</v>
      </c>
      <c r="F899" s="83" t="s">
        <v>153</v>
      </c>
      <c r="H899" s="83" t="s">
        <v>150</v>
      </c>
      <c r="I899" s="128">
        <v>45216</v>
      </c>
      <c r="J899" s="109">
        <f>VLOOKUP(A899,'Membership Details'!C:J,8,FALSE)</f>
        <v>44659</v>
      </c>
      <c r="K899" s="109" t="b">
        <f t="shared" ref="K899:K962" si="14">I899&gt;=J899</f>
        <v>1</v>
      </c>
      <c r="L899" s="2">
        <v>65000</v>
      </c>
      <c r="M899" s="83">
        <v>12</v>
      </c>
      <c r="N899" s="130">
        <v>45581</v>
      </c>
      <c r="O899" s="2">
        <v>0</v>
      </c>
      <c r="P899" s="184">
        <v>0</v>
      </c>
      <c r="Q899" s="184">
        <v>0.125</v>
      </c>
      <c r="R899" s="83" t="s">
        <v>151</v>
      </c>
      <c r="AA899" s="2">
        <v>65000</v>
      </c>
    </row>
    <row r="900" spans="1:27" ht="15">
      <c r="A900" s="118">
        <v>4359</v>
      </c>
      <c r="B900" s="83" t="s">
        <v>6119</v>
      </c>
      <c r="C900" s="83" t="s">
        <v>8269</v>
      </c>
      <c r="D900" t="s">
        <v>2374</v>
      </c>
      <c r="E900" s="83">
        <v>1221</v>
      </c>
      <c r="F900" s="83" t="s">
        <v>153</v>
      </c>
      <c r="H900" s="83" t="s">
        <v>150</v>
      </c>
      <c r="I900" s="128">
        <v>45216</v>
      </c>
      <c r="J900" s="109">
        <f>VLOOKUP(A900,'Membership Details'!C:J,8,FALSE)</f>
        <v>44660</v>
      </c>
      <c r="K900" s="109" t="b">
        <f t="shared" si="14"/>
        <v>1</v>
      </c>
      <c r="L900" s="2">
        <v>20000</v>
      </c>
      <c r="M900" s="83">
        <v>12</v>
      </c>
      <c r="N900" s="130">
        <v>45581</v>
      </c>
      <c r="O900" s="2">
        <v>0</v>
      </c>
      <c r="P900" s="184">
        <v>0</v>
      </c>
      <c r="Q900" s="184">
        <v>0.125</v>
      </c>
      <c r="R900" s="83" t="s">
        <v>151</v>
      </c>
      <c r="AA900" s="2">
        <v>20000</v>
      </c>
    </row>
    <row r="901" spans="1:27" ht="15">
      <c r="A901" s="118">
        <v>4360</v>
      </c>
      <c r="B901" s="83" t="s">
        <v>6119</v>
      </c>
      <c r="C901" s="83" t="s">
        <v>8269</v>
      </c>
      <c r="D901" t="s">
        <v>2434</v>
      </c>
      <c r="E901" s="83">
        <v>1222</v>
      </c>
      <c r="F901" s="83" t="s">
        <v>153</v>
      </c>
      <c r="H901" s="83" t="s">
        <v>150</v>
      </c>
      <c r="I901" s="128">
        <v>45216</v>
      </c>
      <c r="J901" s="109">
        <f>VLOOKUP(A901,'Membership Details'!C:J,8,FALSE)</f>
        <v>39707</v>
      </c>
      <c r="K901" s="109" t="b">
        <f t="shared" si="14"/>
        <v>1</v>
      </c>
      <c r="L901" s="2">
        <v>50000</v>
      </c>
      <c r="M901" s="83">
        <v>12</v>
      </c>
      <c r="N901" s="130">
        <v>45581</v>
      </c>
      <c r="O901" s="2">
        <v>0</v>
      </c>
      <c r="P901" s="184">
        <v>0</v>
      </c>
      <c r="Q901" s="184">
        <v>0.125</v>
      </c>
      <c r="R901" s="83" t="s">
        <v>151</v>
      </c>
      <c r="AA901" s="2">
        <v>50000</v>
      </c>
    </row>
    <row r="902" spans="1:27" ht="15">
      <c r="A902" s="118">
        <v>4361</v>
      </c>
      <c r="B902" s="83" t="s">
        <v>6119</v>
      </c>
      <c r="C902" s="83" t="s">
        <v>8269</v>
      </c>
      <c r="D902" t="s">
        <v>2363</v>
      </c>
      <c r="E902" s="83">
        <v>1223</v>
      </c>
      <c r="F902" s="83" t="s">
        <v>153</v>
      </c>
      <c r="H902" s="83" t="s">
        <v>150</v>
      </c>
      <c r="I902" s="128">
        <v>45216</v>
      </c>
      <c r="J902" s="109">
        <f>VLOOKUP(A902,'Membership Details'!C:J,8,FALSE)</f>
        <v>44657</v>
      </c>
      <c r="K902" s="109" t="b">
        <f t="shared" si="14"/>
        <v>1</v>
      </c>
      <c r="L902" s="2">
        <v>65000</v>
      </c>
      <c r="M902" s="83">
        <v>12</v>
      </c>
      <c r="N902" s="130">
        <v>45581</v>
      </c>
      <c r="O902" s="2">
        <v>0</v>
      </c>
      <c r="P902" s="184">
        <v>0</v>
      </c>
      <c r="Q902" s="184">
        <v>0.125</v>
      </c>
      <c r="R902" s="83" t="s">
        <v>151</v>
      </c>
      <c r="AA902" s="2">
        <v>65000</v>
      </c>
    </row>
    <row r="903" spans="1:27" ht="15">
      <c r="A903" s="118">
        <v>4362</v>
      </c>
      <c r="B903" s="83" t="s">
        <v>6119</v>
      </c>
      <c r="C903" s="83" t="s">
        <v>8269</v>
      </c>
      <c r="D903" t="s">
        <v>2362</v>
      </c>
      <c r="E903" s="83">
        <v>1224</v>
      </c>
      <c r="F903" s="83" t="s">
        <v>153</v>
      </c>
      <c r="H903" s="83" t="s">
        <v>150</v>
      </c>
      <c r="I903" s="128">
        <v>45216</v>
      </c>
      <c r="J903" s="109">
        <f>VLOOKUP(A903,'Membership Details'!C:J,8,FALSE)</f>
        <v>44657</v>
      </c>
      <c r="K903" s="109" t="b">
        <f t="shared" si="14"/>
        <v>1</v>
      </c>
      <c r="L903" s="2">
        <v>65000</v>
      </c>
      <c r="M903" s="83">
        <v>12</v>
      </c>
      <c r="N903" s="130">
        <v>45581</v>
      </c>
      <c r="O903" s="2">
        <v>0</v>
      </c>
      <c r="P903" s="184">
        <v>0</v>
      </c>
      <c r="Q903" s="184">
        <v>0.125</v>
      </c>
      <c r="R903" s="83" t="s">
        <v>151</v>
      </c>
      <c r="AA903" s="2">
        <v>65000</v>
      </c>
    </row>
    <row r="904" spans="1:27" ht="15">
      <c r="A904" s="118">
        <v>4363</v>
      </c>
      <c r="B904" s="83" t="s">
        <v>6119</v>
      </c>
      <c r="C904" s="83" t="s">
        <v>8269</v>
      </c>
      <c r="D904" t="s">
        <v>2364</v>
      </c>
      <c r="E904" s="83">
        <v>1225</v>
      </c>
      <c r="F904" s="83" t="s">
        <v>153</v>
      </c>
      <c r="H904" s="83" t="s">
        <v>150</v>
      </c>
      <c r="I904" s="128">
        <v>45216</v>
      </c>
      <c r="J904" s="109">
        <f>VLOOKUP(A904,'Membership Details'!C:J,8,FALSE)</f>
        <v>44657</v>
      </c>
      <c r="K904" s="109" t="b">
        <f t="shared" si="14"/>
        <v>1</v>
      </c>
      <c r="L904" s="2">
        <v>65000</v>
      </c>
      <c r="M904" s="83">
        <v>12</v>
      </c>
      <c r="N904" s="130">
        <v>45581</v>
      </c>
      <c r="O904" s="2">
        <v>0</v>
      </c>
      <c r="P904" s="184">
        <v>0</v>
      </c>
      <c r="Q904" s="184">
        <v>0.125</v>
      </c>
      <c r="R904" s="83" t="s">
        <v>151</v>
      </c>
      <c r="AA904" s="2">
        <v>65000</v>
      </c>
    </row>
    <row r="905" spans="1:27" ht="15">
      <c r="A905" s="118">
        <v>4364</v>
      </c>
      <c r="B905" s="83" t="s">
        <v>6119</v>
      </c>
      <c r="C905" s="83" t="s">
        <v>8269</v>
      </c>
      <c r="D905" t="s">
        <v>2429</v>
      </c>
      <c r="E905" s="83">
        <v>1226</v>
      </c>
      <c r="F905" s="83" t="s">
        <v>153</v>
      </c>
      <c r="H905" s="83" t="s">
        <v>150</v>
      </c>
      <c r="I905" s="128">
        <v>45216</v>
      </c>
      <c r="J905" s="109">
        <f>VLOOKUP(A905,'Membership Details'!C:J,8,FALSE)</f>
        <v>39707</v>
      </c>
      <c r="K905" s="109" t="b">
        <f t="shared" si="14"/>
        <v>1</v>
      </c>
      <c r="L905" s="2">
        <v>100000</v>
      </c>
      <c r="M905" s="83">
        <v>12</v>
      </c>
      <c r="N905" s="130">
        <v>45581</v>
      </c>
      <c r="O905" s="2">
        <v>0</v>
      </c>
      <c r="P905" s="184">
        <v>0</v>
      </c>
      <c r="Q905" s="184">
        <v>0.125</v>
      </c>
      <c r="R905" s="83" t="s">
        <v>151</v>
      </c>
      <c r="AA905" s="2">
        <v>100000</v>
      </c>
    </row>
    <row r="906" spans="1:27" ht="15">
      <c r="A906" s="118">
        <v>4365</v>
      </c>
      <c r="B906" s="83" t="s">
        <v>6119</v>
      </c>
      <c r="C906" s="83" t="s">
        <v>8269</v>
      </c>
      <c r="D906" t="s">
        <v>2373</v>
      </c>
      <c r="E906" s="83">
        <v>1227</v>
      </c>
      <c r="F906" s="83" t="s">
        <v>153</v>
      </c>
      <c r="H906" s="83" t="s">
        <v>150</v>
      </c>
      <c r="I906" s="128">
        <v>45216</v>
      </c>
      <c r="J906" s="109">
        <f>VLOOKUP(A906,'Membership Details'!C:J,8,FALSE)</f>
        <v>44660</v>
      </c>
      <c r="K906" s="109" t="b">
        <f t="shared" si="14"/>
        <v>1</v>
      </c>
      <c r="L906" s="2">
        <v>49000</v>
      </c>
      <c r="M906" s="83">
        <v>12</v>
      </c>
      <c r="N906" s="130">
        <v>45581</v>
      </c>
      <c r="O906" s="2">
        <v>0</v>
      </c>
      <c r="P906" s="184">
        <v>0</v>
      </c>
      <c r="Q906" s="184">
        <v>0.125</v>
      </c>
      <c r="R906" s="83" t="s">
        <v>151</v>
      </c>
      <c r="AA906" s="2">
        <v>49000</v>
      </c>
    </row>
    <row r="907" spans="1:27" ht="15">
      <c r="A907" s="118">
        <v>4366</v>
      </c>
      <c r="B907" s="83" t="s">
        <v>6119</v>
      </c>
      <c r="C907" s="83" t="s">
        <v>8269</v>
      </c>
      <c r="D907" t="s">
        <v>2425</v>
      </c>
      <c r="E907" s="83">
        <v>1228</v>
      </c>
      <c r="F907" s="83" t="s">
        <v>153</v>
      </c>
      <c r="H907" s="83" t="s">
        <v>150</v>
      </c>
      <c r="I907" s="128">
        <v>45216</v>
      </c>
      <c r="J907" s="109">
        <f>VLOOKUP(A907,'Membership Details'!C:J,8,FALSE)</f>
        <v>39707</v>
      </c>
      <c r="K907" s="109" t="b">
        <f t="shared" si="14"/>
        <v>1</v>
      </c>
      <c r="L907" s="2">
        <v>30000</v>
      </c>
      <c r="M907" s="83">
        <v>12</v>
      </c>
      <c r="N907" s="130">
        <v>45581</v>
      </c>
      <c r="O907" s="2">
        <v>0</v>
      </c>
      <c r="P907" s="184">
        <v>0</v>
      </c>
      <c r="Q907" s="184">
        <v>0.125</v>
      </c>
      <c r="R907" s="83" t="s">
        <v>151</v>
      </c>
      <c r="AA907" s="2">
        <v>30000</v>
      </c>
    </row>
    <row r="908" spans="1:27" ht="15">
      <c r="A908" s="118">
        <v>4367</v>
      </c>
      <c r="B908" s="83" t="s">
        <v>6119</v>
      </c>
      <c r="C908" s="83" t="s">
        <v>8269</v>
      </c>
      <c r="D908" t="s">
        <v>2377</v>
      </c>
      <c r="E908" s="83">
        <v>1229</v>
      </c>
      <c r="F908" s="83" t="s">
        <v>153</v>
      </c>
      <c r="H908" s="83" t="s">
        <v>150</v>
      </c>
      <c r="I908" s="128">
        <v>45216</v>
      </c>
      <c r="J908" s="109">
        <f>VLOOKUP(A908,'Membership Details'!C:J,8,FALSE)</f>
        <v>44664</v>
      </c>
      <c r="K908" s="109" t="b">
        <f t="shared" si="14"/>
        <v>1</v>
      </c>
      <c r="L908" s="2">
        <v>50000</v>
      </c>
      <c r="M908" s="83">
        <v>12</v>
      </c>
      <c r="N908" s="130">
        <v>45581</v>
      </c>
      <c r="O908" s="2">
        <v>0</v>
      </c>
      <c r="P908" s="184">
        <v>0</v>
      </c>
      <c r="Q908" s="184">
        <v>0.125</v>
      </c>
      <c r="R908" s="83" t="s">
        <v>151</v>
      </c>
      <c r="AA908" s="2">
        <v>50000</v>
      </c>
    </row>
    <row r="909" spans="1:27" ht="15">
      <c r="A909" s="118">
        <v>4368</v>
      </c>
      <c r="B909" s="83" t="s">
        <v>6119</v>
      </c>
      <c r="C909" s="83" t="s">
        <v>8269</v>
      </c>
      <c r="D909" t="s">
        <v>2387</v>
      </c>
      <c r="E909" s="83">
        <v>1230</v>
      </c>
      <c r="F909" s="83" t="s">
        <v>153</v>
      </c>
      <c r="H909" s="83" t="s">
        <v>150</v>
      </c>
      <c r="I909" s="128">
        <v>45216</v>
      </c>
      <c r="J909" s="109">
        <f>VLOOKUP(A909,'Membership Details'!C:J,8,FALSE)</f>
        <v>44671</v>
      </c>
      <c r="K909" s="109" t="b">
        <f t="shared" si="14"/>
        <v>1</v>
      </c>
      <c r="L909" s="2">
        <v>50000</v>
      </c>
      <c r="M909" s="83">
        <v>12</v>
      </c>
      <c r="N909" s="130">
        <v>45581</v>
      </c>
      <c r="O909" s="2">
        <v>0</v>
      </c>
      <c r="P909" s="184">
        <v>0</v>
      </c>
      <c r="Q909" s="184">
        <v>0.125</v>
      </c>
      <c r="R909" s="83" t="s">
        <v>151</v>
      </c>
      <c r="AA909" s="2">
        <v>50000</v>
      </c>
    </row>
    <row r="910" spans="1:27" ht="15">
      <c r="A910" s="118">
        <v>4369</v>
      </c>
      <c r="B910" s="83" t="s">
        <v>6119</v>
      </c>
      <c r="C910" s="83" t="s">
        <v>8269</v>
      </c>
      <c r="D910" t="s">
        <v>2399</v>
      </c>
      <c r="E910" s="83">
        <v>1231</v>
      </c>
      <c r="F910" s="83" t="s">
        <v>153</v>
      </c>
      <c r="H910" s="83" t="s">
        <v>150</v>
      </c>
      <c r="I910" s="128">
        <v>45216</v>
      </c>
      <c r="J910" s="109">
        <f>VLOOKUP(A910,'Membership Details'!C:J,8,FALSE)</f>
        <v>39707</v>
      </c>
      <c r="K910" s="109" t="b">
        <f t="shared" si="14"/>
        <v>1</v>
      </c>
      <c r="L910" s="2">
        <v>20000</v>
      </c>
      <c r="M910" s="83">
        <v>12</v>
      </c>
      <c r="N910" s="130">
        <v>45581</v>
      </c>
      <c r="O910" s="2">
        <v>0</v>
      </c>
      <c r="P910" s="184">
        <v>0</v>
      </c>
      <c r="Q910" s="184">
        <v>0.125</v>
      </c>
      <c r="R910" s="83" t="s">
        <v>151</v>
      </c>
      <c r="AA910" s="2">
        <v>20000</v>
      </c>
    </row>
    <row r="911" spans="1:27" ht="15">
      <c r="A911" s="118">
        <v>4370</v>
      </c>
      <c r="B911" s="83" t="s">
        <v>6119</v>
      </c>
      <c r="C911" s="83" t="s">
        <v>8269</v>
      </c>
      <c r="D911" t="s">
        <v>2400</v>
      </c>
      <c r="E911" s="83">
        <v>1232</v>
      </c>
      <c r="F911" s="83" t="s">
        <v>153</v>
      </c>
      <c r="H911" s="83" t="s">
        <v>150</v>
      </c>
      <c r="I911" s="128">
        <v>45216</v>
      </c>
      <c r="J911" s="109">
        <f>VLOOKUP(A911,'Membership Details'!C:J,8,FALSE)</f>
        <v>39707</v>
      </c>
      <c r="K911" s="109" t="b">
        <f t="shared" si="14"/>
        <v>1</v>
      </c>
      <c r="L911" s="2">
        <v>50000</v>
      </c>
      <c r="M911" s="83">
        <v>12</v>
      </c>
      <c r="N911" s="130">
        <v>45581</v>
      </c>
      <c r="O911" s="2">
        <v>0</v>
      </c>
      <c r="P911" s="184">
        <v>0</v>
      </c>
      <c r="Q911" s="184">
        <v>0.125</v>
      </c>
      <c r="R911" s="83" t="s">
        <v>151</v>
      </c>
      <c r="AA911" s="2">
        <v>50000</v>
      </c>
    </row>
    <row r="912" spans="1:27" ht="15">
      <c r="A912" s="118">
        <v>4371</v>
      </c>
      <c r="B912" s="83" t="s">
        <v>6119</v>
      </c>
      <c r="C912" s="83" t="s">
        <v>8269</v>
      </c>
      <c r="D912" t="s">
        <v>2376</v>
      </c>
      <c r="E912" s="83">
        <v>1233</v>
      </c>
      <c r="F912" s="83" t="s">
        <v>153</v>
      </c>
      <c r="H912" s="83" t="s">
        <v>150</v>
      </c>
      <c r="I912" s="128">
        <v>45216</v>
      </c>
      <c r="J912" s="109">
        <f>VLOOKUP(A912,'Membership Details'!C:J,8,FALSE)</f>
        <v>44664</v>
      </c>
      <c r="K912" s="109" t="b">
        <f t="shared" si="14"/>
        <v>1</v>
      </c>
      <c r="L912" s="2">
        <v>28000</v>
      </c>
      <c r="M912" s="83">
        <v>12</v>
      </c>
      <c r="N912" s="130">
        <v>45581</v>
      </c>
      <c r="O912" s="2">
        <v>0</v>
      </c>
      <c r="P912" s="184">
        <v>0</v>
      </c>
      <c r="Q912" s="184">
        <v>0.125</v>
      </c>
      <c r="R912" s="83" t="s">
        <v>151</v>
      </c>
      <c r="AA912" s="2">
        <v>28000</v>
      </c>
    </row>
    <row r="913" spans="1:27" ht="15">
      <c r="A913" s="118">
        <v>4372</v>
      </c>
      <c r="B913" s="83" t="s">
        <v>6119</v>
      </c>
      <c r="C913" s="83" t="s">
        <v>8269</v>
      </c>
      <c r="D913" t="s">
        <v>2427</v>
      </c>
      <c r="E913" s="83">
        <v>1234</v>
      </c>
      <c r="F913" s="83" t="s">
        <v>153</v>
      </c>
      <c r="H913" s="83" t="s">
        <v>150</v>
      </c>
      <c r="I913" s="128">
        <v>45216</v>
      </c>
      <c r="J913" s="109">
        <f>VLOOKUP(A913,'Membership Details'!C:J,8,FALSE)</f>
        <v>39707</v>
      </c>
      <c r="K913" s="109" t="b">
        <f t="shared" si="14"/>
        <v>1</v>
      </c>
      <c r="L913" s="2">
        <v>9000</v>
      </c>
      <c r="M913" s="83">
        <v>12</v>
      </c>
      <c r="N913" s="130">
        <v>45581</v>
      </c>
      <c r="O913" s="2">
        <v>0</v>
      </c>
      <c r="P913" s="184">
        <v>0</v>
      </c>
      <c r="Q913" s="184">
        <v>0.125</v>
      </c>
      <c r="R913" s="83" t="s">
        <v>151</v>
      </c>
      <c r="AA913" s="2">
        <v>9000</v>
      </c>
    </row>
    <row r="914" spans="1:27" ht="15">
      <c r="A914" s="118">
        <v>4373</v>
      </c>
      <c r="B914" s="83" t="s">
        <v>6119</v>
      </c>
      <c r="C914" s="83" t="s">
        <v>8269</v>
      </c>
      <c r="D914" t="s">
        <v>2394</v>
      </c>
      <c r="E914" s="83">
        <v>1235</v>
      </c>
      <c r="F914" s="83" t="s">
        <v>153</v>
      </c>
      <c r="H914" s="83" t="s">
        <v>150</v>
      </c>
      <c r="I914" s="128">
        <v>45216</v>
      </c>
      <c r="J914" s="109">
        <f>VLOOKUP(A914,'Membership Details'!C:J,8,FALSE)</f>
        <v>44683</v>
      </c>
      <c r="K914" s="109" t="b">
        <f t="shared" si="14"/>
        <v>1</v>
      </c>
      <c r="L914" s="2">
        <v>50000</v>
      </c>
      <c r="M914" s="83">
        <v>12</v>
      </c>
      <c r="N914" s="130">
        <v>45581</v>
      </c>
      <c r="O914" s="2">
        <v>0</v>
      </c>
      <c r="P914" s="184">
        <v>0</v>
      </c>
      <c r="Q914" s="184">
        <v>0.125</v>
      </c>
      <c r="R914" s="83" t="s">
        <v>151</v>
      </c>
      <c r="AA914" s="2">
        <v>50000</v>
      </c>
    </row>
    <row r="915" spans="1:27" ht="15">
      <c r="A915" s="118">
        <v>4374</v>
      </c>
      <c r="B915" s="83" t="s">
        <v>6119</v>
      </c>
      <c r="C915" s="83" t="s">
        <v>8269</v>
      </c>
      <c r="D915" t="s">
        <v>2332</v>
      </c>
      <c r="E915" s="83">
        <v>1236</v>
      </c>
      <c r="F915" s="83" t="s">
        <v>153</v>
      </c>
      <c r="H915" s="83" t="s">
        <v>150</v>
      </c>
      <c r="I915" s="128">
        <v>45216</v>
      </c>
      <c r="J915" s="109">
        <f>VLOOKUP(A915,'Membership Details'!C:J,8,FALSE)</f>
        <v>44656</v>
      </c>
      <c r="K915" s="109" t="b">
        <f t="shared" si="14"/>
        <v>1</v>
      </c>
      <c r="L915" s="2">
        <v>50000</v>
      </c>
      <c r="M915" s="83">
        <v>12</v>
      </c>
      <c r="N915" s="130">
        <v>45581</v>
      </c>
      <c r="O915" s="2">
        <v>0</v>
      </c>
      <c r="P915" s="184">
        <v>0</v>
      </c>
      <c r="Q915" s="184">
        <v>0.125</v>
      </c>
      <c r="R915" s="83" t="s">
        <v>151</v>
      </c>
      <c r="AA915" s="2">
        <v>50000</v>
      </c>
    </row>
    <row r="916" spans="1:27" ht="15">
      <c r="A916" s="118">
        <v>4378</v>
      </c>
      <c r="B916" s="83" t="s">
        <v>6119</v>
      </c>
      <c r="C916" s="83" t="s">
        <v>8269</v>
      </c>
      <c r="D916" t="s">
        <v>2416</v>
      </c>
      <c r="E916" s="83">
        <v>1237</v>
      </c>
      <c r="F916" s="83" t="s">
        <v>153</v>
      </c>
      <c r="H916" s="83" t="s">
        <v>150</v>
      </c>
      <c r="I916" s="128">
        <v>45216</v>
      </c>
      <c r="J916" s="109">
        <f>VLOOKUP(A916,'Membership Details'!C:J,8,FALSE)</f>
        <v>44730</v>
      </c>
      <c r="K916" s="109" t="b">
        <f t="shared" si="14"/>
        <v>1</v>
      </c>
      <c r="L916" s="2">
        <v>27000</v>
      </c>
      <c r="M916" s="83">
        <v>12</v>
      </c>
      <c r="N916" s="130">
        <v>45581</v>
      </c>
      <c r="O916" s="2">
        <v>0</v>
      </c>
      <c r="P916" s="184">
        <v>0</v>
      </c>
      <c r="Q916" s="184">
        <v>0.125</v>
      </c>
      <c r="R916" s="83" t="s">
        <v>151</v>
      </c>
      <c r="AA916" s="2">
        <v>27000</v>
      </c>
    </row>
    <row r="917" spans="1:27" ht="15">
      <c r="A917" s="118">
        <v>4379</v>
      </c>
      <c r="B917" s="83" t="s">
        <v>6119</v>
      </c>
      <c r="C917" s="83" t="s">
        <v>8269</v>
      </c>
      <c r="D917" t="s">
        <v>2409</v>
      </c>
      <c r="E917" s="83">
        <v>1238</v>
      </c>
      <c r="F917" s="83" t="s">
        <v>153</v>
      </c>
      <c r="H917" s="83" t="s">
        <v>150</v>
      </c>
      <c r="I917" s="128">
        <v>45216</v>
      </c>
      <c r="J917" s="109">
        <f>VLOOKUP(A917,'Membership Details'!C:J,8,FALSE)</f>
        <v>44702</v>
      </c>
      <c r="K917" s="109" t="b">
        <f t="shared" si="14"/>
        <v>1</v>
      </c>
      <c r="L917" s="2">
        <v>50000</v>
      </c>
      <c r="M917" s="83">
        <v>12</v>
      </c>
      <c r="N917" s="130">
        <v>45581</v>
      </c>
      <c r="O917" s="2">
        <v>0</v>
      </c>
      <c r="P917" s="184">
        <v>0</v>
      </c>
      <c r="Q917" s="184">
        <v>0.125</v>
      </c>
      <c r="R917" s="83" t="s">
        <v>151</v>
      </c>
      <c r="AA917" s="2">
        <v>50000</v>
      </c>
    </row>
    <row r="918" spans="1:27" ht="15">
      <c r="A918" s="118">
        <v>4385</v>
      </c>
      <c r="B918" s="83" t="s">
        <v>6119</v>
      </c>
      <c r="C918" s="83" t="s">
        <v>8269</v>
      </c>
      <c r="D918" t="s">
        <v>2358</v>
      </c>
      <c r="E918" s="83">
        <v>1239</v>
      </c>
      <c r="F918" s="83" t="s">
        <v>153</v>
      </c>
      <c r="H918" s="83" t="s">
        <v>150</v>
      </c>
      <c r="I918" s="128">
        <v>45216</v>
      </c>
      <c r="J918" s="109">
        <f>VLOOKUP(A918,'Membership Details'!C:J,8,FALSE)</f>
        <v>44657</v>
      </c>
      <c r="K918" s="109" t="b">
        <f t="shared" si="14"/>
        <v>1</v>
      </c>
      <c r="L918" s="2">
        <v>50000</v>
      </c>
      <c r="M918" s="83">
        <v>12</v>
      </c>
      <c r="N918" s="130">
        <v>45581</v>
      </c>
      <c r="O918" s="2">
        <v>0</v>
      </c>
      <c r="P918" s="184">
        <v>0</v>
      </c>
      <c r="Q918" s="184">
        <v>0.125</v>
      </c>
      <c r="R918" s="83" t="s">
        <v>151</v>
      </c>
      <c r="AA918" s="2">
        <v>50000</v>
      </c>
    </row>
    <row r="919" spans="1:27" ht="15">
      <c r="A919" s="118">
        <v>4386</v>
      </c>
      <c r="B919" s="83" t="s">
        <v>6119</v>
      </c>
      <c r="C919" s="83" t="s">
        <v>8269</v>
      </c>
      <c r="D919" t="s">
        <v>2375</v>
      </c>
      <c r="E919" s="83">
        <v>1240</v>
      </c>
      <c r="F919" s="83" t="s">
        <v>153</v>
      </c>
      <c r="H919" s="83" t="s">
        <v>150</v>
      </c>
      <c r="I919" s="128">
        <v>45216</v>
      </c>
      <c r="J919" s="109">
        <f>VLOOKUP(A919,'Membership Details'!C:J,8,FALSE)</f>
        <v>44663</v>
      </c>
      <c r="K919" s="109" t="b">
        <f t="shared" si="14"/>
        <v>1</v>
      </c>
      <c r="L919" s="2">
        <v>50000</v>
      </c>
      <c r="M919" s="83">
        <v>12</v>
      </c>
      <c r="N919" s="130">
        <v>45581</v>
      </c>
      <c r="O919" s="2">
        <v>0</v>
      </c>
      <c r="P919" s="184">
        <v>0</v>
      </c>
      <c r="Q919" s="184">
        <v>0.125</v>
      </c>
      <c r="R919" s="83" t="s">
        <v>151</v>
      </c>
      <c r="AA919" s="2">
        <v>50000</v>
      </c>
    </row>
    <row r="920" spans="1:27" ht="15">
      <c r="A920" s="118">
        <v>4387</v>
      </c>
      <c r="B920" s="83" t="s">
        <v>6119</v>
      </c>
      <c r="C920" s="83" t="s">
        <v>8269</v>
      </c>
      <c r="D920" t="s">
        <v>2448</v>
      </c>
      <c r="E920" s="83">
        <v>1241</v>
      </c>
      <c r="F920" s="83" t="s">
        <v>153</v>
      </c>
      <c r="H920" s="83" t="s">
        <v>150</v>
      </c>
      <c r="I920" s="128">
        <v>45216</v>
      </c>
      <c r="J920" s="109">
        <f>VLOOKUP(A920,'Membership Details'!C:J,8,FALSE)</f>
        <v>39707</v>
      </c>
      <c r="K920" s="109" t="b">
        <f t="shared" si="14"/>
        <v>1</v>
      </c>
      <c r="L920" s="2">
        <v>50000</v>
      </c>
      <c r="M920" s="83">
        <v>12</v>
      </c>
      <c r="N920" s="130">
        <v>45581</v>
      </c>
      <c r="O920" s="2">
        <v>0</v>
      </c>
      <c r="P920" s="184">
        <v>0</v>
      </c>
      <c r="Q920" s="184">
        <v>0.125</v>
      </c>
      <c r="R920" s="83" t="s">
        <v>151</v>
      </c>
      <c r="AA920" s="2">
        <v>50000</v>
      </c>
    </row>
    <row r="921" spans="1:27" ht="15">
      <c r="A921" s="118">
        <v>4390</v>
      </c>
      <c r="B921" s="83" t="s">
        <v>6119</v>
      </c>
      <c r="C921" s="83" t="s">
        <v>8269</v>
      </c>
      <c r="D921" t="s">
        <v>2437</v>
      </c>
      <c r="E921" s="83">
        <v>1243</v>
      </c>
      <c r="F921" s="83" t="s">
        <v>153</v>
      </c>
      <c r="H921" s="83" t="s">
        <v>150</v>
      </c>
      <c r="I921" s="128">
        <v>45216</v>
      </c>
      <c r="J921" s="109">
        <f>VLOOKUP(A921,'Membership Details'!C:J,8,FALSE)</f>
        <v>39707</v>
      </c>
      <c r="K921" s="109" t="b">
        <f t="shared" si="14"/>
        <v>1</v>
      </c>
      <c r="L921" s="2">
        <v>20000</v>
      </c>
      <c r="M921" s="83">
        <v>12</v>
      </c>
      <c r="N921" s="130">
        <v>45581</v>
      </c>
      <c r="O921" s="2">
        <v>0</v>
      </c>
      <c r="P921" s="184">
        <v>0</v>
      </c>
      <c r="Q921" s="184">
        <v>0.125</v>
      </c>
      <c r="R921" s="83" t="s">
        <v>151</v>
      </c>
      <c r="AA921" s="2">
        <v>20000</v>
      </c>
    </row>
    <row r="922" spans="1:27" ht="15">
      <c r="A922" s="118">
        <v>4392</v>
      </c>
      <c r="B922" s="83" t="s">
        <v>6119</v>
      </c>
      <c r="C922" s="83" t="s">
        <v>8269</v>
      </c>
      <c r="D922" t="s">
        <v>2439</v>
      </c>
      <c r="E922" s="83">
        <v>1244</v>
      </c>
      <c r="F922" s="83" t="s">
        <v>153</v>
      </c>
      <c r="H922" s="83" t="s">
        <v>150</v>
      </c>
      <c r="I922" s="128">
        <v>45216</v>
      </c>
      <c r="J922" s="109">
        <f>VLOOKUP(A922,'Membership Details'!C:J,8,FALSE)</f>
        <v>39707</v>
      </c>
      <c r="K922" s="109" t="b">
        <f t="shared" si="14"/>
        <v>1</v>
      </c>
      <c r="L922" s="2">
        <v>18000</v>
      </c>
      <c r="M922" s="83">
        <v>12</v>
      </c>
      <c r="N922" s="130">
        <v>45581</v>
      </c>
      <c r="O922" s="2">
        <v>0</v>
      </c>
      <c r="P922" s="184">
        <v>0</v>
      </c>
      <c r="Q922" s="184">
        <v>0.125</v>
      </c>
      <c r="R922" s="83" t="s">
        <v>151</v>
      </c>
      <c r="AA922" s="2">
        <v>18000</v>
      </c>
    </row>
    <row r="923" spans="1:27" ht="15">
      <c r="A923" s="118">
        <v>4393</v>
      </c>
      <c r="B923" s="83" t="s">
        <v>6119</v>
      </c>
      <c r="C923" s="83" t="s">
        <v>8269</v>
      </c>
      <c r="D923" t="s">
        <v>2440</v>
      </c>
      <c r="E923" s="83">
        <v>1245</v>
      </c>
      <c r="F923" s="83" t="s">
        <v>153</v>
      </c>
      <c r="H923" s="83" t="s">
        <v>150</v>
      </c>
      <c r="I923" s="128">
        <v>45216</v>
      </c>
      <c r="J923" s="109">
        <f>VLOOKUP(A923,'Membership Details'!C:J,8,FALSE)</f>
        <v>39707</v>
      </c>
      <c r="K923" s="109" t="b">
        <f t="shared" si="14"/>
        <v>1</v>
      </c>
      <c r="L923" s="2">
        <v>18000</v>
      </c>
      <c r="M923" s="83">
        <v>12</v>
      </c>
      <c r="N923" s="130">
        <v>45581</v>
      </c>
      <c r="O923" s="2">
        <v>0</v>
      </c>
      <c r="P923" s="184">
        <v>0</v>
      </c>
      <c r="Q923" s="184">
        <v>0.125</v>
      </c>
      <c r="R923" s="83" t="s">
        <v>151</v>
      </c>
      <c r="AA923" s="2">
        <v>18000</v>
      </c>
    </row>
    <row r="924" spans="1:27" ht="15">
      <c r="A924" s="118">
        <v>4394</v>
      </c>
      <c r="B924" s="83" t="s">
        <v>6119</v>
      </c>
      <c r="C924" s="83" t="s">
        <v>8269</v>
      </c>
      <c r="D924" t="s">
        <v>2435</v>
      </c>
      <c r="E924" s="83">
        <v>1246</v>
      </c>
      <c r="F924" s="83" t="s">
        <v>153</v>
      </c>
      <c r="H924" s="83" t="s">
        <v>150</v>
      </c>
      <c r="I924" s="128">
        <v>45216</v>
      </c>
      <c r="J924" s="109">
        <f>VLOOKUP(A924,'Membership Details'!C:J,8,FALSE)</f>
        <v>39707</v>
      </c>
      <c r="K924" s="109" t="b">
        <f t="shared" si="14"/>
        <v>1</v>
      </c>
      <c r="L924" s="2">
        <v>12000</v>
      </c>
      <c r="M924" s="83">
        <v>12</v>
      </c>
      <c r="N924" s="130">
        <v>45581</v>
      </c>
      <c r="O924" s="2">
        <v>0</v>
      </c>
      <c r="P924" s="184">
        <v>0</v>
      </c>
      <c r="Q924" s="184">
        <v>0.125</v>
      </c>
      <c r="R924" s="83" t="s">
        <v>151</v>
      </c>
      <c r="AA924" s="2">
        <v>12000</v>
      </c>
    </row>
    <row r="925" spans="1:27" ht="15">
      <c r="A925" s="118">
        <v>4395</v>
      </c>
      <c r="B925" s="83" t="s">
        <v>6119</v>
      </c>
      <c r="C925" s="83" t="s">
        <v>8269</v>
      </c>
      <c r="D925" t="s">
        <v>2438</v>
      </c>
      <c r="E925" s="83">
        <v>1247</v>
      </c>
      <c r="F925" s="83" t="s">
        <v>153</v>
      </c>
      <c r="H925" s="83" t="s">
        <v>150</v>
      </c>
      <c r="I925" s="128">
        <v>45216</v>
      </c>
      <c r="J925" s="109">
        <f>VLOOKUP(A925,'Membership Details'!C:J,8,FALSE)</f>
        <v>39707</v>
      </c>
      <c r="K925" s="109" t="b">
        <f t="shared" si="14"/>
        <v>1</v>
      </c>
      <c r="L925" s="2">
        <v>12000</v>
      </c>
      <c r="M925" s="83">
        <v>12</v>
      </c>
      <c r="N925" s="130">
        <v>45581</v>
      </c>
      <c r="O925" s="2">
        <v>0</v>
      </c>
      <c r="P925" s="184">
        <v>0</v>
      </c>
      <c r="Q925" s="184">
        <v>0.125</v>
      </c>
      <c r="R925" s="83" t="s">
        <v>151</v>
      </c>
      <c r="AA925" s="2">
        <v>12000</v>
      </c>
    </row>
    <row r="926" spans="1:27" ht="15">
      <c r="A926" s="118">
        <v>4396</v>
      </c>
      <c r="B926" s="83" t="s">
        <v>6119</v>
      </c>
      <c r="C926" s="83" t="s">
        <v>8269</v>
      </c>
      <c r="D926" t="s">
        <v>2436</v>
      </c>
      <c r="E926" s="83">
        <v>1248</v>
      </c>
      <c r="F926" s="83" t="s">
        <v>153</v>
      </c>
      <c r="H926" s="83" t="s">
        <v>150</v>
      </c>
      <c r="I926" s="128">
        <v>45216</v>
      </c>
      <c r="J926" s="109">
        <f>VLOOKUP(A926,'Membership Details'!C:J,8,FALSE)</f>
        <v>39707</v>
      </c>
      <c r="K926" s="109" t="b">
        <f t="shared" si="14"/>
        <v>1</v>
      </c>
      <c r="L926" s="2">
        <v>12000</v>
      </c>
      <c r="M926" s="83">
        <v>12</v>
      </c>
      <c r="N926" s="130">
        <v>45581</v>
      </c>
      <c r="O926" s="2">
        <v>0</v>
      </c>
      <c r="P926" s="184">
        <v>0</v>
      </c>
      <c r="Q926" s="184">
        <v>0.125</v>
      </c>
      <c r="R926" s="83" t="s">
        <v>151</v>
      </c>
      <c r="AA926" s="2">
        <v>12000</v>
      </c>
    </row>
    <row r="927" spans="1:27" ht="15">
      <c r="A927" s="118">
        <v>4401</v>
      </c>
      <c r="B927" s="83" t="s">
        <v>6119</v>
      </c>
      <c r="C927" s="83" t="s">
        <v>8269</v>
      </c>
      <c r="D927" t="s">
        <v>2402</v>
      </c>
      <c r="E927" s="83">
        <v>1249</v>
      </c>
      <c r="F927" s="83" t="s">
        <v>153</v>
      </c>
      <c r="H927" s="83" t="s">
        <v>150</v>
      </c>
      <c r="I927" s="128">
        <v>45216</v>
      </c>
      <c r="J927" s="109">
        <f>VLOOKUP(A927,'Membership Details'!C:J,8,FALSE)</f>
        <v>39707</v>
      </c>
      <c r="K927" s="109" t="b">
        <f t="shared" si="14"/>
        <v>1</v>
      </c>
      <c r="L927" s="2">
        <v>50000</v>
      </c>
      <c r="M927" s="83">
        <v>12</v>
      </c>
      <c r="N927" s="130">
        <v>45581</v>
      </c>
      <c r="O927" s="2">
        <v>0</v>
      </c>
      <c r="P927" s="184">
        <v>0</v>
      </c>
      <c r="Q927" s="184">
        <v>0.125</v>
      </c>
      <c r="R927" s="83" t="s">
        <v>151</v>
      </c>
      <c r="AA927" s="2">
        <v>50000</v>
      </c>
    </row>
    <row r="928" spans="1:27" ht="15">
      <c r="A928" s="118">
        <v>4402</v>
      </c>
      <c r="B928" s="83" t="s">
        <v>6119</v>
      </c>
      <c r="C928" s="83" t="s">
        <v>8269</v>
      </c>
      <c r="D928" t="s">
        <v>2403</v>
      </c>
      <c r="E928" s="83">
        <v>1250</v>
      </c>
      <c r="F928" s="83" t="s">
        <v>153</v>
      </c>
      <c r="H928" s="83" t="s">
        <v>150</v>
      </c>
      <c r="I928" s="128">
        <v>45216</v>
      </c>
      <c r="J928" s="109">
        <f>VLOOKUP(A928,'Membership Details'!C:J,8,FALSE)</f>
        <v>44690</v>
      </c>
      <c r="K928" s="109" t="b">
        <f t="shared" si="14"/>
        <v>1</v>
      </c>
      <c r="L928" s="2">
        <v>50000</v>
      </c>
      <c r="M928" s="83">
        <v>12</v>
      </c>
      <c r="N928" s="130">
        <v>45581</v>
      </c>
      <c r="O928" s="2">
        <v>0</v>
      </c>
      <c r="P928" s="184">
        <v>0</v>
      </c>
      <c r="Q928" s="184">
        <v>0.125</v>
      </c>
      <c r="R928" s="83" t="s">
        <v>151</v>
      </c>
      <c r="AA928" s="2">
        <v>50000</v>
      </c>
    </row>
    <row r="929" spans="1:27" ht="15">
      <c r="A929" s="118">
        <v>4403</v>
      </c>
      <c r="B929" s="83" t="s">
        <v>6119</v>
      </c>
      <c r="C929" s="83" t="s">
        <v>8269</v>
      </c>
      <c r="D929" t="s">
        <v>2404</v>
      </c>
      <c r="E929" s="83">
        <v>1251</v>
      </c>
      <c r="F929" s="83" t="s">
        <v>153</v>
      </c>
      <c r="H929" s="83" t="s">
        <v>150</v>
      </c>
      <c r="I929" s="128">
        <v>45216</v>
      </c>
      <c r="J929" s="109">
        <f>VLOOKUP(A929,'Membership Details'!C:J,8,FALSE)</f>
        <v>44690</v>
      </c>
      <c r="K929" s="109" t="b">
        <f t="shared" si="14"/>
        <v>1</v>
      </c>
      <c r="L929" s="2">
        <v>50000</v>
      </c>
      <c r="M929" s="83">
        <v>12</v>
      </c>
      <c r="N929" s="130">
        <v>45581</v>
      </c>
      <c r="O929" s="2">
        <v>0</v>
      </c>
      <c r="P929" s="184">
        <v>0</v>
      </c>
      <c r="Q929" s="184">
        <v>0.125</v>
      </c>
      <c r="R929" s="83" t="s">
        <v>151</v>
      </c>
      <c r="AA929" s="2">
        <v>50000</v>
      </c>
    </row>
    <row r="930" spans="1:27" ht="15">
      <c r="A930" s="118">
        <v>4405</v>
      </c>
      <c r="B930" s="83" t="s">
        <v>6119</v>
      </c>
      <c r="C930" s="83" t="s">
        <v>8269</v>
      </c>
      <c r="D930" t="s">
        <v>2369</v>
      </c>
      <c r="E930" s="83">
        <v>1252</v>
      </c>
      <c r="F930" s="83" t="s">
        <v>153</v>
      </c>
      <c r="H930" s="83" t="s">
        <v>150</v>
      </c>
      <c r="I930" s="128">
        <v>45216</v>
      </c>
      <c r="J930" s="109">
        <f>VLOOKUP(A930,'Membership Details'!C:J,8,FALSE)</f>
        <v>44658</v>
      </c>
      <c r="K930" s="109" t="b">
        <f t="shared" si="14"/>
        <v>1</v>
      </c>
      <c r="L930" s="2">
        <v>50000</v>
      </c>
      <c r="M930" s="83">
        <v>12</v>
      </c>
      <c r="N930" s="130">
        <v>45581</v>
      </c>
      <c r="O930" s="2">
        <v>0</v>
      </c>
      <c r="P930" s="184">
        <v>0</v>
      </c>
      <c r="Q930" s="184">
        <v>0.125</v>
      </c>
      <c r="R930" s="83" t="s">
        <v>151</v>
      </c>
      <c r="AA930" s="2">
        <v>50000</v>
      </c>
    </row>
    <row r="931" spans="1:27" ht="15">
      <c r="A931" s="118">
        <v>4406</v>
      </c>
      <c r="B931" s="83" t="s">
        <v>6119</v>
      </c>
      <c r="C931" s="83" t="s">
        <v>8269</v>
      </c>
      <c r="D931" t="s">
        <v>2397</v>
      </c>
      <c r="E931" s="83">
        <v>1253</v>
      </c>
      <c r="F931" s="83" t="s">
        <v>153</v>
      </c>
      <c r="H931" s="83" t="s">
        <v>150</v>
      </c>
      <c r="I931" s="128">
        <v>45216</v>
      </c>
      <c r="J931" s="109">
        <f>VLOOKUP(A931,'Membership Details'!C:J,8,FALSE)</f>
        <v>44686</v>
      </c>
      <c r="K931" s="109" t="b">
        <f t="shared" si="14"/>
        <v>1</v>
      </c>
      <c r="L931" s="2">
        <v>26000</v>
      </c>
      <c r="M931" s="83">
        <v>12</v>
      </c>
      <c r="N931" s="130">
        <v>45581</v>
      </c>
      <c r="O931" s="2">
        <v>0</v>
      </c>
      <c r="P931" s="184">
        <v>0</v>
      </c>
      <c r="Q931" s="184">
        <v>0.125</v>
      </c>
      <c r="R931" s="83" t="s">
        <v>151</v>
      </c>
      <c r="AA931" s="2">
        <v>26000</v>
      </c>
    </row>
    <row r="932" spans="1:27" ht="15">
      <c r="A932" s="118">
        <v>4407</v>
      </c>
      <c r="B932" s="83" t="s">
        <v>6119</v>
      </c>
      <c r="C932" s="83" t="s">
        <v>8269</v>
      </c>
      <c r="D932" t="s">
        <v>2351</v>
      </c>
      <c r="E932" s="83">
        <v>1254</v>
      </c>
      <c r="F932" s="83" t="s">
        <v>153</v>
      </c>
      <c r="H932" s="83" t="s">
        <v>150</v>
      </c>
      <c r="I932" s="128">
        <v>45216</v>
      </c>
      <c r="J932" s="109">
        <f>VLOOKUP(A932,'Membership Details'!C:J,8,FALSE)</f>
        <v>44657</v>
      </c>
      <c r="K932" s="109" t="b">
        <f t="shared" si="14"/>
        <v>1</v>
      </c>
      <c r="L932" s="2">
        <v>8000</v>
      </c>
      <c r="M932" s="83">
        <v>12</v>
      </c>
      <c r="N932" s="130">
        <v>45581</v>
      </c>
      <c r="O932" s="2">
        <v>0</v>
      </c>
      <c r="P932" s="184">
        <v>0</v>
      </c>
      <c r="Q932" s="184">
        <v>0.125</v>
      </c>
      <c r="R932" s="83" t="s">
        <v>151</v>
      </c>
      <c r="AA932" s="2">
        <v>8000</v>
      </c>
    </row>
    <row r="933" spans="1:27" ht="15">
      <c r="A933" s="118">
        <v>4408</v>
      </c>
      <c r="B933" s="83" t="s">
        <v>6119</v>
      </c>
      <c r="C933" s="83" t="s">
        <v>8269</v>
      </c>
      <c r="D933" t="s">
        <v>2350</v>
      </c>
      <c r="E933" s="83">
        <v>1255</v>
      </c>
      <c r="F933" s="83" t="s">
        <v>153</v>
      </c>
      <c r="H933" s="83" t="s">
        <v>150</v>
      </c>
      <c r="I933" s="128">
        <v>45216</v>
      </c>
      <c r="J933" s="109">
        <f>VLOOKUP(A933,'Membership Details'!C:J,8,FALSE)</f>
        <v>44657</v>
      </c>
      <c r="K933" s="109" t="b">
        <f t="shared" si="14"/>
        <v>1</v>
      </c>
      <c r="L933" s="2">
        <v>8000</v>
      </c>
      <c r="M933" s="83">
        <v>12</v>
      </c>
      <c r="N933" s="130">
        <v>45581</v>
      </c>
      <c r="O933" s="2">
        <v>0</v>
      </c>
      <c r="P933" s="184">
        <v>0</v>
      </c>
      <c r="Q933" s="184">
        <v>0.125</v>
      </c>
      <c r="R933" s="83" t="s">
        <v>151</v>
      </c>
      <c r="AA933" s="2">
        <v>8000</v>
      </c>
    </row>
    <row r="934" spans="1:27" ht="15">
      <c r="A934" s="118">
        <v>4409</v>
      </c>
      <c r="B934" s="83" t="s">
        <v>6119</v>
      </c>
      <c r="C934" s="83" t="s">
        <v>8269</v>
      </c>
      <c r="D934" t="s">
        <v>2352</v>
      </c>
      <c r="E934" s="83">
        <v>1256</v>
      </c>
      <c r="F934" s="83" t="s">
        <v>153</v>
      </c>
      <c r="H934" s="83" t="s">
        <v>150</v>
      </c>
      <c r="I934" s="128">
        <v>45216</v>
      </c>
      <c r="J934" s="109">
        <f>VLOOKUP(A934,'Membership Details'!C:J,8,FALSE)</f>
        <v>44657</v>
      </c>
      <c r="K934" s="109" t="b">
        <f t="shared" si="14"/>
        <v>1</v>
      </c>
      <c r="L934" s="2">
        <v>8000</v>
      </c>
      <c r="M934" s="83">
        <v>12</v>
      </c>
      <c r="N934" s="130">
        <v>45581</v>
      </c>
      <c r="O934" s="2">
        <v>0</v>
      </c>
      <c r="P934" s="184">
        <v>0</v>
      </c>
      <c r="Q934" s="184">
        <v>0.125</v>
      </c>
      <c r="R934" s="83" t="s">
        <v>151</v>
      </c>
      <c r="AA934" s="2">
        <v>8000</v>
      </c>
    </row>
    <row r="935" spans="1:27" ht="15">
      <c r="A935" s="118">
        <v>4411</v>
      </c>
      <c r="B935" s="83" t="s">
        <v>6119</v>
      </c>
      <c r="C935" s="83" t="s">
        <v>8269</v>
      </c>
      <c r="D935" t="s">
        <v>2347</v>
      </c>
      <c r="E935" s="83">
        <v>1257</v>
      </c>
      <c r="F935" s="83" t="s">
        <v>153</v>
      </c>
      <c r="H935" s="83" t="s">
        <v>150</v>
      </c>
      <c r="I935" s="128">
        <v>45216</v>
      </c>
      <c r="J935" s="109">
        <f>VLOOKUP(A935,'Membership Details'!C:J,8,FALSE)</f>
        <v>44657</v>
      </c>
      <c r="K935" s="109" t="b">
        <f t="shared" si="14"/>
        <v>1</v>
      </c>
      <c r="L935" s="2">
        <v>22000</v>
      </c>
      <c r="M935" s="83">
        <v>12</v>
      </c>
      <c r="N935" s="130">
        <v>45581</v>
      </c>
      <c r="O935" s="2">
        <v>0</v>
      </c>
      <c r="P935" s="184">
        <v>0</v>
      </c>
      <c r="Q935" s="184">
        <v>0.125</v>
      </c>
      <c r="R935" s="83" t="s">
        <v>151</v>
      </c>
      <c r="AA935" s="2">
        <v>22000</v>
      </c>
    </row>
    <row r="936" spans="1:27" ht="15">
      <c r="A936" s="118">
        <v>4413</v>
      </c>
      <c r="B936" s="83" t="s">
        <v>6119</v>
      </c>
      <c r="C936" s="83" t="s">
        <v>8269</v>
      </c>
      <c r="D936" t="s">
        <v>2348</v>
      </c>
      <c r="E936" s="83">
        <v>1258</v>
      </c>
      <c r="F936" s="83" t="s">
        <v>153</v>
      </c>
      <c r="H936" s="83" t="s">
        <v>150</v>
      </c>
      <c r="I936" s="128">
        <v>45216</v>
      </c>
      <c r="J936" s="109">
        <f>VLOOKUP(A936,'Membership Details'!C:J,8,FALSE)</f>
        <v>44657</v>
      </c>
      <c r="K936" s="109" t="b">
        <f t="shared" si="14"/>
        <v>1</v>
      </c>
      <c r="L936" s="2">
        <v>22000</v>
      </c>
      <c r="M936" s="83">
        <v>12</v>
      </c>
      <c r="N936" s="130">
        <v>45581</v>
      </c>
      <c r="O936" s="2">
        <v>0</v>
      </c>
      <c r="P936" s="184">
        <v>0</v>
      </c>
      <c r="Q936" s="184">
        <v>0.125</v>
      </c>
      <c r="R936" s="83" t="s">
        <v>151</v>
      </c>
      <c r="AA936" s="2">
        <v>22000</v>
      </c>
    </row>
    <row r="937" spans="1:27" ht="15">
      <c r="A937" s="118">
        <v>4414</v>
      </c>
      <c r="B937" s="83" t="s">
        <v>6119</v>
      </c>
      <c r="C937" s="83" t="s">
        <v>8269</v>
      </c>
      <c r="D937" t="s">
        <v>2388</v>
      </c>
      <c r="E937" s="83">
        <v>1259</v>
      </c>
      <c r="F937" s="83" t="s">
        <v>153</v>
      </c>
      <c r="H937" s="83" t="s">
        <v>150</v>
      </c>
      <c r="I937" s="128">
        <v>45216</v>
      </c>
      <c r="J937" s="109">
        <f>VLOOKUP(A937,'Membership Details'!C:J,8,FALSE)</f>
        <v>44672</v>
      </c>
      <c r="K937" s="109" t="b">
        <f t="shared" si="14"/>
        <v>1</v>
      </c>
      <c r="L937" s="2">
        <v>100000</v>
      </c>
      <c r="M937" s="83">
        <v>12</v>
      </c>
      <c r="N937" s="130">
        <v>45581</v>
      </c>
      <c r="O937" s="2">
        <v>0</v>
      </c>
      <c r="P937" s="184">
        <v>0</v>
      </c>
      <c r="Q937" s="184">
        <v>0.125</v>
      </c>
      <c r="R937" s="83" t="s">
        <v>151</v>
      </c>
      <c r="AA937" s="2">
        <v>100000</v>
      </c>
    </row>
    <row r="938" spans="1:27" ht="15">
      <c r="A938" s="118">
        <v>4415</v>
      </c>
      <c r="B938" s="83" t="s">
        <v>6119</v>
      </c>
      <c r="C938" s="83" t="s">
        <v>8269</v>
      </c>
      <c r="D938" t="s">
        <v>2391</v>
      </c>
      <c r="E938" s="83">
        <v>1260</v>
      </c>
      <c r="F938" s="83" t="s">
        <v>153</v>
      </c>
      <c r="H938" s="83" t="s">
        <v>150</v>
      </c>
      <c r="I938" s="128">
        <v>45216</v>
      </c>
      <c r="J938" s="109">
        <f>VLOOKUP(A938,'Membership Details'!C:J,8,FALSE)</f>
        <v>44678</v>
      </c>
      <c r="K938" s="109" t="b">
        <f t="shared" si="14"/>
        <v>1</v>
      </c>
      <c r="L938" s="2">
        <v>100000</v>
      </c>
      <c r="M938" s="83">
        <v>12</v>
      </c>
      <c r="N938" s="130">
        <v>45581</v>
      </c>
      <c r="O938" s="2">
        <v>0</v>
      </c>
      <c r="P938" s="184">
        <v>0</v>
      </c>
      <c r="Q938" s="184">
        <v>0.125</v>
      </c>
      <c r="R938" s="83" t="s">
        <v>151</v>
      </c>
      <c r="AA938" s="2">
        <v>100000</v>
      </c>
    </row>
    <row r="939" spans="1:27" ht="15">
      <c r="A939" s="118">
        <v>4418</v>
      </c>
      <c r="B939" s="83" t="s">
        <v>6119</v>
      </c>
      <c r="C939" s="83" t="s">
        <v>8269</v>
      </c>
      <c r="D939" t="s">
        <v>2344</v>
      </c>
      <c r="E939" s="83">
        <v>1261</v>
      </c>
      <c r="F939" s="83" t="s">
        <v>153</v>
      </c>
      <c r="H939" s="83" t="s">
        <v>150</v>
      </c>
      <c r="I939" s="128">
        <v>45216</v>
      </c>
      <c r="J939" s="109">
        <f>VLOOKUP(A939,'Membership Details'!C:J,8,FALSE)</f>
        <v>44657</v>
      </c>
      <c r="K939" s="109" t="b">
        <f t="shared" si="14"/>
        <v>1</v>
      </c>
      <c r="L939" s="2">
        <v>75000</v>
      </c>
      <c r="M939" s="83">
        <v>12</v>
      </c>
      <c r="N939" s="130">
        <v>45581</v>
      </c>
      <c r="O939" s="2">
        <v>0</v>
      </c>
      <c r="P939" s="184">
        <v>0</v>
      </c>
      <c r="Q939" s="184">
        <v>0.125</v>
      </c>
      <c r="R939" s="83" t="s">
        <v>151</v>
      </c>
      <c r="AA939" s="2">
        <v>75000</v>
      </c>
    </row>
    <row r="940" spans="1:27" ht="15">
      <c r="A940" s="118">
        <v>4419</v>
      </c>
      <c r="B940" s="83" t="s">
        <v>6119</v>
      </c>
      <c r="C940" s="83" t="s">
        <v>8269</v>
      </c>
      <c r="D940" t="s">
        <v>2346</v>
      </c>
      <c r="E940" s="83">
        <v>1262</v>
      </c>
      <c r="F940" s="83" t="s">
        <v>153</v>
      </c>
      <c r="H940" s="83" t="s">
        <v>150</v>
      </c>
      <c r="I940" s="128">
        <v>45216</v>
      </c>
      <c r="J940" s="109">
        <f>VLOOKUP(A940,'Membership Details'!C:J,8,FALSE)</f>
        <v>44657</v>
      </c>
      <c r="K940" s="109" t="b">
        <f t="shared" si="14"/>
        <v>1</v>
      </c>
      <c r="L940" s="2">
        <v>75000</v>
      </c>
      <c r="M940" s="83">
        <v>12</v>
      </c>
      <c r="N940" s="130">
        <v>45581</v>
      </c>
      <c r="O940" s="2">
        <v>0</v>
      </c>
      <c r="P940" s="184">
        <v>0</v>
      </c>
      <c r="Q940" s="184">
        <v>0.125</v>
      </c>
      <c r="R940" s="83" t="s">
        <v>151</v>
      </c>
      <c r="AA940" s="2">
        <v>75000</v>
      </c>
    </row>
    <row r="941" spans="1:27" ht="15">
      <c r="A941" s="118">
        <v>4420</v>
      </c>
      <c r="B941" s="83" t="s">
        <v>6119</v>
      </c>
      <c r="C941" s="83" t="s">
        <v>8269</v>
      </c>
      <c r="D941" t="s">
        <v>2343</v>
      </c>
      <c r="E941" s="83">
        <v>1263</v>
      </c>
      <c r="F941" s="83" t="s">
        <v>153</v>
      </c>
      <c r="H941" s="83" t="s">
        <v>150</v>
      </c>
      <c r="I941" s="128">
        <v>45216</v>
      </c>
      <c r="J941" s="109">
        <f>VLOOKUP(A941,'Membership Details'!C:J,8,FALSE)</f>
        <v>39707</v>
      </c>
      <c r="K941" s="109" t="b">
        <f t="shared" si="14"/>
        <v>1</v>
      </c>
      <c r="L941" s="2">
        <v>75000</v>
      </c>
      <c r="M941" s="83">
        <v>12</v>
      </c>
      <c r="N941" s="130">
        <v>45581</v>
      </c>
      <c r="O941" s="2">
        <v>0</v>
      </c>
      <c r="P941" s="184">
        <v>0</v>
      </c>
      <c r="Q941" s="184">
        <v>0.125</v>
      </c>
      <c r="R941" s="83" t="s">
        <v>151</v>
      </c>
      <c r="AA941" s="2">
        <v>75000</v>
      </c>
    </row>
    <row r="942" spans="1:27" ht="15">
      <c r="A942" s="118">
        <v>4421</v>
      </c>
      <c r="B942" s="83" t="s">
        <v>6119</v>
      </c>
      <c r="C942" s="83" t="s">
        <v>8269</v>
      </c>
      <c r="D942" t="s">
        <v>2345</v>
      </c>
      <c r="E942" s="83">
        <v>1264</v>
      </c>
      <c r="F942" s="83" t="s">
        <v>153</v>
      </c>
      <c r="H942" s="83" t="s">
        <v>150</v>
      </c>
      <c r="I942" s="128">
        <v>45216</v>
      </c>
      <c r="J942" s="109">
        <f>VLOOKUP(A942,'Membership Details'!C:J,8,FALSE)</f>
        <v>44657</v>
      </c>
      <c r="K942" s="109" t="b">
        <f t="shared" si="14"/>
        <v>1</v>
      </c>
      <c r="L942" s="2">
        <v>75000</v>
      </c>
      <c r="M942" s="83">
        <v>12</v>
      </c>
      <c r="N942" s="130">
        <v>45581</v>
      </c>
      <c r="O942" s="2">
        <v>0</v>
      </c>
      <c r="P942" s="184">
        <v>0</v>
      </c>
      <c r="Q942" s="184">
        <v>0.125</v>
      </c>
      <c r="R942" s="83" t="s">
        <v>151</v>
      </c>
      <c r="AA942" s="2">
        <v>75000</v>
      </c>
    </row>
    <row r="943" spans="1:27" ht="15">
      <c r="A943" s="118">
        <v>4422</v>
      </c>
      <c r="B943" s="83" t="s">
        <v>6119</v>
      </c>
      <c r="C943" s="83" t="s">
        <v>8269</v>
      </c>
      <c r="D943" t="s">
        <v>2371</v>
      </c>
      <c r="E943" s="83">
        <v>1265</v>
      </c>
      <c r="F943" s="83" t="s">
        <v>153</v>
      </c>
      <c r="H943" s="83" t="s">
        <v>150</v>
      </c>
      <c r="I943" s="128">
        <v>45216</v>
      </c>
      <c r="J943" s="109">
        <f>VLOOKUP(A943,'Membership Details'!C:J,8,FALSE)</f>
        <v>44659</v>
      </c>
      <c r="K943" s="109" t="b">
        <f t="shared" si="14"/>
        <v>1</v>
      </c>
      <c r="L943" s="2">
        <v>100000</v>
      </c>
      <c r="M943" s="83">
        <v>12</v>
      </c>
      <c r="N943" s="130">
        <v>45581</v>
      </c>
      <c r="O943" s="2">
        <v>0</v>
      </c>
      <c r="P943" s="184">
        <v>0</v>
      </c>
      <c r="Q943" s="184">
        <v>0.125</v>
      </c>
      <c r="R943" s="83" t="s">
        <v>151</v>
      </c>
      <c r="AA943" s="2">
        <v>100000</v>
      </c>
    </row>
    <row r="944" spans="1:27" ht="15">
      <c r="A944" s="118">
        <v>4425</v>
      </c>
      <c r="B944" s="83" t="s">
        <v>6119</v>
      </c>
      <c r="C944" s="83" t="s">
        <v>8269</v>
      </c>
      <c r="D944" t="s">
        <v>2421</v>
      </c>
      <c r="E944" s="83">
        <v>1266</v>
      </c>
      <c r="F944" s="83" t="s">
        <v>153</v>
      </c>
      <c r="H944" s="83" t="s">
        <v>150</v>
      </c>
      <c r="I944" s="128">
        <v>45216</v>
      </c>
      <c r="J944" s="109">
        <f>VLOOKUP(A944,'Membership Details'!C:J,8,FALSE)</f>
        <v>44742</v>
      </c>
      <c r="K944" s="109" t="b">
        <f t="shared" si="14"/>
        <v>1</v>
      </c>
      <c r="L944" s="2">
        <v>60000</v>
      </c>
      <c r="M944" s="83">
        <v>12</v>
      </c>
      <c r="N944" s="130">
        <v>45581</v>
      </c>
      <c r="O944" s="2">
        <v>0</v>
      </c>
      <c r="P944" s="184">
        <v>0</v>
      </c>
      <c r="Q944" s="184">
        <v>0.125</v>
      </c>
      <c r="R944" s="83" t="s">
        <v>151</v>
      </c>
      <c r="AA944" s="2">
        <v>60000</v>
      </c>
    </row>
    <row r="945" spans="1:27" ht="15">
      <c r="A945" s="118">
        <v>4426</v>
      </c>
      <c r="B945" s="83" t="s">
        <v>6119</v>
      </c>
      <c r="C945" s="83" t="s">
        <v>8269</v>
      </c>
      <c r="D945" t="s">
        <v>2389</v>
      </c>
      <c r="E945" s="83">
        <v>1267</v>
      </c>
      <c r="F945" s="83" t="s">
        <v>153</v>
      </c>
      <c r="H945" s="83" t="s">
        <v>150</v>
      </c>
      <c r="I945" s="128">
        <v>45216</v>
      </c>
      <c r="J945" s="109">
        <f>VLOOKUP(A945,'Membership Details'!C:J,8,FALSE)</f>
        <v>44673</v>
      </c>
      <c r="K945" s="109" t="b">
        <f t="shared" si="14"/>
        <v>1</v>
      </c>
      <c r="L945" s="2">
        <v>75000</v>
      </c>
      <c r="M945" s="83">
        <v>12</v>
      </c>
      <c r="N945" s="130">
        <v>45581</v>
      </c>
      <c r="O945" s="2">
        <v>0</v>
      </c>
      <c r="P945" s="184">
        <v>0</v>
      </c>
      <c r="Q945" s="184">
        <v>0.125</v>
      </c>
      <c r="R945" s="83" t="s">
        <v>151</v>
      </c>
      <c r="AA945" s="2">
        <v>75000</v>
      </c>
    </row>
    <row r="946" spans="1:27" ht="15">
      <c r="A946" s="118">
        <v>4427</v>
      </c>
      <c r="B946" s="83" t="s">
        <v>6119</v>
      </c>
      <c r="C946" s="83" t="s">
        <v>8269</v>
      </c>
      <c r="D946" t="s">
        <v>2331</v>
      </c>
      <c r="E946" s="83">
        <v>1268</v>
      </c>
      <c r="F946" s="83" t="s">
        <v>153</v>
      </c>
      <c r="H946" s="83" t="s">
        <v>150</v>
      </c>
      <c r="I946" s="128">
        <v>45216</v>
      </c>
      <c r="J946" s="109">
        <f>VLOOKUP(A946,'Membership Details'!C:J,8,FALSE)</f>
        <v>44656</v>
      </c>
      <c r="K946" s="109" t="b">
        <f t="shared" si="14"/>
        <v>1</v>
      </c>
      <c r="L946" s="2">
        <v>75000</v>
      </c>
      <c r="M946" s="83">
        <v>12</v>
      </c>
      <c r="N946" s="130">
        <v>45581</v>
      </c>
      <c r="O946" s="2">
        <v>0</v>
      </c>
      <c r="P946" s="184">
        <v>0</v>
      </c>
      <c r="Q946" s="184">
        <v>0.125</v>
      </c>
      <c r="R946" s="83" t="s">
        <v>151</v>
      </c>
      <c r="AA946" s="2">
        <v>75000</v>
      </c>
    </row>
    <row r="947" spans="1:27" ht="15">
      <c r="A947" s="118">
        <v>4428</v>
      </c>
      <c r="B947" s="83" t="s">
        <v>6119</v>
      </c>
      <c r="C947" s="83" t="s">
        <v>8269</v>
      </c>
      <c r="D947" t="s">
        <v>2330</v>
      </c>
      <c r="E947" s="83">
        <v>1269</v>
      </c>
      <c r="F947" s="83" t="s">
        <v>153</v>
      </c>
      <c r="H947" s="83" t="s">
        <v>150</v>
      </c>
      <c r="I947" s="128">
        <v>45216</v>
      </c>
      <c r="J947" s="109">
        <f>VLOOKUP(A947,'Membership Details'!C:J,8,FALSE)</f>
        <v>44656</v>
      </c>
      <c r="K947" s="109" t="b">
        <f t="shared" si="14"/>
        <v>1</v>
      </c>
      <c r="L947" s="2">
        <v>75000</v>
      </c>
      <c r="M947" s="83">
        <v>12</v>
      </c>
      <c r="N947" s="130">
        <v>45581</v>
      </c>
      <c r="O947" s="2">
        <v>0</v>
      </c>
      <c r="P947" s="184">
        <v>0</v>
      </c>
      <c r="Q947" s="184">
        <v>0.125</v>
      </c>
      <c r="R947" s="83" t="s">
        <v>151</v>
      </c>
      <c r="AA947" s="2">
        <v>75000</v>
      </c>
    </row>
    <row r="948" spans="1:27" ht="15">
      <c r="A948" s="118">
        <v>4429</v>
      </c>
      <c r="B948" s="83" t="s">
        <v>6119</v>
      </c>
      <c r="C948" s="83" t="s">
        <v>8269</v>
      </c>
      <c r="D948" t="s">
        <v>2338</v>
      </c>
      <c r="E948" s="83">
        <v>1270</v>
      </c>
      <c r="F948" s="83" t="s">
        <v>153</v>
      </c>
      <c r="H948" s="83" t="s">
        <v>150</v>
      </c>
      <c r="I948" s="128">
        <v>45216</v>
      </c>
      <c r="J948" s="109">
        <f>VLOOKUP(A948,'Membership Details'!C:J,8,FALSE)</f>
        <v>44656</v>
      </c>
      <c r="K948" s="109" t="b">
        <f t="shared" si="14"/>
        <v>1</v>
      </c>
      <c r="L948" s="2">
        <v>50000</v>
      </c>
      <c r="M948" s="83">
        <v>12</v>
      </c>
      <c r="N948" s="130">
        <v>45581</v>
      </c>
      <c r="O948" s="2">
        <v>0</v>
      </c>
      <c r="P948" s="184">
        <v>0</v>
      </c>
      <c r="Q948" s="184">
        <v>0.125</v>
      </c>
      <c r="R948" s="83" t="s">
        <v>151</v>
      </c>
      <c r="AA948" s="2">
        <v>50000</v>
      </c>
    </row>
    <row r="949" spans="1:27" ht="15">
      <c r="A949" s="118">
        <v>4432</v>
      </c>
      <c r="B949" s="83" t="s">
        <v>6119</v>
      </c>
      <c r="C949" s="83" t="s">
        <v>8269</v>
      </c>
      <c r="D949" t="s">
        <v>2386</v>
      </c>
      <c r="E949" s="83">
        <v>1271</v>
      </c>
      <c r="F949" s="83" t="s">
        <v>153</v>
      </c>
      <c r="H949" s="83" t="s">
        <v>150</v>
      </c>
      <c r="I949" s="128">
        <v>45216</v>
      </c>
      <c r="J949" s="109">
        <f>VLOOKUP(A949,'Membership Details'!C:J,8,FALSE)</f>
        <v>44671</v>
      </c>
      <c r="K949" s="109" t="b">
        <f t="shared" si="14"/>
        <v>1</v>
      </c>
      <c r="L949" s="2">
        <v>28000</v>
      </c>
      <c r="M949" s="83">
        <v>12</v>
      </c>
      <c r="N949" s="130">
        <v>45581</v>
      </c>
      <c r="O949" s="2">
        <v>0</v>
      </c>
      <c r="P949" s="184">
        <v>0</v>
      </c>
      <c r="Q949" s="184">
        <v>0.125</v>
      </c>
      <c r="R949" s="83" t="s">
        <v>151</v>
      </c>
      <c r="AA949" s="2">
        <v>28000</v>
      </c>
    </row>
    <row r="950" spans="1:27" ht="15">
      <c r="A950" s="118">
        <v>4434</v>
      </c>
      <c r="B950" s="83" t="s">
        <v>6119</v>
      </c>
      <c r="C950" s="83" t="s">
        <v>8269</v>
      </c>
      <c r="D950" t="s">
        <v>2413</v>
      </c>
      <c r="E950" s="83">
        <v>1272</v>
      </c>
      <c r="F950" s="83" t="s">
        <v>153</v>
      </c>
      <c r="H950" s="83" t="s">
        <v>150</v>
      </c>
      <c r="I950" s="128">
        <v>45216</v>
      </c>
      <c r="J950" s="109">
        <f>VLOOKUP(A950,'Membership Details'!C:J,8,FALSE)</f>
        <v>44708</v>
      </c>
      <c r="K950" s="109" t="b">
        <f t="shared" si="14"/>
        <v>1</v>
      </c>
      <c r="L950" s="2">
        <v>65000</v>
      </c>
      <c r="M950" s="83">
        <v>12</v>
      </c>
      <c r="N950" s="130">
        <v>45581</v>
      </c>
      <c r="O950" s="2">
        <v>0</v>
      </c>
      <c r="P950" s="184">
        <v>0</v>
      </c>
      <c r="Q950" s="184">
        <v>0.125</v>
      </c>
      <c r="R950" s="83" t="s">
        <v>151</v>
      </c>
      <c r="AA950" s="2">
        <v>65000</v>
      </c>
    </row>
    <row r="951" spans="1:27" ht="15">
      <c r="A951" s="118">
        <v>4435</v>
      </c>
      <c r="B951" s="83" t="s">
        <v>6119</v>
      </c>
      <c r="C951" s="83" t="s">
        <v>8269</v>
      </c>
      <c r="D951" t="s">
        <v>2418</v>
      </c>
      <c r="E951" s="83">
        <v>1273</v>
      </c>
      <c r="F951" s="83" t="s">
        <v>153</v>
      </c>
      <c r="H951" s="83" t="s">
        <v>150</v>
      </c>
      <c r="I951" s="128">
        <v>45216</v>
      </c>
      <c r="J951" s="109">
        <f>VLOOKUP(A951,'Membership Details'!C:J,8,FALSE)</f>
        <v>44734</v>
      </c>
      <c r="K951" s="109" t="b">
        <f t="shared" si="14"/>
        <v>1</v>
      </c>
      <c r="L951" s="2">
        <v>47000</v>
      </c>
      <c r="M951" s="83">
        <v>12</v>
      </c>
      <c r="N951" s="130">
        <v>45581</v>
      </c>
      <c r="O951" s="2">
        <v>0</v>
      </c>
      <c r="P951" s="184">
        <v>0</v>
      </c>
      <c r="Q951" s="184">
        <v>0.125</v>
      </c>
      <c r="R951" s="83" t="s">
        <v>151</v>
      </c>
      <c r="AA951" s="2">
        <v>47000</v>
      </c>
    </row>
    <row r="952" spans="1:27" ht="15">
      <c r="A952" s="118">
        <v>4436</v>
      </c>
      <c r="B952" s="83" t="s">
        <v>6119</v>
      </c>
      <c r="C952" s="83" t="s">
        <v>8269</v>
      </c>
      <c r="D952" t="s">
        <v>2357</v>
      </c>
      <c r="E952" s="83">
        <v>1274</v>
      </c>
      <c r="F952" s="83" t="s">
        <v>153</v>
      </c>
      <c r="H952" s="83" t="s">
        <v>150</v>
      </c>
      <c r="I952" s="128">
        <v>45216</v>
      </c>
      <c r="J952" s="109">
        <f>VLOOKUP(A952,'Membership Details'!C:J,8,FALSE)</f>
        <v>44657</v>
      </c>
      <c r="K952" s="109" t="b">
        <f t="shared" si="14"/>
        <v>1</v>
      </c>
      <c r="L952" s="2">
        <v>50000</v>
      </c>
      <c r="M952" s="83">
        <v>12</v>
      </c>
      <c r="N952" s="130">
        <v>45581</v>
      </c>
      <c r="O952" s="2">
        <v>0</v>
      </c>
      <c r="P952" s="184">
        <v>0</v>
      </c>
      <c r="Q952" s="184">
        <v>0.125</v>
      </c>
      <c r="R952" s="83" t="s">
        <v>151</v>
      </c>
      <c r="AA952" s="2">
        <v>50000</v>
      </c>
    </row>
    <row r="953" spans="1:27" ht="15">
      <c r="A953" s="118">
        <v>4441</v>
      </c>
      <c r="B953" s="83" t="s">
        <v>6119</v>
      </c>
      <c r="C953" s="83" t="s">
        <v>8269</v>
      </c>
      <c r="D953" t="s">
        <v>2417</v>
      </c>
      <c r="E953" s="83">
        <v>1275</v>
      </c>
      <c r="F953" s="83" t="s">
        <v>153</v>
      </c>
      <c r="H953" s="83" t="s">
        <v>150</v>
      </c>
      <c r="I953" s="128">
        <v>45216</v>
      </c>
      <c r="J953" s="109">
        <f>VLOOKUP(A953,'Membership Details'!C:J,8,FALSE)</f>
        <v>44733</v>
      </c>
      <c r="K953" s="109" t="b">
        <f t="shared" si="14"/>
        <v>1</v>
      </c>
      <c r="L953" s="2">
        <v>29000</v>
      </c>
      <c r="M953" s="83">
        <v>12</v>
      </c>
      <c r="N953" s="130">
        <v>45581</v>
      </c>
      <c r="O953" s="2">
        <v>0</v>
      </c>
      <c r="P953" s="184">
        <v>0</v>
      </c>
      <c r="Q953" s="184">
        <v>0.125</v>
      </c>
      <c r="R953" s="83" t="s">
        <v>151</v>
      </c>
      <c r="AA953" s="2">
        <v>29000</v>
      </c>
    </row>
    <row r="954" spans="1:27" ht="15">
      <c r="A954" s="118">
        <v>4442</v>
      </c>
      <c r="B954" s="83" t="s">
        <v>6119</v>
      </c>
      <c r="C954" s="83" t="s">
        <v>8269</v>
      </c>
      <c r="D954" t="s">
        <v>2424</v>
      </c>
      <c r="E954" s="83">
        <v>1276</v>
      </c>
      <c r="F954" s="83" t="s">
        <v>153</v>
      </c>
      <c r="H954" s="83" t="s">
        <v>150</v>
      </c>
      <c r="I954" s="128">
        <v>45216</v>
      </c>
      <c r="J954" s="109">
        <f>VLOOKUP(A954,'Membership Details'!C:J,8,FALSE)</f>
        <v>39707</v>
      </c>
      <c r="K954" s="109" t="b">
        <f t="shared" si="14"/>
        <v>1</v>
      </c>
      <c r="L954" s="2">
        <v>25000</v>
      </c>
      <c r="M954" s="83">
        <v>12</v>
      </c>
      <c r="N954" s="130">
        <v>45581</v>
      </c>
      <c r="O954" s="2">
        <v>0</v>
      </c>
      <c r="P954" s="184">
        <v>0</v>
      </c>
      <c r="Q954" s="184">
        <v>0.125</v>
      </c>
      <c r="R954" s="83" t="s">
        <v>151</v>
      </c>
      <c r="AA954" s="2">
        <v>25000</v>
      </c>
    </row>
    <row r="955" spans="1:27" ht="15">
      <c r="A955" s="118">
        <v>4443</v>
      </c>
      <c r="B955" s="83" t="s">
        <v>6119</v>
      </c>
      <c r="C955" s="83" t="s">
        <v>8269</v>
      </c>
      <c r="D955" t="s">
        <v>2383</v>
      </c>
      <c r="E955" s="83">
        <v>1277</v>
      </c>
      <c r="F955" s="83" t="s">
        <v>153</v>
      </c>
      <c r="H955" s="83" t="s">
        <v>150</v>
      </c>
      <c r="I955" s="128">
        <v>45216</v>
      </c>
      <c r="J955" s="109">
        <f>VLOOKUP(A955,'Membership Details'!C:J,8,FALSE)</f>
        <v>44670</v>
      </c>
      <c r="K955" s="109" t="b">
        <f t="shared" si="14"/>
        <v>1</v>
      </c>
      <c r="L955" s="2">
        <v>34000</v>
      </c>
      <c r="M955" s="83">
        <v>12</v>
      </c>
      <c r="N955" s="130">
        <v>45581</v>
      </c>
      <c r="O955" s="2">
        <v>0</v>
      </c>
      <c r="P955" s="184">
        <v>0</v>
      </c>
      <c r="Q955" s="184">
        <v>0.125</v>
      </c>
      <c r="R955" s="83" t="s">
        <v>151</v>
      </c>
      <c r="AA955" s="2">
        <v>34000</v>
      </c>
    </row>
    <row r="956" spans="1:27" ht="15">
      <c r="A956" s="118">
        <v>4444</v>
      </c>
      <c r="B956" s="83" t="s">
        <v>6119</v>
      </c>
      <c r="C956" s="83" t="s">
        <v>8269</v>
      </c>
      <c r="D956" t="s">
        <v>2384</v>
      </c>
      <c r="E956" s="83">
        <v>1278</v>
      </c>
      <c r="F956" s="83" t="s">
        <v>153</v>
      </c>
      <c r="H956" s="83" t="s">
        <v>150</v>
      </c>
      <c r="I956" s="128">
        <v>45216</v>
      </c>
      <c r="J956" s="109">
        <f>VLOOKUP(A956,'Membership Details'!C:J,8,FALSE)</f>
        <v>44670</v>
      </c>
      <c r="K956" s="109" t="b">
        <f t="shared" si="14"/>
        <v>1</v>
      </c>
      <c r="L956" s="2">
        <v>34000</v>
      </c>
      <c r="M956" s="83">
        <v>12</v>
      </c>
      <c r="N956" s="130">
        <v>45581</v>
      </c>
      <c r="O956" s="2">
        <v>0</v>
      </c>
      <c r="P956" s="184">
        <v>0</v>
      </c>
      <c r="Q956" s="184">
        <v>0.125</v>
      </c>
      <c r="R956" s="83" t="s">
        <v>151</v>
      </c>
      <c r="AA956" s="2">
        <v>34000</v>
      </c>
    </row>
    <row r="957" spans="1:27" ht="15">
      <c r="A957" s="118">
        <v>4448</v>
      </c>
      <c r="B957" s="83" t="s">
        <v>6119</v>
      </c>
      <c r="C957" s="83" t="s">
        <v>8269</v>
      </c>
      <c r="D957" t="s">
        <v>2453</v>
      </c>
      <c r="E957" s="83">
        <v>1279</v>
      </c>
      <c r="F957" s="83" t="s">
        <v>153</v>
      </c>
      <c r="H957" s="83" t="s">
        <v>150</v>
      </c>
      <c r="I957" s="128">
        <v>45216</v>
      </c>
      <c r="J957" s="109">
        <f>VLOOKUP(A957,'Membership Details'!C:J,8,FALSE)</f>
        <v>39707</v>
      </c>
      <c r="K957" s="109" t="b">
        <f t="shared" si="14"/>
        <v>1</v>
      </c>
      <c r="L957" s="2">
        <v>50000</v>
      </c>
      <c r="M957" s="83">
        <v>12</v>
      </c>
      <c r="N957" s="130">
        <v>45581</v>
      </c>
      <c r="O957" s="2">
        <v>0</v>
      </c>
      <c r="P957" s="184">
        <v>0</v>
      </c>
      <c r="Q957" s="184">
        <v>0.125</v>
      </c>
      <c r="R957" s="83" t="s">
        <v>151</v>
      </c>
      <c r="AA957" s="2">
        <v>50000</v>
      </c>
    </row>
    <row r="958" spans="1:27" ht="15">
      <c r="A958" s="118">
        <v>4454</v>
      </c>
      <c r="B958" s="83" t="s">
        <v>6119</v>
      </c>
      <c r="C958" s="83" t="s">
        <v>8269</v>
      </c>
      <c r="D958" t="s">
        <v>2478</v>
      </c>
      <c r="E958" s="83">
        <v>1280</v>
      </c>
      <c r="F958" s="83" t="s">
        <v>153</v>
      </c>
      <c r="H958" s="83" t="s">
        <v>150</v>
      </c>
      <c r="I958" s="128">
        <v>45216</v>
      </c>
      <c r="J958" s="109">
        <f>VLOOKUP(A958,'Membership Details'!C:J,8,FALSE)</f>
        <v>39707</v>
      </c>
      <c r="K958" s="109" t="b">
        <f t="shared" si="14"/>
        <v>1</v>
      </c>
      <c r="L958" s="2">
        <v>100000</v>
      </c>
      <c r="M958" s="83">
        <v>12</v>
      </c>
      <c r="N958" s="130">
        <v>45581</v>
      </c>
      <c r="O958" s="2">
        <v>0</v>
      </c>
      <c r="P958" s="184">
        <v>0</v>
      </c>
      <c r="Q958" s="184">
        <v>0.125</v>
      </c>
      <c r="R958" s="83" t="s">
        <v>151</v>
      </c>
      <c r="AA958" s="2">
        <v>100000</v>
      </c>
    </row>
    <row r="959" spans="1:27" ht="15">
      <c r="A959" s="118">
        <v>4455</v>
      </c>
      <c r="B959" s="83" t="s">
        <v>6119</v>
      </c>
      <c r="C959" s="83" t="s">
        <v>8269</v>
      </c>
      <c r="D959" t="s">
        <v>2356</v>
      </c>
      <c r="E959" s="83">
        <v>1281</v>
      </c>
      <c r="F959" s="83" t="s">
        <v>153</v>
      </c>
      <c r="H959" s="83" t="s">
        <v>150</v>
      </c>
      <c r="I959" s="128">
        <v>45216</v>
      </c>
      <c r="J959" s="109">
        <f>VLOOKUP(A959,'Membership Details'!C:J,8,FALSE)</f>
        <v>44657</v>
      </c>
      <c r="K959" s="109" t="b">
        <f t="shared" si="14"/>
        <v>1</v>
      </c>
      <c r="L959" s="2">
        <v>50000</v>
      </c>
      <c r="M959" s="83">
        <v>12</v>
      </c>
      <c r="N959" s="130">
        <v>45581</v>
      </c>
      <c r="O959" s="2">
        <v>0</v>
      </c>
      <c r="P959" s="184">
        <v>0</v>
      </c>
      <c r="Q959" s="184">
        <v>0.125</v>
      </c>
      <c r="R959" s="83" t="s">
        <v>151</v>
      </c>
      <c r="AA959" s="2">
        <v>50000</v>
      </c>
    </row>
    <row r="960" spans="1:27" ht="15">
      <c r="A960" s="118">
        <v>4456</v>
      </c>
      <c r="B960" s="83" t="s">
        <v>6119</v>
      </c>
      <c r="C960" s="83" t="s">
        <v>8269</v>
      </c>
      <c r="D960" t="s">
        <v>2385</v>
      </c>
      <c r="E960" s="83">
        <v>1282</v>
      </c>
      <c r="F960" s="83" t="s">
        <v>153</v>
      </c>
      <c r="H960" s="83" t="s">
        <v>150</v>
      </c>
      <c r="I960" s="128">
        <v>45216</v>
      </c>
      <c r="J960" s="109">
        <f>VLOOKUP(A960,'Membership Details'!C:J,8,FALSE)</f>
        <v>44671</v>
      </c>
      <c r="K960" s="109" t="b">
        <f t="shared" si="14"/>
        <v>1</v>
      </c>
      <c r="L960" s="2">
        <v>150000</v>
      </c>
      <c r="M960" s="83">
        <v>12</v>
      </c>
      <c r="N960" s="130">
        <v>45581</v>
      </c>
      <c r="O960" s="2">
        <v>0</v>
      </c>
      <c r="P960" s="184">
        <v>0</v>
      </c>
      <c r="Q960" s="184">
        <v>0.125</v>
      </c>
      <c r="R960" s="83" t="s">
        <v>151</v>
      </c>
      <c r="AA960" s="2">
        <v>150000</v>
      </c>
    </row>
    <row r="961" spans="1:27" ht="15">
      <c r="A961" s="118">
        <v>4461</v>
      </c>
      <c r="B961" s="83" t="s">
        <v>6119</v>
      </c>
      <c r="C961" s="83" t="s">
        <v>8269</v>
      </c>
      <c r="D961" t="s">
        <v>2422</v>
      </c>
      <c r="E961" s="83">
        <v>1283</v>
      </c>
      <c r="F961" s="83" t="s">
        <v>153</v>
      </c>
      <c r="H961" s="83" t="s">
        <v>150</v>
      </c>
      <c r="I961" s="128">
        <v>45216</v>
      </c>
      <c r="J961" s="109">
        <f>VLOOKUP(A961,'Membership Details'!C:J,8,FALSE)</f>
        <v>39707</v>
      </c>
      <c r="K961" s="109" t="b">
        <f t="shared" si="14"/>
        <v>1</v>
      </c>
      <c r="L961" s="2">
        <v>50000</v>
      </c>
      <c r="M961" s="83">
        <v>12</v>
      </c>
      <c r="N961" s="130">
        <v>45581</v>
      </c>
      <c r="O961" s="2">
        <v>0</v>
      </c>
      <c r="P961" s="184">
        <v>0</v>
      </c>
      <c r="Q961" s="184">
        <v>0.125</v>
      </c>
      <c r="R961" s="83" t="s">
        <v>151</v>
      </c>
      <c r="AA961" s="2">
        <v>50000</v>
      </c>
    </row>
    <row r="962" spans="1:27" ht="15">
      <c r="A962" s="118">
        <v>4462</v>
      </c>
      <c r="B962" s="83" t="s">
        <v>6119</v>
      </c>
      <c r="C962" s="83" t="s">
        <v>8269</v>
      </c>
      <c r="D962" t="s">
        <v>2423</v>
      </c>
      <c r="E962" s="83">
        <v>1284</v>
      </c>
      <c r="F962" s="83" t="s">
        <v>153</v>
      </c>
      <c r="H962" s="83" t="s">
        <v>150</v>
      </c>
      <c r="I962" s="128">
        <v>45216</v>
      </c>
      <c r="J962" s="109">
        <f>VLOOKUP(A962,'Membership Details'!C:J,8,FALSE)</f>
        <v>39707</v>
      </c>
      <c r="K962" s="109" t="b">
        <f t="shared" si="14"/>
        <v>1</v>
      </c>
      <c r="L962" s="2">
        <v>50000</v>
      </c>
      <c r="M962" s="83">
        <v>12</v>
      </c>
      <c r="N962" s="130">
        <v>45581</v>
      </c>
      <c r="O962" s="2">
        <v>0</v>
      </c>
      <c r="P962" s="184">
        <v>0</v>
      </c>
      <c r="Q962" s="184">
        <v>0.125</v>
      </c>
      <c r="R962" s="83" t="s">
        <v>151</v>
      </c>
      <c r="AA962" s="2">
        <v>50000</v>
      </c>
    </row>
    <row r="963" spans="1:27" ht="15">
      <c r="A963" s="118">
        <v>4464</v>
      </c>
      <c r="B963" s="83" t="s">
        <v>6119</v>
      </c>
      <c r="C963" s="83" t="s">
        <v>8269</v>
      </c>
      <c r="D963" t="s">
        <v>2445</v>
      </c>
      <c r="E963" s="83">
        <v>1286</v>
      </c>
      <c r="F963" s="83" t="s">
        <v>153</v>
      </c>
      <c r="H963" s="83" t="s">
        <v>150</v>
      </c>
      <c r="I963" s="128">
        <v>45216</v>
      </c>
      <c r="J963" s="109">
        <f>VLOOKUP(A963,'Membership Details'!C:J,8,FALSE)</f>
        <v>39707</v>
      </c>
      <c r="K963" s="109" t="b">
        <f t="shared" ref="K963:K1026" si="15">I963&gt;=J963</f>
        <v>1</v>
      </c>
      <c r="L963" s="2">
        <v>50000</v>
      </c>
      <c r="M963" s="83">
        <v>12</v>
      </c>
      <c r="N963" s="130">
        <v>45581</v>
      </c>
      <c r="O963" s="2">
        <v>0</v>
      </c>
      <c r="P963" s="184">
        <v>0</v>
      </c>
      <c r="Q963" s="184">
        <v>0.125</v>
      </c>
      <c r="R963" s="83" t="s">
        <v>151</v>
      </c>
      <c r="AA963" s="2">
        <v>50000</v>
      </c>
    </row>
    <row r="964" spans="1:27" ht="15">
      <c r="A964" s="118">
        <v>4468</v>
      </c>
      <c r="B964" s="83" t="s">
        <v>6119</v>
      </c>
      <c r="C964" s="83" t="s">
        <v>8269</v>
      </c>
      <c r="D964" t="s">
        <v>2407</v>
      </c>
      <c r="E964" s="83">
        <v>1287</v>
      </c>
      <c r="F964" s="83" t="s">
        <v>153</v>
      </c>
      <c r="H964" s="83" t="s">
        <v>150</v>
      </c>
      <c r="I964" s="128">
        <v>45216</v>
      </c>
      <c r="J964" s="109">
        <f>VLOOKUP(A964,'Membership Details'!C:J,8,FALSE)</f>
        <v>44699</v>
      </c>
      <c r="K964" s="109" t="b">
        <f t="shared" si="15"/>
        <v>1</v>
      </c>
      <c r="L964" s="2">
        <v>38000</v>
      </c>
      <c r="M964" s="83">
        <v>12</v>
      </c>
      <c r="N964" s="130">
        <v>45581</v>
      </c>
      <c r="O964" s="2">
        <v>0</v>
      </c>
      <c r="P964" s="184">
        <v>0</v>
      </c>
      <c r="Q964" s="184">
        <v>0.125</v>
      </c>
      <c r="R964" s="83" t="s">
        <v>151</v>
      </c>
      <c r="AA964" s="2">
        <v>38000</v>
      </c>
    </row>
    <row r="965" spans="1:27" ht="15">
      <c r="A965" s="118">
        <v>4469</v>
      </c>
      <c r="B965" s="83" t="s">
        <v>6119</v>
      </c>
      <c r="C965" s="83" t="s">
        <v>8269</v>
      </c>
      <c r="D965" t="s">
        <v>2405</v>
      </c>
      <c r="E965" s="83">
        <v>1288</v>
      </c>
      <c r="F965" s="83" t="s">
        <v>153</v>
      </c>
      <c r="H965" s="83" t="s">
        <v>150</v>
      </c>
      <c r="I965" s="128">
        <v>45216</v>
      </c>
      <c r="J965" s="109">
        <f>VLOOKUP(A965,'Membership Details'!C:J,8,FALSE)</f>
        <v>44699</v>
      </c>
      <c r="K965" s="109" t="b">
        <f t="shared" si="15"/>
        <v>1</v>
      </c>
      <c r="L965" s="2">
        <v>38000</v>
      </c>
      <c r="M965" s="83">
        <v>12</v>
      </c>
      <c r="N965" s="130">
        <v>45581</v>
      </c>
      <c r="O965" s="2">
        <v>0</v>
      </c>
      <c r="P965" s="184">
        <v>0</v>
      </c>
      <c r="Q965" s="184">
        <v>0.125</v>
      </c>
      <c r="R965" s="83" t="s">
        <v>151</v>
      </c>
      <c r="AA965" s="2">
        <v>38000</v>
      </c>
    </row>
    <row r="966" spans="1:27" ht="15">
      <c r="A966" s="118">
        <v>4470</v>
      </c>
      <c r="B966" s="83" t="s">
        <v>6119</v>
      </c>
      <c r="C966" s="83" t="s">
        <v>8269</v>
      </c>
      <c r="D966" t="s">
        <v>2406</v>
      </c>
      <c r="E966" s="83">
        <v>1289</v>
      </c>
      <c r="F966" s="83" t="s">
        <v>153</v>
      </c>
      <c r="H966" s="83" t="s">
        <v>150</v>
      </c>
      <c r="I966" s="128">
        <v>45216</v>
      </c>
      <c r="J966" s="109">
        <f>VLOOKUP(A966,'Membership Details'!C:J,8,FALSE)</f>
        <v>44699</v>
      </c>
      <c r="K966" s="109" t="b">
        <f t="shared" si="15"/>
        <v>1</v>
      </c>
      <c r="L966" s="2">
        <v>38000</v>
      </c>
      <c r="M966" s="83">
        <v>12</v>
      </c>
      <c r="N966" s="130">
        <v>45581</v>
      </c>
      <c r="O966" s="2">
        <v>0</v>
      </c>
      <c r="P966" s="184">
        <v>0</v>
      </c>
      <c r="Q966" s="184">
        <v>0.125</v>
      </c>
      <c r="R966" s="83" t="s">
        <v>151</v>
      </c>
      <c r="AA966" s="2">
        <v>38000</v>
      </c>
    </row>
    <row r="967" spans="1:27" ht="15">
      <c r="A967" s="118">
        <v>4471</v>
      </c>
      <c r="B967" s="83" t="s">
        <v>6119</v>
      </c>
      <c r="C967" s="83" t="s">
        <v>8269</v>
      </c>
      <c r="D967" t="s">
        <v>2408</v>
      </c>
      <c r="E967" s="83">
        <v>1290</v>
      </c>
      <c r="F967" s="83" t="s">
        <v>153</v>
      </c>
      <c r="H967" s="83" t="s">
        <v>150</v>
      </c>
      <c r="I967" s="128">
        <v>45216</v>
      </c>
      <c r="J967" s="109">
        <f>VLOOKUP(A967,'Membership Details'!C:J,8,FALSE)</f>
        <v>44702</v>
      </c>
      <c r="K967" s="109" t="b">
        <f t="shared" si="15"/>
        <v>1</v>
      </c>
      <c r="L967" s="2">
        <v>21000</v>
      </c>
      <c r="M967" s="83">
        <v>12</v>
      </c>
      <c r="N967" s="130">
        <v>45581</v>
      </c>
      <c r="O967" s="2">
        <v>0</v>
      </c>
      <c r="P967" s="184">
        <v>0</v>
      </c>
      <c r="Q967" s="184">
        <v>0.125</v>
      </c>
      <c r="R967" s="83" t="s">
        <v>151</v>
      </c>
      <c r="AA967" s="2">
        <v>21000</v>
      </c>
    </row>
    <row r="968" spans="1:27" ht="15">
      <c r="A968" s="118">
        <v>4472</v>
      </c>
      <c r="B968" s="83" t="s">
        <v>6119</v>
      </c>
      <c r="C968" s="83" t="s">
        <v>8269</v>
      </c>
      <c r="D968" t="s">
        <v>2444</v>
      </c>
      <c r="E968" s="83">
        <v>1291</v>
      </c>
      <c r="F968" s="83" t="s">
        <v>153</v>
      </c>
      <c r="H968" s="83" t="s">
        <v>150</v>
      </c>
      <c r="I968" s="128">
        <v>45216</v>
      </c>
      <c r="J968" s="109">
        <f>VLOOKUP(A968,'Membership Details'!C:J,8,FALSE)</f>
        <v>39707</v>
      </c>
      <c r="K968" s="109" t="b">
        <f t="shared" si="15"/>
        <v>1</v>
      </c>
      <c r="L968" s="2">
        <v>50000</v>
      </c>
      <c r="M968" s="83">
        <v>12</v>
      </c>
      <c r="N968" s="130">
        <v>45581</v>
      </c>
      <c r="O968" s="2">
        <v>0</v>
      </c>
      <c r="P968" s="184">
        <v>0</v>
      </c>
      <c r="Q968" s="184">
        <v>0.125</v>
      </c>
      <c r="R968" s="83" t="s">
        <v>151</v>
      </c>
      <c r="AA968" s="2">
        <v>50000</v>
      </c>
    </row>
    <row r="969" spans="1:27" ht="15">
      <c r="A969" s="118">
        <v>4473</v>
      </c>
      <c r="B969" s="83" t="s">
        <v>6119</v>
      </c>
      <c r="C969" s="83" t="s">
        <v>8269</v>
      </c>
      <c r="D969" t="s">
        <v>2430</v>
      </c>
      <c r="E969" s="83">
        <v>1292</v>
      </c>
      <c r="F969" s="83" t="s">
        <v>153</v>
      </c>
      <c r="H969" s="83" t="s">
        <v>150</v>
      </c>
      <c r="I969" s="128">
        <v>45216</v>
      </c>
      <c r="J969" s="109">
        <f>VLOOKUP(A969,'Membership Details'!C:J,8,FALSE)</f>
        <v>39707</v>
      </c>
      <c r="K969" s="109" t="b">
        <f t="shared" si="15"/>
        <v>1</v>
      </c>
      <c r="L969" s="2">
        <v>13000</v>
      </c>
      <c r="M969" s="83">
        <v>12</v>
      </c>
      <c r="N969" s="130">
        <v>45581</v>
      </c>
      <c r="O969" s="2">
        <v>0</v>
      </c>
      <c r="P969" s="184">
        <v>0</v>
      </c>
      <c r="Q969" s="184">
        <v>0.125</v>
      </c>
      <c r="R969" s="83" t="s">
        <v>151</v>
      </c>
      <c r="AA969" s="2">
        <v>13000</v>
      </c>
    </row>
    <row r="970" spans="1:27" ht="15">
      <c r="A970" s="118">
        <v>2795</v>
      </c>
      <c r="B970" s="83" t="s">
        <v>6119</v>
      </c>
      <c r="C970" s="83" t="s">
        <v>8269</v>
      </c>
      <c r="D970" t="s">
        <v>1021</v>
      </c>
      <c r="E970" s="83">
        <v>1293</v>
      </c>
      <c r="F970" s="83" t="s">
        <v>153</v>
      </c>
      <c r="H970" s="83" t="s">
        <v>150</v>
      </c>
      <c r="I970" s="128">
        <v>45216</v>
      </c>
      <c r="J970" s="109">
        <f>VLOOKUP(A970,'Membership Details'!C:J,8,FALSE)</f>
        <v>36982</v>
      </c>
      <c r="K970" s="109" t="b">
        <f t="shared" si="15"/>
        <v>1</v>
      </c>
      <c r="L970" s="2">
        <v>50000</v>
      </c>
      <c r="M970" s="83">
        <v>12</v>
      </c>
      <c r="N970" s="130">
        <v>45581</v>
      </c>
      <c r="O970" s="2">
        <v>0</v>
      </c>
      <c r="P970" s="184">
        <v>0</v>
      </c>
      <c r="Q970" s="184">
        <v>0.125</v>
      </c>
      <c r="R970" s="83" t="s">
        <v>151</v>
      </c>
      <c r="AA970" s="2">
        <v>50000</v>
      </c>
    </row>
    <row r="971" spans="1:27" ht="15">
      <c r="A971" s="118">
        <v>4310</v>
      </c>
      <c r="B971" s="83" t="s">
        <v>6119</v>
      </c>
      <c r="C971" s="83" t="s">
        <v>8269</v>
      </c>
      <c r="D971" t="s">
        <v>2396</v>
      </c>
      <c r="E971" s="83">
        <v>1294</v>
      </c>
      <c r="F971" s="83" t="s">
        <v>153</v>
      </c>
      <c r="H971" s="83" t="s">
        <v>150</v>
      </c>
      <c r="I971" s="128">
        <v>45216</v>
      </c>
      <c r="J971" s="109">
        <f>VLOOKUP(A971,'Membership Details'!C:J,8,FALSE)</f>
        <v>44686</v>
      </c>
      <c r="K971" s="109" t="b">
        <f t="shared" si="15"/>
        <v>1</v>
      </c>
      <c r="L971" s="2">
        <v>50000</v>
      </c>
      <c r="M971" s="83">
        <v>12</v>
      </c>
      <c r="N971" s="130">
        <v>45581</v>
      </c>
      <c r="O971" s="2">
        <v>0</v>
      </c>
      <c r="P971" s="184">
        <v>0</v>
      </c>
      <c r="Q971" s="184">
        <v>0.125</v>
      </c>
      <c r="R971" s="83" t="s">
        <v>151</v>
      </c>
      <c r="AA971" s="2">
        <v>50000</v>
      </c>
    </row>
    <row r="972" spans="1:27" ht="15">
      <c r="A972" s="118">
        <v>4313</v>
      </c>
      <c r="B972" s="83" t="s">
        <v>6119</v>
      </c>
      <c r="C972" s="83" t="s">
        <v>8269</v>
      </c>
      <c r="D972" t="s">
        <v>2401</v>
      </c>
      <c r="E972" s="83">
        <v>1295</v>
      </c>
      <c r="F972" s="83" t="s">
        <v>153</v>
      </c>
      <c r="H972" s="83" t="s">
        <v>150</v>
      </c>
      <c r="I972" s="128">
        <v>45216</v>
      </c>
      <c r="J972" s="109">
        <f>VLOOKUP(A972,'Membership Details'!C:J,8,FALSE)</f>
        <v>39707</v>
      </c>
      <c r="K972" s="109" t="b">
        <f t="shared" si="15"/>
        <v>1</v>
      </c>
      <c r="L972" s="2">
        <v>150000</v>
      </c>
      <c r="M972" s="83">
        <v>12</v>
      </c>
      <c r="N972" s="130">
        <v>45581</v>
      </c>
      <c r="O972" s="2">
        <v>0</v>
      </c>
      <c r="P972" s="184">
        <v>0</v>
      </c>
      <c r="Q972" s="184">
        <v>0.125</v>
      </c>
      <c r="R972" s="83" t="s">
        <v>151</v>
      </c>
      <c r="AA972" s="2">
        <v>150000</v>
      </c>
    </row>
    <row r="973" spans="1:27" ht="15">
      <c r="A973" s="118">
        <v>4329</v>
      </c>
      <c r="B973" s="83" t="s">
        <v>6119</v>
      </c>
      <c r="C973" s="83" t="s">
        <v>8269</v>
      </c>
      <c r="D973" t="s">
        <v>2411</v>
      </c>
      <c r="E973" s="83">
        <v>1296</v>
      </c>
      <c r="F973" s="83" t="s">
        <v>153</v>
      </c>
      <c r="H973" s="83" t="s">
        <v>150</v>
      </c>
      <c r="I973" s="128">
        <v>45216</v>
      </c>
      <c r="J973" s="109">
        <f>VLOOKUP(A973,'Membership Details'!C:J,8,FALSE)</f>
        <v>44705</v>
      </c>
      <c r="K973" s="109" t="b">
        <f t="shared" si="15"/>
        <v>1</v>
      </c>
      <c r="L973" s="2">
        <v>50000</v>
      </c>
      <c r="M973" s="83">
        <v>12</v>
      </c>
      <c r="N973" s="130">
        <v>45581</v>
      </c>
      <c r="O973" s="2">
        <v>0</v>
      </c>
      <c r="P973" s="184">
        <v>0</v>
      </c>
      <c r="Q973" s="184">
        <v>0.125</v>
      </c>
      <c r="R973" s="83" t="s">
        <v>151</v>
      </c>
      <c r="AA973" s="2">
        <v>50000</v>
      </c>
    </row>
    <row r="974" spans="1:27" ht="15">
      <c r="A974" s="118">
        <v>4355</v>
      </c>
      <c r="B974" s="83" t="s">
        <v>6119</v>
      </c>
      <c r="C974" s="83" t="s">
        <v>8269</v>
      </c>
      <c r="D974" t="s">
        <v>2432</v>
      </c>
      <c r="E974" s="83">
        <v>1297</v>
      </c>
      <c r="F974" s="83" t="s">
        <v>153</v>
      </c>
      <c r="H974" s="83" t="s">
        <v>150</v>
      </c>
      <c r="I974" s="128">
        <v>45216</v>
      </c>
      <c r="J974" s="109">
        <f>VLOOKUP(A974,'Membership Details'!C:J,8,FALSE)</f>
        <v>39707</v>
      </c>
      <c r="K974" s="109" t="b">
        <f t="shared" si="15"/>
        <v>1</v>
      </c>
      <c r="L974" s="2">
        <v>70000</v>
      </c>
      <c r="M974" s="83">
        <v>12</v>
      </c>
      <c r="N974" s="130">
        <v>45581</v>
      </c>
      <c r="O974" s="2">
        <v>0</v>
      </c>
      <c r="P974" s="184">
        <v>0</v>
      </c>
      <c r="Q974" s="184">
        <v>0.125</v>
      </c>
      <c r="R974" s="83" t="s">
        <v>151</v>
      </c>
      <c r="AA974" s="2">
        <v>70000</v>
      </c>
    </row>
    <row r="975" spans="1:27" ht="15">
      <c r="A975" s="118">
        <v>4397</v>
      </c>
      <c r="B975" s="83" t="s">
        <v>6119</v>
      </c>
      <c r="C975" s="83" t="s">
        <v>8269</v>
      </c>
      <c r="D975" t="s">
        <v>2426</v>
      </c>
      <c r="E975" s="83">
        <v>1298</v>
      </c>
      <c r="F975" s="83" t="s">
        <v>153</v>
      </c>
      <c r="H975" s="83" t="s">
        <v>150</v>
      </c>
      <c r="I975" s="128">
        <v>45216</v>
      </c>
      <c r="J975" s="109">
        <f>VLOOKUP(A975,'Membership Details'!C:J,8,FALSE)</f>
        <v>44809</v>
      </c>
      <c r="K975" s="109" t="b">
        <f t="shared" si="15"/>
        <v>1</v>
      </c>
      <c r="L975" s="2">
        <v>20000</v>
      </c>
      <c r="M975" s="83">
        <v>12</v>
      </c>
      <c r="N975" s="130">
        <v>45581</v>
      </c>
      <c r="O975" s="2">
        <v>0</v>
      </c>
      <c r="P975" s="184">
        <v>0</v>
      </c>
      <c r="Q975" s="184">
        <v>0.125</v>
      </c>
      <c r="R975" s="83" t="s">
        <v>151</v>
      </c>
      <c r="AA975" s="2">
        <v>20000</v>
      </c>
    </row>
    <row r="976" spans="1:27" ht="15">
      <c r="A976" s="118">
        <v>4398</v>
      </c>
      <c r="B976" s="83" t="s">
        <v>6119</v>
      </c>
      <c r="C976" s="83" t="s">
        <v>8269</v>
      </c>
      <c r="D976" t="s">
        <v>2456</v>
      </c>
      <c r="E976" s="83">
        <v>1299</v>
      </c>
      <c r="F976" s="83" t="s">
        <v>153</v>
      </c>
      <c r="H976" s="83" t="s">
        <v>150</v>
      </c>
      <c r="I976" s="128">
        <v>45216</v>
      </c>
      <c r="J976" s="109">
        <f>VLOOKUP(A976,'Membership Details'!C:J,8,FALSE)</f>
        <v>39707</v>
      </c>
      <c r="K976" s="109" t="b">
        <f t="shared" si="15"/>
        <v>1</v>
      </c>
      <c r="L976" s="2">
        <v>50000</v>
      </c>
      <c r="M976" s="83">
        <v>12</v>
      </c>
      <c r="N976" s="130">
        <v>45581</v>
      </c>
      <c r="O976" s="2">
        <v>0</v>
      </c>
      <c r="P976" s="184">
        <v>0</v>
      </c>
      <c r="Q976" s="184">
        <v>0.125</v>
      </c>
      <c r="R976" s="83" t="s">
        <v>151</v>
      </c>
      <c r="AA976" s="2">
        <v>50000</v>
      </c>
    </row>
    <row r="977" spans="1:27" ht="15">
      <c r="A977" s="118">
        <v>4399</v>
      </c>
      <c r="B977" s="83" t="s">
        <v>6119</v>
      </c>
      <c r="C977" s="83" t="s">
        <v>8269</v>
      </c>
      <c r="D977" t="s">
        <v>2443</v>
      </c>
      <c r="E977" s="83">
        <v>1300</v>
      </c>
      <c r="F977" s="83" t="s">
        <v>153</v>
      </c>
      <c r="H977" s="83" t="s">
        <v>150</v>
      </c>
      <c r="I977" s="128">
        <v>45216</v>
      </c>
      <c r="J977" s="109">
        <f>VLOOKUP(A977,'Membership Details'!C:J,8,FALSE)</f>
        <v>42469</v>
      </c>
      <c r="K977" s="109" t="b">
        <f t="shared" si="15"/>
        <v>1</v>
      </c>
      <c r="L977" s="2">
        <v>15000</v>
      </c>
      <c r="M977" s="83">
        <v>12</v>
      </c>
      <c r="N977" s="130">
        <v>45581</v>
      </c>
      <c r="O977" s="2">
        <v>0</v>
      </c>
      <c r="P977" s="184">
        <v>0</v>
      </c>
      <c r="Q977" s="184">
        <v>0.125</v>
      </c>
      <c r="R977" s="83" t="s">
        <v>151</v>
      </c>
      <c r="AA977" s="2">
        <v>15000</v>
      </c>
    </row>
    <row r="978" spans="1:27" ht="15">
      <c r="A978" s="118">
        <v>4400</v>
      </c>
      <c r="B978" s="83" t="s">
        <v>6119</v>
      </c>
      <c r="C978" s="83" t="s">
        <v>8269</v>
      </c>
      <c r="D978" t="s">
        <v>2420</v>
      </c>
      <c r="E978" s="83">
        <v>1301</v>
      </c>
      <c r="F978" s="83" t="s">
        <v>153</v>
      </c>
      <c r="H978" s="83" t="s">
        <v>150</v>
      </c>
      <c r="I978" s="128">
        <v>45216</v>
      </c>
      <c r="J978" s="109">
        <f>VLOOKUP(A978,'Membership Details'!C:J,8,FALSE)</f>
        <v>44736</v>
      </c>
      <c r="K978" s="109" t="b">
        <f t="shared" si="15"/>
        <v>1</v>
      </c>
      <c r="L978" s="2">
        <v>75000</v>
      </c>
      <c r="M978" s="83">
        <v>12</v>
      </c>
      <c r="N978" s="130">
        <v>45581</v>
      </c>
      <c r="O978" s="2">
        <v>0</v>
      </c>
      <c r="P978" s="184">
        <v>0</v>
      </c>
      <c r="Q978" s="184">
        <v>0.125</v>
      </c>
      <c r="R978" s="83" t="s">
        <v>151</v>
      </c>
      <c r="AA978" s="2">
        <v>75000</v>
      </c>
    </row>
    <row r="979" spans="1:27" ht="15">
      <c r="A979" s="118">
        <v>4412</v>
      </c>
      <c r="B979" s="83" t="s">
        <v>6119</v>
      </c>
      <c r="C979" s="83" t="s">
        <v>8269</v>
      </c>
      <c r="D979" t="s">
        <v>2390</v>
      </c>
      <c r="E979" s="83">
        <v>1302</v>
      </c>
      <c r="F979" s="83" t="s">
        <v>153</v>
      </c>
      <c r="H979" s="83" t="s">
        <v>150</v>
      </c>
      <c r="I979" s="128">
        <v>45216</v>
      </c>
      <c r="J979" s="109">
        <f>VLOOKUP(A979,'Membership Details'!C:J,8,FALSE)</f>
        <v>44676</v>
      </c>
      <c r="K979" s="109" t="b">
        <f t="shared" si="15"/>
        <v>1</v>
      </c>
      <c r="L979" s="2">
        <v>22000</v>
      </c>
      <c r="M979" s="83">
        <v>12</v>
      </c>
      <c r="N979" s="130">
        <v>45581</v>
      </c>
      <c r="O979" s="2">
        <v>0</v>
      </c>
      <c r="P979" s="184">
        <v>0</v>
      </c>
      <c r="Q979" s="184">
        <v>0.125</v>
      </c>
      <c r="R979" s="83" t="s">
        <v>151</v>
      </c>
      <c r="AA979" s="2">
        <v>22000</v>
      </c>
    </row>
    <row r="980" spans="1:27" ht="15">
      <c r="A980" s="118">
        <v>4416</v>
      </c>
      <c r="B980" s="83" t="s">
        <v>6119</v>
      </c>
      <c r="C980" s="83" t="s">
        <v>8269</v>
      </c>
      <c r="D980" t="s">
        <v>2506</v>
      </c>
      <c r="E980" s="83">
        <v>1303</v>
      </c>
      <c r="F980" s="83" t="s">
        <v>153</v>
      </c>
      <c r="H980" s="83" t="s">
        <v>150</v>
      </c>
      <c r="I980" s="128">
        <v>45216</v>
      </c>
      <c r="J980" s="109">
        <f>VLOOKUP(A980,'Membership Details'!C:J,8,FALSE)</f>
        <v>45248</v>
      </c>
      <c r="K980" s="109" t="b">
        <f t="shared" si="15"/>
        <v>0</v>
      </c>
      <c r="L980" s="2">
        <v>50000</v>
      </c>
      <c r="M980" s="83">
        <v>12</v>
      </c>
      <c r="N980" s="130">
        <v>45581</v>
      </c>
      <c r="O980" s="2">
        <v>0</v>
      </c>
      <c r="P980" s="184">
        <v>0</v>
      </c>
      <c r="Q980" s="184">
        <v>0.125</v>
      </c>
      <c r="R980" s="83" t="s">
        <v>151</v>
      </c>
      <c r="AA980" s="2">
        <v>50000</v>
      </c>
    </row>
    <row r="981" spans="1:27" ht="15">
      <c r="A981" s="118">
        <v>4423</v>
      </c>
      <c r="B981" s="83" t="s">
        <v>6119</v>
      </c>
      <c r="C981" s="83" t="s">
        <v>8269</v>
      </c>
      <c r="D981" t="s">
        <v>2431</v>
      </c>
      <c r="E981" s="83">
        <v>1304</v>
      </c>
      <c r="F981" s="83" t="s">
        <v>153</v>
      </c>
      <c r="H981" s="83" t="s">
        <v>150</v>
      </c>
      <c r="I981" s="128">
        <v>45216</v>
      </c>
      <c r="J981" s="109">
        <f>VLOOKUP(A981,'Membership Details'!C:J,8,FALSE)</f>
        <v>39707</v>
      </c>
      <c r="K981" s="109" t="b">
        <f t="shared" si="15"/>
        <v>1</v>
      </c>
      <c r="L981" s="2">
        <v>100000</v>
      </c>
      <c r="M981" s="83">
        <v>12</v>
      </c>
      <c r="N981" s="130">
        <v>45581</v>
      </c>
      <c r="O981" s="2">
        <v>0</v>
      </c>
      <c r="P981" s="184">
        <v>0</v>
      </c>
      <c r="Q981" s="184">
        <v>0.125</v>
      </c>
      <c r="R981" s="83" t="s">
        <v>151</v>
      </c>
      <c r="AA981" s="2">
        <v>100000</v>
      </c>
    </row>
    <row r="982" spans="1:27" ht="15">
      <c r="A982" s="118">
        <v>4439</v>
      </c>
      <c r="B982" s="83" t="s">
        <v>6119</v>
      </c>
      <c r="C982" s="83" t="s">
        <v>8269</v>
      </c>
      <c r="D982" t="s">
        <v>2419</v>
      </c>
      <c r="E982" s="83">
        <v>1305</v>
      </c>
      <c r="F982" s="83" t="s">
        <v>153</v>
      </c>
      <c r="H982" s="83" t="s">
        <v>150</v>
      </c>
      <c r="I982" s="128">
        <v>45216</v>
      </c>
      <c r="J982" s="109">
        <f>VLOOKUP(A982,'Membership Details'!C:J,8,FALSE)</f>
        <v>44736</v>
      </c>
      <c r="K982" s="109" t="b">
        <f t="shared" si="15"/>
        <v>1</v>
      </c>
      <c r="L982" s="2">
        <v>41000</v>
      </c>
      <c r="M982" s="83">
        <v>12</v>
      </c>
      <c r="N982" s="130">
        <v>45581</v>
      </c>
      <c r="O982" s="2">
        <v>0</v>
      </c>
      <c r="P982" s="184">
        <v>0</v>
      </c>
      <c r="Q982" s="184">
        <v>0.125</v>
      </c>
      <c r="R982" s="83" t="s">
        <v>151</v>
      </c>
      <c r="AA982" s="2">
        <v>41000</v>
      </c>
    </row>
    <row r="983" spans="1:27" ht="15">
      <c r="A983" s="118">
        <v>4445</v>
      </c>
      <c r="B983" s="83" t="s">
        <v>6119</v>
      </c>
      <c r="C983" s="83" t="s">
        <v>8269</v>
      </c>
      <c r="D983" t="s">
        <v>2457</v>
      </c>
      <c r="E983" s="83">
        <v>1306</v>
      </c>
      <c r="F983" s="83" t="s">
        <v>153</v>
      </c>
      <c r="H983" s="83" t="s">
        <v>150</v>
      </c>
      <c r="I983" s="128">
        <v>45216</v>
      </c>
      <c r="J983" s="109">
        <f>VLOOKUP(A983,'Membership Details'!C:J,8,FALSE)</f>
        <v>39707</v>
      </c>
      <c r="K983" s="109" t="b">
        <f t="shared" si="15"/>
        <v>1</v>
      </c>
      <c r="L983" s="2">
        <v>48000</v>
      </c>
      <c r="M983" s="83">
        <v>12</v>
      </c>
      <c r="N983" s="130">
        <v>45581</v>
      </c>
      <c r="O983" s="2">
        <v>0</v>
      </c>
      <c r="P983" s="184">
        <v>0</v>
      </c>
      <c r="Q983" s="184">
        <v>0.125</v>
      </c>
      <c r="R983" s="83" t="s">
        <v>151</v>
      </c>
      <c r="AA983" s="2">
        <v>48000</v>
      </c>
    </row>
    <row r="984" spans="1:27" ht="15">
      <c r="A984" s="118">
        <v>4450</v>
      </c>
      <c r="B984" s="83" t="s">
        <v>6119</v>
      </c>
      <c r="C984" s="83" t="s">
        <v>8269</v>
      </c>
      <c r="D984" t="s">
        <v>2454</v>
      </c>
      <c r="E984" s="83">
        <v>1307</v>
      </c>
      <c r="F984" s="83" t="s">
        <v>153</v>
      </c>
      <c r="H984" s="83" t="s">
        <v>150</v>
      </c>
      <c r="I984" s="128">
        <v>45216</v>
      </c>
      <c r="J984" s="109">
        <f>VLOOKUP(A984,'Membership Details'!C:J,8,FALSE)</f>
        <v>39707</v>
      </c>
      <c r="K984" s="109" t="b">
        <f t="shared" si="15"/>
        <v>1</v>
      </c>
      <c r="L984" s="2">
        <v>48000</v>
      </c>
      <c r="M984" s="83">
        <v>12</v>
      </c>
      <c r="N984" s="130">
        <v>45581</v>
      </c>
      <c r="O984" s="2">
        <v>0</v>
      </c>
      <c r="P984" s="184">
        <v>0</v>
      </c>
      <c r="Q984" s="184">
        <v>0.125</v>
      </c>
      <c r="R984" s="83" t="s">
        <v>151</v>
      </c>
      <c r="AA984" s="2">
        <v>48000</v>
      </c>
    </row>
    <row r="985" spans="1:27" ht="15">
      <c r="A985" s="118">
        <v>4451</v>
      </c>
      <c r="B985" s="83" t="s">
        <v>6119</v>
      </c>
      <c r="C985" s="83" t="s">
        <v>8269</v>
      </c>
      <c r="D985" t="s">
        <v>2455</v>
      </c>
      <c r="E985" s="83">
        <v>1308</v>
      </c>
      <c r="F985" s="83" t="s">
        <v>153</v>
      </c>
      <c r="H985" s="83" t="s">
        <v>150</v>
      </c>
      <c r="I985" s="128">
        <v>45216</v>
      </c>
      <c r="J985" s="109">
        <f>VLOOKUP(A985,'Membership Details'!C:J,8,FALSE)</f>
        <v>39707</v>
      </c>
      <c r="K985" s="109" t="b">
        <f t="shared" si="15"/>
        <v>1</v>
      </c>
      <c r="L985" s="2">
        <v>48000</v>
      </c>
      <c r="M985" s="83">
        <v>12</v>
      </c>
      <c r="N985" s="130">
        <v>45581</v>
      </c>
      <c r="O985" s="2">
        <v>0</v>
      </c>
      <c r="P985" s="184">
        <v>0</v>
      </c>
      <c r="Q985" s="184">
        <v>0.125</v>
      </c>
      <c r="R985" s="83" t="s">
        <v>151</v>
      </c>
      <c r="AA985" s="2">
        <v>48000</v>
      </c>
    </row>
    <row r="986" spans="1:27" ht="15">
      <c r="A986" s="118">
        <v>4452</v>
      </c>
      <c r="B986" s="83" t="s">
        <v>6119</v>
      </c>
      <c r="C986" s="83" t="s">
        <v>8269</v>
      </c>
      <c r="D986" t="s">
        <v>2459</v>
      </c>
      <c r="E986" s="83">
        <v>1309</v>
      </c>
      <c r="F986" s="83" t="s">
        <v>153</v>
      </c>
      <c r="H986" s="83" t="s">
        <v>150</v>
      </c>
      <c r="I986" s="128">
        <v>45216</v>
      </c>
      <c r="J986" s="109">
        <f>VLOOKUP(A986,'Membership Details'!C:J,8,FALSE)</f>
        <v>39707</v>
      </c>
      <c r="K986" s="109" t="b">
        <f t="shared" si="15"/>
        <v>1</v>
      </c>
      <c r="L986" s="2">
        <v>13000</v>
      </c>
      <c r="M986" s="83">
        <v>12</v>
      </c>
      <c r="N986" s="130">
        <v>45581</v>
      </c>
      <c r="O986" s="2">
        <v>0</v>
      </c>
      <c r="P986" s="184">
        <v>0</v>
      </c>
      <c r="Q986" s="184">
        <v>0.125</v>
      </c>
      <c r="R986" s="83" t="s">
        <v>151</v>
      </c>
      <c r="AA986" s="2">
        <v>13000</v>
      </c>
    </row>
    <row r="987" spans="1:27" ht="15">
      <c r="A987" s="118">
        <v>4481</v>
      </c>
      <c r="B987" s="83" t="s">
        <v>6119</v>
      </c>
      <c r="C987" s="83" t="s">
        <v>8269</v>
      </c>
      <c r="D987" t="s">
        <v>2462</v>
      </c>
      <c r="E987" s="83">
        <v>1310</v>
      </c>
      <c r="F987" s="83" t="s">
        <v>153</v>
      </c>
      <c r="H987" s="83" t="s">
        <v>150</v>
      </c>
      <c r="I987" s="128">
        <v>45272</v>
      </c>
      <c r="J987" s="109">
        <f>VLOOKUP(A987,'Membership Details'!C:J,8,FALSE)</f>
        <v>39707</v>
      </c>
      <c r="K987" s="109" t="b">
        <f t="shared" si="15"/>
        <v>1</v>
      </c>
      <c r="L987" s="2">
        <v>19000</v>
      </c>
      <c r="M987" s="83">
        <v>12</v>
      </c>
      <c r="N987" s="130">
        <v>45637</v>
      </c>
      <c r="O987" s="2">
        <v>0</v>
      </c>
      <c r="P987" s="184">
        <v>0</v>
      </c>
      <c r="Q987" s="184">
        <v>0.125</v>
      </c>
      <c r="R987" s="83" t="s">
        <v>151</v>
      </c>
      <c r="AA987" s="2">
        <v>19000</v>
      </c>
    </row>
    <row r="988" spans="1:27" ht="15">
      <c r="A988" s="118">
        <v>4483</v>
      </c>
      <c r="B988" s="83" t="s">
        <v>6119</v>
      </c>
      <c r="C988" s="83" t="s">
        <v>8269</v>
      </c>
      <c r="D988" t="s">
        <v>2466</v>
      </c>
      <c r="E988" s="83">
        <v>1311</v>
      </c>
      <c r="F988" s="83" t="s">
        <v>153</v>
      </c>
      <c r="H988" s="83" t="s">
        <v>150</v>
      </c>
      <c r="I988" s="128">
        <v>45272</v>
      </c>
      <c r="J988" s="109">
        <f>VLOOKUP(A988,'Membership Details'!C:J,8,FALSE)</f>
        <v>39707</v>
      </c>
      <c r="K988" s="109" t="b">
        <f t="shared" si="15"/>
        <v>1</v>
      </c>
      <c r="L988" s="2">
        <v>18000</v>
      </c>
      <c r="M988" s="83">
        <v>12</v>
      </c>
      <c r="N988" s="130">
        <v>45637</v>
      </c>
      <c r="O988" s="2">
        <v>0</v>
      </c>
      <c r="P988" s="184">
        <v>0</v>
      </c>
      <c r="Q988" s="184">
        <v>0.125</v>
      </c>
      <c r="R988" s="83" t="s">
        <v>151</v>
      </c>
      <c r="AA988" s="2">
        <v>18000</v>
      </c>
    </row>
    <row r="989" spans="1:27" ht="15">
      <c r="A989" s="118">
        <v>4482</v>
      </c>
      <c r="B989" s="83" t="s">
        <v>6119</v>
      </c>
      <c r="C989" s="83" t="s">
        <v>8269</v>
      </c>
      <c r="D989" t="s">
        <v>2465</v>
      </c>
      <c r="E989" s="83">
        <v>1312</v>
      </c>
      <c r="F989" s="83" t="s">
        <v>153</v>
      </c>
      <c r="H989" s="83" t="s">
        <v>150</v>
      </c>
      <c r="I989" s="128">
        <v>45272</v>
      </c>
      <c r="J989" s="109">
        <f>VLOOKUP(A989,'Membership Details'!C:J,8,FALSE)</f>
        <v>39707</v>
      </c>
      <c r="K989" s="109" t="b">
        <f t="shared" si="15"/>
        <v>1</v>
      </c>
      <c r="L989" s="2">
        <v>18000</v>
      </c>
      <c r="M989" s="83">
        <v>12</v>
      </c>
      <c r="N989" s="130">
        <v>45637</v>
      </c>
      <c r="O989" s="2">
        <v>0</v>
      </c>
      <c r="P989" s="184">
        <v>0</v>
      </c>
      <c r="Q989" s="184">
        <v>0.125</v>
      </c>
      <c r="R989" s="83" t="s">
        <v>151</v>
      </c>
      <c r="AA989" s="2">
        <v>18000</v>
      </c>
    </row>
    <row r="990" spans="1:27" ht="15">
      <c r="A990" s="118">
        <v>2247</v>
      </c>
      <c r="B990" s="83" t="s">
        <v>6119</v>
      </c>
      <c r="C990" s="83" t="s">
        <v>8269</v>
      </c>
      <c r="D990" t="s">
        <v>1919</v>
      </c>
      <c r="E990" s="83">
        <v>1313</v>
      </c>
      <c r="F990" s="83" t="s">
        <v>153</v>
      </c>
      <c r="H990" s="83" t="s">
        <v>150</v>
      </c>
      <c r="I990" s="128">
        <v>45272</v>
      </c>
      <c r="J990" s="109">
        <f>VLOOKUP(A990,'Membership Details'!C:J,8,FALSE)</f>
        <v>41600</v>
      </c>
      <c r="K990" s="109" t="b">
        <f t="shared" si="15"/>
        <v>1</v>
      </c>
      <c r="L990" s="2">
        <v>115000</v>
      </c>
      <c r="M990" s="83">
        <v>12</v>
      </c>
      <c r="N990" s="130">
        <v>45637</v>
      </c>
      <c r="O990" s="2">
        <v>0</v>
      </c>
      <c r="P990" s="184">
        <v>0</v>
      </c>
      <c r="Q990" s="184">
        <v>0.125</v>
      </c>
      <c r="R990" s="83" t="s">
        <v>151</v>
      </c>
      <c r="AA990" s="2">
        <v>115000</v>
      </c>
    </row>
    <row r="991" spans="1:27" ht="15">
      <c r="A991" s="118">
        <v>2276</v>
      </c>
      <c r="B991" s="83" t="s">
        <v>6119</v>
      </c>
      <c r="C991" s="83" t="s">
        <v>8269</v>
      </c>
      <c r="D991" t="s">
        <v>1918</v>
      </c>
      <c r="E991" s="83">
        <v>1314</v>
      </c>
      <c r="F991" s="83" t="s">
        <v>153</v>
      </c>
      <c r="H991" s="83" t="s">
        <v>150</v>
      </c>
      <c r="I991" s="128">
        <v>45272</v>
      </c>
      <c r="J991" s="109">
        <f>VLOOKUP(A991,'Membership Details'!C:J,8,FALSE)</f>
        <v>39707</v>
      </c>
      <c r="K991" s="109" t="b">
        <f t="shared" si="15"/>
        <v>1</v>
      </c>
      <c r="L991" s="2">
        <v>140000</v>
      </c>
      <c r="M991" s="83">
        <v>12</v>
      </c>
      <c r="N991" s="130">
        <v>45637</v>
      </c>
      <c r="O991" s="2">
        <v>0</v>
      </c>
      <c r="P991" s="184">
        <v>0</v>
      </c>
      <c r="Q991" s="184">
        <v>0.125</v>
      </c>
      <c r="R991" s="83" t="s">
        <v>151</v>
      </c>
      <c r="AA991" s="2">
        <v>140000</v>
      </c>
    </row>
    <row r="992" spans="1:27" ht="15">
      <c r="A992" s="118">
        <v>1292</v>
      </c>
      <c r="B992" s="83" t="s">
        <v>6119</v>
      </c>
      <c r="C992" s="83" t="s">
        <v>8269</v>
      </c>
      <c r="D992" t="s">
        <v>1163</v>
      </c>
      <c r="E992" s="83">
        <v>1316</v>
      </c>
      <c r="F992" s="83" t="s">
        <v>153</v>
      </c>
      <c r="H992" s="83" t="s">
        <v>150</v>
      </c>
      <c r="I992" s="128">
        <v>45272</v>
      </c>
      <c r="J992" s="109">
        <f>VLOOKUP(A992,'Membership Details'!C:J,8,FALSE)</f>
        <v>37344</v>
      </c>
      <c r="K992" s="109" t="b">
        <f t="shared" si="15"/>
        <v>1</v>
      </c>
      <c r="L992" s="2">
        <v>110000</v>
      </c>
      <c r="M992" s="83">
        <v>12</v>
      </c>
      <c r="N992" s="130">
        <v>45637</v>
      </c>
      <c r="O992" s="2">
        <v>0</v>
      </c>
      <c r="P992" s="184">
        <v>0</v>
      </c>
      <c r="Q992" s="184">
        <v>0.125</v>
      </c>
      <c r="R992" s="83" t="s">
        <v>151</v>
      </c>
      <c r="AA992" s="2">
        <v>110000</v>
      </c>
    </row>
    <row r="993" spans="1:27" ht="15">
      <c r="A993" s="118">
        <v>4487</v>
      </c>
      <c r="B993" s="83" t="s">
        <v>6119</v>
      </c>
      <c r="C993" s="83" t="s">
        <v>8269</v>
      </c>
      <c r="D993" t="s">
        <v>2468</v>
      </c>
      <c r="E993" s="83">
        <v>1317</v>
      </c>
      <c r="F993" s="83" t="s">
        <v>153</v>
      </c>
      <c r="H993" s="83" t="s">
        <v>150</v>
      </c>
      <c r="I993" s="128">
        <v>45272</v>
      </c>
      <c r="J993" s="109">
        <f>VLOOKUP(A993,'Membership Details'!C:J,8,FALSE)</f>
        <v>39707</v>
      </c>
      <c r="K993" s="109" t="b">
        <f t="shared" si="15"/>
        <v>1</v>
      </c>
      <c r="L993" s="2">
        <v>75000</v>
      </c>
      <c r="M993" s="83">
        <v>12</v>
      </c>
      <c r="N993" s="130">
        <v>45637</v>
      </c>
      <c r="O993" s="2">
        <v>0</v>
      </c>
      <c r="P993" s="184">
        <v>0</v>
      </c>
      <c r="Q993" s="184">
        <v>0.125</v>
      </c>
      <c r="R993" s="83" t="s">
        <v>151</v>
      </c>
      <c r="AA993" s="2">
        <v>75000</v>
      </c>
    </row>
    <row r="994" spans="1:27" ht="15">
      <c r="A994" s="118">
        <v>3249</v>
      </c>
      <c r="B994" s="83" t="s">
        <v>6119</v>
      </c>
      <c r="C994" s="83" t="s">
        <v>8269</v>
      </c>
      <c r="D994" t="s">
        <v>1841</v>
      </c>
      <c r="E994" s="83">
        <v>1318</v>
      </c>
      <c r="F994" s="83" t="s">
        <v>153</v>
      </c>
      <c r="H994" s="83" t="s">
        <v>150</v>
      </c>
      <c r="I994" s="128">
        <v>45272</v>
      </c>
      <c r="J994" s="109">
        <f>VLOOKUP(A994,'Membership Details'!C:J,8,FALSE)</f>
        <v>40896</v>
      </c>
      <c r="K994" s="109" t="b">
        <f t="shared" si="15"/>
        <v>1</v>
      </c>
      <c r="L994" s="2">
        <v>17033</v>
      </c>
      <c r="M994" s="83">
        <v>12</v>
      </c>
      <c r="N994" s="130">
        <v>45637</v>
      </c>
      <c r="O994" s="2">
        <v>0</v>
      </c>
      <c r="P994" s="184">
        <v>0</v>
      </c>
      <c r="Q994" s="184">
        <v>0.125</v>
      </c>
      <c r="R994" s="83" t="s">
        <v>151</v>
      </c>
      <c r="AA994" s="2">
        <v>17000</v>
      </c>
    </row>
    <row r="995" spans="1:27" ht="15">
      <c r="A995" s="118">
        <v>4490</v>
      </c>
      <c r="B995" s="83" t="s">
        <v>6119</v>
      </c>
      <c r="C995" s="83" t="s">
        <v>8269</v>
      </c>
      <c r="D995" t="s">
        <v>2469</v>
      </c>
      <c r="E995" s="83">
        <v>1319</v>
      </c>
      <c r="F995" s="83" t="s">
        <v>153</v>
      </c>
      <c r="H995" s="83" t="s">
        <v>150</v>
      </c>
      <c r="I995" s="128">
        <v>45272</v>
      </c>
      <c r="J995" s="109">
        <f>VLOOKUP(A995,'Membership Details'!C:J,8,FALSE)</f>
        <v>39707</v>
      </c>
      <c r="K995" s="109" t="b">
        <f t="shared" si="15"/>
        <v>1</v>
      </c>
      <c r="L995" s="2">
        <v>17000</v>
      </c>
      <c r="M995" s="83">
        <v>12</v>
      </c>
      <c r="N995" s="130">
        <v>45637</v>
      </c>
      <c r="O995" s="2">
        <v>0</v>
      </c>
      <c r="P995" s="184">
        <v>0</v>
      </c>
      <c r="Q995" s="184">
        <v>0.125</v>
      </c>
      <c r="R995" s="83" t="s">
        <v>151</v>
      </c>
      <c r="AA995" s="2">
        <v>17000</v>
      </c>
    </row>
    <row r="996" spans="1:27" ht="15">
      <c r="A996" s="118">
        <v>4497</v>
      </c>
      <c r="B996" s="83" t="s">
        <v>6119</v>
      </c>
      <c r="C996" s="83" t="s">
        <v>8269</v>
      </c>
      <c r="D996" t="s">
        <v>6138</v>
      </c>
      <c r="E996" s="83">
        <v>1320</v>
      </c>
      <c r="F996" s="83" t="s">
        <v>153</v>
      </c>
      <c r="H996" s="83" t="s">
        <v>150</v>
      </c>
      <c r="I996" s="128">
        <v>45272</v>
      </c>
      <c r="J996" s="109">
        <f>VLOOKUP(A996,'Membership Details'!C:J,8,FALSE)</f>
        <v>42430</v>
      </c>
      <c r="K996" s="109" t="b">
        <f t="shared" si="15"/>
        <v>1</v>
      </c>
      <c r="L996" s="2">
        <v>16000</v>
      </c>
      <c r="M996" s="83">
        <v>12</v>
      </c>
      <c r="N996" s="130">
        <v>45637</v>
      </c>
      <c r="O996" s="2">
        <v>0</v>
      </c>
      <c r="P996" s="184">
        <v>0</v>
      </c>
      <c r="Q996" s="184">
        <v>0.125</v>
      </c>
      <c r="R996" s="83" t="s">
        <v>151</v>
      </c>
      <c r="AA996" s="2">
        <v>16000</v>
      </c>
    </row>
    <row r="997" spans="1:27" ht="15">
      <c r="A997" s="118">
        <v>4492</v>
      </c>
      <c r="B997" s="83" t="s">
        <v>6119</v>
      </c>
      <c r="C997" s="83" t="s">
        <v>8269</v>
      </c>
      <c r="D997" t="s">
        <v>2471</v>
      </c>
      <c r="E997" s="83">
        <v>1321</v>
      </c>
      <c r="F997" s="83" t="s">
        <v>153</v>
      </c>
      <c r="H997" s="83" t="s">
        <v>150</v>
      </c>
      <c r="I997" s="128">
        <v>45272</v>
      </c>
      <c r="J997" s="109">
        <f>VLOOKUP(A997,'Membership Details'!C:J,8,FALSE)</f>
        <v>39707</v>
      </c>
      <c r="K997" s="109" t="b">
        <f t="shared" si="15"/>
        <v>1</v>
      </c>
      <c r="L997" s="2">
        <v>18000</v>
      </c>
      <c r="M997" s="83">
        <v>12</v>
      </c>
      <c r="N997" s="130">
        <v>45637</v>
      </c>
      <c r="O997" s="2">
        <v>0</v>
      </c>
      <c r="P997" s="184">
        <v>0</v>
      </c>
      <c r="Q997" s="184">
        <v>0.125</v>
      </c>
      <c r="R997" s="83" t="s">
        <v>151</v>
      </c>
      <c r="AA997" s="2">
        <v>18000</v>
      </c>
    </row>
    <row r="998" spans="1:27" ht="15">
      <c r="A998" s="118">
        <v>4493</v>
      </c>
      <c r="B998" s="83" t="s">
        <v>6119</v>
      </c>
      <c r="C998" s="83" t="s">
        <v>8269</v>
      </c>
      <c r="D998" t="s">
        <v>2472</v>
      </c>
      <c r="E998" s="83">
        <v>1322</v>
      </c>
      <c r="F998" s="83" t="s">
        <v>153</v>
      </c>
      <c r="H998" s="83" t="s">
        <v>150</v>
      </c>
      <c r="I998" s="128">
        <v>45272</v>
      </c>
      <c r="J998" s="109">
        <f>VLOOKUP(A998,'Membership Details'!C:J,8,FALSE)</f>
        <v>39707</v>
      </c>
      <c r="K998" s="109" t="b">
        <f t="shared" si="15"/>
        <v>1</v>
      </c>
      <c r="L998" s="2">
        <v>18000</v>
      </c>
      <c r="M998" s="83">
        <v>12</v>
      </c>
      <c r="N998" s="130">
        <v>45637</v>
      </c>
      <c r="O998" s="2">
        <v>0</v>
      </c>
      <c r="P998" s="184">
        <v>0</v>
      </c>
      <c r="Q998" s="184">
        <v>0.125</v>
      </c>
      <c r="R998" s="83" t="s">
        <v>151</v>
      </c>
      <c r="AA998" s="2">
        <v>18000</v>
      </c>
    </row>
    <row r="999" spans="1:27" ht="15">
      <c r="A999" s="118">
        <v>4494</v>
      </c>
      <c r="B999" s="83" t="s">
        <v>6119</v>
      </c>
      <c r="C999" s="83" t="s">
        <v>8269</v>
      </c>
      <c r="D999" t="s">
        <v>2473</v>
      </c>
      <c r="E999" s="83">
        <v>1323</v>
      </c>
      <c r="F999" s="83" t="s">
        <v>153</v>
      </c>
      <c r="H999" s="83" t="s">
        <v>150</v>
      </c>
      <c r="I999" s="128">
        <v>45272</v>
      </c>
      <c r="J999" s="109">
        <f>VLOOKUP(A999,'Membership Details'!C:J,8,FALSE)</f>
        <v>39707</v>
      </c>
      <c r="K999" s="109" t="b">
        <f t="shared" si="15"/>
        <v>1</v>
      </c>
      <c r="L999" s="2">
        <v>17000</v>
      </c>
      <c r="M999" s="83">
        <v>12</v>
      </c>
      <c r="N999" s="130">
        <v>45637</v>
      </c>
      <c r="O999" s="2">
        <v>0</v>
      </c>
      <c r="P999" s="184">
        <v>0</v>
      </c>
      <c r="Q999" s="184">
        <v>0.125</v>
      </c>
      <c r="R999" s="83" t="s">
        <v>151</v>
      </c>
      <c r="AA999" s="2">
        <v>17000</v>
      </c>
    </row>
    <row r="1000" spans="1:27" ht="15">
      <c r="A1000" s="118">
        <v>4491</v>
      </c>
      <c r="B1000" s="83" t="s">
        <v>6119</v>
      </c>
      <c r="C1000" s="83" t="s">
        <v>8269</v>
      </c>
      <c r="D1000" t="s">
        <v>2470</v>
      </c>
      <c r="E1000" s="83">
        <v>1324</v>
      </c>
      <c r="F1000" s="83" t="s">
        <v>153</v>
      </c>
      <c r="H1000" s="83" t="s">
        <v>150</v>
      </c>
      <c r="I1000" s="128">
        <v>45272</v>
      </c>
      <c r="J1000" s="109">
        <f>VLOOKUP(A1000,'Membership Details'!C:J,8,FALSE)</f>
        <v>39707</v>
      </c>
      <c r="K1000" s="109" t="b">
        <f t="shared" si="15"/>
        <v>1</v>
      </c>
      <c r="L1000" s="2">
        <v>17000</v>
      </c>
      <c r="M1000" s="83">
        <v>12</v>
      </c>
      <c r="N1000" s="130">
        <v>45637</v>
      </c>
      <c r="O1000" s="2">
        <v>0</v>
      </c>
      <c r="P1000" s="184">
        <v>0</v>
      </c>
      <c r="Q1000" s="184">
        <v>0.125</v>
      </c>
      <c r="R1000" s="83" t="s">
        <v>151</v>
      </c>
      <c r="AA1000" s="2">
        <v>17000</v>
      </c>
    </row>
    <row r="1001" spans="1:27" ht="15">
      <c r="A1001" s="118">
        <v>4495</v>
      </c>
      <c r="B1001" s="83" t="s">
        <v>6119</v>
      </c>
      <c r="C1001" s="83" t="s">
        <v>8269</v>
      </c>
      <c r="D1001" t="s">
        <v>2476</v>
      </c>
      <c r="E1001" s="83">
        <v>1325</v>
      </c>
      <c r="F1001" s="83" t="s">
        <v>153</v>
      </c>
      <c r="H1001" s="83" t="s">
        <v>150</v>
      </c>
      <c r="I1001" s="128">
        <v>45272</v>
      </c>
      <c r="J1001" s="109">
        <f>VLOOKUP(A1001,'Membership Details'!C:J,8,FALSE)</f>
        <v>44889</v>
      </c>
      <c r="K1001" s="109" t="b">
        <f t="shared" si="15"/>
        <v>1</v>
      </c>
      <c r="L1001" s="2">
        <v>19000</v>
      </c>
      <c r="M1001" s="83">
        <v>12</v>
      </c>
      <c r="N1001" s="130">
        <v>45637</v>
      </c>
      <c r="O1001" s="2">
        <v>0</v>
      </c>
      <c r="P1001" s="184">
        <v>0</v>
      </c>
      <c r="Q1001" s="184">
        <v>0.125</v>
      </c>
      <c r="R1001" s="83" t="s">
        <v>151</v>
      </c>
      <c r="AA1001" s="2">
        <v>19000</v>
      </c>
    </row>
    <row r="1002" spans="1:27" ht="15">
      <c r="A1002" s="118">
        <v>4496</v>
      </c>
      <c r="B1002" s="83" t="s">
        <v>6119</v>
      </c>
      <c r="C1002" s="83" t="s">
        <v>8269</v>
      </c>
      <c r="D1002" t="s">
        <v>2477</v>
      </c>
      <c r="E1002" s="83">
        <v>1326</v>
      </c>
      <c r="F1002" s="83" t="s">
        <v>153</v>
      </c>
      <c r="H1002" s="83" t="s">
        <v>150</v>
      </c>
      <c r="I1002" s="128">
        <v>45272</v>
      </c>
      <c r="J1002" s="109">
        <f>VLOOKUP(A1002,'Membership Details'!C:J,8,FALSE)</f>
        <v>39707</v>
      </c>
      <c r="K1002" s="109" t="b">
        <f t="shared" si="15"/>
        <v>1</v>
      </c>
      <c r="L1002" s="2">
        <v>19000</v>
      </c>
      <c r="M1002" s="83">
        <v>12</v>
      </c>
      <c r="N1002" s="130">
        <v>45637</v>
      </c>
      <c r="O1002" s="2">
        <v>0</v>
      </c>
      <c r="P1002" s="184">
        <v>0</v>
      </c>
      <c r="Q1002" s="184">
        <v>0.125</v>
      </c>
      <c r="R1002" s="83" t="s">
        <v>151</v>
      </c>
      <c r="AA1002" s="2">
        <v>19000</v>
      </c>
    </row>
    <row r="1003" spans="1:27" ht="15">
      <c r="A1003" s="118">
        <v>268</v>
      </c>
      <c r="B1003" s="83" t="s">
        <v>6119</v>
      </c>
      <c r="C1003" s="83" t="s">
        <v>8269</v>
      </c>
      <c r="D1003" t="s">
        <v>363</v>
      </c>
      <c r="E1003" s="83">
        <v>1327</v>
      </c>
      <c r="F1003" s="83" t="s">
        <v>153</v>
      </c>
      <c r="H1003" s="83" t="s">
        <v>150</v>
      </c>
      <c r="I1003" s="128">
        <v>45216</v>
      </c>
      <c r="J1003" s="109">
        <f>VLOOKUP(A1003,'Membership Details'!C:J,8,FALSE)</f>
        <v>36982</v>
      </c>
      <c r="K1003" s="109" t="b">
        <f t="shared" si="15"/>
        <v>1</v>
      </c>
      <c r="L1003" s="2">
        <v>60000</v>
      </c>
      <c r="M1003" s="83">
        <v>12</v>
      </c>
      <c r="N1003" s="130">
        <v>45581</v>
      </c>
      <c r="O1003" s="2">
        <v>0</v>
      </c>
      <c r="P1003" s="184">
        <v>0</v>
      </c>
      <c r="Q1003" s="184">
        <v>0.125</v>
      </c>
      <c r="R1003" s="83" t="s">
        <v>151</v>
      </c>
      <c r="AA1003" s="2">
        <v>60000</v>
      </c>
    </row>
    <row r="1004" spans="1:27" ht="15">
      <c r="A1004" s="118">
        <v>2438</v>
      </c>
      <c r="B1004" s="83" t="s">
        <v>6119</v>
      </c>
      <c r="C1004" s="83" t="s">
        <v>8269</v>
      </c>
      <c r="D1004" t="s">
        <v>744</v>
      </c>
      <c r="E1004" s="83">
        <v>1328</v>
      </c>
      <c r="F1004" s="83" t="s">
        <v>153</v>
      </c>
      <c r="H1004" s="83" t="s">
        <v>150</v>
      </c>
      <c r="I1004" s="129">
        <v>45216</v>
      </c>
      <c r="J1004" s="109">
        <f>VLOOKUP(A1004,'Membership Details'!C:J,8,FALSE)</f>
        <v>36982</v>
      </c>
      <c r="K1004" s="109" t="b">
        <f t="shared" si="15"/>
        <v>1</v>
      </c>
      <c r="L1004" s="2">
        <v>60000</v>
      </c>
      <c r="M1004" s="83">
        <v>12</v>
      </c>
      <c r="N1004" s="130">
        <v>45581</v>
      </c>
      <c r="O1004" s="2">
        <v>0</v>
      </c>
      <c r="P1004" s="184">
        <v>0</v>
      </c>
      <c r="Q1004" s="184">
        <v>0.125</v>
      </c>
      <c r="R1004" s="83" t="s">
        <v>151</v>
      </c>
      <c r="AA1004" s="2">
        <v>60000</v>
      </c>
    </row>
    <row r="1005" spans="1:27" ht="15">
      <c r="A1005" s="118">
        <v>3252</v>
      </c>
      <c r="B1005" s="83" t="s">
        <v>6119</v>
      </c>
      <c r="C1005" s="83" t="s">
        <v>8269</v>
      </c>
      <c r="D1005" t="s">
        <v>6139</v>
      </c>
      <c r="E1005" s="83">
        <v>1329</v>
      </c>
      <c r="F1005" s="83" t="s">
        <v>153</v>
      </c>
      <c r="H1005" s="83" t="s">
        <v>150</v>
      </c>
      <c r="I1005" s="129">
        <v>45216</v>
      </c>
      <c r="J1005" s="109">
        <f>VLOOKUP(A1005,'Membership Details'!C:J,8,FALSE)</f>
        <v>42469</v>
      </c>
      <c r="K1005" s="109" t="b">
        <f t="shared" si="15"/>
        <v>1</v>
      </c>
      <c r="L1005" s="2">
        <v>15000</v>
      </c>
      <c r="M1005" s="83">
        <v>12</v>
      </c>
      <c r="N1005" s="130">
        <v>45581</v>
      </c>
      <c r="O1005" s="2">
        <v>0</v>
      </c>
      <c r="P1005" s="184">
        <v>0</v>
      </c>
      <c r="Q1005" s="184">
        <v>0.125</v>
      </c>
      <c r="R1005" s="83" t="s">
        <v>151</v>
      </c>
      <c r="AA1005" s="2">
        <v>15000</v>
      </c>
    </row>
    <row r="1006" spans="1:27" ht="15">
      <c r="A1006" s="118">
        <v>3348</v>
      </c>
      <c r="B1006" s="83" t="s">
        <v>6119</v>
      </c>
      <c r="C1006" s="83" t="s">
        <v>8269</v>
      </c>
      <c r="D1006" t="s">
        <v>2059</v>
      </c>
      <c r="E1006" s="83">
        <v>1330</v>
      </c>
      <c r="F1006" s="83" t="s">
        <v>153</v>
      </c>
      <c r="H1006" s="83" t="s">
        <v>150</v>
      </c>
      <c r="I1006" s="129">
        <v>45090</v>
      </c>
      <c r="J1006" s="109">
        <f>VLOOKUP(A1006,'Membership Details'!C:J,8,FALSE)</f>
        <v>42469</v>
      </c>
      <c r="K1006" s="109" t="b">
        <f t="shared" si="15"/>
        <v>1</v>
      </c>
      <c r="L1006" s="2">
        <v>12500</v>
      </c>
      <c r="M1006" s="83">
        <v>12</v>
      </c>
      <c r="N1006" s="131">
        <v>45455</v>
      </c>
      <c r="O1006" s="2">
        <v>0</v>
      </c>
      <c r="P1006" s="184">
        <v>0</v>
      </c>
      <c r="Q1006" s="184">
        <v>0.125</v>
      </c>
      <c r="R1006" s="83" t="s">
        <v>151</v>
      </c>
      <c r="AA1006" s="2">
        <v>12500</v>
      </c>
    </row>
    <row r="1007" spans="1:27" ht="15">
      <c r="A1007" s="118">
        <v>3347</v>
      </c>
      <c r="B1007" s="83" t="s">
        <v>6119</v>
      </c>
      <c r="C1007" s="83" t="s">
        <v>8269</v>
      </c>
      <c r="D1007" t="s">
        <v>2058</v>
      </c>
      <c r="E1007" s="83">
        <v>1331</v>
      </c>
      <c r="F1007" s="83" t="s">
        <v>153</v>
      </c>
      <c r="H1007" s="83" t="s">
        <v>150</v>
      </c>
      <c r="I1007" s="129">
        <v>45090</v>
      </c>
      <c r="J1007" s="109">
        <f>VLOOKUP(A1007,'Membership Details'!C:J,8,FALSE)</f>
        <v>42469</v>
      </c>
      <c r="K1007" s="109" t="b">
        <f t="shared" si="15"/>
        <v>1</v>
      </c>
      <c r="L1007" s="2">
        <v>12500</v>
      </c>
      <c r="M1007" s="83">
        <v>12</v>
      </c>
      <c r="N1007" s="131">
        <v>45455</v>
      </c>
      <c r="O1007" s="2">
        <v>0</v>
      </c>
      <c r="P1007" s="184">
        <v>0</v>
      </c>
      <c r="Q1007" s="184">
        <v>0.125</v>
      </c>
      <c r="R1007" s="83" t="s">
        <v>151</v>
      </c>
      <c r="AA1007" s="2">
        <v>12500</v>
      </c>
    </row>
    <row r="1008" spans="1:27" ht="15">
      <c r="A1008" s="118">
        <v>3346</v>
      </c>
      <c r="B1008" s="83" t="s">
        <v>6119</v>
      </c>
      <c r="C1008" s="83" t="s">
        <v>8269</v>
      </c>
      <c r="D1008" t="s">
        <v>2057</v>
      </c>
      <c r="E1008" s="83">
        <v>1332</v>
      </c>
      <c r="F1008" s="83" t="s">
        <v>153</v>
      </c>
      <c r="H1008" s="83" t="s">
        <v>150</v>
      </c>
      <c r="I1008" s="129">
        <v>45090</v>
      </c>
      <c r="J1008" s="109">
        <f>VLOOKUP(A1008,'Membership Details'!C:J,8,FALSE)</f>
        <v>42469</v>
      </c>
      <c r="K1008" s="109" t="b">
        <f t="shared" si="15"/>
        <v>1</v>
      </c>
      <c r="L1008" s="2">
        <v>12500</v>
      </c>
      <c r="M1008" s="83">
        <v>12</v>
      </c>
      <c r="N1008" s="131">
        <v>45455</v>
      </c>
      <c r="O1008" s="2">
        <v>0</v>
      </c>
      <c r="P1008" s="184">
        <v>0</v>
      </c>
      <c r="Q1008" s="184">
        <v>0.125</v>
      </c>
      <c r="R1008" s="83" t="s">
        <v>151</v>
      </c>
      <c r="AA1008" s="2">
        <v>12500</v>
      </c>
    </row>
    <row r="1009" spans="1:27" ht="15">
      <c r="A1009" s="118">
        <v>1176</v>
      </c>
      <c r="B1009" s="83" t="s">
        <v>6119</v>
      </c>
      <c r="C1009" s="83" t="s">
        <v>8269</v>
      </c>
      <c r="D1009" t="s">
        <v>579</v>
      </c>
      <c r="E1009" s="83">
        <v>1333</v>
      </c>
      <c r="F1009" s="83" t="s">
        <v>153</v>
      </c>
      <c r="H1009" s="83" t="s">
        <v>150</v>
      </c>
      <c r="I1009" s="129">
        <v>45090</v>
      </c>
      <c r="J1009" s="109">
        <f>VLOOKUP(A1009,'Membership Details'!C:J,8,FALSE)</f>
        <v>36982</v>
      </c>
      <c r="K1009" s="109" t="b">
        <f t="shared" si="15"/>
        <v>1</v>
      </c>
      <c r="L1009" s="2">
        <v>100000</v>
      </c>
      <c r="M1009" s="83">
        <v>12</v>
      </c>
      <c r="N1009" s="131">
        <v>45455</v>
      </c>
      <c r="O1009" s="2">
        <v>0</v>
      </c>
      <c r="P1009" s="184">
        <v>0</v>
      </c>
      <c r="Q1009" s="184">
        <v>0.125</v>
      </c>
      <c r="R1009" s="83" t="s">
        <v>151</v>
      </c>
      <c r="AA1009" s="2">
        <v>100000</v>
      </c>
    </row>
    <row r="1010" spans="1:27" ht="15">
      <c r="A1010" s="118">
        <v>1469</v>
      </c>
      <c r="B1010" s="83" t="s">
        <v>6119</v>
      </c>
      <c r="C1010" s="83" t="s">
        <v>8269</v>
      </c>
      <c r="D1010" t="s">
        <v>706</v>
      </c>
      <c r="E1010" s="83">
        <v>1334</v>
      </c>
      <c r="F1010" s="83" t="s">
        <v>153</v>
      </c>
      <c r="H1010" s="83" t="s">
        <v>150</v>
      </c>
      <c r="I1010" s="129">
        <v>45090</v>
      </c>
      <c r="J1010" s="109">
        <f>VLOOKUP(A1010,'Membership Details'!C:J,8,FALSE)</f>
        <v>36982</v>
      </c>
      <c r="K1010" s="109" t="b">
        <f t="shared" si="15"/>
        <v>1</v>
      </c>
      <c r="L1010" s="2">
        <v>160000</v>
      </c>
      <c r="M1010" s="83">
        <v>12</v>
      </c>
      <c r="N1010" s="131">
        <v>45455</v>
      </c>
      <c r="O1010" s="2">
        <v>0</v>
      </c>
      <c r="P1010" s="184">
        <v>0</v>
      </c>
      <c r="Q1010" s="184">
        <v>0.125</v>
      </c>
      <c r="R1010" s="83" t="s">
        <v>151</v>
      </c>
      <c r="AA1010" s="2">
        <v>160000</v>
      </c>
    </row>
    <row r="1011" spans="1:27" ht="15">
      <c r="A1011" s="118">
        <v>1685</v>
      </c>
      <c r="B1011" s="83" t="s">
        <v>6119</v>
      </c>
      <c r="C1011" s="83" t="s">
        <v>8269</v>
      </c>
      <c r="D1011" t="s">
        <v>1044</v>
      </c>
      <c r="E1011" s="83">
        <v>1335</v>
      </c>
      <c r="F1011" s="83" t="s">
        <v>153</v>
      </c>
      <c r="H1011" s="83" t="s">
        <v>150</v>
      </c>
      <c r="I1011" s="129">
        <v>45090</v>
      </c>
      <c r="J1011" s="109">
        <f>VLOOKUP(A1011,'Membership Details'!C:J,8,FALSE)</f>
        <v>36982</v>
      </c>
      <c r="K1011" s="109" t="b">
        <f t="shared" si="15"/>
        <v>1</v>
      </c>
      <c r="L1011" s="2">
        <v>160000</v>
      </c>
      <c r="M1011" s="83">
        <v>12</v>
      </c>
      <c r="N1011" s="131">
        <v>45455</v>
      </c>
      <c r="O1011" s="2">
        <v>0</v>
      </c>
      <c r="P1011" s="184">
        <v>0</v>
      </c>
      <c r="Q1011" s="184">
        <v>0.125</v>
      </c>
      <c r="R1011" s="83" t="s">
        <v>151</v>
      </c>
      <c r="AA1011" s="2">
        <v>160000</v>
      </c>
    </row>
    <row r="1012" spans="1:27" ht="15">
      <c r="A1012" s="118">
        <v>1698</v>
      </c>
      <c r="B1012" s="83" t="s">
        <v>6119</v>
      </c>
      <c r="C1012" s="83" t="s">
        <v>8269</v>
      </c>
      <c r="D1012" t="s">
        <v>1607</v>
      </c>
      <c r="E1012" s="83">
        <v>1336</v>
      </c>
      <c r="F1012" s="83" t="s">
        <v>153</v>
      </c>
      <c r="H1012" s="83" t="s">
        <v>150</v>
      </c>
      <c r="I1012" s="129">
        <v>45090</v>
      </c>
      <c r="J1012" s="109">
        <f>VLOOKUP(A1012,'Membership Details'!C:J,8,FALSE)</f>
        <v>39533</v>
      </c>
      <c r="K1012" s="109" t="b">
        <f t="shared" si="15"/>
        <v>1</v>
      </c>
      <c r="L1012" s="2">
        <v>67000</v>
      </c>
      <c r="M1012" s="83">
        <v>12</v>
      </c>
      <c r="N1012" s="131">
        <v>45455</v>
      </c>
      <c r="O1012" s="2">
        <v>0</v>
      </c>
      <c r="P1012" s="184">
        <v>0</v>
      </c>
      <c r="Q1012" s="184">
        <v>0.125</v>
      </c>
      <c r="R1012" s="83" t="s">
        <v>151</v>
      </c>
      <c r="AA1012" s="2">
        <v>67000</v>
      </c>
    </row>
    <row r="1013" spans="1:27" ht="15">
      <c r="A1013" s="118">
        <v>4063</v>
      </c>
      <c r="B1013" s="83" t="s">
        <v>6119</v>
      </c>
      <c r="C1013" s="83" t="s">
        <v>8269</v>
      </c>
      <c r="D1013" t="s">
        <v>2302</v>
      </c>
      <c r="E1013" s="83">
        <v>1337</v>
      </c>
      <c r="F1013" s="83" t="s">
        <v>153</v>
      </c>
      <c r="H1013" s="83" t="s">
        <v>150</v>
      </c>
      <c r="I1013" s="129">
        <v>45090</v>
      </c>
      <c r="J1013" s="109">
        <f>VLOOKUP(A1013,'Membership Details'!C:J,8,FALSE)</f>
        <v>39707</v>
      </c>
      <c r="K1013" s="109" t="b">
        <f t="shared" si="15"/>
        <v>1</v>
      </c>
      <c r="L1013" s="2">
        <v>110000</v>
      </c>
      <c r="M1013" s="83">
        <v>12</v>
      </c>
      <c r="N1013" s="131">
        <v>45455</v>
      </c>
      <c r="O1013" s="2">
        <v>0</v>
      </c>
      <c r="P1013" s="184">
        <v>0</v>
      </c>
      <c r="Q1013" s="184">
        <v>0.125</v>
      </c>
      <c r="R1013" s="83" t="s">
        <v>151</v>
      </c>
      <c r="AA1013" s="2">
        <v>110000</v>
      </c>
    </row>
    <row r="1014" spans="1:27" ht="15">
      <c r="A1014" s="118">
        <v>4218</v>
      </c>
      <c r="B1014" s="83" t="s">
        <v>6119</v>
      </c>
      <c r="C1014" s="83" t="s">
        <v>8269</v>
      </c>
      <c r="D1014" t="s">
        <v>2285</v>
      </c>
      <c r="E1014" s="83">
        <v>1338</v>
      </c>
      <c r="F1014" s="83" t="s">
        <v>153</v>
      </c>
      <c r="H1014" s="83" t="s">
        <v>150</v>
      </c>
      <c r="I1014" s="129">
        <v>45090</v>
      </c>
      <c r="J1014" s="109">
        <f>VLOOKUP(A1014,'Membership Details'!C:J,8,FALSE)</f>
        <v>39707</v>
      </c>
      <c r="K1014" s="109" t="b">
        <f t="shared" si="15"/>
        <v>1</v>
      </c>
      <c r="L1014" s="2">
        <v>160000</v>
      </c>
      <c r="M1014" s="83">
        <v>12</v>
      </c>
      <c r="N1014" s="131">
        <v>45455</v>
      </c>
      <c r="O1014" s="2">
        <v>0</v>
      </c>
      <c r="P1014" s="184">
        <v>0</v>
      </c>
      <c r="Q1014" s="184">
        <v>0.125</v>
      </c>
      <c r="R1014" s="83" t="s">
        <v>151</v>
      </c>
      <c r="AA1014" s="2">
        <v>160000</v>
      </c>
    </row>
    <row r="1015" spans="1:27" ht="15">
      <c r="A1015" s="118">
        <v>4219</v>
      </c>
      <c r="B1015" s="83" t="s">
        <v>6119</v>
      </c>
      <c r="C1015" s="83" t="s">
        <v>8269</v>
      </c>
      <c r="D1015" t="s">
        <v>2287</v>
      </c>
      <c r="E1015" s="83">
        <v>1339</v>
      </c>
      <c r="F1015" s="83" t="s">
        <v>153</v>
      </c>
      <c r="H1015" s="83" t="s">
        <v>150</v>
      </c>
      <c r="I1015" s="129">
        <v>45090</v>
      </c>
      <c r="J1015" s="109">
        <f>VLOOKUP(A1015,'Membership Details'!C:J,8,FALSE)</f>
        <v>39707</v>
      </c>
      <c r="K1015" s="109" t="b">
        <f t="shared" si="15"/>
        <v>1</v>
      </c>
      <c r="L1015" s="2">
        <v>160000</v>
      </c>
      <c r="M1015" s="83">
        <v>12</v>
      </c>
      <c r="N1015" s="131">
        <v>45455</v>
      </c>
      <c r="O1015" s="2">
        <v>0</v>
      </c>
      <c r="P1015" s="184">
        <v>0</v>
      </c>
      <c r="Q1015" s="184">
        <v>0.125</v>
      </c>
      <c r="R1015" s="83" t="s">
        <v>151</v>
      </c>
      <c r="AA1015" s="2">
        <v>160000</v>
      </c>
    </row>
    <row r="1016" spans="1:27" ht="15">
      <c r="A1016" s="118">
        <v>4220</v>
      </c>
      <c r="B1016" s="83" t="s">
        <v>6119</v>
      </c>
      <c r="C1016" s="83" t="s">
        <v>8269</v>
      </c>
      <c r="D1016" t="s">
        <v>2286</v>
      </c>
      <c r="E1016" s="83">
        <v>1340</v>
      </c>
      <c r="F1016" s="83" t="s">
        <v>153</v>
      </c>
      <c r="H1016" s="83" t="s">
        <v>150</v>
      </c>
      <c r="I1016" s="129">
        <v>45090</v>
      </c>
      <c r="J1016" s="109">
        <f>VLOOKUP(A1016,'Membership Details'!C:J,8,FALSE)</f>
        <v>39707</v>
      </c>
      <c r="K1016" s="109" t="b">
        <f t="shared" si="15"/>
        <v>1</v>
      </c>
      <c r="L1016" s="2">
        <v>160000</v>
      </c>
      <c r="M1016" s="83">
        <v>12</v>
      </c>
      <c r="N1016" s="131">
        <v>45455</v>
      </c>
      <c r="O1016" s="2">
        <v>0</v>
      </c>
      <c r="P1016" s="184">
        <v>0</v>
      </c>
      <c r="Q1016" s="184">
        <v>0.125</v>
      </c>
      <c r="R1016" s="83" t="s">
        <v>151</v>
      </c>
      <c r="AA1016" s="2">
        <v>160000</v>
      </c>
    </row>
    <row r="1017" spans="1:27" ht="15">
      <c r="A1017" s="118">
        <v>4221</v>
      </c>
      <c r="B1017" s="83" t="s">
        <v>6119</v>
      </c>
      <c r="C1017" s="83" t="s">
        <v>8269</v>
      </c>
      <c r="D1017" t="s">
        <v>2282</v>
      </c>
      <c r="E1017" s="83">
        <v>1341</v>
      </c>
      <c r="F1017" s="83" t="s">
        <v>153</v>
      </c>
      <c r="H1017" s="83" t="s">
        <v>150</v>
      </c>
      <c r="I1017" s="129">
        <v>45090</v>
      </c>
      <c r="J1017" s="109">
        <f>VLOOKUP(A1017,'Membership Details'!C:J,8,FALSE)</f>
        <v>43923</v>
      </c>
      <c r="K1017" s="109" t="b">
        <f t="shared" si="15"/>
        <v>1</v>
      </c>
      <c r="L1017" s="2">
        <v>140000</v>
      </c>
      <c r="M1017" s="83">
        <v>12</v>
      </c>
      <c r="N1017" s="131">
        <v>45455</v>
      </c>
      <c r="O1017" s="2">
        <v>0</v>
      </c>
      <c r="P1017" s="184">
        <v>0</v>
      </c>
      <c r="Q1017" s="184">
        <v>0.125</v>
      </c>
      <c r="R1017" s="83" t="s">
        <v>151</v>
      </c>
      <c r="AA1017" s="2">
        <v>140000</v>
      </c>
    </row>
    <row r="1018" spans="1:27" ht="15">
      <c r="A1018" s="118">
        <v>4222</v>
      </c>
      <c r="B1018" s="83" t="s">
        <v>6119</v>
      </c>
      <c r="C1018" s="83" t="s">
        <v>8269</v>
      </c>
      <c r="D1018" t="s">
        <v>2283</v>
      </c>
      <c r="E1018" s="83">
        <v>1342</v>
      </c>
      <c r="F1018" s="83" t="s">
        <v>153</v>
      </c>
      <c r="H1018" s="83" t="s">
        <v>150</v>
      </c>
      <c r="I1018" s="129">
        <v>45090</v>
      </c>
      <c r="J1018" s="109">
        <f>VLOOKUP(A1018,'Membership Details'!C:J,8,FALSE)</f>
        <v>43950</v>
      </c>
      <c r="K1018" s="109" t="b">
        <f t="shared" si="15"/>
        <v>1</v>
      </c>
      <c r="L1018" s="2">
        <v>120000</v>
      </c>
      <c r="M1018" s="83">
        <v>12</v>
      </c>
      <c r="N1018" s="131">
        <v>45455</v>
      </c>
      <c r="O1018" s="2">
        <v>0</v>
      </c>
      <c r="P1018" s="184">
        <v>0</v>
      </c>
      <c r="Q1018" s="184">
        <v>0.125</v>
      </c>
      <c r="R1018" s="83" t="s">
        <v>151</v>
      </c>
      <c r="AA1018" s="2">
        <v>120000</v>
      </c>
    </row>
    <row r="1019" spans="1:27" ht="15">
      <c r="A1019" s="118">
        <v>4258</v>
      </c>
      <c r="B1019" s="83" t="s">
        <v>6119</v>
      </c>
      <c r="C1019" s="83" t="s">
        <v>8269</v>
      </c>
      <c r="D1019" t="s">
        <v>2299</v>
      </c>
      <c r="E1019" s="83">
        <v>1343</v>
      </c>
      <c r="F1019" s="83" t="s">
        <v>153</v>
      </c>
      <c r="H1019" s="83" t="s">
        <v>150</v>
      </c>
      <c r="I1019" s="129">
        <v>45090</v>
      </c>
      <c r="J1019" s="109">
        <f>VLOOKUP(A1019,'Membership Details'!C:J,8,FALSE)</f>
        <v>44306</v>
      </c>
      <c r="K1019" s="109" t="b">
        <f t="shared" si="15"/>
        <v>1</v>
      </c>
      <c r="L1019" s="2">
        <v>119000</v>
      </c>
      <c r="M1019" s="83">
        <v>12</v>
      </c>
      <c r="N1019" s="131">
        <v>45455</v>
      </c>
      <c r="O1019" s="2">
        <v>0</v>
      </c>
      <c r="P1019" s="184">
        <v>0</v>
      </c>
      <c r="Q1019" s="184">
        <v>0.125</v>
      </c>
      <c r="R1019" s="83" t="s">
        <v>151</v>
      </c>
      <c r="AA1019" s="2">
        <v>119000</v>
      </c>
    </row>
    <row r="1020" spans="1:27" ht="15">
      <c r="A1020" s="118">
        <v>4259</v>
      </c>
      <c r="B1020" s="83" t="s">
        <v>6119</v>
      </c>
      <c r="C1020" s="83" t="s">
        <v>8269</v>
      </c>
      <c r="D1020" t="s">
        <v>2300</v>
      </c>
      <c r="E1020" s="83">
        <v>1344</v>
      </c>
      <c r="F1020" s="83" t="s">
        <v>153</v>
      </c>
      <c r="H1020" s="83" t="s">
        <v>150</v>
      </c>
      <c r="I1020" s="129">
        <v>45090</v>
      </c>
      <c r="J1020" s="109">
        <f>VLOOKUP(A1020,'Membership Details'!C:J,8,FALSE)</f>
        <v>44306</v>
      </c>
      <c r="K1020" s="109" t="b">
        <f t="shared" si="15"/>
        <v>1</v>
      </c>
      <c r="L1020" s="2">
        <v>119000</v>
      </c>
      <c r="M1020" s="83">
        <v>12</v>
      </c>
      <c r="N1020" s="131">
        <v>45455</v>
      </c>
      <c r="O1020" s="2">
        <v>0</v>
      </c>
      <c r="P1020" s="184">
        <v>0</v>
      </c>
      <c r="Q1020" s="184">
        <v>0.125</v>
      </c>
      <c r="R1020" s="83" t="s">
        <v>151</v>
      </c>
      <c r="AA1020" s="2">
        <v>119000</v>
      </c>
    </row>
    <row r="1021" spans="1:27" ht="15">
      <c r="A1021" s="118">
        <v>4260</v>
      </c>
      <c r="B1021" s="83" t="s">
        <v>6119</v>
      </c>
      <c r="C1021" s="83" t="s">
        <v>8269</v>
      </c>
      <c r="D1021" t="s">
        <v>2301</v>
      </c>
      <c r="E1021" s="83">
        <v>1345</v>
      </c>
      <c r="F1021" s="83" t="s">
        <v>153</v>
      </c>
      <c r="H1021" s="83" t="s">
        <v>150</v>
      </c>
      <c r="I1021" s="109">
        <v>45090</v>
      </c>
      <c r="J1021" s="109">
        <f>VLOOKUP(A1021,'Membership Details'!C:J,8,FALSE)</f>
        <v>44306</v>
      </c>
      <c r="K1021" s="109" t="b">
        <f t="shared" si="15"/>
        <v>1</v>
      </c>
      <c r="L1021" s="2">
        <v>119000</v>
      </c>
      <c r="M1021" s="83">
        <v>12</v>
      </c>
      <c r="N1021" s="131">
        <v>45455</v>
      </c>
      <c r="O1021" s="2">
        <v>0</v>
      </c>
      <c r="P1021" s="184">
        <v>0</v>
      </c>
      <c r="Q1021" s="184">
        <v>0.125</v>
      </c>
      <c r="R1021" s="83" t="s">
        <v>151</v>
      </c>
      <c r="AA1021" s="2">
        <v>119000</v>
      </c>
    </row>
    <row r="1022" spans="1:27" ht="15">
      <c r="A1022" s="118">
        <v>4262</v>
      </c>
      <c r="B1022" s="83" t="s">
        <v>6119</v>
      </c>
      <c r="C1022" s="83" t="s">
        <v>8269</v>
      </c>
      <c r="D1022" t="s">
        <v>2303</v>
      </c>
      <c r="E1022" s="83">
        <v>1346</v>
      </c>
      <c r="F1022" s="83" t="s">
        <v>153</v>
      </c>
      <c r="H1022" s="83" t="s">
        <v>150</v>
      </c>
      <c r="I1022" s="109">
        <v>45090</v>
      </c>
      <c r="J1022" s="109">
        <f>VLOOKUP(A1022,'Membership Details'!C:J,8,FALSE)</f>
        <v>44314</v>
      </c>
      <c r="K1022" s="109" t="b">
        <f t="shared" si="15"/>
        <v>1</v>
      </c>
      <c r="L1022" s="2">
        <v>110000</v>
      </c>
      <c r="M1022" s="83">
        <v>12</v>
      </c>
      <c r="N1022" s="131">
        <v>45455</v>
      </c>
      <c r="O1022" s="2">
        <v>0</v>
      </c>
      <c r="P1022" s="184">
        <v>0</v>
      </c>
      <c r="Q1022" s="184">
        <v>0.125</v>
      </c>
      <c r="R1022" s="83" t="s">
        <v>151</v>
      </c>
      <c r="AA1022" s="2">
        <v>110000</v>
      </c>
    </row>
    <row r="1023" spans="1:27" ht="15">
      <c r="A1023" s="118">
        <v>911</v>
      </c>
      <c r="B1023" s="83" t="s">
        <v>6119</v>
      </c>
      <c r="C1023" s="83" t="s">
        <v>8269</v>
      </c>
      <c r="D1023" t="s">
        <v>863</v>
      </c>
      <c r="E1023" s="83">
        <v>1347</v>
      </c>
      <c r="F1023" s="83" t="s">
        <v>153</v>
      </c>
      <c r="H1023" s="83" t="s">
        <v>150</v>
      </c>
      <c r="I1023" s="109">
        <v>45118</v>
      </c>
      <c r="J1023" s="109">
        <f>VLOOKUP(A1023,'Membership Details'!C:J,8,FALSE)</f>
        <v>36982</v>
      </c>
      <c r="K1023" s="109" t="b">
        <f t="shared" si="15"/>
        <v>1</v>
      </c>
      <c r="L1023" s="2">
        <v>55000</v>
      </c>
      <c r="M1023" s="83">
        <v>12</v>
      </c>
      <c r="N1023" s="130">
        <v>45483</v>
      </c>
      <c r="O1023" s="2">
        <v>0</v>
      </c>
      <c r="P1023" s="184">
        <v>0</v>
      </c>
      <c r="Q1023" s="184">
        <v>0.125</v>
      </c>
      <c r="R1023" s="83" t="s">
        <v>151</v>
      </c>
      <c r="AA1023" s="2">
        <v>55000</v>
      </c>
    </row>
    <row r="1024" spans="1:27" ht="15">
      <c r="A1024" s="118">
        <v>1577</v>
      </c>
      <c r="B1024" s="83" t="s">
        <v>6119</v>
      </c>
      <c r="C1024" s="83" t="s">
        <v>8269</v>
      </c>
      <c r="D1024" t="s">
        <v>1394</v>
      </c>
      <c r="E1024" s="83">
        <v>1348</v>
      </c>
      <c r="F1024" s="83" t="s">
        <v>153</v>
      </c>
      <c r="H1024" s="83" t="s">
        <v>150</v>
      </c>
      <c r="I1024" s="109">
        <v>45118</v>
      </c>
      <c r="J1024" s="109">
        <f>VLOOKUP(A1024,'Membership Details'!C:J,8,FALSE)</f>
        <v>39081</v>
      </c>
      <c r="K1024" s="109" t="b">
        <f t="shared" si="15"/>
        <v>1</v>
      </c>
      <c r="L1024" s="2">
        <v>40000</v>
      </c>
      <c r="M1024" s="83">
        <v>12</v>
      </c>
      <c r="N1024" s="130">
        <v>45483</v>
      </c>
      <c r="O1024" s="2">
        <v>0</v>
      </c>
      <c r="P1024" s="184">
        <v>0</v>
      </c>
      <c r="Q1024" s="184">
        <v>0.125</v>
      </c>
      <c r="R1024" s="83" t="s">
        <v>151</v>
      </c>
      <c r="AA1024" s="2">
        <v>40000</v>
      </c>
    </row>
    <row r="1025" spans="1:27" ht="15">
      <c r="A1025" s="118">
        <v>1360</v>
      </c>
      <c r="B1025" s="83" t="s">
        <v>6119</v>
      </c>
      <c r="C1025" s="83" t="s">
        <v>8269</v>
      </c>
      <c r="D1025" t="s">
        <v>1364</v>
      </c>
      <c r="E1025" s="83">
        <v>1349</v>
      </c>
      <c r="F1025" s="83" t="s">
        <v>153</v>
      </c>
      <c r="H1025" s="83" t="s">
        <v>150</v>
      </c>
      <c r="I1025" s="109">
        <v>45118</v>
      </c>
      <c r="J1025" s="109">
        <f>VLOOKUP(A1025,'Membership Details'!C:J,8,FALSE)</f>
        <v>38621</v>
      </c>
      <c r="K1025" s="109" t="b">
        <f t="shared" si="15"/>
        <v>1</v>
      </c>
      <c r="L1025" s="2">
        <v>150000</v>
      </c>
      <c r="M1025" s="83">
        <v>12</v>
      </c>
      <c r="N1025" s="130">
        <v>45483</v>
      </c>
      <c r="O1025" s="2">
        <v>0</v>
      </c>
      <c r="P1025" s="184">
        <v>0</v>
      </c>
      <c r="Q1025" s="184">
        <v>0.125</v>
      </c>
      <c r="R1025" s="83" t="s">
        <v>151</v>
      </c>
      <c r="AA1025" s="2">
        <v>150000</v>
      </c>
    </row>
    <row r="1026" spans="1:27" ht="15">
      <c r="A1026" s="118">
        <v>1658</v>
      </c>
      <c r="B1026" s="83" t="s">
        <v>6119</v>
      </c>
      <c r="C1026" s="83" t="s">
        <v>8269</v>
      </c>
      <c r="D1026" t="s">
        <v>1239</v>
      </c>
      <c r="E1026" s="83">
        <v>1350</v>
      </c>
      <c r="F1026" s="83" t="s">
        <v>153</v>
      </c>
      <c r="H1026" s="83" t="s">
        <v>150</v>
      </c>
      <c r="I1026" s="109">
        <v>45118</v>
      </c>
      <c r="J1026" s="109">
        <f>VLOOKUP(A1026,'Membership Details'!C:J,8,FALSE)</f>
        <v>37986</v>
      </c>
      <c r="K1026" s="109" t="b">
        <f t="shared" si="15"/>
        <v>1</v>
      </c>
      <c r="L1026" s="2">
        <v>195000</v>
      </c>
      <c r="M1026" s="83">
        <v>12</v>
      </c>
      <c r="N1026" s="130">
        <v>45483</v>
      </c>
      <c r="O1026" s="2">
        <v>0</v>
      </c>
      <c r="P1026" s="184">
        <v>0</v>
      </c>
      <c r="Q1026" s="184">
        <v>0.125</v>
      </c>
      <c r="R1026" s="83" t="s">
        <v>151</v>
      </c>
      <c r="AA1026" s="2">
        <v>195000</v>
      </c>
    </row>
    <row r="1027" spans="1:27" ht="15">
      <c r="A1027" s="118">
        <v>3114</v>
      </c>
      <c r="B1027" s="83" t="s">
        <v>6119</v>
      </c>
      <c r="C1027" s="83" t="s">
        <v>8269</v>
      </c>
      <c r="D1027" t="s">
        <v>1567</v>
      </c>
      <c r="E1027" s="83">
        <v>1351</v>
      </c>
      <c r="F1027" s="83" t="s">
        <v>153</v>
      </c>
      <c r="H1027" s="83" t="s">
        <v>150</v>
      </c>
      <c r="I1027" s="109">
        <v>45118</v>
      </c>
      <c r="J1027" s="109">
        <f>VLOOKUP(A1027,'Membership Details'!C:J,8,FALSE)</f>
        <v>39172</v>
      </c>
      <c r="K1027" s="109" t="b">
        <f t="shared" ref="K1027:K1066" si="16">I1027&gt;=J1027</f>
        <v>1</v>
      </c>
      <c r="L1027" s="2">
        <v>150000</v>
      </c>
      <c r="M1027" s="83">
        <v>12</v>
      </c>
      <c r="N1027" s="130">
        <v>45483</v>
      </c>
      <c r="O1027" s="2">
        <v>0</v>
      </c>
      <c r="P1027" s="184">
        <v>0</v>
      </c>
      <c r="Q1027" s="184">
        <v>0.125</v>
      </c>
      <c r="R1027" s="83" t="s">
        <v>151</v>
      </c>
      <c r="AA1027" s="2">
        <v>150000</v>
      </c>
    </row>
    <row r="1028" spans="1:27" ht="15">
      <c r="A1028" s="118">
        <v>4265</v>
      </c>
      <c r="B1028" s="83" t="s">
        <v>6119</v>
      </c>
      <c r="C1028" s="83" t="s">
        <v>8269</v>
      </c>
      <c r="D1028" t="s">
        <v>2304</v>
      </c>
      <c r="E1028" s="83">
        <v>1352</v>
      </c>
      <c r="F1028" s="83" t="s">
        <v>153</v>
      </c>
      <c r="H1028" s="83" t="s">
        <v>150</v>
      </c>
      <c r="I1028" s="109">
        <v>45118</v>
      </c>
      <c r="J1028" s="109">
        <f>VLOOKUP(A1028,'Membership Details'!C:J,8,FALSE)</f>
        <v>44361</v>
      </c>
      <c r="K1028" s="109" t="b">
        <f t="shared" si="16"/>
        <v>1</v>
      </c>
      <c r="L1028" s="2">
        <v>240000</v>
      </c>
      <c r="M1028" s="83">
        <v>12</v>
      </c>
      <c r="N1028" s="130">
        <v>45483</v>
      </c>
      <c r="O1028" s="2">
        <v>0</v>
      </c>
      <c r="P1028" s="184">
        <v>0</v>
      </c>
      <c r="Q1028" s="184">
        <v>0.125</v>
      </c>
      <c r="R1028" s="83" t="s">
        <v>151</v>
      </c>
      <c r="AA1028" s="2">
        <v>160000</v>
      </c>
    </row>
    <row r="1029" spans="1:27" ht="15">
      <c r="A1029" s="118">
        <v>4266</v>
      </c>
      <c r="B1029" s="83" t="s">
        <v>6119</v>
      </c>
      <c r="C1029" s="83" t="s">
        <v>8269</v>
      </c>
      <c r="D1029" t="s">
        <v>2305</v>
      </c>
      <c r="E1029" s="83">
        <v>1353</v>
      </c>
      <c r="F1029" s="83" t="s">
        <v>153</v>
      </c>
      <c r="H1029" s="83" t="s">
        <v>150</v>
      </c>
      <c r="I1029" s="109">
        <v>45118</v>
      </c>
      <c r="J1029" s="109">
        <f>VLOOKUP(A1029,'Membership Details'!C:J,8,FALSE)</f>
        <v>44361</v>
      </c>
      <c r="K1029" s="109" t="b">
        <f t="shared" si="16"/>
        <v>1</v>
      </c>
      <c r="L1029" s="2">
        <v>240000</v>
      </c>
      <c r="M1029" s="83">
        <v>12</v>
      </c>
      <c r="N1029" s="130">
        <v>45483</v>
      </c>
      <c r="O1029" s="2">
        <v>0</v>
      </c>
      <c r="P1029" s="184">
        <v>0</v>
      </c>
      <c r="Q1029" s="184">
        <v>0.125</v>
      </c>
      <c r="R1029" s="83" t="s">
        <v>151</v>
      </c>
      <c r="AA1029" s="2">
        <v>160000</v>
      </c>
    </row>
    <row r="1030" spans="1:27" ht="15">
      <c r="A1030" s="118">
        <v>4511</v>
      </c>
      <c r="B1030" s="83" t="s">
        <v>6119</v>
      </c>
      <c r="C1030" s="83" t="s">
        <v>8269</v>
      </c>
      <c r="D1030" t="s">
        <v>2486</v>
      </c>
      <c r="E1030" s="83">
        <v>1354</v>
      </c>
      <c r="F1030" s="83" t="s">
        <v>153</v>
      </c>
      <c r="H1030" s="83" t="s">
        <v>150</v>
      </c>
      <c r="I1030" s="109">
        <v>45122</v>
      </c>
      <c r="J1030" s="109">
        <f>VLOOKUP(A1030,'Membership Details'!C:J,8,FALSE)</f>
        <v>45113</v>
      </c>
      <c r="K1030" s="109" t="b">
        <f t="shared" si="16"/>
        <v>1</v>
      </c>
      <c r="L1030" s="2">
        <v>18033</v>
      </c>
      <c r="M1030" s="83">
        <v>12</v>
      </c>
      <c r="N1030" s="130">
        <v>45487</v>
      </c>
      <c r="O1030" s="2">
        <v>0</v>
      </c>
      <c r="P1030" s="184">
        <v>0</v>
      </c>
      <c r="Q1030" s="184">
        <v>0.125</v>
      </c>
      <c r="R1030" s="83" t="s">
        <v>151</v>
      </c>
      <c r="AA1030" s="2">
        <v>18033</v>
      </c>
    </row>
    <row r="1031" spans="1:27" ht="15">
      <c r="A1031" s="118">
        <v>4512</v>
      </c>
      <c r="B1031" s="83" t="s">
        <v>6119</v>
      </c>
      <c r="C1031" s="83" t="s">
        <v>8269</v>
      </c>
      <c r="D1031" t="s">
        <v>2487</v>
      </c>
      <c r="E1031" s="83">
        <v>1355</v>
      </c>
      <c r="F1031" s="83" t="s">
        <v>153</v>
      </c>
      <c r="H1031" s="83" t="s">
        <v>150</v>
      </c>
      <c r="I1031" s="109">
        <v>45122</v>
      </c>
      <c r="J1031" s="109">
        <f>VLOOKUP(A1031,'Membership Details'!C:J,8,FALSE)</f>
        <v>45113</v>
      </c>
      <c r="K1031" s="109" t="b">
        <f t="shared" si="16"/>
        <v>1</v>
      </c>
      <c r="L1031" s="2">
        <v>18033</v>
      </c>
      <c r="M1031" s="83">
        <v>12</v>
      </c>
      <c r="N1031" s="130">
        <v>45487</v>
      </c>
      <c r="O1031" s="2">
        <v>0</v>
      </c>
      <c r="P1031" s="184">
        <v>0</v>
      </c>
      <c r="Q1031" s="184">
        <v>0.125</v>
      </c>
      <c r="R1031" s="83" t="s">
        <v>151</v>
      </c>
      <c r="AA1031" s="2">
        <v>18033</v>
      </c>
    </row>
    <row r="1032" spans="1:27" ht="15">
      <c r="A1032" s="118">
        <v>4513</v>
      </c>
      <c r="B1032" s="83" t="s">
        <v>6119</v>
      </c>
      <c r="C1032" s="83" t="s">
        <v>8269</v>
      </c>
      <c r="D1032" t="s">
        <v>2488</v>
      </c>
      <c r="E1032" s="83">
        <v>1356</v>
      </c>
      <c r="F1032" s="83" t="s">
        <v>153</v>
      </c>
      <c r="H1032" s="83" t="s">
        <v>150</v>
      </c>
      <c r="I1032" s="109">
        <v>45122</v>
      </c>
      <c r="J1032" s="109">
        <f>VLOOKUP(A1032,'Membership Details'!C:J,8,FALSE)</f>
        <v>45113</v>
      </c>
      <c r="K1032" s="109" t="b">
        <f t="shared" si="16"/>
        <v>1</v>
      </c>
      <c r="L1032" s="2">
        <v>18033</v>
      </c>
      <c r="M1032" s="83">
        <v>12</v>
      </c>
      <c r="N1032" s="130">
        <v>45487</v>
      </c>
      <c r="O1032" s="2">
        <v>0</v>
      </c>
      <c r="P1032" s="184">
        <v>0</v>
      </c>
      <c r="Q1032" s="184">
        <v>0.125</v>
      </c>
      <c r="R1032" s="83" t="s">
        <v>151</v>
      </c>
      <c r="AA1032" s="2">
        <v>18033</v>
      </c>
    </row>
    <row r="1033" spans="1:27" ht="15">
      <c r="A1033" s="118">
        <v>4507</v>
      </c>
      <c r="B1033" s="83" t="s">
        <v>6119</v>
      </c>
      <c r="C1033" s="83" t="s">
        <v>8269</v>
      </c>
      <c r="D1033" t="s">
        <v>2482</v>
      </c>
      <c r="E1033" s="83">
        <v>1357</v>
      </c>
      <c r="F1033" s="83" t="s">
        <v>153</v>
      </c>
      <c r="H1033" s="83" t="s">
        <v>150</v>
      </c>
      <c r="I1033" s="109">
        <v>45122</v>
      </c>
      <c r="J1033" s="109">
        <f>VLOOKUP(A1033,'Membership Details'!C:J,8,FALSE)</f>
        <v>45096</v>
      </c>
      <c r="K1033" s="109" t="b">
        <f t="shared" si="16"/>
        <v>1</v>
      </c>
      <c r="L1033" s="2">
        <v>20033</v>
      </c>
      <c r="M1033" s="83">
        <v>12</v>
      </c>
      <c r="N1033" s="130">
        <v>45487</v>
      </c>
      <c r="O1033" s="2">
        <v>0</v>
      </c>
      <c r="P1033" s="184">
        <v>0</v>
      </c>
      <c r="Q1033" s="184">
        <v>0.125</v>
      </c>
      <c r="R1033" s="83" t="s">
        <v>151</v>
      </c>
      <c r="AA1033" s="2">
        <v>20033</v>
      </c>
    </row>
    <row r="1034" spans="1:27" ht="15">
      <c r="A1034" s="118">
        <v>4518</v>
      </c>
      <c r="B1034" s="83" t="s">
        <v>6119</v>
      </c>
      <c r="C1034" s="83" t="s">
        <v>8269</v>
      </c>
      <c r="D1034" t="s">
        <v>2495</v>
      </c>
      <c r="E1034" s="83">
        <v>1358</v>
      </c>
      <c r="F1034" s="83" t="s">
        <v>153</v>
      </c>
      <c r="H1034" s="83" t="s">
        <v>150</v>
      </c>
      <c r="I1034" s="109">
        <v>45143</v>
      </c>
      <c r="J1034" s="109">
        <f>VLOOKUP(A1034,'Membership Details'!C:J,8,FALSE)</f>
        <v>45148</v>
      </c>
      <c r="K1034" s="109" t="b">
        <f t="shared" si="16"/>
        <v>0</v>
      </c>
      <c r="L1034" s="2">
        <v>130033</v>
      </c>
      <c r="M1034" s="83">
        <v>12</v>
      </c>
      <c r="N1034" s="130">
        <v>45508</v>
      </c>
      <c r="O1034" s="2">
        <v>0</v>
      </c>
      <c r="P1034" s="184">
        <v>0</v>
      </c>
      <c r="Q1034" s="184">
        <v>0.125</v>
      </c>
      <c r="R1034" s="83" t="s">
        <v>151</v>
      </c>
      <c r="AA1034" s="2">
        <v>130033</v>
      </c>
    </row>
    <row r="1035" spans="1:27" ht="15">
      <c r="A1035" s="118">
        <v>3170</v>
      </c>
      <c r="B1035" s="83" t="s">
        <v>6119</v>
      </c>
      <c r="C1035" s="83" t="s">
        <v>8269</v>
      </c>
      <c r="D1035" t="s">
        <v>1767</v>
      </c>
      <c r="E1035" s="83">
        <v>1359</v>
      </c>
      <c r="F1035" s="83" t="s">
        <v>153</v>
      </c>
      <c r="H1035" s="83" t="s">
        <v>150</v>
      </c>
      <c r="I1035" s="109">
        <v>45143</v>
      </c>
      <c r="J1035" s="109">
        <f>VLOOKUP(A1035,'Membership Details'!C:J,8,FALSE)</f>
        <v>40896</v>
      </c>
      <c r="K1035" s="109" t="b">
        <f t="shared" si="16"/>
        <v>1</v>
      </c>
      <c r="L1035" s="2">
        <v>40000</v>
      </c>
      <c r="M1035" s="83">
        <v>12</v>
      </c>
      <c r="N1035" s="130">
        <v>45508</v>
      </c>
      <c r="O1035" s="2">
        <v>0</v>
      </c>
      <c r="P1035" s="184">
        <v>0</v>
      </c>
      <c r="Q1035" s="184">
        <v>0.125</v>
      </c>
      <c r="R1035" s="83" t="s">
        <v>151</v>
      </c>
      <c r="AA1035" s="2">
        <v>40000</v>
      </c>
    </row>
    <row r="1036" spans="1:27" ht="15">
      <c r="A1036" s="118">
        <v>3171</v>
      </c>
      <c r="B1036" s="83" t="s">
        <v>6119</v>
      </c>
      <c r="C1036" s="83" t="s">
        <v>8269</v>
      </c>
      <c r="D1036" t="s">
        <v>1768</v>
      </c>
      <c r="E1036" s="83">
        <v>1360</v>
      </c>
      <c r="F1036" s="83" t="s">
        <v>153</v>
      </c>
      <c r="H1036" s="83" t="s">
        <v>150</v>
      </c>
      <c r="I1036" s="109">
        <v>45143</v>
      </c>
      <c r="J1036" s="109">
        <f>VLOOKUP(A1036,'Membership Details'!C:J,8,FALSE)</f>
        <v>40896</v>
      </c>
      <c r="K1036" s="109" t="b">
        <f t="shared" si="16"/>
        <v>1</v>
      </c>
      <c r="L1036" s="2">
        <v>120000</v>
      </c>
      <c r="M1036" s="83">
        <v>12</v>
      </c>
      <c r="N1036" s="130">
        <v>45508</v>
      </c>
      <c r="O1036" s="2">
        <v>0</v>
      </c>
      <c r="P1036" s="184">
        <v>0</v>
      </c>
      <c r="Q1036" s="184">
        <v>0.125</v>
      </c>
      <c r="R1036" s="83" t="s">
        <v>151</v>
      </c>
      <c r="AA1036" s="2">
        <v>120000</v>
      </c>
    </row>
    <row r="1037" spans="1:27" ht="15">
      <c r="A1037" s="118">
        <v>4170</v>
      </c>
      <c r="B1037" s="83" t="s">
        <v>6119</v>
      </c>
      <c r="C1037" s="83" t="s">
        <v>8269</v>
      </c>
      <c r="D1037" t="s">
        <v>2493</v>
      </c>
      <c r="E1037" s="83">
        <v>1361</v>
      </c>
      <c r="F1037" s="83" t="s">
        <v>153</v>
      </c>
      <c r="H1037" s="83" t="s">
        <v>150</v>
      </c>
      <c r="I1037" s="109">
        <v>45143</v>
      </c>
      <c r="J1037" s="109">
        <f>VLOOKUP(A1037,'Membership Details'!C:J,8,FALSE)</f>
        <v>39707</v>
      </c>
      <c r="K1037" s="109" t="b">
        <f t="shared" si="16"/>
        <v>1</v>
      </c>
      <c r="L1037" s="2">
        <v>43000</v>
      </c>
      <c r="M1037" s="83">
        <v>12</v>
      </c>
      <c r="N1037" s="130">
        <v>45508</v>
      </c>
      <c r="O1037" s="2">
        <v>0</v>
      </c>
      <c r="P1037" s="184">
        <v>0</v>
      </c>
      <c r="Q1037" s="184">
        <v>0.125</v>
      </c>
      <c r="R1037" s="83" t="s">
        <v>151</v>
      </c>
      <c r="AA1037" s="2">
        <v>43000</v>
      </c>
    </row>
    <row r="1038" spans="1:27" ht="15">
      <c r="A1038" s="118">
        <v>4104</v>
      </c>
      <c r="B1038" s="83" t="s">
        <v>6119</v>
      </c>
      <c r="C1038" s="83" t="s">
        <v>8269</v>
      </c>
      <c r="D1038" t="s">
        <v>2489</v>
      </c>
      <c r="E1038" s="83">
        <v>1362</v>
      </c>
      <c r="F1038" s="83" t="s">
        <v>153</v>
      </c>
      <c r="H1038" s="83" t="s">
        <v>150</v>
      </c>
      <c r="I1038" s="109">
        <v>45143</v>
      </c>
      <c r="J1038" s="109">
        <f>VLOOKUP(A1038,'Membership Details'!C:J,8,FALSE)</f>
        <v>45134</v>
      </c>
      <c r="K1038" s="109" t="b">
        <f t="shared" si="16"/>
        <v>1</v>
      </c>
      <c r="L1038" s="2">
        <v>44000</v>
      </c>
      <c r="M1038" s="83">
        <v>12</v>
      </c>
      <c r="N1038" s="130">
        <v>45508</v>
      </c>
      <c r="O1038" s="2">
        <v>0</v>
      </c>
      <c r="P1038" s="184">
        <v>0</v>
      </c>
      <c r="Q1038" s="184">
        <v>0.125</v>
      </c>
      <c r="R1038" s="83" t="s">
        <v>151</v>
      </c>
      <c r="AA1038" s="2">
        <v>44000</v>
      </c>
    </row>
    <row r="1039" spans="1:27" ht="15">
      <c r="A1039" s="118">
        <v>4515</v>
      </c>
      <c r="B1039" s="83" t="s">
        <v>6119</v>
      </c>
      <c r="C1039" s="83" t="s">
        <v>8269</v>
      </c>
      <c r="D1039" t="s">
        <v>2490</v>
      </c>
      <c r="E1039" s="83">
        <v>1363</v>
      </c>
      <c r="F1039" s="83" t="s">
        <v>153</v>
      </c>
      <c r="H1039" s="83" t="s">
        <v>150</v>
      </c>
      <c r="I1039" s="109">
        <v>45143</v>
      </c>
      <c r="J1039" s="109">
        <f>VLOOKUP(A1039,'Membership Details'!C:J,8,FALSE)</f>
        <v>45134</v>
      </c>
      <c r="K1039" s="109" t="b">
        <f t="shared" si="16"/>
        <v>1</v>
      </c>
      <c r="L1039" s="2">
        <v>43000</v>
      </c>
      <c r="M1039" s="83">
        <v>12</v>
      </c>
      <c r="N1039" s="130">
        <v>45508</v>
      </c>
      <c r="O1039" s="2">
        <v>0</v>
      </c>
      <c r="P1039" s="184">
        <v>0</v>
      </c>
      <c r="Q1039" s="184">
        <v>0.125</v>
      </c>
      <c r="R1039" s="83" t="s">
        <v>151</v>
      </c>
      <c r="AA1039" s="2">
        <v>43000</v>
      </c>
    </row>
    <row r="1040" spans="1:27" ht="15">
      <c r="A1040" s="118">
        <v>1417</v>
      </c>
      <c r="B1040" s="83" t="s">
        <v>6119</v>
      </c>
      <c r="C1040" s="83" t="s">
        <v>8269</v>
      </c>
      <c r="D1040" t="s">
        <v>922</v>
      </c>
      <c r="E1040" s="83">
        <v>1364</v>
      </c>
      <c r="F1040" s="83" t="s">
        <v>153</v>
      </c>
      <c r="H1040" s="83" t="s">
        <v>150</v>
      </c>
      <c r="I1040" s="109">
        <v>45143</v>
      </c>
      <c r="J1040" s="109">
        <f>VLOOKUP(A1040,'Membership Details'!C:J,8,FALSE)</f>
        <v>36982</v>
      </c>
      <c r="K1040" s="109" t="b">
        <f t="shared" si="16"/>
        <v>1</v>
      </c>
      <c r="L1040" s="2">
        <v>115000</v>
      </c>
      <c r="M1040" s="83">
        <v>12</v>
      </c>
      <c r="N1040" s="130">
        <v>45508</v>
      </c>
      <c r="O1040" s="2">
        <v>0</v>
      </c>
      <c r="P1040" s="184">
        <v>0</v>
      </c>
      <c r="Q1040" s="184">
        <v>0.125</v>
      </c>
      <c r="R1040" s="83" t="s">
        <v>151</v>
      </c>
      <c r="AA1040" s="2">
        <v>115000</v>
      </c>
    </row>
    <row r="1041" spans="1:27" ht="15">
      <c r="A1041" s="118">
        <v>1928</v>
      </c>
      <c r="B1041" s="83" t="s">
        <v>6119</v>
      </c>
      <c r="C1041" s="83" t="s">
        <v>8269</v>
      </c>
      <c r="D1041" t="s">
        <v>736</v>
      </c>
      <c r="E1041" s="83">
        <v>1365</v>
      </c>
      <c r="F1041" s="83" t="s">
        <v>153</v>
      </c>
      <c r="H1041" s="83" t="s">
        <v>150</v>
      </c>
      <c r="I1041" s="109">
        <v>45143</v>
      </c>
      <c r="J1041" s="109">
        <f>VLOOKUP(A1041,'Membership Details'!C:J,8,FALSE)</f>
        <v>36982</v>
      </c>
      <c r="K1041" s="109" t="b">
        <f t="shared" si="16"/>
        <v>1</v>
      </c>
      <c r="L1041" s="2">
        <v>130000</v>
      </c>
      <c r="M1041" s="83">
        <v>12</v>
      </c>
      <c r="N1041" s="130">
        <v>45508</v>
      </c>
      <c r="O1041" s="2">
        <v>0</v>
      </c>
      <c r="P1041" s="184">
        <v>0</v>
      </c>
      <c r="Q1041" s="184">
        <v>0.125</v>
      </c>
      <c r="R1041" s="83" t="s">
        <v>151</v>
      </c>
      <c r="AA1041" s="2">
        <v>130000</v>
      </c>
    </row>
    <row r="1042" spans="1:27" ht="15">
      <c r="A1042" s="118">
        <v>591</v>
      </c>
      <c r="B1042" s="83" t="s">
        <v>6119</v>
      </c>
      <c r="C1042" s="83" t="s">
        <v>8269</v>
      </c>
      <c r="D1042" t="s">
        <v>846</v>
      </c>
      <c r="E1042" s="83">
        <v>1366</v>
      </c>
      <c r="F1042" s="83" t="s">
        <v>153</v>
      </c>
      <c r="H1042" s="83" t="s">
        <v>150</v>
      </c>
      <c r="I1042" s="109">
        <v>45152</v>
      </c>
      <c r="J1042" s="109">
        <f>VLOOKUP(A1042,'Membership Details'!C:J,8,FALSE)</f>
        <v>36982</v>
      </c>
      <c r="K1042" s="109" t="b">
        <f t="shared" si="16"/>
        <v>1</v>
      </c>
      <c r="L1042" s="2">
        <v>185000</v>
      </c>
      <c r="M1042" s="83">
        <v>12</v>
      </c>
      <c r="N1042" s="130">
        <v>45517</v>
      </c>
      <c r="O1042" s="2">
        <v>0</v>
      </c>
      <c r="P1042" s="184">
        <v>0</v>
      </c>
      <c r="Q1042" s="184">
        <v>0.125</v>
      </c>
      <c r="R1042" s="83" t="s">
        <v>151</v>
      </c>
      <c r="AA1042" s="2">
        <v>185000</v>
      </c>
    </row>
    <row r="1043" spans="1:27" ht="15">
      <c r="A1043" s="118">
        <v>1781</v>
      </c>
      <c r="B1043" s="83" t="s">
        <v>6119</v>
      </c>
      <c r="C1043" s="83" t="s">
        <v>8269</v>
      </c>
      <c r="D1043" t="s">
        <v>1566</v>
      </c>
      <c r="E1043" s="83">
        <v>1367</v>
      </c>
      <c r="F1043" s="83" t="s">
        <v>153</v>
      </c>
      <c r="H1043" s="83" t="s">
        <v>150</v>
      </c>
      <c r="I1043" s="109">
        <v>45152</v>
      </c>
      <c r="J1043" s="109">
        <f>VLOOKUP(A1043,'Membership Details'!C:J,8,FALSE)</f>
        <v>39172</v>
      </c>
      <c r="K1043" s="109" t="b">
        <f t="shared" si="16"/>
        <v>1</v>
      </c>
      <c r="L1043" s="2">
        <v>115000</v>
      </c>
      <c r="M1043" s="83">
        <v>12</v>
      </c>
      <c r="N1043" s="130">
        <v>45517</v>
      </c>
      <c r="O1043" s="2">
        <v>0</v>
      </c>
      <c r="P1043" s="184">
        <v>0</v>
      </c>
      <c r="Q1043" s="184">
        <v>0.125</v>
      </c>
      <c r="R1043" s="83" t="s">
        <v>151</v>
      </c>
      <c r="AA1043" s="2">
        <v>115000</v>
      </c>
    </row>
    <row r="1044" spans="1:27" ht="15">
      <c r="A1044" s="118">
        <v>3408</v>
      </c>
      <c r="B1044" s="83" t="s">
        <v>6119</v>
      </c>
      <c r="C1044" s="83" t="s">
        <v>8269</v>
      </c>
      <c r="D1044" t="s">
        <v>2158</v>
      </c>
      <c r="E1044" s="83">
        <v>1368</v>
      </c>
      <c r="F1044" s="83" t="s">
        <v>153</v>
      </c>
      <c r="H1044" s="83" t="s">
        <v>150</v>
      </c>
      <c r="I1044" s="109">
        <v>45152</v>
      </c>
      <c r="J1044" s="109">
        <f>VLOOKUP(A1044,'Membership Details'!C:J,8,FALSE)</f>
        <v>43015</v>
      </c>
      <c r="K1044" s="109" t="b">
        <f t="shared" si="16"/>
        <v>1</v>
      </c>
      <c r="L1044" s="2">
        <v>190000</v>
      </c>
      <c r="M1044" s="83">
        <v>12</v>
      </c>
      <c r="N1044" s="130">
        <v>45517</v>
      </c>
      <c r="O1044" s="2">
        <v>0</v>
      </c>
      <c r="P1044" s="184">
        <v>0</v>
      </c>
      <c r="Q1044" s="184">
        <v>0.125</v>
      </c>
      <c r="R1044" s="83" t="s">
        <v>151</v>
      </c>
      <c r="AA1044" s="2">
        <v>190000</v>
      </c>
    </row>
    <row r="1045" spans="1:27" ht="15">
      <c r="A1045" s="118">
        <v>4225</v>
      </c>
      <c r="B1045" s="83" t="s">
        <v>6119</v>
      </c>
      <c r="C1045" s="83" t="s">
        <v>8269</v>
      </c>
      <c r="D1045" t="s">
        <v>2293</v>
      </c>
      <c r="E1045" s="83">
        <v>1369</v>
      </c>
      <c r="F1045" s="83" t="s">
        <v>153</v>
      </c>
      <c r="H1045" s="83" t="s">
        <v>150</v>
      </c>
      <c r="I1045" s="109">
        <v>45152</v>
      </c>
      <c r="J1045" s="109">
        <f>VLOOKUP(A1045,'Membership Details'!C:J,8,FALSE)</f>
        <v>44030</v>
      </c>
      <c r="K1045" s="109" t="b">
        <f t="shared" si="16"/>
        <v>1</v>
      </c>
      <c r="L1045" s="2">
        <v>90000</v>
      </c>
      <c r="M1045" s="83">
        <v>12</v>
      </c>
      <c r="N1045" s="130">
        <v>45517</v>
      </c>
      <c r="O1045" s="2">
        <v>0</v>
      </c>
      <c r="P1045" s="184">
        <v>0</v>
      </c>
      <c r="Q1045" s="184">
        <v>0.125</v>
      </c>
      <c r="R1045" s="83" t="s">
        <v>151</v>
      </c>
      <c r="AA1045" s="2">
        <v>90000</v>
      </c>
    </row>
    <row r="1046" spans="1:27" ht="15">
      <c r="A1046" s="118">
        <v>4226</v>
      </c>
      <c r="B1046" s="83" t="s">
        <v>6119</v>
      </c>
      <c r="C1046" s="83" t="s">
        <v>8269</v>
      </c>
      <c r="D1046" t="s">
        <v>2294</v>
      </c>
      <c r="E1046" s="83">
        <v>1370</v>
      </c>
      <c r="F1046" s="83" t="s">
        <v>153</v>
      </c>
      <c r="H1046" s="83" t="s">
        <v>150</v>
      </c>
      <c r="I1046" s="109">
        <v>45152</v>
      </c>
      <c r="J1046" s="109">
        <f>VLOOKUP(A1046,'Membership Details'!C:J,8,FALSE)</f>
        <v>44030</v>
      </c>
      <c r="K1046" s="109" t="b">
        <f t="shared" si="16"/>
        <v>1</v>
      </c>
      <c r="L1046" s="2">
        <v>90000</v>
      </c>
      <c r="M1046" s="83">
        <v>12</v>
      </c>
      <c r="N1046" s="130">
        <v>45517</v>
      </c>
      <c r="O1046" s="2">
        <v>0</v>
      </c>
      <c r="P1046" s="184">
        <v>0</v>
      </c>
      <c r="Q1046" s="184">
        <v>0.125</v>
      </c>
      <c r="R1046" s="83" t="s">
        <v>151</v>
      </c>
      <c r="AA1046" s="2">
        <v>90000</v>
      </c>
    </row>
    <row r="1047" spans="1:27" ht="15">
      <c r="A1047" s="118">
        <v>4231</v>
      </c>
      <c r="B1047" s="83" t="s">
        <v>6119</v>
      </c>
      <c r="C1047" s="83" t="s">
        <v>8269</v>
      </c>
      <c r="D1047" t="s">
        <v>2289</v>
      </c>
      <c r="E1047" s="83">
        <v>1371</v>
      </c>
      <c r="F1047" s="83" t="s">
        <v>153</v>
      </c>
      <c r="H1047" s="83" t="s">
        <v>150</v>
      </c>
      <c r="I1047" s="109">
        <v>45152</v>
      </c>
      <c r="J1047" s="109">
        <f>VLOOKUP(A1047,'Membership Details'!C:J,8,FALSE)</f>
        <v>44007</v>
      </c>
      <c r="K1047" s="109" t="b">
        <f t="shared" si="16"/>
        <v>1</v>
      </c>
      <c r="L1047" s="2">
        <v>59000</v>
      </c>
      <c r="M1047" s="83">
        <v>12</v>
      </c>
      <c r="N1047" s="130">
        <v>45517</v>
      </c>
      <c r="O1047" s="2">
        <v>0</v>
      </c>
      <c r="P1047" s="184">
        <v>0</v>
      </c>
      <c r="Q1047" s="184">
        <v>0.125</v>
      </c>
      <c r="R1047" s="83" t="s">
        <v>151</v>
      </c>
      <c r="AA1047" s="2">
        <v>59000</v>
      </c>
    </row>
    <row r="1048" spans="1:27" ht="15">
      <c r="A1048" s="118">
        <v>4232</v>
      </c>
      <c r="B1048" s="83" t="s">
        <v>6119</v>
      </c>
      <c r="C1048" s="83" t="s">
        <v>8269</v>
      </c>
      <c r="D1048" t="s">
        <v>2290</v>
      </c>
      <c r="E1048" s="83">
        <v>1372</v>
      </c>
      <c r="F1048" s="83" t="s">
        <v>153</v>
      </c>
      <c r="H1048" s="83" t="s">
        <v>150</v>
      </c>
      <c r="I1048" s="109">
        <v>45152</v>
      </c>
      <c r="J1048" s="109">
        <f>VLOOKUP(A1048,'Membership Details'!C:J,8,FALSE)</f>
        <v>44007</v>
      </c>
      <c r="K1048" s="109" t="b">
        <f t="shared" si="16"/>
        <v>1</v>
      </c>
      <c r="L1048" s="2">
        <v>59000</v>
      </c>
      <c r="M1048" s="83">
        <v>12</v>
      </c>
      <c r="N1048" s="130">
        <v>45517</v>
      </c>
      <c r="O1048" s="2">
        <v>0</v>
      </c>
      <c r="P1048" s="184">
        <v>0</v>
      </c>
      <c r="Q1048" s="184">
        <v>0.125</v>
      </c>
      <c r="R1048" s="83" t="s">
        <v>151</v>
      </c>
      <c r="AA1048" s="2">
        <v>59000</v>
      </c>
    </row>
    <row r="1049" spans="1:27" ht="15">
      <c r="A1049" s="118">
        <v>1499</v>
      </c>
      <c r="B1049" s="83" t="s">
        <v>6119</v>
      </c>
      <c r="C1049" s="83" t="s">
        <v>8269</v>
      </c>
      <c r="D1049" t="s">
        <v>649</v>
      </c>
      <c r="E1049" s="83">
        <v>1373</v>
      </c>
      <c r="F1049" s="83" t="s">
        <v>153</v>
      </c>
      <c r="H1049" s="83" t="s">
        <v>150</v>
      </c>
      <c r="I1049" s="109">
        <v>45157</v>
      </c>
      <c r="J1049" s="109">
        <f>VLOOKUP(A1049,'Membership Details'!C:J,8,FALSE)</f>
        <v>36982</v>
      </c>
      <c r="K1049" s="109" t="b">
        <f t="shared" si="16"/>
        <v>1</v>
      </c>
      <c r="L1049" s="2">
        <v>108000</v>
      </c>
      <c r="M1049" s="83">
        <v>12</v>
      </c>
      <c r="N1049" s="130">
        <v>45522</v>
      </c>
      <c r="O1049" s="2">
        <v>0</v>
      </c>
      <c r="P1049" s="184">
        <v>0</v>
      </c>
      <c r="Q1049" s="184">
        <v>0.125</v>
      </c>
      <c r="R1049" s="83" t="s">
        <v>151</v>
      </c>
      <c r="AA1049" s="2">
        <v>108000</v>
      </c>
    </row>
    <row r="1050" spans="1:27" ht="15">
      <c r="A1050" s="118">
        <v>3406</v>
      </c>
      <c r="B1050" s="83" t="s">
        <v>6119</v>
      </c>
      <c r="C1050" s="83" t="s">
        <v>8269</v>
      </c>
      <c r="D1050" t="s">
        <v>2156</v>
      </c>
      <c r="E1050" s="83">
        <v>1374</v>
      </c>
      <c r="F1050" s="83" t="s">
        <v>153</v>
      </c>
      <c r="H1050" s="83" t="s">
        <v>150</v>
      </c>
      <c r="I1050" s="128">
        <v>45157</v>
      </c>
      <c r="J1050" s="109">
        <f>VLOOKUP(A1050,'Membership Details'!C:J,8,FALSE)</f>
        <v>43015</v>
      </c>
      <c r="K1050" s="109" t="b">
        <f t="shared" si="16"/>
        <v>1</v>
      </c>
      <c r="L1050" s="2">
        <v>85000</v>
      </c>
      <c r="M1050" s="83">
        <v>12</v>
      </c>
      <c r="N1050" s="130">
        <v>45522</v>
      </c>
      <c r="O1050" s="2">
        <v>0</v>
      </c>
      <c r="P1050" s="184">
        <v>0</v>
      </c>
      <c r="Q1050" s="184">
        <v>0.125</v>
      </c>
      <c r="R1050" s="83" t="s">
        <v>151</v>
      </c>
      <c r="AA1050" s="2">
        <v>85000</v>
      </c>
    </row>
    <row r="1051" spans="1:27" ht="15">
      <c r="A1051" s="118">
        <v>3407</v>
      </c>
      <c r="B1051" s="83" t="s">
        <v>6119</v>
      </c>
      <c r="C1051" s="83" t="s">
        <v>8269</v>
      </c>
      <c r="D1051" t="s">
        <v>2157</v>
      </c>
      <c r="E1051" s="83">
        <v>1375</v>
      </c>
      <c r="F1051" s="83" t="s">
        <v>153</v>
      </c>
      <c r="H1051" s="83" t="s">
        <v>150</v>
      </c>
      <c r="I1051" s="128">
        <v>45157</v>
      </c>
      <c r="J1051" s="109">
        <f>VLOOKUP(A1051,'Membership Details'!C:J,8,FALSE)</f>
        <v>43015</v>
      </c>
      <c r="K1051" s="109" t="b">
        <f t="shared" si="16"/>
        <v>1</v>
      </c>
      <c r="L1051" s="2">
        <v>85000</v>
      </c>
      <c r="M1051" s="83">
        <v>12</v>
      </c>
      <c r="N1051" s="130">
        <v>45522</v>
      </c>
      <c r="O1051" s="2">
        <v>0</v>
      </c>
      <c r="P1051" s="184">
        <v>0</v>
      </c>
      <c r="Q1051" s="184">
        <v>0.125</v>
      </c>
      <c r="R1051" s="83" t="s">
        <v>151</v>
      </c>
      <c r="AA1051" s="2">
        <v>85000</v>
      </c>
    </row>
    <row r="1052" spans="1:27" ht="15">
      <c r="A1052" s="118">
        <v>4524</v>
      </c>
      <c r="B1052" s="83" t="s">
        <v>6119</v>
      </c>
      <c r="C1052" s="83" t="s">
        <v>8269</v>
      </c>
      <c r="D1052" t="s">
        <v>2500</v>
      </c>
      <c r="E1052" s="83">
        <v>1376</v>
      </c>
      <c r="F1052" s="83" t="s">
        <v>153</v>
      </c>
      <c r="H1052" s="83" t="s">
        <v>150</v>
      </c>
      <c r="I1052" s="128">
        <v>45194</v>
      </c>
      <c r="J1052" s="109">
        <f>VLOOKUP(A1052,'Membership Details'!C:J,8,FALSE)</f>
        <v>45183</v>
      </c>
      <c r="K1052" s="109" t="b">
        <f t="shared" si="16"/>
        <v>1</v>
      </c>
      <c r="L1052" s="2">
        <v>50000</v>
      </c>
      <c r="M1052" s="83">
        <v>12</v>
      </c>
      <c r="N1052" s="130">
        <v>45559</v>
      </c>
      <c r="O1052" s="2">
        <v>0</v>
      </c>
      <c r="P1052" s="184">
        <v>0</v>
      </c>
      <c r="Q1052" s="184">
        <v>0.125</v>
      </c>
      <c r="R1052" s="83" t="s">
        <v>151</v>
      </c>
      <c r="AA1052" s="2">
        <v>50000</v>
      </c>
    </row>
    <row r="1053" spans="1:27" ht="15">
      <c r="A1053" s="118">
        <v>4519</v>
      </c>
      <c r="B1053" s="83" t="s">
        <v>6119</v>
      </c>
      <c r="C1053" s="83" t="s">
        <v>8269</v>
      </c>
      <c r="D1053" t="s">
        <v>2494</v>
      </c>
      <c r="E1053" s="83">
        <v>1377</v>
      </c>
      <c r="F1053" s="83" t="s">
        <v>153</v>
      </c>
      <c r="H1053" s="83" t="s">
        <v>150</v>
      </c>
      <c r="I1053" s="128">
        <v>45194</v>
      </c>
      <c r="J1053" s="109">
        <f>VLOOKUP(A1053,'Membership Details'!C:J,8,FALSE)</f>
        <v>45147</v>
      </c>
      <c r="K1053" s="109" t="b">
        <f t="shared" si="16"/>
        <v>1</v>
      </c>
      <c r="L1053" s="2">
        <v>89000</v>
      </c>
      <c r="M1053" s="83">
        <v>12</v>
      </c>
      <c r="N1053" s="130">
        <v>45559</v>
      </c>
      <c r="O1053" s="2">
        <v>0</v>
      </c>
      <c r="P1053" s="184">
        <v>0</v>
      </c>
      <c r="Q1053" s="184">
        <v>0.125</v>
      </c>
      <c r="R1053" s="83" t="s">
        <v>151</v>
      </c>
      <c r="AA1053" s="2">
        <v>89000</v>
      </c>
    </row>
    <row r="1054" spans="1:27" ht="15">
      <c r="A1054" s="118">
        <v>4523</v>
      </c>
      <c r="B1054" s="83" t="s">
        <v>6119</v>
      </c>
      <c r="C1054" s="83" t="s">
        <v>8269</v>
      </c>
      <c r="D1054" t="s">
        <v>2499</v>
      </c>
      <c r="E1054" s="83">
        <v>1378</v>
      </c>
      <c r="F1054" s="83" t="s">
        <v>153</v>
      </c>
      <c r="H1054" s="83" t="s">
        <v>150</v>
      </c>
      <c r="I1054" s="128">
        <v>45194</v>
      </c>
      <c r="J1054" s="109">
        <f>VLOOKUP(A1054,'Membership Details'!C:J,8,FALSE)</f>
        <v>45176</v>
      </c>
      <c r="K1054" s="109" t="b">
        <f t="shared" si="16"/>
        <v>1</v>
      </c>
      <c r="L1054" s="2">
        <v>155000</v>
      </c>
      <c r="M1054" s="83">
        <v>12</v>
      </c>
      <c r="N1054" s="130">
        <v>45559</v>
      </c>
      <c r="O1054" s="2">
        <v>0</v>
      </c>
      <c r="P1054" s="184">
        <v>0</v>
      </c>
      <c r="Q1054" s="184">
        <v>0.125</v>
      </c>
      <c r="R1054" s="83" t="s">
        <v>151</v>
      </c>
      <c r="AA1054" s="2">
        <v>155000</v>
      </c>
    </row>
    <row r="1055" spans="1:27" ht="15">
      <c r="A1055" s="118">
        <v>4522</v>
      </c>
      <c r="B1055" s="83" t="s">
        <v>6119</v>
      </c>
      <c r="C1055" s="83" t="s">
        <v>8269</v>
      </c>
      <c r="D1055" t="s">
        <v>2498</v>
      </c>
      <c r="E1055" s="83">
        <v>1379</v>
      </c>
      <c r="F1055" s="83" t="s">
        <v>153</v>
      </c>
      <c r="H1055" s="83" t="s">
        <v>150</v>
      </c>
      <c r="I1055" s="128">
        <v>45194</v>
      </c>
      <c r="J1055" s="109">
        <f>VLOOKUP(A1055,'Membership Details'!C:J,8,FALSE)</f>
        <v>45171</v>
      </c>
      <c r="K1055" s="109" t="b">
        <f t="shared" si="16"/>
        <v>1</v>
      </c>
      <c r="L1055" s="2">
        <v>45000</v>
      </c>
      <c r="M1055" s="83">
        <v>12</v>
      </c>
      <c r="N1055" s="130">
        <v>45559</v>
      </c>
      <c r="O1055" s="2">
        <v>0</v>
      </c>
      <c r="P1055" s="184">
        <v>0</v>
      </c>
      <c r="Q1055" s="184">
        <v>0.125</v>
      </c>
      <c r="R1055" s="83" t="s">
        <v>151</v>
      </c>
      <c r="AA1055" s="2">
        <v>45000</v>
      </c>
    </row>
    <row r="1056" spans="1:27" ht="15">
      <c r="A1056" s="118">
        <v>4520</v>
      </c>
      <c r="B1056" s="83" t="s">
        <v>6119</v>
      </c>
      <c r="C1056" s="83" t="s">
        <v>8269</v>
      </c>
      <c r="D1056" t="s">
        <v>2496</v>
      </c>
      <c r="E1056" s="83">
        <v>1380</v>
      </c>
      <c r="F1056" s="83" t="s">
        <v>153</v>
      </c>
      <c r="H1056" s="83" t="s">
        <v>150</v>
      </c>
      <c r="I1056" s="128">
        <v>45194</v>
      </c>
      <c r="J1056" s="109">
        <f>VLOOKUP(A1056,'Membership Details'!C:J,8,FALSE)</f>
        <v>45171</v>
      </c>
      <c r="K1056" s="109" t="b">
        <f t="shared" si="16"/>
        <v>1</v>
      </c>
      <c r="L1056" s="2">
        <v>45000</v>
      </c>
      <c r="M1056" s="83">
        <v>12</v>
      </c>
      <c r="N1056" s="130">
        <v>45559</v>
      </c>
      <c r="O1056" s="2">
        <v>0</v>
      </c>
      <c r="P1056" s="184">
        <v>0</v>
      </c>
      <c r="Q1056" s="184">
        <v>0.125</v>
      </c>
      <c r="R1056" s="83" t="s">
        <v>151</v>
      </c>
      <c r="AA1056" s="2">
        <v>45000</v>
      </c>
    </row>
    <row r="1057" spans="1:27" ht="15">
      <c r="A1057" s="118">
        <v>4521</v>
      </c>
      <c r="B1057" s="83" t="s">
        <v>6119</v>
      </c>
      <c r="C1057" s="83" t="s">
        <v>8269</v>
      </c>
      <c r="D1057" t="s">
        <v>2497</v>
      </c>
      <c r="E1057" s="83">
        <v>1381</v>
      </c>
      <c r="F1057" s="83" t="s">
        <v>153</v>
      </c>
      <c r="H1057" s="83" t="s">
        <v>150</v>
      </c>
      <c r="I1057" s="128">
        <v>45194</v>
      </c>
      <c r="J1057" s="109">
        <f>VLOOKUP(A1057,'Membership Details'!C:J,8,FALSE)</f>
        <v>45171</v>
      </c>
      <c r="K1057" s="109" t="b">
        <f t="shared" si="16"/>
        <v>1</v>
      </c>
      <c r="L1057" s="2">
        <v>45000</v>
      </c>
      <c r="M1057" s="83">
        <v>12</v>
      </c>
      <c r="N1057" s="130">
        <v>45559</v>
      </c>
      <c r="O1057" s="2">
        <v>0</v>
      </c>
      <c r="P1057" s="184">
        <v>0</v>
      </c>
      <c r="Q1057" s="184">
        <v>0.125</v>
      </c>
      <c r="R1057" s="83" t="s">
        <v>151</v>
      </c>
      <c r="AA1057" s="2">
        <v>45000</v>
      </c>
    </row>
    <row r="1058" spans="1:27" ht="15">
      <c r="A1058" s="118">
        <v>4528</v>
      </c>
      <c r="B1058" s="83" t="s">
        <v>6119</v>
      </c>
      <c r="C1058" s="83" t="s">
        <v>8269</v>
      </c>
      <c r="D1058" t="s">
        <v>2502</v>
      </c>
      <c r="E1058" s="83">
        <v>1382</v>
      </c>
      <c r="F1058" s="83" t="s">
        <v>153</v>
      </c>
      <c r="H1058" s="83" t="s">
        <v>150</v>
      </c>
      <c r="I1058" s="128">
        <v>45194</v>
      </c>
      <c r="J1058" s="109">
        <f>VLOOKUP(A1058,'Membership Details'!C:J,8,FALSE)</f>
        <v>45189</v>
      </c>
      <c r="K1058" s="109" t="b">
        <f t="shared" si="16"/>
        <v>1</v>
      </c>
      <c r="L1058" s="2">
        <v>35000</v>
      </c>
      <c r="M1058" s="83">
        <v>12</v>
      </c>
      <c r="N1058" s="130">
        <v>45559</v>
      </c>
      <c r="O1058" s="2">
        <v>0</v>
      </c>
      <c r="P1058" s="184">
        <v>0</v>
      </c>
      <c r="Q1058" s="184">
        <v>0.125</v>
      </c>
      <c r="R1058" s="83" t="s">
        <v>151</v>
      </c>
      <c r="AA1058" s="2">
        <v>35000</v>
      </c>
    </row>
    <row r="1059" spans="1:27" ht="15">
      <c r="A1059" s="118">
        <v>4527</v>
      </c>
      <c r="B1059" s="83" t="s">
        <v>6119</v>
      </c>
      <c r="C1059" s="83" t="s">
        <v>8269</v>
      </c>
      <c r="D1059" t="s">
        <v>2501</v>
      </c>
      <c r="E1059" s="83">
        <v>1383</v>
      </c>
      <c r="F1059" s="83" t="s">
        <v>153</v>
      </c>
      <c r="H1059" s="83" t="s">
        <v>150</v>
      </c>
      <c r="I1059" s="128">
        <v>45194</v>
      </c>
      <c r="J1059" s="109">
        <f>VLOOKUP(A1059,'Membership Details'!C:J,8,FALSE)</f>
        <v>45189</v>
      </c>
      <c r="K1059" s="109" t="b">
        <f t="shared" si="16"/>
        <v>1</v>
      </c>
      <c r="L1059" s="2">
        <v>35000</v>
      </c>
      <c r="M1059" s="83">
        <v>12</v>
      </c>
      <c r="N1059" s="130">
        <v>45559</v>
      </c>
      <c r="O1059" s="2">
        <v>0</v>
      </c>
      <c r="P1059" s="184">
        <v>0</v>
      </c>
      <c r="Q1059" s="184">
        <v>0.125</v>
      </c>
      <c r="R1059" s="83" t="s">
        <v>151</v>
      </c>
      <c r="AA1059" s="2">
        <v>35000</v>
      </c>
    </row>
    <row r="1060" spans="1:27" ht="15">
      <c r="A1060" s="118">
        <v>4525</v>
      </c>
      <c r="B1060" s="83" t="s">
        <v>6119</v>
      </c>
      <c r="C1060" s="83" t="s">
        <v>8269</v>
      </c>
      <c r="D1060" t="s">
        <v>2503</v>
      </c>
      <c r="E1060" s="83">
        <v>1384</v>
      </c>
      <c r="F1060" s="83" t="s">
        <v>153</v>
      </c>
      <c r="H1060" s="83" t="s">
        <v>150</v>
      </c>
      <c r="I1060" s="128">
        <v>45194</v>
      </c>
      <c r="J1060" s="109">
        <f>VLOOKUP(A1060,'Membership Details'!C:J,8,FALSE)</f>
        <v>45189</v>
      </c>
      <c r="K1060" s="109" t="b">
        <f t="shared" si="16"/>
        <v>1</v>
      </c>
      <c r="L1060" s="2">
        <v>35000</v>
      </c>
      <c r="M1060" s="83">
        <v>12</v>
      </c>
      <c r="N1060" s="130">
        <v>45559</v>
      </c>
      <c r="O1060" s="2">
        <v>0</v>
      </c>
      <c r="P1060" s="184">
        <v>0</v>
      </c>
      <c r="Q1060" s="184">
        <v>0.125</v>
      </c>
      <c r="R1060" s="83" t="s">
        <v>151</v>
      </c>
      <c r="AA1060" s="2">
        <v>35000</v>
      </c>
    </row>
    <row r="1061" spans="1:27" ht="15">
      <c r="A1061" s="118">
        <v>4526</v>
      </c>
      <c r="B1061" s="83" t="s">
        <v>6119</v>
      </c>
      <c r="C1061" s="83" t="s">
        <v>8269</v>
      </c>
      <c r="D1061" t="s">
        <v>2504</v>
      </c>
      <c r="E1061" s="83">
        <v>1385</v>
      </c>
      <c r="F1061" s="83" t="s">
        <v>153</v>
      </c>
      <c r="H1061" s="83" t="s">
        <v>150</v>
      </c>
      <c r="I1061" s="128">
        <v>45194</v>
      </c>
      <c r="J1061" s="109">
        <f>VLOOKUP(A1061,'Membership Details'!C:J,8,FALSE)</f>
        <v>45189</v>
      </c>
      <c r="K1061" s="109" t="b">
        <f t="shared" si="16"/>
        <v>1</v>
      </c>
      <c r="L1061" s="2">
        <v>35000</v>
      </c>
      <c r="M1061" s="83">
        <v>12</v>
      </c>
      <c r="N1061" s="130">
        <v>45559</v>
      </c>
      <c r="O1061" s="2">
        <v>0</v>
      </c>
      <c r="P1061" s="184">
        <v>0</v>
      </c>
      <c r="Q1061" s="184">
        <v>0.125</v>
      </c>
      <c r="R1061" s="83" t="s">
        <v>151</v>
      </c>
      <c r="AA1061" s="2">
        <v>35000</v>
      </c>
    </row>
    <row r="1062" spans="1:27" ht="15">
      <c r="J1062" s="109" t="e">
        <f>VLOOKUP(A1062,'Membership Details'!C:J,8,FALSE)</f>
        <v>#N/A</v>
      </c>
      <c r="K1062" s="109" t="e">
        <f t="shared" si="16"/>
        <v>#N/A</v>
      </c>
    </row>
    <row r="1063" spans="1:27" ht="15">
      <c r="A1063">
        <v>340</v>
      </c>
      <c r="B1063" s="83" t="s">
        <v>6119</v>
      </c>
      <c r="C1063" s="2" t="s">
        <v>8264</v>
      </c>
      <c r="D1063" t="s">
        <v>1615</v>
      </c>
      <c r="E1063">
        <v>46</v>
      </c>
      <c r="F1063" s="83" t="s">
        <v>153</v>
      </c>
      <c r="H1063" s="83" t="s">
        <v>150</v>
      </c>
      <c r="I1063" s="188">
        <v>45282</v>
      </c>
      <c r="J1063" s="109">
        <f>VLOOKUP(A1063,'Membership Details'!C:J,8,FALSE)</f>
        <v>39538</v>
      </c>
      <c r="K1063" s="109" t="b">
        <f t="shared" si="16"/>
        <v>1</v>
      </c>
      <c r="L1063">
        <v>42000</v>
      </c>
      <c r="M1063" s="2">
        <v>12</v>
      </c>
      <c r="N1063" s="188">
        <f>I1063+365</f>
        <v>45647</v>
      </c>
      <c r="O1063" s="2">
        <v>0</v>
      </c>
      <c r="P1063" s="2">
        <v>0</v>
      </c>
      <c r="Q1063" s="187">
        <v>0.125</v>
      </c>
      <c r="AA1063">
        <v>42000</v>
      </c>
    </row>
    <row r="1064" spans="1:27" ht="15">
      <c r="A1064">
        <v>2527</v>
      </c>
      <c r="B1064" s="83" t="s">
        <v>6119</v>
      </c>
      <c r="C1064" s="2" t="s">
        <v>8264</v>
      </c>
      <c r="D1064" t="s">
        <v>1614</v>
      </c>
      <c r="E1064">
        <v>47</v>
      </c>
      <c r="F1064" s="83" t="s">
        <v>153</v>
      </c>
      <c r="H1064" s="83" t="s">
        <v>150</v>
      </c>
      <c r="I1064" s="188">
        <v>45282</v>
      </c>
      <c r="J1064" s="109">
        <f>VLOOKUP(A1064,'Membership Details'!C:J,8,FALSE)</f>
        <v>39535</v>
      </c>
      <c r="K1064" s="109" t="b">
        <f t="shared" si="16"/>
        <v>1</v>
      </c>
      <c r="L1064">
        <v>54000</v>
      </c>
      <c r="M1064" s="2">
        <v>12</v>
      </c>
      <c r="N1064" s="188">
        <f t="shared" ref="N1064:N1066" si="17">I1064+365</f>
        <v>45647</v>
      </c>
      <c r="O1064" s="2">
        <v>0</v>
      </c>
      <c r="P1064" s="2">
        <v>0</v>
      </c>
      <c r="Q1064" s="187">
        <v>0.125</v>
      </c>
      <c r="AA1064">
        <v>54000</v>
      </c>
    </row>
    <row r="1065" spans="1:27" ht="15">
      <c r="A1065">
        <v>1941</v>
      </c>
      <c r="B1065" s="83" t="s">
        <v>6119</v>
      </c>
      <c r="C1065" s="2" t="s">
        <v>8264</v>
      </c>
      <c r="D1065" t="s">
        <v>1720</v>
      </c>
      <c r="E1065">
        <v>48</v>
      </c>
      <c r="F1065" s="83" t="s">
        <v>153</v>
      </c>
      <c r="H1065" s="83" t="s">
        <v>150</v>
      </c>
      <c r="I1065" s="188">
        <v>45282</v>
      </c>
      <c r="J1065" s="109">
        <f>VLOOKUP(A1065,'Membership Details'!C:J,8,FALSE)</f>
        <v>39707</v>
      </c>
      <c r="K1065" s="109" t="b">
        <f t="shared" si="16"/>
        <v>1</v>
      </c>
      <c r="L1065">
        <v>120000</v>
      </c>
      <c r="M1065" s="2">
        <v>12</v>
      </c>
      <c r="N1065" s="188">
        <f t="shared" si="17"/>
        <v>45647</v>
      </c>
      <c r="O1065" s="2">
        <v>0</v>
      </c>
      <c r="P1065" s="2">
        <v>0</v>
      </c>
      <c r="Q1065" s="187">
        <v>0.125</v>
      </c>
      <c r="AA1065">
        <v>120000</v>
      </c>
    </row>
    <row r="1066" spans="1:27" ht="15">
      <c r="A1066">
        <v>645</v>
      </c>
      <c r="B1066" s="83" t="s">
        <v>6119</v>
      </c>
      <c r="C1066" s="2" t="s">
        <v>8264</v>
      </c>
      <c r="D1066" t="s">
        <v>436</v>
      </c>
      <c r="E1066">
        <v>49</v>
      </c>
      <c r="F1066" s="83" t="s">
        <v>153</v>
      </c>
      <c r="H1066" s="83" t="s">
        <v>150</v>
      </c>
      <c r="I1066" s="188">
        <v>45282</v>
      </c>
      <c r="J1066" s="109">
        <f>VLOOKUP(A1066,'Membership Details'!C:J,8,FALSE)</f>
        <v>36982</v>
      </c>
      <c r="K1066" s="109" t="b">
        <f t="shared" si="16"/>
        <v>1</v>
      </c>
      <c r="L1066">
        <v>17000</v>
      </c>
      <c r="M1066" s="2">
        <v>12</v>
      </c>
      <c r="N1066" s="188">
        <f t="shared" si="17"/>
        <v>45647</v>
      </c>
      <c r="O1066" s="2">
        <v>0</v>
      </c>
      <c r="P1066" s="2">
        <v>0</v>
      </c>
      <c r="Q1066" s="187">
        <v>0.125</v>
      </c>
      <c r="AA1066">
        <v>17000</v>
      </c>
    </row>
  </sheetData>
  <autoFilter ref="K1:K1066">
    <filterColumn colId="0"/>
  </autoFilter>
  <conditionalFormatting sqref="A1:A1048576">
    <cfRule type="duplicateValues" dxfId="38" priority="5"/>
  </conditionalFormatting>
  <conditionalFormatting sqref="E1 G1">
    <cfRule type="duplicateValues" dxfId="37" priority="13"/>
    <cfRule type="duplicateValues" dxfId="36" priority="14"/>
  </conditionalFormatting>
  <conditionalFormatting sqref="E1">
    <cfRule type="duplicateValues" dxfId="35" priority="11"/>
    <cfRule type="duplicateValues" dxfId="34" priority="12"/>
  </conditionalFormatting>
  <conditionalFormatting sqref="G1 E1">
    <cfRule type="duplicateValues" dxfId="33" priority="9"/>
    <cfRule type="duplicateValues" dxfId="32" priority="10"/>
  </conditionalFormatting>
  <dataValidations count="1">
    <dataValidation type="list" allowBlank="1" showInputMessage="1" showErrorMessage="1" sqref="B1063:B1066 B2:B1061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.19685039370078741" footer="0"/>
  <pageSetup paperSize="9" scale="4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BU1769"/>
  <sheetViews>
    <sheetView view="pageBreakPreview" zoomScaleNormal="80" zoomScaleSheetLayoutView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774" sqref="I1774"/>
    </sheetView>
  </sheetViews>
  <sheetFormatPr defaultColWidth="11.375" defaultRowHeight="14.25"/>
  <cols>
    <col min="1" max="1" width="10.25" style="83" bestFit="1" customWidth="1"/>
    <col min="2" max="2" width="22.75" style="2" customWidth="1"/>
    <col min="3" max="3" width="24.5" style="2" bestFit="1" customWidth="1"/>
    <col min="4" max="4" width="8.875" style="2" bestFit="1" customWidth="1"/>
    <col min="5" max="5" width="14.625" style="2" bestFit="1" customWidth="1"/>
    <col min="6" max="6" width="9.25" style="2" bestFit="1" customWidth="1"/>
    <col min="7" max="7" width="46.625" style="2" bestFit="1" customWidth="1"/>
    <col min="8" max="8" width="8.875" style="2" customWidth="1"/>
    <col min="9" max="9" width="11.375" style="39" bestFit="1" customWidth="1"/>
    <col min="10" max="11" width="11.375" style="39" customWidth="1"/>
    <col min="12" max="12" width="9" style="2" bestFit="1" customWidth="1"/>
    <col min="13" max="13" width="9.25" style="2" customWidth="1"/>
    <col min="14" max="14" width="14.75" style="83" customWidth="1"/>
    <col min="15" max="15" width="4.5" style="2" customWidth="1"/>
    <col min="16" max="16" width="8.625" style="2" bestFit="1" customWidth="1"/>
    <col min="17" max="17" width="8.375" style="39" bestFit="1" customWidth="1"/>
    <col min="18" max="18" width="15.375" style="2" customWidth="1"/>
    <col min="19" max="19" width="8" style="2" customWidth="1"/>
    <col min="20" max="20" width="11.125" style="39" bestFit="1" customWidth="1"/>
    <col min="21" max="21" width="11.125" style="2" bestFit="1" customWidth="1"/>
    <col min="22" max="22" width="8" style="2" bestFit="1" customWidth="1"/>
    <col min="23" max="23" width="6.375" style="2" bestFit="1" customWidth="1"/>
    <col min="24" max="24" width="6.25" style="2" bestFit="1" customWidth="1"/>
    <col min="25" max="25" width="7.5" style="2" bestFit="1" customWidth="1"/>
    <col min="26" max="26" width="8.75" style="2" bestFit="1" customWidth="1"/>
    <col min="27" max="27" width="10.5" style="2" bestFit="1" customWidth="1"/>
    <col min="28" max="28" width="11.125" style="2" bestFit="1" customWidth="1"/>
    <col min="29" max="29" width="11.375" style="2"/>
    <col min="30" max="30" width="20.875" style="65" customWidth="1"/>
    <col min="31" max="31" width="14.25" style="65" customWidth="1"/>
    <col min="32" max="32" width="5.875" style="65" customWidth="1"/>
    <col min="33" max="33" width="27" style="65" bestFit="1" customWidth="1"/>
    <col min="34" max="34" width="12.875" style="65" customWidth="1"/>
    <col min="35" max="35" width="10.875" style="65" customWidth="1"/>
    <col min="36" max="36" width="10.625" style="65" customWidth="1"/>
    <col min="37" max="37" width="11.125" style="65" customWidth="1"/>
    <col min="38" max="38" width="4.875" style="65" customWidth="1"/>
    <col min="39" max="39" width="7" style="65" customWidth="1"/>
    <col min="40" max="40" width="6.25" style="65" customWidth="1"/>
    <col min="41" max="41" width="9.375" style="65" customWidth="1"/>
    <col min="42" max="16384" width="11.375" style="2"/>
  </cols>
  <sheetData>
    <row r="1" spans="1:41" customFormat="1" ht="45">
      <c r="A1" s="74" t="s">
        <v>2</v>
      </c>
      <c r="B1" s="74" t="s">
        <v>41</v>
      </c>
      <c r="C1" s="74" t="s">
        <v>42</v>
      </c>
      <c r="D1" s="134" t="s">
        <v>6148</v>
      </c>
      <c r="E1" s="74" t="s">
        <v>44</v>
      </c>
      <c r="F1" s="75" t="s">
        <v>7</v>
      </c>
      <c r="G1" s="75" t="s">
        <v>6149</v>
      </c>
      <c r="H1" s="74" t="s">
        <v>45</v>
      </c>
      <c r="I1" s="76" t="s">
        <v>46</v>
      </c>
      <c r="J1" s="76"/>
      <c r="K1" s="76"/>
      <c r="L1" s="133" t="s">
        <v>47</v>
      </c>
      <c r="M1" s="77" t="s">
        <v>48</v>
      </c>
      <c r="N1" s="78" t="s">
        <v>49</v>
      </c>
      <c r="O1" s="77" t="s">
        <v>50</v>
      </c>
      <c r="P1" s="77" t="s">
        <v>51</v>
      </c>
      <c r="Q1" s="76" t="s">
        <v>52</v>
      </c>
      <c r="R1" s="79" t="s">
        <v>53</v>
      </c>
      <c r="S1" s="80" t="s">
        <v>54</v>
      </c>
      <c r="T1" s="81" t="s">
        <v>55</v>
      </c>
      <c r="U1" s="132" t="s">
        <v>56</v>
      </c>
      <c r="V1" s="80" t="s">
        <v>57</v>
      </c>
      <c r="W1" s="80" t="s">
        <v>58</v>
      </c>
      <c r="X1" s="80" t="s">
        <v>59</v>
      </c>
      <c r="Y1" s="80" t="s">
        <v>60</v>
      </c>
      <c r="Z1" s="80" t="s">
        <v>61</v>
      </c>
      <c r="AA1" s="135" t="s">
        <v>62</v>
      </c>
      <c r="AB1" s="82" t="s">
        <v>63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s="83" customFormat="1" ht="15">
      <c r="A2" s="118">
        <v>272</v>
      </c>
      <c r="B2" s="83" t="s">
        <v>6119</v>
      </c>
      <c r="C2" s="83" t="s">
        <v>6120</v>
      </c>
      <c r="D2" s="118">
        <v>2</v>
      </c>
      <c r="E2" s="83" t="s">
        <v>153</v>
      </c>
      <c r="G2" t="s">
        <v>367</v>
      </c>
      <c r="H2" s="83" t="s">
        <v>6121</v>
      </c>
      <c r="I2" s="109">
        <v>45143</v>
      </c>
      <c r="J2" s="193">
        <f>VLOOKUP(A2,'Membership Details'!C:J,8,FALSE)</f>
        <v>36982</v>
      </c>
      <c r="K2" s="193" t="b">
        <f>I2&gt;=J2</f>
        <v>1</v>
      </c>
      <c r="L2">
        <v>300000</v>
      </c>
      <c r="M2" s="83">
        <v>12</v>
      </c>
      <c r="N2" s="109">
        <v>45508</v>
      </c>
      <c r="O2" s="83">
        <v>0</v>
      </c>
      <c r="P2" s="83">
        <v>0</v>
      </c>
      <c r="Q2" s="146">
        <v>0.125</v>
      </c>
      <c r="R2" s="83" t="s">
        <v>6122</v>
      </c>
      <c r="T2"/>
      <c r="AA2">
        <v>300000</v>
      </c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</row>
    <row r="3" spans="1:41" ht="15">
      <c r="A3" s="118">
        <v>50</v>
      </c>
      <c r="B3" s="83" t="s">
        <v>6119</v>
      </c>
      <c r="C3" s="83" t="s">
        <v>6120</v>
      </c>
      <c r="D3" s="118">
        <v>4</v>
      </c>
      <c r="E3" s="83" t="s">
        <v>153</v>
      </c>
      <c r="G3" t="s">
        <v>206</v>
      </c>
      <c r="H3" s="83" t="s">
        <v>6121</v>
      </c>
      <c r="I3" s="109">
        <v>45157</v>
      </c>
      <c r="J3" s="193">
        <f>VLOOKUP(A3,'Membership Details'!C:J,8,FALSE)</f>
        <v>36982</v>
      </c>
      <c r="K3" s="193" t="b">
        <f t="shared" ref="K3:K66" si="0">I3&gt;=J3</f>
        <v>1</v>
      </c>
      <c r="L3">
        <v>300000</v>
      </c>
      <c r="M3" s="83">
        <v>12</v>
      </c>
      <c r="N3" s="109">
        <v>45522</v>
      </c>
      <c r="O3" s="83">
        <v>0</v>
      </c>
      <c r="P3" s="83">
        <v>0</v>
      </c>
      <c r="Q3" s="146">
        <v>0.125</v>
      </c>
      <c r="R3" s="83" t="s">
        <v>6122</v>
      </c>
      <c r="T3"/>
      <c r="AA3">
        <v>300000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ht="15">
      <c r="A4" s="118">
        <v>556</v>
      </c>
      <c r="B4" s="83" t="s">
        <v>6119</v>
      </c>
      <c r="C4" s="83" t="s">
        <v>6120</v>
      </c>
      <c r="D4" s="118">
        <v>5</v>
      </c>
      <c r="E4" s="83" t="s">
        <v>153</v>
      </c>
      <c r="G4" t="s">
        <v>493</v>
      </c>
      <c r="H4" s="83" t="s">
        <v>6121</v>
      </c>
      <c r="I4" s="109">
        <v>45118</v>
      </c>
      <c r="J4" s="193">
        <f>VLOOKUP(A4,'Membership Details'!C:J,8,FALSE)</f>
        <v>36982</v>
      </c>
      <c r="K4" s="193" t="b">
        <f t="shared" si="0"/>
        <v>1</v>
      </c>
      <c r="L4">
        <v>300000</v>
      </c>
      <c r="M4" s="83">
        <v>12</v>
      </c>
      <c r="N4" s="109">
        <v>45483</v>
      </c>
      <c r="O4" s="83">
        <v>0</v>
      </c>
      <c r="P4" s="83">
        <v>0</v>
      </c>
      <c r="Q4" s="146">
        <v>0.125</v>
      </c>
      <c r="R4" s="83" t="s">
        <v>6122</v>
      </c>
      <c r="T4"/>
      <c r="AA4">
        <v>300000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15">
      <c r="A5" s="118">
        <v>56</v>
      </c>
      <c r="B5" s="83" t="s">
        <v>6119</v>
      </c>
      <c r="C5" s="83" t="s">
        <v>6120</v>
      </c>
      <c r="D5" s="118">
        <v>8</v>
      </c>
      <c r="E5" s="83" t="s">
        <v>153</v>
      </c>
      <c r="G5" t="s">
        <v>211</v>
      </c>
      <c r="H5" s="83" t="s">
        <v>6121</v>
      </c>
      <c r="I5" s="109">
        <v>45157</v>
      </c>
      <c r="J5" s="193">
        <f>VLOOKUP(A5,'Membership Details'!C:J,8,FALSE)</f>
        <v>36982</v>
      </c>
      <c r="K5" s="193" t="b">
        <f t="shared" si="0"/>
        <v>1</v>
      </c>
      <c r="L5">
        <v>300000</v>
      </c>
      <c r="M5" s="83">
        <v>12</v>
      </c>
      <c r="N5" s="109">
        <v>45522</v>
      </c>
      <c r="O5" s="83">
        <v>0</v>
      </c>
      <c r="P5" s="83">
        <v>0</v>
      </c>
      <c r="Q5" s="146">
        <v>0.125</v>
      </c>
      <c r="R5" s="83" t="s">
        <v>6122</v>
      </c>
      <c r="T5"/>
      <c r="AA5">
        <v>300000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15">
      <c r="A6" s="118">
        <v>379</v>
      </c>
      <c r="B6" s="83" t="s">
        <v>6119</v>
      </c>
      <c r="C6" s="83" t="s">
        <v>6120</v>
      </c>
      <c r="D6" s="118">
        <v>11</v>
      </c>
      <c r="E6" s="83" t="s">
        <v>153</v>
      </c>
      <c r="G6" t="s">
        <v>455</v>
      </c>
      <c r="H6" s="83" t="s">
        <v>6121</v>
      </c>
      <c r="I6" s="109">
        <v>45152</v>
      </c>
      <c r="J6" s="193">
        <f>VLOOKUP(A6,'Membership Details'!C:J,8,FALSE)</f>
        <v>36982</v>
      </c>
      <c r="K6" s="193" t="b">
        <f t="shared" si="0"/>
        <v>1</v>
      </c>
      <c r="L6">
        <v>300000</v>
      </c>
      <c r="M6" s="83">
        <v>12</v>
      </c>
      <c r="N6" s="109">
        <v>45517</v>
      </c>
      <c r="O6" s="83">
        <v>0</v>
      </c>
      <c r="P6" s="83">
        <v>0</v>
      </c>
      <c r="Q6" s="146">
        <v>0.125</v>
      </c>
      <c r="R6" s="83" t="s">
        <v>6122</v>
      </c>
      <c r="T6"/>
      <c r="AA6">
        <v>300000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t="15">
      <c r="A7" s="118">
        <v>794</v>
      </c>
      <c r="B7" s="83" t="s">
        <v>6119</v>
      </c>
      <c r="C7" s="83" t="s">
        <v>6120</v>
      </c>
      <c r="D7" s="118">
        <v>12</v>
      </c>
      <c r="E7" s="83" t="s">
        <v>153</v>
      </c>
      <c r="G7" t="s">
        <v>479</v>
      </c>
      <c r="H7" s="83" t="s">
        <v>6121</v>
      </c>
      <c r="I7" s="109">
        <v>42151</v>
      </c>
      <c r="J7" s="193">
        <f>VLOOKUP(A7,'Membership Details'!C:J,8,FALSE)</f>
        <v>36982</v>
      </c>
      <c r="K7" s="193" t="b">
        <f t="shared" si="0"/>
        <v>1</v>
      </c>
      <c r="L7">
        <v>184340</v>
      </c>
      <c r="M7" s="83">
        <v>12</v>
      </c>
      <c r="N7" s="109">
        <v>42516</v>
      </c>
      <c r="O7" s="83">
        <v>0</v>
      </c>
      <c r="P7" s="83">
        <v>0</v>
      </c>
      <c r="Q7" s="146">
        <v>0.125</v>
      </c>
      <c r="R7" s="83" t="s">
        <v>6122</v>
      </c>
      <c r="T7"/>
      <c r="AA7">
        <v>184340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t="15">
      <c r="A8" s="118">
        <v>1198</v>
      </c>
      <c r="B8" s="83" t="s">
        <v>6119</v>
      </c>
      <c r="C8" s="83" t="s">
        <v>6120</v>
      </c>
      <c r="D8" s="118">
        <v>14</v>
      </c>
      <c r="E8" s="83" t="s">
        <v>153</v>
      </c>
      <c r="G8" t="s">
        <v>508</v>
      </c>
      <c r="H8" s="83" t="s">
        <v>6121</v>
      </c>
      <c r="I8" s="109">
        <v>45157</v>
      </c>
      <c r="J8" s="193">
        <f>VLOOKUP(A8,'Membership Details'!C:J,8,FALSE)</f>
        <v>36982</v>
      </c>
      <c r="K8" s="193" t="b">
        <f t="shared" si="0"/>
        <v>1</v>
      </c>
      <c r="L8">
        <v>300000</v>
      </c>
      <c r="M8" s="83">
        <v>12</v>
      </c>
      <c r="N8" s="109">
        <v>45522</v>
      </c>
      <c r="O8" s="83">
        <v>0</v>
      </c>
      <c r="P8" s="83">
        <v>0</v>
      </c>
      <c r="Q8" s="146">
        <v>0.125</v>
      </c>
      <c r="R8" s="83" t="s">
        <v>6122</v>
      </c>
      <c r="T8"/>
      <c r="AA8">
        <v>300000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t="15">
      <c r="A9" s="118">
        <v>78</v>
      </c>
      <c r="B9" s="83" t="s">
        <v>6119</v>
      </c>
      <c r="C9" s="83" t="s">
        <v>6120</v>
      </c>
      <c r="D9" s="118">
        <v>16</v>
      </c>
      <c r="E9" s="83" t="s">
        <v>153</v>
      </c>
      <c r="G9" t="s">
        <v>227</v>
      </c>
      <c r="H9" s="83" t="s">
        <v>6121</v>
      </c>
      <c r="I9" s="109">
        <v>45152</v>
      </c>
      <c r="J9" s="193">
        <f>VLOOKUP(A9,'Membership Details'!C:J,8,FALSE)</f>
        <v>36982</v>
      </c>
      <c r="K9" s="193" t="b">
        <f t="shared" si="0"/>
        <v>1</v>
      </c>
      <c r="L9">
        <v>300000</v>
      </c>
      <c r="M9" s="83">
        <v>12</v>
      </c>
      <c r="N9" s="109">
        <v>45517</v>
      </c>
      <c r="O9" s="83">
        <v>0</v>
      </c>
      <c r="P9" s="83">
        <v>0</v>
      </c>
      <c r="Q9" s="146">
        <v>0.125</v>
      </c>
      <c r="R9" s="83" t="s">
        <v>6122</v>
      </c>
      <c r="T9"/>
      <c r="AA9">
        <v>300000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t="15">
      <c r="A10" s="118">
        <v>146</v>
      </c>
      <c r="B10" s="83" t="s">
        <v>6119</v>
      </c>
      <c r="C10" s="83" t="s">
        <v>6120</v>
      </c>
      <c r="D10" s="118">
        <v>21</v>
      </c>
      <c r="E10" s="83" t="s">
        <v>153</v>
      </c>
      <c r="G10" t="s">
        <v>279</v>
      </c>
      <c r="H10" s="83" t="s">
        <v>6121</v>
      </c>
      <c r="I10" s="109">
        <v>45118</v>
      </c>
      <c r="J10" s="193">
        <f>VLOOKUP(A10,'Membership Details'!C:J,8,FALSE)</f>
        <v>36982</v>
      </c>
      <c r="K10" s="193" t="b">
        <f t="shared" si="0"/>
        <v>1</v>
      </c>
      <c r="L10">
        <v>300000</v>
      </c>
      <c r="M10" s="83">
        <v>12</v>
      </c>
      <c r="N10" s="109">
        <v>45483</v>
      </c>
      <c r="O10" s="83">
        <v>0</v>
      </c>
      <c r="P10" s="83">
        <v>0</v>
      </c>
      <c r="Q10" s="146">
        <v>0.125</v>
      </c>
      <c r="R10" s="83" t="s">
        <v>6122</v>
      </c>
      <c r="T10"/>
      <c r="AA10">
        <v>300000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t="15">
      <c r="A11" s="118">
        <v>293</v>
      </c>
      <c r="B11" s="83" t="s">
        <v>6119</v>
      </c>
      <c r="C11" s="83" t="s">
        <v>6120</v>
      </c>
      <c r="D11" s="118">
        <v>22</v>
      </c>
      <c r="E11" s="83" t="s">
        <v>153</v>
      </c>
      <c r="G11" t="s">
        <v>382</v>
      </c>
      <c r="H11" s="83" t="s">
        <v>6121</v>
      </c>
      <c r="I11" s="109">
        <v>45157</v>
      </c>
      <c r="J11" s="193">
        <f>VLOOKUP(A11,'Membership Details'!C:J,8,FALSE)</f>
        <v>36982</v>
      </c>
      <c r="K11" s="193" t="b">
        <f t="shared" si="0"/>
        <v>1</v>
      </c>
      <c r="L11">
        <v>300000</v>
      </c>
      <c r="M11" s="83">
        <v>12</v>
      </c>
      <c r="N11" s="109">
        <v>45522</v>
      </c>
      <c r="O11" s="83">
        <v>0</v>
      </c>
      <c r="P11" s="83">
        <v>0</v>
      </c>
      <c r="Q11" s="146">
        <v>0.125</v>
      </c>
      <c r="R11" s="83" t="s">
        <v>6122</v>
      </c>
      <c r="T11"/>
      <c r="AA11">
        <v>300000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t="15">
      <c r="A12" s="118">
        <v>360</v>
      </c>
      <c r="B12" s="83" t="s">
        <v>6119</v>
      </c>
      <c r="C12" s="83" t="s">
        <v>6120</v>
      </c>
      <c r="D12" s="118">
        <v>23</v>
      </c>
      <c r="E12" s="83" t="s">
        <v>153</v>
      </c>
      <c r="G12" t="s">
        <v>432</v>
      </c>
      <c r="H12" s="83" t="s">
        <v>6121</v>
      </c>
      <c r="I12" s="109">
        <v>45157</v>
      </c>
      <c r="J12" s="193">
        <f>VLOOKUP(A12,'Membership Details'!C:J,8,FALSE)</f>
        <v>36982</v>
      </c>
      <c r="K12" s="193" t="b">
        <f t="shared" si="0"/>
        <v>1</v>
      </c>
      <c r="L12">
        <v>300000</v>
      </c>
      <c r="M12" s="83">
        <v>12</v>
      </c>
      <c r="N12" s="109">
        <v>45522</v>
      </c>
      <c r="O12" s="83">
        <v>0</v>
      </c>
      <c r="P12" s="83">
        <v>0</v>
      </c>
      <c r="Q12" s="146">
        <v>0.125</v>
      </c>
      <c r="R12" s="83" t="s">
        <v>6122</v>
      </c>
      <c r="T12"/>
      <c r="AA12">
        <v>300000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t="15">
      <c r="A13" s="118">
        <v>75</v>
      </c>
      <c r="B13" s="83" t="s">
        <v>6119</v>
      </c>
      <c r="C13" s="83" t="s">
        <v>6120</v>
      </c>
      <c r="D13" s="118">
        <v>24</v>
      </c>
      <c r="E13" s="83" t="s">
        <v>153</v>
      </c>
      <c r="G13" t="s">
        <v>224</v>
      </c>
      <c r="H13" s="83" t="s">
        <v>6121</v>
      </c>
      <c r="I13" s="109">
        <v>45143</v>
      </c>
      <c r="J13" s="193">
        <f>VLOOKUP(A13,'Membership Details'!C:J,8,FALSE)</f>
        <v>36982</v>
      </c>
      <c r="K13" s="193" t="b">
        <f t="shared" si="0"/>
        <v>1</v>
      </c>
      <c r="L13">
        <v>300000</v>
      </c>
      <c r="M13" s="83">
        <v>12</v>
      </c>
      <c r="N13" s="109">
        <v>45508</v>
      </c>
      <c r="O13" s="83">
        <v>0</v>
      </c>
      <c r="P13" s="83">
        <v>0</v>
      </c>
      <c r="Q13" s="146">
        <v>0.125</v>
      </c>
      <c r="R13" s="83" t="s">
        <v>6122</v>
      </c>
      <c r="T13"/>
      <c r="AA13">
        <v>300000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t="15">
      <c r="A14" s="118">
        <v>73</v>
      </c>
      <c r="B14" s="83" t="s">
        <v>6119</v>
      </c>
      <c r="C14" s="83" t="s">
        <v>6120</v>
      </c>
      <c r="D14" s="118">
        <v>25</v>
      </c>
      <c r="E14" s="83" t="s">
        <v>153</v>
      </c>
      <c r="G14" t="s">
        <v>223</v>
      </c>
      <c r="H14" s="83" t="s">
        <v>6121</v>
      </c>
      <c r="I14" s="109">
        <v>45152</v>
      </c>
      <c r="J14" s="193">
        <f>VLOOKUP(A14,'Membership Details'!C:J,8,FALSE)</f>
        <v>36982</v>
      </c>
      <c r="K14" s="193" t="b">
        <f t="shared" si="0"/>
        <v>1</v>
      </c>
      <c r="L14">
        <v>300000</v>
      </c>
      <c r="M14" s="83">
        <v>12</v>
      </c>
      <c r="N14" s="109">
        <v>45517</v>
      </c>
      <c r="O14" s="83">
        <v>0</v>
      </c>
      <c r="P14" s="83">
        <v>0</v>
      </c>
      <c r="Q14" s="146">
        <v>0.125</v>
      </c>
      <c r="R14" s="83" t="s">
        <v>6122</v>
      </c>
      <c r="T14"/>
      <c r="AA14">
        <v>300000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t="15">
      <c r="A15" s="118">
        <v>568</v>
      </c>
      <c r="B15" s="83" t="s">
        <v>6119</v>
      </c>
      <c r="C15" s="83" t="s">
        <v>6120</v>
      </c>
      <c r="D15" s="118">
        <v>28</v>
      </c>
      <c r="E15" s="83" t="s">
        <v>153</v>
      </c>
      <c r="G15" t="s">
        <v>950</v>
      </c>
      <c r="H15" s="83" t="s">
        <v>6121</v>
      </c>
      <c r="I15" s="109">
        <v>45157</v>
      </c>
      <c r="J15" s="193">
        <f>VLOOKUP(A15,'Membership Details'!C:J,8,FALSE)</f>
        <v>36982</v>
      </c>
      <c r="K15" s="193" t="b">
        <f t="shared" si="0"/>
        <v>1</v>
      </c>
      <c r="L15">
        <v>300000</v>
      </c>
      <c r="M15" s="83">
        <v>12</v>
      </c>
      <c r="N15" s="109">
        <v>45522</v>
      </c>
      <c r="O15" s="83">
        <v>0</v>
      </c>
      <c r="P15" s="83">
        <v>0</v>
      </c>
      <c r="Q15" s="146">
        <v>0.125</v>
      </c>
      <c r="R15" s="83" t="s">
        <v>6122</v>
      </c>
      <c r="T15"/>
      <c r="AA15">
        <v>300000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t="15">
      <c r="A16" s="118">
        <v>244</v>
      </c>
      <c r="B16" s="83" t="s">
        <v>6119</v>
      </c>
      <c r="C16" s="83" t="s">
        <v>6120</v>
      </c>
      <c r="D16" s="118">
        <v>29</v>
      </c>
      <c r="E16" s="83" t="s">
        <v>153</v>
      </c>
      <c r="G16" t="s">
        <v>344</v>
      </c>
      <c r="H16" s="83" t="s">
        <v>6121</v>
      </c>
      <c r="I16" s="109">
        <v>45143</v>
      </c>
      <c r="J16" s="193">
        <f>VLOOKUP(A16,'Membership Details'!C:J,8,FALSE)</f>
        <v>36982</v>
      </c>
      <c r="K16" s="193" t="b">
        <f t="shared" si="0"/>
        <v>1</v>
      </c>
      <c r="L16">
        <v>300000</v>
      </c>
      <c r="M16" s="83">
        <v>12</v>
      </c>
      <c r="N16" s="109">
        <v>45508</v>
      </c>
      <c r="O16" s="83">
        <v>0</v>
      </c>
      <c r="P16" s="83">
        <v>0</v>
      </c>
      <c r="Q16" s="146">
        <v>0.125</v>
      </c>
      <c r="R16" s="83" t="s">
        <v>6122</v>
      </c>
      <c r="T16"/>
      <c r="AA16">
        <v>300000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t="15">
      <c r="A17" s="118">
        <v>136</v>
      </c>
      <c r="B17" s="83" t="s">
        <v>6119</v>
      </c>
      <c r="C17" s="83" t="s">
        <v>6120</v>
      </c>
      <c r="D17" s="118">
        <v>31</v>
      </c>
      <c r="E17" s="83" t="s">
        <v>153</v>
      </c>
      <c r="G17" t="s">
        <v>271</v>
      </c>
      <c r="H17" s="83" t="s">
        <v>6121</v>
      </c>
      <c r="I17" s="109">
        <v>45143</v>
      </c>
      <c r="J17" s="193">
        <f>VLOOKUP(A17,'Membership Details'!C:J,8,FALSE)</f>
        <v>36982</v>
      </c>
      <c r="K17" s="193" t="b">
        <f t="shared" si="0"/>
        <v>1</v>
      </c>
      <c r="L17">
        <v>300000</v>
      </c>
      <c r="M17" s="83">
        <v>12</v>
      </c>
      <c r="N17" s="109">
        <v>45508</v>
      </c>
      <c r="O17" s="83">
        <v>0</v>
      </c>
      <c r="P17" s="83">
        <v>0</v>
      </c>
      <c r="Q17" s="146">
        <v>0.125</v>
      </c>
      <c r="R17" s="83" t="s">
        <v>6122</v>
      </c>
      <c r="T17"/>
      <c r="AA17">
        <v>300000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t="15">
      <c r="A18" s="118">
        <v>133</v>
      </c>
      <c r="B18" s="83" t="s">
        <v>6119</v>
      </c>
      <c r="C18" s="83" t="s">
        <v>6120</v>
      </c>
      <c r="D18" s="118">
        <v>32</v>
      </c>
      <c r="E18" s="83" t="s">
        <v>153</v>
      </c>
      <c r="G18" t="s">
        <v>269</v>
      </c>
      <c r="H18" s="83" t="s">
        <v>6121</v>
      </c>
      <c r="I18" s="109">
        <v>45143</v>
      </c>
      <c r="J18" s="193">
        <f>VLOOKUP(A18,'Membership Details'!C:J,8,FALSE)</f>
        <v>36982</v>
      </c>
      <c r="K18" s="193" t="b">
        <f t="shared" si="0"/>
        <v>1</v>
      </c>
      <c r="L18">
        <v>300000</v>
      </c>
      <c r="M18" s="83">
        <v>12</v>
      </c>
      <c r="N18" s="109">
        <v>45508</v>
      </c>
      <c r="O18" s="83">
        <v>0</v>
      </c>
      <c r="P18" s="83">
        <v>0</v>
      </c>
      <c r="Q18" s="146">
        <v>0.125</v>
      </c>
      <c r="R18" s="83" t="s">
        <v>6122</v>
      </c>
      <c r="T18"/>
      <c r="AA18">
        <v>300000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t="15">
      <c r="A19" s="118">
        <v>442</v>
      </c>
      <c r="B19" s="83" t="s">
        <v>6119</v>
      </c>
      <c r="C19" s="83" t="s">
        <v>6120</v>
      </c>
      <c r="D19" s="118">
        <v>37</v>
      </c>
      <c r="E19" s="83" t="s">
        <v>153</v>
      </c>
      <c r="G19" t="s">
        <v>679</v>
      </c>
      <c r="H19" s="83" t="s">
        <v>6121</v>
      </c>
      <c r="I19" s="109">
        <v>45143</v>
      </c>
      <c r="J19" s="193">
        <f>VLOOKUP(A19,'Membership Details'!C:J,8,FALSE)</f>
        <v>36982</v>
      </c>
      <c r="K19" s="193" t="b">
        <f t="shared" si="0"/>
        <v>1</v>
      </c>
      <c r="L19">
        <v>280000</v>
      </c>
      <c r="M19" s="83">
        <v>12</v>
      </c>
      <c r="N19" s="109">
        <v>45508</v>
      </c>
      <c r="O19" s="83">
        <v>0</v>
      </c>
      <c r="P19" s="83">
        <v>0</v>
      </c>
      <c r="Q19" s="146">
        <v>0.125</v>
      </c>
      <c r="R19" s="83" t="s">
        <v>6122</v>
      </c>
      <c r="T19"/>
      <c r="AA19">
        <v>280000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t="15">
      <c r="A20" s="118">
        <v>85</v>
      </c>
      <c r="B20" s="83" t="s">
        <v>6119</v>
      </c>
      <c r="C20" s="83" t="s">
        <v>6120</v>
      </c>
      <c r="D20" s="118">
        <v>39</v>
      </c>
      <c r="E20" s="83" t="s">
        <v>153</v>
      </c>
      <c r="G20" t="s">
        <v>232</v>
      </c>
      <c r="H20" s="83" t="s">
        <v>6121</v>
      </c>
      <c r="I20" s="109">
        <v>45157</v>
      </c>
      <c r="J20" s="193">
        <f>VLOOKUP(A20,'Membership Details'!C:J,8,FALSE)</f>
        <v>36982</v>
      </c>
      <c r="K20" s="193" t="b">
        <f t="shared" si="0"/>
        <v>1</v>
      </c>
      <c r="L20">
        <v>265000</v>
      </c>
      <c r="M20" s="83">
        <v>12</v>
      </c>
      <c r="N20" s="109">
        <v>45522</v>
      </c>
      <c r="O20" s="83">
        <v>0</v>
      </c>
      <c r="P20" s="83">
        <v>0</v>
      </c>
      <c r="Q20" s="146">
        <v>0.125</v>
      </c>
      <c r="R20" s="83" t="s">
        <v>6122</v>
      </c>
      <c r="T20"/>
      <c r="AA20">
        <v>265000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t="15">
      <c r="A21" s="118">
        <v>953</v>
      </c>
      <c r="B21" s="83" t="s">
        <v>6119</v>
      </c>
      <c r="C21" s="83" t="s">
        <v>6120</v>
      </c>
      <c r="D21" s="118">
        <v>41</v>
      </c>
      <c r="E21" s="83" t="s">
        <v>153</v>
      </c>
      <c r="G21" t="s">
        <v>548</v>
      </c>
      <c r="H21" s="83" t="s">
        <v>6121</v>
      </c>
      <c r="I21" s="109">
        <v>45118</v>
      </c>
      <c r="J21" s="193">
        <f>VLOOKUP(A21,'Membership Details'!C:J,8,FALSE)</f>
        <v>36982</v>
      </c>
      <c r="K21" s="193" t="b">
        <f t="shared" si="0"/>
        <v>1</v>
      </c>
      <c r="L21">
        <v>300000</v>
      </c>
      <c r="M21" s="83">
        <v>12</v>
      </c>
      <c r="N21" s="109">
        <v>45483</v>
      </c>
      <c r="O21" s="83">
        <v>0</v>
      </c>
      <c r="P21" s="83">
        <v>0</v>
      </c>
      <c r="Q21" s="146">
        <v>0.125</v>
      </c>
      <c r="R21" s="83" t="s">
        <v>6122</v>
      </c>
      <c r="T21"/>
      <c r="AA21">
        <v>300000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">
      <c r="A22" s="118">
        <v>872</v>
      </c>
      <c r="B22" s="83" t="s">
        <v>6119</v>
      </c>
      <c r="C22" s="83" t="s">
        <v>6120</v>
      </c>
      <c r="D22" s="118">
        <v>42</v>
      </c>
      <c r="E22" s="83" t="s">
        <v>153</v>
      </c>
      <c r="G22" t="s">
        <v>6140</v>
      </c>
      <c r="H22" s="83" t="s">
        <v>6121</v>
      </c>
      <c r="I22" s="109">
        <v>41789</v>
      </c>
      <c r="J22" s="193">
        <f>VLOOKUP(A22,'Membership Details'!C:J,8,FALSE)</f>
        <v>36637</v>
      </c>
      <c r="K22" s="193" t="b">
        <f t="shared" si="0"/>
        <v>1</v>
      </c>
      <c r="L22">
        <v>203865</v>
      </c>
      <c r="M22" s="83">
        <v>12</v>
      </c>
      <c r="N22" s="109">
        <v>42153</v>
      </c>
      <c r="O22" s="83">
        <v>0</v>
      </c>
      <c r="P22" s="83">
        <v>0</v>
      </c>
      <c r="Q22" s="146">
        <v>0.125</v>
      </c>
      <c r="R22" s="83" t="s">
        <v>6122</v>
      </c>
      <c r="T22"/>
      <c r="AA22">
        <v>203865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5">
      <c r="A23" s="118">
        <v>366</v>
      </c>
      <c r="B23" s="83" t="s">
        <v>6119</v>
      </c>
      <c r="C23" s="83" t="s">
        <v>6120</v>
      </c>
      <c r="D23" s="118">
        <v>43</v>
      </c>
      <c r="E23" s="83" t="s">
        <v>153</v>
      </c>
      <c r="G23" t="s">
        <v>628</v>
      </c>
      <c r="H23" s="83" t="s">
        <v>6121</v>
      </c>
      <c r="I23" s="109">
        <v>45118</v>
      </c>
      <c r="J23" s="193">
        <f>VLOOKUP(A23,'Membership Details'!C:J,8,FALSE)</f>
        <v>36982</v>
      </c>
      <c r="K23" s="193" t="b">
        <f t="shared" si="0"/>
        <v>1</v>
      </c>
      <c r="L23">
        <v>265000</v>
      </c>
      <c r="M23" s="83">
        <v>12</v>
      </c>
      <c r="N23" s="109">
        <v>45483</v>
      </c>
      <c r="O23" s="83">
        <v>0</v>
      </c>
      <c r="P23" s="83">
        <v>0</v>
      </c>
      <c r="Q23" s="146">
        <v>0.125</v>
      </c>
      <c r="R23" s="83" t="s">
        <v>6122</v>
      </c>
      <c r="T23"/>
      <c r="AA23">
        <v>265000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5">
      <c r="A24" s="118">
        <v>367</v>
      </c>
      <c r="B24" s="83" t="s">
        <v>6119</v>
      </c>
      <c r="C24" s="83" t="s">
        <v>6120</v>
      </c>
      <c r="D24" s="118">
        <v>44</v>
      </c>
      <c r="E24" s="83" t="s">
        <v>153</v>
      </c>
      <c r="G24" t="s">
        <v>627</v>
      </c>
      <c r="H24" s="83" t="s">
        <v>6121</v>
      </c>
      <c r="I24" s="109">
        <v>45118</v>
      </c>
      <c r="J24" s="193">
        <f>VLOOKUP(A24,'Membership Details'!C:J,8,FALSE)</f>
        <v>36982</v>
      </c>
      <c r="K24" s="193" t="b">
        <f t="shared" si="0"/>
        <v>1</v>
      </c>
      <c r="L24">
        <v>250000</v>
      </c>
      <c r="M24" s="83">
        <v>12</v>
      </c>
      <c r="N24" s="109">
        <v>45483</v>
      </c>
      <c r="O24" s="83">
        <v>0</v>
      </c>
      <c r="P24" s="83">
        <v>0</v>
      </c>
      <c r="Q24" s="146">
        <v>0.125</v>
      </c>
      <c r="R24" s="83" t="s">
        <v>6122</v>
      </c>
      <c r="T24"/>
      <c r="AA24">
        <v>250000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5">
      <c r="A25" s="118">
        <v>150</v>
      </c>
      <c r="B25" s="83" t="s">
        <v>6119</v>
      </c>
      <c r="C25" s="83" t="s">
        <v>6120</v>
      </c>
      <c r="D25" s="118">
        <v>45</v>
      </c>
      <c r="E25" s="83" t="s">
        <v>153</v>
      </c>
      <c r="G25" t="s">
        <v>282</v>
      </c>
      <c r="H25" s="83" t="s">
        <v>6121</v>
      </c>
      <c r="I25" s="109">
        <v>45118</v>
      </c>
      <c r="J25" s="193">
        <f>VLOOKUP(A25,'Membership Details'!C:J,8,FALSE)</f>
        <v>36982</v>
      </c>
      <c r="K25" s="193" t="b">
        <f t="shared" si="0"/>
        <v>1</v>
      </c>
      <c r="L25">
        <v>300000</v>
      </c>
      <c r="M25" s="83">
        <v>12</v>
      </c>
      <c r="N25" s="109">
        <v>45483</v>
      </c>
      <c r="O25" s="83">
        <v>0</v>
      </c>
      <c r="P25" s="83">
        <v>0</v>
      </c>
      <c r="Q25" s="146">
        <v>0.125</v>
      </c>
      <c r="R25" s="83" t="s">
        <v>6122</v>
      </c>
      <c r="T25"/>
      <c r="AA25">
        <v>300000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15">
      <c r="A26" s="118">
        <v>476</v>
      </c>
      <c r="B26" s="83" t="s">
        <v>6119</v>
      </c>
      <c r="C26" s="83" t="s">
        <v>6120</v>
      </c>
      <c r="D26" s="118">
        <v>46</v>
      </c>
      <c r="E26" s="83" t="s">
        <v>153</v>
      </c>
      <c r="G26" t="s">
        <v>896</v>
      </c>
      <c r="H26" s="83" t="s">
        <v>6121</v>
      </c>
      <c r="I26" s="109">
        <v>45118</v>
      </c>
      <c r="J26" s="193">
        <f>VLOOKUP(A26,'Membership Details'!C:J,8,FALSE)</f>
        <v>36982</v>
      </c>
      <c r="K26" s="193" t="b">
        <f t="shared" si="0"/>
        <v>1</v>
      </c>
      <c r="L26">
        <v>300000</v>
      </c>
      <c r="M26" s="83">
        <v>12</v>
      </c>
      <c r="N26" s="109">
        <v>45483</v>
      </c>
      <c r="O26" s="83">
        <v>0</v>
      </c>
      <c r="P26" s="83">
        <v>0</v>
      </c>
      <c r="Q26" s="146">
        <v>0.125</v>
      </c>
      <c r="R26" s="83" t="s">
        <v>6122</v>
      </c>
      <c r="T26"/>
      <c r="AA26">
        <v>300000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15">
      <c r="A27" s="118">
        <v>275</v>
      </c>
      <c r="B27" s="83" t="s">
        <v>6119</v>
      </c>
      <c r="C27" s="83" t="s">
        <v>6120</v>
      </c>
      <c r="D27" s="118">
        <v>47</v>
      </c>
      <c r="E27" s="83" t="s">
        <v>153</v>
      </c>
      <c r="G27" t="s">
        <v>369</v>
      </c>
      <c r="H27" s="83" t="s">
        <v>6121</v>
      </c>
      <c r="I27" s="109">
        <v>45118</v>
      </c>
      <c r="J27" s="193">
        <f>VLOOKUP(A27,'Membership Details'!C:J,8,FALSE)</f>
        <v>36982</v>
      </c>
      <c r="K27" s="193" t="b">
        <f t="shared" si="0"/>
        <v>1</v>
      </c>
      <c r="L27">
        <v>300000</v>
      </c>
      <c r="M27" s="83">
        <v>12</v>
      </c>
      <c r="N27" s="109">
        <v>45483</v>
      </c>
      <c r="O27" s="83">
        <v>0</v>
      </c>
      <c r="P27" s="83">
        <v>0</v>
      </c>
      <c r="Q27" s="146">
        <v>0.125</v>
      </c>
      <c r="R27" s="83" t="s">
        <v>6122</v>
      </c>
      <c r="T27"/>
      <c r="AA27">
        <v>300000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15">
      <c r="A28" s="118">
        <v>548</v>
      </c>
      <c r="B28" s="83" t="s">
        <v>6119</v>
      </c>
      <c r="C28" s="83" t="s">
        <v>6120</v>
      </c>
      <c r="D28" s="118">
        <v>53</v>
      </c>
      <c r="E28" s="83" t="s">
        <v>153</v>
      </c>
      <c r="G28" t="s">
        <v>924</v>
      </c>
      <c r="H28" s="83" t="s">
        <v>6121</v>
      </c>
      <c r="I28" s="109">
        <v>45157</v>
      </c>
      <c r="J28" s="193">
        <f>VLOOKUP(A28,'Membership Details'!C:J,8,FALSE)</f>
        <v>36982</v>
      </c>
      <c r="K28" s="193" t="b">
        <f t="shared" si="0"/>
        <v>1</v>
      </c>
      <c r="L28">
        <v>300000</v>
      </c>
      <c r="M28" s="83">
        <v>12</v>
      </c>
      <c r="N28" s="109">
        <v>45522</v>
      </c>
      <c r="O28" s="83">
        <v>0</v>
      </c>
      <c r="P28" s="83">
        <v>0</v>
      </c>
      <c r="Q28" s="146">
        <v>0.125</v>
      </c>
      <c r="R28" s="83" t="s">
        <v>6122</v>
      </c>
      <c r="T28"/>
      <c r="AA28">
        <v>300000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t="15">
      <c r="A29" s="118">
        <v>312</v>
      </c>
      <c r="B29" s="83" t="s">
        <v>6119</v>
      </c>
      <c r="C29" s="83" t="s">
        <v>6120</v>
      </c>
      <c r="D29" s="118">
        <v>55</v>
      </c>
      <c r="E29" s="83" t="s">
        <v>153</v>
      </c>
      <c r="G29" t="s">
        <v>394</v>
      </c>
      <c r="H29" s="83" t="s">
        <v>6121</v>
      </c>
      <c r="I29" s="109">
        <v>45118</v>
      </c>
      <c r="J29" s="193">
        <f>VLOOKUP(A29,'Membership Details'!C:J,8,FALSE)</f>
        <v>36982</v>
      </c>
      <c r="K29" s="193" t="b">
        <f t="shared" si="0"/>
        <v>1</v>
      </c>
      <c r="L29">
        <v>300000</v>
      </c>
      <c r="M29" s="83">
        <v>12</v>
      </c>
      <c r="N29" s="109">
        <v>45483</v>
      </c>
      <c r="O29" s="83">
        <v>0</v>
      </c>
      <c r="P29" s="83">
        <v>0</v>
      </c>
      <c r="Q29" s="146">
        <v>0.125</v>
      </c>
      <c r="R29" s="83" t="s">
        <v>6122</v>
      </c>
      <c r="T29"/>
      <c r="AA29">
        <v>300000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t="15">
      <c r="A30" s="118">
        <v>61</v>
      </c>
      <c r="B30" s="83" t="s">
        <v>6119</v>
      </c>
      <c r="C30" s="83" t="s">
        <v>6120</v>
      </c>
      <c r="D30" s="118">
        <v>56</v>
      </c>
      <c r="E30" s="83" t="s">
        <v>153</v>
      </c>
      <c r="G30" t="s">
        <v>216</v>
      </c>
      <c r="H30" s="83" t="s">
        <v>6121</v>
      </c>
      <c r="I30" s="109">
        <v>45118</v>
      </c>
      <c r="J30" s="193">
        <f>VLOOKUP(A30,'Membership Details'!C:J,8,FALSE)</f>
        <v>36982</v>
      </c>
      <c r="K30" s="193" t="b">
        <f t="shared" si="0"/>
        <v>1</v>
      </c>
      <c r="L30">
        <v>300000</v>
      </c>
      <c r="M30" s="83">
        <v>12</v>
      </c>
      <c r="N30" s="109">
        <v>45483</v>
      </c>
      <c r="O30" s="83">
        <v>0</v>
      </c>
      <c r="P30" s="83">
        <v>0</v>
      </c>
      <c r="Q30" s="146">
        <v>0.125</v>
      </c>
      <c r="R30" s="83" t="s">
        <v>6122</v>
      </c>
      <c r="T30"/>
      <c r="AA30">
        <v>300000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t="15">
      <c r="A31" s="118">
        <v>228</v>
      </c>
      <c r="B31" s="83" t="s">
        <v>6119</v>
      </c>
      <c r="C31" s="83" t="s">
        <v>6120</v>
      </c>
      <c r="D31" s="118">
        <v>57</v>
      </c>
      <c r="E31" s="83" t="s">
        <v>153</v>
      </c>
      <c r="G31" t="s">
        <v>330</v>
      </c>
      <c r="H31" s="83" t="s">
        <v>6121</v>
      </c>
      <c r="I31" s="109">
        <v>45143</v>
      </c>
      <c r="J31" s="193">
        <f>VLOOKUP(A31,'Membership Details'!C:J,8,FALSE)</f>
        <v>36982</v>
      </c>
      <c r="K31" s="193" t="b">
        <f t="shared" si="0"/>
        <v>1</v>
      </c>
      <c r="L31">
        <v>300000</v>
      </c>
      <c r="M31" s="83">
        <v>12</v>
      </c>
      <c r="N31" s="109">
        <v>45508</v>
      </c>
      <c r="O31" s="83">
        <v>0</v>
      </c>
      <c r="P31" s="83">
        <v>0</v>
      </c>
      <c r="Q31" s="146">
        <v>0.125</v>
      </c>
      <c r="R31" s="83" t="s">
        <v>6122</v>
      </c>
      <c r="T31"/>
      <c r="AA31">
        <v>300000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t="15">
      <c r="A32" s="118">
        <v>313</v>
      </c>
      <c r="B32" s="83" t="s">
        <v>6119</v>
      </c>
      <c r="C32" s="83" t="s">
        <v>6120</v>
      </c>
      <c r="D32" s="118">
        <v>58</v>
      </c>
      <c r="E32" s="83" t="s">
        <v>153</v>
      </c>
      <c r="G32" t="s">
        <v>395</v>
      </c>
      <c r="H32" s="83" t="s">
        <v>6121</v>
      </c>
      <c r="I32" s="109">
        <v>45118</v>
      </c>
      <c r="J32" s="193">
        <f>VLOOKUP(A32,'Membership Details'!C:J,8,FALSE)</f>
        <v>36982</v>
      </c>
      <c r="K32" s="193" t="b">
        <f t="shared" si="0"/>
        <v>1</v>
      </c>
      <c r="L32">
        <v>300000</v>
      </c>
      <c r="M32" s="83">
        <v>12</v>
      </c>
      <c r="N32" s="109">
        <v>45483</v>
      </c>
      <c r="O32" s="83">
        <v>0</v>
      </c>
      <c r="P32" s="83">
        <v>0</v>
      </c>
      <c r="Q32" s="146">
        <v>0.125</v>
      </c>
      <c r="R32" s="83" t="s">
        <v>6122</v>
      </c>
      <c r="T32"/>
      <c r="AA32">
        <v>300000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t="15">
      <c r="A33" s="118">
        <v>395</v>
      </c>
      <c r="B33" s="83" t="s">
        <v>6119</v>
      </c>
      <c r="C33" s="83" t="s">
        <v>6120</v>
      </c>
      <c r="D33" s="118">
        <v>62</v>
      </c>
      <c r="E33" s="83" t="s">
        <v>153</v>
      </c>
      <c r="G33" t="s">
        <v>773</v>
      </c>
      <c r="H33" s="83" t="s">
        <v>6121</v>
      </c>
      <c r="I33" s="109">
        <v>45118</v>
      </c>
      <c r="J33" s="193">
        <f>VLOOKUP(A33,'Membership Details'!C:J,8,FALSE)</f>
        <v>36982</v>
      </c>
      <c r="K33" s="193" t="b">
        <f t="shared" si="0"/>
        <v>1</v>
      </c>
      <c r="L33">
        <v>300000</v>
      </c>
      <c r="M33" s="83">
        <v>12</v>
      </c>
      <c r="N33" s="109">
        <v>45483</v>
      </c>
      <c r="O33" s="83">
        <v>0</v>
      </c>
      <c r="P33" s="83">
        <v>0</v>
      </c>
      <c r="Q33" s="146">
        <v>0.125</v>
      </c>
      <c r="R33" s="83" t="s">
        <v>6122</v>
      </c>
      <c r="T33"/>
      <c r="AA33">
        <v>300000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15">
      <c r="A34" s="118">
        <v>567</v>
      </c>
      <c r="B34" s="83" t="s">
        <v>6119</v>
      </c>
      <c r="C34" s="83" t="s">
        <v>6120</v>
      </c>
      <c r="D34" s="118">
        <v>63</v>
      </c>
      <c r="E34" s="83" t="s">
        <v>153</v>
      </c>
      <c r="G34" t="s">
        <v>650</v>
      </c>
      <c r="H34" s="83" t="s">
        <v>6121</v>
      </c>
      <c r="I34" s="109">
        <v>45143</v>
      </c>
      <c r="J34" s="193">
        <f>VLOOKUP(A34,'Membership Details'!C:J,8,FALSE)</f>
        <v>36982</v>
      </c>
      <c r="K34" s="193" t="b">
        <f t="shared" si="0"/>
        <v>1</v>
      </c>
      <c r="L34">
        <v>300000</v>
      </c>
      <c r="M34" s="83">
        <v>12</v>
      </c>
      <c r="N34" s="109">
        <v>45508</v>
      </c>
      <c r="O34" s="83">
        <v>0</v>
      </c>
      <c r="P34" s="83">
        <v>0</v>
      </c>
      <c r="Q34" s="146">
        <v>0.125</v>
      </c>
      <c r="R34" s="83" t="s">
        <v>6122</v>
      </c>
      <c r="T34"/>
      <c r="AA34">
        <v>300000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15">
      <c r="A35" s="118">
        <v>460</v>
      </c>
      <c r="B35" s="83" t="s">
        <v>6119</v>
      </c>
      <c r="C35" s="83" t="s">
        <v>6120</v>
      </c>
      <c r="D35" s="118">
        <v>65</v>
      </c>
      <c r="E35" s="83" t="s">
        <v>153</v>
      </c>
      <c r="G35" t="s">
        <v>708</v>
      </c>
      <c r="H35" s="83" t="s">
        <v>6121</v>
      </c>
      <c r="I35" s="109" t="s">
        <v>6118</v>
      </c>
      <c r="J35" s="193">
        <f>VLOOKUP(A35,'Membership Details'!C:J,8,FALSE)</f>
        <v>36982</v>
      </c>
      <c r="K35" s="193" t="b">
        <f t="shared" si="0"/>
        <v>1</v>
      </c>
      <c r="L35">
        <v>300000</v>
      </c>
      <c r="M35" s="83">
        <v>12</v>
      </c>
      <c r="N35" s="109">
        <v>45508</v>
      </c>
      <c r="O35" s="83">
        <v>0</v>
      </c>
      <c r="P35" s="83">
        <v>0</v>
      </c>
      <c r="Q35" s="146">
        <v>0.125</v>
      </c>
      <c r="R35" s="83" t="s">
        <v>6122</v>
      </c>
      <c r="T35"/>
      <c r="AA35">
        <v>300000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15">
      <c r="A36" s="118">
        <v>1470</v>
      </c>
      <c r="B36" s="83" t="s">
        <v>6119</v>
      </c>
      <c r="C36" s="83" t="s">
        <v>6120</v>
      </c>
      <c r="D36" s="118">
        <v>66</v>
      </c>
      <c r="E36" s="83" t="s">
        <v>153</v>
      </c>
      <c r="G36" t="s">
        <v>704</v>
      </c>
      <c r="H36" s="83" t="s">
        <v>6121</v>
      </c>
      <c r="I36" s="109">
        <v>45118</v>
      </c>
      <c r="J36" s="193">
        <f>VLOOKUP(A36,'Membership Details'!C:J,8,FALSE)</f>
        <v>36982</v>
      </c>
      <c r="K36" s="193" t="b">
        <f t="shared" si="0"/>
        <v>1</v>
      </c>
      <c r="L36">
        <v>235000</v>
      </c>
      <c r="M36" s="83">
        <v>12</v>
      </c>
      <c r="N36" s="109">
        <v>45483</v>
      </c>
      <c r="O36" s="83">
        <v>0</v>
      </c>
      <c r="P36" s="83">
        <v>0</v>
      </c>
      <c r="Q36" s="146">
        <v>0.125</v>
      </c>
      <c r="R36" s="83" t="s">
        <v>6122</v>
      </c>
      <c r="T36"/>
      <c r="AA36">
        <v>235000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15">
      <c r="A37" s="118">
        <v>565</v>
      </c>
      <c r="B37" s="83" t="s">
        <v>6119</v>
      </c>
      <c r="C37" s="83" t="s">
        <v>6120</v>
      </c>
      <c r="D37" s="118">
        <v>67</v>
      </c>
      <c r="E37" s="83" t="s">
        <v>153</v>
      </c>
      <c r="G37" t="s">
        <v>909</v>
      </c>
      <c r="H37" s="83" t="s">
        <v>6121</v>
      </c>
      <c r="I37" s="109" t="s">
        <v>6118</v>
      </c>
      <c r="J37" s="193">
        <f>VLOOKUP(A37,'Membership Details'!C:J,8,FALSE)</f>
        <v>36982</v>
      </c>
      <c r="K37" s="193" t="b">
        <f t="shared" si="0"/>
        <v>1</v>
      </c>
      <c r="L37">
        <v>70000</v>
      </c>
      <c r="M37" s="83">
        <v>12</v>
      </c>
      <c r="N37" s="109">
        <v>45508</v>
      </c>
      <c r="O37" s="83">
        <v>0</v>
      </c>
      <c r="P37" s="83">
        <v>0</v>
      </c>
      <c r="Q37" s="146">
        <v>0.125</v>
      </c>
      <c r="R37" s="83" t="s">
        <v>6122</v>
      </c>
      <c r="T37"/>
      <c r="AA37">
        <v>70000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t="15">
      <c r="A38" s="118">
        <v>220</v>
      </c>
      <c r="B38" s="83" t="s">
        <v>6119</v>
      </c>
      <c r="C38" s="83" t="s">
        <v>6120</v>
      </c>
      <c r="D38" s="118">
        <v>71</v>
      </c>
      <c r="E38" s="83" t="s">
        <v>153</v>
      </c>
      <c r="G38" t="s">
        <v>323</v>
      </c>
      <c r="H38" s="83" t="s">
        <v>6121</v>
      </c>
      <c r="I38" s="109">
        <v>45152</v>
      </c>
      <c r="J38" s="193">
        <f>VLOOKUP(A38,'Membership Details'!C:J,8,FALSE)</f>
        <v>36982</v>
      </c>
      <c r="K38" s="193" t="b">
        <f t="shared" si="0"/>
        <v>1</v>
      </c>
      <c r="L38">
        <v>230000</v>
      </c>
      <c r="M38" s="83">
        <v>12</v>
      </c>
      <c r="N38" s="109">
        <v>45517</v>
      </c>
      <c r="O38" s="83">
        <v>0</v>
      </c>
      <c r="P38" s="83">
        <v>0</v>
      </c>
      <c r="Q38" s="146">
        <v>0.125</v>
      </c>
      <c r="R38" s="83" t="s">
        <v>6122</v>
      </c>
      <c r="T38"/>
      <c r="AA38">
        <v>230000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t="15">
      <c r="A39" s="118">
        <v>779</v>
      </c>
      <c r="B39" s="83" t="s">
        <v>6119</v>
      </c>
      <c r="C39" s="83" t="s">
        <v>6120</v>
      </c>
      <c r="D39" s="118">
        <v>72</v>
      </c>
      <c r="E39" s="83" t="s">
        <v>153</v>
      </c>
      <c r="G39" t="s">
        <v>869</v>
      </c>
      <c r="H39" s="83" t="s">
        <v>6121</v>
      </c>
      <c r="I39" s="109">
        <v>45157</v>
      </c>
      <c r="J39" s="193">
        <f>VLOOKUP(A39,'Membership Details'!C:J,8,FALSE)</f>
        <v>36982</v>
      </c>
      <c r="K39" s="193" t="b">
        <f t="shared" si="0"/>
        <v>1</v>
      </c>
      <c r="L39">
        <v>300000</v>
      </c>
      <c r="M39" s="83">
        <v>12</v>
      </c>
      <c r="N39" s="109">
        <v>45522</v>
      </c>
      <c r="O39" s="83">
        <v>0</v>
      </c>
      <c r="P39" s="83">
        <v>0</v>
      </c>
      <c r="Q39" s="146">
        <v>0.125</v>
      </c>
      <c r="R39" s="83" t="s">
        <v>6122</v>
      </c>
      <c r="T39"/>
      <c r="AA39">
        <v>300000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t="15">
      <c r="A40" s="118">
        <v>871</v>
      </c>
      <c r="B40" s="83" t="s">
        <v>6119</v>
      </c>
      <c r="C40" s="83" t="s">
        <v>6120</v>
      </c>
      <c r="D40" s="118">
        <v>73</v>
      </c>
      <c r="E40" s="83" t="s">
        <v>153</v>
      </c>
      <c r="G40" t="s">
        <v>641</v>
      </c>
      <c r="H40" s="83" t="s">
        <v>6121</v>
      </c>
      <c r="I40" s="109">
        <v>45143</v>
      </c>
      <c r="J40" s="193">
        <f>VLOOKUP(A40,'Membership Details'!C:J,8,FALSE)</f>
        <v>36982</v>
      </c>
      <c r="K40" s="193" t="b">
        <f t="shared" si="0"/>
        <v>1</v>
      </c>
      <c r="L40">
        <v>225000</v>
      </c>
      <c r="M40" s="83">
        <v>12</v>
      </c>
      <c r="N40" s="109">
        <v>45508</v>
      </c>
      <c r="O40" s="83">
        <v>0</v>
      </c>
      <c r="P40" s="83">
        <v>0</v>
      </c>
      <c r="Q40" s="146">
        <v>0.125</v>
      </c>
      <c r="R40" s="83" t="s">
        <v>6122</v>
      </c>
      <c r="T40"/>
      <c r="AA40">
        <v>225000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t="15">
      <c r="A41" s="118">
        <v>261</v>
      </c>
      <c r="B41" s="83" t="s">
        <v>6119</v>
      </c>
      <c r="C41" s="83" t="s">
        <v>6120</v>
      </c>
      <c r="D41" s="118">
        <v>74</v>
      </c>
      <c r="E41" s="83" t="s">
        <v>153</v>
      </c>
      <c r="G41" t="s">
        <v>357</v>
      </c>
      <c r="H41" s="83" t="s">
        <v>6121</v>
      </c>
      <c r="I41" s="109">
        <v>45143</v>
      </c>
      <c r="J41" s="193">
        <f>VLOOKUP(A41,'Membership Details'!C:J,8,FALSE)</f>
        <v>36982</v>
      </c>
      <c r="K41" s="193" t="b">
        <f t="shared" si="0"/>
        <v>1</v>
      </c>
      <c r="L41">
        <v>295000</v>
      </c>
      <c r="M41" s="83">
        <v>12</v>
      </c>
      <c r="N41" s="109">
        <v>45508</v>
      </c>
      <c r="O41" s="83">
        <v>0</v>
      </c>
      <c r="P41" s="83">
        <v>0</v>
      </c>
      <c r="Q41" s="146">
        <v>0.125</v>
      </c>
      <c r="R41" s="83" t="s">
        <v>6122</v>
      </c>
      <c r="T41"/>
      <c r="AA41">
        <v>295000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5">
      <c r="A42" s="118">
        <v>600</v>
      </c>
      <c r="B42" s="83" t="s">
        <v>6119</v>
      </c>
      <c r="C42" s="83" t="s">
        <v>6120</v>
      </c>
      <c r="D42" s="118">
        <v>77</v>
      </c>
      <c r="E42" s="83" t="s">
        <v>153</v>
      </c>
      <c r="G42" t="s">
        <v>620</v>
      </c>
      <c r="H42" s="83" t="s">
        <v>6121</v>
      </c>
      <c r="I42" s="109">
        <v>45152</v>
      </c>
      <c r="J42" s="193">
        <f>VLOOKUP(A42,'Membership Details'!C:J,8,FALSE)</f>
        <v>36982</v>
      </c>
      <c r="K42" s="193" t="b">
        <f t="shared" si="0"/>
        <v>1</v>
      </c>
      <c r="L42">
        <v>280000</v>
      </c>
      <c r="M42" s="83">
        <v>12</v>
      </c>
      <c r="N42" s="109">
        <v>45517</v>
      </c>
      <c r="O42" s="83">
        <v>0</v>
      </c>
      <c r="P42" s="83">
        <v>0</v>
      </c>
      <c r="Q42" s="146">
        <v>0.125</v>
      </c>
      <c r="R42" s="83" t="s">
        <v>6122</v>
      </c>
      <c r="T42"/>
      <c r="AA42">
        <v>280000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t="15">
      <c r="A43" s="118">
        <v>328</v>
      </c>
      <c r="B43" s="83" t="s">
        <v>6119</v>
      </c>
      <c r="C43" s="83" t="s">
        <v>6120</v>
      </c>
      <c r="D43" s="118">
        <v>80</v>
      </c>
      <c r="E43" s="83" t="s">
        <v>153</v>
      </c>
      <c r="G43" t="s">
        <v>407</v>
      </c>
      <c r="H43" s="83" t="s">
        <v>6121</v>
      </c>
      <c r="I43" s="109">
        <v>45143</v>
      </c>
      <c r="J43" s="193">
        <f>VLOOKUP(A43,'Membership Details'!C:J,8,FALSE)</f>
        <v>36982</v>
      </c>
      <c r="K43" s="193" t="b">
        <f t="shared" si="0"/>
        <v>1</v>
      </c>
      <c r="L43">
        <v>300000</v>
      </c>
      <c r="M43" s="83">
        <v>12</v>
      </c>
      <c r="N43" s="109">
        <v>45508</v>
      </c>
      <c r="O43" s="83">
        <v>0</v>
      </c>
      <c r="P43" s="83">
        <v>0</v>
      </c>
      <c r="Q43" s="146">
        <v>0.125</v>
      </c>
      <c r="R43" s="83" t="s">
        <v>6122</v>
      </c>
      <c r="T43"/>
      <c r="AA43">
        <v>300000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t="15">
      <c r="A44" s="118">
        <v>791</v>
      </c>
      <c r="B44" s="83" t="s">
        <v>6119</v>
      </c>
      <c r="C44" s="83" t="s">
        <v>6120</v>
      </c>
      <c r="D44" s="118">
        <v>81</v>
      </c>
      <c r="E44" s="83" t="s">
        <v>153</v>
      </c>
      <c r="G44" t="s">
        <v>615</v>
      </c>
      <c r="H44" s="83" t="s">
        <v>6121</v>
      </c>
      <c r="I44" s="109">
        <v>45152</v>
      </c>
      <c r="J44" s="193">
        <f>VLOOKUP(A44,'Membership Details'!C:J,8,FALSE)</f>
        <v>36982</v>
      </c>
      <c r="K44" s="193" t="b">
        <f t="shared" si="0"/>
        <v>1</v>
      </c>
      <c r="L44">
        <v>300000</v>
      </c>
      <c r="M44" s="83">
        <v>12</v>
      </c>
      <c r="N44" s="109">
        <v>45517</v>
      </c>
      <c r="O44" s="83">
        <v>0</v>
      </c>
      <c r="P44" s="83">
        <v>0</v>
      </c>
      <c r="Q44" s="146">
        <v>0.125</v>
      </c>
      <c r="R44" s="83" t="s">
        <v>6122</v>
      </c>
      <c r="T44"/>
      <c r="AA44">
        <v>300000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t="15">
      <c r="A45" s="118">
        <v>260</v>
      </c>
      <c r="B45" s="83" t="s">
        <v>6119</v>
      </c>
      <c r="C45" s="83" t="s">
        <v>6120</v>
      </c>
      <c r="D45" s="118">
        <v>83</v>
      </c>
      <c r="E45" s="83" t="s">
        <v>153</v>
      </c>
      <c r="G45" t="s">
        <v>356</v>
      </c>
      <c r="H45" s="83" t="s">
        <v>6121</v>
      </c>
      <c r="I45" s="109">
        <v>45118</v>
      </c>
      <c r="J45" s="193">
        <f>VLOOKUP(A45,'Membership Details'!C:J,8,FALSE)</f>
        <v>36982</v>
      </c>
      <c r="K45" s="193" t="b">
        <f t="shared" si="0"/>
        <v>1</v>
      </c>
      <c r="L45">
        <v>300000</v>
      </c>
      <c r="M45" s="83">
        <v>12</v>
      </c>
      <c r="N45" s="109">
        <v>45483</v>
      </c>
      <c r="O45" s="83">
        <v>0</v>
      </c>
      <c r="P45" s="83">
        <v>0</v>
      </c>
      <c r="Q45" s="146">
        <v>0.125</v>
      </c>
      <c r="R45" s="83" t="s">
        <v>6122</v>
      </c>
      <c r="T45"/>
      <c r="AA45">
        <v>300000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5">
      <c r="A46" s="118">
        <v>710</v>
      </c>
      <c r="B46" s="83" t="s">
        <v>6119</v>
      </c>
      <c r="C46" s="83" t="s">
        <v>6120</v>
      </c>
      <c r="D46" s="118">
        <v>84</v>
      </c>
      <c r="E46" s="83" t="s">
        <v>153</v>
      </c>
      <c r="G46" t="s">
        <v>852</v>
      </c>
      <c r="H46" s="83" t="s">
        <v>6121</v>
      </c>
      <c r="I46" s="109">
        <v>40344</v>
      </c>
      <c r="J46" s="193">
        <f>VLOOKUP(A46,'Membership Details'!C:J,8,FALSE)</f>
        <v>36982</v>
      </c>
      <c r="K46" s="193" t="b">
        <f t="shared" si="0"/>
        <v>1</v>
      </c>
      <c r="L46">
        <v>140320</v>
      </c>
      <c r="M46" s="83">
        <v>12</v>
      </c>
      <c r="N46" s="109">
        <v>40708</v>
      </c>
      <c r="O46" s="83">
        <v>0</v>
      </c>
      <c r="P46" s="83">
        <v>0</v>
      </c>
      <c r="Q46" s="146">
        <v>0.125</v>
      </c>
      <c r="R46" s="83" t="s">
        <v>6122</v>
      </c>
      <c r="T46"/>
      <c r="AA46">
        <v>140320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5">
      <c r="A47" s="118">
        <v>280</v>
      </c>
      <c r="B47" s="83" t="s">
        <v>6119</v>
      </c>
      <c r="C47" s="83" t="s">
        <v>6120</v>
      </c>
      <c r="D47" s="118">
        <v>85</v>
      </c>
      <c r="E47" s="83" t="s">
        <v>153</v>
      </c>
      <c r="G47" t="s">
        <v>374</v>
      </c>
      <c r="H47" s="83" t="s">
        <v>6121</v>
      </c>
      <c r="I47" s="109">
        <v>45157</v>
      </c>
      <c r="J47" s="193">
        <f>VLOOKUP(A47,'Membership Details'!C:J,8,FALSE)</f>
        <v>36982</v>
      </c>
      <c r="K47" s="193" t="b">
        <f t="shared" si="0"/>
        <v>1</v>
      </c>
      <c r="L47">
        <v>300000</v>
      </c>
      <c r="M47" s="83">
        <v>12</v>
      </c>
      <c r="N47" s="109">
        <v>45522</v>
      </c>
      <c r="O47" s="83">
        <v>0</v>
      </c>
      <c r="P47" s="83">
        <v>0</v>
      </c>
      <c r="Q47" s="146">
        <v>0.125</v>
      </c>
      <c r="R47" s="83" t="s">
        <v>6122</v>
      </c>
      <c r="T47"/>
      <c r="AA47">
        <v>300000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5">
      <c r="A48" s="118">
        <v>501</v>
      </c>
      <c r="B48" s="83" t="s">
        <v>6119</v>
      </c>
      <c r="C48" s="83" t="s">
        <v>6120</v>
      </c>
      <c r="D48" s="118">
        <v>91</v>
      </c>
      <c r="E48" s="83" t="s">
        <v>153</v>
      </c>
      <c r="G48" t="s">
        <v>520</v>
      </c>
      <c r="H48" s="83" t="s">
        <v>6121</v>
      </c>
      <c r="I48" s="109">
        <v>45152</v>
      </c>
      <c r="J48" s="193">
        <f>VLOOKUP(A48,'Membership Details'!C:J,8,FALSE)</f>
        <v>36982</v>
      </c>
      <c r="K48" s="193" t="b">
        <f t="shared" si="0"/>
        <v>1</v>
      </c>
      <c r="L48">
        <v>300000</v>
      </c>
      <c r="M48" s="83">
        <v>12</v>
      </c>
      <c r="N48" s="109">
        <v>45517</v>
      </c>
      <c r="O48" s="83">
        <v>0</v>
      </c>
      <c r="P48" s="83">
        <v>0</v>
      </c>
      <c r="Q48" s="146">
        <v>0.125</v>
      </c>
      <c r="R48" s="83" t="s">
        <v>6122</v>
      </c>
      <c r="T48"/>
      <c r="AA48">
        <v>300000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5">
      <c r="A49" s="118">
        <v>903</v>
      </c>
      <c r="B49" s="83" t="s">
        <v>6119</v>
      </c>
      <c r="C49" s="83" t="s">
        <v>6120</v>
      </c>
      <c r="D49" s="118">
        <v>93</v>
      </c>
      <c r="E49" s="83" t="s">
        <v>153</v>
      </c>
      <c r="G49" t="s">
        <v>862</v>
      </c>
      <c r="H49" s="83" t="s">
        <v>6121</v>
      </c>
      <c r="I49" s="109">
        <v>45143</v>
      </c>
      <c r="J49" s="193">
        <f>VLOOKUP(A49,'Membership Details'!C:J,8,FALSE)</f>
        <v>36982</v>
      </c>
      <c r="K49" s="193" t="b">
        <f t="shared" si="0"/>
        <v>1</v>
      </c>
      <c r="L49">
        <v>250000</v>
      </c>
      <c r="M49" s="83">
        <v>12</v>
      </c>
      <c r="N49" s="109">
        <v>45508</v>
      </c>
      <c r="O49" s="83">
        <v>0</v>
      </c>
      <c r="P49" s="83">
        <v>0</v>
      </c>
      <c r="Q49" s="146">
        <v>0.125</v>
      </c>
      <c r="R49" s="83" t="s">
        <v>6122</v>
      </c>
      <c r="T49"/>
      <c r="AA49">
        <v>250000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t="15">
      <c r="A50" s="118">
        <v>653</v>
      </c>
      <c r="B50" s="83" t="s">
        <v>6119</v>
      </c>
      <c r="C50" s="83" t="s">
        <v>6120</v>
      </c>
      <c r="D50" s="118">
        <v>94</v>
      </c>
      <c r="E50" s="83" t="s">
        <v>153</v>
      </c>
      <c r="G50" t="s">
        <v>489</v>
      </c>
      <c r="H50" s="83" t="s">
        <v>6121</v>
      </c>
      <c r="I50" s="109">
        <v>45118</v>
      </c>
      <c r="J50" s="193">
        <f>VLOOKUP(A50,'Membership Details'!C:J,8,FALSE)</f>
        <v>36982</v>
      </c>
      <c r="K50" s="193" t="b">
        <f t="shared" si="0"/>
        <v>1</v>
      </c>
      <c r="L50">
        <v>300000</v>
      </c>
      <c r="M50" s="83">
        <v>12</v>
      </c>
      <c r="N50" s="109">
        <v>45483</v>
      </c>
      <c r="O50" s="83">
        <v>0</v>
      </c>
      <c r="P50" s="83">
        <v>0</v>
      </c>
      <c r="Q50" s="146">
        <v>0.125</v>
      </c>
      <c r="R50" s="83" t="s">
        <v>6122</v>
      </c>
      <c r="T50"/>
      <c r="AA50">
        <v>300000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t="15">
      <c r="A51" s="118">
        <v>179</v>
      </c>
      <c r="B51" s="83" t="s">
        <v>6119</v>
      </c>
      <c r="C51" s="83" t="s">
        <v>6120</v>
      </c>
      <c r="D51" s="118">
        <v>96</v>
      </c>
      <c r="E51" s="83" t="s">
        <v>153</v>
      </c>
      <c r="G51" t="s">
        <v>298</v>
      </c>
      <c r="H51" s="83" t="s">
        <v>6121</v>
      </c>
      <c r="I51" s="109">
        <v>45152</v>
      </c>
      <c r="J51" s="193">
        <f>VLOOKUP(A51,'Membership Details'!C:J,8,FALSE)</f>
        <v>36982</v>
      </c>
      <c r="K51" s="193" t="b">
        <f t="shared" si="0"/>
        <v>1</v>
      </c>
      <c r="L51">
        <v>145000</v>
      </c>
      <c r="M51" s="83">
        <v>12</v>
      </c>
      <c r="N51" s="109">
        <v>45517</v>
      </c>
      <c r="O51" s="83">
        <v>0</v>
      </c>
      <c r="P51" s="83">
        <v>0</v>
      </c>
      <c r="Q51" s="146">
        <v>0.125</v>
      </c>
      <c r="R51" s="83" t="s">
        <v>6122</v>
      </c>
      <c r="T51"/>
      <c r="AA51">
        <v>145000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t="15">
      <c r="A52" s="118">
        <v>241</v>
      </c>
      <c r="B52" s="83" t="s">
        <v>6119</v>
      </c>
      <c r="C52" s="83" t="s">
        <v>6120</v>
      </c>
      <c r="D52" s="118">
        <v>100</v>
      </c>
      <c r="E52" s="83" t="s">
        <v>153</v>
      </c>
      <c r="G52" t="s">
        <v>341</v>
      </c>
      <c r="H52" s="83" t="s">
        <v>6121</v>
      </c>
      <c r="I52" s="109">
        <v>45143</v>
      </c>
      <c r="J52" s="193">
        <f>VLOOKUP(A52,'Membership Details'!C:J,8,FALSE)</f>
        <v>36982</v>
      </c>
      <c r="K52" s="193" t="b">
        <f t="shared" si="0"/>
        <v>1</v>
      </c>
      <c r="L52">
        <v>300000</v>
      </c>
      <c r="M52" s="83">
        <v>12</v>
      </c>
      <c r="N52" s="109">
        <v>45508</v>
      </c>
      <c r="O52" s="83">
        <v>0</v>
      </c>
      <c r="P52" s="83">
        <v>0</v>
      </c>
      <c r="Q52" s="146">
        <v>0.125</v>
      </c>
      <c r="R52" s="83" t="s">
        <v>6122</v>
      </c>
      <c r="T52"/>
      <c r="AA52">
        <v>300000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t="15">
      <c r="A53" s="118">
        <v>884</v>
      </c>
      <c r="B53" s="83" t="s">
        <v>6119</v>
      </c>
      <c r="C53" s="83" t="s">
        <v>6120</v>
      </c>
      <c r="D53" s="118">
        <v>101</v>
      </c>
      <c r="E53" s="83" t="s">
        <v>153</v>
      </c>
      <c r="G53" t="s">
        <v>642</v>
      </c>
      <c r="H53" s="83" t="s">
        <v>6121</v>
      </c>
      <c r="I53" s="109">
        <v>45118</v>
      </c>
      <c r="J53" s="193">
        <f>VLOOKUP(A53,'Membership Details'!C:J,8,FALSE)</f>
        <v>36982</v>
      </c>
      <c r="K53" s="193" t="b">
        <f t="shared" si="0"/>
        <v>1</v>
      </c>
      <c r="L53">
        <v>200000</v>
      </c>
      <c r="M53" s="83">
        <v>12</v>
      </c>
      <c r="N53" s="109">
        <v>45483</v>
      </c>
      <c r="O53" s="83">
        <v>0</v>
      </c>
      <c r="P53" s="83">
        <v>0</v>
      </c>
      <c r="Q53" s="146">
        <v>0.125</v>
      </c>
      <c r="R53" s="83" t="s">
        <v>6122</v>
      </c>
      <c r="T53"/>
      <c r="AA53">
        <v>200000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t="15">
      <c r="A54" s="118">
        <v>629</v>
      </c>
      <c r="B54" s="83" t="s">
        <v>6119</v>
      </c>
      <c r="C54" s="83" t="s">
        <v>6120</v>
      </c>
      <c r="D54" s="118">
        <v>102</v>
      </c>
      <c r="E54" s="83" t="s">
        <v>153</v>
      </c>
      <c r="G54" t="s">
        <v>613</v>
      </c>
      <c r="H54" s="83" t="s">
        <v>6121</v>
      </c>
      <c r="I54" s="129">
        <v>45090</v>
      </c>
      <c r="J54" s="193">
        <f>VLOOKUP(A54,'Membership Details'!C:J,8,FALSE)</f>
        <v>36982</v>
      </c>
      <c r="K54" s="193" t="b">
        <f t="shared" si="0"/>
        <v>1</v>
      </c>
      <c r="L54">
        <v>300000</v>
      </c>
      <c r="M54" s="83">
        <v>12</v>
      </c>
      <c r="N54" s="131">
        <v>45455</v>
      </c>
      <c r="O54" s="83">
        <v>0</v>
      </c>
      <c r="P54" s="83">
        <v>0</v>
      </c>
      <c r="Q54" s="146">
        <v>0.125</v>
      </c>
      <c r="R54" s="83" t="s">
        <v>6122</v>
      </c>
      <c r="T54"/>
      <c r="AA54">
        <v>300000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t="15">
      <c r="A55" s="118">
        <v>390</v>
      </c>
      <c r="B55" s="83" t="s">
        <v>6119</v>
      </c>
      <c r="C55" s="83" t="s">
        <v>6120</v>
      </c>
      <c r="D55" s="118">
        <v>106</v>
      </c>
      <c r="E55" s="83" t="s">
        <v>153</v>
      </c>
      <c r="G55" t="s">
        <v>780</v>
      </c>
      <c r="H55" s="83" t="s">
        <v>6121</v>
      </c>
      <c r="I55" s="109">
        <v>45152</v>
      </c>
      <c r="J55" s="193">
        <f>VLOOKUP(A55,'Membership Details'!C:J,8,FALSE)</f>
        <v>36982</v>
      </c>
      <c r="K55" s="193" t="b">
        <f t="shared" si="0"/>
        <v>1</v>
      </c>
      <c r="L55">
        <v>295000</v>
      </c>
      <c r="M55" s="83">
        <v>12</v>
      </c>
      <c r="N55" s="109">
        <v>45517</v>
      </c>
      <c r="O55" s="83">
        <v>0</v>
      </c>
      <c r="P55" s="83">
        <v>0</v>
      </c>
      <c r="Q55" s="146">
        <v>0.125</v>
      </c>
      <c r="R55" s="83" t="s">
        <v>6122</v>
      </c>
      <c r="T55"/>
      <c r="AA55">
        <v>295000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t="15">
      <c r="A56" s="118">
        <v>713</v>
      </c>
      <c r="B56" s="83" t="s">
        <v>6119</v>
      </c>
      <c r="C56" s="83" t="s">
        <v>6120</v>
      </c>
      <c r="D56" s="118">
        <v>108</v>
      </c>
      <c r="E56" s="83" t="s">
        <v>153</v>
      </c>
      <c r="G56" t="s">
        <v>701</v>
      </c>
      <c r="H56" s="83" t="s">
        <v>6121</v>
      </c>
      <c r="I56" s="109">
        <v>45152</v>
      </c>
      <c r="J56" s="193">
        <f>VLOOKUP(A56,'Membership Details'!C:J,8,FALSE)</f>
        <v>36982</v>
      </c>
      <c r="K56" s="193" t="b">
        <f t="shared" si="0"/>
        <v>1</v>
      </c>
      <c r="L56">
        <v>300000</v>
      </c>
      <c r="M56" s="83">
        <v>12</v>
      </c>
      <c r="N56" s="109">
        <v>45517</v>
      </c>
      <c r="O56" s="83">
        <v>0</v>
      </c>
      <c r="P56" s="83">
        <v>0</v>
      </c>
      <c r="Q56" s="146">
        <v>0.125</v>
      </c>
      <c r="R56" s="83" t="s">
        <v>6122</v>
      </c>
      <c r="T56"/>
      <c r="AA56">
        <v>300000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t="15">
      <c r="A57" s="118">
        <v>480</v>
      </c>
      <c r="B57" s="83" t="s">
        <v>6119</v>
      </c>
      <c r="C57" s="83" t="s">
        <v>6120</v>
      </c>
      <c r="D57" s="118">
        <v>109</v>
      </c>
      <c r="E57" s="83" t="s">
        <v>153</v>
      </c>
      <c r="G57" t="s">
        <v>483</v>
      </c>
      <c r="H57" s="83" t="s">
        <v>6121</v>
      </c>
      <c r="I57" s="109">
        <v>45143</v>
      </c>
      <c r="J57" s="193">
        <f>VLOOKUP(A57,'Membership Details'!C:J,8,FALSE)</f>
        <v>36982</v>
      </c>
      <c r="K57" s="193" t="b">
        <f t="shared" si="0"/>
        <v>1</v>
      </c>
      <c r="L57">
        <v>300000</v>
      </c>
      <c r="M57" s="83">
        <v>12</v>
      </c>
      <c r="N57" s="109">
        <v>45508</v>
      </c>
      <c r="O57" s="83">
        <v>0</v>
      </c>
      <c r="P57" s="83">
        <v>0</v>
      </c>
      <c r="Q57" s="146">
        <v>0.125</v>
      </c>
      <c r="R57" s="83" t="s">
        <v>6122</v>
      </c>
      <c r="T57"/>
      <c r="AA57">
        <v>300000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t="15">
      <c r="A58" s="118">
        <v>2071</v>
      </c>
      <c r="B58" s="83" t="s">
        <v>6119</v>
      </c>
      <c r="C58" s="83" t="s">
        <v>6120</v>
      </c>
      <c r="D58" s="118">
        <v>110</v>
      </c>
      <c r="E58" s="83" t="s">
        <v>153</v>
      </c>
      <c r="G58" t="s">
        <v>607</v>
      </c>
      <c r="H58" s="83" t="s">
        <v>6121</v>
      </c>
      <c r="I58" s="109">
        <v>45143</v>
      </c>
      <c r="J58" s="193">
        <f>VLOOKUP(A58,'Membership Details'!C:J,8,FALSE)</f>
        <v>36982</v>
      </c>
      <c r="K58" s="193" t="b">
        <f t="shared" si="0"/>
        <v>1</v>
      </c>
      <c r="L58">
        <v>210000</v>
      </c>
      <c r="M58" s="83">
        <v>12</v>
      </c>
      <c r="N58" s="109">
        <v>45508</v>
      </c>
      <c r="O58" s="83">
        <v>0</v>
      </c>
      <c r="P58" s="83">
        <v>0</v>
      </c>
      <c r="Q58" s="146">
        <v>0.125</v>
      </c>
      <c r="R58" s="83" t="s">
        <v>6122</v>
      </c>
      <c r="T58"/>
      <c r="AA58">
        <v>210000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15">
      <c r="A59" s="118">
        <v>2059</v>
      </c>
      <c r="B59" s="83" t="s">
        <v>6119</v>
      </c>
      <c r="C59" s="83" t="s">
        <v>6120</v>
      </c>
      <c r="D59" s="118">
        <v>111</v>
      </c>
      <c r="E59" s="83" t="s">
        <v>153</v>
      </c>
      <c r="G59" t="s">
        <v>605</v>
      </c>
      <c r="H59" s="83" t="s">
        <v>6121</v>
      </c>
      <c r="I59" s="109">
        <v>45152</v>
      </c>
      <c r="J59" s="193">
        <f>VLOOKUP(A59,'Membership Details'!C:J,8,FALSE)</f>
        <v>36982</v>
      </c>
      <c r="K59" s="193" t="b">
        <f t="shared" si="0"/>
        <v>1</v>
      </c>
      <c r="L59">
        <v>220000</v>
      </c>
      <c r="M59" s="83">
        <v>12</v>
      </c>
      <c r="N59" s="109">
        <v>45517</v>
      </c>
      <c r="O59" s="83">
        <v>0</v>
      </c>
      <c r="P59" s="83">
        <v>0</v>
      </c>
      <c r="Q59" s="146">
        <v>0.125</v>
      </c>
      <c r="R59" s="83" t="s">
        <v>6122</v>
      </c>
      <c r="T59"/>
      <c r="AA59">
        <v>220000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15">
      <c r="A60" s="118">
        <v>143</v>
      </c>
      <c r="B60" s="83" t="s">
        <v>6119</v>
      </c>
      <c r="C60" s="83" t="s">
        <v>6120</v>
      </c>
      <c r="D60" s="118">
        <v>112</v>
      </c>
      <c r="E60" s="83" t="s">
        <v>153</v>
      </c>
      <c r="G60" t="s">
        <v>276</v>
      </c>
      <c r="H60" s="83" t="s">
        <v>6121</v>
      </c>
      <c r="I60" s="109">
        <v>45157</v>
      </c>
      <c r="J60" s="193">
        <f>VLOOKUP(A60,'Membership Details'!C:J,8,FALSE)</f>
        <v>36982</v>
      </c>
      <c r="K60" s="193" t="b">
        <f t="shared" si="0"/>
        <v>1</v>
      </c>
      <c r="L60">
        <v>300000</v>
      </c>
      <c r="M60" s="83">
        <v>12</v>
      </c>
      <c r="N60" s="109">
        <v>45522</v>
      </c>
      <c r="O60" s="83">
        <v>0</v>
      </c>
      <c r="P60" s="83">
        <v>0</v>
      </c>
      <c r="Q60" s="146">
        <v>0.125</v>
      </c>
      <c r="R60" s="83" t="s">
        <v>6122</v>
      </c>
      <c r="T60"/>
      <c r="AA60">
        <v>300000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15">
      <c r="A61" s="118">
        <v>381</v>
      </c>
      <c r="B61" s="83" t="s">
        <v>6119</v>
      </c>
      <c r="C61" s="83" t="s">
        <v>6120</v>
      </c>
      <c r="D61" s="118">
        <v>114</v>
      </c>
      <c r="E61" s="83" t="s">
        <v>153</v>
      </c>
      <c r="G61" t="s">
        <v>606</v>
      </c>
      <c r="H61" s="83" t="s">
        <v>6121</v>
      </c>
      <c r="I61" s="109">
        <v>45143</v>
      </c>
      <c r="J61" s="193">
        <f>VLOOKUP(A61,'Membership Details'!C:J,8,FALSE)</f>
        <v>36982</v>
      </c>
      <c r="K61" s="193" t="b">
        <f t="shared" si="0"/>
        <v>1</v>
      </c>
      <c r="L61">
        <v>216000</v>
      </c>
      <c r="M61" s="83">
        <v>12</v>
      </c>
      <c r="N61" s="109">
        <v>45508</v>
      </c>
      <c r="O61" s="83">
        <v>0</v>
      </c>
      <c r="P61" s="83">
        <v>0</v>
      </c>
      <c r="Q61" s="146">
        <v>0.125</v>
      </c>
      <c r="R61" s="83" t="s">
        <v>6122</v>
      </c>
      <c r="T61"/>
      <c r="AA61">
        <v>216000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5">
      <c r="A62" s="118">
        <v>569</v>
      </c>
      <c r="B62" s="83" t="s">
        <v>6119</v>
      </c>
      <c r="C62" s="83" t="s">
        <v>6120</v>
      </c>
      <c r="D62" s="118">
        <v>115</v>
      </c>
      <c r="E62" s="83" t="s">
        <v>153</v>
      </c>
      <c r="G62" t="s">
        <v>672</v>
      </c>
      <c r="H62" s="83" t="s">
        <v>6121</v>
      </c>
      <c r="I62" s="109">
        <v>45118</v>
      </c>
      <c r="J62" s="193">
        <f>VLOOKUP(A62,'Membership Details'!C:J,8,FALSE)</f>
        <v>36982</v>
      </c>
      <c r="K62" s="193" t="b">
        <f t="shared" si="0"/>
        <v>1</v>
      </c>
      <c r="L62">
        <v>300000</v>
      </c>
      <c r="M62" s="83">
        <v>12</v>
      </c>
      <c r="N62" s="109">
        <v>45483</v>
      </c>
      <c r="O62" s="83">
        <v>0</v>
      </c>
      <c r="P62" s="83">
        <v>0</v>
      </c>
      <c r="Q62" s="146">
        <v>0.125</v>
      </c>
      <c r="R62" s="83" t="s">
        <v>6122</v>
      </c>
      <c r="T62"/>
      <c r="AA62">
        <v>300000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t="15">
      <c r="A63" s="118">
        <v>1211</v>
      </c>
      <c r="B63" s="83" t="s">
        <v>6119</v>
      </c>
      <c r="C63" s="83" t="s">
        <v>6120</v>
      </c>
      <c r="D63" s="118">
        <v>116</v>
      </c>
      <c r="E63" s="83" t="s">
        <v>153</v>
      </c>
      <c r="G63" t="s">
        <v>673</v>
      </c>
      <c r="H63" s="83" t="s">
        <v>6121</v>
      </c>
      <c r="I63" s="109">
        <v>45152</v>
      </c>
      <c r="J63" s="193">
        <f>VLOOKUP(A63,'Membership Details'!C:J,8,FALSE)</f>
        <v>36982</v>
      </c>
      <c r="K63" s="193" t="b">
        <f t="shared" si="0"/>
        <v>1</v>
      </c>
      <c r="L63">
        <v>300000</v>
      </c>
      <c r="M63" s="83">
        <v>12</v>
      </c>
      <c r="N63" s="109">
        <v>45517</v>
      </c>
      <c r="O63" s="83">
        <v>0</v>
      </c>
      <c r="P63" s="83">
        <v>0</v>
      </c>
      <c r="Q63" s="146">
        <v>0.125</v>
      </c>
      <c r="R63" s="83" t="s">
        <v>6122</v>
      </c>
      <c r="T63"/>
      <c r="AA63">
        <v>300000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t="15">
      <c r="A64" s="118">
        <v>2321</v>
      </c>
      <c r="B64" s="83" t="s">
        <v>6119</v>
      </c>
      <c r="C64" s="83" t="s">
        <v>6120</v>
      </c>
      <c r="D64" s="118">
        <v>117</v>
      </c>
      <c r="E64" s="83" t="s">
        <v>153</v>
      </c>
      <c r="G64" t="s">
        <v>674</v>
      </c>
      <c r="H64" s="83" t="s">
        <v>6121</v>
      </c>
      <c r="I64" s="109">
        <v>45152</v>
      </c>
      <c r="J64" s="193">
        <f>VLOOKUP(A64,'Membership Details'!C:J,8,FALSE)</f>
        <v>36982</v>
      </c>
      <c r="K64" s="193" t="b">
        <f t="shared" si="0"/>
        <v>1</v>
      </c>
      <c r="L64">
        <v>300000</v>
      </c>
      <c r="M64" s="83">
        <v>12</v>
      </c>
      <c r="N64" s="109">
        <v>45517</v>
      </c>
      <c r="O64" s="83">
        <v>0</v>
      </c>
      <c r="P64" s="83">
        <v>0</v>
      </c>
      <c r="Q64" s="146">
        <v>0.125</v>
      </c>
      <c r="R64" s="83" t="s">
        <v>6122</v>
      </c>
      <c r="T64"/>
      <c r="AA64">
        <v>300000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15">
      <c r="A65" s="118">
        <v>1400</v>
      </c>
      <c r="B65" s="83" t="s">
        <v>6119</v>
      </c>
      <c r="C65" s="83" t="s">
        <v>6120</v>
      </c>
      <c r="D65" s="118">
        <v>118</v>
      </c>
      <c r="E65" s="83" t="s">
        <v>153</v>
      </c>
      <c r="G65" t="s">
        <v>722</v>
      </c>
      <c r="H65" s="83" t="s">
        <v>6121</v>
      </c>
      <c r="I65" s="109">
        <v>45152</v>
      </c>
      <c r="J65" s="193">
        <f>VLOOKUP(A65,'Membership Details'!C:J,8,FALSE)</f>
        <v>36982</v>
      </c>
      <c r="K65" s="193" t="b">
        <f t="shared" si="0"/>
        <v>1</v>
      </c>
      <c r="L65">
        <v>300000</v>
      </c>
      <c r="M65" s="83">
        <v>12</v>
      </c>
      <c r="N65" s="109">
        <v>45517</v>
      </c>
      <c r="O65" s="83">
        <v>0</v>
      </c>
      <c r="P65" s="83">
        <v>0</v>
      </c>
      <c r="Q65" s="146">
        <v>0.125</v>
      </c>
      <c r="R65" s="83" t="s">
        <v>6122</v>
      </c>
      <c r="T65"/>
      <c r="AA65">
        <v>300000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t="15">
      <c r="A66" s="118">
        <v>348</v>
      </c>
      <c r="B66" s="83" t="s">
        <v>6119</v>
      </c>
      <c r="C66" s="83" t="s">
        <v>6120</v>
      </c>
      <c r="D66" s="118">
        <v>120</v>
      </c>
      <c r="E66" s="83" t="s">
        <v>153</v>
      </c>
      <c r="G66" t="s">
        <v>484</v>
      </c>
      <c r="H66" s="83" t="s">
        <v>6121</v>
      </c>
      <c r="I66" s="109">
        <v>45157</v>
      </c>
      <c r="J66" s="193">
        <f>VLOOKUP(A66,'Membership Details'!C:J,8,FALSE)</f>
        <v>36982</v>
      </c>
      <c r="K66" s="193" t="b">
        <f t="shared" si="0"/>
        <v>1</v>
      </c>
      <c r="L66">
        <v>285000</v>
      </c>
      <c r="M66" s="83">
        <v>12</v>
      </c>
      <c r="N66" s="109">
        <v>45522</v>
      </c>
      <c r="O66" s="83">
        <v>0</v>
      </c>
      <c r="P66" s="83">
        <v>0</v>
      </c>
      <c r="Q66" s="146">
        <v>0.125</v>
      </c>
      <c r="R66" s="83" t="s">
        <v>6122</v>
      </c>
      <c r="T66"/>
      <c r="AA66">
        <v>285000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t="15">
      <c r="A67" s="118">
        <v>1190</v>
      </c>
      <c r="B67" s="83" t="s">
        <v>6119</v>
      </c>
      <c r="C67" s="83" t="s">
        <v>6120</v>
      </c>
      <c r="D67" s="118">
        <v>122</v>
      </c>
      <c r="E67" s="83" t="s">
        <v>153</v>
      </c>
      <c r="G67" t="s">
        <v>566</v>
      </c>
      <c r="H67" s="83" t="s">
        <v>6121</v>
      </c>
      <c r="I67" s="109">
        <v>45157</v>
      </c>
      <c r="J67" s="193">
        <f>VLOOKUP(A67,'Membership Details'!C:J,8,FALSE)</f>
        <v>36982</v>
      </c>
      <c r="K67" s="193" t="b">
        <f t="shared" ref="K67:K130" si="1">I67&gt;=J67</f>
        <v>1</v>
      </c>
      <c r="L67">
        <v>300000</v>
      </c>
      <c r="M67" s="83">
        <v>12</v>
      </c>
      <c r="N67" s="109">
        <v>45522</v>
      </c>
      <c r="O67" s="83">
        <v>0</v>
      </c>
      <c r="P67" s="83">
        <v>0</v>
      </c>
      <c r="Q67" s="146">
        <v>0.125</v>
      </c>
      <c r="R67" s="83" t="s">
        <v>6122</v>
      </c>
      <c r="T67"/>
      <c r="AA67">
        <v>300000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t="15">
      <c r="A68" s="118">
        <v>372</v>
      </c>
      <c r="B68" s="83" t="s">
        <v>6119</v>
      </c>
      <c r="C68" s="83" t="s">
        <v>6120</v>
      </c>
      <c r="D68" s="118">
        <v>126</v>
      </c>
      <c r="E68" s="83" t="s">
        <v>153</v>
      </c>
      <c r="G68" t="s">
        <v>429</v>
      </c>
      <c r="H68" s="83" t="s">
        <v>6121</v>
      </c>
      <c r="I68" s="109">
        <v>39238</v>
      </c>
      <c r="J68" s="193">
        <f>VLOOKUP(A68,'Membership Details'!C:J,8,FALSE)</f>
        <v>36982</v>
      </c>
      <c r="K68" s="193" t="b">
        <f t="shared" si="1"/>
        <v>1</v>
      </c>
      <c r="L68">
        <v>87098</v>
      </c>
      <c r="M68" s="83">
        <v>12</v>
      </c>
      <c r="N68" s="109">
        <v>39603</v>
      </c>
      <c r="O68" s="83">
        <v>0</v>
      </c>
      <c r="P68" s="83">
        <v>0</v>
      </c>
      <c r="Q68" s="146">
        <v>0.125</v>
      </c>
      <c r="R68" s="83" t="s">
        <v>6122</v>
      </c>
      <c r="T68"/>
      <c r="AA68">
        <v>87098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t="15">
      <c r="A69" s="118">
        <v>588</v>
      </c>
      <c r="B69" s="83" t="s">
        <v>6119</v>
      </c>
      <c r="C69" s="83" t="s">
        <v>6120</v>
      </c>
      <c r="D69" s="118">
        <v>127</v>
      </c>
      <c r="E69" s="83" t="s">
        <v>153</v>
      </c>
      <c r="G69" t="s">
        <v>646</v>
      </c>
      <c r="H69" s="83" t="s">
        <v>6121</v>
      </c>
      <c r="I69" s="109">
        <v>39959</v>
      </c>
      <c r="J69" s="193">
        <f>VLOOKUP(A69,'Membership Details'!C:J,8,FALSE)</f>
        <v>36982</v>
      </c>
      <c r="K69" s="193" t="b">
        <f t="shared" si="1"/>
        <v>1</v>
      </c>
      <c r="L69">
        <v>2370</v>
      </c>
      <c r="M69" s="83">
        <v>12</v>
      </c>
      <c r="N69" s="109">
        <v>40324</v>
      </c>
      <c r="O69" s="83">
        <v>0</v>
      </c>
      <c r="P69" s="83">
        <v>0</v>
      </c>
      <c r="Q69" s="146">
        <v>0.125</v>
      </c>
      <c r="R69" s="83" t="s">
        <v>6122</v>
      </c>
      <c r="T69"/>
      <c r="AA69">
        <v>2370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t="15">
      <c r="A70" s="118">
        <v>907</v>
      </c>
      <c r="B70" s="83" t="s">
        <v>6119</v>
      </c>
      <c r="C70" s="83" t="s">
        <v>6120</v>
      </c>
      <c r="D70" s="118">
        <v>128</v>
      </c>
      <c r="E70" s="83" t="s">
        <v>153</v>
      </c>
      <c r="G70" t="s">
        <v>644</v>
      </c>
      <c r="H70" s="83" t="s">
        <v>6121</v>
      </c>
      <c r="I70" s="129">
        <v>39238</v>
      </c>
      <c r="J70" s="193">
        <f>VLOOKUP(A70,'Membership Details'!C:J,8,FALSE)</f>
        <v>36982</v>
      </c>
      <c r="K70" s="193" t="b">
        <f t="shared" si="1"/>
        <v>1</v>
      </c>
      <c r="L70">
        <v>3368</v>
      </c>
      <c r="M70" s="83">
        <v>12</v>
      </c>
      <c r="N70" s="131">
        <v>39603</v>
      </c>
      <c r="O70" s="83">
        <v>0</v>
      </c>
      <c r="P70" s="83">
        <v>0</v>
      </c>
      <c r="Q70" s="146">
        <v>0.125</v>
      </c>
      <c r="R70" s="83" t="s">
        <v>6122</v>
      </c>
      <c r="T70"/>
      <c r="AA70">
        <v>3368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t="15">
      <c r="A71" s="118">
        <v>209</v>
      </c>
      <c r="B71" s="83" t="s">
        <v>6119</v>
      </c>
      <c r="C71" s="83" t="s">
        <v>6120</v>
      </c>
      <c r="D71" s="118">
        <v>130</v>
      </c>
      <c r="E71" s="83" t="s">
        <v>153</v>
      </c>
      <c r="G71" t="s">
        <v>317</v>
      </c>
      <c r="H71" s="83" t="s">
        <v>6121</v>
      </c>
      <c r="I71" s="109">
        <v>45143</v>
      </c>
      <c r="J71" s="193">
        <f>VLOOKUP(A71,'Membership Details'!C:J,8,FALSE)</f>
        <v>36982</v>
      </c>
      <c r="K71" s="193" t="b">
        <f t="shared" si="1"/>
        <v>1</v>
      </c>
      <c r="L71">
        <v>300000</v>
      </c>
      <c r="M71" s="83">
        <v>12</v>
      </c>
      <c r="N71" s="109">
        <v>45508</v>
      </c>
      <c r="O71" s="83">
        <v>0</v>
      </c>
      <c r="P71" s="83">
        <v>0</v>
      </c>
      <c r="Q71" s="146">
        <v>0.125</v>
      </c>
      <c r="R71" s="83" t="s">
        <v>6122</v>
      </c>
      <c r="T71"/>
      <c r="AA71">
        <v>300000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t="15">
      <c r="A72" s="118">
        <v>413</v>
      </c>
      <c r="B72" s="83" t="s">
        <v>6119</v>
      </c>
      <c r="C72" s="83" t="s">
        <v>6120</v>
      </c>
      <c r="D72" s="118">
        <v>131</v>
      </c>
      <c r="E72" s="83" t="s">
        <v>153</v>
      </c>
      <c r="G72" t="s">
        <v>572</v>
      </c>
      <c r="H72" s="83" t="s">
        <v>6121</v>
      </c>
      <c r="I72" s="109">
        <v>45118</v>
      </c>
      <c r="J72" s="193">
        <f>VLOOKUP(A72,'Membership Details'!C:J,8,FALSE)</f>
        <v>36982</v>
      </c>
      <c r="K72" s="193" t="b">
        <f t="shared" si="1"/>
        <v>1</v>
      </c>
      <c r="L72">
        <v>300000</v>
      </c>
      <c r="M72" s="83">
        <v>12</v>
      </c>
      <c r="N72" s="109">
        <v>45483</v>
      </c>
      <c r="O72" s="83">
        <v>0</v>
      </c>
      <c r="P72" s="83">
        <v>0</v>
      </c>
      <c r="Q72" s="146">
        <v>0.125</v>
      </c>
      <c r="R72" s="83" t="s">
        <v>6122</v>
      </c>
      <c r="T72"/>
      <c r="AA72">
        <v>300000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t="15">
      <c r="A73" s="118">
        <v>431</v>
      </c>
      <c r="B73" s="83" t="s">
        <v>6119</v>
      </c>
      <c r="C73" s="83" t="s">
        <v>6120</v>
      </c>
      <c r="D73" s="118">
        <v>132</v>
      </c>
      <c r="E73" s="83" t="s">
        <v>153</v>
      </c>
      <c r="G73" t="s">
        <v>700</v>
      </c>
      <c r="H73" s="83" t="s">
        <v>6121</v>
      </c>
      <c r="I73" s="129">
        <v>45090</v>
      </c>
      <c r="J73" s="193">
        <f>VLOOKUP(A73,'Membership Details'!C:J,8,FALSE)</f>
        <v>36982</v>
      </c>
      <c r="K73" s="193" t="b">
        <f t="shared" si="1"/>
        <v>1</v>
      </c>
      <c r="L73">
        <v>290000</v>
      </c>
      <c r="M73" s="83">
        <v>12</v>
      </c>
      <c r="N73" s="131">
        <v>45455</v>
      </c>
      <c r="O73" s="83">
        <v>0</v>
      </c>
      <c r="P73" s="83">
        <v>0</v>
      </c>
      <c r="Q73" s="146">
        <v>0.125</v>
      </c>
      <c r="R73" s="83" t="s">
        <v>6122</v>
      </c>
      <c r="T73"/>
      <c r="AA73">
        <v>290000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t="15">
      <c r="A74" s="118">
        <v>564</v>
      </c>
      <c r="B74" s="83" t="s">
        <v>6119</v>
      </c>
      <c r="C74" s="83" t="s">
        <v>6120</v>
      </c>
      <c r="D74" s="118">
        <v>133</v>
      </c>
      <c r="E74" s="83" t="s">
        <v>153</v>
      </c>
      <c r="G74" t="s">
        <v>478</v>
      </c>
      <c r="H74" s="83" t="s">
        <v>6121</v>
      </c>
      <c r="I74" s="109">
        <v>45118</v>
      </c>
      <c r="J74" s="193">
        <f>VLOOKUP(A74,'Membership Details'!C:J,8,FALSE)</f>
        <v>36982</v>
      </c>
      <c r="K74" s="193" t="b">
        <f t="shared" si="1"/>
        <v>1</v>
      </c>
      <c r="L74">
        <v>220000</v>
      </c>
      <c r="M74" s="83">
        <v>12</v>
      </c>
      <c r="N74" s="109">
        <v>45483</v>
      </c>
      <c r="O74" s="83">
        <v>0</v>
      </c>
      <c r="P74" s="83">
        <v>0</v>
      </c>
      <c r="Q74" s="146">
        <v>0.125</v>
      </c>
      <c r="R74" s="83" t="s">
        <v>6122</v>
      </c>
      <c r="T74"/>
      <c r="AA74">
        <v>220000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t="15">
      <c r="A75" s="118">
        <v>116</v>
      </c>
      <c r="B75" s="83" t="s">
        <v>6119</v>
      </c>
      <c r="C75" s="83" t="s">
        <v>6120</v>
      </c>
      <c r="D75" s="118">
        <v>136</v>
      </c>
      <c r="E75" s="83" t="s">
        <v>153</v>
      </c>
      <c r="G75" t="s">
        <v>255</v>
      </c>
      <c r="H75" s="83" t="s">
        <v>6121</v>
      </c>
      <c r="I75" s="109">
        <v>45118</v>
      </c>
      <c r="J75" s="193">
        <f>VLOOKUP(A75,'Membership Details'!C:J,8,FALSE)</f>
        <v>36982</v>
      </c>
      <c r="K75" s="193" t="b">
        <f t="shared" si="1"/>
        <v>1</v>
      </c>
      <c r="L75">
        <v>270000</v>
      </c>
      <c r="M75" s="83">
        <v>12</v>
      </c>
      <c r="N75" s="109">
        <v>45483</v>
      </c>
      <c r="O75" s="83">
        <v>0</v>
      </c>
      <c r="P75" s="83">
        <v>0</v>
      </c>
      <c r="Q75" s="146">
        <v>0.125</v>
      </c>
      <c r="R75" s="83" t="s">
        <v>6122</v>
      </c>
      <c r="T75"/>
      <c r="AA75">
        <v>270000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t="15">
      <c r="A76" s="118">
        <v>555</v>
      </c>
      <c r="B76" s="83" t="s">
        <v>6119</v>
      </c>
      <c r="C76" s="83" t="s">
        <v>6120</v>
      </c>
      <c r="D76" s="118">
        <v>137</v>
      </c>
      <c r="E76" s="83" t="s">
        <v>153</v>
      </c>
      <c r="G76" t="s">
        <v>540</v>
      </c>
      <c r="H76" s="83" t="s">
        <v>6121</v>
      </c>
      <c r="I76" s="109">
        <v>42871</v>
      </c>
      <c r="J76" s="193">
        <f>VLOOKUP(A76,'Membership Details'!C:J,8,FALSE)</f>
        <v>36982</v>
      </c>
      <c r="K76" s="193" t="b">
        <f t="shared" si="1"/>
        <v>1</v>
      </c>
      <c r="L76">
        <v>173085</v>
      </c>
      <c r="M76" s="83">
        <v>12</v>
      </c>
      <c r="N76" s="109">
        <v>43235</v>
      </c>
      <c r="O76" s="83">
        <v>0</v>
      </c>
      <c r="P76" s="83">
        <v>0</v>
      </c>
      <c r="Q76" s="146">
        <v>0.125</v>
      </c>
      <c r="R76" s="83" t="s">
        <v>6122</v>
      </c>
      <c r="T76"/>
      <c r="AA76">
        <v>173085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15">
      <c r="A77" s="118">
        <v>114</v>
      </c>
      <c r="B77" s="83" t="s">
        <v>6119</v>
      </c>
      <c r="C77" s="83" t="s">
        <v>6120</v>
      </c>
      <c r="D77" s="118">
        <v>142</v>
      </c>
      <c r="E77" s="83" t="s">
        <v>153</v>
      </c>
      <c r="G77" t="s">
        <v>253</v>
      </c>
      <c r="H77" s="83" t="s">
        <v>6121</v>
      </c>
      <c r="I77" s="109">
        <v>45143</v>
      </c>
      <c r="J77" s="193">
        <f>VLOOKUP(A77,'Membership Details'!C:J,8,FALSE)</f>
        <v>36982</v>
      </c>
      <c r="K77" s="193" t="b">
        <f t="shared" si="1"/>
        <v>1</v>
      </c>
      <c r="L77">
        <v>200000</v>
      </c>
      <c r="M77" s="83">
        <v>12</v>
      </c>
      <c r="N77" s="109">
        <v>45508</v>
      </c>
      <c r="O77" s="83">
        <v>0</v>
      </c>
      <c r="P77" s="83">
        <v>0</v>
      </c>
      <c r="Q77" s="146">
        <v>0.125</v>
      </c>
      <c r="R77" s="83" t="s">
        <v>6122</v>
      </c>
      <c r="T77"/>
      <c r="AA77">
        <v>200000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15">
      <c r="A78" s="118">
        <v>1492</v>
      </c>
      <c r="B78" s="83" t="s">
        <v>6119</v>
      </c>
      <c r="C78" s="83" t="s">
        <v>6120</v>
      </c>
      <c r="D78" s="118">
        <v>148</v>
      </c>
      <c r="E78" s="83" t="s">
        <v>153</v>
      </c>
      <c r="G78" t="s">
        <v>446</v>
      </c>
      <c r="H78" s="83" t="s">
        <v>6121</v>
      </c>
      <c r="I78" s="109">
        <v>45157</v>
      </c>
      <c r="J78" s="193">
        <f>VLOOKUP(A78,'Membership Details'!C:J,8,FALSE)</f>
        <v>36982</v>
      </c>
      <c r="K78" s="193" t="b">
        <f t="shared" si="1"/>
        <v>1</v>
      </c>
      <c r="L78">
        <v>280000</v>
      </c>
      <c r="M78" s="83">
        <v>12</v>
      </c>
      <c r="N78" s="109">
        <v>45522</v>
      </c>
      <c r="O78" s="83">
        <v>0</v>
      </c>
      <c r="P78" s="83">
        <v>0</v>
      </c>
      <c r="Q78" s="146">
        <v>0.125</v>
      </c>
      <c r="R78" s="83" t="s">
        <v>6122</v>
      </c>
      <c r="T78"/>
      <c r="AA78">
        <v>280000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15">
      <c r="A79" s="118">
        <v>684</v>
      </c>
      <c r="B79" s="83" t="s">
        <v>6119</v>
      </c>
      <c r="C79" s="83" t="s">
        <v>6120</v>
      </c>
      <c r="D79" s="118">
        <v>149</v>
      </c>
      <c r="E79" s="83" t="s">
        <v>153</v>
      </c>
      <c r="G79" t="s">
        <v>612</v>
      </c>
      <c r="H79" s="83" t="s">
        <v>6121</v>
      </c>
      <c r="I79" s="129">
        <v>45090</v>
      </c>
      <c r="J79" s="193">
        <f>VLOOKUP(A79,'Membership Details'!C:J,8,FALSE)</f>
        <v>36982</v>
      </c>
      <c r="K79" s="193" t="b">
        <f t="shared" si="1"/>
        <v>1</v>
      </c>
      <c r="L79">
        <v>235000</v>
      </c>
      <c r="M79" s="83">
        <v>12</v>
      </c>
      <c r="N79" s="131">
        <v>45455</v>
      </c>
      <c r="O79" s="83">
        <v>0</v>
      </c>
      <c r="P79" s="83">
        <v>0</v>
      </c>
      <c r="Q79" s="146">
        <v>0.125</v>
      </c>
      <c r="R79" s="83" t="s">
        <v>6122</v>
      </c>
      <c r="T79"/>
      <c r="AA79">
        <v>235000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15">
      <c r="A80" s="118">
        <v>190</v>
      </c>
      <c r="B80" s="83" t="s">
        <v>6119</v>
      </c>
      <c r="C80" s="83" t="s">
        <v>6120</v>
      </c>
      <c r="D80" s="118">
        <v>151</v>
      </c>
      <c r="E80" s="83" t="s">
        <v>153</v>
      </c>
      <c r="G80" t="s">
        <v>306</v>
      </c>
      <c r="H80" s="83" t="s">
        <v>6121</v>
      </c>
      <c r="I80" s="109">
        <v>45152</v>
      </c>
      <c r="J80" s="193">
        <f>VLOOKUP(A80,'Membership Details'!C:J,8,FALSE)</f>
        <v>36982</v>
      </c>
      <c r="K80" s="193" t="b">
        <f t="shared" si="1"/>
        <v>1</v>
      </c>
      <c r="L80">
        <v>300000</v>
      </c>
      <c r="M80" s="83">
        <v>12</v>
      </c>
      <c r="N80" s="109">
        <v>45517</v>
      </c>
      <c r="O80" s="83">
        <v>0</v>
      </c>
      <c r="P80" s="83">
        <v>0</v>
      </c>
      <c r="Q80" s="146">
        <v>0.125</v>
      </c>
      <c r="R80" s="83" t="s">
        <v>6122</v>
      </c>
      <c r="T80"/>
      <c r="AA80">
        <v>300000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15">
      <c r="A81" s="118">
        <v>432</v>
      </c>
      <c r="B81" s="83" t="s">
        <v>6119</v>
      </c>
      <c r="C81" s="83" t="s">
        <v>6120</v>
      </c>
      <c r="D81" s="118">
        <v>153</v>
      </c>
      <c r="E81" s="83" t="s">
        <v>153</v>
      </c>
      <c r="G81" t="s">
        <v>435</v>
      </c>
      <c r="H81" s="83" t="s">
        <v>6121</v>
      </c>
      <c r="I81" s="109">
        <v>45118</v>
      </c>
      <c r="J81" s="193">
        <f>VLOOKUP(A81,'Membership Details'!C:J,8,FALSE)</f>
        <v>36982</v>
      </c>
      <c r="K81" s="193" t="b">
        <f t="shared" si="1"/>
        <v>1</v>
      </c>
      <c r="L81">
        <v>225000</v>
      </c>
      <c r="M81" s="83">
        <v>12</v>
      </c>
      <c r="N81" s="109">
        <v>45483</v>
      </c>
      <c r="O81" s="83">
        <v>0</v>
      </c>
      <c r="P81" s="83">
        <v>0</v>
      </c>
      <c r="Q81" s="146">
        <v>0.125</v>
      </c>
      <c r="R81" s="83" t="s">
        <v>6122</v>
      </c>
      <c r="T81"/>
      <c r="AA81">
        <v>225000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5">
      <c r="A82" s="118">
        <v>662</v>
      </c>
      <c r="B82" s="83" t="s">
        <v>6119</v>
      </c>
      <c r="C82" s="83" t="s">
        <v>6120</v>
      </c>
      <c r="D82" s="118">
        <v>154</v>
      </c>
      <c r="E82" s="83" t="s">
        <v>153</v>
      </c>
      <c r="G82" t="s">
        <v>947</v>
      </c>
      <c r="H82" s="83" t="s">
        <v>6121</v>
      </c>
      <c r="I82" s="129">
        <v>45090</v>
      </c>
      <c r="J82" s="193">
        <f>VLOOKUP(A82,'Membership Details'!C:J,8,FALSE)</f>
        <v>36982</v>
      </c>
      <c r="K82" s="193" t="b">
        <f t="shared" si="1"/>
        <v>1</v>
      </c>
      <c r="L82">
        <v>180000</v>
      </c>
      <c r="M82" s="83">
        <v>12</v>
      </c>
      <c r="N82" s="131">
        <v>45455</v>
      </c>
      <c r="O82" s="83">
        <v>0</v>
      </c>
      <c r="P82" s="83">
        <v>0</v>
      </c>
      <c r="Q82" s="146">
        <v>0.125</v>
      </c>
      <c r="R82" s="83" t="s">
        <v>6122</v>
      </c>
      <c r="T82"/>
      <c r="AA82">
        <v>180000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15">
      <c r="A83" s="118">
        <v>1684</v>
      </c>
      <c r="B83" s="83" t="s">
        <v>6119</v>
      </c>
      <c r="C83" s="83" t="s">
        <v>6120</v>
      </c>
      <c r="D83" s="118">
        <v>155</v>
      </c>
      <c r="E83" s="83" t="s">
        <v>153</v>
      </c>
      <c r="G83" t="s">
        <v>434</v>
      </c>
      <c r="H83" s="83" t="s">
        <v>6121</v>
      </c>
      <c r="I83" s="109">
        <v>45143</v>
      </c>
      <c r="J83" s="193">
        <f>VLOOKUP(A83,'Membership Details'!C:J,8,FALSE)</f>
        <v>36982</v>
      </c>
      <c r="K83" s="193" t="b">
        <f t="shared" si="1"/>
        <v>1</v>
      </c>
      <c r="L83">
        <v>300000</v>
      </c>
      <c r="M83" s="83">
        <v>12</v>
      </c>
      <c r="N83" s="109">
        <v>45508</v>
      </c>
      <c r="O83" s="83">
        <v>0</v>
      </c>
      <c r="P83" s="83">
        <v>0</v>
      </c>
      <c r="Q83" s="146">
        <v>0.125</v>
      </c>
      <c r="R83" s="83" t="s">
        <v>6122</v>
      </c>
      <c r="T83"/>
      <c r="AA83">
        <v>300000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15">
      <c r="A84" s="118">
        <v>942</v>
      </c>
      <c r="B84" s="83" t="s">
        <v>6119</v>
      </c>
      <c r="C84" s="83" t="s">
        <v>6120</v>
      </c>
      <c r="D84" s="118">
        <v>156</v>
      </c>
      <c r="E84" s="83" t="s">
        <v>153</v>
      </c>
      <c r="G84" t="s">
        <v>443</v>
      </c>
      <c r="H84" s="83" t="s">
        <v>6121</v>
      </c>
      <c r="I84" s="109">
        <v>45118</v>
      </c>
      <c r="J84" s="193">
        <f>VLOOKUP(A84,'Membership Details'!C:J,8,FALSE)</f>
        <v>36982</v>
      </c>
      <c r="K84" s="193" t="b">
        <f t="shared" si="1"/>
        <v>1</v>
      </c>
      <c r="L84">
        <v>270000</v>
      </c>
      <c r="M84" s="83">
        <v>12</v>
      </c>
      <c r="N84" s="109">
        <v>45483</v>
      </c>
      <c r="O84" s="83">
        <v>0</v>
      </c>
      <c r="P84" s="83">
        <v>0</v>
      </c>
      <c r="Q84" s="146">
        <v>0.125</v>
      </c>
      <c r="R84" s="83" t="s">
        <v>6122</v>
      </c>
      <c r="T84"/>
      <c r="AA84">
        <v>270000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15">
      <c r="A85" s="118">
        <v>325</v>
      </c>
      <c r="B85" s="83" t="s">
        <v>6119</v>
      </c>
      <c r="C85" s="83" t="s">
        <v>6120</v>
      </c>
      <c r="D85" s="118">
        <v>157</v>
      </c>
      <c r="E85" s="83" t="s">
        <v>153</v>
      </c>
      <c r="G85" t="s">
        <v>404</v>
      </c>
      <c r="H85" s="83" t="s">
        <v>6121</v>
      </c>
      <c r="I85" s="109">
        <v>45143</v>
      </c>
      <c r="J85" s="193">
        <f>VLOOKUP(A85,'Membership Details'!C:J,8,FALSE)</f>
        <v>36982</v>
      </c>
      <c r="K85" s="193" t="b">
        <f t="shared" si="1"/>
        <v>1</v>
      </c>
      <c r="L85">
        <v>285000</v>
      </c>
      <c r="M85" s="83">
        <v>12</v>
      </c>
      <c r="N85" s="109">
        <v>45508</v>
      </c>
      <c r="O85" s="83">
        <v>0</v>
      </c>
      <c r="P85" s="83">
        <v>0</v>
      </c>
      <c r="Q85" s="146">
        <v>0.125</v>
      </c>
      <c r="R85" s="83" t="s">
        <v>6122</v>
      </c>
      <c r="T85"/>
      <c r="AA85">
        <v>285000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15">
      <c r="A86" s="118">
        <v>410</v>
      </c>
      <c r="B86" s="83" t="s">
        <v>6119</v>
      </c>
      <c r="C86" s="83" t="s">
        <v>6120</v>
      </c>
      <c r="D86" s="118">
        <v>158</v>
      </c>
      <c r="E86" s="83" t="s">
        <v>153</v>
      </c>
      <c r="G86" t="s">
        <v>539</v>
      </c>
      <c r="H86" s="83" t="s">
        <v>6121</v>
      </c>
      <c r="I86" s="109">
        <v>45157</v>
      </c>
      <c r="J86" s="193">
        <f>VLOOKUP(A86,'Membership Details'!C:J,8,FALSE)</f>
        <v>36982</v>
      </c>
      <c r="K86" s="193" t="b">
        <f t="shared" si="1"/>
        <v>1</v>
      </c>
      <c r="L86">
        <v>270000</v>
      </c>
      <c r="M86" s="83">
        <v>12</v>
      </c>
      <c r="N86" s="109">
        <v>45522</v>
      </c>
      <c r="O86" s="83">
        <v>0</v>
      </c>
      <c r="P86" s="83">
        <v>0</v>
      </c>
      <c r="Q86" s="146">
        <v>0.125</v>
      </c>
      <c r="R86" s="83" t="s">
        <v>6122</v>
      </c>
      <c r="T86"/>
      <c r="AA86">
        <v>270000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15">
      <c r="A87" s="118">
        <v>259</v>
      </c>
      <c r="B87" s="83" t="s">
        <v>6119</v>
      </c>
      <c r="C87" s="83" t="s">
        <v>6120</v>
      </c>
      <c r="D87" s="118">
        <v>159</v>
      </c>
      <c r="E87" s="83" t="s">
        <v>153</v>
      </c>
      <c r="G87" t="s">
        <v>355</v>
      </c>
      <c r="H87" s="83" t="s">
        <v>6121</v>
      </c>
      <c r="I87" s="109">
        <v>45118</v>
      </c>
      <c r="J87" s="193">
        <f>VLOOKUP(A87,'Membership Details'!C:J,8,FALSE)</f>
        <v>36982</v>
      </c>
      <c r="K87" s="193" t="b">
        <f t="shared" si="1"/>
        <v>1</v>
      </c>
      <c r="L87">
        <v>300000</v>
      </c>
      <c r="M87" s="83">
        <v>12</v>
      </c>
      <c r="N87" s="109">
        <v>45483</v>
      </c>
      <c r="O87" s="83">
        <v>0</v>
      </c>
      <c r="P87" s="83">
        <v>0</v>
      </c>
      <c r="Q87" s="146">
        <v>0.125</v>
      </c>
      <c r="R87" s="83" t="s">
        <v>6122</v>
      </c>
      <c r="T87"/>
      <c r="AA87">
        <v>300000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15">
      <c r="A88" s="118">
        <v>211</v>
      </c>
      <c r="B88" s="83" t="s">
        <v>6119</v>
      </c>
      <c r="C88" s="83" t="s">
        <v>6120</v>
      </c>
      <c r="D88" s="118">
        <v>160</v>
      </c>
      <c r="E88" s="83" t="s">
        <v>153</v>
      </c>
      <c r="G88" t="s">
        <v>6141</v>
      </c>
      <c r="H88" s="83" t="s">
        <v>6121</v>
      </c>
      <c r="I88" s="109">
        <v>45152</v>
      </c>
      <c r="J88" s="193">
        <f>VLOOKUP(A88,'Membership Details'!C:J,8,FALSE)</f>
        <v>36982</v>
      </c>
      <c r="K88" s="193" t="b">
        <f t="shared" si="1"/>
        <v>1</v>
      </c>
      <c r="L88">
        <v>300000</v>
      </c>
      <c r="M88" s="83">
        <v>12</v>
      </c>
      <c r="N88" s="109">
        <v>45517</v>
      </c>
      <c r="O88" s="83">
        <v>0</v>
      </c>
      <c r="P88" s="83">
        <v>0</v>
      </c>
      <c r="Q88" s="146">
        <v>0.125</v>
      </c>
      <c r="R88" s="83" t="s">
        <v>6122</v>
      </c>
      <c r="T88"/>
      <c r="AA88">
        <v>300000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15">
      <c r="A89" s="118">
        <v>660</v>
      </c>
      <c r="B89" s="83" t="s">
        <v>6119</v>
      </c>
      <c r="C89" s="83" t="s">
        <v>6120</v>
      </c>
      <c r="D89" s="118">
        <v>161</v>
      </c>
      <c r="E89" s="83" t="s">
        <v>153</v>
      </c>
      <c r="G89" t="s">
        <v>468</v>
      </c>
      <c r="H89" s="83" t="s">
        <v>6121</v>
      </c>
      <c r="I89" s="109">
        <v>45157</v>
      </c>
      <c r="J89" s="193">
        <f>VLOOKUP(A89,'Membership Details'!C:J,8,FALSE)</f>
        <v>36982</v>
      </c>
      <c r="K89" s="193" t="b">
        <f t="shared" si="1"/>
        <v>1</v>
      </c>
      <c r="L89">
        <v>240000</v>
      </c>
      <c r="M89" s="83">
        <v>12</v>
      </c>
      <c r="N89" s="109">
        <v>45522</v>
      </c>
      <c r="O89" s="83">
        <v>0</v>
      </c>
      <c r="P89" s="83">
        <v>0</v>
      </c>
      <c r="Q89" s="146">
        <v>0.125</v>
      </c>
      <c r="R89" s="83" t="s">
        <v>6122</v>
      </c>
      <c r="T89"/>
      <c r="AA89">
        <v>240000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15">
      <c r="A90" s="118">
        <v>705</v>
      </c>
      <c r="B90" s="83" t="s">
        <v>6119</v>
      </c>
      <c r="C90" s="83" t="s">
        <v>6120</v>
      </c>
      <c r="D90" s="118">
        <v>163</v>
      </c>
      <c r="E90" s="83" t="s">
        <v>153</v>
      </c>
      <c r="G90" t="s">
        <v>702</v>
      </c>
      <c r="H90" s="83" t="s">
        <v>6121</v>
      </c>
      <c r="I90" s="109">
        <v>45118</v>
      </c>
      <c r="J90" s="193">
        <f>VLOOKUP(A90,'Membership Details'!C:J,8,FALSE)</f>
        <v>36982</v>
      </c>
      <c r="K90" s="193" t="b">
        <f t="shared" si="1"/>
        <v>1</v>
      </c>
      <c r="L90">
        <v>290000</v>
      </c>
      <c r="M90" s="83">
        <v>12</v>
      </c>
      <c r="N90" s="109">
        <v>45483</v>
      </c>
      <c r="O90" s="83">
        <v>0</v>
      </c>
      <c r="P90" s="83">
        <v>0</v>
      </c>
      <c r="Q90" s="146">
        <v>0.125</v>
      </c>
      <c r="R90" s="83" t="s">
        <v>6122</v>
      </c>
      <c r="T90"/>
      <c r="AA90">
        <v>290000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15">
      <c r="A91" s="118">
        <v>524</v>
      </c>
      <c r="B91" s="83" t="s">
        <v>6119</v>
      </c>
      <c r="C91" s="83" t="s">
        <v>6120</v>
      </c>
      <c r="D91" s="118">
        <v>165</v>
      </c>
      <c r="E91" s="83" t="s">
        <v>153</v>
      </c>
      <c r="G91" t="s">
        <v>639</v>
      </c>
      <c r="H91" s="83" t="s">
        <v>6121</v>
      </c>
      <c r="I91" s="129">
        <v>45090</v>
      </c>
      <c r="J91" s="193">
        <f>VLOOKUP(A91,'Membership Details'!C:J,8,FALSE)</f>
        <v>36982</v>
      </c>
      <c r="K91" s="193" t="b">
        <f t="shared" si="1"/>
        <v>1</v>
      </c>
      <c r="L91">
        <v>255000</v>
      </c>
      <c r="M91" s="83">
        <v>12</v>
      </c>
      <c r="N91" s="131">
        <v>45455</v>
      </c>
      <c r="O91" s="83">
        <v>0</v>
      </c>
      <c r="P91" s="83">
        <v>0</v>
      </c>
      <c r="Q91" s="146">
        <v>0.125</v>
      </c>
      <c r="R91" s="83" t="s">
        <v>6122</v>
      </c>
      <c r="T91"/>
      <c r="AA91">
        <v>255000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15">
      <c r="A92" s="118">
        <v>502</v>
      </c>
      <c r="B92" s="83" t="s">
        <v>6119</v>
      </c>
      <c r="C92" s="83" t="s">
        <v>6120</v>
      </c>
      <c r="D92" s="118">
        <v>168</v>
      </c>
      <c r="E92" s="83" t="s">
        <v>153</v>
      </c>
      <c r="G92" t="s">
        <v>465</v>
      </c>
      <c r="H92" s="83" t="s">
        <v>6121</v>
      </c>
      <c r="I92" s="109">
        <v>42535</v>
      </c>
      <c r="J92" s="193">
        <f>VLOOKUP(A92,'Membership Details'!C:J,8,FALSE)</f>
        <v>36982</v>
      </c>
      <c r="K92" s="193" t="b">
        <f t="shared" si="1"/>
        <v>1</v>
      </c>
      <c r="L92">
        <v>226449</v>
      </c>
      <c r="M92" s="83">
        <v>12</v>
      </c>
      <c r="N92" s="109">
        <v>42899</v>
      </c>
      <c r="O92" s="83">
        <v>0</v>
      </c>
      <c r="P92" s="83">
        <v>0</v>
      </c>
      <c r="Q92" s="146">
        <v>0.125</v>
      </c>
      <c r="R92" s="83" t="s">
        <v>6122</v>
      </c>
      <c r="T92"/>
      <c r="AA92">
        <v>226449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15">
      <c r="A93" s="118">
        <v>39</v>
      </c>
      <c r="B93" s="83" t="s">
        <v>6119</v>
      </c>
      <c r="C93" s="83" t="s">
        <v>6120</v>
      </c>
      <c r="D93" s="118">
        <v>173</v>
      </c>
      <c r="E93" s="83" t="s">
        <v>153</v>
      </c>
      <c r="G93" t="s">
        <v>197</v>
      </c>
      <c r="H93" s="83" t="s">
        <v>6121</v>
      </c>
      <c r="I93" s="109">
        <v>45157</v>
      </c>
      <c r="J93" s="193">
        <f>VLOOKUP(A93,'Membership Details'!C:J,8,FALSE)</f>
        <v>36982</v>
      </c>
      <c r="K93" s="193" t="b">
        <f t="shared" si="1"/>
        <v>1</v>
      </c>
      <c r="L93">
        <v>260000</v>
      </c>
      <c r="M93" s="83">
        <v>12</v>
      </c>
      <c r="N93" s="109">
        <v>45522</v>
      </c>
      <c r="O93" s="83">
        <v>0</v>
      </c>
      <c r="P93" s="83">
        <v>0</v>
      </c>
      <c r="Q93" s="146">
        <v>0.125</v>
      </c>
      <c r="R93" s="83" t="s">
        <v>6122</v>
      </c>
      <c r="T93"/>
      <c r="AA93">
        <v>260000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15">
      <c r="A94" s="118">
        <v>406</v>
      </c>
      <c r="B94" s="83" t="s">
        <v>6119</v>
      </c>
      <c r="C94" s="83" t="s">
        <v>6120</v>
      </c>
      <c r="D94" s="118">
        <v>174</v>
      </c>
      <c r="E94" s="83" t="s">
        <v>153</v>
      </c>
      <c r="G94" t="s">
        <v>497</v>
      </c>
      <c r="H94" s="83" t="s">
        <v>6121</v>
      </c>
      <c r="I94" s="128">
        <v>45194</v>
      </c>
      <c r="J94" s="193">
        <f>VLOOKUP(A94,'Membership Details'!C:J,8,FALSE)</f>
        <v>36982</v>
      </c>
      <c r="K94" s="193" t="b">
        <f t="shared" si="1"/>
        <v>1</v>
      </c>
      <c r="L94">
        <v>250000</v>
      </c>
      <c r="M94" s="83">
        <v>12</v>
      </c>
      <c r="N94" s="109">
        <v>45559</v>
      </c>
      <c r="O94" s="83">
        <v>0</v>
      </c>
      <c r="P94" s="83">
        <v>0</v>
      </c>
      <c r="Q94" s="146">
        <v>0.125</v>
      </c>
      <c r="R94" s="83" t="s">
        <v>6122</v>
      </c>
      <c r="T94"/>
      <c r="AA94">
        <v>250000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15">
      <c r="A95" s="118">
        <v>1707</v>
      </c>
      <c r="B95" s="83" t="s">
        <v>6119</v>
      </c>
      <c r="C95" s="83" t="s">
        <v>6120</v>
      </c>
      <c r="D95" s="118">
        <v>175</v>
      </c>
      <c r="E95" s="83" t="s">
        <v>153</v>
      </c>
      <c r="G95" t="s">
        <v>499</v>
      </c>
      <c r="H95" s="83" t="s">
        <v>6121</v>
      </c>
      <c r="I95" s="128">
        <v>45194</v>
      </c>
      <c r="J95" s="193">
        <f>VLOOKUP(A95,'Membership Details'!C:J,8,FALSE)</f>
        <v>36982</v>
      </c>
      <c r="K95" s="193" t="b">
        <f t="shared" si="1"/>
        <v>1</v>
      </c>
      <c r="L95">
        <v>200000</v>
      </c>
      <c r="M95" s="83">
        <v>12</v>
      </c>
      <c r="N95" s="109">
        <v>45559</v>
      </c>
      <c r="O95" s="83">
        <v>0</v>
      </c>
      <c r="P95" s="83">
        <v>0</v>
      </c>
      <c r="Q95" s="146">
        <v>0.125</v>
      </c>
      <c r="R95" s="83" t="s">
        <v>6122</v>
      </c>
      <c r="T95"/>
      <c r="AA95">
        <v>200000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15">
      <c r="A96" s="118">
        <v>103</v>
      </c>
      <c r="B96" s="83" t="s">
        <v>6119</v>
      </c>
      <c r="C96" s="83" t="s">
        <v>6120</v>
      </c>
      <c r="D96" s="118">
        <v>179</v>
      </c>
      <c r="E96" s="83" t="s">
        <v>153</v>
      </c>
      <c r="G96" t="s">
        <v>244</v>
      </c>
      <c r="H96" s="83" t="s">
        <v>6121</v>
      </c>
      <c r="I96" s="109">
        <v>45143</v>
      </c>
      <c r="J96" s="193">
        <f>VLOOKUP(A96,'Membership Details'!C:J,8,FALSE)</f>
        <v>36982</v>
      </c>
      <c r="K96" s="193" t="b">
        <f t="shared" si="1"/>
        <v>1</v>
      </c>
      <c r="L96">
        <v>250000</v>
      </c>
      <c r="M96" s="83">
        <v>12</v>
      </c>
      <c r="N96" s="109">
        <v>45508</v>
      </c>
      <c r="O96" s="83">
        <v>0</v>
      </c>
      <c r="P96" s="83">
        <v>0</v>
      </c>
      <c r="Q96" s="146">
        <v>0.125</v>
      </c>
      <c r="R96" s="83" t="s">
        <v>6122</v>
      </c>
      <c r="T96"/>
      <c r="AA96">
        <v>250000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15">
      <c r="A97" s="118">
        <v>801</v>
      </c>
      <c r="B97" s="83" t="s">
        <v>6119</v>
      </c>
      <c r="C97" s="83" t="s">
        <v>6120</v>
      </c>
      <c r="D97" s="118">
        <v>182</v>
      </c>
      <c r="E97" s="83" t="s">
        <v>153</v>
      </c>
      <c r="G97" t="s">
        <v>491</v>
      </c>
      <c r="H97" s="83" t="s">
        <v>6121</v>
      </c>
      <c r="I97" s="109">
        <v>45152</v>
      </c>
      <c r="J97" s="193">
        <f>VLOOKUP(A97,'Membership Details'!C:J,8,FALSE)</f>
        <v>36982</v>
      </c>
      <c r="K97" s="193" t="b">
        <f t="shared" si="1"/>
        <v>1</v>
      </c>
      <c r="L97">
        <v>250000</v>
      </c>
      <c r="M97" s="83">
        <v>12</v>
      </c>
      <c r="N97" s="109">
        <v>45517</v>
      </c>
      <c r="O97" s="83">
        <v>0</v>
      </c>
      <c r="P97" s="83">
        <v>0</v>
      </c>
      <c r="Q97" s="146">
        <v>0.125</v>
      </c>
      <c r="R97" s="83" t="s">
        <v>6122</v>
      </c>
      <c r="T97"/>
      <c r="AA97">
        <v>250000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15">
      <c r="A98" s="118">
        <v>121</v>
      </c>
      <c r="B98" s="83" t="s">
        <v>6119</v>
      </c>
      <c r="C98" s="83" t="s">
        <v>6120</v>
      </c>
      <c r="D98" s="118">
        <v>184</v>
      </c>
      <c r="E98" s="83" t="s">
        <v>153</v>
      </c>
      <c r="G98" t="s">
        <v>261</v>
      </c>
      <c r="H98" s="83" t="s">
        <v>6121</v>
      </c>
      <c r="I98" s="109">
        <v>45118</v>
      </c>
      <c r="J98" s="193">
        <f>VLOOKUP(A98,'Membership Details'!C:J,8,FALSE)</f>
        <v>36982</v>
      </c>
      <c r="K98" s="193" t="b">
        <f t="shared" si="1"/>
        <v>1</v>
      </c>
      <c r="L98">
        <v>240000</v>
      </c>
      <c r="M98" s="83">
        <v>12</v>
      </c>
      <c r="N98" s="109">
        <v>45483</v>
      </c>
      <c r="O98" s="83">
        <v>0</v>
      </c>
      <c r="P98" s="83">
        <v>0</v>
      </c>
      <c r="Q98" s="146">
        <v>0.125</v>
      </c>
      <c r="R98" s="83" t="s">
        <v>6122</v>
      </c>
      <c r="T98"/>
      <c r="AA98">
        <v>240000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15">
      <c r="A99" s="118">
        <v>857</v>
      </c>
      <c r="B99" s="83" t="s">
        <v>6119</v>
      </c>
      <c r="C99" s="83" t="s">
        <v>6120</v>
      </c>
      <c r="D99" s="118">
        <v>188</v>
      </c>
      <c r="E99" s="83" t="s">
        <v>153</v>
      </c>
      <c r="G99" t="s">
        <v>782</v>
      </c>
      <c r="H99" s="83" t="s">
        <v>6121</v>
      </c>
      <c r="I99" s="129">
        <v>45090</v>
      </c>
      <c r="J99" s="193">
        <f>VLOOKUP(A99,'Membership Details'!C:J,8,FALSE)</f>
        <v>36982</v>
      </c>
      <c r="K99" s="193" t="b">
        <f t="shared" si="1"/>
        <v>1</v>
      </c>
      <c r="L99">
        <v>290000</v>
      </c>
      <c r="M99" s="83">
        <v>12</v>
      </c>
      <c r="N99" s="131">
        <v>45455</v>
      </c>
      <c r="O99" s="83">
        <v>0</v>
      </c>
      <c r="P99" s="83">
        <v>0</v>
      </c>
      <c r="Q99" s="146">
        <v>0.125</v>
      </c>
      <c r="R99" s="83" t="s">
        <v>6122</v>
      </c>
      <c r="T99"/>
      <c r="AA99">
        <v>290000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15">
      <c r="A100" s="118">
        <v>2033</v>
      </c>
      <c r="B100" s="83" t="s">
        <v>6119</v>
      </c>
      <c r="C100" s="83" t="s">
        <v>6120</v>
      </c>
      <c r="D100" s="118">
        <v>189</v>
      </c>
      <c r="E100" s="83" t="s">
        <v>153</v>
      </c>
      <c r="G100" t="s">
        <v>783</v>
      </c>
      <c r="H100" s="83" t="s">
        <v>6121</v>
      </c>
      <c r="I100" s="109">
        <v>45118</v>
      </c>
      <c r="J100" s="193">
        <f>VLOOKUP(A100,'Membership Details'!C:J,8,FALSE)</f>
        <v>36982</v>
      </c>
      <c r="K100" s="193" t="b">
        <f t="shared" si="1"/>
        <v>1</v>
      </c>
      <c r="L100">
        <v>285000</v>
      </c>
      <c r="M100" s="83">
        <v>12</v>
      </c>
      <c r="N100" s="109">
        <v>45483</v>
      </c>
      <c r="O100" s="83">
        <v>0</v>
      </c>
      <c r="P100" s="83">
        <v>0</v>
      </c>
      <c r="Q100" s="146">
        <v>0.125</v>
      </c>
      <c r="R100" s="83" t="s">
        <v>6122</v>
      </c>
      <c r="T100"/>
      <c r="AA100">
        <v>285000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15">
      <c r="A101" s="118">
        <v>475</v>
      </c>
      <c r="B101" s="83" t="s">
        <v>6119</v>
      </c>
      <c r="C101" s="83" t="s">
        <v>6120</v>
      </c>
      <c r="D101" s="118">
        <v>190</v>
      </c>
      <c r="E101" s="83" t="s">
        <v>153</v>
      </c>
      <c r="G101" t="s">
        <v>892</v>
      </c>
      <c r="H101" s="83" t="s">
        <v>6121</v>
      </c>
      <c r="I101" s="109">
        <v>45143</v>
      </c>
      <c r="J101" s="193">
        <f>VLOOKUP(A101,'Membership Details'!C:J,8,FALSE)</f>
        <v>36982</v>
      </c>
      <c r="K101" s="193" t="b">
        <f t="shared" si="1"/>
        <v>1</v>
      </c>
      <c r="L101">
        <v>300000</v>
      </c>
      <c r="M101" s="83">
        <v>12</v>
      </c>
      <c r="N101" s="109">
        <v>45508</v>
      </c>
      <c r="O101" s="83">
        <v>0</v>
      </c>
      <c r="P101" s="83">
        <v>0</v>
      </c>
      <c r="Q101" s="146">
        <v>0.125</v>
      </c>
      <c r="R101" s="83" t="s">
        <v>6122</v>
      </c>
      <c r="T101"/>
      <c r="AA101">
        <v>300000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15">
      <c r="A102" s="118">
        <v>687</v>
      </c>
      <c r="B102" s="83" t="s">
        <v>6119</v>
      </c>
      <c r="C102" s="83" t="s">
        <v>6120</v>
      </c>
      <c r="D102" s="118">
        <v>191</v>
      </c>
      <c r="E102" s="83" t="s">
        <v>153</v>
      </c>
      <c r="G102" t="s">
        <v>596</v>
      </c>
      <c r="H102" s="83" t="s">
        <v>6121</v>
      </c>
      <c r="I102" s="109">
        <v>45143</v>
      </c>
      <c r="J102" s="193">
        <f>VLOOKUP(A102,'Membership Details'!C:J,8,FALSE)</f>
        <v>36982</v>
      </c>
      <c r="K102" s="193" t="b">
        <f t="shared" si="1"/>
        <v>1</v>
      </c>
      <c r="L102">
        <v>300000</v>
      </c>
      <c r="M102" s="83">
        <v>12</v>
      </c>
      <c r="N102" s="109">
        <v>45508</v>
      </c>
      <c r="O102" s="83">
        <v>0</v>
      </c>
      <c r="P102" s="83">
        <v>0</v>
      </c>
      <c r="Q102" s="146">
        <v>0.125</v>
      </c>
      <c r="R102" s="83" t="s">
        <v>6122</v>
      </c>
      <c r="T102"/>
      <c r="AA102">
        <v>300000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15">
      <c r="A103" s="118">
        <v>160</v>
      </c>
      <c r="B103" s="83" t="s">
        <v>6119</v>
      </c>
      <c r="C103" s="83" t="s">
        <v>6120</v>
      </c>
      <c r="D103" s="118">
        <v>192</v>
      </c>
      <c r="E103" s="83" t="s">
        <v>153</v>
      </c>
      <c r="G103" t="s">
        <v>288</v>
      </c>
      <c r="H103" s="83" t="s">
        <v>6121</v>
      </c>
      <c r="I103" s="109">
        <v>45143</v>
      </c>
      <c r="J103" s="193">
        <f>VLOOKUP(A103,'Membership Details'!C:J,8,FALSE)</f>
        <v>36982</v>
      </c>
      <c r="K103" s="193" t="b">
        <f t="shared" si="1"/>
        <v>1</v>
      </c>
      <c r="L103">
        <v>300000</v>
      </c>
      <c r="M103" s="83">
        <v>12</v>
      </c>
      <c r="N103" s="109">
        <v>45508</v>
      </c>
      <c r="O103" s="83">
        <v>0</v>
      </c>
      <c r="P103" s="83">
        <v>0</v>
      </c>
      <c r="Q103" s="146">
        <v>0.125</v>
      </c>
      <c r="R103" s="83" t="s">
        <v>6122</v>
      </c>
      <c r="T103"/>
      <c r="AA103">
        <v>300000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15">
      <c r="A104" s="118">
        <v>26</v>
      </c>
      <c r="B104" s="83" t="s">
        <v>6119</v>
      </c>
      <c r="C104" s="83" t="s">
        <v>6120</v>
      </c>
      <c r="D104" s="118">
        <v>193</v>
      </c>
      <c r="E104" s="83" t="s">
        <v>153</v>
      </c>
      <c r="G104" t="s">
        <v>190</v>
      </c>
      <c r="H104" s="83" t="s">
        <v>6121</v>
      </c>
      <c r="I104" s="109">
        <v>44708</v>
      </c>
      <c r="J104" s="193">
        <f>VLOOKUP(A104,'Membership Details'!C:J,8,FALSE)</f>
        <v>36982</v>
      </c>
      <c r="K104" s="193" t="b">
        <f t="shared" si="1"/>
        <v>1</v>
      </c>
      <c r="L104">
        <v>150000</v>
      </c>
      <c r="M104" s="83">
        <v>12</v>
      </c>
      <c r="N104" s="109">
        <v>45072</v>
      </c>
      <c r="O104" s="83">
        <v>0</v>
      </c>
      <c r="P104" s="83">
        <v>0</v>
      </c>
      <c r="Q104" s="146">
        <v>0.125</v>
      </c>
      <c r="R104" s="83" t="s">
        <v>6122</v>
      </c>
      <c r="T104"/>
      <c r="AA104">
        <v>150000</v>
      </c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15">
      <c r="A105" s="118">
        <v>714</v>
      </c>
      <c r="B105" s="83" t="s">
        <v>6119</v>
      </c>
      <c r="C105" s="83" t="s">
        <v>6120</v>
      </c>
      <c r="D105" s="118">
        <v>194</v>
      </c>
      <c r="E105" s="83" t="s">
        <v>153</v>
      </c>
      <c r="G105" t="s">
        <v>918</v>
      </c>
      <c r="H105" s="83" t="s">
        <v>6121</v>
      </c>
      <c r="I105" s="109">
        <v>45143</v>
      </c>
      <c r="J105" s="193">
        <f>VLOOKUP(A105,'Membership Details'!C:J,8,FALSE)</f>
        <v>36982</v>
      </c>
      <c r="K105" s="193" t="b">
        <f t="shared" si="1"/>
        <v>1</v>
      </c>
      <c r="L105">
        <v>275000</v>
      </c>
      <c r="M105" s="83">
        <v>12</v>
      </c>
      <c r="N105" s="109">
        <v>45508</v>
      </c>
      <c r="O105" s="83">
        <v>0</v>
      </c>
      <c r="P105" s="83">
        <v>0</v>
      </c>
      <c r="Q105" s="146">
        <v>0.125</v>
      </c>
      <c r="R105" s="83" t="s">
        <v>6122</v>
      </c>
      <c r="T105"/>
      <c r="AA105">
        <v>275000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15">
      <c r="A106" s="118">
        <v>1263</v>
      </c>
      <c r="B106" s="83" t="s">
        <v>6119</v>
      </c>
      <c r="C106" s="83" t="s">
        <v>6120</v>
      </c>
      <c r="D106" s="118">
        <v>195</v>
      </c>
      <c r="E106" s="83" t="s">
        <v>153</v>
      </c>
      <c r="G106" t="s">
        <v>820</v>
      </c>
      <c r="H106" s="83" t="s">
        <v>6121</v>
      </c>
      <c r="I106" s="129">
        <v>45090</v>
      </c>
      <c r="J106" s="193">
        <f>VLOOKUP(A106,'Membership Details'!C:J,8,FALSE)</f>
        <v>36982</v>
      </c>
      <c r="K106" s="193" t="b">
        <f t="shared" si="1"/>
        <v>1</v>
      </c>
      <c r="L106">
        <v>300000</v>
      </c>
      <c r="M106" s="83">
        <v>12</v>
      </c>
      <c r="N106" s="131">
        <v>45455</v>
      </c>
      <c r="O106" s="83">
        <v>0</v>
      </c>
      <c r="P106" s="83">
        <v>0</v>
      </c>
      <c r="Q106" s="146">
        <v>0.125</v>
      </c>
      <c r="R106" s="83" t="s">
        <v>6122</v>
      </c>
      <c r="T106"/>
      <c r="AA106">
        <v>300000</v>
      </c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15">
      <c r="A107" s="118">
        <v>1183</v>
      </c>
      <c r="B107" s="83" t="s">
        <v>6119</v>
      </c>
      <c r="C107" s="83" t="s">
        <v>6120</v>
      </c>
      <c r="D107" s="118">
        <v>196</v>
      </c>
      <c r="E107" s="83" t="s">
        <v>153</v>
      </c>
      <c r="G107" t="s">
        <v>818</v>
      </c>
      <c r="H107" s="83" t="s">
        <v>6121</v>
      </c>
      <c r="I107" s="129">
        <v>45090</v>
      </c>
      <c r="J107" s="193">
        <f>VLOOKUP(A107,'Membership Details'!C:J,8,FALSE)</f>
        <v>36982</v>
      </c>
      <c r="K107" s="193" t="b">
        <f t="shared" si="1"/>
        <v>1</v>
      </c>
      <c r="L107">
        <v>300000</v>
      </c>
      <c r="M107" s="83">
        <v>12</v>
      </c>
      <c r="N107" s="131">
        <v>45455</v>
      </c>
      <c r="O107" s="83">
        <v>0</v>
      </c>
      <c r="P107" s="83">
        <v>0</v>
      </c>
      <c r="Q107" s="146">
        <v>0.125</v>
      </c>
      <c r="R107" s="83" t="s">
        <v>6122</v>
      </c>
      <c r="T107"/>
      <c r="AA107">
        <v>300000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15">
      <c r="A108" s="118">
        <v>782</v>
      </c>
      <c r="B108" s="83" t="s">
        <v>6119</v>
      </c>
      <c r="C108" s="83" t="s">
        <v>6120</v>
      </c>
      <c r="D108" s="118">
        <v>197</v>
      </c>
      <c r="E108" s="83" t="s">
        <v>153</v>
      </c>
      <c r="G108" t="s">
        <v>509</v>
      </c>
      <c r="H108" s="83" t="s">
        <v>6121</v>
      </c>
      <c r="I108" s="109">
        <v>45152</v>
      </c>
      <c r="J108" s="193">
        <f>VLOOKUP(A108,'Membership Details'!C:J,8,FALSE)</f>
        <v>36982</v>
      </c>
      <c r="K108" s="193" t="b">
        <f t="shared" si="1"/>
        <v>1</v>
      </c>
      <c r="L108">
        <v>300000</v>
      </c>
      <c r="M108" s="83">
        <v>12</v>
      </c>
      <c r="N108" s="109">
        <v>45517</v>
      </c>
      <c r="O108" s="83">
        <v>0</v>
      </c>
      <c r="P108" s="83">
        <v>0</v>
      </c>
      <c r="Q108" s="146">
        <v>0.125</v>
      </c>
      <c r="R108" s="83" t="s">
        <v>6122</v>
      </c>
      <c r="T108"/>
      <c r="AA108">
        <v>300000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15">
      <c r="A109" s="118">
        <v>658</v>
      </c>
      <c r="B109" s="83" t="s">
        <v>6119</v>
      </c>
      <c r="C109" s="83" t="s">
        <v>6120</v>
      </c>
      <c r="D109" s="118">
        <v>198</v>
      </c>
      <c r="E109" s="83" t="s">
        <v>153</v>
      </c>
      <c r="G109" t="s">
        <v>670</v>
      </c>
      <c r="H109" s="83" t="s">
        <v>6121</v>
      </c>
      <c r="I109" s="109">
        <v>45118</v>
      </c>
      <c r="J109" s="193">
        <f>VLOOKUP(A109,'Membership Details'!C:J,8,FALSE)</f>
        <v>36982</v>
      </c>
      <c r="K109" s="193" t="b">
        <f t="shared" si="1"/>
        <v>1</v>
      </c>
      <c r="L109">
        <v>210000</v>
      </c>
      <c r="M109" s="83">
        <v>12</v>
      </c>
      <c r="N109" s="109">
        <v>45483</v>
      </c>
      <c r="O109" s="83">
        <v>0</v>
      </c>
      <c r="P109" s="83">
        <v>0</v>
      </c>
      <c r="Q109" s="146">
        <v>0.125</v>
      </c>
      <c r="R109" s="83" t="s">
        <v>6122</v>
      </c>
      <c r="T109"/>
      <c r="AA109">
        <v>210000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15">
      <c r="A110" s="118">
        <v>608</v>
      </c>
      <c r="B110" s="83" t="s">
        <v>6119</v>
      </c>
      <c r="C110" s="83" t="s">
        <v>6120</v>
      </c>
      <c r="D110" s="118">
        <v>199</v>
      </c>
      <c r="E110" s="83" t="s">
        <v>153</v>
      </c>
      <c r="G110" t="s">
        <v>471</v>
      </c>
      <c r="H110" s="83" t="s">
        <v>6121</v>
      </c>
      <c r="I110" s="109">
        <v>45152</v>
      </c>
      <c r="J110" s="193">
        <f>VLOOKUP(A110,'Membership Details'!C:J,8,FALSE)</f>
        <v>36982</v>
      </c>
      <c r="K110" s="193" t="b">
        <f t="shared" si="1"/>
        <v>1</v>
      </c>
      <c r="L110">
        <v>300000</v>
      </c>
      <c r="M110" s="83">
        <v>12</v>
      </c>
      <c r="N110" s="109">
        <v>45517</v>
      </c>
      <c r="O110" s="83">
        <v>0</v>
      </c>
      <c r="P110" s="83">
        <v>0</v>
      </c>
      <c r="Q110" s="146">
        <v>0.125</v>
      </c>
      <c r="R110" s="83" t="s">
        <v>6122</v>
      </c>
      <c r="T110"/>
      <c r="AA110">
        <v>300000</v>
      </c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15">
      <c r="A111" s="118">
        <v>243</v>
      </c>
      <c r="B111" s="83" t="s">
        <v>6119</v>
      </c>
      <c r="C111" s="83" t="s">
        <v>6120</v>
      </c>
      <c r="D111" s="118">
        <v>200</v>
      </c>
      <c r="E111" s="83" t="s">
        <v>153</v>
      </c>
      <c r="G111" t="s">
        <v>343</v>
      </c>
      <c r="H111" s="83" t="s">
        <v>6121</v>
      </c>
      <c r="I111" s="129">
        <v>45090</v>
      </c>
      <c r="J111" s="193">
        <f>VLOOKUP(A111,'Membership Details'!C:J,8,FALSE)</f>
        <v>36982</v>
      </c>
      <c r="K111" s="193" t="b">
        <f t="shared" si="1"/>
        <v>1</v>
      </c>
      <c r="L111">
        <v>300000</v>
      </c>
      <c r="M111" s="83">
        <v>12</v>
      </c>
      <c r="N111" s="131">
        <v>45455</v>
      </c>
      <c r="O111" s="83">
        <v>0</v>
      </c>
      <c r="P111" s="83">
        <v>0</v>
      </c>
      <c r="Q111" s="146">
        <v>0.125</v>
      </c>
      <c r="R111" s="83" t="s">
        <v>6122</v>
      </c>
      <c r="T111"/>
      <c r="AA111">
        <v>300000</v>
      </c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15">
      <c r="A112" s="118">
        <v>245</v>
      </c>
      <c r="B112" s="83" t="s">
        <v>6119</v>
      </c>
      <c r="C112" s="83" t="s">
        <v>6120</v>
      </c>
      <c r="D112" s="118">
        <v>201</v>
      </c>
      <c r="E112" s="83" t="s">
        <v>153</v>
      </c>
      <c r="G112" t="s">
        <v>345</v>
      </c>
      <c r="H112" s="83" t="s">
        <v>6121</v>
      </c>
      <c r="I112" s="109">
        <v>45118</v>
      </c>
      <c r="J112" s="193">
        <f>VLOOKUP(A112,'Membership Details'!C:J,8,FALSE)</f>
        <v>36982</v>
      </c>
      <c r="K112" s="193" t="b">
        <f t="shared" si="1"/>
        <v>1</v>
      </c>
      <c r="L112">
        <v>240000</v>
      </c>
      <c r="M112" s="83">
        <v>12</v>
      </c>
      <c r="N112" s="109">
        <v>45483</v>
      </c>
      <c r="O112" s="83">
        <v>0</v>
      </c>
      <c r="P112" s="83">
        <v>0</v>
      </c>
      <c r="Q112" s="146">
        <v>0.125</v>
      </c>
      <c r="R112" s="83" t="s">
        <v>6122</v>
      </c>
      <c r="T112"/>
      <c r="AA112">
        <v>240000</v>
      </c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t="15">
      <c r="A113" s="118">
        <v>216</v>
      </c>
      <c r="B113" s="83" t="s">
        <v>6119</v>
      </c>
      <c r="C113" s="83" t="s">
        <v>6120</v>
      </c>
      <c r="D113" s="118">
        <v>202</v>
      </c>
      <c r="E113" s="83" t="s">
        <v>153</v>
      </c>
      <c r="G113" t="s">
        <v>321</v>
      </c>
      <c r="H113" s="83" t="s">
        <v>6121</v>
      </c>
      <c r="I113" s="109">
        <v>45118</v>
      </c>
      <c r="J113" s="193">
        <f>VLOOKUP(A113,'Membership Details'!C:J,8,FALSE)</f>
        <v>36982</v>
      </c>
      <c r="K113" s="193" t="b">
        <f t="shared" si="1"/>
        <v>1</v>
      </c>
      <c r="L113">
        <v>300000</v>
      </c>
      <c r="M113" s="83">
        <v>12</v>
      </c>
      <c r="N113" s="109">
        <v>45483</v>
      </c>
      <c r="O113" s="83">
        <v>0</v>
      </c>
      <c r="P113" s="83">
        <v>0</v>
      </c>
      <c r="Q113" s="146">
        <v>0.125</v>
      </c>
      <c r="R113" s="83" t="s">
        <v>6122</v>
      </c>
      <c r="T113"/>
      <c r="AA113">
        <v>300000</v>
      </c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t="15">
      <c r="A114" s="118">
        <v>686</v>
      </c>
      <c r="B114" s="83" t="s">
        <v>6119</v>
      </c>
      <c r="C114" s="83" t="s">
        <v>6120</v>
      </c>
      <c r="D114" s="118">
        <v>203</v>
      </c>
      <c r="E114" s="83" t="s">
        <v>153</v>
      </c>
      <c r="G114" t="s">
        <v>597</v>
      </c>
      <c r="H114" s="83" t="s">
        <v>6121</v>
      </c>
      <c r="I114" s="109">
        <v>45143</v>
      </c>
      <c r="J114" s="193">
        <f>VLOOKUP(A114,'Membership Details'!C:J,8,FALSE)</f>
        <v>36982</v>
      </c>
      <c r="K114" s="193" t="b">
        <f t="shared" si="1"/>
        <v>1</v>
      </c>
      <c r="L114">
        <v>300000</v>
      </c>
      <c r="M114" s="83">
        <v>12</v>
      </c>
      <c r="N114" s="109">
        <v>45508</v>
      </c>
      <c r="O114" s="83">
        <v>0</v>
      </c>
      <c r="P114" s="83">
        <v>0</v>
      </c>
      <c r="Q114" s="146">
        <v>0.125</v>
      </c>
      <c r="R114" s="83" t="s">
        <v>6122</v>
      </c>
      <c r="T114"/>
      <c r="AA114">
        <v>300000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t="15">
      <c r="A115" s="118">
        <v>1209</v>
      </c>
      <c r="B115" s="83" t="s">
        <v>6119</v>
      </c>
      <c r="C115" s="83" t="s">
        <v>6120</v>
      </c>
      <c r="D115" s="118">
        <v>204</v>
      </c>
      <c r="E115" s="83" t="s">
        <v>153</v>
      </c>
      <c r="G115" t="s">
        <v>598</v>
      </c>
      <c r="H115" s="83" t="s">
        <v>6121</v>
      </c>
      <c r="I115" s="109">
        <v>45118</v>
      </c>
      <c r="J115" s="193">
        <f>VLOOKUP(A115,'Membership Details'!C:J,8,FALSE)</f>
        <v>36982</v>
      </c>
      <c r="K115" s="193" t="b">
        <f t="shared" si="1"/>
        <v>1</v>
      </c>
      <c r="L115">
        <v>300000</v>
      </c>
      <c r="M115" s="83">
        <v>12</v>
      </c>
      <c r="N115" s="109">
        <v>45483</v>
      </c>
      <c r="O115" s="83">
        <v>0</v>
      </c>
      <c r="P115" s="83">
        <v>0</v>
      </c>
      <c r="Q115" s="146">
        <v>0.125</v>
      </c>
      <c r="R115" s="83" t="s">
        <v>6122</v>
      </c>
      <c r="T115"/>
      <c r="AA115">
        <v>300000</v>
      </c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t="15">
      <c r="A116" s="118">
        <v>224</v>
      </c>
      <c r="B116" s="83" t="s">
        <v>6119</v>
      </c>
      <c r="C116" s="83" t="s">
        <v>6120</v>
      </c>
      <c r="D116" s="118">
        <v>207</v>
      </c>
      <c r="E116" s="83" t="s">
        <v>153</v>
      </c>
      <c r="G116" t="s">
        <v>327</v>
      </c>
      <c r="H116" s="83" t="s">
        <v>6121</v>
      </c>
      <c r="I116" s="109">
        <v>45152</v>
      </c>
      <c r="J116" s="193">
        <f>VLOOKUP(A116,'Membership Details'!C:J,8,FALSE)</f>
        <v>36982</v>
      </c>
      <c r="K116" s="193" t="b">
        <f t="shared" si="1"/>
        <v>1</v>
      </c>
      <c r="L116">
        <v>240000</v>
      </c>
      <c r="M116" s="83">
        <v>12</v>
      </c>
      <c r="N116" s="109">
        <v>45517</v>
      </c>
      <c r="O116" s="83">
        <v>0</v>
      </c>
      <c r="P116" s="83">
        <v>0</v>
      </c>
      <c r="Q116" s="146">
        <v>0.125</v>
      </c>
      <c r="R116" s="83" t="s">
        <v>6122</v>
      </c>
      <c r="T116"/>
      <c r="AA116">
        <v>240000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t="15">
      <c r="A117" s="118">
        <v>33</v>
      </c>
      <c r="B117" s="83" t="s">
        <v>6119</v>
      </c>
      <c r="C117" s="83" t="s">
        <v>6120</v>
      </c>
      <c r="D117" s="118">
        <v>208</v>
      </c>
      <c r="E117" s="83" t="s">
        <v>153</v>
      </c>
      <c r="G117" t="s">
        <v>194</v>
      </c>
      <c r="H117" s="83" t="s">
        <v>6121</v>
      </c>
      <c r="I117" s="109">
        <v>45143</v>
      </c>
      <c r="J117" s="193">
        <f>VLOOKUP(A117,'Membership Details'!C:J,8,FALSE)</f>
        <v>36982</v>
      </c>
      <c r="K117" s="193" t="b">
        <f t="shared" si="1"/>
        <v>1</v>
      </c>
      <c r="L117">
        <v>300000</v>
      </c>
      <c r="M117" s="83">
        <v>12</v>
      </c>
      <c r="N117" s="109">
        <v>45508</v>
      </c>
      <c r="O117" s="83">
        <v>0</v>
      </c>
      <c r="P117" s="83">
        <v>0</v>
      </c>
      <c r="Q117" s="146">
        <v>0.125</v>
      </c>
      <c r="R117" s="83" t="s">
        <v>6122</v>
      </c>
      <c r="T117"/>
      <c r="AA117">
        <v>300000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t="15">
      <c r="A118" s="118">
        <v>1088</v>
      </c>
      <c r="B118" s="83" t="s">
        <v>6119</v>
      </c>
      <c r="C118" s="83" t="s">
        <v>6120</v>
      </c>
      <c r="D118" s="118">
        <v>210</v>
      </c>
      <c r="E118" s="83" t="s">
        <v>153</v>
      </c>
      <c r="G118" t="s">
        <v>774</v>
      </c>
      <c r="H118" s="83" t="s">
        <v>6121</v>
      </c>
      <c r="I118" s="109">
        <v>45118</v>
      </c>
      <c r="J118" s="193">
        <f>VLOOKUP(A118,'Membership Details'!C:J,8,FALSE)</f>
        <v>36982</v>
      </c>
      <c r="K118" s="193" t="b">
        <f t="shared" si="1"/>
        <v>1</v>
      </c>
      <c r="L118">
        <v>230000</v>
      </c>
      <c r="M118" s="83">
        <v>12</v>
      </c>
      <c r="N118" s="109">
        <v>45483</v>
      </c>
      <c r="O118" s="83">
        <v>0</v>
      </c>
      <c r="P118" s="83">
        <v>0</v>
      </c>
      <c r="Q118" s="146">
        <v>0.125</v>
      </c>
      <c r="R118" s="83" t="s">
        <v>6122</v>
      </c>
      <c r="T118"/>
      <c r="AA118">
        <v>230000</v>
      </c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t="15">
      <c r="A119" s="118">
        <v>178</v>
      </c>
      <c r="B119" s="83" t="s">
        <v>6119</v>
      </c>
      <c r="C119" s="83" t="s">
        <v>6120</v>
      </c>
      <c r="D119" s="118">
        <v>211</v>
      </c>
      <c r="E119" s="83" t="s">
        <v>153</v>
      </c>
      <c r="G119" t="s">
        <v>297</v>
      </c>
      <c r="H119" s="83" t="s">
        <v>6121</v>
      </c>
      <c r="I119" s="109">
        <v>45152</v>
      </c>
      <c r="J119" s="193">
        <f>VLOOKUP(A119,'Membership Details'!C:J,8,FALSE)</f>
        <v>36982</v>
      </c>
      <c r="K119" s="193" t="b">
        <f t="shared" si="1"/>
        <v>1</v>
      </c>
      <c r="L119">
        <v>300000</v>
      </c>
      <c r="M119" s="83">
        <v>12</v>
      </c>
      <c r="N119" s="109">
        <v>45517</v>
      </c>
      <c r="O119" s="83">
        <v>0</v>
      </c>
      <c r="P119" s="83">
        <v>0</v>
      </c>
      <c r="Q119" s="146">
        <v>0.125</v>
      </c>
      <c r="R119" s="83" t="s">
        <v>6122</v>
      </c>
      <c r="T119"/>
      <c r="AA119">
        <v>300000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t="15">
      <c r="A120" s="118">
        <v>385</v>
      </c>
      <c r="B120" s="83" t="s">
        <v>6119</v>
      </c>
      <c r="C120" s="83" t="s">
        <v>6120</v>
      </c>
      <c r="D120" s="118">
        <v>212</v>
      </c>
      <c r="E120" s="83" t="s">
        <v>153</v>
      </c>
      <c r="G120" t="s">
        <v>456</v>
      </c>
      <c r="H120" s="83" t="s">
        <v>6121</v>
      </c>
      <c r="I120" s="109">
        <v>45143</v>
      </c>
      <c r="J120" s="193">
        <f>VLOOKUP(A120,'Membership Details'!C:J,8,FALSE)</f>
        <v>36982</v>
      </c>
      <c r="K120" s="193" t="b">
        <f t="shared" si="1"/>
        <v>1</v>
      </c>
      <c r="L120">
        <v>300000</v>
      </c>
      <c r="M120" s="83">
        <v>12</v>
      </c>
      <c r="N120" s="109">
        <v>45508</v>
      </c>
      <c r="O120" s="83">
        <v>0</v>
      </c>
      <c r="P120" s="83">
        <v>0</v>
      </c>
      <c r="Q120" s="146">
        <v>0.125</v>
      </c>
      <c r="R120" s="83" t="s">
        <v>6122</v>
      </c>
      <c r="T120"/>
      <c r="AA120">
        <v>300000</v>
      </c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15">
      <c r="A121" s="118">
        <v>227</v>
      </c>
      <c r="B121" s="83" t="s">
        <v>6119</v>
      </c>
      <c r="C121" s="83" t="s">
        <v>6120</v>
      </c>
      <c r="D121" s="118">
        <v>213</v>
      </c>
      <c r="E121" s="83" t="s">
        <v>153</v>
      </c>
      <c r="G121" t="s">
        <v>329</v>
      </c>
      <c r="H121" s="83" t="s">
        <v>6121</v>
      </c>
      <c r="I121" s="129">
        <v>45090</v>
      </c>
      <c r="J121" s="193">
        <f>VLOOKUP(A121,'Membership Details'!C:J,8,FALSE)</f>
        <v>36982</v>
      </c>
      <c r="K121" s="193" t="b">
        <f t="shared" si="1"/>
        <v>1</v>
      </c>
      <c r="L121">
        <v>300000</v>
      </c>
      <c r="M121" s="83">
        <v>12</v>
      </c>
      <c r="N121" s="131">
        <v>45455</v>
      </c>
      <c r="O121" s="83">
        <v>0</v>
      </c>
      <c r="P121" s="83">
        <v>0</v>
      </c>
      <c r="Q121" s="146">
        <v>0.125</v>
      </c>
      <c r="R121" s="83" t="s">
        <v>6122</v>
      </c>
      <c r="T121"/>
      <c r="AA121">
        <v>300000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15">
      <c r="A122" s="118">
        <v>1467</v>
      </c>
      <c r="B122" s="83" t="s">
        <v>6119</v>
      </c>
      <c r="C122" s="83" t="s">
        <v>6120</v>
      </c>
      <c r="D122" s="118">
        <v>214</v>
      </c>
      <c r="E122" s="83" t="s">
        <v>153</v>
      </c>
      <c r="G122" t="s">
        <v>705</v>
      </c>
      <c r="H122" s="83" t="s">
        <v>6121</v>
      </c>
      <c r="I122" s="109">
        <v>45152</v>
      </c>
      <c r="J122" s="193">
        <f>VLOOKUP(A122,'Membership Details'!C:J,8,FALSE)</f>
        <v>36982</v>
      </c>
      <c r="K122" s="193" t="b">
        <f t="shared" si="1"/>
        <v>1</v>
      </c>
      <c r="L122">
        <v>275000</v>
      </c>
      <c r="M122" s="83">
        <v>12</v>
      </c>
      <c r="N122" s="109">
        <v>45517</v>
      </c>
      <c r="O122" s="83">
        <v>0</v>
      </c>
      <c r="P122" s="83">
        <v>0</v>
      </c>
      <c r="Q122" s="146">
        <v>0.125</v>
      </c>
      <c r="R122" s="83" t="s">
        <v>6122</v>
      </c>
      <c r="T122"/>
      <c r="AA122">
        <v>275000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15">
      <c r="A123" s="118">
        <v>96</v>
      </c>
      <c r="B123" s="83" t="s">
        <v>6119</v>
      </c>
      <c r="C123" s="83" t="s">
        <v>6120</v>
      </c>
      <c r="D123" s="118">
        <v>218</v>
      </c>
      <c r="E123" s="83" t="s">
        <v>153</v>
      </c>
      <c r="G123" t="s">
        <v>238</v>
      </c>
      <c r="H123" s="83" t="s">
        <v>6121</v>
      </c>
      <c r="I123" s="109">
        <v>45152</v>
      </c>
      <c r="J123" s="193">
        <f>VLOOKUP(A123,'Membership Details'!C:J,8,FALSE)</f>
        <v>36982</v>
      </c>
      <c r="K123" s="193" t="b">
        <f t="shared" si="1"/>
        <v>1</v>
      </c>
      <c r="L123">
        <v>300000</v>
      </c>
      <c r="M123" s="83">
        <v>12</v>
      </c>
      <c r="N123" s="109">
        <v>45517</v>
      </c>
      <c r="O123" s="83">
        <v>0</v>
      </c>
      <c r="P123" s="83">
        <v>0</v>
      </c>
      <c r="Q123" s="146">
        <v>0.125</v>
      </c>
      <c r="R123" s="83" t="s">
        <v>6122</v>
      </c>
      <c r="T123"/>
      <c r="AA123">
        <v>300000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15">
      <c r="A124" s="118">
        <v>342</v>
      </c>
      <c r="B124" s="83" t="s">
        <v>6119</v>
      </c>
      <c r="C124" s="83" t="s">
        <v>6120</v>
      </c>
      <c r="D124" s="118">
        <v>220</v>
      </c>
      <c r="E124" s="83" t="s">
        <v>153</v>
      </c>
      <c r="G124" t="s">
        <v>6142</v>
      </c>
      <c r="H124" s="83" t="s">
        <v>6121</v>
      </c>
      <c r="I124" s="109">
        <v>40738</v>
      </c>
      <c r="J124" s="193">
        <f>VLOOKUP(A124,'Membership Details'!C:J,8,FALSE)</f>
        <v>36637</v>
      </c>
      <c r="K124" s="193" t="b">
        <f t="shared" si="1"/>
        <v>1</v>
      </c>
      <c r="L124">
        <v>81370</v>
      </c>
      <c r="M124" s="83">
        <v>12</v>
      </c>
      <c r="N124" s="109">
        <v>41103</v>
      </c>
      <c r="O124" s="83">
        <v>0</v>
      </c>
      <c r="P124" s="83">
        <v>0</v>
      </c>
      <c r="Q124" s="146">
        <v>0.125</v>
      </c>
      <c r="R124" s="83" t="s">
        <v>6122</v>
      </c>
      <c r="T124"/>
      <c r="AA124">
        <v>81370</v>
      </c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15">
      <c r="A125" s="118">
        <v>859</v>
      </c>
      <c r="B125" s="83" t="s">
        <v>6119</v>
      </c>
      <c r="C125" s="83" t="s">
        <v>6120</v>
      </c>
      <c r="D125" s="118">
        <v>221</v>
      </c>
      <c r="E125" s="83" t="s">
        <v>153</v>
      </c>
      <c r="G125" t="s">
        <v>610</v>
      </c>
      <c r="H125" s="83" t="s">
        <v>6121</v>
      </c>
      <c r="I125" s="109">
        <v>45143</v>
      </c>
      <c r="J125" s="193">
        <f>VLOOKUP(A125,'Membership Details'!C:J,8,FALSE)</f>
        <v>36982</v>
      </c>
      <c r="K125" s="193" t="b">
        <f t="shared" si="1"/>
        <v>1</v>
      </c>
      <c r="L125">
        <v>300000</v>
      </c>
      <c r="M125" s="83">
        <v>12</v>
      </c>
      <c r="N125" s="109">
        <v>45508</v>
      </c>
      <c r="O125" s="83">
        <v>0</v>
      </c>
      <c r="P125" s="83">
        <v>0</v>
      </c>
      <c r="Q125" s="146">
        <v>0.125</v>
      </c>
      <c r="R125" s="83" t="s">
        <v>6122</v>
      </c>
      <c r="T125"/>
      <c r="AA125">
        <v>300000</v>
      </c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15">
      <c r="A126" s="118">
        <v>1394</v>
      </c>
      <c r="B126" s="83" t="s">
        <v>6119</v>
      </c>
      <c r="C126" s="83" t="s">
        <v>6120</v>
      </c>
      <c r="D126" s="118">
        <v>223</v>
      </c>
      <c r="E126" s="83" t="s">
        <v>153</v>
      </c>
      <c r="G126" t="s">
        <v>1147</v>
      </c>
      <c r="H126" s="83" t="s">
        <v>6121</v>
      </c>
      <c r="I126" s="109">
        <v>45118</v>
      </c>
      <c r="J126" s="193">
        <f>VLOOKUP(A126,'Membership Details'!C:J,8,FALSE)</f>
        <v>37103</v>
      </c>
      <c r="K126" s="193" t="b">
        <f t="shared" si="1"/>
        <v>1</v>
      </c>
      <c r="L126">
        <v>300000</v>
      </c>
      <c r="M126" s="83">
        <v>12</v>
      </c>
      <c r="N126" s="109">
        <v>45483</v>
      </c>
      <c r="O126" s="83">
        <v>0</v>
      </c>
      <c r="P126" s="83">
        <v>0</v>
      </c>
      <c r="Q126" s="146">
        <v>0.125</v>
      </c>
      <c r="R126" s="83" t="s">
        <v>6122</v>
      </c>
      <c r="T126"/>
      <c r="AA126">
        <v>300000</v>
      </c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15">
      <c r="A127" s="118">
        <v>1395</v>
      </c>
      <c r="B127" s="83" t="s">
        <v>6119</v>
      </c>
      <c r="C127" s="83" t="s">
        <v>6120</v>
      </c>
      <c r="D127" s="118">
        <v>224</v>
      </c>
      <c r="E127" s="83" t="s">
        <v>153</v>
      </c>
      <c r="G127" t="s">
        <v>1148</v>
      </c>
      <c r="H127" s="83" t="s">
        <v>6121</v>
      </c>
      <c r="I127" s="109">
        <v>45118</v>
      </c>
      <c r="J127" s="193">
        <f>VLOOKUP(A127,'Membership Details'!C:J,8,FALSE)</f>
        <v>37103</v>
      </c>
      <c r="K127" s="193" t="b">
        <f t="shared" si="1"/>
        <v>1</v>
      </c>
      <c r="L127">
        <v>300000</v>
      </c>
      <c r="M127" s="83">
        <v>12</v>
      </c>
      <c r="N127" s="109">
        <v>45483</v>
      </c>
      <c r="O127" s="83">
        <v>0</v>
      </c>
      <c r="P127" s="83">
        <v>0</v>
      </c>
      <c r="Q127" s="146">
        <v>0.125</v>
      </c>
      <c r="R127" s="83" t="s">
        <v>6122</v>
      </c>
      <c r="T127"/>
      <c r="AA127">
        <v>300000</v>
      </c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15">
      <c r="A128" s="118">
        <v>623</v>
      </c>
      <c r="B128" s="83" t="s">
        <v>6119</v>
      </c>
      <c r="C128" s="83" t="s">
        <v>6120</v>
      </c>
      <c r="D128" s="118">
        <v>225</v>
      </c>
      <c r="E128" s="83" t="s">
        <v>153</v>
      </c>
      <c r="G128" t="s">
        <v>1146</v>
      </c>
      <c r="H128" s="83" t="s">
        <v>6121</v>
      </c>
      <c r="I128" s="109">
        <v>45118</v>
      </c>
      <c r="J128" s="193">
        <f>VLOOKUP(A128,'Membership Details'!C:J,8,FALSE)</f>
        <v>37075</v>
      </c>
      <c r="K128" s="193" t="b">
        <f t="shared" si="1"/>
        <v>1</v>
      </c>
      <c r="L128">
        <v>300000</v>
      </c>
      <c r="M128" s="83">
        <v>12</v>
      </c>
      <c r="N128" s="109">
        <v>45483</v>
      </c>
      <c r="O128" s="83">
        <v>0</v>
      </c>
      <c r="P128" s="83">
        <v>0</v>
      </c>
      <c r="Q128" s="146">
        <v>0.125</v>
      </c>
      <c r="R128" s="83" t="s">
        <v>6122</v>
      </c>
      <c r="T128"/>
      <c r="AA128">
        <v>300000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15">
      <c r="A129" s="118">
        <v>1275</v>
      </c>
      <c r="B129" s="83" t="s">
        <v>6119</v>
      </c>
      <c r="C129" s="83" t="s">
        <v>6120</v>
      </c>
      <c r="D129" s="118">
        <v>228</v>
      </c>
      <c r="E129" s="83" t="s">
        <v>153</v>
      </c>
      <c r="G129" t="s">
        <v>1174</v>
      </c>
      <c r="H129" s="83" t="s">
        <v>6121</v>
      </c>
      <c r="I129" s="109">
        <v>45143</v>
      </c>
      <c r="J129" s="193">
        <f>VLOOKUP(A129,'Membership Details'!C:J,8,FALSE)</f>
        <v>37429</v>
      </c>
      <c r="K129" s="193" t="b">
        <f t="shared" si="1"/>
        <v>1</v>
      </c>
      <c r="L129">
        <v>160000</v>
      </c>
      <c r="M129" s="83">
        <v>12</v>
      </c>
      <c r="N129" s="109">
        <v>45508</v>
      </c>
      <c r="O129" s="83">
        <v>0</v>
      </c>
      <c r="P129" s="83">
        <v>0</v>
      </c>
      <c r="Q129" s="146">
        <v>0.125</v>
      </c>
      <c r="R129" s="83" t="s">
        <v>6122</v>
      </c>
      <c r="T129"/>
      <c r="AA129">
        <v>160000</v>
      </c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15">
      <c r="A130" s="118">
        <v>1486</v>
      </c>
      <c r="B130" s="83" t="s">
        <v>6119</v>
      </c>
      <c r="C130" s="83" t="s">
        <v>6120</v>
      </c>
      <c r="D130" s="118">
        <v>229</v>
      </c>
      <c r="E130" s="83" t="s">
        <v>153</v>
      </c>
      <c r="G130" t="s">
        <v>1175</v>
      </c>
      <c r="H130" s="83" t="s">
        <v>6121</v>
      </c>
      <c r="I130" s="109">
        <v>45152</v>
      </c>
      <c r="J130" s="193">
        <f>VLOOKUP(A130,'Membership Details'!C:J,8,FALSE)</f>
        <v>37429</v>
      </c>
      <c r="K130" s="193" t="b">
        <f t="shared" si="1"/>
        <v>1</v>
      </c>
      <c r="L130">
        <v>300000</v>
      </c>
      <c r="M130" s="83">
        <v>12</v>
      </c>
      <c r="N130" s="109">
        <v>45517</v>
      </c>
      <c r="O130" s="83">
        <v>0</v>
      </c>
      <c r="P130" s="83">
        <v>0</v>
      </c>
      <c r="Q130" s="146">
        <v>0.125</v>
      </c>
      <c r="R130" s="83" t="s">
        <v>6122</v>
      </c>
      <c r="T130"/>
      <c r="AA130">
        <v>300000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15">
      <c r="A131" s="118">
        <v>943</v>
      </c>
      <c r="B131" s="83" t="s">
        <v>6119</v>
      </c>
      <c r="C131" s="83" t="s">
        <v>6120</v>
      </c>
      <c r="D131" s="118">
        <v>233</v>
      </c>
      <c r="E131" s="83" t="s">
        <v>153</v>
      </c>
      <c r="G131" t="s">
        <v>926</v>
      </c>
      <c r="H131" s="83" t="s">
        <v>6121</v>
      </c>
      <c r="I131" s="109">
        <v>45118</v>
      </c>
      <c r="J131" s="193">
        <f>VLOOKUP(A131,'Membership Details'!C:J,8,FALSE)</f>
        <v>36982</v>
      </c>
      <c r="K131" s="193" t="b">
        <f t="shared" ref="K131:K194" si="2">I131&gt;=J131</f>
        <v>1</v>
      </c>
      <c r="L131">
        <v>300000</v>
      </c>
      <c r="M131" s="83">
        <v>12</v>
      </c>
      <c r="N131" s="109">
        <v>45483</v>
      </c>
      <c r="O131" s="83">
        <v>0</v>
      </c>
      <c r="P131" s="83">
        <v>0</v>
      </c>
      <c r="Q131" s="146">
        <v>0.125</v>
      </c>
      <c r="R131" s="83" t="s">
        <v>6122</v>
      </c>
      <c r="T131"/>
      <c r="AA131">
        <v>300000</v>
      </c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15">
      <c r="A132" s="118">
        <v>836</v>
      </c>
      <c r="B132" s="83" t="s">
        <v>6119</v>
      </c>
      <c r="C132" s="83" t="s">
        <v>6120</v>
      </c>
      <c r="D132" s="118">
        <v>236</v>
      </c>
      <c r="E132" s="83" t="s">
        <v>153</v>
      </c>
      <c r="G132" t="s">
        <v>617</v>
      </c>
      <c r="H132" s="83" t="s">
        <v>6121</v>
      </c>
      <c r="I132" s="109">
        <v>45152</v>
      </c>
      <c r="J132" s="193">
        <f>VLOOKUP(A132,'Membership Details'!C:J,8,FALSE)</f>
        <v>36982</v>
      </c>
      <c r="K132" s="193" t="b">
        <f t="shared" si="2"/>
        <v>1</v>
      </c>
      <c r="L132">
        <v>300000</v>
      </c>
      <c r="M132" s="83">
        <v>12</v>
      </c>
      <c r="N132" s="109">
        <v>45517</v>
      </c>
      <c r="O132" s="83">
        <v>0</v>
      </c>
      <c r="P132" s="83">
        <v>0</v>
      </c>
      <c r="Q132" s="146">
        <v>0.125</v>
      </c>
      <c r="R132" s="83" t="s">
        <v>6122</v>
      </c>
      <c r="T132"/>
      <c r="AA132">
        <v>300000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15">
      <c r="A133" s="118">
        <v>1277</v>
      </c>
      <c r="B133" s="83" t="s">
        <v>6119</v>
      </c>
      <c r="C133" s="83" t="s">
        <v>6120</v>
      </c>
      <c r="D133" s="118">
        <v>237</v>
      </c>
      <c r="E133" s="83" t="s">
        <v>153</v>
      </c>
      <c r="G133" t="s">
        <v>1249</v>
      </c>
      <c r="H133" s="83" t="s">
        <v>6121</v>
      </c>
      <c r="I133" s="129">
        <v>45090</v>
      </c>
      <c r="J133" s="193">
        <f>VLOOKUP(A133,'Membership Details'!C:J,8,FALSE)</f>
        <v>37986</v>
      </c>
      <c r="K133" s="193" t="b">
        <f t="shared" si="2"/>
        <v>1</v>
      </c>
      <c r="L133">
        <v>133000</v>
      </c>
      <c r="M133" s="83">
        <v>12</v>
      </c>
      <c r="N133" s="131">
        <v>45455</v>
      </c>
      <c r="O133" s="83">
        <v>0</v>
      </c>
      <c r="P133" s="83">
        <v>0</v>
      </c>
      <c r="Q133" s="146">
        <v>0.125</v>
      </c>
      <c r="R133" s="83" t="s">
        <v>6122</v>
      </c>
      <c r="T133"/>
      <c r="AA133">
        <v>133000</v>
      </c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15">
      <c r="A134" s="118">
        <v>1944</v>
      </c>
      <c r="B134" s="83" t="s">
        <v>6119</v>
      </c>
      <c r="C134" s="83" t="s">
        <v>6120</v>
      </c>
      <c r="D134" s="118">
        <v>238</v>
      </c>
      <c r="E134" s="83" t="s">
        <v>153</v>
      </c>
      <c r="G134" t="s">
        <v>1250</v>
      </c>
      <c r="H134" s="83" t="s">
        <v>6121</v>
      </c>
      <c r="I134" s="109">
        <v>45143</v>
      </c>
      <c r="J134" s="193">
        <f>VLOOKUP(A134,'Membership Details'!C:J,8,FALSE)</f>
        <v>37986</v>
      </c>
      <c r="K134" s="193" t="b">
        <f t="shared" si="2"/>
        <v>1</v>
      </c>
      <c r="L134">
        <v>250000</v>
      </c>
      <c r="M134" s="83">
        <v>12</v>
      </c>
      <c r="N134" s="109">
        <v>45508</v>
      </c>
      <c r="O134" s="83">
        <v>0</v>
      </c>
      <c r="P134" s="83">
        <v>0</v>
      </c>
      <c r="Q134" s="146">
        <v>0.125</v>
      </c>
      <c r="R134" s="83" t="s">
        <v>6122</v>
      </c>
      <c r="T134"/>
      <c r="AA134">
        <v>250000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t="15">
      <c r="A135" s="118">
        <v>149</v>
      </c>
      <c r="B135" s="83" t="s">
        <v>6119</v>
      </c>
      <c r="C135" s="83" t="s">
        <v>6120</v>
      </c>
      <c r="D135" s="118">
        <v>239</v>
      </c>
      <c r="E135" s="83" t="s">
        <v>153</v>
      </c>
      <c r="G135" t="s">
        <v>281</v>
      </c>
      <c r="H135" s="83" t="s">
        <v>6121</v>
      </c>
      <c r="I135" s="109">
        <v>45118</v>
      </c>
      <c r="J135" s="193">
        <f>VLOOKUP(A135,'Membership Details'!C:J,8,FALSE)</f>
        <v>36982</v>
      </c>
      <c r="K135" s="193" t="b">
        <f t="shared" si="2"/>
        <v>1</v>
      </c>
      <c r="L135">
        <v>300000</v>
      </c>
      <c r="M135" s="83">
        <v>12</v>
      </c>
      <c r="N135" s="109">
        <v>45483</v>
      </c>
      <c r="O135" s="83">
        <v>0</v>
      </c>
      <c r="P135" s="83">
        <v>0</v>
      </c>
      <c r="Q135" s="146">
        <v>0.125</v>
      </c>
      <c r="R135" s="83" t="s">
        <v>6122</v>
      </c>
      <c r="T135"/>
      <c r="AA135">
        <v>300000</v>
      </c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t="15">
      <c r="A136" s="118">
        <v>191</v>
      </c>
      <c r="B136" s="83" t="s">
        <v>6119</v>
      </c>
      <c r="C136" s="83" t="s">
        <v>6120</v>
      </c>
      <c r="D136" s="118">
        <v>241</v>
      </c>
      <c r="E136" s="83" t="s">
        <v>153</v>
      </c>
      <c r="G136" t="s">
        <v>307</v>
      </c>
      <c r="H136" s="83" t="s">
        <v>6121</v>
      </c>
      <c r="I136" s="109">
        <v>45157</v>
      </c>
      <c r="J136" s="193">
        <f>VLOOKUP(A136,'Membership Details'!C:J,8,FALSE)</f>
        <v>36982</v>
      </c>
      <c r="K136" s="193" t="b">
        <f t="shared" si="2"/>
        <v>1</v>
      </c>
      <c r="L136">
        <v>230000</v>
      </c>
      <c r="M136" s="83">
        <v>12</v>
      </c>
      <c r="N136" s="109">
        <v>45522</v>
      </c>
      <c r="O136" s="83">
        <v>0</v>
      </c>
      <c r="P136" s="83">
        <v>0</v>
      </c>
      <c r="Q136" s="146">
        <v>0.125</v>
      </c>
      <c r="R136" s="83" t="s">
        <v>6122</v>
      </c>
      <c r="T136"/>
      <c r="AA136">
        <v>230000</v>
      </c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t="15">
      <c r="A137" s="118">
        <v>238</v>
      </c>
      <c r="B137" s="83" t="s">
        <v>6119</v>
      </c>
      <c r="C137" s="83" t="s">
        <v>6120</v>
      </c>
      <c r="D137" s="118">
        <v>242</v>
      </c>
      <c r="E137" s="83" t="s">
        <v>153</v>
      </c>
      <c r="G137" t="s">
        <v>338</v>
      </c>
      <c r="H137" s="83" t="s">
        <v>6121</v>
      </c>
      <c r="I137" s="109">
        <v>45152</v>
      </c>
      <c r="J137" s="193">
        <f>VLOOKUP(A137,'Membership Details'!C:J,8,FALSE)</f>
        <v>36982</v>
      </c>
      <c r="K137" s="193" t="b">
        <f t="shared" si="2"/>
        <v>1</v>
      </c>
      <c r="L137">
        <v>300000</v>
      </c>
      <c r="M137" s="83">
        <v>12</v>
      </c>
      <c r="N137" s="109">
        <v>45517</v>
      </c>
      <c r="O137" s="83">
        <v>0</v>
      </c>
      <c r="P137" s="83">
        <v>0</v>
      </c>
      <c r="Q137" s="146">
        <v>0.125</v>
      </c>
      <c r="R137" s="83" t="s">
        <v>6122</v>
      </c>
      <c r="T137"/>
      <c r="AA137">
        <v>300000</v>
      </c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t="15">
      <c r="A138" s="118">
        <v>416</v>
      </c>
      <c r="B138" s="83" t="s">
        <v>6119</v>
      </c>
      <c r="C138" s="83" t="s">
        <v>6120</v>
      </c>
      <c r="D138" s="118">
        <v>243</v>
      </c>
      <c r="E138" s="83" t="s">
        <v>153</v>
      </c>
      <c r="G138" t="s">
        <v>1162</v>
      </c>
      <c r="H138" s="83" t="s">
        <v>6121</v>
      </c>
      <c r="I138" s="128">
        <v>45272</v>
      </c>
      <c r="J138" s="193">
        <f>VLOOKUP(A138,'Membership Details'!C:J,8,FALSE)</f>
        <v>37344</v>
      </c>
      <c r="K138" s="193" t="b">
        <f t="shared" si="2"/>
        <v>1</v>
      </c>
      <c r="L138">
        <v>210000</v>
      </c>
      <c r="M138" s="83">
        <v>12</v>
      </c>
      <c r="N138" s="109">
        <v>45637</v>
      </c>
      <c r="O138" s="83">
        <v>0</v>
      </c>
      <c r="P138" s="83">
        <v>0</v>
      </c>
      <c r="Q138" s="146">
        <v>0.125</v>
      </c>
      <c r="R138" s="83" t="s">
        <v>6122</v>
      </c>
      <c r="T138"/>
      <c r="AA138">
        <v>210000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t="15">
      <c r="A139" s="118">
        <v>1294</v>
      </c>
      <c r="B139" s="83" t="s">
        <v>6119</v>
      </c>
      <c r="C139" s="83" t="s">
        <v>6120</v>
      </c>
      <c r="D139" s="118">
        <v>247</v>
      </c>
      <c r="E139" s="83" t="s">
        <v>153</v>
      </c>
      <c r="G139" t="s">
        <v>1230</v>
      </c>
      <c r="H139" s="83" t="s">
        <v>6121</v>
      </c>
      <c r="I139" s="129">
        <v>45090</v>
      </c>
      <c r="J139" s="193">
        <f>VLOOKUP(A139,'Membership Details'!C:J,8,FALSE)</f>
        <v>37986</v>
      </c>
      <c r="K139" s="193" t="b">
        <f t="shared" si="2"/>
        <v>1</v>
      </c>
      <c r="L139">
        <v>300000</v>
      </c>
      <c r="M139" s="83">
        <v>12</v>
      </c>
      <c r="N139" s="131">
        <v>45455</v>
      </c>
      <c r="O139" s="83">
        <v>0</v>
      </c>
      <c r="P139" s="83">
        <v>0</v>
      </c>
      <c r="Q139" s="146">
        <v>0.125</v>
      </c>
      <c r="R139" s="83" t="s">
        <v>6122</v>
      </c>
      <c r="T139"/>
      <c r="AA139">
        <v>300000</v>
      </c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t="15">
      <c r="A140" s="118">
        <v>1403</v>
      </c>
      <c r="B140" s="83" t="s">
        <v>6119</v>
      </c>
      <c r="C140" s="83" t="s">
        <v>6120</v>
      </c>
      <c r="D140" s="118">
        <v>248</v>
      </c>
      <c r="E140" s="83" t="s">
        <v>153</v>
      </c>
      <c r="G140" t="s">
        <v>535</v>
      </c>
      <c r="H140" s="83" t="s">
        <v>6121</v>
      </c>
      <c r="I140" s="109">
        <v>45152</v>
      </c>
      <c r="J140" s="193">
        <f>VLOOKUP(A140,'Membership Details'!C:J,8,FALSE)</f>
        <v>36982</v>
      </c>
      <c r="K140" s="193" t="b">
        <f t="shared" si="2"/>
        <v>1</v>
      </c>
      <c r="L140">
        <v>300000</v>
      </c>
      <c r="M140" s="83">
        <v>12</v>
      </c>
      <c r="N140" s="109">
        <v>45517</v>
      </c>
      <c r="O140" s="83">
        <v>0</v>
      </c>
      <c r="P140" s="83">
        <v>0</v>
      </c>
      <c r="Q140" s="146">
        <v>0.125</v>
      </c>
      <c r="R140" s="83" t="s">
        <v>6122</v>
      </c>
      <c r="T140"/>
      <c r="AA140">
        <v>300000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t="15">
      <c r="A141" s="118">
        <v>101</v>
      </c>
      <c r="B141" s="83" t="s">
        <v>6119</v>
      </c>
      <c r="C141" s="83" t="s">
        <v>6120</v>
      </c>
      <c r="D141" s="118">
        <v>250</v>
      </c>
      <c r="E141" s="83" t="s">
        <v>153</v>
      </c>
      <c r="G141" t="s">
        <v>242</v>
      </c>
      <c r="H141" s="83" t="s">
        <v>6121</v>
      </c>
      <c r="I141" s="129">
        <v>42516</v>
      </c>
      <c r="J141" s="193">
        <f>VLOOKUP(A141,'Membership Details'!C:J,8,FALSE)</f>
        <v>36982</v>
      </c>
      <c r="K141" s="193" t="b">
        <f t="shared" si="2"/>
        <v>1</v>
      </c>
      <c r="L141">
        <v>203853</v>
      </c>
      <c r="M141" s="83">
        <v>12</v>
      </c>
      <c r="N141" s="131">
        <v>42880</v>
      </c>
      <c r="O141" s="83">
        <v>0</v>
      </c>
      <c r="P141" s="83">
        <v>0</v>
      </c>
      <c r="Q141" s="146">
        <v>0.125</v>
      </c>
      <c r="R141" s="83" t="s">
        <v>6122</v>
      </c>
      <c r="T141"/>
      <c r="AA141">
        <v>203853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t="15">
      <c r="A142" s="118">
        <v>1312</v>
      </c>
      <c r="B142" s="83" t="s">
        <v>6119</v>
      </c>
      <c r="C142" s="83" t="s">
        <v>6120</v>
      </c>
      <c r="D142" s="118">
        <v>251</v>
      </c>
      <c r="E142" s="83" t="s">
        <v>153</v>
      </c>
      <c r="G142" t="s">
        <v>448</v>
      </c>
      <c r="H142" s="83" t="s">
        <v>6121</v>
      </c>
      <c r="I142" s="129">
        <v>45090</v>
      </c>
      <c r="J142" s="193">
        <f>VLOOKUP(A142,'Membership Details'!C:J,8,FALSE)</f>
        <v>36982</v>
      </c>
      <c r="K142" s="193" t="b">
        <f t="shared" si="2"/>
        <v>1</v>
      </c>
      <c r="L142">
        <v>280000</v>
      </c>
      <c r="M142" s="83">
        <v>12</v>
      </c>
      <c r="N142" s="131">
        <v>45455</v>
      </c>
      <c r="O142" s="83">
        <v>0</v>
      </c>
      <c r="P142" s="83">
        <v>0</v>
      </c>
      <c r="Q142" s="146">
        <v>0.125</v>
      </c>
      <c r="R142" s="83" t="s">
        <v>6122</v>
      </c>
      <c r="T142"/>
      <c r="AA142">
        <v>280000</v>
      </c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15">
      <c r="A143" s="118">
        <v>1319</v>
      </c>
      <c r="B143" s="83" t="s">
        <v>6119</v>
      </c>
      <c r="C143" s="83" t="s">
        <v>6120</v>
      </c>
      <c r="D143" s="118">
        <v>252</v>
      </c>
      <c r="E143" s="83" t="s">
        <v>153</v>
      </c>
      <c r="G143" t="s">
        <v>1233</v>
      </c>
      <c r="H143" s="83" t="s">
        <v>6121</v>
      </c>
      <c r="I143" s="109">
        <v>45152</v>
      </c>
      <c r="J143" s="193">
        <f>VLOOKUP(A143,'Membership Details'!C:J,8,FALSE)</f>
        <v>37986</v>
      </c>
      <c r="K143" s="193" t="b">
        <f t="shared" si="2"/>
        <v>1</v>
      </c>
      <c r="L143">
        <v>290000</v>
      </c>
      <c r="M143" s="83">
        <v>12</v>
      </c>
      <c r="N143" s="109">
        <v>45517</v>
      </c>
      <c r="O143" s="83">
        <v>0</v>
      </c>
      <c r="P143" s="83">
        <v>0</v>
      </c>
      <c r="Q143" s="146">
        <v>0.125</v>
      </c>
      <c r="R143" s="83" t="s">
        <v>6122</v>
      </c>
      <c r="T143"/>
      <c r="AA143">
        <v>290000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15">
      <c r="A144" s="118">
        <v>1150</v>
      </c>
      <c r="B144" s="83" t="s">
        <v>6119</v>
      </c>
      <c r="C144" s="83" t="s">
        <v>6120</v>
      </c>
      <c r="D144" s="118">
        <v>253</v>
      </c>
      <c r="E144" s="83" t="s">
        <v>153</v>
      </c>
      <c r="G144" t="s">
        <v>1169</v>
      </c>
      <c r="H144" s="83" t="s">
        <v>6121</v>
      </c>
      <c r="I144" s="109">
        <v>45152</v>
      </c>
      <c r="J144" s="193">
        <f>VLOOKUP(A144,'Membership Details'!C:J,8,FALSE)</f>
        <v>37345</v>
      </c>
      <c r="K144" s="193" t="b">
        <f t="shared" si="2"/>
        <v>1</v>
      </c>
      <c r="L144">
        <v>300000</v>
      </c>
      <c r="M144" s="83">
        <v>12</v>
      </c>
      <c r="N144" s="109">
        <v>45517</v>
      </c>
      <c r="O144" s="83">
        <v>0</v>
      </c>
      <c r="P144" s="83">
        <v>0</v>
      </c>
      <c r="Q144" s="146">
        <v>0.125</v>
      </c>
      <c r="R144" s="83" t="s">
        <v>6122</v>
      </c>
      <c r="T144"/>
      <c r="AA144">
        <v>300000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15">
      <c r="A145" s="118">
        <v>1334</v>
      </c>
      <c r="B145" s="83" t="s">
        <v>6119</v>
      </c>
      <c r="C145" s="83" t="s">
        <v>6120</v>
      </c>
      <c r="D145" s="118">
        <v>255</v>
      </c>
      <c r="E145" s="83" t="s">
        <v>153</v>
      </c>
      <c r="G145" t="s">
        <v>974</v>
      </c>
      <c r="H145" s="83" t="s">
        <v>6121</v>
      </c>
      <c r="I145" s="128">
        <v>45272</v>
      </c>
      <c r="J145" s="193">
        <f>VLOOKUP(A145,'Membership Details'!C:J,8,FALSE)</f>
        <v>36982</v>
      </c>
      <c r="K145" s="193" t="b">
        <f t="shared" si="2"/>
        <v>1</v>
      </c>
      <c r="L145">
        <v>290000</v>
      </c>
      <c r="M145" s="83">
        <v>12</v>
      </c>
      <c r="N145" s="109">
        <v>45637</v>
      </c>
      <c r="O145" s="83">
        <v>0</v>
      </c>
      <c r="P145" s="83">
        <v>0</v>
      </c>
      <c r="Q145" s="146">
        <v>0.125</v>
      </c>
      <c r="R145" s="83" t="s">
        <v>6122</v>
      </c>
      <c r="T145"/>
      <c r="AA145">
        <v>290000</v>
      </c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15">
      <c r="A146" s="118">
        <v>1333</v>
      </c>
      <c r="B146" s="83" t="s">
        <v>6119</v>
      </c>
      <c r="C146" s="83" t="s">
        <v>6120</v>
      </c>
      <c r="D146" s="118">
        <v>256</v>
      </c>
      <c r="E146" s="83" t="s">
        <v>153</v>
      </c>
      <c r="G146" t="s">
        <v>730</v>
      </c>
      <c r="H146" s="83" t="s">
        <v>6121</v>
      </c>
      <c r="I146" s="109">
        <v>45118</v>
      </c>
      <c r="J146" s="193">
        <f>VLOOKUP(A146,'Membership Details'!C:J,8,FALSE)</f>
        <v>36982</v>
      </c>
      <c r="K146" s="193" t="b">
        <f t="shared" si="2"/>
        <v>1</v>
      </c>
      <c r="L146">
        <v>290000</v>
      </c>
      <c r="M146" s="83">
        <v>12</v>
      </c>
      <c r="N146" s="109">
        <v>45483</v>
      </c>
      <c r="O146" s="83">
        <v>0</v>
      </c>
      <c r="P146" s="83">
        <v>0</v>
      </c>
      <c r="Q146" s="146">
        <v>0.125</v>
      </c>
      <c r="R146" s="83" t="s">
        <v>6122</v>
      </c>
      <c r="T146"/>
      <c r="AA146">
        <v>290000</v>
      </c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t="15">
      <c r="A147" s="118">
        <v>1332</v>
      </c>
      <c r="B147" s="83" t="s">
        <v>6119</v>
      </c>
      <c r="C147" s="83" t="s">
        <v>6120</v>
      </c>
      <c r="D147" s="118">
        <v>257</v>
      </c>
      <c r="E147" s="83" t="s">
        <v>153</v>
      </c>
      <c r="G147" t="s">
        <v>1341</v>
      </c>
      <c r="H147" s="83" t="s">
        <v>6121</v>
      </c>
      <c r="I147" s="109">
        <v>45152</v>
      </c>
      <c r="J147" s="193">
        <f>VLOOKUP(A147,'Membership Details'!C:J,8,FALSE)</f>
        <v>38352</v>
      </c>
      <c r="K147" s="193" t="b">
        <f t="shared" si="2"/>
        <v>1</v>
      </c>
      <c r="L147">
        <v>180000</v>
      </c>
      <c r="M147" s="83">
        <v>12</v>
      </c>
      <c r="N147" s="109">
        <v>45517</v>
      </c>
      <c r="O147" s="83">
        <v>0</v>
      </c>
      <c r="P147" s="83">
        <v>0</v>
      </c>
      <c r="Q147" s="146">
        <v>0.125</v>
      </c>
      <c r="R147" s="83" t="s">
        <v>6122</v>
      </c>
      <c r="T147"/>
      <c r="AA147">
        <v>180000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t="15">
      <c r="A148" s="118">
        <v>233</v>
      </c>
      <c r="B148" s="83" t="s">
        <v>6119</v>
      </c>
      <c r="C148" s="83" t="s">
        <v>6120</v>
      </c>
      <c r="D148" s="118">
        <v>259</v>
      </c>
      <c r="E148" s="83" t="s">
        <v>153</v>
      </c>
      <c r="G148" t="s">
        <v>333</v>
      </c>
      <c r="H148" s="83" t="s">
        <v>6121</v>
      </c>
      <c r="I148" s="109">
        <v>45118</v>
      </c>
      <c r="J148" s="193">
        <f>VLOOKUP(A148,'Membership Details'!C:J,8,FALSE)</f>
        <v>36982</v>
      </c>
      <c r="K148" s="193" t="b">
        <f t="shared" si="2"/>
        <v>1</v>
      </c>
      <c r="L148">
        <v>230000</v>
      </c>
      <c r="M148" s="83">
        <v>12</v>
      </c>
      <c r="N148" s="109">
        <v>45483</v>
      </c>
      <c r="O148" s="83">
        <v>0</v>
      </c>
      <c r="P148" s="83">
        <v>0</v>
      </c>
      <c r="Q148" s="146">
        <v>0.125</v>
      </c>
      <c r="R148" s="83" t="s">
        <v>6122</v>
      </c>
      <c r="T148"/>
      <c r="AA148">
        <v>230000</v>
      </c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15">
      <c r="A149" s="118">
        <v>239</v>
      </c>
      <c r="B149" s="83" t="s">
        <v>6119</v>
      </c>
      <c r="C149" s="83" t="s">
        <v>6120</v>
      </c>
      <c r="D149" s="118">
        <v>260</v>
      </c>
      <c r="E149" s="83" t="s">
        <v>153</v>
      </c>
      <c r="G149" t="s">
        <v>339</v>
      </c>
      <c r="H149" s="83" t="s">
        <v>6121</v>
      </c>
      <c r="I149" s="109">
        <v>45118</v>
      </c>
      <c r="J149" s="193">
        <f>VLOOKUP(A149,'Membership Details'!C:J,8,FALSE)</f>
        <v>36982</v>
      </c>
      <c r="K149" s="193" t="b">
        <f t="shared" si="2"/>
        <v>1</v>
      </c>
      <c r="L149">
        <v>290000</v>
      </c>
      <c r="M149" s="83">
        <v>12</v>
      </c>
      <c r="N149" s="109">
        <v>45483</v>
      </c>
      <c r="O149" s="83">
        <v>0</v>
      </c>
      <c r="P149" s="83">
        <v>0</v>
      </c>
      <c r="Q149" s="146">
        <v>0.125</v>
      </c>
      <c r="R149" s="83" t="s">
        <v>6122</v>
      </c>
      <c r="T149"/>
      <c r="AA149">
        <v>290000</v>
      </c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15">
      <c r="A150" s="118">
        <v>1341</v>
      </c>
      <c r="B150" s="83" t="s">
        <v>6119</v>
      </c>
      <c r="C150" s="83" t="s">
        <v>6120</v>
      </c>
      <c r="D150" s="118">
        <v>261</v>
      </c>
      <c r="E150" s="83" t="s">
        <v>153</v>
      </c>
      <c r="G150" t="s">
        <v>1340</v>
      </c>
      <c r="H150" s="83" t="s">
        <v>6121</v>
      </c>
      <c r="I150" s="109">
        <v>45118</v>
      </c>
      <c r="J150" s="193">
        <f>VLOOKUP(A150,'Membership Details'!C:J,8,FALSE)</f>
        <v>38352</v>
      </c>
      <c r="K150" s="193" t="b">
        <f t="shared" si="2"/>
        <v>1</v>
      </c>
      <c r="L150">
        <v>200000</v>
      </c>
      <c r="M150" s="83">
        <v>12</v>
      </c>
      <c r="N150" s="109">
        <v>45483</v>
      </c>
      <c r="O150" s="83">
        <v>0</v>
      </c>
      <c r="P150" s="83">
        <v>0</v>
      </c>
      <c r="Q150" s="146">
        <v>0.125</v>
      </c>
      <c r="R150" s="83" t="s">
        <v>6122</v>
      </c>
      <c r="T150"/>
      <c r="AA150">
        <v>200000</v>
      </c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15">
      <c r="A151" s="118">
        <v>858</v>
      </c>
      <c r="B151" s="83" t="s">
        <v>6119</v>
      </c>
      <c r="C151" s="83" t="s">
        <v>6120</v>
      </c>
      <c r="D151" s="118">
        <v>262</v>
      </c>
      <c r="E151" s="83" t="s">
        <v>153</v>
      </c>
      <c r="G151" t="s">
        <v>1088</v>
      </c>
      <c r="H151" s="83" t="s">
        <v>6121</v>
      </c>
      <c r="I151" s="109">
        <v>45152</v>
      </c>
      <c r="J151" s="193">
        <f>VLOOKUP(A151,'Membership Details'!C:J,8,FALSE)</f>
        <v>36982</v>
      </c>
      <c r="K151" s="193" t="b">
        <f t="shared" si="2"/>
        <v>1</v>
      </c>
      <c r="L151">
        <v>280000</v>
      </c>
      <c r="M151" s="83">
        <v>12</v>
      </c>
      <c r="N151" s="109">
        <v>45517</v>
      </c>
      <c r="O151" s="83">
        <v>0</v>
      </c>
      <c r="P151" s="83">
        <v>0</v>
      </c>
      <c r="Q151" s="146">
        <v>0.125</v>
      </c>
      <c r="R151" s="83" t="s">
        <v>6122</v>
      </c>
      <c r="T151"/>
      <c r="AA151">
        <v>280000</v>
      </c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15">
      <c r="A152" s="118">
        <v>1344</v>
      </c>
      <c r="B152" s="83" t="s">
        <v>6119</v>
      </c>
      <c r="C152" s="83" t="s">
        <v>6120</v>
      </c>
      <c r="D152" s="118">
        <v>263</v>
      </c>
      <c r="E152" s="83" t="s">
        <v>153</v>
      </c>
      <c r="G152" t="s">
        <v>1286</v>
      </c>
      <c r="H152" s="83" t="s">
        <v>6121</v>
      </c>
      <c r="I152" s="128">
        <v>45272</v>
      </c>
      <c r="J152" s="193">
        <f>VLOOKUP(A152,'Membership Details'!C:J,8,FALSE)</f>
        <v>37986</v>
      </c>
      <c r="K152" s="193" t="b">
        <f t="shared" si="2"/>
        <v>1</v>
      </c>
      <c r="L152">
        <v>300000</v>
      </c>
      <c r="M152" s="83">
        <v>12</v>
      </c>
      <c r="N152" s="109">
        <v>45637</v>
      </c>
      <c r="O152" s="83">
        <v>0</v>
      </c>
      <c r="P152" s="83">
        <v>0</v>
      </c>
      <c r="Q152" s="146">
        <v>0.125</v>
      </c>
      <c r="R152" s="83" t="s">
        <v>6122</v>
      </c>
      <c r="T152"/>
      <c r="AA152">
        <v>300000</v>
      </c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15">
      <c r="A153" s="118">
        <v>1346</v>
      </c>
      <c r="B153" s="83" t="s">
        <v>6119</v>
      </c>
      <c r="C153" s="83" t="s">
        <v>6120</v>
      </c>
      <c r="D153" s="118">
        <v>264</v>
      </c>
      <c r="E153" s="83" t="s">
        <v>153</v>
      </c>
      <c r="G153" t="s">
        <v>1045</v>
      </c>
      <c r="H153" s="83" t="s">
        <v>6121</v>
      </c>
      <c r="I153" s="109">
        <v>45143</v>
      </c>
      <c r="J153" s="193">
        <f>VLOOKUP(A153,'Membership Details'!C:J,8,FALSE)</f>
        <v>36982</v>
      </c>
      <c r="K153" s="193" t="b">
        <f t="shared" si="2"/>
        <v>1</v>
      </c>
      <c r="L153">
        <v>200000</v>
      </c>
      <c r="M153" s="83">
        <v>12</v>
      </c>
      <c r="N153" s="109">
        <v>45508</v>
      </c>
      <c r="O153" s="83">
        <v>0</v>
      </c>
      <c r="P153" s="83">
        <v>0</v>
      </c>
      <c r="Q153" s="146">
        <v>0.125</v>
      </c>
      <c r="R153" s="83" t="s">
        <v>6122</v>
      </c>
      <c r="T153"/>
      <c r="AA153">
        <v>200000</v>
      </c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15">
      <c r="A154" s="118">
        <v>72</v>
      </c>
      <c r="B154" s="83" t="s">
        <v>6119</v>
      </c>
      <c r="C154" s="83" t="s">
        <v>6120</v>
      </c>
      <c r="D154" s="118">
        <v>271</v>
      </c>
      <c r="E154" s="83" t="s">
        <v>153</v>
      </c>
      <c r="G154" t="s">
        <v>222</v>
      </c>
      <c r="H154" s="83" t="s">
        <v>6121</v>
      </c>
      <c r="I154" s="109">
        <v>45090</v>
      </c>
      <c r="J154" s="193">
        <f>VLOOKUP(A154,'Membership Details'!C:J,8,FALSE)</f>
        <v>36982</v>
      </c>
      <c r="K154" s="193" t="b">
        <f t="shared" si="2"/>
        <v>1</v>
      </c>
      <c r="L154">
        <v>300000</v>
      </c>
      <c r="M154" s="83">
        <v>12</v>
      </c>
      <c r="N154" s="109">
        <v>45455</v>
      </c>
      <c r="O154" s="83">
        <v>0</v>
      </c>
      <c r="P154" s="83">
        <v>0</v>
      </c>
      <c r="Q154" s="146">
        <v>0.125</v>
      </c>
      <c r="R154" s="83" t="s">
        <v>6122</v>
      </c>
      <c r="T154"/>
      <c r="AA154">
        <v>300000</v>
      </c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15">
      <c r="A155" s="118">
        <v>1215</v>
      </c>
      <c r="B155" s="83" t="s">
        <v>6119</v>
      </c>
      <c r="C155" s="83" t="s">
        <v>6120</v>
      </c>
      <c r="D155" s="118">
        <v>273</v>
      </c>
      <c r="E155" s="83" t="s">
        <v>153</v>
      </c>
      <c r="G155" t="s">
        <v>1269</v>
      </c>
      <c r="H155" s="83" t="s">
        <v>6121</v>
      </c>
      <c r="I155" s="109">
        <v>45152</v>
      </c>
      <c r="J155" s="193">
        <f>VLOOKUP(A155,'Membership Details'!C:J,8,FALSE)</f>
        <v>37986</v>
      </c>
      <c r="K155" s="193" t="b">
        <f t="shared" si="2"/>
        <v>1</v>
      </c>
      <c r="L155">
        <v>300000</v>
      </c>
      <c r="M155" s="83">
        <v>12</v>
      </c>
      <c r="N155" s="109">
        <v>45517</v>
      </c>
      <c r="O155" s="83">
        <v>0</v>
      </c>
      <c r="P155" s="83">
        <v>0</v>
      </c>
      <c r="Q155" s="146">
        <v>0.125</v>
      </c>
      <c r="R155" s="83" t="s">
        <v>6122</v>
      </c>
      <c r="T155"/>
      <c r="AA155">
        <v>300000</v>
      </c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15">
      <c r="A156" s="118">
        <v>97</v>
      </c>
      <c r="B156" s="83" t="s">
        <v>6119</v>
      </c>
      <c r="C156" s="83" t="s">
        <v>6120</v>
      </c>
      <c r="D156" s="118">
        <v>276</v>
      </c>
      <c r="E156" s="83" t="s">
        <v>153</v>
      </c>
      <c r="G156" t="s">
        <v>239</v>
      </c>
      <c r="H156" s="83" t="s">
        <v>6121</v>
      </c>
      <c r="I156" s="109">
        <v>45143</v>
      </c>
      <c r="J156" s="193">
        <f>VLOOKUP(A156,'Membership Details'!C:J,8,FALSE)</f>
        <v>36982</v>
      </c>
      <c r="K156" s="193" t="b">
        <f t="shared" si="2"/>
        <v>1</v>
      </c>
      <c r="L156">
        <v>240000</v>
      </c>
      <c r="M156" s="83">
        <v>12</v>
      </c>
      <c r="N156" s="109">
        <v>45508</v>
      </c>
      <c r="O156" s="83">
        <v>0</v>
      </c>
      <c r="P156" s="83">
        <v>0</v>
      </c>
      <c r="Q156" s="146">
        <v>0.125</v>
      </c>
      <c r="R156" s="83" t="s">
        <v>6122</v>
      </c>
      <c r="T156"/>
      <c r="AA156">
        <v>240000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15">
      <c r="A157" s="118">
        <v>1044</v>
      </c>
      <c r="B157" s="83" t="s">
        <v>6119</v>
      </c>
      <c r="C157" s="83" t="s">
        <v>6120</v>
      </c>
      <c r="D157" s="118">
        <v>277</v>
      </c>
      <c r="E157" s="83" t="s">
        <v>153</v>
      </c>
      <c r="G157" t="s">
        <v>1323</v>
      </c>
      <c r="H157" s="83" t="s">
        <v>6121</v>
      </c>
      <c r="I157" s="109">
        <v>45152</v>
      </c>
      <c r="J157" s="193">
        <f>VLOOKUP(A157,'Membership Details'!C:J,8,FALSE)</f>
        <v>38352</v>
      </c>
      <c r="K157" s="193" t="b">
        <f t="shared" si="2"/>
        <v>1</v>
      </c>
      <c r="L157">
        <v>275000</v>
      </c>
      <c r="M157" s="83">
        <v>12</v>
      </c>
      <c r="N157" s="109">
        <v>45517</v>
      </c>
      <c r="O157" s="83">
        <v>0</v>
      </c>
      <c r="P157" s="83">
        <v>0</v>
      </c>
      <c r="Q157" s="146">
        <v>0.125</v>
      </c>
      <c r="R157" s="83" t="s">
        <v>6122</v>
      </c>
      <c r="T157"/>
      <c r="AA157">
        <v>275000</v>
      </c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15">
      <c r="A158" s="118">
        <v>2525</v>
      </c>
      <c r="B158" s="83" t="s">
        <v>6119</v>
      </c>
      <c r="C158" s="83" t="s">
        <v>6120</v>
      </c>
      <c r="D158" s="118">
        <v>279</v>
      </c>
      <c r="E158" s="83" t="s">
        <v>153</v>
      </c>
      <c r="G158" t="s">
        <v>1271</v>
      </c>
      <c r="H158" s="83" t="s">
        <v>6121</v>
      </c>
      <c r="I158" s="128">
        <v>45194</v>
      </c>
      <c r="J158" s="193">
        <f>VLOOKUP(A158,'Membership Details'!C:J,8,FALSE)</f>
        <v>37986</v>
      </c>
      <c r="K158" s="193" t="b">
        <f t="shared" si="2"/>
        <v>1</v>
      </c>
      <c r="L158">
        <v>280000</v>
      </c>
      <c r="M158" s="83">
        <v>12</v>
      </c>
      <c r="N158" s="109">
        <v>45559</v>
      </c>
      <c r="O158" s="83">
        <v>0</v>
      </c>
      <c r="P158" s="83">
        <v>0</v>
      </c>
      <c r="Q158" s="146">
        <v>0.125</v>
      </c>
      <c r="R158" s="83" t="s">
        <v>6122</v>
      </c>
      <c r="T158"/>
      <c r="AA158">
        <v>280000</v>
      </c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15">
      <c r="A159" s="118">
        <v>1430</v>
      </c>
      <c r="B159" s="83" t="s">
        <v>6119</v>
      </c>
      <c r="C159" s="83" t="s">
        <v>6120</v>
      </c>
      <c r="D159" s="118">
        <v>280</v>
      </c>
      <c r="E159" s="83" t="s">
        <v>153</v>
      </c>
      <c r="G159" t="s">
        <v>1270</v>
      </c>
      <c r="H159" s="83" t="s">
        <v>6121</v>
      </c>
      <c r="I159" s="109">
        <v>45143</v>
      </c>
      <c r="J159" s="193">
        <f>VLOOKUP(A159,'Membership Details'!C:J,8,FALSE)</f>
        <v>37986</v>
      </c>
      <c r="K159" s="193" t="b">
        <f t="shared" si="2"/>
        <v>1</v>
      </c>
      <c r="L159">
        <v>300000</v>
      </c>
      <c r="M159" s="83">
        <v>12</v>
      </c>
      <c r="N159" s="109">
        <v>45508</v>
      </c>
      <c r="O159" s="83">
        <v>0</v>
      </c>
      <c r="P159" s="83">
        <v>0</v>
      </c>
      <c r="Q159" s="146">
        <v>0.125</v>
      </c>
      <c r="R159" s="83" t="s">
        <v>6122</v>
      </c>
      <c r="T159"/>
      <c r="AA159">
        <v>300000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15">
      <c r="A160" s="118">
        <v>447</v>
      </c>
      <c r="B160" s="83" t="s">
        <v>6119</v>
      </c>
      <c r="C160" s="83" t="s">
        <v>6120</v>
      </c>
      <c r="D160" s="118">
        <v>281</v>
      </c>
      <c r="E160" s="83" t="s">
        <v>153</v>
      </c>
      <c r="G160" t="s">
        <v>678</v>
      </c>
      <c r="H160" s="83" t="s">
        <v>6121</v>
      </c>
      <c r="I160" s="109">
        <v>45143</v>
      </c>
      <c r="J160" s="193">
        <f>VLOOKUP(A160,'Membership Details'!C:J,8,FALSE)</f>
        <v>36982</v>
      </c>
      <c r="K160" s="193" t="b">
        <f t="shared" si="2"/>
        <v>1</v>
      </c>
      <c r="L160">
        <v>230000</v>
      </c>
      <c r="M160" s="83">
        <v>12</v>
      </c>
      <c r="N160" s="109">
        <v>45508</v>
      </c>
      <c r="O160" s="83">
        <v>0</v>
      </c>
      <c r="P160" s="83">
        <v>0</v>
      </c>
      <c r="Q160" s="146">
        <v>0.125</v>
      </c>
      <c r="R160" s="83" t="s">
        <v>6122</v>
      </c>
      <c r="T160"/>
      <c r="AA160">
        <v>230000</v>
      </c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15">
      <c r="A161" s="118">
        <v>1484</v>
      </c>
      <c r="B161" s="83" t="s">
        <v>6119</v>
      </c>
      <c r="C161" s="83" t="s">
        <v>6120</v>
      </c>
      <c r="D161" s="118">
        <v>282</v>
      </c>
      <c r="E161" s="83" t="s">
        <v>153</v>
      </c>
      <c r="G161" t="s">
        <v>1172</v>
      </c>
      <c r="H161" s="83" t="s">
        <v>6121</v>
      </c>
      <c r="I161" s="109">
        <v>41789</v>
      </c>
      <c r="J161" s="193">
        <f>VLOOKUP(A161,'Membership Details'!C:J,8,FALSE)</f>
        <v>37386</v>
      </c>
      <c r="K161" s="193" t="b">
        <f t="shared" si="2"/>
        <v>1</v>
      </c>
      <c r="L161">
        <v>142790</v>
      </c>
      <c r="M161" s="83">
        <v>12</v>
      </c>
      <c r="N161" s="109">
        <v>42153</v>
      </c>
      <c r="O161" s="83">
        <v>0</v>
      </c>
      <c r="P161" s="83">
        <v>0</v>
      </c>
      <c r="Q161" s="146">
        <v>0.125</v>
      </c>
      <c r="R161" s="83" t="s">
        <v>6122</v>
      </c>
      <c r="T161"/>
      <c r="AA161">
        <v>142790</v>
      </c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15">
      <c r="A162" s="118">
        <v>893</v>
      </c>
      <c r="B162" s="83" t="s">
        <v>6119</v>
      </c>
      <c r="C162" s="83" t="s">
        <v>6120</v>
      </c>
      <c r="D162" s="118">
        <v>283</v>
      </c>
      <c r="E162" s="83" t="s">
        <v>153</v>
      </c>
      <c r="G162" t="s">
        <v>864</v>
      </c>
      <c r="H162" s="83" t="s">
        <v>6121</v>
      </c>
      <c r="I162" s="109">
        <v>41808</v>
      </c>
      <c r="J162" s="193">
        <f>VLOOKUP(A162,'Membership Details'!C:J,8,FALSE)</f>
        <v>36982</v>
      </c>
      <c r="K162" s="193" t="b">
        <f t="shared" si="2"/>
        <v>1</v>
      </c>
      <c r="L162">
        <v>102959</v>
      </c>
      <c r="M162" s="83">
        <v>12</v>
      </c>
      <c r="N162" s="109">
        <v>42172</v>
      </c>
      <c r="O162" s="83">
        <v>0</v>
      </c>
      <c r="P162" s="83">
        <v>0</v>
      </c>
      <c r="Q162" s="146">
        <v>0.125</v>
      </c>
      <c r="R162" s="83" t="s">
        <v>6122</v>
      </c>
      <c r="T162"/>
      <c r="AA162">
        <v>102959</v>
      </c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">
      <c r="A163" s="118">
        <v>12</v>
      </c>
      <c r="B163" s="83" t="s">
        <v>6119</v>
      </c>
      <c r="C163" s="83" t="s">
        <v>6120</v>
      </c>
      <c r="D163" s="118">
        <v>284</v>
      </c>
      <c r="E163" s="83" t="s">
        <v>153</v>
      </c>
      <c r="G163" t="s">
        <v>177</v>
      </c>
      <c r="H163" s="83" t="s">
        <v>6121</v>
      </c>
      <c r="I163" s="109">
        <v>41419</v>
      </c>
      <c r="J163" s="193">
        <f>VLOOKUP(A163,'Membership Details'!C:J,8,FALSE)</f>
        <v>36982</v>
      </c>
      <c r="K163" s="193" t="b">
        <f t="shared" si="2"/>
        <v>1</v>
      </c>
      <c r="L163">
        <v>65000</v>
      </c>
      <c r="M163" s="83">
        <v>12</v>
      </c>
      <c r="N163" s="109">
        <v>41783</v>
      </c>
      <c r="O163" s="83">
        <v>0</v>
      </c>
      <c r="P163" s="83">
        <v>0</v>
      </c>
      <c r="Q163" s="146">
        <v>0.125</v>
      </c>
      <c r="R163" s="83" t="s">
        <v>6122</v>
      </c>
      <c r="T163"/>
      <c r="AA163">
        <v>65000</v>
      </c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15">
      <c r="A164" s="118">
        <v>1388</v>
      </c>
      <c r="B164" s="83" t="s">
        <v>6119</v>
      </c>
      <c r="C164" s="83" t="s">
        <v>6120</v>
      </c>
      <c r="D164" s="118">
        <v>286</v>
      </c>
      <c r="E164" s="83" t="s">
        <v>153</v>
      </c>
      <c r="G164" t="s">
        <v>1211</v>
      </c>
      <c r="H164" s="83" t="s">
        <v>6121</v>
      </c>
      <c r="I164" s="109">
        <v>45118</v>
      </c>
      <c r="J164" s="193">
        <f>VLOOKUP(A164,'Membership Details'!C:J,8,FALSE)</f>
        <v>37866</v>
      </c>
      <c r="K164" s="193" t="b">
        <f t="shared" si="2"/>
        <v>1</v>
      </c>
      <c r="L164">
        <v>250000</v>
      </c>
      <c r="M164" s="83">
        <v>12</v>
      </c>
      <c r="N164" s="109">
        <v>45483</v>
      </c>
      <c r="O164" s="83">
        <v>0</v>
      </c>
      <c r="P164" s="83">
        <v>0</v>
      </c>
      <c r="Q164" s="146">
        <v>0.125</v>
      </c>
      <c r="R164" s="83" t="s">
        <v>6122</v>
      </c>
      <c r="T164"/>
      <c r="AA164">
        <v>250000</v>
      </c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15">
      <c r="A165" s="118">
        <v>647</v>
      </c>
      <c r="B165" s="83" t="s">
        <v>6119</v>
      </c>
      <c r="C165" s="83" t="s">
        <v>6120</v>
      </c>
      <c r="D165" s="118">
        <v>287</v>
      </c>
      <c r="E165" s="83" t="s">
        <v>153</v>
      </c>
      <c r="G165" t="s">
        <v>490</v>
      </c>
      <c r="H165" s="83" t="s">
        <v>6121</v>
      </c>
      <c r="I165" s="109">
        <v>45143</v>
      </c>
      <c r="J165" s="193">
        <f>VLOOKUP(A165,'Membership Details'!C:J,8,FALSE)</f>
        <v>36982</v>
      </c>
      <c r="K165" s="193" t="b">
        <f t="shared" si="2"/>
        <v>1</v>
      </c>
      <c r="L165">
        <v>300000</v>
      </c>
      <c r="M165" s="83">
        <v>12</v>
      </c>
      <c r="N165" s="109">
        <v>45508</v>
      </c>
      <c r="O165" s="83">
        <v>0</v>
      </c>
      <c r="P165" s="83">
        <v>0</v>
      </c>
      <c r="Q165" s="146">
        <v>0.125</v>
      </c>
      <c r="R165" s="83" t="s">
        <v>6122</v>
      </c>
      <c r="T165"/>
      <c r="AA165">
        <v>300000</v>
      </c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15">
      <c r="A166" s="118">
        <v>1142</v>
      </c>
      <c r="B166" s="83" t="s">
        <v>6119</v>
      </c>
      <c r="C166" s="83" t="s">
        <v>6120</v>
      </c>
      <c r="D166" s="118">
        <v>290</v>
      </c>
      <c r="E166" s="83" t="s">
        <v>153</v>
      </c>
      <c r="G166" t="s">
        <v>570</v>
      </c>
      <c r="H166" s="83" t="s">
        <v>6121</v>
      </c>
      <c r="I166" s="109">
        <v>45152</v>
      </c>
      <c r="J166" s="193">
        <f>VLOOKUP(A166,'Membership Details'!C:J,8,FALSE)</f>
        <v>36982</v>
      </c>
      <c r="K166" s="193" t="b">
        <f t="shared" si="2"/>
        <v>1</v>
      </c>
      <c r="L166">
        <v>300000</v>
      </c>
      <c r="M166" s="83">
        <v>12</v>
      </c>
      <c r="N166" s="109">
        <v>45517</v>
      </c>
      <c r="O166" s="83">
        <v>0</v>
      </c>
      <c r="P166" s="83">
        <v>0</v>
      </c>
      <c r="Q166" s="146">
        <v>0.125</v>
      </c>
      <c r="R166" s="83" t="s">
        <v>6122</v>
      </c>
      <c r="T166"/>
      <c r="AA166">
        <v>300000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15">
      <c r="A167" s="118">
        <v>521</v>
      </c>
      <c r="B167" s="83" t="s">
        <v>6119</v>
      </c>
      <c r="C167" s="83" t="s">
        <v>6120</v>
      </c>
      <c r="D167" s="118">
        <v>292</v>
      </c>
      <c r="E167" s="83" t="s">
        <v>153</v>
      </c>
      <c r="G167" t="s">
        <v>453</v>
      </c>
      <c r="H167" s="83" t="s">
        <v>6121</v>
      </c>
      <c r="I167" s="129">
        <v>45090</v>
      </c>
      <c r="J167" s="193">
        <f>VLOOKUP(A167,'Membership Details'!C:J,8,FALSE)</f>
        <v>36982</v>
      </c>
      <c r="K167" s="193" t="b">
        <f t="shared" si="2"/>
        <v>1</v>
      </c>
      <c r="L167">
        <v>200000</v>
      </c>
      <c r="M167" s="83">
        <v>12</v>
      </c>
      <c r="N167" s="131">
        <v>45455</v>
      </c>
      <c r="O167" s="83">
        <v>0</v>
      </c>
      <c r="P167" s="83">
        <v>0</v>
      </c>
      <c r="Q167" s="146">
        <v>0.125</v>
      </c>
      <c r="R167" s="83" t="s">
        <v>6122</v>
      </c>
      <c r="T167"/>
      <c r="AA167">
        <v>200000</v>
      </c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15">
      <c r="A168" s="118">
        <v>1434</v>
      </c>
      <c r="B168" s="83" t="s">
        <v>6119</v>
      </c>
      <c r="C168" s="83" t="s">
        <v>6120</v>
      </c>
      <c r="D168" s="118">
        <v>294</v>
      </c>
      <c r="E168" s="83" t="s">
        <v>153</v>
      </c>
      <c r="G168" t="s">
        <v>1382</v>
      </c>
      <c r="H168" s="83" t="s">
        <v>6121</v>
      </c>
      <c r="I168" s="109">
        <v>45152</v>
      </c>
      <c r="J168" s="193">
        <f>VLOOKUP(A168,'Membership Details'!C:J,8,FALSE)</f>
        <v>38807</v>
      </c>
      <c r="K168" s="193" t="b">
        <f t="shared" si="2"/>
        <v>1</v>
      </c>
      <c r="L168">
        <v>260000</v>
      </c>
      <c r="M168" s="83">
        <v>12</v>
      </c>
      <c r="N168" s="109">
        <v>45517</v>
      </c>
      <c r="O168" s="83">
        <v>0</v>
      </c>
      <c r="P168" s="83">
        <v>0</v>
      </c>
      <c r="Q168" s="146">
        <v>0.125</v>
      </c>
      <c r="R168" s="83" t="s">
        <v>6122</v>
      </c>
      <c r="T168"/>
      <c r="AA168">
        <v>260000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15">
      <c r="A169" s="118">
        <v>479</v>
      </c>
      <c r="B169" s="83" t="s">
        <v>6119</v>
      </c>
      <c r="C169" s="83" t="s">
        <v>6120</v>
      </c>
      <c r="D169" s="118">
        <v>296</v>
      </c>
      <c r="E169" s="83" t="s">
        <v>153</v>
      </c>
      <c r="G169" t="s">
        <v>430</v>
      </c>
      <c r="H169" s="83" t="s">
        <v>6121</v>
      </c>
      <c r="I169" s="109">
        <v>45152</v>
      </c>
      <c r="J169" s="193">
        <f>VLOOKUP(A169,'Membership Details'!C:J,8,FALSE)</f>
        <v>36982</v>
      </c>
      <c r="K169" s="193" t="b">
        <f t="shared" si="2"/>
        <v>1</v>
      </c>
      <c r="L169">
        <v>235000</v>
      </c>
      <c r="M169" s="83">
        <v>12</v>
      </c>
      <c r="N169" s="109">
        <v>45517</v>
      </c>
      <c r="O169" s="83">
        <v>0</v>
      </c>
      <c r="P169" s="83">
        <v>0</v>
      </c>
      <c r="Q169" s="146">
        <v>0.125</v>
      </c>
      <c r="R169" s="83" t="s">
        <v>6122</v>
      </c>
      <c r="T169"/>
      <c r="AA169">
        <v>235000</v>
      </c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15">
      <c r="A170" s="118">
        <v>1557</v>
      </c>
      <c r="B170" s="83" t="s">
        <v>6119</v>
      </c>
      <c r="C170" s="83" t="s">
        <v>6120</v>
      </c>
      <c r="D170" s="118">
        <v>297</v>
      </c>
      <c r="E170" s="83" t="s">
        <v>153</v>
      </c>
      <c r="G170" t="s">
        <v>1588</v>
      </c>
      <c r="H170" s="83" t="s">
        <v>6121</v>
      </c>
      <c r="I170" s="109">
        <v>45157</v>
      </c>
      <c r="J170" s="193">
        <f>VLOOKUP(A170,'Membership Details'!C:J,8,FALSE)</f>
        <v>39263</v>
      </c>
      <c r="K170" s="193" t="b">
        <f t="shared" si="2"/>
        <v>1</v>
      </c>
      <c r="L170">
        <v>230000</v>
      </c>
      <c r="M170" s="83">
        <v>12</v>
      </c>
      <c r="N170" s="109">
        <v>45522</v>
      </c>
      <c r="O170" s="83">
        <v>0</v>
      </c>
      <c r="P170" s="83">
        <v>0</v>
      </c>
      <c r="Q170" s="146">
        <v>0.125</v>
      </c>
      <c r="R170" s="83" t="s">
        <v>6122</v>
      </c>
      <c r="T170"/>
      <c r="AA170">
        <v>230000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15">
      <c r="A171" s="118">
        <v>2235</v>
      </c>
      <c r="B171" s="83" t="s">
        <v>6119</v>
      </c>
      <c r="C171" s="83" t="s">
        <v>6120</v>
      </c>
      <c r="D171" s="118">
        <v>298</v>
      </c>
      <c r="E171" s="83" t="s">
        <v>153</v>
      </c>
      <c r="G171" t="s">
        <v>1587</v>
      </c>
      <c r="H171" s="83" t="s">
        <v>6121</v>
      </c>
      <c r="I171" s="109">
        <v>45157</v>
      </c>
      <c r="J171" s="193">
        <f>VLOOKUP(A171,'Membership Details'!C:J,8,FALSE)</f>
        <v>39263</v>
      </c>
      <c r="K171" s="193" t="b">
        <f t="shared" si="2"/>
        <v>1</v>
      </c>
      <c r="L171">
        <v>230000</v>
      </c>
      <c r="M171" s="83">
        <v>12</v>
      </c>
      <c r="N171" s="109">
        <v>45522</v>
      </c>
      <c r="O171" s="83">
        <v>0</v>
      </c>
      <c r="P171" s="83">
        <v>0</v>
      </c>
      <c r="Q171" s="146">
        <v>0.125</v>
      </c>
      <c r="R171" s="83" t="s">
        <v>6122</v>
      </c>
      <c r="T171"/>
      <c r="AA171">
        <v>230000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15">
      <c r="A172" s="118">
        <v>1553</v>
      </c>
      <c r="B172" s="83" t="s">
        <v>6119</v>
      </c>
      <c r="C172" s="83" t="s">
        <v>6120</v>
      </c>
      <c r="D172" s="118">
        <v>301</v>
      </c>
      <c r="E172" s="83" t="s">
        <v>153</v>
      </c>
      <c r="G172" t="s">
        <v>1388</v>
      </c>
      <c r="H172" s="83" t="s">
        <v>6121</v>
      </c>
      <c r="I172" s="129">
        <v>40738</v>
      </c>
      <c r="J172" s="193">
        <f>VLOOKUP(A172,'Membership Details'!C:J,8,FALSE)</f>
        <v>38996</v>
      </c>
      <c r="K172" s="193" t="b">
        <f t="shared" si="2"/>
        <v>1</v>
      </c>
      <c r="L172">
        <v>91900</v>
      </c>
      <c r="M172" s="83">
        <v>12</v>
      </c>
      <c r="N172" s="131">
        <v>41103</v>
      </c>
      <c r="O172" s="83">
        <v>0</v>
      </c>
      <c r="P172" s="83">
        <v>0</v>
      </c>
      <c r="Q172" s="146">
        <v>0.125</v>
      </c>
      <c r="R172" s="83" t="s">
        <v>6122</v>
      </c>
      <c r="T172"/>
      <c r="AA172">
        <v>91900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15">
      <c r="A173" s="118">
        <v>1443</v>
      </c>
      <c r="B173" s="83" t="s">
        <v>6119</v>
      </c>
      <c r="C173" s="83" t="s">
        <v>6120</v>
      </c>
      <c r="D173" s="118">
        <v>302</v>
      </c>
      <c r="E173" s="83" t="s">
        <v>153</v>
      </c>
      <c r="G173" t="s">
        <v>1389</v>
      </c>
      <c r="H173" s="83" t="s">
        <v>6121</v>
      </c>
      <c r="I173" s="109">
        <v>41544</v>
      </c>
      <c r="J173" s="193">
        <f>VLOOKUP(A173,'Membership Details'!C:J,8,FALSE)</f>
        <v>38996</v>
      </c>
      <c r="K173" s="193" t="b">
        <f t="shared" si="2"/>
        <v>1</v>
      </c>
      <c r="L173">
        <v>92287</v>
      </c>
      <c r="M173" s="83">
        <v>12</v>
      </c>
      <c r="N173" s="109">
        <v>41908</v>
      </c>
      <c r="O173" s="83">
        <v>0</v>
      </c>
      <c r="P173" s="83">
        <v>0</v>
      </c>
      <c r="Q173" s="146">
        <v>0.125</v>
      </c>
      <c r="R173" s="83" t="s">
        <v>6122</v>
      </c>
      <c r="T173"/>
      <c r="AA173">
        <v>92287</v>
      </c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15">
      <c r="A174" s="118">
        <v>1563</v>
      </c>
      <c r="B174" s="83" t="s">
        <v>6119</v>
      </c>
      <c r="C174" s="83" t="s">
        <v>6120</v>
      </c>
      <c r="D174" s="118">
        <v>303</v>
      </c>
      <c r="E174" s="83" t="s">
        <v>153</v>
      </c>
      <c r="G174" t="s">
        <v>1592</v>
      </c>
      <c r="H174" s="83" t="s">
        <v>6121</v>
      </c>
      <c r="I174" s="129">
        <v>45090</v>
      </c>
      <c r="J174" s="193">
        <f>VLOOKUP(A174,'Membership Details'!C:J,8,FALSE)</f>
        <v>39405</v>
      </c>
      <c r="K174" s="193" t="b">
        <f t="shared" si="2"/>
        <v>1</v>
      </c>
      <c r="L174">
        <v>300000</v>
      </c>
      <c r="M174" s="83">
        <v>12</v>
      </c>
      <c r="N174" s="131">
        <v>45455</v>
      </c>
      <c r="O174" s="83">
        <v>0</v>
      </c>
      <c r="P174" s="83">
        <v>0</v>
      </c>
      <c r="Q174" s="146">
        <v>0.125</v>
      </c>
      <c r="R174" s="83" t="s">
        <v>6122</v>
      </c>
      <c r="T174"/>
      <c r="AA174">
        <v>300000</v>
      </c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15">
      <c r="A175" s="118">
        <v>1477</v>
      </c>
      <c r="B175" s="83" t="s">
        <v>6119</v>
      </c>
      <c r="C175" s="83" t="s">
        <v>6120</v>
      </c>
      <c r="D175" s="118">
        <v>306</v>
      </c>
      <c r="E175" s="83" t="s">
        <v>153</v>
      </c>
      <c r="G175" t="s">
        <v>1414</v>
      </c>
      <c r="H175" s="83" t="s">
        <v>6121</v>
      </c>
      <c r="I175" s="109">
        <v>45152</v>
      </c>
      <c r="J175" s="193">
        <f>VLOOKUP(A175,'Membership Details'!C:J,8,FALSE)</f>
        <v>39081</v>
      </c>
      <c r="K175" s="193" t="b">
        <f t="shared" si="2"/>
        <v>1</v>
      </c>
      <c r="L175">
        <v>200000</v>
      </c>
      <c r="M175" s="83">
        <v>12</v>
      </c>
      <c r="N175" s="109">
        <v>45517</v>
      </c>
      <c r="O175" s="83">
        <v>0</v>
      </c>
      <c r="P175" s="83">
        <v>0</v>
      </c>
      <c r="Q175" s="146">
        <v>0.125</v>
      </c>
      <c r="R175" s="83" t="s">
        <v>6122</v>
      </c>
      <c r="T175"/>
      <c r="AA175">
        <v>200000</v>
      </c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15">
      <c r="A176" s="118">
        <v>843</v>
      </c>
      <c r="B176" s="83" t="s">
        <v>6119</v>
      </c>
      <c r="C176" s="83" t="s">
        <v>6120</v>
      </c>
      <c r="D176" s="118">
        <v>307</v>
      </c>
      <c r="E176" s="83" t="s">
        <v>153</v>
      </c>
      <c r="G176" t="s">
        <v>735</v>
      </c>
      <c r="H176" s="83" t="s">
        <v>6121</v>
      </c>
      <c r="I176" s="129">
        <v>45090</v>
      </c>
      <c r="J176" s="193">
        <f>VLOOKUP(A176,'Membership Details'!C:J,8,FALSE)</f>
        <v>36982</v>
      </c>
      <c r="K176" s="193" t="b">
        <f t="shared" si="2"/>
        <v>1</v>
      </c>
      <c r="L176">
        <v>200000</v>
      </c>
      <c r="M176" s="83">
        <v>12</v>
      </c>
      <c r="N176" s="131">
        <v>45455</v>
      </c>
      <c r="O176" s="83">
        <v>0</v>
      </c>
      <c r="P176" s="83">
        <v>0</v>
      </c>
      <c r="Q176" s="146">
        <v>0.125</v>
      </c>
      <c r="R176" s="83" t="s">
        <v>6122</v>
      </c>
      <c r="T176"/>
      <c r="AA176">
        <v>200000</v>
      </c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15">
      <c r="A177" s="118">
        <v>1632</v>
      </c>
      <c r="B177" s="83" t="s">
        <v>6119</v>
      </c>
      <c r="C177" s="83" t="s">
        <v>6120</v>
      </c>
      <c r="D177" s="118">
        <v>308</v>
      </c>
      <c r="E177" s="83" t="s">
        <v>153</v>
      </c>
      <c r="G177" t="s">
        <v>757</v>
      </c>
      <c r="H177" s="83" t="s">
        <v>6121</v>
      </c>
      <c r="I177" s="129">
        <v>45090</v>
      </c>
      <c r="J177" s="193">
        <f>VLOOKUP(A177,'Membership Details'!C:J,8,FALSE)</f>
        <v>36982</v>
      </c>
      <c r="K177" s="193" t="b">
        <f t="shared" si="2"/>
        <v>1</v>
      </c>
      <c r="L177">
        <v>300000</v>
      </c>
      <c r="M177" s="83">
        <v>12</v>
      </c>
      <c r="N177" s="131">
        <v>45455</v>
      </c>
      <c r="O177" s="83">
        <v>0</v>
      </c>
      <c r="P177" s="83">
        <v>0</v>
      </c>
      <c r="Q177" s="146">
        <v>0.125</v>
      </c>
      <c r="R177" s="83" t="s">
        <v>6122</v>
      </c>
      <c r="T177"/>
      <c r="AA177">
        <v>300000</v>
      </c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15">
      <c r="A178" s="118">
        <v>1200</v>
      </c>
      <c r="B178" s="83" t="s">
        <v>6119</v>
      </c>
      <c r="C178" s="83" t="s">
        <v>6120</v>
      </c>
      <c r="D178" s="118">
        <v>309</v>
      </c>
      <c r="E178" s="83" t="s">
        <v>153</v>
      </c>
      <c r="G178" t="s">
        <v>462</v>
      </c>
      <c r="H178" s="83" t="s">
        <v>6121</v>
      </c>
      <c r="I178" s="129">
        <v>45090</v>
      </c>
      <c r="J178" s="193">
        <f>VLOOKUP(A178,'Membership Details'!C:J,8,FALSE)</f>
        <v>36982</v>
      </c>
      <c r="K178" s="193" t="b">
        <f t="shared" si="2"/>
        <v>1</v>
      </c>
      <c r="L178">
        <v>215000</v>
      </c>
      <c r="M178" s="83">
        <v>12</v>
      </c>
      <c r="N178" s="131">
        <v>45455</v>
      </c>
      <c r="O178" s="83">
        <v>0</v>
      </c>
      <c r="P178" s="83">
        <v>0</v>
      </c>
      <c r="Q178" s="146">
        <v>0.125</v>
      </c>
      <c r="R178" s="83" t="s">
        <v>6122</v>
      </c>
      <c r="T178"/>
      <c r="AA178">
        <v>215000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15">
      <c r="A179" s="118">
        <v>1274</v>
      </c>
      <c r="B179" s="83" t="s">
        <v>6119</v>
      </c>
      <c r="C179" s="83" t="s">
        <v>6120</v>
      </c>
      <c r="D179" s="118">
        <v>310</v>
      </c>
      <c r="E179" s="83" t="s">
        <v>153</v>
      </c>
      <c r="G179" t="s">
        <v>1329</v>
      </c>
      <c r="H179" s="83" t="s">
        <v>6121</v>
      </c>
      <c r="I179" s="109">
        <v>45152</v>
      </c>
      <c r="J179" s="193">
        <f>VLOOKUP(A179,'Membership Details'!C:J,8,FALSE)</f>
        <v>38352</v>
      </c>
      <c r="K179" s="193" t="b">
        <f t="shared" si="2"/>
        <v>1</v>
      </c>
      <c r="L179">
        <v>270000</v>
      </c>
      <c r="M179" s="83">
        <v>12</v>
      </c>
      <c r="N179" s="109">
        <v>45517</v>
      </c>
      <c r="O179" s="83">
        <v>0</v>
      </c>
      <c r="P179" s="83">
        <v>0</v>
      </c>
      <c r="Q179" s="146">
        <v>0.125</v>
      </c>
      <c r="R179" s="83" t="s">
        <v>6122</v>
      </c>
      <c r="T179"/>
      <c r="AA179">
        <v>270000</v>
      </c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15">
      <c r="A180" s="118">
        <v>1633</v>
      </c>
      <c r="B180" s="83" t="s">
        <v>6119</v>
      </c>
      <c r="C180" s="83" t="s">
        <v>6120</v>
      </c>
      <c r="D180" s="118">
        <v>311</v>
      </c>
      <c r="E180" s="83" t="s">
        <v>153</v>
      </c>
      <c r="G180" t="s">
        <v>1330</v>
      </c>
      <c r="H180" s="83" t="s">
        <v>6121</v>
      </c>
      <c r="I180" s="109">
        <v>45152</v>
      </c>
      <c r="J180" s="193">
        <f>VLOOKUP(A180,'Membership Details'!C:J,8,FALSE)</f>
        <v>38352</v>
      </c>
      <c r="K180" s="193" t="b">
        <f t="shared" si="2"/>
        <v>1</v>
      </c>
      <c r="L180">
        <v>270000</v>
      </c>
      <c r="M180" s="83">
        <v>12</v>
      </c>
      <c r="N180" s="109">
        <v>45517</v>
      </c>
      <c r="O180" s="83">
        <v>0</v>
      </c>
      <c r="P180" s="83">
        <v>0</v>
      </c>
      <c r="Q180" s="146">
        <v>0.125</v>
      </c>
      <c r="R180" s="83" t="s">
        <v>6122</v>
      </c>
      <c r="T180"/>
      <c r="AA180">
        <v>270000</v>
      </c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15">
      <c r="A181" s="118">
        <v>1634</v>
      </c>
      <c r="B181" s="83" t="s">
        <v>6119</v>
      </c>
      <c r="C181" s="83" t="s">
        <v>6120</v>
      </c>
      <c r="D181" s="118">
        <v>313</v>
      </c>
      <c r="E181" s="83" t="s">
        <v>153</v>
      </c>
      <c r="G181" t="s">
        <v>1328</v>
      </c>
      <c r="H181" s="83" t="s">
        <v>6121</v>
      </c>
      <c r="I181" s="129">
        <v>45090</v>
      </c>
      <c r="J181" s="193">
        <f>VLOOKUP(A181,'Membership Details'!C:J,8,FALSE)</f>
        <v>38352</v>
      </c>
      <c r="K181" s="193" t="b">
        <f t="shared" si="2"/>
        <v>1</v>
      </c>
      <c r="L181">
        <v>240000</v>
      </c>
      <c r="M181" s="83">
        <v>12</v>
      </c>
      <c r="N181" s="131">
        <v>45455</v>
      </c>
      <c r="O181" s="83">
        <v>0</v>
      </c>
      <c r="P181" s="83">
        <v>0</v>
      </c>
      <c r="Q181" s="146">
        <v>0.125</v>
      </c>
      <c r="R181" s="83" t="s">
        <v>6122</v>
      </c>
      <c r="T181"/>
      <c r="AA181">
        <v>240000</v>
      </c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15">
      <c r="A182" s="118">
        <v>1053</v>
      </c>
      <c r="B182" s="83" t="s">
        <v>6119</v>
      </c>
      <c r="C182" s="83" t="s">
        <v>6120</v>
      </c>
      <c r="D182" s="118">
        <v>314</v>
      </c>
      <c r="E182" s="83" t="s">
        <v>153</v>
      </c>
      <c r="G182" t="s">
        <v>1408</v>
      </c>
      <c r="H182" s="83" t="s">
        <v>6121</v>
      </c>
      <c r="I182" s="129">
        <v>45090</v>
      </c>
      <c r="J182" s="193">
        <f>VLOOKUP(A182,'Membership Details'!C:J,8,FALSE)</f>
        <v>39081</v>
      </c>
      <c r="K182" s="193" t="b">
        <f t="shared" si="2"/>
        <v>1</v>
      </c>
      <c r="L182">
        <v>280000</v>
      </c>
      <c r="M182" s="83">
        <v>12</v>
      </c>
      <c r="N182" s="131">
        <v>45455</v>
      </c>
      <c r="O182" s="83">
        <v>0</v>
      </c>
      <c r="P182" s="83">
        <v>0</v>
      </c>
      <c r="Q182" s="146">
        <v>0.125</v>
      </c>
      <c r="R182" s="83" t="s">
        <v>6122</v>
      </c>
      <c r="T182"/>
      <c r="AA182">
        <v>280000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15">
      <c r="A183" s="118">
        <v>1635</v>
      </c>
      <c r="B183" s="83" t="s">
        <v>6119</v>
      </c>
      <c r="C183" s="83" t="s">
        <v>6120</v>
      </c>
      <c r="D183" s="118">
        <v>315</v>
      </c>
      <c r="E183" s="83" t="s">
        <v>153</v>
      </c>
      <c r="G183" t="s">
        <v>1409</v>
      </c>
      <c r="H183" s="83" t="s">
        <v>6121</v>
      </c>
      <c r="I183" s="129">
        <v>45090</v>
      </c>
      <c r="J183" s="193">
        <f>VLOOKUP(A183,'Membership Details'!C:J,8,FALSE)</f>
        <v>39081</v>
      </c>
      <c r="K183" s="193" t="b">
        <f t="shared" si="2"/>
        <v>1</v>
      </c>
      <c r="L183">
        <v>300000</v>
      </c>
      <c r="M183" s="83">
        <v>12</v>
      </c>
      <c r="N183" s="131">
        <v>45455</v>
      </c>
      <c r="O183" s="83">
        <v>0</v>
      </c>
      <c r="P183" s="83">
        <v>0</v>
      </c>
      <c r="Q183" s="146">
        <v>0.125</v>
      </c>
      <c r="R183" s="83" t="s">
        <v>6122</v>
      </c>
      <c r="T183"/>
      <c r="AA183">
        <v>300000</v>
      </c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15">
      <c r="A184" s="118">
        <v>2304</v>
      </c>
      <c r="B184" s="83" t="s">
        <v>6119</v>
      </c>
      <c r="C184" s="83" t="s">
        <v>6120</v>
      </c>
      <c r="D184" s="118">
        <v>316</v>
      </c>
      <c r="E184" s="83" t="s">
        <v>153</v>
      </c>
      <c r="G184" t="s">
        <v>1425</v>
      </c>
      <c r="H184" s="83" t="s">
        <v>6121</v>
      </c>
      <c r="I184" s="129">
        <v>45090</v>
      </c>
      <c r="J184" s="193">
        <f>VLOOKUP(A184,'Membership Details'!C:J,8,FALSE)</f>
        <v>39081</v>
      </c>
      <c r="K184" s="193" t="b">
        <f t="shared" si="2"/>
        <v>1</v>
      </c>
      <c r="L184">
        <v>300000</v>
      </c>
      <c r="M184" s="83">
        <v>12</v>
      </c>
      <c r="N184" s="131">
        <v>45455</v>
      </c>
      <c r="O184" s="83">
        <v>0</v>
      </c>
      <c r="P184" s="83">
        <v>0</v>
      </c>
      <c r="Q184" s="146">
        <v>0.125</v>
      </c>
      <c r="R184" s="83" t="s">
        <v>6122</v>
      </c>
      <c r="T184"/>
      <c r="AA184">
        <v>300000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15">
      <c r="A185" s="118">
        <v>2531</v>
      </c>
      <c r="B185" s="83" t="s">
        <v>6119</v>
      </c>
      <c r="C185" s="83" t="s">
        <v>6120</v>
      </c>
      <c r="D185" s="118">
        <v>318</v>
      </c>
      <c r="E185" s="83" t="s">
        <v>153</v>
      </c>
      <c r="G185" t="s">
        <v>1416</v>
      </c>
      <c r="H185" s="83" t="s">
        <v>6121</v>
      </c>
      <c r="I185" s="129">
        <v>45090</v>
      </c>
      <c r="J185" s="193">
        <f>VLOOKUP(A185,'Membership Details'!C:J,8,FALSE)</f>
        <v>39081</v>
      </c>
      <c r="K185" s="193" t="b">
        <f t="shared" si="2"/>
        <v>1</v>
      </c>
      <c r="L185">
        <v>270000</v>
      </c>
      <c r="M185" s="83">
        <v>12</v>
      </c>
      <c r="N185" s="131">
        <v>45455</v>
      </c>
      <c r="O185" s="83">
        <v>0</v>
      </c>
      <c r="P185" s="83">
        <v>0</v>
      </c>
      <c r="Q185" s="146">
        <v>0.125</v>
      </c>
      <c r="R185" s="83" t="s">
        <v>6122</v>
      </c>
      <c r="T185"/>
      <c r="AA185">
        <v>270000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15">
      <c r="A186" s="118">
        <v>2139</v>
      </c>
      <c r="B186" s="83" t="s">
        <v>6119</v>
      </c>
      <c r="C186" s="83" t="s">
        <v>6120</v>
      </c>
      <c r="D186" s="118">
        <v>319</v>
      </c>
      <c r="E186" s="83" t="s">
        <v>153</v>
      </c>
      <c r="G186" t="s">
        <v>1415</v>
      </c>
      <c r="H186" s="83" t="s">
        <v>6121</v>
      </c>
      <c r="I186" s="129">
        <v>45090</v>
      </c>
      <c r="J186" s="193">
        <f>VLOOKUP(A186,'Membership Details'!C:J,8,FALSE)</f>
        <v>39081</v>
      </c>
      <c r="K186" s="193" t="b">
        <f t="shared" si="2"/>
        <v>1</v>
      </c>
      <c r="L186">
        <v>280000</v>
      </c>
      <c r="M186" s="83">
        <v>12</v>
      </c>
      <c r="N186" s="131">
        <v>45455</v>
      </c>
      <c r="O186" s="83">
        <v>0</v>
      </c>
      <c r="P186" s="83">
        <v>0</v>
      </c>
      <c r="Q186" s="146">
        <v>0.125</v>
      </c>
      <c r="R186" s="83" t="s">
        <v>6122</v>
      </c>
      <c r="T186"/>
      <c r="AA186">
        <v>280000</v>
      </c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15">
      <c r="A187" s="118">
        <v>1643</v>
      </c>
      <c r="B187" s="83" t="s">
        <v>6119</v>
      </c>
      <c r="C187" s="83" t="s">
        <v>6120</v>
      </c>
      <c r="D187" s="118">
        <v>322</v>
      </c>
      <c r="E187" s="83" t="s">
        <v>153</v>
      </c>
      <c r="G187" t="s">
        <v>1457</v>
      </c>
      <c r="H187" s="83" t="s">
        <v>6121</v>
      </c>
      <c r="I187" s="109">
        <v>45143</v>
      </c>
      <c r="J187" s="193">
        <f>VLOOKUP(A187,'Membership Details'!C:J,8,FALSE)</f>
        <v>39081</v>
      </c>
      <c r="K187" s="193" t="b">
        <f t="shared" si="2"/>
        <v>1</v>
      </c>
      <c r="L187">
        <v>225000</v>
      </c>
      <c r="M187" s="83">
        <v>12</v>
      </c>
      <c r="N187" s="109">
        <v>45508</v>
      </c>
      <c r="O187" s="83">
        <v>0</v>
      </c>
      <c r="P187" s="83">
        <v>0</v>
      </c>
      <c r="Q187" s="146">
        <v>0.125</v>
      </c>
      <c r="R187" s="83" t="s">
        <v>6122</v>
      </c>
      <c r="T187"/>
      <c r="AA187">
        <v>225000</v>
      </c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15">
      <c r="A188" s="118">
        <v>270</v>
      </c>
      <c r="B188" s="83" t="s">
        <v>6119</v>
      </c>
      <c r="C188" s="83" t="s">
        <v>6120</v>
      </c>
      <c r="D188" s="118">
        <v>323</v>
      </c>
      <c r="E188" s="83" t="s">
        <v>153</v>
      </c>
      <c r="G188" t="s">
        <v>365</v>
      </c>
      <c r="H188" s="83" t="s">
        <v>6121</v>
      </c>
      <c r="I188" s="109">
        <v>45143</v>
      </c>
      <c r="J188" s="193">
        <f>VLOOKUP(A188,'Membership Details'!C:J,8,FALSE)</f>
        <v>36982</v>
      </c>
      <c r="K188" s="193" t="b">
        <f t="shared" si="2"/>
        <v>1</v>
      </c>
      <c r="L188">
        <v>205000</v>
      </c>
      <c r="M188" s="83">
        <v>12</v>
      </c>
      <c r="N188" s="109">
        <v>45508</v>
      </c>
      <c r="O188" s="83">
        <v>0</v>
      </c>
      <c r="P188" s="83">
        <v>0</v>
      </c>
      <c r="Q188" s="146">
        <v>0.125</v>
      </c>
      <c r="R188" s="83" t="s">
        <v>6122</v>
      </c>
      <c r="T188"/>
      <c r="AA188">
        <v>205000</v>
      </c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15">
      <c r="A189" s="118">
        <v>1638</v>
      </c>
      <c r="B189" s="83" t="s">
        <v>6119</v>
      </c>
      <c r="C189" s="83" t="s">
        <v>6120</v>
      </c>
      <c r="D189" s="118">
        <v>324</v>
      </c>
      <c r="E189" s="83" t="s">
        <v>153</v>
      </c>
      <c r="G189" t="s">
        <v>733</v>
      </c>
      <c r="H189" s="83" t="s">
        <v>6121</v>
      </c>
      <c r="I189" s="129">
        <v>45090</v>
      </c>
      <c r="J189" s="193">
        <f>VLOOKUP(A189,'Membership Details'!C:J,8,FALSE)</f>
        <v>36982</v>
      </c>
      <c r="K189" s="193" t="b">
        <f t="shared" si="2"/>
        <v>1</v>
      </c>
      <c r="L189">
        <v>300000</v>
      </c>
      <c r="M189" s="83">
        <v>12</v>
      </c>
      <c r="N189" s="131">
        <v>45455</v>
      </c>
      <c r="O189" s="83">
        <v>0</v>
      </c>
      <c r="P189" s="83">
        <v>0</v>
      </c>
      <c r="Q189" s="146">
        <v>0.125</v>
      </c>
      <c r="R189" s="83" t="s">
        <v>6122</v>
      </c>
      <c r="T189"/>
      <c r="AA189">
        <v>300000</v>
      </c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15">
      <c r="A190" s="118">
        <v>1033</v>
      </c>
      <c r="B190" s="83" t="s">
        <v>6119</v>
      </c>
      <c r="C190" s="83" t="s">
        <v>6120</v>
      </c>
      <c r="D190" s="118">
        <v>327</v>
      </c>
      <c r="E190" s="83" t="s">
        <v>153</v>
      </c>
      <c r="G190" t="s">
        <v>748</v>
      </c>
      <c r="H190" s="83" t="s">
        <v>6121</v>
      </c>
      <c r="I190" s="129">
        <v>45090</v>
      </c>
      <c r="J190" s="193">
        <f>VLOOKUP(A190,'Membership Details'!C:J,8,FALSE)</f>
        <v>36982</v>
      </c>
      <c r="K190" s="193" t="b">
        <f t="shared" si="2"/>
        <v>1</v>
      </c>
      <c r="L190">
        <v>300000</v>
      </c>
      <c r="M190" s="83">
        <v>12</v>
      </c>
      <c r="N190" s="131">
        <v>45455</v>
      </c>
      <c r="O190" s="83">
        <v>0</v>
      </c>
      <c r="P190" s="83">
        <v>0</v>
      </c>
      <c r="Q190" s="146">
        <v>0.125</v>
      </c>
      <c r="R190" s="83" t="s">
        <v>6122</v>
      </c>
      <c r="T190"/>
      <c r="AA190">
        <v>300000</v>
      </c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15">
      <c r="A191" s="118">
        <v>1106</v>
      </c>
      <c r="B191" s="83" t="s">
        <v>6119</v>
      </c>
      <c r="C191" s="83" t="s">
        <v>6120</v>
      </c>
      <c r="D191" s="118">
        <v>328</v>
      </c>
      <c r="E191" s="83" t="s">
        <v>153</v>
      </c>
      <c r="G191" t="s">
        <v>1023</v>
      </c>
      <c r="H191" s="83" t="s">
        <v>6121</v>
      </c>
      <c r="I191" s="129">
        <v>45090</v>
      </c>
      <c r="J191" s="193">
        <f>VLOOKUP(A191,'Membership Details'!C:J,8,FALSE)</f>
        <v>36982</v>
      </c>
      <c r="K191" s="193" t="b">
        <f t="shared" si="2"/>
        <v>1</v>
      </c>
      <c r="L191">
        <v>300000</v>
      </c>
      <c r="M191" s="83">
        <v>12</v>
      </c>
      <c r="N191" s="131">
        <v>45455</v>
      </c>
      <c r="O191" s="83">
        <v>0</v>
      </c>
      <c r="P191" s="83">
        <v>0</v>
      </c>
      <c r="Q191" s="146">
        <v>0.125</v>
      </c>
      <c r="R191" s="83" t="s">
        <v>6122</v>
      </c>
      <c r="T191"/>
      <c r="AA191">
        <v>300000</v>
      </c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15">
      <c r="A192" s="118">
        <v>1640</v>
      </c>
      <c r="B192" s="83" t="s">
        <v>6119</v>
      </c>
      <c r="C192" s="83" t="s">
        <v>6120</v>
      </c>
      <c r="D192" s="118">
        <v>329</v>
      </c>
      <c r="E192" s="83" t="s">
        <v>153</v>
      </c>
      <c r="G192" t="s">
        <v>1447</v>
      </c>
      <c r="H192" s="83" t="s">
        <v>6121</v>
      </c>
      <c r="I192" s="129">
        <v>45090</v>
      </c>
      <c r="J192" s="193">
        <f>VLOOKUP(A192,'Membership Details'!C:J,8,FALSE)</f>
        <v>39081</v>
      </c>
      <c r="K192" s="193" t="b">
        <f t="shared" si="2"/>
        <v>1</v>
      </c>
      <c r="L192">
        <v>260000</v>
      </c>
      <c r="M192" s="83">
        <v>12</v>
      </c>
      <c r="N192" s="131">
        <v>45455</v>
      </c>
      <c r="O192" s="83">
        <v>0</v>
      </c>
      <c r="P192" s="83">
        <v>0</v>
      </c>
      <c r="Q192" s="146">
        <v>0.125</v>
      </c>
      <c r="R192" s="83" t="s">
        <v>6122</v>
      </c>
      <c r="T192"/>
      <c r="AA192">
        <v>260000</v>
      </c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15">
      <c r="A193" s="118">
        <v>1677</v>
      </c>
      <c r="B193" s="83" t="s">
        <v>6119</v>
      </c>
      <c r="C193" s="83" t="s">
        <v>6120</v>
      </c>
      <c r="D193" s="118">
        <v>330</v>
      </c>
      <c r="E193" s="83" t="s">
        <v>153</v>
      </c>
      <c r="G193" t="s">
        <v>1620</v>
      </c>
      <c r="H193" s="83" t="s">
        <v>6121</v>
      </c>
      <c r="I193" s="129">
        <v>45090</v>
      </c>
      <c r="J193" s="193">
        <f>VLOOKUP(A193,'Membership Details'!C:J,8,FALSE)</f>
        <v>39531</v>
      </c>
      <c r="K193" s="193" t="b">
        <f t="shared" si="2"/>
        <v>1</v>
      </c>
      <c r="L193">
        <v>300000</v>
      </c>
      <c r="M193" s="83">
        <v>12</v>
      </c>
      <c r="N193" s="131">
        <v>45455</v>
      </c>
      <c r="O193" s="83">
        <v>0</v>
      </c>
      <c r="P193" s="83">
        <v>0</v>
      </c>
      <c r="Q193" s="146">
        <v>0.125</v>
      </c>
      <c r="R193" s="83" t="s">
        <v>6122</v>
      </c>
      <c r="T193"/>
      <c r="AA193">
        <v>300000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15">
      <c r="A194" s="118">
        <v>797</v>
      </c>
      <c r="B194" s="83" t="s">
        <v>6119</v>
      </c>
      <c r="C194" s="83" t="s">
        <v>6120</v>
      </c>
      <c r="D194" s="118">
        <v>334</v>
      </c>
      <c r="E194" s="83" t="s">
        <v>153</v>
      </c>
      <c r="G194" t="s">
        <v>655</v>
      </c>
      <c r="H194" s="83" t="s">
        <v>6121</v>
      </c>
      <c r="I194" s="109">
        <v>45118</v>
      </c>
      <c r="J194" s="193">
        <f>VLOOKUP(A194,'Membership Details'!C:J,8,FALSE)</f>
        <v>36982</v>
      </c>
      <c r="K194" s="193" t="b">
        <f t="shared" si="2"/>
        <v>1</v>
      </c>
      <c r="L194">
        <v>240000</v>
      </c>
      <c r="M194" s="83">
        <v>12</v>
      </c>
      <c r="N194" s="109">
        <v>45483</v>
      </c>
      <c r="O194" s="83">
        <v>0</v>
      </c>
      <c r="P194" s="83">
        <v>0</v>
      </c>
      <c r="Q194" s="146">
        <v>0.125</v>
      </c>
      <c r="R194" s="83" t="s">
        <v>6122</v>
      </c>
      <c r="T194"/>
      <c r="AA194">
        <v>240000</v>
      </c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15">
      <c r="A195" s="118">
        <v>796</v>
      </c>
      <c r="B195" s="83" t="s">
        <v>6119</v>
      </c>
      <c r="C195" s="83" t="s">
        <v>6120</v>
      </c>
      <c r="D195" s="118">
        <v>335</v>
      </c>
      <c r="E195" s="83" t="s">
        <v>153</v>
      </c>
      <c r="G195" t="s">
        <v>474</v>
      </c>
      <c r="H195" s="83" t="s">
        <v>6121</v>
      </c>
      <c r="I195" s="129">
        <v>45090</v>
      </c>
      <c r="J195" s="193">
        <f>VLOOKUP(A195,'Membership Details'!C:J,8,FALSE)</f>
        <v>36982</v>
      </c>
      <c r="K195" s="193" t="b">
        <f t="shared" ref="K195:K258" si="3">I195&gt;=J195</f>
        <v>1</v>
      </c>
      <c r="L195">
        <v>230000</v>
      </c>
      <c r="M195" s="83">
        <v>12</v>
      </c>
      <c r="N195" s="131">
        <v>45455</v>
      </c>
      <c r="O195" s="83">
        <v>0</v>
      </c>
      <c r="P195" s="83">
        <v>0</v>
      </c>
      <c r="Q195" s="146">
        <v>0.125</v>
      </c>
      <c r="R195" s="83" t="s">
        <v>6122</v>
      </c>
      <c r="T195"/>
      <c r="AA195">
        <v>230000</v>
      </c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15">
      <c r="A196" s="118">
        <v>242</v>
      </c>
      <c r="B196" s="83" t="s">
        <v>6119</v>
      </c>
      <c r="C196" s="83" t="s">
        <v>6120</v>
      </c>
      <c r="D196" s="118">
        <v>337</v>
      </c>
      <c r="E196" s="83" t="s">
        <v>153</v>
      </c>
      <c r="G196" t="s">
        <v>342</v>
      </c>
      <c r="H196" s="83" t="s">
        <v>6121</v>
      </c>
      <c r="I196" s="109">
        <v>45143</v>
      </c>
      <c r="J196" s="193">
        <f>VLOOKUP(A196,'Membership Details'!C:J,8,FALSE)</f>
        <v>36982</v>
      </c>
      <c r="K196" s="193" t="b">
        <f t="shared" si="3"/>
        <v>1</v>
      </c>
      <c r="L196">
        <v>294000</v>
      </c>
      <c r="M196" s="83">
        <v>12</v>
      </c>
      <c r="N196" s="109">
        <v>45508</v>
      </c>
      <c r="O196" s="83">
        <v>0</v>
      </c>
      <c r="P196" s="83">
        <v>0</v>
      </c>
      <c r="Q196" s="146">
        <v>0.125</v>
      </c>
      <c r="R196" s="83" t="s">
        <v>6122</v>
      </c>
      <c r="T196"/>
      <c r="AA196">
        <v>294000</v>
      </c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15">
      <c r="A197" s="118">
        <v>438</v>
      </c>
      <c r="B197" s="83" t="s">
        <v>6119</v>
      </c>
      <c r="C197" s="83" t="s">
        <v>6120</v>
      </c>
      <c r="D197" s="118">
        <v>339</v>
      </c>
      <c r="E197" s="83" t="s">
        <v>153</v>
      </c>
      <c r="G197" t="s">
        <v>538</v>
      </c>
      <c r="H197" s="83" t="s">
        <v>6121</v>
      </c>
      <c r="I197" s="109">
        <v>42507</v>
      </c>
      <c r="J197" s="193">
        <f>VLOOKUP(A197,'Membership Details'!C:J,8,FALSE)</f>
        <v>36982</v>
      </c>
      <c r="K197" s="193" t="b">
        <f t="shared" si="3"/>
        <v>1</v>
      </c>
      <c r="L197">
        <v>92686</v>
      </c>
      <c r="M197" s="83">
        <v>12</v>
      </c>
      <c r="N197" s="109">
        <v>42871</v>
      </c>
      <c r="O197" s="83">
        <v>0</v>
      </c>
      <c r="P197" s="83">
        <v>0</v>
      </c>
      <c r="Q197" s="146">
        <v>0.125</v>
      </c>
      <c r="R197" s="83" t="s">
        <v>6122</v>
      </c>
      <c r="T197"/>
      <c r="AA197">
        <v>92686</v>
      </c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15">
      <c r="A198" s="118">
        <v>1161</v>
      </c>
      <c r="B198" s="83" t="s">
        <v>6119</v>
      </c>
      <c r="C198" s="83" t="s">
        <v>6120</v>
      </c>
      <c r="D198" s="118">
        <v>341</v>
      </c>
      <c r="E198" s="83" t="s">
        <v>153</v>
      </c>
      <c r="G198" t="s">
        <v>656</v>
      </c>
      <c r="H198" s="83" t="s">
        <v>6121</v>
      </c>
      <c r="I198" s="109">
        <v>45118</v>
      </c>
      <c r="J198" s="193">
        <f>VLOOKUP(A198,'Membership Details'!C:J,8,FALSE)</f>
        <v>36982</v>
      </c>
      <c r="K198" s="193" t="b">
        <f t="shared" si="3"/>
        <v>1</v>
      </c>
      <c r="L198">
        <v>240000</v>
      </c>
      <c r="M198" s="83">
        <v>12</v>
      </c>
      <c r="N198" s="109">
        <v>45483</v>
      </c>
      <c r="O198" s="83">
        <v>0</v>
      </c>
      <c r="P198" s="83">
        <v>0</v>
      </c>
      <c r="Q198" s="146">
        <v>0.125</v>
      </c>
      <c r="R198" s="83" t="s">
        <v>6122</v>
      </c>
      <c r="T198"/>
      <c r="AA198">
        <v>240000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15">
      <c r="A199" s="118">
        <v>1405</v>
      </c>
      <c r="B199" s="83" t="s">
        <v>6119</v>
      </c>
      <c r="C199" s="83" t="s">
        <v>6120</v>
      </c>
      <c r="D199" s="118">
        <v>342</v>
      </c>
      <c r="E199" s="83" t="s">
        <v>153</v>
      </c>
      <c r="G199" t="s">
        <v>1352</v>
      </c>
      <c r="H199" s="83" t="s">
        <v>6121</v>
      </c>
      <c r="I199" s="109">
        <v>45118</v>
      </c>
      <c r="J199" s="193">
        <f>VLOOKUP(A199,'Membership Details'!C:J,8,FALSE)</f>
        <v>38489</v>
      </c>
      <c r="K199" s="193" t="b">
        <f t="shared" si="3"/>
        <v>1</v>
      </c>
      <c r="L199">
        <v>300000</v>
      </c>
      <c r="M199" s="83">
        <v>12</v>
      </c>
      <c r="N199" s="109">
        <v>45483</v>
      </c>
      <c r="O199" s="83">
        <v>0</v>
      </c>
      <c r="P199" s="83">
        <v>0</v>
      </c>
      <c r="Q199" s="146">
        <v>0.125</v>
      </c>
      <c r="R199" s="83" t="s">
        <v>6122</v>
      </c>
      <c r="T199"/>
      <c r="AA199">
        <v>300000</v>
      </c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15">
      <c r="A200" s="118">
        <v>1466</v>
      </c>
      <c r="B200" s="83" t="s">
        <v>6119</v>
      </c>
      <c r="C200" s="83" t="s">
        <v>6120</v>
      </c>
      <c r="D200" s="118">
        <v>343</v>
      </c>
      <c r="E200" s="83" t="s">
        <v>153</v>
      </c>
      <c r="G200" t="s">
        <v>1589</v>
      </c>
      <c r="H200" s="83" t="s">
        <v>6121</v>
      </c>
      <c r="I200" s="109">
        <v>45143</v>
      </c>
      <c r="J200" s="193">
        <f>VLOOKUP(A200,'Membership Details'!C:J,8,FALSE)</f>
        <v>39172</v>
      </c>
      <c r="K200" s="193" t="b">
        <f t="shared" si="3"/>
        <v>1</v>
      </c>
      <c r="L200">
        <v>280000</v>
      </c>
      <c r="M200" s="83">
        <v>12</v>
      </c>
      <c r="N200" s="109">
        <v>45508</v>
      </c>
      <c r="O200" s="83">
        <v>0</v>
      </c>
      <c r="P200" s="83">
        <v>0</v>
      </c>
      <c r="Q200" s="146">
        <v>0.125</v>
      </c>
      <c r="R200" s="83" t="s">
        <v>6122</v>
      </c>
      <c r="T200"/>
      <c r="AA200">
        <v>280000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15">
      <c r="A201" s="118">
        <v>970</v>
      </c>
      <c r="B201" s="83" t="s">
        <v>6119</v>
      </c>
      <c r="C201" s="83" t="s">
        <v>6120</v>
      </c>
      <c r="D201" s="118">
        <v>345</v>
      </c>
      <c r="E201" s="83" t="s">
        <v>153</v>
      </c>
      <c r="G201" t="s">
        <v>794</v>
      </c>
      <c r="H201" s="83" t="s">
        <v>6121</v>
      </c>
      <c r="I201" s="109">
        <v>45152</v>
      </c>
      <c r="J201" s="193">
        <f>VLOOKUP(A201,'Membership Details'!C:J,8,FALSE)</f>
        <v>36982</v>
      </c>
      <c r="K201" s="193" t="b">
        <f t="shared" si="3"/>
        <v>1</v>
      </c>
      <c r="L201">
        <v>240000</v>
      </c>
      <c r="M201" s="83">
        <v>12</v>
      </c>
      <c r="N201" s="109">
        <v>45517</v>
      </c>
      <c r="O201" s="83">
        <v>0</v>
      </c>
      <c r="P201" s="83">
        <v>0</v>
      </c>
      <c r="Q201" s="146">
        <v>0.125</v>
      </c>
      <c r="R201" s="83" t="s">
        <v>6122</v>
      </c>
      <c r="T201"/>
      <c r="AA201">
        <v>240000</v>
      </c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15">
      <c r="A202" s="118">
        <v>1206</v>
      </c>
      <c r="B202" s="83" t="s">
        <v>6119</v>
      </c>
      <c r="C202" s="83" t="s">
        <v>6120</v>
      </c>
      <c r="D202" s="118">
        <v>346</v>
      </c>
      <c r="E202" s="83" t="s">
        <v>153</v>
      </c>
      <c r="G202" t="s">
        <v>562</v>
      </c>
      <c r="H202" s="83" t="s">
        <v>6121</v>
      </c>
      <c r="I202" s="109">
        <v>41789</v>
      </c>
      <c r="J202" s="193">
        <f>VLOOKUP(A202,'Membership Details'!C:J,8,FALSE)</f>
        <v>36982</v>
      </c>
      <c r="K202" s="193" t="b">
        <f t="shared" si="3"/>
        <v>1</v>
      </c>
      <c r="L202">
        <v>132611</v>
      </c>
      <c r="M202" s="83">
        <v>12</v>
      </c>
      <c r="N202" s="109">
        <v>42153</v>
      </c>
      <c r="O202" s="83">
        <v>0</v>
      </c>
      <c r="P202" s="83">
        <v>0</v>
      </c>
      <c r="Q202" s="146">
        <v>0.125</v>
      </c>
      <c r="R202" s="83" t="s">
        <v>6122</v>
      </c>
      <c r="T202"/>
      <c r="AA202">
        <v>132611</v>
      </c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15">
      <c r="A203" s="118">
        <v>652</v>
      </c>
      <c r="B203" s="83" t="s">
        <v>6119</v>
      </c>
      <c r="C203" s="83" t="s">
        <v>6120</v>
      </c>
      <c r="D203" s="118">
        <v>348</v>
      </c>
      <c r="E203" s="83" t="s">
        <v>153</v>
      </c>
      <c r="G203" t="s">
        <v>475</v>
      </c>
      <c r="H203" s="83" t="s">
        <v>6121</v>
      </c>
      <c r="I203" s="109">
        <v>45143</v>
      </c>
      <c r="J203" s="193">
        <f>VLOOKUP(A203,'Membership Details'!C:J,8,FALSE)</f>
        <v>36982</v>
      </c>
      <c r="K203" s="193" t="b">
        <f t="shared" si="3"/>
        <v>1</v>
      </c>
      <c r="L203">
        <v>265000</v>
      </c>
      <c r="M203" s="83">
        <v>12</v>
      </c>
      <c r="N203" s="109">
        <v>45508</v>
      </c>
      <c r="O203" s="83">
        <v>0</v>
      </c>
      <c r="P203" s="83">
        <v>0</v>
      </c>
      <c r="Q203" s="146">
        <v>0.125</v>
      </c>
      <c r="R203" s="83" t="s">
        <v>6122</v>
      </c>
      <c r="T203"/>
      <c r="AA203">
        <v>265000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15">
      <c r="A204" s="118">
        <v>1620</v>
      </c>
      <c r="B204" s="83" t="s">
        <v>6119</v>
      </c>
      <c r="C204" s="83" t="s">
        <v>6120</v>
      </c>
      <c r="D204" s="118">
        <v>349</v>
      </c>
      <c r="E204" s="83" t="s">
        <v>153</v>
      </c>
      <c r="G204" t="s">
        <v>1351</v>
      </c>
      <c r="H204" s="83" t="s">
        <v>6121</v>
      </c>
      <c r="I204" s="129">
        <v>45090</v>
      </c>
      <c r="J204" s="193">
        <f>VLOOKUP(A204,'Membership Details'!C:J,8,FALSE)</f>
        <v>38441</v>
      </c>
      <c r="K204" s="193" t="b">
        <f t="shared" si="3"/>
        <v>1</v>
      </c>
      <c r="L204">
        <v>300000</v>
      </c>
      <c r="M204" s="83">
        <v>12</v>
      </c>
      <c r="N204" s="131">
        <v>45455</v>
      </c>
      <c r="O204" s="83">
        <v>0</v>
      </c>
      <c r="P204" s="83">
        <v>0</v>
      </c>
      <c r="Q204" s="146">
        <v>0.125</v>
      </c>
      <c r="R204" s="83" t="s">
        <v>6122</v>
      </c>
      <c r="T204"/>
      <c r="AA204">
        <v>300000</v>
      </c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15">
      <c r="A205" s="118">
        <v>234</v>
      </c>
      <c r="B205" s="83" t="s">
        <v>6119</v>
      </c>
      <c r="C205" s="83" t="s">
        <v>6120</v>
      </c>
      <c r="D205" s="118">
        <v>351</v>
      </c>
      <c r="E205" s="83" t="s">
        <v>153</v>
      </c>
      <c r="G205" t="s">
        <v>334</v>
      </c>
      <c r="H205" s="83" t="s">
        <v>6121</v>
      </c>
      <c r="I205" s="109">
        <v>45152</v>
      </c>
      <c r="J205" s="193">
        <f>VLOOKUP(A205,'Membership Details'!C:J,8,FALSE)</f>
        <v>36982</v>
      </c>
      <c r="K205" s="193" t="b">
        <f t="shared" si="3"/>
        <v>1</v>
      </c>
      <c r="L205">
        <v>200000</v>
      </c>
      <c r="M205" s="83">
        <v>12</v>
      </c>
      <c r="N205" s="109">
        <v>45517</v>
      </c>
      <c r="O205" s="83">
        <v>0</v>
      </c>
      <c r="P205" s="83">
        <v>0</v>
      </c>
      <c r="Q205" s="146">
        <v>0.125</v>
      </c>
      <c r="R205" s="83" t="s">
        <v>6122</v>
      </c>
      <c r="T205"/>
      <c r="AA205">
        <v>200000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15">
      <c r="A206" s="118">
        <v>1778</v>
      </c>
      <c r="B206" s="83" t="s">
        <v>6119</v>
      </c>
      <c r="C206" s="83" t="s">
        <v>6120</v>
      </c>
      <c r="D206" s="118">
        <v>354</v>
      </c>
      <c r="E206" s="83" t="s">
        <v>153</v>
      </c>
      <c r="G206" t="s">
        <v>1604</v>
      </c>
      <c r="H206" s="83" t="s">
        <v>6121</v>
      </c>
      <c r="I206" s="109">
        <v>45152</v>
      </c>
      <c r="J206" s="193">
        <f>VLOOKUP(A206,'Membership Details'!C:J,8,FALSE)</f>
        <v>39533</v>
      </c>
      <c r="K206" s="193" t="b">
        <f t="shared" si="3"/>
        <v>1</v>
      </c>
      <c r="L206">
        <v>290000</v>
      </c>
      <c r="M206" s="83">
        <v>12</v>
      </c>
      <c r="N206" s="109">
        <v>45517</v>
      </c>
      <c r="O206" s="83">
        <v>0</v>
      </c>
      <c r="P206" s="83">
        <v>0</v>
      </c>
      <c r="Q206" s="146">
        <v>0.125</v>
      </c>
      <c r="R206" s="83" t="s">
        <v>6122</v>
      </c>
      <c r="T206"/>
      <c r="AA206">
        <v>290000</v>
      </c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15">
      <c r="A207" s="118">
        <v>1780</v>
      </c>
      <c r="B207" s="83" t="s">
        <v>6119</v>
      </c>
      <c r="C207" s="83" t="s">
        <v>6120</v>
      </c>
      <c r="D207" s="118">
        <v>358</v>
      </c>
      <c r="E207" s="83" t="s">
        <v>153</v>
      </c>
      <c r="G207" t="s">
        <v>1650</v>
      </c>
      <c r="H207" s="83" t="s">
        <v>6121</v>
      </c>
      <c r="I207" s="109">
        <v>45118</v>
      </c>
      <c r="J207" s="193">
        <f>VLOOKUP(A207,'Membership Details'!C:J,8,FALSE)</f>
        <v>39672</v>
      </c>
      <c r="K207" s="193" t="b">
        <f t="shared" si="3"/>
        <v>1</v>
      </c>
      <c r="L207">
        <v>200000</v>
      </c>
      <c r="M207" s="83">
        <v>12</v>
      </c>
      <c r="N207" s="109">
        <v>45483</v>
      </c>
      <c r="O207" s="83">
        <v>0</v>
      </c>
      <c r="P207" s="83">
        <v>0</v>
      </c>
      <c r="Q207" s="146">
        <v>0.125</v>
      </c>
      <c r="R207" s="83" t="s">
        <v>6122</v>
      </c>
      <c r="T207"/>
      <c r="AA207">
        <v>200000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15">
      <c r="A208" s="118">
        <v>1839</v>
      </c>
      <c r="B208" s="83" t="s">
        <v>6119</v>
      </c>
      <c r="C208" s="83" t="s">
        <v>6120</v>
      </c>
      <c r="D208" s="118">
        <v>359</v>
      </c>
      <c r="E208" s="83" t="s">
        <v>153</v>
      </c>
      <c r="G208" t="s">
        <v>1649</v>
      </c>
      <c r="H208" s="83" t="s">
        <v>6121</v>
      </c>
      <c r="I208" s="109">
        <v>45118</v>
      </c>
      <c r="J208" s="193">
        <f>VLOOKUP(A208,'Membership Details'!C:J,8,FALSE)</f>
        <v>39672</v>
      </c>
      <c r="K208" s="193" t="b">
        <f t="shared" si="3"/>
        <v>1</v>
      </c>
      <c r="L208">
        <v>200000</v>
      </c>
      <c r="M208" s="83">
        <v>12</v>
      </c>
      <c r="N208" s="109">
        <v>45483</v>
      </c>
      <c r="O208" s="83">
        <v>0</v>
      </c>
      <c r="P208" s="83">
        <v>0</v>
      </c>
      <c r="Q208" s="146">
        <v>0.125</v>
      </c>
      <c r="R208" s="83" t="s">
        <v>6122</v>
      </c>
      <c r="T208"/>
      <c r="AA208">
        <v>200000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15">
      <c r="A209" s="118">
        <v>2572</v>
      </c>
      <c r="B209" s="83" t="s">
        <v>6119</v>
      </c>
      <c r="C209" s="83" t="s">
        <v>6120</v>
      </c>
      <c r="D209" s="118">
        <v>360</v>
      </c>
      <c r="E209" s="83" t="s">
        <v>153</v>
      </c>
      <c r="G209" t="s">
        <v>1651</v>
      </c>
      <c r="H209" s="83" t="s">
        <v>6121</v>
      </c>
      <c r="I209" s="109">
        <v>45118</v>
      </c>
      <c r="J209" s="193">
        <f>VLOOKUP(A209,'Membership Details'!C:J,8,FALSE)</f>
        <v>39672</v>
      </c>
      <c r="K209" s="193" t="b">
        <f t="shared" si="3"/>
        <v>1</v>
      </c>
      <c r="L209">
        <v>200000</v>
      </c>
      <c r="M209" s="83">
        <v>12</v>
      </c>
      <c r="N209" s="109">
        <v>45483</v>
      </c>
      <c r="O209" s="83">
        <v>0</v>
      </c>
      <c r="P209" s="83">
        <v>0</v>
      </c>
      <c r="Q209" s="146">
        <v>0.125</v>
      </c>
      <c r="R209" s="83" t="s">
        <v>6122</v>
      </c>
      <c r="T209"/>
      <c r="AA209">
        <v>200000</v>
      </c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15">
      <c r="A210" s="118">
        <v>1792</v>
      </c>
      <c r="B210" s="83" t="s">
        <v>6119</v>
      </c>
      <c r="C210" s="83" t="s">
        <v>6120</v>
      </c>
      <c r="D210" s="118">
        <v>364</v>
      </c>
      <c r="E210" s="83" t="s">
        <v>153</v>
      </c>
      <c r="G210" t="s">
        <v>1668</v>
      </c>
      <c r="H210" s="83" t="s">
        <v>6121</v>
      </c>
      <c r="I210" s="109">
        <v>45118</v>
      </c>
      <c r="J210" s="193">
        <f>VLOOKUP(A210,'Membership Details'!C:J,8,FALSE)</f>
        <v>39909</v>
      </c>
      <c r="K210" s="193" t="b">
        <f t="shared" si="3"/>
        <v>1</v>
      </c>
      <c r="L210">
        <v>300000</v>
      </c>
      <c r="M210" s="83">
        <v>12</v>
      </c>
      <c r="N210" s="109">
        <v>45483</v>
      </c>
      <c r="O210" s="83">
        <v>0</v>
      </c>
      <c r="P210" s="83">
        <v>0</v>
      </c>
      <c r="Q210" s="146">
        <v>0.125</v>
      </c>
      <c r="R210" s="83" t="s">
        <v>6122</v>
      </c>
      <c r="T210"/>
      <c r="AA210">
        <v>300000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15">
      <c r="A211" s="118">
        <v>263</v>
      </c>
      <c r="B211" s="83" t="s">
        <v>6119</v>
      </c>
      <c r="C211" s="83" t="s">
        <v>6120</v>
      </c>
      <c r="D211" s="118">
        <v>365</v>
      </c>
      <c r="E211" s="83" t="s">
        <v>153</v>
      </c>
      <c r="G211" t="s">
        <v>358</v>
      </c>
      <c r="H211" s="83" t="s">
        <v>6121</v>
      </c>
      <c r="I211" s="109">
        <v>45157</v>
      </c>
      <c r="J211" s="193">
        <f>VLOOKUP(A211,'Membership Details'!C:J,8,FALSE)</f>
        <v>36982</v>
      </c>
      <c r="K211" s="193" t="b">
        <f t="shared" si="3"/>
        <v>1</v>
      </c>
      <c r="L211">
        <v>300000</v>
      </c>
      <c r="M211" s="83">
        <v>12</v>
      </c>
      <c r="N211" s="109">
        <v>45522</v>
      </c>
      <c r="O211" s="83">
        <v>0</v>
      </c>
      <c r="P211" s="83">
        <v>0</v>
      </c>
      <c r="Q211" s="146">
        <v>0.125</v>
      </c>
      <c r="R211" s="83" t="s">
        <v>6122</v>
      </c>
      <c r="T211"/>
      <c r="AA211">
        <v>300000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15">
      <c r="A212" s="118">
        <v>264</v>
      </c>
      <c r="B212" s="83" t="s">
        <v>6119</v>
      </c>
      <c r="C212" s="83" t="s">
        <v>6120</v>
      </c>
      <c r="D212" s="118">
        <v>367</v>
      </c>
      <c r="E212" s="83" t="s">
        <v>153</v>
      </c>
      <c r="G212" t="s">
        <v>359</v>
      </c>
      <c r="H212" s="83" t="s">
        <v>6121</v>
      </c>
      <c r="I212" s="109">
        <v>45157</v>
      </c>
      <c r="J212" s="193">
        <f>VLOOKUP(A212,'Membership Details'!C:J,8,FALSE)</f>
        <v>36982</v>
      </c>
      <c r="K212" s="193" t="b">
        <f t="shared" si="3"/>
        <v>1</v>
      </c>
      <c r="L212">
        <v>300000</v>
      </c>
      <c r="M212" s="83">
        <v>12</v>
      </c>
      <c r="N212" s="109">
        <v>45522</v>
      </c>
      <c r="O212" s="83">
        <v>0</v>
      </c>
      <c r="P212" s="83">
        <v>0</v>
      </c>
      <c r="Q212" s="146">
        <v>0.125</v>
      </c>
      <c r="R212" s="83" t="s">
        <v>6122</v>
      </c>
      <c r="T212"/>
      <c r="AA212">
        <v>300000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15">
      <c r="A213" s="118">
        <v>314</v>
      </c>
      <c r="B213" s="83" t="s">
        <v>6119</v>
      </c>
      <c r="C213" s="83" t="s">
        <v>6120</v>
      </c>
      <c r="D213" s="118">
        <v>368</v>
      </c>
      <c r="E213" s="83" t="s">
        <v>153</v>
      </c>
      <c r="G213" t="s">
        <v>396</v>
      </c>
      <c r="H213" s="83" t="s">
        <v>6121</v>
      </c>
      <c r="I213" s="109">
        <v>45157</v>
      </c>
      <c r="J213" s="193">
        <f>VLOOKUP(A213,'Membership Details'!C:J,8,FALSE)</f>
        <v>36982</v>
      </c>
      <c r="K213" s="193" t="b">
        <f t="shared" si="3"/>
        <v>1</v>
      </c>
      <c r="L213">
        <v>300000</v>
      </c>
      <c r="M213" s="83">
        <v>12</v>
      </c>
      <c r="N213" s="109">
        <v>45522</v>
      </c>
      <c r="O213" s="83">
        <v>0</v>
      </c>
      <c r="P213" s="83">
        <v>0</v>
      </c>
      <c r="Q213" s="146">
        <v>0.125</v>
      </c>
      <c r="R213" s="83" t="s">
        <v>6122</v>
      </c>
      <c r="T213"/>
      <c r="AA213">
        <v>300000</v>
      </c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15">
      <c r="A214" s="118">
        <v>1843</v>
      </c>
      <c r="B214" s="83" t="s">
        <v>6119</v>
      </c>
      <c r="C214" s="83" t="s">
        <v>6120</v>
      </c>
      <c r="D214" s="118">
        <v>369</v>
      </c>
      <c r="E214" s="83" t="s">
        <v>153</v>
      </c>
      <c r="G214" t="s">
        <v>1013</v>
      </c>
      <c r="H214" s="83" t="s">
        <v>6121</v>
      </c>
      <c r="I214" s="109">
        <v>45157</v>
      </c>
      <c r="J214" s="193">
        <f>VLOOKUP(A214,'Membership Details'!C:J,8,FALSE)</f>
        <v>36982</v>
      </c>
      <c r="K214" s="193" t="b">
        <f t="shared" si="3"/>
        <v>1</v>
      </c>
      <c r="L214">
        <v>300000</v>
      </c>
      <c r="M214" s="83">
        <v>12</v>
      </c>
      <c r="N214" s="109">
        <v>45522</v>
      </c>
      <c r="O214" s="83">
        <v>0</v>
      </c>
      <c r="P214" s="83">
        <v>0</v>
      </c>
      <c r="Q214" s="146">
        <v>0.125</v>
      </c>
      <c r="R214" s="83" t="s">
        <v>6122</v>
      </c>
      <c r="T214"/>
      <c r="AA214">
        <v>300000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15">
      <c r="A215" s="118">
        <v>1797</v>
      </c>
      <c r="B215" s="83" t="s">
        <v>6119</v>
      </c>
      <c r="C215" s="83" t="s">
        <v>6120</v>
      </c>
      <c r="D215" s="118">
        <v>370</v>
      </c>
      <c r="E215" s="83" t="s">
        <v>153</v>
      </c>
      <c r="G215" t="s">
        <v>1014</v>
      </c>
      <c r="H215" s="83" t="s">
        <v>6121</v>
      </c>
      <c r="I215" s="109">
        <v>45157</v>
      </c>
      <c r="J215" s="193">
        <f>VLOOKUP(A215,'Membership Details'!C:J,8,FALSE)</f>
        <v>36982</v>
      </c>
      <c r="K215" s="193" t="b">
        <f t="shared" si="3"/>
        <v>1</v>
      </c>
      <c r="L215">
        <v>300000</v>
      </c>
      <c r="M215" s="83">
        <v>12</v>
      </c>
      <c r="N215" s="109">
        <v>45522</v>
      </c>
      <c r="O215" s="83">
        <v>0</v>
      </c>
      <c r="P215" s="83">
        <v>0</v>
      </c>
      <c r="Q215" s="146">
        <v>0.125</v>
      </c>
      <c r="R215" s="83" t="s">
        <v>6122</v>
      </c>
      <c r="T215"/>
      <c r="AA215">
        <v>300000</v>
      </c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15">
      <c r="A216" s="118">
        <v>237</v>
      </c>
      <c r="B216" s="83" t="s">
        <v>6119</v>
      </c>
      <c r="C216" s="83" t="s">
        <v>6120</v>
      </c>
      <c r="D216" s="118">
        <v>371</v>
      </c>
      <c r="E216" s="83" t="s">
        <v>153</v>
      </c>
      <c r="G216" t="s">
        <v>337</v>
      </c>
      <c r="H216" s="83" t="s">
        <v>6121</v>
      </c>
      <c r="I216" s="109">
        <v>40738</v>
      </c>
      <c r="J216" s="193">
        <f>VLOOKUP(A216,'Membership Details'!C:J,8,FALSE)</f>
        <v>36982</v>
      </c>
      <c r="K216" s="193" t="b">
        <f t="shared" si="3"/>
        <v>1</v>
      </c>
      <c r="L216">
        <v>81690</v>
      </c>
      <c r="M216" s="83">
        <v>12</v>
      </c>
      <c r="N216" s="109">
        <v>41103</v>
      </c>
      <c r="O216" s="83">
        <v>0</v>
      </c>
      <c r="P216" s="83">
        <v>0</v>
      </c>
      <c r="Q216" s="146">
        <v>0.125</v>
      </c>
      <c r="R216" s="83" t="s">
        <v>6122</v>
      </c>
      <c r="T216"/>
      <c r="AA216">
        <v>81690</v>
      </c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15">
      <c r="A217" s="118">
        <v>1098</v>
      </c>
      <c r="B217" s="83" t="s">
        <v>6119</v>
      </c>
      <c r="C217" s="83" t="s">
        <v>6120</v>
      </c>
      <c r="D217" s="118">
        <v>373</v>
      </c>
      <c r="E217" s="83" t="s">
        <v>153</v>
      </c>
      <c r="G217" t="s">
        <v>1140</v>
      </c>
      <c r="H217" s="83" t="s">
        <v>6121</v>
      </c>
      <c r="I217" s="109">
        <v>45152</v>
      </c>
      <c r="J217" s="193">
        <f>VLOOKUP(A217,'Membership Details'!C:J,8,FALSE)</f>
        <v>37044</v>
      </c>
      <c r="K217" s="193" t="b">
        <f t="shared" si="3"/>
        <v>1</v>
      </c>
      <c r="L217">
        <v>290000</v>
      </c>
      <c r="M217" s="83">
        <v>12</v>
      </c>
      <c r="N217" s="109">
        <v>45517</v>
      </c>
      <c r="O217" s="83">
        <v>0</v>
      </c>
      <c r="P217" s="83">
        <v>0</v>
      </c>
      <c r="Q217" s="146">
        <v>0.125</v>
      </c>
      <c r="R217" s="83" t="s">
        <v>6122</v>
      </c>
      <c r="T217"/>
      <c r="AA217">
        <v>290000</v>
      </c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15">
      <c r="A218" s="118">
        <v>574</v>
      </c>
      <c r="B218" s="83" t="s">
        <v>6119</v>
      </c>
      <c r="C218" s="83" t="s">
        <v>6120</v>
      </c>
      <c r="D218" s="118">
        <v>374</v>
      </c>
      <c r="E218" s="83" t="s">
        <v>153</v>
      </c>
      <c r="G218" t="s">
        <v>6143</v>
      </c>
      <c r="H218" s="83" t="s">
        <v>6121</v>
      </c>
      <c r="I218" s="109">
        <v>41838</v>
      </c>
      <c r="J218" s="193">
        <f>VLOOKUP(A218,'Membership Details'!C:J,8,FALSE)</f>
        <v>36637</v>
      </c>
      <c r="K218" s="193" t="b">
        <f t="shared" si="3"/>
        <v>1</v>
      </c>
      <c r="L218">
        <v>80000</v>
      </c>
      <c r="M218" s="83">
        <v>12</v>
      </c>
      <c r="N218" s="109">
        <v>42186</v>
      </c>
      <c r="O218" s="83">
        <v>0</v>
      </c>
      <c r="P218" s="83">
        <v>0</v>
      </c>
      <c r="Q218" s="146">
        <v>0.125</v>
      </c>
      <c r="R218" s="83" t="s">
        <v>6122</v>
      </c>
      <c r="T218"/>
      <c r="AA218">
        <v>80000</v>
      </c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15">
      <c r="A219" s="118">
        <v>1806</v>
      </c>
      <c r="B219" s="83" t="s">
        <v>6119</v>
      </c>
      <c r="C219" s="83" t="s">
        <v>6120</v>
      </c>
      <c r="D219" s="118">
        <v>375</v>
      </c>
      <c r="E219" s="83" t="s">
        <v>153</v>
      </c>
      <c r="G219" t="s">
        <v>1523</v>
      </c>
      <c r="H219" s="83" t="s">
        <v>6121</v>
      </c>
      <c r="I219" s="109">
        <v>45157</v>
      </c>
      <c r="J219" s="193">
        <f>VLOOKUP(A219,'Membership Details'!C:J,8,FALSE)</f>
        <v>39172</v>
      </c>
      <c r="K219" s="193" t="b">
        <f t="shared" si="3"/>
        <v>1</v>
      </c>
      <c r="L219">
        <v>300000</v>
      </c>
      <c r="M219" s="83">
        <v>12</v>
      </c>
      <c r="N219" s="109">
        <v>45522</v>
      </c>
      <c r="O219" s="83">
        <v>0</v>
      </c>
      <c r="P219" s="83">
        <v>0</v>
      </c>
      <c r="Q219" s="146">
        <v>0.125</v>
      </c>
      <c r="R219" s="83" t="s">
        <v>6122</v>
      </c>
      <c r="T219"/>
      <c r="AA219">
        <v>300000</v>
      </c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15">
      <c r="A220" s="118">
        <v>1737</v>
      </c>
      <c r="B220" s="83" t="s">
        <v>6119</v>
      </c>
      <c r="C220" s="83" t="s">
        <v>6120</v>
      </c>
      <c r="D220" s="118">
        <v>376</v>
      </c>
      <c r="E220" s="83" t="s">
        <v>153</v>
      </c>
      <c r="G220" t="s">
        <v>571</v>
      </c>
      <c r="H220" s="83" t="s">
        <v>6121</v>
      </c>
      <c r="I220" s="109">
        <v>45143</v>
      </c>
      <c r="J220" s="193">
        <f>VLOOKUP(A220,'Membership Details'!C:J,8,FALSE)</f>
        <v>36982</v>
      </c>
      <c r="K220" s="193" t="b">
        <f t="shared" si="3"/>
        <v>1</v>
      </c>
      <c r="L220">
        <v>300000</v>
      </c>
      <c r="M220" s="83">
        <v>12</v>
      </c>
      <c r="N220" s="109">
        <v>45508</v>
      </c>
      <c r="O220" s="83">
        <v>0</v>
      </c>
      <c r="P220" s="83">
        <v>0</v>
      </c>
      <c r="Q220" s="146">
        <v>0.125</v>
      </c>
      <c r="R220" s="83" t="s">
        <v>6122</v>
      </c>
      <c r="T220"/>
      <c r="AA220">
        <v>300000</v>
      </c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15">
      <c r="A221" s="118">
        <v>145</v>
      </c>
      <c r="B221" s="83" t="s">
        <v>6119</v>
      </c>
      <c r="C221" s="83" t="s">
        <v>6120</v>
      </c>
      <c r="D221" s="118">
        <v>377</v>
      </c>
      <c r="E221" s="83" t="s">
        <v>153</v>
      </c>
      <c r="G221" t="s">
        <v>278</v>
      </c>
      <c r="H221" s="83" t="s">
        <v>6121</v>
      </c>
      <c r="I221" s="109">
        <v>45143</v>
      </c>
      <c r="J221" s="193">
        <f>VLOOKUP(A221,'Membership Details'!C:J,8,FALSE)</f>
        <v>36982</v>
      </c>
      <c r="K221" s="193" t="b">
        <f t="shared" si="3"/>
        <v>1</v>
      </c>
      <c r="L221">
        <v>172328</v>
      </c>
      <c r="M221" s="83">
        <v>12</v>
      </c>
      <c r="N221" s="109">
        <v>45508</v>
      </c>
      <c r="O221" s="83">
        <v>0</v>
      </c>
      <c r="P221" s="83">
        <v>0</v>
      </c>
      <c r="Q221" s="146">
        <v>0.125</v>
      </c>
      <c r="R221" s="83" t="s">
        <v>6122</v>
      </c>
      <c r="T221"/>
      <c r="AA221">
        <v>172328</v>
      </c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15">
      <c r="A222" s="118">
        <v>1817</v>
      </c>
      <c r="B222" s="83" t="s">
        <v>6119</v>
      </c>
      <c r="C222" s="83" t="s">
        <v>6120</v>
      </c>
      <c r="D222" s="118">
        <v>378</v>
      </c>
      <c r="E222" s="83" t="s">
        <v>153</v>
      </c>
      <c r="G222" t="s">
        <v>1683</v>
      </c>
      <c r="H222" s="83" t="s">
        <v>6121</v>
      </c>
      <c r="I222" s="109">
        <v>45118</v>
      </c>
      <c r="J222" s="193">
        <f>VLOOKUP(A222,'Membership Details'!C:J,8,FALSE)</f>
        <v>40033</v>
      </c>
      <c r="K222" s="193" t="b">
        <f t="shared" si="3"/>
        <v>1</v>
      </c>
      <c r="L222">
        <v>220000</v>
      </c>
      <c r="M222" s="83">
        <v>12</v>
      </c>
      <c r="N222" s="109">
        <v>45483</v>
      </c>
      <c r="O222" s="83">
        <v>0</v>
      </c>
      <c r="P222" s="83">
        <v>0</v>
      </c>
      <c r="Q222" s="146">
        <v>0.125</v>
      </c>
      <c r="R222" s="83" t="s">
        <v>6122</v>
      </c>
      <c r="T222"/>
      <c r="AA222">
        <v>220000</v>
      </c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15">
      <c r="A223" s="118">
        <v>854</v>
      </c>
      <c r="B223" s="83" t="s">
        <v>6119</v>
      </c>
      <c r="C223" s="83" t="s">
        <v>6120</v>
      </c>
      <c r="D223" s="118">
        <v>381</v>
      </c>
      <c r="E223" s="83" t="s">
        <v>153</v>
      </c>
      <c r="G223" t="s">
        <v>1403</v>
      </c>
      <c r="H223" s="83" t="s">
        <v>6121</v>
      </c>
      <c r="I223" s="109">
        <v>41776</v>
      </c>
      <c r="J223" s="193">
        <f>VLOOKUP(A223,'Membership Details'!C:J,8,FALSE)</f>
        <v>38747</v>
      </c>
      <c r="K223" s="193" t="b">
        <f t="shared" si="3"/>
        <v>1</v>
      </c>
      <c r="L223">
        <v>184058</v>
      </c>
      <c r="M223" s="83">
        <v>12</v>
      </c>
      <c r="N223" s="109">
        <v>45483</v>
      </c>
      <c r="O223" s="83">
        <v>0</v>
      </c>
      <c r="P223" s="83">
        <v>0</v>
      </c>
      <c r="Q223" s="146">
        <v>0.125</v>
      </c>
      <c r="R223" s="83" t="s">
        <v>6122</v>
      </c>
      <c r="T223"/>
      <c r="AA223">
        <v>184058</v>
      </c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15">
      <c r="A224" s="118">
        <v>1657</v>
      </c>
      <c r="B224" s="83" t="s">
        <v>6119</v>
      </c>
      <c r="C224" s="83" t="s">
        <v>6120</v>
      </c>
      <c r="D224" s="118">
        <v>382</v>
      </c>
      <c r="E224" s="83" t="s">
        <v>153</v>
      </c>
      <c r="G224" t="s">
        <v>1238</v>
      </c>
      <c r="H224" s="83" t="s">
        <v>6121</v>
      </c>
      <c r="I224" s="109">
        <v>45118</v>
      </c>
      <c r="J224" s="193">
        <f>VLOOKUP(A224,'Membership Details'!C:J,8,FALSE)</f>
        <v>37986</v>
      </c>
      <c r="K224" s="193" t="b">
        <f t="shared" si="3"/>
        <v>1</v>
      </c>
      <c r="L224">
        <v>235000</v>
      </c>
      <c r="M224" s="83">
        <v>12</v>
      </c>
      <c r="N224" s="109">
        <v>45483</v>
      </c>
      <c r="O224" s="83">
        <v>0</v>
      </c>
      <c r="P224" s="83">
        <v>0</v>
      </c>
      <c r="Q224" s="146">
        <v>0.125</v>
      </c>
      <c r="R224" s="83" t="s">
        <v>6122</v>
      </c>
      <c r="T224"/>
      <c r="AA224">
        <v>235000</v>
      </c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15">
      <c r="A225" s="118">
        <v>1852</v>
      </c>
      <c r="B225" s="83" t="s">
        <v>6119</v>
      </c>
      <c r="C225" s="83" t="s">
        <v>6120</v>
      </c>
      <c r="D225" s="118">
        <v>384</v>
      </c>
      <c r="E225" s="83" t="s">
        <v>153</v>
      </c>
      <c r="G225" t="s">
        <v>1222</v>
      </c>
      <c r="H225" s="83" t="s">
        <v>6121</v>
      </c>
      <c r="I225" s="109">
        <v>45118</v>
      </c>
      <c r="J225" s="193">
        <f>VLOOKUP(A225,'Membership Details'!C:J,8,FALSE)</f>
        <v>37866</v>
      </c>
      <c r="K225" s="193" t="b">
        <f t="shared" si="3"/>
        <v>1</v>
      </c>
      <c r="L225">
        <v>300000</v>
      </c>
      <c r="M225" s="83">
        <v>12</v>
      </c>
      <c r="N225" s="109">
        <v>45483</v>
      </c>
      <c r="O225" s="83">
        <v>0</v>
      </c>
      <c r="P225" s="83">
        <v>0</v>
      </c>
      <c r="Q225" s="146">
        <v>0.125</v>
      </c>
      <c r="R225" s="83" t="s">
        <v>6122</v>
      </c>
      <c r="T225"/>
      <c r="AA225">
        <v>300000</v>
      </c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15">
      <c r="A226" s="118">
        <v>1853</v>
      </c>
      <c r="B226" s="83" t="s">
        <v>6119</v>
      </c>
      <c r="C226" s="83" t="s">
        <v>6120</v>
      </c>
      <c r="D226" s="118">
        <v>387</v>
      </c>
      <c r="E226" s="83" t="s">
        <v>153</v>
      </c>
      <c r="G226" t="s">
        <v>1673</v>
      </c>
      <c r="H226" s="83" t="s">
        <v>6121</v>
      </c>
      <c r="I226" s="109">
        <v>45118</v>
      </c>
      <c r="J226" s="193">
        <f>VLOOKUP(A226,'Membership Details'!C:J,8,FALSE)</f>
        <v>39956</v>
      </c>
      <c r="K226" s="193" t="b">
        <f t="shared" si="3"/>
        <v>1</v>
      </c>
      <c r="L226">
        <v>300000</v>
      </c>
      <c r="M226" s="83">
        <v>12</v>
      </c>
      <c r="N226" s="109">
        <v>45483</v>
      </c>
      <c r="O226" s="83">
        <v>0</v>
      </c>
      <c r="P226" s="83">
        <v>0</v>
      </c>
      <c r="Q226" s="146">
        <v>0.125</v>
      </c>
      <c r="R226" s="83" t="s">
        <v>6122</v>
      </c>
      <c r="T226"/>
      <c r="AA226">
        <v>300000</v>
      </c>
    </row>
    <row r="227" spans="1:41" ht="15">
      <c r="A227" s="118">
        <v>1854</v>
      </c>
      <c r="B227" s="83" t="s">
        <v>6119</v>
      </c>
      <c r="C227" s="83" t="s">
        <v>6120</v>
      </c>
      <c r="D227" s="118">
        <v>388</v>
      </c>
      <c r="E227" s="83" t="s">
        <v>153</v>
      </c>
      <c r="G227" t="s">
        <v>1672</v>
      </c>
      <c r="H227" s="83" t="s">
        <v>6121</v>
      </c>
      <c r="I227" s="109">
        <v>45118</v>
      </c>
      <c r="J227" s="193">
        <f>VLOOKUP(A227,'Membership Details'!C:J,8,FALSE)</f>
        <v>39956</v>
      </c>
      <c r="K227" s="193" t="b">
        <f t="shared" si="3"/>
        <v>1</v>
      </c>
      <c r="L227">
        <v>300000</v>
      </c>
      <c r="M227" s="83">
        <v>12</v>
      </c>
      <c r="N227" s="109">
        <v>45483</v>
      </c>
      <c r="O227" s="83">
        <v>0</v>
      </c>
      <c r="P227" s="83">
        <v>0</v>
      </c>
      <c r="Q227" s="146">
        <v>0.125</v>
      </c>
      <c r="R227" s="83" t="s">
        <v>6122</v>
      </c>
      <c r="T227"/>
      <c r="AA227">
        <v>300000</v>
      </c>
    </row>
    <row r="228" spans="1:41" ht="15">
      <c r="A228" s="118">
        <v>2574</v>
      </c>
      <c r="B228" s="83" t="s">
        <v>6119</v>
      </c>
      <c r="C228" s="83" t="s">
        <v>6120</v>
      </c>
      <c r="D228" s="118">
        <v>389</v>
      </c>
      <c r="E228" s="83" t="s">
        <v>153</v>
      </c>
      <c r="G228" t="s">
        <v>1223</v>
      </c>
      <c r="H228" s="83" t="s">
        <v>6121</v>
      </c>
      <c r="I228" s="128">
        <v>45118</v>
      </c>
      <c r="J228" s="193">
        <f>VLOOKUP(A228,'Membership Details'!C:J,8,FALSE)</f>
        <v>37866</v>
      </c>
      <c r="K228" s="193" t="b">
        <f t="shared" si="3"/>
        <v>1</v>
      </c>
      <c r="L228">
        <v>300000</v>
      </c>
      <c r="M228" s="83">
        <v>12</v>
      </c>
      <c r="N228" s="109">
        <v>45483</v>
      </c>
      <c r="O228" s="83">
        <v>0</v>
      </c>
      <c r="P228" s="83">
        <v>0</v>
      </c>
      <c r="Q228" s="146">
        <v>0.125</v>
      </c>
      <c r="R228" s="83" t="s">
        <v>6122</v>
      </c>
      <c r="T228"/>
      <c r="AA228">
        <v>300000</v>
      </c>
    </row>
    <row r="229" spans="1:41" ht="15">
      <c r="A229" s="118">
        <v>1857</v>
      </c>
      <c r="B229" s="83" t="s">
        <v>6119</v>
      </c>
      <c r="C229" s="83" t="s">
        <v>6120</v>
      </c>
      <c r="D229" s="118">
        <v>390</v>
      </c>
      <c r="E229" s="83" t="s">
        <v>153</v>
      </c>
      <c r="G229" t="s">
        <v>1679</v>
      </c>
      <c r="H229" s="83" t="s">
        <v>6121</v>
      </c>
      <c r="I229" s="128">
        <v>45194</v>
      </c>
      <c r="J229" s="193">
        <f>VLOOKUP(A229,'Membership Details'!C:J,8,FALSE)</f>
        <v>39991</v>
      </c>
      <c r="K229" s="193" t="b">
        <f t="shared" si="3"/>
        <v>1</v>
      </c>
      <c r="L229">
        <v>190000</v>
      </c>
      <c r="M229" s="83">
        <v>12</v>
      </c>
      <c r="N229" s="109">
        <v>45559</v>
      </c>
      <c r="O229" s="83">
        <v>0</v>
      </c>
      <c r="P229" s="83">
        <v>0</v>
      </c>
      <c r="Q229" s="146">
        <v>0.125</v>
      </c>
      <c r="R229" s="83" t="s">
        <v>6122</v>
      </c>
      <c r="T229"/>
      <c r="AA229">
        <v>190000</v>
      </c>
    </row>
    <row r="230" spans="1:41" ht="15">
      <c r="A230" s="118">
        <v>1179</v>
      </c>
      <c r="B230" s="83" t="s">
        <v>6119</v>
      </c>
      <c r="C230" s="83" t="s">
        <v>6120</v>
      </c>
      <c r="D230" s="118">
        <v>393</v>
      </c>
      <c r="E230" s="83" t="s">
        <v>153</v>
      </c>
      <c r="G230" t="s">
        <v>1161</v>
      </c>
      <c r="H230" s="83" t="s">
        <v>6121</v>
      </c>
      <c r="I230" s="109">
        <v>45118</v>
      </c>
      <c r="J230" s="193">
        <f>VLOOKUP(A230,'Membership Details'!C:J,8,FALSE)</f>
        <v>37315</v>
      </c>
      <c r="K230" s="193" t="b">
        <f t="shared" si="3"/>
        <v>1</v>
      </c>
      <c r="L230">
        <v>50000</v>
      </c>
      <c r="M230" s="83">
        <v>12</v>
      </c>
      <c r="N230" s="109">
        <v>45483</v>
      </c>
      <c r="O230" s="83">
        <v>0</v>
      </c>
      <c r="P230" s="83">
        <v>0</v>
      </c>
      <c r="Q230" s="146">
        <v>0.125</v>
      </c>
      <c r="R230" s="83" t="s">
        <v>6122</v>
      </c>
      <c r="T230"/>
      <c r="AA230">
        <v>50000</v>
      </c>
    </row>
    <row r="231" spans="1:41" ht="15">
      <c r="A231" s="118">
        <v>2575</v>
      </c>
      <c r="B231" s="83" t="s">
        <v>6119</v>
      </c>
      <c r="C231" s="83" t="s">
        <v>6120</v>
      </c>
      <c r="D231" s="118">
        <v>394</v>
      </c>
      <c r="E231" s="83" t="s">
        <v>153</v>
      </c>
      <c r="G231" t="s">
        <v>280</v>
      </c>
      <c r="H231" s="83" t="s">
        <v>6121</v>
      </c>
      <c r="I231" s="109">
        <v>45118</v>
      </c>
      <c r="J231" s="193">
        <f>VLOOKUP(A231,'Membership Details'!C:J,8,FALSE)</f>
        <v>36982</v>
      </c>
      <c r="K231" s="193" t="b">
        <f t="shared" si="3"/>
        <v>1</v>
      </c>
      <c r="L231">
        <v>300000</v>
      </c>
      <c r="M231" s="83">
        <v>12</v>
      </c>
      <c r="N231" s="109">
        <v>45483</v>
      </c>
      <c r="O231" s="83">
        <v>0</v>
      </c>
      <c r="P231" s="83">
        <v>0</v>
      </c>
      <c r="Q231" s="146">
        <v>0.125</v>
      </c>
      <c r="R231" s="83" t="s">
        <v>6122</v>
      </c>
      <c r="T231"/>
      <c r="AA231">
        <v>300000</v>
      </c>
    </row>
    <row r="232" spans="1:41" ht="15">
      <c r="A232" s="118">
        <v>1367</v>
      </c>
      <c r="B232" s="83" t="s">
        <v>6119</v>
      </c>
      <c r="C232" s="83" t="s">
        <v>6120</v>
      </c>
      <c r="D232" s="118">
        <v>396</v>
      </c>
      <c r="E232" s="83" t="s">
        <v>153</v>
      </c>
      <c r="G232" t="s">
        <v>516</v>
      </c>
      <c r="H232" s="83" t="s">
        <v>6121</v>
      </c>
      <c r="I232" s="109">
        <v>45143</v>
      </c>
      <c r="J232" s="193">
        <f>VLOOKUP(A232,'Membership Details'!C:J,8,FALSE)</f>
        <v>36982</v>
      </c>
      <c r="K232" s="193" t="b">
        <f t="shared" si="3"/>
        <v>1</v>
      </c>
      <c r="L232">
        <v>250000</v>
      </c>
      <c r="M232" s="83">
        <v>12</v>
      </c>
      <c r="N232" s="109">
        <v>45508</v>
      </c>
      <c r="O232" s="83">
        <v>0</v>
      </c>
      <c r="P232" s="83">
        <v>0</v>
      </c>
      <c r="Q232" s="146">
        <v>0.125</v>
      </c>
      <c r="R232" s="83" t="s">
        <v>6122</v>
      </c>
      <c r="T232"/>
      <c r="AA232">
        <v>250000</v>
      </c>
    </row>
    <row r="233" spans="1:41" ht="15">
      <c r="A233" s="118">
        <v>283</v>
      </c>
      <c r="B233" s="83" t="s">
        <v>6119</v>
      </c>
      <c r="C233" s="83" t="s">
        <v>6120</v>
      </c>
      <c r="D233" s="118">
        <v>401</v>
      </c>
      <c r="E233" s="83" t="s">
        <v>153</v>
      </c>
      <c r="G233" t="s">
        <v>376</v>
      </c>
      <c r="H233" s="83" t="s">
        <v>6121</v>
      </c>
      <c r="I233" s="128">
        <v>45194</v>
      </c>
      <c r="J233" s="193">
        <f>VLOOKUP(A233,'Membership Details'!C:J,8,FALSE)</f>
        <v>36982</v>
      </c>
      <c r="K233" s="193" t="b">
        <f t="shared" si="3"/>
        <v>1</v>
      </c>
      <c r="L233">
        <v>250000</v>
      </c>
      <c r="M233" s="83">
        <v>12</v>
      </c>
      <c r="N233" s="109">
        <v>45559</v>
      </c>
      <c r="O233" s="83">
        <v>0</v>
      </c>
      <c r="P233" s="83">
        <v>0</v>
      </c>
      <c r="Q233" s="146">
        <v>0.125</v>
      </c>
      <c r="R233" s="83" t="s">
        <v>6122</v>
      </c>
      <c r="T233"/>
      <c r="AA233">
        <v>250000</v>
      </c>
    </row>
    <row r="234" spans="1:41" ht="15">
      <c r="A234" s="118">
        <v>125</v>
      </c>
      <c r="B234" s="83" t="s">
        <v>6119</v>
      </c>
      <c r="C234" s="83" t="s">
        <v>6120</v>
      </c>
      <c r="D234" s="118">
        <v>402</v>
      </c>
      <c r="E234" s="83" t="s">
        <v>153</v>
      </c>
      <c r="G234" t="s">
        <v>264</v>
      </c>
      <c r="H234" s="83" t="s">
        <v>6121</v>
      </c>
      <c r="I234" s="109">
        <v>41759</v>
      </c>
      <c r="J234" s="193">
        <f>VLOOKUP(A234,'Membership Details'!C:J,8,FALSE)</f>
        <v>36982</v>
      </c>
      <c r="K234" s="193" t="b">
        <f t="shared" si="3"/>
        <v>1</v>
      </c>
      <c r="L234">
        <v>80000</v>
      </c>
      <c r="M234" s="83">
        <v>12</v>
      </c>
      <c r="N234" s="109">
        <v>42123</v>
      </c>
      <c r="O234" s="83">
        <v>0</v>
      </c>
      <c r="P234" s="83">
        <v>0</v>
      </c>
      <c r="Q234" s="146">
        <v>0.125</v>
      </c>
      <c r="R234" s="83" t="s">
        <v>6122</v>
      </c>
      <c r="T234"/>
      <c r="AA234">
        <v>80000</v>
      </c>
    </row>
    <row r="235" spans="1:41" ht="15">
      <c r="A235" s="118">
        <v>962</v>
      </c>
      <c r="B235" s="83" t="s">
        <v>6119</v>
      </c>
      <c r="C235" s="83" t="s">
        <v>6120</v>
      </c>
      <c r="D235" s="118">
        <v>403</v>
      </c>
      <c r="E235" s="83" t="s">
        <v>153</v>
      </c>
      <c r="G235" t="s">
        <v>882</v>
      </c>
      <c r="H235" s="83" t="s">
        <v>6121</v>
      </c>
      <c r="I235" s="109">
        <v>45152</v>
      </c>
      <c r="J235" s="193">
        <f>VLOOKUP(A235,'Membership Details'!C:J,8,FALSE)</f>
        <v>36982</v>
      </c>
      <c r="K235" s="193" t="b">
        <f t="shared" si="3"/>
        <v>1</v>
      </c>
      <c r="L235">
        <v>280000</v>
      </c>
      <c r="M235" s="83">
        <v>12</v>
      </c>
      <c r="N235" s="109">
        <v>45517</v>
      </c>
      <c r="O235" s="83">
        <v>0</v>
      </c>
      <c r="P235" s="83">
        <v>0</v>
      </c>
      <c r="Q235" s="146">
        <v>0.125</v>
      </c>
      <c r="R235" s="83" t="s">
        <v>6122</v>
      </c>
      <c r="T235"/>
      <c r="AA235">
        <v>280000</v>
      </c>
    </row>
    <row r="236" spans="1:41" ht="15">
      <c r="A236" s="118">
        <v>1160</v>
      </c>
      <c r="B236" s="83" t="s">
        <v>6119</v>
      </c>
      <c r="C236" s="83" t="s">
        <v>6120</v>
      </c>
      <c r="D236" s="118">
        <v>404</v>
      </c>
      <c r="E236" s="83" t="s">
        <v>153</v>
      </c>
      <c r="G236" t="s">
        <v>1278</v>
      </c>
      <c r="H236" s="83" t="s">
        <v>6121</v>
      </c>
      <c r="I236" s="109">
        <v>45143</v>
      </c>
      <c r="J236" s="193">
        <f>VLOOKUP(A236,'Membership Details'!C:J,8,FALSE)</f>
        <v>37986</v>
      </c>
      <c r="K236" s="193" t="b">
        <f t="shared" si="3"/>
        <v>1</v>
      </c>
      <c r="L236">
        <v>300000</v>
      </c>
      <c r="M236" s="83">
        <v>12</v>
      </c>
      <c r="N236" s="109">
        <v>45508</v>
      </c>
      <c r="O236" s="83">
        <v>0</v>
      </c>
      <c r="P236" s="83">
        <v>0</v>
      </c>
      <c r="Q236" s="146">
        <v>0.125</v>
      </c>
      <c r="R236" s="83" t="s">
        <v>6122</v>
      </c>
      <c r="T236"/>
      <c r="AA236">
        <v>300000</v>
      </c>
    </row>
    <row r="237" spans="1:41" ht="15">
      <c r="A237" s="118">
        <v>1590</v>
      </c>
      <c r="B237" s="83" t="s">
        <v>6119</v>
      </c>
      <c r="C237" s="83" t="s">
        <v>6120</v>
      </c>
      <c r="D237" s="118">
        <v>405</v>
      </c>
      <c r="E237" s="83" t="s">
        <v>153</v>
      </c>
      <c r="G237" t="s">
        <v>1279</v>
      </c>
      <c r="H237" s="83" t="s">
        <v>6121</v>
      </c>
      <c r="I237" s="109">
        <v>45143</v>
      </c>
      <c r="J237" s="193">
        <f>VLOOKUP(A237,'Membership Details'!C:J,8,FALSE)</f>
        <v>37986</v>
      </c>
      <c r="K237" s="193" t="b">
        <f t="shared" si="3"/>
        <v>1</v>
      </c>
      <c r="L237">
        <v>300000</v>
      </c>
      <c r="M237" s="83">
        <v>12</v>
      </c>
      <c r="N237" s="109">
        <v>45508</v>
      </c>
      <c r="O237" s="83">
        <v>0</v>
      </c>
      <c r="P237" s="83">
        <v>0</v>
      </c>
      <c r="Q237" s="146">
        <v>0.125</v>
      </c>
      <c r="R237" s="83" t="s">
        <v>6122</v>
      </c>
      <c r="T237"/>
      <c r="AA237">
        <v>300000</v>
      </c>
    </row>
    <row r="238" spans="1:41" ht="15">
      <c r="A238" s="118">
        <v>1920</v>
      </c>
      <c r="B238" s="83" t="s">
        <v>6119</v>
      </c>
      <c r="C238" s="83" t="s">
        <v>6120</v>
      </c>
      <c r="D238" s="118">
        <v>406</v>
      </c>
      <c r="E238" s="83" t="s">
        <v>153</v>
      </c>
      <c r="G238" t="s">
        <v>1713</v>
      </c>
      <c r="H238" s="83" t="s">
        <v>6121</v>
      </c>
      <c r="I238" s="109">
        <v>45152</v>
      </c>
      <c r="J238" s="193">
        <f>VLOOKUP(A238,'Membership Details'!C:J,8,FALSE)</f>
        <v>39707</v>
      </c>
      <c r="K238" s="193" t="b">
        <f t="shared" si="3"/>
        <v>1</v>
      </c>
      <c r="L238">
        <v>280000</v>
      </c>
      <c r="M238" s="83">
        <v>12</v>
      </c>
      <c r="N238" s="109">
        <v>45517</v>
      </c>
      <c r="O238" s="83">
        <v>0</v>
      </c>
      <c r="P238" s="83">
        <v>0</v>
      </c>
      <c r="Q238" s="146">
        <v>0.125</v>
      </c>
      <c r="R238" s="83" t="s">
        <v>6122</v>
      </c>
      <c r="T238"/>
      <c r="AA238">
        <v>280000</v>
      </c>
    </row>
    <row r="239" spans="1:41" ht="15">
      <c r="A239" s="118">
        <v>1921</v>
      </c>
      <c r="B239" s="83" t="s">
        <v>6119</v>
      </c>
      <c r="C239" s="83" t="s">
        <v>6120</v>
      </c>
      <c r="D239" s="118">
        <v>407</v>
      </c>
      <c r="E239" s="83" t="s">
        <v>153</v>
      </c>
      <c r="G239" t="s">
        <v>1715</v>
      </c>
      <c r="H239" s="83" t="s">
        <v>6121</v>
      </c>
      <c r="I239" s="109">
        <v>45152</v>
      </c>
      <c r="J239" s="193">
        <f>VLOOKUP(A239,'Membership Details'!C:J,8,FALSE)</f>
        <v>39707</v>
      </c>
      <c r="K239" s="193" t="b">
        <f t="shared" si="3"/>
        <v>1</v>
      </c>
      <c r="L239">
        <v>280000</v>
      </c>
      <c r="M239" s="83">
        <v>12</v>
      </c>
      <c r="N239" s="109">
        <v>45517</v>
      </c>
      <c r="O239" s="83">
        <v>0</v>
      </c>
      <c r="P239" s="83">
        <v>0</v>
      </c>
      <c r="Q239" s="146">
        <v>0.125</v>
      </c>
      <c r="R239" s="83" t="s">
        <v>6122</v>
      </c>
      <c r="T239"/>
      <c r="AA239">
        <v>280000</v>
      </c>
    </row>
    <row r="240" spans="1:41" ht="15">
      <c r="A240" s="118">
        <v>1922</v>
      </c>
      <c r="B240" s="83" t="s">
        <v>6119</v>
      </c>
      <c r="C240" s="83" t="s">
        <v>6120</v>
      </c>
      <c r="D240" s="118">
        <v>408</v>
      </c>
      <c r="E240" s="83" t="s">
        <v>153</v>
      </c>
      <c r="G240" t="s">
        <v>1714</v>
      </c>
      <c r="H240" s="83" t="s">
        <v>6121</v>
      </c>
      <c r="I240" s="109">
        <v>45152</v>
      </c>
      <c r="J240" s="193">
        <f>VLOOKUP(A240,'Membership Details'!C:J,8,FALSE)</f>
        <v>39707</v>
      </c>
      <c r="K240" s="193" t="b">
        <f t="shared" si="3"/>
        <v>1</v>
      </c>
      <c r="L240">
        <v>280000</v>
      </c>
      <c r="M240" s="83">
        <v>12</v>
      </c>
      <c r="N240" s="109">
        <v>45517</v>
      </c>
      <c r="O240" s="83">
        <v>0</v>
      </c>
      <c r="P240" s="83">
        <v>0</v>
      </c>
      <c r="Q240" s="146">
        <v>0.125</v>
      </c>
      <c r="R240" s="83" t="s">
        <v>6122</v>
      </c>
      <c r="T240"/>
      <c r="AA240">
        <v>280000</v>
      </c>
    </row>
    <row r="241" spans="1:27" ht="15">
      <c r="A241" s="118">
        <v>1969</v>
      </c>
      <c r="B241" s="83" t="s">
        <v>6119</v>
      </c>
      <c r="C241" s="83" t="s">
        <v>6120</v>
      </c>
      <c r="D241" s="118">
        <v>412</v>
      </c>
      <c r="E241" s="83" t="s">
        <v>153</v>
      </c>
      <c r="G241" t="s">
        <v>1730</v>
      </c>
      <c r="H241" s="83" t="s">
        <v>6121</v>
      </c>
      <c r="I241" s="109">
        <v>45118</v>
      </c>
      <c r="J241" s="193">
        <f>VLOOKUP(A241,'Membership Details'!C:J,8,FALSE)</f>
        <v>39707</v>
      </c>
      <c r="K241" s="193" t="b">
        <f t="shared" si="3"/>
        <v>1</v>
      </c>
      <c r="L241">
        <v>175000</v>
      </c>
      <c r="M241" s="83">
        <v>12</v>
      </c>
      <c r="N241" s="109">
        <v>45483</v>
      </c>
      <c r="O241" s="83">
        <v>0</v>
      </c>
      <c r="P241" s="83">
        <v>0</v>
      </c>
      <c r="Q241" s="146">
        <v>0.125</v>
      </c>
      <c r="R241" s="83" t="s">
        <v>6122</v>
      </c>
      <c r="T241"/>
      <c r="AA241">
        <v>175000</v>
      </c>
    </row>
    <row r="242" spans="1:27" ht="15">
      <c r="A242" s="118">
        <v>1978</v>
      </c>
      <c r="B242" s="83" t="s">
        <v>6119</v>
      </c>
      <c r="C242" s="83" t="s">
        <v>6120</v>
      </c>
      <c r="D242" s="118">
        <v>414</v>
      </c>
      <c r="E242" s="83" t="s">
        <v>153</v>
      </c>
      <c r="G242" t="s">
        <v>1366</v>
      </c>
      <c r="H242" s="83" t="s">
        <v>6121</v>
      </c>
      <c r="I242" s="128">
        <v>45272</v>
      </c>
      <c r="J242" s="193">
        <f>VLOOKUP(A242,'Membership Details'!C:J,8,FALSE)</f>
        <v>38621</v>
      </c>
      <c r="K242" s="193" t="b">
        <f t="shared" si="3"/>
        <v>1</v>
      </c>
      <c r="L242">
        <v>120000</v>
      </c>
      <c r="M242" s="83">
        <v>12</v>
      </c>
      <c r="N242" s="109">
        <v>45637</v>
      </c>
      <c r="O242" s="83">
        <v>0</v>
      </c>
      <c r="P242" s="83">
        <v>0</v>
      </c>
      <c r="Q242" s="146">
        <v>0.125</v>
      </c>
      <c r="R242" s="83" t="s">
        <v>6122</v>
      </c>
      <c r="T242"/>
      <c r="AA242">
        <v>120000</v>
      </c>
    </row>
    <row r="243" spans="1:27" ht="15">
      <c r="A243" s="118">
        <v>657</v>
      </c>
      <c r="B243" s="83" t="s">
        <v>6119</v>
      </c>
      <c r="C243" s="83" t="s">
        <v>6120</v>
      </c>
      <c r="D243" s="118">
        <v>419</v>
      </c>
      <c r="E243" s="83" t="s">
        <v>153</v>
      </c>
      <c r="G243" t="s">
        <v>634</v>
      </c>
      <c r="H243" s="83" t="s">
        <v>6121</v>
      </c>
      <c r="I243" s="109">
        <v>45118</v>
      </c>
      <c r="J243" s="193">
        <f>VLOOKUP(A243,'Membership Details'!C:J,8,FALSE)</f>
        <v>36982</v>
      </c>
      <c r="K243" s="193" t="b">
        <f t="shared" si="3"/>
        <v>1</v>
      </c>
      <c r="L243">
        <v>210000</v>
      </c>
      <c r="M243" s="83">
        <v>12</v>
      </c>
      <c r="N243" s="109">
        <v>45483</v>
      </c>
      <c r="O243" s="83">
        <v>0</v>
      </c>
      <c r="P243" s="83">
        <v>0</v>
      </c>
      <c r="Q243" s="146">
        <v>0.125</v>
      </c>
      <c r="R243" s="83" t="s">
        <v>6122</v>
      </c>
      <c r="T243"/>
      <c r="AA243">
        <v>210000</v>
      </c>
    </row>
    <row r="244" spans="1:27" ht="15">
      <c r="A244" s="118">
        <v>289</v>
      </c>
      <c r="B244" s="83" t="s">
        <v>6119</v>
      </c>
      <c r="C244" s="83" t="s">
        <v>6120</v>
      </c>
      <c r="D244" s="118">
        <v>423</v>
      </c>
      <c r="E244" s="83" t="s">
        <v>153</v>
      </c>
      <c r="G244" t="s">
        <v>381</v>
      </c>
      <c r="H244" s="83" t="s">
        <v>6121</v>
      </c>
      <c r="I244" s="109">
        <v>45118</v>
      </c>
      <c r="J244" s="193">
        <f>VLOOKUP(A244,'Membership Details'!C:J,8,FALSE)</f>
        <v>36982</v>
      </c>
      <c r="K244" s="193" t="b">
        <f t="shared" si="3"/>
        <v>1</v>
      </c>
      <c r="L244">
        <v>250000</v>
      </c>
      <c r="M244" s="83">
        <v>12</v>
      </c>
      <c r="N244" s="109">
        <v>45483</v>
      </c>
      <c r="O244" s="83">
        <v>0</v>
      </c>
      <c r="P244" s="83">
        <v>0</v>
      </c>
      <c r="Q244" s="146">
        <v>0.125</v>
      </c>
      <c r="R244" s="83" t="s">
        <v>6122</v>
      </c>
      <c r="T244"/>
      <c r="AA244">
        <v>250000</v>
      </c>
    </row>
    <row r="245" spans="1:27" ht="15">
      <c r="A245" s="118">
        <v>1471</v>
      </c>
      <c r="B245" s="83" t="s">
        <v>6119</v>
      </c>
      <c r="C245" s="83" t="s">
        <v>6120</v>
      </c>
      <c r="D245" s="118">
        <v>425</v>
      </c>
      <c r="E245" s="83" t="s">
        <v>153</v>
      </c>
      <c r="G245" t="s">
        <v>961</v>
      </c>
      <c r="H245" s="83" t="s">
        <v>6121</v>
      </c>
      <c r="I245" s="128">
        <v>45194</v>
      </c>
      <c r="J245" s="193">
        <f>VLOOKUP(A245,'Membership Details'!C:J,8,FALSE)</f>
        <v>36982</v>
      </c>
      <c r="K245" s="193" t="b">
        <f t="shared" si="3"/>
        <v>1</v>
      </c>
      <c r="L245">
        <v>200000</v>
      </c>
      <c r="M245" s="83">
        <v>12</v>
      </c>
      <c r="N245" s="109">
        <v>45559</v>
      </c>
      <c r="O245" s="83">
        <v>0</v>
      </c>
      <c r="P245" s="83">
        <v>0</v>
      </c>
      <c r="Q245" s="146">
        <v>0.125</v>
      </c>
      <c r="R245" s="83" t="s">
        <v>6122</v>
      </c>
      <c r="T245"/>
      <c r="AA245">
        <v>200000</v>
      </c>
    </row>
    <row r="246" spans="1:27" ht="15">
      <c r="A246" s="118">
        <v>115</v>
      </c>
      <c r="B246" s="83" t="s">
        <v>6119</v>
      </c>
      <c r="C246" s="83" t="s">
        <v>6120</v>
      </c>
      <c r="D246" s="118">
        <v>427</v>
      </c>
      <c r="E246" s="83" t="s">
        <v>153</v>
      </c>
      <c r="G246" t="s">
        <v>254</v>
      </c>
      <c r="H246" s="83" t="s">
        <v>6121</v>
      </c>
      <c r="I246" s="128">
        <v>45194</v>
      </c>
      <c r="J246" s="193">
        <f>VLOOKUP(A246,'Membership Details'!C:J,8,FALSE)</f>
        <v>36982</v>
      </c>
      <c r="K246" s="193" t="b">
        <f t="shared" si="3"/>
        <v>1</v>
      </c>
      <c r="L246">
        <v>240000</v>
      </c>
      <c r="M246" s="83">
        <v>12</v>
      </c>
      <c r="N246" s="109">
        <v>45559</v>
      </c>
      <c r="O246" s="83">
        <v>0</v>
      </c>
      <c r="P246" s="83">
        <v>0</v>
      </c>
      <c r="Q246" s="146">
        <v>0.125</v>
      </c>
      <c r="R246" s="83" t="s">
        <v>6122</v>
      </c>
      <c r="T246"/>
      <c r="AA246">
        <v>240000</v>
      </c>
    </row>
    <row r="247" spans="1:27" ht="15">
      <c r="A247" s="118">
        <v>495</v>
      </c>
      <c r="B247" s="83" t="s">
        <v>6119</v>
      </c>
      <c r="C247" s="83" t="s">
        <v>6120</v>
      </c>
      <c r="D247" s="118">
        <v>429</v>
      </c>
      <c r="E247" s="83" t="s">
        <v>153</v>
      </c>
      <c r="G247" t="s">
        <v>688</v>
      </c>
      <c r="H247" s="83" t="s">
        <v>6121</v>
      </c>
      <c r="I247" s="109">
        <v>45118</v>
      </c>
      <c r="J247" s="193">
        <f>VLOOKUP(A247,'Membership Details'!C:J,8,FALSE)</f>
        <v>36982</v>
      </c>
      <c r="K247" s="193" t="b">
        <f t="shared" si="3"/>
        <v>1</v>
      </c>
      <c r="L247">
        <v>240000</v>
      </c>
      <c r="M247" s="83">
        <v>12</v>
      </c>
      <c r="N247" s="109">
        <v>45483</v>
      </c>
      <c r="O247" s="83">
        <v>0</v>
      </c>
      <c r="P247" s="83">
        <v>0</v>
      </c>
      <c r="Q247" s="146">
        <v>0.125</v>
      </c>
      <c r="R247" s="83" t="s">
        <v>6122</v>
      </c>
      <c r="T247"/>
      <c r="AA247">
        <v>240000</v>
      </c>
    </row>
    <row r="248" spans="1:27" ht="15">
      <c r="A248" s="118">
        <v>1547</v>
      </c>
      <c r="B248" s="83" t="s">
        <v>6119</v>
      </c>
      <c r="C248" s="83" t="s">
        <v>6120</v>
      </c>
      <c r="D248" s="118">
        <v>431</v>
      </c>
      <c r="E248" s="83" t="s">
        <v>153</v>
      </c>
      <c r="G248" t="s">
        <v>1718</v>
      </c>
      <c r="H248" s="83" t="s">
        <v>6121</v>
      </c>
      <c r="I248" s="109">
        <v>45143</v>
      </c>
      <c r="J248" s="193">
        <f>VLOOKUP(A248,'Membership Details'!C:J,8,FALSE)</f>
        <v>39707</v>
      </c>
      <c r="K248" s="193" t="b">
        <f t="shared" si="3"/>
        <v>1</v>
      </c>
      <c r="L248">
        <v>250000</v>
      </c>
      <c r="M248" s="83">
        <v>12</v>
      </c>
      <c r="N248" s="109">
        <v>45508</v>
      </c>
      <c r="O248" s="83">
        <v>0</v>
      </c>
      <c r="P248" s="83">
        <v>0</v>
      </c>
      <c r="Q248" s="146">
        <v>0.125</v>
      </c>
      <c r="R248" s="83" t="s">
        <v>6122</v>
      </c>
      <c r="T248"/>
      <c r="AA248">
        <v>250000</v>
      </c>
    </row>
    <row r="249" spans="1:27" ht="15">
      <c r="A249" s="118">
        <v>278</v>
      </c>
      <c r="B249" s="83" t="s">
        <v>6119</v>
      </c>
      <c r="C249" s="83" t="s">
        <v>6120</v>
      </c>
      <c r="D249" s="118">
        <v>432</v>
      </c>
      <c r="E249" s="83" t="s">
        <v>153</v>
      </c>
      <c r="G249" t="s">
        <v>372</v>
      </c>
      <c r="H249" s="83" t="s">
        <v>6121</v>
      </c>
      <c r="I249" s="109">
        <v>45143</v>
      </c>
      <c r="J249" s="193">
        <f>VLOOKUP(A249,'Membership Details'!C:J,8,FALSE)</f>
        <v>36982</v>
      </c>
      <c r="K249" s="193" t="b">
        <f t="shared" si="3"/>
        <v>1</v>
      </c>
      <c r="L249">
        <v>290000</v>
      </c>
      <c r="M249" s="83">
        <v>12</v>
      </c>
      <c r="N249" s="109">
        <v>45508</v>
      </c>
      <c r="O249" s="83">
        <v>0</v>
      </c>
      <c r="P249" s="83">
        <v>0</v>
      </c>
      <c r="Q249" s="146">
        <v>0.125</v>
      </c>
      <c r="R249" s="83" t="s">
        <v>6122</v>
      </c>
      <c r="T249"/>
      <c r="AA249">
        <v>290000</v>
      </c>
    </row>
    <row r="250" spans="1:27" ht="15">
      <c r="A250" s="118">
        <v>2230</v>
      </c>
      <c r="B250" s="83" t="s">
        <v>6119</v>
      </c>
      <c r="C250" s="83" t="s">
        <v>6120</v>
      </c>
      <c r="D250" s="118">
        <v>434</v>
      </c>
      <c r="E250" s="83" t="s">
        <v>153</v>
      </c>
      <c r="G250" t="s">
        <v>1102</v>
      </c>
      <c r="H250" s="83" t="s">
        <v>6121</v>
      </c>
      <c r="I250" s="109">
        <v>45118</v>
      </c>
      <c r="J250" s="193">
        <f>VLOOKUP(A250,'Membership Details'!C:J,8,FALSE)</f>
        <v>36982</v>
      </c>
      <c r="K250" s="193" t="b">
        <f t="shared" si="3"/>
        <v>1</v>
      </c>
      <c r="L250">
        <v>300000</v>
      </c>
      <c r="M250" s="83">
        <v>12</v>
      </c>
      <c r="N250" s="109">
        <v>45483</v>
      </c>
      <c r="O250" s="83">
        <v>0</v>
      </c>
      <c r="P250" s="83">
        <v>0</v>
      </c>
      <c r="Q250" s="146">
        <v>0.125</v>
      </c>
      <c r="R250" s="83" t="s">
        <v>6122</v>
      </c>
      <c r="T250"/>
      <c r="AA250">
        <v>300000</v>
      </c>
    </row>
    <row r="251" spans="1:27" ht="15">
      <c r="A251" s="118">
        <v>2091</v>
      </c>
      <c r="B251" s="83" t="s">
        <v>6119</v>
      </c>
      <c r="C251" s="83" t="s">
        <v>6120</v>
      </c>
      <c r="D251" s="118">
        <v>436</v>
      </c>
      <c r="E251" s="83" t="s">
        <v>153</v>
      </c>
      <c r="G251" t="s">
        <v>1899</v>
      </c>
      <c r="H251" s="83" t="s">
        <v>6121</v>
      </c>
      <c r="I251" s="109">
        <v>45118</v>
      </c>
      <c r="J251" s="193">
        <f>VLOOKUP(A251,'Membership Details'!C:J,8,FALSE)</f>
        <v>39707</v>
      </c>
      <c r="K251" s="193" t="b">
        <f t="shared" si="3"/>
        <v>1</v>
      </c>
      <c r="L251">
        <v>280000</v>
      </c>
      <c r="M251" s="83">
        <v>12</v>
      </c>
      <c r="N251" s="109">
        <v>45483</v>
      </c>
      <c r="O251" s="83">
        <v>0</v>
      </c>
      <c r="P251" s="83">
        <v>0</v>
      </c>
      <c r="Q251" s="146">
        <v>0.125</v>
      </c>
      <c r="R251" s="83" t="s">
        <v>6122</v>
      </c>
      <c r="T251"/>
      <c r="AA251">
        <v>280000</v>
      </c>
    </row>
    <row r="252" spans="1:27" ht="15">
      <c r="A252" s="118">
        <v>1917</v>
      </c>
      <c r="B252" s="83" t="s">
        <v>6119</v>
      </c>
      <c r="C252" s="83" t="s">
        <v>6120</v>
      </c>
      <c r="D252" s="118">
        <v>437</v>
      </c>
      <c r="E252" s="83" t="s">
        <v>153</v>
      </c>
      <c r="G252" t="s">
        <v>1188</v>
      </c>
      <c r="H252" s="83" t="s">
        <v>6121</v>
      </c>
      <c r="I252" s="109">
        <v>45152</v>
      </c>
      <c r="J252" s="193">
        <f>VLOOKUP(A252,'Membership Details'!C:J,8,FALSE)</f>
        <v>37652</v>
      </c>
      <c r="K252" s="193" t="b">
        <f t="shared" si="3"/>
        <v>1</v>
      </c>
      <c r="L252">
        <v>300000</v>
      </c>
      <c r="M252" s="83">
        <v>12</v>
      </c>
      <c r="N252" s="109">
        <v>45517</v>
      </c>
      <c r="O252" s="83">
        <v>0</v>
      </c>
      <c r="P252" s="83">
        <v>0</v>
      </c>
      <c r="Q252" s="146">
        <v>0.125</v>
      </c>
      <c r="R252" s="83" t="s">
        <v>6122</v>
      </c>
      <c r="T252"/>
      <c r="AA252">
        <v>300000</v>
      </c>
    </row>
    <row r="253" spans="1:27" ht="15">
      <c r="A253" s="118">
        <v>2174</v>
      </c>
      <c r="B253" s="83" t="s">
        <v>6119</v>
      </c>
      <c r="C253" s="83" t="s">
        <v>6120</v>
      </c>
      <c r="D253" s="118">
        <v>438</v>
      </c>
      <c r="E253" s="83" t="s">
        <v>153</v>
      </c>
      <c r="G253" t="s">
        <v>1893</v>
      </c>
      <c r="H253" s="83" t="s">
        <v>6121</v>
      </c>
      <c r="I253" s="128">
        <v>45194</v>
      </c>
      <c r="J253" s="193">
        <f>VLOOKUP(A253,'Membership Details'!C:J,8,FALSE)</f>
        <v>41450</v>
      </c>
      <c r="K253" s="193" t="b">
        <f t="shared" si="3"/>
        <v>1</v>
      </c>
      <c r="L253">
        <v>300000</v>
      </c>
      <c r="M253" s="83">
        <v>12</v>
      </c>
      <c r="N253" s="109">
        <v>45559</v>
      </c>
      <c r="O253" s="83">
        <v>0</v>
      </c>
      <c r="P253" s="83">
        <v>0</v>
      </c>
      <c r="Q253" s="146">
        <v>0.125</v>
      </c>
      <c r="R253" s="83" t="s">
        <v>6122</v>
      </c>
      <c r="T253"/>
      <c r="AA253">
        <v>300000</v>
      </c>
    </row>
    <row r="254" spans="1:27" ht="15">
      <c r="A254" s="118">
        <v>2087</v>
      </c>
      <c r="B254" s="83" t="s">
        <v>6119</v>
      </c>
      <c r="C254" s="83" t="s">
        <v>6120</v>
      </c>
      <c r="D254" s="118">
        <v>439</v>
      </c>
      <c r="E254" s="83" t="s">
        <v>153</v>
      </c>
      <c r="G254" t="s">
        <v>1894</v>
      </c>
      <c r="H254" s="83" t="s">
        <v>6121</v>
      </c>
      <c r="I254" s="128">
        <v>45194</v>
      </c>
      <c r="J254" s="193">
        <f>VLOOKUP(A254,'Membership Details'!C:J,8,FALSE)</f>
        <v>39707</v>
      </c>
      <c r="K254" s="193" t="b">
        <f t="shared" si="3"/>
        <v>1</v>
      </c>
      <c r="L254">
        <v>280000</v>
      </c>
      <c r="M254" s="83">
        <v>12</v>
      </c>
      <c r="N254" s="109">
        <v>45559</v>
      </c>
      <c r="O254" s="83">
        <v>0</v>
      </c>
      <c r="P254" s="83">
        <v>0</v>
      </c>
      <c r="Q254" s="146">
        <v>0.125</v>
      </c>
      <c r="R254" s="83" t="s">
        <v>6122</v>
      </c>
      <c r="T254"/>
      <c r="AA254">
        <v>280000</v>
      </c>
    </row>
    <row r="255" spans="1:27" ht="15">
      <c r="A255" s="118">
        <v>2088</v>
      </c>
      <c r="B255" s="83" t="s">
        <v>6119</v>
      </c>
      <c r="C255" s="83" t="s">
        <v>6120</v>
      </c>
      <c r="D255" s="118">
        <v>440</v>
      </c>
      <c r="E255" s="83" t="s">
        <v>153</v>
      </c>
      <c r="G255" t="s">
        <v>1573</v>
      </c>
      <c r="H255" s="83" t="s">
        <v>6121</v>
      </c>
      <c r="I255" s="128">
        <v>45194</v>
      </c>
      <c r="J255" s="193">
        <f>VLOOKUP(A255,'Membership Details'!C:J,8,FALSE)</f>
        <v>39172</v>
      </c>
      <c r="K255" s="193" t="b">
        <f t="shared" si="3"/>
        <v>1</v>
      </c>
      <c r="L255">
        <v>285000</v>
      </c>
      <c r="M255" s="83">
        <v>12</v>
      </c>
      <c r="N255" s="109">
        <v>45559</v>
      </c>
      <c r="O255" s="83">
        <v>0</v>
      </c>
      <c r="P255" s="83">
        <v>0</v>
      </c>
      <c r="Q255" s="146">
        <v>0.125</v>
      </c>
      <c r="R255" s="83" t="s">
        <v>6122</v>
      </c>
      <c r="T255"/>
      <c r="AA255">
        <v>285000</v>
      </c>
    </row>
    <row r="256" spans="1:27" ht="15">
      <c r="A256" s="118">
        <v>2089</v>
      </c>
      <c r="B256" s="83" t="s">
        <v>6119</v>
      </c>
      <c r="C256" s="83" t="s">
        <v>6120</v>
      </c>
      <c r="D256" s="118">
        <v>441</v>
      </c>
      <c r="E256" s="83" t="s">
        <v>153</v>
      </c>
      <c r="G256" t="s">
        <v>1530</v>
      </c>
      <c r="H256" s="83" t="s">
        <v>6121</v>
      </c>
      <c r="I256" s="128">
        <v>45194</v>
      </c>
      <c r="J256" s="193">
        <f>VLOOKUP(A256,'Membership Details'!C:J,8,FALSE)</f>
        <v>39172</v>
      </c>
      <c r="K256" s="193" t="b">
        <f t="shared" si="3"/>
        <v>1</v>
      </c>
      <c r="L256">
        <v>285000</v>
      </c>
      <c r="M256" s="83">
        <v>12</v>
      </c>
      <c r="N256" s="109">
        <v>45559</v>
      </c>
      <c r="O256" s="83">
        <v>0</v>
      </c>
      <c r="P256" s="83">
        <v>0</v>
      </c>
      <c r="Q256" s="146">
        <v>0.125</v>
      </c>
      <c r="R256" s="83" t="s">
        <v>6122</v>
      </c>
      <c r="T256"/>
      <c r="AA256">
        <v>285000</v>
      </c>
    </row>
    <row r="257" spans="1:27" ht="15">
      <c r="A257" s="118">
        <v>1001</v>
      </c>
      <c r="B257" s="83" t="s">
        <v>6119</v>
      </c>
      <c r="C257" s="83" t="s">
        <v>6120</v>
      </c>
      <c r="D257" s="118">
        <v>443</v>
      </c>
      <c r="E257" s="83" t="s">
        <v>153</v>
      </c>
      <c r="G257" t="s">
        <v>1310</v>
      </c>
      <c r="H257" s="83" t="s">
        <v>6121</v>
      </c>
      <c r="I257" s="109">
        <v>45143</v>
      </c>
      <c r="J257" s="193">
        <f>VLOOKUP(A257,'Membership Details'!C:J,8,FALSE)</f>
        <v>38077</v>
      </c>
      <c r="K257" s="193" t="b">
        <f t="shared" si="3"/>
        <v>1</v>
      </c>
      <c r="L257">
        <v>265000</v>
      </c>
      <c r="M257" s="83">
        <v>12</v>
      </c>
      <c r="N257" s="109">
        <v>45508</v>
      </c>
      <c r="O257" s="83">
        <v>0</v>
      </c>
      <c r="P257" s="83">
        <v>0</v>
      </c>
      <c r="Q257" s="146">
        <v>0.125</v>
      </c>
      <c r="R257" s="83" t="s">
        <v>6122</v>
      </c>
      <c r="T257"/>
      <c r="AA257">
        <v>265000</v>
      </c>
    </row>
    <row r="258" spans="1:27" ht="15">
      <c r="A258" s="118">
        <v>1887</v>
      </c>
      <c r="B258" s="83" t="s">
        <v>6119</v>
      </c>
      <c r="C258" s="83" t="s">
        <v>6120</v>
      </c>
      <c r="D258" s="118">
        <v>444</v>
      </c>
      <c r="E258" s="83" t="s">
        <v>153</v>
      </c>
      <c r="G258" t="s">
        <v>1639</v>
      </c>
      <c r="H258" s="83" t="s">
        <v>6121</v>
      </c>
      <c r="I258" s="128">
        <v>45194</v>
      </c>
      <c r="J258" s="193">
        <f>VLOOKUP(A258,'Membership Details'!C:J,8,FALSE)</f>
        <v>39619</v>
      </c>
      <c r="K258" s="193" t="b">
        <f t="shared" si="3"/>
        <v>1</v>
      </c>
      <c r="L258">
        <v>220000</v>
      </c>
      <c r="M258" s="83">
        <v>12</v>
      </c>
      <c r="N258" s="109">
        <v>45559</v>
      </c>
      <c r="O258" s="83">
        <v>0</v>
      </c>
      <c r="P258" s="83">
        <v>0</v>
      </c>
      <c r="Q258" s="146">
        <v>0.125</v>
      </c>
      <c r="R258" s="83" t="s">
        <v>6122</v>
      </c>
      <c r="T258"/>
      <c r="AA258">
        <v>220000</v>
      </c>
    </row>
    <row r="259" spans="1:27" ht="15">
      <c r="A259" s="118">
        <v>2084</v>
      </c>
      <c r="B259" s="83" t="s">
        <v>6119</v>
      </c>
      <c r="C259" s="83" t="s">
        <v>6120</v>
      </c>
      <c r="D259" s="118">
        <v>445</v>
      </c>
      <c r="E259" s="83" t="s">
        <v>153</v>
      </c>
      <c r="G259" t="s">
        <v>1526</v>
      </c>
      <c r="H259" s="83" t="s">
        <v>6121</v>
      </c>
      <c r="I259" s="109">
        <v>45157</v>
      </c>
      <c r="J259" s="193">
        <f>VLOOKUP(A259,'Membership Details'!C:J,8,FALSE)</f>
        <v>39172</v>
      </c>
      <c r="K259" s="193" t="b">
        <f t="shared" ref="K259:K322" si="4">I259&gt;=J259</f>
        <v>1</v>
      </c>
      <c r="L259">
        <v>245000</v>
      </c>
      <c r="M259" s="83">
        <v>12</v>
      </c>
      <c r="N259" s="109">
        <v>45522</v>
      </c>
      <c r="O259" s="83">
        <v>0</v>
      </c>
      <c r="P259" s="83">
        <v>0</v>
      </c>
      <c r="Q259" s="146">
        <v>0.125</v>
      </c>
      <c r="R259" s="83" t="s">
        <v>6122</v>
      </c>
      <c r="T259"/>
      <c r="AA259">
        <v>245000</v>
      </c>
    </row>
    <row r="260" spans="1:27" ht="15">
      <c r="A260" s="118">
        <v>2242</v>
      </c>
      <c r="B260" s="83" t="s">
        <v>6119</v>
      </c>
      <c r="C260" s="83" t="s">
        <v>6120</v>
      </c>
      <c r="D260" s="118">
        <v>446</v>
      </c>
      <c r="E260" s="83" t="s">
        <v>153</v>
      </c>
      <c r="G260" t="s">
        <v>2150</v>
      </c>
      <c r="H260" s="83" t="s">
        <v>6121</v>
      </c>
      <c r="I260" s="109">
        <v>45143</v>
      </c>
      <c r="J260" s="193">
        <f>VLOOKUP(A260,'Membership Details'!C:J,8,FALSE)</f>
        <v>43000</v>
      </c>
      <c r="K260" s="193" t="b">
        <f t="shared" si="4"/>
        <v>1</v>
      </c>
      <c r="L260">
        <v>260000</v>
      </c>
      <c r="M260" s="83">
        <v>12</v>
      </c>
      <c r="N260" s="109">
        <v>45508</v>
      </c>
      <c r="O260" s="83">
        <v>0</v>
      </c>
      <c r="P260" s="83">
        <v>0</v>
      </c>
      <c r="Q260" s="146">
        <v>0.125</v>
      </c>
      <c r="R260" s="83" t="s">
        <v>6122</v>
      </c>
      <c r="T260"/>
      <c r="AA260">
        <v>260000</v>
      </c>
    </row>
    <row r="261" spans="1:27" ht="15">
      <c r="A261" s="118">
        <v>862</v>
      </c>
      <c r="B261" s="83" t="s">
        <v>6119</v>
      </c>
      <c r="C261" s="83" t="s">
        <v>6120</v>
      </c>
      <c r="D261" s="118">
        <v>448</v>
      </c>
      <c r="E261" s="83" t="s">
        <v>153</v>
      </c>
      <c r="G261" t="s">
        <v>6144</v>
      </c>
      <c r="H261" s="83" t="s">
        <v>6121</v>
      </c>
      <c r="I261" s="109">
        <v>45157</v>
      </c>
      <c r="J261" s="193">
        <f>VLOOKUP(A261,'Membership Details'!C:J,8,FALSE)</f>
        <v>39707</v>
      </c>
      <c r="K261" s="193" t="b">
        <f t="shared" si="4"/>
        <v>1</v>
      </c>
      <c r="L261">
        <v>200000</v>
      </c>
      <c r="M261" s="83">
        <v>12</v>
      </c>
      <c r="N261" s="109">
        <v>45522</v>
      </c>
      <c r="O261" s="83">
        <v>0</v>
      </c>
      <c r="P261" s="83">
        <v>0</v>
      </c>
      <c r="Q261" s="146">
        <v>0.125</v>
      </c>
      <c r="R261" s="83" t="s">
        <v>6122</v>
      </c>
      <c r="T261"/>
      <c r="AA261">
        <v>200000</v>
      </c>
    </row>
    <row r="262" spans="1:27" ht="15">
      <c r="A262" s="118">
        <v>1712</v>
      </c>
      <c r="B262" s="83" t="s">
        <v>6119</v>
      </c>
      <c r="C262" s="83" t="s">
        <v>6120</v>
      </c>
      <c r="D262" s="118">
        <v>449</v>
      </c>
      <c r="E262" s="83" t="s">
        <v>153</v>
      </c>
      <c r="G262" t="s">
        <v>652</v>
      </c>
      <c r="H262" s="83" t="s">
        <v>6121</v>
      </c>
      <c r="I262" s="128">
        <v>45194</v>
      </c>
      <c r="J262" s="193">
        <f>VLOOKUP(A262,'Membership Details'!C:J,8,FALSE)</f>
        <v>36982</v>
      </c>
      <c r="K262" s="193" t="b">
        <f t="shared" si="4"/>
        <v>1</v>
      </c>
      <c r="L262">
        <v>220000</v>
      </c>
      <c r="M262" s="83">
        <v>12</v>
      </c>
      <c r="N262" s="109">
        <v>45559</v>
      </c>
      <c r="O262" s="83">
        <v>0</v>
      </c>
      <c r="P262" s="83">
        <v>0</v>
      </c>
      <c r="Q262" s="146">
        <v>0.125</v>
      </c>
      <c r="R262" s="83" t="s">
        <v>6122</v>
      </c>
      <c r="T262"/>
      <c r="AA262">
        <v>220000</v>
      </c>
    </row>
    <row r="263" spans="1:27" ht="15">
      <c r="A263" s="118">
        <v>2124</v>
      </c>
      <c r="B263" s="83" t="s">
        <v>6119</v>
      </c>
      <c r="C263" s="83" t="s">
        <v>6120</v>
      </c>
      <c r="D263" s="118">
        <v>453</v>
      </c>
      <c r="E263" s="83" t="s">
        <v>153</v>
      </c>
      <c r="G263" t="s">
        <v>1888</v>
      </c>
      <c r="H263" s="83" t="s">
        <v>6121</v>
      </c>
      <c r="I263" s="128">
        <v>45272</v>
      </c>
      <c r="J263" s="193">
        <f>VLOOKUP(A263,'Membership Details'!C:J,8,FALSE)</f>
        <v>41430</v>
      </c>
      <c r="K263" s="193" t="b">
        <f t="shared" si="4"/>
        <v>1</v>
      </c>
      <c r="L263">
        <v>300000</v>
      </c>
      <c r="M263" s="83">
        <v>12</v>
      </c>
      <c r="N263" s="109">
        <v>45637</v>
      </c>
      <c r="O263" s="83">
        <v>0</v>
      </c>
      <c r="P263" s="83">
        <v>0</v>
      </c>
      <c r="Q263" s="146">
        <v>0.125</v>
      </c>
      <c r="R263" s="83" t="s">
        <v>6122</v>
      </c>
      <c r="T263"/>
      <c r="AA263">
        <v>300000</v>
      </c>
    </row>
    <row r="264" spans="1:27" ht="15">
      <c r="A264" s="118">
        <v>2125</v>
      </c>
      <c r="B264" s="83" t="s">
        <v>6119</v>
      </c>
      <c r="C264" s="83" t="s">
        <v>6120</v>
      </c>
      <c r="D264" s="118">
        <v>454</v>
      </c>
      <c r="E264" s="83" t="s">
        <v>153</v>
      </c>
      <c r="G264" t="s">
        <v>1531</v>
      </c>
      <c r="H264" s="83" t="s">
        <v>6121</v>
      </c>
      <c r="I264" s="109">
        <v>45118</v>
      </c>
      <c r="J264" s="193">
        <f>VLOOKUP(A264,'Membership Details'!C:J,8,FALSE)</f>
        <v>39172</v>
      </c>
      <c r="K264" s="193" t="b">
        <f t="shared" si="4"/>
        <v>1</v>
      </c>
      <c r="L264">
        <v>290000</v>
      </c>
      <c r="M264" s="83">
        <v>12</v>
      </c>
      <c r="N264" s="109">
        <v>45483</v>
      </c>
      <c r="O264" s="83">
        <v>0</v>
      </c>
      <c r="P264" s="83">
        <v>0</v>
      </c>
      <c r="Q264" s="146">
        <v>0.125</v>
      </c>
      <c r="R264" s="83" t="s">
        <v>6122</v>
      </c>
      <c r="T264"/>
      <c r="AA264">
        <v>290000</v>
      </c>
    </row>
    <row r="265" spans="1:27" ht="15">
      <c r="A265" s="118">
        <v>2126</v>
      </c>
      <c r="B265" s="83" t="s">
        <v>6119</v>
      </c>
      <c r="C265" s="83" t="s">
        <v>6120</v>
      </c>
      <c r="D265" s="118">
        <v>455</v>
      </c>
      <c r="E265" s="83" t="s">
        <v>153</v>
      </c>
      <c r="G265" t="s">
        <v>1912</v>
      </c>
      <c r="H265" s="83" t="s">
        <v>6121</v>
      </c>
      <c r="I265" s="109">
        <v>45118</v>
      </c>
      <c r="J265" s="193">
        <f>VLOOKUP(A265,'Membership Details'!C:J,8,FALSE)</f>
        <v>41555</v>
      </c>
      <c r="K265" s="193" t="b">
        <f t="shared" si="4"/>
        <v>1</v>
      </c>
      <c r="L265">
        <v>250000</v>
      </c>
      <c r="M265" s="83">
        <v>12</v>
      </c>
      <c r="N265" s="109">
        <v>45483</v>
      </c>
      <c r="O265" s="83">
        <v>0</v>
      </c>
      <c r="P265" s="83">
        <v>0</v>
      </c>
      <c r="Q265" s="146">
        <v>0.125</v>
      </c>
      <c r="R265" s="83" t="s">
        <v>6122</v>
      </c>
      <c r="T265"/>
      <c r="AA265">
        <v>250000</v>
      </c>
    </row>
    <row r="266" spans="1:27" ht="15">
      <c r="A266" s="118">
        <v>2127</v>
      </c>
      <c r="B266" s="83" t="s">
        <v>6119</v>
      </c>
      <c r="C266" s="83" t="s">
        <v>6120</v>
      </c>
      <c r="D266" s="118">
        <v>456</v>
      </c>
      <c r="E266" s="83" t="s">
        <v>153</v>
      </c>
      <c r="G266" t="s">
        <v>1913</v>
      </c>
      <c r="H266" s="83" t="s">
        <v>6121</v>
      </c>
      <c r="I266" s="109">
        <v>45118</v>
      </c>
      <c r="J266" s="193">
        <f>VLOOKUP(A266,'Membership Details'!C:J,8,FALSE)</f>
        <v>41555</v>
      </c>
      <c r="K266" s="193" t="b">
        <f t="shared" si="4"/>
        <v>1</v>
      </c>
      <c r="L266">
        <v>250000</v>
      </c>
      <c r="M266" s="83">
        <v>12</v>
      </c>
      <c r="N266" s="109">
        <v>45483</v>
      </c>
      <c r="O266" s="83">
        <v>0</v>
      </c>
      <c r="P266" s="83">
        <v>0</v>
      </c>
      <c r="Q266" s="146">
        <v>0.125</v>
      </c>
      <c r="R266" s="83" t="s">
        <v>6122</v>
      </c>
      <c r="T266"/>
      <c r="AA266">
        <v>250000</v>
      </c>
    </row>
    <row r="267" spans="1:27" ht="15">
      <c r="A267" s="118">
        <v>2536</v>
      </c>
      <c r="B267" s="83" t="s">
        <v>6119</v>
      </c>
      <c r="C267" s="83" t="s">
        <v>6120</v>
      </c>
      <c r="D267" s="118">
        <v>458</v>
      </c>
      <c r="E267" s="83" t="s">
        <v>153</v>
      </c>
      <c r="G267" t="s">
        <v>1908</v>
      </c>
      <c r="H267" s="83" t="s">
        <v>6121</v>
      </c>
      <c r="I267" s="129">
        <v>45090</v>
      </c>
      <c r="J267" s="193">
        <f>VLOOKUP(A267,'Membership Details'!C:J,8,FALSE)</f>
        <v>41544</v>
      </c>
      <c r="K267" s="193" t="b">
        <f t="shared" si="4"/>
        <v>1</v>
      </c>
      <c r="L267">
        <v>300000</v>
      </c>
      <c r="M267" s="83">
        <v>12</v>
      </c>
      <c r="N267" s="131">
        <v>45455</v>
      </c>
      <c r="O267" s="83">
        <v>0</v>
      </c>
      <c r="P267" s="83">
        <v>0</v>
      </c>
      <c r="Q267" s="146">
        <v>0.125</v>
      </c>
      <c r="R267" s="83" t="s">
        <v>6122</v>
      </c>
      <c r="T267"/>
      <c r="AA267">
        <v>300000</v>
      </c>
    </row>
    <row r="268" spans="1:27" ht="15">
      <c r="A268" s="118">
        <v>2537</v>
      </c>
      <c r="B268" s="83" t="s">
        <v>6119</v>
      </c>
      <c r="C268" s="83" t="s">
        <v>6120</v>
      </c>
      <c r="D268" s="118">
        <v>459</v>
      </c>
      <c r="E268" s="83" t="s">
        <v>153</v>
      </c>
      <c r="G268" t="s">
        <v>1909</v>
      </c>
      <c r="H268" s="83" t="s">
        <v>6121</v>
      </c>
      <c r="I268" s="129">
        <v>45090</v>
      </c>
      <c r="J268" s="193">
        <f>VLOOKUP(A268,'Membership Details'!C:J,8,FALSE)</f>
        <v>41544</v>
      </c>
      <c r="K268" s="193" t="b">
        <f t="shared" si="4"/>
        <v>1</v>
      </c>
      <c r="L268">
        <v>300000</v>
      </c>
      <c r="M268" s="83">
        <v>12</v>
      </c>
      <c r="N268" s="131">
        <v>45455</v>
      </c>
      <c r="O268" s="83">
        <v>0</v>
      </c>
      <c r="P268" s="83">
        <v>0</v>
      </c>
      <c r="Q268" s="146">
        <v>0.125</v>
      </c>
      <c r="R268" s="83" t="s">
        <v>6122</v>
      </c>
      <c r="T268"/>
      <c r="AA268">
        <v>300000</v>
      </c>
    </row>
    <row r="269" spans="1:27" ht="15">
      <c r="A269" s="118">
        <v>1603</v>
      </c>
      <c r="B269" s="83" t="s">
        <v>6119</v>
      </c>
      <c r="C269" s="83" t="s">
        <v>6120</v>
      </c>
      <c r="D269" s="118">
        <v>460</v>
      </c>
      <c r="E269" s="83" t="s">
        <v>153</v>
      </c>
      <c r="G269" t="s">
        <v>1449</v>
      </c>
      <c r="H269" s="83" t="s">
        <v>6121</v>
      </c>
      <c r="I269" s="129">
        <v>45090</v>
      </c>
      <c r="J269" s="193">
        <f>VLOOKUP(A269,'Membership Details'!C:J,8,FALSE)</f>
        <v>39081</v>
      </c>
      <c r="K269" s="193" t="b">
        <f t="shared" si="4"/>
        <v>1</v>
      </c>
      <c r="L269">
        <v>280000</v>
      </c>
      <c r="M269" s="83">
        <v>12</v>
      </c>
      <c r="N269" s="131">
        <v>45455</v>
      </c>
      <c r="O269" s="83">
        <v>0</v>
      </c>
      <c r="P269" s="83">
        <v>0</v>
      </c>
      <c r="Q269" s="146">
        <v>0.125</v>
      </c>
      <c r="R269" s="83" t="s">
        <v>6122</v>
      </c>
      <c r="T269"/>
      <c r="AA269">
        <v>280000</v>
      </c>
    </row>
    <row r="270" spans="1:27" ht="15">
      <c r="A270" s="118">
        <v>1604</v>
      </c>
      <c r="B270" s="83" t="s">
        <v>6119</v>
      </c>
      <c r="C270" s="83" t="s">
        <v>6120</v>
      </c>
      <c r="D270" s="118">
        <v>461</v>
      </c>
      <c r="E270" s="83" t="s">
        <v>153</v>
      </c>
      <c r="G270" t="s">
        <v>1448</v>
      </c>
      <c r="H270" s="83" t="s">
        <v>6121</v>
      </c>
      <c r="I270" s="129">
        <v>45090</v>
      </c>
      <c r="J270" s="193">
        <f>VLOOKUP(A270,'Membership Details'!C:J,8,FALSE)</f>
        <v>39081</v>
      </c>
      <c r="K270" s="193" t="b">
        <f t="shared" si="4"/>
        <v>1</v>
      </c>
      <c r="L270">
        <v>240000</v>
      </c>
      <c r="M270" s="83">
        <v>12</v>
      </c>
      <c r="N270" s="131">
        <v>45455</v>
      </c>
      <c r="O270" s="83">
        <v>0</v>
      </c>
      <c r="P270" s="83">
        <v>0</v>
      </c>
      <c r="Q270" s="146">
        <v>0.125</v>
      </c>
      <c r="R270" s="83" t="s">
        <v>6122</v>
      </c>
      <c r="T270"/>
      <c r="AA270">
        <v>240000</v>
      </c>
    </row>
    <row r="271" spans="1:27" ht="15">
      <c r="A271" s="118">
        <v>906</v>
      </c>
      <c r="B271" s="83" t="s">
        <v>6119</v>
      </c>
      <c r="C271" s="83" t="s">
        <v>6120</v>
      </c>
      <c r="D271" s="118">
        <v>462</v>
      </c>
      <c r="E271" s="83" t="s">
        <v>153</v>
      </c>
      <c r="G271" t="s">
        <v>6145</v>
      </c>
      <c r="H271" s="83" t="s">
        <v>6121</v>
      </c>
      <c r="I271" s="129">
        <v>45090</v>
      </c>
      <c r="J271" s="193">
        <f>VLOOKUP(A271,'Membership Details'!C:J,8,FALSE)</f>
        <v>39707</v>
      </c>
      <c r="K271" s="193" t="b">
        <f t="shared" si="4"/>
        <v>1</v>
      </c>
      <c r="L271">
        <v>220000</v>
      </c>
      <c r="M271" s="83">
        <v>12</v>
      </c>
      <c r="N271" s="131">
        <v>45455</v>
      </c>
      <c r="O271" s="83">
        <v>0</v>
      </c>
      <c r="P271" s="83">
        <v>0</v>
      </c>
      <c r="Q271" s="146">
        <v>0.125</v>
      </c>
      <c r="R271" s="83" t="s">
        <v>6122</v>
      </c>
      <c r="T271"/>
      <c r="AA271">
        <v>220000</v>
      </c>
    </row>
    <row r="272" spans="1:27" ht="15">
      <c r="A272" s="118">
        <v>2577</v>
      </c>
      <c r="B272" s="83" t="s">
        <v>6119</v>
      </c>
      <c r="C272" s="83" t="s">
        <v>6120</v>
      </c>
      <c r="D272" s="118">
        <v>464</v>
      </c>
      <c r="E272" s="83" t="s">
        <v>153</v>
      </c>
      <c r="G272" t="s">
        <v>1936</v>
      </c>
      <c r="H272" s="83" t="s">
        <v>6121</v>
      </c>
      <c r="I272" s="109">
        <v>45152</v>
      </c>
      <c r="J272" s="193">
        <f>VLOOKUP(A272,'Membership Details'!C:J,8,FALSE)</f>
        <v>41949</v>
      </c>
      <c r="K272" s="193" t="b">
        <f t="shared" si="4"/>
        <v>1</v>
      </c>
      <c r="L272">
        <v>300000</v>
      </c>
      <c r="M272" s="83">
        <v>12</v>
      </c>
      <c r="N272" s="109">
        <v>45517</v>
      </c>
      <c r="O272" s="83">
        <v>0</v>
      </c>
      <c r="P272" s="83">
        <v>0</v>
      </c>
      <c r="Q272" s="146">
        <v>0.125</v>
      </c>
      <c r="R272" s="83" t="s">
        <v>6122</v>
      </c>
      <c r="T272"/>
      <c r="AA272">
        <v>300000</v>
      </c>
    </row>
    <row r="273" spans="1:27" ht="15">
      <c r="A273" s="118">
        <v>2182</v>
      </c>
      <c r="B273" s="83" t="s">
        <v>6119</v>
      </c>
      <c r="C273" s="83" t="s">
        <v>6120</v>
      </c>
      <c r="D273" s="118">
        <v>465</v>
      </c>
      <c r="E273" s="83" t="s">
        <v>153</v>
      </c>
      <c r="G273" t="s">
        <v>1938</v>
      </c>
      <c r="H273" s="83" t="s">
        <v>6121</v>
      </c>
      <c r="I273" s="129">
        <v>45090</v>
      </c>
      <c r="J273" s="193">
        <f>VLOOKUP(A273,'Membership Details'!C:J,8,FALSE)</f>
        <v>39707</v>
      </c>
      <c r="K273" s="193" t="b">
        <f t="shared" si="4"/>
        <v>1</v>
      </c>
      <c r="L273">
        <v>300000</v>
      </c>
      <c r="M273" s="83">
        <v>12</v>
      </c>
      <c r="N273" s="131">
        <v>45455</v>
      </c>
      <c r="O273" s="83">
        <v>0</v>
      </c>
      <c r="P273" s="83">
        <v>0</v>
      </c>
      <c r="Q273" s="146">
        <v>0.125</v>
      </c>
      <c r="R273" s="83" t="s">
        <v>6122</v>
      </c>
      <c r="T273"/>
      <c r="AA273">
        <v>300000</v>
      </c>
    </row>
    <row r="274" spans="1:27" ht="15">
      <c r="A274" s="118">
        <v>1593</v>
      </c>
      <c r="B274" s="83" t="s">
        <v>6119</v>
      </c>
      <c r="C274" s="83" t="s">
        <v>6120</v>
      </c>
      <c r="D274" s="118">
        <v>471</v>
      </c>
      <c r="E274" s="83" t="s">
        <v>153</v>
      </c>
      <c r="G274" t="s">
        <v>1404</v>
      </c>
      <c r="H274" s="83" t="s">
        <v>6121</v>
      </c>
      <c r="I274" s="109">
        <v>45118</v>
      </c>
      <c r="J274" s="193">
        <f>VLOOKUP(A274,'Membership Details'!C:J,8,FALSE)</f>
        <v>39081</v>
      </c>
      <c r="K274" s="193" t="b">
        <f t="shared" si="4"/>
        <v>1</v>
      </c>
      <c r="L274">
        <v>270000</v>
      </c>
      <c r="M274" s="83">
        <v>12</v>
      </c>
      <c r="N274" s="109">
        <v>45483</v>
      </c>
      <c r="O274" s="83">
        <v>0</v>
      </c>
      <c r="P274" s="83">
        <v>0</v>
      </c>
      <c r="Q274" s="146">
        <v>0.125</v>
      </c>
      <c r="R274" s="83" t="s">
        <v>6122</v>
      </c>
      <c r="T274"/>
      <c r="AA274">
        <v>270000</v>
      </c>
    </row>
    <row r="275" spans="1:27" ht="15">
      <c r="A275" s="118">
        <v>1399</v>
      </c>
      <c r="B275" s="83" t="s">
        <v>6119</v>
      </c>
      <c r="C275" s="83" t="s">
        <v>6120</v>
      </c>
      <c r="D275" s="118">
        <v>472</v>
      </c>
      <c r="E275" s="83" t="s">
        <v>153</v>
      </c>
      <c r="G275" t="s">
        <v>1402</v>
      </c>
      <c r="H275" s="83" t="s">
        <v>6121</v>
      </c>
      <c r="I275" s="109">
        <v>45118</v>
      </c>
      <c r="J275" s="193">
        <f>VLOOKUP(A275,'Membership Details'!C:J,8,FALSE)</f>
        <v>39081</v>
      </c>
      <c r="K275" s="193" t="b">
        <f t="shared" si="4"/>
        <v>1</v>
      </c>
      <c r="L275">
        <v>300000</v>
      </c>
      <c r="M275" s="83">
        <v>12</v>
      </c>
      <c r="N275" s="109">
        <v>45483</v>
      </c>
      <c r="O275" s="83">
        <v>0</v>
      </c>
      <c r="P275" s="83">
        <v>0</v>
      </c>
      <c r="Q275" s="146">
        <v>0.125</v>
      </c>
      <c r="R275" s="83" t="s">
        <v>6122</v>
      </c>
      <c r="T275"/>
      <c r="AA275">
        <v>300000</v>
      </c>
    </row>
    <row r="276" spans="1:27" ht="15">
      <c r="A276" s="118">
        <v>2107</v>
      </c>
      <c r="B276" s="83" t="s">
        <v>6119</v>
      </c>
      <c r="C276" s="83" t="s">
        <v>6120</v>
      </c>
      <c r="D276" s="118">
        <v>473</v>
      </c>
      <c r="E276" s="83" t="s">
        <v>153</v>
      </c>
      <c r="G276" t="s">
        <v>1873</v>
      </c>
      <c r="H276" s="83" t="s">
        <v>6121</v>
      </c>
      <c r="I276" s="109">
        <v>45143</v>
      </c>
      <c r="J276" s="193">
        <f>VLOOKUP(A276,'Membership Details'!C:J,8,FALSE)</f>
        <v>41416</v>
      </c>
      <c r="K276" s="193" t="b">
        <f t="shared" si="4"/>
        <v>1</v>
      </c>
      <c r="L276">
        <v>250000</v>
      </c>
      <c r="M276" s="83">
        <v>12</v>
      </c>
      <c r="N276" s="109">
        <v>45508</v>
      </c>
      <c r="O276" s="83">
        <v>0</v>
      </c>
      <c r="P276" s="83">
        <v>0</v>
      </c>
      <c r="Q276" s="146">
        <v>0.125</v>
      </c>
      <c r="R276" s="83" t="s">
        <v>6122</v>
      </c>
      <c r="T276"/>
      <c r="AA276">
        <v>250000</v>
      </c>
    </row>
    <row r="277" spans="1:27" ht="15">
      <c r="A277" s="118">
        <v>879</v>
      </c>
      <c r="B277" s="83" t="s">
        <v>6119</v>
      </c>
      <c r="C277" s="83" t="s">
        <v>6120</v>
      </c>
      <c r="D277" s="118">
        <v>474</v>
      </c>
      <c r="E277" s="83" t="s">
        <v>153</v>
      </c>
      <c r="G277" t="s">
        <v>1153</v>
      </c>
      <c r="H277" s="83" t="s">
        <v>6121</v>
      </c>
      <c r="I277" s="109">
        <v>45157</v>
      </c>
      <c r="J277" s="193">
        <f>VLOOKUP(A277,'Membership Details'!C:J,8,FALSE)</f>
        <v>37315</v>
      </c>
      <c r="K277" s="193" t="b">
        <f t="shared" si="4"/>
        <v>1</v>
      </c>
      <c r="L277">
        <v>215000</v>
      </c>
      <c r="M277" s="83">
        <v>12</v>
      </c>
      <c r="N277" s="109">
        <v>45522</v>
      </c>
      <c r="O277" s="83">
        <v>0</v>
      </c>
      <c r="P277" s="83">
        <v>0</v>
      </c>
      <c r="Q277" s="146">
        <v>0.125</v>
      </c>
      <c r="R277" s="83" t="s">
        <v>6122</v>
      </c>
      <c r="T277"/>
      <c r="AA277">
        <v>215000</v>
      </c>
    </row>
    <row r="278" spans="1:27" ht="15">
      <c r="A278" s="118">
        <v>1656</v>
      </c>
      <c r="B278" s="83" t="s">
        <v>6119</v>
      </c>
      <c r="C278" s="83" t="s">
        <v>6120</v>
      </c>
      <c r="D278" s="118">
        <v>475</v>
      </c>
      <c r="E278" s="83" t="s">
        <v>153</v>
      </c>
      <c r="G278" t="s">
        <v>1240</v>
      </c>
      <c r="H278" s="83" t="s">
        <v>6121</v>
      </c>
      <c r="I278" s="109">
        <v>45118</v>
      </c>
      <c r="J278" s="193">
        <f>VLOOKUP(A278,'Membership Details'!C:J,8,FALSE)</f>
        <v>37986</v>
      </c>
      <c r="K278" s="193" t="b">
        <f t="shared" si="4"/>
        <v>1</v>
      </c>
      <c r="L278">
        <v>225000</v>
      </c>
      <c r="M278" s="83">
        <v>12</v>
      </c>
      <c r="N278" s="109">
        <v>45483</v>
      </c>
      <c r="O278" s="83">
        <v>0</v>
      </c>
      <c r="P278" s="83">
        <v>0</v>
      </c>
      <c r="Q278" s="146">
        <v>0.125</v>
      </c>
      <c r="R278" s="83" t="s">
        <v>6122</v>
      </c>
      <c r="T278"/>
      <c r="AA278">
        <v>225000</v>
      </c>
    </row>
    <row r="279" spans="1:27" ht="15">
      <c r="A279" s="118">
        <v>2228</v>
      </c>
      <c r="B279" s="83" t="s">
        <v>6119</v>
      </c>
      <c r="C279" s="83" t="s">
        <v>6120</v>
      </c>
      <c r="D279" s="118">
        <v>476</v>
      </c>
      <c r="E279" s="83" t="s">
        <v>153</v>
      </c>
      <c r="G279" t="s">
        <v>2085</v>
      </c>
      <c r="H279" s="83" t="s">
        <v>6121</v>
      </c>
      <c r="I279" s="109">
        <v>45118</v>
      </c>
      <c r="J279" s="193">
        <f>VLOOKUP(A279,'Membership Details'!C:J,8,FALSE)</f>
        <v>42508</v>
      </c>
      <c r="K279" s="193" t="b">
        <f t="shared" si="4"/>
        <v>1</v>
      </c>
      <c r="L279">
        <v>110000</v>
      </c>
      <c r="M279" s="83">
        <v>12</v>
      </c>
      <c r="N279" s="109">
        <v>45483</v>
      </c>
      <c r="O279" s="83">
        <v>0</v>
      </c>
      <c r="P279" s="83">
        <v>0</v>
      </c>
      <c r="Q279" s="146">
        <v>0.125</v>
      </c>
      <c r="R279" s="83" t="s">
        <v>6122</v>
      </c>
      <c r="T279"/>
      <c r="AA279">
        <v>110000</v>
      </c>
    </row>
    <row r="280" spans="1:27" ht="15">
      <c r="A280" s="118">
        <v>986</v>
      </c>
      <c r="B280" s="83" t="s">
        <v>6119</v>
      </c>
      <c r="C280" s="83" t="s">
        <v>6120</v>
      </c>
      <c r="D280" s="118">
        <v>479</v>
      </c>
      <c r="E280" s="83" t="s">
        <v>153</v>
      </c>
      <c r="G280" t="s">
        <v>745</v>
      </c>
      <c r="H280" s="83" t="s">
        <v>6121</v>
      </c>
      <c r="I280" s="109">
        <v>45152</v>
      </c>
      <c r="J280" s="193">
        <f>VLOOKUP(A280,'Membership Details'!C:J,8,FALSE)</f>
        <v>36982</v>
      </c>
      <c r="K280" s="193" t="b">
        <f t="shared" si="4"/>
        <v>1</v>
      </c>
      <c r="L280">
        <v>300000</v>
      </c>
      <c r="M280" s="83">
        <v>12</v>
      </c>
      <c r="N280" s="109">
        <v>45517</v>
      </c>
      <c r="O280" s="83">
        <v>0</v>
      </c>
      <c r="P280" s="83">
        <v>0</v>
      </c>
      <c r="Q280" s="146">
        <v>0.125</v>
      </c>
      <c r="R280" s="83" t="s">
        <v>6122</v>
      </c>
      <c r="T280"/>
      <c r="AA280">
        <v>300000</v>
      </c>
    </row>
    <row r="281" spans="1:27" ht="15">
      <c r="A281" s="118">
        <v>2236</v>
      </c>
      <c r="B281" s="83" t="s">
        <v>6119</v>
      </c>
      <c r="C281" s="83" t="s">
        <v>6120</v>
      </c>
      <c r="D281" s="118">
        <v>481</v>
      </c>
      <c r="E281" s="83" t="s">
        <v>153</v>
      </c>
      <c r="G281" t="s">
        <v>1833</v>
      </c>
      <c r="H281" s="83" t="s">
        <v>6121</v>
      </c>
      <c r="I281" s="109">
        <v>45118</v>
      </c>
      <c r="J281" s="193">
        <f>VLOOKUP(A281,'Membership Details'!C:J,8,FALSE)</f>
        <v>40896</v>
      </c>
      <c r="K281" s="193" t="b">
        <f t="shared" si="4"/>
        <v>1</v>
      </c>
      <c r="L281">
        <v>290000</v>
      </c>
      <c r="M281" s="83">
        <v>12</v>
      </c>
      <c r="N281" s="109">
        <v>45483</v>
      </c>
      <c r="O281" s="83">
        <v>0</v>
      </c>
      <c r="P281" s="83">
        <v>0</v>
      </c>
      <c r="Q281" s="146">
        <v>0.125</v>
      </c>
      <c r="R281" s="83" t="s">
        <v>6122</v>
      </c>
      <c r="T281"/>
      <c r="AA281">
        <v>290000</v>
      </c>
    </row>
    <row r="282" spans="1:27" ht="15">
      <c r="A282" s="118">
        <v>1719</v>
      </c>
      <c r="B282" s="83" t="s">
        <v>6119</v>
      </c>
      <c r="C282" s="83" t="s">
        <v>6120</v>
      </c>
      <c r="D282" s="118">
        <v>483</v>
      </c>
      <c r="E282" s="83" t="s">
        <v>153</v>
      </c>
      <c r="G282" t="s">
        <v>445</v>
      </c>
      <c r="H282" s="83" t="s">
        <v>6121</v>
      </c>
      <c r="I282" s="128">
        <v>45272</v>
      </c>
      <c r="J282" s="193">
        <f>VLOOKUP(A282,'Membership Details'!C:J,8,FALSE)</f>
        <v>36982</v>
      </c>
      <c r="K282" s="193" t="b">
        <f t="shared" si="4"/>
        <v>1</v>
      </c>
      <c r="L282">
        <v>240000</v>
      </c>
      <c r="M282" s="83">
        <v>12</v>
      </c>
      <c r="N282" s="109">
        <v>45637</v>
      </c>
      <c r="O282" s="83">
        <v>0</v>
      </c>
      <c r="P282" s="83">
        <v>0</v>
      </c>
      <c r="Q282" s="146">
        <v>0.125</v>
      </c>
      <c r="R282" s="83" t="s">
        <v>6122</v>
      </c>
      <c r="T282"/>
      <c r="AA282">
        <v>240000</v>
      </c>
    </row>
    <row r="283" spans="1:27" ht="15">
      <c r="A283" s="118">
        <v>1630</v>
      </c>
      <c r="B283" s="83" t="s">
        <v>6119</v>
      </c>
      <c r="C283" s="83" t="s">
        <v>6120</v>
      </c>
      <c r="D283" s="118">
        <v>484</v>
      </c>
      <c r="E283" s="83" t="s">
        <v>153</v>
      </c>
      <c r="G283" t="s">
        <v>6146</v>
      </c>
      <c r="H283" s="83" t="s">
        <v>6121</v>
      </c>
      <c r="I283" s="109">
        <v>45152</v>
      </c>
      <c r="J283" s="193">
        <f>VLOOKUP(A283,'Membership Details'!C:J,8,FALSE)</f>
        <v>39707</v>
      </c>
      <c r="K283" s="193" t="b">
        <f t="shared" si="4"/>
        <v>1</v>
      </c>
      <c r="L283">
        <v>120000</v>
      </c>
      <c r="M283" s="83">
        <v>12</v>
      </c>
      <c r="N283" s="109">
        <v>45517</v>
      </c>
      <c r="O283" s="83">
        <v>0</v>
      </c>
      <c r="P283" s="83">
        <v>0</v>
      </c>
      <c r="Q283" s="146">
        <v>0.125</v>
      </c>
      <c r="R283" s="83" t="s">
        <v>6122</v>
      </c>
      <c r="T283"/>
      <c r="AA283">
        <v>120000</v>
      </c>
    </row>
    <row r="284" spans="1:27" ht="15">
      <c r="A284" s="118">
        <v>1666</v>
      </c>
      <c r="B284" s="83" t="s">
        <v>6119</v>
      </c>
      <c r="C284" s="83" t="s">
        <v>6120</v>
      </c>
      <c r="D284" s="118">
        <v>485</v>
      </c>
      <c r="E284" s="83" t="s">
        <v>153</v>
      </c>
      <c r="G284" t="s">
        <v>1410</v>
      </c>
      <c r="H284" s="83" t="s">
        <v>6121</v>
      </c>
      <c r="I284" s="129">
        <v>45090</v>
      </c>
      <c r="J284" s="193">
        <f>VLOOKUP(A284,'Membership Details'!C:J,8,FALSE)</f>
        <v>39081</v>
      </c>
      <c r="K284" s="193" t="b">
        <f t="shared" si="4"/>
        <v>1</v>
      </c>
      <c r="L284">
        <v>220000</v>
      </c>
      <c r="M284" s="83">
        <v>12</v>
      </c>
      <c r="N284" s="131">
        <v>45455</v>
      </c>
      <c r="O284" s="83">
        <v>0</v>
      </c>
      <c r="P284" s="83">
        <v>0</v>
      </c>
      <c r="Q284" s="146">
        <v>0.125</v>
      </c>
      <c r="R284" s="83" t="s">
        <v>6122</v>
      </c>
      <c r="T284"/>
      <c r="AA284">
        <v>220000</v>
      </c>
    </row>
    <row r="285" spans="1:27" ht="15">
      <c r="A285" s="118">
        <v>659</v>
      </c>
      <c r="B285" s="83" t="s">
        <v>6119</v>
      </c>
      <c r="C285" s="83" t="s">
        <v>6120</v>
      </c>
      <c r="D285" s="118">
        <v>486</v>
      </c>
      <c r="E285" s="83" t="s">
        <v>153</v>
      </c>
      <c r="G285" t="s">
        <v>6147</v>
      </c>
      <c r="H285" s="83" t="s">
        <v>6121</v>
      </c>
      <c r="I285" s="109">
        <v>41759</v>
      </c>
      <c r="J285" s="193">
        <f>VLOOKUP(A285,'Membership Details'!C:J,8,FALSE)</f>
        <v>39707</v>
      </c>
      <c r="K285" s="193" t="b">
        <f t="shared" si="4"/>
        <v>1</v>
      </c>
      <c r="L285">
        <v>33</v>
      </c>
      <c r="M285" s="83">
        <v>12</v>
      </c>
      <c r="N285" s="109">
        <v>42123</v>
      </c>
      <c r="O285" s="83">
        <v>0</v>
      </c>
      <c r="P285" s="83">
        <v>0</v>
      </c>
      <c r="Q285" s="146">
        <v>0.125</v>
      </c>
      <c r="R285" s="83" t="s">
        <v>6122</v>
      </c>
      <c r="T285"/>
      <c r="AA285">
        <v>33</v>
      </c>
    </row>
    <row r="286" spans="1:27" ht="15">
      <c r="A286" s="118">
        <v>1005</v>
      </c>
      <c r="B286" s="83" t="s">
        <v>6119</v>
      </c>
      <c r="C286" s="83" t="s">
        <v>6120</v>
      </c>
      <c r="D286" s="118">
        <v>487</v>
      </c>
      <c r="E286" s="83" t="s">
        <v>153</v>
      </c>
      <c r="G286" t="s">
        <v>6097</v>
      </c>
      <c r="H286" s="83" t="s">
        <v>6121</v>
      </c>
      <c r="I286" s="109">
        <v>45118</v>
      </c>
      <c r="J286" s="193">
        <f>VLOOKUP(A286,'Membership Details'!C:J,8,FALSE)</f>
        <v>39707</v>
      </c>
      <c r="K286" s="193" t="b">
        <f t="shared" si="4"/>
        <v>1</v>
      </c>
      <c r="L286">
        <v>300000</v>
      </c>
      <c r="M286" s="83">
        <v>12</v>
      </c>
      <c r="N286" s="109">
        <v>45483</v>
      </c>
      <c r="O286" s="83">
        <v>0</v>
      </c>
      <c r="P286" s="83">
        <v>0</v>
      </c>
      <c r="Q286" s="146">
        <v>0.125</v>
      </c>
      <c r="R286" s="83" t="s">
        <v>6122</v>
      </c>
      <c r="T286"/>
      <c r="AA286">
        <v>300000</v>
      </c>
    </row>
    <row r="287" spans="1:27" ht="15">
      <c r="A287" s="118">
        <v>311</v>
      </c>
      <c r="B287" s="83" t="s">
        <v>6119</v>
      </c>
      <c r="C287" s="83" t="s">
        <v>6120</v>
      </c>
      <c r="D287" s="118">
        <v>488</v>
      </c>
      <c r="E287" s="83" t="s">
        <v>153</v>
      </c>
      <c r="G287" t="s">
        <v>393</v>
      </c>
      <c r="H287" s="83" t="s">
        <v>6121</v>
      </c>
      <c r="I287" s="109">
        <v>45118</v>
      </c>
      <c r="J287" s="193">
        <f>VLOOKUP(A287,'Membership Details'!C:J,8,FALSE)</f>
        <v>36982</v>
      </c>
      <c r="K287" s="193" t="b">
        <f t="shared" si="4"/>
        <v>1</v>
      </c>
      <c r="L287">
        <v>300000</v>
      </c>
      <c r="M287" s="83">
        <v>12</v>
      </c>
      <c r="N287" s="109">
        <v>45483</v>
      </c>
      <c r="O287" s="83">
        <v>0</v>
      </c>
      <c r="P287" s="83">
        <v>0</v>
      </c>
      <c r="Q287" s="146">
        <v>0.125</v>
      </c>
      <c r="R287" s="83" t="s">
        <v>6122</v>
      </c>
      <c r="T287"/>
      <c r="AA287">
        <v>300000</v>
      </c>
    </row>
    <row r="288" spans="1:27" ht="15">
      <c r="A288" s="118">
        <v>1915</v>
      </c>
      <c r="B288" s="83" t="s">
        <v>6119</v>
      </c>
      <c r="C288" s="83" t="s">
        <v>6120</v>
      </c>
      <c r="D288" s="118">
        <v>489</v>
      </c>
      <c r="E288" s="83" t="s">
        <v>153</v>
      </c>
      <c r="G288" t="s">
        <v>1065</v>
      </c>
      <c r="H288" s="83" t="s">
        <v>6121</v>
      </c>
      <c r="I288" s="109">
        <v>45118</v>
      </c>
      <c r="J288" s="193">
        <f>VLOOKUP(A288,'Membership Details'!C:J,8,FALSE)</f>
        <v>36982</v>
      </c>
      <c r="K288" s="193" t="b">
        <f t="shared" si="4"/>
        <v>1</v>
      </c>
      <c r="L288">
        <v>300000</v>
      </c>
      <c r="M288" s="83">
        <v>12</v>
      </c>
      <c r="N288" s="109">
        <v>45483</v>
      </c>
      <c r="O288" s="83">
        <v>0</v>
      </c>
      <c r="P288" s="83">
        <v>0</v>
      </c>
      <c r="Q288" s="146">
        <v>0.125</v>
      </c>
      <c r="R288" s="83" t="s">
        <v>6122</v>
      </c>
      <c r="T288"/>
      <c r="AA288">
        <v>300000</v>
      </c>
    </row>
    <row r="289" spans="1:27" ht="15">
      <c r="A289" s="118">
        <v>319</v>
      </c>
      <c r="B289" s="83" t="s">
        <v>6119</v>
      </c>
      <c r="C289" s="83" t="s">
        <v>6120</v>
      </c>
      <c r="D289" s="118">
        <v>490</v>
      </c>
      <c r="E289" s="83" t="s">
        <v>153</v>
      </c>
      <c r="G289" t="s">
        <v>401</v>
      </c>
      <c r="H289" s="83" t="s">
        <v>6121</v>
      </c>
      <c r="I289" s="109">
        <v>45118</v>
      </c>
      <c r="J289" s="193">
        <f>VLOOKUP(A289,'Membership Details'!C:J,8,FALSE)</f>
        <v>36982</v>
      </c>
      <c r="K289" s="193" t="b">
        <f t="shared" si="4"/>
        <v>1</v>
      </c>
      <c r="L289">
        <v>250000</v>
      </c>
      <c r="M289" s="83">
        <v>12</v>
      </c>
      <c r="N289" s="109">
        <v>45483</v>
      </c>
      <c r="O289" s="83">
        <v>0</v>
      </c>
      <c r="P289" s="83">
        <v>0</v>
      </c>
      <c r="Q289" s="146">
        <v>0.125</v>
      </c>
      <c r="R289" s="83" t="s">
        <v>6122</v>
      </c>
      <c r="T289"/>
      <c r="AA289">
        <v>250000</v>
      </c>
    </row>
    <row r="290" spans="1:27" ht="15">
      <c r="A290" s="118">
        <v>489</v>
      </c>
      <c r="B290" s="83" t="s">
        <v>6119</v>
      </c>
      <c r="C290" s="83" t="s">
        <v>6120</v>
      </c>
      <c r="D290" s="118">
        <v>492</v>
      </c>
      <c r="E290" s="83" t="s">
        <v>153</v>
      </c>
      <c r="G290" t="s">
        <v>325</v>
      </c>
      <c r="H290" s="83" t="s">
        <v>6121</v>
      </c>
      <c r="I290" s="129">
        <v>45090</v>
      </c>
      <c r="J290" s="193">
        <f>VLOOKUP(A290,'Membership Details'!C:J,8,FALSE)</f>
        <v>36982</v>
      </c>
      <c r="K290" s="193" t="b">
        <f t="shared" si="4"/>
        <v>1</v>
      </c>
      <c r="L290">
        <v>300000</v>
      </c>
      <c r="M290" s="83">
        <v>12</v>
      </c>
      <c r="N290" s="131">
        <v>45455</v>
      </c>
      <c r="O290" s="83">
        <v>0</v>
      </c>
      <c r="P290" s="83">
        <v>0</v>
      </c>
      <c r="Q290" s="146">
        <v>0.125</v>
      </c>
      <c r="R290" s="83" t="s">
        <v>6122</v>
      </c>
      <c r="T290"/>
      <c r="AA290">
        <v>300000</v>
      </c>
    </row>
    <row r="291" spans="1:27" ht="15">
      <c r="A291" s="118">
        <v>105</v>
      </c>
      <c r="B291" s="83" t="s">
        <v>6119</v>
      </c>
      <c r="C291" s="83" t="s">
        <v>6120</v>
      </c>
      <c r="D291" s="118">
        <v>493</v>
      </c>
      <c r="E291" s="83" t="s">
        <v>153</v>
      </c>
      <c r="G291" t="s">
        <v>246</v>
      </c>
      <c r="H291" s="83" t="s">
        <v>6121</v>
      </c>
      <c r="I291" s="109">
        <v>45118</v>
      </c>
      <c r="J291" s="193">
        <f>VLOOKUP(A291,'Membership Details'!C:J,8,FALSE)</f>
        <v>36982</v>
      </c>
      <c r="K291" s="193" t="b">
        <f t="shared" si="4"/>
        <v>1</v>
      </c>
      <c r="L291">
        <v>300000</v>
      </c>
      <c r="M291" s="83">
        <v>12</v>
      </c>
      <c r="N291" s="109">
        <v>45483</v>
      </c>
      <c r="O291" s="83">
        <v>0</v>
      </c>
      <c r="P291" s="83">
        <v>0</v>
      </c>
      <c r="Q291" s="146">
        <v>0.125</v>
      </c>
      <c r="R291" s="83" t="s">
        <v>6122</v>
      </c>
      <c r="T291"/>
      <c r="AA291">
        <v>300000</v>
      </c>
    </row>
    <row r="292" spans="1:27" ht="15">
      <c r="A292" s="118">
        <v>2275</v>
      </c>
      <c r="B292" s="83" t="s">
        <v>6119</v>
      </c>
      <c r="C292" s="83" t="s">
        <v>6120</v>
      </c>
      <c r="D292" s="118">
        <v>495</v>
      </c>
      <c r="E292" s="83" t="s">
        <v>153</v>
      </c>
      <c r="G292" t="s">
        <v>1910</v>
      </c>
      <c r="H292" s="83" t="s">
        <v>6121</v>
      </c>
      <c r="I292" s="109">
        <v>45152</v>
      </c>
      <c r="J292" s="193">
        <f>VLOOKUP(A292,'Membership Details'!C:J,8,FALSE)</f>
        <v>41547</v>
      </c>
      <c r="K292" s="193" t="b">
        <f t="shared" si="4"/>
        <v>1</v>
      </c>
      <c r="L292">
        <v>290000</v>
      </c>
      <c r="M292" s="83">
        <v>12</v>
      </c>
      <c r="N292" s="109">
        <v>45517</v>
      </c>
      <c r="O292" s="83">
        <v>0</v>
      </c>
      <c r="P292" s="83">
        <v>0</v>
      </c>
      <c r="Q292" s="146">
        <v>0.125</v>
      </c>
      <c r="R292" s="83" t="s">
        <v>6122</v>
      </c>
      <c r="T292"/>
      <c r="AA292">
        <v>290000</v>
      </c>
    </row>
    <row r="293" spans="1:27" ht="15">
      <c r="A293" s="118">
        <v>517</v>
      </c>
      <c r="B293" s="83" t="s">
        <v>6119</v>
      </c>
      <c r="C293" s="83" t="s">
        <v>6120</v>
      </c>
      <c r="D293" s="118">
        <v>496</v>
      </c>
      <c r="E293" s="83" t="s">
        <v>153</v>
      </c>
      <c r="G293" t="s">
        <v>536</v>
      </c>
      <c r="H293" s="83" t="s">
        <v>6121</v>
      </c>
      <c r="I293" s="128">
        <v>45272</v>
      </c>
      <c r="J293" s="193">
        <f>VLOOKUP(A293,'Membership Details'!C:J,8,FALSE)</f>
        <v>36982</v>
      </c>
      <c r="K293" s="193" t="b">
        <f t="shared" si="4"/>
        <v>1</v>
      </c>
      <c r="L293">
        <v>160000</v>
      </c>
      <c r="M293" s="83">
        <v>12</v>
      </c>
      <c r="N293" s="109">
        <v>45637</v>
      </c>
      <c r="O293" s="83">
        <v>0</v>
      </c>
      <c r="P293" s="83">
        <v>0</v>
      </c>
      <c r="Q293" s="146">
        <v>0.125</v>
      </c>
      <c r="R293" s="83" t="s">
        <v>6122</v>
      </c>
      <c r="T293"/>
      <c r="AA293">
        <v>160000</v>
      </c>
    </row>
    <row r="294" spans="1:27" ht="15">
      <c r="A294" s="118">
        <v>2617</v>
      </c>
      <c r="B294" s="83" t="s">
        <v>6119</v>
      </c>
      <c r="C294" s="83" t="s">
        <v>6120</v>
      </c>
      <c r="D294" s="118">
        <v>501</v>
      </c>
      <c r="E294" s="83" t="s">
        <v>153</v>
      </c>
      <c r="G294" t="s">
        <v>593</v>
      </c>
      <c r="H294" s="83" t="s">
        <v>6121</v>
      </c>
      <c r="I294" s="109">
        <v>45118</v>
      </c>
      <c r="J294" s="193">
        <f>VLOOKUP(A294,'Membership Details'!C:J,8,FALSE)</f>
        <v>36982</v>
      </c>
      <c r="K294" s="193" t="b">
        <f t="shared" si="4"/>
        <v>1</v>
      </c>
      <c r="L294">
        <v>300000</v>
      </c>
      <c r="M294" s="83">
        <v>12</v>
      </c>
      <c r="N294" s="109">
        <v>45483</v>
      </c>
      <c r="O294" s="83">
        <v>0</v>
      </c>
      <c r="P294" s="83">
        <v>0</v>
      </c>
      <c r="Q294" s="146">
        <v>0.125</v>
      </c>
      <c r="R294" s="83" t="s">
        <v>6122</v>
      </c>
      <c r="T294"/>
      <c r="AA294">
        <v>300000</v>
      </c>
    </row>
    <row r="295" spans="1:27" ht="15">
      <c r="A295" s="118">
        <v>2618</v>
      </c>
      <c r="B295" s="83" t="s">
        <v>6119</v>
      </c>
      <c r="C295" s="83" t="s">
        <v>6120</v>
      </c>
      <c r="D295" s="118">
        <v>502</v>
      </c>
      <c r="E295" s="83" t="s">
        <v>153</v>
      </c>
      <c r="G295" t="s">
        <v>594</v>
      </c>
      <c r="H295" s="83" t="s">
        <v>6121</v>
      </c>
      <c r="I295" s="128">
        <v>45194</v>
      </c>
      <c r="J295" s="193">
        <f>VLOOKUP(A295,'Membership Details'!C:J,8,FALSE)</f>
        <v>36982</v>
      </c>
      <c r="K295" s="193" t="b">
        <f t="shared" si="4"/>
        <v>1</v>
      </c>
      <c r="L295">
        <v>200000</v>
      </c>
      <c r="M295" s="83">
        <v>12</v>
      </c>
      <c r="N295" s="109">
        <v>45559</v>
      </c>
      <c r="O295" s="83">
        <v>0</v>
      </c>
      <c r="P295" s="83">
        <v>0</v>
      </c>
      <c r="Q295" s="146">
        <v>0.125</v>
      </c>
      <c r="R295" s="83" t="s">
        <v>6122</v>
      </c>
      <c r="T295"/>
      <c r="AA295">
        <v>200000</v>
      </c>
    </row>
    <row r="296" spans="1:27" ht="15">
      <c r="A296" s="118">
        <v>3413</v>
      </c>
      <c r="B296" s="83" t="s">
        <v>6119</v>
      </c>
      <c r="C296" s="83" t="s">
        <v>6120</v>
      </c>
      <c r="D296" s="118">
        <v>506</v>
      </c>
      <c r="E296" s="83" t="s">
        <v>153</v>
      </c>
      <c r="G296" t="s">
        <v>2163</v>
      </c>
      <c r="H296" s="83" t="s">
        <v>6121</v>
      </c>
      <c r="I296" s="109">
        <v>45143</v>
      </c>
      <c r="J296" s="193">
        <f>VLOOKUP(A296,'Membership Details'!C:J,8,FALSE)</f>
        <v>39707</v>
      </c>
      <c r="K296" s="193" t="b">
        <f t="shared" si="4"/>
        <v>1</v>
      </c>
      <c r="L296">
        <v>215000</v>
      </c>
      <c r="M296" s="83">
        <v>12</v>
      </c>
      <c r="N296" s="109">
        <v>45508</v>
      </c>
      <c r="O296" s="83">
        <v>0</v>
      </c>
      <c r="P296" s="83">
        <v>0</v>
      </c>
      <c r="Q296" s="146">
        <v>0.125</v>
      </c>
      <c r="R296" s="83" t="s">
        <v>6122</v>
      </c>
      <c r="T296"/>
      <c r="AA296">
        <v>215000</v>
      </c>
    </row>
    <row r="297" spans="1:27" ht="15">
      <c r="A297" s="118">
        <v>2720</v>
      </c>
      <c r="B297" s="83" t="s">
        <v>6119</v>
      </c>
      <c r="C297" s="83" t="s">
        <v>6120</v>
      </c>
      <c r="D297" s="118">
        <v>507</v>
      </c>
      <c r="E297" s="83" t="s">
        <v>153</v>
      </c>
      <c r="G297" t="s">
        <v>941</v>
      </c>
      <c r="H297" s="83" t="s">
        <v>6121</v>
      </c>
      <c r="I297" s="109">
        <v>45118</v>
      </c>
      <c r="J297" s="193">
        <f>VLOOKUP(A297,'Membership Details'!C:J,8,FALSE)</f>
        <v>36982</v>
      </c>
      <c r="K297" s="193" t="b">
        <f t="shared" si="4"/>
        <v>1</v>
      </c>
      <c r="L297">
        <v>280000</v>
      </c>
      <c r="M297" s="83">
        <v>12</v>
      </c>
      <c r="N297" s="109">
        <v>45483</v>
      </c>
      <c r="O297" s="83">
        <v>0</v>
      </c>
      <c r="P297" s="83">
        <v>0</v>
      </c>
      <c r="Q297" s="146">
        <v>0.125</v>
      </c>
      <c r="R297" s="83" t="s">
        <v>6122</v>
      </c>
      <c r="T297"/>
      <c r="AA297">
        <v>280000</v>
      </c>
    </row>
    <row r="298" spans="1:27" ht="15">
      <c r="A298" s="118">
        <v>2246</v>
      </c>
      <c r="B298" s="83" t="s">
        <v>6119</v>
      </c>
      <c r="C298" s="83" t="s">
        <v>6120</v>
      </c>
      <c r="D298" s="118">
        <v>508</v>
      </c>
      <c r="E298" s="83" t="s">
        <v>153</v>
      </c>
      <c r="G298" t="s">
        <v>1007</v>
      </c>
      <c r="H298" s="83" t="s">
        <v>6121</v>
      </c>
      <c r="I298" s="109">
        <v>45157</v>
      </c>
      <c r="J298" s="193">
        <f>VLOOKUP(A298,'Membership Details'!C:J,8,FALSE)</f>
        <v>36982</v>
      </c>
      <c r="K298" s="193" t="b">
        <f t="shared" si="4"/>
        <v>1</v>
      </c>
      <c r="L298">
        <v>300000</v>
      </c>
      <c r="M298" s="83">
        <v>12</v>
      </c>
      <c r="N298" s="109">
        <v>45522</v>
      </c>
      <c r="O298" s="83">
        <v>0</v>
      </c>
      <c r="P298" s="83">
        <v>0</v>
      </c>
      <c r="Q298" s="146">
        <v>0.125</v>
      </c>
      <c r="R298" s="83" t="s">
        <v>6122</v>
      </c>
      <c r="T298"/>
      <c r="AA298">
        <v>300000</v>
      </c>
    </row>
    <row r="299" spans="1:27" ht="15">
      <c r="A299" s="118">
        <v>1485</v>
      </c>
      <c r="B299" s="83" t="s">
        <v>6119</v>
      </c>
      <c r="C299" s="83" t="s">
        <v>6120</v>
      </c>
      <c r="D299" s="118">
        <v>511</v>
      </c>
      <c r="E299" s="83" t="s">
        <v>153</v>
      </c>
      <c r="G299" t="s">
        <v>1164</v>
      </c>
      <c r="H299" s="83" t="s">
        <v>6121</v>
      </c>
      <c r="I299" s="109">
        <v>45157</v>
      </c>
      <c r="J299" s="193">
        <f>VLOOKUP(A299,'Membership Details'!C:J,8,FALSE)</f>
        <v>37345</v>
      </c>
      <c r="K299" s="193" t="b">
        <f t="shared" si="4"/>
        <v>1</v>
      </c>
      <c r="L299">
        <v>200000</v>
      </c>
      <c r="M299" s="83">
        <v>12</v>
      </c>
      <c r="N299" s="109">
        <v>45522</v>
      </c>
      <c r="O299" s="83">
        <v>0</v>
      </c>
      <c r="P299" s="83">
        <v>0</v>
      </c>
      <c r="Q299" s="146">
        <v>0.125</v>
      </c>
      <c r="R299" s="83" t="s">
        <v>6122</v>
      </c>
      <c r="T299"/>
      <c r="AA299">
        <v>200000</v>
      </c>
    </row>
    <row r="300" spans="1:27" ht="15">
      <c r="A300" s="118">
        <v>675</v>
      </c>
      <c r="B300" s="83" t="s">
        <v>6119</v>
      </c>
      <c r="C300" s="83" t="s">
        <v>6120</v>
      </c>
      <c r="D300" s="118">
        <v>512</v>
      </c>
      <c r="E300" s="83" t="s">
        <v>153</v>
      </c>
      <c r="G300" t="s">
        <v>599</v>
      </c>
      <c r="H300" s="83" t="s">
        <v>6121</v>
      </c>
      <c r="I300" s="109">
        <v>45118</v>
      </c>
      <c r="J300" s="193">
        <f>VLOOKUP(A300,'Membership Details'!C:J,8,FALSE)</f>
        <v>36982</v>
      </c>
      <c r="K300" s="193" t="b">
        <f t="shared" si="4"/>
        <v>1</v>
      </c>
      <c r="L300">
        <v>200000</v>
      </c>
      <c r="M300" s="83">
        <v>12</v>
      </c>
      <c r="N300" s="109">
        <v>45483</v>
      </c>
      <c r="O300" s="83">
        <v>0</v>
      </c>
      <c r="P300" s="83">
        <v>0</v>
      </c>
      <c r="Q300" s="146">
        <v>0.125</v>
      </c>
      <c r="R300" s="83" t="s">
        <v>6122</v>
      </c>
      <c r="T300"/>
      <c r="AA300">
        <v>200000</v>
      </c>
    </row>
    <row r="301" spans="1:27" ht="15">
      <c r="A301" s="118">
        <v>1494</v>
      </c>
      <c r="B301" s="83" t="s">
        <v>6119</v>
      </c>
      <c r="C301" s="83" t="s">
        <v>6120</v>
      </c>
      <c r="D301" s="118">
        <v>513</v>
      </c>
      <c r="E301" s="83" t="s">
        <v>153</v>
      </c>
      <c r="G301" t="s">
        <v>1165</v>
      </c>
      <c r="H301" s="83" t="s">
        <v>6121</v>
      </c>
      <c r="I301" s="109">
        <v>45157</v>
      </c>
      <c r="J301" s="193">
        <f>VLOOKUP(A301,'Membership Details'!C:J,8,FALSE)</f>
        <v>37345</v>
      </c>
      <c r="K301" s="193" t="b">
        <f t="shared" si="4"/>
        <v>1</v>
      </c>
      <c r="L301">
        <v>200000</v>
      </c>
      <c r="M301" s="83">
        <v>12</v>
      </c>
      <c r="N301" s="109">
        <v>45522</v>
      </c>
      <c r="O301" s="83">
        <v>0</v>
      </c>
      <c r="P301" s="83">
        <v>0</v>
      </c>
      <c r="Q301" s="146">
        <v>0.125</v>
      </c>
      <c r="R301" s="83" t="s">
        <v>6122</v>
      </c>
      <c r="T301"/>
      <c r="AA301">
        <v>200000</v>
      </c>
    </row>
    <row r="302" spans="1:27" ht="15">
      <c r="A302" s="118">
        <v>1295</v>
      </c>
      <c r="B302" s="83" t="s">
        <v>6119</v>
      </c>
      <c r="C302" s="83" t="s">
        <v>6120</v>
      </c>
      <c r="D302" s="118">
        <v>514</v>
      </c>
      <c r="E302" s="83" t="s">
        <v>153</v>
      </c>
      <c r="G302" t="s">
        <v>1210</v>
      </c>
      <c r="H302" s="83" t="s">
        <v>6121</v>
      </c>
      <c r="I302" s="109">
        <v>45118</v>
      </c>
      <c r="J302" s="193">
        <f>VLOOKUP(A302,'Membership Details'!C:J,8,FALSE)</f>
        <v>37866</v>
      </c>
      <c r="K302" s="193" t="b">
        <f t="shared" si="4"/>
        <v>1</v>
      </c>
      <c r="L302">
        <v>245000</v>
      </c>
      <c r="M302" s="83">
        <v>12</v>
      </c>
      <c r="N302" s="109">
        <v>45483</v>
      </c>
      <c r="O302" s="83">
        <v>0</v>
      </c>
      <c r="P302" s="83">
        <v>0</v>
      </c>
      <c r="Q302" s="146">
        <v>0.125</v>
      </c>
      <c r="R302" s="83" t="s">
        <v>6122</v>
      </c>
      <c r="T302"/>
      <c r="AA302">
        <v>245000</v>
      </c>
    </row>
    <row r="303" spans="1:27" ht="15">
      <c r="A303" s="118">
        <v>1031</v>
      </c>
      <c r="B303" s="83" t="s">
        <v>6119</v>
      </c>
      <c r="C303" s="83" t="s">
        <v>6120</v>
      </c>
      <c r="D303" s="118">
        <v>515</v>
      </c>
      <c r="E303" s="83" t="s">
        <v>153</v>
      </c>
      <c r="G303" t="s">
        <v>754</v>
      </c>
      <c r="H303" s="83" t="s">
        <v>6121</v>
      </c>
      <c r="I303" s="109">
        <v>45118</v>
      </c>
      <c r="J303" s="193">
        <f>VLOOKUP(A303,'Membership Details'!C:J,8,FALSE)</f>
        <v>36982</v>
      </c>
      <c r="K303" s="193" t="b">
        <f t="shared" si="4"/>
        <v>1</v>
      </c>
      <c r="L303">
        <v>300000</v>
      </c>
      <c r="M303" s="83">
        <v>12</v>
      </c>
      <c r="N303" s="109">
        <v>45483</v>
      </c>
      <c r="O303" s="83">
        <v>0</v>
      </c>
      <c r="P303" s="83">
        <v>0</v>
      </c>
      <c r="Q303" s="146">
        <v>0.125</v>
      </c>
      <c r="R303" s="83" t="s">
        <v>6122</v>
      </c>
      <c r="T303"/>
      <c r="AA303">
        <v>300000</v>
      </c>
    </row>
    <row r="304" spans="1:27" ht="15">
      <c r="A304" s="118">
        <v>2224</v>
      </c>
      <c r="B304" s="83" t="s">
        <v>6119</v>
      </c>
      <c r="C304" s="83" t="s">
        <v>6120</v>
      </c>
      <c r="D304" s="118">
        <v>517</v>
      </c>
      <c r="E304" s="83" t="s">
        <v>153</v>
      </c>
      <c r="G304" t="s">
        <v>1648</v>
      </c>
      <c r="H304" s="83" t="s">
        <v>6121</v>
      </c>
      <c r="I304" s="109">
        <v>45118</v>
      </c>
      <c r="J304" s="193">
        <f>VLOOKUP(A304,'Membership Details'!C:J,8,FALSE)</f>
        <v>39669</v>
      </c>
      <c r="K304" s="193" t="b">
        <f t="shared" si="4"/>
        <v>1</v>
      </c>
      <c r="L304">
        <v>190000</v>
      </c>
      <c r="M304" s="83">
        <v>12</v>
      </c>
      <c r="N304" s="109">
        <v>45483</v>
      </c>
      <c r="O304" s="83">
        <v>0</v>
      </c>
      <c r="P304" s="83">
        <v>0</v>
      </c>
      <c r="Q304" s="146">
        <v>0.125</v>
      </c>
      <c r="R304" s="83" t="s">
        <v>6122</v>
      </c>
      <c r="T304"/>
      <c r="AA304">
        <v>190000</v>
      </c>
    </row>
    <row r="305" spans="1:27" ht="15">
      <c r="A305" s="118">
        <v>1975</v>
      </c>
      <c r="B305" s="83" t="s">
        <v>6119</v>
      </c>
      <c r="C305" s="83" t="s">
        <v>6120</v>
      </c>
      <c r="D305" s="118">
        <v>521</v>
      </c>
      <c r="E305" s="83" t="s">
        <v>153</v>
      </c>
      <c r="G305" t="s">
        <v>1895</v>
      </c>
      <c r="H305" s="83" t="s">
        <v>6121</v>
      </c>
      <c r="I305" s="109">
        <v>45143</v>
      </c>
      <c r="J305" s="193">
        <f>VLOOKUP(A305,'Membership Details'!C:J,8,FALSE)</f>
        <v>41450</v>
      </c>
      <c r="K305" s="193" t="b">
        <f t="shared" si="4"/>
        <v>1</v>
      </c>
      <c r="L305">
        <v>240000</v>
      </c>
      <c r="M305" s="83">
        <v>12</v>
      </c>
      <c r="N305" s="109">
        <v>45508</v>
      </c>
      <c r="O305" s="83">
        <v>0</v>
      </c>
      <c r="P305" s="83">
        <v>0</v>
      </c>
      <c r="Q305" s="146">
        <v>0.125</v>
      </c>
      <c r="R305" s="83" t="s">
        <v>6122</v>
      </c>
      <c r="T305"/>
      <c r="AA305">
        <v>240000</v>
      </c>
    </row>
    <row r="306" spans="1:27" ht="15">
      <c r="A306" s="118">
        <v>2543</v>
      </c>
      <c r="B306" s="83" t="s">
        <v>6119</v>
      </c>
      <c r="C306" s="83" t="s">
        <v>6120</v>
      </c>
      <c r="D306" s="118">
        <v>525</v>
      </c>
      <c r="E306" s="83" t="s">
        <v>153</v>
      </c>
      <c r="G306" t="s">
        <v>1203</v>
      </c>
      <c r="H306" s="83" t="s">
        <v>6121</v>
      </c>
      <c r="I306" s="109">
        <v>45118</v>
      </c>
      <c r="J306" s="193">
        <f>VLOOKUP(A306,'Membership Details'!C:J,8,FALSE)</f>
        <v>37652</v>
      </c>
      <c r="K306" s="193" t="b">
        <f t="shared" si="4"/>
        <v>1</v>
      </c>
      <c r="L306">
        <v>200000</v>
      </c>
      <c r="M306" s="83">
        <v>12</v>
      </c>
      <c r="N306" s="109">
        <v>45483</v>
      </c>
      <c r="O306" s="83">
        <v>0</v>
      </c>
      <c r="P306" s="83">
        <v>0</v>
      </c>
      <c r="Q306" s="146">
        <v>0.125</v>
      </c>
      <c r="R306" s="83" t="s">
        <v>6122</v>
      </c>
      <c r="T306"/>
      <c r="AA306">
        <v>200000</v>
      </c>
    </row>
    <row r="307" spans="1:27" ht="15">
      <c r="A307" s="118">
        <v>2554</v>
      </c>
      <c r="B307" s="83" t="s">
        <v>6119</v>
      </c>
      <c r="C307" s="83" t="s">
        <v>6120</v>
      </c>
      <c r="D307" s="118">
        <v>526</v>
      </c>
      <c r="E307" s="83" t="s">
        <v>153</v>
      </c>
      <c r="G307" t="s">
        <v>1498</v>
      </c>
      <c r="H307" s="83" t="s">
        <v>6121</v>
      </c>
      <c r="I307" s="129">
        <v>45090</v>
      </c>
      <c r="J307" s="193">
        <f>VLOOKUP(A307,'Membership Details'!C:J,8,FALSE)</f>
        <v>39172</v>
      </c>
      <c r="K307" s="193" t="b">
        <f t="shared" si="4"/>
        <v>1</v>
      </c>
      <c r="L307">
        <v>210000</v>
      </c>
      <c r="M307" s="83">
        <v>12</v>
      </c>
      <c r="N307" s="131">
        <v>45455</v>
      </c>
      <c r="O307" s="83">
        <v>0</v>
      </c>
      <c r="P307" s="83">
        <v>0</v>
      </c>
      <c r="Q307" s="146">
        <v>0.125</v>
      </c>
      <c r="R307" s="83" t="s">
        <v>6122</v>
      </c>
      <c r="T307"/>
      <c r="AA307">
        <v>210000</v>
      </c>
    </row>
    <row r="308" spans="1:27" ht="15">
      <c r="A308" s="118">
        <v>1661</v>
      </c>
      <c r="B308" s="83" t="s">
        <v>6119</v>
      </c>
      <c r="C308" s="83" t="s">
        <v>6120</v>
      </c>
      <c r="D308" s="118">
        <v>527</v>
      </c>
      <c r="E308" s="83" t="s">
        <v>153</v>
      </c>
      <c r="G308" t="s">
        <v>1405</v>
      </c>
      <c r="H308" s="83" t="s">
        <v>6121</v>
      </c>
      <c r="I308" s="109">
        <v>45143</v>
      </c>
      <c r="J308" s="193">
        <f>VLOOKUP(A308,'Membership Details'!C:J,8,FALSE)</f>
        <v>39081</v>
      </c>
      <c r="K308" s="193" t="b">
        <f t="shared" si="4"/>
        <v>1</v>
      </c>
      <c r="L308">
        <v>230000</v>
      </c>
      <c r="M308" s="83">
        <v>12</v>
      </c>
      <c r="N308" s="109">
        <v>45508</v>
      </c>
      <c r="O308" s="83">
        <v>0</v>
      </c>
      <c r="P308" s="83">
        <v>0</v>
      </c>
      <c r="Q308" s="146">
        <v>0.125</v>
      </c>
      <c r="R308" s="83" t="s">
        <v>6122</v>
      </c>
      <c r="T308"/>
      <c r="AA308">
        <v>230000</v>
      </c>
    </row>
    <row r="309" spans="1:27" ht="15">
      <c r="A309" s="118">
        <v>1126</v>
      </c>
      <c r="B309" s="83" t="s">
        <v>6119</v>
      </c>
      <c r="C309" s="83" t="s">
        <v>6120</v>
      </c>
      <c r="D309" s="118">
        <v>528</v>
      </c>
      <c r="E309" s="83" t="s">
        <v>153</v>
      </c>
      <c r="G309" t="s">
        <v>709</v>
      </c>
      <c r="H309" s="83" t="s">
        <v>6121</v>
      </c>
      <c r="I309" s="109">
        <v>45152</v>
      </c>
      <c r="J309" s="193">
        <f>VLOOKUP(A309,'Membership Details'!C:J,8,FALSE)</f>
        <v>36982</v>
      </c>
      <c r="K309" s="193" t="b">
        <f t="shared" si="4"/>
        <v>1</v>
      </c>
      <c r="L309">
        <v>280000</v>
      </c>
      <c r="M309" s="83">
        <v>12</v>
      </c>
      <c r="N309" s="109">
        <v>45517</v>
      </c>
      <c r="O309" s="83">
        <v>0</v>
      </c>
      <c r="P309" s="83">
        <v>0</v>
      </c>
      <c r="Q309" s="146">
        <v>0.125</v>
      </c>
      <c r="R309" s="83" t="s">
        <v>6122</v>
      </c>
      <c r="T309"/>
      <c r="AA309">
        <v>280000</v>
      </c>
    </row>
    <row r="310" spans="1:27" ht="15">
      <c r="A310" s="118">
        <v>945</v>
      </c>
      <c r="B310" s="83" t="s">
        <v>6119</v>
      </c>
      <c r="C310" s="83" t="s">
        <v>6120</v>
      </c>
      <c r="D310" s="118">
        <v>530</v>
      </c>
      <c r="E310" s="83" t="s">
        <v>153</v>
      </c>
      <c r="G310" t="s">
        <v>710</v>
      </c>
      <c r="H310" s="83" t="s">
        <v>6121</v>
      </c>
      <c r="I310" s="109">
        <v>45157</v>
      </c>
      <c r="J310" s="193">
        <f>VLOOKUP(A310,'Membership Details'!C:J,8,FALSE)</f>
        <v>36982</v>
      </c>
      <c r="K310" s="193" t="b">
        <f t="shared" si="4"/>
        <v>1</v>
      </c>
      <c r="L310">
        <v>250000</v>
      </c>
      <c r="M310" s="83">
        <v>12</v>
      </c>
      <c r="N310" s="109">
        <v>45522</v>
      </c>
      <c r="O310" s="83">
        <v>0</v>
      </c>
      <c r="P310" s="83">
        <v>0</v>
      </c>
      <c r="Q310" s="146">
        <v>0.125</v>
      </c>
      <c r="R310" s="83" t="s">
        <v>6122</v>
      </c>
      <c r="T310"/>
      <c r="AA310">
        <v>250000</v>
      </c>
    </row>
    <row r="311" spans="1:27" ht="15">
      <c r="A311" s="118">
        <v>326</v>
      </c>
      <c r="B311" s="83" t="s">
        <v>6119</v>
      </c>
      <c r="C311" s="83" t="s">
        <v>6120</v>
      </c>
      <c r="D311" s="118">
        <v>531</v>
      </c>
      <c r="E311" s="83" t="s">
        <v>153</v>
      </c>
      <c r="G311" t="s">
        <v>405</v>
      </c>
      <c r="H311" s="83" t="s">
        <v>6121</v>
      </c>
      <c r="I311" s="109">
        <v>45157</v>
      </c>
      <c r="J311" s="193">
        <f>VLOOKUP(A311,'Membership Details'!C:J,8,FALSE)</f>
        <v>36982</v>
      </c>
      <c r="K311" s="193" t="b">
        <f t="shared" si="4"/>
        <v>1</v>
      </c>
      <c r="L311">
        <v>180000</v>
      </c>
      <c r="M311" s="83">
        <v>12</v>
      </c>
      <c r="N311" s="109">
        <v>45522</v>
      </c>
      <c r="O311" s="83">
        <v>0</v>
      </c>
      <c r="P311" s="83">
        <v>0</v>
      </c>
      <c r="Q311" s="146">
        <v>0.125</v>
      </c>
      <c r="R311" s="83" t="s">
        <v>6122</v>
      </c>
      <c r="T311"/>
      <c r="AA311">
        <v>180000</v>
      </c>
    </row>
    <row r="312" spans="1:27" ht="15">
      <c r="A312" s="118">
        <v>2332</v>
      </c>
      <c r="B312" s="83" t="s">
        <v>6119</v>
      </c>
      <c r="C312" s="83" t="s">
        <v>6120</v>
      </c>
      <c r="D312" s="118">
        <v>532</v>
      </c>
      <c r="E312" s="83" t="s">
        <v>153</v>
      </c>
      <c r="G312" t="s">
        <v>2143</v>
      </c>
      <c r="H312" s="83" t="s">
        <v>6121</v>
      </c>
      <c r="I312" s="109">
        <v>45152</v>
      </c>
      <c r="J312" s="193">
        <f>VLOOKUP(A312,'Membership Details'!C:J,8,FALSE)</f>
        <v>39707</v>
      </c>
      <c r="K312" s="193" t="b">
        <f t="shared" si="4"/>
        <v>1</v>
      </c>
      <c r="L312">
        <v>200000</v>
      </c>
      <c r="M312" s="83">
        <v>12</v>
      </c>
      <c r="N312" s="109">
        <v>45517</v>
      </c>
      <c r="O312" s="83">
        <v>0</v>
      </c>
      <c r="P312" s="83">
        <v>0</v>
      </c>
      <c r="Q312" s="146">
        <v>0.125</v>
      </c>
      <c r="R312" s="83" t="s">
        <v>6122</v>
      </c>
      <c r="T312"/>
      <c r="AA312">
        <v>200000</v>
      </c>
    </row>
    <row r="313" spans="1:27" ht="15">
      <c r="A313" s="118">
        <v>668</v>
      </c>
      <c r="B313" s="83" t="s">
        <v>6119</v>
      </c>
      <c r="C313" s="83" t="s">
        <v>6120</v>
      </c>
      <c r="D313" s="118">
        <v>533</v>
      </c>
      <c r="E313" s="83" t="s">
        <v>153</v>
      </c>
      <c r="G313" t="s">
        <v>894</v>
      </c>
      <c r="H313" s="83" t="s">
        <v>6121</v>
      </c>
      <c r="I313" s="109">
        <v>45157</v>
      </c>
      <c r="J313" s="193">
        <f>VLOOKUP(A313,'Membership Details'!C:J,8,FALSE)</f>
        <v>36982</v>
      </c>
      <c r="K313" s="193" t="b">
        <f t="shared" si="4"/>
        <v>1</v>
      </c>
      <c r="L313">
        <v>300000</v>
      </c>
      <c r="M313" s="83">
        <v>12</v>
      </c>
      <c r="N313" s="109">
        <v>45522</v>
      </c>
      <c r="O313" s="83">
        <v>0</v>
      </c>
      <c r="P313" s="83">
        <v>0</v>
      </c>
      <c r="Q313" s="146">
        <v>0.125</v>
      </c>
      <c r="R313" s="83" t="s">
        <v>6122</v>
      </c>
      <c r="T313"/>
      <c r="AA313">
        <v>300000</v>
      </c>
    </row>
    <row r="314" spans="1:27" ht="15">
      <c r="A314" s="118">
        <v>113</v>
      </c>
      <c r="B314" s="83" t="s">
        <v>6119</v>
      </c>
      <c r="C314" s="83" t="s">
        <v>6120</v>
      </c>
      <c r="D314" s="118">
        <v>534</v>
      </c>
      <c r="E314" s="83" t="s">
        <v>153</v>
      </c>
      <c r="G314" t="s">
        <v>252</v>
      </c>
      <c r="H314" s="83" t="s">
        <v>6121</v>
      </c>
      <c r="I314" s="129">
        <v>45090</v>
      </c>
      <c r="J314" s="193">
        <f>VLOOKUP(A314,'Membership Details'!C:J,8,FALSE)</f>
        <v>36982</v>
      </c>
      <c r="K314" s="193" t="b">
        <f t="shared" si="4"/>
        <v>1</v>
      </c>
      <c r="L314">
        <v>280000</v>
      </c>
      <c r="M314" s="83">
        <v>12</v>
      </c>
      <c r="N314" s="131">
        <v>45455</v>
      </c>
      <c r="O314" s="83">
        <v>0</v>
      </c>
      <c r="P314" s="83">
        <v>0</v>
      </c>
      <c r="Q314" s="146">
        <v>0.125</v>
      </c>
      <c r="R314" s="83" t="s">
        <v>6122</v>
      </c>
      <c r="T314"/>
      <c r="AA314">
        <v>280000</v>
      </c>
    </row>
    <row r="315" spans="1:27" ht="15">
      <c r="A315" s="118">
        <v>1220</v>
      </c>
      <c r="B315" s="83" t="s">
        <v>6119</v>
      </c>
      <c r="C315" s="83" t="s">
        <v>6120</v>
      </c>
      <c r="D315" s="118">
        <v>535</v>
      </c>
      <c r="E315" s="83" t="s">
        <v>153</v>
      </c>
      <c r="G315" t="s">
        <v>1201</v>
      </c>
      <c r="H315" s="83" t="s">
        <v>6121</v>
      </c>
      <c r="I315" s="109">
        <v>45143</v>
      </c>
      <c r="J315" s="193">
        <f>VLOOKUP(A315,'Membership Details'!C:J,8,FALSE)</f>
        <v>37652</v>
      </c>
      <c r="K315" s="193" t="b">
        <f t="shared" si="4"/>
        <v>1</v>
      </c>
      <c r="L315">
        <v>210000</v>
      </c>
      <c r="M315" s="83">
        <v>12</v>
      </c>
      <c r="N315" s="109">
        <v>45508</v>
      </c>
      <c r="O315" s="83">
        <v>0</v>
      </c>
      <c r="P315" s="83">
        <v>0</v>
      </c>
      <c r="Q315" s="146">
        <v>0.125</v>
      </c>
      <c r="R315" s="83" t="s">
        <v>6122</v>
      </c>
      <c r="T315"/>
      <c r="AA315">
        <v>210000</v>
      </c>
    </row>
    <row r="316" spans="1:27" ht="15">
      <c r="A316" s="118">
        <v>726</v>
      </c>
      <c r="B316" s="83" t="s">
        <v>6119</v>
      </c>
      <c r="C316" s="83" t="s">
        <v>6120</v>
      </c>
      <c r="D316" s="118">
        <v>536</v>
      </c>
      <c r="E316" s="83" t="s">
        <v>153</v>
      </c>
      <c r="G316" t="s">
        <v>648</v>
      </c>
      <c r="H316" s="83" t="s">
        <v>6121</v>
      </c>
      <c r="I316" s="128">
        <v>45272</v>
      </c>
      <c r="J316" s="193">
        <f>VLOOKUP(A316,'Membership Details'!C:J,8,FALSE)</f>
        <v>36982</v>
      </c>
      <c r="K316" s="193" t="b">
        <f t="shared" si="4"/>
        <v>1</v>
      </c>
      <c r="L316">
        <v>220000</v>
      </c>
      <c r="M316" s="83">
        <v>12</v>
      </c>
      <c r="N316" s="109">
        <v>45637</v>
      </c>
      <c r="O316" s="83">
        <v>0</v>
      </c>
      <c r="P316" s="83">
        <v>0</v>
      </c>
      <c r="Q316" s="146">
        <v>0.125</v>
      </c>
      <c r="R316" s="83" t="s">
        <v>6122</v>
      </c>
      <c r="T316"/>
      <c r="AA316">
        <v>220000</v>
      </c>
    </row>
    <row r="317" spans="1:27" ht="15">
      <c r="A317" s="118">
        <v>951</v>
      </c>
      <c r="B317" s="83" t="s">
        <v>6119</v>
      </c>
      <c r="C317" s="83" t="s">
        <v>6120</v>
      </c>
      <c r="D317" s="118">
        <v>537</v>
      </c>
      <c r="E317" s="83" t="s">
        <v>153</v>
      </c>
      <c r="G317" t="s">
        <v>806</v>
      </c>
      <c r="H317" s="83" t="s">
        <v>6121</v>
      </c>
      <c r="I317" s="109">
        <v>45157</v>
      </c>
      <c r="J317" s="193">
        <f>VLOOKUP(A317,'Membership Details'!C:J,8,FALSE)</f>
        <v>36982</v>
      </c>
      <c r="K317" s="193" t="b">
        <f t="shared" si="4"/>
        <v>1</v>
      </c>
      <c r="L317">
        <v>230000</v>
      </c>
      <c r="M317" s="83">
        <v>12</v>
      </c>
      <c r="N317" s="109">
        <v>45522</v>
      </c>
      <c r="O317" s="83">
        <v>0</v>
      </c>
      <c r="P317" s="83">
        <v>0</v>
      </c>
      <c r="Q317" s="146">
        <v>0.125</v>
      </c>
      <c r="R317" s="83" t="s">
        <v>6122</v>
      </c>
      <c r="T317"/>
      <c r="AA317">
        <v>230000</v>
      </c>
    </row>
    <row r="318" spans="1:27" ht="15">
      <c r="A318" s="118">
        <v>3402</v>
      </c>
      <c r="B318" s="83" t="s">
        <v>6119</v>
      </c>
      <c r="C318" s="83" t="s">
        <v>6120</v>
      </c>
      <c r="D318" s="118">
        <v>540</v>
      </c>
      <c r="E318" s="83" t="s">
        <v>153</v>
      </c>
      <c r="G318" t="s">
        <v>2152</v>
      </c>
      <c r="H318" s="83" t="s">
        <v>6121</v>
      </c>
      <c r="I318" s="109">
        <v>45143</v>
      </c>
      <c r="J318" s="193">
        <f>VLOOKUP(A318,'Membership Details'!C:J,8,FALSE)</f>
        <v>43012</v>
      </c>
      <c r="K318" s="193" t="b">
        <f t="shared" si="4"/>
        <v>1</v>
      </c>
      <c r="L318">
        <v>285000</v>
      </c>
      <c r="M318" s="83">
        <v>12</v>
      </c>
      <c r="N318" s="109">
        <v>45508</v>
      </c>
      <c r="O318" s="83">
        <v>0</v>
      </c>
      <c r="P318" s="83">
        <v>0</v>
      </c>
      <c r="Q318" s="146">
        <v>0.125</v>
      </c>
      <c r="R318" s="83" t="s">
        <v>6122</v>
      </c>
      <c r="T318"/>
      <c r="AA318">
        <v>285000</v>
      </c>
    </row>
    <row r="319" spans="1:27" ht="15">
      <c r="A319" s="118">
        <v>3401</v>
      </c>
      <c r="B319" s="83" t="s">
        <v>6119</v>
      </c>
      <c r="C319" s="83" t="s">
        <v>6120</v>
      </c>
      <c r="D319" s="118">
        <v>541</v>
      </c>
      <c r="E319" s="83" t="s">
        <v>153</v>
      </c>
      <c r="G319" t="s">
        <v>2151</v>
      </c>
      <c r="H319" s="83" t="s">
        <v>6121</v>
      </c>
      <c r="I319" s="109">
        <v>45143</v>
      </c>
      <c r="J319" s="193">
        <f>VLOOKUP(A319,'Membership Details'!C:J,8,FALSE)</f>
        <v>43012</v>
      </c>
      <c r="K319" s="193" t="b">
        <f t="shared" si="4"/>
        <v>1</v>
      </c>
      <c r="L319">
        <v>285000</v>
      </c>
      <c r="M319" s="83">
        <v>12</v>
      </c>
      <c r="N319" s="109">
        <v>45508</v>
      </c>
      <c r="O319" s="83">
        <v>0</v>
      </c>
      <c r="P319" s="83">
        <v>0</v>
      </c>
      <c r="Q319" s="146">
        <v>0.125</v>
      </c>
      <c r="R319" s="83" t="s">
        <v>6122</v>
      </c>
      <c r="T319"/>
      <c r="AA319">
        <v>285000</v>
      </c>
    </row>
    <row r="320" spans="1:27" ht="15">
      <c r="A320" s="118">
        <v>3403</v>
      </c>
      <c r="B320" s="83" t="s">
        <v>6119</v>
      </c>
      <c r="C320" s="83" t="s">
        <v>6120</v>
      </c>
      <c r="D320" s="118">
        <v>542</v>
      </c>
      <c r="E320" s="83" t="s">
        <v>153</v>
      </c>
      <c r="G320" t="s">
        <v>2153</v>
      </c>
      <c r="H320" s="83" t="s">
        <v>6121</v>
      </c>
      <c r="I320" s="109">
        <v>45143</v>
      </c>
      <c r="J320" s="193">
        <f>VLOOKUP(A320,'Membership Details'!C:J,8,FALSE)</f>
        <v>43012</v>
      </c>
      <c r="K320" s="193" t="b">
        <f t="shared" si="4"/>
        <v>1</v>
      </c>
      <c r="L320">
        <v>285000</v>
      </c>
      <c r="M320" s="83">
        <v>12</v>
      </c>
      <c r="N320" s="109">
        <v>45508</v>
      </c>
      <c r="O320" s="83">
        <v>0</v>
      </c>
      <c r="P320" s="83">
        <v>0</v>
      </c>
      <c r="Q320" s="146">
        <v>0.125</v>
      </c>
      <c r="R320" s="83" t="s">
        <v>6122</v>
      </c>
      <c r="T320"/>
      <c r="AA320">
        <v>285000</v>
      </c>
    </row>
    <row r="321" spans="1:27" ht="15">
      <c r="A321" s="118">
        <v>4143</v>
      </c>
      <c r="B321" s="83" t="s">
        <v>6119</v>
      </c>
      <c r="C321" s="83" t="s">
        <v>6120</v>
      </c>
      <c r="D321" s="118">
        <v>543</v>
      </c>
      <c r="E321" s="83" t="s">
        <v>153</v>
      </c>
      <c r="G321" t="s">
        <v>2256</v>
      </c>
      <c r="H321" s="83" t="s">
        <v>6121</v>
      </c>
      <c r="I321" s="109">
        <v>45143</v>
      </c>
      <c r="J321" s="193">
        <f>VLOOKUP(A321,'Membership Details'!C:J,8,FALSE)</f>
        <v>43585</v>
      </c>
      <c r="K321" s="193" t="b">
        <f t="shared" si="4"/>
        <v>1</v>
      </c>
      <c r="L321">
        <v>250000</v>
      </c>
      <c r="M321" s="83">
        <v>12</v>
      </c>
      <c r="N321" s="109">
        <v>45508</v>
      </c>
      <c r="O321" s="83">
        <v>0</v>
      </c>
      <c r="P321" s="83">
        <v>0</v>
      </c>
      <c r="Q321" s="146">
        <v>0.125</v>
      </c>
      <c r="R321" s="83" t="s">
        <v>6122</v>
      </c>
      <c r="T321"/>
      <c r="AA321">
        <v>250000</v>
      </c>
    </row>
    <row r="322" spans="1:27" ht="15">
      <c r="A322" s="118">
        <v>2589</v>
      </c>
      <c r="B322" s="83" t="s">
        <v>6119</v>
      </c>
      <c r="C322" s="83" t="s">
        <v>6120</v>
      </c>
      <c r="D322" s="118">
        <v>545</v>
      </c>
      <c r="E322" s="83" t="s">
        <v>153</v>
      </c>
      <c r="G322" t="s">
        <v>500</v>
      </c>
      <c r="H322" s="83" t="s">
        <v>6121</v>
      </c>
      <c r="I322" s="129">
        <v>45090</v>
      </c>
      <c r="J322" s="193">
        <f>VLOOKUP(A322,'Membership Details'!C:J,8,FALSE)</f>
        <v>36982</v>
      </c>
      <c r="K322" s="193" t="b">
        <f t="shared" si="4"/>
        <v>1</v>
      </c>
      <c r="L322">
        <v>270000</v>
      </c>
      <c r="M322" s="83">
        <v>12</v>
      </c>
      <c r="N322" s="131">
        <v>45455</v>
      </c>
      <c r="O322" s="83">
        <v>0</v>
      </c>
      <c r="P322" s="83">
        <v>0</v>
      </c>
      <c r="Q322" s="146">
        <v>0.125</v>
      </c>
      <c r="R322" s="83" t="s">
        <v>6122</v>
      </c>
      <c r="T322"/>
      <c r="AA322">
        <v>270000</v>
      </c>
    </row>
    <row r="323" spans="1:27" ht="15">
      <c r="A323" s="118">
        <v>4156</v>
      </c>
      <c r="B323" s="83" t="s">
        <v>6119</v>
      </c>
      <c r="C323" s="83" t="s">
        <v>6120</v>
      </c>
      <c r="D323" s="118">
        <v>546</v>
      </c>
      <c r="E323" s="83" t="s">
        <v>153</v>
      </c>
      <c r="G323" t="s">
        <v>2266</v>
      </c>
      <c r="H323" s="83" t="s">
        <v>6121</v>
      </c>
      <c r="I323" s="128">
        <v>45194</v>
      </c>
      <c r="J323" s="193">
        <f>VLOOKUP(A323,'Membership Details'!C:J,8,FALSE)</f>
        <v>43586</v>
      </c>
      <c r="K323" s="193" t="b">
        <f t="shared" ref="K323:K386" si="5">I323&gt;=J323</f>
        <v>1</v>
      </c>
      <c r="L323">
        <v>250000</v>
      </c>
      <c r="M323" s="83">
        <v>12</v>
      </c>
      <c r="N323" s="109">
        <v>45559</v>
      </c>
      <c r="O323" s="83">
        <v>0</v>
      </c>
      <c r="P323" s="83">
        <v>0</v>
      </c>
      <c r="Q323" s="146">
        <v>0.125</v>
      </c>
      <c r="R323" s="83" t="s">
        <v>6122</v>
      </c>
      <c r="T323"/>
      <c r="AA323">
        <v>250000</v>
      </c>
    </row>
    <row r="324" spans="1:27" ht="15">
      <c r="A324" s="118">
        <v>4038</v>
      </c>
      <c r="B324" s="83" t="s">
        <v>6119</v>
      </c>
      <c r="C324" s="83" t="s">
        <v>6120</v>
      </c>
      <c r="D324" s="118">
        <v>547</v>
      </c>
      <c r="E324" s="83" t="s">
        <v>153</v>
      </c>
      <c r="G324" t="s">
        <v>2175</v>
      </c>
      <c r="H324" s="83" t="s">
        <v>6121</v>
      </c>
      <c r="I324" s="128">
        <v>45272</v>
      </c>
      <c r="J324" s="193">
        <f>VLOOKUP(A324,'Membership Details'!C:J,8,FALSE)</f>
        <v>43364</v>
      </c>
      <c r="K324" s="193" t="b">
        <f t="shared" si="5"/>
        <v>1</v>
      </c>
      <c r="L324">
        <v>290000</v>
      </c>
      <c r="M324" s="83">
        <v>12</v>
      </c>
      <c r="N324" s="109">
        <v>45637</v>
      </c>
      <c r="O324" s="83">
        <v>0</v>
      </c>
      <c r="P324" s="83">
        <v>0</v>
      </c>
      <c r="Q324" s="146">
        <v>0.125</v>
      </c>
      <c r="R324" s="83" t="s">
        <v>6122</v>
      </c>
      <c r="T324"/>
      <c r="AA324">
        <v>290000</v>
      </c>
    </row>
    <row r="325" spans="1:27" ht="15">
      <c r="A325" s="118">
        <v>4092</v>
      </c>
      <c r="B325" s="83" t="s">
        <v>6119</v>
      </c>
      <c r="C325" s="83" t="s">
        <v>6120</v>
      </c>
      <c r="D325" s="118">
        <v>548</v>
      </c>
      <c r="E325" s="83" t="s">
        <v>153</v>
      </c>
      <c r="G325" t="s">
        <v>2206</v>
      </c>
      <c r="H325" s="83" t="s">
        <v>6121</v>
      </c>
      <c r="I325" s="109">
        <v>45118</v>
      </c>
      <c r="J325" s="193">
        <f>VLOOKUP(A325,'Membership Details'!C:J,8,FALSE)</f>
        <v>43542</v>
      </c>
      <c r="K325" s="193" t="b">
        <f t="shared" si="5"/>
        <v>1</v>
      </c>
      <c r="L325">
        <v>250000</v>
      </c>
      <c r="M325" s="83">
        <v>12</v>
      </c>
      <c r="N325" s="109">
        <v>45483</v>
      </c>
      <c r="O325" s="83">
        <v>0</v>
      </c>
      <c r="P325" s="83">
        <v>0</v>
      </c>
      <c r="Q325" s="146">
        <v>0.125</v>
      </c>
      <c r="R325" s="83" t="s">
        <v>6122</v>
      </c>
      <c r="T325"/>
      <c r="AA325">
        <v>250000</v>
      </c>
    </row>
    <row r="326" spans="1:27" ht="15">
      <c r="A326" s="118">
        <v>4066</v>
      </c>
      <c r="B326" s="83" t="s">
        <v>6119</v>
      </c>
      <c r="C326" s="83" t="s">
        <v>6120</v>
      </c>
      <c r="D326" s="118">
        <v>550</v>
      </c>
      <c r="E326" s="83" t="s">
        <v>153</v>
      </c>
      <c r="G326" t="s">
        <v>2185</v>
      </c>
      <c r="H326" s="83" t="s">
        <v>6121</v>
      </c>
      <c r="I326" s="129">
        <v>45090</v>
      </c>
      <c r="J326" s="193">
        <f>VLOOKUP(A326,'Membership Details'!C:J,8,FALSE)</f>
        <v>43531</v>
      </c>
      <c r="K326" s="193" t="b">
        <f t="shared" si="5"/>
        <v>1</v>
      </c>
      <c r="L326">
        <v>200000</v>
      </c>
      <c r="M326" s="83">
        <v>12</v>
      </c>
      <c r="N326" s="131">
        <v>45455</v>
      </c>
      <c r="O326" s="83">
        <v>0</v>
      </c>
      <c r="P326" s="83">
        <v>0</v>
      </c>
      <c r="Q326" s="146">
        <v>0.125</v>
      </c>
      <c r="R326" s="83" t="s">
        <v>6122</v>
      </c>
      <c r="T326"/>
      <c r="AA326">
        <v>200000</v>
      </c>
    </row>
    <row r="327" spans="1:27" ht="15">
      <c r="A327" s="118">
        <v>4074</v>
      </c>
      <c r="B327" s="83" t="s">
        <v>6119</v>
      </c>
      <c r="C327" s="83" t="s">
        <v>6120</v>
      </c>
      <c r="D327" s="118">
        <v>552</v>
      </c>
      <c r="E327" s="83" t="s">
        <v>153</v>
      </c>
      <c r="G327" t="s">
        <v>2192</v>
      </c>
      <c r="H327" s="83" t="s">
        <v>6121</v>
      </c>
      <c r="I327" s="109">
        <v>45118</v>
      </c>
      <c r="J327" s="193">
        <f>VLOOKUP(A327,'Membership Details'!C:J,8,FALSE)</f>
        <v>43533</v>
      </c>
      <c r="K327" s="193" t="b">
        <f t="shared" si="5"/>
        <v>1</v>
      </c>
      <c r="L327">
        <v>300000</v>
      </c>
      <c r="M327" s="83">
        <v>12</v>
      </c>
      <c r="N327" s="109">
        <v>45483</v>
      </c>
      <c r="O327" s="83">
        <v>0</v>
      </c>
      <c r="P327" s="83">
        <v>0</v>
      </c>
      <c r="Q327" s="146">
        <v>0.125</v>
      </c>
      <c r="R327" s="83" t="s">
        <v>6122</v>
      </c>
      <c r="T327"/>
      <c r="AA327">
        <v>300000</v>
      </c>
    </row>
    <row r="328" spans="1:27" ht="15">
      <c r="A328" s="118">
        <v>4144</v>
      </c>
      <c r="B328" s="83" t="s">
        <v>6119</v>
      </c>
      <c r="C328" s="83" t="s">
        <v>6120</v>
      </c>
      <c r="D328" s="118">
        <v>553</v>
      </c>
      <c r="E328" s="83" t="s">
        <v>153</v>
      </c>
      <c r="G328" t="s">
        <v>2253</v>
      </c>
      <c r="H328" s="83" t="s">
        <v>6121</v>
      </c>
      <c r="I328" s="109">
        <v>45118</v>
      </c>
      <c r="J328" s="193">
        <f>VLOOKUP(A328,'Membership Details'!C:J,8,FALSE)</f>
        <v>43585</v>
      </c>
      <c r="K328" s="193" t="b">
        <f t="shared" si="5"/>
        <v>1</v>
      </c>
      <c r="L328">
        <v>280000</v>
      </c>
      <c r="M328" s="83">
        <v>12</v>
      </c>
      <c r="N328" s="109">
        <v>45483</v>
      </c>
      <c r="O328" s="83">
        <v>0</v>
      </c>
      <c r="P328" s="83">
        <v>0</v>
      </c>
      <c r="Q328" s="146">
        <v>0.125</v>
      </c>
      <c r="R328" s="83" t="s">
        <v>6122</v>
      </c>
      <c r="T328"/>
      <c r="AA328">
        <v>280000</v>
      </c>
    </row>
    <row r="329" spans="1:27" ht="15">
      <c r="A329" s="118">
        <v>1706</v>
      </c>
      <c r="B329" s="83" t="s">
        <v>6119</v>
      </c>
      <c r="C329" s="83" t="s">
        <v>6120</v>
      </c>
      <c r="D329" s="118">
        <v>559</v>
      </c>
      <c r="E329" s="83" t="s">
        <v>153</v>
      </c>
      <c r="G329" t="s">
        <v>498</v>
      </c>
      <c r="H329" s="83" t="s">
        <v>6121</v>
      </c>
      <c r="I329" s="109">
        <v>45118</v>
      </c>
      <c r="J329" s="193">
        <f>VLOOKUP(A329,'Membership Details'!C:J,8,FALSE)</f>
        <v>36982</v>
      </c>
      <c r="K329" s="193" t="b">
        <f t="shared" si="5"/>
        <v>1</v>
      </c>
      <c r="L329">
        <v>290000</v>
      </c>
      <c r="M329" s="83">
        <v>12</v>
      </c>
      <c r="N329" s="109">
        <v>45483</v>
      </c>
      <c r="O329" s="83">
        <v>0</v>
      </c>
      <c r="P329" s="83">
        <v>0</v>
      </c>
      <c r="Q329" s="146">
        <v>0.125</v>
      </c>
      <c r="R329" s="83" t="s">
        <v>6122</v>
      </c>
      <c r="T329"/>
      <c r="AA329">
        <v>290000</v>
      </c>
    </row>
    <row r="330" spans="1:27" ht="15">
      <c r="A330" s="118">
        <v>3014</v>
      </c>
      <c r="B330" s="83" t="s">
        <v>6119</v>
      </c>
      <c r="C330" s="83" t="s">
        <v>6120</v>
      </c>
      <c r="D330" s="118">
        <v>560</v>
      </c>
      <c r="E330" s="83" t="s">
        <v>153</v>
      </c>
      <c r="G330" t="s">
        <v>1400</v>
      </c>
      <c r="H330" s="83" t="s">
        <v>6121</v>
      </c>
      <c r="I330" s="109">
        <v>45152</v>
      </c>
      <c r="J330" s="193">
        <f>VLOOKUP(A330,'Membership Details'!C:J,8,FALSE)</f>
        <v>39081</v>
      </c>
      <c r="K330" s="193" t="b">
        <f t="shared" si="5"/>
        <v>1</v>
      </c>
      <c r="L330">
        <v>240000</v>
      </c>
      <c r="M330" s="83">
        <v>12</v>
      </c>
      <c r="N330" s="109">
        <v>45517</v>
      </c>
      <c r="O330" s="83">
        <v>0</v>
      </c>
      <c r="P330" s="83">
        <v>0</v>
      </c>
      <c r="Q330" s="146">
        <v>0.125</v>
      </c>
      <c r="R330" s="83" t="s">
        <v>6122</v>
      </c>
      <c r="T330"/>
      <c r="AA330">
        <v>240000</v>
      </c>
    </row>
    <row r="331" spans="1:27" ht="15">
      <c r="A331" s="118">
        <v>2192</v>
      </c>
      <c r="B331" s="83" t="s">
        <v>6119</v>
      </c>
      <c r="C331" s="83" t="s">
        <v>6120</v>
      </c>
      <c r="D331" s="118">
        <v>561</v>
      </c>
      <c r="E331" s="83" t="s">
        <v>153</v>
      </c>
      <c r="G331" t="s">
        <v>1399</v>
      </c>
      <c r="H331" s="83" t="s">
        <v>6121</v>
      </c>
      <c r="I331" s="109">
        <v>45143</v>
      </c>
      <c r="J331" s="193">
        <f>VLOOKUP(A331,'Membership Details'!C:J,8,FALSE)</f>
        <v>39081</v>
      </c>
      <c r="K331" s="193" t="b">
        <f t="shared" si="5"/>
        <v>1</v>
      </c>
      <c r="L331">
        <v>210000</v>
      </c>
      <c r="M331" s="83">
        <v>12</v>
      </c>
      <c r="N331" s="109">
        <v>45508</v>
      </c>
      <c r="O331" s="83">
        <v>0</v>
      </c>
      <c r="P331" s="83">
        <v>0</v>
      </c>
      <c r="Q331" s="146">
        <v>0.125</v>
      </c>
      <c r="R331" s="83" t="s">
        <v>6122</v>
      </c>
      <c r="T331"/>
      <c r="AA331">
        <v>210000</v>
      </c>
    </row>
    <row r="332" spans="1:27" ht="15">
      <c r="A332" s="118">
        <v>4014</v>
      </c>
      <c r="B332" s="83" t="s">
        <v>6119</v>
      </c>
      <c r="C332" s="83" t="s">
        <v>6120</v>
      </c>
      <c r="D332" s="118">
        <v>564</v>
      </c>
      <c r="E332" s="83" t="s">
        <v>153</v>
      </c>
      <c r="G332" t="s">
        <v>2173</v>
      </c>
      <c r="H332" s="83" t="s">
        <v>6121</v>
      </c>
      <c r="I332" s="128">
        <v>45194</v>
      </c>
      <c r="J332" s="193">
        <f>VLOOKUP(A332,'Membership Details'!C:J,8,FALSE)</f>
        <v>43283</v>
      </c>
      <c r="K332" s="193" t="b">
        <f t="shared" si="5"/>
        <v>1</v>
      </c>
      <c r="L332">
        <v>215000</v>
      </c>
      <c r="M332" s="83">
        <v>12</v>
      </c>
      <c r="N332" s="109">
        <v>45559</v>
      </c>
      <c r="O332" s="83">
        <v>0</v>
      </c>
      <c r="P332" s="83">
        <v>0</v>
      </c>
      <c r="Q332" s="146">
        <v>0.125</v>
      </c>
      <c r="R332" s="83" t="s">
        <v>6122</v>
      </c>
      <c r="T332"/>
      <c r="AA332">
        <v>215000</v>
      </c>
    </row>
    <row r="333" spans="1:27" ht="15">
      <c r="A333" s="118">
        <v>4015</v>
      </c>
      <c r="B333" s="83" t="s">
        <v>6119</v>
      </c>
      <c r="C333" s="83" t="s">
        <v>6120</v>
      </c>
      <c r="D333" s="118">
        <v>565</v>
      </c>
      <c r="E333" s="83" t="s">
        <v>153</v>
      </c>
      <c r="G333" t="s">
        <v>2171</v>
      </c>
      <c r="H333" s="83" t="s">
        <v>6121</v>
      </c>
      <c r="I333" s="128">
        <v>45194</v>
      </c>
      <c r="J333" s="193">
        <f>VLOOKUP(A333,'Membership Details'!C:J,8,FALSE)</f>
        <v>43283</v>
      </c>
      <c r="K333" s="193" t="b">
        <f t="shared" si="5"/>
        <v>1</v>
      </c>
      <c r="L333">
        <v>270000</v>
      </c>
      <c r="M333" s="83">
        <v>12</v>
      </c>
      <c r="N333" s="109">
        <v>45559</v>
      </c>
      <c r="O333" s="83">
        <v>0</v>
      </c>
      <c r="P333" s="83">
        <v>0</v>
      </c>
      <c r="Q333" s="146">
        <v>0.125</v>
      </c>
      <c r="R333" s="83" t="s">
        <v>6122</v>
      </c>
      <c r="T333"/>
      <c r="AA333">
        <v>270000</v>
      </c>
    </row>
    <row r="334" spans="1:27" ht="15">
      <c r="A334" s="118">
        <v>4069</v>
      </c>
      <c r="B334" s="83" t="s">
        <v>6119</v>
      </c>
      <c r="C334" s="83" t="s">
        <v>6120</v>
      </c>
      <c r="D334" s="118">
        <v>566</v>
      </c>
      <c r="E334" s="83" t="s">
        <v>153</v>
      </c>
      <c r="G334" t="s">
        <v>2188</v>
      </c>
      <c r="H334" s="83" t="s">
        <v>6121</v>
      </c>
      <c r="I334" s="128">
        <v>45272</v>
      </c>
      <c r="J334" s="193">
        <f>VLOOKUP(A334,'Membership Details'!C:J,8,FALSE)</f>
        <v>43532</v>
      </c>
      <c r="K334" s="193" t="b">
        <f t="shared" si="5"/>
        <v>1</v>
      </c>
      <c r="L334">
        <v>210000</v>
      </c>
      <c r="M334" s="83">
        <v>12</v>
      </c>
      <c r="N334" s="109">
        <v>45637</v>
      </c>
      <c r="O334" s="83">
        <v>0</v>
      </c>
      <c r="P334" s="83">
        <v>0</v>
      </c>
      <c r="Q334" s="146">
        <v>0.125</v>
      </c>
      <c r="R334" s="83" t="s">
        <v>6122</v>
      </c>
      <c r="T334"/>
      <c r="AA334">
        <v>210000</v>
      </c>
    </row>
    <row r="335" spans="1:27" ht="15">
      <c r="A335" s="118">
        <v>4120</v>
      </c>
      <c r="B335" s="83" t="s">
        <v>6119</v>
      </c>
      <c r="C335" s="83" t="s">
        <v>6120</v>
      </c>
      <c r="D335" s="118">
        <v>567</v>
      </c>
      <c r="E335" s="83" t="s">
        <v>153</v>
      </c>
      <c r="G335" t="s">
        <v>2230</v>
      </c>
      <c r="H335" s="83" t="s">
        <v>6121</v>
      </c>
      <c r="I335" s="109">
        <v>45118</v>
      </c>
      <c r="J335" s="193">
        <f>VLOOKUP(A335,'Membership Details'!C:J,8,FALSE)</f>
        <v>43584</v>
      </c>
      <c r="K335" s="193" t="b">
        <f t="shared" si="5"/>
        <v>1</v>
      </c>
      <c r="L335">
        <v>215000</v>
      </c>
      <c r="M335" s="83">
        <v>12</v>
      </c>
      <c r="N335" s="109">
        <v>45483</v>
      </c>
      <c r="O335" s="83">
        <v>0</v>
      </c>
      <c r="P335" s="83">
        <v>0</v>
      </c>
      <c r="Q335" s="146">
        <v>0.125</v>
      </c>
      <c r="R335" s="83" t="s">
        <v>6122</v>
      </c>
      <c r="T335"/>
      <c r="AA335">
        <v>215000</v>
      </c>
    </row>
    <row r="336" spans="1:27" ht="15">
      <c r="A336" s="118">
        <v>4168</v>
      </c>
      <c r="B336" s="83" t="s">
        <v>6119</v>
      </c>
      <c r="C336" s="83" t="s">
        <v>6120</v>
      </c>
      <c r="D336" s="118">
        <v>568</v>
      </c>
      <c r="E336" s="83" t="s">
        <v>153</v>
      </c>
      <c r="G336" t="s">
        <v>2278</v>
      </c>
      <c r="H336" s="83" t="s">
        <v>6121</v>
      </c>
      <c r="I336" s="109">
        <v>45118</v>
      </c>
      <c r="J336" s="193">
        <f>VLOOKUP(A336,'Membership Details'!C:J,8,FALSE)</f>
        <v>43587</v>
      </c>
      <c r="K336" s="193" t="b">
        <f t="shared" si="5"/>
        <v>1</v>
      </c>
      <c r="L336">
        <v>270000</v>
      </c>
      <c r="M336" s="83">
        <v>12</v>
      </c>
      <c r="N336" s="109">
        <v>45483</v>
      </c>
      <c r="O336" s="83">
        <v>0</v>
      </c>
      <c r="P336" s="83">
        <v>0</v>
      </c>
      <c r="Q336" s="146">
        <v>0.125</v>
      </c>
      <c r="R336" s="83" t="s">
        <v>6122</v>
      </c>
      <c r="T336"/>
      <c r="AA336">
        <v>270000</v>
      </c>
    </row>
    <row r="337" spans="1:27" ht="15">
      <c r="A337" s="118">
        <v>4160</v>
      </c>
      <c r="B337" s="83" t="s">
        <v>6119</v>
      </c>
      <c r="C337" s="83" t="s">
        <v>6120</v>
      </c>
      <c r="D337" s="118">
        <v>569</v>
      </c>
      <c r="E337" s="83" t="s">
        <v>153</v>
      </c>
      <c r="G337" t="s">
        <v>2270</v>
      </c>
      <c r="H337" s="83" t="s">
        <v>6121</v>
      </c>
      <c r="I337" s="109">
        <v>45143</v>
      </c>
      <c r="J337" s="193">
        <f>VLOOKUP(A337,'Membership Details'!C:J,8,FALSE)</f>
        <v>43586</v>
      </c>
      <c r="K337" s="193" t="b">
        <f t="shared" si="5"/>
        <v>1</v>
      </c>
      <c r="L337">
        <v>230000</v>
      </c>
      <c r="M337" s="83">
        <v>12</v>
      </c>
      <c r="N337" s="109">
        <v>45508</v>
      </c>
      <c r="O337" s="83">
        <v>0</v>
      </c>
      <c r="P337" s="83">
        <v>0</v>
      </c>
      <c r="Q337" s="146">
        <v>0.125</v>
      </c>
      <c r="R337" s="83" t="s">
        <v>6122</v>
      </c>
      <c r="T337"/>
      <c r="AA337">
        <v>230000</v>
      </c>
    </row>
    <row r="338" spans="1:27" ht="15">
      <c r="A338" s="118">
        <v>4159</v>
      </c>
      <c r="B338" s="83" t="s">
        <v>6119</v>
      </c>
      <c r="C338" s="83" t="s">
        <v>6120</v>
      </c>
      <c r="D338" s="118">
        <v>570</v>
      </c>
      <c r="E338" s="83" t="s">
        <v>153</v>
      </c>
      <c r="G338" t="s">
        <v>2269</v>
      </c>
      <c r="H338" s="83" t="s">
        <v>6121</v>
      </c>
      <c r="I338" s="109">
        <v>45143</v>
      </c>
      <c r="J338" s="193">
        <f>VLOOKUP(A338,'Membership Details'!C:J,8,FALSE)</f>
        <v>43586</v>
      </c>
      <c r="K338" s="193" t="b">
        <f t="shared" si="5"/>
        <v>1</v>
      </c>
      <c r="L338">
        <v>230000</v>
      </c>
      <c r="M338" s="83">
        <v>12</v>
      </c>
      <c r="N338" s="109">
        <v>45508</v>
      </c>
      <c r="O338" s="83">
        <v>0</v>
      </c>
      <c r="P338" s="83">
        <v>0</v>
      </c>
      <c r="Q338" s="146">
        <v>0.125</v>
      </c>
      <c r="R338" s="83" t="s">
        <v>6122</v>
      </c>
      <c r="T338"/>
      <c r="AA338">
        <v>230000</v>
      </c>
    </row>
    <row r="339" spans="1:27" ht="15">
      <c r="A339" s="118">
        <v>4013</v>
      </c>
      <c r="B339" s="83" t="s">
        <v>6119</v>
      </c>
      <c r="C339" s="83" t="s">
        <v>6120</v>
      </c>
      <c r="D339" s="118">
        <v>571</v>
      </c>
      <c r="E339" s="83" t="s">
        <v>153</v>
      </c>
      <c r="G339" t="s">
        <v>2172</v>
      </c>
      <c r="H339" s="83" t="s">
        <v>6121</v>
      </c>
      <c r="I339" s="128">
        <v>45194</v>
      </c>
      <c r="J339" s="193">
        <f>VLOOKUP(A339,'Membership Details'!C:J,8,FALSE)</f>
        <v>43283</v>
      </c>
      <c r="K339" s="193" t="b">
        <f t="shared" si="5"/>
        <v>1</v>
      </c>
      <c r="L339">
        <v>260000</v>
      </c>
      <c r="M339" s="83">
        <v>12</v>
      </c>
      <c r="N339" s="109">
        <v>45559</v>
      </c>
      <c r="O339" s="83">
        <v>0</v>
      </c>
      <c r="P339" s="83">
        <v>0</v>
      </c>
      <c r="Q339" s="146">
        <v>0.125</v>
      </c>
      <c r="R339" s="83" t="s">
        <v>6122</v>
      </c>
      <c r="T339"/>
      <c r="AA339">
        <v>260000</v>
      </c>
    </row>
    <row r="340" spans="1:27" ht="15">
      <c r="A340" s="118">
        <v>511</v>
      </c>
      <c r="B340" s="83" t="s">
        <v>6119</v>
      </c>
      <c r="C340" s="83" t="s">
        <v>6120</v>
      </c>
      <c r="D340" s="118">
        <v>572</v>
      </c>
      <c r="E340" s="83" t="s">
        <v>153</v>
      </c>
      <c r="G340" t="s">
        <v>898</v>
      </c>
      <c r="H340" s="83" t="s">
        <v>6121</v>
      </c>
      <c r="I340" s="109">
        <v>45118</v>
      </c>
      <c r="J340" s="193">
        <f>VLOOKUP(A340,'Membership Details'!C:J,8,FALSE)</f>
        <v>36982</v>
      </c>
      <c r="K340" s="193" t="b">
        <f t="shared" si="5"/>
        <v>1</v>
      </c>
      <c r="L340">
        <v>275000</v>
      </c>
      <c r="M340" s="83">
        <v>12</v>
      </c>
      <c r="N340" s="109">
        <v>45483</v>
      </c>
      <c r="O340" s="83">
        <v>0</v>
      </c>
      <c r="P340" s="83">
        <v>0</v>
      </c>
      <c r="Q340" s="146">
        <v>0.125</v>
      </c>
      <c r="R340" s="83" t="s">
        <v>6122</v>
      </c>
      <c r="T340"/>
      <c r="AA340">
        <v>275000</v>
      </c>
    </row>
    <row r="341" spans="1:27" ht="15">
      <c r="A341" s="118">
        <v>1586</v>
      </c>
      <c r="B341" s="83" t="s">
        <v>6119</v>
      </c>
      <c r="C341" s="83" t="s">
        <v>6120</v>
      </c>
      <c r="D341" s="118">
        <v>573</v>
      </c>
      <c r="E341" s="83" t="s">
        <v>153</v>
      </c>
      <c r="G341" t="s">
        <v>732</v>
      </c>
      <c r="H341" s="83" t="s">
        <v>6121</v>
      </c>
      <c r="I341" s="129">
        <v>45090</v>
      </c>
      <c r="J341" s="193">
        <f>VLOOKUP(A341,'Membership Details'!C:J,8,FALSE)</f>
        <v>36982</v>
      </c>
      <c r="K341" s="193" t="b">
        <f t="shared" si="5"/>
        <v>1</v>
      </c>
      <c r="L341">
        <v>200000</v>
      </c>
      <c r="M341" s="83">
        <v>12</v>
      </c>
      <c r="N341" s="131">
        <v>45455</v>
      </c>
      <c r="O341" s="83">
        <v>0</v>
      </c>
      <c r="P341" s="83">
        <v>0</v>
      </c>
      <c r="Q341" s="146">
        <v>0.125</v>
      </c>
      <c r="R341" s="83" t="s">
        <v>6122</v>
      </c>
      <c r="T341"/>
      <c r="AA341">
        <v>200000</v>
      </c>
    </row>
    <row r="342" spans="1:27" ht="15">
      <c r="A342" s="118">
        <v>4229</v>
      </c>
      <c r="B342" s="83" t="s">
        <v>6119</v>
      </c>
      <c r="C342" s="83" t="s">
        <v>6120</v>
      </c>
      <c r="D342" s="118">
        <v>579</v>
      </c>
      <c r="E342" s="83" t="s">
        <v>153</v>
      </c>
      <c r="G342" t="s">
        <v>2288</v>
      </c>
      <c r="H342" s="83" t="s">
        <v>6121</v>
      </c>
      <c r="I342" s="109">
        <v>45152</v>
      </c>
      <c r="J342" s="193">
        <f>VLOOKUP(A342,'Membership Details'!C:J,8,FALSE)</f>
        <v>44002</v>
      </c>
      <c r="K342" s="193" t="b">
        <f t="shared" si="5"/>
        <v>1</v>
      </c>
      <c r="L342">
        <v>220000</v>
      </c>
      <c r="M342" s="83">
        <v>12</v>
      </c>
      <c r="N342" s="109">
        <v>45517</v>
      </c>
      <c r="O342" s="83">
        <v>0</v>
      </c>
      <c r="P342" s="83">
        <v>0</v>
      </c>
      <c r="Q342" s="146">
        <v>0.125</v>
      </c>
      <c r="R342" s="83" t="s">
        <v>6122</v>
      </c>
      <c r="T342"/>
      <c r="AA342">
        <v>220000</v>
      </c>
    </row>
    <row r="343" spans="1:27" ht="15">
      <c r="A343" s="118">
        <v>3017</v>
      </c>
      <c r="B343" s="83" t="s">
        <v>6119</v>
      </c>
      <c r="C343" s="83" t="s">
        <v>6120</v>
      </c>
      <c r="D343" s="118">
        <v>583</v>
      </c>
      <c r="E343" s="83" t="s">
        <v>153</v>
      </c>
      <c r="G343" t="s">
        <v>1426</v>
      </c>
      <c r="H343" s="83" t="s">
        <v>6121</v>
      </c>
      <c r="I343" s="129">
        <v>45090</v>
      </c>
      <c r="J343" s="193">
        <f>VLOOKUP(A343,'Membership Details'!C:J,8,FALSE)</f>
        <v>39081</v>
      </c>
      <c r="K343" s="193" t="b">
        <f t="shared" si="5"/>
        <v>1</v>
      </c>
      <c r="L343">
        <v>270033</v>
      </c>
      <c r="M343" s="83">
        <v>12</v>
      </c>
      <c r="N343" s="131">
        <v>45455</v>
      </c>
      <c r="O343" s="83">
        <v>0</v>
      </c>
      <c r="P343" s="83">
        <v>0</v>
      </c>
      <c r="Q343" s="146">
        <v>0.125</v>
      </c>
      <c r="R343" s="83" t="s">
        <v>6122</v>
      </c>
      <c r="T343"/>
      <c r="AA343">
        <v>270000</v>
      </c>
    </row>
    <row r="344" spans="1:27" ht="15">
      <c r="A344" s="118">
        <v>3276</v>
      </c>
      <c r="B344" s="83" t="s">
        <v>6119</v>
      </c>
      <c r="C344" s="83" t="s">
        <v>6120</v>
      </c>
      <c r="D344" s="118">
        <v>584</v>
      </c>
      <c r="E344" s="83" t="s">
        <v>153</v>
      </c>
      <c r="G344" t="s">
        <v>1970</v>
      </c>
      <c r="H344" s="83" t="s">
        <v>6121</v>
      </c>
      <c r="I344" s="129">
        <v>45090</v>
      </c>
      <c r="J344" s="193">
        <f>VLOOKUP(A344,'Membership Details'!C:J,8,FALSE)</f>
        <v>42343</v>
      </c>
      <c r="K344" s="193" t="b">
        <f t="shared" si="5"/>
        <v>1</v>
      </c>
      <c r="L344">
        <v>270033</v>
      </c>
      <c r="M344" s="83">
        <v>12</v>
      </c>
      <c r="N344" s="131">
        <v>45455</v>
      </c>
      <c r="O344" s="83">
        <v>0</v>
      </c>
      <c r="P344" s="83">
        <v>0</v>
      </c>
      <c r="Q344" s="146">
        <v>0.125</v>
      </c>
      <c r="R344" s="83" t="s">
        <v>6122</v>
      </c>
      <c r="T344"/>
      <c r="AA344">
        <v>270000</v>
      </c>
    </row>
    <row r="345" spans="1:27" ht="15">
      <c r="A345" s="118">
        <v>324</v>
      </c>
      <c r="B345" s="83" t="s">
        <v>6119</v>
      </c>
      <c r="C345" s="83" t="s">
        <v>6120</v>
      </c>
      <c r="D345" s="118">
        <v>587</v>
      </c>
      <c r="E345" s="83" t="s">
        <v>153</v>
      </c>
      <c r="G345" t="s">
        <v>403</v>
      </c>
      <c r="H345" s="83" t="s">
        <v>6121</v>
      </c>
      <c r="I345" s="129">
        <v>45090</v>
      </c>
      <c r="J345" s="193">
        <f>VLOOKUP(A345,'Membership Details'!C:J,8,FALSE)</f>
        <v>36982</v>
      </c>
      <c r="K345" s="193" t="b">
        <f t="shared" si="5"/>
        <v>1</v>
      </c>
      <c r="L345">
        <v>200000</v>
      </c>
      <c r="M345" s="83">
        <v>12</v>
      </c>
      <c r="N345" s="131">
        <v>45455</v>
      </c>
      <c r="O345" s="83">
        <v>0</v>
      </c>
      <c r="P345" s="83">
        <v>0</v>
      </c>
      <c r="Q345" s="146">
        <v>0.125</v>
      </c>
      <c r="R345" s="83" t="s">
        <v>6122</v>
      </c>
      <c r="T345"/>
      <c r="AA345">
        <v>200000</v>
      </c>
    </row>
    <row r="346" spans="1:27" ht="15">
      <c r="A346" s="118">
        <v>1998</v>
      </c>
      <c r="B346" s="83" t="s">
        <v>6119</v>
      </c>
      <c r="C346" s="83" t="s">
        <v>6120</v>
      </c>
      <c r="D346" s="118">
        <v>588</v>
      </c>
      <c r="E346" s="83" t="s">
        <v>153</v>
      </c>
      <c r="G346" t="s">
        <v>592</v>
      </c>
      <c r="H346" s="83" t="s">
        <v>6121</v>
      </c>
      <c r="I346" s="129">
        <v>45090</v>
      </c>
      <c r="J346" s="193">
        <f>VLOOKUP(A346,'Membership Details'!C:J,8,FALSE)</f>
        <v>36982</v>
      </c>
      <c r="K346" s="193" t="b">
        <f t="shared" si="5"/>
        <v>1</v>
      </c>
      <c r="L346">
        <v>250000</v>
      </c>
      <c r="M346" s="83">
        <v>12</v>
      </c>
      <c r="N346" s="131">
        <v>45455</v>
      </c>
      <c r="O346" s="83">
        <v>0</v>
      </c>
      <c r="P346" s="83">
        <v>0</v>
      </c>
      <c r="Q346" s="146">
        <v>0.125</v>
      </c>
      <c r="R346" s="83" t="s">
        <v>6122</v>
      </c>
      <c r="T346"/>
      <c r="AA346">
        <v>250000</v>
      </c>
    </row>
    <row r="347" spans="1:27" ht="15">
      <c r="A347" s="118">
        <v>2116</v>
      </c>
      <c r="B347" s="83" t="s">
        <v>6119</v>
      </c>
      <c r="C347" s="83" t="s">
        <v>6120</v>
      </c>
      <c r="D347" s="118">
        <v>589</v>
      </c>
      <c r="E347" s="83" t="s">
        <v>153</v>
      </c>
      <c r="G347" t="s">
        <v>1575</v>
      </c>
      <c r="H347" s="83" t="s">
        <v>6121</v>
      </c>
      <c r="I347" s="129">
        <v>45090</v>
      </c>
      <c r="J347" s="193">
        <f>VLOOKUP(A347,'Membership Details'!C:J,8,FALSE)</f>
        <v>39172</v>
      </c>
      <c r="K347" s="193" t="b">
        <f t="shared" si="5"/>
        <v>1</v>
      </c>
      <c r="L347">
        <v>200000</v>
      </c>
      <c r="M347" s="83">
        <v>12</v>
      </c>
      <c r="N347" s="131">
        <v>45455</v>
      </c>
      <c r="O347" s="83">
        <v>0</v>
      </c>
      <c r="P347" s="83">
        <v>0</v>
      </c>
      <c r="Q347" s="146">
        <v>0.125</v>
      </c>
      <c r="R347" s="83" t="s">
        <v>6122</v>
      </c>
      <c r="T347"/>
      <c r="AA347">
        <v>200000</v>
      </c>
    </row>
    <row r="348" spans="1:27" ht="15">
      <c r="A348" s="118">
        <v>4217</v>
      </c>
      <c r="B348" s="83" t="s">
        <v>6119</v>
      </c>
      <c r="C348" s="83" t="s">
        <v>6120</v>
      </c>
      <c r="D348" s="118">
        <v>590</v>
      </c>
      <c r="E348" s="83" t="s">
        <v>153</v>
      </c>
      <c r="G348" t="s">
        <v>6098</v>
      </c>
      <c r="H348" s="83" t="s">
        <v>6121</v>
      </c>
      <c r="I348" s="128">
        <v>45090</v>
      </c>
      <c r="J348" s="193">
        <f>VLOOKUP(A348,'Membership Details'!C:J,8,FALSE)</f>
        <v>42469</v>
      </c>
      <c r="K348" s="193" t="b">
        <f t="shared" si="5"/>
        <v>1</v>
      </c>
      <c r="L348">
        <v>250000</v>
      </c>
      <c r="M348" s="83">
        <v>12</v>
      </c>
      <c r="N348" s="109">
        <v>45455</v>
      </c>
      <c r="O348" s="83">
        <v>0</v>
      </c>
      <c r="P348" s="83">
        <v>0</v>
      </c>
      <c r="Q348" s="146">
        <v>0.125</v>
      </c>
      <c r="R348" s="83" t="s">
        <v>6122</v>
      </c>
      <c r="T348"/>
      <c r="AA348">
        <v>250000</v>
      </c>
    </row>
    <row r="349" spans="1:27" ht="15">
      <c r="A349" s="118">
        <v>4162</v>
      </c>
      <c r="B349" s="83" t="s">
        <v>6119</v>
      </c>
      <c r="C349" s="83" t="s">
        <v>6120</v>
      </c>
      <c r="D349" s="118">
        <v>596</v>
      </c>
      <c r="E349" s="83" t="s">
        <v>153</v>
      </c>
      <c r="G349" t="s">
        <v>2273</v>
      </c>
      <c r="H349" s="83" t="s">
        <v>6121</v>
      </c>
      <c r="I349" s="128">
        <v>45090</v>
      </c>
      <c r="J349" s="193">
        <f>VLOOKUP(A349,'Membership Details'!C:J,8,FALSE)</f>
        <v>43586</v>
      </c>
      <c r="K349" s="193" t="b">
        <f t="shared" si="5"/>
        <v>1</v>
      </c>
      <c r="L349">
        <v>300000</v>
      </c>
      <c r="M349" s="83">
        <v>12</v>
      </c>
      <c r="N349" s="109">
        <v>45455</v>
      </c>
      <c r="O349" s="83">
        <v>0</v>
      </c>
      <c r="P349" s="83">
        <v>0</v>
      </c>
      <c r="Q349" s="146">
        <v>0.125</v>
      </c>
      <c r="R349" s="83" t="s">
        <v>6122</v>
      </c>
      <c r="T349"/>
      <c r="AA349">
        <v>300000</v>
      </c>
    </row>
    <row r="350" spans="1:27" ht="15">
      <c r="A350" s="118">
        <v>634</v>
      </c>
      <c r="B350" s="83" t="s">
        <v>6119</v>
      </c>
      <c r="C350" s="83" t="s">
        <v>6120</v>
      </c>
      <c r="D350" s="118">
        <v>601</v>
      </c>
      <c r="E350" s="83" t="s">
        <v>153</v>
      </c>
      <c r="G350" t="s">
        <v>854</v>
      </c>
      <c r="H350" s="83" t="s">
        <v>6121</v>
      </c>
      <c r="I350" s="128">
        <v>45194</v>
      </c>
      <c r="J350" s="193">
        <f>VLOOKUP(A350,'Membership Details'!C:J,8,FALSE)</f>
        <v>36982</v>
      </c>
      <c r="K350" s="193" t="b">
        <f t="shared" si="5"/>
        <v>1</v>
      </c>
      <c r="L350">
        <v>250000</v>
      </c>
      <c r="M350" s="83">
        <v>12</v>
      </c>
      <c r="N350" s="109">
        <v>45559</v>
      </c>
      <c r="O350" s="83">
        <v>0</v>
      </c>
      <c r="P350" s="83">
        <v>0</v>
      </c>
      <c r="Q350" s="146">
        <v>0.125</v>
      </c>
      <c r="R350" s="83" t="s">
        <v>6122</v>
      </c>
      <c r="T350"/>
      <c r="AA350">
        <v>250000</v>
      </c>
    </row>
    <row r="351" spans="1:27" ht="15">
      <c r="A351" s="118">
        <v>1363</v>
      </c>
      <c r="B351" s="83" t="s">
        <v>6119</v>
      </c>
      <c r="C351" s="83" t="s">
        <v>6120</v>
      </c>
      <c r="D351" s="118">
        <v>602</v>
      </c>
      <c r="E351" s="83" t="s">
        <v>153</v>
      </c>
      <c r="G351" t="s">
        <v>1641</v>
      </c>
      <c r="H351" s="83" t="s">
        <v>6121</v>
      </c>
      <c r="I351" s="128">
        <v>45194</v>
      </c>
      <c r="J351" s="193">
        <f>VLOOKUP(A351,'Membership Details'!C:J,8,FALSE)</f>
        <v>39619</v>
      </c>
      <c r="K351" s="193" t="b">
        <f t="shared" si="5"/>
        <v>1</v>
      </c>
      <c r="L351">
        <v>190000</v>
      </c>
      <c r="M351" s="83">
        <v>12</v>
      </c>
      <c r="N351" s="109">
        <v>45559</v>
      </c>
      <c r="O351" s="83">
        <v>0</v>
      </c>
      <c r="P351" s="83">
        <v>0</v>
      </c>
      <c r="Q351" s="146">
        <v>0.125</v>
      </c>
      <c r="R351" s="83" t="s">
        <v>6122</v>
      </c>
      <c r="T351"/>
      <c r="AA351">
        <v>190000</v>
      </c>
    </row>
    <row r="352" spans="1:27" ht="15">
      <c r="A352" s="118">
        <v>1532</v>
      </c>
      <c r="B352" s="83" t="s">
        <v>6119</v>
      </c>
      <c r="C352" s="83" t="s">
        <v>6120</v>
      </c>
      <c r="D352" s="118">
        <v>603</v>
      </c>
      <c r="E352" s="83" t="s">
        <v>153</v>
      </c>
      <c r="G352" t="s">
        <v>1043</v>
      </c>
      <c r="H352" s="83" t="s">
        <v>6121</v>
      </c>
      <c r="I352" s="128">
        <v>45194</v>
      </c>
      <c r="J352" s="193">
        <f>VLOOKUP(A352,'Membership Details'!C:J,8,FALSE)</f>
        <v>36982</v>
      </c>
      <c r="K352" s="193" t="b">
        <f t="shared" si="5"/>
        <v>1</v>
      </c>
      <c r="L352">
        <v>235000</v>
      </c>
      <c r="M352" s="83">
        <v>12</v>
      </c>
      <c r="N352" s="109">
        <v>45559</v>
      </c>
      <c r="O352" s="83">
        <v>0</v>
      </c>
      <c r="P352" s="83">
        <v>0</v>
      </c>
      <c r="Q352" s="146">
        <v>0.125</v>
      </c>
      <c r="R352" s="83" t="s">
        <v>6122</v>
      </c>
      <c r="T352"/>
      <c r="AA352">
        <v>235000</v>
      </c>
    </row>
    <row r="353" spans="1:27" ht="15">
      <c r="A353" s="118">
        <v>1973</v>
      </c>
      <c r="B353" s="83" t="s">
        <v>6119</v>
      </c>
      <c r="C353" s="83" t="s">
        <v>6120</v>
      </c>
      <c r="D353" s="118">
        <v>604</v>
      </c>
      <c r="E353" s="83" t="s">
        <v>153</v>
      </c>
      <c r="G353" t="s">
        <v>1725</v>
      </c>
      <c r="H353" s="83" t="s">
        <v>6121</v>
      </c>
      <c r="I353" s="128">
        <v>45194</v>
      </c>
      <c r="J353" s="193">
        <f>VLOOKUP(A353,'Membership Details'!C:J,8,FALSE)</f>
        <v>39707</v>
      </c>
      <c r="K353" s="193" t="b">
        <f t="shared" si="5"/>
        <v>1</v>
      </c>
      <c r="L353">
        <v>245000</v>
      </c>
      <c r="M353" s="83">
        <v>12</v>
      </c>
      <c r="N353" s="109">
        <v>45559</v>
      </c>
      <c r="O353" s="83">
        <v>0</v>
      </c>
      <c r="P353" s="83">
        <v>0</v>
      </c>
      <c r="Q353" s="146">
        <v>0.125</v>
      </c>
      <c r="R353" s="83" t="s">
        <v>6122</v>
      </c>
      <c r="T353"/>
      <c r="AA353">
        <v>245000</v>
      </c>
    </row>
    <row r="354" spans="1:27" ht="15">
      <c r="A354" s="118">
        <v>1100</v>
      </c>
      <c r="B354" s="83" t="s">
        <v>6119</v>
      </c>
      <c r="C354" s="83" t="s">
        <v>6120</v>
      </c>
      <c r="D354" s="118">
        <v>605</v>
      </c>
      <c r="E354" s="83" t="s">
        <v>153</v>
      </c>
      <c r="G354" t="s">
        <v>2379</v>
      </c>
      <c r="H354" s="83" t="s">
        <v>6121</v>
      </c>
      <c r="I354" s="128">
        <v>45216</v>
      </c>
      <c r="J354" s="193">
        <f>VLOOKUP(A354,'Membership Details'!C:J,8,FALSE)</f>
        <v>39707</v>
      </c>
      <c r="K354" s="193" t="b">
        <f t="shared" si="5"/>
        <v>1</v>
      </c>
      <c r="L354">
        <v>100000</v>
      </c>
      <c r="M354" s="83">
        <v>12</v>
      </c>
      <c r="N354" s="109">
        <v>45581</v>
      </c>
      <c r="O354" s="83">
        <v>0</v>
      </c>
      <c r="P354" s="83">
        <v>0</v>
      </c>
      <c r="Q354" s="146">
        <v>0.125</v>
      </c>
      <c r="R354" s="83" t="s">
        <v>6122</v>
      </c>
      <c r="T354"/>
      <c r="AA354">
        <v>100000</v>
      </c>
    </row>
    <row r="355" spans="1:27" ht="15">
      <c r="A355" s="118">
        <v>1888</v>
      </c>
      <c r="B355" s="83" t="s">
        <v>6119</v>
      </c>
      <c r="C355" s="83" t="s">
        <v>6120</v>
      </c>
      <c r="D355" s="118">
        <v>606</v>
      </c>
      <c r="E355" s="83" t="s">
        <v>153</v>
      </c>
      <c r="G355" t="s">
        <v>2342</v>
      </c>
      <c r="H355" s="83" t="s">
        <v>6121</v>
      </c>
      <c r="I355" s="128">
        <v>45216</v>
      </c>
      <c r="J355" s="193">
        <f>VLOOKUP(A355,'Membership Details'!C:J,8,FALSE)</f>
        <v>39707</v>
      </c>
      <c r="K355" s="193" t="b">
        <f t="shared" si="5"/>
        <v>1</v>
      </c>
      <c r="L355">
        <v>50000</v>
      </c>
      <c r="M355" s="83">
        <v>12</v>
      </c>
      <c r="N355" s="109">
        <v>45581</v>
      </c>
      <c r="O355" s="83">
        <v>0</v>
      </c>
      <c r="P355" s="83">
        <v>0</v>
      </c>
      <c r="Q355" s="146">
        <v>0.125</v>
      </c>
      <c r="R355" s="83" t="s">
        <v>6122</v>
      </c>
      <c r="T355"/>
      <c r="AA355">
        <v>50000</v>
      </c>
    </row>
    <row r="356" spans="1:27" ht="15">
      <c r="A356" s="118">
        <v>2580</v>
      </c>
      <c r="B356" s="83" t="s">
        <v>6119</v>
      </c>
      <c r="C356" s="83" t="s">
        <v>6120</v>
      </c>
      <c r="D356" s="118">
        <v>607</v>
      </c>
      <c r="E356" s="83" t="s">
        <v>153</v>
      </c>
      <c r="G356" t="s">
        <v>417</v>
      </c>
      <c r="H356" s="83" t="s">
        <v>6121</v>
      </c>
      <c r="I356" s="128">
        <v>45216</v>
      </c>
      <c r="J356" s="193">
        <f>VLOOKUP(A356,'Membership Details'!C:J,8,FALSE)</f>
        <v>36982</v>
      </c>
      <c r="K356" s="193" t="b">
        <f t="shared" si="5"/>
        <v>1</v>
      </c>
      <c r="L356">
        <v>100000</v>
      </c>
      <c r="M356" s="83">
        <v>12</v>
      </c>
      <c r="N356" s="109">
        <v>45581</v>
      </c>
      <c r="O356" s="83">
        <v>0</v>
      </c>
      <c r="P356" s="83">
        <v>0</v>
      </c>
      <c r="Q356" s="146">
        <v>0.125</v>
      </c>
      <c r="R356" s="83" t="s">
        <v>6122</v>
      </c>
      <c r="T356"/>
      <c r="AA356">
        <v>100000</v>
      </c>
    </row>
    <row r="357" spans="1:27" ht="15">
      <c r="A357" s="118">
        <v>2984</v>
      </c>
      <c r="B357" s="83" t="s">
        <v>6119</v>
      </c>
      <c r="C357" s="83" t="s">
        <v>6120</v>
      </c>
      <c r="D357" s="118">
        <v>608</v>
      </c>
      <c r="E357" s="83" t="s">
        <v>153</v>
      </c>
      <c r="G357" t="s">
        <v>1160</v>
      </c>
      <c r="H357" s="83" t="s">
        <v>6121</v>
      </c>
      <c r="I357" s="128">
        <v>45216</v>
      </c>
      <c r="J357" s="193">
        <f>VLOOKUP(A357,'Membership Details'!C:J,8,FALSE)</f>
        <v>37315</v>
      </c>
      <c r="K357" s="193" t="b">
        <f t="shared" si="5"/>
        <v>1</v>
      </c>
      <c r="L357">
        <v>100000</v>
      </c>
      <c r="M357" s="83">
        <v>12</v>
      </c>
      <c r="N357" s="109">
        <v>45581</v>
      </c>
      <c r="O357" s="83">
        <v>0</v>
      </c>
      <c r="P357" s="83">
        <v>0</v>
      </c>
      <c r="Q357" s="146">
        <v>0.125</v>
      </c>
      <c r="R357" s="83" t="s">
        <v>6122</v>
      </c>
      <c r="T357"/>
      <c r="AA357">
        <v>100000</v>
      </c>
    </row>
    <row r="358" spans="1:27" ht="15">
      <c r="A358" s="118">
        <v>4318</v>
      </c>
      <c r="B358" s="83" t="s">
        <v>6119</v>
      </c>
      <c r="C358" s="83" t="s">
        <v>6120</v>
      </c>
      <c r="D358" s="118">
        <v>609</v>
      </c>
      <c r="E358" s="83" t="s">
        <v>153</v>
      </c>
      <c r="G358" t="s">
        <v>2368</v>
      </c>
      <c r="H358" s="83" t="s">
        <v>6121</v>
      </c>
      <c r="I358" s="128">
        <v>45216</v>
      </c>
      <c r="J358" s="193">
        <f>VLOOKUP(A358,'Membership Details'!C:J,8,FALSE)</f>
        <v>44658</v>
      </c>
      <c r="K358" s="193" t="b">
        <f t="shared" si="5"/>
        <v>1</v>
      </c>
      <c r="L358">
        <v>50000</v>
      </c>
      <c r="M358" s="83">
        <v>12</v>
      </c>
      <c r="N358" s="109">
        <v>45581</v>
      </c>
      <c r="O358" s="83">
        <v>0</v>
      </c>
      <c r="P358" s="83">
        <v>0</v>
      </c>
      <c r="Q358" s="146">
        <v>0.125</v>
      </c>
      <c r="R358" s="83" t="s">
        <v>6122</v>
      </c>
      <c r="T358"/>
      <c r="AA358">
        <v>50000</v>
      </c>
    </row>
    <row r="359" spans="1:27" ht="15">
      <c r="A359" s="118">
        <v>4319</v>
      </c>
      <c r="B359" s="83" t="s">
        <v>6119</v>
      </c>
      <c r="C359" s="83" t="s">
        <v>6120</v>
      </c>
      <c r="D359" s="118">
        <v>610</v>
      </c>
      <c r="E359" s="83" t="s">
        <v>153</v>
      </c>
      <c r="G359" t="s">
        <v>2367</v>
      </c>
      <c r="H359" s="83" t="s">
        <v>6121</v>
      </c>
      <c r="I359" s="128">
        <v>45216</v>
      </c>
      <c r="J359" s="193">
        <f>VLOOKUP(A359,'Membership Details'!C:J,8,FALSE)</f>
        <v>44658</v>
      </c>
      <c r="K359" s="193" t="b">
        <f t="shared" si="5"/>
        <v>1</v>
      </c>
      <c r="L359">
        <v>50000</v>
      </c>
      <c r="M359" s="83">
        <v>12</v>
      </c>
      <c r="N359" s="109">
        <v>45581</v>
      </c>
      <c r="O359" s="83">
        <v>0</v>
      </c>
      <c r="P359" s="83">
        <v>0</v>
      </c>
      <c r="Q359" s="146">
        <v>0.125</v>
      </c>
      <c r="R359" s="83" t="s">
        <v>6122</v>
      </c>
      <c r="T359"/>
      <c r="AA359">
        <v>50000</v>
      </c>
    </row>
    <row r="360" spans="1:27" ht="15">
      <c r="A360" s="118">
        <v>4341</v>
      </c>
      <c r="B360" s="83" t="s">
        <v>6119</v>
      </c>
      <c r="C360" s="83" t="s">
        <v>6120</v>
      </c>
      <c r="D360" s="118">
        <v>611</v>
      </c>
      <c r="E360" s="83" t="s">
        <v>153</v>
      </c>
      <c r="G360" t="s">
        <v>2322</v>
      </c>
      <c r="H360" s="83" t="s">
        <v>6121</v>
      </c>
      <c r="I360" s="128">
        <v>45216</v>
      </c>
      <c r="J360" s="193">
        <f>VLOOKUP(A360,'Membership Details'!C:J,8,FALSE)</f>
        <v>44656</v>
      </c>
      <c r="K360" s="193" t="b">
        <f t="shared" si="5"/>
        <v>1</v>
      </c>
      <c r="L360">
        <v>100000</v>
      </c>
      <c r="M360" s="83">
        <v>12</v>
      </c>
      <c r="N360" s="109">
        <v>45581</v>
      </c>
      <c r="O360" s="83">
        <v>0</v>
      </c>
      <c r="P360" s="83">
        <v>0</v>
      </c>
      <c r="Q360" s="146">
        <v>0.125</v>
      </c>
      <c r="R360" s="83" t="s">
        <v>6122</v>
      </c>
      <c r="T360"/>
      <c r="AA360">
        <v>100000</v>
      </c>
    </row>
    <row r="361" spans="1:27" ht="15">
      <c r="A361" s="118">
        <v>4424</v>
      </c>
      <c r="B361" s="83" t="s">
        <v>6119</v>
      </c>
      <c r="C361" s="83" t="s">
        <v>6120</v>
      </c>
      <c r="D361" s="118">
        <v>612</v>
      </c>
      <c r="E361" s="83" t="s">
        <v>153</v>
      </c>
      <c r="G361" t="s">
        <v>2327</v>
      </c>
      <c r="H361" s="83" t="s">
        <v>6121</v>
      </c>
      <c r="I361" s="128">
        <v>45216</v>
      </c>
      <c r="J361" s="193">
        <f>VLOOKUP(A361,'Membership Details'!C:J,8,FALSE)</f>
        <v>44656</v>
      </c>
      <c r="K361" s="193" t="b">
        <f t="shared" si="5"/>
        <v>1</v>
      </c>
      <c r="L361">
        <v>70000</v>
      </c>
      <c r="M361" s="83">
        <v>12</v>
      </c>
      <c r="N361" s="109">
        <v>45581</v>
      </c>
      <c r="O361" s="83">
        <v>0</v>
      </c>
      <c r="P361" s="83">
        <v>0</v>
      </c>
      <c r="Q361" s="146">
        <v>0.125</v>
      </c>
      <c r="R361" s="83" t="s">
        <v>6122</v>
      </c>
      <c r="T361"/>
      <c r="AA361">
        <v>70000</v>
      </c>
    </row>
    <row r="362" spans="1:27" ht="15">
      <c r="A362" s="118">
        <v>4453</v>
      </c>
      <c r="B362" s="83" t="s">
        <v>6119</v>
      </c>
      <c r="C362" s="83" t="s">
        <v>6120</v>
      </c>
      <c r="D362" s="118">
        <v>613</v>
      </c>
      <c r="E362" s="83" t="s">
        <v>153</v>
      </c>
      <c r="G362" t="s">
        <v>2449</v>
      </c>
      <c r="H362" s="83" t="s">
        <v>6121</v>
      </c>
      <c r="I362" s="128">
        <v>45216</v>
      </c>
      <c r="J362" s="193">
        <f>VLOOKUP(A362,'Membership Details'!C:J,8,FALSE)</f>
        <v>39707</v>
      </c>
      <c r="K362" s="193" t="b">
        <f t="shared" si="5"/>
        <v>1</v>
      </c>
      <c r="L362">
        <v>50000</v>
      </c>
      <c r="M362" s="83">
        <v>12</v>
      </c>
      <c r="N362" s="109">
        <v>45581</v>
      </c>
      <c r="O362" s="83">
        <v>0</v>
      </c>
      <c r="P362" s="83">
        <v>0</v>
      </c>
      <c r="Q362" s="146">
        <v>0.125</v>
      </c>
      <c r="R362" s="83" t="s">
        <v>6122</v>
      </c>
      <c r="T362"/>
      <c r="AA362">
        <v>50000</v>
      </c>
    </row>
    <row r="363" spans="1:27" ht="15">
      <c r="A363" s="118">
        <v>2486</v>
      </c>
      <c r="B363" s="83" t="s">
        <v>6119</v>
      </c>
      <c r="C363" s="83" t="s">
        <v>6120</v>
      </c>
      <c r="D363" s="118">
        <v>615</v>
      </c>
      <c r="E363" s="83" t="s">
        <v>153</v>
      </c>
      <c r="G363" t="s">
        <v>2412</v>
      </c>
      <c r="H363" s="83" t="s">
        <v>6121</v>
      </c>
      <c r="I363" s="128">
        <v>45216</v>
      </c>
      <c r="J363" s="193">
        <f>VLOOKUP(A363,'Membership Details'!C:J,8,FALSE)</f>
        <v>39707</v>
      </c>
      <c r="K363" s="193" t="b">
        <f t="shared" si="5"/>
        <v>1</v>
      </c>
      <c r="L363">
        <v>150000</v>
      </c>
      <c r="M363" s="83">
        <v>12</v>
      </c>
      <c r="N363" s="109">
        <v>45581</v>
      </c>
      <c r="O363" s="83">
        <v>0</v>
      </c>
      <c r="P363" s="83">
        <v>0</v>
      </c>
      <c r="Q363" s="146">
        <v>0.125</v>
      </c>
      <c r="R363" s="83" t="s">
        <v>6122</v>
      </c>
      <c r="T363"/>
      <c r="AA363">
        <v>150000</v>
      </c>
    </row>
    <row r="364" spans="1:27" ht="15">
      <c r="A364" s="118">
        <v>3073</v>
      </c>
      <c r="B364" s="83" t="s">
        <v>6119</v>
      </c>
      <c r="C364" s="83" t="s">
        <v>6120</v>
      </c>
      <c r="D364" s="118">
        <v>616</v>
      </c>
      <c r="E364" s="83" t="s">
        <v>153</v>
      </c>
      <c r="G364" t="s">
        <v>1525</v>
      </c>
      <c r="H364" s="83" t="s">
        <v>6121</v>
      </c>
      <c r="I364" s="128">
        <v>45216</v>
      </c>
      <c r="J364" s="193">
        <f>VLOOKUP(A364,'Membership Details'!C:J,8,FALSE)</f>
        <v>39172</v>
      </c>
      <c r="K364" s="193" t="b">
        <f t="shared" si="5"/>
        <v>1</v>
      </c>
      <c r="L364">
        <v>60000</v>
      </c>
      <c r="M364" s="83">
        <v>12</v>
      </c>
      <c r="N364" s="109">
        <v>45581</v>
      </c>
      <c r="O364" s="83">
        <v>0</v>
      </c>
      <c r="P364" s="83">
        <v>0</v>
      </c>
      <c r="Q364" s="146">
        <v>0.125</v>
      </c>
      <c r="R364" s="83" t="s">
        <v>6122</v>
      </c>
      <c r="T364"/>
      <c r="AA364">
        <v>60000</v>
      </c>
    </row>
    <row r="365" spans="1:27" ht="15">
      <c r="A365" s="118">
        <v>4009</v>
      </c>
      <c r="B365" s="83" t="s">
        <v>6119</v>
      </c>
      <c r="C365" s="83" t="s">
        <v>6120</v>
      </c>
      <c r="D365" s="118">
        <v>617</v>
      </c>
      <c r="E365" s="83" t="s">
        <v>153</v>
      </c>
      <c r="G365" t="s">
        <v>2458</v>
      </c>
      <c r="H365" s="83" t="s">
        <v>6121</v>
      </c>
      <c r="I365" s="128">
        <v>45216</v>
      </c>
      <c r="J365" s="193">
        <f>VLOOKUP(A365,'Membership Details'!C:J,8,FALSE)</f>
        <v>44891</v>
      </c>
      <c r="K365" s="193" t="b">
        <f t="shared" si="5"/>
        <v>1</v>
      </c>
      <c r="L365">
        <v>100000</v>
      </c>
      <c r="M365" s="83">
        <v>12</v>
      </c>
      <c r="N365" s="109">
        <v>45581</v>
      </c>
      <c r="O365" s="83">
        <v>0</v>
      </c>
      <c r="P365" s="83">
        <v>0</v>
      </c>
      <c r="Q365" s="146">
        <v>0.125</v>
      </c>
      <c r="R365" s="83" t="s">
        <v>6122</v>
      </c>
      <c r="T365"/>
      <c r="AA365">
        <v>100000</v>
      </c>
    </row>
    <row r="366" spans="1:27" ht="15">
      <c r="A366" s="118">
        <v>4488</v>
      </c>
      <c r="B366" s="83" t="s">
        <v>6119</v>
      </c>
      <c r="C366" s="83" t="s">
        <v>6120</v>
      </c>
      <c r="D366" s="118">
        <v>618</v>
      </c>
      <c r="E366" s="83" t="s">
        <v>153</v>
      </c>
      <c r="G366" t="s">
        <v>2475</v>
      </c>
      <c r="H366" s="83" t="s">
        <v>6121</v>
      </c>
      <c r="I366" s="128">
        <v>45272</v>
      </c>
      <c r="J366" s="193">
        <f>VLOOKUP(A366,'Membership Details'!C:J,8,FALSE)</f>
        <v>44889</v>
      </c>
      <c r="K366" s="193" t="b">
        <f t="shared" si="5"/>
        <v>1</v>
      </c>
      <c r="L366">
        <v>59000</v>
      </c>
      <c r="M366" s="83">
        <v>12</v>
      </c>
      <c r="N366" s="109">
        <v>45637</v>
      </c>
      <c r="O366" s="83">
        <v>0</v>
      </c>
      <c r="P366" s="83">
        <v>0</v>
      </c>
      <c r="Q366" s="146">
        <v>0.125</v>
      </c>
      <c r="R366" s="83" t="s">
        <v>6122</v>
      </c>
      <c r="T366"/>
      <c r="AA366">
        <v>59000</v>
      </c>
    </row>
    <row r="367" spans="1:27" ht="15">
      <c r="A367" s="118">
        <v>4489</v>
      </c>
      <c r="B367" s="83" t="s">
        <v>6119</v>
      </c>
      <c r="C367" s="83" t="s">
        <v>6120</v>
      </c>
      <c r="D367" s="118">
        <v>619</v>
      </c>
      <c r="E367" s="83" t="s">
        <v>153</v>
      </c>
      <c r="G367" t="s">
        <v>2474</v>
      </c>
      <c r="H367" s="83" t="s">
        <v>6121</v>
      </c>
      <c r="I367" s="128">
        <v>45272</v>
      </c>
      <c r="J367" s="193">
        <f>VLOOKUP(A367,'Membership Details'!C:J,8,FALSE)</f>
        <v>44889</v>
      </c>
      <c r="K367" s="193" t="b">
        <f t="shared" si="5"/>
        <v>1</v>
      </c>
      <c r="L367">
        <v>59000</v>
      </c>
      <c r="M367" s="83">
        <v>12</v>
      </c>
      <c r="N367" s="109">
        <v>45637</v>
      </c>
      <c r="O367" s="83">
        <v>0</v>
      </c>
      <c r="P367" s="83">
        <v>0</v>
      </c>
      <c r="Q367" s="146">
        <v>0.125</v>
      </c>
      <c r="R367" s="83" t="s">
        <v>6122</v>
      </c>
      <c r="T367"/>
      <c r="AA367">
        <v>59000</v>
      </c>
    </row>
    <row r="368" spans="1:27" ht="15">
      <c r="A368" s="118">
        <v>4484</v>
      </c>
      <c r="B368" s="83" t="s">
        <v>6119</v>
      </c>
      <c r="C368" s="83" t="s">
        <v>6120</v>
      </c>
      <c r="D368" s="118">
        <v>620</v>
      </c>
      <c r="E368" s="83" t="s">
        <v>153</v>
      </c>
      <c r="G368" t="s">
        <v>2463</v>
      </c>
      <c r="H368" s="83" t="s">
        <v>6121</v>
      </c>
      <c r="I368" s="128">
        <v>45272</v>
      </c>
      <c r="J368" s="193">
        <f>VLOOKUP(A368,'Membership Details'!C:J,8,FALSE)</f>
        <v>39707</v>
      </c>
      <c r="K368" s="193" t="b">
        <f t="shared" si="5"/>
        <v>1</v>
      </c>
      <c r="L368">
        <v>95000</v>
      </c>
      <c r="M368" s="83">
        <v>12</v>
      </c>
      <c r="N368" s="109">
        <v>45637</v>
      </c>
      <c r="O368" s="83">
        <v>0</v>
      </c>
      <c r="P368" s="83">
        <v>0</v>
      </c>
      <c r="Q368" s="146">
        <v>0.125</v>
      </c>
      <c r="R368" s="83" t="s">
        <v>6122</v>
      </c>
      <c r="T368"/>
      <c r="AA368">
        <v>95000</v>
      </c>
    </row>
    <row r="369" spans="1:27" ht="15">
      <c r="A369" s="118">
        <v>4486</v>
      </c>
      <c r="B369" s="83" t="s">
        <v>6119</v>
      </c>
      <c r="C369" s="83" t="s">
        <v>6120</v>
      </c>
      <c r="D369" s="118">
        <v>621</v>
      </c>
      <c r="E369" s="83" t="s">
        <v>153</v>
      </c>
      <c r="G369" t="s">
        <v>2467</v>
      </c>
      <c r="H369" s="83" t="s">
        <v>6121</v>
      </c>
      <c r="I369" s="128">
        <v>45272</v>
      </c>
      <c r="J369" s="193">
        <f>VLOOKUP(A369,'Membership Details'!C:J,8,FALSE)</f>
        <v>39707</v>
      </c>
      <c r="K369" s="193" t="b">
        <f t="shared" si="5"/>
        <v>1</v>
      </c>
      <c r="L369">
        <v>95000</v>
      </c>
      <c r="M369" s="83">
        <v>12</v>
      </c>
      <c r="N369" s="109">
        <v>45637</v>
      </c>
      <c r="O369" s="83">
        <v>0</v>
      </c>
      <c r="P369" s="83">
        <v>0</v>
      </c>
      <c r="Q369" s="146">
        <v>0.125</v>
      </c>
      <c r="R369" s="83" t="s">
        <v>6122</v>
      </c>
      <c r="T369"/>
      <c r="AA369">
        <v>95000</v>
      </c>
    </row>
    <row r="370" spans="1:27" ht="15">
      <c r="A370" s="118">
        <v>4485</v>
      </c>
      <c r="B370" s="83" t="s">
        <v>6119</v>
      </c>
      <c r="C370" s="83" t="s">
        <v>6120</v>
      </c>
      <c r="D370" s="118">
        <v>622</v>
      </c>
      <c r="E370" s="83" t="s">
        <v>153</v>
      </c>
      <c r="G370" t="s">
        <v>2464</v>
      </c>
      <c r="H370" s="83" t="s">
        <v>6121</v>
      </c>
      <c r="I370" s="128">
        <v>45272</v>
      </c>
      <c r="J370" s="193">
        <f>VLOOKUP(A370,'Membership Details'!C:J,8,FALSE)</f>
        <v>39707</v>
      </c>
      <c r="K370" s="193" t="b">
        <f t="shared" si="5"/>
        <v>1</v>
      </c>
      <c r="L370">
        <v>95000</v>
      </c>
      <c r="M370" s="83">
        <v>12</v>
      </c>
      <c r="N370" s="109">
        <v>45637</v>
      </c>
      <c r="O370" s="83">
        <v>0</v>
      </c>
      <c r="P370" s="83">
        <v>0</v>
      </c>
      <c r="Q370" s="146">
        <v>0.125</v>
      </c>
      <c r="R370" s="83" t="s">
        <v>6122</v>
      </c>
      <c r="T370"/>
      <c r="AA370">
        <v>95000</v>
      </c>
    </row>
    <row r="371" spans="1:27" ht="15">
      <c r="A371" s="118">
        <v>4478</v>
      </c>
      <c r="B371" s="83" t="s">
        <v>6119</v>
      </c>
      <c r="C371" s="83" t="s">
        <v>6120</v>
      </c>
      <c r="D371" s="118">
        <v>623</v>
      </c>
      <c r="E371" s="83" t="s">
        <v>153</v>
      </c>
      <c r="G371" t="s">
        <v>2451</v>
      </c>
      <c r="H371" s="83" t="s">
        <v>6121</v>
      </c>
      <c r="I371" s="128">
        <v>45272</v>
      </c>
      <c r="J371" s="193">
        <f>VLOOKUP(A371,'Membership Details'!C:J,8,FALSE)</f>
        <v>39707</v>
      </c>
      <c r="K371" s="193" t="b">
        <f t="shared" si="5"/>
        <v>1</v>
      </c>
      <c r="L371">
        <v>82000</v>
      </c>
      <c r="M371" s="83">
        <v>12</v>
      </c>
      <c r="N371" s="109">
        <v>45637</v>
      </c>
      <c r="O371" s="83">
        <v>0</v>
      </c>
      <c r="P371" s="83">
        <v>0</v>
      </c>
      <c r="Q371" s="146">
        <v>0.125</v>
      </c>
      <c r="R371" s="83" t="s">
        <v>6122</v>
      </c>
      <c r="T371"/>
      <c r="AA371">
        <v>82000</v>
      </c>
    </row>
    <row r="372" spans="1:27" ht="15">
      <c r="A372" s="118">
        <v>4477</v>
      </c>
      <c r="B372" s="83" t="s">
        <v>6119</v>
      </c>
      <c r="C372" s="83" t="s">
        <v>6120</v>
      </c>
      <c r="D372" s="118">
        <v>624</v>
      </c>
      <c r="E372" s="83" t="s">
        <v>153</v>
      </c>
      <c r="G372" t="s">
        <v>2452</v>
      </c>
      <c r="H372" s="83" t="s">
        <v>6121</v>
      </c>
      <c r="I372" s="128">
        <v>45272</v>
      </c>
      <c r="J372" s="193">
        <f>VLOOKUP(A372,'Membership Details'!C:J,8,FALSE)</f>
        <v>39707</v>
      </c>
      <c r="K372" s="193" t="b">
        <f t="shared" si="5"/>
        <v>1</v>
      </c>
      <c r="L372">
        <v>82000</v>
      </c>
      <c r="M372" s="83">
        <v>12</v>
      </c>
      <c r="N372" s="109">
        <v>45637</v>
      </c>
      <c r="O372" s="83">
        <v>0</v>
      </c>
      <c r="P372" s="83">
        <v>0</v>
      </c>
      <c r="Q372" s="146">
        <v>0.125</v>
      </c>
      <c r="R372" s="83" t="s">
        <v>6122</v>
      </c>
      <c r="T372"/>
      <c r="AA372">
        <v>82000</v>
      </c>
    </row>
    <row r="373" spans="1:27" ht="15">
      <c r="A373" s="118">
        <v>4354</v>
      </c>
      <c r="B373" s="83" t="s">
        <v>6119</v>
      </c>
      <c r="C373" s="83" t="s">
        <v>6120</v>
      </c>
      <c r="D373" s="118">
        <v>625</v>
      </c>
      <c r="E373" s="83" t="s">
        <v>153</v>
      </c>
      <c r="G373" t="s">
        <v>2460</v>
      </c>
      <c r="H373" s="83" t="s">
        <v>6121</v>
      </c>
      <c r="I373" s="128">
        <v>45216</v>
      </c>
      <c r="J373" s="193">
        <f>VLOOKUP(A373,'Membership Details'!C:J,8,FALSE)</f>
        <v>39707</v>
      </c>
      <c r="K373" s="193" t="b">
        <f t="shared" si="5"/>
        <v>1</v>
      </c>
      <c r="L373">
        <v>100000</v>
      </c>
      <c r="M373" s="83">
        <v>12</v>
      </c>
      <c r="N373" s="109">
        <v>45581</v>
      </c>
      <c r="O373" s="83">
        <v>0</v>
      </c>
      <c r="P373" s="83">
        <v>0</v>
      </c>
      <c r="Q373" s="146">
        <v>0.125</v>
      </c>
      <c r="R373" s="83" t="s">
        <v>6122</v>
      </c>
      <c r="T373"/>
      <c r="AA373">
        <v>100000</v>
      </c>
    </row>
    <row r="374" spans="1:27" ht="15">
      <c r="A374" s="118">
        <v>3120</v>
      </c>
      <c r="B374" s="83" t="s">
        <v>6119</v>
      </c>
      <c r="C374" s="83" t="s">
        <v>6120</v>
      </c>
      <c r="D374" s="118">
        <v>626</v>
      </c>
      <c r="E374" s="83" t="s">
        <v>153</v>
      </c>
      <c r="G374" t="s">
        <v>1574</v>
      </c>
      <c r="H374" s="83" t="s">
        <v>6121</v>
      </c>
      <c r="I374" s="128">
        <v>45272</v>
      </c>
      <c r="J374" s="193">
        <f>VLOOKUP(A374,'Membership Details'!C:J,8,FALSE)</f>
        <v>39172</v>
      </c>
      <c r="K374" s="193" t="b">
        <f t="shared" si="5"/>
        <v>1</v>
      </c>
      <c r="L374">
        <v>24000</v>
      </c>
      <c r="M374" s="83">
        <v>12</v>
      </c>
      <c r="N374" s="109">
        <v>45637</v>
      </c>
      <c r="O374" s="83">
        <v>0</v>
      </c>
      <c r="P374" s="83">
        <v>0</v>
      </c>
      <c r="Q374" s="146">
        <v>0.125</v>
      </c>
      <c r="R374" s="83" t="s">
        <v>6122</v>
      </c>
      <c r="T374"/>
      <c r="AA374">
        <v>24000</v>
      </c>
    </row>
    <row r="375" spans="1:27" ht="15">
      <c r="A375" s="118">
        <v>3241</v>
      </c>
      <c r="B375" s="83" t="s">
        <v>6119</v>
      </c>
      <c r="C375" s="83" t="s">
        <v>6120</v>
      </c>
      <c r="D375" s="118">
        <v>627</v>
      </c>
      <c r="E375" s="83" t="s">
        <v>153</v>
      </c>
      <c r="G375" t="s">
        <v>1834</v>
      </c>
      <c r="H375" s="83" t="s">
        <v>6121</v>
      </c>
      <c r="I375" s="128">
        <v>45272</v>
      </c>
      <c r="J375" s="193">
        <f>VLOOKUP(A375,'Membership Details'!C:J,8,FALSE)</f>
        <v>40896</v>
      </c>
      <c r="K375" s="193" t="b">
        <f t="shared" si="5"/>
        <v>1</v>
      </c>
      <c r="L375">
        <v>24000</v>
      </c>
      <c r="M375" s="83">
        <v>12</v>
      </c>
      <c r="N375" s="109">
        <v>45637</v>
      </c>
      <c r="O375" s="83">
        <v>0</v>
      </c>
      <c r="P375" s="83">
        <v>0</v>
      </c>
      <c r="Q375" s="146">
        <v>0.125</v>
      </c>
      <c r="R375" s="83" t="s">
        <v>6122</v>
      </c>
      <c r="T375"/>
      <c r="AA375">
        <v>24000</v>
      </c>
    </row>
    <row r="376" spans="1:27" ht="15">
      <c r="A376" s="118">
        <v>4476</v>
      </c>
      <c r="B376" s="83" t="s">
        <v>6119</v>
      </c>
      <c r="C376" s="83" t="s">
        <v>6120</v>
      </c>
      <c r="D376" s="118">
        <v>628</v>
      </c>
      <c r="E376" s="83" t="s">
        <v>153</v>
      </c>
      <c r="G376" t="s">
        <v>2481</v>
      </c>
      <c r="H376" s="83" t="s">
        <v>6121</v>
      </c>
      <c r="I376" s="129" t="s">
        <v>9528</v>
      </c>
      <c r="J376" s="193">
        <f>VLOOKUP(A376,'Membership Details'!C:J,8,FALSE)</f>
        <v>41194</v>
      </c>
      <c r="K376" s="193" t="b">
        <f t="shared" si="5"/>
        <v>1</v>
      </c>
      <c r="L376">
        <v>165000</v>
      </c>
      <c r="M376" s="83">
        <v>12</v>
      </c>
      <c r="N376" s="131">
        <v>45455</v>
      </c>
      <c r="O376" s="83">
        <v>0</v>
      </c>
      <c r="P376" s="83">
        <v>0</v>
      </c>
      <c r="Q376" s="146">
        <v>0.125</v>
      </c>
      <c r="R376" s="83" t="s">
        <v>6122</v>
      </c>
      <c r="T376"/>
      <c r="AA376">
        <v>165000</v>
      </c>
    </row>
    <row r="377" spans="1:27" ht="15">
      <c r="A377" s="118">
        <v>484</v>
      </c>
      <c r="B377" s="83" t="s">
        <v>6119</v>
      </c>
      <c r="C377" s="83" t="s">
        <v>6120</v>
      </c>
      <c r="D377" s="118">
        <v>629</v>
      </c>
      <c r="E377" s="83" t="s">
        <v>153</v>
      </c>
      <c r="G377" t="s">
        <v>687</v>
      </c>
      <c r="H377" s="83" t="s">
        <v>6121</v>
      </c>
      <c r="I377" s="109">
        <v>45118</v>
      </c>
      <c r="J377" s="193">
        <f>VLOOKUP(A377,'Membership Details'!C:J,8,FALSE)</f>
        <v>36982</v>
      </c>
      <c r="K377" s="193" t="b">
        <f t="shared" si="5"/>
        <v>1</v>
      </c>
      <c r="L377">
        <v>220000</v>
      </c>
      <c r="M377" s="83">
        <v>12</v>
      </c>
      <c r="N377" s="109">
        <v>45483</v>
      </c>
      <c r="O377" s="83">
        <v>0</v>
      </c>
      <c r="P377" s="83">
        <v>0</v>
      </c>
      <c r="Q377" s="146">
        <v>0.125</v>
      </c>
      <c r="R377" s="83" t="s">
        <v>6122</v>
      </c>
      <c r="T377"/>
      <c r="AA377">
        <v>220000</v>
      </c>
    </row>
    <row r="378" spans="1:27" ht="15">
      <c r="A378" s="118">
        <v>651</v>
      </c>
      <c r="B378" s="83" t="s">
        <v>6119</v>
      </c>
      <c r="C378" s="83" t="s">
        <v>6120</v>
      </c>
      <c r="D378" s="118">
        <v>630</v>
      </c>
      <c r="E378" s="83" t="s">
        <v>153</v>
      </c>
      <c r="G378" t="s">
        <v>545</v>
      </c>
      <c r="H378" s="83" t="s">
        <v>6121</v>
      </c>
      <c r="I378" s="109">
        <v>45118</v>
      </c>
      <c r="J378" s="193">
        <f>VLOOKUP(A378,'Membership Details'!C:J,8,FALSE)</f>
        <v>36982</v>
      </c>
      <c r="K378" s="193" t="b">
        <f t="shared" si="5"/>
        <v>1</v>
      </c>
      <c r="L378">
        <v>230000</v>
      </c>
      <c r="M378" s="83">
        <v>12</v>
      </c>
      <c r="N378" s="109">
        <v>45483</v>
      </c>
      <c r="O378" s="83">
        <v>0</v>
      </c>
      <c r="P378" s="83">
        <v>0</v>
      </c>
      <c r="Q378" s="146">
        <v>0.125</v>
      </c>
      <c r="R378" s="83" t="s">
        <v>6122</v>
      </c>
      <c r="T378"/>
      <c r="AA378">
        <v>230000</v>
      </c>
    </row>
    <row r="379" spans="1:27" ht="15">
      <c r="A379" s="118">
        <v>832</v>
      </c>
      <c r="B379" s="83" t="s">
        <v>6119</v>
      </c>
      <c r="C379" s="83" t="s">
        <v>6120</v>
      </c>
      <c r="D379" s="118">
        <v>631</v>
      </c>
      <c r="E379" s="83" t="s">
        <v>153</v>
      </c>
      <c r="G379" t="s">
        <v>451</v>
      </c>
      <c r="H379" s="83" t="s">
        <v>6121</v>
      </c>
      <c r="I379" s="109">
        <v>45118</v>
      </c>
      <c r="J379" s="193">
        <f>VLOOKUP(A379,'Membership Details'!C:J,8,FALSE)</f>
        <v>36982</v>
      </c>
      <c r="K379" s="193" t="b">
        <f t="shared" si="5"/>
        <v>1</v>
      </c>
      <c r="L379">
        <v>210000</v>
      </c>
      <c r="M379" s="83">
        <v>12</v>
      </c>
      <c r="N379" s="109">
        <v>45483</v>
      </c>
      <c r="O379" s="83">
        <v>0</v>
      </c>
      <c r="P379" s="83">
        <v>0</v>
      </c>
      <c r="Q379" s="146">
        <v>0.125</v>
      </c>
      <c r="R379" s="83" t="s">
        <v>6122</v>
      </c>
      <c r="T379"/>
      <c r="AA379">
        <v>210000</v>
      </c>
    </row>
    <row r="380" spans="1:27" ht="15">
      <c r="A380" s="118">
        <v>1064</v>
      </c>
      <c r="B380" s="83" t="s">
        <v>6119</v>
      </c>
      <c r="C380" s="83" t="s">
        <v>6120</v>
      </c>
      <c r="D380" s="118">
        <v>632</v>
      </c>
      <c r="E380" s="83" t="s">
        <v>153</v>
      </c>
      <c r="G380" t="s">
        <v>1726</v>
      </c>
      <c r="H380" s="83" t="s">
        <v>6121</v>
      </c>
      <c r="I380" s="109">
        <v>45118</v>
      </c>
      <c r="J380" s="193">
        <f>VLOOKUP(A380,'Membership Details'!C:J,8,FALSE)</f>
        <v>39707</v>
      </c>
      <c r="K380" s="193" t="b">
        <f t="shared" si="5"/>
        <v>1</v>
      </c>
      <c r="L380">
        <v>250000</v>
      </c>
      <c r="M380" s="83">
        <v>12</v>
      </c>
      <c r="N380" s="109">
        <v>45483</v>
      </c>
      <c r="O380" s="83">
        <v>0</v>
      </c>
      <c r="P380" s="83">
        <v>0</v>
      </c>
      <c r="Q380" s="146">
        <v>0.125</v>
      </c>
      <c r="R380" s="83" t="s">
        <v>6122</v>
      </c>
      <c r="T380"/>
      <c r="AA380">
        <v>250000</v>
      </c>
    </row>
    <row r="381" spans="1:27" ht="15">
      <c r="A381" s="118">
        <v>1306</v>
      </c>
      <c r="B381" s="83" t="s">
        <v>6119</v>
      </c>
      <c r="C381" s="83" t="s">
        <v>6120</v>
      </c>
      <c r="D381" s="118">
        <v>633</v>
      </c>
      <c r="E381" s="83" t="s">
        <v>153</v>
      </c>
      <c r="G381" t="s">
        <v>1195</v>
      </c>
      <c r="H381" s="83" t="s">
        <v>6121</v>
      </c>
      <c r="I381" s="109">
        <v>45118</v>
      </c>
      <c r="J381" s="193">
        <f>VLOOKUP(A381,'Membership Details'!C:J,8,FALSE)</f>
        <v>37652</v>
      </c>
      <c r="K381" s="193" t="b">
        <f t="shared" si="5"/>
        <v>1</v>
      </c>
      <c r="L381">
        <v>110000</v>
      </c>
      <c r="M381" s="83">
        <v>12</v>
      </c>
      <c r="N381" s="109">
        <v>45483</v>
      </c>
      <c r="O381" s="83">
        <v>0</v>
      </c>
      <c r="P381" s="83">
        <v>0</v>
      </c>
      <c r="Q381" s="146">
        <v>0.125</v>
      </c>
      <c r="R381" s="83" t="s">
        <v>6122</v>
      </c>
      <c r="T381"/>
      <c r="AA381">
        <v>110000</v>
      </c>
    </row>
    <row r="382" spans="1:27" ht="15">
      <c r="A382" s="118">
        <v>1420</v>
      </c>
      <c r="B382" s="83" t="s">
        <v>6119</v>
      </c>
      <c r="C382" s="83" t="s">
        <v>6120</v>
      </c>
      <c r="D382" s="118">
        <v>634</v>
      </c>
      <c r="E382" s="83" t="s">
        <v>153</v>
      </c>
      <c r="G382" t="s">
        <v>1301</v>
      </c>
      <c r="H382" s="83" t="s">
        <v>6121</v>
      </c>
      <c r="I382" s="109">
        <v>45118</v>
      </c>
      <c r="J382" s="193">
        <f>VLOOKUP(A382,'Membership Details'!C:J,8,FALSE)</f>
        <v>37996</v>
      </c>
      <c r="K382" s="193" t="b">
        <f t="shared" si="5"/>
        <v>1</v>
      </c>
      <c r="L382">
        <v>235000</v>
      </c>
      <c r="M382" s="83">
        <v>12</v>
      </c>
      <c r="N382" s="109">
        <v>45483</v>
      </c>
      <c r="O382" s="83">
        <v>0</v>
      </c>
      <c r="P382" s="83">
        <v>0</v>
      </c>
      <c r="Q382" s="146">
        <v>0.125</v>
      </c>
      <c r="R382" s="83" t="s">
        <v>6122</v>
      </c>
      <c r="T382"/>
      <c r="AA382">
        <v>235000</v>
      </c>
    </row>
    <row r="383" spans="1:27" ht="15">
      <c r="A383" s="118">
        <v>1974</v>
      </c>
      <c r="B383" s="83" t="s">
        <v>6119</v>
      </c>
      <c r="C383" s="83" t="s">
        <v>6120</v>
      </c>
      <c r="D383" s="118">
        <v>635</v>
      </c>
      <c r="E383" s="83" t="s">
        <v>153</v>
      </c>
      <c r="G383" t="s">
        <v>1728</v>
      </c>
      <c r="H383" s="83" t="s">
        <v>6121</v>
      </c>
      <c r="I383" s="109">
        <v>45118</v>
      </c>
      <c r="J383" s="193">
        <f>VLOOKUP(A383,'Membership Details'!C:J,8,FALSE)</f>
        <v>39707</v>
      </c>
      <c r="K383" s="193" t="b">
        <f t="shared" si="5"/>
        <v>1</v>
      </c>
      <c r="L383">
        <v>220000</v>
      </c>
      <c r="M383" s="83">
        <v>12</v>
      </c>
      <c r="N383" s="109">
        <v>45483</v>
      </c>
      <c r="O383" s="83">
        <v>0</v>
      </c>
      <c r="P383" s="83">
        <v>0</v>
      </c>
      <c r="Q383" s="146">
        <v>0.125</v>
      </c>
      <c r="R383" s="83" t="s">
        <v>6122</v>
      </c>
      <c r="T383"/>
      <c r="AA383">
        <v>220000</v>
      </c>
    </row>
    <row r="384" spans="1:27" ht="15">
      <c r="A384" s="118">
        <v>2047</v>
      </c>
      <c r="B384" s="83" t="s">
        <v>6119</v>
      </c>
      <c r="C384" s="83" t="s">
        <v>6120</v>
      </c>
      <c r="D384" s="118">
        <v>636</v>
      </c>
      <c r="E384" s="83" t="s">
        <v>153</v>
      </c>
      <c r="G384" t="s">
        <v>828</v>
      </c>
      <c r="H384" s="83" t="s">
        <v>6121</v>
      </c>
      <c r="I384" s="109">
        <v>45118</v>
      </c>
      <c r="J384" s="193">
        <f>VLOOKUP(A384,'Membership Details'!C:J,8,FALSE)</f>
        <v>36982</v>
      </c>
      <c r="K384" s="193" t="b">
        <f t="shared" si="5"/>
        <v>1</v>
      </c>
      <c r="L384">
        <v>200000</v>
      </c>
      <c r="M384" s="83">
        <v>12</v>
      </c>
      <c r="N384" s="109">
        <v>45483</v>
      </c>
      <c r="O384" s="83">
        <v>0</v>
      </c>
      <c r="P384" s="83">
        <v>0</v>
      </c>
      <c r="Q384" s="146">
        <v>0.125</v>
      </c>
      <c r="R384" s="83" t="s">
        <v>6122</v>
      </c>
      <c r="T384"/>
      <c r="AA384">
        <v>200000</v>
      </c>
    </row>
    <row r="385" spans="1:27" ht="15">
      <c r="A385" s="118">
        <v>2203</v>
      </c>
      <c r="B385" s="83" t="s">
        <v>6119</v>
      </c>
      <c r="C385" s="83" t="s">
        <v>6120</v>
      </c>
      <c r="D385" s="118">
        <v>637</v>
      </c>
      <c r="E385" s="83" t="s">
        <v>153</v>
      </c>
      <c r="G385" t="s">
        <v>1950</v>
      </c>
      <c r="H385" s="83" t="s">
        <v>6121</v>
      </c>
      <c r="I385" s="109">
        <v>45118</v>
      </c>
      <c r="J385" s="193">
        <f>VLOOKUP(A385,'Membership Details'!C:J,8,FALSE)</f>
        <v>42228</v>
      </c>
      <c r="K385" s="193" t="b">
        <f t="shared" si="5"/>
        <v>1</v>
      </c>
      <c r="L385">
        <v>250000</v>
      </c>
      <c r="M385" s="83">
        <v>12</v>
      </c>
      <c r="N385" s="109">
        <v>45483</v>
      </c>
      <c r="O385" s="83">
        <v>0</v>
      </c>
      <c r="P385" s="83">
        <v>0</v>
      </c>
      <c r="Q385" s="146">
        <v>0.125</v>
      </c>
      <c r="R385" s="83" t="s">
        <v>6122</v>
      </c>
      <c r="T385"/>
      <c r="AA385">
        <v>250000</v>
      </c>
    </row>
    <row r="386" spans="1:27" ht="15">
      <c r="A386" s="118">
        <v>4084</v>
      </c>
      <c r="B386" s="83" t="s">
        <v>6119</v>
      </c>
      <c r="C386" s="83" t="s">
        <v>6120</v>
      </c>
      <c r="D386" s="118">
        <v>638</v>
      </c>
      <c r="E386" s="83" t="s">
        <v>153</v>
      </c>
      <c r="G386" t="s">
        <v>2202</v>
      </c>
      <c r="H386" s="83" t="s">
        <v>6121</v>
      </c>
      <c r="I386" s="109">
        <v>45118</v>
      </c>
      <c r="J386" s="193">
        <f>VLOOKUP(A386,'Membership Details'!C:J,8,FALSE)</f>
        <v>43535</v>
      </c>
      <c r="K386" s="193" t="b">
        <f t="shared" si="5"/>
        <v>1</v>
      </c>
      <c r="L386">
        <v>180000</v>
      </c>
      <c r="M386" s="83">
        <v>12</v>
      </c>
      <c r="N386" s="109">
        <v>45483</v>
      </c>
      <c r="O386" s="83">
        <v>0</v>
      </c>
      <c r="P386" s="83">
        <v>0</v>
      </c>
      <c r="Q386" s="146">
        <v>0.125</v>
      </c>
      <c r="R386" s="83" t="s">
        <v>6122</v>
      </c>
      <c r="T386"/>
      <c r="AA386">
        <v>180000</v>
      </c>
    </row>
    <row r="387" spans="1:27" ht="15">
      <c r="A387" s="118">
        <v>4508</v>
      </c>
      <c r="B387" s="83" t="s">
        <v>6119</v>
      </c>
      <c r="C387" s="83" t="s">
        <v>6120</v>
      </c>
      <c r="D387" s="118">
        <v>639</v>
      </c>
      <c r="E387" s="83" t="s">
        <v>153</v>
      </c>
      <c r="G387" t="s">
        <v>2483</v>
      </c>
      <c r="H387" s="83" t="s">
        <v>6121</v>
      </c>
      <c r="I387" s="109">
        <v>45122</v>
      </c>
      <c r="J387" s="193">
        <f>VLOOKUP(A387,'Membership Details'!C:J,8,FALSE)</f>
        <v>45113</v>
      </c>
      <c r="K387" s="193" t="b">
        <f t="shared" ref="K387:K419" si="6">I387&gt;=J387</f>
        <v>1</v>
      </c>
      <c r="L387">
        <v>55000</v>
      </c>
      <c r="M387" s="83">
        <v>12</v>
      </c>
      <c r="N387" s="109">
        <v>45487</v>
      </c>
      <c r="O387" s="83">
        <v>0</v>
      </c>
      <c r="P387" s="83">
        <v>0</v>
      </c>
      <c r="Q387" s="146">
        <v>0.125</v>
      </c>
      <c r="R387" s="83" t="s">
        <v>6122</v>
      </c>
      <c r="T387"/>
      <c r="AA387">
        <v>55000</v>
      </c>
    </row>
    <row r="388" spans="1:27" ht="15">
      <c r="A388" s="118">
        <v>4510</v>
      </c>
      <c r="B388" s="83" t="s">
        <v>6119</v>
      </c>
      <c r="C388" s="83" t="s">
        <v>6120</v>
      </c>
      <c r="D388" s="118">
        <v>640</v>
      </c>
      <c r="E388" s="83" t="s">
        <v>153</v>
      </c>
      <c r="G388" t="s">
        <v>2485</v>
      </c>
      <c r="H388" s="83" t="s">
        <v>6121</v>
      </c>
      <c r="I388" s="109">
        <v>45122</v>
      </c>
      <c r="J388" s="193">
        <f>VLOOKUP(A388,'Membership Details'!C:J,8,FALSE)</f>
        <v>45113</v>
      </c>
      <c r="K388" s="193" t="b">
        <f t="shared" si="6"/>
        <v>1</v>
      </c>
      <c r="L388">
        <v>55000</v>
      </c>
      <c r="M388" s="83">
        <v>12</v>
      </c>
      <c r="N388" s="109">
        <v>45487</v>
      </c>
      <c r="O388" s="83">
        <v>0</v>
      </c>
      <c r="P388" s="83">
        <v>0</v>
      </c>
      <c r="Q388" s="146">
        <v>0.125</v>
      </c>
      <c r="R388" s="83" t="s">
        <v>6122</v>
      </c>
      <c r="T388"/>
      <c r="AA388">
        <v>55000</v>
      </c>
    </row>
    <row r="389" spans="1:27" ht="15">
      <c r="A389" s="118">
        <v>4509</v>
      </c>
      <c r="B389" s="83" t="s">
        <v>6119</v>
      </c>
      <c r="C389" s="83" t="s">
        <v>6120</v>
      </c>
      <c r="D389" s="118">
        <v>641</v>
      </c>
      <c r="E389" s="83" t="s">
        <v>153</v>
      </c>
      <c r="G389" t="s">
        <v>2484</v>
      </c>
      <c r="H389" s="83" t="s">
        <v>6121</v>
      </c>
      <c r="I389" s="109">
        <v>45122</v>
      </c>
      <c r="J389" s="193">
        <f>VLOOKUP(A389,'Membership Details'!C:J,8,FALSE)</f>
        <v>45113</v>
      </c>
      <c r="K389" s="193" t="b">
        <f t="shared" si="6"/>
        <v>1</v>
      </c>
      <c r="L389">
        <v>55000</v>
      </c>
      <c r="M389" s="83">
        <v>12</v>
      </c>
      <c r="N389" s="109">
        <v>45487</v>
      </c>
      <c r="O389" s="83">
        <v>0</v>
      </c>
      <c r="P389" s="83">
        <v>0</v>
      </c>
      <c r="Q389" s="146">
        <v>0.125</v>
      </c>
      <c r="R389" s="83" t="s">
        <v>6122</v>
      </c>
      <c r="T389"/>
      <c r="AA389">
        <v>55000</v>
      </c>
    </row>
    <row r="390" spans="1:27" ht="15">
      <c r="A390" s="118">
        <v>1429</v>
      </c>
      <c r="B390" s="83" t="s">
        <v>6119</v>
      </c>
      <c r="C390" s="83" t="s">
        <v>6120</v>
      </c>
      <c r="D390" s="118">
        <v>642</v>
      </c>
      <c r="E390" s="83" t="s">
        <v>153</v>
      </c>
      <c r="G390" t="s">
        <v>1539</v>
      </c>
      <c r="H390" s="83" t="s">
        <v>6121</v>
      </c>
      <c r="I390" s="128">
        <v>45194</v>
      </c>
      <c r="J390" s="193">
        <f>VLOOKUP(A390,'Membership Details'!C:J,8,FALSE)</f>
        <v>39172</v>
      </c>
      <c r="K390" s="193" t="b">
        <f t="shared" si="6"/>
        <v>1</v>
      </c>
      <c r="L390">
        <v>300033</v>
      </c>
      <c r="M390" s="83">
        <v>12</v>
      </c>
      <c r="N390" s="109">
        <v>45559</v>
      </c>
      <c r="O390" s="83">
        <v>0</v>
      </c>
      <c r="P390" s="83">
        <v>0</v>
      </c>
      <c r="Q390" s="146">
        <v>0.125</v>
      </c>
      <c r="R390" s="83" t="s">
        <v>6122</v>
      </c>
      <c r="T390"/>
      <c r="AA390">
        <v>150000</v>
      </c>
    </row>
    <row r="391" spans="1:27" ht="15">
      <c r="A391" s="118">
        <v>2353</v>
      </c>
      <c r="B391" s="83" t="s">
        <v>6119</v>
      </c>
      <c r="C391" s="83" t="s">
        <v>6120</v>
      </c>
      <c r="D391" s="118">
        <v>643</v>
      </c>
      <c r="E391" s="83" t="s">
        <v>153</v>
      </c>
      <c r="G391" t="s">
        <v>1541</v>
      </c>
      <c r="H391" s="83" t="s">
        <v>6121</v>
      </c>
      <c r="I391" s="109">
        <v>45143</v>
      </c>
      <c r="J391" s="193">
        <f>VLOOKUP(A391,'Membership Details'!C:J,8,FALSE)</f>
        <v>39172</v>
      </c>
      <c r="K391" s="193" t="b">
        <f t="shared" si="6"/>
        <v>1</v>
      </c>
      <c r="L391">
        <v>300000</v>
      </c>
      <c r="M391" s="83">
        <v>12</v>
      </c>
      <c r="N391" s="109">
        <v>45508</v>
      </c>
      <c r="O391" s="83">
        <v>0</v>
      </c>
      <c r="P391" s="83">
        <v>0</v>
      </c>
      <c r="Q391" s="146">
        <v>0.125</v>
      </c>
      <c r="R391" s="83"/>
      <c r="T391"/>
      <c r="AA391">
        <v>150000</v>
      </c>
    </row>
    <row r="392" spans="1:27" ht="15">
      <c r="A392" s="118">
        <v>4516</v>
      </c>
      <c r="B392" s="83" t="s">
        <v>6119</v>
      </c>
      <c r="C392" s="83" t="s">
        <v>6120</v>
      </c>
      <c r="D392" s="118">
        <v>644</v>
      </c>
      <c r="E392" s="83" t="s">
        <v>153</v>
      </c>
      <c r="G392" t="s">
        <v>2492</v>
      </c>
      <c r="H392" s="83" t="s">
        <v>6121</v>
      </c>
      <c r="I392" s="109">
        <v>45143</v>
      </c>
      <c r="J392" s="193">
        <f>VLOOKUP(A392,'Membership Details'!C:J,8,FALSE)</f>
        <v>45139</v>
      </c>
      <c r="K392" s="193" t="b">
        <f t="shared" si="6"/>
        <v>1</v>
      </c>
      <c r="L392">
        <v>144000</v>
      </c>
      <c r="M392" s="83"/>
      <c r="N392" s="109">
        <v>45508</v>
      </c>
      <c r="O392" s="83">
        <v>0</v>
      </c>
      <c r="P392" s="83">
        <v>0</v>
      </c>
      <c r="Q392" s="146">
        <v>0.125</v>
      </c>
      <c r="R392" s="83"/>
      <c r="T392"/>
      <c r="AA392">
        <v>144000</v>
      </c>
    </row>
    <row r="393" spans="1:27" ht="15">
      <c r="A393" s="118">
        <v>4514</v>
      </c>
      <c r="B393" s="83" t="s">
        <v>6119</v>
      </c>
      <c r="C393" s="83" t="s">
        <v>6120</v>
      </c>
      <c r="D393" s="118">
        <v>645</v>
      </c>
      <c r="E393" s="83" t="s">
        <v>153</v>
      </c>
      <c r="G393" t="s">
        <v>2491</v>
      </c>
      <c r="H393" s="83" t="s">
        <v>6121</v>
      </c>
      <c r="I393" s="109">
        <v>45143</v>
      </c>
      <c r="J393" s="193">
        <f>VLOOKUP(A393,'Membership Details'!C:J,8,FALSE)</f>
        <v>45136</v>
      </c>
      <c r="K393" s="193" t="b">
        <f t="shared" si="6"/>
        <v>1</v>
      </c>
      <c r="L393">
        <v>127000</v>
      </c>
      <c r="M393" s="83">
        <v>12</v>
      </c>
      <c r="N393" s="109">
        <v>45508</v>
      </c>
      <c r="O393" s="83">
        <v>0</v>
      </c>
      <c r="P393" s="83">
        <v>0</v>
      </c>
      <c r="Q393" s="146">
        <v>0.125</v>
      </c>
      <c r="R393" s="83"/>
      <c r="T393"/>
      <c r="AA393">
        <v>127000</v>
      </c>
    </row>
    <row r="394" spans="1:27" ht="15">
      <c r="A394" s="118">
        <v>346</v>
      </c>
      <c r="B394" s="83" t="s">
        <v>6119</v>
      </c>
      <c r="C394" s="83" t="s">
        <v>6120</v>
      </c>
      <c r="D394" s="118">
        <v>646</v>
      </c>
      <c r="E394" s="83" t="s">
        <v>153</v>
      </c>
      <c r="G394" t="s">
        <v>604</v>
      </c>
      <c r="H394" s="83" t="s">
        <v>6121</v>
      </c>
      <c r="I394" s="109">
        <v>45143</v>
      </c>
      <c r="J394" s="193">
        <f>VLOOKUP(A394,'Membership Details'!C:J,8,FALSE)</f>
        <v>36982</v>
      </c>
      <c r="K394" s="193" t="b">
        <f t="shared" si="6"/>
        <v>1</v>
      </c>
      <c r="L394">
        <v>200000</v>
      </c>
      <c r="M394" s="83">
        <v>12</v>
      </c>
      <c r="N394" s="109">
        <v>45508</v>
      </c>
      <c r="O394" s="83">
        <v>0</v>
      </c>
      <c r="P394" s="83">
        <v>0</v>
      </c>
      <c r="Q394" s="146">
        <v>0.125</v>
      </c>
      <c r="R394" s="83"/>
      <c r="T394"/>
      <c r="AA394">
        <v>200000</v>
      </c>
    </row>
    <row r="395" spans="1:27" ht="15">
      <c r="A395" s="118">
        <v>848</v>
      </c>
      <c r="B395" s="83" t="s">
        <v>6119</v>
      </c>
      <c r="C395" s="83" t="s">
        <v>6120</v>
      </c>
      <c r="D395" s="118">
        <v>647</v>
      </c>
      <c r="E395" s="83" t="s">
        <v>153</v>
      </c>
      <c r="G395" t="s">
        <v>450</v>
      </c>
      <c r="H395" s="83" t="s">
        <v>6121</v>
      </c>
      <c r="I395" s="109">
        <v>45143</v>
      </c>
      <c r="J395" s="193">
        <f>VLOOKUP(A395,'Membership Details'!C:J,8,FALSE)</f>
        <v>36982</v>
      </c>
      <c r="K395" s="193" t="b">
        <f t="shared" si="6"/>
        <v>1</v>
      </c>
      <c r="L395">
        <v>250000</v>
      </c>
      <c r="M395" s="83">
        <v>12</v>
      </c>
      <c r="N395" s="109">
        <v>45508</v>
      </c>
      <c r="O395" s="83">
        <v>0</v>
      </c>
      <c r="P395" s="83">
        <v>0</v>
      </c>
      <c r="Q395" s="146">
        <v>0.125</v>
      </c>
      <c r="R395" s="83"/>
      <c r="T395"/>
      <c r="AA395">
        <v>250000</v>
      </c>
    </row>
    <row r="396" spans="1:27" ht="15">
      <c r="A396" s="118">
        <v>868</v>
      </c>
      <c r="B396" s="83" t="s">
        <v>6119</v>
      </c>
      <c r="C396" s="83" t="s">
        <v>6120</v>
      </c>
      <c r="D396" s="118">
        <v>648</v>
      </c>
      <c r="E396" s="83" t="s">
        <v>153</v>
      </c>
      <c r="G396" t="s">
        <v>787</v>
      </c>
      <c r="H396" s="83" t="s">
        <v>6121</v>
      </c>
      <c r="I396" s="109">
        <v>45143</v>
      </c>
      <c r="J396" s="193">
        <f>VLOOKUP(A396,'Membership Details'!C:J,8,FALSE)</f>
        <v>36982</v>
      </c>
      <c r="K396" s="193" t="b">
        <f t="shared" si="6"/>
        <v>1</v>
      </c>
      <c r="L396">
        <v>270000</v>
      </c>
      <c r="M396" s="83">
        <v>12</v>
      </c>
      <c r="N396" s="109">
        <v>45508</v>
      </c>
      <c r="O396" s="83">
        <v>0</v>
      </c>
      <c r="P396" s="83">
        <v>0</v>
      </c>
      <c r="Q396" s="146">
        <v>0.125</v>
      </c>
      <c r="R396" s="83"/>
      <c r="T396"/>
      <c r="AA396">
        <v>270000</v>
      </c>
    </row>
    <row r="397" spans="1:27" ht="15">
      <c r="A397" s="118">
        <v>964</v>
      </c>
      <c r="B397" s="83" t="s">
        <v>6119</v>
      </c>
      <c r="C397" s="83" t="s">
        <v>6120</v>
      </c>
      <c r="D397" s="118">
        <v>649</v>
      </c>
      <c r="E397" s="83" t="s">
        <v>153</v>
      </c>
      <c r="G397" t="s">
        <v>515</v>
      </c>
      <c r="H397" s="83" t="s">
        <v>6121</v>
      </c>
      <c r="I397" s="109">
        <v>45143</v>
      </c>
      <c r="J397" s="193">
        <f>VLOOKUP(A397,'Membership Details'!C:J,8,FALSE)</f>
        <v>36982</v>
      </c>
      <c r="K397" s="193" t="b">
        <f t="shared" si="6"/>
        <v>1</v>
      </c>
      <c r="L397">
        <v>220000</v>
      </c>
      <c r="M397" s="83">
        <v>12</v>
      </c>
      <c r="N397" s="109">
        <v>45508</v>
      </c>
      <c r="O397" s="83">
        <v>0</v>
      </c>
      <c r="P397" s="83">
        <v>0</v>
      </c>
      <c r="Q397" s="146">
        <v>0.125</v>
      </c>
      <c r="R397" s="83"/>
      <c r="T397"/>
      <c r="AA397">
        <v>220000</v>
      </c>
    </row>
    <row r="398" spans="1:27" ht="15">
      <c r="A398" s="118">
        <v>1145</v>
      </c>
      <c r="B398" s="83" t="s">
        <v>6119</v>
      </c>
      <c r="C398" s="83" t="s">
        <v>6120</v>
      </c>
      <c r="D398" s="118">
        <v>650</v>
      </c>
      <c r="E398" s="83" t="s">
        <v>153</v>
      </c>
      <c r="G398" t="s">
        <v>788</v>
      </c>
      <c r="H398" s="83" t="s">
        <v>6121</v>
      </c>
      <c r="I398" s="109">
        <v>45143</v>
      </c>
      <c r="J398" s="193">
        <f>VLOOKUP(A398,'Membership Details'!C:J,8,FALSE)</f>
        <v>36982</v>
      </c>
      <c r="K398" s="193" t="b">
        <f t="shared" si="6"/>
        <v>1</v>
      </c>
      <c r="L398">
        <v>275000</v>
      </c>
      <c r="M398" s="83">
        <v>12</v>
      </c>
      <c r="N398" s="109">
        <v>45508</v>
      </c>
      <c r="O398" s="83">
        <v>0</v>
      </c>
      <c r="P398" s="83">
        <v>0</v>
      </c>
      <c r="Q398" s="146">
        <v>0.125</v>
      </c>
      <c r="R398" s="83"/>
      <c r="T398"/>
      <c r="AA398">
        <v>275000</v>
      </c>
    </row>
    <row r="399" spans="1:27" ht="15">
      <c r="A399" s="118">
        <v>1468</v>
      </c>
      <c r="B399" s="83" t="s">
        <v>6119</v>
      </c>
      <c r="C399" s="83" t="s">
        <v>6120</v>
      </c>
      <c r="D399" s="118">
        <v>651</v>
      </c>
      <c r="E399" s="83" t="s">
        <v>153</v>
      </c>
      <c r="G399" t="s">
        <v>707</v>
      </c>
      <c r="H399" s="83" t="s">
        <v>6121</v>
      </c>
      <c r="I399" s="109">
        <v>45143</v>
      </c>
      <c r="J399" s="193">
        <f>VLOOKUP(A399,'Membership Details'!C:J,8,FALSE)</f>
        <v>36982</v>
      </c>
      <c r="K399" s="193" t="b">
        <f t="shared" si="6"/>
        <v>1</v>
      </c>
      <c r="L399">
        <v>160000</v>
      </c>
      <c r="M399" s="83">
        <v>12</v>
      </c>
      <c r="N399" s="109">
        <v>45508</v>
      </c>
      <c r="O399" s="83">
        <v>0</v>
      </c>
      <c r="P399" s="83">
        <v>0</v>
      </c>
      <c r="Q399" s="146">
        <v>0.125</v>
      </c>
      <c r="R399" s="83"/>
      <c r="T399"/>
      <c r="AA399">
        <v>160000</v>
      </c>
    </row>
    <row r="400" spans="1:27" ht="15">
      <c r="A400" s="118">
        <v>1976</v>
      </c>
      <c r="B400" s="83" t="s">
        <v>6119</v>
      </c>
      <c r="C400" s="83" t="s">
        <v>6120</v>
      </c>
      <c r="D400" s="118">
        <v>652</v>
      </c>
      <c r="E400" s="83" t="s">
        <v>153</v>
      </c>
      <c r="G400" t="s">
        <v>1086</v>
      </c>
      <c r="H400" s="83" t="s">
        <v>6121</v>
      </c>
      <c r="I400" s="109">
        <v>45143</v>
      </c>
      <c r="J400" s="193">
        <f>VLOOKUP(A400,'Membership Details'!C:J,8,FALSE)</f>
        <v>36982</v>
      </c>
      <c r="K400" s="193" t="b">
        <f t="shared" si="6"/>
        <v>1</v>
      </c>
      <c r="L400">
        <v>225000</v>
      </c>
      <c r="M400" s="83">
        <v>12</v>
      </c>
      <c r="N400" s="109">
        <v>45508</v>
      </c>
      <c r="O400" s="83">
        <v>0</v>
      </c>
      <c r="P400" s="83">
        <v>0</v>
      </c>
      <c r="Q400" s="146">
        <v>0.125</v>
      </c>
      <c r="R400" s="83"/>
      <c r="T400"/>
      <c r="AA400">
        <v>225000</v>
      </c>
    </row>
    <row r="401" spans="1:27" ht="15">
      <c r="A401" s="118">
        <v>1977</v>
      </c>
      <c r="B401" s="83" t="s">
        <v>6119</v>
      </c>
      <c r="C401" s="83" t="s">
        <v>6120</v>
      </c>
      <c r="D401" s="118">
        <v>653</v>
      </c>
      <c r="E401" s="83" t="s">
        <v>153</v>
      </c>
      <c r="G401" t="s">
        <v>1727</v>
      </c>
      <c r="H401" s="83" t="s">
        <v>6121</v>
      </c>
      <c r="I401" s="109">
        <v>45143</v>
      </c>
      <c r="J401" s="193">
        <f>VLOOKUP(A401,'Membership Details'!C:J,8,FALSE)</f>
        <v>39707</v>
      </c>
      <c r="K401" s="193" t="b">
        <f t="shared" si="6"/>
        <v>1</v>
      </c>
      <c r="L401">
        <v>225000</v>
      </c>
      <c r="M401" s="83">
        <v>12</v>
      </c>
      <c r="N401" s="109">
        <v>45508</v>
      </c>
      <c r="O401" s="83">
        <v>0</v>
      </c>
      <c r="P401" s="83">
        <v>0</v>
      </c>
      <c r="Q401" s="146">
        <v>0.125</v>
      </c>
      <c r="R401" s="83"/>
      <c r="T401"/>
      <c r="AA401">
        <v>225000</v>
      </c>
    </row>
    <row r="402" spans="1:27" ht="15">
      <c r="A402" s="118">
        <v>2262</v>
      </c>
      <c r="B402" s="83" t="s">
        <v>6119</v>
      </c>
      <c r="C402" s="83" t="s">
        <v>6120</v>
      </c>
      <c r="D402" s="118">
        <v>654</v>
      </c>
      <c r="E402" s="83" t="s">
        <v>153</v>
      </c>
      <c r="G402" t="s">
        <v>1756</v>
      </c>
      <c r="H402" s="83" t="s">
        <v>6121</v>
      </c>
      <c r="I402" s="109">
        <v>45143</v>
      </c>
      <c r="J402" s="193">
        <f>VLOOKUP(A402,'Membership Details'!C:J,8,FALSE)</f>
        <v>40896</v>
      </c>
      <c r="K402" s="193" t="b">
        <f t="shared" si="6"/>
        <v>1</v>
      </c>
      <c r="L402">
        <v>250000</v>
      </c>
      <c r="M402" s="83">
        <v>12</v>
      </c>
      <c r="N402" s="109">
        <v>45508</v>
      </c>
      <c r="O402" s="83">
        <v>0</v>
      </c>
      <c r="P402" s="83">
        <v>0</v>
      </c>
      <c r="Q402" s="146">
        <v>0.125</v>
      </c>
      <c r="R402" s="83"/>
      <c r="T402"/>
      <c r="AA402">
        <v>250000</v>
      </c>
    </row>
    <row r="403" spans="1:27" ht="15">
      <c r="A403" s="118">
        <v>2538</v>
      </c>
      <c r="B403" s="83" t="s">
        <v>6119</v>
      </c>
      <c r="C403" s="83" t="s">
        <v>6120</v>
      </c>
      <c r="D403" s="118">
        <v>655</v>
      </c>
      <c r="E403" s="83" t="s">
        <v>153</v>
      </c>
      <c r="G403" t="s">
        <v>1952</v>
      </c>
      <c r="H403" s="83" t="s">
        <v>6121</v>
      </c>
      <c r="I403" s="109">
        <v>45143</v>
      </c>
      <c r="J403" s="193">
        <f>VLOOKUP(A403,'Membership Details'!C:J,8,FALSE)</f>
        <v>42228</v>
      </c>
      <c r="K403" s="193" t="b">
        <f t="shared" si="6"/>
        <v>1</v>
      </c>
      <c r="L403">
        <v>250000</v>
      </c>
      <c r="M403" s="83">
        <v>12</v>
      </c>
      <c r="N403" s="109">
        <v>45508</v>
      </c>
      <c r="O403" s="83">
        <v>0</v>
      </c>
      <c r="P403" s="83">
        <v>0</v>
      </c>
      <c r="Q403" s="146">
        <v>0.125</v>
      </c>
      <c r="R403" s="83"/>
      <c r="T403"/>
      <c r="AA403">
        <v>250000</v>
      </c>
    </row>
    <row r="404" spans="1:27" ht="15">
      <c r="A404" s="118">
        <v>2539</v>
      </c>
      <c r="B404" s="83" t="s">
        <v>6119</v>
      </c>
      <c r="C404" s="83" t="s">
        <v>6120</v>
      </c>
      <c r="D404" s="118">
        <v>656</v>
      </c>
      <c r="E404" s="83" t="s">
        <v>153</v>
      </c>
      <c r="G404" t="s">
        <v>1951</v>
      </c>
      <c r="H404" s="83" t="s">
        <v>6121</v>
      </c>
      <c r="I404" s="109">
        <v>45143</v>
      </c>
      <c r="J404" s="193">
        <f>VLOOKUP(A404,'Membership Details'!C:J,8,FALSE)</f>
        <v>42228</v>
      </c>
      <c r="K404" s="193" t="b">
        <f t="shared" si="6"/>
        <v>1</v>
      </c>
      <c r="L404">
        <v>250000</v>
      </c>
      <c r="M404" s="83">
        <v>12</v>
      </c>
      <c r="N404" s="109">
        <v>45508</v>
      </c>
      <c r="O404" s="83">
        <v>0</v>
      </c>
      <c r="P404" s="83">
        <v>0</v>
      </c>
      <c r="Q404" s="146">
        <v>0.125</v>
      </c>
      <c r="R404" s="83"/>
      <c r="T404"/>
      <c r="AA404">
        <v>250000</v>
      </c>
    </row>
    <row r="405" spans="1:27" ht="15">
      <c r="A405" s="118">
        <v>580</v>
      </c>
      <c r="B405" s="83" t="s">
        <v>6119</v>
      </c>
      <c r="C405" s="83" t="s">
        <v>6120</v>
      </c>
      <c r="D405" s="118">
        <v>657</v>
      </c>
      <c r="E405" s="83" t="s">
        <v>153</v>
      </c>
      <c r="G405" t="s">
        <v>923</v>
      </c>
      <c r="H405" s="83" t="s">
        <v>6121</v>
      </c>
      <c r="I405" s="109">
        <v>45143</v>
      </c>
      <c r="J405" s="193">
        <f>VLOOKUP(A405,'Membership Details'!C:J,8,FALSE)</f>
        <v>36982</v>
      </c>
      <c r="K405" s="193" t="b">
        <f t="shared" si="6"/>
        <v>1</v>
      </c>
      <c r="L405">
        <v>220000</v>
      </c>
      <c r="M405" s="83">
        <v>12</v>
      </c>
      <c r="N405" s="109">
        <v>45508</v>
      </c>
      <c r="O405" s="83">
        <v>0</v>
      </c>
      <c r="P405" s="83">
        <v>0</v>
      </c>
      <c r="Q405" s="146">
        <v>0.125</v>
      </c>
      <c r="R405" s="83"/>
      <c r="T405"/>
      <c r="AA405">
        <v>220000</v>
      </c>
    </row>
    <row r="406" spans="1:27" ht="15">
      <c r="A406" s="118">
        <v>982</v>
      </c>
      <c r="B406" s="83" t="s">
        <v>6119</v>
      </c>
      <c r="C406" s="83" t="s">
        <v>6120</v>
      </c>
      <c r="D406" s="118">
        <v>658</v>
      </c>
      <c r="E406" s="83" t="s">
        <v>153</v>
      </c>
      <c r="G406" t="s">
        <v>1089</v>
      </c>
      <c r="H406" s="83" t="s">
        <v>6121</v>
      </c>
      <c r="I406" s="109">
        <v>45152</v>
      </c>
      <c r="J406" s="193">
        <f>VLOOKUP(A406,'Membership Details'!C:J,8,FALSE)</f>
        <v>36982</v>
      </c>
      <c r="K406" s="193" t="b">
        <f t="shared" si="6"/>
        <v>1</v>
      </c>
      <c r="L406">
        <v>200000</v>
      </c>
      <c r="M406" s="83">
        <v>12</v>
      </c>
      <c r="N406" s="109">
        <v>45517</v>
      </c>
      <c r="O406" s="83">
        <v>0</v>
      </c>
      <c r="P406" s="83">
        <v>0</v>
      </c>
      <c r="Q406" s="146">
        <v>0.125</v>
      </c>
      <c r="R406" s="83"/>
      <c r="T406"/>
      <c r="AA406">
        <v>200000</v>
      </c>
    </row>
    <row r="407" spans="1:27" ht="15">
      <c r="A407" s="118">
        <v>2068</v>
      </c>
      <c r="B407" s="83" t="s">
        <v>6119</v>
      </c>
      <c r="C407" s="83" t="s">
        <v>6120</v>
      </c>
      <c r="D407" s="118">
        <v>660</v>
      </c>
      <c r="E407" s="83" t="s">
        <v>153</v>
      </c>
      <c r="G407" t="s">
        <v>1859</v>
      </c>
      <c r="H407" s="83" t="s">
        <v>6121</v>
      </c>
      <c r="I407" s="109">
        <v>45152</v>
      </c>
      <c r="J407" s="193">
        <f>VLOOKUP(A407,'Membership Details'!C:J,8,FALSE)</f>
        <v>41411</v>
      </c>
      <c r="K407" s="193" t="b">
        <f t="shared" si="6"/>
        <v>1</v>
      </c>
      <c r="L407">
        <v>190000</v>
      </c>
      <c r="M407" s="83">
        <v>12</v>
      </c>
      <c r="N407" s="109">
        <v>45517</v>
      </c>
      <c r="O407" s="83">
        <v>0</v>
      </c>
      <c r="P407" s="83">
        <v>0</v>
      </c>
      <c r="Q407" s="146">
        <v>0.125</v>
      </c>
      <c r="R407" s="83"/>
      <c r="T407"/>
      <c r="AA407">
        <v>190000</v>
      </c>
    </row>
    <row r="408" spans="1:27" ht="15">
      <c r="A408" s="118">
        <v>2069</v>
      </c>
      <c r="B408" s="83" t="s">
        <v>6119</v>
      </c>
      <c r="C408" s="83" t="s">
        <v>6120</v>
      </c>
      <c r="D408" s="118">
        <v>661</v>
      </c>
      <c r="E408" s="83" t="s">
        <v>153</v>
      </c>
      <c r="G408" t="s">
        <v>1860</v>
      </c>
      <c r="H408" s="83" t="s">
        <v>6121</v>
      </c>
      <c r="I408" s="109">
        <v>45152</v>
      </c>
      <c r="J408" s="193">
        <f>VLOOKUP(A408,'Membership Details'!C:J,8,FALSE)</f>
        <v>41411</v>
      </c>
      <c r="K408" s="193" t="b">
        <f t="shared" si="6"/>
        <v>1</v>
      </c>
      <c r="L408">
        <v>190000</v>
      </c>
      <c r="M408" s="83">
        <v>12</v>
      </c>
      <c r="N408" s="109">
        <v>45517</v>
      </c>
      <c r="O408" s="83">
        <v>0</v>
      </c>
      <c r="P408" s="83">
        <v>0</v>
      </c>
      <c r="Q408" s="146">
        <v>0.125</v>
      </c>
      <c r="R408" s="83"/>
      <c r="T408"/>
      <c r="AA408">
        <v>190000</v>
      </c>
    </row>
    <row r="409" spans="1:27" ht="15">
      <c r="A409" s="118">
        <v>1734</v>
      </c>
      <c r="B409" s="83" t="s">
        <v>6119</v>
      </c>
      <c r="C409" s="83" t="s">
        <v>6120</v>
      </c>
      <c r="D409" s="118">
        <v>662</v>
      </c>
      <c r="E409" s="83" t="s">
        <v>153</v>
      </c>
      <c r="G409" t="s">
        <v>1657</v>
      </c>
      <c r="H409" s="83" t="s">
        <v>6121</v>
      </c>
      <c r="I409" s="109">
        <v>45152</v>
      </c>
      <c r="J409" s="193">
        <f>VLOOKUP(A409,'Membership Details'!C:J,8,FALSE)</f>
        <v>39837</v>
      </c>
      <c r="K409" s="193" t="b">
        <f t="shared" si="6"/>
        <v>1</v>
      </c>
      <c r="L409">
        <v>200000</v>
      </c>
      <c r="M409" s="83">
        <v>12</v>
      </c>
      <c r="N409" s="109">
        <v>45517</v>
      </c>
      <c r="O409" s="83">
        <v>0</v>
      </c>
      <c r="P409" s="83">
        <v>0</v>
      </c>
      <c r="Q409" s="146">
        <v>0.125</v>
      </c>
      <c r="R409" s="83"/>
      <c r="T409"/>
      <c r="AA409">
        <v>200000</v>
      </c>
    </row>
    <row r="410" spans="1:27" ht="15">
      <c r="A410" s="118">
        <v>2067</v>
      </c>
      <c r="B410" s="83" t="s">
        <v>6119</v>
      </c>
      <c r="C410" s="83" t="s">
        <v>6120</v>
      </c>
      <c r="D410" s="118">
        <v>663</v>
      </c>
      <c r="E410" s="83" t="s">
        <v>153</v>
      </c>
      <c r="G410" t="s">
        <v>1861</v>
      </c>
      <c r="H410" s="83" t="s">
        <v>6121</v>
      </c>
      <c r="I410" s="109">
        <v>45152</v>
      </c>
      <c r="J410" s="193">
        <f>VLOOKUP(A410,'Membership Details'!C:J,8,FALSE)</f>
        <v>41411</v>
      </c>
      <c r="K410" s="193" t="b">
        <f t="shared" si="6"/>
        <v>1</v>
      </c>
      <c r="L410">
        <v>190000</v>
      </c>
      <c r="M410" s="83">
        <v>12</v>
      </c>
      <c r="N410" s="109">
        <v>45517</v>
      </c>
      <c r="O410" s="83">
        <v>0</v>
      </c>
      <c r="P410" s="83">
        <v>0</v>
      </c>
      <c r="Q410" s="146">
        <v>0.125</v>
      </c>
      <c r="R410" s="83"/>
      <c r="T410"/>
      <c r="AA410">
        <v>190000</v>
      </c>
    </row>
    <row r="411" spans="1:27" ht="15">
      <c r="A411" s="118">
        <v>1384</v>
      </c>
      <c r="B411" s="83" t="s">
        <v>6119</v>
      </c>
      <c r="C411" s="83" t="s">
        <v>6120</v>
      </c>
      <c r="D411" s="118">
        <v>664</v>
      </c>
      <c r="E411" s="83" t="s">
        <v>153</v>
      </c>
      <c r="G411" t="s">
        <v>827</v>
      </c>
      <c r="H411" s="83" t="s">
        <v>6121</v>
      </c>
      <c r="I411" s="128">
        <v>45194</v>
      </c>
      <c r="J411" s="193">
        <f>VLOOKUP(A411,'Membership Details'!C:J,8,FALSE)</f>
        <v>36982</v>
      </c>
      <c r="K411" s="193" t="b">
        <f t="shared" si="6"/>
        <v>1</v>
      </c>
      <c r="L411">
        <v>250000</v>
      </c>
      <c r="M411" s="83">
        <v>12</v>
      </c>
      <c r="N411" s="109">
        <v>45559</v>
      </c>
      <c r="O411" s="83">
        <v>0</v>
      </c>
      <c r="P411" s="83">
        <v>0</v>
      </c>
      <c r="Q411" s="146">
        <v>0.125</v>
      </c>
      <c r="R411" s="83"/>
      <c r="T411"/>
      <c r="AA411">
        <v>250000</v>
      </c>
    </row>
    <row r="412" spans="1:27" ht="15">
      <c r="A412" s="118">
        <v>3243</v>
      </c>
      <c r="B412" s="83" t="s">
        <v>6119</v>
      </c>
      <c r="C412" s="83" t="s">
        <v>6120</v>
      </c>
      <c r="D412" s="118">
        <v>665</v>
      </c>
      <c r="E412" s="83" t="s">
        <v>153</v>
      </c>
      <c r="G412" t="s">
        <v>1836</v>
      </c>
      <c r="H412" s="83" t="s">
        <v>6121</v>
      </c>
      <c r="I412" s="128">
        <v>45194</v>
      </c>
      <c r="J412" s="193">
        <f>VLOOKUP(A412,'Membership Details'!C:J,8,FALSE)</f>
        <v>40896</v>
      </c>
      <c r="K412" s="193" t="b">
        <f t="shared" si="6"/>
        <v>1</v>
      </c>
      <c r="L412">
        <v>139000</v>
      </c>
      <c r="M412" s="83">
        <v>12</v>
      </c>
      <c r="N412" s="109">
        <v>45559</v>
      </c>
      <c r="O412" s="83">
        <v>0</v>
      </c>
      <c r="P412" s="83">
        <v>0</v>
      </c>
      <c r="Q412" s="146">
        <v>0.125</v>
      </c>
      <c r="R412" s="83"/>
      <c r="T412"/>
      <c r="AA412">
        <v>139000</v>
      </c>
    </row>
    <row r="413" spans="1:27" ht="15">
      <c r="A413" s="118">
        <v>2791</v>
      </c>
      <c r="B413" s="83" t="s">
        <v>6119</v>
      </c>
      <c r="C413" s="83" t="s">
        <v>6120</v>
      </c>
      <c r="D413" s="118">
        <v>666</v>
      </c>
      <c r="E413" s="83" t="s">
        <v>153</v>
      </c>
      <c r="G413" t="s">
        <v>1016</v>
      </c>
      <c r="H413" s="83" t="s">
        <v>6121</v>
      </c>
      <c r="I413" s="128">
        <v>45194</v>
      </c>
      <c r="J413" s="193">
        <f>VLOOKUP(A413,'Membership Details'!C:J,8,FALSE)</f>
        <v>36982</v>
      </c>
      <c r="K413" s="193" t="b">
        <f t="shared" si="6"/>
        <v>1</v>
      </c>
      <c r="L413">
        <v>150000</v>
      </c>
      <c r="M413" s="83">
        <v>12</v>
      </c>
      <c r="N413" s="109">
        <v>45559</v>
      </c>
      <c r="O413" s="83">
        <v>0</v>
      </c>
      <c r="P413" s="83">
        <v>0</v>
      </c>
      <c r="Q413" s="146">
        <v>0.125</v>
      </c>
      <c r="R413" s="83"/>
      <c r="T413"/>
      <c r="AA413">
        <v>150000</v>
      </c>
    </row>
    <row r="414" spans="1:27" ht="15">
      <c r="A414" s="118">
        <v>3238</v>
      </c>
      <c r="B414" s="83" t="s">
        <v>6119</v>
      </c>
      <c r="C414" s="83" t="s">
        <v>6120</v>
      </c>
      <c r="D414" s="118">
        <v>667</v>
      </c>
      <c r="E414" s="83" t="s">
        <v>153</v>
      </c>
      <c r="G414" t="s">
        <v>1829</v>
      </c>
      <c r="H414" s="83" t="s">
        <v>6121</v>
      </c>
      <c r="I414" s="128">
        <v>45194</v>
      </c>
      <c r="J414" s="193">
        <f>VLOOKUP(A414,'Membership Details'!C:J,8,FALSE)</f>
        <v>40896</v>
      </c>
      <c r="K414" s="193" t="b">
        <f t="shared" si="6"/>
        <v>1</v>
      </c>
      <c r="L414">
        <v>150000</v>
      </c>
      <c r="M414" s="83">
        <v>12</v>
      </c>
      <c r="N414" s="109">
        <v>45559</v>
      </c>
      <c r="O414" s="83">
        <v>0</v>
      </c>
      <c r="P414" s="83">
        <v>0</v>
      </c>
      <c r="Q414" s="146">
        <v>0.125</v>
      </c>
      <c r="R414" s="83"/>
      <c r="T414"/>
      <c r="AA414">
        <v>150000</v>
      </c>
    </row>
    <row r="415" spans="1:27" ht="15">
      <c r="B415" s="83"/>
      <c r="C415" s="83"/>
      <c r="D415" s="83"/>
      <c r="E415" s="83"/>
      <c r="H415" s="83"/>
      <c r="I415" s="109"/>
      <c r="J415" s="193" t="e">
        <f>VLOOKUP(A415,'Membership Details'!C:J,8,FALSE)</f>
        <v>#N/A</v>
      </c>
      <c r="K415" s="193" t="e">
        <f t="shared" si="6"/>
        <v>#N/A</v>
      </c>
      <c r="M415" s="83"/>
      <c r="N415" s="109"/>
      <c r="P415" s="83"/>
      <c r="Q415" s="83"/>
      <c r="R415" s="83"/>
    </row>
    <row r="416" spans="1:27" ht="15">
      <c r="A416">
        <v>3966</v>
      </c>
      <c r="B416" s="83" t="s">
        <v>6119</v>
      </c>
      <c r="C416" s="83" t="s">
        <v>8265</v>
      </c>
      <c r="D416">
        <v>42</v>
      </c>
      <c r="E416" s="83" t="s">
        <v>153</v>
      </c>
      <c r="F416" s="2">
        <v>79</v>
      </c>
      <c r="G416" t="s">
        <v>2168</v>
      </c>
      <c r="H416" s="83" t="s">
        <v>6121</v>
      </c>
      <c r="I416" s="188">
        <v>45282</v>
      </c>
      <c r="J416" s="193">
        <f>VLOOKUP(A416,'Membership Details'!C:J,8,FALSE)</f>
        <v>43049</v>
      </c>
      <c r="K416" s="193" t="b">
        <f t="shared" si="6"/>
        <v>1</v>
      </c>
      <c r="L416">
        <v>200000</v>
      </c>
      <c r="M416" s="83">
        <v>12</v>
      </c>
      <c r="N416" s="109">
        <f>I416+365</f>
        <v>45647</v>
      </c>
      <c r="O416" s="2">
        <v>0</v>
      </c>
      <c r="P416" s="83">
        <v>0</v>
      </c>
      <c r="Q416" s="146">
        <v>0.125</v>
      </c>
      <c r="R416" s="83"/>
      <c r="AA416">
        <v>200000</v>
      </c>
    </row>
    <row r="417" spans="1:27" ht="15">
      <c r="A417">
        <v>4099</v>
      </c>
      <c r="B417" s="83" t="s">
        <v>6119</v>
      </c>
      <c r="C417" s="83" t="s">
        <v>8265</v>
      </c>
      <c r="D417">
        <v>43</v>
      </c>
      <c r="E417" s="83" t="s">
        <v>153</v>
      </c>
      <c r="F417" s="2">
        <v>79</v>
      </c>
      <c r="G417" t="s">
        <v>2212</v>
      </c>
      <c r="H417" s="83" t="s">
        <v>6121</v>
      </c>
      <c r="I417" s="188">
        <v>45282</v>
      </c>
      <c r="J417" s="193">
        <f>VLOOKUP(A417,'Membership Details'!C:J,8,FALSE)</f>
        <v>43547</v>
      </c>
      <c r="K417" s="193" t="b">
        <f t="shared" si="6"/>
        <v>1</v>
      </c>
      <c r="L417">
        <v>230000</v>
      </c>
      <c r="M417" s="83">
        <v>12</v>
      </c>
      <c r="N417" s="109">
        <f t="shared" ref="N417:N419" si="7">I417+365</f>
        <v>45647</v>
      </c>
      <c r="O417" s="2">
        <v>0</v>
      </c>
      <c r="P417" s="83">
        <v>0</v>
      </c>
      <c r="Q417" s="146">
        <v>0.125</v>
      </c>
      <c r="R417" s="83"/>
      <c r="AA417">
        <v>230000</v>
      </c>
    </row>
    <row r="418" spans="1:27" ht="15">
      <c r="A418">
        <v>4100</v>
      </c>
      <c r="B418" s="83" t="s">
        <v>6119</v>
      </c>
      <c r="C418" s="83" t="s">
        <v>8265</v>
      </c>
      <c r="D418">
        <v>44</v>
      </c>
      <c r="E418" s="83" t="s">
        <v>153</v>
      </c>
      <c r="F418" s="2">
        <v>79</v>
      </c>
      <c r="G418" t="s">
        <v>2213</v>
      </c>
      <c r="H418" s="83" t="s">
        <v>6121</v>
      </c>
      <c r="I418" s="188">
        <v>45282</v>
      </c>
      <c r="J418" s="193">
        <f>VLOOKUP(A418,'Membership Details'!C:J,8,FALSE)</f>
        <v>43547</v>
      </c>
      <c r="K418" s="193" t="b">
        <f t="shared" si="6"/>
        <v>1</v>
      </c>
      <c r="L418">
        <v>240000</v>
      </c>
      <c r="M418" s="83">
        <v>12</v>
      </c>
      <c r="N418" s="109">
        <f t="shared" si="7"/>
        <v>45647</v>
      </c>
      <c r="O418" s="2">
        <v>0</v>
      </c>
      <c r="P418" s="83">
        <v>0</v>
      </c>
      <c r="Q418" s="146">
        <v>0.125</v>
      </c>
      <c r="R418" s="83"/>
      <c r="AA418">
        <v>240000</v>
      </c>
    </row>
    <row r="419" spans="1:27" ht="15">
      <c r="A419">
        <v>4164</v>
      </c>
      <c r="B419" s="83" t="s">
        <v>6119</v>
      </c>
      <c r="C419" s="83" t="s">
        <v>8265</v>
      </c>
      <c r="D419">
        <v>45</v>
      </c>
      <c r="E419" s="83" t="s">
        <v>153</v>
      </c>
      <c r="F419" s="2">
        <v>79</v>
      </c>
      <c r="G419" t="s">
        <v>2275</v>
      </c>
      <c r="H419" s="83" t="s">
        <v>6121</v>
      </c>
      <c r="I419" s="188">
        <v>45282</v>
      </c>
      <c r="J419" s="193">
        <f>VLOOKUP(A419,'Membership Details'!C:J,8,FALSE)</f>
        <v>43586</v>
      </c>
      <c r="K419" s="193" t="b">
        <f t="shared" si="6"/>
        <v>1</v>
      </c>
      <c r="L419">
        <v>300000</v>
      </c>
      <c r="M419" s="83">
        <v>12</v>
      </c>
      <c r="N419" s="109">
        <f t="shared" si="7"/>
        <v>45647</v>
      </c>
      <c r="O419" s="2">
        <v>0</v>
      </c>
      <c r="P419" s="83">
        <v>0</v>
      </c>
      <c r="Q419" s="146">
        <v>0.125</v>
      </c>
      <c r="R419" s="83"/>
      <c r="AA419">
        <v>300000</v>
      </c>
    </row>
    <row r="420" spans="1:27" ht="15">
      <c r="B420" s="83"/>
      <c r="C420" s="83"/>
      <c r="D420" s="83"/>
      <c r="E420" s="83"/>
      <c r="H420" s="83"/>
      <c r="I420" s="129"/>
      <c r="J420" s="129"/>
      <c r="K420" s="129"/>
      <c r="M420" s="83"/>
      <c r="N420" s="131"/>
      <c r="P420" s="83"/>
      <c r="Q420" s="83"/>
      <c r="R420" s="83"/>
    </row>
    <row r="421" spans="1:27" ht="15">
      <c r="B421" s="83"/>
      <c r="C421" s="83"/>
      <c r="D421" s="83"/>
      <c r="E421" s="83"/>
      <c r="H421" s="83"/>
      <c r="I421" s="128"/>
      <c r="J421" s="128"/>
      <c r="K421" s="128"/>
      <c r="M421" s="83"/>
      <c r="N421" s="109"/>
      <c r="P421" s="83"/>
      <c r="Q421" s="83"/>
      <c r="R421" s="83"/>
    </row>
    <row r="422" spans="1:27" ht="15">
      <c r="B422" s="83"/>
      <c r="C422" s="83"/>
      <c r="D422" s="83"/>
      <c r="E422" s="83"/>
      <c r="H422" s="83"/>
      <c r="I422" s="109"/>
      <c r="J422" s="109"/>
      <c r="K422" s="109"/>
      <c r="M422" s="83"/>
      <c r="N422" s="109"/>
      <c r="P422" s="83"/>
      <c r="Q422" s="83"/>
      <c r="R422" s="83"/>
    </row>
    <row r="423" spans="1:27" ht="15">
      <c r="B423" s="83"/>
      <c r="C423" s="83"/>
      <c r="D423" s="83"/>
      <c r="E423" s="83"/>
      <c r="H423" s="83"/>
      <c r="I423" s="109"/>
      <c r="J423" s="109"/>
      <c r="K423" s="109"/>
      <c r="M423" s="83"/>
      <c r="N423" s="109"/>
      <c r="P423" s="83"/>
      <c r="Q423" s="83"/>
      <c r="R423" s="83"/>
    </row>
    <row r="424" spans="1:27" ht="15">
      <c r="B424" s="83"/>
      <c r="C424" s="83"/>
      <c r="D424" s="83"/>
      <c r="E424" s="83"/>
      <c r="H424" s="83"/>
      <c r="I424" s="128"/>
      <c r="J424" s="128"/>
      <c r="K424" s="128"/>
      <c r="M424" s="83"/>
      <c r="N424" s="109"/>
      <c r="P424" s="83"/>
      <c r="Q424" s="83"/>
      <c r="R424" s="83"/>
    </row>
    <row r="425" spans="1:27" ht="15">
      <c r="B425" s="83"/>
      <c r="C425" s="83"/>
      <c r="D425" s="83"/>
      <c r="E425" s="83"/>
      <c r="H425" s="83"/>
      <c r="I425" s="109"/>
      <c r="J425" s="109"/>
      <c r="K425" s="109"/>
      <c r="M425" s="83"/>
      <c r="N425" s="109"/>
      <c r="P425" s="83"/>
      <c r="Q425" s="83"/>
      <c r="R425" s="83"/>
    </row>
    <row r="426" spans="1:27" ht="15">
      <c r="B426" s="83"/>
      <c r="C426" s="83"/>
      <c r="D426" s="83"/>
      <c r="E426" s="83"/>
      <c r="H426" s="83"/>
      <c r="I426" s="109"/>
      <c r="J426" s="109"/>
      <c r="K426" s="109"/>
      <c r="M426" s="83"/>
      <c r="N426" s="109"/>
      <c r="P426" s="83"/>
      <c r="Q426" s="83"/>
      <c r="R426" s="83"/>
    </row>
    <row r="427" spans="1:27" ht="15">
      <c r="B427" s="83"/>
      <c r="C427" s="83"/>
      <c r="D427" s="83"/>
      <c r="E427" s="83"/>
      <c r="H427" s="83"/>
      <c r="I427" s="109"/>
      <c r="J427" s="109"/>
      <c r="K427" s="109"/>
      <c r="M427" s="83"/>
      <c r="N427" s="109"/>
      <c r="P427" s="83"/>
      <c r="Q427" s="83"/>
      <c r="R427" s="83"/>
    </row>
    <row r="428" spans="1:27" ht="15">
      <c r="B428" s="83"/>
      <c r="C428" s="83"/>
      <c r="D428" s="83"/>
      <c r="E428" s="83"/>
      <c r="H428" s="83"/>
      <c r="I428" s="109"/>
      <c r="J428" s="109"/>
      <c r="K428" s="109"/>
      <c r="M428" s="83"/>
      <c r="N428" s="109"/>
      <c r="P428" s="83"/>
      <c r="Q428" s="83"/>
      <c r="R428" s="83"/>
    </row>
    <row r="429" spans="1:27" ht="15">
      <c r="B429" s="83"/>
      <c r="C429" s="83"/>
      <c r="D429" s="83"/>
      <c r="E429" s="83"/>
      <c r="H429" s="83"/>
      <c r="I429" s="109"/>
      <c r="J429" s="109"/>
      <c r="K429" s="109"/>
      <c r="M429" s="83"/>
      <c r="N429" s="109"/>
      <c r="P429" s="83"/>
      <c r="Q429" s="83"/>
      <c r="R429" s="83"/>
    </row>
    <row r="430" spans="1:27" ht="15">
      <c r="B430" s="83"/>
      <c r="C430" s="83"/>
      <c r="D430" s="83"/>
      <c r="E430" s="83"/>
      <c r="H430" s="83"/>
      <c r="I430" s="129"/>
      <c r="J430" s="129"/>
      <c r="K430" s="129"/>
      <c r="M430" s="83"/>
      <c r="N430" s="131"/>
      <c r="P430" s="83"/>
      <c r="Q430" s="83"/>
      <c r="R430" s="83"/>
    </row>
    <row r="431" spans="1:27" ht="15">
      <c r="B431" s="83"/>
      <c r="C431" s="83"/>
      <c r="D431" s="83"/>
      <c r="E431" s="83"/>
      <c r="H431" s="83"/>
      <c r="I431" s="109"/>
      <c r="J431" s="109"/>
      <c r="K431" s="109"/>
      <c r="M431" s="83"/>
      <c r="N431" s="109"/>
      <c r="P431" s="83"/>
      <c r="Q431" s="83"/>
      <c r="R431" s="83"/>
    </row>
    <row r="432" spans="1:27" ht="15">
      <c r="B432" s="83"/>
      <c r="C432" s="83"/>
      <c r="D432" s="83"/>
      <c r="E432" s="83"/>
      <c r="H432" s="83"/>
      <c r="I432" s="109"/>
      <c r="J432" s="109"/>
      <c r="K432" s="109"/>
      <c r="M432" s="83"/>
      <c r="N432" s="109"/>
      <c r="P432" s="83"/>
      <c r="Q432" s="83"/>
      <c r="R432" s="83"/>
    </row>
    <row r="433" spans="2:18" ht="15">
      <c r="B433" s="83"/>
      <c r="C433" s="83"/>
      <c r="D433" s="83"/>
      <c r="E433" s="83"/>
      <c r="H433" s="83"/>
      <c r="I433" s="109"/>
      <c r="J433" s="109"/>
      <c r="K433" s="109"/>
      <c r="M433" s="83"/>
      <c r="N433" s="109"/>
      <c r="P433" s="83"/>
      <c r="Q433" s="83"/>
      <c r="R433" s="83"/>
    </row>
    <row r="434" spans="2:18" ht="15">
      <c r="B434" s="83"/>
      <c r="C434" s="83"/>
      <c r="D434" s="83"/>
      <c r="E434" s="83"/>
      <c r="H434" s="83"/>
      <c r="I434" s="109"/>
      <c r="J434" s="109"/>
      <c r="K434" s="109"/>
      <c r="M434" s="83"/>
      <c r="N434" s="109"/>
      <c r="P434" s="83"/>
      <c r="Q434" s="83"/>
      <c r="R434" s="83"/>
    </row>
    <row r="435" spans="2:18" ht="15">
      <c r="B435" s="83"/>
      <c r="C435" s="83"/>
      <c r="D435" s="83"/>
      <c r="E435" s="83"/>
      <c r="H435" s="83"/>
      <c r="I435" s="128"/>
      <c r="J435" s="128"/>
      <c r="K435" s="128"/>
      <c r="M435" s="83"/>
      <c r="N435" s="109"/>
      <c r="P435" s="83"/>
      <c r="Q435" s="83"/>
      <c r="R435" s="83"/>
    </row>
    <row r="436" spans="2:18" ht="15">
      <c r="B436" s="83"/>
      <c r="C436" s="83"/>
      <c r="D436" s="83"/>
      <c r="E436" s="83"/>
      <c r="H436" s="83"/>
      <c r="I436" s="109"/>
      <c r="J436" s="109"/>
      <c r="K436" s="109"/>
      <c r="M436" s="83"/>
      <c r="N436" s="109"/>
      <c r="P436" s="83"/>
      <c r="Q436" s="83"/>
      <c r="R436" s="83"/>
    </row>
    <row r="437" spans="2:18" ht="15">
      <c r="B437" s="83"/>
      <c r="C437" s="83"/>
      <c r="D437" s="83"/>
      <c r="E437" s="83"/>
      <c r="H437" s="83"/>
      <c r="I437" s="128"/>
      <c r="J437" s="128"/>
      <c r="K437" s="128"/>
      <c r="M437" s="83"/>
      <c r="N437" s="109"/>
      <c r="P437" s="83"/>
      <c r="Q437" s="83"/>
      <c r="R437" s="83"/>
    </row>
    <row r="438" spans="2:18" ht="15">
      <c r="B438" s="83"/>
      <c r="C438" s="83"/>
      <c r="D438" s="83"/>
      <c r="E438" s="83"/>
      <c r="H438" s="83"/>
      <c r="I438" s="109"/>
      <c r="J438" s="109"/>
      <c r="K438" s="109"/>
      <c r="M438" s="83"/>
      <c r="N438" s="109"/>
      <c r="P438" s="83"/>
      <c r="Q438" s="83"/>
      <c r="R438" s="83"/>
    </row>
    <row r="439" spans="2:18" ht="15">
      <c r="B439" s="83"/>
      <c r="C439" s="83"/>
      <c r="D439" s="83"/>
      <c r="E439" s="83"/>
      <c r="H439" s="83"/>
      <c r="I439" s="109"/>
      <c r="J439" s="109"/>
      <c r="K439" s="109"/>
      <c r="M439" s="83"/>
      <c r="N439" s="109"/>
      <c r="P439" s="83"/>
      <c r="Q439" s="83"/>
      <c r="R439" s="83"/>
    </row>
    <row r="440" spans="2:18" ht="15">
      <c r="B440" s="83"/>
      <c r="C440" s="83"/>
      <c r="D440" s="83"/>
      <c r="E440" s="83"/>
      <c r="H440" s="83"/>
      <c r="I440" s="109"/>
      <c r="J440" s="109"/>
      <c r="K440" s="109"/>
      <c r="M440" s="83"/>
      <c r="N440" s="109"/>
      <c r="P440" s="83"/>
      <c r="Q440" s="83"/>
      <c r="R440" s="83"/>
    </row>
    <row r="441" spans="2:18" ht="15">
      <c r="B441" s="83"/>
      <c r="C441" s="83"/>
      <c r="D441" s="83"/>
      <c r="E441" s="83"/>
      <c r="H441" s="83"/>
      <c r="I441" s="128"/>
      <c r="J441" s="128"/>
      <c r="K441" s="128"/>
      <c r="M441" s="83"/>
      <c r="N441" s="109"/>
      <c r="P441" s="83"/>
      <c r="Q441" s="83"/>
      <c r="R441" s="83"/>
    </row>
    <row r="442" spans="2:18" ht="15">
      <c r="B442" s="83"/>
      <c r="C442" s="83"/>
      <c r="D442" s="83"/>
      <c r="E442" s="83"/>
      <c r="H442" s="83"/>
      <c r="I442" s="128"/>
      <c r="J442" s="128"/>
      <c r="K442" s="128"/>
      <c r="M442" s="83"/>
      <c r="N442" s="109"/>
      <c r="P442" s="83"/>
      <c r="Q442" s="83"/>
      <c r="R442" s="83"/>
    </row>
    <row r="443" spans="2:18" ht="15">
      <c r="B443" s="83"/>
      <c r="C443" s="83"/>
      <c r="D443" s="83"/>
      <c r="E443" s="83"/>
      <c r="H443" s="83"/>
      <c r="I443" s="128"/>
      <c r="J443" s="128"/>
      <c r="K443" s="128"/>
      <c r="M443" s="83"/>
      <c r="N443" s="109"/>
      <c r="P443" s="83"/>
      <c r="Q443" s="83"/>
      <c r="R443" s="83"/>
    </row>
    <row r="444" spans="2:18" ht="15">
      <c r="B444" s="83"/>
      <c r="C444" s="83"/>
      <c r="D444" s="83"/>
      <c r="E444" s="83"/>
      <c r="H444" s="83"/>
      <c r="I444" s="109"/>
      <c r="J444" s="109"/>
      <c r="K444" s="109"/>
      <c r="M444" s="83"/>
      <c r="N444" s="109"/>
      <c r="P444" s="83"/>
      <c r="Q444" s="83"/>
      <c r="R444" s="83"/>
    </row>
    <row r="445" spans="2:18" ht="15">
      <c r="B445" s="83"/>
      <c r="C445" s="83"/>
      <c r="D445" s="83"/>
      <c r="E445" s="83"/>
      <c r="H445" s="83"/>
      <c r="I445" s="109"/>
      <c r="J445" s="109"/>
      <c r="K445" s="109"/>
      <c r="M445" s="83"/>
      <c r="N445" s="109"/>
      <c r="P445" s="83"/>
      <c r="Q445" s="83"/>
      <c r="R445" s="83"/>
    </row>
    <row r="446" spans="2:18" ht="15">
      <c r="B446" s="83"/>
      <c r="C446" s="83"/>
      <c r="D446" s="83"/>
      <c r="E446" s="83"/>
      <c r="H446" s="83"/>
      <c r="I446" s="109"/>
      <c r="J446" s="109"/>
      <c r="K446" s="109"/>
      <c r="M446" s="83"/>
      <c r="N446" s="109"/>
      <c r="P446" s="83"/>
      <c r="Q446" s="83"/>
      <c r="R446" s="83"/>
    </row>
    <row r="447" spans="2:18" ht="15">
      <c r="B447" s="83"/>
      <c r="C447" s="83"/>
      <c r="D447" s="83"/>
      <c r="E447" s="83"/>
      <c r="H447" s="83"/>
      <c r="I447" s="109"/>
      <c r="J447" s="109"/>
      <c r="K447" s="109"/>
      <c r="M447" s="83"/>
      <c r="N447" s="109"/>
      <c r="P447" s="83"/>
      <c r="Q447" s="83"/>
      <c r="R447" s="83"/>
    </row>
    <row r="448" spans="2:18" ht="15">
      <c r="B448" s="83"/>
      <c r="C448" s="83"/>
      <c r="D448" s="83"/>
      <c r="E448" s="83"/>
      <c r="H448" s="83"/>
      <c r="I448" s="109"/>
      <c r="J448" s="109"/>
      <c r="K448" s="109"/>
      <c r="M448" s="83"/>
      <c r="N448" s="109"/>
      <c r="P448" s="83"/>
      <c r="Q448" s="83"/>
      <c r="R448" s="83"/>
    </row>
    <row r="449" spans="2:18" ht="15">
      <c r="B449" s="83"/>
      <c r="C449" s="83"/>
      <c r="D449" s="83"/>
      <c r="E449" s="83"/>
      <c r="H449" s="83"/>
      <c r="I449" s="109"/>
      <c r="J449" s="109"/>
      <c r="K449" s="109"/>
      <c r="M449" s="83"/>
      <c r="N449" s="109"/>
      <c r="P449" s="83"/>
      <c r="Q449" s="83"/>
      <c r="R449" s="83"/>
    </row>
    <row r="450" spans="2:18" ht="15">
      <c r="B450" s="83"/>
      <c r="C450" s="83"/>
      <c r="D450" s="83"/>
      <c r="E450" s="83"/>
      <c r="H450" s="83"/>
      <c r="I450" s="109"/>
      <c r="J450" s="109"/>
      <c r="K450" s="109"/>
      <c r="M450" s="83"/>
      <c r="N450" s="109"/>
      <c r="P450" s="83"/>
      <c r="Q450" s="83"/>
      <c r="R450" s="83"/>
    </row>
    <row r="451" spans="2:18" ht="15">
      <c r="B451" s="83"/>
      <c r="C451" s="83"/>
      <c r="D451" s="83"/>
      <c r="E451" s="83"/>
      <c r="H451" s="83"/>
      <c r="I451" s="109"/>
      <c r="J451" s="109"/>
      <c r="K451" s="109"/>
      <c r="M451" s="83"/>
      <c r="N451" s="109"/>
      <c r="P451" s="83"/>
      <c r="Q451" s="83"/>
      <c r="R451" s="83"/>
    </row>
    <row r="452" spans="2:18" ht="15">
      <c r="B452" s="83"/>
      <c r="C452" s="83"/>
      <c r="D452" s="83"/>
      <c r="E452" s="83"/>
      <c r="H452" s="83"/>
      <c r="I452" s="129"/>
      <c r="J452" s="129"/>
      <c r="K452" s="129"/>
      <c r="M452" s="83"/>
      <c r="N452" s="131"/>
      <c r="P452" s="83"/>
      <c r="Q452" s="83"/>
      <c r="R452" s="83"/>
    </row>
    <row r="453" spans="2:18" ht="15">
      <c r="B453" s="83"/>
      <c r="C453" s="83"/>
      <c r="D453" s="83"/>
      <c r="E453" s="83"/>
      <c r="H453" s="83"/>
      <c r="I453" s="129"/>
      <c r="J453" s="129"/>
      <c r="K453" s="129"/>
      <c r="M453" s="83"/>
      <c r="N453" s="131"/>
      <c r="P453" s="83"/>
      <c r="Q453" s="83"/>
      <c r="R453" s="83"/>
    </row>
    <row r="454" spans="2:18" ht="15">
      <c r="B454" s="83"/>
      <c r="C454" s="83"/>
      <c r="D454" s="83"/>
      <c r="E454" s="83"/>
      <c r="H454" s="83"/>
      <c r="I454" s="128"/>
      <c r="J454" s="128"/>
      <c r="K454" s="128"/>
      <c r="M454" s="83"/>
      <c r="N454" s="109"/>
      <c r="P454" s="83"/>
      <c r="Q454" s="83"/>
      <c r="R454" s="83"/>
    </row>
    <row r="455" spans="2:18" ht="15">
      <c r="B455" s="83"/>
      <c r="C455" s="83"/>
      <c r="D455" s="83"/>
      <c r="E455" s="83"/>
      <c r="H455" s="83"/>
      <c r="I455" s="109"/>
      <c r="J455" s="109"/>
      <c r="K455" s="109"/>
      <c r="M455" s="83"/>
      <c r="N455" s="109"/>
      <c r="P455" s="83"/>
      <c r="Q455" s="83"/>
      <c r="R455" s="83"/>
    </row>
    <row r="456" spans="2:18" ht="15">
      <c r="B456" s="83"/>
      <c r="C456" s="83"/>
      <c r="D456" s="83"/>
      <c r="E456" s="83"/>
      <c r="H456" s="83"/>
      <c r="I456" s="109"/>
      <c r="J456" s="109"/>
      <c r="K456" s="109"/>
      <c r="M456" s="83"/>
      <c r="N456" s="109"/>
      <c r="P456" s="83"/>
      <c r="Q456" s="83"/>
      <c r="R456" s="83"/>
    </row>
    <row r="457" spans="2:18" ht="15">
      <c r="B457" s="83"/>
      <c r="C457" s="83"/>
      <c r="D457" s="83"/>
      <c r="E457" s="83"/>
      <c r="H457" s="83"/>
      <c r="I457" s="109"/>
      <c r="J457" s="109"/>
      <c r="K457" s="109"/>
      <c r="M457" s="83"/>
      <c r="N457" s="109"/>
      <c r="P457" s="83"/>
      <c r="Q457" s="83"/>
      <c r="R457" s="83"/>
    </row>
    <row r="458" spans="2:18" ht="15">
      <c r="B458" s="83"/>
      <c r="C458" s="83"/>
      <c r="D458" s="83"/>
      <c r="E458" s="83"/>
      <c r="H458" s="83"/>
      <c r="I458" s="109"/>
      <c r="J458" s="109"/>
      <c r="K458" s="109"/>
      <c r="M458" s="83"/>
      <c r="N458" s="109"/>
      <c r="P458" s="83"/>
      <c r="Q458" s="83"/>
      <c r="R458" s="83"/>
    </row>
    <row r="459" spans="2:18" ht="15">
      <c r="B459" s="83"/>
      <c r="C459" s="83"/>
      <c r="D459" s="83"/>
      <c r="E459" s="83"/>
      <c r="H459" s="83"/>
      <c r="I459" s="109"/>
      <c r="J459" s="109"/>
      <c r="K459" s="109"/>
      <c r="M459" s="83"/>
      <c r="N459" s="109"/>
      <c r="P459" s="83"/>
      <c r="Q459" s="83"/>
      <c r="R459" s="83"/>
    </row>
    <row r="460" spans="2:18" ht="15">
      <c r="B460" s="83"/>
      <c r="C460" s="83"/>
      <c r="D460" s="83"/>
      <c r="E460" s="83"/>
      <c r="H460" s="83"/>
      <c r="I460" s="109"/>
      <c r="J460" s="109"/>
      <c r="K460" s="109"/>
      <c r="M460" s="83"/>
      <c r="N460" s="109"/>
      <c r="P460" s="83"/>
      <c r="Q460" s="83"/>
      <c r="R460" s="83"/>
    </row>
    <row r="461" spans="2:18" ht="15">
      <c r="B461" s="83"/>
      <c r="C461" s="83"/>
      <c r="D461" s="83"/>
      <c r="E461" s="83"/>
      <c r="H461" s="83"/>
      <c r="I461" s="109"/>
      <c r="J461" s="109"/>
      <c r="K461" s="109"/>
      <c r="M461" s="83"/>
      <c r="N461" s="109"/>
      <c r="P461" s="83"/>
      <c r="Q461" s="83"/>
      <c r="R461" s="83"/>
    </row>
    <row r="462" spans="2:18" ht="15">
      <c r="B462" s="83"/>
      <c r="C462" s="83"/>
      <c r="D462" s="83"/>
      <c r="E462" s="83"/>
      <c r="H462" s="83"/>
      <c r="I462" s="109"/>
      <c r="J462" s="109"/>
      <c r="K462" s="109"/>
      <c r="M462" s="83"/>
      <c r="N462" s="109"/>
      <c r="P462" s="83"/>
      <c r="Q462" s="83"/>
      <c r="R462" s="83"/>
    </row>
    <row r="463" spans="2:18" ht="15">
      <c r="B463" s="83"/>
      <c r="C463" s="83"/>
      <c r="D463" s="83"/>
      <c r="E463" s="83"/>
      <c r="H463" s="83"/>
      <c r="I463" s="109"/>
      <c r="J463" s="109"/>
      <c r="K463" s="109"/>
      <c r="M463" s="83"/>
      <c r="N463" s="109"/>
      <c r="P463" s="83"/>
      <c r="Q463" s="83"/>
      <c r="R463" s="83"/>
    </row>
    <row r="464" spans="2:18" ht="15">
      <c r="B464" s="83"/>
      <c r="C464" s="83"/>
      <c r="D464" s="83"/>
      <c r="E464" s="83"/>
      <c r="H464" s="83"/>
      <c r="I464" s="128"/>
      <c r="J464" s="128"/>
      <c r="K464" s="128"/>
      <c r="M464" s="83"/>
      <c r="N464" s="109"/>
      <c r="P464" s="83"/>
      <c r="Q464" s="83"/>
      <c r="R464" s="83"/>
    </row>
    <row r="465" spans="2:18" ht="15">
      <c r="B465" s="83"/>
      <c r="C465" s="83"/>
      <c r="D465" s="83"/>
      <c r="E465" s="83"/>
      <c r="H465" s="83"/>
      <c r="I465" s="109"/>
      <c r="J465" s="109"/>
      <c r="K465" s="109"/>
      <c r="M465" s="83"/>
      <c r="N465" s="109"/>
      <c r="P465" s="83"/>
      <c r="Q465" s="83"/>
      <c r="R465" s="83"/>
    </row>
    <row r="466" spans="2:18" ht="15">
      <c r="B466" s="83"/>
      <c r="C466" s="83"/>
      <c r="D466" s="83"/>
      <c r="E466" s="83"/>
      <c r="H466" s="83"/>
      <c r="I466" s="109"/>
      <c r="J466" s="109"/>
      <c r="K466" s="109"/>
      <c r="M466" s="83"/>
      <c r="N466" s="109"/>
      <c r="P466" s="83"/>
      <c r="Q466" s="83"/>
      <c r="R466" s="83"/>
    </row>
    <row r="467" spans="2:18" ht="15">
      <c r="B467" s="83"/>
      <c r="C467" s="83"/>
      <c r="D467" s="83"/>
      <c r="E467" s="83"/>
      <c r="H467" s="83"/>
      <c r="I467" s="109"/>
      <c r="J467" s="109"/>
      <c r="K467" s="109"/>
      <c r="M467" s="83"/>
      <c r="N467" s="109"/>
      <c r="P467" s="83"/>
      <c r="Q467" s="83"/>
      <c r="R467" s="83"/>
    </row>
    <row r="468" spans="2:18" ht="15">
      <c r="B468" s="83"/>
      <c r="C468" s="83"/>
      <c r="D468" s="83"/>
      <c r="E468" s="83"/>
      <c r="H468" s="83"/>
      <c r="I468" s="109"/>
      <c r="J468" s="109"/>
      <c r="K468" s="109"/>
      <c r="M468" s="83"/>
      <c r="N468" s="109"/>
      <c r="P468" s="83"/>
      <c r="Q468" s="83"/>
      <c r="R468" s="83"/>
    </row>
    <row r="469" spans="2:18" ht="15">
      <c r="B469" s="83"/>
      <c r="C469" s="83"/>
      <c r="D469" s="83"/>
      <c r="E469" s="83"/>
      <c r="H469" s="83"/>
      <c r="I469" s="128"/>
      <c r="J469" s="128"/>
      <c r="K469" s="128"/>
      <c r="M469" s="83"/>
      <c r="N469" s="109"/>
      <c r="P469" s="83"/>
      <c r="Q469" s="83"/>
      <c r="R469" s="83"/>
    </row>
    <row r="470" spans="2:18" ht="15">
      <c r="B470" s="83"/>
      <c r="C470" s="83"/>
      <c r="D470" s="83"/>
      <c r="E470" s="83"/>
      <c r="H470" s="83"/>
      <c r="I470" s="128"/>
      <c r="J470" s="128"/>
      <c r="K470" s="128"/>
      <c r="M470" s="83"/>
      <c r="N470" s="109"/>
      <c r="P470" s="83"/>
      <c r="Q470" s="83"/>
      <c r="R470" s="83"/>
    </row>
    <row r="471" spans="2:18" ht="15">
      <c r="B471" s="83"/>
      <c r="C471" s="83"/>
      <c r="D471" s="83"/>
      <c r="E471" s="83"/>
      <c r="H471" s="83"/>
      <c r="I471" s="109"/>
      <c r="J471" s="109"/>
      <c r="K471" s="109"/>
      <c r="M471" s="83"/>
      <c r="N471" s="109"/>
      <c r="P471" s="83"/>
      <c r="Q471" s="83"/>
      <c r="R471" s="83"/>
    </row>
    <row r="472" spans="2:18" ht="15">
      <c r="B472" s="83"/>
      <c r="C472" s="83"/>
      <c r="D472" s="83"/>
      <c r="E472" s="83"/>
      <c r="H472" s="83"/>
      <c r="I472" s="109"/>
      <c r="J472" s="109"/>
      <c r="K472" s="109"/>
      <c r="M472" s="83"/>
      <c r="N472" s="109"/>
      <c r="P472" s="83"/>
      <c r="Q472" s="83"/>
      <c r="R472" s="83"/>
    </row>
    <row r="473" spans="2:18" ht="15">
      <c r="B473" s="83"/>
      <c r="C473" s="83"/>
      <c r="D473" s="83"/>
      <c r="E473" s="83"/>
      <c r="H473" s="83"/>
      <c r="I473" s="128"/>
      <c r="J473" s="128"/>
      <c r="K473" s="128"/>
      <c r="M473" s="83"/>
      <c r="N473" s="109"/>
      <c r="P473" s="83"/>
      <c r="Q473" s="83"/>
      <c r="R473" s="83"/>
    </row>
    <row r="474" spans="2:18" ht="15">
      <c r="B474" s="83"/>
      <c r="C474" s="83"/>
      <c r="D474" s="83"/>
      <c r="E474" s="83"/>
      <c r="H474" s="83"/>
      <c r="I474" s="109"/>
      <c r="J474" s="109"/>
      <c r="K474" s="109"/>
      <c r="M474" s="83"/>
      <c r="N474" s="109"/>
      <c r="P474" s="83"/>
      <c r="Q474" s="83"/>
      <c r="R474" s="83"/>
    </row>
    <row r="475" spans="2:18" ht="15">
      <c r="B475" s="83"/>
      <c r="C475" s="83"/>
      <c r="D475" s="83"/>
      <c r="E475" s="83"/>
      <c r="H475" s="83"/>
      <c r="I475" s="128"/>
      <c r="J475" s="128"/>
      <c r="K475" s="128"/>
      <c r="M475" s="83"/>
      <c r="N475" s="109"/>
      <c r="P475" s="83"/>
      <c r="Q475" s="83"/>
      <c r="R475" s="83"/>
    </row>
    <row r="476" spans="2:18" ht="15">
      <c r="B476" s="83"/>
      <c r="C476" s="83"/>
      <c r="D476" s="83"/>
      <c r="E476" s="83"/>
      <c r="H476" s="83"/>
      <c r="I476" s="109"/>
      <c r="J476" s="109"/>
      <c r="K476" s="109"/>
      <c r="M476" s="83"/>
      <c r="N476" s="109"/>
      <c r="P476" s="83"/>
      <c r="Q476" s="83"/>
      <c r="R476" s="83"/>
    </row>
    <row r="477" spans="2:18" ht="15">
      <c r="B477" s="83"/>
      <c r="C477" s="83"/>
      <c r="D477" s="83"/>
      <c r="E477" s="83"/>
      <c r="H477" s="83"/>
      <c r="I477" s="129"/>
      <c r="J477" s="129"/>
      <c r="K477" s="129"/>
      <c r="M477" s="83"/>
      <c r="N477" s="131"/>
      <c r="P477" s="83"/>
      <c r="Q477" s="83"/>
      <c r="R477" s="83"/>
    </row>
    <row r="478" spans="2:18" ht="15">
      <c r="B478" s="83"/>
      <c r="C478" s="83"/>
      <c r="D478" s="83"/>
      <c r="E478" s="83"/>
      <c r="H478" s="83"/>
      <c r="I478" s="128"/>
      <c r="J478" s="128"/>
      <c r="K478" s="128"/>
      <c r="M478" s="83"/>
      <c r="N478" s="109"/>
      <c r="P478" s="83"/>
      <c r="Q478" s="83"/>
      <c r="R478" s="83"/>
    </row>
    <row r="479" spans="2:18" ht="15">
      <c r="B479" s="83"/>
      <c r="C479" s="83"/>
      <c r="D479" s="83"/>
      <c r="E479" s="83"/>
      <c r="H479" s="83"/>
      <c r="I479" s="128"/>
      <c r="J479" s="128"/>
      <c r="K479" s="128"/>
      <c r="M479" s="83"/>
      <c r="N479" s="109"/>
      <c r="P479" s="83"/>
      <c r="Q479" s="83"/>
      <c r="R479" s="83"/>
    </row>
    <row r="480" spans="2:18" ht="15">
      <c r="B480" s="83"/>
      <c r="C480" s="83"/>
      <c r="D480" s="83"/>
      <c r="E480" s="83"/>
      <c r="H480" s="83"/>
      <c r="I480" s="109"/>
      <c r="J480" s="109"/>
      <c r="K480" s="109"/>
      <c r="M480" s="83"/>
      <c r="N480" s="109"/>
      <c r="P480" s="83"/>
      <c r="Q480" s="83"/>
      <c r="R480" s="83"/>
    </row>
    <row r="481" spans="2:18" ht="15">
      <c r="B481" s="83"/>
      <c r="C481" s="83"/>
      <c r="D481" s="83"/>
      <c r="E481" s="83"/>
      <c r="H481" s="83"/>
      <c r="I481" s="128"/>
      <c r="J481" s="128"/>
      <c r="K481" s="128"/>
      <c r="M481" s="83"/>
      <c r="N481" s="109"/>
      <c r="P481" s="83"/>
      <c r="Q481" s="83"/>
      <c r="R481" s="83"/>
    </row>
    <row r="482" spans="2:18" ht="15">
      <c r="B482" s="83"/>
      <c r="C482" s="83"/>
      <c r="D482" s="83"/>
      <c r="E482" s="83"/>
      <c r="H482" s="83"/>
      <c r="I482" s="109"/>
      <c r="J482" s="109"/>
      <c r="K482" s="109"/>
      <c r="M482" s="83"/>
      <c r="N482" s="109"/>
      <c r="P482" s="83"/>
      <c r="Q482" s="83"/>
      <c r="R482" s="83"/>
    </row>
    <row r="483" spans="2:18" ht="15">
      <c r="B483" s="83"/>
      <c r="C483" s="83"/>
      <c r="D483" s="83"/>
      <c r="E483" s="83"/>
      <c r="H483" s="83"/>
      <c r="I483" s="128"/>
      <c r="J483" s="128"/>
      <c r="K483" s="128"/>
      <c r="M483" s="83"/>
      <c r="N483" s="109"/>
      <c r="P483" s="83"/>
      <c r="Q483" s="83"/>
      <c r="R483" s="83"/>
    </row>
    <row r="484" spans="2:18" ht="15">
      <c r="B484" s="83"/>
      <c r="C484" s="83"/>
      <c r="D484" s="83"/>
      <c r="E484" s="83"/>
      <c r="H484" s="83"/>
      <c r="I484" s="128"/>
      <c r="J484" s="128"/>
      <c r="K484" s="128"/>
      <c r="M484" s="83"/>
      <c r="N484" s="109"/>
      <c r="P484" s="83"/>
      <c r="Q484" s="83"/>
      <c r="R484" s="83"/>
    </row>
    <row r="485" spans="2:18" ht="15">
      <c r="B485" s="83"/>
      <c r="C485" s="83"/>
      <c r="D485" s="83"/>
      <c r="E485" s="83"/>
      <c r="H485" s="83"/>
      <c r="I485" s="109"/>
      <c r="J485" s="109"/>
      <c r="K485" s="109"/>
      <c r="M485" s="83"/>
      <c r="N485" s="109"/>
      <c r="P485" s="83"/>
      <c r="Q485" s="83"/>
      <c r="R485" s="83"/>
    </row>
    <row r="486" spans="2:18" ht="15">
      <c r="B486" s="83"/>
      <c r="C486" s="83"/>
      <c r="D486" s="83"/>
      <c r="E486" s="83"/>
      <c r="H486" s="83"/>
      <c r="I486" s="109"/>
      <c r="J486" s="109"/>
      <c r="K486" s="109"/>
      <c r="M486" s="83"/>
      <c r="N486" s="109"/>
      <c r="P486" s="83"/>
      <c r="Q486" s="83"/>
      <c r="R486" s="83"/>
    </row>
    <row r="487" spans="2:18" ht="15">
      <c r="B487" s="83"/>
      <c r="C487" s="83"/>
      <c r="D487" s="83"/>
      <c r="E487" s="83"/>
      <c r="H487" s="83"/>
      <c r="I487" s="109"/>
      <c r="J487" s="109"/>
      <c r="K487" s="109"/>
      <c r="M487" s="83"/>
      <c r="N487" s="109"/>
      <c r="P487" s="83"/>
      <c r="Q487" s="83"/>
      <c r="R487" s="83"/>
    </row>
    <row r="488" spans="2:18" ht="15">
      <c r="B488" s="83"/>
      <c r="C488" s="83"/>
      <c r="D488" s="83"/>
      <c r="E488" s="83"/>
      <c r="H488" s="83"/>
      <c r="I488" s="109"/>
      <c r="J488" s="109"/>
      <c r="K488" s="109"/>
      <c r="M488" s="83"/>
      <c r="N488" s="109"/>
      <c r="P488" s="83"/>
      <c r="Q488" s="83"/>
      <c r="R488" s="83"/>
    </row>
    <row r="489" spans="2:18" ht="15">
      <c r="B489" s="83"/>
      <c r="C489" s="83"/>
      <c r="D489" s="83"/>
      <c r="E489" s="83"/>
      <c r="H489" s="83"/>
      <c r="I489" s="128"/>
      <c r="J489" s="128"/>
      <c r="K489" s="128"/>
      <c r="M489" s="83"/>
      <c r="N489" s="109"/>
      <c r="P489" s="83"/>
      <c r="Q489" s="83"/>
      <c r="R489" s="83"/>
    </row>
    <row r="490" spans="2:18" ht="15">
      <c r="B490" s="83"/>
      <c r="C490" s="83"/>
      <c r="D490" s="83"/>
      <c r="E490" s="83"/>
      <c r="H490" s="83"/>
      <c r="I490" s="128"/>
      <c r="J490" s="128"/>
      <c r="K490" s="128"/>
      <c r="M490" s="83"/>
      <c r="N490" s="109"/>
      <c r="P490" s="83"/>
      <c r="Q490" s="83"/>
      <c r="R490" s="83"/>
    </row>
    <row r="491" spans="2:18" ht="15">
      <c r="B491" s="83"/>
      <c r="C491" s="83"/>
      <c r="D491" s="83"/>
      <c r="E491" s="83"/>
      <c r="H491" s="83"/>
      <c r="I491" s="109"/>
      <c r="J491" s="109"/>
      <c r="K491" s="109"/>
      <c r="M491" s="83"/>
      <c r="N491" s="109"/>
      <c r="P491" s="83"/>
      <c r="Q491" s="83"/>
      <c r="R491" s="83"/>
    </row>
    <row r="492" spans="2:18" ht="15">
      <c r="B492" s="83"/>
      <c r="C492" s="83"/>
      <c r="D492" s="83"/>
      <c r="E492" s="83"/>
      <c r="H492" s="83"/>
      <c r="I492" s="109"/>
      <c r="J492" s="109"/>
      <c r="K492" s="109"/>
      <c r="M492" s="83"/>
      <c r="N492" s="109"/>
      <c r="P492" s="83"/>
      <c r="Q492" s="83"/>
      <c r="R492" s="83"/>
    </row>
    <row r="493" spans="2:18" ht="15">
      <c r="B493" s="83"/>
      <c r="C493" s="83"/>
      <c r="D493" s="83"/>
      <c r="E493" s="83"/>
      <c r="H493" s="83"/>
      <c r="I493" s="109"/>
      <c r="J493" s="109"/>
      <c r="K493" s="109"/>
      <c r="M493" s="83"/>
      <c r="N493" s="109"/>
      <c r="P493" s="83"/>
      <c r="Q493" s="83"/>
      <c r="R493" s="83"/>
    </row>
    <row r="494" spans="2:18" ht="15">
      <c r="B494" s="83"/>
      <c r="C494" s="83"/>
      <c r="D494" s="83"/>
      <c r="E494" s="83"/>
      <c r="H494" s="83"/>
      <c r="I494" s="128"/>
      <c r="J494" s="128"/>
      <c r="K494" s="128"/>
      <c r="M494" s="83"/>
      <c r="N494" s="109"/>
      <c r="P494" s="83"/>
      <c r="Q494" s="83"/>
      <c r="R494" s="83"/>
    </row>
    <row r="495" spans="2:18" ht="15">
      <c r="B495" s="83"/>
      <c r="C495" s="83"/>
      <c r="D495" s="83"/>
      <c r="E495" s="83"/>
      <c r="H495" s="83"/>
      <c r="I495" s="129"/>
      <c r="J495" s="129"/>
      <c r="K495" s="129"/>
      <c r="M495" s="83"/>
      <c r="N495" s="131"/>
      <c r="P495" s="83"/>
      <c r="Q495" s="83"/>
      <c r="R495" s="83"/>
    </row>
    <row r="496" spans="2:18" ht="15">
      <c r="B496" s="83"/>
      <c r="C496" s="83"/>
      <c r="D496" s="83"/>
      <c r="E496" s="83"/>
      <c r="H496" s="83"/>
      <c r="I496" s="109"/>
      <c r="J496" s="109"/>
      <c r="K496" s="109"/>
      <c r="M496" s="83"/>
      <c r="N496" s="109"/>
      <c r="P496" s="83"/>
      <c r="Q496" s="83"/>
      <c r="R496" s="83"/>
    </row>
    <row r="497" spans="2:18" ht="15">
      <c r="B497" s="83"/>
      <c r="C497" s="83"/>
      <c r="D497" s="83"/>
      <c r="E497" s="83"/>
      <c r="H497" s="83"/>
      <c r="I497" s="109"/>
      <c r="J497" s="109"/>
      <c r="K497" s="109"/>
      <c r="M497" s="83"/>
      <c r="N497" s="109"/>
      <c r="P497" s="83"/>
      <c r="Q497" s="83"/>
      <c r="R497" s="83"/>
    </row>
    <row r="498" spans="2:18" ht="15">
      <c r="B498" s="83"/>
      <c r="C498" s="83"/>
      <c r="D498" s="83"/>
      <c r="E498" s="83"/>
      <c r="H498" s="83"/>
      <c r="I498" s="109"/>
      <c r="J498" s="109"/>
      <c r="K498" s="109"/>
      <c r="M498" s="83"/>
      <c r="N498" s="109"/>
      <c r="P498" s="83"/>
      <c r="Q498" s="83"/>
      <c r="R498" s="83"/>
    </row>
    <row r="499" spans="2:18" ht="15">
      <c r="B499" s="83"/>
      <c r="C499" s="83"/>
      <c r="D499" s="83"/>
      <c r="E499" s="83"/>
      <c r="H499" s="83"/>
      <c r="I499" s="109"/>
      <c r="J499" s="109"/>
      <c r="K499" s="109"/>
      <c r="M499" s="83"/>
      <c r="N499" s="109"/>
      <c r="P499" s="83"/>
      <c r="Q499" s="83"/>
      <c r="R499" s="83"/>
    </row>
    <row r="500" spans="2:18" ht="15">
      <c r="B500" s="83"/>
      <c r="C500" s="83"/>
      <c r="D500" s="83"/>
      <c r="E500" s="83"/>
      <c r="H500" s="83"/>
      <c r="I500" s="109"/>
      <c r="J500" s="109"/>
      <c r="K500" s="109"/>
      <c r="M500" s="83"/>
      <c r="N500" s="109"/>
      <c r="P500" s="83"/>
      <c r="Q500" s="83"/>
      <c r="R500" s="83"/>
    </row>
    <row r="501" spans="2:18" ht="15">
      <c r="B501" s="83"/>
      <c r="C501" s="83"/>
      <c r="D501" s="83"/>
      <c r="E501" s="83"/>
      <c r="H501" s="83"/>
      <c r="I501" s="109"/>
      <c r="J501" s="109"/>
      <c r="K501" s="109"/>
      <c r="M501" s="83"/>
      <c r="N501" s="109"/>
      <c r="P501" s="83"/>
      <c r="Q501" s="83"/>
      <c r="R501" s="83"/>
    </row>
    <row r="502" spans="2:18" ht="15">
      <c r="B502" s="83"/>
      <c r="C502" s="83"/>
      <c r="D502" s="83"/>
      <c r="E502" s="83"/>
      <c r="H502" s="83"/>
      <c r="I502" s="109"/>
      <c r="J502" s="109"/>
      <c r="K502" s="109"/>
      <c r="M502" s="83"/>
      <c r="N502" s="109"/>
      <c r="P502" s="83"/>
      <c r="Q502" s="83"/>
      <c r="R502" s="83"/>
    </row>
    <row r="503" spans="2:18" ht="15">
      <c r="B503" s="83"/>
      <c r="C503" s="83"/>
      <c r="D503" s="83"/>
      <c r="E503" s="83"/>
      <c r="H503" s="83"/>
      <c r="I503" s="109"/>
      <c r="J503" s="109"/>
      <c r="K503" s="109"/>
      <c r="M503" s="83"/>
      <c r="N503" s="109"/>
      <c r="P503" s="83"/>
      <c r="Q503" s="83"/>
      <c r="R503" s="83"/>
    </row>
    <row r="504" spans="2:18" ht="15">
      <c r="B504" s="83"/>
      <c r="C504" s="83"/>
      <c r="D504" s="83"/>
      <c r="E504" s="83"/>
      <c r="H504" s="83"/>
      <c r="I504" s="109"/>
      <c r="J504" s="109"/>
      <c r="K504" s="109"/>
      <c r="M504" s="83"/>
      <c r="N504" s="109"/>
      <c r="P504" s="83"/>
      <c r="Q504" s="83"/>
      <c r="R504" s="83"/>
    </row>
    <row r="505" spans="2:18" ht="15">
      <c r="B505" s="83"/>
      <c r="C505" s="83"/>
      <c r="D505" s="83"/>
      <c r="E505" s="83"/>
      <c r="H505" s="83"/>
      <c r="I505" s="109"/>
      <c r="J505" s="109"/>
      <c r="K505" s="109"/>
      <c r="M505" s="83"/>
      <c r="N505" s="109"/>
      <c r="P505" s="83"/>
      <c r="Q505" s="83"/>
      <c r="R505" s="83"/>
    </row>
    <row r="506" spans="2:18" ht="15">
      <c r="B506" s="83"/>
      <c r="C506" s="83"/>
      <c r="D506" s="83"/>
      <c r="E506" s="83"/>
      <c r="H506" s="83"/>
      <c r="I506" s="109"/>
      <c r="J506" s="109"/>
      <c r="K506" s="109"/>
      <c r="M506" s="83"/>
      <c r="N506" s="109"/>
      <c r="P506" s="83"/>
      <c r="Q506" s="83"/>
      <c r="R506" s="83"/>
    </row>
    <row r="507" spans="2:18" ht="15">
      <c r="B507" s="83"/>
      <c r="C507" s="83"/>
      <c r="D507" s="83"/>
      <c r="E507" s="83"/>
      <c r="H507" s="83"/>
      <c r="I507" s="109"/>
      <c r="J507" s="109"/>
      <c r="K507" s="109"/>
      <c r="M507" s="83"/>
      <c r="N507" s="109"/>
      <c r="P507" s="83"/>
      <c r="Q507" s="83"/>
      <c r="R507" s="83"/>
    </row>
    <row r="508" spans="2:18" ht="15">
      <c r="B508" s="83"/>
      <c r="C508" s="83"/>
      <c r="D508" s="83"/>
      <c r="E508" s="83"/>
      <c r="H508" s="83"/>
      <c r="I508" s="109"/>
      <c r="J508" s="109"/>
      <c r="K508" s="109"/>
      <c r="M508" s="83"/>
      <c r="N508" s="109"/>
      <c r="P508" s="83"/>
      <c r="Q508" s="83"/>
      <c r="R508" s="83"/>
    </row>
    <row r="509" spans="2:18" ht="15">
      <c r="B509" s="83"/>
      <c r="C509" s="83"/>
      <c r="D509" s="83"/>
      <c r="E509" s="83"/>
      <c r="H509" s="83"/>
      <c r="I509" s="109"/>
      <c r="J509" s="109"/>
      <c r="K509" s="109"/>
      <c r="M509" s="83"/>
      <c r="N509" s="109"/>
      <c r="P509" s="83"/>
      <c r="Q509" s="83"/>
      <c r="R509" s="83"/>
    </row>
    <row r="510" spans="2:18" ht="15">
      <c r="B510" s="83"/>
      <c r="C510" s="83"/>
      <c r="D510" s="83"/>
      <c r="E510" s="83"/>
      <c r="H510" s="83"/>
      <c r="I510" s="109"/>
      <c r="J510" s="109"/>
      <c r="K510" s="109"/>
      <c r="M510" s="83"/>
      <c r="N510" s="109"/>
      <c r="P510" s="83"/>
      <c r="Q510" s="83"/>
      <c r="R510" s="83"/>
    </row>
    <row r="511" spans="2:18" ht="15">
      <c r="B511" s="83"/>
      <c r="C511" s="83"/>
      <c r="D511" s="83"/>
      <c r="E511" s="83"/>
      <c r="H511" s="83"/>
      <c r="I511" s="109"/>
      <c r="J511" s="109"/>
      <c r="K511" s="109"/>
      <c r="M511" s="83"/>
      <c r="N511" s="109"/>
      <c r="P511" s="83"/>
      <c r="Q511" s="83"/>
      <c r="R511" s="83"/>
    </row>
    <row r="512" spans="2:18" ht="15">
      <c r="B512" s="83"/>
      <c r="C512" s="83"/>
      <c r="D512" s="83"/>
      <c r="E512" s="83"/>
      <c r="H512" s="83"/>
      <c r="I512" s="109"/>
      <c r="J512" s="109"/>
      <c r="K512" s="109"/>
      <c r="M512" s="83"/>
      <c r="N512" s="109"/>
      <c r="P512" s="83"/>
      <c r="Q512" s="83"/>
      <c r="R512" s="83"/>
    </row>
    <row r="513" spans="2:18" ht="15">
      <c r="B513" s="83"/>
      <c r="C513" s="83"/>
      <c r="D513" s="83"/>
      <c r="E513" s="83"/>
      <c r="H513" s="83"/>
      <c r="I513" s="109"/>
      <c r="J513" s="109"/>
      <c r="K513" s="109"/>
      <c r="M513" s="83"/>
      <c r="N513" s="109"/>
      <c r="P513" s="83"/>
      <c r="Q513" s="83"/>
      <c r="R513" s="83"/>
    </row>
    <row r="514" spans="2:18" ht="15">
      <c r="B514" s="83"/>
      <c r="C514" s="83"/>
      <c r="D514" s="83"/>
      <c r="E514" s="83"/>
      <c r="H514" s="83"/>
      <c r="I514" s="109"/>
      <c r="J514" s="109"/>
      <c r="K514" s="109"/>
      <c r="M514" s="83"/>
      <c r="N514" s="109"/>
      <c r="P514" s="83"/>
      <c r="Q514" s="83"/>
      <c r="R514" s="83"/>
    </row>
    <row r="515" spans="2:18" ht="15">
      <c r="B515" s="83"/>
      <c r="C515" s="83"/>
      <c r="D515" s="83"/>
      <c r="E515" s="83"/>
      <c r="H515" s="83"/>
      <c r="I515" s="109"/>
      <c r="J515" s="109"/>
      <c r="K515" s="109"/>
      <c r="M515" s="83"/>
      <c r="N515" s="109"/>
      <c r="P515" s="83"/>
      <c r="Q515" s="83"/>
      <c r="R515" s="83"/>
    </row>
    <row r="516" spans="2:18" ht="15">
      <c r="B516" s="83"/>
      <c r="C516" s="83"/>
      <c r="D516" s="83"/>
      <c r="E516" s="83"/>
      <c r="H516" s="83"/>
      <c r="I516" s="109"/>
      <c r="J516" s="109"/>
      <c r="K516" s="109"/>
      <c r="M516" s="83"/>
      <c r="N516" s="109"/>
      <c r="P516" s="83"/>
      <c r="Q516" s="83"/>
      <c r="R516" s="83"/>
    </row>
    <row r="517" spans="2:18" ht="15">
      <c r="B517" s="83"/>
      <c r="C517" s="83"/>
      <c r="D517" s="83"/>
      <c r="E517" s="83"/>
      <c r="H517" s="83"/>
      <c r="I517" s="109"/>
      <c r="J517" s="109"/>
      <c r="K517" s="109"/>
      <c r="M517" s="83"/>
      <c r="N517" s="109"/>
      <c r="P517" s="83"/>
      <c r="Q517" s="83"/>
      <c r="R517" s="83"/>
    </row>
    <row r="518" spans="2:18" ht="15">
      <c r="B518" s="83"/>
      <c r="C518" s="83"/>
      <c r="D518" s="83"/>
      <c r="E518" s="83"/>
      <c r="H518" s="83"/>
      <c r="I518" s="109"/>
      <c r="J518" s="109"/>
      <c r="K518" s="109"/>
      <c r="M518" s="83"/>
      <c r="N518" s="109"/>
      <c r="P518" s="83"/>
      <c r="Q518" s="83"/>
      <c r="R518" s="83"/>
    </row>
    <row r="519" spans="2:18" ht="15">
      <c r="B519" s="83"/>
      <c r="C519" s="83"/>
      <c r="D519" s="83"/>
      <c r="E519" s="83"/>
      <c r="H519" s="83"/>
      <c r="I519" s="109"/>
      <c r="J519" s="109"/>
      <c r="K519" s="109"/>
      <c r="M519" s="83"/>
      <c r="N519" s="109"/>
      <c r="P519" s="83"/>
      <c r="Q519" s="83"/>
      <c r="R519" s="83"/>
    </row>
    <row r="520" spans="2:18" ht="15">
      <c r="B520" s="83"/>
      <c r="C520" s="83"/>
      <c r="D520" s="83"/>
      <c r="E520" s="83"/>
      <c r="H520" s="83"/>
      <c r="I520" s="109"/>
      <c r="J520" s="109"/>
      <c r="K520" s="109"/>
      <c r="M520" s="83"/>
      <c r="N520" s="109"/>
      <c r="P520" s="83"/>
      <c r="Q520" s="83"/>
      <c r="R520" s="83"/>
    </row>
    <row r="521" spans="2:18" ht="15">
      <c r="B521" s="83"/>
      <c r="C521" s="83"/>
      <c r="D521" s="83"/>
      <c r="E521" s="83"/>
      <c r="H521" s="83"/>
      <c r="I521" s="109"/>
      <c r="J521" s="109"/>
      <c r="K521" s="109"/>
      <c r="M521" s="83"/>
      <c r="N521" s="109"/>
      <c r="P521" s="83"/>
      <c r="Q521" s="83"/>
      <c r="R521" s="83"/>
    </row>
    <row r="522" spans="2:18" ht="15">
      <c r="B522" s="83"/>
      <c r="C522" s="83"/>
      <c r="D522" s="83"/>
      <c r="E522" s="83"/>
      <c r="H522" s="83"/>
      <c r="I522" s="109"/>
      <c r="J522" s="109"/>
      <c r="K522" s="109"/>
      <c r="M522" s="83"/>
      <c r="N522" s="109"/>
      <c r="P522" s="83"/>
      <c r="Q522" s="83"/>
      <c r="R522" s="83"/>
    </row>
    <row r="523" spans="2:18" ht="15">
      <c r="B523" s="83"/>
      <c r="C523" s="83"/>
      <c r="D523" s="83"/>
      <c r="E523" s="83"/>
      <c r="H523" s="83"/>
      <c r="I523" s="109"/>
      <c r="J523" s="109"/>
      <c r="K523" s="109"/>
      <c r="M523" s="83"/>
      <c r="N523" s="109"/>
      <c r="P523" s="83"/>
      <c r="Q523" s="83"/>
      <c r="R523" s="83"/>
    </row>
    <row r="524" spans="2:18" ht="15">
      <c r="B524" s="83"/>
      <c r="C524" s="83"/>
      <c r="D524" s="83"/>
      <c r="E524" s="83"/>
      <c r="H524" s="83"/>
      <c r="I524" s="109"/>
      <c r="J524" s="109"/>
      <c r="K524" s="109"/>
      <c r="M524" s="83"/>
      <c r="N524" s="109"/>
      <c r="P524" s="83"/>
      <c r="Q524" s="83"/>
      <c r="R524" s="83"/>
    </row>
    <row r="525" spans="2:18" ht="15">
      <c r="B525" s="83"/>
      <c r="C525" s="83"/>
      <c r="D525" s="83"/>
      <c r="E525" s="83"/>
      <c r="H525" s="83"/>
      <c r="I525" s="109"/>
      <c r="J525" s="109"/>
      <c r="K525" s="109"/>
      <c r="M525" s="83"/>
      <c r="N525" s="109"/>
      <c r="P525" s="83"/>
      <c r="Q525" s="83"/>
      <c r="R525" s="83"/>
    </row>
    <row r="526" spans="2:18" ht="15">
      <c r="B526" s="83"/>
      <c r="C526" s="83"/>
      <c r="D526" s="83"/>
      <c r="E526" s="83"/>
      <c r="H526" s="83"/>
      <c r="I526" s="128"/>
      <c r="J526" s="128"/>
      <c r="K526" s="128"/>
      <c r="M526" s="83"/>
      <c r="N526" s="109"/>
      <c r="P526" s="83"/>
      <c r="Q526" s="83"/>
      <c r="R526" s="83"/>
    </row>
    <row r="527" spans="2:18" ht="15">
      <c r="B527" s="83"/>
      <c r="C527" s="83"/>
      <c r="D527" s="83"/>
      <c r="E527" s="83"/>
      <c r="H527" s="83"/>
      <c r="I527" s="109"/>
      <c r="J527" s="109"/>
      <c r="K527" s="109"/>
      <c r="M527" s="83"/>
      <c r="N527" s="109"/>
      <c r="P527" s="83"/>
      <c r="Q527" s="83"/>
      <c r="R527" s="83"/>
    </row>
    <row r="528" spans="2:18" ht="15">
      <c r="B528" s="83"/>
      <c r="C528" s="83"/>
      <c r="D528" s="83"/>
      <c r="E528" s="83"/>
      <c r="H528" s="83"/>
      <c r="I528" s="109"/>
      <c r="J528" s="109"/>
      <c r="K528" s="109"/>
      <c r="M528" s="83"/>
      <c r="N528" s="109"/>
      <c r="P528" s="83"/>
      <c r="Q528" s="83"/>
      <c r="R528" s="83"/>
    </row>
    <row r="529" spans="2:18" ht="15">
      <c r="B529" s="83"/>
      <c r="C529" s="83"/>
      <c r="D529" s="83"/>
      <c r="E529" s="83"/>
      <c r="H529" s="83"/>
      <c r="I529" s="109"/>
      <c r="J529" s="109"/>
      <c r="K529" s="109"/>
      <c r="M529" s="83"/>
      <c r="N529" s="109"/>
      <c r="P529" s="83"/>
      <c r="Q529" s="83"/>
      <c r="R529" s="83"/>
    </row>
    <row r="530" spans="2:18" ht="15">
      <c r="B530" s="83"/>
      <c r="C530" s="83"/>
      <c r="D530" s="83"/>
      <c r="E530" s="83"/>
      <c r="H530" s="83"/>
      <c r="I530" s="109"/>
      <c r="J530" s="109"/>
      <c r="K530" s="109"/>
      <c r="M530" s="83"/>
      <c r="N530" s="109"/>
      <c r="P530" s="83"/>
      <c r="Q530" s="83"/>
      <c r="R530" s="83"/>
    </row>
    <row r="531" spans="2:18" ht="15">
      <c r="B531" s="83"/>
      <c r="C531" s="83"/>
      <c r="D531" s="83"/>
      <c r="E531" s="83"/>
      <c r="H531" s="83"/>
      <c r="I531" s="109"/>
      <c r="J531" s="109"/>
      <c r="K531" s="109"/>
      <c r="M531" s="83"/>
      <c r="N531" s="109"/>
      <c r="P531" s="83"/>
      <c r="Q531" s="83"/>
      <c r="R531" s="83"/>
    </row>
    <row r="532" spans="2:18" ht="15">
      <c r="B532" s="83"/>
      <c r="C532" s="83"/>
      <c r="D532" s="83"/>
      <c r="E532" s="83"/>
      <c r="H532" s="83"/>
      <c r="I532" s="109"/>
      <c r="J532" s="109"/>
      <c r="K532" s="109"/>
      <c r="M532" s="83"/>
      <c r="N532" s="109"/>
      <c r="P532" s="83"/>
      <c r="Q532" s="83"/>
      <c r="R532" s="83"/>
    </row>
    <row r="533" spans="2:18" ht="15">
      <c r="B533" s="83"/>
      <c r="C533" s="83"/>
      <c r="D533" s="83"/>
      <c r="E533" s="83"/>
      <c r="H533" s="83"/>
      <c r="I533" s="109"/>
      <c r="J533" s="109"/>
      <c r="K533" s="109"/>
      <c r="M533" s="83"/>
      <c r="N533" s="109"/>
      <c r="P533" s="83"/>
      <c r="Q533" s="83"/>
      <c r="R533" s="83"/>
    </row>
    <row r="534" spans="2:18" ht="15">
      <c r="B534" s="83"/>
      <c r="C534" s="83"/>
      <c r="D534" s="83"/>
      <c r="E534" s="83"/>
      <c r="H534" s="83"/>
      <c r="I534" s="109"/>
      <c r="J534" s="109"/>
      <c r="K534" s="109"/>
      <c r="M534" s="83"/>
      <c r="N534" s="109"/>
      <c r="P534" s="83"/>
      <c r="Q534" s="83"/>
      <c r="R534" s="83"/>
    </row>
    <row r="535" spans="2:18" ht="15">
      <c r="B535" s="83"/>
      <c r="C535" s="83"/>
      <c r="D535" s="83"/>
      <c r="E535" s="83"/>
      <c r="H535" s="83"/>
      <c r="I535" s="129"/>
      <c r="J535" s="129"/>
      <c r="K535" s="129"/>
      <c r="M535" s="83"/>
      <c r="N535" s="131"/>
      <c r="P535" s="83"/>
      <c r="Q535" s="83"/>
      <c r="R535" s="83"/>
    </row>
    <row r="536" spans="2:18" ht="15">
      <c r="B536" s="83"/>
      <c r="C536" s="83"/>
      <c r="D536" s="83"/>
      <c r="E536" s="83"/>
      <c r="H536" s="83"/>
      <c r="I536" s="109"/>
      <c r="J536" s="109"/>
      <c r="K536" s="109"/>
      <c r="M536" s="83"/>
      <c r="N536" s="109"/>
      <c r="P536" s="83"/>
      <c r="Q536" s="83"/>
      <c r="R536" s="83"/>
    </row>
    <row r="537" spans="2:18" ht="15">
      <c r="B537" s="83"/>
      <c r="C537" s="83"/>
      <c r="D537" s="83"/>
      <c r="E537" s="83"/>
      <c r="H537" s="83"/>
      <c r="I537" s="109"/>
      <c r="J537" s="109"/>
      <c r="K537" s="109"/>
      <c r="M537" s="83"/>
      <c r="N537" s="109"/>
      <c r="P537" s="83"/>
      <c r="Q537" s="83"/>
      <c r="R537" s="83"/>
    </row>
    <row r="538" spans="2:18" ht="15">
      <c r="B538" s="83"/>
      <c r="C538" s="83"/>
      <c r="D538" s="83"/>
      <c r="E538" s="83"/>
      <c r="H538" s="83"/>
      <c r="I538" s="128"/>
      <c r="J538" s="128"/>
      <c r="K538" s="128"/>
      <c r="M538" s="83"/>
      <c r="N538" s="109"/>
      <c r="P538" s="83"/>
      <c r="Q538" s="83"/>
      <c r="R538" s="83"/>
    </row>
    <row r="539" spans="2:18" ht="15">
      <c r="B539" s="83"/>
      <c r="C539" s="83"/>
      <c r="D539" s="83"/>
      <c r="E539" s="83"/>
      <c r="H539" s="83"/>
      <c r="I539" s="128"/>
      <c r="J539" s="128"/>
      <c r="K539" s="128"/>
      <c r="M539" s="83"/>
      <c r="N539" s="109"/>
      <c r="P539" s="83"/>
      <c r="Q539" s="83"/>
      <c r="R539" s="83"/>
    </row>
    <row r="540" spans="2:18" ht="15">
      <c r="B540" s="83"/>
      <c r="C540" s="83"/>
      <c r="D540" s="83"/>
      <c r="E540" s="83"/>
      <c r="H540" s="83"/>
      <c r="I540" s="109"/>
      <c r="J540" s="109"/>
      <c r="K540" s="109"/>
      <c r="M540" s="83"/>
      <c r="N540" s="109"/>
      <c r="P540" s="83"/>
      <c r="Q540" s="83"/>
      <c r="R540" s="83"/>
    </row>
    <row r="541" spans="2:18" ht="15">
      <c r="B541" s="83"/>
      <c r="C541" s="83"/>
      <c r="D541" s="83"/>
      <c r="E541" s="83"/>
      <c r="H541" s="83"/>
      <c r="I541" s="128"/>
      <c r="J541" s="128"/>
      <c r="K541" s="128"/>
      <c r="M541" s="83"/>
      <c r="N541" s="109"/>
      <c r="P541" s="83"/>
      <c r="Q541" s="83"/>
      <c r="R541" s="83"/>
    </row>
    <row r="542" spans="2:18" ht="15">
      <c r="B542" s="83"/>
      <c r="C542" s="83"/>
      <c r="D542" s="83"/>
      <c r="E542" s="83"/>
      <c r="H542" s="83"/>
      <c r="I542" s="128"/>
      <c r="J542" s="128"/>
      <c r="K542" s="128"/>
      <c r="M542" s="83"/>
      <c r="N542" s="109"/>
      <c r="P542" s="83"/>
      <c r="Q542" s="83"/>
      <c r="R542" s="83"/>
    </row>
    <row r="543" spans="2:18" ht="15">
      <c r="B543" s="83"/>
      <c r="C543" s="83"/>
      <c r="D543" s="83"/>
      <c r="E543" s="83"/>
      <c r="H543" s="83"/>
      <c r="I543" s="109"/>
      <c r="J543" s="109"/>
      <c r="K543" s="109"/>
      <c r="M543" s="83"/>
      <c r="N543" s="109"/>
      <c r="P543" s="83"/>
      <c r="Q543" s="83"/>
      <c r="R543" s="83"/>
    </row>
    <row r="544" spans="2:18" ht="15">
      <c r="B544" s="83"/>
      <c r="C544" s="83"/>
      <c r="D544" s="83"/>
      <c r="E544" s="83"/>
      <c r="H544" s="83"/>
      <c r="I544" s="109"/>
      <c r="J544" s="109"/>
      <c r="K544" s="109"/>
      <c r="M544" s="83"/>
      <c r="N544" s="109"/>
      <c r="P544" s="83"/>
      <c r="Q544" s="83"/>
      <c r="R544" s="83"/>
    </row>
    <row r="545" spans="2:18" ht="15">
      <c r="B545" s="83"/>
      <c r="C545" s="83"/>
      <c r="D545" s="83"/>
      <c r="E545" s="83"/>
      <c r="H545" s="83"/>
      <c r="I545" s="129"/>
      <c r="J545" s="129"/>
      <c r="K545" s="129"/>
      <c r="M545" s="83"/>
      <c r="N545" s="131"/>
      <c r="P545" s="83"/>
      <c r="Q545" s="83"/>
      <c r="R545" s="83"/>
    </row>
    <row r="546" spans="2:18" ht="15">
      <c r="B546" s="83"/>
      <c r="C546" s="83"/>
      <c r="D546" s="83"/>
      <c r="E546" s="83"/>
      <c r="H546" s="83"/>
      <c r="I546" s="129"/>
      <c r="J546" s="129"/>
      <c r="K546" s="129"/>
      <c r="M546" s="83"/>
      <c r="N546" s="131"/>
      <c r="P546" s="83"/>
      <c r="Q546" s="83"/>
      <c r="R546" s="83"/>
    </row>
    <row r="547" spans="2:18" ht="15">
      <c r="B547" s="83"/>
      <c r="C547" s="83"/>
      <c r="D547" s="83"/>
      <c r="E547" s="83"/>
      <c r="H547" s="83"/>
      <c r="I547" s="109"/>
      <c r="J547" s="109"/>
      <c r="K547" s="109"/>
      <c r="M547" s="83"/>
      <c r="N547" s="109"/>
      <c r="P547" s="83"/>
      <c r="Q547" s="83"/>
      <c r="R547" s="83"/>
    </row>
    <row r="548" spans="2:18" ht="15">
      <c r="B548" s="83"/>
      <c r="C548" s="83"/>
      <c r="D548" s="83"/>
      <c r="E548" s="83"/>
      <c r="H548" s="83"/>
      <c r="I548" s="109"/>
      <c r="J548" s="109"/>
      <c r="K548" s="109"/>
      <c r="M548" s="83"/>
      <c r="N548" s="109"/>
      <c r="P548" s="83"/>
      <c r="Q548" s="83"/>
      <c r="R548" s="83"/>
    </row>
    <row r="549" spans="2:18" ht="15">
      <c r="B549" s="83"/>
      <c r="C549" s="83"/>
      <c r="D549" s="83"/>
      <c r="E549" s="83"/>
      <c r="H549" s="83"/>
      <c r="I549" s="109"/>
      <c r="J549" s="109"/>
      <c r="K549" s="109"/>
      <c r="M549" s="83"/>
      <c r="N549" s="109"/>
      <c r="P549" s="83"/>
      <c r="Q549" s="83"/>
      <c r="R549" s="83"/>
    </row>
    <row r="550" spans="2:18" ht="15">
      <c r="B550" s="83"/>
      <c r="C550" s="83"/>
      <c r="D550" s="83"/>
      <c r="E550" s="83"/>
      <c r="H550" s="83"/>
      <c r="I550" s="129"/>
      <c r="J550" s="129"/>
      <c r="K550" s="129"/>
      <c r="M550" s="83"/>
      <c r="N550" s="131"/>
      <c r="P550" s="83"/>
      <c r="Q550" s="83"/>
      <c r="R550" s="83"/>
    </row>
    <row r="551" spans="2:18" ht="15">
      <c r="B551" s="83"/>
      <c r="C551" s="83"/>
      <c r="D551" s="83"/>
      <c r="E551" s="83"/>
      <c r="H551" s="83"/>
      <c r="I551" s="109"/>
      <c r="J551" s="109"/>
      <c r="K551" s="109"/>
      <c r="M551" s="83"/>
      <c r="N551" s="109"/>
      <c r="P551" s="83"/>
      <c r="Q551" s="83"/>
      <c r="R551" s="83"/>
    </row>
    <row r="552" spans="2:18" ht="15">
      <c r="B552" s="83"/>
      <c r="C552" s="83"/>
      <c r="D552" s="83"/>
      <c r="E552" s="83"/>
      <c r="H552" s="83"/>
      <c r="I552" s="109"/>
      <c r="J552" s="109"/>
      <c r="K552" s="109"/>
      <c r="M552" s="83"/>
      <c r="N552" s="109"/>
      <c r="P552" s="83"/>
      <c r="Q552" s="83"/>
      <c r="R552" s="83"/>
    </row>
    <row r="553" spans="2:18" ht="15">
      <c r="B553" s="83"/>
      <c r="C553" s="83"/>
      <c r="D553" s="83"/>
      <c r="E553" s="83"/>
      <c r="H553" s="83"/>
      <c r="I553" s="128"/>
      <c r="J553" s="128"/>
      <c r="K553" s="128"/>
      <c r="M553" s="83"/>
      <c r="N553" s="109"/>
      <c r="P553" s="83"/>
      <c r="Q553" s="83"/>
      <c r="R553" s="83"/>
    </row>
    <row r="554" spans="2:18" ht="15">
      <c r="B554" s="83"/>
      <c r="C554" s="83"/>
      <c r="D554" s="83"/>
      <c r="E554" s="83"/>
      <c r="H554" s="83"/>
      <c r="I554" s="128"/>
      <c r="J554" s="128"/>
      <c r="K554" s="128"/>
      <c r="M554" s="83"/>
      <c r="N554" s="109"/>
      <c r="P554" s="83"/>
      <c r="Q554" s="83"/>
      <c r="R554" s="83"/>
    </row>
    <row r="555" spans="2:18" ht="15">
      <c r="B555" s="83"/>
      <c r="C555" s="83"/>
      <c r="D555" s="83"/>
      <c r="E555" s="83"/>
      <c r="H555" s="83"/>
      <c r="I555" s="128"/>
      <c r="J555" s="128"/>
      <c r="K555" s="128"/>
      <c r="M555" s="83"/>
      <c r="N555" s="109"/>
      <c r="P555" s="83"/>
      <c r="Q555" s="83"/>
      <c r="R555" s="83"/>
    </row>
    <row r="556" spans="2:18" ht="15">
      <c r="B556" s="83"/>
      <c r="C556" s="83"/>
      <c r="D556" s="83"/>
      <c r="E556" s="83"/>
      <c r="H556" s="83"/>
      <c r="I556" s="109"/>
      <c r="J556" s="109"/>
      <c r="K556" s="109"/>
      <c r="M556" s="83"/>
      <c r="N556" s="109"/>
      <c r="P556" s="83"/>
      <c r="Q556" s="83"/>
      <c r="R556" s="83"/>
    </row>
    <row r="557" spans="2:18" ht="15">
      <c r="B557" s="83"/>
      <c r="C557" s="83"/>
      <c r="D557" s="83"/>
      <c r="E557" s="83"/>
      <c r="H557" s="83"/>
      <c r="I557" s="128"/>
      <c r="J557" s="128"/>
      <c r="K557" s="128"/>
      <c r="M557" s="83"/>
      <c r="N557" s="109"/>
      <c r="P557" s="83"/>
      <c r="Q557" s="83"/>
      <c r="R557" s="83"/>
    </row>
    <row r="558" spans="2:18" ht="15">
      <c r="B558" s="83"/>
      <c r="C558" s="83"/>
      <c r="D558" s="83"/>
      <c r="E558" s="83"/>
      <c r="H558" s="83"/>
      <c r="I558" s="109"/>
      <c r="J558" s="109"/>
      <c r="K558" s="109"/>
      <c r="M558" s="83"/>
      <c r="N558" s="109"/>
      <c r="P558" s="83"/>
      <c r="Q558" s="83"/>
      <c r="R558" s="83"/>
    </row>
    <row r="559" spans="2:18" ht="15">
      <c r="B559" s="83"/>
      <c r="C559" s="83"/>
      <c r="D559" s="83"/>
      <c r="E559" s="83"/>
      <c r="H559" s="83"/>
      <c r="I559" s="109"/>
      <c r="J559" s="109"/>
      <c r="K559" s="109"/>
      <c r="M559" s="83"/>
      <c r="N559" s="109"/>
      <c r="P559" s="83"/>
      <c r="Q559" s="83"/>
      <c r="R559" s="83"/>
    </row>
    <row r="560" spans="2:18" ht="15">
      <c r="B560" s="83"/>
      <c r="C560" s="83"/>
      <c r="D560" s="83"/>
      <c r="E560" s="83"/>
      <c r="H560" s="83"/>
      <c r="I560" s="129"/>
      <c r="J560" s="129"/>
      <c r="K560" s="129"/>
      <c r="M560" s="83"/>
      <c r="N560" s="131"/>
      <c r="P560" s="83"/>
      <c r="Q560" s="83"/>
      <c r="R560" s="83"/>
    </row>
    <row r="561" spans="2:18" ht="15">
      <c r="B561" s="83"/>
      <c r="C561" s="83"/>
      <c r="D561" s="83"/>
      <c r="E561" s="83"/>
      <c r="H561" s="83"/>
      <c r="I561" s="129"/>
      <c r="J561" s="129"/>
      <c r="K561" s="129"/>
      <c r="M561" s="83"/>
      <c r="N561" s="131"/>
      <c r="P561" s="83"/>
      <c r="Q561" s="83"/>
      <c r="R561" s="83"/>
    </row>
    <row r="562" spans="2:18" ht="15">
      <c r="B562" s="83"/>
      <c r="C562" s="83"/>
      <c r="D562" s="83"/>
      <c r="E562" s="83"/>
      <c r="H562" s="83"/>
      <c r="I562" s="129"/>
      <c r="J562" s="129"/>
      <c r="K562" s="129"/>
      <c r="M562" s="83"/>
      <c r="N562" s="131"/>
      <c r="P562" s="83"/>
      <c r="Q562" s="83"/>
      <c r="R562" s="83"/>
    </row>
    <row r="563" spans="2:18" ht="15">
      <c r="B563" s="83"/>
      <c r="C563" s="83"/>
      <c r="D563" s="83"/>
      <c r="E563" s="83"/>
      <c r="H563" s="83"/>
      <c r="I563" s="109"/>
      <c r="J563" s="109"/>
      <c r="K563" s="109"/>
      <c r="M563" s="83"/>
      <c r="N563" s="109"/>
      <c r="P563" s="83"/>
      <c r="Q563" s="83"/>
      <c r="R563" s="83"/>
    </row>
    <row r="564" spans="2:18" ht="15">
      <c r="B564" s="83"/>
      <c r="C564" s="83"/>
      <c r="D564" s="83"/>
      <c r="E564" s="83"/>
      <c r="H564" s="83"/>
      <c r="I564" s="109"/>
      <c r="J564" s="109"/>
      <c r="K564" s="109"/>
      <c r="M564" s="83"/>
      <c r="N564" s="109"/>
      <c r="P564" s="83"/>
      <c r="Q564" s="83"/>
      <c r="R564" s="83"/>
    </row>
    <row r="565" spans="2:18" ht="15">
      <c r="B565" s="83"/>
      <c r="C565" s="83"/>
      <c r="D565" s="83"/>
      <c r="E565" s="83"/>
      <c r="H565" s="83"/>
      <c r="I565" s="128"/>
      <c r="J565" s="128"/>
      <c r="K565" s="128"/>
      <c r="M565" s="83"/>
      <c r="N565" s="109"/>
      <c r="P565" s="83"/>
      <c r="Q565" s="83"/>
      <c r="R565" s="83"/>
    </row>
    <row r="566" spans="2:18" ht="15">
      <c r="B566" s="83"/>
      <c r="C566" s="83"/>
      <c r="D566" s="83"/>
      <c r="E566" s="83"/>
      <c r="H566" s="83"/>
      <c r="I566" s="109"/>
      <c r="J566" s="109"/>
      <c r="K566" s="109"/>
      <c r="M566" s="83"/>
      <c r="N566" s="109"/>
      <c r="P566" s="83"/>
      <c r="Q566" s="83"/>
      <c r="R566" s="83"/>
    </row>
    <row r="567" spans="2:18" ht="15">
      <c r="B567" s="83"/>
      <c r="C567" s="83"/>
      <c r="D567" s="83"/>
      <c r="E567" s="83"/>
      <c r="H567" s="83"/>
      <c r="I567" s="109"/>
      <c r="J567" s="109"/>
      <c r="K567" s="109"/>
      <c r="M567" s="83"/>
      <c r="N567" s="109"/>
      <c r="P567" s="83"/>
      <c r="Q567" s="83"/>
      <c r="R567" s="83"/>
    </row>
    <row r="568" spans="2:18" ht="15">
      <c r="B568" s="83"/>
      <c r="C568" s="83"/>
      <c r="D568" s="83"/>
      <c r="E568" s="83"/>
      <c r="H568" s="83"/>
      <c r="I568" s="129"/>
      <c r="J568" s="129"/>
      <c r="K568" s="129"/>
      <c r="M568" s="83"/>
      <c r="N568" s="131"/>
      <c r="P568" s="83"/>
      <c r="Q568" s="83"/>
      <c r="R568" s="83"/>
    </row>
    <row r="569" spans="2:18" ht="15">
      <c r="B569" s="83"/>
      <c r="C569" s="83"/>
      <c r="D569" s="83"/>
      <c r="E569" s="83"/>
      <c r="H569" s="83"/>
      <c r="I569" s="109"/>
      <c r="J569" s="109"/>
      <c r="K569" s="109"/>
      <c r="M569" s="83"/>
      <c r="N569" s="109"/>
      <c r="P569" s="83"/>
      <c r="Q569" s="83"/>
      <c r="R569" s="83"/>
    </row>
    <row r="570" spans="2:18" ht="15">
      <c r="B570" s="83"/>
      <c r="C570" s="83"/>
      <c r="D570" s="83"/>
      <c r="E570" s="83"/>
      <c r="H570" s="83"/>
      <c r="I570" s="109"/>
      <c r="J570" s="109"/>
      <c r="K570" s="109"/>
      <c r="M570" s="83"/>
      <c r="N570" s="109"/>
      <c r="P570" s="83"/>
      <c r="Q570" s="83"/>
      <c r="R570" s="83"/>
    </row>
    <row r="571" spans="2:18" ht="15">
      <c r="B571" s="83"/>
      <c r="C571" s="83"/>
      <c r="D571" s="83"/>
      <c r="E571" s="83"/>
      <c r="H571" s="83"/>
      <c r="I571" s="128"/>
      <c r="J571" s="128"/>
      <c r="K571" s="128"/>
      <c r="M571" s="83"/>
      <c r="N571" s="109"/>
      <c r="P571" s="83"/>
      <c r="Q571" s="83"/>
      <c r="R571" s="83"/>
    </row>
    <row r="572" spans="2:18" ht="15">
      <c r="B572" s="83"/>
      <c r="C572" s="83"/>
      <c r="D572" s="83"/>
      <c r="E572" s="83"/>
      <c r="H572" s="83"/>
      <c r="I572" s="128"/>
      <c r="J572" s="128"/>
      <c r="K572" s="128"/>
      <c r="M572" s="83"/>
      <c r="N572" s="109"/>
      <c r="P572" s="83"/>
      <c r="Q572" s="83"/>
      <c r="R572" s="83"/>
    </row>
    <row r="573" spans="2:18" ht="15">
      <c r="B573" s="83"/>
      <c r="C573" s="83"/>
      <c r="D573" s="83"/>
      <c r="E573" s="83"/>
      <c r="H573" s="83"/>
      <c r="I573" s="109"/>
      <c r="J573" s="109"/>
      <c r="K573" s="109"/>
      <c r="M573" s="83"/>
      <c r="N573" s="109"/>
      <c r="P573" s="83"/>
      <c r="Q573" s="83"/>
      <c r="R573" s="83"/>
    </row>
    <row r="574" spans="2:18" ht="15">
      <c r="B574" s="83"/>
      <c r="C574" s="83"/>
      <c r="D574" s="83"/>
      <c r="E574" s="83"/>
      <c r="H574" s="83"/>
      <c r="I574" s="109"/>
      <c r="J574" s="109"/>
      <c r="K574" s="109"/>
      <c r="M574" s="83"/>
      <c r="N574" s="109"/>
      <c r="P574" s="83"/>
      <c r="Q574" s="83"/>
      <c r="R574" s="83"/>
    </row>
    <row r="575" spans="2:18" ht="15">
      <c r="B575" s="83"/>
      <c r="C575" s="83"/>
      <c r="D575" s="83"/>
      <c r="E575" s="83"/>
      <c r="H575" s="83"/>
      <c r="I575" s="109"/>
      <c r="J575" s="109"/>
      <c r="K575" s="109"/>
      <c r="M575" s="83"/>
      <c r="N575" s="109"/>
      <c r="P575" s="83"/>
      <c r="Q575" s="83"/>
      <c r="R575" s="83"/>
    </row>
    <row r="576" spans="2:18" ht="15">
      <c r="B576" s="83"/>
      <c r="C576" s="83"/>
      <c r="D576" s="83"/>
      <c r="E576" s="83"/>
      <c r="H576" s="83"/>
      <c r="I576" s="109"/>
      <c r="J576" s="109"/>
      <c r="K576" s="109"/>
      <c r="M576" s="83"/>
      <c r="N576" s="109"/>
      <c r="P576" s="83"/>
      <c r="Q576" s="83"/>
      <c r="R576" s="83"/>
    </row>
    <row r="577" spans="2:18" ht="15">
      <c r="B577" s="83"/>
      <c r="C577" s="83"/>
      <c r="D577" s="83"/>
      <c r="E577" s="83"/>
      <c r="H577" s="83"/>
      <c r="I577" s="109"/>
      <c r="J577" s="109"/>
      <c r="K577" s="109"/>
      <c r="M577" s="83"/>
      <c r="N577" s="109"/>
      <c r="P577" s="83"/>
      <c r="Q577" s="83"/>
      <c r="R577" s="83"/>
    </row>
    <row r="578" spans="2:18" ht="15">
      <c r="B578" s="83"/>
      <c r="C578" s="83"/>
      <c r="D578" s="83"/>
      <c r="E578" s="83"/>
      <c r="H578" s="83"/>
      <c r="I578" s="109"/>
      <c r="J578" s="109"/>
      <c r="K578" s="109"/>
      <c r="M578" s="83"/>
      <c r="N578" s="109"/>
      <c r="P578" s="83"/>
      <c r="Q578" s="83"/>
      <c r="R578" s="83"/>
    </row>
    <row r="579" spans="2:18" ht="15">
      <c r="B579" s="83"/>
      <c r="C579" s="83"/>
      <c r="D579" s="83"/>
      <c r="E579" s="83"/>
      <c r="H579" s="83"/>
      <c r="I579" s="109"/>
      <c r="J579" s="109"/>
      <c r="K579" s="109"/>
      <c r="M579" s="83"/>
      <c r="N579" s="109"/>
      <c r="P579" s="83"/>
      <c r="Q579" s="83"/>
      <c r="R579" s="83"/>
    </row>
    <row r="580" spans="2:18" ht="15">
      <c r="B580" s="83"/>
      <c r="C580" s="83"/>
      <c r="D580" s="83"/>
      <c r="E580" s="83"/>
      <c r="H580" s="83"/>
      <c r="I580" s="109"/>
      <c r="J580" s="109"/>
      <c r="K580" s="109"/>
      <c r="M580" s="83"/>
      <c r="N580" s="109"/>
      <c r="P580" s="83"/>
      <c r="Q580" s="83"/>
      <c r="R580" s="83"/>
    </row>
    <row r="581" spans="2:18" ht="15">
      <c r="B581" s="83"/>
      <c r="C581" s="83"/>
      <c r="D581" s="83"/>
      <c r="E581" s="83"/>
      <c r="H581" s="83"/>
      <c r="I581" s="109"/>
      <c r="J581" s="109"/>
      <c r="K581" s="109"/>
      <c r="M581" s="83"/>
      <c r="N581" s="109"/>
      <c r="P581" s="83"/>
      <c r="Q581" s="83"/>
      <c r="R581" s="83"/>
    </row>
    <row r="582" spans="2:18" ht="15">
      <c r="B582" s="83"/>
      <c r="C582" s="83"/>
      <c r="D582" s="83"/>
      <c r="E582" s="83"/>
      <c r="H582" s="83"/>
      <c r="I582" s="109"/>
      <c r="J582" s="109"/>
      <c r="K582" s="109"/>
      <c r="M582" s="83"/>
      <c r="N582" s="109"/>
      <c r="P582" s="83"/>
      <c r="Q582" s="83"/>
      <c r="R582" s="83"/>
    </row>
    <row r="583" spans="2:18" ht="15">
      <c r="B583" s="83"/>
      <c r="C583" s="83"/>
      <c r="D583" s="83"/>
      <c r="E583" s="83"/>
      <c r="H583" s="83"/>
      <c r="I583" s="109"/>
      <c r="J583" s="109"/>
      <c r="K583" s="109"/>
      <c r="M583" s="83"/>
      <c r="N583" s="109"/>
      <c r="P583" s="83"/>
      <c r="Q583" s="83"/>
      <c r="R583" s="83"/>
    </row>
    <row r="584" spans="2:18" ht="15">
      <c r="B584" s="83"/>
      <c r="C584" s="83"/>
      <c r="D584" s="83"/>
      <c r="E584" s="83"/>
      <c r="H584" s="83"/>
      <c r="I584" s="109"/>
      <c r="J584" s="109"/>
      <c r="K584" s="109"/>
      <c r="M584" s="83"/>
      <c r="N584" s="109"/>
      <c r="P584" s="83"/>
      <c r="Q584" s="83"/>
      <c r="R584" s="83"/>
    </row>
    <row r="585" spans="2:18" ht="15">
      <c r="B585" s="83"/>
      <c r="C585" s="83"/>
      <c r="D585" s="83"/>
      <c r="E585" s="83"/>
      <c r="H585" s="83"/>
      <c r="I585" s="109"/>
      <c r="J585" s="109"/>
      <c r="K585" s="109"/>
      <c r="M585" s="83"/>
      <c r="N585" s="109"/>
      <c r="P585" s="83"/>
      <c r="Q585" s="83"/>
      <c r="R585" s="83"/>
    </row>
    <row r="586" spans="2:18" ht="15">
      <c r="B586" s="83"/>
      <c r="C586" s="83"/>
      <c r="D586" s="83"/>
      <c r="E586" s="83"/>
      <c r="H586" s="83"/>
      <c r="I586" s="109"/>
      <c r="J586" s="109"/>
      <c r="K586" s="109"/>
      <c r="M586" s="83"/>
      <c r="N586" s="109"/>
      <c r="P586" s="83"/>
      <c r="Q586" s="83"/>
      <c r="R586" s="83"/>
    </row>
    <row r="587" spans="2:18" ht="15">
      <c r="B587" s="83"/>
      <c r="C587" s="83"/>
      <c r="D587" s="83"/>
      <c r="E587" s="83"/>
      <c r="H587" s="83"/>
      <c r="I587" s="109"/>
      <c r="J587" s="109"/>
      <c r="K587" s="109"/>
      <c r="M587" s="83"/>
      <c r="N587" s="109"/>
      <c r="P587" s="83"/>
      <c r="Q587" s="83"/>
      <c r="R587" s="83"/>
    </row>
    <row r="588" spans="2:18" ht="15">
      <c r="B588" s="83"/>
      <c r="C588" s="83"/>
      <c r="D588" s="83"/>
      <c r="E588" s="83"/>
      <c r="H588" s="83"/>
      <c r="I588" s="109"/>
      <c r="J588" s="109"/>
      <c r="K588" s="109"/>
      <c r="M588" s="83"/>
      <c r="N588" s="109"/>
      <c r="P588" s="83"/>
      <c r="Q588" s="83"/>
      <c r="R588" s="83"/>
    </row>
    <row r="589" spans="2:18" ht="15">
      <c r="B589" s="83"/>
      <c r="C589" s="83"/>
      <c r="D589" s="83"/>
      <c r="E589" s="83"/>
      <c r="H589" s="83"/>
      <c r="I589" s="109"/>
      <c r="J589" s="109"/>
      <c r="K589" s="109"/>
      <c r="M589" s="83"/>
      <c r="N589" s="109"/>
      <c r="P589" s="83"/>
      <c r="Q589" s="83"/>
      <c r="R589" s="83"/>
    </row>
    <row r="590" spans="2:18" ht="15">
      <c r="B590" s="83"/>
      <c r="C590" s="83"/>
      <c r="D590" s="83"/>
      <c r="E590" s="83"/>
      <c r="H590" s="83"/>
      <c r="I590" s="109"/>
      <c r="J590" s="109"/>
      <c r="K590" s="109"/>
      <c r="M590" s="83"/>
      <c r="N590" s="109"/>
      <c r="P590" s="83"/>
      <c r="Q590" s="83"/>
      <c r="R590" s="83"/>
    </row>
    <row r="591" spans="2:18" ht="15">
      <c r="B591" s="83"/>
      <c r="C591" s="83"/>
      <c r="D591" s="83"/>
      <c r="E591" s="83"/>
      <c r="H591" s="83"/>
      <c r="I591" s="109"/>
      <c r="J591" s="109"/>
      <c r="K591" s="109"/>
      <c r="M591" s="83"/>
      <c r="N591" s="109"/>
      <c r="P591" s="83"/>
      <c r="Q591" s="83"/>
      <c r="R591" s="83"/>
    </row>
    <row r="592" spans="2:18" ht="15">
      <c r="B592" s="83"/>
      <c r="C592" s="83"/>
      <c r="D592" s="83"/>
      <c r="E592" s="83"/>
      <c r="H592" s="83"/>
      <c r="I592" s="109"/>
      <c r="J592" s="109"/>
      <c r="K592" s="109"/>
      <c r="M592" s="83"/>
      <c r="N592" s="109"/>
      <c r="P592" s="83"/>
      <c r="Q592" s="83"/>
      <c r="R592" s="83"/>
    </row>
    <row r="593" spans="2:18" ht="15">
      <c r="B593" s="83"/>
      <c r="C593" s="83"/>
      <c r="D593" s="83"/>
      <c r="E593" s="83"/>
      <c r="H593" s="83"/>
      <c r="I593" s="129"/>
      <c r="J593" s="129"/>
      <c r="K593" s="129"/>
      <c r="M593" s="83"/>
      <c r="N593" s="131"/>
      <c r="P593" s="83"/>
      <c r="Q593" s="83"/>
      <c r="R593" s="83"/>
    </row>
    <row r="594" spans="2:18" ht="15">
      <c r="B594" s="83"/>
      <c r="C594" s="83"/>
      <c r="D594" s="83"/>
      <c r="E594" s="83"/>
      <c r="H594" s="83"/>
      <c r="I594" s="129"/>
      <c r="J594" s="129"/>
      <c r="K594" s="129"/>
      <c r="M594" s="83"/>
      <c r="N594" s="131"/>
      <c r="P594" s="83"/>
      <c r="Q594" s="83"/>
      <c r="R594" s="83"/>
    </row>
    <row r="595" spans="2:18" ht="15">
      <c r="B595" s="83"/>
      <c r="C595" s="83"/>
      <c r="D595" s="83"/>
      <c r="E595" s="83"/>
      <c r="H595" s="83"/>
      <c r="I595" s="129"/>
      <c r="J595" s="129"/>
      <c r="K595" s="129"/>
      <c r="M595" s="83"/>
      <c r="N595" s="131"/>
      <c r="P595" s="83"/>
      <c r="Q595" s="83"/>
      <c r="R595" s="83"/>
    </row>
    <row r="596" spans="2:18" ht="15">
      <c r="B596" s="83"/>
      <c r="C596" s="83"/>
      <c r="D596" s="83"/>
      <c r="E596" s="83"/>
      <c r="H596" s="83"/>
      <c r="I596" s="129"/>
      <c r="J596" s="129"/>
      <c r="K596" s="129"/>
      <c r="M596" s="83"/>
      <c r="N596" s="131"/>
      <c r="P596" s="83"/>
      <c r="Q596" s="83"/>
      <c r="R596" s="83"/>
    </row>
    <row r="597" spans="2:18" ht="15">
      <c r="B597" s="83"/>
      <c r="C597" s="83"/>
      <c r="D597" s="83"/>
      <c r="E597" s="83"/>
      <c r="H597" s="83"/>
      <c r="I597" s="128"/>
      <c r="J597" s="128"/>
      <c r="K597" s="128"/>
      <c r="M597" s="83"/>
      <c r="N597" s="109"/>
      <c r="P597" s="83"/>
      <c r="Q597" s="83"/>
      <c r="R597" s="83"/>
    </row>
    <row r="598" spans="2:18" ht="15">
      <c r="B598" s="83"/>
      <c r="C598" s="83"/>
      <c r="D598" s="83"/>
      <c r="E598" s="83"/>
      <c r="H598" s="83"/>
      <c r="I598" s="109"/>
      <c r="J598" s="109"/>
      <c r="K598" s="109"/>
      <c r="M598" s="83"/>
      <c r="N598" s="109"/>
      <c r="P598" s="83"/>
      <c r="Q598" s="83"/>
      <c r="R598" s="83"/>
    </row>
    <row r="599" spans="2:18" ht="15">
      <c r="B599" s="83"/>
      <c r="C599" s="83"/>
      <c r="D599" s="83"/>
      <c r="E599" s="83"/>
      <c r="H599" s="83"/>
      <c r="I599" s="109"/>
      <c r="J599" s="109"/>
      <c r="K599" s="109"/>
      <c r="M599" s="83"/>
      <c r="N599" s="109"/>
      <c r="P599" s="83"/>
      <c r="Q599" s="83"/>
      <c r="R599" s="83"/>
    </row>
    <row r="600" spans="2:18" ht="15">
      <c r="B600" s="83"/>
      <c r="C600" s="83"/>
      <c r="D600" s="83"/>
      <c r="E600" s="83"/>
      <c r="H600" s="83"/>
      <c r="I600" s="109"/>
      <c r="J600" s="109"/>
      <c r="K600" s="109"/>
      <c r="M600" s="83"/>
      <c r="N600" s="109"/>
      <c r="P600" s="83"/>
      <c r="Q600" s="83"/>
      <c r="R600" s="83"/>
    </row>
    <row r="601" spans="2:18" ht="15">
      <c r="B601" s="83"/>
      <c r="C601" s="83"/>
      <c r="D601" s="83"/>
      <c r="E601" s="83"/>
      <c r="H601" s="83"/>
      <c r="I601" s="109"/>
      <c r="J601" s="109"/>
      <c r="K601" s="109"/>
      <c r="M601" s="83"/>
      <c r="N601" s="109"/>
      <c r="P601" s="83"/>
      <c r="Q601" s="83"/>
      <c r="R601" s="83"/>
    </row>
    <row r="602" spans="2:18" ht="15">
      <c r="B602" s="83"/>
      <c r="C602" s="83"/>
      <c r="D602" s="83"/>
      <c r="E602" s="83"/>
      <c r="H602" s="83"/>
      <c r="I602" s="109"/>
      <c r="J602" s="109"/>
      <c r="K602" s="109"/>
      <c r="M602" s="83"/>
      <c r="N602" s="109"/>
      <c r="P602" s="83"/>
      <c r="Q602" s="83"/>
      <c r="R602" s="83"/>
    </row>
    <row r="603" spans="2:18" ht="15">
      <c r="B603" s="83"/>
      <c r="C603" s="83"/>
      <c r="D603" s="83"/>
      <c r="E603" s="83"/>
      <c r="H603" s="83"/>
      <c r="I603" s="109"/>
      <c r="J603" s="109"/>
      <c r="K603" s="109"/>
      <c r="M603" s="83"/>
      <c r="N603" s="109"/>
      <c r="P603" s="83"/>
      <c r="Q603" s="83"/>
      <c r="R603" s="83"/>
    </row>
    <row r="604" spans="2:18" ht="15">
      <c r="B604" s="83"/>
      <c r="C604" s="83"/>
      <c r="D604" s="83"/>
      <c r="E604" s="83"/>
      <c r="H604" s="83"/>
      <c r="I604" s="109"/>
      <c r="J604" s="109"/>
      <c r="K604" s="109"/>
      <c r="M604" s="83"/>
      <c r="N604" s="109"/>
      <c r="P604" s="83"/>
      <c r="Q604" s="83"/>
      <c r="R604" s="83"/>
    </row>
    <row r="605" spans="2:18" ht="15">
      <c r="B605" s="83"/>
      <c r="C605" s="83"/>
      <c r="D605" s="83"/>
      <c r="E605" s="83"/>
      <c r="H605" s="83"/>
      <c r="I605" s="109"/>
      <c r="J605" s="109"/>
      <c r="K605" s="109"/>
      <c r="M605" s="83"/>
      <c r="N605" s="109"/>
      <c r="P605" s="83"/>
      <c r="Q605" s="83"/>
      <c r="R605" s="83"/>
    </row>
    <row r="606" spans="2:18" ht="15">
      <c r="B606" s="83"/>
      <c r="C606" s="83"/>
      <c r="D606" s="83"/>
      <c r="E606" s="83"/>
      <c r="H606" s="83"/>
      <c r="I606" s="109"/>
      <c r="J606" s="109"/>
      <c r="K606" s="109"/>
      <c r="M606" s="83"/>
      <c r="N606" s="109"/>
      <c r="P606" s="83"/>
      <c r="Q606" s="83"/>
      <c r="R606" s="83"/>
    </row>
    <row r="607" spans="2:18" ht="15">
      <c r="B607" s="83"/>
      <c r="C607" s="83"/>
      <c r="D607" s="83"/>
      <c r="E607" s="83"/>
      <c r="H607" s="83"/>
      <c r="I607" s="109"/>
      <c r="J607" s="109"/>
      <c r="K607" s="109"/>
      <c r="M607" s="83"/>
      <c r="N607" s="109"/>
      <c r="P607" s="83"/>
      <c r="Q607" s="83"/>
      <c r="R607" s="83"/>
    </row>
    <row r="608" spans="2:18" ht="15">
      <c r="B608" s="83"/>
      <c r="C608" s="83"/>
      <c r="D608" s="83"/>
      <c r="E608" s="83"/>
      <c r="H608" s="83"/>
      <c r="I608" s="109"/>
      <c r="J608" s="109"/>
      <c r="K608" s="109"/>
      <c r="M608" s="83"/>
      <c r="N608" s="109"/>
      <c r="P608" s="83"/>
      <c r="Q608" s="83"/>
      <c r="R608" s="83"/>
    </row>
    <row r="609" spans="2:18" ht="15">
      <c r="B609" s="83"/>
      <c r="C609" s="83"/>
      <c r="D609" s="83"/>
      <c r="E609" s="83"/>
      <c r="H609" s="83"/>
      <c r="I609" s="109"/>
      <c r="J609" s="109"/>
      <c r="K609" s="109"/>
      <c r="M609" s="83"/>
      <c r="N609" s="109"/>
      <c r="P609" s="83"/>
      <c r="Q609" s="83"/>
      <c r="R609" s="83"/>
    </row>
    <row r="610" spans="2:18" ht="15">
      <c r="B610" s="83"/>
      <c r="C610" s="83"/>
      <c r="D610" s="83"/>
      <c r="E610" s="83"/>
      <c r="H610" s="83"/>
      <c r="I610" s="129"/>
      <c r="J610" s="129"/>
      <c r="K610" s="129"/>
      <c r="M610" s="83"/>
      <c r="N610" s="131"/>
      <c r="P610" s="83"/>
      <c r="Q610" s="83"/>
      <c r="R610" s="83"/>
    </row>
    <row r="611" spans="2:18" ht="15">
      <c r="B611" s="83"/>
      <c r="C611" s="83"/>
      <c r="D611" s="83"/>
      <c r="E611" s="83"/>
      <c r="H611" s="83"/>
      <c r="I611" s="109"/>
      <c r="J611" s="109"/>
      <c r="K611" s="109"/>
      <c r="M611" s="83"/>
      <c r="N611" s="109"/>
      <c r="P611" s="83"/>
      <c r="Q611" s="83"/>
      <c r="R611" s="83"/>
    </row>
    <row r="612" spans="2:18" ht="15">
      <c r="B612" s="83"/>
      <c r="C612" s="83"/>
      <c r="D612" s="83"/>
      <c r="E612" s="83"/>
      <c r="H612" s="83"/>
      <c r="I612" s="109"/>
      <c r="J612" s="109"/>
      <c r="K612" s="109"/>
      <c r="M612" s="83"/>
      <c r="N612" s="109"/>
      <c r="P612" s="83"/>
      <c r="Q612" s="83"/>
      <c r="R612" s="83"/>
    </row>
    <row r="613" spans="2:18" ht="15">
      <c r="B613" s="83"/>
      <c r="C613" s="83"/>
      <c r="D613" s="83"/>
      <c r="E613" s="83"/>
      <c r="H613" s="83"/>
      <c r="I613" s="109"/>
      <c r="J613" s="109"/>
      <c r="K613" s="109"/>
      <c r="M613" s="83"/>
      <c r="N613" s="109"/>
      <c r="P613" s="83"/>
      <c r="Q613" s="83"/>
      <c r="R613" s="83"/>
    </row>
    <row r="614" spans="2:18" ht="15">
      <c r="B614" s="83"/>
      <c r="C614" s="83"/>
      <c r="D614" s="83"/>
      <c r="E614" s="83"/>
      <c r="H614" s="83"/>
      <c r="I614" s="109"/>
      <c r="J614" s="109"/>
      <c r="K614" s="109"/>
      <c r="M614" s="83"/>
      <c r="N614" s="109"/>
      <c r="P614" s="83"/>
      <c r="Q614" s="83"/>
      <c r="R614" s="83"/>
    </row>
    <row r="615" spans="2:18" ht="15">
      <c r="B615" s="83"/>
      <c r="C615" s="83"/>
      <c r="D615" s="83"/>
      <c r="E615" s="83"/>
      <c r="H615" s="83"/>
      <c r="I615" s="128"/>
      <c r="J615" s="128"/>
      <c r="K615" s="128"/>
      <c r="M615" s="83"/>
      <c r="N615" s="109"/>
      <c r="P615" s="83"/>
      <c r="Q615" s="83"/>
      <c r="R615" s="83"/>
    </row>
    <row r="616" spans="2:18" ht="15">
      <c r="B616" s="83"/>
      <c r="C616" s="83"/>
      <c r="D616" s="83"/>
      <c r="E616" s="83"/>
      <c r="H616" s="83"/>
      <c r="I616" s="128"/>
      <c r="J616" s="128"/>
      <c r="K616" s="128"/>
      <c r="M616" s="83"/>
      <c r="N616" s="109"/>
      <c r="P616" s="83"/>
      <c r="Q616" s="83"/>
      <c r="R616" s="83"/>
    </row>
    <row r="617" spans="2:18" ht="15">
      <c r="B617" s="83"/>
      <c r="C617" s="83"/>
      <c r="D617" s="83"/>
      <c r="E617" s="83"/>
      <c r="H617" s="83"/>
      <c r="I617" s="128"/>
      <c r="J617" s="128"/>
      <c r="K617" s="128"/>
      <c r="M617" s="83"/>
      <c r="N617" s="109"/>
      <c r="P617" s="83"/>
      <c r="Q617" s="83"/>
      <c r="R617" s="83"/>
    </row>
    <row r="618" spans="2:18" ht="15">
      <c r="B618" s="83"/>
      <c r="C618" s="83"/>
      <c r="D618" s="83"/>
      <c r="E618" s="83"/>
      <c r="H618" s="83"/>
      <c r="I618" s="128"/>
      <c r="J618" s="128"/>
      <c r="K618" s="128"/>
      <c r="M618" s="83"/>
      <c r="N618" s="109"/>
      <c r="P618" s="83"/>
      <c r="Q618" s="83"/>
      <c r="R618" s="83"/>
    </row>
    <row r="619" spans="2:18" ht="15">
      <c r="B619" s="83"/>
      <c r="C619" s="83"/>
      <c r="D619" s="83"/>
      <c r="E619" s="83"/>
      <c r="H619" s="83"/>
      <c r="I619" s="109"/>
      <c r="J619" s="109"/>
      <c r="K619" s="109"/>
      <c r="M619" s="83"/>
      <c r="N619" s="109"/>
      <c r="P619" s="83"/>
      <c r="Q619" s="83"/>
      <c r="R619" s="83"/>
    </row>
    <row r="620" spans="2:18" ht="15">
      <c r="B620" s="83"/>
      <c r="C620" s="83"/>
      <c r="D620" s="83"/>
      <c r="E620" s="83"/>
      <c r="H620" s="83"/>
      <c r="I620" s="109"/>
      <c r="J620" s="109"/>
      <c r="K620" s="109"/>
      <c r="M620" s="83"/>
      <c r="N620" s="109"/>
      <c r="P620" s="83"/>
      <c r="Q620" s="83"/>
      <c r="R620" s="83"/>
    </row>
    <row r="621" spans="2:18" ht="15">
      <c r="B621" s="83"/>
      <c r="C621" s="83"/>
      <c r="D621" s="83"/>
      <c r="E621" s="83"/>
      <c r="H621" s="83"/>
      <c r="I621" s="109"/>
      <c r="J621" s="109"/>
      <c r="K621" s="109"/>
      <c r="M621" s="83"/>
      <c r="N621" s="109"/>
      <c r="P621" s="83"/>
      <c r="Q621" s="83"/>
      <c r="R621" s="83"/>
    </row>
    <row r="622" spans="2:18" ht="15">
      <c r="B622" s="83"/>
      <c r="C622" s="83"/>
      <c r="D622" s="83"/>
      <c r="E622" s="83"/>
      <c r="H622" s="83"/>
      <c r="I622" s="109"/>
      <c r="J622" s="109"/>
      <c r="K622" s="109"/>
      <c r="M622" s="83"/>
      <c r="N622" s="109"/>
      <c r="P622" s="83"/>
      <c r="Q622" s="83"/>
      <c r="R622" s="83"/>
    </row>
    <row r="623" spans="2:18" ht="15">
      <c r="B623" s="83"/>
      <c r="C623" s="83"/>
      <c r="D623" s="83"/>
      <c r="E623" s="83"/>
      <c r="H623" s="83"/>
      <c r="I623" s="109"/>
      <c r="J623" s="109"/>
      <c r="K623" s="109"/>
      <c r="M623" s="83"/>
      <c r="N623" s="109"/>
      <c r="P623" s="83"/>
      <c r="Q623" s="83"/>
      <c r="R623" s="83"/>
    </row>
    <row r="624" spans="2:18" ht="15">
      <c r="B624" s="83"/>
      <c r="C624" s="83"/>
      <c r="D624" s="83"/>
      <c r="E624" s="83"/>
      <c r="H624" s="83"/>
      <c r="I624" s="109"/>
      <c r="J624" s="109"/>
      <c r="K624" s="109"/>
      <c r="M624" s="83"/>
      <c r="N624" s="109"/>
      <c r="P624" s="83"/>
      <c r="Q624" s="83"/>
      <c r="R624" s="83"/>
    </row>
    <row r="625" spans="2:18" ht="15">
      <c r="B625" s="83"/>
      <c r="C625" s="83"/>
      <c r="D625" s="83"/>
      <c r="E625" s="83"/>
      <c r="H625" s="83"/>
      <c r="I625" s="109"/>
      <c r="J625" s="109"/>
      <c r="K625" s="109"/>
      <c r="M625" s="83"/>
      <c r="N625" s="109"/>
      <c r="P625" s="83"/>
      <c r="Q625" s="83"/>
      <c r="R625" s="83"/>
    </row>
    <row r="626" spans="2:18" ht="15">
      <c r="B626" s="83"/>
      <c r="C626" s="83"/>
      <c r="D626" s="83"/>
      <c r="E626" s="83"/>
      <c r="H626" s="83"/>
      <c r="I626" s="109"/>
      <c r="J626" s="109"/>
      <c r="K626" s="109"/>
      <c r="M626" s="83"/>
      <c r="N626" s="109"/>
      <c r="P626" s="83"/>
      <c r="Q626" s="83"/>
      <c r="R626" s="83"/>
    </row>
    <row r="627" spans="2:18" ht="15">
      <c r="B627" s="83"/>
      <c r="C627" s="83"/>
      <c r="D627" s="83"/>
      <c r="E627" s="83"/>
      <c r="H627" s="83"/>
      <c r="I627" s="109"/>
      <c r="J627" s="109"/>
      <c r="K627" s="109"/>
      <c r="M627" s="83"/>
      <c r="N627" s="109"/>
      <c r="P627" s="83"/>
      <c r="Q627" s="83"/>
      <c r="R627" s="83"/>
    </row>
    <row r="628" spans="2:18" ht="15">
      <c r="B628" s="83"/>
      <c r="C628" s="83"/>
      <c r="D628" s="83"/>
      <c r="E628" s="83"/>
      <c r="H628" s="83"/>
      <c r="I628" s="109"/>
      <c r="J628" s="109"/>
      <c r="K628" s="109"/>
      <c r="M628" s="83"/>
      <c r="N628" s="109"/>
      <c r="P628" s="83"/>
      <c r="Q628" s="83"/>
      <c r="R628" s="83"/>
    </row>
    <row r="629" spans="2:18" ht="15">
      <c r="B629" s="83"/>
      <c r="C629" s="83"/>
      <c r="D629" s="83"/>
      <c r="E629" s="83"/>
      <c r="H629" s="83"/>
      <c r="I629" s="109"/>
      <c r="J629" s="109"/>
      <c r="K629" s="109"/>
      <c r="M629" s="83"/>
      <c r="N629" s="109"/>
      <c r="P629" s="83"/>
      <c r="Q629" s="83"/>
      <c r="R629" s="83"/>
    </row>
    <row r="630" spans="2:18" ht="15">
      <c r="B630" s="83"/>
      <c r="C630" s="83"/>
      <c r="D630" s="83"/>
      <c r="E630" s="83"/>
      <c r="H630" s="83"/>
      <c r="I630" s="109"/>
      <c r="J630" s="109"/>
      <c r="K630" s="109"/>
      <c r="M630" s="83"/>
      <c r="N630" s="109"/>
      <c r="P630" s="83"/>
      <c r="Q630" s="83"/>
      <c r="R630" s="83"/>
    </row>
    <row r="631" spans="2:18" ht="15">
      <c r="B631" s="83"/>
      <c r="C631" s="83"/>
      <c r="D631" s="83"/>
      <c r="E631" s="83"/>
      <c r="H631" s="83"/>
      <c r="I631" s="109"/>
      <c r="J631" s="109"/>
      <c r="K631" s="109"/>
      <c r="M631" s="83"/>
      <c r="N631" s="109"/>
      <c r="P631" s="83"/>
      <c r="Q631" s="83"/>
      <c r="R631" s="83"/>
    </row>
    <row r="632" spans="2:18" ht="15">
      <c r="B632" s="83"/>
      <c r="C632" s="83"/>
      <c r="D632" s="83"/>
      <c r="E632" s="83"/>
      <c r="H632" s="83"/>
      <c r="I632" s="109"/>
      <c r="J632" s="109"/>
      <c r="K632" s="109"/>
      <c r="M632" s="83"/>
      <c r="N632" s="109"/>
      <c r="P632" s="83"/>
      <c r="Q632" s="83"/>
      <c r="R632" s="83"/>
    </row>
    <row r="633" spans="2:18" ht="15">
      <c r="B633" s="83"/>
      <c r="C633" s="83"/>
      <c r="D633" s="83"/>
      <c r="E633" s="83"/>
      <c r="H633" s="83"/>
      <c r="I633" s="109"/>
      <c r="J633" s="109"/>
      <c r="K633" s="109"/>
      <c r="M633" s="83"/>
      <c r="N633" s="109"/>
      <c r="P633" s="83"/>
      <c r="Q633" s="83"/>
      <c r="R633" s="83"/>
    </row>
    <row r="634" spans="2:18" ht="15">
      <c r="B634" s="83"/>
      <c r="C634" s="83"/>
      <c r="D634" s="83"/>
      <c r="E634" s="83"/>
      <c r="H634" s="83"/>
      <c r="I634" s="109"/>
      <c r="J634" s="109"/>
      <c r="K634" s="109"/>
      <c r="M634" s="83"/>
      <c r="N634" s="109"/>
      <c r="P634" s="83"/>
      <c r="Q634" s="83"/>
      <c r="R634" s="83"/>
    </row>
    <row r="635" spans="2:18" ht="15">
      <c r="B635" s="83"/>
      <c r="C635" s="83"/>
      <c r="D635" s="83"/>
      <c r="E635" s="83"/>
      <c r="H635" s="83"/>
      <c r="I635" s="109"/>
      <c r="J635" s="109"/>
      <c r="K635" s="109"/>
      <c r="M635" s="83"/>
      <c r="N635" s="109"/>
      <c r="P635" s="83"/>
      <c r="Q635" s="83"/>
      <c r="R635" s="83"/>
    </row>
    <row r="636" spans="2:18" ht="15">
      <c r="B636" s="83"/>
      <c r="C636" s="83"/>
      <c r="D636" s="83"/>
      <c r="E636" s="83"/>
      <c r="H636" s="83"/>
      <c r="I636" s="109"/>
      <c r="J636" s="109"/>
      <c r="K636" s="109"/>
      <c r="M636" s="83"/>
      <c r="N636" s="109"/>
      <c r="P636" s="83"/>
      <c r="Q636" s="83"/>
      <c r="R636" s="83"/>
    </row>
    <row r="637" spans="2:18" ht="15">
      <c r="B637" s="83"/>
      <c r="C637" s="83"/>
      <c r="D637" s="83"/>
      <c r="E637" s="83"/>
      <c r="H637" s="83"/>
      <c r="I637" s="109"/>
      <c r="J637" s="109"/>
      <c r="K637" s="109"/>
      <c r="M637" s="83"/>
      <c r="N637" s="109"/>
      <c r="P637" s="83"/>
      <c r="Q637" s="83"/>
      <c r="R637" s="83"/>
    </row>
    <row r="638" spans="2:18" ht="15">
      <c r="B638" s="83"/>
      <c r="C638" s="83"/>
      <c r="D638" s="83"/>
      <c r="E638" s="83"/>
      <c r="H638" s="83"/>
      <c r="I638" s="109"/>
      <c r="J638" s="109"/>
      <c r="K638" s="109"/>
      <c r="M638" s="83"/>
      <c r="N638" s="109"/>
      <c r="P638" s="83"/>
      <c r="Q638" s="83"/>
      <c r="R638" s="83"/>
    </row>
    <row r="639" spans="2:18" ht="15">
      <c r="B639" s="83"/>
      <c r="C639" s="83"/>
      <c r="D639" s="83"/>
      <c r="E639" s="83"/>
      <c r="H639" s="83"/>
      <c r="I639" s="109"/>
      <c r="J639" s="109"/>
      <c r="K639" s="109"/>
      <c r="M639" s="83"/>
      <c r="N639" s="109"/>
      <c r="P639" s="83"/>
      <c r="Q639" s="83"/>
      <c r="R639" s="83"/>
    </row>
    <row r="640" spans="2:18" ht="15">
      <c r="B640" s="83"/>
      <c r="C640" s="83"/>
      <c r="D640" s="83"/>
      <c r="E640" s="83"/>
      <c r="H640" s="83"/>
      <c r="I640" s="109"/>
      <c r="J640" s="109"/>
      <c r="K640" s="109"/>
      <c r="M640" s="83"/>
      <c r="N640" s="109"/>
      <c r="P640" s="83"/>
      <c r="Q640" s="83"/>
      <c r="R640" s="83"/>
    </row>
    <row r="641" spans="2:18" ht="15">
      <c r="B641" s="83"/>
      <c r="C641" s="83"/>
      <c r="D641" s="83"/>
      <c r="E641" s="83"/>
      <c r="H641" s="83"/>
      <c r="I641" s="109"/>
      <c r="J641" s="109"/>
      <c r="K641" s="109"/>
      <c r="M641" s="83"/>
      <c r="N641" s="109"/>
      <c r="P641" s="83"/>
      <c r="Q641" s="83"/>
      <c r="R641" s="83"/>
    </row>
    <row r="642" spans="2:18" ht="15">
      <c r="B642" s="83"/>
      <c r="C642" s="83"/>
      <c r="D642" s="83"/>
      <c r="E642" s="83"/>
      <c r="H642" s="83"/>
      <c r="I642" s="109"/>
      <c r="J642" s="109"/>
      <c r="K642" s="109"/>
      <c r="M642" s="83"/>
      <c r="N642" s="109"/>
      <c r="P642" s="83"/>
      <c r="Q642" s="83"/>
      <c r="R642" s="83"/>
    </row>
    <row r="643" spans="2:18" ht="15">
      <c r="B643" s="83"/>
      <c r="C643" s="83"/>
      <c r="D643" s="83"/>
      <c r="E643" s="83"/>
      <c r="H643" s="83"/>
      <c r="I643" s="109"/>
      <c r="J643" s="109"/>
      <c r="K643" s="109"/>
      <c r="M643" s="83"/>
      <c r="N643" s="109"/>
      <c r="P643" s="83"/>
      <c r="Q643" s="83"/>
      <c r="R643" s="83"/>
    </row>
    <row r="644" spans="2:18" ht="15">
      <c r="B644" s="83"/>
      <c r="C644" s="83"/>
      <c r="D644" s="83"/>
      <c r="E644" s="83"/>
      <c r="H644" s="83"/>
      <c r="I644" s="129"/>
      <c r="J644" s="129"/>
      <c r="K644" s="129"/>
      <c r="M644" s="83"/>
      <c r="N644" s="131"/>
      <c r="P644" s="83"/>
      <c r="Q644" s="83"/>
      <c r="R644" s="83"/>
    </row>
    <row r="645" spans="2:18" ht="15">
      <c r="B645" s="83"/>
      <c r="C645" s="83"/>
      <c r="D645" s="83"/>
      <c r="E645" s="83"/>
      <c r="H645" s="83"/>
      <c r="I645" s="109"/>
      <c r="J645" s="109"/>
      <c r="K645" s="109"/>
      <c r="M645" s="83"/>
      <c r="N645" s="109"/>
      <c r="P645" s="83"/>
      <c r="Q645" s="83"/>
      <c r="R645" s="83"/>
    </row>
    <row r="646" spans="2:18" ht="15">
      <c r="B646" s="83"/>
      <c r="C646" s="83"/>
      <c r="D646" s="83"/>
      <c r="E646" s="83"/>
      <c r="H646" s="83"/>
      <c r="I646" s="128"/>
      <c r="J646" s="128"/>
      <c r="K646" s="128"/>
      <c r="M646" s="83"/>
      <c r="N646" s="109"/>
      <c r="P646" s="83"/>
      <c r="Q646" s="83"/>
      <c r="R646" s="83"/>
    </row>
    <row r="647" spans="2:18" ht="15">
      <c r="B647" s="83"/>
      <c r="C647" s="83"/>
      <c r="D647" s="83"/>
      <c r="E647" s="83"/>
      <c r="H647" s="83"/>
      <c r="I647" s="128"/>
      <c r="J647" s="128"/>
      <c r="K647" s="128"/>
      <c r="M647" s="83"/>
      <c r="N647" s="109"/>
      <c r="P647" s="83"/>
      <c r="Q647" s="83"/>
      <c r="R647" s="83"/>
    </row>
    <row r="648" spans="2:18" ht="15">
      <c r="B648" s="83"/>
      <c r="C648" s="83"/>
      <c r="D648" s="83"/>
      <c r="E648" s="83"/>
      <c r="H648" s="83"/>
      <c r="I648" s="109"/>
      <c r="J648" s="109"/>
      <c r="K648" s="109"/>
      <c r="M648" s="83"/>
      <c r="N648" s="109"/>
      <c r="P648" s="83"/>
      <c r="Q648" s="83"/>
      <c r="R648" s="83"/>
    </row>
    <row r="649" spans="2:18" ht="15">
      <c r="B649" s="83"/>
      <c r="C649" s="83"/>
      <c r="D649" s="83"/>
      <c r="E649" s="83"/>
      <c r="H649" s="83"/>
      <c r="I649" s="109"/>
      <c r="J649" s="109"/>
      <c r="K649" s="109"/>
      <c r="M649" s="83"/>
      <c r="N649" s="109"/>
      <c r="P649" s="83"/>
      <c r="Q649" s="83"/>
      <c r="R649" s="83"/>
    </row>
    <row r="650" spans="2:18" ht="15">
      <c r="B650" s="83"/>
      <c r="C650" s="83"/>
      <c r="D650" s="83"/>
      <c r="E650" s="83"/>
      <c r="H650" s="83"/>
      <c r="I650" s="109"/>
      <c r="J650" s="109"/>
      <c r="K650" s="109"/>
      <c r="M650" s="83"/>
      <c r="N650" s="109"/>
      <c r="P650" s="83"/>
      <c r="Q650" s="83"/>
      <c r="R650" s="83"/>
    </row>
    <row r="651" spans="2:18" ht="15">
      <c r="B651" s="83"/>
      <c r="C651" s="83"/>
      <c r="D651" s="83"/>
      <c r="E651" s="83"/>
      <c r="H651" s="83"/>
      <c r="I651" s="129"/>
      <c r="J651" s="129"/>
      <c r="K651" s="129"/>
      <c r="M651" s="83"/>
      <c r="N651" s="131"/>
      <c r="P651" s="83"/>
      <c r="Q651" s="83"/>
      <c r="R651" s="83"/>
    </row>
    <row r="652" spans="2:18" ht="15">
      <c r="B652" s="83"/>
      <c r="C652" s="83"/>
      <c r="D652" s="83"/>
      <c r="E652" s="83"/>
      <c r="H652" s="83"/>
      <c r="I652" s="128"/>
      <c r="J652" s="128"/>
      <c r="K652" s="128"/>
      <c r="M652" s="83"/>
      <c r="N652" s="109"/>
      <c r="P652" s="83"/>
      <c r="Q652" s="83"/>
      <c r="R652" s="83"/>
    </row>
    <row r="653" spans="2:18" ht="15">
      <c r="B653" s="83"/>
      <c r="C653" s="83"/>
      <c r="D653" s="83"/>
      <c r="E653" s="83"/>
      <c r="H653" s="83"/>
      <c r="I653" s="109"/>
      <c r="J653" s="109"/>
      <c r="K653" s="109"/>
      <c r="M653" s="83"/>
      <c r="N653" s="109"/>
      <c r="P653" s="83"/>
      <c r="Q653" s="83"/>
      <c r="R653" s="83"/>
    </row>
    <row r="654" spans="2:18" ht="15">
      <c r="B654" s="83"/>
      <c r="C654" s="83"/>
      <c r="D654" s="83"/>
      <c r="E654" s="83"/>
      <c r="H654" s="83"/>
      <c r="I654" s="128"/>
      <c r="J654" s="128"/>
      <c r="K654" s="128"/>
      <c r="M654" s="83"/>
      <c r="N654" s="109"/>
      <c r="P654" s="83"/>
      <c r="Q654" s="83"/>
      <c r="R654" s="83"/>
    </row>
    <row r="655" spans="2:18" ht="15">
      <c r="B655" s="83"/>
      <c r="C655" s="83"/>
      <c r="D655" s="83"/>
      <c r="E655" s="83"/>
      <c r="H655" s="83"/>
      <c r="I655" s="109"/>
      <c r="J655" s="109"/>
      <c r="K655" s="109"/>
      <c r="M655" s="83"/>
      <c r="N655" s="109"/>
      <c r="P655" s="83"/>
      <c r="Q655" s="83"/>
      <c r="R655" s="83"/>
    </row>
    <row r="656" spans="2:18" ht="15">
      <c r="B656" s="83"/>
      <c r="C656" s="83"/>
      <c r="D656" s="83"/>
      <c r="E656" s="83"/>
      <c r="H656" s="83"/>
      <c r="I656" s="109"/>
      <c r="J656" s="109"/>
      <c r="K656" s="109"/>
      <c r="M656" s="83"/>
      <c r="N656" s="109"/>
      <c r="P656" s="83"/>
      <c r="Q656" s="83"/>
      <c r="R656" s="83"/>
    </row>
    <row r="657" spans="2:18" ht="15">
      <c r="B657" s="83"/>
      <c r="C657" s="83"/>
      <c r="D657" s="83"/>
      <c r="E657" s="83"/>
      <c r="H657" s="83"/>
      <c r="I657" s="109"/>
      <c r="J657" s="109"/>
      <c r="K657" s="109"/>
      <c r="M657" s="83"/>
      <c r="N657" s="109"/>
      <c r="P657" s="83"/>
      <c r="Q657" s="83"/>
      <c r="R657" s="83"/>
    </row>
    <row r="658" spans="2:18" ht="15">
      <c r="B658" s="83"/>
      <c r="C658" s="83"/>
      <c r="D658" s="83"/>
      <c r="E658" s="83"/>
      <c r="H658" s="83"/>
      <c r="I658" s="128"/>
      <c r="J658" s="128"/>
      <c r="K658" s="128"/>
      <c r="M658" s="83"/>
      <c r="N658" s="109"/>
      <c r="P658" s="83"/>
      <c r="Q658" s="83"/>
      <c r="R658" s="83"/>
    </row>
    <row r="659" spans="2:18" ht="15">
      <c r="B659" s="83"/>
      <c r="C659" s="83"/>
      <c r="D659" s="83"/>
      <c r="E659" s="83"/>
      <c r="H659" s="83"/>
      <c r="I659" s="128"/>
      <c r="J659" s="128"/>
      <c r="K659" s="128"/>
      <c r="M659" s="83"/>
      <c r="N659" s="109"/>
      <c r="P659" s="83"/>
      <c r="Q659" s="83"/>
      <c r="R659" s="83"/>
    </row>
    <row r="660" spans="2:18" ht="15">
      <c r="B660" s="83"/>
      <c r="C660" s="83"/>
      <c r="D660" s="83"/>
      <c r="E660" s="83"/>
      <c r="H660" s="83"/>
      <c r="I660" s="109"/>
      <c r="J660" s="109"/>
      <c r="K660" s="109"/>
      <c r="M660" s="83"/>
      <c r="N660" s="109"/>
      <c r="P660" s="83"/>
      <c r="Q660" s="83"/>
      <c r="R660" s="83"/>
    </row>
    <row r="661" spans="2:18" ht="15">
      <c r="B661" s="83"/>
      <c r="C661" s="83"/>
      <c r="D661" s="83"/>
      <c r="E661" s="83"/>
      <c r="H661" s="83"/>
      <c r="I661" s="109"/>
      <c r="J661" s="109"/>
      <c r="K661" s="109"/>
      <c r="M661" s="83"/>
      <c r="N661" s="109"/>
      <c r="P661" s="83"/>
      <c r="Q661" s="83"/>
      <c r="R661" s="83"/>
    </row>
    <row r="662" spans="2:18" ht="15">
      <c r="B662" s="83"/>
      <c r="C662" s="83"/>
      <c r="D662" s="83"/>
      <c r="E662" s="83"/>
      <c r="H662" s="83"/>
      <c r="I662" s="109"/>
      <c r="J662" s="109"/>
      <c r="K662" s="109"/>
      <c r="M662" s="83"/>
      <c r="N662" s="109"/>
      <c r="P662" s="83"/>
      <c r="Q662" s="83"/>
      <c r="R662" s="83"/>
    </row>
    <row r="663" spans="2:18" ht="15">
      <c r="B663" s="83"/>
      <c r="C663" s="83"/>
      <c r="D663" s="83"/>
      <c r="E663" s="83"/>
      <c r="H663" s="83"/>
      <c r="I663" s="109"/>
      <c r="J663" s="109"/>
      <c r="K663" s="109"/>
      <c r="M663" s="83"/>
      <c r="N663" s="109"/>
      <c r="P663" s="83"/>
      <c r="Q663" s="83"/>
      <c r="R663" s="83"/>
    </row>
    <row r="664" spans="2:18" ht="15">
      <c r="B664" s="83"/>
      <c r="C664" s="83"/>
      <c r="D664" s="83"/>
      <c r="E664" s="83"/>
      <c r="H664" s="83"/>
      <c r="I664" s="109"/>
      <c r="J664" s="109"/>
      <c r="K664" s="109"/>
      <c r="M664" s="83"/>
      <c r="N664" s="109"/>
      <c r="P664" s="83"/>
      <c r="Q664" s="83"/>
      <c r="R664" s="83"/>
    </row>
    <row r="665" spans="2:18" ht="15">
      <c r="B665" s="83"/>
      <c r="C665" s="83"/>
      <c r="D665" s="83"/>
      <c r="E665" s="83"/>
      <c r="H665" s="83"/>
      <c r="I665" s="109"/>
      <c r="J665" s="109"/>
      <c r="K665" s="109"/>
      <c r="M665" s="83"/>
      <c r="N665" s="109"/>
      <c r="P665" s="83"/>
      <c r="Q665" s="83"/>
      <c r="R665" s="83"/>
    </row>
    <row r="666" spans="2:18" ht="15">
      <c r="B666" s="83"/>
      <c r="C666" s="83"/>
      <c r="D666" s="83"/>
      <c r="E666" s="83"/>
      <c r="H666" s="83"/>
      <c r="I666" s="109"/>
      <c r="J666" s="109"/>
      <c r="K666" s="109"/>
      <c r="M666" s="83"/>
      <c r="N666" s="109"/>
      <c r="P666" s="83"/>
      <c r="Q666" s="83"/>
      <c r="R666" s="83"/>
    </row>
    <row r="667" spans="2:18" ht="15">
      <c r="B667" s="83"/>
      <c r="C667" s="83"/>
      <c r="D667" s="83"/>
      <c r="E667" s="83"/>
      <c r="H667" s="83"/>
      <c r="I667" s="109"/>
      <c r="J667" s="109"/>
      <c r="K667" s="109"/>
      <c r="M667" s="83"/>
      <c r="N667" s="109"/>
      <c r="P667" s="83"/>
      <c r="Q667" s="83"/>
      <c r="R667" s="83"/>
    </row>
    <row r="668" spans="2:18" ht="15">
      <c r="B668" s="83"/>
      <c r="C668" s="83"/>
      <c r="D668" s="83"/>
      <c r="E668" s="83"/>
      <c r="H668" s="83"/>
      <c r="I668" s="109"/>
      <c r="J668" s="109"/>
      <c r="K668" s="109"/>
      <c r="M668" s="83"/>
      <c r="N668" s="109"/>
      <c r="P668" s="83"/>
      <c r="Q668" s="83"/>
      <c r="R668" s="83"/>
    </row>
    <row r="669" spans="2:18" ht="15">
      <c r="B669" s="83"/>
      <c r="C669" s="83"/>
      <c r="D669" s="83"/>
      <c r="E669" s="83"/>
      <c r="H669" s="83"/>
      <c r="I669" s="109"/>
      <c r="J669" s="109"/>
      <c r="K669" s="109"/>
      <c r="M669" s="83"/>
      <c r="N669" s="109"/>
      <c r="P669" s="83"/>
      <c r="Q669" s="83"/>
      <c r="R669" s="83"/>
    </row>
    <row r="670" spans="2:18" ht="15">
      <c r="B670" s="83"/>
      <c r="C670" s="83"/>
      <c r="D670" s="83"/>
      <c r="E670" s="83"/>
      <c r="H670" s="83"/>
      <c r="I670" s="109"/>
      <c r="J670" s="109"/>
      <c r="K670" s="109"/>
      <c r="M670" s="83"/>
      <c r="N670" s="109"/>
      <c r="P670" s="83"/>
      <c r="Q670" s="83"/>
      <c r="R670" s="83"/>
    </row>
    <row r="671" spans="2:18" ht="15">
      <c r="B671" s="83"/>
      <c r="C671" s="83"/>
      <c r="D671" s="83"/>
      <c r="E671" s="83"/>
      <c r="H671" s="83"/>
      <c r="I671" s="128"/>
      <c r="J671" s="128"/>
      <c r="K671" s="128"/>
      <c r="M671" s="83"/>
      <c r="N671" s="109"/>
      <c r="P671" s="83"/>
      <c r="Q671" s="83"/>
      <c r="R671" s="83"/>
    </row>
    <row r="672" spans="2:18" ht="15">
      <c r="B672" s="83"/>
      <c r="C672" s="83"/>
      <c r="D672" s="83"/>
      <c r="E672" s="83"/>
      <c r="H672" s="83"/>
      <c r="I672" s="128"/>
      <c r="J672" s="128"/>
      <c r="K672" s="128"/>
      <c r="M672" s="83"/>
      <c r="N672" s="109"/>
      <c r="P672" s="83"/>
      <c r="Q672" s="83"/>
      <c r="R672" s="83"/>
    </row>
    <row r="673" spans="2:18" ht="15">
      <c r="B673" s="83"/>
      <c r="C673" s="83"/>
      <c r="D673" s="83"/>
      <c r="E673" s="83"/>
      <c r="H673" s="83"/>
      <c r="I673" s="109"/>
      <c r="J673" s="109"/>
      <c r="K673" s="109"/>
      <c r="M673" s="83"/>
      <c r="N673" s="109"/>
      <c r="P673" s="83"/>
      <c r="Q673" s="83"/>
      <c r="R673" s="83"/>
    </row>
    <row r="674" spans="2:18" ht="15">
      <c r="B674" s="83"/>
      <c r="C674" s="83"/>
      <c r="D674" s="83"/>
      <c r="E674" s="83"/>
      <c r="H674" s="83"/>
      <c r="I674" s="128"/>
      <c r="J674" s="128"/>
      <c r="K674" s="128"/>
      <c r="M674" s="83"/>
      <c r="N674" s="109"/>
      <c r="P674" s="83"/>
      <c r="Q674" s="83"/>
      <c r="R674" s="83"/>
    </row>
    <row r="675" spans="2:18" ht="15">
      <c r="B675" s="83"/>
      <c r="C675" s="83"/>
      <c r="D675" s="83"/>
      <c r="E675" s="83"/>
      <c r="H675" s="83"/>
      <c r="I675" s="109"/>
      <c r="J675" s="109"/>
      <c r="K675" s="109"/>
      <c r="M675" s="83"/>
      <c r="N675" s="109"/>
      <c r="P675" s="83"/>
      <c r="Q675" s="83"/>
      <c r="R675" s="83"/>
    </row>
    <row r="676" spans="2:18" ht="15">
      <c r="B676" s="83"/>
      <c r="C676" s="83"/>
      <c r="D676" s="83"/>
      <c r="E676" s="83"/>
      <c r="H676" s="83"/>
      <c r="I676" s="109"/>
      <c r="J676" s="109"/>
      <c r="K676" s="109"/>
      <c r="M676" s="83"/>
      <c r="N676" s="109"/>
      <c r="P676" s="83"/>
      <c r="Q676" s="83"/>
      <c r="R676" s="83"/>
    </row>
    <row r="677" spans="2:18" ht="15">
      <c r="B677" s="83"/>
      <c r="C677" s="83"/>
      <c r="D677" s="83"/>
      <c r="E677" s="83"/>
      <c r="H677" s="83"/>
      <c r="I677" s="128"/>
      <c r="J677" s="128"/>
      <c r="K677" s="128"/>
      <c r="M677" s="83"/>
      <c r="N677" s="109"/>
      <c r="P677" s="83"/>
      <c r="Q677" s="83"/>
      <c r="R677" s="83"/>
    </row>
    <row r="678" spans="2:18" ht="15">
      <c r="B678" s="83"/>
      <c r="C678" s="83"/>
      <c r="D678" s="83"/>
      <c r="E678" s="83"/>
      <c r="H678" s="83"/>
      <c r="I678" s="109"/>
      <c r="J678" s="109"/>
      <c r="K678" s="109"/>
      <c r="M678" s="83"/>
      <c r="N678" s="109"/>
      <c r="P678" s="83"/>
      <c r="Q678" s="83"/>
      <c r="R678" s="83"/>
    </row>
    <row r="679" spans="2:18" ht="15">
      <c r="B679" s="83"/>
      <c r="C679" s="83"/>
      <c r="D679" s="83"/>
      <c r="E679" s="83"/>
      <c r="H679" s="83"/>
      <c r="I679" s="109"/>
      <c r="J679" s="109"/>
      <c r="K679" s="109"/>
      <c r="M679" s="83"/>
      <c r="N679" s="109"/>
      <c r="P679" s="83"/>
      <c r="Q679" s="83"/>
      <c r="R679" s="83"/>
    </row>
    <row r="680" spans="2:18" ht="15">
      <c r="B680" s="83"/>
      <c r="C680" s="83"/>
      <c r="D680" s="83"/>
      <c r="E680" s="83"/>
      <c r="H680" s="83"/>
      <c r="I680" s="109"/>
      <c r="J680" s="109"/>
      <c r="K680" s="109"/>
      <c r="M680" s="83"/>
      <c r="N680" s="109"/>
      <c r="P680" s="83"/>
      <c r="Q680" s="83"/>
      <c r="R680" s="83"/>
    </row>
    <row r="681" spans="2:18" ht="15">
      <c r="B681" s="83"/>
      <c r="C681" s="83"/>
      <c r="D681" s="83"/>
      <c r="E681" s="83"/>
      <c r="H681" s="83"/>
      <c r="I681" s="109"/>
      <c r="J681" s="109"/>
      <c r="K681" s="109"/>
      <c r="M681" s="83"/>
      <c r="N681" s="109"/>
      <c r="P681" s="83"/>
      <c r="Q681" s="83"/>
      <c r="R681" s="83"/>
    </row>
    <row r="682" spans="2:18" ht="15">
      <c r="B682" s="83"/>
      <c r="C682" s="83"/>
      <c r="D682" s="83"/>
      <c r="E682" s="83"/>
      <c r="H682" s="83"/>
      <c r="I682" s="109"/>
      <c r="J682" s="109"/>
      <c r="K682" s="109"/>
      <c r="M682" s="83"/>
      <c r="N682" s="109"/>
      <c r="P682" s="83"/>
      <c r="Q682" s="83"/>
      <c r="R682" s="83"/>
    </row>
    <row r="683" spans="2:18" ht="15">
      <c r="B683" s="83"/>
      <c r="C683" s="83"/>
      <c r="D683" s="83"/>
      <c r="E683" s="83"/>
      <c r="H683" s="83"/>
      <c r="I683" s="109"/>
      <c r="J683" s="109"/>
      <c r="K683" s="109"/>
      <c r="M683" s="83"/>
      <c r="N683" s="109"/>
      <c r="P683" s="83"/>
      <c r="Q683" s="83"/>
      <c r="R683" s="83"/>
    </row>
    <row r="684" spans="2:18" ht="15">
      <c r="B684" s="83"/>
      <c r="C684" s="83"/>
      <c r="D684" s="83"/>
      <c r="E684" s="83"/>
      <c r="H684" s="83"/>
      <c r="I684" s="109"/>
      <c r="J684" s="109"/>
      <c r="K684" s="109"/>
      <c r="M684" s="83"/>
      <c r="N684" s="109"/>
      <c r="P684" s="83"/>
      <c r="Q684" s="83"/>
      <c r="R684" s="83"/>
    </row>
    <row r="685" spans="2:18" ht="15">
      <c r="B685" s="83"/>
      <c r="C685" s="83"/>
      <c r="D685" s="83"/>
      <c r="E685" s="83"/>
      <c r="H685" s="83"/>
      <c r="I685" s="128"/>
      <c r="J685" s="128"/>
      <c r="K685" s="128"/>
      <c r="M685" s="83"/>
      <c r="N685" s="109"/>
      <c r="P685" s="83"/>
      <c r="Q685" s="83"/>
      <c r="R685" s="83"/>
    </row>
    <row r="686" spans="2:18" ht="15">
      <c r="B686" s="83"/>
      <c r="C686" s="83"/>
      <c r="D686" s="83"/>
      <c r="E686" s="83"/>
      <c r="H686" s="83"/>
      <c r="I686" s="109"/>
      <c r="J686" s="109"/>
      <c r="K686" s="109"/>
      <c r="M686" s="83"/>
      <c r="N686" s="109"/>
      <c r="P686" s="83"/>
      <c r="Q686" s="83"/>
      <c r="R686" s="83"/>
    </row>
    <row r="687" spans="2:18" ht="15">
      <c r="B687" s="83"/>
      <c r="C687" s="83"/>
      <c r="D687" s="83"/>
      <c r="E687" s="83"/>
      <c r="H687" s="83"/>
      <c r="I687" s="109"/>
      <c r="J687" s="109"/>
      <c r="K687" s="109"/>
      <c r="M687" s="83"/>
      <c r="N687" s="109"/>
      <c r="P687" s="83"/>
      <c r="Q687" s="83"/>
      <c r="R687" s="83"/>
    </row>
    <row r="688" spans="2:18" ht="15">
      <c r="B688" s="83"/>
      <c r="C688" s="83"/>
      <c r="D688" s="83"/>
      <c r="E688" s="83"/>
      <c r="H688" s="83"/>
      <c r="I688" s="109"/>
      <c r="J688" s="109"/>
      <c r="K688" s="109"/>
      <c r="M688" s="83"/>
      <c r="N688" s="109"/>
      <c r="P688" s="83"/>
      <c r="Q688" s="83"/>
      <c r="R688" s="83"/>
    </row>
    <row r="689" spans="2:18" ht="15">
      <c r="B689" s="83"/>
      <c r="C689" s="83"/>
      <c r="D689" s="83"/>
      <c r="E689" s="83"/>
      <c r="H689" s="83"/>
      <c r="I689" s="109"/>
      <c r="J689" s="109"/>
      <c r="K689" s="109"/>
      <c r="M689" s="83"/>
      <c r="N689" s="109"/>
      <c r="P689" s="83"/>
      <c r="Q689" s="83"/>
      <c r="R689" s="83"/>
    </row>
    <row r="690" spans="2:18" ht="15">
      <c r="B690" s="83"/>
      <c r="C690" s="83"/>
      <c r="D690" s="83"/>
      <c r="E690" s="83"/>
      <c r="H690" s="83"/>
      <c r="I690" s="129"/>
      <c r="J690" s="129"/>
      <c r="K690" s="129"/>
      <c r="M690" s="83"/>
      <c r="N690" s="131"/>
      <c r="P690" s="83"/>
      <c r="Q690" s="83"/>
      <c r="R690" s="83"/>
    </row>
    <row r="691" spans="2:18" ht="15">
      <c r="B691" s="83"/>
      <c r="C691" s="83"/>
      <c r="D691" s="83"/>
      <c r="E691" s="83"/>
      <c r="H691" s="83"/>
      <c r="I691" s="109"/>
      <c r="J691" s="109"/>
      <c r="K691" s="109"/>
      <c r="M691" s="83"/>
      <c r="N691" s="109"/>
      <c r="P691" s="83"/>
      <c r="Q691" s="83"/>
      <c r="R691" s="83"/>
    </row>
    <row r="692" spans="2:18" ht="15">
      <c r="B692" s="83"/>
      <c r="C692" s="83"/>
      <c r="D692" s="83"/>
      <c r="E692" s="83"/>
      <c r="H692" s="83"/>
      <c r="I692" s="128"/>
      <c r="J692" s="128"/>
      <c r="K692" s="128"/>
      <c r="M692" s="83"/>
      <c r="N692" s="109"/>
      <c r="P692" s="83"/>
      <c r="Q692" s="83"/>
      <c r="R692" s="83"/>
    </row>
    <row r="693" spans="2:18" ht="15">
      <c r="B693" s="83"/>
      <c r="C693" s="83"/>
      <c r="D693" s="83"/>
      <c r="E693" s="83"/>
      <c r="H693" s="83"/>
      <c r="I693" s="128"/>
      <c r="J693" s="128"/>
      <c r="K693" s="128"/>
      <c r="M693" s="83"/>
      <c r="N693" s="109"/>
      <c r="P693" s="83"/>
      <c r="Q693" s="83"/>
      <c r="R693" s="83"/>
    </row>
    <row r="694" spans="2:18" ht="15">
      <c r="B694" s="83"/>
      <c r="C694" s="83"/>
      <c r="D694" s="83"/>
      <c r="E694" s="83"/>
      <c r="H694" s="83"/>
      <c r="I694" s="128"/>
      <c r="J694" s="128"/>
      <c r="K694" s="128"/>
      <c r="M694" s="83"/>
      <c r="N694" s="109"/>
      <c r="P694" s="83"/>
      <c r="Q694" s="83"/>
      <c r="R694" s="83"/>
    </row>
    <row r="695" spans="2:18" ht="15">
      <c r="B695" s="83"/>
      <c r="C695" s="83"/>
      <c r="D695" s="83"/>
      <c r="E695" s="83"/>
      <c r="H695" s="83"/>
      <c r="I695" s="109"/>
      <c r="J695" s="109"/>
      <c r="K695" s="109"/>
      <c r="M695" s="83"/>
      <c r="N695" s="109"/>
      <c r="P695" s="83"/>
      <c r="Q695" s="83"/>
      <c r="R695" s="83"/>
    </row>
    <row r="696" spans="2:18" ht="15">
      <c r="B696" s="83"/>
      <c r="C696" s="83"/>
      <c r="D696" s="83"/>
      <c r="E696" s="83"/>
      <c r="H696" s="83"/>
      <c r="I696" s="109"/>
      <c r="J696" s="109"/>
      <c r="K696" s="109"/>
      <c r="M696" s="83"/>
      <c r="N696" s="109"/>
      <c r="P696" s="83"/>
      <c r="Q696" s="83"/>
      <c r="R696" s="83"/>
    </row>
    <row r="697" spans="2:18" ht="15">
      <c r="B697" s="83"/>
      <c r="C697" s="83"/>
      <c r="D697" s="83"/>
      <c r="E697" s="83"/>
      <c r="H697" s="83"/>
      <c r="I697" s="128"/>
      <c r="J697" s="128"/>
      <c r="K697" s="128"/>
      <c r="M697" s="83"/>
      <c r="N697" s="109"/>
      <c r="P697" s="83"/>
      <c r="Q697" s="83"/>
      <c r="R697" s="83"/>
    </row>
    <row r="698" spans="2:18" ht="15">
      <c r="B698" s="83"/>
      <c r="C698" s="83"/>
      <c r="D698" s="83"/>
      <c r="E698" s="83"/>
      <c r="H698" s="83"/>
      <c r="I698" s="128"/>
      <c r="J698" s="128"/>
      <c r="K698" s="128"/>
      <c r="M698" s="83"/>
      <c r="N698" s="109"/>
      <c r="P698" s="83"/>
      <c r="Q698" s="83"/>
      <c r="R698" s="83"/>
    </row>
    <row r="699" spans="2:18" ht="15">
      <c r="B699" s="83"/>
      <c r="C699" s="83"/>
      <c r="D699" s="83"/>
      <c r="E699" s="83"/>
      <c r="H699" s="83"/>
      <c r="I699" s="109"/>
      <c r="J699" s="109"/>
      <c r="K699" s="109"/>
      <c r="M699" s="83"/>
      <c r="N699" s="109"/>
      <c r="P699" s="83"/>
      <c r="Q699" s="83"/>
      <c r="R699" s="83"/>
    </row>
    <row r="700" spans="2:18" ht="15">
      <c r="B700" s="83"/>
      <c r="C700" s="83"/>
      <c r="D700" s="83"/>
      <c r="E700" s="83"/>
      <c r="H700" s="83"/>
      <c r="I700" s="128"/>
      <c r="J700" s="128"/>
      <c r="K700" s="128"/>
      <c r="M700" s="83"/>
      <c r="N700" s="109"/>
      <c r="P700" s="83"/>
      <c r="Q700" s="83"/>
      <c r="R700" s="83"/>
    </row>
    <row r="701" spans="2:18" ht="15">
      <c r="B701" s="83"/>
      <c r="C701" s="83"/>
      <c r="D701" s="83"/>
      <c r="E701" s="83"/>
      <c r="H701" s="83"/>
      <c r="I701" s="128"/>
      <c r="J701" s="128"/>
      <c r="K701" s="128"/>
      <c r="M701" s="83"/>
      <c r="N701" s="109"/>
      <c r="P701" s="83"/>
      <c r="Q701" s="83"/>
      <c r="R701" s="83"/>
    </row>
    <row r="702" spans="2:18" ht="15">
      <c r="B702" s="83"/>
      <c r="C702" s="83"/>
      <c r="D702" s="83"/>
      <c r="E702" s="83"/>
      <c r="H702" s="83"/>
      <c r="I702" s="128"/>
      <c r="J702" s="128"/>
      <c r="K702" s="128"/>
      <c r="M702" s="83"/>
      <c r="N702" s="109"/>
      <c r="P702" s="83"/>
      <c r="Q702" s="83"/>
      <c r="R702" s="83"/>
    </row>
    <row r="703" spans="2:18" ht="15">
      <c r="B703" s="83"/>
      <c r="C703" s="83"/>
      <c r="D703" s="83"/>
      <c r="E703" s="83"/>
      <c r="H703" s="83"/>
      <c r="I703" s="128"/>
      <c r="J703" s="128"/>
      <c r="K703" s="128"/>
      <c r="M703" s="83"/>
      <c r="N703" s="109"/>
      <c r="P703" s="83"/>
      <c r="Q703" s="83"/>
      <c r="R703" s="83"/>
    </row>
    <row r="704" spans="2:18" ht="15">
      <c r="B704" s="83"/>
      <c r="C704" s="83"/>
      <c r="D704" s="83"/>
      <c r="E704" s="83"/>
      <c r="H704" s="83"/>
      <c r="I704" s="129"/>
      <c r="J704" s="129"/>
      <c r="K704" s="129"/>
      <c r="M704" s="83"/>
      <c r="N704" s="131"/>
      <c r="P704" s="83"/>
      <c r="Q704" s="83"/>
      <c r="R704" s="83"/>
    </row>
    <row r="705" spans="2:18" ht="15">
      <c r="B705" s="83"/>
      <c r="C705" s="83"/>
      <c r="D705" s="83"/>
      <c r="E705" s="83"/>
      <c r="H705" s="83"/>
      <c r="I705" s="128"/>
      <c r="J705" s="128"/>
      <c r="K705" s="128"/>
      <c r="M705" s="83"/>
      <c r="N705" s="109"/>
      <c r="P705" s="83"/>
      <c r="Q705" s="83"/>
      <c r="R705" s="83"/>
    </row>
    <row r="706" spans="2:18" ht="15">
      <c r="B706" s="83"/>
      <c r="C706" s="83"/>
      <c r="D706" s="83"/>
      <c r="E706" s="83"/>
      <c r="H706" s="83"/>
      <c r="I706" s="128"/>
      <c r="J706" s="128"/>
      <c r="K706" s="128"/>
      <c r="M706" s="83"/>
      <c r="N706" s="109"/>
      <c r="P706" s="83"/>
      <c r="Q706" s="83"/>
      <c r="R706" s="83"/>
    </row>
    <row r="707" spans="2:18" ht="15">
      <c r="B707" s="83"/>
      <c r="C707" s="83"/>
      <c r="D707" s="83"/>
      <c r="E707" s="83"/>
      <c r="H707" s="83"/>
      <c r="I707" s="128"/>
      <c r="J707" s="128"/>
      <c r="K707" s="128"/>
      <c r="M707" s="83"/>
      <c r="N707" s="109"/>
      <c r="P707" s="83"/>
      <c r="Q707" s="83"/>
      <c r="R707" s="83"/>
    </row>
    <row r="708" spans="2:18" ht="15">
      <c r="B708" s="83"/>
      <c r="C708" s="83"/>
      <c r="D708" s="83"/>
      <c r="E708" s="83"/>
      <c r="H708" s="83"/>
      <c r="I708" s="109"/>
      <c r="J708" s="109"/>
      <c r="K708" s="109"/>
      <c r="M708" s="83"/>
      <c r="N708" s="109"/>
      <c r="P708" s="83"/>
      <c r="Q708" s="83"/>
      <c r="R708" s="83"/>
    </row>
    <row r="709" spans="2:18" ht="15">
      <c r="B709" s="83"/>
      <c r="C709" s="83"/>
      <c r="D709" s="83"/>
      <c r="E709" s="83"/>
      <c r="H709" s="83"/>
      <c r="I709" s="128"/>
      <c r="J709" s="128"/>
      <c r="K709" s="128"/>
      <c r="M709" s="83"/>
      <c r="N709" s="109"/>
      <c r="P709" s="83"/>
      <c r="Q709" s="83"/>
      <c r="R709" s="83"/>
    </row>
    <row r="710" spans="2:18" ht="15">
      <c r="B710" s="83"/>
      <c r="C710" s="83"/>
      <c r="D710" s="83"/>
      <c r="E710" s="83"/>
      <c r="H710" s="83"/>
      <c r="I710" s="109"/>
      <c r="J710" s="109"/>
      <c r="K710" s="109"/>
      <c r="M710" s="83"/>
      <c r="N710" s="109"/>
      <c r="P710" s="83"/>
      <c r="Q710" s="83"/>
      <c r="R710" s="83"/>
    </row>
    <row r="711" spans="2:18" ht="15">
      <c r="B711" s="83"/>
      <c r="C711" s="83"/>
      <c r="D711" s="83"/>
      <c r="E711" s="83"/>
      <c r="H711" s="83"/>
      <c r="I711" s="128"/>
      <c r="J711" s="128"/>
      <c r="K711" s="128"/>
      <c r="M711" s="83"/>
      <c r="N711" s="109"/>
      <c r="P711" s="83"/>
      <c r="Q711" s="83"/>
      <c r="R711" s="83"/>
    </row>
    <row r="712" spans="2:18" ht="15">
      <c r="B712" s="83"/>
      <c r="C712" s="83"/>
      <c r="D712" s="83"/>
      <c r="E712" s="83"/>
      <c r="H712" s="83"/>
      <c r="I712" s="109"/>
      <c r="J712" s="109"/>
      <c r="K712" s="109"/>
      <c r="M712" s="83"/>
      <c r="N712" s="109"/>
      <c r="P712" s="83"/>
      <c r="Q712" s="83"/>
      <c r="R712" s="83"/>
    </row>
    <row r="713" spans="2:18" ht="15">
      <c r="B713" s="83"/>
      <c r="C713" s="83"/>
      <c r="D713" s="83"/>
      <c r="E713" s="83"/>
      <c r="H713" s="83"/>
      <c r="I713" s="109"/>
      <c r="J713" s="109"/>
      <c r="K713" s="109"/>
      <c r="M713" s="83"/>
      <c r="N713" s="109"/>
      <c r="P713" s="83"/>
      <c r="Q713" s="83"/>
      <c r="R713" s="83"/>
    </row>
    <row r="714" spans="2:18" ht="15">
      <c r="B714" s="83"/>
      <c r="C714" s="83"/>
      <c r="D714" s="83"/>
      <c r="E714" s="83"/>
      <c r="H714" s="83"/>
      <c r="I714" s="109"/>
      <c r="J714" s="109"/>
      <c r="K714" s="109"/>
      <c r="M714" s="83"/>
      <c r="N714" s="109"/>
      <c r="P714" s="83"/>
      <c r="Q714" s="83"/>
      <c r="R714" s="83"/>
    </row>
    <row r="715" spans="2:18" ht="15">
      <c r="B715" s="83"/>
      <c r="C715" s="83"/>
      <c r="D715" s="83"/>
      <c r="E715" s="83"/>
      <c r="H715" s="83"/>
      <c r="I715" s="128"/>
      <c r="J715" s="128"/>
      <c r="K715" s="128"/>
      <c r="M715" s="83"/>
      <c r="N715" s="109"/>
      <c r="P715" s="83"/>
      <c r="Q715" s="83"/>
      <c r="R715" s="83"/>
    </row>
    <row r="716" spans="2:18" ht="15">
      <c r="B716" s="83"/>
      <c r="C716" s="83"/>
      <c r="D716" s="83"/>
      <c r="E716" s="83"/>
      <c r="H716" s="83"/>
      <c r="I716" s="128"/>
      <c r="J716" s="128"/>
      <c r="K716" s="128"/>
      <c r="M716" s="83"/>
      <c r="N716" s="109"/>
      <c r="P716" s="83"/>
      <c r="Q716" s="83"/>
      <c r="R716" s="83"/>
    </row>
    <row r="717" spans="2:18" ht="15">
      <c r="B717" s="83"/>
      <c r="C717" s="83"/>
      <c r="D717" s="83"/>
      <c r="E717" s="83"/>
      <c r="H717" s="83"/>
      <c r="I717" s="128"/>
      <c r="J717" s="128"/>
      <c r="K717" s="128"/>
      <c r="M717" s="83"/>
      <c r="N717" s="109"/>
      <c r="P717" s="83"/>
      <c r="Q717" s="83"/>
      <c r="R717" s="83"/>
    </row>
    <row r="718" spans="2:18" ht="15">
      <c r="B718" s="83"/>
      <c r="C718" s="83"/>
      <c r="D718" s="83"/>
      <c r="E718" s="83"/>
      <c r="H718" s="83"/>
      <c r="I718" s="128"/>
      <c r="J718" s="128"/>
      <c r="K718" s="128"/>
      <c r="M718" s="83"/>
      <c r="N718" s="109"/>
      <c r="P718" s="83"/>
      <c r="Q718" s="83"/>
      <c r="R718" s="83"/>
    </row>
    <row r="719" spans="2:18" ht="15">
      <c r="B719" s="83"/>
      <c r="C719" s="83"/>
      <c r="D719" s="83"/>
      <c r="E719" s="83"/>
      <c r="H719" s="83"/>
      <c r="I719" s="128"/>
      <c r="J719" s="128"/>
      <c r="K719" s="128"/>
      <c r="M719" s="83"/>
      <c r="N719" s="109"/>
      <c r="P719" s="83"/>
      <c r="Q719" s="83"/>
      <c r="R719" s="83"/>
    </row>
    <row r="720" spans="2:18" ht="15">
      <c r="B720" s="83"/>
      <c r="C720" s="83"/>
      <c r="D720" s="83"/>
      <c r="E720" s="83"/>
      <c r="H720" s="83"/>
      <c r="I720" s="128"/>
      <c r="J720" s="128"/>
      <c r="K720" s="128"/>
      <c r="M720" s="83"/>
      <c r="N720" s="109"/>
      <c r="P720" s="83"/>
      <c r="Q720" s="83"/>
      <c r="R720" s="83"/>
    </row>
    <row r="721" spans="2:18" ht="15">
      <c r="B721" s="83"/>
      <c r="C721" s="83"/>
      <c r="D721" s="83"/>
      <c r="E721" s="83"/>
      <c r="H721" s="83"/>
      <c r="I721" s="109"/>
      <c r="J721" s="109"/>
      <c r="K721" s="109"/>
      <c r="M721" s="83"/>
      <c r="N721" s="109"/>
      <c r="P721" s="83"/>
      <c r="Q721" s="83"/>
      <c r="R721" s="83"/>
    </row>
    <row r="722" spans="2:18" ht="15">
      <c r="B722" s="83"/>
      <c r="C722" s="83"/>
      <c r="D722" s="83"/>
      <c r="E722" s="83"/>
      <c r="H722" s="83"/>
      <c r="I722" s="109"/>
      <c r="J722" s="109"/>
      <c r="K722" s="109"/>
      <c r="M722" s="83"/>
      <c r="N722" s="109"/>
      <c r="P722" s="83"/>
      <c r="Q722" s="83"/>
      <c r="R722" s="83"/>
    </row>
    <row r="723" spans="2:18" ht="15">
      <c r="B723" s="83"/>
      <c r="C723" s="83"/>
      <c r="D723" s="83"/>
      <c r="E723" s="83"/>
      <c r="H723" s="83"/>
      <c r="I723" s="128"/>
      <c r="J723" s="128"/>
      <c r="K723" s="128"/>
      <c r="M723" s="83"/>
      <c r="N723" s="109"/>
      <c r="P723" s="83"/>
      <c r="Q723" s="83"/>
      <c r="R723" s="83"/>
    </row>
    <row r="724" spans="2:18" ht="15">
      <c r="B724" s="83"/>
      <c r="C724" s="83"/>
      <c r="D724" s="83"/>
      <c r="E724" s="83"/>
      <c r="H724" s="83"/>
      <c r="I724" s="109"/>
      <c r="J724" s="109"/>
      <c r="K724" s="109"/>
      <c r="M724" s="83"/>
      <c r="N724" s="109"/>
      <c r="P724" s="83"/>
      <c r="Q724" s="83"/>
      <c r="R724" s="83"/>
    </row>
    <row r="725" spans="2:18" ht="15">
      <c r="B725" s="83"/>
      <c r="C725" s="83"/>
      <c r="D725" s="83"/>
      <c r="E725" s="83"/>
      <c r="H725" s="83"/>
      <c r="I725" s="128"/>
      <c r="J725" s="128"/>
      <c r="K725" s="128"/>
      <c r="M725" s="83"/>
      <c r="N725" s="109"/>
      <c r="P725" s="83"/>
      <c r="Q725" s="83"/>
      <c r="R725" s="83"/>
    </row>
    <row r="726" spans="2:18" ht="15">
      <c r="B726" s="83"/>
      <c r="C726" s="83"/>
      <c r="D726" s="83"/>
      <c r="E726" s="83"/>
      <c r="H726" s="83"/>
      <c r="I726" s="109"/>
      <c r="J726" s="109"/>
      <c r="K726" s="109"/>
      <c r="M726" s="83"/>
      <c r="N726" s="109"/>
      <c r="P726" s="83"/>
      <c r="Q726" s="83"/>
      <c r="R726" s="83"/>
    </row>
    <row r="727" spans="2:18" ht="15">
      <c r="B727" s="83"/>
      <c r="C727" s="83"/>
      <c r="D727" s="83"/>
      <c r="E727" s="83"/>
      <c r="H727" s="83"/>
      <c r="I727" s="128"/>
      <c r="J727" s="128"/>
      <c r="K727" s="128"/>
      <c r="M727" s="83"/>
      <c r="N727" s="109"/>
      <c r="P727" s="83"/>
      <c r="Q727" s="83"/>
      <c r="R727" s="83"/>
    </row>
    <row r="728" spans="2:18" ht="15">
      <c r="B728" s="83"/>
      <c r="C728" s="83"/>
      <c r="D728" s="83"/>
      <c r="E728" s="83"/>
      <c r="H728" s="83"/>
      <c r="I728" s="109"/>
      <c r="J728" s="109"/>
      <c r="K728" s="109"/>
      <c r="M728" s="83"/>
      <c r="N728" s="109"/>
      <c r="P728" s="83"/>
      <c r="Q728" s="83"/>
      <c r="R728" s="83"/>
    </row>
    <row r="729" spans="2:18" ht="15">
      <c r="B729" s="83"/>
      <c r="C729" s="83"/>
      <c r="D729" s="83"/>
      <c r="E729" s="83"/>
      <c r="H729" s="83"/>
      <c r="I729" s="128"/>
      <c r="J729" s="128"/>
      <c r="K729" s="128"/>
      <c r="M729" s="83"/>
      <c r="N729" s="109"/>
      <c r="P729" s="83"/>
      <c r="Q729" s="83"/>
      <c r="R729" s="83"/>
    </row>
    <row r="730" spans="2:18" ht="15">
      <c r="B730" s="83"/>
      <c r="C730" s="83"/>
      <c r="D730" s="83"/>
      <c r="E730" s="83"/>
      <c r="H730" s="83"/>
      <c r="I730" s="109"/>
      <c r="J730" s="109"/>
      <c r="K730" s="109"/>
      <c r="M730" s="83"/>
      <c r="N730" s="109"/>
      <c r="P730" s="83"/>
      <c r="Q730" s="83"/>
      <c r="R730" s="83"/>
    </row>
    <row r="731" spans="2:18" ht="15">
      <c r="B731" s="83"/>
      <c r="C731" s="83"/>
      <c r="D731" s="83"/>
      <c r="E731" s="83"/>
      <c r="H731" s="83"/>
      <c r="I731" s="109"/>
      <c r="J731" s="109"/>
      <c r="K731" s="109"/>
      <c r="M731" s="83"/>
      <c r="N731" s="109"/>
      <c r="P731" s="83"/>
      <c r="Q731" s="83"/>
      <c r="R731" s="83"/>
    </row>
    <row r="732" spans="2:18" ht="15">
      <c r="B732" s="83"/>
      <c r="C732" s="83"/>
      <c r="D732" s="83"/>
      <c r="E732" s="83"/>
      <c r="H732" s="83"/>
      <c r="I732" s="109"/>
      <c r="J732" s="109"/>
      <c r="K732" s="109"/>
      <c r="M732" s="83"/>
      <c r="N732" s="109"/>
      <c r="P732" s="83"/>
      <c r="Q732" s="83"/>
      <c r="R732" s="83"/>
    </row>
    <row r="733" spans="2:18" ht="15">
      <c r="B733" s="83"/>
      <c r="C733" s="83"/>
      <c r="D733" s="83"/>
      <c r="E733" s="83"/>
      <c r="H733" s="83"/>
      <c r="I733" s="128"/>
      <c r="J733" s="128"/>
      <c r="K733" s="128"/>
      <c r="M733" s="83"/>
      <c r="N733" s="109"/>
      <c r="P733" s="83"/>
      <c r="Q733" s="83"/>
      <c r="R733" s="83"/>
    </row>
    <row r="734" spans="2:18" ht="15">
      <c r="B734" s="83"/>
      <c r="C734" s="83"/>
      <c r="D734" s="83"/>
      <c r="E734" s="83"/>
      <c r="H734" s="83"/>
      <c r="I734" s="128"/>
      <c r="J734" s="128"/>
      <c r="K734" s="128"/>
      <c r="M734" s="83"/>
      <c r="N734" s="109"/>
      <c r="P734" s="83"/>
      <c r="Q734" s="83"/>
      <c r="R734" s="83"/>
    </row>
    <row r="735" spans="2:18" ht="15">
      <c r="B735" s="83"/>
      <c r="C735" s="83"/>
      <c r="D735" s="83"/>
      <c r="E735" s="83"/>
      <c r="H735" s="83"/>
      <c r="I735" s="128"/>
      <c r="J735" s="128"/>
      <c r="K735" s="128"/>
      <c r="M735" s="83"/>
      <c r="N735" s="109"/>
      <c r="P735" s="83"/>
      <c r="Q735" s="83"/>
      <c r="R735" s="83"/>
    </row>
    <row r="736" spans="2:18" ht="15">
      <c r="B736" s="83"/>
      <c r="C736" s="83"/>
      <c r="D736" s="83"/>
      <c r="E736" s="83"/>
      <c r="H736" s="83"/>
      <c r="I736" s="128"/>
      <c r="J736" s="128"/>
      <c r="K736" s="128"/>
      <c r="M736" s="83"/>
      <c r="N736" s="109"/>
      <c r="P736" s="83"/>
      <c r="Q736" s="83"/>
      <c r="R736" s="83"/>
    </row>
    <row r="737" spans="2:18" ht="15">
      <c r="B737" s="83"/>
      <c r="C737" s="83"/>
      <c r="D737" s="83"/>
      <c r="E737" s="83"/>
      <c r="H737" s="83"/>
      <c r="I737" s="128"/>
      <c r="J737" s="128"/>
      <c r="K737" s="128"/>
      <c r="M737" s="83"/>
      <c r="N737" s="109"/>
      <c r="P737" s="83"/>
      <c r="Q737" s="83"/>
      <c r="R737" s="83"/>
    </row>
    <row r="738" spans="2:18" ht="15">
      <c r="B738" s="83"/>
      <c r="C738" s="83"/>
      <c r="D738" s="83"/>
      <c r="E738" s="83"/>
      <c r="H738" s="83"/>
      <c r="I738" s="128"/>
      <c r="J738" s="128"/>
      <c r="K738" s="128"/>
      <c r="M738" s="83"/>
      <c r="N738" s="109"/>
      <c r="P738" s="83"/>
      <c r="Q738" s="83"/>
      <c r="R738" s="83"/>
    </row>
    <row r="739" spans="2:18" ht="15">
      <c r="B739" s="83"/>
      <c r="C739" s="83"/>
      <c r="D739" s="83"/>
      <c r="E739" s="83"/>
      <c r="H739" s="83"/>
      <c r="I739" s="128"/>
      <c r="J739" s="128"/>
      <c r="K739" s="128"/>
      <c r="M739" s="83"/>
      <c r="N739" s="109"/>
      <c r="P739" s="83"/>
      <c r="Q739" s="83"/>
      <c r="R739" s="83"/>
    </row>
    <row r="740" spans="2:18" ht="15">
      <c r="B740" s="83"/>
      <c r="C740" s="83"/>
      <c r="D740" s="83"/>
      <c r="E740" s="83"/>
      <c r="H740" s="83"/>
      <c r="I740" s="128"/>
      <c r="J740" s="128"/>
      <c r="K740" s="128"/>
      <c r="M740" s="83"/>
      <c r="N740" s="109"/>
      <c r="P740" s="83"/>
      <c r="Q740" s="83"/>
      <c r="R740" s="83"/>
    </row>
    <row r="741" spans="2:18" ht="15">
      <c r="B741" s="83"/>
      <c r="C741" s="83"/>
      <c r="D741" s="83"/>
      <c r="E741" s="83"/>
      <c r="H741" s="83"/>
      <c r="I741" s="128"/>
      <c r="J741" s="128"/>
      <c r="K741" s="128"/>
      <c r="M741" s="83"/>
      <c r="N741" s="109"/>
      <c r="P741" s="83"/>
      <c r="Q741" s="83"/>
      <c r="R741" s="83"/>
    </row>
    <row r="742" spans="2:18" ht="15">
      <c r="B742" s="83"/>
      <c r="C742" s="83"/>
      <c r="D742" s="83"/>
      <c r="E742" s="83"/>
      <c r="H742" s="83"/>
      <c r="I742" s="128"/>
      <c r="J742" s="128"/>
      <c r="K742" s="128"/>
      <c r="M742" s="83"/>
      <c r="N742" s="109"/>
      <c r="P742" s="83"/>
      <c r="Q742" s="83"/>
      <c r="R742" s="83"/>
    </row>
    <row r="743" spans="2:18" ht="15">
      <c r="B743" s="83"/>
      <c r="C743" s="83"/>
      <c r="D743" s="83"/>
      <c r="E743" s="83"/>
      <c r="H743" s="83"/>
      <c r="I743" s="109"/>
      <c r="J743" s="109"/>
      <c r="K743" s="109"/>
      <c r="M743" s="83"/>
      <c r="N743" s="109"/>
      <c r="P743" s="83"/>
      <c r="Q743" s="83"/>
      <c r="R743" s="83"/>
    </row>
    <row r="744" spans="2:18" ht="15">
      <c r="B744" s="83"/>
      <c r="C744" s="83"/>
      <c r="D744" s="83"/>
      <c r="E744" s="83"/>
      <c r="H744" s="83"/>
      <c r="I744" s="128"/>
      <c r="J744" s="128"/>
      <c r="K744" s="128"/>
      <c r="M744" s="83"/>
      <c r="N744" s="109"/>
      <c r="P744" s="83"/>
      <c r="Q744" s="83"/>
      <c r="R744" s="83"/>
    </row>
    <row r="745" spans="2:18" ht="15">
      <c r="B745" s="83"/>
      <c r="C745" s="83"/>
      <c r="D745" s="83"/>
      <c r="E745" s="83"/>
      <c r="H745" s="83"/>
      <c r="I745" s="128"/>
      <c r="J745" s="128"/>
      <c r="K745" s="128"/>
      <c r="M745" s="83"/>
      <c r="N745" s="109"/>
      <c r="P745" s="83"/>
      <c r="Q745" s="83"/>
      <c r="R745" s="83"/>
    </row>
    <row r="746" spans="2:18" ht="15">
      <c r="B746" s="83"/>
      <c r="C746" s="83"/>
      <c r="D746" s="83"/>
      <c r="E746" s="83"/>
      <c r="H746" s="83"/>
      <c r="I746" s="128"/>
      <c r="J746" s="128"/>
      <c r="K746" s="128"/>
      <c r="M746" s="83"/>
      <c r="N746" s="109"/>
      <c r="P746" s="83"/>
      <c r="Q746" s="83"/>
      <c r="R746" s="83"/>
    </row>
    <row r="747" spans="2:18" ht="15">
      <c r="B747" s="83"/>
      <c r="C747" s="83"/>
      <c r="D747" s="83"/>
      <c r="E747" s="83"/>
      <c r="H747" s="83"/>
      <c r="I747" s="128"/>
      <c r="J747" s="128"/>
      <c r="K747" s="128"/>
      <c r="M747" s="83"/>
      <c r="N747" s="109"/>
      <c r="P747" s="83"/>
      <c r="Q747" s="83"/>
      <c r="R747" s="83"/>
    </row>
    <row r="748" spans="2:18" ht="15">
      <c r="B748" s="83"/>
      <c r="C748" s="83"/>
      <c r="D748" s="83"/>
      <c r="E748" s="83"/>
      <c r="H748" s="83"/>
      <c r="I748" s="128"/>
      <c r="J748" s="128"/>
      <c r="K748" s="128"/>
      <c r="M748" s="83"/>
      <c r="N748" s="109"/>
      <c r="P748" s="83"/>
      <c r="Q748" s="83"/>
      <c r="R748" s="83"/>
    </row>
    <row r="749" spans="2:18" ht="15">
      <c r="B749" s="83"/>
      <c r="C749" s="83"/>
      <c r="D749" s="83"/>
      <c r="E749" s="83"/>
      <c r="H749" s="83"/>
      <c r="I749" s="128"/>
      <c r="J749" s="128"/>
      <c r="K749" s="128"/>
      <c r="M749" s="83"/>
      <c r="N749" s="109"/>
      <c r="P749" s="83"/>
      <c r="Q749" s="83"/>
      <c r="R749" s="83"/>
    </row>
    <row r="750" spans="2:18" ht="15">
      <c r="B750" s="83"/>
      <c r="C750" s="83"/>
      <c r="D750" s="83"/>
      <c r="E750" s="83"/>
      <c r="H750" s="83"/>
      <c r="I750" s="128"/>
      <c r="J750" s="128"/>
      <c r="K750" s="128"/>
      <c r="M750" s="83"/>
      <c r="N750" s="109"/>
      <c r="P750" s="83"/>
      <c r="Q750" s="83"/>
      <c r="R750" s="83"/>
    </row>
    <row r="751" spans="2:18" ht="15">
      <c r="B751" s="83"/>
      <c r="C751" s="83"/>
      <c r="D751" s="83"/>
      <c r="E751" s="83"/>
      <c r="H751" s="83"/>
      <c r="I751" s="128"/>
      <c r="J751" s="128"/>
      <c r="K751" s="128"/>
      <c r="M751" s="83"/>
      <c r="N751" s="109"/>
      <c r="P751" s="83"/>
      <c r="Q751" s="83"/>
      <c r="R751" s="83"/>
    </row>
    <row r="752" spans="2:18" ht="15">
      <c r="B752" s="83"/>
      <c r="C752" s="83"/>
      <c r="D752" s="83"/>
      <c r="E752" s="83"/>
      <c r="H752" s="83"/>
      <c r="I752" s="109"/>
      <c r="J752" s="109"/>
      <c r="K752" s="109"/>
      <c r="M752" s="83"/>
      <c r="N752" s="109"/>
      <c r="P752" s="83"/>
      <c r="Q752" s="83"/>
      <c r="R752" s="83"/>
    </row>
    <row r="753" spans="2:18" ht="15">
      <c r="B753" s="83"/>
      <c r="C753" s="83"/>
      <c r="D753" s="83"/>
      <c r="E753" s="83"/>
      <c r="H753" s="83"/>
      <c r="I753" s="109"/>
      <c r="J753" s="109"/>
      <c r="K753" s="109"/>
      <c r="M753" s="83"/>
      <c r="N753" s="109"/>
      <c r="P753" s="83"/>
      <c r="Q753" s="83"/>
      <c r="R753" s="83"/>
    </row>
    <row r="754" spans="2:18" ht="15">
      <c r="B754" s="83"/>
      <c r="C754" s="83"/>
      <c r="D754" s="83"/>
      <c r="E754" s="83"/>
      <c r="H754" s="83"/>
      <c r="I754" s="109"/>
      <c r="J754" s="109"/>
      <c r="K754" s="109"/>
      <c r="M754" s="83"/>
      <c r="N754" s="109"/>
      <c r="P754" s="83"/>
      <c r="Q754" s="83"/>
      <c r="R754" s="83"/>
    </row>
    <row r="755" spans="2:18" ht="15">
      <c r="B755" s="83"/>
      <c r="C755" s="83"/>
      <c r="D755" s="83"/>
      <c r="E755" s="83"/>
      <c r="H755" s="83"/>
      <c r="I755" s="128"/>
      <c r="J755" s="128"/>
      <c r="K755" s="128"/>
      <c r="M755" s="83"/>
      <c r="N755" s="109"/>
      <c r="P755" s="83"/>
      <c r="Q755" s="83"/>
      <c r="R755" s="83"/>
    </row>
    <row r="756" spans="2:18" ht="15">
      <c r="B756" s="83"/>
      <c r="C756" s="83"/>
      <c r="D756" s="83"/>
      <c r="E756" s="83"/>
      <c r="H756" s="83"/>
      <c r="I756" s="109"/>
      <c r="J756" s="109"/>
      <c r="K756" s="109"/>
      <c r="M756" s="83"/>
      <c r="N756" s="109"/>
      <c r="P756" s="83"/>
      <c r="Q756" s="83"/>
      <c r="R756" s="83"/>
    </row>
    <row r="757" spans="2:18" ht="15">
      <c r="B757" s="83"/>
      <c r="C757" s="83"/>
      <c r="D757" s="83"/>
      <c r="E757" s="83"/>
      <c r="H757" s="83"/>
      <c r="I757" s="109"/>
      <c r="J757" s="109"/>
      <c r="K757" s="109"/>
      <c r="M757" s="83"/>
      <c r="N757" s="109"/>
      <c r="P757" s="83"/>
      <c r="Q757" s="83"/>
      <c r="R757" s="83"/>
    </row>
    <row r="758" spans="2:18" ht="15">
      <c r="B758" s="83"/>
      <c r="C758" s="83"/>
      <c r="D758" s="83"/>
      <c r="E758" s="83"/>
      <c r="H758" s="83"/>
      <c r="I758" s="109"/>
      <c r="J758" s="109"/>
      <c r="K758" s="109"/>
      <c r="M758" s="83"/>
      <c r="N758" s="109"/>
      <c r="P758" s="83"/>
      <c r="Q758" s="83"/>
      <c r="R758" s="83"/>
    </row>
    <row r="759" spans="2:18" ht="15">
      <c r="B759" s="83"/>
      <c r="C759" s="83"/>
      <c r="D759" s="83"/>
      <c r="E759" s="83"/>
      <c r="H759" s="83"/>
      <c r="I759" s="128"/>
      <c r="J759" s="128"/>
      <c r="K759" s="128"/>
      <c r="M759" s="83"/>
      <c r="N759" s="109"/>
      <c r="P759" s="83"/>
      <c r="Q759" s="83"/>
      <c r="R759" s="83"/>
    </row>
    <row r="760" spans="2:18" ht="15">
      <c r="B760" s="83"/>
      <c r="C760" s="83"/>
      <c r="D760" s="83"/>
      <c r="E760" s="83"/>
      <c r="H760" s="83"/>
      <c r="I760" s="128"/>
      <c r="J760" s="128"/>
      <c r="K760" s="128"/>
      <c r="M760" s="83"/>
      <c r="N760" s="109"/>
      <c r="P760" s="83"/>
      <c r="Q760" s="83"/>
      <c r="R760" s="83"/>
    </row>
    <row r="761" spans="2:18" ht="15">
      <c r="B761" s="83"/>
      <c r="C761" s="83"/>
      <c r="D761" s="83"/>
      <c r="E761" s="83"/>
      <c r="H761" s="83"/>
      <c r="I761" s="109"/>
      <c r="J761" s="109"/>
      <c r="K761" s="109"/>
      <c r="M761" s="83"/>
      <c r="N761" s="109"/>
      <c r="P761" s="83"/>
      <c r="Q761" s="83"/>
      <c r="R761" s="83"/>
    </row>
    <row r="762" spans="2:18" ht="15">
      <c r="B762" s="83"/>
      <c r="C762" s="83"/>
      <c r="D762" s="83"/>
      <c r="E762" s="83"/>
      <c r="H762" s="83"/>
      <c r="I762" s="109"/>
      <c r="J762" s="109"/>
      <c r="K762" s="109"/>
      <c r="M762" s="83"/>
      <c r="N762" s="109"/>
      <c r="P762" s="83"/>
      <c r="Q762" s="83"/>
      <c r="R762" s="83"/>
    </row>
    <row r="763" spans="2:18" ht="15">
      <c r="B763" s="83"/>
      <c r="C763" s="83"/>
      <c r="D763" s="83"/>
      <c r="E763" s="83"/>
      <c r="H763" s="83"/>
      <c r="I763" s="128"/>
      <c r="J763" s="128"/>
      <c r="K763" s="128"/>
      <c r="M763" s="83"/>
      <c r="N763" s="109"/>
      <c r="P763" s="83"/>
      <c r="Q763" s="83"/>
      <c r="R763" s="83"/>
    </row>
    <row r="764" spans="2:18" ht="15">
      <c r="B764" s="83"/>
      <c r="C764" s="83"/>
      <c r="D764" s="83"/>
      <c r="E764" s="83"/>
      <c r="H764" s="83"/>
      <c r="I764" s="128"/>
      <c r="J764" s="128"/>
      <c r="K764" s="128"/>
      <c r="M764" s="83"/>
      <c r="N764" s="109"/>
      <c r="P764" s="83"/>
      <c r="Q764" s="83"/>
      <c r="R764" s="83"/>
    </row>
    <row r="765" spans="2:18" ht="15">
      <c r="B765" s="83"/>
      <c r="C765" s="83"/>
      <c r="D765" s="83"/>
      <c r="E765" s="83"/>
      <c r="H765" s="83"/>
      <c r="I765" s="109"/>
      <c r="J765" s="109"/>
      <c r="K765" s="109"/>
      <c r="M765" s="83"/>
      <c r="N765" s="109"/>
      <c r="P765" s="83"/>
      <c r="Q765" s="83"/>
      <c r="R765" s="83"/>
    </row>
    <row r="766" spans="2:18" ht="15">
      <c r="B766" s="83"/>
      <c r="C766" s="83"/>
      <c r="D766" s="83"/>
      <c r="E766" s="83"/>
      <c r="H766" s="83"/>
      <c r="I766" s="109"/>
      <c r="J766" s="109"/>
      <c r="K766" s="109"/>
      <c r="M766" s="83"/>
      <c r="N766" s="109"/>
      <c r="P766" s="83"/>
      <c r="Q766" s="83"/>
      <c r="R766" s="83"/>
    </row>
    <row r="767" spans="2:18" ht="15">
      <c r="B767" s="83"/>
      <c r="C767" s="83"/>
      <c r="D767" s="83"/>
      <c r="E767" s="83"/>
      <c r="H767" s="83"/>
      <c r="I767" s="109"/>
      <c r="J767" s="109"/>
      <c r="K767" s="109"/>
      <c r="M767" s="83"/>
      <c r="N767" s="109"/>
      <c r="P767" s="83"/>
      <c r="Q767" s="83"/>
      <c r="R767" s="83"/>
    </row>
    <row r="768" spans="2:18" ht="15">
      <c r="B768" s="83"/>
      <c r="C768" s="83"/>
      <c r="D768" s="83"/>
      <c r="E768" s="83"/>
      <c r="H768" s="83"/>
      <c r="I768" s="109"/>
      <c r="J768" s="109"/>
      <c r="K768" s="109"/>
      <c r="M768" s="83"/>
      <c r="N768" s="109"/>
      <c r="P768" s="83"/>
      <c r="Q768" s="83"/>
      <c r="R768" s="83"/>
    </row>
    <row r="769" spans="2:18" ht="15">
      <c r="B769" s="83"/>
      <c r="C769" s="83"/>
      <c r="D769" s="83"/>
      <c r="E769" s="83"/>
      <c r="H769" s="83"/>
      <c r="I769" s="109"/>
      <c r="J769" s="109"/>
      <c r="K769" s="109"/>
      <c r="M769" s="83"/>
      <c r="N769" s="109"/>
      <c r="P769" s="83"/>
      <c r="Q769" s="83"/>
      <c r="R769" s="83"/>
    </row>
    <row r="770" spans="2:18" ht="15">
      <c r="B770" s="83"/>
      <c r="C770" s="83"/>
      <c r="D770" s="83"/>
      <c r="E770" s="83"/>
      <c r="H770" s="83"/>
      <c r="I770" s="109"/>
      <c r="J770" s="109"/>
      <c r="K770" s="109"/>
      <c r="M770" s="83"/>
      <c r="N770" s="109"/>
      <c r="P770" s="83"/>
      <c r="Q770" s="83"/>
      <c r="R770" s="83"/>
    </row>
    <row r="771" spans="2:18" ht="15">
      <c r="B771" s="83"/>
      <c r="C771" s="83"/>
      <c r="D771" s="83"/>
      <c r="E771" s="83"/>
      <c r="H771" s="83"/>
      <c r="I771" s="128"/>
      <c r="J771" s="128"/>
      <c r="K771" s="128"/>
      <c r="M771" s="83"/>
      <c r="N771" s="109"/>
      <c r="P771" s="83"/>
      <c r="Q771" s="83"/>
      <c r="R771" s="83"/>
    </row>
    <row r="772" spans="2:18" ht="15">
      <c r="B772" s="83"/>
      <c r="C772" s="83"/>
      <c r="D772" s="83"/>
      <c r="E772" s="83"/>
      <c r="H772" s="83"/>
      <c r="I772" s="109"/>
      <c r="J772" s="109"/>
      <c r="K772" s="109"/>
      <c r="M772" s="83"/>
      <c r="N772" s="109"/>
      <c r="P772" s="83"/>
      <c r="Q772" s="83"/>
      <c r="R772" s="83"/>
    </row>
    <row r="773" spans="2:18" ht="15">
      <c r="B773" s="83"/>
      <c r="C773" s="83"/>
      <c r="D773" s="83"/>
      <c r="E773" s="83"/>
      <c r="H773" s="83"/>
      <c r="I773" s="109"/>
      <c r="J773" s="109"/>
      <c r="K773" s="109"/>
      <c r="M773" s="83"/>
      <c r="N773" s="109"/>
      <c r="P773" s="83"/>
      <c r="Q773" s="83"/>
      <c r="R773" s="83"/>
    </row>
    <row r="774" spans="2:18" ht="15">
      <c r="B774" s="83"/>
      <c r="C774" s="83"/>
      <c r="D774" s="83"/>
      <c r="E774" s="83"/>
      <c r="H774" s="83"/>
      <c r="I774" s="109"/>
      <c r="J774" s="109"/>
      <c r="K774" s="109"/>
      <c r="M774" s="83"/>
      <c r="N774" s="109"/>
      <c r="P774" s="83"/>
      <c r="Q774" s="83"/>
      <c r="R774" s="83"/>
    </row>
    <row r="775" spans="2:18" ht="15">
      <c r="B775" s="83"/>
      <c r="C775" s="83"/>
      <c r="D775" s="83"/>
      <c r="E775" s="83"/>
      <c r="H775" s="83"/>
      <c r="I775" s="128"/>
      <c r="J775" s="128"/>
      <c r="K775" s="128"/>
      <c r="M775" s="83"/>
      <c r="N775" s="109"/>
      <c r="P775" s="83"/>
      <c r="Q775" s="83"/>
      <c r="R775" s="83"/>
    </row>
    <row r="776" spans="2:18" ht="15">
      <c r="B776" s="83"/>
      <c r="C776" s="83"/>
      <c r="D776" s="83"/>
      <c r="E776" s="83"/>
      <c r="H776" s="83"/>
      <c r="I776" s="109"/>
      <c r="J776" s="109"/>
      <c r="K776" s="109"/>
      <c r="M776" s="83"/>
      <c r="N776" s="109"/>
      <c r="P776" s="83"/>
      <c r="Q776" s="83"/>
      <c r="R776" s="83"/>
    </row>
    <row r="777" spans="2:18" ht="15">
      <c r="B777" s="83"/>
      <c r="C777" s="83"/>
      <c r="D777" s="83"/>
      <c r="E777" s="83"/>
      <c r="H777" s="83"/>
      <c r="I777" s="109"/>
      <c r="J777" s="109"/>
      <c r="K777" s="109"/>
      <c r="M777" s="83"/>
      <c r="N777" s="109"/>
      <c r="P777" s="83"/>
      <c r="Q777" s="83"/>
      <c r="R777" s="83"/>
    </row>
    <row r="778" spans="2:18" ht="15">
      <c r="B778" s="83"/>
      <c r="C778" s="83"/>
      <c r="D778" s="83"/>
      <c r="E778" s="83"/>
      <c r="H778" s="83"/>
      <c r="I778" s="128"/>
      <c r="J778" s="128"/>
      <c r="K778" s="128"/>
      <c r="M778" s="83"/>
      <c r="N778" s="109"/>
      <c r="P778" s="83"/>
      <c r="Q778" s="83"/>
      <c r="R778" s="83"/>
    </row>
    <row r="779" spans="2:18" ht="15">
      <c r="B779" s="83"/>
      <c r="C779" s="83"/>
      <c r="D779" s="83"/>
      <c r="E779" s="83"/>
      <c r="H779" s="83"/>
      <c r="I779" s="128"/>
      <c r="J779" s="128"/>
      <c r="K779" s="128"/>
      <c r="M779" s="83"/>
      <c r="N779" s="109"/>
      <c r="P779" s="83"/>
      <c r="Q779" s="83"/>
      <c r="R779" s="83"/>
    </row>
    <row r="780" spans="2:18" ht="15">
      <c r="B780" s="83"/>
      <c r="C780" s="83"/>
      <c r="D780" s="83"/>
      <c r="E780" s="83"/>
      <c r="H780" s="83"/>
      <c r="I780" s="109"/>
      <c r="J780" s="109"/>
      <c r="K780" s="109"/>
      <c r="M780" s="83"/>
      <c r="N780" s="109"/>
      <c r="P780" s="83"/>
      <c r="Q780" s="83"/>
      <c r="R780" s="83"/>
    </row>
    <row r="781" spans="2:18" ht="15">
      <c r="B781" s="83"/>
      <c r="C781" s="83"/>
      <c r="D781" s="83"/>
      <c r="E781" s="83"/>
      <c r="H781" s="83"/>
      <c r="I781" s="128"/>
      <c r="J781" s="128"/>
      <c r="K781" s="128"/>
      <c r="M781" s="83"/>
      <c r="N781" s="109"/>
      <c r="P781" s="83"/>
      <c r="Q781" s="83"/>
      <c r="R781" s="83"/>
    </row>
    <row r="782" spans="2:18" ht="15">
      <c r="B782" s="83"/>
      <c r="C782" s="83"/>
      <c r="D782" s="83"/>
      <c r="E782" s="83"/>
      <c r="H782" s="83"/>
      <c r="I782" s="109"/>
      <c r="J782" s="109"/>
      <c r="K782" s="109"/>
      <c r="M782" s="83"/>
      <c r="N782" s="109"/>
      <c r="P782" s="83"/>
      <c r="Q782" s="83"/>
      <c r="R782" s="83"/>
    </row>
    <row r="783" spans="2:18" ht="15">
      <c r="B783" s="83"/>
      <c r="C783" s="83"/>
      <c r="D783" s="83"/>
      <c r="E783" s="83"/>
      <c r="H783" s="83"/>
      <c r="I783" s="109"/>
      <c r="J783" s="109"/>
      <c r="K783" s="109"/>
      <c r="M783" s="83"/>
      <c r="N783" s="109"/>
      <c r="P783" s="83"/>
      <c r="Q783" s="83"/>
      <c r="R783" s="83"/>
    </row>
    <row r="784" spans="2:18" ht="15">
      <c r="B784" s="83"/>
      <c r="C784" s="83"/>
      <c r="D784" s="83"/>
      <c r="E784" s="83"/>
      <c r="H784" s="83"/>
      <c r="I784" s="109"/>
      <c r="J784" s="109"/>
      <c r="K784" s="109"/>
      <c r="M784" s="83"/>
      <c r="N784" s="109"/>
      <c r="P784" s="83"/>
      <c r="Q784" s="83"/>
      <c r="R784" s="83"/>
    </row>
    <row r="785" spans="2:18" ht="15">
      <c r="B785" s="83"/>
      <c r="C785" s="83"/>
      <c r="D785" s="83"/>
      <c r="E785" s="83"/>
      <c r="H785" s="83"/>
      <c r="I785" s="128"/>
      <c r="J785" s="128"/>
      <c r="K785" s="128"/>
      <c r="M785" s="83"/>
      <c r="N785" s="109"/>
      <c r="P785" s="83"/>
      <c r="Q785" s="83"/>
      <c r="R785" s="83"/>
    </row>
    <row r="786" spans="2:18" ht="15">
      <c r="B786" s="83"/>
      <c r="C786" s="83"/>
      <c r="D786" s="83"/>
      <c r="E786" s="83"/>
      <c r="H786" s="83"/>
      <c r="I786" s="109"/>
      <c r="J786" s="109"/>
      <c r="K786" s="109"/>
      <c r="M786" s="83"/>
      <c r="N786" s="109"/>
      <c r="P786" s="83"/>
      <c r="Q786" s="83"/>
      <c r="R786" s="83"/>
    </row>
    <row r="787" spans="2:18" ht="15">
      <c r="B787" s="83"/>
      <c r="C787" s="83"/>
      <c r="D787" s="83"/>
      <c r="E787" s="83"/>
      <c r="H787" s="83"/>
      <c r="I787" s="109"/>
      <c r="J787" s="109"/>
      <c r="K787" s="109"/>
      <c r="M787" s="83"/>
      <c r="N787" s="109"/>
      <c r="P787" s="83"/>
      <c r="Q787" s="83"/>
      <c r="R787" s="83"/>
    </row>
    <row r="788" spans="2:18" ht="15">
      <c r="B788" s="83"/>
      <c r="C788" s="83"/>
      <c r="D788" s="83"/>
      <c r="E788" s="83"/>
      <c r="H788" s="83"/>
      <c r="I788" s="128"/>
      <c r="J788" s="128"/>
      <c r="K788" s="128"/>
      <c r="M788" s="83"/>
      <c r="N788" s="109"/>
      <c r="P788" s="83"/>
      <c r="Q788" s="83"/>
      <c r="R788" s="83"/>
    </row>
    <row r="789" spans="2:18" ht="15">
      <c r="B789" s="83"/>
      <c r="C789" s="83"/>
      <c r="D789" s="83"/>
      <c r="E789" s="83"/>
      <c r="H789" s="83"/>
      <c r="I789" s="128"/>
      <c r="J789" s="128"/>
      <c r="K789" s="128"/>
      <c r="M789" s="83"/>
      <c r="N789" s="109"/>
      <c r="P789" s="83"/>
      <c r="Q789" s="83"/>
      <c r="R789" s="83"/>
    </row>
    <row r="790" spans="2:18" ht="15">
      <c r="B790" s="83"/>
      <c r="C790" s="83"/>
      <c r="D790" s="83"/>
      <c r="E790" s="83"/>
      <c r="H790" s="83"/>
      <c r="I790" s="128"/>
      <c r="J790" s="128"/>
      <c r="K790" s="128"/>
      <c r="M790" s="83"/>
      <c r="N790" s="109"/>
      <c r="P790" s="83"/>
      <c r="Q790" s="83"/>
      <c r="R790" s="83"/>
    </row>
    <row r="791" spans="2:18" ht="15">
      <c r="B791" s="83"/>
      <c r="C791" s="83"/>
      <c r="D791" s="83"/>
      <c r="E791" s="83"/>
      <c r="H791" s="83"/>
      <c r="I791" s="109"/>
      <c r="J791" s="109"/>
      <c r="K791" s="109"/>
      <c r="M791" s="83"/>
      <c r="N791" s="109"/>
      <c r="P791" s="83"/>
      <c r="Q791" s="83"/>
      <c r="R791" s="83"/>
    </row>
    <row r="792" spans="2:18" ht="15">
      <c r="B792" s="83"/>
      <c r="C792" s="83"/>
      <c r="D792" s="83"/>
      <c r="E792" s="83"/>
      <c r="H792" s="83"/>
      <c r="I792" s="109"/>
      <c r="J792" s="109"/>
      <c r="K792" s="109"/>
      <c r="M792" s="83"/>
      <c r="N792" s="109"/>
      <c r="P792" s="83"/>
      <c r="Q792" s="83"/>
      <c r="R792" s="83"/>
    </row>
    <row r="793" spans="2:18" ht="15">
      <c r="B793" s="83"/>
      <c r="C793" s="83"/>
      <c r="D793" s="83"/>
      <c r="E793" s="83"/>
      <c r="H793" s="83"/>
      <c r="M793" s="83"/>
      <c r="N793" s="109"/>
      <c r="P793" s="83"/>
      <c r="Q793" s="83"/>
      <c r="R793" s="83"/>
    </row>
    <row r="794" spans="2:18" ht="15">
      <c r="B794" s="83"/>
      <c r="C794" s="83"/>
      <c r="D794" s="83"/>
      <c r="E794" s="83"/>
      <c r="H794" s="83"/>
      <c r="M794" s="83"/>
      <c r="N794" s="109"/>
      <c r="P794" s="83"/>
      <c r="Q794" s="83"/>
      <c r="R794" s="83"/>
    </row>
    <row r="795" spans="2:18" ht="15">
      <c r="B795" s="83"/>
      <c r="C795" s="83"/>
      <c r="D795" s="83"/>
      <c r="E795" s="83"/>
      <c r="H795" s="83"/>
      <c r="I795" s="109"/>
      <c r="J795" s="109"/>
      <c r="K795" s="109"/>
      <c r="M795" s="83"/>
      <c r="N795" s="109"/>
      <c r="P795" s="83"/>
      <c r="Q795" s="83"/>
      <c r="R795" s="83"/>
    </row>
    <row r="796" spans="2:18" ht="15">
      <c r="B796" s="83"/>
      <c r="C796" s="83"/>
      <c r="D796" s="83"/>
      <c r="E796" s="83"/>
      <c r="H796" s="83"/>
      <c r="I796" s="128"/>
      <c r="J796" s="128"/>
      <c r="K796" s="128"/>
      <c r="M796" s="83"/>
      <c r="N796" s="109"/>
      <c r="P796" s="83"/>
      <c r="Q796" s="83"/>
      <c r="R796" s="83"/>
    </row>
    <row r="797" spans="2:18" ht="15">
      <c r="B797" s="83"/>
      <c r="C797" s="83"/>
      <c r="D797" s="83"/>
      <c r="E797" s="83"/>
      <c r="H797" s="83"/>
      <c r="I797" s="128"/>
      <c r="J797" s="128"/>
      <c r="K797" s="128"/>
      <c r="M797" s="83"/>
      <c r="N797" s="109"/>
      <c r="P797" s="83"/>
      <c r="Q797" s="83"/>
      <c r="R797" s="83"/>
    </row>
    <row r="798" spans="2:18" ht="15">
      <c r="B798" s="83"/>
      <c r="C798" s="83"/>
      <c r="D798" s="83"/>
      <c r="E798" s="83"/>
      <c r="H798" s="83"/>
      <c r="I798" s="109"/>
      <c r="J798" s="109"/>
      <c r="K798" s="109"/>
      <c r="M798" s="83"/>
      <c r="N798" s="109"/>
      <c r="P798" s="83"/>
      <c r="Q798" s="83"/>
      <c r="R798" s="83"/>
    </row>
    <row r="799" spans="2:18" ht="15">
      <c r="B799" s="83"/>
      <c r="C799" s="83"/>
      <c r="D799" s="83"/>
      <c r="E799" s="83"/>
      <c r="H799" s="83"/>
      <c r="I799" s="109"/>
      <c r="J799" s="109"/>
      <c r="K799" s="109"/>
      <c r="M799" s="83"/>
      <c r="N799" s="109"/>
      <c r="P799" s="83"/>
      <c r="Q799" s="83"/>
      <c r="R799" s="83"/>
    </row>
    <row r="800" spans="2:18" ht="15">
      <c r="B800" s="83"/>
      <c r="C800" s="83"/>
      <c r="D800" s="83"/>
      <c r="E800" s="83"/>
      <c r="H800" s="83"/>
      <c r="I800" s="109"/>
      <c r="J800" s="109"/>
      <c r="K800" s="109"/>
      <c r="M800" s="83"/>
      <c r="N800" s="109"/>
      <c r="P800" s="83"/>
      <c r="Q800" s="83"/>
      <c r="R800" s="83"/>
    </row>
    <row r="801" spans="2:18" ht="15">
      <c r="B801" s="83"/>
      <c r="C801" s="83"/>
      <c r="D801" s="83"/>
      <c r="E801" s="83"/>
      <c r="H801" s="83"/>
      <c r="I801" s="109"/>
      <c r="J801" s="109"/>
      <c r="K801" s="109"/>
      <c r="M801" s="83"/>
      <c r="N801" s="109"/>
      <c r="P801" s="83"/>
      <c r="Q801" s="83"/>
      <c r="R801" s="83"/>
    </row>
    <row r="802" spans="2:18" ht="15">
      <c r="B802" s="83"/>
      <c r="C802" s="83"/>
      <c r="D802" s="83"/>
      <c r="E802" s="83"/>
      <c r="H802" s="83"/>
      <c r="I802" s="109"/>
      <c r="J802" s="109"/>
      <c r="K802" s="109"/>
      <c r="M802" s="83"/>
      <c r="N802" s="109"/>
      <c r="P802" s="83"/>
      <c r="Q802" s="83"/>
      <c r="R802" s="83"/>
    </row>
    <row r="803" spans="2:18" ht="15">
      <c r="B803" s="83"/>
      <c r="C803" s="83"/>
      <c r="D803" s="83"/>
      <c r="E803" s="83"/>
      <c r="H803" s="83"/>
      <c r="I803" s="128"/>
      <c r="J803" s="128"/>
      <c r="K803" s="128"/>
      <c r="M803" s="83"/>
      <c r="N803" s="109"/>
      <c r="P803" s="83"/>
      <c r="Q803" s="83"/>
      <c r="R803" s="83"/>
    </row>
    <row r="804" spans="2:18" ht="15">
      <c r="B804" s="83"/>
      <c r="C804" s="83"/>
      <c r="D804" s="83"/>
      <c r="E804" s="83"/>
      <c r="H804" s="83"/>
      <c r="I804" s="128"/>
      <c r="J804" s="128"/>
      <c r="K804" s="128"/>
      <c r="M804" s="83"/>
      <c r="N804" s="109"/>
      <c r="P804" s="83"/>
      <c r="Q804" s="83"/>
      <c r="R804" s="83"/>
    </row>
    <row r="805" spans="2:18" ht="15">
      <c r="B805" s="83"/>
      <c r="C805" s="83"/>
      <c r="D805" s="83"/>
      <c r="E805" s="83"/>
      <c r="H805" s="83"/>
      <c r="I805" s="128"/>
      <c r="J805" s="128"/>
      <c r="K805" s="128"/>
      <c r="M805" s="83"/>
      <c r="N805" s="109"/>
      <c r="P805" s="83"/>
      <c r="Q805" s="83"/>
      <c r="R805" s="83"/>
    </row>
    <row r="806" spans="2:18" ht="15">
      <c r="B806" s="83"/>
      <c r="C806" s="83"/>
      <c r="D806" s="83"/>
      <c r="E806" s="83"/>
      <c r="H806" s="83"/>
      <c r="I806" s="128"/>
      <c r="J806" s="128"/>
      <c r="K806" s="128"/>
      <c r="M806" s="83"/>
      <c r="N806" s="109"/>
      <c r="P806" s="83"/>
      <c r="Q806" s="83"/>
      <c r="R806" s="83"/>
    </row>
    <row r="807" spans="2:18" ht="15">
      <c r="B807" s="83"/>
      <c r="C807" s="83"/>
      <c r="D807" s="83"/>
      <c r="E807" s="83"/>
      <c r="H807" s="83"/>
      <c r="I807" s="109"/>
      <c r="J807" s="109"/>
      <c r="K807" s="109"/>
      <c r="M807" s="83"/>
      <c r="N807" s="109"/>
      <c r="P807" s="83"/>
      <c r="Q807" s="83"/>
      <c r="R807" s="83"/>
    </row>
    <row r="808" spans="2:18" ht="15">
      <c r="B808" s="83"/>
      <c r="C808" s="83"/>
      <c r="D808" s="83"/>
      <c r="E808" s="83"/>
      <c r="H808" s="83"/>
      <c r="I808" s="128"/>
      <c r="J808" s="128"/>
      <c r="K808" s="128"/>
      <c r="M808" s="83"/>
      <c r="N808" s="109"/>
      <c r="P808" s="83"/>
      <c r="Q808" s="83"/>
      <c r="R808" s="83"/>
    </row>
    <row r="809" spans="2:18" ht="15">
      <c r="B809" s="83"/>
      <c r="C809" s="83"/>
      <c r="D809" s="83"/>
      <c r="E809" s="83"/>
      <c r="H809" s="83"/>
      <c r="I809" s="128"/>
      <c r="J809" s="128"/>
      <c r="K809" s="128"/>
      <c r="M809" s="83"/>
      <c r="N809" s="109"/>
      <c r="P809" s="83"/>
      <c r="Q809" s="83"/>
      <c r="R809" s="83"/>
    </row>
    <row r="810" spans="2:18" ht="15">
      <c r="B810" s="83"/>
      <c r="C810" s="83"/>
      <c r="D810" s="83"/>
      <c r="E810" s="83"/>
      <c r="H810" s="83"/>
      <c r="I810" s="109"/>
      <c r="J810" s="109"/>
      <c r="K810" s="109"/>
      <c r="M810" s="83"/>
      <c r="N810" s="109"/>
      <c r="P810" s="83"/>
      <c r="Q810" s="83"/>
      <c r="R810" s="83"/>
    </row>
    <row r="811" spans="2:18" ht="15">
      <c r="B811" s="83"/>
      <c r="C811" s="83"/>
      <c r="D811" s="83"/>
      <c r="E811" s="83"/>
      <c r="H811" s="83"/>
      <c r="I811" s="109"/>
      <c r="J811" s="109"/>
      <c r="K811" s="109"/>
      <c r="M811" s="83"/>
      <c r="N811" s="109"/>
      <c r="P811" s="83"/>
      <c r="Q811" s="83"/>
      <c r="R811" s="83"/>
    </row>
    <row r="812" spans="2:18" ht="15">
      <c r="B812" s="83"/>
      <c r="C812" s="83"/>
      <c r="D812" s="83"/>
      <c r="E812" s="83"/>
      <c r="H812" s="83"/>
      <c r="I812" s="109"/>
      <c r="J812" s="109"/>
      <c r="K812" s="109"/>
      <c r="M812" s="83"/>
      <c r="N812" s="109"/>
      <c r="P812" s="83"/>
      <c r="Q812" s="83"/>
      <c r="R812" s="83"/>
    </row>
    <row r="813" spans="2:18" ht="15">
      <c r="B813" s="83"/>
      <c r="C813" s="83"/>
      <c r="D813" s="83"/>
      <c r="E813" s="83"/>
      <c r="H813" s="83"/>
      <c r="I813" s="109"/>
      <c r="J813" s="109"/>
      <c r="K813" s="109"/>
      <c r="M813" s="83"/>
      <c r="N813" s="109"/>
      <c r="P813" s="83"/>
      <c r="Q813" s="83"/>
      <c r="R813" s="83"/>
    </row>
    <row r="814" spans="2:18" ht="15">
      <c r="B814" s="83"/>
      <c r="C814" s="83"/>
      <c r="D814" s="83"/>
      <c r="E814" s="83"/>
      <c r="H814" s="83"/>
      <c r="I814" s="109"/>
      <c r="J814" s="109"/>
      <c r="K814" s="109"/>
      <c r="M814" s="83"/>
      <c r="N814" s="109"/>
      <c r="P814" s="83"/>
      <c r="Q814" s="83"/>
      <c r="R814" s="83"/>
    </row>
    <row r="815" spans="2:18" ht="15">
      <c r="B815" s="83"/>
      <c r="C815" s="83"/>
      <c r="D815" s="83"/>
      <c r="E815" s="83"/>
      <c r="H815" s="83"/>
      <c r="I815" s="109"/>
      <c r="J815" s="109"/>
      <c r="K815" s="109"/>
      <c r="M815" s="83"/>
      <c r="N815" s="109"/>
      <c r="P815" s="83"/>
      <c r="Q815" s="83"/>
      <c r="R815" s="83"/>
    </row>
    <row r="816" spans="2:18" ht="15">
      <c r="B816" s="83"/>
      <c r="C816" s="83"/>
      <c r="D816" s="83"/>
      <c r="E816" s="83"/>
      <c r="H816" s="83"/>
      <c r="I816" s="109"/>
      <c r="J816" s="109"/>
      <c r="K816" s="109"/>
      <c r="M816" s="83"/>
      <c r="N816" s="109"/>
      <c r="P816" s="83"/>
      <c r="Q816" s="83"/>
      <c r="R816" s="83"/>
    </row>
    <row r="817" spans="2:18" ht="15">
      <c r="B817" s="83"/>
      <c r="C817" s="83"/>
      <c r="D817" s="83"/>
      <c r="E817" s="83"/>
      <c r="H817" s="83"/>
      <c r="I817" s="109"/>
      <c r="J817" s="109"/>
      <c r="K817" s="109"/>
      <c r="M817" s="83"/>
      <c r="N817" s="109"/>
      <c r="P817" s="83"/>
      <c r="Q817" s="83"/>
      <c r="R817" s="83"/>
    </row>
    <row r="818" spans="2:18" ht="15">
      <c r="B818" s="83"/>
      <c r="C818" s="83"/>
      <c r="D818" s="83"/>
      <c r="E818" s="83"/>
      <c r="H818" s="83"/>
      <c r="I818" s="128"/>
      <c r="J818" s="128"/>
      <c r="K818" s="128"/>
      <c r="M818" s="83"/>
      <c r="N818" s="109"/>
      <c r="P818" s="83"/>
      <c r="Q818" s="83"/>
      <c r="R818" s="83"/>
    </row>
    <row r="819" spans="2:18" ht="15">
      <c r="B819" s="83"/>
      <c r="C819" s="83"/>
      <c r="D819" s="83"/>
      <c r="E819" s="83"/>
      <c r="H819" s="83"/>
      <c r="I819" s="109"/>
      <c r="J819" s="109"/>
      <c r="K819" s="109"/>
      <c r="M819" s="83"/>
      <c r="N819" s="109"/>
      <c r="P819" s="83"/>
      <c r="Q819" s="83"/>
      <c r="R819" s="83"/>
    </row>
    <row r="820" spans="2:18" ht="15">
      <c r="B820" s="83"/>
      <c r="C820" s="83"/>
      <c r="D820" s="83"/>
      <c r="E820" s="83"/>
      <c r="H820" s="83"/>
      <c r="I820" s="129"/>
      <c r="J820" s="129"/>
      <c r="K820" s="129"/>
      <c r="M820" s="83"/>
      <c r="N820" s="131"/>
      <c r="P820" s="83"/>
      <c r="Q820" s="83"/>
      <c r="R820" s="83"/>
    </row>
    <row r="821" spans="2:18" ht="15">
      <c r="B821" s="83"/>
      <c r="C821" s="83"/>
      <c r="D821" s="83"/>
      <c r="E821" s="83"/>
      <c r="H821" s="83"/>
      <c r="I821" s="129"/>
      <c r="J821" s="129"/>
      <c r="K821" s="129"/>
      <c r="M821" s="83"/>
      <c r="N821" s="131"/>
      <c r="P821" s="83"/>
      <c r="Q821" s="83"/>
      <c r="R821" s="83"/>
    </row>
    <row r="822" spans="2:18" ht="15">
      <c r="B822" s="83"/>
      <c r="C822" s="83"/>
      <c r="D822" s="83"/>
      <c r="E822" s="83"/>
      <c r="H822" s="83"/>
      <c r="I822" s="129"/>
      <c r="J822" s="129"/>
      <c r="K822" s="129"/>
      <c r="M822" s="83"/>
      <c r="N822" s="131"/>
      <c r="P822" s="83"/>
      <c r="Q822" s="83"/>
      <c r="R822" s="83"/>
    </row>
    <row r="823" spans="2:18" ht="15">
      <c r="B823" s="83"/>
      <c r="C823" s="83"/>
      <c r="D823" s="83"/>
      <c r="E823" s="83"/>
      <c r="H823" s="83"/>
      <c r="I823" s="129"/>
      <c r="J823" s="129"/>
      <c r="K823" s="129"/>
      <c r="M823" s="83"/>
      <c r="N823" s="131"/>
      <c r="P823" s="83"/>
      <c r="Q823" s="83"/>
      <c r="R823" s="83"/>
    </row>
    <row r="824" spans="2:18" ht="15">
      <c r="B824" s="83"/>
      <c r="C824" s="83"/>
      <c r="D824" s="83"/>
      <c r="E824" s="83"/>
      <c r="H824" s="83"/>
      <c r="I824" s="109"/>
      <c r="J824" s="109"/>
      <c r="K824" s="109"/>
      <c r="M824" s="83"/>
      <c r="N824" s="109"/>
      <c r="P824" s="83"/>
      <c r="Q824" s="83"/>
      <c r="R824" s="83"/>
    </row>
    <row r="825" spans="2:18" ht="15">
      <c r="B825" s="83"/>
      <c r="C825" s="83"/>
      <c r="D825" s="83"/>
      <c r="E825" s="83"/>
      <c r="H825" s="83"/>
      <c r="I825" s="128"/>
      <c r="J825" s="128"/>
      <c r="K825" s="128"/>
      <c r="M825" s="83"/>
      <c r="N825" s="109"/>
      <c r="P825" s="83"/>
      <c r="Q825" s="83"/>
      <c r="R825" s="83"/>
    </row>
    <row r="826" spans="2:18" ht="15">
      <c r="B826" s="83"/>
      <c r="C826" s="83"/>
      <c r="D826" s="83"/>
      <c r="E826" s="83"/>
      <c r="H826" s="83"/>
      <c r="I826" s="128"/>
      <c r="J826" s="128"/>
      <c r="K826" s="128"/>
      <c r="M826" s="83"/>
      <c r="N826" s="109"/>
      <c r="P826" s="83"/>
      <c r="Q826" s="83"/>
      <c r="R826" s="83"/>
    </row>
    <row r="827" spans="2:18" ht="15">
      <c r="B827" s="83"/>
      <c r="C827" s="83"/>
      <c r="D827" s="83"/>
      <c r="E827" s="83"/>
      <c r="H827" s="83"/>
      <c r="I827" s="128"/>
      <c r="J827" s="128"/>
      <c r="K827" s="128"/>
      <c r="M827" s="83"/>
      <c r="N827" s="109"/>
      <c r="P827" s="83"/>
      <c r="Q827" s="83"/>
      <c r="R827" s="83"/>
    </row>
    <row r="828" spans="2:18" ht="15">
      <c r="B828" s="83"/>
      <c r="C828" s="83"/>
      <c r="D828" s="83"/>
      <c r="E828" s="83"/>
      <c r="H828" s="83"/>
      <c r="I828" s="128"/>
      <c r="J828" s="128"/>
      <c r="K828" s="128"/>
      <c r="M828" s="83"/>
      <c r="N828" s="109"/>
      <c r="P828" s="83"/>
      <c r="Q828" s="83"/>
      <c r="R828" s="83"/>
    </row>
    <row r="829" spans="2:18" ht="15">
      <c r="B829" s="83"/>
      <c r="C829" s="83"/>
      <c r="D829" s="83"/>
      <c r="E829" s="83"/>
      <c r="H829" s="83"/>
      <c r="I829" s="129"/>
      <c r="J829" s="129"/>
      <c r="K829" s="129"/>
      <c r="M829" s="83"/>
      <c r="N829" s="131"/>
      <c r="P829" s="83"/>
      <c r="Q829" s="83"/>
      <c r="R829" s="83"/>
    </row>
    <row r="830" spans="2:18" ht="15">
      <c r="B830" s="83"/>
      <c r="C830" s="83"/>
      <c r="D830" s="83"/>
      <c r="E830" s="83"/>
      <c r="H830" s="83"/>
      <c r="I830" s="128"/>
      <c r="J830" s="128"/>
      <c r="K830" s="128"/>
      <c r="M830" s="83"/>
      <c r="N830" s="109"/>
      <c r="P830" s="83"/>
      <c r="Q830" s="83"/>
      <c r="R830" s="83"/>
    </row>
    <row r="831" spans="2:18" ht="15">
      <c r="B831" s="83"/>
      <c r="C831" s="83"/>
      <c r="D831" s="83"/>
      <c r="E831" s="83"/>
      <c r="H831" s="83"/>
      <c r="I831" s="128"/>
      <c r="J831" s="128"/>
      <c r="K831" s="128"/>
      <c r="M831" s="83"/>
      <c r="N831" s="109"/>
      <c r="P831" s="83"/>
      <c r="Q831" s="83"/>
      <c r="R831" s="83"/>
    </row>
    <row r="832" spans="2:18" ht="15">
      <c r="B832" s="83"/>
      <c r="C832" s="83"/>
      <c r="D832" s="83"/>
      <c r="E832" s="83"/>
      <c r="H832" s="83"/>
      <c r="I832" s="128"/>
      <c r="J832" s="128"/>
      <c r="K832" s="128"/>
      <c r="M832" s="83"/>
      <c r="N832" s="109"/>
      <c r="P832" s="83"/>
      <c r="Q832" s="83"/>
      <c r="R832" s="83"/>
    </row>
    <row r="833" spans="2:18" ht="15">
      <c r="B833" s="83"/>
      <c r="C833" s="83"/>
      <c r="D833" s="83"/>
      <c r="E833" s="83"/>
      <c r="H833" s="83"/>
      <c r="I833" s="128"/>
      <c r="J833" s="128"/>
      <c r="K833" s="128"/>
      <c r="M833" s="83"/>
      <c r="N833" s="109"/>
      <c r="P833" s="83"/>
      <c r="Q833" s="83"/>
      <c r="R833" s="83"/>
    </row>
    <row r="834" spans="2:18" ht="15">
      <c r="B834" s="83"/>
      <c r="C834" s="83"/>
      <c r="D834" s="83"/>
      <c r="E834" s="83"/>
      <c r="H834" s="83"/>
      <c r="I834" s="128"/>
      <c r="J834" s="128"/>
      <c r="K834" s="128"/>
      <c r="M834" s="83"/>
      <c r="N834" s="109"/>
      <c r="P834" s="83"/>
      <c r="Q834" s="83"/>
      <c r="R834" s="83"/>
    </row>
    <row r="835" spans="2:18" ht="15">
      <c r="B835" s="83"/>
      <c r="C835" s="83"/>
      <c r="D835" s="83"/>
      <c r="E835" s="83"/>
      <c r="H835" s="83"/>
      <c r="I835" s="128"/>
      <c r="J835" s="128"/>
      <c r="K835" s="128"/>
      <c r="M835" s="83"/>
      <c r="N835" s="109"/>
      <c r="P835" s="83"/>
      <c r="Q835" s="83"/>
      <c r="R835" s="83"/>
    </row>
    <row r="836" spans="2:18" ht="15">
      <c r="B836" s="83"/>
      <c r="C836" s="83"/>
      <c r="D836" s="83"/>
      <c r="E836" s="83"/>
      <c r="H836" s="83"/>
      <c r="I836" s="128"/>
      <c r="J836" s="128"/>
      <c r="K836" s="128"/>
      <c r="M836" s="83"/>
      <c r="N836" s="109"/>
      <c r="P836" s="83"/>
      <c r="Q836" s="83"/>
      <c r="R836" s="83"/>
    </row>
    <row r="837" spans="2:18" ht="15">
      <c r="B837" s="83"/>
      <c r="C837" s="83"/>
      <c r="D837" s="83"/>
      <c r="E837" s="83"/>
      <c r="H837" s="83"/>
      <c r="I837" s="128"/>
      <c r="J837" s="128"/>
      <c r="K837" s="128"/>
      <c r="M837" s="83"/>
      <c r="N837" s="109"/>
      <c r="P837" s="83"/>
      <c r="Q837" s="83"/>
      <c r="R837" s="83"/>
    </row>
    <row r="838" spans="2:18" ht="15">
      <c r="B838" s="83"/>
      <c r="C838" s="83"/>
      <c r="D838" s="83"/>
      <c r="E838" s="83"/>
      <c r="H838" s="83"/>
      <c r="I838" s="128"/>
      <c r="J838" s="128"/>
      <c r="K838" s="128"/>
      <c r="M838" s="83"/>
      <c r="N838" s="109"/>
      <c r="P838" s="83"/>
      <c r="Q838" s="83"/>
      <c r="R838" s="83"/>
    </row>
    <row r="839" spans="2:18" ht="15">
      <c r="B839" s="83"/>
      <c r="C839" s="83"/>
      <c r="D839" s="83"/>
      <c r="E839" s="83"/>
      <c r="H839" s="83"/>
      <c r="I839" s="128"/>
      <c r="J839" s="128"/>
      <c r="K839" s="128"/>
      <c r="M839" s="83"/>
      <c r="N839" s="109"/>
      <c r="P839" s="83"/>
      <c r="Q839" s="83"/>
      <c r="R839" s="83"/>
    </row>
    <row r="840" spans="2:18" ht="15">
      <c r="B840" s="83"/>
      <c r="C840" s="83"/>
      <c r="D840" s="83"/>
      <c r="E840" s="83"/>
      <c r="H840" s="83"/>
      <c r="I840" s="128"/>
      <c r="J840" s="128"/>
      <c r="K840" s="128"/>
      <c r="M840" s="83"/>
      <c r="N840" s="109"/>
      <c r="P840" s="83"/>
      <c r="Q840" s="83"/>
      <c r="R840" s="83"/>
    </row>
    <row r="841" spans="2:18" ht="15">
      <c r="B841" s="83"/>
      <c r="C841" s="83"/>
      <c r="D841" s="83"/>
      <c r="E841" s="83"/>
      <c r="H841" s="83"/>
      <c r="I841" s="128"/>
      <c r="J841" s="128"/>
      <c r="K841" s="128"/>
      <c r="M841" s="83"/>
      <c r="N841" s="109"/>
      <c r="P841" s="83"/>
      <c r="Q841" s="83"/>
      <c r="R841" s="83"/>
    </row>
    <row r="842" spans="2:18" ht="15">
      <c r="B842" s="83"/>
      <c r="C842" s="83"/>
      <c r="D842" s="83"/>
      <c r="E842" s="83"/>
      <c r="H842" s="83"/>
      <c r="I842" s="128"/>
      <c r="J842" s="128"/>
      <c r="K842" s="128"/>
      <c r="M842" s="83"/>
      <c r="N842" s="109"/>
      <c r="P842" s="83"/>
      <c r="Q842" s="83"/>
      <c r="R842" s="83"/>
    </row>
    <row r="843" spans="2:18" ht="15">
      <c r="B843" s="83"/>
      <c r="C843" s="83"/>
      <c r="D843" s="83"/>
      <c r="E843" s="83"/>
      <c r="H843" s="83"/>
      <c r="I843" s="128"/>
      <c r="J843" s="128"/>
      <c r="K843" s="128"/>
      <c r="M843" s="83"/>
      <c r="N843" s="109"/>
      <c r="P843" s="83"/>
      <c r="Q843" s="83"/>
      <c r="R843" s="83"/>
    </row>
    <row r="844" spans="2:18" ht="15">
      <c r="B844" s="83"/>
      <c r="C844" s="83"/>
      <c r="D844" s="83"/>
      <c r="E844" s="83"/>
      <c r="H844" s="83"/>
      <c r="I844" s="128"/>
      <c r="J844" s="128"/>
      <c r="K844" s="128"/>
      <c r="M844" s="83"/>
      <c r="N844" s="109"/>
      <c r="P844" s="83"/>
      <c r="Q844" s="83"/>
      <c r="R844" s="83"/>
    </row>
    <row r="845" spans="2:18" ht="15">
      <c r="B845" s="83"/>
      <c r="C845" s="83"/>
      <c r="D845" s="83"/>
      <c r="E845" s="83"/>
      <c r="H845" s="83"/>
      <c r="I845" s="128"/>
      <c r="J845" s="128"/>
      <c r="K845" s="128"/>
      <c r="M845" s="83"/>
      <c r="N845" s="109"/>
      <c r="P845" s="83"/>
      <c r="Q845" s="83"/>
      <c r="R845" s="83"/>
    </row>
    <row r="846" spans="2:18" ht="15">
      <c r="B846" s="83"/>
      <c r="C846" s="83"/>
      <c r="D846" s="83"/>
      <c r="E846" s="83"/>
      <c r="H846" s="83"/>
      <c r="I846" s="128"/>
      <c r="J846" s="128"/>
      <c r="K846" s="128"/>
      <c r="M846" s="83"/>
      <c r="N846" s="109"/>
      <c r="P846" s="83"/>
      <c r="Q846" s="83"/>
      <c r="R846" s="83"/>
    </row>
    <row r="847" spans="2:18" ht="15">
      <c r="B847" s="83"/>
      <c r="C847" s="83"/>
      <c r="D847" s="83"/>
      <c r="E847" s="83"/>
      <c r="H847" s="83"/>
      <c r="I847" s="128"/>
      <c r="J847" s="128"/>
      <c r="K847" s="128"/>
      <c r="M847" s="83"/>
      <c r="N847" s="109"/>
      <c r="P847" s="83"/>
      <c r="Q847" s="83"/>
      <c r="R847" s="83"/>
    </row>
    <row r="848" spans="2:18" ht="15">
      <c r="B848" s="83"/>
      <c r="C848" s="83"/>
      <c r="D848" s="83"/>
      <c r="E848" s="83"/>
      <c r="H848" s="83"/>
      <c r="I848" s="128"/>
      <c r="J848" s="128"/>
      <c r="K848" s="128"/>
      <c r="M848" s="83"/>
      <c r="N848" s="109"/>
      <c r="P848" s="83"/>
      <c r="Q848" s="83"/>
      <c r="R848" s="83"/>
    </row>
    <row r="849" spans="2:18" ht="15">
      <c r="B849" s="83"/>
      <c r="C849" s="83"/>
      <c r="D849" s="83"/>
      <c r="E849" s="83"/>
      <c r="H849" s="83"/>
      <c r="I849" s="128"/>
      <c r="J849" s="128"/>
      <c r="K849" s="128"/>
      <c r="M849" s="83"/>
      <c r="N849" s="109"/>
      <c r="P849" s="83"/>
      <c r="Q849" s="83"/>
      <c r="R849" s="83"/>
    </row>
    <row r="850" spans="2:18" ht="15">
      <c r="B850" s="83"/>
      <c r="C850" s="83"/>
      <c r="D850" s="83"/>
      <c r="E850" s="83"/>
      <c r="H850" s="83"/>
      <c r="I850" s="128"/>
      <c r="J850" s="128"/>
      <c r="K850" s="128"/>
      <c r="M850" s="83"/>
      <c r="N850" s="109"/>
      <c r="P850" s="83"/>
      <c r="Q850" s="83"/>
      <c r="R850" s="83"/>
    </row>
    <row r="851" spans="2:18" ht="15">
      <c r="B851" s="83"/>
      <c r="C851" s="83"/>
      <c r="D851" s="83"/>
      <c r="E851" s="83"/>
      <c r="H851" s="83"/>
      <c r="I851" s="128"/>
      <c r="J851" s="128"/>
      <c r="K851" s="128"/>
      <c r="M851" s="83"/>
      <c r="N851" s="109"/>
      <c r="P851" s="83"/>
      <c r="Q851" s="83"/>
      <c r="R851" s="83"/>
    </row>
    <row r="852" spans="2:18" ht="15">
      <c r="B852" s="83"/>
      <c r="C852" s="83"/>
      <c r="D852" s="83"/>
      <c r="E852" s="83"/>
      <c r="H852" s="83"/>
      <c r="I852" s="128"/>
      <c r="J852" s="128"/>
      <c r="K852" s="128"/>
      <c r="M852" s="83"/>
      <c r="N852" s="109"/>
      <c r="P852" s="83"/>
      <c r="Q852" s="83"/>
      <c r="R852" s="83"/>
    </row>
    <row r="853" spans="2:18" ht="15">
      <c r="B853" s="83"/>
      <c r="C853" s="83"/>
      <c r="D853" s="83"/>
      <c r="E853" s="83"/>
      <c r="H853" s="83"/>
      <c r="I853" s="128"/>
      <c r="J853" s="128"/>
      <c r="K853" s="128"/>
      <c r="M853" s="83"/>
      <c r="N853" s="109"/>
      <c r="P853" s="83"/>
      <c r="Q853" s="83"/>
      <c r="R853" s="83"/>
    </row>
    <row r="854" spans="2:18" ht="15">
      <c r="B854" s="83"/>
      <c r="C854" s="83"/>
      <c r="D854" s="83"/>
      <c r="E854" s="83"/>
      <c r="H854" s="83"/>
      <c r="I854" s="128"/>
      <c r="J854" s="128"/>
      <c r="K854" s="128"/>
      <c r="M854" s="83"/>
      <c r="N854" s="109"/>
      <c r="P854" s="83"/>
      <c r="Q854" s="83"/>
      <c r="R854" s="83"/>
    </row>
    <row r="855" spans="2:18" ht="15">
      <c r="B855" s="83"/>
      <c r="C855" s="83"/>
      <c r="D855" s="83"/>
      <c r="E855" s="83"/>
      <c r="H855" s="83"/>
      <c r="I855" s="128"/>
      <c r="J855" s="128"/>
      <c r="K855" s="128"/>
      <c r="M855" s="83"/>
      <c r="N855" s="109"/>
      <c r="P855" s="83"/>
      <c r="Q855" s="83"/>
      <c r="R855" s="83"/>
    </row>
    <row r="856" spans="2:18" ht="15">
      <c r="B856" s="83"/>
      <c r="C856" s="83"/>
      <c r="D856" s="83"/>
      <c r="E856" s="83"/>
      <c r="H856" s="83"/>
      <c r="I856" s="128"/>
      <c r="J856" s="128"/>
      <c r="K856" s="128"/>
      <c r="M856" s="83"/>
      <c r="N856" s="109"/>
      <c r="P856" s="83"/>
      <c r="Q856" s="83"/>
      <c r="R856" s="83"/>
    </row>
    <row r="857" spans="2:18" ht="15">
      <c r="B857" s="83"/>
      <c r="C857" s="83"/>
      <c r="D857" s="83"/>
      <c r="E857" s="83"/>
      <c r="H857" s="83"/>
      <c r="I857" s="128"/>
      <c r="J857" s="128"/>
      <c r="K857" s="128"/>
      <c r="M857" s="83"/>
      <c r="N857" s="109"/>
      <c r="P857" s="83"/>
      <c r="Q857" s="83"/>
      <c r="R857" s="83"/>
    </row>
    <row r="858" spans="2:18" ht="15">
      <c r="B858" s="83"/>
      <c r="C858" s="83"/>
      <c r="D858" s="83"/>
      <c r="E858" s="83"/>
      <c r="H858" s="83"/>
      <c r="I858" s="128"/>
      <c r="J858" s="128"/>
      <c r="K858" s="128"/>
      <c r="M858" s="83"/>
      <c r="N858" s="109"/>
      <c r="P858" s="83"/>
      <c r="Q858" s="83"/>
      <c r="R858" s="83"/>
    </row>
    <row r="859" spans="2:18" ht="15">
      <c r="B859" s="83"/>
      <c r="C859" s="83"/>
      <c r="D859" s="83"/>
      <c r="E859" s="83"/>
      <c r="H859" s="83"/>
      <c r="I859" s="128"/>
      <c r="J859" s="128"/>
      <c r="K859" s="128"/>
      <c r="M859" s="83"/>
      <c r="N859" s="109"/>
      <c r="P859" s="83"/>
      <c r="Q859" s="83"/>
      <c r="R859" s="83"/>
    </row>
    <row r="860" spans="2:18" ht="15">
      <c r="B860" s="83"/>
      <c r="C860" s="83"/>
      <c r="D860" s="83"/>
      <c r="E860" s="83"/>
      <c r="H860" s="83"/>
      <c r="I860" s="128"/>
      <c r="J860" s="128"/>
      <c r="K860" s="128"/>
      <c r="M860" s="83"/>
      <c r="N860" s="109"/>
      <c r="P860" s="83"/>
      <c r="Q860" s="83"/>
      <c r="R860" s="83"/>
    </row>
    <row r="861" spans="2:18" ht="15">
      <c r="B861" s="83"/>
      <c r="C861" s="83"/>
      <c r="D861" s="83"/>
      <c r="E861" s="83"/>
      <c r="H861" s="83"/>
      <c r="I861" s="128"/>
      <c r="J861" s="128"/>
      <c r="K861" s="128"/>
      <c r="M861" s="83"/>
      <c r="N861" s="109"/>
      <c r="P861" s="83"/>
      <c r="Q861" s="83"/>
      <c r="R861" s="83"/>
    </row>
    <row r="862" spans="2:18" ht="15">
      <c r="B862" s="83"/>
      <c r="C862" s="83"/>
      <c r="D862" s="83"/>
      <c r="E862" s="83"/>
      <c r="H862" s="83"/>
      <c r="I862" s="128"/>
      <c r="J862" s="128"/>
      <c r="K862" s="128"/>
      <c r="M862" s="83"/>
      <c r="N862" s="109"/>
      <c r="P862" s="83"/>
      <c r="Q862" s="83"/>
      <c r="R862" s="83"/>
    </row>
    <row r="863" spans="2:18" ht="15">
      <c r="B863" s="83"/>
      <c r="C863" s="83"/>
      <c r="D863" s="83"/>
      <c r="E863" s="83"/>
      <c r="H863" s="83"/>
      <c r="I863" s="128"/>
      <c r="J863" s="128"/>
      <c r="K863" s="128"/>
      <c r="M863" s="83"/>
      <c r="N863" s="109"/>
      <c r="P863" s="83"/>
      <c r="Q863" s="83"/>
      <c r="R863" s="83"/>
    </row>
    <row r="864" spans="2:18" ht="15">
      <c r="B864" s="83"/>
      <c r="C864" s="83"/>
      <c r="D864" s="83"/>
      <c r="E864" s="83"/>
      <c r="H864" s="83"/>
      <c r="I864" s="109"/>
      <c r="J864" s="109"/>
      <c r="K864" s="109"/>
      <c r="M864" s="83"/>
      <c r="N864" s="109"/>
      <c r="P864" s="83"/>
      <c r="Q864" s="83"/>
      <c r="R864" s="83"/>
    </row>
    <row r="865" spans="2:18" ht="15">
      <c r="B865" s="83"/>
      <c r="C865" s="83"/>
      <c r="D865" s="83"/>
      <c r="E865" s="83"/>
      <c r="H865" s="83"/>
      <c r="I865" s="109"/>
      <c r="J865" s="109"/>
      <c r="K865" s="109"/>
      <c r="M865" s="83"/>
      <c r="N865" s="109"/>
      <c r="P865" s="83"/>
      <c r="Q865" s="83"/>
      <c r="R865" s="83"/>
    </row>
    <row r="866" spans="2:18" ht="15">
      <c r="B866" s="83"/>
      <c r="C866" s="83"/>
      <c r="D866" s="83"/>
      <c r="E866" s="83"/>
      <c r="H866" s="83"/>
      <c r="I866" s="128"/>
      <c r="J866" s="128"/>
      <c r="K866" s="128"/>
      <c r="M866" s="83"/>
      <c r="N866" s="109"/>
      <c r="P866" s="83"/>
      <c r="Q866" s="83"/>
      <c r="R866" s="83"/>
    </row>
    <row r="867" spans="2:18" ht="15">
      <c r="B867" s="83"/>
      <c r="C867" s="83"/>
      <c r="D867" s="83"/>
      <c r="E867" s="83"/>
      <c r="H867" s="83"/>
      <c r="I867" s="128"/>
      <c r="J867" s="128"/>
      <c r="K867" s="128"/>
      <c r="M867" s="83"/>
      <c r="N867" s="109"/>
      <c r="P867" s="83"/>
      <c r="Q867" s="83"/>
      <c r="R867" s="83"/>
    </row>
    <row r="868" spans="2:18" ht="15">
      <c r="B868" s="83"/>
      <c r="C868" s="83"/>
      <c r="D868" s="83"/>
      <c r="E868" s="83"/>
      <c r="H868" s="83"/>
      <c r="I868" s="128"/>
      <c r="J868" s="128"/>
      <c r="K868" s="128"/>
      <c r="M868" s="83"/>
      <c r="N868" s="109"/>
      <c r="P868" s="83"/>
      <c r="Q868" s="83"/>
      <c r="R868" s="83"/>
    </row>
    <row r="869" spans="2:18" ht="15">
      <c r="B869" s="83"/>
      <c r="C869" s="83"/>
      <c r="D869" s="83"/>
      <c r="E869" s="83"/>
      <c r="H869" s="83"/>
      <c r="I869" s="128"/>
      <c r="J869" s="128"/>
      <c r="K869" s="128"/>
      <c r="M869" s="83"/>
      <c r="N869" s="109"/>
      <c r="P869" s="83"/>
      <c r="Q869" s="83"/>
      <c r="R869" s="83"/>
    </row>
    <row r="870" spans="2:18" ht="15">
      <c r="B870" s="83"/>
      <c r="C870" s="83"/>
      <c r="D870" s="83"/>
      <c r="E870" s="83"/>
      <c r="H870" s="83"/>
      <c r="I870" s="128"/>
      <c r="J870" s="128"/>
      <c r="K870" s="128"/>
      <c r="M870" s="83"/>
      <c r="N870" s="109"/>
      <c r="P870" s="83"/>
      <c r="Q870" s="83"/>
      <c r="R870" s="83"/>
    </row>
    <row r="871" spans="2:18" ht="15">
      <c r="B871" s="83"/>
      <c r="C871" s="83"/>
      <c r="D871" s="83"/>
      <c r="E871" s="83"/>
      <c r="H871" s="83"/>
      <c r="I871" s="128"/>
      <c r="J871" s="128"/>
      <c r="K871" s="128"/>
      <c r="M871" s="83"/>
      <c r="N871" s="109"/>
      <c r="P871" s="83"/>
      <c r="Q871" s="83"/>
      <c r="R871" s="83"/>
    </row>
    <row r="872" spans="2:18" ht="15">
      <c r="B872" s="83"/>
      <c r="C872" s="83"/>
      <c r="D872" s="83"/>
      <c r="E872" s="83"/>
      <c r="H872" s="83"/>
      <c r="I872" s="128"/>
      <c r="J872" s="128"/>
      <c r="K872" s="128"/>
      <c r="M872" s="83"/>
      <c r="N872" s="109"/>
      <c r="P872" s="83"/>
      <c r="Q872" s="83"/>
      <c r="R872" s="83"/>
    </row>
    <row r="873" spans="2:18" ht="15">
      <c r="B873" s="83"/>
      <c r="C873" s="83"/>
      <c r="D873" s="83"/>
      <c r="E873" s="83"/>
      <c r="H873" s="83"/>
      <c r="I873" s="128"/>
      <c r="J873" s="128"/>
      <c r="K873" s="128"/>
      <c r="M873" s="83"/>
      <c r="N873" s="109"/>
      <c r="P873" s="83"/>
      <c r="Q873" s="83"/>
      <c r="R873" s="83"/>
    </row>
    <row r="874" spans="2:18" ht="15">
      <c r="B874" s="83"/>
      <c r="C874" s="83"/>
      <c r="D874" s="83"/>
      <c r="E874" s="83"/>
      <c r="H874" s="83"/>
      <c r="I874" s="128"/>
      <c r="J874" s="128"/>
      <c r="K874" s="128"/>
      <c r="M874" s="83"/>
      <c r="N874" s="109"/>
      <c r="P874" s="83"/>
      <c r="Q874" s="83"/>
      <c r="R874" s="83"/>
    </row>
    <row r="875" spans="2:18" ht="15">
      <c r="B875" s="83"/>
      <c r="C875" s="83"/>
      <c r="D875" s="83"/>
      <c r="E875" s="83"/>
      <c r="H875" s="83"/>
      <c r="I875" s="128"/>
      <c r="J875" s="128"/>
      <c r="K875" s="128"/>
      <c r="M875" s="83"/>
      <c r="N875" s="109"/>
      <c r="P875" s="83"/>
      <c r="Q875" s="83"/>
      <c r="R875" s="83"/>
    </row>
    <row r="876" spans="2:18" ht="15">
      <c r="B876" s="83"/>
      <c r="C876" s="83"/>
      <c r="D876" s="83"/>
      <c r="E876" s="83"/>
      <c r="H876" s="83"/>
      <c r="I876" s="128"/>
      <c r="J876" s="128"/>
      <c r="K876" s="128"/>
      <c r="M876" s="83"/>
      <c r="N876" s="109"/>
      <c r="P876" s="83"/>
      <c r="Q876" s="83"/>
      <c r="R876" s="83"/>
    </row>
    <row r="877" spans="2:18" ht="15">
      <c r="B877" s="83"/>
      <c r="C877" s="83"/>
      <c r="D877" s="83"/>
      <c r="E877" s="83"/>
      <c r="H877" s="83"/>
      <c r="I877" s="128"/>
      <c r="J877" s="128"/>
      <c r="K877" s="128"/>
      <c r="M877" s="83"/>
      <c r="N877" s="109"/>
      <c r="P877" s="83"/>
      <c r="Q877" s="83"/>
      <c r="R877" s="83"/>
    </row>
    <row r="878" spans="2:18" ht="15">
      <c r="B878" s="83"/>
      <c r="C878" s="83"/>
      <c r="D878" s="83"/>
      <c r="E878" s="83"/>
      <c r="H878" s="83"/>
      <c r="I878" s="128"/>
      <c r="J878" s="128"/>
      <c r="K878" s="128"/>
      <c r="M878" s="83"/>
      <c r="N878" s="109"/>
      <c r="P878" s="83"/>
      <c r="Q878" s="83"/>
      <c r="R878" s="83"/>
    </row>
    <row r="879" spans="2:18" ht="15">
      <c r="B879" s="83"/>
      <c r="C879" s="83"/>
      <c r="D879" s="83"/>
      <c r="E879" s="83"/>
      <c r="H879" s="83"/>
      <c r="I879" s="128"/>
      <c r="J879" s="128"/>
      <c r="K879" s="128"/>
      <c r="M879" s="83"/>
      <c r="N879" s="109"/>
      <c r="P879" s="83"/>
      <c r="Q879" s="83"/>
      <c r="R879" s="83"/>
    </row>
    <row r="880" spans="2:18" ht="15">
      <c r="B880" s="83"/>
      <c r="C880" s="83"/>
      <c r="D880" s="83"/>
      <c r="E880" s="83"/>
      <c r="H880" s="83"/>
      <c r="I880" s="128"/>
      <c r="J880" s="128"/>
      <c r="K880" s="128"/>
      <c r="M880" s="83"/>
      <c r="N880" s="109"/>
      <c r="P880" s="83"/>
      <c r="Q880" s="83"/>
      <c r="R880" s="83"/>
    </row>
    <row r="881" spans="2:18" ht="15">
      <c r="B881" s="83"/>
      <c r="C881" s="83"/>
      <c r="D881" s="83"/>
      <c r="E881" s="83"/>
      <c r="H881" s="83"/>
      <c r="I881" s="128"/>
      <c r="J881" s="128"/>
      <c r="K881" s="128"/>
      <c r="M881" s="83"/>
      <c r="N881" s="109"/>
      <c r="P881" s="83"/>
      <c r="Q881" s="83"/>
      <c r="R881" s="83"/>
    </row>
    <row r="882" spans="2:18" ht="15">
      <c r="B882" s="83"/>
      <c r="C882" s="83"/>
      <c r="D882" s="83"/>
      <c r="E882" s="83"/>
      <c r="H882" s="83"/>
      <c r="I882" s="128"/>
      <c r="J882" s="128"/>
      <c r="K882" s="128"/>
      <c r="M882" s="83"/>
      <c r="N882" s="109"/>
      <c r="P882" s="83"/>
      <c r="Q882" s="83"/>
      <c r="R882" s="83"/>
    </row>
    <row r="883" spans="2:18" ht="15">
      <c r="B883" s="83"/>
      <c r="C883" s="83"/>
      <c r="D883" s="83"/>
      <c r="E883" s="83"/>
      <c r="H883" s="83"/>
      <c r="I883" s="128"/>
      <c r="J883" s="128"/>
      <c r="K883" s="128"/>
      <c r="M883" s="83"/>
      <c r="N883" s="109"/>
      <c r="P883" s="83"/>
      <c r="Q883" s="83"/>
      <c r="R883" s="83"/>
    </row>
    <row r="884" spans="2:18" ht="15">
      <c r="B884" s="83"/>
      <c r="C884" s="83"/>
      <c r="D884" s="83"/>
      <c r="E884" s="83"/>
      <c r="H884" s="83"/>
      <c r="I884" s="128"/>
      <c r="J884" s="128"/>
      <c r="K884" s="128"/>
      <c r="M884" s="83"/>
      <c r="N884" s="109"/>
      <c r="P884" s="83"/>
      <c r="Q884" s="83"/>
      <c r="R884" s="83"/>
    </row>
    <row r="885" spans="2:18" ht="15">
      <c r="B885" s="83"/>
      <c r="C885" s="83"/>
      <c r="D885" s="83"/>
      <c r="E885" s="83"/>
      <c r="H885" s="83"/>
      <c r="I885" s="128"/>
      <c r="J885" s="128"/>
      <c r="K885" s="128"/>
      <c r="M885" s="83"/>
      <c r="N885" s="109"/>
      <c r="P885" s="83"/>
      <c r="Q885" s="83"/>
      <c r="R885" s="83"/>
    </row>
    <row r="886" spans="2:18" ht="15">
      <c r="B886" s="83"/>
      <c r="C886" s="83"/>
      <c r="D886" s="83"/>
      <c r="E886" s="83"/>
      <c r="H886" s="83"/>
      <c r="I886" s="128"/>
      <c r="J886" s="128"/>
      <c r="K886" s="128"/>
      <c r="M886" s="83"/>
      <c r="N886" s="109"/>
      <c r="P886" s="83"/>
      <c r="Q886" s="83"/>
      <c r="R886" s="83"/>
    </row>
    <row r="887" spans="2:18" ht="15">
      <c r="B887" s="83"/>
      <c r="C887" s="83"/>
      <c r="D887" s="83"/>
      <c r="E887" s="83"/>
      <c r="H887" s="83"/>
      <c r="I887" s="128"/>
      <c r="J887" s="128"/>
      <c r="K887" s="128"/>
      <c r="M887" s="83"/>
      <c r="N887" s="109"/>
      <c r="P887" s="83"/>
      <c r="Q887" s="83"/>
      <c r="R887" s="83"/>
    </row>
    <row r="888" spans="2:18" ht="15">
      <c r="B888" s="83"/>
      <c r="C888" s="83"/>
      <c r="D888" s="83"/>
      <c r="E888" s="83"/>
      <c r="H888" s="83"/>
      <c r="I888" s="128"/>
      <c r="J888" s="128"/>
      <c r="K888" s="128"/>
      <c r="M888" s="83"/>
      <c r="N888" s="109"/>
      <c r="P888" s="83"/>
      <c r="Q888" s="83"/>
      <c r="R888" s="83"/>
    </row>
    <row r="889" spans="2:18" ht="15">
      <c r="B889" s="83"/>
      <c r="C889" s="83"/>
      <c r="D889" s="83"/>
      <c r="E889" s="83"/>
      <c r="H889" s="83"/>
      <c r="I889" s="128"/>
      <c r="J889" s="128"/>
      <c r="K889" s="128"/>
      <c r="M889" s="83"/>
      <c r="N889" s="109"/>
      <c r="P889" s="83"/>
      <c r="Q889" s="83"/>
      <c r="R889" s="83"/>
    </row>
    <row r="890" spans="2:18" ht="15">
      <c r="B890" s="83"/>
      <c r="C890" s="83"/>
      <c r="D890" s="83"/>
      <c r="E890" s="83"/>
      <c r="H890" s="83"/>
      <c r="I890" s="128"/>
      <c r="J890" s="128"/>
      <c r="K890" s="128"/>
      <c r="M890" s="83"/>
      <c r="N890" s="109"/>
      <c r="P890" s="83"/>
      <c r="Q890" s="83"/>
      <c r="R890" s="83"/>
    </row>
    <row r="891" spans="2:18" ht="15">
      <c r="B891" s="83"/>
      <c r="C891" s="83"/>
      <c r="D891" s="83"/>
      <c r="E891" s="83"/>
      <c r="H891" s="83"/>
      <c r="I891" s="128"/>
      <c r="J891" s="128"/>
      <c r="K891" s="128"/>
      <c r="M891" s="83"/>
      <c r="N891" s="109"/>
      <c r="P891" s="83"/>
      <c r="Q891" s="83"/>
      <c r="R891" s="83"/>
    </row>
    <row r="892" spans="2:18" ht="15">
      <c r="B892" s="83"/>
      <c r="C892" s="83"/>
      <c r="D892" s="83"/>
      <c r="E892" s="83"/>
      <c r="H892" s="83"/>
      <c r="I892" s="128"/>
      <c r="J892" s="128"/>
      <c r="K892" s="128"/>
      <c r="M892" s="83"/>
      <c r="N892" s="109"/>
      <c r="P892" s="83"/>
      <c r="Q892" s="83"/>
      <c r="R892" s="83"/>
    </row>
    <row r="893" spans="2:18" ht="15">
      <c r="B893" s="83"/>
      <c r="C893" s="83"/>
      <c r="D893" s="83"/>
      <c r="E893" s="83"/>
      <c r="H893" s="83"/>
      <c r="I893" s="128"/>
      <c r="J893" s="128"/>
      <c r="K893" s="128"/>
      <c r="M893" s="83"/>
      <c r="N893" s="109"/>
      <c r="P893" s="83"/>
      <c r="Q893" s="83"/>
      <c r="R893" s="83"/>
    </row>
    <row r="894" spans="2:18" ht="15">
      <c r="B894" s="83"/>
      <c r="C894" s="83"/>
      <c r="D894" s="83"/>
      <c r="E894" s="83"/>
      <c r="H894" s="83"/>
      <c r="I894" s="128"/>
      <c r="J894" s="128"/>
      <c r="K894" s="128"/>
      <c r="M894" s="83"/>
      <c r="N894" s="109"/>
      <c r="P894" s="83"/>
      <c r="Q894" s="83"/>
      <c r="R894" s="83"/>
    </row>
    <row r="895" spans="2:18" ht="15">
      <c r="B895" s="83"/>
      <c r="C895" s="83"/>
      <c r="D895" s="83"/>
      <c r="E895" s="83"/>
      <c r="H895" s="83"/>
      <c r="I895" s="128"/>
      <c r="J895" s="128"/>
      <c r="K895" s="128"/>
      <c r="M895" s="83"/>
      <c r="N895" s="109"/>
      <c r="P895" s="83"/>
      <c r="Q895" s="83"/>
      <c r="R895" s="83"/>
    </row>
    <row r="896" spans="2:18" ht="15">
      <c r="B896" s="83"/>
      <c r="C896" s="83"/>
      <c r="D896" s="83"/>
      <c r="E896" s="83"/>
      <c r="H896" s="83"/>
      <c r="I896" s="128"/>
      <c r="J896" s="128"/>
      <c r="K896" s="128"/>
      <c r="M896" s="83"/>
      <c r="N896" s="109"/>
      <c r="P896" s="83"/>
      <c r="Q896" s="83"/>
      <c r="R896" s="83"/>
    </row>
    <row r="897" spans="2:18" ht="15">
      <c r="B897" s="83"/>
      <c r="C897" s="83"/>
      <c r="D897" s="83"/>
      <c r="E897" s="83"/>
      <c r="H897" s="83"/>
      <c r="I897" s="128"/>
      <c r="J897" s="128"/>
      <c r="K897" s="128"/>
      <c r="M897" s="83"/>
      <c r="N897" s="109"/>
      <c r="P897" s="83"/>
      <c r="Q897" s="83"/>
      <c r="R897" s="83"/>
    </row>
    <row r="898" spans="2:18" ht="15">
      <c r="B898" s="83"/>
      <c r="C898" s="83"/>
      <c r="D898" s="83"/>
      <c r="E898" s="83"/>
      <c r="H898" s="83"/>
      <c r="I898" s="128"/>
      <c r="J898" s="128"/>
      <c r="K898" s="128"/>
      <c r="M898" s="83"/>
      <c r="N898" s="109"/>
      <c r="P898" s="83"/>
      <c r="Q898" s="83"/>
      <c r="R898" s="83"/>
    </row>
    <row r="899" spans="2:18" ht="15">
      <c r="B899" s="83"/>
      <c r="C899" s="83"/>
      <c r="D899" s="83"/>
      <c r="E899" s="83"/>
      <c r="H899" s="83"/>
      <c r="I899" s="128"/>
      <c r="J899" s="128"/>
      <c r="K899" s="128"/>
      <c r="M899" s="83"/>
      <c r="N899" s="109"/>
      <c r="P899" s="83"/>
      <c r="Q899" s="83"/>
      <c r="R899" s="83"/>
    </row>
    <row r="900" spans="2:18" ht="15">
      <c r="B900" s="83"/>
      <c r="C900" s="83"/>
      <c r="D900" s="83"/>
      <c r="E900" s="83"/>
      <c r="H900" s="83"/>
      <c r="I900" s="128"/>
      <c r="J900" s="128"/>
      <c r="K900" s="128"/>
      <c r="M900" s="83"/>
      <c r="N900" s="109"/>
      <c r="P900" s="83"/>
      <c r="Q900" s="83"/>
      <c r="R900" s="83"/>
    </row>
    <row r="901" spans="2:18" ht="15">
      <c r="B901" s="83"/>
      <c r="C901" s="83"/>
      <c r="D901" s="83"/>
      <c r="E901" s="83"/>
      <c r="H901" s="83"/>
      <c r="I901" s="128"/>
      <c r="J901" s="128"/>
      <c r="K901" s="128"/>
      <c r="M901" s="83"/>
      <c r="N901" s="109"/>
      <c r="P901" s="83"/>
      <c r="Q901" s="83"/>
      <c r="R901" s="83"/>
    </row>
    <row r="902" spans="2:18" ht="15">
      <c r="B902" s="83"/>
      <c r="C902" s="83"/>
      <c r="D902" s="83"/>
      <c r="E902" s="83"/>
      <c r="H902" s="83"/>
      <c r="I902" s="128"/>
      <c r="J902" s="128"/>
      <c r="K902" s="128"/>
      <c r="M902" s="83"/>
      <c r="N902" s="109"/>
      <c r="P902" s="83"/>
      <c r="Q902" s="83"/>
      <c r="R902" s="83"/>
    </row>
    <row r="903" spans="2:18" ht="15">
      <c r="B903" s="83"/>
      <c r="C903" s="83"/>
      <c r="D903" s="83"/>
      <c r="E903" s="83"/>
      <c r="H903" s="83"/>
      <c r="I903" s="128"/>
      <c r="J903" s="128"/>
      <c r="K903" s="128"/>
      <c r="M903" s="83"/>
      <c r="N903" s="109"/>
      <c r="P903" s="83"/>
      <c r="Q903" s="83"/>
      <c r="R903" s="83"/>
    </row>
    <row r="904" spans="2:18" ht="15">
      <c r="B904" s="83"/>
      <c r="C904" s="83"/>
      <c r="D904" s="83"/>
      <c r="E904" s="83"/>
      <c r="H904" s="83"/>
      <c r="I904" s="128"/>
      <c r="J904" s="128"/>
      <c r="K904" s="128"/>
      <c r="M904" s="83"/>
      <c r="N904" s="109"/>
      <c r="P904" s="83"/>
      <c r="Q904" s="83"/>
      <c r="R904" s="83"/>
    </row>
    <row r="905" spans="2:18" ht="15">
      <c r="B905" s="83"/>
      <c r="C905" s="83"/>
      <c r="D905" s="83"/>
      <c r="E905" s="83"/>
      <c r="H905" s="83"/>
      <c r="I905" s="128"/>
      <c r="J905" s="128"/>
      <c r="K905" s="128"/>
      <c r="M905" s="83"/>
      <c r="N905" s="109"/>
      <c r="P905" s="83"/>
      <c r="Q905" s="83"/>
      <c r="R905" s="83"/>
    </row>
    <row r="906" spans="2:18" ht="15">
      <c r="B906" s="83"/>
      <c r="C906" s="83"/>
      <c r="D906" s="83"/>
      <c r="E906" s="83"/>
      <c r="H906" s="83"/>
      <c r="I906" s="128"/>
      <c r="J906" s="128"/>
      <c r="K906" s="128"/>
      <c r="M906" s="83"/>
      <c r="N906" s="109"/>
      <c r="P906" s="83"/>
      <c r="Q906" s="83"/>
      <c r="R906" s="83"/>
    </row>
    <row r="907" spans="2:18" ht="15">
      <c r="B907" s="83"/>
      <c r="C907" s="83"/>
      <c r="D907" s="83"/>
      <c r="E907" s="83"/>
      <c r="H907" s="83"/>
      <c r="I907" s="128"/>
      <c r="J907" s="128"/>
      <c r="K907" s="128"/>
      <c r="M907" s="83"/>
      <c r="N907" s="109"/>
      <c r="P907" s="83"/>
      <c r="Q907" s="83"/>
      <c r="R907" s="83"/>
    </row>
    <row r="908" spans="2:18" ht="15">
      <c r="B908" s="83"/>
      <c r="C908" s="83"/>
      <c r="D908" s="83"/>
      <c r="E908" s="83"/>
      <c r="H908" s="83"/>
      <c r="I908" s="128"/>
      <c r="J908" s="128"/>
      <c r="K908" s="128"/>
      <c r="M908" s="83"/>
      <c r="N908" s="109"/>
      <c r="P908" s="83"/>
      <c r="Q908" s="83"/>
      <c r="R908" s="83"/>
    </row>
    <row r="909" spans="2:18" ht="15">
      <c r="B909" s="83"/>
      <c r="C909" s="83"/>
      <c r="D909" s="83"/>
      <c r="E909" s="83"/>
      <c r="H909" s="83"/>
      <c r="I909" s="128"/>
      <c r="J909" s="128"/>
      <c r="K909" s="128"/>
      <c r="M909" s="83"/>
      <c r="N909" s="109"/>
      <c r="P909" s="83"/>
      <c r="Q909" s="83"/>
      <c r="R909" s="83"/>
    </row>
    <row r="910" spans="2:18" ht="15">
      <c r="B910" s="83"/>
      <c r="C910" s="83"/>
      <c r="D910" s="83"/>
      <c r="E910" s="83"/>
      <c r="H910" s="83"/>
      <c r="I910" s="128"/>
      <c r="J910" s="128"/>
      <c r="K910" s="128"/>
      <c r="M910" s="83"/>
      <c r="N910" s="109"/>
      <c r="P910" s="83"/>
      <c r="Q910" s="83"/>
      <c r="R910" s="83"/>
    </row>
    <row r="911" spans="2:18" ht="15">
      <c r="B911" s="83"/>
      <c r="C911" s="83"/>
      <c r="D911" s="83"/>
      <c r="E911" s="83"/>
      <c r="H911" s="83"/>
      <c r="I911" s="128"/>
      <c r="J911" s="128"/>
      <c r="K911" s="128"/>
      <c r="M911" s="83"/>
      <c r="N911" s="109"/>
      <c r="P911" s="83"/>
      <c r="Q911" s="83"/>
      <c r="R911" s="83"/>
    </row>
    <row r="912" spans="2:18" ht="15">
      <c r="B912" s="83"/>
      <c r="C912" s="83"/>
      <c r="D912" s="83"/>
      <c r="E912" s="83"/>
      <c r="H912" s="83"/>
      <c r="I912" s="128"/>
      <c r="J912" s="128"/>
      <c r="K912" s="128"/>
      <c r="M912" s="83"/>
      <c r="N912" s="109"/>
      <c r="P912" s="83"/>
      <c r="Q912" s="83"/>
      <c r="R912" s="83"/>
    </row>
    <row r="913" spans="2:18" ht="15">
      <c r="B913" s="83"/>
      <c r="C913" s="83"/>
      <c r="D913" s="83"/>
      <c r="E913" s="83"/>
      <c r="H913" s="83"/>
      <c r="I913" s="128"/>
      <c r="J913" s="128"/>
      <c r="K913" s="128"/>
      <c r="M913" s="83"/>
      <c r="N913" s="109"/>
      <c r="P913" s="83"/>
      <c r="Q913" s="83"/>
      <c r="R913" s="83"/>
    </row>
    <row r="914" spans="2:18" ht="15">
      <c r="B914" s="83"/>
      <c r="C914" s="83"/>
      <c r="D914" s="83"/>
      <c r="E914" s="83"/>
      <c r="H914" s="83"/>
      <c r="I914" s="128"/>
      <c r="J914" s="128"/>
      <c r="K914" s="128"/>
      <c r="M914" s="83"/>
      <c r="N914" s="109"/>
      <c r="P914" s="83"/>
      <c r="Q914" s="83"/>
      <c r="R914" s="83"/>
    </row>
    <row r="915" spans="2:18" ht="15">
      <c r="B915" s="83"/>
      <c r="C915" s="83"/>
      <c r="D915" s="83"/>
      <c r="E915" s="83"/>
      <c r="H915" s="83"/>
      <c r="I915" s="128"/>
      <c r="J915" s="128"/>
      <c r="K915" s="128"/>
      <c r="M915" s="83"/>
      <c r="N915" s="109"/>
      <c r="P915" s="83"/>
      <c r="Q915" s="83"/>
      <c r="R915" s="83"/>
    </row>
    <row r="916" spans="2:18" ht="15">
      <c r="B916" s="83"/>
      <c r="C916" s="83"/>
      <c r="D916" s="83"/>
      <c r="E916" s="83"/>
      <c r="H916" s="83"/>
      <c r="I916" s="128"/>
      <c r="J916" s="128"/>
      <c r="K916" s="128"/>
      <c r="M916" s="83"/>
      <c r="N916" s="109"/>
      <c r="P916" s="83"/>
      <c r="Q916" s="83"/>
      <c r="R916" s="83"/>
    </row>
    <row r="917" spans="2:18" ht="15">
      <c r="B917" s="83"/>
      <c r="C917" s="83"/>
      <c r="D917" s="83"/>
      <c r="E917" s="83"/>
      <c r="H917" s="83"/>
      <c r="I917" s="128"/>
      <c r="J917" s="128"/>
      <c r="K917" s="128"/>
      <c r="M917" s="83"/>
      <c r="N917" s="109"/>
      <c r="P917" s="83"/>
      <c r="Q917" s="83"/>
      <c r="R917" s="83"/>
    </row>
    <row r="918" spans="2:18" ht="15">
      <c r="B918" s="83"/>
      <c r="C918" s="83"/>
      <c r="D918" s="83"/>
      <c r="E918" s="83"/>
      <c r="H918" s="83"/>
      <c r="I918" s="128"/>
      <c r="J918" s="128"/>
      <c r="K918" s="128"/>
      <c r="M918" s="83"/>
      <c r="N918" s="109"/>
      <c r="P918" s="83"/>
      <c r="Q918" s="83"/>
      <c r="R918" s="83"/>
    </row>
    <row r="919" spans="2:18" ht="15">
      <c r="B919" s="83"/>
      <c r="C919" s="83"/>
      <c r="D919" s="83"/>
      <c r="E919" s="83"/>
      <c r="H919" s="83"/>
      <c r="I919" s="128"/>
      <c r="J919" s="128"/>
      <c r="K919" s="128"/>
      <c r="M919" s="83"/>
      <c r="N919" s="109"/>
      <c r="P919" s="83"/>
      <c r="Q919" s="83"/>
      <c r="R919" s="83"/>
    </row>
    <row r="920" spans="2:18" ht="15">
      <c r="B920" s="83"/>
      <c r="C920" s="83"/>
      <c r="D920" s="83"/>
      <c r="E920" s="83"/>
      <c r="H920" s="83"/>
      <c r="I920" s="128"/>
      <c r="J920" s="128"/>
      <c r="K920" s="128"/>
      <c r="M920" s="83"/>
      <c r="N920" s="109"/>
      <c r="P920" s="83"/>
      <c r="Q920" s="83"/>
      <c r="R920" s="83"/>
    </row>
    <row r="921" spans="2:18" ht="15">
      <c r="B921" s="83"/>
      <c r="C921" s="83"/>
      <c r="D921" s="83"/>
      <c r="E921" s="83"/>
      <c r="H921" s="83"/>
      <c r="I921" s="128"/>
      <c r="J921" s="128"/>
      <c r="K921" s="128"/>
      <c r="M921" s="83"/>
      <c r="N921" s="109"/>
      <c r="P921" s="83"/>
      <c r="Q921" s="83"/>
      <c r="R921" s="83"/>
    </row>
    <row r="922" spans="2:18" ht="15">
      <c r="B922" s="83"/>
      <c r="C922" s="83"/>
      <c r="D922" s="83"/>
      <c r="E922" s="83"/>
      <c r="H922" s="83"/>
      <c r="I922" s="128"/>
      <c r="J922" s="128"/>
      <c r="K922" s="128"/>
      <c r="M922" s="83"/>
      <c r="N922" s="109"/>
      <c r="P922" s="83"/>
      <c r="Q922" s="83"/>
      <c r="R922" s="83"/>
    </row>
    <row r="923" spans="2:18" ht="15">
      <c r="B923" s="83"/>
      <c r="C923" s="83"/>
      <c r="D923" s="83"/>
      <c r="E923" s="83"/>
      <c r="H923" s="83"/>
      <c r="I923" s="128"/>
      <c r="J923" s="128"/>
      <c r="K923" s="128"/>
      <c r="M923" s="83"/>
      <c r="N923" s="109"/>
      <c r="P923" s="83"/>
      <c r="Q923" s="83"/>
      <c r="R923" s="83"/>
    </row>
    <row r="924" spans="2:18" ht="15">
      <c r="B924" s="83"/>
      <c r="C924" s="83"/>
      <c r="D924" s="83"/>
      <c r="E924" s="83"/>
      <c r="H924" s="83"/>
      <c r="I924" s="128"/>
      <c r="J924" s="128"/>
      <c r="K924" s="128"/>
      <c r="M924" s="83"/>
      <c r="N924" s="109"/>
      <c r="P924" s="83"/>
      <c r="Q924" s="83"/>
      <c r="R924" s="83"/>
    </row>
    <row r="925" spans="2:18" ht="15">
      <c r="B925" s="83"/>
      <c r="C925" s="83"/>
      <c r="D925" s="83"/>
      <c r="E925" s="83"/>
      <c r="H925" s="83"/>
      <c r="I925" s="128"/>
      <c r="J925" s="128"/>
      <c r="K925" s="128"/>
      <c r="M925" s="83"/>
      <c r="N925" s="109"/>
      <c r="P925" s="83"/>
      <c r="Q925" s="83"/>
      <c r="R925" s="83"/>
    </row>
    <row r="926" spans="2:18" ht="15">
      <c r="B926" s="83"/>
      <c r="C926" s="83"/>
      <c r="D926" s="83"/>
      <c r="E926" s="83"/>
      <c r="H926" s="83"/>
      <c r="I926" s="128"/>
      <c r="J926" s="128"/>
      <c r="K926" s="128"/>
      <c r="M926" s="83"/>
      <c r="N926" s="109"/>
      <c r="P926" s="83"/>
      <c r="Q926" s="83"/>
      <c r="R926" s="83"/>
    </row>
    <row r="927" spans="2:18" ht="15">
      <c r="B927" s="83"/>
      <c r="C927" s="83"/>
      <c r="D927" s="83"/>
      <c r="E927" s="83"/>
      <c r="H927" s="83"/>
      <c r="I927" s="128"/>
      <c r="J927" s="128"/>
      <c r="K927" s="128"/>
      <c r="M927" s="83"/>
      <c r="N927" s="109"/>
      <c r="P927" s="83"/>
      <c r="Q927" s="83"/>
      <c r="R927" s="83"/>
    </row>
    <row r="928" spans="2:18" ht="15">
      <c r="B928" s="83"/>
      <c r="C928" s="83"/>
      <c r="D928" s="83"/>
      <c r="E928" s="83"/>
      <c r="H928" s="83"/>
      <c r="I928" s="128"/>
      <c r="J928" s="128"/>
      <c r="K928" s="128"/>
      <c r="M928" s="83"/>
      <c r="N928" s="109"/>
      <c r="P928" s="83"/>
      <c r="Q928" s="83"/>
      <c r="R928" s="83"/>
    </row>
    <row r="929" spans="2:18" ht="15">
      <c r="B929" s="83"/>
      <c r="C929" s="83"/>
      <c r="D929" s="83"/>
      <c r="E929" s="83"/>
      <c r="H929" s="83"/>
      <c r="I929" s="128"/>
      <c r="J929" s="128"/>
      <c r="K929" s="128"/>
      <c r="M929" s="83"/>
      <c r="N929" s="109"/>
      <c r="P929" s="83"/>
      <c r="Q929" s="83"/>
      <c r="R929" s="83"/>
    </row>
    <row r="930" spans="2:18" ht="15">
      <c r="B930" s="83"/>
      <c r="C930" s="83"/>
      <c r="D930" s="83"/>
      <c r="E930" s="83"/>
      <c r="H930" s="83"/>
      <c r="I930" s="128"/>
      <c r="J930" s="128"/>
      <c r="K930" s="128"/>
      <c r="M930" s="83"/>
      <c r="N930" s="109"/>
      <c r="P930" s="83"/>
      <c r="Q930" s="83"/>
      <c r="R930" s="83"/>
    </row>
    <row r="931" spans="2:18" ht="15">
      <c r="B931" s="83"/>
      <c r="C931" s="83"/>
      <c r="D931" s="83"/>
      <c r="E931" s="83"/>
      <c r="H931" s="83"/>
      <c r="I931" s="128"/>
      <c r="J931" s="128"/>
      <c r="K931" s="128"/>
      <c r="M931" s="83"/>
      <c r="N931" s="109"/>
      <c r="P931" s="83"/>
      <c r="Q931" s="83"/>
      <c r="R931" s="83"/>
    </row>
    <row r="932" spans="2:18" ht="15">
      <c r="B932" s="83"/>
      <c r="C932" s="83"/>
      <c r="D932" s="83"/>
      <c r="E932" s="83"/>
      <c r="H932" s="83"/>
      <c r="I932" s="128"/>
      <c r="J932" s="128"/>
      <c r="K932" s="128"/>
      <c r="M932" s="83"/>
      <c r="N932" s="109"/>
      <c r="P932" s="83"/>
      <c r="Q932" s="83"/>
      <c r="R932" s="83"/>
    </row>
    <row r="933" spans="2:18" ht="15">
      <c r="B933" s="83"/>
      <c r="C933" s="83"/>
      <c r="D933" s="83"/>
      <c r="E933" s="83"/>
      <c r="H933" s="83"/>
      <c r="I933" s="128"/>
      <c r="J933" s="128"/>
      <c r="K933" s="128"/>
      <c r="M933" s="83"/>
      <c r="N933" s="109"/>
      <c r="P933" s="83"/>
      <c r="Q933" s="83"/>
      <c r="R933" s="83"/>
    </row>
    <row r="934" spans="2:18" ht="15">
      <c r="B934" s="83"/>
      <c r="C934" s="83"/>
      <c r="D934" s="83"/>
      <c r="E934" s="83"/>
      <c r="H934" s="83"/>
      <c r="I934" s="128"/>
      <c r="J934" s="128"/>
      <c r="K934" s="128"/>
      <c r="M934" s="83"/>
      <c r="N934" s="109"/>
      <c r="P934" s="83"/>
      <c r="Q934" s="83"/>
      <c r="R934" s="83"/>
    </row>
    <row r="935" spans="2:18" ht="15">
      <c r="B935" s="83"/>
      <c r="C935" s="83"/>
      <c r="D935" s="83"/>
      <c r="E935" s="83"/>
      <c r="H935" s="83"/>
      <c r="I935" s="128"/>
      <c r="J935" s="128"/>
      <c r="K935" s="128"/>
      <c r="M935" s="83"/>
      <c r="N935" s="109"/>
      <c r="P935" s="83"/>
      <c r="Q935" s="83"/>
      <c r="R935" s="83"/>
    </row>
    <row r="936" spans="2:18" ht="15">
      <c r="B936" s="83"/>
      <c r="C936" s="83"/>
      <c r="D936" s="83"/>
      <c r="E936" s="83"/>
      <c r="H936" s="83"/>
      <c r="I936" s="128"/>
      <c r="J936" s="128"/>
      <c r="K936" s="128"/>
      <c r="M936" s="83"/>
      <c r="N936" s="109"/>
      <c r="P936" s="83"/>
      <c r="Q936" s="83"/>
      <c r="R936" s="83"/>
    </row>
    <row r="937" spans="2:18" ht="15">
      <c r="B937" s="83"/>
      <c r="C937" s="83"/>
      <c r="D937" s="83"/>
      <c r="E937" s="83"/>
      <c r="H937" s="83"/>
      <c r="I937" s="128"/>
      <c r="J937" s="128"/>
      <c r="K937" s="128"/>
      <c r="M937" s="83"/>
      <c r="N937" s="109"/>
      <c r="P937" s="83"/>
      <c r="Q937" s="83"/>
      <c r="R937" s="83"/>
    </row>
    <row r="938" spans="2:18" ht="15">
      <c r="B938" s="83"/>
      <c r="C938" s="83"/>
      <c r="D938" s="83"/>
      <c r="E938" s="83"/>
      <c r="H938" s="83"/>
      <c r="I938" s="128"/>
      <c r="J938" s="128"/>
      <c r="K938" s="128"/>
      <c r="M938" s="83"/>
      <c r="N938" s="109"/>
      <c r="P938" s="83"/>
      <c r="Q938" s="83"/>
      <c r="R938" s="83"/>
    </row>
    <row r="939" spans="2:18" ht="15">
      <c r="B939" s="83"/>
      <c r="C939" s="83"/>
      <c r="D939" s="83"/>
      <c r="E939" s="83"/>
      <c r="H939" s="83"/>
      <c r="I939" s="128"/>
      <c r="J939" s="128"/>
      <c r="K939" s="128"/>
      <c r="M939" s="83"/>
      <c r="N939" s="109"/>
      <c r="P939" s="83"/>
      <c r="Q939" s="83"/>
      <c r="R939" s="83"/>
    </row>
    <row r="940" spans="2:18" ht="15">
      <c r="B940" s="83"/>
      <c r="C940" s="83"/>
      <c r="D940" s="83"/>
      <c r="E940" s="83"/>
      <c r="H940" s="83"/>
      <c r="I940" s="128"/>
      <c r="J940" s="128"/>
      <c r="K940" s="128"/>
      <c r="M940" s="83"/>
      <c r="N940" s="109"/>
      <c r="P940" s="83"/>
      <c r="Q940" s="83"/>
      <c r="R940" s="83"/>
    </row>
    <row r="941" spans="2:18" ht="15">
      <c r="B941" s="83"/>
      <c r="C941" s="83"/>
      <c r="D941" s="83"/>
      <c r="E941" s="83"/>
      <c r="H941" s="83"/>
      <c r="I941" s="128"/>
      <c r="J941" s="128"/>
      <c r="K941" s="128"/>
      <c r="M941" s="83"/>
      <c r="N941" s="109"/>
      <c r="P941" s="83"/>
      <c r="Q941" s="83"/>
      <c r="R941" s="83"/>
    </row>
    <row r="942" spans="2:18" ht="15">
      <c r="B942" s="83"/>
      <c r="C942" s="83"/>
      <c r="D942" s="83"/>
      <c r="E942" s="83"/>
      <c r="H942" s="83"/>
      <c r="I942" s="128"/>
      <c r="J942" s="128"/>
      <c r="K942" s="128"/>
      <c r="M942" s="83"/>
      <c r="N942" s="109"/>
      <c r="P942" s="83"/>
      <c r="Q942" s="83"/>
      <c r="R942" s="83"/>
    </row>
    <row r="943" spans="2:18" ht="15">
      <c r="B943" s="83"/>
      <c r="C943" s="83"/>
      <c r="D943" s="83"/>
      <c r="E943" s="83"/>
      <c r="H943" s="83"/>
      <c r="I943" s="128"/>
      <c r="J943" s="128"/>
      <c r="K943" s="128"/>
      <c r="M943" s="83"/>
      <c r="N943" s="109"/>
      <c r="P943" s="83"/>
      <c r="Q943" s="83"/>
      <c r="R943" s="83"/>
    </row>
    <row r="944" spans="2:18" ht="15">
      <c r="B944" s="83"/>
      <c r="C944" s="83"/>
      <c r="D944" s="83"/>
      <c r="E944" s="83"/>
      <c r="H944" s="83"/>
      <c r="I944" s="128"/>
      <c r="J944" s="128"/>
      <c r="K944" s="128"/>
      <c r="M944" s="83"/>
      <c r="N944" s="109"/>
      <c r="P944" s="83"/>
      <c r="Q944" s="83"/>
      <c r="R944" s="83"/>
    </row>
    <row r="945" spans="2:18" ht="15">
      <c r="B945" s="83"/>
      <c r="C945" s="83"/>
      <c r="D945" s="83"/>
      <c r="E945" s="83"/>
      <c r="H945" s="83"/>
      <c r="I945" s="128"/>
      <c r="J945" s="128"/>
      <c r="K945" s="128"/>
      <c r="M945" s="83"/>
      <c r="N945" s="109"/>
      <c r="P945" s="83"/>
      <c r="Q945" s="83"/>
      <c r="R945" s="83"/>
    </row>
    <row r="946" spans="2:18" ht="15">
      <c r="B946" s="83"/>
      <c r="C946" s="83"/>
      <c r="D946" s="83"/>
      <c r="E946" s="83"/>
      <c r="H946" s="83"/>
      <c r="I946" s="128"/>
      <c r="J946" s="128"/>
      <c r="K946" s="128"/>
      <c r="M946" s="83"/>
      <c r="N946" s="109"/>
      <c r="P946" s="83"/>
      <c r="Q946" s="83"/>
      <c r="R946" s="83"/>
    </row>
    <row r="947" spans="2:18" ht="15">
      <c r="B947" s="83"/>
      <c r="C947" s="83"/>
      <c r="D947" s="83"/>
      <c r="E947" s="83"/>
      <c r="H947" s="83"/>
      <c r="I947" s="128"/>
      <c r="J947" s="128"/>
      <c r="K947" s="128"/>
      <c r="M947" s="83"/>
      <c r="N947" s="109"/>
      <c r="P947" s="83"/>
      <c r="Q947" s="83"/>
      <c r="R947" s="83"/>
    </row>
    <row r="948" spans="2:18" ht="15">
      <c r="B948" s="83"/>
      <c r="C948" s="83"/>
      <c r="D948" s="83"/>
      <c r="E948" s="83"/>
      <c r="H948" s="83"/>
      <c r="I948" s="128"/>
      <c r="J948" s="128"/>
      <c r="K948" s="128"/>
      <c r="M948" s="83"/>
      <c r="N948" s="109"/>
      <c r="P948" s="83"/>
      <c r="Q948" s="83"/>
      <c r="R948" s="83"/>
    </row>
    <row r="949" spans="2:18" ht="15">
      <c r="B949" s="83"/>
      <c r="C949" s="83"/>
      <c r="D949" s="83"/>
      <c r="E949" s="83"/>
      <c r="H949" s="83"/>
      <c r="I949" s="128"/>
      <c r="J949" s="128"/>
      <c r="K949" s="128"/>
      <c r="M949" s="83"/>
      <c r="N949" s="109"/>
      <c r="P949" s="83"/>
      <c r="Q949" s="83"/>
      <c r="R949" s="83"/>
    </row>
    <row r="950" spans="2:18" ht="15">
      <c r="B950" s="83"/>
      <c r="C950" s="83"/>
      <c r="D950" s="83"/>
      <c r="E950" s="83"/>
      <c r="H950" s="83"/>
      <c r="I950" s="128"/>
      <c r="J950" s="128"/>
      <c r="K950" s="128"/>
      <c r="M950" s="83"/>
      <c r="N950" s="109"/>
      <c r="P950" s="83"/>
      <c r="Q950" s="83"/>
      <c r="R950" s="83"/>
    </row>
    <row r="951" spans="2:18" ht="15">
      <c r="B951" s="83"/>
      <c r="C951" s="83"/>
      <c r="D951" s="83"/>
      <c r="E951" s="83"/>
      <c r="H951" s="83"/>
      <c r="I951" s="128"/>
      <c r="J951" s="128"/>
      <c r="K951" s="128"/>
      <c r="M951" s="83"/>
      <c r="N951" s="109"/>
      <c r="P951" s="83"/>
      <c r="Q951" s="83"/>
      <c r="R951" s="83"/>
    </row>
    <row r="952" spans="2:18" ht="15">
      <c r="B952" s="83"/>
      <c r="C952" s="83"/>
      <c r="D952" s="83"/>
      <c r="E952" s="83"/>
      <c r="H952" s="83"/>
      <c r="I952" s="128"/>
      <c r="J952" s="128"/>
      <c r="K952" s="128"/>
      <c r="M952" s="83"/>
      <c r="N952" s="109"/>
      <c r="P952" s="83"/>
      <c r="Q952" s="83"/>
      <c r="R952" s="83"/>
    </row>
    <row r="953" spans="2:18" ht="15">
      <c r="B953" s="83"/>
      <c r="C953" s="83"/>
      <c r="D953" s="83"/>
      <c r="E953" s="83"/>
      <c r="H953" s="83"/>
      <c r="I953" s="128"/>
      <c r="J953" s="128"/>
      <c r="K953" s="128"/>
      <c r="M953" s="83"/>
      <c r="N953" s="109"/>
      <c r="P953" s="83"/>
      <c r="Q953" s="83"/>
      <c r="R953" s="83"/>
    </row>
    <row r="954" spans="2:18" ht="15">
      <c r="B954" s="83"/>
      <c r="C954" s="83"/>
      <c r="D954" s="83"/>
      <c r="E954" s="83"/>
      <c r="H954" s="83"/>
      <c r="I954" s="128"/>
      <c r="J954" s="128"/>
      <c r="K954" s="128"/>
      <c r="M954" s="83"/>
      <c r="N954" s="109"/>
      <c r="P954" s="83"/>
      <c r="Q954" s="83"/>
      <c r="R954" s="83"/>
    </row>
    <row r="955" spans="2:18" ht="15">
      <c r="B955" s="83"/>
      <c r="C955" s="83"/>
      <c r="D955" s="83"/>
      <c r="E955" s="83"/>
      <c r="H955" s="83"/>
      <c r="I955" s="128"/>
      <c r="J955" s="128"/>
      <c r="K955" s="128"/>
      <c r="M955" s="83"/>
      <c r="N955" s="109"/>
      <c r="P955" s="83"/>
      <c r="Q955" s="83"/>
      <c r="R955" s="83"/>
    </row>
    <row r="956" spans="2:18" ht="15">
      <c r="B956" s="83"/>
      <c r="C956" s="83"/>
      <c r="D956" s="83"/>
      <c r="E956" s="83"/>
      <c r="H956" s="83"/>
      <c r="I956" s="128"/>
      <c r="J956" s="128"/>
      <c r="K956" s="128"/>
      <c r="M956" s="83"/>
      <c r="N956" s="109"/>
      <c r="P956" s="83"/>
      <c r="Q956" s="83"/>
      <c r="R956" s="83"/>
    </row>
    <row r="957" spans="2:18" ht="15">
      <c r="B957" s="83"/>
      <c r="C957" s="83"/>
      <c r="D957" s="83"/>
      <c r="E957" s="83"/>
      <c r="H957" s="83"/>
      <c r="I957" s="128"/>
      <c r="J957" s="128"/>
      <c r="K957" s="128"/>
      <c r="M957" s="83"/>
      <c r="N957" s="109"/>
      <c r="P957" s="83"/>
      <c r="Q957" s="83"/>
      <c r="R957" s="83"/>
    </row>
    <row r="958" spans="2:18" ht="15">
      <c r="B958" s="83"/>
      <c r="C958" s="83"/>
      <c r="D958" s="83"/>
      <c r="E958" s="83"/>
      <c r="H958" s="83"/>
      <c r="I958" s="128"/>
      <c r="J958" s="128"/>
      <c r="K958" s="128"/>
      <c r="M958" s="83"/>
      <c r="N958" s="109"/>
      <c r="P958" s="83"/>
      <c r="Q958" s="83"/>
      <c r="R958" s="83"/>
    </row>
    <row r="959" spans="2:18" ht="15">
      <c r="B959" s="83"/>
      <c r="C959" s="83"/>
      <c r="D959" s="83"/>
      <c r="E959" s="83"/>
      <c r="H959" s="83"/>
      <c r="I959" s="128"/>
      <c r="J959" s="128"/>
      <c r="K959" s="128"/>
      <c r="M959" s="83"/>
      <c r="N959" s="109"/>
      <c r="P959" s="83"/>
      <c r="Q959" s="83"/>
      <c r="R959" s="83"/>
    </row>
    <row r="960" spans="2:18" ht="15">
      <c r="B960" s="83"/>
      <c r="C960" s="83"/>
      <c r="D960" s="83"/>
      <c r="E960" s="83"/>
      <c r="H960" s="83"/>
      <c r="I960" s="128"/>
      <c r="J960" s="128"/>
      <c r="K960" s="128"/>
      <c r="M960" s="83"/>
      <c r="N960" s="109"/>
      <c r="P960" s="83"/>
      <c r="Q960" s="83"/>
      <c r="R960" s="83"/>
    </row>
    <row r="961" spans="2:18" ht="15">
      <c r="B961" s="83"/>
      <c r="C961" s="83"/>
      <c r="D961" s="83"/>
      <c r="E961" s="83"/>
      <c r="H961" s="83"/>
      <c r="I961" s="128"/>
      <c r="J961" s="128"/>
      <c r="K961" s="128"/>
      <c r="M961" s="83"/>
      <c r="N961" s="109"/>
      <c r="P961" s="83"/>
      <c r="Q961" s="83"/>
      <c r="R961" s="83"/>
    </row>
    <row r="962" spans="2:18" ht="15">
      <c r="B962" s="83"/>
      <c r="C962" s="83"/>
      <c r="D962" s="83"/>
      <c r="E962" s="83"/>
      <c r="H962" s="83"/>
      <c r="I962" s="128"/>
      <c r="J962" s="128"/>
      <c r="K962" s="128"/>
      <c r="M962" s="83"/>
      <c r="N962" s="109"/>
      <c r="P962" s="83"/>
      <c r="Q962" s="83"/>
      <c r="R962" s="83"/>
    </row>
    <row r="963" spans="2:18" ht="15">
      <c r="B963" s="83"/>
      <c r="C963" s="83"/>
      <c r="D963" s="83"/>
      <c r="E963" s="83"/>
      <c r="H963" s="83"/>
      <c r="I963" s="128"/>
      <c r="J963" s="128"/>
      <c r="K963" s="128"/>
      <c r="M963" s="83"/>
      <c r="N963" s="109"/>
      <c r="P963" s="83"/>
      <c r="Q963" s="83"/>
      <c r="R963" s="83"/>
    </row>
    <row r="964" spans="2:18" ht="15">
      <c r="B964" s="83"/>
      <c r="C964" s="83"/>
      <c r="D964" s="83"/>
      <c r="E964" s="83"/>
      <c r="H964" s="83"/>
      <c r="I964" s="128"/>
      <c r="J964" s="128"/>
      <c r="K964" s="128"/>
      <c r="M964" s="83"/>
      <c r="N964" s="109"/>
      <c r="P964" s="83"/>
      <c r="Q964" s="83"/>
      <c r="R964" s="83"/>
    </row>
    <row r="965" spans="2:18" ht="15">
      <c r="B965" s="83"/>
      <c r="C965" s="83"/>
      <c r="D965" s="83"/>
      <c r="E965" s="83"/>
      <c r="H965" s="83"/>
      <c r="I965" s="128"/>
      <c r="J965" s="128"/>
      <c r="K965" s="128"/>
      <c r="M965" s="83"/>
      <c r="N965" s="109"/>
      <c r="P965" s="83"/>
      <c r="Q965" s="83"/>
      <c r="R965" s="83"/>
    </row>
    <row r="966" spans="2:18" ht="15">
      <c r="B966" s="83"/>
      <c r="C966" s="83"/>
      <c r="D966" s="83"/>
      <c r="E966" s="83"/>
      <c r="H966" s="83"/>
      <c r="I966" s="128"/>
      <c r="J966" s="128"/>
      <c r="K966" s="128"/>
      <c r="M966" s="83"/>
      <c r="N966" s="109"/>
      <c r="P966" s="83"/>
      <c r="Q966" s="83"/>
      <c r="R966" s="83"/>
    </row>
    <row r="967" spans="2:18" ht="15">
      <c r="B967" s="83"/>
      <c r="C967" s="83"/>
      <c r="D967" s="83"/>
      <c r="E967" s="83"/>
      <c r="H967" s="83"/>
      <c r="I967" s="128"/>
      <c r="J967" s="128"/>
      <c r="K967" s="128"/>
      <c r="M967" s="83"/>
      <c r="N967" s="109"/>
      <c r="P967" s="83"/>
      <c r="Q967" s="83"/>
      <c r="R967" s="83"/>
    </row>
    <row r="968" spans="2:18" ht="15">
      <c r="B968" s="83"/>
      <c r="C968" s="83"/>
      <c r="D968" s="83"/>
      <c r="E968" s="83"/>
      <c r="H968" s="83"/>
      <c r="I968" s="128"/>
      <c r="J968" s="128"/>
      <c r="K968" s="128"/>
      <c r="M968" s="83"/>
      <c r="N968" s="109"/>
      <c r="P968" s="83"/>
      <c r="Q968" s="83"/>
      <c r="R968" s="83"/>
    </row>
    <row r="969" spans="2:18" ht="15">
      <c r="B969" s="83"/>
      <c r="C969" s="83"/>
      <c r="D969" s="83"/>
      <c r="E969" s="83"/>
      <c r="H969" s="83"/>
      <c r="I969" s="128"/>
      <c r="J969" s="128"/>
      <c r="K969" s="128"/>
      <c r="M969" s="83"/>
      <c r="N969" s="109"/>
      <c r="P969" s="83"/>
      <c r="Q969" s="83"/>
      <c r="R969" s="83"/>
    </row>
    <row r="970" spans="2:18" ht="15">
      <c r="B970" s="83"/>
      <c r="C970" s="83"/>
      <c r="D970" s="83"/>
      <c r="E970" s="83"/>
      <c r="H970" s="83"/>
      <c r="I970" s="128"/>
      <c r="J970" s="128"/>
      <c r="K970" s="128"/>
      <c r="M970" s="83"/>
      <c r="N970" s="109"/>
      <c r="P970" s="83"/>
      <c r="Q970" s="83"/>
      <c r="R970" s="83"/>
    </row>
    <row r="971" spans="2:18" ht="15">
      <c r="B971" s="83"/>
      <c r="C971" s="83"/>
      <c r="D971" s="83"/>
      <c r="E971" s="83"/>
      <c r="H971" s="83"/>
      <c r="I971" s="128"/>
      <c r="J971" s="128"/>
      <c r="K971" s="128"/>
      <c r="M971" s="83"/>
      <c r="N971" s="109"/>
      <c r="P971" s="83"/>
      <c r="Q971" s="83"/>
      <c r="R971" s="83"/>
    </row>
    <row r="972" spans="2:18" ht="15">
      <c r="B972" s="83"/>
      <c r="C972" s="83"/>
      <c r="D972" s="83"/>
      <c r="E972" s="83"/>
      <c r="H972" s="83"/>
      <c r="I972" s="128"/>
      <c r="J972" s="128"/>
      <c r="K972" s="128"/>
      <c r="M972" s="83"/>
      <c r="N972" s="109"/>
      <c r="P972" s="83"/>
      <c r="Q972" s="83"/>
      <c r="R972" s="83"/>
    </row>
    <row r="973" spans="2:18" ht="15">
      <c r="B973" s="83"/>
      <c r="C973" s="83"/>
      <c r="D973" s="83"/>
      <c r="E973" s="83"/>
      <c r="H973" s="83"/>
      <c r="I973" s="128"/>
      <c r="J973" s="128"/>
      <c r="K973" s="128"/>
      <c r="M973" s="83"/>
      <c r="N973" s="109"/>
      <c r="P973" s="83"/>
      <c r="Q973" s="83"/>
      <c r="R973" s="83"/>
    </row>
    <row r="974" spans="2:18" ht="15">
      <c r="B974" s="83"/>
      <c r="C974" s="83"/>
      <c r="D974" s="83"/>
      <c r="E974" s="83"/>
      <c r="H974" s="83"/>
      <c r="I974" s="128"/>
      <c r="J974" s="128"/>
      <c r="K974" s="128"/>
      <c r="M974" s="83"/>
      <c r="N974" s="109"/>
      <c r="P974" s="83"/>
      <c r="Q974" s="83"/>
      <c r="R974" s="83"/>
    </row>
    <row r="975" spans="2:18" ht="15">
      <c r="B975" s="83"/>
      <c r="C975" s="83"/>
      <c r="D975" s="83"/>
      <c r="E975" s="83"/>
      <c r="H975" s="83"/>
      <c r="I975" s="128"/>
      <c r="J975" s="128"/>
      <c r="K975" s="128"/>
      <c r="M975" s="83"/>
      <c r="N975" s="109"/>
      <c r="P975" s="83"/>
      <c r="Q975" s="83"/>
      <c r="R975" s="83"/>
    </row>
    <row r="976" spans="2:18" ht="15">
      <c r="B976" s="83"/>
      <c r="C976" s="83"/>
      <c r="D976" s="83"/>
      <c r="E976" s="83"/>
      <c r="H976" s="83"/>
      <c r="I976" s="128"/>
      <c r="J976" s="128"/>
      <c r="K976" s="128"/>
      <c r="M976" s="83"/>
      <c r="N976" s="109"/>
      <c r="P976" s="83"/>
      <c r="Q976" s="83"/>
      <c r="R976" s="83"/>
    </row>
    <row r="977" spans="2:18" ht="15">
      <c r="B977" s="83"/>
      <c r="C977" s="83"/>
      <c r="D977" s="83"/>
      <c r="E977" s="83"/>
      <c r="H977" s="83"/>
      <c r="I977" s="128"/>
      <c r="J977" s="128"/>
      <c r="K977" s="128"/>
      <c r="M977" s="83"/>
      <c r="N977" s="109"/>
      <c r="P977" s="83"/>
      <c r="Q977" s="83"/>
      <c r="R977" s="83"/>
    </row>
    <row r="978" spans="2:18" ht="15">
      <c r="B978" s="83"/>
      <c r="C978" s="83"/>
      <c r="D978" s="83"/>
      <c r="E978" s="83"/>
      <c r="H978" s="83"/>
      <c r="I978" s="128"/>
      <c r="J978" s="128"/>
      <c r="K978" s="128"/>
      <c r="M978" s="83"/>
      <c r="N978" s="109"/>
      <c r="P978" s="83"/>
      <c r="Q978" s="83"/>
      <c r="R978" s="83"/>
    </row>
    <row r="979" spans="2:18" ht="15">
      <c r="B979" s="83"/>
      <c r="C979" s="83"/>
      <c r="D979" s="83"/>
      <c r="E979" s="83"/>
      <c r="H979" s="83"/>
      <c r="I979" s="128"/>
      <c r="J979" s="128"/>
      <c r="K979" s="128"/>
      <c r="M979" s="83"/>
      <c r="N979" s="109"/>
      <c r="P979" s="83"/>
      <c r="Q979" s="83"/>
      <c r="R979" s="83"/>
    </row>
    <row r="980" spans="2:18" ht="15">
      <c r="B980" s="83"/>
      <c r="C980" s="83"/>
      <c r="D980" s="83"/>
      <c r="E980" s="83"/>
      <c r="H980" s="83"/>
      <c r="I980" s="128"/>
      <c r="J980" s="128"/>
      <c r="K980" s="128"/>
      <c r="M980" s="83"/>
      <c r="N980" s="109"/>
      <c r="P980" s="83"/>
      <c r="Q980" s="83"/>
      <c r="R980" s="83"/>
    </row>
    <row r="981" spans="2:18" ht="15">
      <c r="B981" s="83"/>
      <c r="C981" s="83"/>
      <c r="D981" s="83"/>
      <c r="E981" s="83"/>
      <c r="H981" s="83"/>
      <c r="I981" s="128"/>
      <c r="J981" s="128"/>
      <c r="K981" s="128"/>
      <c r="M981" s="83"/>
      <c r="N981" s="109"/>
      <c r="P981" s="83"/>
      <c r="Q981" s="83"/>
      <c r="R981" s="83"/>
    </row>
    <row r="982" spans="2:18" ht="15">
      <c r="B982" s="83"/>
      <c r="C982" s="83"/>
      <c r="D982" s="83"/>
      <c r="E982" s="83"/>
      <c r="H982" s="83"/>
      <c r="I982" s="128"/>
      <c r="J982" s="128"/>
      <c r="K982" s="128"/>
      <c r="M982" s="83"/>
      <c r="N982" s="109"/>
      <c r="P982" s="83"/>
      <c r="Q982" s="83"/>
      <c r="R982" s="83"/>
    </row>
    <row r="983" spans="2:18" ht="15">
      <c r="B983" s="83"/>
      <c r="C983" s="83"/>
      <c r="D983" s="83"/>
      <c r="E983" s="83"/>
      <c r="H983" s="83"/>
      <c r="I983" s="128"/>
      <c r="J983" s="128"/>
      <c r="K983" s="128"/>
      <c r="M983" s="83"/>
      <c r="N983" s="109"/>
      <c r="P983" s="83"/>
      <c r="Q983" s="83"/>
      <c r="R983" s="83"/>
    </row>
    <row r="984" spans="2:18" ht="15">
      <c r="B984" s="83"/>
      <c r="C984" s="83"/>
      <c r="D984" s="83"/>
      <c r="E984" s="83"/>
      <c r="H984" s="83"/>
      <c r="I984" s="128"/>
      <c r="J984" s="128"/>
      <c r="K984" s="128"/>
      <c r="M984" s="83"/>
      <c r="N984" s="109"/>
      <c r="P984" s="83"/>
      <c r="Q984" s="83"/>
      <c r="R984" s="83"/>
    </row>
    <row r="985" spans="2:18" ht="15">
      <c r="B985" s="83"/>
      <c r="C985" s="83"/>
      <c r="D985" s="83"/>
      <c r="E985" s="83"/>
      <c r="H985" s="83"/>
      <c r="I985" s="128"/>
      <c r="J985" s="128"/>
      <c r="K985" s="128"/>
      <c r="M985" s="83"/>
      <c r="N985" s="109"/>
      <c r="P985" s="83"/>
      <c r="Q985" s="83"/>
      <c r="R985" s="83"/>
    </row>
    <row r="986" spans="2:18" ht="15">
      <c r="B986" s="83"/>
      <c r="C986" s="83"/>
      <c r="D986" s="83"/>
      <c r="E986" s="83"/>
      <c r="H986" s="83"/>
      <c r="I986" s="128"/>
      <c r="J986" s="128"/>
      <c r="K986" s="128"/>
      <c r="M986" s="83"/>
      <c r="N986" s="109"/>
      <c r="P986" s="83"/>
      <c r="Q986" s="83"/>
      <c r="R986" s="83"/>
    </row>
    <row r="987" spans="2:18" ht="15">
      <c r="B987" s="83"/>
      <c r="C987" s="83"/>
      <c r="D987" s="83"/>
      <c r="E987" s="83"/>
      <c r="H987" s="83"/>
      <c r="I987" s="128"/>
      <c r="J987" s="128"/>
      <c r="K987" s="128"/>
      <c r="M987" s="83"/>
      <c r="N987" s="109"/>
      <c r="P987" s="83"/>
      <c r="Q987" s="83"/>
      <c r="R987" s="83"/>
    </row>
    <row r="988" spans="2:18" ht="15">
      <c r="B988" s="83"/>
      <c r="C988" s="83"/>
      <c r="D988" s="83"/>
      <c r="E988" s="83"/>
      <c r="H988" s="83"/>
      <c r="I988" s="128"/>
      <c r="J988" s="128"/>
      <c r="K988" s="128"/>
      <c r="M988" s="83"/>
      <c r="N988" s="109"/>
      <c r="P988" s="83"/>
      <c r="Q988" s="83"/>
      <c r="R988" s="83"/>
    </row>
    <row r="989" spans="2:18" ht="15">
      <c r="B989" s="83"/>
      <c r="C989" s="83"/>
      <c r="D989" s="83"/>
      <c r="E989" s="83"/>
      <c r="H989" s="83"/>
      <c r="I989" s="128"/>
      <c r="J989" s="128"/>
      <c r="K989" s="128"/>
      <c r="M989" s="83"/>
      <c r="N989" s="109"/>
      <c r="P989" s="83"/>
      <c r="Q989" s="83"/>
      <c r="R989" s="83"/>
    </row>
    <row r="990" spans="2:18" ht="15">
      <c r="B990" s="83"/>
      <c r="C990" s="83"/>
      <c r="D990" s="83"/>
      <c r="E990" s="83"/>
      <c r="H990" s="83"/>
      <c r="I990" s="128"/>
      <c r="J990" s="128"/>
      <c r="K990" s="128"/>
      <c r="M990" s="83"/>
      <c r="N990" s="109"/>
      <c r="P990" s="83"/>
      <c r="Q990" s="83"/>
      <c r="R990" s="83"/>
    </row>
    <row r="991" spans="2:18" ht="15">
      <c r="B991" s="83"/>
      <c r="C991" s="83"/>
      <c r="D991" s="83"/>
      <c r="E991" s="83"/>
      <c r="H991" s="83"/>
      <c r="I991" s="128"/>
      <c r="J991" s="128"/>
      <c r="K991" s="128"/>
      <c r="M991" s="83"/>
      <c r="N991" s="109"/>
      <c r="P991" s="83"/>
      <c r="Q991" s="83"/>
      <c r="R991" s="83"/>
    </row>
    <row r="992" spans="2:18" ht="15">
      <c r="B992" s="83"/>
      <c r="C992" s="83"/>
      <c r="D992" s="83"/>
      <c r="E992" s="83"/>
      <c r="H992" s="83"/>
      <c r="I992" s="128"/>
      <c r="J992" s="128"/>
      <c r="K992" s="128"/>
      <c r="M992" s="83"/>
      <c r="N992" s="109"/>
      <c r="P992" s="83"/>
      <c r="Q992" s="83"/>
      <c r="R992" s="83"/>
    </row>
    <row r="993" spans="2:18" ht="15">
      <c r="B993" s="83"/>
      <c r="C993" s="83"/>
      <c r="D993" s="83"/>
      <c r="E993" s="83"/>
      <c r="H993" s="83"/>
      <c r="I993" s="128"/>
      <c r="J993" s="128"/>
      <c r="K993" s="128"/>
      <c r="M993" s="83"/>
      <c r="N993" s="109"/>
      <c r="P993" s="83"/>
      <c r="Q993" s="83"/>
      <c r="R993" s="83"/>
    </row>
    <row r="994" spans="2:18" ht="15">
      <c r="B994" s="83"/>
      <c r="C994" s="83"/>
      <c r="D994" s="83"/>
      <c r="E994" s="83"/>
      <c r="H994" s="83"/>
      <c r="I994" s="128"/>
      <c r="J994" s="128"/>
      <c r="K994" s="128"/>
      <c r="M994" s="83"/>
      <c r="N994" s="109"/>
      <c r="P994" s="83"/>
      <c r="Q994" s="83"/>
      <c r="R994" s="83"/>
    </row>
    <row r="995" spans="2:18" ht="15">
      <c r="B995" s="83"/>
      <c r="C995" s="83"/>
      <c r="D995" s="83"/>
      <c r="E995" s="83"/>
      <c r="H995" s="83"/>
      <c r="I995" s="128"/>
      <c r="J995" s="128"/>
      <c r="K995" s="128"/>
      <c r="M995" s="83"/>
      <c r="N995" s="109"/>
      <c r="P995" s="83"/>
      <c r="Q995" s="83"/>
      <c r="R995" s="83"/>
    </row>
    <row r="996" spans="2:18" ht="15">
      <c r="B996" s="83"/>
      <c r="C996" s="83"/>
      <c r="D996" s="83"/>
      <c r="E996" s="83"/>
      <c r="H996" s="83"/>
      <c r="I996" s="128"/>
      <c r="J996" s="128"/>
      <c r="K996" s="128"/>
      <c r="M996" s="83"/>
      <c r="N996" s="109"/>
      <c r="P996" s="83"/>
      <c r="Q996" s="83"/>
      <c r="R996" s="83"/>
    </row>
    <row r="997" spans="2:18" ht="15">
      <c r="B997" s="83"/>
      <c r="C997" s="83"/>
      <c r="D997" s="83"/>
      <c r="E997" s="83"/>
      <c r="H997" s="83"/>
      <c r="I997" s="128"/>
      <c r="J997" s="128"/>
      <c r="K997" s="128"/>
      <c r="M997" s="83"/>
      <c r="N997" s="109"/>
      <c r="P997" s="83"/>
      <c r="Q997" s="83"/>
      <c r="R997" s="83"/>
    </row>
    <row r="998" spans="2:18" ht="15">
      <c r="B998" s="83"/>
      <c r="C998" s="83"/>
      <c r="D998" s="83"/>
      <c r="E998" s="83"/>
      <c r="H998" s="83"/>
      <c r="I998" s="128"/>
      <c r="J998" s="128"/>
      <c r="K998" s="128"/>
      <c r="M998" s="83"/>
      <c r="N998" s="109"/>
      <c r="P998" s="83"/>
      <c r="Q998" s="83"/>
      <c r="R998" s="83"/>
    </row>
    <row r="999" spans="2:18" ht="15">
      <c r="B999" s="83"/>
      <c r="C999" s="83"/>
      <c r="D999" s="83"/>
      <c r="E999" s="83"/>
      <c r="H999" s="83"/>
      <c r="I999" s="128"/>
      <c r="J999" s="128"/>
      <c r="K999" s="128"/>
      <c r="M999" s="83"/>
      <c r="N999" s="109"/>
      <c r="P999" s="83"/>
      <c r="Q999" s="83"/>
      <c r="R999" s="83"/>
    </row>
    <row r="1000" spans="2:18" ht="15">
      <c r="B1000" s="83"/>
      <c r="C1000" s="83"/>
      <c r="D1000" s="83"/>
      <c r="E1000" s="83"/>
      <c r="H1000" s="83"/>
      <c r="I1000" s="128"/>
      <c r="J1000" s="128"/>
      <c r="K1000" s="128"/>
      <c r="M1000" s="83"/>
      <c r="N1000" s="109"/>
      <c r="P1000" s="83"/>
      <c r="Q1000" s="83"/>
      <c r="R1000" s="83"/>
    </row>
    <row r="1001" spans="2:18" ht="15">
      <c r="B1001" s="83"/>
      <c r="C1001" s="83"/>
      <c r="D1001" s="83"/>
      <c r="E1001" s="83"/>
      <c r="H1001" s="83"/>
      <c r="I1001" s="128"/>
      <c r="J1001" s="128"/>
      <c r="K1001" s="128"/>
      <c r="M1001" s="83"/>
      <c r="N1001" s="109"/>
      <c r="P1001" s="83"/>
      <c r="Q1001" s="83"/>
      <c r="R1001" s="83"/>
    </row>
    <row r="1002" spans="2:18" ht="15">
      <c r="B1002" s="83"/>
      <c r="C1002" s="83"/>
      <c r="D1002" s="83"/>
      <c r="E1002" s="83"/>
      <c r="H1002" s="83"/>
      <c r="I1002" s="128"/>
      <c r="J1002" s="128"/>
      <c r="K1002" s="128"/>
      <c r="M1002" s="83"/>
      <c r="N1002" s="109"/>
      <c r="P1002" s="83"/>
      <c r="Q1002" s="83"/>
      <c r="R1002" s="83"/>
    </row>
    <row r="1003" spans="2:18" ht="15">
      <c r="B1003" s="83"/>
      <c r="C1003" s="83"/>
      <c r="D1003" s="83"/>
      <c r="E1003" s="83"/>
      <c r="H1003" s="83"/>
      <c r="I1003" s="128"/>
      <c r="J1003" s="128"/>
      <c r="K1003" s="128"/>
      <c r="M1003" s="83"/>
      <c r="N1003" s="109"/>
      <c r="P1003" s="83"/>
      <c r="Q1003" s="83"/>
      <c r="R1003" s="83"/>
    </row>
    <row r="1004" spans="2:18" ht="15">
      <c r="B1004" s="83"/>
      <c r="C1004" s="83"/>
      <c r="D1004" s="83"/>
      <c r="E1004" s="83"/>
      <c r="H1004" s="83"/>
      <c r="I1004" s="128"/>
      <c r="J1004" s="128"/>
      <c r="K1004" s="128"/>
      <c r="M1004" s="83"/>
      <c r="N1004" s="109"/>
      <c r="P1004" s="83"/>
      <c r="Q1004" s="83"/>
      <c r="R1004" s="83"/>
    </row>
    <row r="1005" spans="2:18" ht="15">
      <c r="B1005" s="83"/>
      <c r="C1005" s="83"/>
      <c r="D1005" s="83"/>
      <c r="E1005" s="83"/>
      <c r="H1005" s="83"/>
      <c r="I1005" s="128"/>
      <c r="J1005" s="128"/>
      <c r="K1005" s="128"/>
      <c r="M1005" s="83"/>
      <c r="N1005" s="109"/>
      <c r="P1005" s="83"/>
      <c r="Q1005" s="83"/>
      <c r="R1005" s="83"/>
    </row>
    <row r="1006" spans="2:18" ht="15">
      <c r="B1006" s="83"/>
      <c r="C1006" s="83"/>
      <c r="D1006" s="83"/>
      <c r="E1006" s="83"/>
      <c r="H1006" s="83"/>
      <c r="I1006" s="128"/>
      <c r="J1006" s="128"/>
      <c r="K1006" s="128"/>
      <c r="M1006" s="83"/>
      <c r="N1006" s="109"/>
      <c r="P1006" s="83"/>
      <c r="Q1006" s="83"/>
      <c r="R1006" s="83"/>
    </row>
    <row r="1007" spans="2:18" ht="15">
      <c r="B1007" s="83"/>
      <c r="C1007" s="83"/>
      <c r="D1007" s="83"/>
      <c r="E1007" s="83"/>
      <c r="H1007" s="83"/>
      <c r="I1007" s="128"/>
      <c r="J1007" s="128"/>
      <c r="K1007" s="128"/>
      <c r="M1007" s="83"/>
      <c r="N1007" s="109"/>
      <c r="P1007" s="83"/>
      <c r="Q1007" s="83"/>
      <c r="R1007" s="83"/>
    </row>
    <row r="1008" spans="2:18" ht="15">
      <c r="B1008" s="83"/>
      <c r="C1008" s="83"/>
      <c r="D1008" s="83"/>
      <c r="E1008" s="83"/>
      <c r="H1008" s="83"/>
      <c r="I1008" s="128"/>
      <c r="J1008" s="128"/>
      <c r="K1008" s="128"/>
      <c r="M1008" s="83"/>
      <c r="N1008" s="109"/>
      <c r="P1008" s="83"/>
      <c r="Q1008" s="83"/>
      <c r="R1008" s="83"/>
    </row>
    <row r="1009" spans="2:18" ht="15">
      <c r="B1009" s="83"/>
      <c r="C1009" s="83"/>
      <c r="D1009" s="83"/>
      <c r="E1009" s="83"/>
      <c r="H1009" s="83"/>
      <c r="I1009" s="128"/>
      <c r="J1009" s="128"/>
      <c r="K1009" s="128"/>
      <c r="M1009" s="83"/>
      <c r="N1009" s="109"/>
      <c r="P1009" s="83"/>
      <c r="Q1009" s="83"/>
      <c r="R1009" s="83"/>
    </row>
    <row r="1010" spans="2:18" ht="15">
      <c r="B1010" s="83"/>
      <c r="C1010" s="83"/>
      <c r="D1010" s="83"/>
      <c r="E1010" s="83"/>
      <c r="H1010" s="83"/>
      <c r="I1010" s="128"/>
      <c r="J1010" s="128"/>
      <c r="K1010" s="128"/>
      <c r="M1010" s="83"/>
      <c r="N1010" s="109"/>
      <c r="P1010" s="83"/>
      <c r="Q1010" s="83"/>
      <c r="R1010" s="83"/>
    </row>
    <row r="1011" spans="2:18" ht="15">
      <c r="B1011" s="83"/>
      <c r="C1011" s="83"/>
      <c r="D1011" s="83"/>
      <c r="E1011" s="83"/>
      <c r="H1011" s="83"/>
      <c r="I1011" s="128"/>
      <c r="J1011" s="128"/>
      <c r="K1011" s="128"/>
      <c r="M1011" s="83"/>
      <c r="N1011" s="109"/>
      <c r="P1011" s="83"/>
      <c r="Q1011" s="83"/>
      <c r="R1011" s="83"/>
    </row>
    <row r="1012" spans="2:18" ht="15">
      <c r="B1012" s="83"/>
      <c r="C1012" s="83"/>
      <c r="D1012" s="83"/>
      <c r="E1012" s="83"/>
      <c r="H1012" s="83"/>
      <c r="I1012" s="129"/>
      <c r="J1012" s="129"/>
      <c r="K1012" s="129"/>
      <c r="M1012" s="83"/>
      <c r="N1012" s="109"/>
      <c r="P1012" s="83"/>
      <c r="Q1012" s="83"/>
      <c r="R1012" s="83"/>
    </row>
    <row r="1013" spans="2:18" ht="15">
      <c r="B1013" s="83"/>
      <c r="C1013" s="83"/>
      <c r="D1013" s="83"/>
      <c r="E1013" s="83"/>
      <c r="H1013" s="83"/>
      <c r="I1013" s="129"/>
      <c r="J1013" s="129"/>
      <c r="K1013" s="129"/>
      <c r="M1013" s="83"/>
      <c r="N1013" s="109"/>
      <c r="P1013" s="83"/>
      <c r="Q1013" s="83"/>
      <c r="R1013" s="83"/>
    </row>
    <row r="1014" spans="2:18" ht="15">
      <c r="B1014" s="83"/>
      <c r="C1014" s="83"/>
      <c r="D1014" s="83"/>
      <c r="E1014" s="83"/>
      <c r="H1014" s="83"/>
      <c r="I1014" s="129"/>
      <c r="J1014" s="129"/>
      <c r="K1014" s="129"/>
      <c r="M1014" s="83"/>
      <c r="N1014" s="131"/>
      <c r="P1014" s="83"/>
      <c r="Q1014" s="83"/>
      <c r="R1014" s="83"/>
    </row>
    <row r="1015" spans="2:18" ht="15">
      <c r="B1015" s="83"/>
      <c r="C1015" s="83"/>
      <c r="D1015" s="83"/>
      <c r="E1015" s="83"/>
      <c r="H1015" s="83"/>
      <c r="I1015" s="129"/>
      <c r="J1015" s="129"/>
      <c r="K1015" s="129"/>
      <c r="M1015" s="83"/>
      <c r="N1015" s="131"/>
      <c r="P1015" s="83"/>
      <c r="Q1015" s="83"/>
      <c r="R1015" s="83"/>
    </row>
    <row r="1016" spans="2:18" ht="15">
      <c r="B1016" s="83"/>
      <c r="C1016" s="83"/>
      <c r="D1016" s="83"/>
      <c r="E1016" s="83"/>
      <c r="H1016" s="83"/>
      <c r="I1016" s="129"/>
      <c r="J1016" s="129"/>
      <c r="K1016" s="129"/>
      <c r="M1016" s="83"/>
      <c r="N1016" s="131"/>
      <c r="P1016" s="83"/>
      <c r="Q1016" s="83"/>
      <c r="R1016" s="83"/>
    </row>
    <row r="1017" spans="2:18" ht="15">
      <c r="B1017" s="83"/>
      <c r="C1017" s="83"/>
      <c r="D1017" s="83"/>
      <c r="E1017" s="83"/>
      <c r="H1017" s="83"/>
      <c r="I1017" s="129"/>
      <c r="J1017" s="129"/>
      <c r="K1017" s="129"/>
      <c r="M1017" s="83"/>
      <c r="N1017" s="131"/>
      <c r="P1017" s="83"/>
      <c r="Q1017" s="83"/>
      <c r="R1017" s="83"/>
    </row>
    <row r="1018" spans="2:18" ht="15">
      <c r="B1018" s="83"/>
      <c r="C1018" s="83"/>
      <c r="D1018" s="83"/>
      <c r="E1018" s="83"/>
      <c r="H1018" s="83"/>
      <c r="I1018" s="129"/>
      <c r="J1018" s="129"/>
      <c r="K1018" s="129"/>
      <c r="M1018" s="83"/>
      <c r="N1018" s="131"/>
      <c r="P1018" s="83"/>
      <c r="Q1018" s="83"/>
      <c r="R1018" s="83"/>
    </row>
    <row r="1019" spans="2:18" ht="15">
      <c r="B1019" s="83"/>
      <c r="C1019" s="83"/>
      <c r="D1019" s="83"/>
      <c r="E1019" s="83"/>
      <c r="H1019" s="83"/>
      <c r="I1019" s="129"/>
      <c r="J1019" s="129"/>
      <c r="K1019" s="129"/>
      <c r="M1019" s="83"/>
      <c r="N1019" s="131"/>
      <c r="P1019" s="83"/>
      <c r="Q1019" s="83"/>
      <c r="R1019" s="83"/>
    </row>
    <row r="1020" spans="2:18" ht="15">
      <c r="B1020" s="83"/>
      <c r="C1020" s="83"/>
      <c r="D1020" s="83"/>
      <c r="E1020" s="83"/>
      <c r="H1020" s="83"/>
      <c r="I1020" s="129"/>
      <c r="J1020" s="129"/>
      <c r="K1020" s="129"/>
      <c r="M1020" s="83"/>
      <c r="N1020" s="131"/>
      <c r="P1020" s="83"/>
      <c r="Q1020" s="83"/>
      <c r="R1020" s="83"/>
    </row>
    <row r="1021" spans="2:18" ht="15">
      <c r="B1021" s="83"/>
      <c r="C1021" s="83"/>
      <c r="D1021" s="83"/>
      <c r="E1021" s="83"/>
      <c r="H1021" s="83"/>
      <c r="I1021" s="129"/>
      <c r="J1021" s="129"/>
      <c r="K1021" s="129"/>
      <c r="M1021" s="83"/>
      <c r="N1021" s="131"/>
      <c r="P1021" s="83"/>
      <c r="Q1021" s="83"/>
      <c r="R1021" s="83"/>
    </row>
    <row r="1022" spans="2:18" ht="15">
      <c r="B1022" s="83"/>
      <c r="C1022" s="83"/>
      <c r="D1022" s="83"/>
      <c r="E1022" s="83"/>
      <c r="H1022" s="83"/>
      <c r="I1022" s="129"/>
      <c r="J1022" s="129"/>
      <c r="K1022" s="129"/>
      <c r="M1022" s="83"/>
      <c r="N1022" s="131"/>
      <c r="P1022" s="83"/>
      <c r="Q1022" s="83"/>
      <c r="R1022" s="83"/>
    </row>
    <row r="1023" spans="2:18" ht="15">
      <c r="B1023" s="83"/>
      <c r="C1023" s="83"/>
      <c r="D1023" s="83"/>
      <c r="E1023" s="83"/>
      <c r="H1023" s="83"/>
      <c r="I1023" s="129"/>
      <c r="J1023" s="129"/>
      <c r="K1023" s="129"/>
      <c r="M1023" s="83"/>
      <c r="N1023" s="131"/>
      <c r="P1023" s="83"/>
      <c r="Q1023" s="83"/>
      <c r="R1023" s="83"/>
    </row>
    <row r="1024" spans="2:18" ht="15">
      <c r="B1024" s="83"/>
      <c r="C1024" s="83"/>
      <c r="D1024" s="83"/>
      <c r="E1024" s="83"/>
      <c r="H1024" s="83"/>
      <c r="I1024" s="129"/>
      <c r="J1024" s="129"/>
      <c r="K1024" s="129"/>
      <c r="M1024" s="83"/>
      <c r="N1024" s="131"/>
      <c r="P1024" s="83"/>
      <c r="Q1024" s="83"/>
      <c r="R1024" s="83"/>
    </row>
    <row r="1025" spans="2:18" ht="15">
      <c r="B1025" s="83"/>
      <c r="C1025" s="83"/>
      <c r="D1025" s="83"/>
      <c r="E1025" s="83"/>
      <c r="H1025" s="83"/>
      <c r="I1025" s="129"/>
      <c r="J1025" s="129"/>
      <c r="K1025" s="129"/>
      <c r="M1025" s="83"/>
      <c r="N1025" s="131"/>
      <c r="P1025" s="83"/>
      <c r="Q1025" s="83"/>
      <c r="R1025" s="83"/>
    </row>
    <row r="1026" spans="2:18" ht="15">
      <c r="B1026" s="83"/>
      <c r="C1026" s="83"/>
      <c r="D1026" s="83"/>
      <c r="E1026" s="83"/>
      <c r="H1026" s="83"/>
      <c r="I1026" s="129"/>
      <c r="J1026" s="129"/>
      <c r="K1026" s="129"/>
      <c r="M1026" s="83"/>
      <c r="N1026" s="131"/>
      <c r="P1026" s="83"/>
      <c r="Q1026" s="83"/>
      <c r="R1026" s="83"/>
    </row>
    <row r="1027" spans="2:18" ht="15">
      <c r="B1027" s="83"/>
      <c r="C1027" s="83"/>
      <c r="D1027" s="83"/>
      <c r="E1027" s="83"/>
      <c r="H1027" s="83"/>
      <c r="I1027" s="129"/>
      <c r="J1027" s="129"/>
      <c r="K1027" s="129"/>
      <c r="M1027" s="83"/>
      <c r="N1027" s="131"/>
      <c r="P1027" s="83"/>
      <c r="Q1027" s="83"/>
      <c r="R1027" s="83"/>
    </row>
    <row r="1028" spans="2:18" ht="15">
      <c r="B1028" s="83"/>
      <c r="C1028" s="83"/>
      <c r="D1028" s="83"/>
      <c r="E1028" s="83"/>
      <c r="H1028" s="83"/>
      <c r="I1028" s="129"/>
      <c r="J1028" s="129"/>
      <c r="K1028" s="129"/>
      <c r="M1028" s="83"/>
      <c r="N1028" s="131"/>
      <c r="P1028" s="83"/>
      <c r="Q1028" s="83"/>
      <c r="R1028" s="83"/>
    </row>
    <row r="1029" spans="2:18" ht="15">
      <c r="B1029" s="83"/>
      <c r="C1029" s="83"/>
      <c r="D1029" s="83"/>
      <c r="E1029" s="83"/>
      <c r="H1029" s="83"/>
      <c r="I1029" s="109"/>
      <c r="J1029" s="109"/>
      <c r="K1029" s="109"/>
      <c r="M1029" s="83"/>
      <c r="N1029" s="131"/>
      <c r="P1029" s="83"/>
      <c r="Q1029" s="83"/>
      <c r="R1029" s="83"/>
    </row>
    <row r="1030" spans="2:18" ht="15">
      <c r="B1030" s="83"/>
      <c r="C1030" s="83"/>
      <c r="D1030" s="83"/>
      <c r="E1030" s="83"/>
      <c r="H1030" s="83"/>
      <c r="I1030" s="109"/>
      <c r="J1030" s="109"/>
      <c r="K1030" s="109"/>
      <c r="M1030" s="83"/>
      <c r="N1030" s="131"/>
      <c r="P1030" s="83"/>
      <c r="Q1030" s="83"/>
      <c r="R1030" s="83"/>
    </row>
    <row r="1031" spans="2:18" ht="15">
      <c r="B1031" s="83"/>
      <c r="C1031" s="83"/>
      <c r="D1031" s="83"/>
      <c r="E1031" s="83"/>
      <c r="H1031" s="83"/>
      <c r="I1031" s="109"/>
      <c r="J1031" s="109"/>
      <c r="K1031" s="109"/>
      <c r="M1031" s="83"/>
      <c r="N1031" s="109"/>
      <c r="P1031" s="83"/>
      <c r="Q1031" s="83"/>
      <c r="R1031" s="83"/>
    </row>
    <row r="1032" spans="2:18" ht="15">
      <c r="B1032" s="83"/>
      <c r="C1032" s="83"/>
      <c r="D1032" s="83"/>
      <c r="E1032" s="83"/>
      <c r="H1032" s="83"/>
      <c r="I1032" s="109"/>
      <c r="J1032" s="109"/>
      <c r="K1032" s="109"/>
      <c r="M1032" s="83"/>
      <c r="N1032" s="109"/>
      <c r="P1032" s="83"/>
      <c r="Q1032" s="83"/>
      <c r="R1032" s="83"/>
    </row>
    <row r="1033" spans="2:18" ht="15">
      <c r="B1033" s="83"/>
      <c r="C1033" s="83"/>
      <c r="D1033" s="83"/>
      <c r="E1033" s="83"/>
      <c r="H1033" s="83"/>
      <c r="I1033" s="109"/>
      <c r="J1033" s="109"/>
      <c r="K1033" s="109"/>
      <c r="M1033" s="83"/>
      <c r="N1033" s="109"/>
      <c r="P1033" s="83"/>
      <c r="Q1033" s="83"/>
      <c r="R1033" s="83"/>
    </row>
    <row r="1034" spans="2:18" ht="15">
      <c r="B1034" s="83"/>
      <c r="C1034" s="83"/>
      <c r="D1034" s="83"/>
      <c r="E1034" s="83"/>
      <c r="H1034" s="83"/>
      <c r="I1034" s="109"/>
      <c r="J1034" s="109"/>
      <c r="K1034" s="109"/>
      <c r="M1034" s="83"/>
      <c r="N1034" s="109"/>
      <c r="P1034" s="83"/>
      <c r="Q1034" s="83"/>
      <c r="R1034" s="83"/>
    </row>
    <row r="1035" spans="2:18" ht="15">
      <c r="B1035" s="83"/>
      <c r="C1035" s="83"/>
      <c r="D1035" s="83"/>
      <c r="E1035" s="83"/>
      <c r="H1035" s="83"/>
      <c r="I1035" s="109"/>
      <c r="J1035" s="109"/>
      <c r="K1035" s="109"/>
      <c r="M1035" s="83"/>
      <c r="N1035" s="109"/>
      <c r="P1035" s="83"/>
      <c r="Q1035" s="83"/>
      <c r="R1035" s="83"/>
    </row>
    <row r="1036" spans="2:18" ht="15">
      <c r="B1036" s="83"/>
      <c r="C1036" s="83"/>
      <c r="D1036" s="83"/>
      <c r="E1036" s="83"/>
      <c r="H1036" s="83"/>
      <c r="I1036" s="109"/>
      <c r="J1036" s="109"/>
      <c r="K1036" s="109"/>
      <c r="M1036" s="83"/>
      <c r="N1036" s="109"/>
      <c r="P1036" s="83"/>
      <c r="Q1036" s="83"/>
      <c r="R1036" s="83"/>
    </row>
    <row r="1037" spans="2:18" ht="15">
      <c r="B1037" s="83"/>
      <c r="C1037" s="83"/>
      <c r="D1037" s="83"/>
      <c r="E1037" s="83"/>
      <c r="H1037" s="83"/>
      <c r="I1037" s="109"/>
      <c r="J1037" s="109"/>
      <c r="K1037" s="109"/>
      <c r="M1037" s="83"/>
      <c r="N1037" s="109"/>
      <c r="P1037" s="83"/>
      <c r="Q1037" s="83"/>
      <c r="R1037" s="83"/>
    </row>
    <row r="1038" spans="2:18" ht="15">
      <c r="B1038" s="83"/>
      <c r="C1038" s="83"/>
      <c r="D1038" s="83"/>
      <c r="E1038" s="83"/>
      <c r="H1038" s="83"/>
      <c r="I1038" s="109"/>
      <c r="J1038" s="109"/>
      <c r="K1038" s="109"/>
      <c r="M1038" s="83"/>
      <c r="N1038" s="109"/>
      <c r="P1038" s="83"/>
      <c r="Q1038" s="83"/>
      <c r="R1038" s="83"/>
    </row>
    <row r="1039" spans="2:18" ht="15">
      <c r="B1039" s="83"/>
      <c r="C1039" s="83"/>
      <c r="D1039" s="83"/>
      <c r="E1039" s="83"/>
      <c r="H1039" s="83"/>
      <c r="I1039" s="109"/>
      <c r="J1039" s="109"/>
      <c r="K1039" s="109"/>
      <c r="M1039" s="83"/>
      <c r="N1039" s="109"/>
      <c r="P1039" s="83"/>
      <c r="Q1039" s="83"/>
      <c r="R1039" s="83"/>
    </row>
    <row r="1040" spans="2:18" ht="15">
      <c r="B1040" s="83"/>
      <c r="C1040" s="83"/>
      <c r="D1040" s="83"/>
      <c r="E1040" s="83"/>
      <c r="H1040" s="83"/>
      <c r="I1040" s="109"/>
      <c r="J1040" s="109"/>
      <c r="K1040" s="109"/>
      <c r="M1040" s="83"/>
      <c r="N1040" s="109"/>
      <c r="P1040" s="83"/>
      <c r="Q1040" s="83"/>
      <c r="R1040" s="83"/>
    </row>
    <row r="1041" spans="2:18" ht="15">
      <c r="B1041" s="83"/>
      <c r="C1041" s="83"/>
      <c r="D1041" s="83"/>
      <c r="E1041" s="83"/>
      <c r="H1041" s="83"/>
      <c r="I1041" s="109"/>
      <c r="J1041" s="109"/>
      <c r="K1041" s="109"/>
      <c r="M1041" s="83"/>
      <c r="N1041" s="109"/>
      <c r="P1041" s="83"/>
      <c r="Q1041" s="83"/>
      <c r="R1041" s="83"/>
    </row>
    <row r="1042" spans="2:18" ht="15">
      <c r="B1042" s="83"/>
      <c r="C1042" s="83"/>
      <c r="D1042" s="83"/>
      <c r="E1042" s="83"/>
      <c r="H1042" s="83"/>
      <c r="I1042" s="109"/>
      <c r="J1042" s="109"/>
      <c r="K1042" s="109"/>
      <c r="M1042" s="83"/>
      <c r="N1042" s="109"/>
      <c r="P1042" s="83"/>
      <c r="Q1042" s="83"/>
      <c r="R1042" s="83"/>
    </row>
    <row r="1043" spans="2:18" ht="15">
      <c r="B1043" s="83"/>
      <c r="C1043" s="83"/>
      <c r="D1043" s="83"/>
      <c r="E1043" s="83"/>
      <c r="H1043" s="83"/>
      <c r="I1043" s="109"/>
      <c r="J1043" s="109"/>
      <c r="K1043" s="109"/>
      <c r="M1043" s="83"/>
      <c r="N1043" s="109"/>
      <c r="P1043" s="83"/>
      <c r="Q1043" s="83"/>
      <c r="R1043" s="83"/>
    </row>
    <row r="1044" spans="2:18" ht="15">
      <c r="B1044" s="83"/>
      <c r="C1044" s="83"/>
      <c r="D1044" s="83"/>
      <c r="E1044" s="83"/>
      <c r="H1044" s="83"/>
      <c r="I1044" s="109"/>
      <c r="J1044" s="109"/>
      <c r="K1044" s="109"/>
      <c r="M1044" s="83"/>
      <c r="N1044" s="109"/>
      <c r="P1044" s="83"/>
      <c r="Q1044" s="83"/>
      <c r="R1044" s="83"/>
    </row>
    <row r="1045" spans="2:18" ht="15">
      <c r="B1045" s="83"/>
      <c r="C1045" s="83"/>
      <c r="D1045" s="83"/>
      <c r="E1045" s="83"/>
      <c r="H1045" s="83"/>
      <c r="I1045" s="109"/>
      <c r="J1045" s="109"/>
      <c r="K1045" s="109"/>
      <c r="M1045" s="83"/>
      <c r="N1045" s="109"/>
      <c r="P1045" s="83"/>
      <c r="Q1045" s="83"/>
      <c r="R1045" s="83"/>
    </row>
    <row r="1046" spans="2:18" ht="15">
      <c r="B1046" s="83"/>
      <c r="C1046" s="83"/>
      <c r="D1046" s="83"/>
      <c r="E1046" s="83"/>
      <c r="H1046" s="83"/>
      <c r="I1046" s="109"/>
      <c r="J1046" s="109"/>
      <c r="K1046" s="109"/>
      <c r="M1046" s="83"/>
      <c r="N1046" s="109"/>
      <c r="P1046" s="83"/>
      <c r="Q1046" s="83"/>
      <c r="R1046" s="83"/>
    </row>
    <row r="1047" spans="2:18" ht="15">
      <c r="B1047" s="83"/>
      <c r="C1047" s="83"/>
      <c r="D1047" s="83"/>
      <c r="E1047" s="83"/>
      <c r="H1047" s="83"/>
      <c r="I1047" s="109"/>
      <c r="J1047" s="109"/>
      <c r="K1047" s="109"/>
      <c r="M1047" s="83"/>
      <c r="N1047" s="109"/>
      <c r="P1047" s="83"/>
      <c r="Q1047" s="83"/>
      <c r="R1047" s="83"/>
    </row>
    <row r="1048" spans="2:18" ht="15">
      <c r="B1048" s="83"/>
      <c r="C1048" s="83"/>
      <c r="D1048" s="83"/>
      <c r="E1048" s="83"/>
      <c r="H1048" s="83"/>
      <c r="I1048" s="109"/>
      <c r="J1048" s="109"/>
      <c r="K1048" s="109"/>
      <c r="M1048" s="83"/>
      <c r="N1048" s="109"/>
      <c r="P1048" s="83"/>
      <c r="Q1048" s="83"/>
      <c r="R1048" s="83"/>
    </row>
    <row r="1049" spans="2:18" ht="15">
      <c r="B1049" s="83"/>
      <c r="C1049" s="83"/>
      <c r="D1049" s="83"/>
      <c r="E1049" s="83"/>
      <c r="H1049" s="83"/>
      <c r="I1049" s="109"/>
      <c r="J1049" s="109"/>
      <c r="K1049" s="109"/>
      <c r="M1049" s="83"/>
      <c r="N1049" s="109"/>
      <c r="P1049" s="83"/>
      <c r="Q1049" s="83"/>
      <c r="R1049" s="83"/>
    </row>
    <row r="1050" spans="2:18" ht="15">
      <c r="B1050" s="83"/>
      <c r="C1050" s="83"/>
      <c r="D1050" s="83"/>
      <c r="E1050" s="83"/>
      <c r="H1050" s="83"/>
      <c r="I1050" s="109"/>
      <c r="J1050" s="109"/>
      <c r="K1050" s="109"/>
      <c r="M1050" s="83"/>
      <c r="N1050" s="109"/>
      <c r="P1050" s="83"/>
      <c r="Q1050" s="83"/>
      <c r="R1050" s="83"/>
    </row>
    <row r="1051" spans="2:18" ht="15">
      <c r="B1051" s="83"/>
      <c r="C1051" s="83"/>
      <c r="D1051" s="83"/>
      <c r="E1051" s="83"/>
      <c r="H1051" s="83"/>
      <c r="I1051" s="109"/>
      <c r="J1051" s="109"/>
      <c r="K1051" s="109"/>
      <c r="M1051" s="83"/>
      <c r="N1051" s="109"/>
      <c r="P1051" s="83"/>
      <c r="Q1051" s="83"/>
      <c r="R1051" s="83"/>
    </row>
    <row r="1052" spans="2:18" ht="15">
      <c r="B1052" s="83"/>
      <c r="C1052" s="83"/>
      <c r="D1052" s="83"/>
      <c r="E1052" s="83"/>
      <c r="H1052" s="83"/>
      <c r="I1052" s="109"/>
      <c r="J1052" s="109"/>
      <c r="K1052" s="109"/>
      <c r="M1052" s="83"/>
      <c r="N1052" s="109"/>
      <c r="P1052" s="83"/>
      <c r="Q1052" s="83"/>
      <c r="R1052" s="83"/>
    </row>
    <row r="1053" spans="2:18" ht="15">
      <c r="B1053" s="83"/>
      <c r="C1053" s="83"/>
      <c r="D1053" s="83"/>
      <c r="E1053" s="83"/>
      <c r="H1053" s="83"/>
      <c r="I1053" s="109"/>
      <c r="J1053" s="109"/>
      <c r="K1053" s="109"/>
      <c r="M1053" s="83"/>
      <c r="N1053" s="109"/>
      <c r="P1053" s="83"/>
      <c r="Q1053" s="83"/>
      <c r="R1053" s="83"/>
    </row>
    <row r="1054" spans="2:18" ht="15">
      <c r="B1054" s="83"/>
      <c r="C1054" s="83"/>
      <c r="D1054" s="83"/>
      <c r="E1054" s="83"/>
      <c r="H1054" s="83"/>
      <c r="I1054" s="109"/>
      <c r="J1054" s="109"/>
      <c r="K1054" s="109"/>
      <c r="M1054" s="83"/>
      <c r="N1054" s="109"/>
      <c r="P1054" s="83"/>
      <c r="Q1054" s="83"/>
      <c r="R1054" s="83"/>
    </row>
    <row r="1055" spans="2:18" ht="15">
      <c r="B1055" s="83"/>
      <c r="C1055" s="83"/>
      <c r="D1055" s="83"/>
      <c r="E1055" s="83"/>
      <c r="H1055" s="83"/>
      <c r="I1055" s="109"/>
      <c r="J1055" s="109"/>
      <c r="K1055" s="109"/>
      <c r="M1055" s="83"/>
      <c r="N1055" s="109"/>
      <c r="P1055" s="83"/>
      <c r="Q1055" s="83"/>
      <c r="R1055" s="83"/>
    </row>
    <row r="1056" spans="2:18" ht="15">
      <c r="B1056" s="83"/>
      <c r="C1056" s="83"/>
      <c r="D1056" s="83"/>
      <c r="E1056" s="83"/>
      <c r="H1056" s="83"/>
      <c r="I1056" s="109"/>
      <c r="J1056" s="109"/>
      <c r="K1056" s="109"/>
      <c r="M1056" s="83"/>
      <c r="N1056" s="109"/>
      <c r="P1056" s="83"/>
      <c r="Q1056" s="83"/>
      <c r="R1056" s="83"/>
    </row>
    <row r="1057" spans="2:18" ht="15">
      <c r="B1057" s="83"/>
      <c r="C1057" s="83"/>
      <c r="D1057" s="83"/>
      <c r="E1057" s="83"/>
      <c r="H1057" s="83"/>
      <c r="I1057" s="109"/>
      <c r="J1057" s="109"/>
      <c r="K1057" s="109"/>
      <c r="M1057" s="83"/>
      <c r="N1057" s="109"/>
      <c r="P1057" s="83"/>
      <c r="Q1057" s="83"/>
      <c r="R1057" s="83"/>
    </row>
    <row r="1058" spans="2:18" ht="15">
      <c r="B1058" s="83"/>
      <c r="C1058" s="83"/>
      <c r="D1058" s="83"/>
      <c r="E1058" s="83"/>
      <c r="H1058" s="83"/>
      <c r="I1058" s="109"/>
      <c r="J1058" s="109"/>
      <c r="K1058" s="109"/>
      <c r="M1058" s="83"/>
      <c r="N1058" s="109"/>
      <c r="P1058" s="83"/>
      <c r="Q1058" s="83"/>
      <c r="R1058" s="83"/>
    </row>
    <row r="1059" spans="2:18" ht="15">
      <c r="B1059" s="83"/>
      <c r="C1059" s="83"/>
      <c r="D1059" s="83"/>
      <c r="E1059" s="83"/>
      <c r="H1059" s="83"/>
      <c r="I1059" s="109"/>
      <c r="J1059" s="109"/>
      <c r="K1059" s="109"/>
      <c r="M1059" s="83"/>
      <c r="N1059" s="109"/>
      <c r="P1059" s="83"/>
      <c r="Q1059" s="83"/>
      <c r="R1059" s="83"/>
    </row>
    <row r="1060" spans="2:18" ht="15">
      <c r="B1060" s="83"/>
      <c r="C1060" s="83"/>
      <c r="D1060" s="83"/>
      <c r="E1060" s="83"/>
      <c r="H1060" s="83"/>
      <c r="I1060" s="128"/>
      <c r="J1060" s="128"/>
      <c r="K1060" s="128"/>
      <c r="M1060" s="83"/>
      <c r="N1060" s="109"/>
      <c r="P1060" s="83"/>
      <c r="Q1060" s="83"/>
      <c r="R1060" s="83"/>
    </row>
    <row r="1061" spans="2:18" ht="15">
      <c r="B1061" s="83"/>
      <c r="C1061" s="83"/>
      <c r="D1061" s="83"/>
      <c r="E1061" s="83"/>
      <c r="H1061" s="83"/>
      <c r="I1061" s="128"/>
      <c r="J1061" s="128"/>
      <c r="K1061" s="128"/>
      <c r="M1061" s="83"/>
      <c r="N1061" s="109"/>
      <c r="P1061" s="83"/>
      <c r="Q1061" s="83"/>
      <c r="R1061" s="83"/>
    </row>
    <row r="1062" spans="2:18" ht="15">
      <c r="B1062" s="83"/>
      <c r="C1062" s="83"/>
      <c r="D1062" s="83"/>
      <c r="E1062" s="83"/>
      <c r="H1062" s="83"/>
      <c r="I1062" s="128"/>
      <c r="J1062" s="128"/>
      <c r="K1062" s="128"/>
      <c r="M1062" s="83"/>
      <c r="N1062" s="109"/>
      <c r="P1062" s="83"/>
      <c r="Q1062" s="83"/>
      <c r="R1062" s="83"/>
    </row>
    <row r="1063" spans="2:18" ht="15">
      <c r="B1063" s="83"/>
      <c r="C1063" s="83"/>
      <c r="D1063" s="83"/>
      <c r="E1063" s="83"/>
      <c r="H1063" s="83"/>
      <c r="I1063" s="128"/>
      <c r="J1063" s="128"/>
      <c r="K1063" s="128"/>
      <c r="M1063" s="83"/>
      <c r="N1063" s="109"/>
      <c r="P1063" s="83"/>
      <c r="Q1063" s="83"/>
      <c r="R1063" s="83"/>
    </row>
    <row r="1064" spans="2:18" ht="15">
      <c r="B1064" s="83"/>
      <c r="C1064" s="83"/>
      <c r="D1064" s="83"/>
      <c r="E1064" s="83"/>
      <c r="H1064" s="83"/>
      <c r="I1064" s="128"/>
      <c r="J1064" s="128"/>
      <c r="K1064" s="128"/>
      <c r="M1064" s="83"/>
      <c r="N1064" s="109"/>
      <c r="P1064" s="83"/>
      <c r="Q1064" s="83"/>
      <c r="R1064" s="83"/>
    </row>
    <row r="1065" spans="2:18" ht="15">
      <c r="B1065" s="83"/>
      <c r="C1065" s="83"/>
      <c r="D1065" s="83"/>
      <c r="E1065" s="83"/>
      <c r="H1065" s="83"/>
      <c r="I1065" s="128"/>
      <c r="J1065" s="128"/>
      <c r="K1065" s="128"/>
      <c r="M1065" s="83"/>
      <c r="N1065" s="109"/>
      <c r="P1065" s="83"/>
      <c r="Q1065" s="83"/>
      <c r="R1065" s="83"/>
    </row>
    <row r="1066" spans="2:18" ht="15">
      <c r="B1066" s="83"/>
      <c r="C1066" s="83"/>
      <c r="D1066" s="83"/>
      <c r="E1066" s="83"/>
      <c r="H1066" s="83"/>
      <c r="I1066" s="128"/>
      <c r="J1066" s="128"/>
      <c r="K1066" s="128"/>
      <c r="M1066" s="83"/>
      <c r="N1066" s="109"/>
      <c r="P1066" s="83"/>
      <c r="Q1066" s="83"/>
      <c r="R1066" s="83"/>
    </row>
    <row r="1067" spans="2:18" ht="15">
      <c r="B1067" s="83"/>
      <c r="C1067" s="83"/>
      <c r="D1067" s="83"/>
      <c r="E1067" s="83"/>
      <c r="H1067" s="83"/>
      <c r="I1067" s="128"/>
      <c r="J1067" s="128"/>
      <c r="K1067" s="128"/>
      <c r="M1067" s="83"/>
      <c r="N1067" s="109"/>
      <c r="P1067" s="83"/>
      <c r="Q1067" s="83"/>
      <c r="R1067" s="83"/>
    </row>
    <row r="1068" spans="2:18" ht="15">
      <c r="B1068" s="83"/>
      <c r="C1068" s="83"/>
      <c r="D1068" s="83"/>
      <c r="E1068" s="83"/>
      <c r="H1068" s="83"/>
      <c r="I1068" s="128"/>
      <c r="J1068" s="128"/>
      <c r="K1068" s="128"/>
      <c r="M1068" s="83"/>
      <c r="N1068" s="109"/>
      <c r="P1068" s="83"/>
      <c r="Q1068" s="83"/>
      <c r="R1068" s="83"/>
    </row>
    <row r="1069" spans="2:18" ht="15">
      <c r="B1069" s="83"/>
      <c r="C1069" s="83"/>
      <c r="D1069" s="83"/>
      <c r="E1069" s="83"/>
      <c r="H1069" s="83"/>
      <c r="I1069" s="128"/>
      <c r="J1069" s="128"/>
      <c r="K1069" s="128"/>
      <c r="M1069" s="83"/>
      <c r="N1069" s="109"/>
      <c r="P1069" s="83"/>
      <c r="Q1069" s="83"/>
      <c r="R1069" s="83"/>
    </row>
    <row r="1070" spans="2:18" ht="15">
      <c r="B1070" s="83"/>
      <c r="C1070" s="83"/>
      <c r="D1070" s="83"/>
      <c r="E1070" s="83"/>
      <c r="H1070" s="83"/>
      <c r="I1070" s="128"/>
      <c r="J1070" s="128"/>
      <c r="K1070" s="128"/>
      <c r="M1070" s="83"/>
      <c r="N1070" s="109"/>
      <c r="P1070" s="83"/>
      <c r="Q1070" s="83"/>
      <c r="R1070" s="83"/>
    </row>
    <row r="1071" spans="2:18" ht="15">
      <c r="B1071" s="83"/>
      <c r="C1071" s="83"/>
      <c r="D1071" s="83"/>
      <c r="E1071" s="83"/>
      <c r="H1071" s="83"/>
      <c r="I1071" s="128"/>
      <c r="J1071" s="128"/>
      <c r="K1071" s="128"/>
      <c r="M1071" s="83"/>
      <c r="N1071" s="109"/>
      <c r="P1071" s="83"/>
      <c r="Q1071" s="83"/>
      <c r="R1071" s="83"/>
    </row>
    <row r="1072" spans="2:18">
      <c r="B1072" s="83"/>
      <c r="C1072" s="83"/>
    </row>
    <row r="1073" spans="1:73">
      <c r="B1073" s="83"/>
      <c r="C1073" s="83"/>
    </row>
    <row r="1074" spans="1:73">
      <c r="B1074" s="83"/>
      <c r="C1074" s="83"/>
    </row>
    <row r="1075" spans="1:73">
      <c r="A1075" s="145"/>
      <c r="B1075" s="83"/>
      <c r="C1075" s="83"/>
      <c r="D1075" s="136"/>
      <c r="E1075" s="136"/>
      <c r="F1075" s="136"/>
      <c r="G1075" s="136"/>
      <c r="H1075" s="136"/>
      <c r="I1075" s="137"/>
      <c r="J1075" s="137"/>
      <c r="K1075" s="137"/>
      <c r="L1075" s="136"/>
      <c r="M1075" s="136"/>
      <c r="N1075" s="145"/>
      <c r="O1075" s="136"/>
      <c r="P1075" s="136"/>
      <c r="Q1075" s="137"/>
      <c r="R1075" s="136"/>
      <c r="S1075" s="136"/>
      <c r="T1075" s="137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8"/>
      <c r="AE1075" s="138"/>
      <c r="AF1075" s="138"/>
      <c r="AG1075" s="138"/>
      <c r="AH1075" s="138"/>
      <c r="AI1075" s="138"/>
      <c r="AJ1075" s="138"/>
      <c r="AK1075" s="138"/>
      <c r="AL1075" s="138"/>
      <c r="AM1075" s="138"/>
      <c r="AN1075" s="138"/>
      <c r="AO1075" s="138"/>
      <c r="AP1075" s="136"/>
      <c r="AQ1075" s="136"/>
      <c r="AR1075" s="136"/>
      <c r="AS1075" s="136"/>
      <c r="AT1075" s="136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6"/>
      <c r="BE1075" s="136"/>
      <c r="BF1075" s="136"/>
      <c r="BG1075" s="136"/>
      <c r="BH1075" s="136"/>
      <c r="BI1075" s="136"/>
      <c r="BJ1075" s="136"/>
      <c r="BK1075" s="136"/>
      <c r="BL1075" s="136"/>
      <c r="BM1075" s="136"/>
      <c r="BN1075" s="136"/>
      <c r="BO1075" s="136"/>
      <c r="BP1075" s="136"/>
      <c r="BQ1075" s="136"/>
      <c r="BR1075" s="136"/>
      <c r="BS1075" s="136"/>
      <c r="BT1075" s="136"/>
      <c r="BU1075" s="136"/>
    </row>
    <row r="1076" spans="1:73">
      <c r="A1076" s="145"/>
      <c r="B1076" s="83"/>
      <c r="C1076" s="83"/>
      <c r="D1076" s="136"/>
      <c r="E1076" s="136"/>
      <c r="F1076" s="136"/>
      <c r="G1076" s="136"/>
      <c r="H1076" s="136"/>
      <c r="I1076" s="137"/>
      <c r="J1076" s="137"/>
      <c r="K1076" s="137"/>
      <c r="L1076" s="136"/>
      <c r="M1076" s="136"/>
      <c r="N1076" s="145"/>
      <c r="O1076" s="136"/>
      <c r="P1076" s="136"/>
      <c r="Q1076" s="137"/>
      <c r="R1076" s="136"/>
      <c r="S1076" s="136"/>
      <c r="T1076" s="137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8"/>
      <c r="AE1076" s="138"/>
      <c r="AF1076" s="138"/>
      <c r="AG1076" s="138"/>
      <c r="AH1076" s="138"/>
      <c r="AI1076" s="138"/>
      <c r="AJ1076" s="138"/>
      <c r="AK1076" s="138"/>
      <c r="AL1076" s="138"/>
      <c r="AM1076" s="138"/>
      <c r="AN1076" s="138"/>
      <c r="AO1076" s="138"/>
      <c r="AP1076" s="136"/>
      <c r="AQ1076" s="136"/>
      <c r="AR1076" s="136"/>
      <c r="AS1076" s="136"/>
      <c r="AT1076" s="136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6"/>
      <c r="BE1076" s="136"/>
      <c r="BF1076" s="136"/>
      <c r="BG1076" s="136"/>
      <c r="BH1076" s="136"/>
      <c r="BI1076" s="136"/>
      <c r="BJ1076" s="136"/>
      <c r="BK1076" s="136"/>
      <c r="BL1076" s="136"/>
      <c r="BM1076" s="136"/>
      <c r="BN1076" s="136"/>
      <c r="BO1076" s="136"/>
      <c r="BP1076" s="136"/>
      <c r="BQ1076" s="136"/>
      <c r="BR1076" s="136"/>
      <c r="BS1076" s="136"/>
      <c r="BT1076" s="136"/>
      <c r="BU1076" s="136"/>
    </row>
    <row r="1077" spans="1:73">
      <c r="A1077" s="145"/>
      <c r="B1077" s="83"/>
      <c r="C1077" s="83"/>
      <c r="D1077" s="136"/>
      <c r="E1077" s="136"/>
      <c r="F1077" s="136"/>
      <c r="G1077" s="136"/>
      <c r="H1077" s="136"/>
      <c r="I1077" s="137"/>
      <c r="J1077" s="137"/>
      <c r="K1077" s="137"/>
      <c r="L1077" s="136"/>
      <c r="M1077" s="136"/>
      <c r="N1077" s="145"/>
      <c r="O1077" s="136"/>
      <c r="P1077" s="136"/>
      <c r="Q1077" s="137"/>
      <c r="R1077" s="136"/>
      <c r="S1077" s="136"/>
      <c r="T1077" s="137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8"/>
      <c r="AE1077" s="138"/>
      <c r="AF1077" s="138"/>
      <c r="AG1077" s="138"/>
      <c r="AH1077" s="138"/>
      <c r="AI1077" s="138"/>
      <c r="AJ1077" s="138"/>
      <c r="AK1077" s="138"/>
      <c r="AL1077" s="138"/>
      <c r="AM1077" s="138"/>
      <c r="AN1077" s="138"/>
      <c r="AO1077" s="138"/>
      <c r="AP1077" s="136"/>
      <c r="AQ1077" s="136"/>
      <c r="AR1077" s="136"/>
      <c r="AS1077" s="136"/>
      <c r="AT1077" s="136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6"/>
      <c r="BE1077" s="136"/>
      <c r="BF1077" s="136"/>
      <c r="BG1077" s="136"/>
      <c r="BH1077" s="136"/>
      <c r="BI1077" s="136"/>
      <c r="BJ1077" s="136"/>
      <c r="BK1077" s="136"/>
      <c r="BL1077" s="136"/>
      <c r="BM1077" s="136"/>
      <c r="BN1077" s="136"/>
      <c r="BO1077" s="136"/>
      <c r="BP1077" s="136"/>
      <c r="BQ1077" s="136"/>
      <c r="BR1077" s="136"/>
      <c r="BS1077" s="136"/>
      <c r="BT1077" s="136"/>
      <c r="BU1077" s="136"/>
    </row>
    <row r="1078" spans="1:73">
      <c r="A1078" s="145"/>
      <c r="B1078" s="83"/>
      <c r="C1078" s="83"/>
      <c r="D1078" s="136"/>
      <c r="E1078" s="136"/>
      <c r="F1078" s="136"/>
      <c r="G1078" s="136"/>
      <c r="H1078" s="136"/>
      <c r="I1078" s="137"/>
      <c r="J1078" s="137"/>
      <c r="K1078" s="137"/>
      <c r="L1078" s="136"/>
      <c r="M1078" s="136"/>
      <c r="N1078" s="145"/>
      <c r="O1078" s="136"/>
      <c r="P1078" s="136"/>
      <c r="Q1078" s="137"/>
      <c r="R1078" s="136"/>
      <c r="S1078" s="136"/>
      <c r="T1078" s="137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8"/>
      <c r="AE1078" s="138"/>
      <c r="AF1078" s="138"/>
      <c r="AG1078" s="138"/>
      <c r="AH1078" s="138"/>
      <c r="AI1078" s="138"/>
      <c r="AJ1078" s="138"/>
      <c r="AK1078" s="138"/>
      <c r="AL1078" s="138"/>
      <c r="AM1078" s="138"/>
      <c r="AN1078" s="138"/>
      <c r="AO1078" s="138"/>
      <c r="AP1078" s="136"/>
      <c r="AQ1078" s="136"/>
      <c r="AR1078" s="136"/>
      <c r="AS1078" s="136"/>
      <c r="AT1078" s="136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6"/>
      <c r="BE1078" s="136"/>
      <c r="BF1078" s="136"/>
      <c r="BG1078" s="136"/>
      <c r="BH1078" s="136"/>
      <c r="BI1078" s="136"/>
      <c r="BJ1078" s="136"/>
      <c r="BK1078" s="136"/>
      <c r="BL1078" s="136"/>
      <c r="BM1078" s="136"/>
      <c r="BN1078" s="136"/>
      <c r="BO1078" s="136"/>
      <c r="BP1078" s="136"/>
      <c r="BQ1078" s="136"/>
      <c r="BR1078" s="136"/>
      <c r="BS1078" s="136"/>
      <c r="BT1078" s="136"/>
      <c r="BU1078" s="136"/>
    </row>
    <row r="1079" spans="1:73">
      <c r="A1079" s="145"/>
      <c r="B1079" s="83"/>
      <c r="C1079" s="83"/>
      <c r="D1079" s="136"/>
      <c r="E1079" s="136"/>
      <c r="F1079" s="136"/>
      <c r="G1079" s="136"/>
      <c r="H1079" s="136"/>
      <c r="I1079" s="137"/>
      <c r="J1079" s="137"/>
      <c r="K1079" s="137"/>
      <c r="L1079" s="136"/>
      <c r="M1079" s="136"/>
      <c r="N1079" s="145"/>
      <c r="O1079" s="136"/>
      <c r="P1079" s="136"/>
      <c r="Q1079" s="137"/>
      <c r="R1079" s="136"/>
      <c r="S1079" s="136"/>
      <c r="T1079" s="137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8"/>
      <c r="AE1079" s="138"/>
      <c r="AF1079" s="138"/>
      <c r="AG1079" s="138"/>
      <c r="AH1079" s="138"/>
      <c r="AI1079" s="138"/>
      <c r="AJ1079" s="138"/>
      <c r="AK1079" s="138"/>
      <c r="AL1079" s="138"/>
      <c r="AM1079" s="138"/>
      <c r="AN1079" s="138"/>
      <c r="AO1079" s="138"/>
      <c r="AP1079" s="136"/>
      <c r="AQ1079" s="136"/>
      <c r="AR1079" s="136"/>
      <c r="AS1079" s="136"/>
      <c r="AT1079" s="136"/>
      <c r="AU1079" s="136"/>
      <c r="AV1079" s="136"/>
      <c r="AW1079" s="136"/>
      <c r="AX1079" s="136"/>
      <c r="AY1079" s="136"/>
      <c r="AZ1079" s="136"/>
      <c r="BA1079" s="136"/>
      <c r="BB1079" s="136"/>
      <c r="BC1079" s="136"/>
      <c r="BD1079" s="136"/>
      <c r="BE1079" s="136"/>
      <c r="BF1079" s="136"/>
      <c r="BG1079" s="136"/>
      <c r="BH1079" s="136"/>
      <c r="BI1079" s="136"/>
      <c r="BJ1079" s="136"/>
      <c r="BK1079" s="136"/>
      <c r="BL1079" s="136"/>
      <c r="BM1079" s="136"/>
      <c r="BN1079" s="136"/>
      <c r="BO1079" s="136"/>
      <c r="BP1079" s="136"/>
      <c r="BQ1079" s="136"/>
      <c r="BR1079" s="136"/>
      <c r="BS1079" s="136"/>
      <c r="BT1079" s="136"/>
      <c r="BU1079" s="136"/>
    </row>
    <row r="1080" spans="1:73">
      <c r="A1080" s="145"/>
      <c r="B1080" s="83"/>
      <c r="C1080" s="83"/>
      <c r="D1080" s="136"/>
      <c r="E1080" s="136"/>
      <c r="F1080" s="136"/>
      <c r="G1080" s="136"/>
      <c r="H1080" s="136"/>
      <c r="I1080" s="137"/>
      <c r="J1080" s="137"/>
      <c r="K1080" s="137"/>
      <c r="L1080" s="136"/>
      <c r="M1080" s="136"/>
      <c r="N1080" s="145"/>
      <c r="O1080" s="136"/>
      <c r="P1080" s="136"/>
      <c r="Q1080" s="137"/>
      <c r="R1080" s="136"/>
      <c r="S1080" s="136"/>
      <c r="T1080" s="137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8"/>
      <c r="AE1080" s="138"/>
      <c r="AF1080" s="138"/>
      <c r="AG1080" s="138"/>
      <c r="AH1080" s="138"/>
      <c r="AI1080" s="138"/>
      <c r="AJ1080" s="138"/>
      <c r="AK1080" s="138"/>
      <c r="AL1080" s="138"/>
      <c r="AM1080" s="138"/>
      <c r="AN1080" s="138"/>
      <c r="AO1080" s="138"/>
      <c r="AP1080" s="136"/>
      <c r="AQ1080" s="136"/>
      <c r="AR1080" s="136"/>
      <c r="AS1080" s="136"/>
      <c r="AT1080" s="136"/>
      <c r="AU1080" s="136"/>
      <c r="AV1080" s="136"/>
      <c r="AW1080" s="136"/>
      <c r="AX1080" s="136"/>
      <c r="AY1080" s="136"/>
      <c r="AZ1080" s="136"/>
      <c r="BA1080" s="136"/>
      <c r="BB1080" s="136"/>
      <c r="BC1080" s="136"/>
      <c r="BD1080" s="136"/>
      <c r="BE1080" s="136"/>
      <c r="BF1080" s="136"/>
      <c r="BG1080" s="136"/>
      <c r="BH1080" s="136"/>
      <c r="BI1080" s="136"/>
      <c r="BJ1080" s="136"/>
      <c r="BK1080" s="136"/>
      <c r="BL1080" s="136"/>
      <c r="BM1080" s="136"/>
      <c r="BN1080" s="136"/>
      <c r="BO1080" s="136"/>
      <c r="BP1080" s="136"/>
      <c r="BQ1080" s="136"/>
      <c r="BR1080" s="136"/>
      <c r="BS1080" s="136"/>
      <c r="BT1080" s="136"/>
      <c r="BU1080" s="136"/>
    </row>
    <row r="1081" spans="1:73">
      <c r="A1081" s="145"/>
      <c r="B1081" s="83"/>
      <c r="C1081" s="83"/>
      <c r="D1081" s="136"/>
      <c r="E1081" s="136"/>
      <c r="F1081" s="136"/>
      <c r="G1081" s="136"/>
      <c r="H1081" s="136"/>
      <c r="I1081" s="137"/>
      <c r="J1081" s="137"/>
      <c r="K1081" s="137"/>
      <c r="L1081" s="136"/>
      <c r="M1081" s="136"/>
      <c r="N1081" s="145"/>
      <c r="O1081" s="136"/>
      <c r="P1081" s="136"/>
      <c r="Q1081" s="137"/>
      <c r="R1081" s="136"/>
      <c r="S1081" s="136"/>
      <c r="T1081" s="137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8"/>
      <c r="AE1081" s="138"/>
      <c r="AF1081" s="138"/>
      <c r="AG1081" s="138"/>
      <c r="AH1081" s="138"/>
      <c r="AI1081" s="138"/>
      <c r="AJ1081" s="138"/>
      <c r="AK1081" s="138"/>
      <c r="AL1081" s="138"/>
      <c r="AM1081" s="138"/>
      <c r="AN1081" s="138"/>
      <c r="AO1081" s="138"/>
      <c r="AP1081" s="136"/>
      <c r="AQ1081" s="136"/>
      <c r="AR1081" s="136"/>
      <c r="AS1081" s="136"/>
      <c r="AT1081" s="136"/>
      <c r="AU1081" s="136"/>
      <c r="AV1081" s="136"/>
      <c r="AW1081" s="136"/>
      <c r="AX1081" s="136"/>
      <c r="AY1081" s="136"/>
      <c r="AZ1081" s="136"/>
      <c r="BA1081" s="136"/>
      <c r="BB1081" s="136"/>
      <c r="BC1081" s="136"/>
      <c r="BD1081" s="136"/>
      <c r="BE1081" s="136"/>
      <c r="BF1081" s="136"/>
      <c r="BG1081" s="136"/>
      <c r="BH1081" s="136"/>
      <c r="BI1081" s="136"/>
      <c r="BJ1081" s="136"/>
      <c r="BK1081" s="136"/>
      <c r="BL1081" s="136"/>
      <c r="BM1081" s="136"/>
      <c r="BN1081" s="136"/>
      <c r="BO1081" s="136"/>
      <c r="BP1081" s="136"/>
      <c r="BQ1081" s="136"/>
      <c r="BR1081" s="136"/>
      <c r="BS1081" s="136"/>
      <c r="BT1081" s="136"/>
      <c r="BU1081" s="136"/>
    </row>
    <row r="1082" spans="1:73">
      <c r="A1082" s="145"/>
      <c r="B1082" s="83"/>
      <c r="C1082" s="83"/>
      <c r="D1082" s="136"/>
      <c r="E1082" s="136"/>
      <c r="F1082" s="136"/>
      <c r="G1082" s="136"/>
      <c r="H1082" s="136"/>
      <c r="I1082" s="137"/>
      <c r="J1082" s="137"/>
      <c r="K1082" s="137"/>
      <c r="L1082" s="136"/>
      <c r="M1082" s="136"/>
      <c r="N1082" s="145"/>
      <c r="O1082" s="136"/>
      <c r="P1082" s="136"/>
      <c r="Q1082" s="137"/>
      <c r="R1082" s="136"/>
      <c r="S1082" s="136"/>
      <c r="T1082" s="137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8"/>
      <c r="AE1082" s="138"/>
      <c r="AF1082" s="138"/>
      <c r="AG1082" s="138"/>
      <c r="AH1082" s="138"/>
      <c r="AI1082" s="138"/>
      <c r="AJ1082" s="138"/>
      <c r="AK1082" s="138"/>
      <c r="AL1082" s="138"/>
      <c r="AM1082" s="138"/>
      <c r="AN1082" s="138"/>
      <c r="AO1082" s="138"/>
      <c r="AP1082" s="136"/>
      <c r="AQ1082" s="136"/>
      <c r="AR1082" s="136"/>
      <c r="AS1082" s="136"/>
      <c r="AT1082" s="136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6"/>
      <c r="BE1082" s="136"/>
      <c r="BF1082" s="136"/>
      <c r="BG1082" s="136"/>
      <c r="BH1082" s="136"/>
      <c r="BI1082" s="136"/>
      <c r="BJ1082" s="136"/>
      <c r="BK1082" s="136"/>
      <c r="BL1082" s="136"/>
      <c r="BM1082" s="136"/>
      <c r="BN1082" s="136"/>
      <c r="BO1082" s="136"/>
      <c r="BP1082" s="136"/>
      <c r="BQ1082" s="136"/>
      <c r="BR1082" s="136"/>
      <c r="BS1082" s="136"/>
      <c r="BT1082" s="136"/>
      <c r="BU1082" s="136"/>
    </row>
    <row r="1083" spans="1:73">
      <c r="A1083" s="145"/>
      <c r="B1083" s="83"/>
      <c r="C1083" s="83"/>
      <c r="D1083" s="136"/>
      <c r="E1083" s="136"/>
      <c r="F1083" s="136"/>
      <c r="G1083" s="136"/>
      <c r="H1083" s="136"/>
      <c r="I1083" s="137"/>
      <c r="J1083" s="137"/>
      <c r="K1083" s="137"/>
      <c r="L1083" s="136"/>
      <c r="M1083" s="136"/>
      <c r="N1083" s="145"/>
      <c r="O1083" s="136"/>
      <c r="P1083" s="136"/>
      <c r="Q1083" s="137"/>
      <c r="R1083" s="136"/>
      <c r="S1083" s="136"/>
      <c r="T1083" s="137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8"/>
      <c r="AE1083" s="138"/>
      <c r="AF1083" s="138"/>
      <c r="AG1083" s="138"/>
      <c r="AH1083" s="138"/>
      <c r="AI1083" s="138"/>
      <c r="AJ1083" s="138"/>
      <c r="AK1083" s="138"/>
      <c r="AL1083" s="138"/>
      <c r="AM1083" s="138"/>
      <c r="AN1083" s="138"/>
      <c r="AO1083" s="138"/>
      <c r="AP1083" s="136"/>
      <c r="AQ1083" s="136"/>
      <c r="AR1083" s="136"/>
      <c r="AS1083" s="136"/>
      <c r="AT1083" s="136"/>
      <c r="AU1083" s="136"/>
      <c r="AV1083" s="136"/>
      <c r="AW1083" s="136"/>
      <c r="AX1083" s="136"/>
      <c r="AY1083" s="136"/>
      <c r="AZ1083" s="136"/>
      <c r="BA1083" s="136"/>
      <c r="BB1083" s="136"/>
      <c r="BC1083" s="136"/>
      <c r="BD1083" s="136"/>
      <c r="BE1083" s="136"/>
      <c r="BF1083" s="136"/>
      <c r="BG1083" s="136"/>
      <c r="BH1083" s="136"/>
      <c r="BI1083" s="136"/>
      <c r="BJ1083" s="136"/>
      <c r="BK1083" s="136"/>
      <c r="BL1083" s="136"/>
      <c r="BM1083" s="136"/>
      <c r="BN1083" s="136"/>
      <c r="BO1083" s="136"/>
      <c r="BP1083" s="136"/>
      <c r="BQ1083" s="136"/>
      <c r="BR1083" s="136"/>
      <c r="BS1083" s="136"/>
      <c r="BT1083" s="136"/>
      <c r="BU1083" s="136"/>
    </row>
    <row r="1084" spans="1:73">
      <c r="A1084" s="145"/>
      <c r="B1084" s="83"/>
      <c r="C1084" s="83"/>
      <c r="D1084" s="136"/>
      <c r="E1084" s="136"/>
      <c r="F1084" s="136"/>
      <c r="G1084" s="136"/>
      <c r="H1084" s="136"/>
      <c r="I1084" s="137"/>
      <c r="J1084" s="137"/>
      <c r="K1084" s="137"/>
      <c r="L1084" s="136"/>
      <c r="M1084" s="136"/>
      <c r="N1084" s="145"/>
      <c r="O1084" s="136"/>
      <c r="P1084" s="136"/>
      <c r="Q1084" s="137"/>
      <c r="R1084" s="136"/>
      <c r="S1084" s="136"/>
      <c r="T1084" s="137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8"/>
      <c r="AE1084" s="138"/>
      <c r="AF1084" s="138"/>
      <c r="AG1084" s="138"/>
      <c r="AH1084" s="138"/>
      <c r="AI1084" s="138"/>
      <c r="AJ1084" s="138"/>
      <c r="AK1084" s="138"/>
      <c r="AL1084" s="138"/>
      <c r="AM1084" s="138"/>
      <c r="AN1084" s="138"/>
      <c r="AO1084" s="138"/>
      <c r="AP1084" s="136"/>
      <c r="AQ1084" s="136"/>
      <c r="AR1084" s="136"/>
      <c r="AS1084" s="136"/>
      <c r="AT1084" s="136"/>
      <c r="AU1084" s="136"/>
      <c r="AV1084" s="136"/>
      <c r="AW1084" s="136"/>
      <c r="AX1084" s="136"/>
      <c r="AY1084" s="136"/>
      <c r="AZ1084" s="136"/>
      <c r="BA1084" s="136"/>
      <c r="BB1084" s="136"/>
      <c r="BC1084" s="136"/>
      <c r="BD1084" s="136"/>
      <c r="BE1084" s="136"/>
      <c r="BF1084" s="136"/>
      <c r="BG1084" s="136"/>
      <c r="BH1084" s="136"/>
      <c r="BI1084" s="136"/>
      <c r="BJ1084" s="136"/>
      <c r="BK1084" s="136"/>
      <c r="BL1084" s="136"/>
      <c r="BM1084" s="136"/>
      <c r="BN1084" s="136"/>
      <c r="BO1084" s="136"/>
      <c r="BP1084" s="136"/>
      <c r="BQ1084" s="136"/>
      <c r="BR1084" s="136"/>
      <c r="BS1084" s="136"/>
      <c r="BT1084" s="136"/>
      <c r="BU1084" s="136"/>
    </row>
    <row r="1085" spans="1:73">
      <c r="A1085" s="145"/>
      <c r="B1085" s="83"/>
      <c r="C1085" s="83"/>
      <c r="D1085" s="136"/>
      <c r="E1085" s="136"/>
      <c r="F1085" s="136"/>
      <c r="G1085" s="136"/>
      <c r="H1085" s="136"/>
      <c r="I1085" s="137"/>
      <c r="J1085" s="137"/>
      <c r="K1085" s="137"/>
      <c r="L1085" s="136"/>
      <c r="M1085" s="136"/>
      <c r="N1085" s="145"/>
      <c r="O1085" s="136"/>
      <c r="P1085" s="136"/>
      <c r="Q1085" s="137"/>
      <c r="R1085" s="136"/>
      <c r="S1085" s="136"/>
      <c r="T1085" s="137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8"/>
      <c r="AE1085" s="138"/>
      <c r="AF1085" s="138"/>
      <c r="AG1085" s="138"/>
      <c r="AH1085" s="138"/>
      <c r="AI1085" s="138"/>
      <c r="AJ1085" s="138"/>
      <c r="AK1085" s="138"/>
      <c r="AL1085" s="138"/>
      <c r="AM1085" s="138"/>
      <c r="AN1085" s="138"/>
      <c r="AO1085" s="138"/>
      <c r="AP1085" s="136"/>
      <c r="AQ1085" s="136"/>
      <c r="AR1085" s="136"/>
      <c r="AS1085" s="136"/>
      <c r="AT1085" s="136"/>
      <c r="AU1085" s="136"/>
      <c r="AV1085" s="136"/>
      <c r="AW1085" s="136"/>
      <c r="AX1085" s="136"/>
      <c r="AY1085" s="136"/>
      <c r="AZ1085" s="136"/>
      <c r="BA1085" s="136"/>
      <c r="BB1085" s="136"/>
      <c r="BC1085" s="136"/>
      <c r="BD1085" s="136"/>
      <c r="BE1085" s="136"/>
      <c r="BF1085" s="136"/>
      <c r="BG1085" s="136"/>
      <c r="BH1085" s="136"/>
      <c r="BI1085" s="136"/>
      <c r="BJ1085" s="136"/>
      <c r="BK1085" s="136"/>
      <c r="BL1085" s="136"/>
      <c r="BM1085" s="136"/>
      <c r="BN1085" s="136"/>
      <c r="BO1085" s="136"/>
      <c r="BP1085" s="136"/>
      <c r="BQ1085" s="136"/>
      <c r="BR1085" s="136"/>
      <c r="BS1085" s="136"/>
      <c r="BT1085" s="136"/>
      <c r="BU1085" s="136"/>
    </row>
    <row r="1086" spans="1:73">
      <c r="A1086" s="145"/>
      <c r="B1086" s="83"/>
      <c r="C1086" s="83"/>
      <c r="D1086" s="136"/>
      <c r="E1086" s="136"/>
      <c r="F1086" s="136"/>
      <c r="G1086" s="136"/>
      <c r="H1086" s="136"/>
      <c r="I1086" s="137"/>
      <c r="J1086" s="137"/>
      <c r="K1086" s="137"/>
      <c r="L1086" s="136"/>
      <c r="M1086" s="136"/>
      <c r="N1086" s="145"/>
      <c r="O1086" s="136"/>
      <c r="P1086" s="136"/>
      <c r="Q1086" s="137"/>
      <c r="R1086" s="136"/>
      <c r="S1086" s="136"/>
      <c r="T1086" s="137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8"/>
      <c r="AE1086" s="138"/>
      <c r="AF1086" s="138"/>
      <c r="AG1086" s="138"/>
      <c r="AH1086" s="138"/>
      <c r="AI1086" s="138"/>
      <c r="AJ1086" s="138"/>
      <c r="AK1086" s="138"/>
      <c r="AL1086" s="138"/>
      <c r="AM1086" s="138"/>
      <c r="AN1086" s="138"/>
      <c r="AO1086" s="138"/>
      <c r="AP1086" s="136"/>
      <c r="AQ1086" s="136"/>
      <c r="AR1086" s="136"/>
      <c r="AS1086" s="136"/>
      <c r="AT1086" s="136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6"/>
      <c r="BE1086" s="136"/>
      <c r="BF1086" s="136"/>
      <c r="BG1086" s="136"/>
      <c r="BH1086" s="136"/>
      <c r="BI1086" s="136"/>
      <c r="BJ1086" s="136"/>
      <c r="BK1086" s="136"/>
      <c r="BL1086" s="136"/>
      <c r="BM1086" s="136"/>
      <c r="BN1086" s="136"/>
      <c r="BO1086" s="136"/>
      <c r="BP1086" s="136"/>
      <c r="BQ1086" s="136"/>
      <c r="BR1086" s="136"/>
      <c r="BS1086" s="136"/>
      <c r="BT1086" s="136"/>
      <c r="BU1086" s="136"/>
    </row>
    <row r="1087" spans="1:73">
      <c r="A1087" s="145"/>
      <c r="B1087" s="83"/>
      <c r="C1087" s="83"/>
      <c r="D1087" s="136"/>
      <c r="E1087" s="136"/>
      <c r="F1087" s="136"/>
      <c r="G1087" s="136"/>
      <c r="H1087" s="136"/>
      <c r="I1087" s="137"/>
      <c r="J1087" s="137"/>
      <c r="K1087" s="137"/>
      <c r="L1087" s="136"/>
      <c r="M1087" s="136"/>
      <c r="N1087" s="145"/>
      <c r="O1087" s="136"/>
      <c r="P1087" s="136"/>
      <c r="Q1087" s="137"/>
      <c r="R1087" s="136"/>
      <c r="S1087" s="136"/>
      <c r="T1087" s="137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8"/>
      <c r="AE1087" s="138"/>
      <c r="AF1087" s="138"/>
      <c r="AG1087" s="138"/>
      <c r="AH1087" s="138"/>
      <c r="AI1087" s="138"/>
      <c r="AJ1087" s="138"/>
      <c r="AK1087" s="138"/>
      <c r="AL1087" s="138"/>
      <c r="AM1087" s="138"/>
      <c r="AN1087" s="138"/>
      <c r="AO1087" s="138"/>
      <c r="AP1087" s="136"/>
      <c r="AQ1087" s="136"/>
      <c r="AR1087" s="136"/>
      <c r="AS1087" s="136"/>
      <c r="AT1087" s="136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6"/>
      <c r="BE1087" s="136"/>
      <c r="BF1087" s="136"/>
      <c r="BG1087" s="136"/>
      <c r="BH1087" s="136"/>
      <c r="BI1087" s="136"/>
      <c r="BJ1087" s="136"/>
      <c r="BK1087" s="136"/>
      <c r="BL1087" s="136"/>
      <c r="BM1087" s="136"/>
      <c r="BN1087" s="136"/>
      <c r="BO1087" s="136"/>
      <c r="BP1087" s="136"/>
      <c r="BQ1087" s="136"/>
      <c r="BR1087" s="136"/>
      <c r="BS1087" s="136"/>
      <c r="BT1087" s="136"/>
      <c r="BU1087" s="136"/>
    </row>
    <row r="1088" spans="1:73">
      <c r="A1088" s="145"/>
      <c r="B1088" s="83"/>
      <c r="C1088" s="83"/>
      <c r="D1088" s="136"/>
      <c r="E1088" s="136"/>
      <c r="F1088" s="136"/>
      <c r="G1088" s="136"/>
      <c r="H1088" s="136"/>
      <c r="I1088" s="137"/>
      <c r="J1088" s="137"/>
      <c r="K1088" s="137"/>
      <c r="L1088" s="136"/>
      <c r="M1088" s="136"/>
      <c r="N1088" s="145"/>
      <c r="O1088" s="136"/>
      <c r="P1088" s="136"/>
      <c r="Q1088" s="137"/>
      <c r="R1088" s="136"/>
      <c r="S1088" s="136"/>
      <c r="T1088" s="137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8"/>
      <c r="AE1088" s="138"/>
      <c r="AF1088" s="138"/>
      <c r="AG1088" s="138"/>
      <c r="AH1088" s="138"/>
      <c r="AI1088" s="138"/>
      <c r="AJ1088" s="138"/>
      <c r="AK1088" s="138"/>
      <c r="AL1088" s="138"/>
      <c r="AM1088" s="138"/>
      <c r="AN1088" s="138"/>
      <c r="AO1088" s="138"/>
      <c r="AP1088" s="136"/>
      <c r="AQ1088" s="136"/>
      <c r="AR1088" s="136"/>
      <c r="AS1088" s="136"/>
      <c r="AT1088" s="136"/>
      <c r="AU1088" s="136"/>
      <c r="AV1088" s="136"/>
      <c r="AW1088" s="136"/>
      <c r="AX1088" s="136"/>
      <c r="AY1088" s="136"/>
      <c r="AZ1088" s="136"/>
      <c r="BA1088" s="136"/>
      <c r="BB1088" s="136"/>
      <c r="BC1088" s="136"/>
      <c r="BD1088" s="136"/>
      <c r="BE1088" s="136"/>
      <c r="BF1088" s="136"/>
      <c r="BG1088" s="136"/>
      <c r="BH1088" s="136"/>
      <c r="BI1088" s="136"/>
      <c r="BJ1088" s="136"/>
      <c r="BK1088" s="136"/>
      <c r="BL1088" s="136"/>
      <c r="BM1088" s="136"/>
      <c r="BN1088" s="136"/>
      <c r="BO1088" s="136"/>
      <c r="BP1088" s="136"/>
      <c r="BQ1088" s="136"/>
      <c r="BR1088" s="136"/>
      <c r="BS1088" s="136"/>
      <c r="BT1088" s="136"/>
      <c r="BU1088" s="136"/>
    </row>
    <row r="1089" spans="1:73">
      <c r="A1089" s="145"/>
      <c r="B1089" s="83"/>
      <c r="C1089" s="83"/>
      <c r="D1089" s="136"/>
      <c r="E1089" s="136"/>
      <c r="F1089" s="136"/>
      <c r="G1089" s="136"/>
      <c r="H1089" s="136"/>
      <c r="I1089" s="137"/>
      <c r="J1089" s="137"/>
      <c r="K1089" s="137"/>
      <c r="L1089" s="136"/>
      <c r="M1089" s="136"/>
      <c r="N1089" s="145"/>
      <c r="O1089" s="136"/>
      <c r="P1089" s="136"/>
      <c r="Q1089" s="137"/>
      <c r="R1089" s="136"/>
      <c r="S1089" s="136"/>
      <c r="T1089" s="137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8"/>
      <c r="AE1089" s="138"/>
      <c r="AF1089" s="138"/>
      <c r="AG1089" s="138"/>
      <c r="AH1089" s="138"/>
      <c r="AI1089" s="138"/>
      <c r="AJ1089" s="138"/>
      <c r="AK1089" s="138"/>
      <c r="AL1089" s="138"/>
      <c r="AM1089" s="138"/>
      <c r="AN1089" s="138"/>
      <c r="AO1089" s="138"/>
      <c r="AP1089" s="136"/>
      <c r="AQ1089" s="136"/>
      <c r="AR1089" s="136"/>
      <c r="AS1089" s="136"/>
      <c r="AT1089" s="136"/>
      <c r="AU1089" s="136"/>
      <c r="AV1089" s="136"/>
      <c r="AW1089" s="136"/>
      <c r="AX1089" s="136"/>
      <c r="AY1089" s="136"/>
      <c r="AZ1089" s="136"/>
      <c r="BA1089" s="136"/>
      <c r="BB1089" s="136"/>
      <c r="BC1089" s="136"/>
      <c r="BD1089" s="136"/>
      <c r="BE1089" s="136"/>
      <c r="BF1089" s="136"/>
      <c r="BG1089" s="136"/>
      <c r="BH1089" s="136"/>
      <c r="BI1089" s="136"/>
      <c r="BJ1089" s="136"/>
      <c r="BK1089" s="136"/>
      <c r="BL1089" s="136"/>
      <c r="BM1089" s="136"/>
      <c r="BN1089" s="136"/>
      <c r="BO1089" s="136"/>
      <c r="BP1089" s="136"/>
      <c r="BQ1089" s="136"/>
      <c r="BR1089" s="136"/>
      <c r="BS1089" s="136"/>
      <c r="BT1089" s="136"/>
      <c r="BU1089" s="136"/>
    </row>
    <row r="1090" spans="1:73">
      <c r="A1090" s="145"/>
      <c r="B1090" s="83"/>
      <c r="C1090" s="83"/>
      <c r="D1090" s="136"/>
      <c r="E1090" s="136"/>
      <c r="F1090" s="136"/>
      <c r="G1090" s="136"/>
      <c r="H1090" s="136"/>
      <c r="I1090" s="137"/>
      <c r="J1090" s="137"/>
      <c r="K1090" s="137"/>
      <c r="L1090" s="136"/>
      <c r="M1090" s="136"/>
      <c r="N1090" s="145"/>
      <c r="O1090" s="136"/>
      <c r="P1090" s="136"/>
      <c r="Q1090" s="137"/>
      <c r="R1090" s="136"/>
      <c r="S1090" s="136"/>
      <c r="T1090" s="137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8"/>
      <c r="AE1090" s="138"/>
      <c r="AF1090" s="138"/>
      <c r="AG1090" s="138"/>
      <c r="AH1090" s="138"/>
      <c r="AI1090" s="138"/>
      <c r="AJ1090" s="138"/>
      <c r="AK1090" s="138"/>
      <c r="AL1090" s="138"/>
      <c r="AM1090" s="138"/>
      <c r="AN1090" s="138"/>
      <c r="AO1090" s="138"/>
      <c r="AP1090" s="136"/>
      <c r="AQ1090" s="136"/>
      <c r="AR1090" s="136"/>
      <c r="AS1090" s="136"/>
      <c r="AT1090" s="136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6"/>
      <c r="BE1090" s="136"/>
      <c r="BF1090" s="136"/>
      <c r="BG1090" s="136"/>
      <c r="BH1090" s="136"/>
      <c r="BI1090" s="136"/>
      <c r="BJ1090" s="136"/>
      <c r="BK1090" s="136"/>
      <c r="BL1090" s="136"/>
      <c r="BM1090" s="136"/>
      <c r="BN1090" s="136"/>
      <c r="BO1090" s="136"/>
      <c r="BP1090" s="136"/>
      <c r="BQ1090" s="136"/>
      <c r="BR1090" s="136"/>
      <c r="BS1090" s="136"/>
      <c r="BT1090" s="136"/>
      <c r="BU1090" s="136"/>
    </row>
    <row r="1091" spans="1:73">
      <c r="A1091" s="145"/>
      <c r="B1091" s="83"/>
      <c r="C1091" s="83"/>
      <c r="D1091" s="136"/>
      <c r="E1091" s="136"/>
      <c r="F1091" s="136"/>
      <c r="G1091" s="136"/>
      <c r="H1091" s="136"/>
      <c r="I1091" s="137"/>
      <c r="J1091" s="137"/>
      <c r="K1091" s="137"/>
      <c r="L1091" s="136"/>
      <c r="M1091" s="136"/>
      <c r="N1091" s="145"/>
      <c r="O1091" s="136"/>
      <c r="P1091" s="136"/>
      <c r="Q1091" s="137"/>
      <c r="R1091" s="136"/>
      <c r="S1091" s="136"/>
      <c r="T1091" s="137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8"/>
      <c r="AE1091" s="138"/>
      <c r="AF1091" s="138"/>
      <c r="AG1091" s="138"/>
      <c r="AH1091" s="138"/>
      <c r="AI1091" s="138"/>
      <c r="AJ1091" s="138"/>
      <c r="AK1091" s="138"/>
      <c r="AL1091" s="138"/>
      <c r="AM1091" s="138"/>
      <c r="AN1091" s="138"/>
      <c r="AO1091" s="138"/>
      <c r="AP1091" s="136"/>
      <c r="AQ1091" s="136"/>
      <c r="AR1091" s="136"/>
      <c r="AS1091" s="136"/>
      <c r="AT1091" s="136"/>
      <c r="AU1091" s="136"/>
      <c r="AV1091" s="136"/>
      <c r="AW1091" s="136"/>
      <c r="AX1091" s="136"/>
      <c r="AY1091" s="136"/>
      <c r="AZ1091" s="136"/>
      <c r="BA1091" s="136"/>
      <c r="BB1091" s="136"/>
      <c r="BC1091" s="136"/>
      <c r="BD1091" s="136"/>
      <c r="BE1091" s="136"/>
      <c r="BF1091" s="136"/>
      <c r="BG1091" s="136"/>
      <c r="BH1091" s="136"/>
      <c r="BI1091" s="136"/>
      <c r="BJ1091" s="136"/>
      <c r="BK1091" s="136"/>
      <c r="BL1091" s="136"/>
      <c r="BM1091" s="136"/>
      <c r="BN1091" s="136"/>
      <c r="BO1091" s="136"/>
      <c r="BP1091" s="136"/>
      <c r="BQ1091" s="136"/>
      <c r="BR1091" s="136"/>
      <c r="BS1091" s="136"/>
      <c r="BT1091" s="136"/>
      <c r="BU1091" s="136"/>
    </row>
    <row r="1092" spans="1:73">
      <c r="A1092" s="145"/>
      <c r="B1092" s="83"/>
      <c r="C1092" s="83"/>
      <c r="D1092" s="136"/>
      <c r="E1092" s="136"/>
      <c r="F1092" s="136"/>
      <c r="G1092" s="136"/>
      <c r="H1092" s="136"/>
      <c r="I1092" s="137"/>
      <c r="J1092" s="137"/>
      <c r="K1092" s="137"/>
      <c r="L1092" s="136"/>
      <c r="M1092" s="136"/>
      <c r="N1092" s="145"/>
      <c r="O1092" s="136"/>
      <c r="P1092" s="136"/>
      <c r="Q1092" s="137"/>
      <c r="R1092" s="136"/>
      <c r="S1092" s="136"/>
      <c r="T1092" s="137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8"/>
      <c r="AE1092" s="138"/>
      <c r="AF1092" s="138"/>
      <c r="AG1092" s="138"/>
      <c r="AH1092" s="138"/>
      <c r="AI1092" s="138"/>
      <c r="AJ1092" s="138"/>
      <c r="AK1092" s="138"/>
      <c r="AL1092" s="138"/>
      <c r="AM1092" s="138"/>
      <c r="AN1092" s="138"/>
      <c r="AO1092" s="138"/>
      <c r="AP1092" s="136"/>
      <c r="AQ1092" s="136"/>
      <c r="AR1092" s="136"/>
      <c r="AS1092" s="136"/>
      <c r="AT1092" s="136"/>
      <c r="AU1092" s="136"/>
      <c r="AV1092" s="136"/>
      <c r="AW1092" s="136"/>
      <c r="AX1092" s="136"/>
      <c r="AY1092" s="136"/>
      <c r="AZ1092" s="136"/>
      <c r="BA1092" s="136"/>
      <c r="BB1092" s="136"/>
      <c r="BC1092" s="136"/>
      <c r="BD1092" s="136"/>
      <c r="BE1092" s="136"/>
      <c r="BF1092" s="136"/>
      <c r="BG1092" s="136"/>
      <c r="BH1092" s="136"/>
      <c r="BI1092" s="136"/>
      <c r="BJ1092" s="136"/>
      <c r="BK1092" s="136"/>
      <c r="BL1092" s="136"/>
      <c r="BM1092" s="136"/>
      <c r="BN1092" s="136"/>
      <c r="BO1092" s="136"/>
      <c r="BP1092" s="136"/>
      <c r="BQ1092" s="136"/>
      <c r="BR1092" s="136"/>
      <c r="BS1092" s="136"/>
      <c r="BT1092" s="136"/>
      <c r="BU1092" s="136"/>
    </row>
    <row r="1093" spans="1:73">
      <c r="A1093" s="145"/>
      <c r="B1093" s="83"/>
      <c r="C1093" s="83"/>
      <c r="D1093" s="136"/>
      <c r="E1093" s="136"/>
      <c r="F1093" s="136"/>
      <c r="G1093" s="136"/>
      <c r="H1093" s="136"/>
      <c r="I1093" s="137"/>
      <c r="J1093" s="137"/>
      <c r="K1093" s="137"/>
      <c r="L1093" s="136"/>
      <c r="M1093" s="136"/>
      <c r="N1093" s="145"/>
      <c r="O1093" s="136"/>
      <c r="P1093" s="136"/>
      <c r="Q1093" s="137"/>
      <c r="R1093" s="136"/>
      <c r="S1093" s="136"/>
      <c r="T1093" s="137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8"/>
      <c r="AE1093" s="138"/>
      <c r="AF1093" s="138"/>
      <c r="AG1093" s="138"/>
      <c r="AH1093" s="138"/>
      <c r="AI1093" s="138"/>
      <c r="AJ1093" s="138"/>
      <c r="AK1093" s="138"/>
      <c r="AL1093" s="138"/>
      <c r="AM1093" s="138"/>
      <c r="AN1093" s="138"/>
      <c r="AO1093" s="138"/>
      <c r="AP1093" s="136"/>
      <c r="AQ1093" s="136"/>
      <c r="AR1093" s="136"/>
      <c r="AS1093" s="136"/>
      <c r="AT1093" s="136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6"/>
      <c r="BE1093" s="136"/>
      <c r="BF1093" s="136"/>
      <c r="BG1093" s="136"/>
      <c r="BH1093" s="136"/>
      <c r="BI1093" s="136"/>
      <c r="BJ1093" s="136"/>
      <c r="BK1093" s="136"/>
      <c r="BL1093" s="136"/>
      <c r="BM1093" s="136"/>
      <c r="BN1093" s="136"/>
      <c r="BO1093" s="136"/>
      <c r="BP1093" s="136"/>
      <c r="BQ1093" s="136"/>
      <c r="BR1093" s="136"/>
      <c r="BS1093" s="136"/>
      <c r="BT1093" s="136"/>
      <c r="BU1093" s="136"/>
    </row>
    <row r="1094" spans="1:73">
      <c r="A1094" s="145"/>
      <c r="B1094" s="83"/>
      <c r="C1094" s="83"/>
      <c r="D1094" s="136"/>
      <c r="E1094" s="136"/>
      <c r="F1094" s="136"/>
      <c r="G1094" s="136"/>
      <c r="H1094" s="136"/>
      <c r="I1094" s="137"/>
      <c r="J1094" s="137"/>
      <c r="K1094" s="137"/>
      <c r="L1094" s="136"/>
      <c r="M1094" s="136"/>
      <c r="N1094" s="145"/>
      <c r="O1094" s="136"/>
      <c r="P1094" s="136"/>
      <c r="Q1094" s="137"/>
      <c r="R1094" s="136"/>
      <c r="S1094" s="136"/>
      <c r="T1094" s="137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8"/>
      <c r="AE1094" s="138"/>
      <c r="AF1094" s="138"/>
      <c r="AG1094" s="138"/>
      <c r="AH1094" s="138"/>
      <c r="AI1094" s="138"/>
      <c r="AJ1094" s="138"/>
      <c r="AK1094" s="138"/>
      <c r="AL1094" s="138"/>
      <c r="AM1094" s="138"/>
      <c r="AN1094" s="138"/>
      <c r="AO1094" s="138"/>
      <c r="AP1094" s="136"/>
      <c r="AQ1094" s="136"/>
      <c r="AR1094" s="136"/>
      <c r="AS1094" s="136"/>
      <c r="AT1094" s="136"/>
      <c r="AU1094" s="136"/>
      <c r="AV1094" s="136"/>
      <c r="AW1094" s="136"/>
      <c r="AX1094" s="136"/>
      <c r="AY1094" s="136"/>
      <c r="AZ1094" s="136"/>
      <c r="BA1094" s="136"/>
      <c r="BB1094" s="136"/>
      <c r="BC1094" s="136"/>
      <c r="BD1094" s="136"/>
      <c r="BE1094" s="136"/>
      <c r="BF1094" s="136"/>
      <c r="BG1094" s="136"/>
      <c r="BH1094" s="136"/>
      <c r="BI1094" s="136"/>
      <c r="BJ1094" s="136"/>
      <c r="BK1094" s="136"/>
      <c r="BL1094" s="136"/>
      <c r="BM1094" s="136"/>
      <c r="BN1094" s="136"/>
      <c r="BO1094" s="136"/>
      <c r="BP1094" s="136"/>
      <c r="BQ1094" s="136"/>
      <c r="BR1094" s="136"/>
      <c r="BS1094" s="136"/>
      <c r="BT1094" s="136"/>
      <c r="BU1094" s="136"/>
    </row>
    <row r="1095" spans="1:73">
      <c r="A1095" s="145"/>
      <c r="B1095" s="83"/>
      <c r="C1095" s="83"/>
      <c r="D1095" s="136"/>
      <c r="E1095" s="136"/>
      <c r="F1095" s="136"/>
      <c r="G1095" s="136"/>
      <c r="H1095" s="136"/>
      <c r="I1095" s="137"/>
      <c r="J1095" s="137"/>
      <c r="K1095" s="137"/>
      <c r="L1095" s="136"/>
      <c r="M1095" s="136"/>
      <c r="N1095" s="145"/>
      <c r="O1095" s="136"/>
      <c r="P1095" s="136"/>
      <c r="Q1095" s="137"/>
      <c r="R1095" s="136"/>
      <c r="S1095" s="136"/>
      <c r="T1095" s="137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8"/>
      <c r="AE1095" s="138"/>
      <c r="AF1095" s="138"/>
      <c r="AG1095" s="138"/>
      <c r="AH1095" s="138"/>
      <c r="AI1095" s="138"/>
      <c r="AJ1095" s="138"/>
      <c r="AK1095" s="138"/>
      <c r="AL1095" s="138"/>
      <c r="AM1095" s="138"/>
      <c r="AN1095" s="138"/>
      <c r="AO1095" s="138"/>
      <c r="AP1095" s="136"/>
      <c r="AQ1095" s="136"/>
      <c r="AR1095" s="136"/>
      <c r="AS1095" s="136"/>
      <c r="AT1095" s="136"/>
      <c r="AU1095" s="136"/>
      <c r="AV1095" s="136"/>
      <c r="AW1095" s="136"/>
      <c r="AX1095" s="136"/>
      <c r="AY1095" s="136"/>
      <c r="AZ1095" s="136"/>
      <c r="BA1095" s="136"/>
      <c r="BB1095" s="136"/>
      <c r="BC1095" s="136"/>
      <c r="BD1095" s="136"/>
      <c r="BE1095" s="136"/>
      <c r="BF1095" s="136"/>
      <c r="BG1095" s="136"/>
      <c r="BH1095" s="136"/>
      <c r="BI1095" s="136"/>
      <c r="BJ1095" s="136"/>
      <c r="BK1095" s="136"/>
      <c r="BL1095" s="136"/>
      <c r="BM1095" s="136"/>
      <c r="BN1095" s="136"/>
      <c r="BO1095" s="136"/>
      <c r="BP1095" s="136"/>
      <c r="BQ1095" s="136"/>
      <c r="BR1095" s="136"/>
      <c r="BS1095" s="136"/>
      <c r="BT1095" s="136"/>
      <c r="BU1095" s="136"/>
    </row>
    <row r="1096" spans="1:73">
      <c r="A1096" s="145"/>
      <c r="B1096" s="83"/>
      <c r="C1096" s="83"/>
      <c r="D1096" s="136"/>
      <c r="E1096" s="136"/>
      <c r="F1096" s="136"/>
      <c r="G1096" s="136"/>
      <c r="H1096" s="136"/>
      <c r="I1096" s="137"/>
      <c r="J1096" s="137"/>
      <c r="K1096" s="137"/>
      <c r="L1096" s="136"/>
      <c r="M1096" s="136"/>
      <c r="N1096" s="145"/>
      <c r="O1096" s="136"/>
      <c r="P1096" s="136"/>
      <c r="Q1096" s="137"/>
      <c r="R1096" s="136"/>
      <c r="S1096" s="136"/>
      <c r="T1096" s="137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8"/>
      <c r="AE1096" s="138"/>
      <c r="AF1096" s="138"/>
      <c r="AG1096" s="138"/>
      <c r="AH1096" s="138"/>
      <c r="AI1096" s="138"/>
      <c r="AJ1096" s="138"/>
      <c r="AK1096" s="138"/>
      <c r="AL1096" s="138"/>
      <c r="AM1096" s="138"/>
      <c r="AN1096" s="138"/>
      <c r="AO1096" s="138"/>
      <c r="AP1096" s="136"/>
      <c r="AQ1096" s="136"/>
      <c r="AR1096" s="136"/>
      <c r="AS1096" s="136"/>
      <c r="AT1096" s="136"/>
      <c r="AU1096" s="136"/>
      <c r="AV1096" s="136"/>
      <c r="AW1096" s="136"/>
      <c r="AX1096" s="136"/>
      <c r="AY1096" s="136"/>
      <c r="AZ1096" s="136"/>
      <c r="BA1096" s="136"/>
      <c r="BB1096" s="136"/>
      <c r="BC1096" s="136"/>
      <c r="BD1096" s="136"/>
      <c r="BE1096" s="136"/>
      <c r="BF1096" s="136"/>
      <c r="BG1096" s="136"/>
      <c r="BH1096" s="136"/>
      <c r="BI1096" s="136"/>
      <c r="BJ1096" s="136"/>
      <c r="BK1096" s="136"/>
      <c r="BL1096" s="136"/>
      <c r="BM1096" s="136"/>
      <c r="BN1096" s="136"/>
      <c r="BO1096" s="136"/>
      <c r="BP1096" s="136"/>
      <c r="BQ1096" s="136"/>
      <c r="BR1096" s="136"/>
      <c r="BS1096" s="136"/>
      <c r="BT1096" s="136"/>
      <c r="BU1096" s="136"/>
    </row>
    <row r="1097" spans="1:73">
      <c r="A1097" s="145"/>
      <c r="B1097" s="83"/>
      <c r="C1097" s="83"/>
      <c r="D1097" s="136"/>
      <c r="E1097" s="136"/>
      <c r="F1097" s="136"/>
      <c r="G1097" s="136"/>
      <c r="H1097" s="136"/>
      <c r="I1097" s="137"/>
      <c r="J1097" s="137"/>
      <c r="K1097" s="137"/>
      <c r="L1097" s="136"/>
      <c r="M1097" s="136"/>
      <c r="N1097" s="145"/>
      <c r="O1097" s="136"/>
      <c r="P1097" s="136"/>
      <c r="Q1097" s="137"/>
      <c r="R1097" s="136"/>
      <c r="S1097" s="136"/>
      <c r="T1097" s="137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8"/>
      <c r="AE1097" s="138"/>
      <c r="AF1097" s="138"/>
      <c r="AG1097" s="138"/>
      <c r="AH1097" s="138"/>
      <c r="AI1097" s="138"/>
      <c r="AJ1097" s="138"/>
      <c r="AK1097" s="138"/>
      <c r="AL1097" s="138"/>
      <c r="AM1097" s="138"/>
      <c r="AN1097" s="138"/>
      <c r="AO1097" s="138"/>
      <c r="AP1097" s="136"/>
      <c r="AQ1097" s="136"/>
      <c r="AR1097" s="136"/>
      <c r="AS1097" s="136"/>
      <c r="AT1097" s="136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6"/>
      <c r="BE1097" s="136"/>
      <c r="BF1097" s="136"/>
      <c r="BG1097" s="136"/>
      <c r="BH1097" s="136"/>
      <c r="BI1097" s="136"/>
      <c r="BJ1097" s="136"/>
      <c r="BK1097" s="136"/>
      <c r="BL1097" s="136"/>
      <c r="BM1097" s="136"/>
      <c r="BN1097" s="136"/>
      <c r="BO1097" s="136"/>
      <c r="BP1097" s="136"/>
      <c r="BQ1097" s="136"/>
      <c r="BR1097" s="136"/>
      <c r="BS1097" s="136"/>
      <c r="BT1097" s="136"/>
      <c r="BU1097" s="136"/>
    </row>
    <row r="1098" spans="1:73">
      <c r="A1098" s="145"/>
      <c r="B1098" s="83"/>
      <c r="C1098" s="83"/>
      <c r="D1098" s="136"/>
      <c r="E1098" s="136"/>
      <c r="F1098" s="136"/>
      <c r="G1098" s="136"/>
      <c r="H1098" s="136"/>
      <c r="I1098" s="137"/>
      <c r="J1098" s="137"/>
      <c r="K1098" s="137"/>
      <c r="L1098" s="136"/>
      <c r="M1098" s="136"/>
      <c r="N1098" s="145"/>
      <c r="O1098" s="136"/>
      <c r="P1098" s="136"/>
      <c r="Q1098" s="137"/>
      <c r="R1098" s="136"/>
      <c r="S1098" s="136"/>
      <c r="T1098" s="137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8"/>
      <c r="AE1098" s="138"/>
      <c r="AF1098" s="138"/>
      <c r="AG1098" s="138"/>
      <c r="AH1098" s="138"/>
      <c r="AI1098" s="138"/>
      <c r="AJ1098" s="138"/>
      <c r="AK1098" s="138"/>
      <c r="AL1098" s="138"/>
      <c r="AM1098" s="138"/>
      <c r="AN1098" s="138"/>
      <c r="AO1098" s="138"/>
      <c r="AP1098" s="136"/>
      <c r="AQ1098" s="136"/>
      <c r="AR1098" s="136"/>
      <c r="AS1098" s="136"/>
      <c r="AT1098" s="136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6"/>
      <c r="BE1098" s="136"/>
      <c r="BF1098" s="136"/>
      <c r="BG1098" s="136"/>
      <c r="BH1098" s="136"/>
      <c r="BI1098" s="136"/>
      <c r="BJ1098" s="136"/>
      <c r="BK1098" s="136"/>
      <c r="BL1098" s="136"/>
      <c r="BM1098" s="136"/>
      <c r="BN1098" s="136"/>
      <c r="BO1098" s="136"/>
      <c r="BP1098" s="136"/>
      <c r="BQ1098" s="136"/>
      <c r="BR1098" s="136"/>
      <c r="BS1098" s="136"/>
      <c r="BT1098" s="136"/>
      <c r="BU1098" s="136"/>
    </row>
    <row r="1099" spans="1:73">
      <c r="A1099" s="145"/>
      <c r="B1099" s="83"/>
      <c r="C1099" s="83"/>
      <c r="D1099" s="136"/>
      <c r="E1099" s="136"/>
      <c r="F1099" s="136"/>
      <c r="G1099" s="136"/>
      <c r="H1099" s="136"/>
      <c r="I1099" s="137"/>
      <c r="J1099" s="137"/>
      <c r="K1099" s="137"/>
      <c r="L1099" s="136"/>
      <c r="M1099" s="136"/>
      <c r="N1099" s="145"/>
      <c r="O1099" s="136"/>
      <c r="P1099" s="136"/>
      <c r="Q1099" s="137"/>
      <c r="R1099" s="136"/>
      <c r="S1099" s="136"/>
      <c r="T1099" s="137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8"/>
      <c r="AE1099" s="138"/>
      <c r="AF1099" s="138"/>
      <c r="AG1099" s="138"/>
      <c r="AH1099" s="138"/>
      <c r="AI1099" s="138"/>
      <c r="AJ1099" s="138"/>
      <c r="AK1099" s="138"/>
      <c r="AL1099" s="138"/>
      <c r="AM1099" s="138"/>
      <c r="AN1099" s="138"/>
      <c r="AO1099" s="138"/>
      <c r="AP1099" s="136"/>
      <c r="AQ1099" s="136"/>
      <c r="AR1099" s="136"/>
      <c r="AS1099" s="136"/>
      <c r="AT1099" s="136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6"/>
      <c r="BE1099" s="136"/>
      <c r="BF1099" s="136"/>
      <c r="BG1099" s="136"/>
      <c r="BH1099" s="136"/>
      <c r="BI1099" s="136"/>
      <c r="BJ1099" s="136"/>
      <c r="BK1099" s="136"/>
      <c r="BL1099" s="136"/>
      <c r="BM1099" s="136"/>
      <c r="BN1099" s="136"/>
      <c r="BO1099" s="136"/>
      <c r="BP1099" s="136"/>
      <c r="BQ1099" s="136"/>
      <c r="BR1099" s="136"/>
      <c r="BS1099" s="136"/>
      <c r="BT1099" s="136"/>
      <c r="BU1099" s="136"/>
    </row>
    <row r="1100" spans="1:73">
      <c r="A1100" s="145"/>
      <c r="B1100" s="83"/>
      <c r="C1100" s="83"/>
      <c r="D1100" s="136"/>
      <c r="E1100" s="136"/>
      <c r="F1100" s="136"/>
      <c r="G1100" s="136"/>
      <c r="H1100" s="136"/>
      <c r="I1100" s="137"/>
      <c r="J1100" s="137"/>
      <c r="K1100" s="137"/>
      <c r="L1100" s="136"/>
      <c r="M1100" s="136"/>
      <c r="N1100" s="145"/>
      <c r="O1100" s="136"/>
      <c r="P1100" s="136"/>
      <c r="Q1100" s="137"/>
      <c r="R1100" s="136"/>
      <c r="S1100" s="136"/>
      <c r="T1100" s="137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8"/>
      <c r="AE1100" s="138"/>
      <c r="AF1100" s="138"/>
      <c r="AG1100" s="138"/>
      <c r="AH1100" s="138"/>
      <c r="AI1100" s="138"/>
      <c r="AJ1100" s="138"/>
      <c r="AK1100" s="138"/>
      <c r="AL1100" s="138"/>
      <c r="AM1100" s="138"/>
      <c r="AN1100" s="138"/>
      <c r="AO1100" s="138"/>
      <c r="AP1100" s="136"/>
      <c r="AQ1100" s="136"/>
      <c r="AR1100" s="136"/>
      <c r="AS1100" s="136"/>
      <c r="AT1100" s="136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6"/>
      <c r="BE1100" s="136"/>
      <c r="BF1100" s="136"/>
      <c r="BG1100" s="136"/>
      <c r="BH1100" s="136"/>
      <c r="BI1100" s="136"/>
      <c r="BJ1100" s="136"/>
      <c r="BK1100" s="136"/>
      <c r="BL1100" s="136"/>
      <c r="BM1100" s="136"/>
      <c r="BN1100" s="136"/>
      <c r="BO1100" s="136"/>
      <c r="BP1100" s="136"/>
      <c r="BQ1100" s="136"/>
      <c r="BR1100" s="136"/>
      <c r="BS1100" s="136"/>
      <c r="BT1100" s="136"/>
      <c r="BU1100" s="136"/>
    </row>
    <row r="1101" spans="1:73">
      <c r="A1101" s="145"/>
      <c r="B1101" s="83"/>
      <c r="C1101" s="83"/>
      <c r="D1101" s="136"/>
      <c r="E1101" s="136"/>
      <c r="F1101" s="136"/>
      <c r="G1101" s="136"/>
      <c r="H1101" s="136"/>
      <c r="I1101" s="137"/>
      <c r="J1101" s="137"/>
      <c r="K1101" s="137"/>
      <c r="L1101" s="136"/>
      <c r="M1101" s="136"/>
      <c r="N1101" s="145"/>
      <c r="O1101" s="136"/>
      <c r="P1101" s="136"/>
      <c r="Q1101" s="137"/>
      <c r="R1101" s="136"/>
      <c r="S1101" s="136"/>
      <c r="T1101" s="137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8"/>
      <c r="AE1101" s="138"/>
      <c r="AF1101" s="138"/>
      <c r="AG1101" s="138"/>
      <c r="AH1101" s="138"/>
      <c r="AI1101" s="138"/>
      <c r="AJ1101" s="138"/>
      <c r="AK1101" s="138"/>
      <c r="AL1101" s="138"/>
      <c r="AM1101" s="138"/>
      <c r="AN1101" s="138"/>
      <c r="AO1101" s="138"/>
      <c r="AP1101" s="136"/>
      <c r="AQ1101" s="136"/>
      <c r="AR1101" s="136"/>
      <c r="AS1101" s="136"/>
      <c r="AT1101" s="136"/>
      <c r="AU1101" s="136"/>
      <c r="AV1101" s="136"/>
      <c r="AW1101" s="136"/>
      <c r="AX1101" s="136"/>
      <c r="AY1101" s="136"/>
      <c r="AZ1101" s="136"/>
      <c r="BA1101" s="136"/>
      <c r="BB1101" s="136"/>
      <c r="BC1101" s="136"/>
      <c r="BD1101" s="136"/>
      <c r="BE1101" s="136"/>
      <c r="BF1101" s="136"/>
      <c r="BG1101" s="136"/>
      <c r="BH1101" s="136"/>
      <c r="BI1101" s="136"/>
      <c r="BJ1101" s="136"/>
      <c r="BK1101" s="136"/>
      <c r="BL1101" s="136"/>
      <c r="BM1101" s="136"/>
      <c r="BN1101" s="136"/>
      <c r="BO1101" s="136"/>
      <c r="BP1101" s="136"/>
      <c r="BQ1101" s="136"/>
      <c r="BR1101" s="136"/>
      <c r="BS1101" s="136"/>
      <c r="BT1101" s="136"/>
      <c r="BU1101" s="136"/>
    </row>
    <row r="1102" spans="1:73">
      <c r="A1102" s="145"/>
      <c r="B1102" s="83"/>
      <c r="C1102" s="83"/>
      <c r="D1102" s="136"/>
      <c r="E1102" s="136"/>
      <c r="F1102" s="136"/>
      <c r="G1102" s="136"/>
      <c r="H1102" s="136"/>
      <c r="I1102" s="137"/>
      <c r="J1102" s="137"/>
      <c r="K1102" s="137"/>
      <c r="L1102" s="136"/>
      <c r="M1102" s="136"/>
      <c r="N1102" s="145"/>
      <c r="O1102" s="136"/>
      <c r="P1102" s="136"/>
      <c r="Q1102" s="137"/>
      <c r="R1102" s="136"/>
      <c r="S1102" s="136"/>
      <c r="T1102" s="137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8"/>
      <c r="AE1102" s="138"/>
      <c r="AF1102" s="138"/>
      <c r="AG1102" s="138"/>
      <c r="AH1102" s="138"/>
      <c r="AI1102" s="138"/>
      <c r="AJ1102" s="138"/>
      <c r="AK1102" s="138"/>
      <c r="AL1102" s="138"/>
      <c r="AM1102" s="138"/>
      <c r="AN1102" s="138"/>
      <c r="AO1102" s="138"/>
      <c r="AP1102" s="136"/>
      <c r="AQ1102" s="136"/>
      <c r="AR1102" s="136"/>
      <c r="AS1102" s="136"/>
      <c r="AT1102" s="136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6"/>
      <c r="BE1102" s="136"/>
      <c r="BF1102" s="136"/>
      <c r="BG1102" s="136"/>
      <c r="BH1102" s="136"/>
      <c r="BI1102" s="136"/>
      <c r="BJ1102" s="136"/>
      <c r="BK1102" s="136"/>
      <c r="BL1102" s="136"/>
      <c r="BM1102" s="136"/>
      <c r="BN1102" s="136"/>
      <c r="BO1102" s="136"/>
      <c r="BP1102" s="136"/>
      <c r="BQ1102" s="136"/>
      <c r="BR1102" s="136"/>
      <c r="BS1102" s="136"/>
      <c r="BT1102" s="136"/>
      <c r="BU1102" s="136"/>
    </row>
    <row r="1103" spans="1:73">
      <c r="A1103" s="145"/>
      <c r="B1103" s="83"/>
      <c r="C1103" s="83"/>
      <c r="D1103" s="136"/>
      <c r="E1103" s="136"/>
      <c r="F1103" s="136"/>
      <c r="G1103" s="136"/>
      <c r="H1103" s="136"/>
      <c r="I1103" s="137"/>
      <c r="J1103" s="137"/>
      <c r="K1103" s="137"/>
      <c r="L1103" s="136"/>
      <c r="M1103" s="136"/>
      <c r="N1103" s="145"/>
      <c r="O1103" s="136"/>
      <c r="P1103" s="136"/>
      <c r="Q1103" s="137"/>
      <c r="R1103" s="136"/>
      <c r="S1103" s="136"/>
      <c r="T1103" s="137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8"/>
      <c r="AE1103" s="138"/>
      <c r="AF1103" s="138"/>
      <c r="AG1103" s="138"/>
      <c r="AH1103" s="138"/>
      <c r="AI1103" s="138"/>
      <c r="AJ1103" s="138"/>
      <c r="AK1103" s="138"/>
      <c r="AL1103" s="138"/>
      <c r="AM1103" s="138"/>
      <c r="AN1103" s="138"/>
      <c r="AO1103" s="138"/>
      <c r="AP1103" s="136"/>
      <c r="AQ1103" s="136"/>
      <c r="AR1103" s="136"/>
      <c r="AS1103" s="136"/>
      <c r="AT1103" s="136"/>
      <c r="AU1103" s="136"/>
      <c r="AV1103" s="136"/>
      <c r="AW1103" s="136"/>
      <c r="AX1103" s="136"/>
      <c r="AY1103" s="136"/>
      <c r="AZ1103" s="136"/>
      <c r="BA1103" s="136"/>
      <c r="BB1103" s="136"/>
      <c r="BC1103" s="136"/>
      <c r="BD1103" s="136"/>
      <c r="BE1103" s="136"/>
      <c r="BF1103" s="136"/>
      <c r="BG1103" s="136"/>
      <c r="BH1103" s="136"/>
      <c r="BI1103" s="136"/>
      <c r="BJ1103" s="136"/>
      <c r="BK1103" s="136"/>
      <c r="BL1103" s="136"/>
      <c r="BM1103" s="136"/>
      <c r="BN1103" s="136"/>
      <c r="BO1103" s="136"/>
      <c r="BP1103" s="136"/>
      <c r="BQ1103" s="136"/>
      <c r="BR1103" s="136"/>
      <c r="BS1103" s="136"/>
      <c r="BT1103" s="136"/>
      <c r="BU1103" s="136"/>
    </row>
    <row r="1104" spans="1:73">
      <c r="A1104" s="145"/>
      <c r="B1104" s="83"/>
      <c r="C1104" s="83"/>
      <c r="D1104" s="136"/>
      <c r="E1104" s="136"/>
      <c r="F1104" s="136"/>
      <c r="G1104" s="136"/>
      <c r="H1104" s="136"/>
      <c r="I1104" s="137"/>
      <c r="J1104" s="137"/>
      <c r="K1104" s="137"/>
      <c r="L1104" s="136"/>
      <c r="M1104" s="136"/>
      <c r="N1104" s="145"/>
      <c r="O1104" s="136"/>
      <c r="P1104" s="136"/>
      <c r="Q1104" s="137"/>
      <c r="R1104" s="136"/>
      <c r="S1104" s="136"/>
      <c r="T1104" s="137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8"/>
      <c r="AE1104" s="138"/>
      <c r="AF1104" s="138"/>
      <c r="AG1104" s="138"/>
      <c r="AH1104" s="138"/>
      <c r="AI1104" s="138"/>
      <c r="AJ1104" s="138"/>
      <c r="AK1104" s="138"/>
      <c r="AL1104" s="138"/>
      <c r="AM1104" s="138"/>
      <c r="AN1104" s="138"/>
      <c r="AO1104" s="138"/>
      <c r="AP1104" s="136"/>
      <c r="AQ1104" s="136"/>
      <c r="AR1104" s="136"/>
      <c r="AS1104" s="136"/>
      <c r="AT1104" s="136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6"/>
      <c r="BE1104" s="136"/>
      <c r="BF1104" s="136"/>
      <c r="BG1104" s="136"/>
      <c r="BH1104" s="136"/>
      <c r="BI1104" s="136"/>
      <c r="BJ1104" s="136"/>
      <c r="BK1104" s="136"/>
      <c r="BL1104" s="136"/>
      <c r="BM1104" s="136"/>
      <c r="BN1104" s="136"/>
      <c r="BO1104" s="136"/>
      <c r="BP1104" s="136"/>
      <c r="BQ1104" s="136"/>
      <c r="BR1104" s="136"/>
      <c r="BS1104" s="136"/>
      <c r="BT1104" s="136"/>
      <c r="BU1104" s="136"/>
    </row>
    <row r="1105" spans="1:73">
      <c r="A1105" s="145"/>
      <c r="B1105" s="83"/>
      <c r="C1105" s="83"/>
      <c r="D1105" s="136"/>
      <c r="E1105" s="136"/>
      <c r="F1105" s="136"/>
      <c r="G1105" s="136"/>
      <c r="H1105" s="136"/>
      <c r="I1105" s="137"/>
      <c r="J1105" s="137"/>
      <c r="K1105" s="137"/>
      <c r="L1105" s="136"/>
      <c r="M1105" s="136"/>
      <c r="N1105" s="145"/>
      <c r="O1105" s="136"/>
      <c r="P1105" s="136"/>
      <c r="Q1105" s="137"/>
      <c r="R1105" s="136"/>
      <c r="S1105" s="136"/>
      <c r="T1105" s="137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8"/>
      <c r="AE1105" s="138"/>
      <c r="AF1105" s="138"/>
      <c r="AG1105" s="138"/>
      <c r="AH1105" s="138"/>
      <c r="AI1105" s="138"/>
      <c r="AJ1105" s="138"/>
      <c r="AK1105" s="138"/>
      <c r="AL1105" s="138"/>
      <c r="AM1105" s="138"/>
      <c r="AN1105" s="138"/>
      <c r="AO1105" s="138"/>
      <c r="AP1105" s="136"/>
      <c r="AQ1105" s="136"/>
      <c r="AR1105" s="136"/>
      <c r="AS1105" s="136"/>
      <c r="AT1105" s="136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6"/>
      <c r="BE1105" s="136"/>
      <c r="BF1105" s="136"/>
      <c r="BG1105" s="136"/>
      <c r="BH1105" s="136"/>
      <c r="BI1105" s="136"/>
      <c r="BJ1105" s="136"/>
      <c r="BK1105" s="136"/>
      <c r="BL1105" s="136"/>
      <c r="BM1105" s="136"/>
      <c r="BN1105" s="136"/>
      <c r="BO1105" s="136"/>
      <c r="BP1105" s="136"/>
      <c r="BQ1105" s="136"/>
      <c r="BR1105" s="136"/>
      <c r="BS1105" s="136"/>
      <c r="BT1105" s="136"/>
      <c r="BU1105" s="136"/>
    </row>
    <row r="1106" spans="1:73">
      <c r="A1106" s="145"/>
      <c r="B1106" s="83"/>
      <c r="C1106" s="83"/>
      <c r="D1106" s="136"/>
      <c r="E1106" s="136"/>
      <c r="F1106" s="136"/>
      <c r="G1106" s="136"/>
      <c r="H1106" s="136"/>
      <c r="I1106" s="137"/>
      <c r="J1106" s="137"/>
      <c r="K1106" s="137"/>
      <c r="L1106" s="136"/>
      <c r="M1106" s="136"/>
      <c r="N1106" s="145"/>
      <c r="O1106" s="136"/>
      <c r="P1106" s="136"/>
      <c r="Q1106" s="137"/>
      <c r="R1106" s="136"/>
      <c r="S1106" s="136"/>
      <c r="T1106" s="137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8"/>
      <c r="AE1106" s="138"/>
      <c r="AF1106" s="138"/>
      <c r="AG1106" s="138"/>
      <c r="AH1106" s="138"/>
      <c r="AI1106" s="138"/>
      <c r="AJ1106" s="138"/>
      <c r="AK1106" s="138"/>
      <c r="AL1106" s="138"/>
      <c r="AM1106" s="138"/>
      <c r="AN1106" s="138"/>
      <c r="AO1106" s="138"/>
      <c r="AP1106" s="136"/>
      <c r="AQ1106" s="136"/>
      <c r="AR1106" s="136"/>
      <c r="AS1106" s="136"/>
      <c r="AT1106" s="136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6"/>
      <c r="BE1106" s="136"/>
      <c r="BF1106" s="136"/>
      <c r="BG1106" s="136"/>
      <c r="BH1106" s="136"/>
      <c r="BI1106" s="136"/>
      <c r="BJ1106" s="136"/>
      <c r="BK1106" s="136"/>
      <c r="BL1106" s="136"/>
      <c r="BM1106" s="136"/>
      <c r="BN1106" s="136"/>
      <c r="BO1106" s="136"/>
      <c r="BP1106" s="136"/>
      <c r="BQ1106" s="136"/>
      <c r="BR1106" s="136"/>
      <c r="BS1106" s="136"/>
      <c r="BT1106" s="136"/>
      <c r="BU1106" s="136"/>
    </row>
    <row r="1107" spans="1:73">
      <c r="A1107" s="145"/>
      <c r="B1107" s="83"/>
      <c r="C1107" s="83"/>
      <c r="D1107" s="136"/>
      <c r="E1107" s="136"/>
      <c r="F1107" s="136"/>
      <c r="G1107" s="136"/>
      <c r="H1107" s="136"/>
      <c r="I1107" s="137"/>
      <c r="J1107" s="137"/>
      <c r="K1107" s="137"/>
      <c r="L1107" s="136"/>
      <c r="M1107" s="136"/>
      <c r="N1107" s="145"/>
      <c r="O1107" s="136"/>
      <c r="P1107" s="136"/>
      <c r="Q1107" s="137"/>
      <c r="R1107" s="136"/>
      <c r="S1107" s="136"/>
      <c r="T1107" s="137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8"/>
      <c r="AE1107" s="138"/>
      <c r="AF1107" s="138"/>
      <c r="AG1107" s="138"/>
      <c r="AH1107" s="138"/>
      <c r="AI1107" s="138"/>
      <c r="AJ1107" s="138"/>
      <c r="AK1107" s="138"/>
      <c r="AL1107" s="138"/>
      <c r="AM1107" s="138"/>
      <c r="AN1107" s="138"/>
      <c r="AO1107" s="138"/>
      <c r="AP1107" s="136"/>
      <c r="AQ1107" s="136"/>
      <c r="AR1107" s="136"/>
      <c r="AS1107" s="136"/>
      <c r="AT1107" s="136"/>
      <c r="AU1107" s="136"/>
      <c r="AV1107" s="136"/>
      <c r="AW1107" s="136"/>
      <c r="AX1107" s="136"/>
      <c r="AY1107" s="136"/>
      <c r="AZ1107" s="136"/>
      <c r="BA1107" s="136"/>
      <c r="BB1107" s="136"/>
      <c r="BC1107" s="136"/>
      <c r="BD1107" s="136"/>
      <c r="BE1107" s="136"/>
      <c r="BF1107" s="136"/>
      <c r="BG1107" s="136"/>
      <c r="BH1107" s="136"/>
      <c r="BI1107" s="136"/>
      <c r="BJ1107" s="136"/>
      <c r="BK1107" s="136"/>
      <c r="BL1107" s="136"/>
      <c r="BM1107" s="136"/>
      <c r="BN1107" s="136"/>
      <c r="BO1107" s="136"/>
      <c r="BP1107" s="136"/>
      <c r="BQ1107" s="136"/>
      <c r="BR1107" s="136"/>
      <c r="BS1107" s="136"/>
      <c r="BT1107" s="136"/>
      <c r="BU1107" s="136"/>
    </row>
    <row r="1108" spans="1:73">
      <c r="A1108" s="145"/>
      <c r="B1108" s="83"/>
      <c r="C1108" s="83"/>
      <c r="D1108" s="136"/>
      <c r="E1108" s="136"/>
      <c r="F1108" s="136"/>
      <c r="G1108" s="136"/>
      <c r="H1108" s="136"/>
      <c r="I1108" s="137"/>
      <c r="J1108" s="137"/>
      <c r="K1108" s="137"/>
      <c r="L1108" s="136"/>
      <c r="M1108" s="136"/>
      <c r="N1108" s="145"/>
      <c r="O1108" s="136"/>
      <c r="P1108" s="136"/>
      <c r="Q1108" s="137"/>
      <c r="R1108" s="136"/>
      <c r="S1108" s="136"/>
      <c r="T1108" s="137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8"/>
      <c r="AE1108" s="138"/>
      <c r="AF1108" s="138"/>
      <c r="AG1108" s="138"/>
      <c r="AH1108" s="138"/>
      <c r="AI1108" s="138"/>
      <c r="AJ1108" s="138"/>
      <c r="AK1108" s="138"/>
      <c r="AL1108" s="138"/>
      <c r="AM1108" s="138"/>
      <c r="AN1108" s="138"/>
      <c r="AO1108" s="138"/>
      <c r="AP1108" s="136"/>
      <c r="AQ1108" s="136"/>
      <c r="AR1108" s="136"/>
      <c r="AS1108" s="136"/>
      <c r="AT1108" s="136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6"/>
      <c r="BE1108" s="136"/>
      <c r="BF1108" s="136"/>
      <c r="BG1108" s="136"/>
      <c r="BH1108" s="136"/>
      <c r="BI1108" s="136"/>
      <c r="BJ1108" s="136"/>
      <c r="BK1108" s="136"/>
      <c r="BL1108" s="136"/>
      <c r="BM1108" s="136"/>
      <c r="BN1108" s="136"/>
      <c r="BO1108" s="136"/>
      <c r="BP1108" s="136"/>
      <c r="BQ1108" s="136"/>
      <c r="BR1108" s="136"/>
      <c r="BS1108" s="136"/>
      <c r="BT1108" s="136"/>
      <c r="BU1108" s="136"/>
    </row>
    <row r="1109" spans="1:73">
      <c r="A1109" s="145"/>
      <c r="B1109" s="83"/>
      <c r="C1109" s="83"/>
      <c r="D1109" s="136"/>
      <c r="E1109" s="136"/>
      <c r="F1109" s="136"/>
      <c r="G1109" s="136"/>
      <c r="H1109" s="136"/>
      <c r="I1109" s="137"/>
      <c r="J1109" s="137"/>
      <c r="K1109" s="137"/>
      <c r="L1109" s="136"/>
      <c r="M1109" s="136"/>
      <c r="N1109" s="145"/>
      <c r="O1109" s="136"/>
      <c r="P1109" s="136"/>
      <c r="Q1109" s="137"/>
      <c r="R1109" s="136"/>
      <c r="S1109" s="136"/>
      <c r="T1109" s="137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8"/>
      <c r="AE1109" s="138"/>
      <c r="AF1109" s="138"/>
      <c r="AG1109" s="138"/>
      <c r="AH1109" s="138"/>
      <c r="AI1109" s="138"/>
      <c r="AJ1109" s="138"/>
      <c r="AK1109" s="138"/>
      <c r="AL1109" s="138"/>
      <c r="AM1109" s="138"/>
      <c r="AN1109" s="138"/>
      <c r="AO1109" s="138"/>
      <c r="AP1109" s="136"/>
      <c r="AQ1109" s="136"/>
      <c r="AR1109" s="136"/>
      <c r="AS1109" s="136"/>
      <c r="AT1109" s="136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6"/>
      <c r="BE1109" s="136"/>
      <c r="BF1109" s="136"/>
      <c r="BG1109" s="136"/>
      <c r="BH1109" s="136"/>
      <c r="BI1109" s="136"/>
      <c r="BJ1109" s="136"/>
      <c r="BK1109" s="136"/>
      <c r="BL1109" s="136"/>
      <c r="BM1109" s="136"/>
      <c r="BN1109" s="136"/>
      <c r="BO1109" s="136"/>
      <c r="BP1109" s="136"/>
      <c r="BQ1109" s="136"/>
      <c r="BR1109" s="136"/>
      <c r="BS1109" s="136"/>
      <c r="BT1109" s="136"/>
      <c r="BU1109" s="136"/>
    </row>
    <row r="1110" spans="1:73">
      <c r="A1110" s="145"/>
      <c r="B1110" s="83"/>
      <c r="C1110" s="83"/>
      <c r="D1110" s="136"/>
      <c r="E1110" s="136"/>
      <c r="F1110" s="136"/>
      <c r="G1110" s="136"/>
      <c r="H1110" s="136"/>
      <c r="I1110" s="137"/>
      <c r="J1110" s="137"/>
      <c r="K1110" s="137"/>
      <c r="L1110" s="136"/>
      <c r="M1110" s="136"/>
      <c r="N1110" s="145"/>
      <c r="O1110" s="136"/>
      <c r="P1110" s="136"/>
      <c r="Q1110" s="137"/>
      <c r="R1110" s="136"/>
      <c r="S1110" s="136"/>
      <c r="T1110" s="137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8"/>
      <c r="AE1110" s="138"/>
      <c r="AF1110" s="138"/>
      <c r="AG1110" s="138"/>
      <c r="AH1110" s="138"/>
      <c r="AI1110" s="138"/>
      <c r="AJ1110" s="138"/>
      <c r="AK1110" s="138"/>
      <c r="AL1110" s="138"/>
      <c r="AM1110" s="138"/>
      <c r="AN1110" s="138"/>
      <c r="AO1110" s="138"/>
      <c r="AP1110" s="136"/>
      <c r="AQ1110" s="136"/>
      <c r="AR1110" s="136"/>
      <c r="AS1110" s="136"/>
      <c r="AT1110" s="136"/>
      <c r="AU1110" s="136"/>
      <c r="AV1110" s="136"/>
      <c r="AW1110" s="136"/>
      <c r="AX1110" s="136"/>
      <c r="AY1110" s="136"/>
      <c r="AZ1110" s="136"/>
      <c r="BA1110" s="136"/>
      <c r="BB1110" s="136"/>
      <c r="BC1110" s="136"/>
      <c r="BD1110" s="136"/>
      <c r="BE1110" s="136"/>
      <c r="BF1110" s="136"/>
      <c r="BG1110" s="136"/>
      <c r="BH1110" s="136"/>
      <c r="BI1110" s="136"/>
      <c r="BJ1110" s="136"/>
      <c r="BK1110" s="136"/>
      <c r="BL1110" s="136"/>
      <c r="BM1110" s="136"/>
      <c r="BN1110" s="136"/>
      <c r="BO1110" s="136"/>
      <c r="BP1110" s="136"/>
      <c r="BQ1110" s="136"/>
      <c r="BR1110" s="136"/>
      <c r="BS1110" s="136"/>
      <c r="BT1110" s="136"/>
      <c r="BU1110" s="136"/>
    </row>
    <row r="1111" spans="1:73">
      <c r="A1111" s="145"/>
      <c r="B1111" s="83"/>
      <c r="C1111" s="83"/>
      <c r="D1111" s="136"/>
      <c r="E1111" s="136"/>
      <c r="F1111" s="136"/>
      <c r="G1111" s="136"/>
      <c r="H1111" s="136"/>
      <c r="I1111" s="137"/>
      <c r="J1111" s="137"/>
      <c r="K1111" s="137"/>
      <c r="L1111" s="136"/>
      <c r="M1111" s="136"/>
      <c r="N1111" s="145"/>
      <c r="O1111" s="136"/>
      <c r="P1111" s="136"/>
      <c r="Q1111" s="137"/>
      <c r="R1111" s="136"/>
      <c r="S1111" s="136"/>
      <c r="T1111" s="137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8"/>
      <c r="AE1111" s="138"/>
      <c r="AF1111" s="138"/>
      <c r="AG1111" s="138"/>
      <c r="AH1111" s="138"/>
      <c r="AI1111" s="138"/>
      <c r="AJ1111" s="138"/>
      <c r="AK1111" s="138"/>
      <c r="AL1111" s="138"/>
      <c r="AM1111" s="138"/>
      <c r="AN1111" s="138"/>
      <c r="AO1111" s="138"/>
      <c r="AP1111" s="136"/>
      <c r="AQ1111" s="136"/>
      <c r="AR1111" s="136"/>
      <c r="AS1111" s="136"/>
      <c r="AT1111" s="136"/>
      <c r="AU1111" s="136"/>
      <c r="AV1111" s="136"/>
      <c r="AW1111" s="136"/>
      <c r="AX1111" s="136"/>
      <c r="AY1111" s="136"/>
      <c r="AZ1111" s="136"/>
      <c r="BA1111" s="136"/>
      <c r="BB1111" s="136"/>
      <c r="BC1111" s="136"/>
      <c r="BD1111" s="136"/>
      <c r="BE1111" s="136"/>
      <c r="BF1111" s="136"/>
      <c r="BG1111" s="136"/>
      <c r="BH1111" s="136"/>
      <c r="BI1111" s="136"/>
      <c r="BJ1111" s="136"/>
      <c r="BK1111" s="136"/>
      <c r="BL1111" s="136"/>
      <c r="BM1111" s="136"/>
      <c r="BN1111" s="136"/>
      <c r="BO1111" s="136"/>
      <c r="BP1111" s="136"/>
      <c r="BQ1111" s="136"/>
      <c r="BR1111" s="136"/>
      <c r="BS1111" s="136"/>
      <c r="BT1111" s="136"/>
      <c r="BU1111" s="136"/>
    </row>
    <row r="1112" spans="1:73">
      <c r="A1112" s="145"/>
      <c r="B1112" s="83"/>
      <c r="C1112" s="83"/>
      <c r="D1112" s="136"/>
      <c r="E1112" s="136"/>
      <c r="F1112" s="136"/>
      <c r="G1112" s="136"/>
      <c r="H1112" s="136"/>
      <c r="I1112" s="137"/>
      <c r="J1112" s="137"/>
      <c r="K1112" s="137"/>
      <c r="L1112" s="136"/>
      <c r="M1112" s="136"/>
      <c r="N1112" s="145"/>
      <c r="O1112" s="136"/>
      <c r="P1112" s="136"/>
      <c r="Q1112" s="137"/>
      <c r="R1112" s="136"/>
      <c r="S1112" s="136"/>
      <c r="T1112" s="137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8"/>
      <c r="AE1112" s="138"/>
      <c r="AF1112" s="138"/>
      <c r="AG1112" s="138"/>
      <c r="AH1112" s="138"/>
      <c r="AI1112" s="138"/>
      <c r="AJ1112" s="138"/>
      <c r="AK1112" s="138"/>
      <c r="AL1112" s="138"/>
      <c r="AM1112" s="138"/>
      <c r="AN1112" s="138"/>
      <c r="AO1112" s="138"/>
      <c r="AP1112" s="136"/>
      <c r="AQ1112" s="136"/>
      <c r="AR1112" s="136"/>
      <c r="AS1112" s="136"/>
      <c r="AT1112" s="136"/>
      <c r="AU1112" s="136"/>
      <c r="AV1112" s="136"/>
      <c r="AW1112" s="136"/>
      <c r="AX1112" s="136"/>
      <c r="AY1112" s="136"/>
      <c r="AZ1112" s="136"/>
      <c r="BA1112" s="136"/>
      <c r="BB1112" s="136"/>
      <c r="BC1112" s="136"/>
      <c r="BD1112" s="136"/>
      <c r="BE1112" s="136"/>
      <c r="BF1112" s="136"/>
      <c r="BG1112" s="136"/>
      <c r="BH1112" s="136"/>
      <c r="BI1112" s="136"/>
      <c r="BJ1112" s="136"/>
      <c r="BK1112" s="136"/>
      <c r="BL1112" s="136"/>
      <c r="BM1112" s="136"/>
      <c r="BN1112" s="136"/>
      <c r="BO1112" s="136"/>
      <c r="BP1112" s="136"/>
      <c r="BQ1112" s="136"/>
      <c r="BR1112" s="136"/>
      <c r="BS1112" s="136"/>
      <c r="BT1112" s="136"/>
      <c r="BU1112" s="136"/>
    </row>
    <row r="1113" spans="1:73">
      <c r="A1113" s="145"/>
      <c r="B1113" s="83"/>
      <c r="C1113" s="83"/>
      <c r="D1113" s="136"/>
      <c r="E1113" s="136"/>
      <c r="F1113" s="136"/>
      <c r="G1113" s="136"/>
      <c r="H1113" s="136"/>
      <c r="I1113" s="137"/>
      <c r="J1113" s="137"/>
      <c r="K1113" s="137"/>
      <c r="L1113" s="136"/>
      <c r="M1113" s="136"/>
      <c r="N1113" s="145"/>
      <c r="O1113" s="136"/>
      <c r="P1113" s="136"/>
      <c r="Q1113" s="137"/>
      <c r="R1113" s="136"/>
      <c r="S1113" s="136"/>
      <c r="T1113" s="137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8"/>
      <c r="AE1113" s="138"/>
      <c r="AF1113" s="138"/>
      <c r="AG1113" s="138"/>
      <c r="AH1113" s="138"/>
      <c r="AI1113" s="138"/>
      <c r="AJ1113" s="138"/>
      <c r="AK1113" s="138"/>
      <c r="AL1113" s="138"/>
      <c r="AM1113" s="138"/>
      <c r="AN1113" s="138"/>
      <c r="AO1113" s="138"/>
      <c r="AP1113" s="136"/>
      <c r="AQ1113" s="136"/>
      <c r="AR1113" s="136"/>
      <c r="AS1113" s="136"/>
      <c r="AT1113" s="136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6"/>
      <c r="BE1113" s="136"/>
      <c r="BF1113" s="136"/>
      <c r="BG1113" s="136"/>
      <c r="BH1113" s="136"/>
      <c r="BI1113" s="136"/>
      <c r="BJ1113" s="136"/>
      <c r="BK1113" s="136"/>
      <c r="BL1113" s="136"/>
      <c r="BM1113" s="136"/>
      <c r="BN1113" s="136"/>
      <c r="BO1113" s="136"/>
      <c r="BP1113" s="136"/>
      <c r="BQ1113" s="136"/>
      <c r="BR1113" s="136"/>
      <c r="BS1113" s="136"/>
      <c r="BT1113" s="136"/>
      <c r="BU1113" s="136"/>
    </row>
    <row r="1114" spans="1:73">
      <c r="A1114" s="145"/>
      <c r="B1114" s="83"/>
      <c r="C1114" s="83"/>
      <c r="D1114" s="136"/>
      <c r="E1114" s="136"/>
      <c r="F1114" s="136"/>
      <c r="G1114" s="136"/>
      <c r="H1114" s="136"/>
      <c r="I1114" s="137"/>
      <c r="J1114" s="137"/>
      <c r="K1114" s="137"/>
      <c r="L1114" s="136"/>
      <c r="M1114" s="136"/>
      <c r="N1114" s="145"/>
      <c r="O1114" s="136"/>
      <c r="P1114" s="136"/>
      <c r="Q1114" s="137"/>
      <c r="R1114" s="136"/>
      <c r="S1114" s="136"/>
      <c r="T1114" s="137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8"/>
      <c r="AE1114" s="138"/>
      <c r="AF1114" s="138"/>
      <c r="AG1114" s="138"/>
      <c r="AH1114" s="138"/>
      <c r="AI1114" s="138"/>
      <c r="AJ1114" s="138"/>
      <c r="AK1114" s="138"/>
      <c r="AL1114" s="138"/>
      <c r="AM1114" s="138"/>
      <c r="AN1114" s="138"/>
      <c r="AO1114" s="138"/>
      <c r="AP1114" s="136"/>
      <c r="AQ1114" s="136"/>
      <c r="AR1114" s="136"/>
      <c r="AS1114" s="136"/>
      <c r="AT1114" s="136"/>
      <c r="AU1114" s="136"/>
      <c r="AV1114" s="136"/>
      <c r="AW1114" s="136"/>
      <c r="AX1114" s="136"/>
      <c r="AY1114" s="136"/>
      <c r="AZ1114" s="136"/>
      <c r="BA1114" s="136"/>
      <c r="BB1114" s="136"/>
      <c r="BC1114" s="136"/>
      <c r="BD1114" s="136"/>
      <c r="BE1114" s="136"/>
      <c r="BF1114" s="136"/>
      <c r="BG1114" s="136"/>
      <c r="BH1114" s="136"/>
      <c r="BI1114" s="136"/>
      <c r="BJ1114" s="136"/>
      <c r="BK1114" s="136"/>
      <c r="BL1114" s="136"/>
      <c r="BM1114" s="136"/>
      <c r="BN1114" s="136"/>
      <c r="BO1114" s="136"/>
      <c r="BP1114" s="136"/>
      <c r="BQ1114" s="136"/>
      <c r="BR1114" s="136"/>
      <c r="BS1114" s="136"/>
      <c r="BT1114" s="136"/>
      <c r="BU1114" s="136"/>
    </row>
    <row r="1115" spans="1:73">
      <c r="A1115" s="145"/>
      <c r="B1115" s="83"/>
      <c r="C1115" s="83"/>
      <c r="D1115" s="136"/>
      <c r="E1115" s="136"/>
      <c r="F1115" s="136"/>
      <c r="G1115" s="136"/>
      <c r="H1115" s="136"/>
      <c r="I1115" s="137"/>
      <c r="J1115" s="137"/>
      <c r="K1115" s="137"/>
      <c r="L1115" s="136"/>
      <c r="M1115" s="136"/>
      <c r="N1115" s="145"/>
      <c r="O1115" s="136"/>
      <c r="P1115" s="136"/>
      <c r="Q1115" s="137"/>
      <c r="R1115" s="136"/>
      <c r="S1115" s="136"/>
      <c r="T1115" s="137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8"/>
      <c r="AE1115" s="138"/>
      <c r="AF1115" s="138"/>
      <c r="AG1115" s="138"/>
      <c r="AH1115" s="138"/>
      <c r="AI1115" s="138"/>
      <c r="AJ1115" s="138"/>
      <c r="AK1115" s="138"/>
      <c r="AL1115" s="138"/>
      <c r="AM1115" s="138"/>
      <c r="AN1115" s="138"/>
      <c r="AO1115" s="138"/>
      <c r="AP1115" s="136"/>
      <c r="AQ1115" s="136"/>
      <c r="AR1115" s="136"/>
      <c r="AS1115" s="136"/>
      <c r="AT1115" s="136"/>
      <c r="AU1115" s="136"/>
      <c r="AV1115" s="136"/>
      <c r="AW1115" s="136"/>
      <c r="AX1115" s="136"/>
      <c r="AY1115" s="136"/>
      <c r="AZ1115" s="136"/>
      <c r="BA1115" s="136"/>
      <c r="BB1115" s="136"/>
      <c r="BC1115" s="136"/>
      <c r="BD1115" s="136"/>
      <c r="BE1115" s="136"/>
      <c r="BF1115" s="136"/>
      <c r="BG1115" s="136"/>
      <c r="BH1115" s="136"/>
      <c r="BI1115" s="136"/>
      <c r="BJ1115" s="136"/>
      <c r="BK1115" s="136"/>
      <c r="BL1115" s="136"/>
      <c r="BM1115" s="136"/>
      <c r="BN1115" s="136"/>
      <c r="BO1115" s="136"/>
      <c r="BP1115" s="136"/>
      <c r="BQ1115" s="136"/>
      <c r="BR1115" s="136"/>
      <c r="BS1115" s="136"/>
      <c r="BT1115" s="136"/>
      <c r="BU1115" s="136"/>
    </row>
    <row r="1116" spans="1:73">
      <c r="A1116" s="145"/>
      <c r="B1116" s="83"/>
      <c r="C1116" s="83"/>
      <c r="D1116" s="136"/>
      <c r="E1116" s="136"/>
      <c r="F1116" s="136"/>
      <c r="G1116" s="136"/>
      <c r="H1116" s="136"/>
      <c r="I1116" s="137"/>
      <c r="J1116" s="137"/>
      <c r="K1116" s="137"/>
      <c r="L1116" s="136"/>
      <c r="M1116" s="136"/>
      <c r="N1116" s="145"/>
      <c r="O1116" s="136"/>
      <c r="P1116" s="136"/>
      <c r="Q1116" s="137"/>
      <c r="R1116" s="136"/>
      <c r="S1116" s="136"/>
      <c r="T1116" s="137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8"/>
      <c r="AE1116" s="138"/>
      <c r="AF1116" s="138"/>
      <c r="AG1116" s="138"/>
      <c r="AH1116" s="138"/>
      <c r="AI1116" s="138"/>
      <c r="AJ1116" s="138"/>
      <c r="AK1116" s="138"/>
      <c r="AL1116" s="138"/>
      <c r="AM1116" s="138"/>
      <c r="AN1116" s="138"/>
      <c r="AO1116" s="138"/>
      <c r="AP1116" s="136"/>
      <c r="AQ1116" s="136"/>
      <c r="AR1116" s="136"/>
      <c r="AS1116" s="136"/>
      <c r="AT1116" s="136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6"/>
      <c r="BE1116" s="136"/>
      <c r="BF1116" s="136"/>
      <c r="BG1116" s="136"/>
      <c r="BH1116" s="136"/>
      <c r="BI1116" s="136"/>
      <c r="BJ1116" s="136"/>
      <c r="BK1116" s="136"/>
      <c r="BL1116" s="136"/>
      <c r="BM1116" s="136"/>
      <c r="BN1116" s="136"/>
      <c r="BO1116" s="136"/>
      <c r="BP1116" s="136"/>
      <c r="BQ1116" s="136"/>
      <c r="BR1116" s="136"/>
      <c r="BS1116" s="136"/>
      <c r="BT1116" s="136"/>
      <c r="BU1116" s="136"/>
    </row>
    <row r="1117" spans="1:73">
      <c r="A1117" s="145"/>
      <c r="B1117" s="83"/>
      <c r="C1117" s="83"/>
      <c r="D1117" s="136"/>
      <c r="E1117" s="136"/>
      <c r="F1117" s="136"/>
      <c r="G1117" s="136"/>
      <c r="H1117" s="136"/>
      <c r="I1117" s="137"/>
      <c r="J1117" s="137"/>
      <c r="K1117" s="137"/>
      <c r="L1117" s="136"/>
      <c r="M1117" s="136"/>
      <c r="N1117" s="145"/>
      <c r="O1117" s="136"/>
      <c r="P1117" s="136"/>
      <c r="Q1117" s="137"/>
      <c r="R1117" s="136"/>
      <c r="S1117" s="136"/>
      <c r="T1117" s="137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8"/>
      <c r="AE1117" s="138"/>
      <c r="AF1117" s="138"/>
      <c r="AG1117" s="138"/>
      <c r="AH1117" s="138"/>
      <c r="AI1117" s="138"/>
      <c r="AJ1117" s="138"/>
      <c r="AK1117" s="138"/>
      <c r="AL1117" s="138"/>
      <c r="AM1117" s="138"/>
      <c r="AN1117" s="138"/>
      <c r="AO1117" s="138"/>
      <c r="AP1117" s="136"/>
      <c r="AQ1117" s="136"/>
      <c r="AR1117" s="136"/>
      <c r="AS1117" s="136"/>
      <c r="AT1117" s="136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6"/>
      <c r="BE1117" s="136"/>
      <c r="BF1117" s="136"/>
      <c r="BG1117" s="136"/>
      <c r="BH1117" s="136"/>
      <c r="BI1117" s="136"/>
      <c r="BJ1117" s="136"/>
      <c r="BK1117" s="136"/>
      <c r="BL1117" s="136"/>
      <c r="BM1117" s="136"/>
      <c r="BN1117" s="136"/>
      <c r="BO1117" s="136"/>
      <c r="BP1117" s="136"/>
      <c r="BQ1117" s="136"/>
      <c r="BR1117" s="136"/>
      <c r="BS1117" s="136"/>
      <c r="BT1117" s="136"/>
      <c r="BU1117" s="136"/>
    </row>
    <row r="1118" spans="1:73">
      <c r="A1118" s="145"/>
      <c r="B1118" s="83"/>
      <c r="C1118" s="83"/>
      <c r="D1118" s="136"/>
      <c r="E1118" s="136"/>
      <c r="F1118" s="136"/>
      <c r="G1118" s="136"/>
      <c r="H1118" s="136"/>
      <c r="I1118" s="137"/>
      <c r="J1118" s="137"/>
      <c r="K1118" s="137"/>
      <c r="L1118" s="136"/>
      <c r="M1118" s="136"/>
      <c r="N1118" s="145"/>
      <c r="O1118" s="136"/>
      <c r="P1118" s="136"/>
      <c r="Q1118" s="137"/>
      <c r="R1118" s="136"/>
      <c r="S1118" s="136"/>
      <c r="T1118" s="137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8"/>
      <c r="AE1118" s="138"/>
      <c r="AF1118" s="138"/>
      <c r="AG1118" s="138"/>
      <c r="AH1118" s="138"/>
      <c r="AI1118" s="138"/>
      <c r="AJ1118" s="138"/>
      <c r="AK1118" s="138"/>
      <c r="AL1118" s="138"/>
      <c r="AM1118" s="138"/>
      <c r="AN1118" s="138"/>
      <c r="AO1118" s="138"/>
      <c r="AP1118" s="136"/>
      <c r="AQ1118" s="136"/>
      <c r="AR1118" s="136"/>
      <c r="AS1118" s="136"/>
      <c r="AT1118" s="136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6"/>
      <c r="BE1118" s="136"/>
      <c r="BF1118" s="136"/>
      <c r="BG1118" s="136"/>
      <c r="BH1118" s="136"/>
      <c r="BI1118" s="136"/>
      <c r="BJ1118" s="136"/>
      <c r="BK1118" s="136"/>
      <c r="BL1118" s="136"/>
      <c r="BM1118" s="136"/>
      <c r="BN1118" s="136"/>
      <c r="BO1118" s="136"/>
      <c r="BP1118" s="136"/>
      <c r="BQ1118" s="136"/>
      <c r="BR1118" s="136"/>
      <c r="BS1118" s="136"/>
      <c r="BT1118" s="136"/>
      <c r="BU1118" s="136"/>
    </row>
    <row r="1119" spans="1:73">
      <c r="A1119" s="145"/>
      <c r="B1119" s="83"/>
      <c r="C1119" s="83"/>
      <c r="D1119" s="136"/>
      <c r="E1119" s="136"/>
      <c r="F1119" s="136"/>
      <c r="G1119" s="136"/>
      <c r="H1119" s="136"/>
      <c r="I1119" s="137"/>
      <c r="J1119" s="137"/>
      <c r="K1119" s="137"/>
      <c r="L1119" s="136"/>
      <c r="M1119" s="136"/>
      <c r="N1119" s="145"/>
      <c r="O1119" s="136"/>
      <c r="P1119" s="136"/>
      <c r="Q1119" s="137"/>
      <c r="R1119" s="136"/>
      <c r="S1119" s="136"/>
      <c r="T1119" s="137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8"/>
      <c r="AE1119" s="138"/>
      <c r="AF1119" s="138"/>
      <c r="AG1119" s="138"/>
      <c r="AH1119" s="138"/>
      <c r="AI1119" s="138"/>
      <c r="AJ1119" s="138"/>
      <c r="AK1119" s="138"/>
      <c r="AL1119" s="138"/>
      <c r="AM1119" s="138"/>
      <c r="AN1119" s="138"/>
      <c r="AO1119" s="138"/>
      <c r="AP1119" s="136"/>
      <c r="AQ1119" s="136"/>
      <c r="AR1119" s="136"/>
      <c r="AS1119" s="136"/>
      <c r="AT1119" s="136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6"/>
      <c r="BE1119" s="136"/>
      <c r="BF1119" s="136"/>
      <c r="BG1119" s="136"/>
      <c r="BH1119" s="136"/>
      <c r="BI1119" s="136"/>
      <c r="BJ1119" s="136"/>
      <c r="BK1119" s="136"/>
      <c r="BL1119" s="136"/>
      <c r="BM1119" s="136"/>
      <c r="BN1119" s="136"/>
      <c r="BO1119" s="136"/>
      <c r="BP1119" s="136"/>
      <c r="BQ1119" s="136"/>
      <c r="BR1119" s="136"/>
      <c r="BS1119" s="136"/>
      <c r="BT1119" s="136"/>
      <c r="BU1119" s="136"/>
    </row>
    <row r="1120" spans="1:73">
      <c r="A1120" s="145"/>
      <c r="B1120" s="83"/>
      <c r="C1120" s="83"/>
      <c r="D1120" s="136"/>
      <c r="E1120" s="136"/>
      <c r="F1120" s="136"/>
      <c r="G1120" s="136"/>
      <c r="H1120" s="136"/>
      <c r="I1120" s="137"/>
      <c r="J1120" s="137"/>
      <c r="K1120" s="137"/>
      <c r="L1120" s="136"/>
      <c r="M1120" s="136"/>
      <c r="N1120" s="145"/>
      <c r="O1120" s="136"/>
      <c r="P1120" s="136"/>
      <c r="Q1120" s="137"/>
      <c r="R1120" s="136"/>
      <c r="S1120" s="136"/>
      <c r="T1120" s="137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8"/>
      <c r="AE1120" s="138"/>
      <c r="AF1120" s="138"/>
      <c r="AG1120" s="138"/>
      <c r="AH1120" s="138"/>
      <c r="AI1120" s="138"/>
      <c r="AJ1120" s="138"/>
      <c r="AK1120" s="138"/>
      <c r="AL1120" s="138"/>
      <c r="AM1120" s="138"/>
      <c r="AN1120" s="138"/>
      <c r="AO1120" s="138"/>
      <c r="AP1120" s="136"/>
      <c r="AQ1120" s="136"/>
      <c r="AR1120" s="136"/>
      <c r="AS1120" s="136"/>
      <c r="AT1120" s="136"/>
      <c r="AU1120" s="136"/>
      <c r="AV1120" s="136"/>
      <c r="AW1120" s="136"/>
      <c r="AX1120" s="136"/>
      <c r="AY1120" s="136"/>
      <c r="AZ1120" s="136"/>
      <c r="BA1120" s="136"/>
      <c r="BB1120" s="136"/>
      <c r="BC1120" s="136"/>
      <c r="BD1120" s="136"/>
      <c r="BE1120" s="136"/>
      <c r="BF1120" s="136"/>
      <c r="BG1120" s="136"/>
      <c r="BH1120" s="136"/>
      <c r="BI1120" s="136"/>
      <c r="BJ1120" s="136"/>
      <c r="BK1120" s="136"/>
      <c r="BL1120" s="136"/>
      <c r="BM1120" s="136"/>
      <c r="BN1120" s="136"/>
      <c r="BO1120" s="136"/>
      <c r="BP1120" s="136"/>
      <c r="BQ1120" s="136"/>
      <c r="BR1120" s="136"/>
      <c r="BS1120" s="136"/>
      <c r="BT1120" s="136"/>
      <c r="BU1120" s="136"/>
    </row>
    <row r="1121" spans="1:73">
      <c r="A1121" s="145"/>
      <c r="B1121" s="83"/>
      <c r="C1121" s="83"/>
      <c r="D1121" s="136"/>
      <c r="E1121" s="136"/>
      <c r="F1121" s="136"/>
      <c r="G1121" s="136"/>
      <c r="H1121" s="136"/>
      <c r="I1121" s="137"/>
      <c r="J1121" s="137"/>
      <c r="K1121" s="137"/>
      <c r="L1121" s="136"/>
      <c r="M1121" s="136"/>
      <c r="N1121" s="145"/>
      <c r="O1121" s="136"/>
      <c r="P1121" s="136"/>
      <c r="Q1121" s="137"/>
      <c r="R1121" s="136"/>
      <c r="S1121" s="136"/>
      <c r="T1121" s="137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8"/>
      <c r="AE1121" s="138"/>
      <c r="AF1121" s="138"/>
      <c r="AG1121" s="138"/>
      <c r="AH1121" s="138"/>
      <c r="AI1121" s="138"/>
      <c r="AJ1121" s="138"/>
      <c r="AK1121" s="138"/>
      <c r="AL1121" s="138"/>
      <c r="AM1121" s="138"/>
      <c r="AN1121" s="138"/>
      <c r="AO1121" s="138"/>
      <c r="AP1121" s="136"/>
      <c r="AQ1121" s="136"/>
      <c r="AR1121" s="136"/>
      <c r="AS1121" s="136"/>
      <c r="AT1121" s="136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6"/>
      <c r="BE1121" s="136"/>
      <c r="BF1121" s="136"/>
      <c r="BG1121" s="136"/>
      <c r="BH1121" s="136"/>
      <c r="BI1121" s="136"/>
      <c r="BJ1121" s="136"/>
      <c r="BK1121" s="136"/>
      <c r="BL1121" s="136"/>
      <c r="BM1121" s="136"/>
      <c r="BN1121" s="136"/>
      <c r="BO1121" s="136"/>
      <c r="BP1121" s="136"/>
      <c r="BQ1121" s="136"/>
      <c r="BR1121" s="136"/>
      <c r="BS1121" s="136"/>
      <c r="BT1121" s="136"/>
      <c r="BU1121" s="136"/>
    </row>
    <row r="1122" spans="1:73">
      <c r="A1122" s="145"/>
      <c r="B1122" s="83"/>
      <c r="C1122" s="83"/>
      <c r="D1122" s="136"/>
      <c r="E1122" s="136"/>
      <c r="F1122" s="136"/>
      <c r="G1122" s="136"/>
      <c r="H1122" s="136"/>
      <c r="I1122" s="137"/>
      <c r="J1122" s="137"/>
      <c r="K1122" s="137"/>
      <c r="L1122" s="136"/>
      <c r="M1122" s="136"/>
      <c r="N1122" s="145"/>
      <c r="O1122" s="136"/>
      <c r="P1122" s="136"/>
      <c r="Q1122" s="137"/>
      <c r="R1122" s="136"/>
      <c r="S1122" s="136"/>
      <c r="T1122" s="137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8"/>
      <c r="AE1122" s="138"/>
      <c r="AF1122" s="138"/>
      <c r="AG1122" s="138"/>
      <c r="AH1122" s="138"/>
      <c r="AI1122" s="138"/>
      <c r="AJ1122" s="138"/>
      <c r="AK1122" s="138"/>
      <c r="AL1122" s="138"/>
      <c r="AM1122" s="138"/>
      <c r="AN1122" s="138"/>
      <c r="AO1122" s="138"/>
      <c r="AP1122" s="136"/>
      <c r="AQ1122" s="136"/>
      <c r="AR1122" s="136"/>
      <c r="AS1122" s="136"/>
      <c r="AT1122" s="136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6"/>
      <c r="BE1122" s="136"/>
      <c r="BF1122" s="136"/>
      <c r="BG1122" s="136"/>
      <c r="BH1122" s="136"/>
      <c r="BI1122" s="136"/>
      <c r="BJ1122" s="136"/>
      <c r="BK1122" s="136"/>
      <c r="BL1122" s="136"/>
      <c r="BM1122" s="136"/>
      <c r="BN1122" s="136"/>
      <c r="BO1122" s="136"/>
      <c r="BP1122" s="136"/>
      <c r="BQ1122" s="136"/>
      <c r="BR1122" s="136"/>
      <c r="BS1122" s="136"/>
      <c r="BT1122" s="136"/>
      <c r="BU1122" s="136"/>
    </row>
    <row r="1123" spans="1:73">
      <c r="A1123" s="145"/>
      <c r="B1123" s="83"/>
      <c r="C1123" s="83"/>
      <c r="D1123" s="136"/>
      <c r="E1123" s="136"/>
      <c r="F1123" s="136"/>
      <c r="G1123" s="136"/>
      <c r="H1123" s="136"/>
      <c r="I1123" s="137"/>
      <c r="J1123" s="137"/>
      <c r="K1123" s="137"/>
      <c r="L1123" s="136"/>
      <c r="M1123" s="136"/>
      <c r="N1123" s="145"/>
      <c r="O1123" s="136"/>
      <c r="P1123" s="136"/>
      <c r="Q1123" s="137"/>
      <c r="R1123" s="136"/>
      <c r="S1123" s="136"/>
      <c r="T1123" s="137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8"/>
      <c r="AE1123" s="138"/>
      <c r="AF1123" s="138"/>
      <c r="AG1123" s="138"/>
      <c r="AH1123" s="138"/>
      <c r="AI1123" s="138"/>
      <c r="AJ1123" s="138"/>
      <c r="AK1123" s="138"/>
      <c r="AL1123" s="138"/>
      <c r="AM1123" s="138"/>
      <c r="AN1123" s="138"/>
      <c r="AO1123" s="138"/>
      <c r="AP1123" s="136"/>
      <c r="AQ1123" s="136"/>
      <c r="AR1123" s="136"/>
      <c r="AS1123" s="136"/>
      <c r="AT1123" s="136"/>
      <c r="AU1123" s="136"/>
      <c r="AV1123" s="136"/>
      <c r="AW1123" s="136"/>
      <c r="AX1123" s="136"/>
      <c r="AY1123" s="136"/>
      <c r="AZ1123" s="136"/>
      <c r="BA1123" s="136"/>
      <c r="BB1123" s="136"/>
      <c r="BC1123" s="136"/>
      <c r="BD1123" s="136"/>
      <c r="BE1123" s="136"/>
      <c r="BF1123" s="136"/>
      <c r="BG1123" s="136"/>
      <c r="BH1123" s="136"/>
      <c r="BI1123" s="136"/>
      <c r="BJ1123" s="136"/>
      <c r="BK1123" s="136"/>
      <c r="BL1123" s="136"/>
      <c r="BM1123" s="136"/>
      <c r="BN1123" s="136"/>
      <c r="BO1123" s="136"/>
      <c r="BP1123" s="136"/>
      <c r="BQ1123" s="136"/>
      <c r="BR1123" s="136"/>
      <c r="BS1123" s="136"/>
      <c r="BT1123" s="136"/>
      <c r="BU1123" s="136"/>
    </row>
    <row r="1124" spans="1:73">
      <c r="A1124" s="145"/>
      <c r="B1124" s="83"/>
      <c r="C1124" s="83"/>
      <c r="D1124" s="136"/>
      <c r="E1124" s="136"/>
      <c r="F1124" s="136"/>
      <c r="G1124" s="136"/>
      <c r="H1124" s="136"/>
      <c r="I1124" s="137"/>
      <c r="J1124" s="137"/>
      <c r="K1124" s="137"/>
      <c r="L1124" s="136"/>
      <c r="M1124" s="136"/>
      <c r="N1124" s="145"/>
      <c r="O1124" s="136"/>
      <c r="P1124" s="136"/>
      <c r="Q1124" s="137"/>
      <c r="R1124" s="136"/>
      <c r="S1124" s="136"/>
      <c r="T1124" s="137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8"/>
      <c r="AE1124" s="138"/>
      <c r="AF1124" s="138"/>
      <c r="AG1124" s="138"/>
      <c r="AH1124" s="138"/>
      <c r="AI1124" s="138"/>
      <c r="AJ1124" s="138"/>
      <c r="AK1124" s="138"/>
      <c r="AL1124" s="138"/>
      <c r="AM1124" s="138"/>
      <c r="AN1124" s="138"/>
      <c r="AO1124" s="138"/>
      <c r="AP1124" s="136"/>
      <c r="AQ1124" s="136"/>
      <c r="AR1124" s="136"/>
      <c r="AS1124" s="136"/>
      <c r="AT1124" s="136"/>
      <c r="AU1124" s="136"/>
      <c r="AV1124" s="136"/>
      <c r="AW1124" s="136"/>
      <c r="AX1124" s="136"/>
      <c r="AY1124" s="136"/>
      <c r="AZ1124" s="136"/>
      <c r="BA1124" s="136"/>
      <c r="BB1124" s="136"/>
      <c r="BC1124" s="136"/>
      <c r="BD1124" s="136"/>
      <c r="BE1124" s="136"/>
      <c r="BF1124" s="136"/>
      <c r="BG1124" s="136"/>
      <c r="BH1124" s="136"/>
      <c r="BI1124" s="136"/>
      <c r="BJ1124" s="136"/>
      <c r="BK1124" s="136"/>
      <c r="BL1124" s="136"/>
      <c r="BM1124" s="136"/>
      <c r="BN1124" s="136"/>
      <c r="BO1124" s="136"/>
      <c r="BP1124" s="136"/>
      <c r="BQ1124" s="136"/>
      <c r="BR1124" s="136"/>
      <c r="BS1124" s="136"/>
      <c r="BT1124" s="136"/>
      <c r="BU1124" s="136"/>
    </row>
    <row r="1125" spans="1:73">
      <c r="A1125" s="145"/>
      <c r="B1125" s="83"/>
      <c r="C1125" s="83"/>
      <c r="D1125" s="136"/>
      <c r="E1125" s="136"/>
      <c r="F1125" s="136"/>
      <c r="G1125" s="136"/>
      <c r="H1125" s="136"/>
      <c r="I1125" s="137"/>
      <c r="J1125" s="137"/>
      <c r="K1125" s="137"/>
      <c r="L1125" s="136"/>
      <c r="M1125" s="136"/>
      <c r="N1125" s="145"/>
      <c r="O1125" s="136"/>
      <c r="P1125" s="136"/>
      <c r="Q1125" s="137"/>
      <c r="R1125" s="136"/>
      <c r="S1125" s="136"/>
      <c r="T1125" s="137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8"/>
      <c r="AE1125" s="138"/>
      <c r="AF1125" s="138"/>
      <c r="AG1125" s="138"/>
      <c r="AH1125" s="138"/>
      <c r="AI1125" s="138"/>
      <c r="AJ1125" s="138"/>
      <c r="AK1125" s="138"/>
      <c r="AL1125" s="138"/>
      <c r="AM1125" s="138"/>
      <c r="AN1125" s="138"/>
      <c r="AO1125" s="138"/>
      <c r="AP1125" s="136"/>
      <c r="AQ1125" s="136"/>
      <c r="AR1125" s="136"/>
      <c r="AS1125" s="136"/>
      <c r="AT1125" s="136"/>
      <c r="AU1125" s="136"/>
      <c r="AV1125" s="136"/>
      <c r="AW1125" s="136"/>
      <c r="AX1125" s="136"/>
      <c r="AY1125" s="136"/>
      <c r="AZ1125" s="136"/>
      <c r="BA1125" s="136"/>
      <c r="BB1125" s="136"/>
      <c r="BC1125" s="136"/>
      <c r="BD1125" s="136"/>
      <c r="BE1125" s="136"/>
      <c r="BF1125" s="136"/>
      <c r="BG1125" s="136"/>
      <c r="BH1125" s="136"/>
      <c r="BI1125" s="136"/>
      <c r="BJ1125" s="136"/>
      <c r="BK1125" s="136"/>
      <c r="BL1125" s="136"/>
      <c r="BM1125" s="136"/>
      <c r="BN1125" s="136"/>
      <c r="BO1125" s="136"/>
      <c r="BP1125" s="136"/>
      <c r="BQ1125" s="136"/>
      <c r="BR1125" s="136"/>
      <c r="BS1125" s="136"/>
      <c r="BT1125" s="136"/>
      <c r="BU1125" s="136"/>
    </row>
    <row r="1126" spans="1:73">
      <c r="A1126" s="145"/>
      <c r="B1126" s="83"/>
      <c r="C1126" s="83"/>
      <c r="D1126" s="136"/>
      <c r="E1126" s="136"/>
      <c r="F1126" s="136"/>
      <c r="G1126" s="136"/>
      <c r="H1126" s="136"/>
      <c r="I1126" s="137"/>
      <c r="J1126" s="137"/>
      <c r="K1126" s="137"/>
      <c r="L1126" s="136"/>
      <c r="M1126" s="136"/>
      <c r="N1126" s="145"/>
      <c r="O1126" s="136"/>
      <c r="P1126" s="136"/>
      <c r="Q1126" s="137"/>
      <c r="R1126" s="136"/>
      <c r="S1126" s="136"/>
      <c r="T1126" s="137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8"/>
      <c r="AE1126" s="138"/>
      <c r="AF1126" s="138"/>
      <c r="AG1126" s="138"/>
      <c r="AH1126" s="138"/>
      <c r="AI1126" s="138"/>
      <c r="AJ1126" s="138"/>
      <c r="AK1126" s="138"/>
      <c r="AL1126" s="138"/>
      <c r="AM1126" s="138"/>
      <c r="AN1126" s="138"/>
      <c r="AO1126" s="138"/>
      <c r="AP1126" s="136"/>
      <c r="AQ1126" s="136"/>
      <c r="AR1126" s="136"/>
      <c r="AS1126" s="136"/>
      <c r="AT1126" s="136"/>
      <c r="AU1126" s="136"/>
      <c r="AV1126" s="136"/>
      <c r="AW1126" s="136"/>
      <c r="AX1126" s="136"/>
      <c r="AY1126" s="136"/>
      <c r="AZ1126" s="136"/>
      <c r="BA1126" s="136"/>
      <c r="BB1126" s="136"/>
      <c r="BC1126" s="136"/>
      <c r="BD1126" s="136"/>
      <c r="BE1126" s="136"/>
      <c r="BF1126" s="136"/>
      <c r="BG1126" s="136"/>
      <c r="BH1126" s="136"/>
      <c r="BI1126" s="136"/>
      <c r="BJ1126" s="136"/>
      <c r="BK1126" s="136"/>
      <c r="BL1126" s="136"/>
      <c r="BM1126" s="136"/>
      <c r="BN1126" s="136"/>
      <c r="BO1126" s="136"/>
      <c r="BP1126" s="136"/>
      <c r="BQ1126" s="136"/>
      <c r="BR1126" s="136"/>
      <c r="BS1126" s="136"/>
      <c r="BT1126" s="136"/>
      <c r="BU1126" s="136"/>
    </row>
    <row r="1127" spans="1:73">
      <c r="A1127" s="145"/>
      <c r="B1127" s="83"/>
      <c r="C1127" s="83"/>
      <c r="D1127" s="136"/>
      <c r="E1127" s="136"/>
      <c r="F1127" s="136"/>
      <c r="G1127" s="136"/>
      <c r="H1127" s="136"/>
      <c r="I1127" s="137"/>
      <c r="J1127" s="137"/>
      <c r="K1127" s="137"/>
      <c r="L1127" s="136"/>
      <c r="M1127" s="136"/>
      <c r="N1127" s="145"/>
      <c r="O1127" s="136"/>
      <c r="P1127" s="136"/>
      <c r="Q1127" s="137"/>
      <c r="R1127" s="136"/>
      <c r="S1127" s="136"/>
      <c r="T1127" s="137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8"/>
      <c r="AE1127" s="138"/>
      <c r="AF1127" s="138"/>
      <c r="AG1127" s="138"/>
      <c r="AH1127" s="138"/>
      <c r="AI1127" s="138"/>
      <c r="AJ1127" s="138"/>
      <c r="AK1127" s="138"/>
      <c r="AL1127" s="138"/>
      <c r="AM1127" s="138"/>
      <c r="AN1127" s="138"/>
      <c r="AO1127" s="138"/>
      <c r="AP1127" s="136"/>
      <c r="AQ1127" s="136"/>
      <c r="AR1127" s="136"/>
      <c r="AS1127" s="136"/>
      <c r="AT1127" s="136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6"/>
      <c r="BE1127" s="136"/>
      <c r="BF1127" s="136"/>
      <c r="BG1127" s="136"/>
      <c r="BH1127" s="136"/>
      <c r="BI1127" s="136"/>
      <c r="BJ1127" s="136"/>
      <c r="BK1127" s="136"/>
      <c r="BL1127" s="136"/>
      <c r="BM1127" s="136"/>
      <c r="BN1127" s="136"/>
      <c r="BO1127" s="136"/>
      <c r="BP1127" s="136"/>
      <c r="BQ1127" s="136"/>
      <c r="BR1127" s="136"/>
      <c r="BS1127" s="136"/>
      <c r="BT1127" s="136"/>
      <c r="BU1127" s="136"/>
    </row>
    <row r="1128" spans="1:73">
      <c r="A1128" s="145"/>
      <c r="B1128" s="83"/>
      <c r="C1128" s="83"/>
      <c r="D1128" s="136"/>
      <c r="E1128" s="136"/>
      <c r="F1128" s="136"/>
      <c r="G1128" s="136"/>
      <c r="H1128" s="136"/>
      <c r="I1128" s="137"/>
      <c r="J1128" s="137"/>
      <c r="K1128" s="137"/>
      <c r="L1128" s="136"/>
      <c r="M1128" s="136"/>
      <c r="N1128" s="145"/>
      <c r="O1128" s="136"/>
      <c r="P1128" s="136"/>
      <c r="Q1128" s="137"/>
      <c r="R1128" s="136"/>
      <c r="S1128" s="136"/>
      <c r="T1128" s="137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8"/>
      <c r="AE1128" s="138"/>
      <c r="AF1128" s="138"/>
      <c r="AG1128" s="138"/>
      <c r="AH1128" s="138"/>
      <c r="AI1128" s="138"/>
      <c r="AJ1128" s="138"/>
      <c r="AK1128" s="138"/>
      <c r="AL1128" s="138"/>
      <c r="AM1128" s="138"/>
      <c r="AN1128" s="138"/>
      <c r="AO1128" s="138"/>
      <c r="AP1128" s="136"/>
      <c r="AQ1128" s="136"/>
      <c r="AR1128" s="136"/>
      <c r="AS1128" s="136"/>
      <c r="AT1128" s="136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6"/>
      <c r="BE1128" s="136"/>
      <c r="BF1128" s="136"/>
      <c r="BG1128" s="136"/>
      <c r="BH1128" s="136"/>
      <c r="BI1128" s="136"/>
      <c r="BJ1128" s="136"/>
      <c r="BK1128" s="136"/>
      <c r="BL1128" s="136"/>
      <c r="BM1128" s="136"/>
      <c r="BN1128" s="136"/>
      <c r="BO1128" s="136"/>
      <c r="BP1128" s="136"/>
      <c r="BQ1128" s="136"/>
      <c r="BR1128" s="136"/>
      <c r="BS1128" s="136"/>
      <c r="BT1128" s="136"/>
      <c r="BU1128" s="136"/>
    </row>
    <row r="1129" spans="1:73">
      <c r="A1129" s="145"/>
      <c r="B1129" s="83"/>
      <c r="C1129" s="83"/>
      <c r="D1129" s="136"/>
      <c r="E1129" s="136"/>
      <c r="F1129" s="136"/>
      <c r="G1129" s="136"/>
      <c r="H1129" s="136"/>
      <c r="I1129" s="137"/>
      <c r="J1129" s="137"/>
      <c r="K1129" s="137"/>
      <c r="L1129" s="136"/>
      <c r="M1129" s="136"/>
      <c r="N1129" s="145"/>
      <c r="O1129" s="136"/>
      <c r="P1129" s="136"/>
      <c r="Q1129" s="137"/>
      <c r="R1129" s="136"/>
      <c r="S1129" s="136"/>
      <c r="T1129" s="137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8"/>
      <c r="AE1129" s="138"/>
      <c r="AF1129" s="138"/>
      <c r="AG1129" s="138"/>
      <c r="AH1129" s="138"/>
      <c r="AI1129" s="138"/>
      <c r="AJ1129" s="138"/>
      <c r="AK1129" s="138"/>
      <c r="AL1129" s="138"/>
      <c r="AM1129" s="138"/>
      <c r="AN1129" s="138"/>
      <c r="AO1129" s="138"/>
      <c r="AP1129" s="136"/>
      <c r="AQ1129" s="136"/>
      <c r="AR1129" s="136"/>
      <c r="AS1129" s="136"/>
      <c r="AT1129" s="136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6"/>
      <c r="BE1129" s="136"/>
      <c r="BF1129" s="136"/>
      <c r="BG1129" s="136"/>
      <c r="BH1129" s="136"/>
      <c r="BI1129" s="136"/>
      <c r="BJ1129" s="136"/>
      <c r="BK1129" s="136"/>
      <c r="BL1129" s="136"/>
      <c r="BM1129" s="136"/>
      <c r="BN1129" s="136"/>
      <c r="BO1129" s="136"/>
      <c r="BP1129" s="136"/>
      <c r="BQ1129" s="136"/>
      <c r="BR1129" s="136"/>
      <c r="BS1129" s="136"/>
      <c r="BT1129" s="136"/>
      <c r="BU1129" s="136"/>
    </row>
    <row r="1130" spans="1:73">
      <c r="A1130" s="145"/>
      <c r="B1130" s="83"/>
      <c r="C1130" s="83"/>
      <c r="D1130" s="136"/>
      <c r="E1130" s="136"/>
      <c r="F1130" s="136"/>
      <c r="G1130" s="136"/>
      <c r="H1130" s="136"/>
      <c r="I1130" s="137"/>
      <c r="J1130" s="137"/>
      <c r="K1130" s="137"/>
      <c r="L1130" s="136"/>
      <c r="M1130" s="136"/>
      <c r="N1130" s="145"/>
      <c r="O1130" s="136"/>
      <c r="P1130" s="136"/>
      <c r="Q1130" s="137"/>
      <c r="R1130" s="136"/>
      <c r="S1130" s="136"/>
      <c r="T1130" s="137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8"/>
      <c r="AE1130" s="138"/>
      <c r="AF1130" s="138"/>
      <c r="AG1130" s="138"/>
      <c r="AH1130" s="138"/>
      <c r="AI1130" s="138"/>
      <c r="AJ1130" s="138"/>
      <c r="AK1130" s="138"/>
      <c r="AL1130" s="138"/>
      <c r="AM1130" s="138"/>
      <c r="AN1130" s="138"/>
      <c r="AO1130" s="138"/>
      <c r="AP1130" s="136"/>
      <c r="AQ1130" s="136"/>
      <c r="AR1130" s="136"/>
      <c r="AS1130" s="136"/>
      <c r="AT1130" s="136"/>
      <c r="AU1130" s="136"/>
      <c r="AV1130" s="136"/>
      <c r="AW1130" s="136"/>
      <c r="AX1130" s="136"/>
      <c r="AY1130" s="136"/>
      <c r="AZ1130" s="136"/>
      <c r="BA1130" s="136"/>
      <c r="BB1130" s="136"/>
      <c r="BC1130" s="136"/>
      <c r="BD1130" s="136"/>
      <c r="BE1130" s="136"/>
      <c r="BF1130" s="136"/>
      <c r="BG1130" s="136"/>
      <c r="BH1130" s="136"/>
      <c r="BI1130" s="136"/>
      <c r="BJ1130" s="136"/>
      <c r="BK1130" s="136"/>
      <c r="BL1130" s="136"/>
      <c r="BM1130" s="136"/>
      <c r="BN1130" s="136"/>
      <c r="BO1130" s="136"/>
      <c r="BP1130" s="136"/>
      <c r="BQ1130" s="136"/>
      <c r="BR1130" s="136"/>
      <c r="BS1130" s="136"/>
      <c r="BT1130" s="136"/>
      <c r="BU1130" s="136"/>
    </row>
    <row r="1131" spans="1:73">
      <c r="A1131" s="145"/>
      <c r="B1131" s="83"/>
      <c r="C1131" s="83"/>
      <c r="D1131" s="136"/>
      <c r="E1131" s="136"/>
      <c r="F1131" s="136"/>
      <c r="G1131" s="136"/>
      <c r="H1131" s="136"/>
      <c r="I1131" s="137"/>
      <c r="J1131" s="137"/>
      <c r="K1131" s="137"/>
      <c r="L1131" s="136"/>
      <c r="M1131" s="136"/>
      <c r="N1131" s="145"/>
      <c r="O1131" s="136"/>
      <c r="P1131" s="136"/>
      <c r="Q1131" s="137"/>
      <c r="R1131" s="136"/>
      <c r="S1131" s="136"/>
      <c r="T1131" s="137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8"/>
      <c r="AE1131" s="138"/>
      <c r="AF1131" s="138"/>
      <c r="AG1131" s="138"/>
      <c r="AH1131" s="138"/>
      <c r="AI1131" s="138"/>
      <c r="AJ1131" s="138"/>
      <c r="AK1131" s="138"/>
      <c r="AL1131" s="138"/>
      <c r="AM1131" s="138"/>
      <c r="AN1131" s="138"/>
      <c r="AO1131" s="138"/>
      <c r="AP1131" s="136"/>
      <c r="AQ1131" s="136"/>
      <c r="AR1131" s="136"/>
      <c r="AS1131" s="136"/>
      <c r="AT1131" s="136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6"/>
      <c r="BE1131" s="136"/>
      <c r="BF1131" s="136"/>
      <c r="BG1131" s="136"/>
      <c r="BH1131" s="136"/>
      <c r="BI1131" s="136"/>
      <c r="BJ1131" s="136"/>
      <c r="BK1131" s="136"/>
      <c r="BL1131" s="136"/>
      <c r="BM1131" s="136"/>
      <c r="BN1131" s="136"/>
      <c r="BO1131" s="136"/>
      <c r="BP1131" s="136"/>
      <c r="BQ1131" s="136"/>
      <c r="BR1131" s="136"/>
      <c r="BS1131" s="136"/>
      <c r="BT1131" s="136"/>
      <c r="BU1131" s="136"/>
    </row>
    <row r="1132" spans="1:73">
      <c r="A1132" s="145"/>
      <c r="B1132" s="83"/>
      <c r="C1132" s="83"/>
      <c r="D1132" s="136"/>
      <c r="E1132" s="136"/>
      <c r="F1132" s="136"/>
      <c r="G1132" s="136"/>
      <c r="H1132" s="136"/>
      <c r="I1132" s="137"/>
      <c r="J1132" s="137"/>
      <c r="K1132" s="137"/>
      <c r="L1132" s="136"/>
      <c r="M1132" s="136"/>
      <c r="N1132" s="145"/>
      <c r="O1132" s="136"/>
      <c r="P1132" s="136"/>
      <c r="Q1132" s="137"/>
      <c r="R1132" s="136"/>
      <c r="S1132" s="136"/>
      <c r="T1132" s="137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8"/>
      <c r="AE1132" s="138"/>
      <c r="AF1132" s="138"/>
      <c r="AG1132" s="138"/>
      <c r="AH1132" s="138"/>
      <c r="AI1132" s="138"/>
      <c r="AJ1132" s="138"/>
      <c r="AK1132" s="138"/>
      <c r="AL1132" s="138"/>
      <c r="AM1132" s="138"/>
      <c r="AN1132" s="138"/>
      <c r="AO1132" s="138"/>
      <c r="AP1132" s="136"/>
      <c r="AQ1132" s="136"/>
      <c r="AR1132" s="136"/>
      <c r="AS1132" s="136"/>
      <c r="AT1132" s="136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6"/>
      <c r="BE1132" s="136"/>
      <c r="BF1132" s="136"/>
      <c r="BG1132" s="136"/>
      <c r="BH1132" s="136"/>
      <c r="BI1132" s="136"/>
      <c r="BJ1132" s="136"/>
      <c r="BK1132" s="136"/>
      <c r="BL1132" s="136"/>
      <c r="BM1132" s="136"/>
      <c r="BN1132" s="136"/>
      <c r="BO1132" s="136"/>
      <c r="BP1132" s="136"/>
      <c r="BQ1132" s="136"/>
      <c r="BR1132" s="136"/>
      <c r="BS1132" s="136"/>
      <c r="BT1132" s="136"/>
      <c r="BU1132" s="136"/>
    </row>
    <row r="1133" spans="1:73">
      <c r="A1133" s="145"/>
      <c r="B1133" s="83"/>
      <c r="C1133" s="83"/>
      <c r="D1133" s="136"/>
      <c r="E1133" s="136"/>
      <c r="F1133" s="136"/>
      <c r="G1133" s="136"/>
      <c r="H1133" s="136"/>
      <c r="I1133" s="137"/>
      <c r="J1133" s="137"/>
      <c r="K1133" s="137"/>
      <c r="L1133" s="136"/>
      <c r="M1133" s="136"/>
      <c r="N1133" s="145"/>
      <c r="O1133" s="136"/>
      <c r="P1133" s="136"/>
      <c r="Q1133" s="137"/>
      <c r="R1133" s="136"/>
      <c r="S1133" s="136"/>
      <c r="T1133" s="137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8"/>
      <c r="AE1133" s="138"/>
      <c r="AF1133" s="138"/>
      <c r="AG1133" s="138"/>
      <c r="AH1133" s="138"/>
      <c r="AI1133" s="138"/>
      <c r="AJ1133" s="138"/>
      <c r="AK1133" s="138"/>
      <c r="AL1133" s="138"/>
      <c r="AM1133" s="138"/>
      <c r="AN1133" s="138"/>
      <c r="AO1133" s="138"/>
      <c r="AP1133" s="136"/>
      <c r="AQ1133" s="136"/>
      <c r="AR1133" s="136"/>
      <c r="AS1133" s="136"/>
      <c r="AT1133" s="136"/>
      <c r="AU1133" s="136"/>
      <c r="AV1133" s="136"/>
      <c r="AW1133" s="136"/>
      <c r="AX1133" s="136"/>
      <c r="AY1133" s="136"/>
      <c r="AZ1133" s="136"/>
      <c r="BA1133" s="136"/>
      <c r="BB1133" s="136"/>
      <c r="BC1133" s="136"/>
      <c r="BD1133" s="136"/>
      <c r="BE1133" s="136"/>
      <c r="BF1133" s="136"/>
      <c r="BG1133" s="136"/>
      <c r="BH1133" s="136"/>
      <c r="BI1133" s="136"/>
      <c r="BJ1133" s="136"/>
      <c r="BK1133" s="136"/>
      <c r="BL1133" s="136"/>
      <c r="BM1133" s="136"/>
      <c r="BN1133" s="136"/>
      <c r="BO1133" s="136"/>
      <c r="BP1133" s="136"/>
      <c r="BQ1133" s="136"/>
      <c r="BR1133" s="136"/>
      <c r="BS1133" s="136"/>
      <c r="BT1133" s="136"/>
      <c r="BU1133" s="136"/>
    </row>
    <row r="1134" spans="1:73">
      <c r="A1134" s="145"/>
      <c r="B1134" s="83"/>
      <c r="C1134" s="83"/>
      <c r="D1134" s="136"/>
      <c r="E1134" s="136"/>
      <c r="F1134" s="136"/>
      <c r="G1134" s="136"/>
      <c r="H1134" s="136"/>
      <c r="I1134" s="137"/>
      <c r="J1134" s="137"/>
      <c r="K1134" s="137"/>
      <c r="L1134" s="136"/>
      <c r="M1134" s="136"/>
      <c r="N1134" s="145"/>
      <c r="O1134" s="136"/>
      <c r="P1134" s="136"/>
      <c r="Q1134" s="137"/>
      <c r="R1134" s="136"/>
      <c r="S1134" s="136"/>
      <c r="T1134" s="137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8"/>
      <c r="AE1134" s="138"/>
      <c r="AF1134" s="138"/>
      <c r="AG1134" s="138"/>
      <c r="AH1134" s="138"/>
      <c r="AI1134" s="138"/>
      <c r="AJ1134" s="138"/>
      <c r="AK1134" s="138"/>
      <c r="AL1134" s="138"/>
      <c r="AM1134" s="138"/>
      <c r="AN1134" s="138"/>
      <c r="AO1134" s="138"/>
      <c r="AP1134" s="136"/>
      <c r="AQ1134" s="136"/>
      <c r="AR1134" s="136"/>
      <c r="AS1134" s="136"/>
      <c r="AT1134" s="136"/>
      <c r="AU1134" s="136"/>
      <c r="AV1134" s="136"/>
      <c r="AW1134" s="136"/>
      <c r="AX1134" s="136"/>
      <c r="AY1134" s="136"/>
      <c r="AZ1134" s="136"/>
      <c r="BA1134" s="136"/>
      <c r="BB1134" s="136"/>
      <c r="BC1134" s="136"/>
      <c r="BD1134" s="136"/>
      <c r="BE1134" s="136"/>
      <c r="BF1134" s="136"/>
      <c r="BG1134" s="136"/>
      <c r="BH1134" s="136"/>
      <c r="BI1134" s="136"/>
      <c r="BJ1134" s="136"/>
      <c r="BK1134" s="136"/>
      <c r="BL1134" s="136"/>
      <c r="BM1134" s="136"/>
      <c r="BN1134" s="136"/>
      <c r="BO1134" s="136"/>
      <c r="BP1134" s="136"/>
      <c r="BQ1134" s="136"/>
      <c r="BR1134" s="136"/>
      <c r="BS1134" s="136"/>
      <c r="BT1134" s="136"/>
      <c r="BU1134" s="136"/>
    </row>
    <row r="1135" spans="1:73">
      <c r="A1135" s="145"/>
      <c r="B1135" s="83"/>
      <c r="C1135" s="83"/>
      <c r="D1135" s="136"/>
      <c r="E1135" s="136"/>
      <c r="F1135" s="136"/>
      <c r="G1135" s="136"/>
      <c r="H1135" s="136"/>
      <c r="I1135" s="137"/>
      <c r="J1135" s="137"/>
      <c r="K1135" s="137"/>
      <c r="L1135" s="136"/>
      <c r="M1135" s="136"/>
      <c r="N1135" s="145"/>
      <c r="O1135" s="136"/>
      <c r="P1135" s="136"/>
      <c r="Q1135" s="137"/>
      <c r="R1135" s="136"/>
      <c r="S1135" s="136"/>
      <c r="T1135" s="137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8"/>
      <c r="AE1135" s="138"/>
      <c r="AF1135" s="138"/>
      <c r="AG1135" s="138"/>
      <c r="AH1135" s="138"/>
      <c r="AI1135" s="138"/>
      <c r="AJ1135" s="138"/>
      <c r="AK1135" s="138"/>
      <c r="AL1135" s="138"/>
      <c r="AM1135" s="138"/>
      <c r="AN1135" s="138"/>
      <c r="AO1135" s="138"/>
      <c r="AP1135" s="136"/>
      <c r="AQ1135" s="136"/>
      <c r="AR1135" s="136"/>
      <c r="AS1135" s="136"/>
      <c r="AT1135" s="136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6"/>
      <c r="BE1135" s="136"/>
      <c r="BF1135" s="136"/>
      <c r="BG1135" s="136"/>
      <c r="BH1135" s="136"/>
      <c r="BI1135" s="136"/>
      <c r="BJ1135" s="136"/>
      <c r="BK1135" s="136"/>
      <c r="BL1135" s="136"/>
      <c r="BM1135" s="136"/>
      <c r="BN1135" s="136"/>
      <c r="BO1135" s="136"/>
      <c r="BP1135" s="136"/>
      <c r="BQ1135" s="136"/>
      <c r="BR1135" s="136"/>
      <c r="BS1135" s="136"/>
      <c r="BT1135" s="136"/>
      <c r="BU1135" s="136"/>
    </row>
    <row r="1136" spans="1:73">
      <c r="A1136" s="145"/>
      <c r="B1136" s="83"/>
      <c r="C1136" s="83"/>
      <c r="D1136" s="136"/>
      <c r="E1136" s="136"/>
      <c r="F1136" s="136"/>
      <c r="G1136" s="136"/>
      <c r="H1136" s="136"/>
      <c r="I1136" s="137"/>
      <c r="J1136" s="137"/>
      <c r="K1136" s="137"/>
      <c r="L1136" s="136"/>
      <c r="M1136" s="136"/>
      <c r="N1136" s="145"/>
      <c r="O1136" s="136"/>
      <c r="P1136" s="136"/>
      <c r="Q1136" s="137"/>
      <c r="R1136" s="136"/>
      <c r="S1136" s="136"/>
      <c r="T1136" s="137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8"/>
      <c r="AE1136" s="138"/>
      <c r="AF1136" s="138"/>
      <c r="AG1136" s="138"/>
      <c r="AH1136" s="138"/>
      <c r="AI1136" s="138"/>
      <c r="AJ1136" s="138"/>
      <c r="AK1136" s="138"/>
      <c r="AL1136" s="138"/>
      <c r="AM1136" s="138"/>
      <c r="AN1136" s="138"/>
      <c r="AO1136" s="138"/>
      <c r="AP1136" s="136"/>
      <c r="AQ1136" s="136"/>
      <c r="AR1136" s="136"/>
      <c r="AS1136" s="136"/>
      <c r="AT1136" s="136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6"/>
      <c r="BE1136" s="136"/>
      <c r="BF1136" s="136"/>
      <c r="BG1136" s="136"/>
      <c r="BH1136" s="136"/>
      <c r="BI1136" s="136"/>
      <c r="BJ1136" s="136"/>
      <c r="BK1136" s="136"/>
      <c r="BL1136" s="136"/>
      <c r="BM1136" s="136"/>
      <c r="BN1136" s="136"/>
      <c r="BO1136" s="136"/>
      <c r="BP1136" s="136"/>
      <c r="BQ1136" s="136"/>
      <c r="BR1136" s="136"/>
      <c r="BS1136" s="136"/>
      <c r="BT1136" s="136"/>
      <c r="BU1136" s="136"/>
    </row>
    <row r="1137" spans="1:73">
      <c r="A1137" s="145"/>
      <c r="B1137" s="83"/>
      <c r="C1137" s="83"/>
      <c r="D1137" s="136"/>
      <c r="E1137" s="136"/>
      <c r="F1137" s="136"/>
      <c r="G1137" s="136"/>
      <c r="H1137" s="136"/>
      <c r="I1137" s="137"/>
      <c r="J1137" s="137"/>
      <c r="K1137" s="137"/>
      <c r="L1137" s="136"/>
      <c r="M1137" s="136"/>
      <c r="N1137" s="145"/>
      <c r="O1137" s="136"/>
      <c r="P1137" s="136"/>
      <c r="Q1137" s="137"/>
      <c r="R1137" s="136"/>
      <c r="S1137" s="136"/>
      <c r="T1137" s="137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8"/>
      <c r="AE1137" s="138"/>
      <c r="AF1137" s="138"/>
      <c r="AG1137" s="138"/>
      <c r="AH1137" s="138"/>
      <c r="AI1137" s="138"/>
      <c r="AJ1137" s="138"/>
      <c r="AK1137" s="138"/>
      <c r="AL1137" s="138"/>
      <c r="AM1137" s="138"/>
      <c r="AN1137" s="138"/>
      <c r="AO1137" s="138"/>
      <c r="AP1137" s="136"/>
      <c r="AQ1137" s="136"/>
      <c r="AR1137" s="136"/>
      <c r="AS1137" s="136"/>
      <c r="AT1137" s="136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6"/>
      <c r="BE1137" s="136"/>
      <c r="BF1137" s="136"/>
      <c r="BG1137" s="136"/>
      <c r="BH1137" s="136"/>
      <c r="BI1137" s="136"/>
      <c r="BJ1137" s="136"/>
      <c r="BK1137" s="136"/>
      <c r="BL1137" s="136"/>
      <c r="BM1137" s="136"/>
      <c r="BN1137" s="136"/>
      <c r="BO1137" s="136"/>
      <c r="BP1137" s="136"/>
      <c r="BQ1137" s="136"/>
      <c r="BR1137" s="136"/>
      <c r="BS1137" s="136"/>
      <c r="BT1137" s="136"/>
      <c r="BU1137" s="136"/>
    </row>
    <row r="1138" spans="1:73">
      <c r="A1138" s="145"/>
      <c r="B1138" s="83"/>
      <c r="C1138" s="83"/>
      <c r="D1138" s="136"/>
      <c r="E1138" s="136"/>
      <c r="F1138" s="136"/>
      <c r="G1138" s="136"/>
      <c r="H1138" s="136"/>
      <c r="I1138" s="137"/>
      <c r="J1138" s="137"/>
      <c r="K1138" s="137"/>
      <c r="L1138" s="136"/>
      <c r="M1138" s="136"/>
      <c r="N1138" s="145"/>
      <c r="O1138" s="136"/>
      <c r="P1138" s="136"/>
      <c r="Q1138" s="137"/>
      <c r="R1138" s="136"/>
      <c r="S1138" s="136"/>
      <c r="T1138" s="137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8"/>
      <c r="AE1138" s="138"/>
      <c r="AF1138" s="138"/>
      <c r="AG1138" s="138"/>
      <c r="AH1138" s="138"/>
      <c r="AI1138" s="138"/>
      <c r="AJ1138" s="138"/>
      <c r="AK1138" s="138"/>
      <c r="AL1138" s="138"/>
      <c r="AM1138" s="138"/>
      <c r="AN1138" s="138"/>
      <c r="AO1138" s="138"/>
      <c r="AP1138" s="136"/>
      <c r="AQ1138" s="136"/>
      <c r="AR1138" s="136"/>
      <c r="AS1138" s="136"/>
      <c r="AT1138" s="136"/>
      <c r="AU1138" s="136"/>
      <c r="AV1138" s="136"/>
      <c r="AW1138" s="136"/>
      <c r="AX1138" s="136"/>
      <c r="AY1138" s="136"/>
      <c r="AZ1138" s="136"/>
      <c r="BA1138" s="136"/>
      <c r="BB1138" s="136"/>
      <c r="BC1138" s="136"/>
      <c r="BD1138" s="136"/>
      <c r="BE1138" s="136"/>
      <c r="BF1138" s="136"/>
      <c r="BG1138" s="136"/>
      <c r="BH1138" s="136"/>
      <c r="BI1138" s="136"/>
      <c r="BJ1138" s="136"/>
      <c r="BK1138" s="136"/>
      <c r="BL1138" s="136"/>
      <c r="BM1138" s="136"/>
      <c r="BN1138" s="136"/>
      <c r="BO1138" s="136"/>
      <c r="BP1138" s="136"/>
      <c r="BQ1138" s="136"/>
      <c r="BR1138" s="136"/>
      <c r="BS1138" s="136"/>
      <c r="BT1138" s="136"/>
      <c r="BU1138" s="136"/>
    </row>
    <row r="1139" spans="1:73">
      <c r="A1139" s="145"/>
      <c r="B1139" s="83"/>
      <c r="C1139" s="83"/>
      <c r="D1139" s="136"/>
      <c r="E1139" s="136"/>
      <c r="F1139" s="136"/>
      <c r="G1139" s="136"/>
      <c r="H1139" s="136"/>
      <c r="I1139" s="137"/>
      <c r="J1139" s="137"/>
      <c r="K1139" s="137"/>
      <c r="L1139" s="136"/>
      <c r="M1139" s="136"/>
      <c r="N1139" s="145"/>
      <c r="O1139" s="136"/>
      <c r="P1139" s="136"/>
      <c r="Q1139" s="137"/>
      <c r="R1139" s="136"/>
      <c r="S1139" s="136"/>
      <c r="T1139" s="137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8"/>
      <c r="AE1139" s="138"/>
      <c r="AF1139" s="138"/>
      <c r="AG1139" s="138"/>
      <c r="AH1139" s="138"/>
      <c r="AI1139" s="138"/>
      <c r="AJ1139" s="138"/>
      <c r="AK1139" s="138"/>
      <c r="AL1139" s="138"/>
      <c r="AM1139" s="138"/>
      <c r="AN1139" s="138"/>
      <c r="AO1139" s="138"/>
      <c r="AP1139" s="136"/>
      <c r="AQ1139" s="136"/>
      <c r="AR1139" s="136"/>
      <c r="AS1139" s="136"/>
      <c r="AT1139" s="136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6"/>
      <c r="BE1139" s="136"/>
      <c r="BF1139" s="136"/>
      <c r="BG1139" s="136"/>
      <c r="BH1139" s="136"/>
      <c r="BI1139" s="136"/>
      <c r="BJ1139" s="136"/>
      <c r="BK1139" s="136"/>
      <c r="BL1139" s="136"/>
      <c r="BM1139" s="136"/>
      <c r="BN1139" s="136"/>
      <c r="BO1139" s="136"/>
      <c r="BP1139" s="136"/>
      <c r="BQ1139" s="136"/>
      <c r="BR1139" s="136"/>
      <c r="BS1139" s="136"/>
      <c r="BT1139" s="136"/>
      <c r="BU1139" s="136"/>
    </row>
    <row r="1140" spans="1:73">
      <c r="A1140" s="145"/>
      <c r="B1140" s="83"/>
      <c r="C1140" s="83"/>
      <c r="D1140" s="136"/>
      <c r="E1140" s="136"/>
      <c r="F1140" s="136"/>
      <c r="G1140" s="136"/>
      <c r="H1140" s="136"/>
      <c r="I1140" s="137"/>
      <c r="J1140" s="137"/>
      <c r="K1140" s="137"/>
      <c r="L1140" s="136"/>
      <c r="M1140" s="136"/>
      <c r="N1140" s="145"/>
      <c r="O1140" s="136"/>
      <c r="P1140" s="136"/>
      <c r="Q1140" s="137"/>
      <c r="R1140" s="136"/>
      <c r="S1140" s="136"/>
      <c r="T1140" s="137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8"/>
      <c r="AE1140" s="138"/>
      <c r="AF1140" s="138"/>
      <c r="AG1140" s="138"/>
      <c r="AH1140" s="138"/>
      <c r="AI1140" s="138"/>
      <c r="AJ1140" s="138"/>
      <c r="AK1140" s="138"/>
      <c r="AL1140" s="138"/>
      <c r="AM1140" s="138"/>
      <c r="AN1140" s="138"/>
      <c r="AO1140" s="138"/>
      <c r="AP1140" s="136"/>
      <c r="AQ1140" s="136"/>
      <c r="AR1140" s="136"/>
      <c r="AS1140" s="136"/>
      <c r="AT1140" s="136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6"/>
      <c r="BE1140" s="136"/>
      <c r="BF1140" s="136"/>
      <c r="BG1140" s="136"/>
      <c r="BH1140" s="136"/>
      <c r="BI1140" s="136"/>
      <c r="BJ1140" s="136"/>
      <c r="BK1140" s="136"/>
      <c r="BL1140" s="136"/>
      <c r="BM1140" s="136"/>
      <c r="BN1140" s="136"/>
      <c r="BO1140" s="136"/>
      <c r="BP1140" s="136"/>
      <c r="BQ1140" s="136"/>
      <c r="BR1140" s="136"/>
      <c r="BS1140" s="136"/>
      <c r="BT1140" s="136"/>
      <c r="BU1140" s="136"/>
    </row>
    <row r="1141" spans="1:73">
      <c r="A1141" s="145"/>
      <c r="B1141" s="83"/>
      <c r="C1141" s="83"/>
      <c r="D1141" s="136"/>
      <c r="E1141" s="136"/>
      <c r="F1141" s="136"/>
      <c r="G1141" s="136"/>
      <c r="H1141" s="136"/>
      <c r="I1141" s="137"/>
      <c r="J1141" s="137"/>
      <c r="K1141" s="137"/>
      <c r="L1141" s="136"/>
      <c r="M1141" s="136"/>
      <c r="N1141" s="145"/>
      <c r="O1141" s="136"/>
      <c r="P1141" s="136"/>
      <c r="Q1141" s="137"/>
      <c r="R1141" s="136"/>
      <c r="S1141" s="136"/>
      <c r="T1141" s="137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8"/>
      <c r="AE1141" s="138"/>
      <c r="AF1141" s="138"/>
      <c r="AG1141" s="138"/>
      <c r="AH1141" s="138"/>
      <c r="AI1141" s="138"/>
      <c r="AJ1141" s="138"/>
      <c r="AK1141" s="138"/>
      <c r="AL1141" s="138"/>
      <c r="AM1141" s="138"/>
      <c r="AN1141" s="138"/>
      <c r="AO1141" s="138"/>
      <c r="AP1141" s="136"/>
      <c r="AQ1141" s="136"/>
      <c r="AR1141" s="136"/>
      <c r="AS1141" s="136"/>
      <c r="AT1141" s="136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6"/>
      <c r="BE1141" s="136"/>
      <c r="BF1141" s="136"/>
      <c r="BG1141" s="136"/>
      <c r="BH1141" s="136"/>
      <c r="BI1141" s="136"/>
      <c r="BJ1141" s="136"/>
      <c r="BK1141" s="136"/>
      <c r="BL1141" s="136"/>
      <c r="BM1141" s="136"/>
      <c r="BN1141" s="136"/>
      <c r="BO1141" s="136"/>
      <c r="BP1141" s="136"/>
      <c r="BQ1141" s="136"/>
      <c r="BR1141" s="136"/>
      <c r="BS1141" s="136"/>
      <c r="BT1141" s="136"/>
      <c r="BU1141" s="136"/>
    </row>
    <row r="1142" spans="1:73">
      <c r="A1142" s="145"/>
      <c r="B1142" s="83"/>
      <c r="C1142" s="83"/>
      <c r="D1142" s="136"/>
      <c r="E1142" s="136"/>
      <c r="F1142" s="136"/>
      <c r="G1142" s="136"/>
      <c r="H1142" s="136"/>
      <c r="I1142" s="137"/>
      <c r="J1142" s="137"/>
      <c r="K1142" s="137"/>
      <c r="L1142" s="136"/>
      <c r="M1142" s="136"/>
      <c r="N1142" s="145"/>
      <c r="O1142" s="136"/>
      <c r="P1142" s="136"/>
      <c r="Q1142" s="137"/>
      <c r="R1142" s="136"/>
      <c r="S1142" s="136"/>
      <c r="T1142" s="137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8"/>
      <c r="AE1142" s="138"/>
      <c r="AF1142" s="138"/>
      <c r="AG1142" s="138"/>
      <c r="AH1142" s="138"/>
      <c r="AI1142" s="138"/>
      <c r="AJ1142" s="138"/>
      <c r="AK1142" s="138"/>
      <c r="AL1142" s="138"/>
      <c r="AM1142" s="138"/>
      <c r="AN1142" s="138"/>
      <c r="AO1142" s="138"/>
      <c r="AP1142" s="136"/>
      <c r="AQ1142" s="136"/>
      <c r="AR1142" s="136"/>
      <c r="AS1142" s="136"/>
      <c r="AT1142" s="136"/>
      <c r="AU1142" s="136"/>
      <c r="AV1142" s="136"/>
      <c r="AW1142" s="136"/>
      <c r="AX1142" s="136"/>
      <c r="AY1142" s="136"/>
      <c r="AZ1142" s="136"/>
      <c r="BA1142" s="136"/>
      <c r="BB1142" s="136"/>
      <c r="BC1142" s="136"/>
      <c r="BD1142" s="136"/>
      <c r="BE1142" s="136"/>
      <c r="BF1142" s="136"/>
      <c r="BG1142" s="136"/>
      <c r="BH1142" s="136"/>
      <c r="BI1142" s="136"/>
      <c r="BJ1142" s="136"/>
      <c r="BK1142" s="136"/>
      <c r="BL1142" s="136"/>
      <c r="BM1142" s="136"/>
      <c r="BN1142" s="136"/>
      <c r="BO1142" s="136"/>
      <c r="BP1142" s="136"/>
      <c r="BQ1142" s="136"/>
      <c r="BR1142" s="136"/>
      <c r="BS1142" s="136"/>
      <c r="BT1142" s="136"/>
      <c r="BU1142" s="136"/>
    </row>
    <row r="1143" spans="1:73">
      <c r="A1143" s="145"/>
      <c r="B1143" s="83"/>
      <c r="C1143" s="83"/>
      <c r="D1143" s="136"/>
      <c r="E1143" s="136"/>
      <c r="F1143" s="136"/>
      <c r="G1143" s="136"/>
      <c r="H1143" s="136"/>
      <c r="I1143" s="137"/>
      <c r="J1143" s="137"/>
      <c r="K1143" s="137"/>
      <c r="L1143" s="136"/>
      <c r="M1143" s="136"/>
      <c r="N1143" s="145"/>
      <c r="O1143" s="136"/>
      <c r="P1143" s="136"/>
      <c r="Q1143" s="137"/>
      <c r="R1143" s="136"/>
      <c r="S1143" s="136"/>
      <c r="T1143" s="137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8"/>
      <c r="AE1143" s="138"/>
      <c r="AF1143" s="138"/>
      <c r="AG1143" s="138"/>
      <c r="AH1143" s="138"/>
      <c r="AI1143" s="138"/>
      <c r="AJ1143" s="138"/>
      <c r="AK1143" s="138"/>
      <c r="AL1143" s="138"/>
      <c r="AM1143" s="138"/>
      <c r="AN1143" s="138"/>
      <c r="AO1143" s="138"/>
      <c r="AP1143" s="136"/>
      <c r="AQ1143" s="136"/>
      <c r="AR1143" s="136"/>
      <c r="AS1143" s="136"/>
      <c r="AT1143" s="136"/>
      <c r="AU1143" s="136"/>
      <c r="AV1143" s="136"/>
      <c r="AW1143" s="136"/>
      <c r="AX1143" s="136"/>
      <c r="AY1143" s="136"/>
      <c r="AZ1143" s="136"/>
      <c r="BA1143" s="136"/>
      <c r="BB1143" s="136"/>
      <c r="BC1143" s="136"/>
      <c r="BD1143" s="136"/>
      <c r="BE1143" s="136"/>
      <c r="BF1143" s="136"/>
      <c r="BG1143" s="136"/>
      <c r="BH1143" s="136"/>
      <c r="BI1143" s="136"/>
      <c r="BJ1143" s="136"/>
      <c r="BK1143" s="136"/>
      <c r="BL1143" s="136"/>
      <c r="BM1143" s="136"/>
      <c r="BN1143" s="136"/>
      <c r="BO1143" s="136"/>
      <c r="BP1143" s="136"/>
      <c r="BQ1143" s="136"/>
      <c r="BR1143" s="136"/>
      <c r="BS1143" s="136"/>
      <c r="BT1143" s="136"/>
      <c r="BU1143" s="136"/>
    </row>
    <row r="1144" spans="1:73">
      <c r="A1144" s="145"/>
      <c r="B1144" s="83"/>
      <c r="C1144" s="83"/>
      <c r="D1144" s="136"/>
      <c r="E1144" s="136"/>
      <c r="F1144" s="136"/>
      <c r="G1144" s="136"/>
      <c r="H1144" s="136"/>
      <c r="I1144" s="137"/>
      <c r="J1144" s="137"/>
      <c r="K1144" s="137"/>
      <c r="L1144" s="136"/>
      <c r="M1144" s="136"/>
      <c r="N1144" s="145"/>
      <c r="O1144" s="136"/>
      <c r="P1144" s="136"/>
      <c r="Q1144" s="137"/>
      <c r="R1144" s="136"/>
      <c r="S1144" s="136"/>
      <c r="T1144" s="137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8"/>
      <c r="AE1144" s="138"/>
      <c r="AF1144" s="138"/>
      <c r="AG1144" s="138"/>
      <c r="AH1144" s="138"/>
      <c r="AI1144" s="138"/>
      <c r="AJ1144" s="138"/>
      <c r="AK1144" s="138"/>
      <c r="AL1144" s="138"/>
      <c r="AM1144" s="138"/>
      <c r="AN1144" s="138"/>
      <c r="AO1144" s="138"/>
      <c r="AP1144" s="136"/>
      <c r="AQ1144" s="136"/>
      <c r="AR1144" s="136"/>
      <c r="AS1144" s="136"/>
      <c r="AT1144" s="136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6"/>
      <c r="BE1144" s="136"/>
      <c r="BF1144" s="136"/>
      <c r="BG1144" s="136"/>
      <c r="BH1144" s="136"/>
      <c r="BI1144" s="136"/>
      <c r="BJ1144" s="136"/>
      <c r="BK1144" s="136"/>
      <c r="BL1144" s="136"/>
      <c r="BM1144" s="136"/>
      <c r="BN1144" s="136"/>
      <c r="BO1144" s="136"/>
      <c r="BP1144" s="136"/>
      <c r="BQ1144" s="136"/>
      <c r="BR1144" s="136"/>
      <c r="BS1144" s="136"/>
      <c r="BT1144" s="136"/>
      <c r="BU1144" s="136"/>
    </row>
    <row r="1145" spans="1:73">
      <c r="A1145" s="145"/>
      <c r="B1145" s="83"/>
      <c r="C1145" s="83"/>
      <c r="D1145" s="136"/>
      <c r="E1145" s="136"/>
      <c r="F1145" s="136"/>
      <c r="G1145" s="136"/>
      <c r="H1145" s="136"/>
      <c r="I1145" s="137"/>
      <c r="J1145" s="137"/>
      <c r="K1145" s="137"/>
      <c r="L1145" s="136"/>
      <c r="M1145" s="136"/>
      <c r="N1145" s="145"/>
      <c r="O1145" s="136"/>
      <c r="P1145" s="136"/>
      <c r="Q1145" s="137"/>
      <c r="R1145" s="136"/>
      <c r="S1145" s="136"/>
      <c r="T1145" s="137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8"/>
      <c r="AE1145" s="138"/>
      <c r="AF1145" s="138"/>
      <c r="AG1145" s="138"/>
      <c r="AH1145" s="138"/>
      <c r="AI1145" s="138"/>
      <c r="AJ1145" s="138"/>
      <c r="AK1145" s="138"/>
      <c r="AL1145" s="138"/>
      <c r="AM1145" s="138"/>
      <c r="AN1145" s="138"/>
      <c r="AO1145" s="138"/>
      <c r="AP1145" s="136"/>
      <c r="AQ1145" s="136"/>
      <c r="AR1145" s="136"/>
      <c r="AS1145" s="136"/>
      <c r="AT1145" s="136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6"/>
      <c r="BE1145" s="136"/>
      <c r="BF1145" s="136"/>
      <c r="BG1145" s="136"/>
      <c r="BH1145" s="136"/>
      <c r="BI1145" s="136"/>
      <c r="BJ1145" s="136"/>
      <c r="BK1145" s="136"/>
      <c r="BL1145" s="136"/>
      <c r="BM1145" s="136"/>
      <c r="BN1145" s="136"/>
      <c r="BO1145" s="136"/>
      <c r="BP1145" s="136"/>
      <c r="BQ1145" s="136"/>
      <c r="BR1145" s="136"/>
      <c r="BS1145" s="136"/>
      <c r="BT1145" s="136"/>
      <c r="BU1145" s="136"/>
    </row>
    <row r="1146" spans="1:73">
      <c r="A1146" s="145"/>
      <c r="B1146" s="83"/>
      <c r="C1146" s="83"/>
      <c r="D1146" s="136"/>
      <c r="E1146" s="136"/>
      <c r="F1146" s="136"/>
      <c r="G1146" s="136"/>
      <c r="H1146" s="136"/>
      <c r="I1146" s="137"/>
      <c r="J1146" s="137"/>
      <c r="K1146" s="137"/>
      <c r="L1146" s="136"/>
      <c r="M1146" s="136"/>
      <c r="N1146" s="145"/>
      <c r="O1146" s="136"/>
      <c r="P1146" s="136"/>
      <c r="Q1146" s="137"/>
      <c r="R1146" s="136"/>
      <c r="S1146" s="136"/>
      <c r="T1146" s="137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8"/>
      <c r="AE1146" s="138"/>
      <c r="AF1146" s="138"/>
      <c r="AG1146" s="138"/>
      <c r="AH1146" s="138"/>
      <c r="AI1146" s="138"/>
      <c r="AJ1146" s="138"/>
      <c r="AK1146" s="138"/>
      <c r="AL1146" s="138"/>
      <c r="AM1146" s="138"/>
      <c r="AN1146" s="138"/>
      <c r="AO1146" s="138"/>
      <c r="AP1146" s="136"/>
      <c r="AQ1146" s="136"/>
      <c r="AR1146" s="136"/>
      <c r="AS1146" s="136"/>
      <c r="AT1146" s="136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6"/>
      <c r="BE1146" s="136"/>
      <c r="BF1146" s="136"/>
      <c r="BG1146" s="136"/>
      <c r="BH1146" s="136"/>
      <c r="BI1146" s="136"/>
      <c r="BJ1146" s="136"/>
      <c r="BK1146" s="136"/>
      <c r="BL1146" s="136"/>
      <c r="BM1146" s="136"/>
      <c r="BN1146" s="136"/>
      <c r="BO1146" s="136"/>
      <c r="BP1146" s="136"/>
      <c r="BQ1146" s="136"/>
      <c r="BR1146" s="136"/>
      <c r="BS1146" s="136"/>
      <c r="BT1146" s="136"/>
      <c r="BU1146" s="136"/>
    </row>
    <row r="1147" spans="1:73">
      <c r="A1147" s="145"/>
      <c r="B1147" s="83"/>
      <c r="C1147" s="83"/>
      <c r="D1147" s="136"/>
      <c r="E1147" s="136"/>
      <c r="F1147" s="136"/>
      <c r="G1147" s="136"/>
      <c r="H1147" s="136"/>
      <c r="I1147" s="137"/>
      <c r="J1147" s="137"/>
      <c r="K1147" s="137"/>
      <c r="L1147" s="136"/>
      <c r="M1147" s="136"/>
      <c r="N1147" s="145"/>
      <c r="O1147" s="136"/>
      <c r="P1147" s="136"/>
      <c r="Q1147" s="137"/>
      <c r="R1147" s="136"/>
      <c r="S1147" s="136"/>
      <c r="T1147" s="137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8"/>
      <c r="AE1147" s="138"/>
      <c r="AF1147" s="138"/>
      <c r="AG1147" s="138"/>
      <c r="AH1147" s="138"/>
      <c r="AI1147" s="138"/>
      <c r="AJ1147" s="138"/>
      <c r="AK1147" s="138"/>
      <c r="AL1147" s="138"/>
      <c r="AM1147" s="138"/>
      <c r="AN1147" s="138"/>
      <c r="AO1147" s="138"/>
      <c r="AP1147" s="136"/>
      <c r="AQ1147" s="136"/>
      <c r="AR1147" s="136"/>
      <c r="AS1147" s="136"/>
      <c r="AT1147" s="136"/>
      <c r="AU1147" s="136"/>
      <c r="AV1147" s="136"/>
      <c r="AW1147" s="136"/>
      <c r="AX1147" s="136"/>
      <c r="AY1147" s="136"/>
      <c r="AZ1147" s="136"/>
      <c r="BA1147" s="136"/>
      <c r="BB1147" s="136"/>
      <c r="BC1147" s="136"/>
      <c r="BD1147" s="136"/>
      <c r="BE1147" s="136"/>
      <c r="BF1147" s="136"/>
      <c r="BG1147" s="136"/>
      <c r="BH1147" s="136"/>
      <c r="BI1147" s="136"/>
      <c r="BJ1147" s="136"/>
      <c r="BK1147" s="136"/>
      <c r="BL1147" s="136"/>
      <c r="BM1147" s="136"/>
      <c r="BN1147" s="136"/>
      <c r="BO1147" s="136"/>
      <c r="BP1147" s="136"/>
      <c r="BQ1147" s="136"/>
      <c r="BR1147" s="136"/>
      <c r="BS1147" s="136"/>
      <c r="BT1147" s="136"/>
      <c r="BU1147" s="136"/>
    </row>
    <row r="1148" spans="1:73">
      <c r="A1148" s="145"/>
      <c r="B1148" s="83"/>
      <c r="C1148" s="83"/>
      <c r="D1148" s="136"/>
      <c r="E1148" s="136"/>
      <c r="F1148" s="136"/>
      <c r="G1148" s="136"/>
      <c r="H1148" s="136"/>
      <c r="I1148" s="137"/>
      <c r="J1148" s="137"/>
      <c r="K1148" s="137"/>
      <c r="L1148" s="136"/>
      <c r="M1148" s="136"/>
      <c r="N1148" s="145"/>
      <c r="O1148" s="136"/>
      <c r="P1148" s="136"/>
      <c r="Q1148" s="137"/>
      <c r="R1148" s="136"/>
      <c r="S1148" s="136"/>
      <c r="T1148" s="137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8"/>
      <c r="AE1148" s="138"/>
      <c r="AF1148" s="138"/>
      <c r="AG1148" s="138"/>
      <c r="AH1148" s="138"/>
      <c r="AI1148" s="138"/>
      <c r="AJ1148" s="138"/>
      <c r="AK1148" s="138"/>
      <c r="AL1148" s="138"/>
      <c r="AM1148" s="138"/>
      <c r="AN1148" s="138"/>
      <c r="AO1148" s="138"/>
      <c r="AP1148" s="136"/>
      <c r="AQ1148" s="136"/>
      <c r="AR1148" s="136"/>
      <c r="AS1148" s="136"/>
      <c r="AT1148" s="136"/>
      <c r="AU1148" s="136"/>
      <c r="AV1148" s="136"/>
      <c r="AW1148" s="136"/>
      <c r="AX1148" s="136"/>
      <c r="AY1148" s="136"/>
      <c r="AZ1148" s="136"/>
      <c r="BA1148" s="136"/>
      <c r="BB1148" s="136"/>
      <c r="BC1148" s="136"/>
      <c r="BD1148" s="136"/>
      <c r="BE1148" s="136"/>
      <c r="BF1148" s="136"/>
      <c r="BG1148" s="136"/>
      <c r="BH1148" s="136"/>
      <c r="BI1148" s="136"/>
      <c r="BJ1148" s="136"/>
      <c r="BK1148" s="136"/>
      <c r="BL1148" s="136"/>
      <c r="BM1148" s="136"/>
      <c r="BN1148" s="136"/>
      <c r="BO1148" s="136"/>
      <c r="BP1148" s="136"/>
      <c r="BQ1148" s="136"/>
      <c r="BR1148" s="136"/>
      <c r="BS1148" s="136"/>
      <c r="BT1148" s="136"/>
      <c r="BU1148" s="136"/>
    </row>
    <row r="1149" spans="1:73">
      <c r="A1149" s="145"/>
      <c r="B1149" s="83"/>
      <c r="C1149" s="83"/>
      <c r="D1149" s="136"/>
      <c r="E1149" s="136"/>
      <c r="F1149" s="136"/>
      <c r="G1149" s="136"/>
      <c r="H1149" s="136"/>
      <c r="I1149" s="137"/>
      <c r="J1149" s="137"/>
      <c r="K1149" s="137"/>
      <c r="L1149" s="136"/>
      <c r="M1149" s="136"/>
      <c r="N1149" s="145"/>
      <c r="O1149" s="136"/>
      <c r="P1149" s="136"/>
      <c r="Q1149" s="137"/>
      <c r="R1149" s="136"/>
      <c r="S1149" s="136"/>
      <c r="T1149" s="137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8"/>
      <c r="AE1149" s="138"/>
      <c r="AF1149" s="138"/>
      <c r="AG1149" s="138"/>
      <c r="AH1149" s="138"/>
      <c r="AI1149" s="138"/>
      <c r="AJ1149" s="138"/>
      <c r="AK1149" s="138"/>
      <c r="AL1149" s="138"/>
      <c r="AM1149" s="138"/>
      <c r="AN1149" s="138"/>
      <c r="AO1149" s="138"/>
      <c r="AP1149" s="136"/>
      <c r="AQ1149" s="136"/>
      <c r="AR1149" s="136"/>
      <c r="AS1149" s="136"/>
      <c r="AT1149" s="136"/>
      <c r="AU1149" s="136"/>
      <c r="AV1149" s="136"/>
      <c r="AW1149" s="136"/>
      <c r="AX1149" s="136"/>
      <c r="AY1149" s="136"/>
      <c r="AZ1149" s="136"/>
      <c r="BA1149" s="136"/>
      <c r="BB1149" s="136"/>
      <c r="BC1149" s="136"/>
      <c r="BD1149" s="136"/>
      <c r="BE1149" s="136"/>
      <c r="BF1149" s="136"/>
      <c r="BG1149" s="136"/>
      <c r="BH1149" s="136"/>
      <c r="BI1149" s="136"/>
      <c r="BJ1149" s="136"/>
      <c r="BK1149" s="136"/>
      <c r="BL1149" s="136"/>
      <c r="BM1149" s="136"/>
      <c r="BN1149" s="136"/>
      <c r="BO1149" s="136"/>
      <c r="BP1149" s="136"/>
      <c r="BQ1149" s="136"/>
      <c r="BR1149" s="136"/>
      <c r="BS1149" s="136"/>
      <c r="BT1149" s="136"/>
      <c r="BU1149" s="136"/>
    </row>
    <row r="1150" spans="1:73">
      <c r="A1150" s="145"/>
      <c r="B1150" s="83"/>
      <c r="C1150" s="83"/>
      <c r="D1150" s="136"/>
      <c r="E1150" s="136"/>
      <c r="F1150" s="136"/>
      <c r="G1150" s="136"/>
      <c r="H1150" s="136"/>
      <c r="I1150" s="137"/>
      <c r="J1150" s="137"/>
      <c r="K1150" s="137"/>
      <c r="L1150" s="136"/>
      <c r="M1150" s="136"/>
      <c r="N1150" s="145"/>
      <c r="O1150" s="136"/>
      <c r="P1150" s="136"/>
      <c r="Q1150" s="137"/>
      <c r="R1150" s="136"/>
      <c r="S1150" s="136"/>
      <c r="T1150" s="137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8"/>
      <c r="AE1150" s="138"/>
      <c r="AF1150" s="138"/>
      <c r="AG1150" s="138"/>
      <c r="AH1150" s="138"/>
      <c r="AI1150" s="138"/>
      <c r="AJ1150" s="138"/>
      <c r="AK1150" s="138"/>
      <c r="AL1150" s="138"/>
      <c r="AM1150" s="138"/>
      <c r="AN1150" s="138"/>
      <c r="AO1150" s="138"/>
      <c r="AP1150" s="136"/>
      <c r="AQ1150" s="136"/>
      <c r="AR1150" s="136"/>
      <c r="AS1150" s="136"/>
      <c r="AT1150" s="136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6"/>
      <c r="BE1150" s="136"/>
      <c r="BF1150" s="136"/>
      <c r="BG1150" s="136"/>
      <c r="BH1150" s="136"/>
      <c r="BI1150" s="136"/>
      <c r="BJ1150" s="136"/>
      <c r="BK1150" s="136"/>
      <c r="BL1150" s="136"/>
      <c r="BM1150" s="136"/>
      <c r="BN1150" s="136"/>
      <c r="BO1150" s="136"/>
      <c r="BP1150" s="136"/>
      <c r="BQ1150" s="136"/>
      <c r="BR1150" s="136"/>
      <c r="BS1150" s="136"/>
      <c r="BT1150" s="136"/>
      <c r="BU1150" s="136"/>
    </row>
    <row r="1151" spans="1:73">
      <c r="A1151" s="145"/>
      <c r="B1151" s="83"/>
      <c r="C1151" s="83"/>
      <c r="D1151" s="136"/>
      <c r="E1151" s="136"/>
      <c r="F1151" s="136"/>
      <c r="G1151" s="136"/>
      <c r="H1151" s="136"/>
      <c r="I1151" s="137"/>
      <c r="J1151" s="137"/>
      <c r="K1151" s="137"/>
      <c r="L1151" s="136"/>
      <c r="M1151" s="136"/>
      <c r="N1151" s="145"/>
      <c r="O1151" s="136"/>
      <c r="P1151" s="136"/>
      <c r="Q1151" s="137"/>
      <c r="R1151" s="136"/>
      <c r="S1151" s="136"/>
      <c r="T1151" s="137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8"/>
      <c r="AE1151" s="138"/>
      <c r="AF1151" s="138"/>
      <c r="AG1151" s="138"/>
      <c r="AH1151" s="138"/>
      <c r="AI1151" s="138"/>
      <c r="AJ1151" s="138"/>
      <c r="AK1151" s="138"/>
      <c r="AL1151" s="138"/>
      <c r="AM1151" s="138"/>
      <c r="AN1151" s="138"/>
      <c r="AO1151" s="138"/>
      <c r="AP1151" s="136"/>
      <c r="AQ1151" s="136"/>
      <c r="AR1151" s="136"/>
      <c r="AS1151" s="136"/>
      <c r="AT1151" s="136"/>
      <c r="AU1151" s="136"/>
      <c r="AV1151" s="136"/>
      <c r="AW1151" s="136"/>
      <c r="AX1151" s="136"/>
      <c r="AY1151" s="136"/>
      <c r="AZ1151" s="136"/>
      <c r="BA1151" s="136"/>
      <c r="BB1151" s="136"/>
      <c r="BC1151" s="136"/>
      <c r="BD1151" s="136"/>
      <c r="BE1151" s="136"/>
      <c r="BF1151" s="136"/>
      <c r="BG1151" s="136"/>
      <c r="BH1151" s="136"/>
      <c r="BI1151" s="136"/>
      <c r="BJ1151" s="136"/>
      <c r="BK1151" s="136"/>
      <c r="BL1151" s="136"/>
      <c r="BM1151" s="136"/>
      <c r="BN1151" s="136"/>
      <c r="BO1151" s="136"/>
      <c r="BP1151" s="136"/>
      <c r="BQ1151" s="136"/>
      <c r="BR1151" s="136"/>
      <c r="BS1151" s="136"/>
      <c r="BT1151" s="136"/>
      <c r="BU1151" s="136"/>
    </row>
    <row r="1152" spans="1:73">
      <c r="A1152" s="145"/>
      <c r="B1152" s="83"/>
      <c r="C1152" s="83"/>
      <c r="D1152" s="136"/>
      <c r="E1152" s="136"/>
      <c r="F1152" s="136"/>
      <c r="G1152" s="136"/>
      <c r="H1152" s="136"/>
      <c r="I1152" s="137"/>
      <c r="J1152" s="137"/>
      <c r="K1152" s="137"/>
      <c r="L1152" s="136"/>
      <c r="M1152" s="136"/>
      <c r="N1152" s="145"/>
      <c r="O1152" s="136"/>
      <c r="P1152" s="136"/>
      <c r="Q1152" s="137"/>
      <c r="R1152" s="136"/>
      <c r="S1152" s="136"/>
      <c r="T1152" s="137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8"/>
      <c r="AE1152" s="138"/>
      <c r="AF1152" s="138"/>
      <c r="AG1152" s="138"/>
      <c r="AH1152" s="138"/>
      <c r="AI1152" s="138"/>
      <c r="AJ1152" s="138"/>
      <c r="AK1152" s="138"/>
      <c r="AL1152" s="138"/>
      <c r="AM1152" s="138"/>
      <c r="AN1152" s="138"/>
      <c r="AO1152" s="138"/>
      <c r="AP1152" s="136"/>
      <c r="AQ1152" s="136"/>
      <c r="AR1152" s="136"/>
      <c r="AS1152" s="136"/>
      <c r="AT1152" s="136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6"/>
      <c r="BE1152" s="136"/>
      <c r="BF1152" s="136"/>
      <c r="BG1152" s="136"/>
      <c r="BH1152" s="136"/>
      <c r="BI1152" s="136"/>
      <c r="BJ1152" s="136"/>
      <c r="BK1152" s="136"/>
      <c r="BL1152" s="136"/>
      <c r="BM1152" s="136"/>
      <c r="BN1152" s="136"/>
      <c r="BO1152" s="136"/>
      <c r="BP1152" s="136"/>
      <c r="BQ1152" s="136"/>
      <c r="BR1152" s="136"/>
      <c r="BS1152" s="136"/>
      <c r="BT1152" s="136"/>
      <c r="BU1152" s="136"/>
    </row>
    <row r="1153" spans="1:73">
      <c r="A1153" s="145"/>
      <c r="B1153" s="83"/>
      <c r="C1153" s="83"/>
      <c r="D1153" s="136"/>
      <c r="E1153" s="136"/>
      <c r="F1153" s="136"/>
      <c r="G1153" s="136"/>
      <c r="H1153" s="136"/>
      <c r="I1153" s="137"/>
      <c r="J1153" s="137"/>
      <c r="K1153" s="137"/>
      <c r="L1153" s="136"/>
      <c r="M1153" s="136"/>
      <c r="N1153" s="145"/>
      <c r="O1153" s="136"/>
      <c r="P1153" s="136"/>
      <c r="Q1153" s="137"/>
      <c r="R1153" s="136"/>
      <c r="S1153" s="136"/>
      <c r="T1153" s="137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8"/>
      <c r="AE1153" s="138"/>
      <c r="AF1153" s="138"/>
      <c r="AG1153" s="138"/>
      <c r="AH1153" s="138"/>
      <c r="AI1153" s="138"/>
      <c r="AJ1153" s="138"/>
      <c r="AK1153" s="138"/>
      <c r="AL1153" s="138"/>
      <c r="AM1153" s="138"/>
      <c r="AN1153" s="138"/>
      <c r="AO1153" s="138"/>
      <c r="AP1153" s="136"/>
      <c r="AQ1153" s="136"/>
      <c r="AR1153" s="136"/>
      <c r="AS1153" s="136"/>
      <c r="AT1153" s="136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6"/>
      <c r="BE1153" s="136"/>
      <c r="BF1153" s="136"/>
      <c r="BG1153" s="136"/>
      <c r="BH1153" s="136"/>
      <c r="BI1153" s="136"/>
      <c r="BJ1153" s="136"/>
      <c r="BK1153" s="136"/>
      <c r="BL1153" s="136"/>
      <c r="BM1153" s="136"/>
      <c r="BN1153" s="136"/>
      <c r="BO1153" s="136"/>
      <c r="BP1153" s="136"/>
      <c r="BQ1153" s="136"/>
      <c r="BR1153" s="136"/>
      <c r="BS1153" s="136"/>
      <c r="BT1153" s="136"/>
      <c r="BU1153" s="136"/>
    </row>
    <row r="1154" spans="1:73">
      <c r="A1154" s="145"/>
      <c r="B1154" s="83"/>
      <c r="C1154" s="83"/>
      <c r="D1154" s="136"/>
      <c r="E1154" s="136"/>
      <c r="F1154" s="136"/>
      <c r="G1154" s="136"/>
      <c r="H1154" s="136"/>
      <c r="I1154" s="137"/>
      <c r="J1154" s="137"/>
      <c r="K1154" s="137"/>
      <c r="L1154" s="136"/>
      <c r="M1154" s="136"/>
      <c r="N1154" s="145"/>
      <c r="O1154" s="136"/>
      <c r="P1154" s="136"/>
      <c r="Q1154" s="137"/>
      <c r="R1154" s="136"/>
      <c r="S1154" s="136"/>
      <c r="T1154" s="137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8"/>
      <c r="AE1154" s="138"/>
      <c r="AF1154" s="138"/>
      <c r="AG1154" s="138"/>
      <c r="AH1154" s="138"/>
      <c r="AI1154" s="138"/>
      <c r="AJ1154" s="138"/>
      <c r="AK1154" s="138"/>
      <c r="AL1154" s="138"/>
      <c r="AM1154" s="138"/>
      <c r="AN1154" s="138"/>
      <c r="AO1154" s="138"/>
      <c r="AP1154" s="136"/>
      <c r="AQ1154" s="136"/>
      <c r="AR1154" s="136"/>
      <c r="AS1154" s="136"/>
      <c r="AT1154" s="136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6"/>
      <c r="BE1154" s="136"/>
      <c r="BF1154" s="136"/>
      <c r="BG1154" s="136"/>
      <c r="BH1154" s="136"/>
      <c r="BI1154" s="136"/>
      <c r="BJ1154" s="136"/>
      <c r="BK1154" s="136"/>
      <c r="BL1154" s="136"/>
      <c r="BM1154" s="136"/>
      <c r="BN1154" s="136"/>
      <c r="BO1154" s="136"/>
      <c r="BP1154" s="136"/>
      <c r="BQ1154" s="136"/>
      <c r="BR1154" s="136"/>
      <c r="BS1154" s="136"/>
      <c r="BT1154" s="136"/>
      <c r="BU1154" s="136"/>
    </row>
    <row r="1155" spans="1:73">
      <c r="A1155" s="145"/>
      <c r="B1155" s="83"/>
      <c r="C1155" s="83"/>
      <c r="D1155" s="136"/>
      <c r="E1155" s="136"/>
      <c r="F1155" s="136"/>
      <c r="G1155" s="136"/>
      <c r="H1155" s="136"/>
      <c r="I1155" s="137"/>
      <c r="J1155" s="137"/>
      <c r="K1155" s="137"/>
      <c r="L1155" s="136"/>
      <c r="M1155" s="136"/>
      <c r="N1155" s="145"/>
      <c r="O1155" s="136"/>
      <c r="P1155" s="136"/>
      <c r="Q1155" s="137"/>
      <c r="R1155" s="136"/>
      <c r="S1155" s="136"/>
      <c r="T1155" s="137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8"/>
      <c r="AE1155" s="138"/>
      <c r="AF1155" s="138"/>
      <c r="AG1155" s="138"/>
      <c r="AH1155" s="138"/>
      <c r="AI1155" s="138"/>
      <c r="AJ1155" s="138"/>
      <c r="AK1155" s="138"/>
      <c r="AL1155" s="138"/>
      <c r="AM1155" s="138"/>
      <c r="AN1155" s="138"/>
      <c r="AO1155" s="138"/>
      <c r="AP1155" s="136"/>
      <c r="AQ1155" s="136"/>
      <c r="AR1155" s="136"/>
      <c r="AS1155" s="136"/>
      <c r="AT1155" s="136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6"/>
      <c r="BE1155" s="136"/>
      <c r="BF1155" s="136"/>
      <c r="BG1155" s="136"/>
      <c r="BH1155" s="136"/>
      <c r="BI1155" s="136"/>
      <c r="BJ1155" s="136"/>
      <c r="BK1155" s="136"/>
      <c r="BL1155" s="136"/>
      <c r="BM1155" s="136"/>
      <c r="BN1155" s="136"/>
      <c r="BO1155" s="136"/>
      <c r="BP1155" s="136"/>
      <c r="BQ1155" s="136"/>
      <c r="BR1155" s="136"/>
      <c r="BS1155" s="136"/>
      <c r="BT1155" s="136"/>
      <c r="BU1155" s="136"/>
    </row>
    <row r="1156" spans="1:73">
      <c r="A1156" s="145"/>
      <c r="B1156" s="83"/>
      <c r="C1156" s="83"/>
      <c r="D1156" s="136"/>
      <c r="E1156" s="136"/>
      <c r="F1156" s="136"/>
      <c r="G1156" s="136"/>
      <c r="H1156" s="136"/>
      <c r="I1156" s="137"/>
      <c r="J1156" s="137"/>
      <c r="K1156" s="137"/>
      <c r="L1156" s="136"/>
      <c r="M1156" s="136"/>
      <c r="N1156" s="145"/>
      <c r="O1156" s="136"/>
      <c r="P1156" s="136"/>
      <c r="Q1156" s="137"/>
      <c r="R1156" s="136"/>
      <c r="S1156" s="136"/>
      <c r="T1156" s="137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8"/>
      <c r="AE1156" s="138"/>
      <c r="AF1156" s="138"/>
      <c r="AG1156" s="138"/>
      <c r="AH1156" s="138"/>
      <c r="AI1156" s="138"/>
      <c r="AJ1156" s="138"/>
      <c r="AK1156" s="138"/>
      <c r="AL1156" s="138"/>
      <c r="AM1156" s="138"/>
      <c r="AN1156" s="138"/>
      <c r="AO1156" s="138"/>
      <c r="AP1156" s="136"/>
      <c r="AQ1156" s="136"/>
      <c r="AR1156" s="136"/>
      <c r="AS1156" s="136"/>
      <c r="AT1156" s="136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6"/>
      <c r="BE1156" s="136"/>
      <c r="BF1156" s="136"/>
      <c r="BG1156" s="136"/>
      <c r="BH1156" s="136"/>
      <c r="BI1156" s="136"/>
      <c r="BJ1156" s="136"/>
      <c r="BK1156" s="136"/>
      <c r="BL1156" s="136"/>
      <c r="BM1156" s="136"/>
      <c r="BN1156" s="136"/>
      <c r="BO1156" s="136"/>
      <c r="BP1156" s="136"/>
      <c r="BQ1156" s="136"/>
      <c r="BR1156" s="136"/>
      <c r="BS1156" s="136"/>
      <c r="BT1156" s="136"/>
      <c r="BU1156" s="136"/>
    </row>
    <row r="1157" spans="1:73">
      <c r="A1157" s="145"/>
      <c r="B1157" s="83"/>
      <c r="C1157" s="83"/>
      <c r="D1157" s="136"/>
      <c r="E1157" s="136"/>
      <c r="F1157" s="136"/>
      <c r="G1157" s="136"/>
      <c r="H1157" s="136"/>
      <c r="I1157" s="137"/>
      <c r="J1157" s="137"/>
      <c r="K1157" s="137"/>
      <c r="L1157" s="136"/>
      <c r="M1157" s="136"/>
      <c r="N1157" s="145"/>
      <c r="O1157" s="136"/>
      <c r="P1157" s="136"/>
      <c r="Q1157" s="137"/>
      <c r="R1157" s="136"/>
      <c r="S1157" s="136"/>
      <c r="T1157" s="137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8"/>
      <c r="AE1157" s="138"/>
      <c r="AF1157" s="138"/>
      <c r="AG1157" s="138"/>
      <c r="AH1157" s="138"/>
      <c r="AI1157" s="138"/>
      <c r="AJ1157" s="138"/>
      <c r="AK1157" s="138"/>
      <c r="AL1157" s="138"/>
      <c r="AM1157" s="138"/>
      <c r="AN1157" s="138"/>
      <c r="AO1157" s="138"/>
      <c r="AP1157" s="136"/>
      <c r="AQ1157" s="136"/>
      <c r="AR1157" s="136"/>
      <c r="AS1157" s="136"/>
      <c r="AT1157" s="136"/>
      <c r="AU1157" s="136"/>
      <c r="AV1157" s="136"/>
      <c r="AW1157" s="136"/>
      <c r="AX1157" s="136"/>
      <c r="AY1157" s="136"/>
      <c r="AZ1157" s="136"/>
      <c r="BA1157" s="136"/>
      <c r="BB1157" s="136"/>
      <c r="BC1157" s="136"/>
      <c r="BD1157" s="136"/>
      <c r="BE1157" s="136"/>
      <c r="BF1157" s="136"/>
      <c r="BG1157" s="136"/>
      <c r="BH1157" s="136"/>
      <c r="BI1157" s="136"/>
      <c r="BJ1157" s="136"/>
      <c r="BK1157" s="136"/>
      <c r="BL1157" s="136"/>
      <c r="BM1157" s="136"/>
      <c r="BN1157" s="136"/>
      <c r="BO1157" s="136"/>
      <c r="BP1157" s="136"/>
      <c r="BQ1157" s="136"/>
      <c r="BR1157" s="136"/>
      <c r="BS1157" s="136"/>
      <c r="BT1157" s="136"/>
      <c r="BU1157" s="136"/>
    </row>
    <row r="1158" spans="1:73">
      <c r="A1158" s="145"/>
      <c r="B1158" s="83"/>
      <c r="C1158" s="83"/>
      <c r="D1158" s="136"/>
      <c r="E1158" s="136"/>
      <c r="F1158" s="136"/>
      <c r="G1158" s="136"/>
      <c r="H1158" s="136"/>
      <c r="I1158" s="137"/>
      <c r="J1158" s="137"/>
      <c r="K1158" s="137"/>
      <c r="L1158" s="136"/>
      <c r="M1158" s="136"/>
      <c r="N1158" s="145"/>
      <c r="O1158" s="136"/>
      <c r="P1158" s="136"/>
      <c r="Q1158" s="137"/>
      <c r="R1158" s="136"/>
      <c r="S1158" s="136"/>
      <c r="T1158" s="137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8"/>
      <c r="AE1158" s="138"/>
      <c r="AF1158" s="138"/>
      <c r="AG1158" s="138"/>
      <c r="AH1158" s="138"/>
      <c r="AI1158" s="138"/>
      <c r="AJ1158" s="138"/>
      <c r="AK1158" s="138"/>
      <c r="AL1158" s="138"/>
      <c r="AM1158" s="138"/>
      <c r="AN1158" s="138"/>
      <c r="AO1158" s="138"/>
      <c r="AP1158" s="136"/>
      <c r="AQ1158" s="136"/>
      <c r="AR1158" s="136"/>
      <c r="AS1158" s="136"/>
      <c r="AT1158" s="136"/>
      <c r="AU1158" s="136"/>
      <c r="AV1158" s="136"/>
      <c r="AW1158" s="136"/>
      <c r="AX1158" s="136"/>
      <c r="AY1158" s="136"/>
      <c r="AZ1158" s="136"/>
      <c r="BA1158" s="136"/>
      <c r="BB1158" s="136"/>
      <c r="BC1158" s="136"/>
      <c r="BD1158" s="136"/>
      <c r="BE1158" s="136"/>
      <c r="BF1158" s="136"/>
      <c r="BG1158" s="136"/>
      <c r="BH1158" s="136"/>
      <c r="BI1158" s="136"/>
      <c r="BJ1158" s="136"/>
      <c r="BK1158" s="136"/>
      <c r="BL1158" s="136"/>
      <c r="BM1158" s="136"/>
      <c r="BN1158" s="136"/>
      <c r="BO1158" s="136"/>
      <c r="BP1158" s="136"/>
      <c r="BQ1158" s="136"/>
      <c r="BR1158" s="136"/>
      <c r="BS1158" s="136"/>
      <c r="BT1158" s="136"/>
      <c r="BU1158" s="136"/>
    </row>
    <row r="1159" spans="1:73">
      <c r="A1159" s="145"/>
      <c r="B1159" s="83"/>
      <c r="C1159" s="83"/>
      <c r="D1159" s="136"/>
      <c r="E1159" s="136"/>
      <c r="F1159" s="136"/>
      <c r="G1159" s="136"/>
      <c r="H1159" s="136"/>
      <c r="I1159" s="137"/>
      <c r="J1159" s="137"/>
      <c r="K1159" s="137"/>
      <c r="L1159" s="136"/>
      <c r="M1159" s="136"/>
      <c r="N1159" s="145"/>
      <c r="O1159" s="136"/>
      <c r="P1159" s="136"/>
      <c r="Q1159" s="137"/>
      <c r="R1159" s="136"/>
      <c r="S1159" s="136"/>
      <c r="T1159" s="137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8"/>
      <c r="AE1159" s="138"/>
      <c r="AF1159" s="138"/>
      <c r="AG1159" s="138"/>
      <c r="AH1159" s="138"/>
      <c r="AI1159" s="138"/>
      <c r="AJ1159" s="138"/>
      <c r="AK1159" s="138"/>
      <c r="AL1159" s="138"/>
      <c r="AM1159" s="138"/>
      <c r="AN1159" s="138"/>
      <c r="AO1159" s="138"/>
      <c r="AP1159" s="136"/>
      <c r="AQ1159" s="136"/>
      <c r="AR1159" s="136"/>
      <c r="AS1159" s="136"/>
      <c r="AT1159" s="136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6"/>
      <c r="BE1159" s="136"/>
      <c r="BF1159" s="136"/>
      <c r="BG1159" s="136"/>
      <c r="BH1159" s="136"/>
      <c r="BI1159" s="136"/>
      <c r="BJ1159" s="136"/>
      <c r="BK1159" s="136"/>
      <c r="BL1159" s="136"/>
      <c r="BM1159" s="136"/>
      <c r="BN1159" s="136"/>
      <c r="BO1159" s="136"/>
      <c r="BP1159" s="136"/>
      <c r="BQ1159" s="136"/>
      <c r="BR1159" s="136"/>
      <c r="BS1159" s="136"/>
      <c r="BT1159" s="136"/>
      <c r="BU1159" s="136"/>
    </row>
    <row r="1160" spans="1:73">
      <c r="A1160" s="145"/>
      <c r="B1160" s="83"/>
      <c r="C1160" s="83"/>
      <c r="D1160" s="136"/>
      <c r="E1160" s="136"/>
      <c r="F1160" s="136"/>
      <c r="G1160" s="136"/>
      <c r="H1160" s="136"/>
      <c r="I1160" s="137"/>
      <c r="J1160" s="137"/>
      <c r="K1160" s="137"/>
      <c r="L1160" s="136"/>
      <c r="M1160" s="136"/>
      <c r="N1160" s="145"/>
      <c r="O1160" s="136"/>
      <c r="P1160" s="136"/>
      <c r="Q1160" s="137"/>
      <c r="R1160" s="136"/>
      <c r="S1160" s="136"/>
      <c r="T1160" s="137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8"/>
      <c r="AE1160" s="138"/>
      <c r="AF1160" s="138"/>
      <c r="AG1160" s="138"/>
      <c r="AH1160" s="138"/>
      <c r="AI1160" s="138"/>
      <c r="AJ1160" s="138"/>
      <c r="AK1160" s="138"/>
      <c r="AL1160" s="138"/>
      <c r="AM1160" s="138"/>
      <c r="AN1160" s="138"/>
      <c r="AO1160" s="138"/>
      <c r="AP1160" s="136"/>
      <c r="AQ1160" s="136"/>
      <c r="AR1160" s="136"/>
      <c r="AS1160" s="136"/>
      <c r="AT1160" s="136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6"/>
      <c r="BE1160" s="136"/>
      <c r="BF1160" s="136"/>
      <c r="BG1160" s="136"/>
      <c r="BH1160" s="136"/>
      <c r="BI1160" s="136"/>
      <c r="BJ1160" s="136"/>
      <c r="BK1160" s="136"/>
      <c r="BL1160" s="136"/>
      <c r="BM1160" s="136"/>
      <c r="BN1160" s="136"/>
      <c r="BO1160" s="136"/>
      <c r="BP1160" s="136"/>
      <c r="BQ1160" s="136"/>
      <c r="BR1160" s="136"/>
      <c r="BS1160" s="136"/>
      <c r="BT1160" s="136"/>
      <c r="BU1160" s="136"/>
    </row>
    <row r="1161" spans="1:73">
      <c r="A1161" s="145"/>
      <c r="B1161" s="83"/>
      <c r="C1161" s="83"/>
      <c r="D1161" s="136"/>
      <c r="E1161" s="136"/>
      <c r="F1161" s="136"/>
      <c r="G1161" s="136"/>
      <c r="H1161" s="136"/>
      <c r="I1161" s="137"/>
      <c r="J1161" s="137"/>
      <c r="K1161" s="137"/>
      <c r="L1161" s="136"/>
      <c r="M1161" s="136"/>
      <c r="N1161" s="145"/>
      <c r="O1161" s="136"/>
      <c r="P1161" s="136"/>
      <c r="Q1161" s="137"/>
      <c r="R1161" s="136"/>
      <c r="S1161" s="136"/>
      <c r="T1161" s="137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8"/>
      <c r="AE1161" s="138"/>
      <c r="AF1161" s="138"/>
      <c r="AG1161" s="138"/>
      <c r="AH1161" s="138"/>
      <c r="AI1161" s="138"/>
      <c r="AJ1161" s="138"/>
      <c r="AK1161" s="138"/>
      <c r="AL1161" s="138"/>
      <c r="AM1161" s="138"/>
      <c r="AN1161" s="138"/>
      <c r="AO1161" s="138"/>
      <c r="AP1161" s="136"/>
      <c r="AQ1161" s="136"/>
      <c r="AR1161" s="136"/>
      <c r="AS1161" s="136"/>
      <c r="AT1161" s="136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6"/>
      <c r="BE1161" s="136"/>
      <c r="BF1161" s="136"/>
      <c r="BG1161" s="136"/>
      <c r="BH1161" s="136"/>
      <c r="BI1161" s="136"/>
      <c r="BJ1161" s="136"/>
      <c r="BK1161" s="136"/>
      <c r="BL1161" s="136"/>
      <c r="BM1161" s="136"/>
      <c r="BN1161" s="136"/>
      <c r="BO1161" s="136"/>
      <c r="BP1161" s="136"/>
      <c r="BQ1161" s="136"/>
      <c r="BR1161" s="136"/>
      <c r="BS1161" s="136"/>
      <c r="BT1161" s="136"/>
      <c r="BU1161" s="136"/>
    </row>
    <row r="1162" spans="1:73">
      <c r="A1162" s="145"/>
      <c r="B1162" s="83"/>
      <c r="C1162" s="83"/>
      <c r="D1162" s="136"/>
      <c r="E1162" s="136"/>
      <c r="F1162" s="136"/>
      <c r="G1162" s="136"/>
      <c r="H1162" s="136"/>
      <c r="I1162" s="137"/>
      <c r="J1162" s="137"/>
      <c r="K1162" s="137"/>
      <c r="L1162" s="136"/>
      <c r="M1162" s="136"/>
      <c r="N1162" s="145"/>
      <c r="O1162" s="136"/>
      <c r="P1162" s="136"/>
      <c r="Q1162" s="137"/>
      <c r="R1162" s="136"/>
      <c r="S1162" s="136"/>
      <c r="T1162" s="137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8"/>
      <c r="AE1162" s="138"/>
      <c r="AF1162" s="138"/>
      <c r="AG1162" s="138"/>
      <c r="AH1162" s="138"/>
      <c r="AI1162" s="138"/>
      <c r="AJ1162" s="138"/>
      <c r="AK1162" s="138"/>
      <c r="AL1162" s="138"/>
      <c r="AM1162" s="138"/>
      <c r="AN1162" s="138"/>
      <c r="AO1162" s="138"/>
      <c r="AP1162" s="136"/>
      <c r="AQ1162" s="136"/>
      <c r="AR1162" s="136"/>
      <c r="AS1162" s="136"/>
      <c r="AT1162" s="136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6"/>
      <c r="BE1162" s="136"/>
      <c r="BF1162" s="136"/>
      <c r="BG1162" s="136"/>
      <c r="BH1162" s="136"/>
      <c r="BI1162" s="136"/>
      <c r="BJ1162" s="136"/>
      <c r="BK1162" s="136"/>
      <c r="BL1162" s="136"/>
      <c r="BM1162" s="136"/>
      <c r="BN1162" s="136"/>
      <c r="BO1162" s="136"/>
      <c r="BP1162" s="136"/>
      <c r="BQ1162" s="136"/>
      <c r="BR1162" s="136"/>
      <c r="BS1162" s="136"/>
      <c r="BT1162" s="136"/>
      <c r="BU1162" s="136"/>
    </row>
    <row r="1163" spans="1:73">
      <c r="A1163" s="145"/>
      <c r="B1163" s="83"/>
      <c r="C1163" s="83"/>
      <c r="D1163" s="136"/>
      <c r="E1163" s="136"/>
      <c r="F1163" s="136"/>
      <c r="G1163" s="136"/>
      <c r="H1163" s="136"/>
      <c r="I1163" s="137"/>
      <c r="J1163" s="137"/>
      <c r="K1163" s="137"/>
      <c r="L1163" s="136"/>
      <c r="M1163" s="136"/>
      <c r="N1163" s="145"/>
      <c r="O1163" s="136"/>
      <c r="P1163" s="136"/>
      <c r="Q1163" s="137"/>
      <c r="R1163" s="136"/>
      <c r="S1163" s="136"/>
      <c r="T1163" s="137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8"/>
      <c r="AE1163" s="138"/>
      <c r="AF1163" s="138"/>
      <c r="AG1163" s="138"/>
      <c r="AH1163" s="138"/>
      <c r="AI1163" s="138"/>
      <c r="AJ1163" s="138"/>
      <c r="AK1163" s="138"/>
      <c r="AL1163" s="138"/>
      <c r="AM1163" s="138"/>
      <c r="AN1163" s="138"/>
      <c r="AO1163" s="138"/>
      <c r="AP1163" s="136"/>
      <c r="AQ1163" s="136"/>
      <c r="AR1163" s="136"/>
      <c r="AS1163" s="136"/>
      <c r="AT1163" s="136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6"/>
      <c r="BE1163" s="136"/>
      <c r="BF1163" s="136"/>
      <c r="BG1163" s="136"/>
      <c r="BH1163" s="136"/>
      <c r="BI1163" s="136"/>
      <c r="BJ1163" s="136"/>
      <c r="BK1163" s="136"/>
      <c r="BL1163" s="136"/>
      <c r="BM1163" s="136"/>
      <c r="BN1163" s="136"/>
      <c r="BO1163" s="136"/>
      <c r="BP1163" s="136"/>
      <c r="BQ1163" s="136"/>
      <c r="BR1163" s="136"/>
      <c r="BS1163" s="136"/>
      <c r="BT1163" s="136"/>
      <c r="BU1163" s="136"/>
    </row>
    <row r="1164" spans="1:73">
      <c r="A1164" s="145"/>
      <c r="B1164" s="83"/>
      <c r="C1164" s="83"/>
      <c r="D1164" s="136"/>
      <c r="E1164" s="136"/>
      <c r="F1164" s="136"/>
      <c r="G1164" s="136"/>
      <c r="H1164" s="136"/>
      <c r="I1164" s="137"/>
      <c r="J1164" s="137"/>
      <c r="K1164" s="137"/>
      <c r="L1164" s="136"/>
      <c r="M1164" s="136"/>
      <c r="N1164" s="145"/>
      <c r="O1164" s="136"/>
      <c r="P1164" s="136"/>
      <c r="Q1164" s="137"/>
      <c r="R1164" s="136"/>
      <c r="S1164" s="136"/>
      <c r="T1164" s="137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8"/>
      <c r="AE1164" s="138"/>
      <c r="AF1164" s="138"/>
      <c r="AG1164" s="138"/>
      <c r="AH1164" s="138"/>
      <c r="AI1164" s="138"/>
      <c r="AJ1164" s="138"/>
      <c r="AK1164" s="138"/>
      <c r="AL1164" s="138"/>
      <c r="AM1164" s="138"/>
      <c r="AN1164" s="138"/>
      <c r="AO1164" s="138"/>
      <c r="AP1164" s="136"/>
      <c r="AQ1164" s="136"/>
      <c r="AR1164" s="136"/>
      <c r="AS1164" s="136"/>
      <c r="AT1164" s="136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6"/>
      <c r="BE1164" s="136"/>
      <c r="BF1164" s="136"/>
      <c r="BG1164" s="136"/>
      <c r="BH1164" s="136"/>
      <c r="BI1164" s="136"/>
      <c r="BJ1164" s="136"/>
      <c r="BK1164" s="136"/>
      <c r="BL1164" s="136"/>
      <c r="BM1164" s="136"/>
      <c r="BN1164" s="136"/>
      <c r="BO1164" s="136"/>
      <c r="BP1164" s="136"/>
      <c r="BQ1164" s="136"/>
      <c r="BR1164" s="136"/>
      <c r="BS1164" s="136"/>
      <c r="BT1164" s="136"/>
      <c r="BU1164" s="136"/>
    </row>
    <row r="1165" spans="1:73">
      <c r="A1165" s="145"/>
      <c r="B1165" s="83"/>
      <c r="C1165" s="83"/>
      <c r="D1165" s="136"/>
      <c r="E1165" s="136"/>
      <c r="F1165" s="136"/>
      <c r="G1165" s="136"/>
      <c r="H1165" s="136"/>
      <c r="I1165" s="137"/>
      <c r="J1165" s="137"/>
      <c r="K1165" s="137"/>
      <c r="L1165" s="136"/>
      <c r="M1165" s="136"/>
      <c r="N1165" s="145"/>
      <c r="O1165" s="136"/>
      <c r="P1165" s="136"/>
      <c r="Q1165" s="137"/>
      <c r="R1165" s="136"/>
      <c r="S1165" s="136"/>
      <c r="T1165" s="137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8"/>
      <c r="AE1165" s="138"/>
      <c r="AF1165" s="138"/>
      <c r="AG1165" s="138"/>
      <c r="AH1165" s="138"/>
      <c r="AI1165" s="138"/>
      <c r="AJ1165" s="138"/>
      <c r="AK1165" s="138"/>
      <c r="AL1165" s="138"/>
      <c r="AM1165" s="138"/>
      <c r="AN1165" s="138"/>
      <c r="AO1165" s="138"/>
      <c r="AP1165" s="136"/>
      <c r="AQ1165" s="136"/>
      <c r="AR1165" s="136"/>
      <c r="AS1165" s="136"/>
      <c r="AT1165" s="136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6"/>
      <c r="BE1165" s="136"/>
      <c r="BF1165" s="136"/>
      <c r="BG1165" s="136"/>
      <c r="BH1165" s="136"/>
      <c r="BI1165" s="136"/>
      <c r="BJ1165" s="136"/>
      <c r="BK1165" s="136"/>
      <c r="BL1165" s="136"/>
      <c r="BM1165" s="136"/>
      <c r="BN1165" s="136"/>
      <c r="BO1165" s="136"/>
      <c r="BP1165" s="136"/>
      <c r="BQ1165" s="136"/>
      <c r="BR1165" s="136"/>
      <c r="BS1165" s="136"/>
      <c r="BT1165" s="136"/>
      <c r="BU1165" s="136"/>
    </row>
    <row r="1166" spans="1:73">
      <c r="A1166" s="145"/>
      <c r="B1166" s="83"/>
      <c r="C1166" s="83"/>
      <c r="D1166" s="136"/>
      <c r="E1166" s="136"/>
      <c r="F1166" s="136"/>
      <c r="G1166" s="136"/>
      <c r="H1166" s="136"/>
      <c r="I1166" s="137"/>
      <c r="J1166" s="137"/>
      <c r="K1166" s="137"/>
      <c r="L1166" s="136"/>
      <c r="M1166" s="136"/>
      <c r="N1166" s="145"/>
      <c r="O1166" s="136"/>
      <c r="P1166" s="136"/>
      <c r="Q1166" s="137"/>
      <c r="R1166" s="136"/>
      <c r="S1166" s="136"/>
      <c r="T1166" s="137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8"/>
      <c r="AE1166" s="138"/>
      <c r="AF1166" s="138"/>
      <c r="AG1166" s="138"/>
      <c r="AH1166" s="138"/>
      <c r="AI1166" s="138"/>
      <c r="AJ1166" s="138"/>
      <c r="AK1166" s="138"/>
      <c r="AL1166" s="138"/>
      <c r="AM1166" s="138"/>
      <c r="AN1166" s="138"/>
      <c r="AO1166" s="138"/>
      <c r="AP1166" s="136"/>
      <c r="AQ1166" s="136"/>
      <c r="AR1166" s="136"/>
      <c r="AS1166" s="136"/>
      <c r="AT1166" s="136"/>
      <c r="AU1166" s="136"/>
      <c r="AV1166" s="136"/>
      <c r="AW1166" s="136"/>
      <c r="AX1166" s="136"/>
      <c r="AY1166" s="136"/>
      <c r="AZ1166" s="136"/>
      <c r="BA1166" s="136"/>
      <c r="BB1166" s="136"/>
      <c r="BC1166" s="136"/>
      <c r="BD1166" s="136"/>
      <c r="BE1166" s="136"/>
      <c r="BF1166" s="136"/>
      <c r="BG1166" s="136"/>
      <c r="BH1166" s="136"/>
      <c r="BI1166" s="136"/>
      <c r="BJ1166" s="136"/>
      <c r="BK1166" s="136"/>
      <c r="BL1166" s="136"/>
      <c r="BM1166" s="136"/>
      <c r="BN1166" s="136"/>
      <c r="BO1166" s="136"/>
      <c r="BP1166" s="136"/>
      <c r="BQ1166" s="136"/>
      <c r="BR1166" s="136"/>
      <c r="BS1166" s="136"/>
      <c r="BT1166" s="136"/>
      <c r="BU1166" s="136"/>
    </row>
    <row r="1167" spans="1:73">
      <c r="A1167" s="145"/>
      <c r="B1167" s="83"/>
      <c r="C1167" s="83"/>
      <c r="D1167" s="136"/>
      <c r="E1167" s="136"/>
      <c r="F1167" s="136"/>
      <c r="G1167" s="136"/>
      <c r="H1167" s="136"/>
      <c r="I1167" s="137"/>
      <c r="J1167" s="137"/>
      <c r="K1167" s="137"/>
      <c r="L1167" s="136"/>
      <c r="M1167" s="136"/>
      <c r="N1167" s="145"/>
      <c r="O1167" s="136"/>
      <c r="P1167" s="136"/>
      <c r="Q1167" s="137"/>
      <c r="R1167" s="136"/>
      <c r="S1167" s="136"/>
      <c r="T1167" s="137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8"/>
      <c r="AE1167" s="138"/>
      <c r="AF1167" s="138"/>
      <c r="AG1167" s="138"/>
      <c r="AH1167" s="138"/>
      <c r="AI1167" s="138"/>
      <c r="AJ1167" s="138"/>
      <c r="AK1167" s="138"/>
      <c r="AL1167" s="138"/>
      <c r="AM1167" s="138"/>
      <c r="AN1167" s="138"/>
      <c r="AO1167" s="138"/>
      <c r="AP1167" s="136"/>
      <c r="AQ1167" s="136"/>
      <c r="AR1167" s="136"/>
      <c r="AS1167" s="136"/>
      <c r="AT1167" s="136"/>
      <c r="AU1167" s="136"/>
      <c r="AV1167" s="136"/>
      <c r="AW1167" s="136"/>
      <c r="AX1167" s="136"/>
      <c r="AY1167" s="136"/>
      <c r="AZ1167" s="136"/>
      <c r="BA1167" s="136"/>
      <c r="BB1167" s="136"/>
      <c r="BC1167" s="136"/>
      <c r="BD1167" s="136"/>
      <c r="BE1167" s="136"/>
      <c r="BF1167" s="136"/>
      <c r="BG1167" s="136"/>
      <c r="BH1167" s="136"/>
      <c r="BI1167" s="136"/>
      <c r="BJ1167" s="136"/>
      <c r="BK1167" s="136"/>
      <c r="BL1167" s="136"/>
      <c r="BM1167" s="136"/>
      <c r="BN1167" s="136"/>
      <c r="BO1167" s="136"/>
      <c r="BP1167" s="136"/>
      <c r="BQ1167" s="136"/>
      <c r="BR1167" s="136"/>
      <c r="BS1167" s="136"/>
      <c r="BT1167" s="136"/>
      <c r="BU1167" s="136"/>
    </row>
    <row r="1168" spans="1:73">
      <c r="A1168" s="145"/>
      <c r="B1168" s="83"/>
      <c r="C1168" s="83"/>
      <c r="D1168" s="136"/>
      <c r="E1168" s="136"/>
      <c r="F1168" s="136"/>
      <c r="G1168" s="136"/>
      <c r="H1168" s="136"/>
      <c r="I1168" s="137"/>
      <c r="J1168" s="137"/>
      <c r="K1168" s="137"/>
      <c r="L1168" s="136"/>
      <c r="M1168" s="136"/>
      <c r="N1168" s="145"/>
      <c r="O1168" s="136"/>
      <c r="P1168" s="136"/>
      <c r="Q1168" s="137"/>
      <c r="R1168" s="136"/>
      <c r="S1168" s="136"/>
      <c r="T1168" s="137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8"/>
      <c r="AE1168" s="138"/>
      <c r="AF1168" s="138"/>
      <c r="AG1168" s="138"/>
      <c r="AH1168" s="138"/>
      <c r="AI1168" s="138"/>
      <c r="AJ1168" s="138"/>
      <c r="AK1168" s="138"/>
      <c r="AL1168" s="138"/>
      <c r="AM1168" s="138"/>
      <c r="AN1168" s="138"/>
      <c r="AO1168" s="138"/>
      <c r="AP1168" s="136"/>
      <c r="AQ1168" s="136"/>
      <c r="AR1168" s="136"/>
      <c r="AS1168" s="136"/>
      <c r="AT1168" s="136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6"/>
      <c r="BE1168" s="136"/>
      <c r="BF1168" s="136"/>
      <c r="BG1168" s="136"/>
      <c r="BH1168" s="136"/>
      <c r="BI1168" s="136"/>
      <c r="BJ1168" s="136"/>
      <c r="BK1168" s="136"/>
      <c r="BL1168" s="136"/>
      <c r="BM1168" s="136"/>
      <c r="BN1168" s="136"/>
      <c r="BO1168" s="136"/>
      <c r="BP1168" s="136"/>
      <c r="BQ1168" s="136"/>
      <c r="BR1168" s="136"/>
      <c r="BS1168" s="136"/>
      <c r="BT1168" s="136"/>
      <c r="BU1168" s="136"/>
    </row>
    <row r="1169" spans="1:73">
      <c r="A1169" s="145"/>
      <c r="B1169" s="83"/>
      <c r="C1169" s="83"/>
      <c r="D1169" s="136"/>
      <c r="E1169" s="136"/>
      <c r="F1169" s="136"/>
      <c r="G1169" s="136"/>
      <c r="H1169" s="136"/>
      <c r="I1169" s="137"/>
      <c r="J1169" s="137"/>
      <c r="K1169" s="137"/>
      <c r="L1169" s="136"/>
      <c r="M1169" s="136"/>
      <c r="N1169" s="145"/>
      <c r="O1169" s="136"/>
      <c r="P1169" s="136"/>
      <c r="Q1169" s="137"/>
      <c r="R1169" s="136"/>
      <c r="S1169" s="136"/>
      <c r="T1169" s="137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8"/>
      <c r="AE1169" s="138"/>
      <c r="AF1169" s="138"/>
      <c r="AG1169" s="138"/>
      <c r="AH1169" s="138"/>
      <c r="AI1169" s="138"/>
      <c r="AJ1169" s="138"/>
      <c r="AK1169" s="138"/>
      <c r="AL1169" s="138"/>
      <c r="AM1169" s="138"/>
      <c r="AN1169" s="138"/>
      <c r="AO1169" s="138"/>
      <c r="AP1169" s="136"/>
      <c r="AQ1169" s="136"/>
      <c r="AR1169" s="136"/>
      <c r="AS1169" s="136"/>
      <c r="AT1169" s="136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6"/>
      <c r="BE1169" s="136"/>
      <c r="BF1169" s="136"/>
      <c r="BG1169" s="136"/>
      <c r="BH1169" s="136"/>
      <c r="BI1169" s="136"/>
      <c r="BJ1169" s="136"/>
      <c r="BK1169" s="136"/>
      <c r="BL1169" s="136"/>
      <c r="BM1169" s="136"/>
      <c r="BN1169" s="136"/>
      <c r="BO1169" s="136"/>
      <c r="BP1169" s="136"/>
      <c r="BQ1169" s="136"/>
      <c r="BR1169" s="136"/>
      <c r="BS1169" s="136"/>
      <c r="BT1169" s="136"/>
      <c r="BU1169" s="136"/>
    </row>
    <row r="1170" spans="1:73">
      <c r="A1170" s="145"/>
      <c r="B1170" s="83"/>
      <c r="C1170" s="83"/>
      <c r="D1170" s="136"/>
      <c r="E1170" s="136"/>
      <c r="F1170" s="136"/>
      <c r="G1170" s="136"/>
      <c r="H1170" s="136"/>
      <c r="I1170" s="137"/>
      <c r="J1170" s="137"/>
      <c r="K1170" s="137"/>
      <c r="L1170" s="136"/>
      <c r="M1170" s="136"/>
      <c r="N1170" s="145"/>
      <c r="O1170" s="136"/>
      <c r="P1170" s="136"/>
      <c r="Q1170" s="137"/>
      <c r="R1170" s="136"/>
      <c r="S1170" s="136"/>
      <c r="T1170" s="137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8"/>
      <c r="AE1170" s="138"/>
      <c r="AF1170" s="138"/>
      <c r="AG1170" s="138"/>
      <c r="AH1170" s="138"/>
      <c r="AI1170" s="138"/>
      <c r="AJ1170" s="138"/>
      <c r="AK1170" s="138"/>
      <c r="AL1170" s="138"/>
      <c r="AM1170" s="138"/>
      <c r="AN1170" s="138"/>
      <c r="AO1170" s="138"/>
      <c r="AP1170" s="136"/>
      <c r="AQ1170" s="136"/>
      <c r="AR1170" s="136"/>
      <c r="AS1170" s="136"/>
      <c r="AT1170" s="136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6"/>
      <c r="BE1170" s="136"/>
      <c r="BF1170" s="136"/>
      <c r="BG1170" s="136"/>
      <c r="BH1170" s="136"/>
      <c r="BI1170" s="136"/>
      <c r="BJ1170" s="136"/>
      <c r="BK1170" s="136"/>
      <c r="BL1170" s="136"/>
      <c r="BM1170" s="136"/>
      <c r="BN1170" s="136"/>
      <c r="BO1170" s="136"/>
      <c r="BP1170" s="136"/>
      <c r="BQ1170" s="136"/>
      <c r="BR1170" s="136"/>
      <c r="BS1170" s="136"/>
      <c r="BT1170" s="136"/>
      <c r="BU1170" s="136"/>
    </row>
    <row r="1171" spans="1:73">
      <c r="A1171" s="145"/>
      <c r="B1171" s="83"/>
      <c r="C1171" s="83"/>
      <c r="D1171" s="136"/>
      <c r="E1171" s="136"/>
      <c r="F1171" s="136"/>
      <c r="G1171" s="136"/>
      <c r="H1171" s="136"/>
      <c r="I1171" s="137"/>
      <c r="J1171" s="137"/>
      <c r="K1171" s="137"/>
      <c r="L1171" s="136"/>
      <c r="M1171" s="136"/>
      <c r="N1171" s="145"/>
      <c r="O1171" s="136"/>
      <c r="P1171" s="136"/>
      <c r="Q1171" s="137"/>
      <c r="R1171" s="136"/>
      <c r="S1171" s="136"/>
      <c r="T1171" s="137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8"/>
      <c r="AE1171" s="138"/>
      <c r="AF1171" s="138"/>
      <c r="AG1171" s="138"/>
      <c r="AH1171" s="138"/>
      <c r="AI1171" s="138"/>
      <c r="AJ1171" s="138"/>
      <c r="AK1171" s="138"/>
      <c r="AL1171" s="138"/>
      <c r="AM1171" s="138"/>
      <c r="AN1171" s="138"/>
      <c r="AO1171" s="138"/>
      <c r="AP1171" s="136"/>
      <c r="AQ1171" s="136"/>
      <c r="AR1171" s="136"/>
      <c r="AS1171" s="136"/>
      <c r="AT1171" s="136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6"/>
      <c r="BE1171" s="136"/>
      <c r="BF1171" s="136"/>
      <c r="BG1171" s="136"/>
      <c r="BH1171" s="136"/>
      <c r="BI1171" s="136"/>
      <c r="BJ1171" s="136"/>
      <c r="BK1171" s="136"/>
      <c r="BL1171" s="136"/>
      <c r="BM1171" s="136"/>
      <c r="BN1171" s="136"/>
      <c r="BO1171" s="136"/>
      <c r="BP1171" s="136"/>
      <c r="BQ1171" s="136"/>
      <c r="BR1171" s="136"/>
      <c r="BS1171" s="136"/>
      <c r="BT1171" s="136"/>
      <c r="BU1171" s="136"/>
    </row>
    <row r="1172" spans="1:73">
      <c r="A1172" s="145"/>
      <c r="B1172" s="83"/>
      <c r="C1172" s="83"/>
      <c r="D1172" s="136"/>
      <c r="E1172" s="136"/>
      <c r="F1172" s="136"/>
      <c r="G1172" s="136"/>
      <c r="H1172" s="136"/>
      <c r="I1172" s="137"/>
      <c r="J1172" s="137"/>
      <c r="K1172" s="137"/>
      <c r="L1172" s="136"/>
      <c r="M1172" s="136"/>
      <c r="N1172" s="145"/>
      <c r="O1172" s="136"/>
      <c r="P1172" s="136"/>
      <c r="Q1172" s="137"/>
      <c r="R1172" s="136"/>
      <c r="S1172" s="136"/>
      <c r="T1172" s="137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8"/>
      <c r="AE1172" s="138"/>
      <c r="AF1172" s="138"/>
      <c r="AG1172" s="138"/>
      <c r="AH1172" s="138"/>
      <c r="AI1172" s="138"/>
      <c r="AJ1172" s="138"/>
      <c r="AK1172" s="138"/>
      <c r="AL1172" s="138"/>
      <c r="AM1172" s="138"/>
      <c r="AN1172" s="138"/>
      <c r="AO1172" s="138"/>
      <c r="AP1172" s="136"/>
      <c r="AQ1172" s="136"/>
      <c r="AR1172" s="136"/>
      <c r="AS1172" s="136"/>
      <c r="AT1172" s="136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6"/>
      <c r="BE1172" s="136"/>
      <c r="BF1172" s="136"/>
      <c r="BG1172" s="136"/>
      <c r="BH1172" s="136"/>
      <c r="BI1172" s="136"/>
      <c r="BJ1172" s="136"/>
      <c r="BK1172" s="136"/>
      <c r="BL1172" s="136"/>
      <c r="BM1172" s="136"/>
      <c r="BN1172" s="136"/>
      <c r="BO1172" s="136"/>
      <c r="BP1172" s="136"/>
      <c r="BQ1172" s="136"/>
      <c r="BR1172" s="136"/>
      <c r="BS1172" s="136"/>
      <c r="BT1172" s="136"/>
      <c r="BU1172" s="136"/>
    </row>
    <row r="1173" spans="1:73">
      <c r="A1173" s="145"/>
      <c r="B1173" s="83"/>
      <c r="C1173" s="83"/>
      <c r="D1173" s="136"/>
      <c r="E1173" s="136"/>
      <c r="F1173" s="136"/>
      <c r="G1173" s="136"/>
      <c r="H1173" s="136"/>
      <c r="I1173" s="137"/>
      <c r="J1173" s="137"/>
      <c r="K1173" s="137"/>
      <c r="L1173" s="136"/>
      <c r="M1173" s="136"/>
      <c r="N1173" s="145"/>
      <c r="O1173" s="136"/>
      <c r="P1173" s="136"/>
      <c r="Q1173" s="137"/>
      <c r="R1173" s="136"/>
      <c r="S1173" s="136"/>
      <c r="T1173" s="137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8"/>
      <c r="AE1173" s="138"/>
      <c r="AF1173" s="138"/>
      <c r="AG1173" s="138"/>
      <c r="AH1173" s="138"/>
      <c r="AI1173" s="138"/>
      <c r="AJ1173" s="138"/>
      <c r="AK1173" s="138"/>
      <c r="AL1173" s="138"/>
      <c r="AM1173" s="138"/>
      <c r="AN1173" s="138"/>
      <c r="AO1173" s="138"/>
      <c r="AP1173" s="136"/>
      <c r="AQ1173" s="136"/>
      <c r="AR1173" s="136"/>
      <c r="AS1173" s="136"/>
      <c r="AT1173" s="136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6"/>
      <c r="BE1173" s="136"/>
      <c r="BF1173" s="136"/>
      <c r="BG1173" s="136"/>
      <c r="BH1173" s="136"/>
      <c r="BI1173" s="136"/>
      <c r="BJ1173" s="136"/>
      <c r="BK1173" s="136"/>
      <c r="BL1173" s="136"/>
      <c r="BM1173" s="136"/>
      <c r="BN1173" s="136"/>
      <c r="BO1173" s="136"/>
      <c r="BP1173" s="136"/>
      <c r="BQ1173" s="136"/>
      <c r="BR1173" s="136"/>
      <c r="BS1173" s="136"/>
      <c r="BT1173" s="136"/>
      <c r="BU1173" s="136"/>
    </row>
    <row r="1174" spans="1:73">
      <c r="A1174" s="145"/>
      <c r="B1174" s="83"/>
      <c r="C1174" s="83"/>
      <c r="D1174" s="136"/>
      <c r="E1174" s="136"/>
      <c r="F1174" s="136"/>
      <c r="G1174" s="136"/>
      <c r="H1174" s="136"/>
      <c r="I1174" s="137"/>
      <c r="J1174" s="137"/>
      <c r="K1174" s="137"/>
      <c r="L1174" s="136"/>
      <c r="M1174" s="136"/>
      <c r="N1174" s="145"/>
      <c r="O1174" s="136"/>
      <c r="P1174" s="136"/>
      <c r="Q1174" s="137"/>
      <c r="R1174" s="136"/>
      <c r="S1174" s="136"/>
      <c r="T1174" s="137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8"/>
      <c r="AE1174" s="138"/>
      <c r="AF1174" s="138"/>
      <c r="AG1174" s="138"/>
      <c r="AH1174" s="138"/>
      <c r="AI1174" s="138"/>
      <c r="AJ1174" s="138"/>
      <c r="AK1174" s="138"/>
      <c r="AL1174" s="138"/>
      <c r="AM1174" s="138"/>
      <c r="AN1174" s="138"/>
      <c r="AO1174" s="138"/>
      <c r="AP1174" s="136"/>
      <c r="AQ1174" s="136"/>
      <c r="AR1174" s="136"/>
      <c r="AS1174" s="136"/>
      <c r="AT1174" s="136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6"/>
      <c r="BE1174" s="136"/>
      <c r="BF1174" s="136"/>
      <c r="BG1174" s="136"/>
      <c r="BH1174" s="136"/>
      <c r="BI1174" s="136"/>
      <c r="BJ1174" s="136"/>
      <c r="BK1174" s="136"/>
      <c r="BL1174" s="136"/>
      <c r="BM1174" s="136"/>
      <c r="BN1174" s="136"/>
      <c r="BO1174" s="136"/>
      <c r="BP1174" s="136"/>
      <c r="BQ1174" s="136"/>
      <c r="BR1174" s="136"/>
      <c r="BS1174" s="136"/>
      <c r="BT1174" s="136"/>
      <c r="BU1174" s="136"/>
    </row>
    <row r="1175" spans="1:73">
      <c r="A1175" s="145"/>
      <c r="B1175" s="83"/>
      <c r="C1175" s="83"/>
      <c r="D1175" s="136"/>
      <c r="E1175" s="136"/>
      <c r="F1175" s="136"/>
      <c r="G1175" s="136"/>
      <c r="H1175" s="136"/>
      <c r="I1175" s="137"/>
      <c r="J1175" s="137"/>
      <c r="K1175" s="137"/>
      <c r="L1175" s="136"/>
      <c r="M1175" s="136"/>
      <c r="N1175" s="145"/>
      <c r="O1175" s="136"/>
      <c r="P1175" s="136"/>
      <c r="Q1175" s="137"/>
      <c r="R1175" s="136"/>
      <c r="S1175" s="136"/>
      <c r="T1175" s="137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8"/>
      <c r="AE1175" s="138"/>
      <c r="AF1175" s="138"/>
      <c r="AG1175" s="138"/>
      <c r="AH1175" s="138"/>
      <c r="AI1175" s="138"/>
      <c r="AJ1175" s="138"/>
      <c r="AK1175" s="138"/>
      <c r="AL1175" s="138"/>
      <c r="AM1175" s="138"/>
      <c r="AN1175" s="138"/>
      <c r="AO1175" s="138"/>
      <c r="AP1175" s="136"/>
      <c r="AQ1175" s="136"/>
      <c r="AR1175" s="136"/>
      <c r="AS1175" s="136"/>
      <c r="AT1175" s="136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6"/>
      <c r="BE1175" s="136"/>
      <c r="BF1175" s="136"/>
      <c r="BG1175" s="136"/>
      <c r="BH1175" s="136"/>
      <c r="BI1175" s="136"/>
      <c r="BJ1175" s="136"/>
      <c r="BK1175" s="136"/>
      <c r="BL1175" s="136"/>
      <c r="BM1175" s="136"/>
      <c r="BN1175" s="136"/>
      <c r="BO1175" s="136"/>
      <c r="BP1175" s="136"/>
      <c r="BQ1175" s="136"/>
      <c r="BR1175" s="136"/>
      <c r="BS1175" s="136"/>
      <c r="BT1175" s="136"/>
      <c r="BU1175" s="136"/>
    </row>
    <row r="1176" spans="1:73">
      <c r="A1176" s="145"/>
      <c r="B1176" s="83"/>
      <c r="C1176" s="83"/>
      <c r="D1176" s="136"/>
      <c r="E1176" s="136"/>
      <c r="F1176" s="136"/>
      <c r="G1176" s="136"/>
      <c r="H1176" s="136"/>
      <c r="I1176" s="137"/>
      <c r="J1176" s="137"/>
      <c r="K1176" s="137"/>
      <c r="L1176" s="136"/>
      <c r="M1176" s="136"/>
      <c r="N1176" s="145"/>
      <c r="O1176" s="136"/>
      <c r="P1176" s="136"/>
      <c r="Q1176" s="137"/>
      <c r="R1176" s="136"/>
      <c r="S1176" s="136"/>
      <c r="T1176" s="137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8"/>
      <c r="AE1176" s="138"/>
      <c r="AF1176" s="138"/>
      <c r="AG1176" s="138"/>
      <c r="AH1176" s="138"/>
      <c r="AI1176" s="138"/>
      <c r="AJ1176" s="138"/>
      <c r="AK1176" s="138"/>
      <c r="AL1176" s="138"/>
      <c r="AM1176" s="138"/>
      <c r="AN1176" s="138"/>
      <c r="AO1176" s="138"/>
      <c r="AP1176" s="136"/>
      <c r="AQ1176" s="136"/>
      <c r="AR1176" s="136"/>
      <c r="AS1176" s="136"/>
      <c r="AT1176" s="136"/>
      <c r="AU1176" s="136"/>
      <c r="AV1176" s="136"/>
      <c r="AW1176" s="136"/>
      <c r="AX1176" s="136"/>
      <c r="AY1176" s="136"/>
      <c r="AZ1176" s="136"/>
      <c r="BA1176" s="136"/>
      <c r="BB1176" s="136"/>
      <c r="BC1176" s="136"/>
      <c r="BD1176" s="136"/>
      <c r="BE1176" s="136"/>
      <c r="BF1176" s="136"/>
      <c r="BG1176" s="136"/>
      <c r="BH1176" s="136"/>
      <c r="BI1176" s="136"/>
      <c r="BJ1176" s="136"/>
      <c r="BK1176" s="136"/>
      <c r="BL1176" s="136"/>
      <c r="BM1176" s="136"/>
      <c r="BN1176" s="136"/>
      <c r="BO1176" s="136"/>
      <c r="BP1176" s="136"/>
      <c r="BQ1176" s="136"/>
      <c r="BR1176" s="136"/>
      <c r="BS1176" s="136"/>
      <c r="BT1176" s="136"/>
      <c r="BU1176" s="136"/>
    </row>
    <row r="1177" spans="1:73">
      <c r="A1177" s="145"/>
      <c r="B1177" s="83"/>
      <c r="C1177" s="83"/>
      <c r="D1177" s="136"/>
      <c r="E1177" s="136"/>
      <c r="F1177" s="136"/>
      <c r="G1177" s="136"/>
      <c r="H1177" s="136"/>
      <c r="I1177" s="137"/>
      <c r="J1177" s="137"/>
      <c r="K1177" s="137"/>
      <c r="L1177" s="136"/>
      <c r="M1177" s="136"/>
      <c r="N1177" s="145"/>
      <c r="O1177" s="136"/>
      <c r="P1177" s="136"/>
      <c r="Q1177" s="137"/>
      <c r="R1177" s="136"/>
      <c r="S1177" s="136"/>
      <c r="T1177" s="137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8"/>
      <c r="AE1177" s="138"/>
      <c r="AF1177" s="138"/>
      <c r="AG1177" s="138"/>
      <c r="AH1177" s="138"/>
      <c r="AI1177" s="138"/>
      <c r="AJ1177" s="138"/>
      <c r="AK1177" s="138"/>
      <c r="AL1177" s="138"/>
      <c r="AM1177" s="138"/>
      <c r="AN1177" s="138"/>
      <c r="AO1177" s="138"/>
      <c r="AP1177" s="136"/>
      <c r="AQ1177" s="136"/>
      <c r="AR1177" s="136"/>
      <c r="AS1177" s="136"/>
      <c r="AT1177" s="136"/>
      <c r="AU1177" s="136"/>
      <c r="AV1177" s="136"/>
      <c r="AW1177" s="136"/>
      <c r="AX1177" s="136"/>
      <c r="AY1177" s="136"/>
      <c r="AZ1177" s="136"/>
      <c r="BA1177" s="136"/>
      <c r="BB1177" s="136"/>
      <c r="BC1177" s="136"/>
      <c r="BD1177" s="136"/>
      <c r="BE1177" s="136"/>
      <c r="BF1177" s="136"/>
      <c r="BG1177" s="136"/>
      <c r="BH1177" s="136"/>
      <c r="BI1177" s="136"/>
      <c r="BJ1177" s="136"/>
      <c r="BK1177" s="136"/>
      <c r="BL1177" s="136"/>
      <c r="BM1177" s="136"/>
      <c r="BN1177" s="136"/>
      <c r="BO1177" s="136"/>
      <c r="BP1177" s="136"/>
      <c r="BQ1177" s="136"/>
      <c r="BR1177" s="136"/>
      <c r="BS1177" s="136"/>
      <c r="BT1177" s="136"/>
      <c r="BU1177" s="136"/>
    </row>
    <row r="1178" spans="1:73">
      <c r="A1178" s="145"/>
      <c r="B1178" s="83"/>
      <c r="C1178" s="83"/>
      <c r="D1178" s="136"/>
      <c r="E1178" s="136"/>
      <c r="F1178" s="136"/>
      <c r="G1178" s="136"/>
      <c r="H1178" s="136"/>
      <c r="I1178" s="137"/>
      <c r="J1178" s="137"/>
      <c r="K1178" s="137"/>
      <c r="L1178" s="136"/>
      <c r="M1178" s="136"/>
      <c r="N1178" s="145"/>
      <c r="O1178" s="136"/>
      <c r="P1178" s="136"/>
      <c r="Q1178" s="137"/>
      <c r="R1178" s="136"/>
      <c r="S1178" s="136"/>
      <c r="T1178" s="137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8"/>
      <c r="AE1178" s="138"/>
      <c r="AF1178" s="138"/>
      <c r="AG1178" s="138"/>
      <c r="AH1178" s="138"/>
      <c r="AI1178" s="138"/>
      <c r="AJ1178" s="138"/>
      <c r="AK1178" s="138"/>
      <c r="AL1178" s="138"/>
      <c r="AM1178" s="138"/>
      <c r="AN1178" s="138"/>
      <c r="AO1178" s="138"/>
      <c r="AP1178" s="136"/>
      <c r="AQ1178" s="136"/>
      <c r="AR1178" s="136"/>
      <c r="AS1178" s="136"/>
      <c r="AT1178" s="136"/>
      <c r="AU1178" s="136"/>
      <c r="AV1178" s="136"/>
      <c r="AW1178" s="136"/>
      <c r="AX1178" s="136"/>
      <c r="AY1178" s="136"/>
      <c r="AZ1178" s="136"/>
      <c r="BA1178" s="136"/>
      <c r="BB1178" s="136"/>
      <c r="BC1178" s="136"/>
      <c r="BD1178" s="136"/>
      <c r="BE1178" s="136"/>
      <c r="BF1178" s="136"/>
      <c r="BG1178" s="136"/>
      <c r="BH1178" s="136"/>
      <c r="BI1178" s="136"/>
      <c r="BJ1178" s="136"/>
      <c r="BK1178" s="136"/>
      <c r="BL1178" s="136"/>
      <c r="BM1178" s="136"/>
      <c r="BN1178" s="136"/>
      <c r="BO1178" s="136"/>
      <c r="BP1178" s="136"/>
      <c r="BQ1178" s="136"/>
      <c r="BR1178" s="136"/>
      <c r="BS1178" s="136"/>
      <c r="BT1178" s="136"/>
      <c r="BU1178" s="136"/>
    </row>
    <row r="1179" spans="1:73">
      <c r="A1179" s="145"/>
      <c r="B1179" s="83"/>
      <c r="C1179" s="83"/>
      <c r="D1179" s="136"/>
      <c r="E1179" s="136"/>
      <c r="F1179" s="136"/>
      <c r="G1179" s="136"/>
      <c r="H1179" s="136"/>
      <c r="I1179" s="137"/>
      <c r="J1179" s="137"/>
      <c r="K1179" s="137"/>
      <c r="L1179" s="136"/>
      <c r="M1179" s="136"/>
      <c r="N1179" s="145"/>
      <c r="O1179" s="136"/>
      <c r="P1179" s="136"/>
      <c r="Q1179" s="137"/>
      <c r="R1179" s="136"/>
      <c r="S1179" s="136"/>
      <c r="T1179" s="137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8"/>
      <c r="AE1179" s="138"/>
      <c r="AF1179" s="138"/>
      <c r="AG1179" s="138"/>
      <c r="AH1179" s="138"/>
      <c r="AI1179" s="138"/>
      <c r="AJ1179" s="138"/>
      <c r="AK1179" s="138"/>
      <c r="AL1179" s="138"/>
      <c r="AM1179" s="138"/>
      <c r="AN1179" s="138"/>
      <c r="AO1179" s="138"/>
      <c r="AP1179" s="136"/>
      <c r="AQ1179" s="136"/>
      <c r="AR1179" s="136"/>
      <c r="AS1179" s="136"/>
      <c r="AT1179" s="136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6"/>
      <c r="BE1179" s="136"/>
      <c r="BF1179" s="136"/>
      <c r="BG1179" s="136"/>
      <c r="BH1179" s="136"/>
      <c r="BI1179" s="136"/>
      <c r="BJ1179" s="136"/>
      <c r="BK1179" s="136"/>
      <c r="BL1179" s="136"/>
      <c r="BM1179" s="136"/>
      <c r="BN1179" s="136"/>
      <c r="BO1179" s="136"/>
      <c r="BP1179" s="136"/>
      <c r="BQ1179" s="136"/>
      <c r="BR1179" s="136"/>
      <c r="BS1179" s="136"/>
      <c r="BT1179" s="136"/>
      <c r="BU1179" s="136"/>
    </row>
    <row r="1180" spans="1:73">
      <c r="A1180" s="145"/>
      <c r="B1180" s="83"/>
      <c r="C1180" s="83"/>
      <c r="D1180" s="136"/>
      <c r="E1180" s="136"/>
      <c r="F1180" s="136"/>
      <c r="G1180" s="136"/>
      <c r="H1180" s="136"/>
      <c r="I1180" s="137"/>
      <c r="J1180" s="137"/>
      <c r="K1180" s="137"/>
      <c r="L1180" s="136"/>
      <c r="M1180" s="136"/>
      <c r="N1180" s="145"/>
      <c r="O1180" s="136"/>
      <c r="P1180" s="136"/>
      <c r="Q1180" s="137"/>
      <c r="R1180" s="136"/>
      <c r="S1180" s="136"/>
      <c r="T1180" s="137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8"/>
      <c r="AE1180" s="138"/>
      <c r="AF1180" s="138"/>
      <c r="AG1180" s="138"/>
      <c r="AH1180" s="138"/>
      <c r="AI1180" s="138"/>
      <c r="AJ1180" s="138"/>
      <c r="AK1180" s="138"/>
      <c r="AL1180" s="138"/>
      <c r="AM1180" s="138"/>
      <c r="AN1180" s="138"/>
      <c r="AO1180" s="138"/>
      <c r="AP1180" s="136"/>
      <c r="AQ1180" s="136"/>
      <c r="AR1180" s="136"/>
      <c r="AS1180" s="136"/>
      <c r="AT1180" s="136"/>
      <c r="AU1180" s="136"/>
      <c r="AV1180" s="136"/>
      <c r="AW1180" s="136"/>
      <c r="AX1180" s="136"/>
      <c r="AY1180" s="136"/>
      <c r="AZ1180" s="136"/>
      <c r="BA1180" s="136"/>
      <c r="BB1180" s="136"/>
      <c r="BC1180" s="136"/>
      <c r="BD1180" s="136"/>
      <c r="BE1180" s="136"/>
      <c r="BF1180" s="136"/>
      <c r="BG1180" s="136"/>
      <c r="BH1180" s="136"/>
      <c r="BI1180" s="136"/>
      <c r="BJ1180" s="136"/>
      <c r="BK1180" s="136"/>
      <c r="BL1180" s="136"/>
      <c r="BM1180" s="136"/>
      <c r="BN1180" s="136"/>
      <c r="BO1180" s="136"/>
      <c r="BP1180" s="136"/>
      <c r="BQ1180" s="136"/>
      <c r="BR1180" s="136"/>
      <c r="BS1180" s="136"/>
      <c r="BT1180" s="136"/>
      <c r="BU1180" s="136"/>
    </row>
    <row r="1181" spans="1:73">
      <c r="A1181" s="145"/>
      <c r="B1181" s="83"/>
      <c r="C1181" s="83"/>
      <c r="D1181" s="136"/>
      <c r="E1181" s="136"/>
      <c r="F1181" s="136"/>
      <c r="G1181" s="136"/>
      <c r="H1181" s="136"/>
      <c r="I1181" s="137"/>
      <c r="J1181" s="137"/>
      <c r="K1181" s="137"/>
      <c r="L1181" s="136"/>
      <c r="M1181" s="136"/>
      <c r="N1181" s="145"/>
      <c r="O1181" s="136"/>
      <c r="P1181" s="136"/>
      <c r="Q1181" s="137"/>
      <c r="R1181" s="136"/>
      <c r="S1181" s="136"/>
      <c r="T1181" s="137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8"/>
      <c r="AE1181" s="138"/>
      <c r="AF1181" s="138"/>
      <c r="AG1181" s="138"/>
      <c r="AH1181" s="138"/>
      <c r="AI1181" s="138"/>
      <c r="AJ1181" s="138"/>
      <c r="AK1181" s="138"/>
      <c r="AL1181" s="138"/>
      <c r="AM1181" s="138"/>
      <c r="AN1181" s="138"/>
      <c r="AO1181" s="138"/>
      <c r="AP1181" s="136"/>
      <c r="AQ1181" s="136"/>
      <c r="AR1181" s="136"/>
      <c r="AS1181" s="136"/>
      <c r="AT1181" s="136"/>
      <c r="AU1181" s="136"/>
      <c r="AV1181" s="136"/>
      <c r="AW1181" s="136"/>
      <c r="AX1181" s="136"/>
      <c r="AY1181" s="136"/>
      <c r="AZ1181" s="136"/>
      <c r="BA1181" s="136"/>
      <c r="BB1181" s="136"/>
      <c r="BC1181" s="136"/>
      <c r="BD1181" s="136"/>
      <c r="BE1181" s="136"/>
      <c r="BF1181" s="136"/>
      <c r="BG1181" s="136"/>
      <c r="BH1181" s="136"/>
      <c r="BI1181" s="136"/>
      <c r="BJ1181" s="136"/>
      <c r="BK1181" s="136"/>
      <c r="BL1181" s="136"/>
      <c r="BM1181" s="136"/>
      <c r="BN1181" s="136"/>
      <c r="BO1181" s="136"/>
      <c r="BP1181" s="136"/>
      <c r="BQ1181" s="136"/>
      <c r="BR1181" s="136"/>
      <c r="BS1181" s="136"/>
      <c r="BT1181" s="136"/>
      <c r="BU1181" s="136"/>
    </row>
    <row r="1182" spans="1:73">
      <c r="A1182" s="145"/>
      <c r="B1182" s="83"/>
      <c r="C1182" s="83"/>
      <c r="D1182" s="136"/>
      <c r="E1182" s="136"/>
      <c r="F1182" s="136"/>
      <c r="G1182" s="136"/>
      <c r="H1182" s="136"/>
      <c r="I1182" s="137"/>
      <c r="J1182" s="137"/>
      <c r="K1182" s="137"/>
      <c r="L1182" s="136"/>
      <c r="M1182" s="136"/>
      <c r="N1182" s="145"/>
      <c r="O1182" s="136"/>
      <c r="P1182" s="136"/>
      <c r="Q1182" s="137"/>
      <c r="R1182" s="136"/>
      <c r="S1182" s="136"/>
      <c r="T1182" s="137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8"/>
      <c r="AE1182" s="138"/>
      <c r="AF1182" s="138"/>
      <c r="AG1182" s="138"/>
      <c r="AH1182" s="138"/>
      <c r="AI1182" s="138"/>
      <c r="AJ1182" s="138"/>
      <c r="AK1182" s="138"/>
      <c r="AL1182" s="138"/>
      <c r="AM1182" s="138"/>
      <c r="AN1182" s="138"/>
      <c r="AO1182" s="138"/>
      <c r="AP1182" s="136"/>
      <c r="AQ1182" s="136"/>
      <c r="AR1182" s="136"/>
      <c r="AS1182" s="136"/>
      <c r="AT1182" s="136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6"/>
      <c r="BE1182" s="136"/>
      <c r="BF1182" s="136"/>
      <c r="BG1182" s="136"/>
      <c r="BH1182" s="136"/>
      <c r="BI1182" s="136"/>
      <c r="BJ1182" s="136"/>
      <c r="BK1182" s="136"/>
      <c r="BL1182" s="136"/>
      <c r="BM1182" s="136"/>
      <c r="BN1182" s="136"/>
      <c r="BO1182" s="136"/>
      <c r="BP1182" s="136"/>
      <c r="BQ1182" s="136"/>
      <c r="BR1182" s="136"/>
      <c r="BS1182" s="136"/>
      <c r="BT1182" s="136"/>
      <c r="BU1182" s="136"/>
    </row>
    <row r="1183" spans="1:73">
      <c r="A1183" s="145"/>
      <c r="B1183" s="83"/>
      <c r="C1183" s="83"/>
      <c r="D1183" s="136"/>
      <c r="E1183" s="136"/>
      <c r="F1183" s="136"/>
      <c r="G1183" s="136"/>
      <c r="H1183" s="136"/>
      <c r="I1183" s="137"/>
      <c r="J1183" s="137"/>
      <c r="K1183" s="137"/>
      <c r="L1183" s="136"/>
      <c r="M1183" s="136"/>
      <c r="N1183" s="145"/>
      <c r="O1183" s="136"/>
      <c r="P1183" s="136"/>
      <c r="Q1183" s="137"/>
      <c r="R1183" s="136"/>
      <c r="S1183" s="136"/>
      <c r="T1183" s="137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8"/>
      <c r="AE1183" s="138"/>
      <c r="AF1183" s="138"/>
      <c r="AG1183" s="138"/>
      <c r="AH1183" s="138"/>
      <c r="AI1183" s="138"/>
      <c r="AJ1183" s="138"/>
      <c r="AK1183" s="138"/>
      <c r="AL1183" s="138"/>
      <c r="AM1183" s="138"/>
      <c r="AN1183" s="138"/>
      <c r="AO1183" s="138"/>
      <c r="AP1183" s="136"/>
      <c r="AQ1183" s="136"/>
      <c r="AR1183" s="136"/>
      <c r="AS1183" s="136"/>
      <c r="AT1183" s="136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6"/>
      <c r="BE1183" s="136"/>
      <c r="BF1183" s="136"/>
      <c r="BG1183" s="136"/>
      <c r="BH1183" s="136"/>
      <c r="BI1183" s="136"/>
      <c r="BJ1183" s="136"/>
      <c r="BK1183" s="136"/>
      <c r="BL1183" s="136"/>
      <c r="BM1183" s="136"/>
      <c r="BN1183" s="136"/>
      <c r="BO1183" s="136"/>
      <c r="BP1183" s="136"/>
      <c r="BQ1183" s="136"/>
      <c r="BR1183" s="136"/>
      <c r="BS1183" s="136"/>
      <c r="BT1183" s="136"/>
      <c r="BU1183" s="136"/>
    </row>
    <row r="1184" spans="1:73">
      <c r="A1184" s="145"/>
      <c r="B1184" s="83"/>
      <c r="C1184" s="83"/>
      <c r="D1184" s="136"/>
      <c r="E1184" s="136"/>
      <c r="F1184" s="136"/>
      <c r="G1184" s="136"/>
      <c r="H1184" s="136"/>
      <c r="I1184" s="137"/>
      <c r="J1184" s="137"/>
      <c r="K1184" s="137"/>
      <c r="L1184" s="136"/>
      <c r="M1184" s="136"/>
      <c r="N1184" s="145"/>
      <c r="O1184" s="136"/>
      <c r="P1184" s="136"/>
      <c r="Q1184" s="137"/>
      <c r="R1184" s="136"/>
      <c r="S1184" s="136"/>
      <c r="T1184" s="137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8"/>
      <c r="AE1184" s="138"/>
      <c r="AF1184" s="138"/>
      <c r="AG1184" s="138"/>
      <c r="AH1184" s="138"/>
      <c r="AI1184" s="138"/>
      <c r="AJ1184" s="138"/>
      <c r="AK1184" s="138"/>
      <c r="AL1184" s="138"/>
      <c r="AM1184" s="138"/>
      <c r="AN1184" s="138"/>
      <c r="AO1184" s="138"/>
      <c r="AP1184" s="136"/>
      <c r="AQ1184" s="136"/>
      <c r="AR1184" s="136"/>
      <c r="AS1184" s="136"/>
      <c r="AT1184" s="136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6"/>
      <c r="BE1184" s="136"/>
      <c r="BF1184" s="136"/>
      <c r="BG1184" s="136"/>
      <c r="BH1184" s="136"/>
      <c r="BI1184" s="136"/>
      <c r="BJ1184" s="136"/>
      <c r="BK1184" s="136"/>
      <c r="BL1184" s="136"/>
      <c r="BM1184" s="136"/>
      <c r="BN1184" s="136"/>
      <c r="BO1184" s="136"/>
      <c r="BP1184" s="136"/>
      <c r="BQ1184" s="136"/>
      <c r="BR1184" s="136"/>
      <c r="BS1184" s="136"/>
      <c r="BT1184" s="136"/>
      <c r="BU1184" s="136"/>
    </row>
    <row r="1185" spans="1:73">
      <c r="A1185" s="145"/>
      <c r="B1185" s="83"/>
      <c r="C1185" s="83"/>
      <c r="D1185" s="136"/>
      <c r="E1185" s="136"/>
      <c r="F1185" s="136"/>
      <c r="G1185" s="136"/>
      <c r="H1185" s="136"/>
      <c r="I1185" s="137"/>
      <c r="J1185" s="137"/>
      <c r="K1185" s="137"/>
      <c r="L1185" s="136"/>
      <c r="M1185" s="136"/>
      <c r="N1185" s="145"/>
      <c r="O1185" s="136"/>
      <c r="P1185" s="136"/>
      <c r="Q1185" s="137"/>
      <c r="R1185" s="136"/>
      <c r="S1185" s="136"/>
      <c r="T1185" s="137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8"/>
      <c r="AE1185" s="138"/>
      <c r="AF1185" s="138"/>
      <c r="AG1185" s="138"/>
      <c r="AH1185" s="138"/>
      <c r="AI1185" s="138"/>
      <c r="AJ1185" s="138"/>
      <c r="AK1185" s="138"/>
      <c r="AL1185" s="138"/>
      <c r="AM1185" s="138"/>
      <c r="AN1185" s="138"/>
      <c r="AO1185" s="138"/>
      <c r="AP1185" s="136"/>
      <c r="AQ1185" s="136"/>
      <c r="AR1185" s="136"/>
      <c r="AS1185" s="136"/>
      <c r="AT1185" s="136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6"/>
      <c r="BE1185" s="136"/>
      <c r="BF1185" s="136"/>
      <c r="BG1185" s="136"/>
      <c r="BH1185" s="136"/>
      <c r="BI1185" s="136"/>
      <c r="BJ1185" s="136"/>
      <c r="BK1185" s="136"/>
      <c r="BL1185" s="136"/>
      <c r="BM1185" s="136"/>
      <c r="BN1185" s="136"/>
      <c r="BO1185" s="136"/>
      <c r="BP1185" s="136"/>
      <c r="BQ1185" s="136"/>
      <c r="BR1185" s="136"/>
      <c r="BS1185" s="136"/>
      <c r="BT1185" s="136"/>
      <c r="BU1185" s="136"/>
    </row>
    <row r="1186" spans="1:73">
      <c r="A1186" s="145"/>
      <c r="B1186" s="83"/>
      <c r="C1186" s="83"/>
      <c r="D1186" s="136"/>
      <c r="E1186" s="136"/>
      <c r="F1186" s="136"/>
      <c r="G1186" s="136"/>
      <c r="H1186" s="136"/>
      <c r="I1186" s="137"/>
      <c r="J1186" s="137"/>
      <c r="K1186" s="137"/>
      <c r="L1186" s="136"/>
      <c r="M1186" s="136"/>
      <c r="N1186" s="145"/>
      <c r="O1186" s="136"/>
      <c r="P1186" s="136"/>
      <c r="Q1186" s="137"/>
      <c r="R1186" s="136"/>
      <c r="S1186" s="136"/>
      <c r="T1186" s="137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8"/>
      <c r="AE1186" s="138"/>
      <c r="AF1186" s="138"/>
      <c r="AG1186" s="138"/>
      <c r="AH1186" s="138"/>
      <c r="AI1186" s="138"/>
      <c r="AJ1186" s="138"/>
      <c r="AK1186" s="138"/>
      <c r="AL1186" s="138"/>
      <c r="AM1186" s="138"/>
      <c r="AN1186" s="138"/>
      <c r="AO1186" s="138"/>
      <c r="AP1186" s="136"/>
      <c r="AQ1186" s="136"/>
      <c r="AR1186" s="136"/>
      <c r="AS1186" s="136"/>
      <c r="AT1186" s="136"/>
      <c r="AU1186" s="136"/>
      <c r="AV1186" s="136"/>
      <c r="AW1186" s="136"/>
      <c r="AX1186" s="136"/>
      <c r="AY1186" s="136"/>
      <c r="AZ1186" s="136"/>
      <c r="BA1186" s="136"/>
      <c r="BB1186" s="136"/>
      <c r="BC1186" s="136"/>
      <c r="BD1186" s="136"/>
      <c r="BE1186" s="136"/>
      <c r="BF1186" s="136"/>
      <c r="BG1186" s="136"/>
      <c r="BH1186" s="136"/>
      <c r="BI1186" s="136"/>
      <c r="BJ1186" s="136"/>
      <c r="BK1186" s="136"/>
      <c r="BL1186" s="136"/>
      <c r="BM1186" s="136"/>
      <c r="BN1186" s="136"/>
      <c r="BO1186" s="136"/>
      <c r="BP1186" s="136"/>
      <c r="BQ1186" s="136"/>
      <c r="BR1186" s="136"/>
      <c r="BS1186" s="136"/>
      <c r="BT1186" s="136"/>
      <c r="BU1186" s="136"/>
    </row>
    <row r="1187" spans="1:73">
      <c r="A1187" s="145"/>
      <c r="B1187" s="83"/>
      <c r="C1187" s="83"/>
      <c r="D1187" s="136"/>
      <c r="E1187" s="136"/>
      <c r="F1187" s="136"/>
      <c r="G1187" s="136"/>
      <c r="H1187" s="136"/>
      <c r="I1187" s="137"/>
      <c r="J1187" s="137"/>
      <c r="K1187" s="137"/>
      <c r="L1187" s="136"/>
      <c r="M1187" s="136"/>
      <c r="N1187" s="145"/>
      <c r="O1187" s="136"/>
      <c r="P1187" s="136"/>
      <c r="Q1187" s="137"/>
      <c r="R1187" s="136"/>
      <c r="S1187" s="136"/>
      <c r="T1187" s="137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8"/>
      <c r="AE1187" s="138"/>
      <c r="AF1187" s="138"/>
      <c r="AG1187" s="138"/>
      <c r="AH1187" s="138"/>
      <c r="AI1187" s="138"/>
      <c r="AJ1187" s="138"/>
      <c r="AK1187" s="138"/>
      <c r="AL1187" s="138"/>
      <c r="AM1187" s="138"/>
      <c r="AN1187" s="138"/>
      <c r="AO1187" s="138"/>
      <c r="AP1187" s="136"/>
      <c r="AQ1187" s="136"/>
      <c r="AR1187" s="136"/>
      <c r="AS1187" s="136"/>
      <c r="AT1187" s="136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6"/>
      <c r="BE1187" s="136"/>
      <c r="BF1187" s="136"/>
      <c r="BG1187" s="136"/>
      <c r="BH1187" s="136"/>
      <c r="BI1187" s="136"/>
      <c r="BJ1187" s="136"/>
      <c r="BK1187" s="136"/>
      <c r="BL1187" s="136"/>
      <c r="BM1187" s="136"/>
      <c r="BN1187" s="136"/>
      <c r="BO1187" s="136"/>
      <c r="BP1187" s="136"/>
      <c r="BQ1187" s="136"/>
      <c r="BR1187" s="136"/>
      <c r="BS1187" s="136"/>
      <c r="BT1187" s="136"/>
      <c r="BU1187" s="136"/>
    </row>
    <row r="1188" spans="1:73">
      <c r="A1188" s="145"/>
      <c r="B1188" s="83"/>
      <c r="C1188" s="83"/>
      <c r="D1188" s="136"/>
      <c r="E1188" s="136"/>
      <c r="F1188" s="136"/>
      <c r="G1188" s="136"/>
      <c r="H1188" s="136"/>
      <c r="I1188" s="137"/>
      <c r="J1188" s="137"/>
      <c r="K1188" s="137"/>
      <c r="L1188" s="136"/>
      <c r="M1188" s="136"/>
      <c r="N1188" s="145"/>
      <c r="O1188" s="136"/>
      <c r="P1188" s="136"/>
      <c r="Q1188" s="137"/>
      <c r="R1188" s="136"/>
      <c r="S1188" s="136"/>
      <c r="T1188" s="137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8"/>
      <c r="AE1188" s="138"/>
      <c r="AF1188" s="138"/>
      <c r="AG1188" s="138"/>
      <c r="AH1188" s="138"/>
      <c r="AI1188" s="138"/>
      <c r="AJ1188" s="138"/>
      <c r="AK1188" s="138"/>
      <c r="AL1188" s="138"/>
      <c r="AM1188" s="138"/>
      <c r="AN1188" s="138"/>
      <c r="AO1188" s="138"/>
      <c r="AP1188" s="136"/>
      <c r="AQ1188" s="136"/>
      <c r="AR1188" s="136"/>
      <c r="AS1188" s="136"/>
      <c r="AT1188" s="136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6"/>
      <c r="BE1188" s="136"/>
      <c r="BF1188" s="136"/>
      <c r="BG1188" s="136"/>
      <c r="BH1188" s="136"/>
      <c r="BI1188" s="136"/>
      <c r="BJ1188" s="136"/>
      <c r="BK1188" s="136"/>
      <c r="BL1188" s="136"/>
      <c r="BM1188" s="136"/>
      <c r="BN1188" s="136"/>
      <c r="BO1188" s="136"/>
      <c r="BP1188" s="136"/>
      <c r="BQ1188" s="136"/>
      <c r="BR1188" s="136"/>
      <c r="BS1188" s="136"/>
      <c r="BT1188" s="136"/>
      <c r="BU1188" s="136"/>
    </row>
    <row r="1189" spans="1:73">
      <c r="A1189" s="145"/>
      <c r="B1189" s="83"/>
      <c r="C1189" s="83"/>
      <c r="D1189" s="136"/>
      <c r="E1189" s="136"/>
      <c r="F1189" s="136"/>
      <c r="G1189" s="136"/>
      <c r="H1189" s="136"/>
      <c r="I1189" s="137"/>
      <c r="J1189" s="137"/>
      <c r="K1189" s="137"/>
      <c r="L1189" s="136"/>
      <c r="M1189" s="136"/>
      <c r="N1189" s="145"/>
      <c r="O1189" s="136"/>
      <c r="P1189" s="136"/>
      <c r="Q1189" s="137"/>
      <c r="R1189" s="136"/>
      <c r="S1189" s="136"/>
      <c r="T1189" s="137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8"/>
      <c r="AE1189" s="138"/>
      <c r="AF1189" s="138"/>
      <c r="AG1189" s="138"/>
      <c r="AH1189" s="138"/>
      <c r="AI1189" s="138"/>
      <c r="AJ1189" s="138"/>
      <c r="AK1189" s="138"/>
      <c r="AL1189" s="138"/>
      <c r="AM1189" s="138"/>
      <c r="AN1189" s="138"/>
      <c r="AO1189" s="138"/>
      <c r="AP1189" s="136"/>
      <c r="AQ1189" s="136"/>
      <c r="AR1189" s="136"/>
      <c r="AS1189" s="136"/>
      <c r="AT1189" s="136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6"/>
      <c r="BE1189" s="136"/>
      <c r="BF1189" s="136"/>
      <c r="BG1189" s="136"/>
      <c r="BH1189" s="136"/>
      <c r="BI1189" s="136"/>
      <c r="BJ1189" s="136"/>
      <c r="BK1189" s="136"/>
      <c r="BL1189" s="136"/>
      <c r="BM1189" s="136"/>
      <c r="BN1189" s="136"/>
      <c r="BO1189" s="136"/>
      <c r="BP1189" s="136"/>
      <c r="BQ1189" s="136"/>
      <c r="BR1189" s="136"/>
      <c r="BS1189" s="136"/>
      <c r="BT1189" s="136"/>
      <c r="BU1189" s="136"/>
    </row>
    <row r="1190" spans="1:73">
      <c r="A1190" s="145"/>
      <c r="B1190" s="83"/>
      <c r="C1190" s="83"/>
      <c r="D1190" s="136"/>
      <c r="E1190" s="136"/>
      <c r="F1190" s="136"/>
      <c r="G1190" s="136"/>
      <c r="H1190" s="136"/>
      <c r="I1190" s="137"/>
      <c r="J1190" s="137"/>
      <c r="K1190" s="137"/>
      <c r="L1190" s="136"/>
      <c r="M1190" s="136"/>
      <c r="N1190" s="145"/>
      <c r="O1190" s="136"/>
      <c r="P1190" s="136"/>
      <c r="Q1190" s="137"/>
      <c r="R1190" s="136"/>
      <c r="S1190" s="136"/>
      <c r="T1190" s="137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8"/>
      <c r="AE1190" s="138"/>
      <c r="AF1190" s="138"/>
      <c r="AG1190" s="138"/>
      <c r="AH1190" s="138"/>
      <c r="AI1190" s="138"/>
      <c r="AJ1190" s="138"/>
      <c r="AK1190" s="138"/>
      <c r="AL1190" s="138"/>
      <c r="AM1190" s="138"/>
      <c r="AN1190" s="138"/>
      <c r="AO1190" s="138"/>
      <c r="AP1190" s="136"/>
      <c r="AQ1190" s="136"/>
      <c r="AR1190" s="136"/>
      <c r="AS1190" s="136"/>
      <c r="AT1190" s="136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6"/>
      <c r="BE1190" s="136"/>
      <c r="BF1190" s="136"/>
      <c r="BG1190" s="136"/>
      <c r="BH1190" s="136"/>
      <c r="BI1190" s="136"/>
      <c r="BJ1190" s="136"/>
      <c r="BK1190" s="136"/>
      <c r="BL1190" s="136"/>
      <c r="BM1190" s="136"/>
      <c r="BN1190" s="136"/>
      <c r="BO1190" s="136"/>
      <c r="BP1190" s="136"/>
      <c r="BQ1190" s="136"/>
      <c r="BR1190" s="136"/>
      <c r="BS1190" s="136"/>
      <c r="BT1190" s="136"/>
      <c r="BU1190" s="136"/>
    </row>
    <row r="1191" spans="1:73">
      <c r="A1191" s="145"/>
      <c r="B1191" s="83"/>
      <c r="C1191" s="83"/>
      <c r="D1191" s="136"/>
      <c r="E1191" s="136"/>
      <c r="F1191" s="136"/>
      <c r="G1191" s="136"/>
      <c r="H1191" s="136"/>
      <c r="I1191" s="137"/>
      <c r="J1191" s="137"/>
      <c r="K1191" s="137"/>
      <c r="L1191" s="136"/>
      <c r="M1191" s="136"/>
      <c r="N1191" s="145"/>
      <c r="O1191" s="136"/>
      <c r="P1191" s="136"/>
      <c r="Q1191" s="137"/>
      <c r="R1191" s="136"/>
      <c r="S1191" s="136"/>
      <c r="T1191" s="137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8"/>
      <c r="AE1191" s="138"/>
      <c r="AF1191" s="138"/>
      <c r="AG1191" s="138"/>
      <c r="AH1191" s="138"/>
      <c r="AI1191" s="138"/>
      <c r="AJ1191" s="138"/>
      <c r="AK1191" s="138"/>
      <c r="AL1191" s="138"/>
      <c r="AM1191" s="138"/>
      <c r="AN1191" s="138"/>
      <c r="AO1191" s="138"/>
      <c r="AP1191" s="136"/>
      <c r="AQ1191" s="136"/>
      <c r="AR1191" s="136"/>
      <c r="AS1191" s="136"/>
      <c r="AT1191" s="136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6"/>
      <c r="BE1191" s="136"/>
      <c r="BF1191" s="136"/>
      <c r="BG1191" s="136"/>
      <c r="BH1191" s="136"/>
      <c r="BI1191" s="136"/>
      <c r="BJ1191" s="136"/>
      <c r="BK1191" s="136"/>
      <c r="BL1191" s="136"/>
      <c r="BM1191" s="136"/>
      <c r="BN1191" s="136"/>
      <c r="BO1191" s="136"/>
      <c r="BP1191" s="136"/>
      <c r="BQ1191" s="136"/>
      <c r="BR1191" s="136"/>
      <c r="BS1191" s="136"/>
      <c r="BT1191" s="136"/>
      <c r="BU1191" s="136"/>
    </row>
    <row r="1192" spans="1:73">
      <c r="A1192" s="145"/>
      <c r="B1192" s="83"/>
      <c r="C1192" s="83"/>
      <c r="D1192" s="136"/>
      <c r="E1192" s="136"/>
      <c r="F1192" s="136"/>
      <c r="G1192" s="136"/>
      <c r="H1192" s="136"/>
      <c r="I1192" s="137"/>
      <c r="J1192" s="137"/>
      <c r="K1192" s="137"/>
      <c r="L1192" s="136"/>
      <c r="M1192" s="136"/>
      <c r="N1192" s="145"/>
      <c r="O1192" s="136"/>
      <c r="P1192" s="136"/>
      <c r="Q1192" s="137"/>
      <c r="R1192" s="136"/>
      <c r="S1192" s="136"/>
      <c r="T1192" s="137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8"/>
      <c r="AE1192" s="138"/>
      <c r="AF1192" s="138"/>
      <c r="AG1192" s="138"/>
      <c r="AH1192" s="138"/>
      <c r="AI1192" s="138"/>
      <c r="AJ1192" s="138"/>
      <c r="AK1192" s="138"/>
      <c r="AL1192" s="138"/>
      <c r="AM1192" s="138"/>
      <c r="AN1192" s="138"/>
      <c r="AO1192" s="138"/>
      <c r="AP1192" s="136"/>
      <c r="AQ1192" s="136"/>
      <c r="AR1192" s="136"/>
      <c r="AS1192" s="136"/>
      <c r="AT1192" s="136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6"/>
      <c r="BE1192" s="136"/>
      <c r="BF1192" s="136"/>
      <c r="BG1192" s="136"/>
      <c r="BH1192" s="136"/>
      <c r="BI1192" s="136"/>
      <c r="BJ1192" s="136"/>
      <c r="BK1192" s="136"/>
      <c r="BL1192" s="136"/>
      <c r="BM1192" s="136"/>
      <c r="BN1192" s="136"/>
      <c r="BO1192" s="136"/>
      <c r="BP1192" s="136"/>
      <c r="BQ1192" s="136"/>
      <c r="BR1192" s="136"/>
      <c r="BS1192" s="136"/>
      <c r="BT1192" s="136"/>
      <c r="BU1192" s="136"/>
    </row>
    <row r="1193" spans="1:73">
      <c r="A1193" s="145"/>
      <c r="B1193" s="83"/>
      <c r="C1193" s="83"/>
      <c r="D1193" s="136"/>
      <c r="E1193" s="136"/>
      <c r="F1193" s="136"/>
      <c r="G1193" s="136"/>
      <c r="H1193" s="136"/>
      <c r="I1193" s="137"/>
      <c r="J1193" s="137"/>
      <c r="K1193" s="137"/>
      <c r="L1193" s="136"/>
      <c r="M1193" s="136"/>
      <c r="N1193" s="145"/>
      <c r="O1193" s="136"/>
      <c r="P1193" s="136"/>
      <c r="Q1193" s="137"/>
      <c r="R1193" s="136"/>
      <c r="S1193" s="136"/>
      <c r="T1193" s="137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8"/>
      <c r="AE1193" s="138"/>
      <c r="AF1193" s="138"/>
      <c r="AG1193" s="138"/>
      <c r="AH1193" s="138"/>
      <c r="AI1193" s="138"/>
      <c r="AJ1193" s="138"/>
      <c r="AK1193" s="138"/>
      <c r="AL1193" s="138"/>
      <c r="AM1193" s="138"/>
      <c r="AN1193" s="138"/>
      <c r="AO1193" s="138"/>
      <c r="AP1193" s="136"/>
      <c r="AQ1193" s="136"/>
      <c r="AR1193" s="136"/>
      <c r="AS1193" s="136"/>
      <c r="AT1193" s="136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6"/>
      <c r="BE1193" s="136"/>
      <c r="BF1193" s="136"/>
      <c r="BG1193" s="136"/>
      <c r="BH1193" s="136"/>
      <c r="BI1193" s="136"/>
      <c r="BJ1193" s="136"/>
      <c r="BK1193" s="136"/>
      <c r="BL1193" s="136"/>
      <c r="BM1193" s="136"/>
      <c r="BN1193" s="136"/>
      <c r="BO1193" s="136"/>
      <c r="BP1193" s="136"/>
      <c r="BQ1193" s="136"/>
      <c r="BR1193" s="136"/>
      <c r="BS1193" s="136"/>
      <c r="BT1193" s="136"/>
      <c r="BU1193" s="136"/>
    </row>
    <row r="1194" spans="1:73">
      <c r="A1194" s="145"/>
      <c r="B1194" s="83"/>
      <c r="C1194" s="83"/>
      <c r="D1194" s="136"/>
      <c r="E1194" s="136"/>
      <c r="F1194" s="136"/>
      <c r="G1194" s="136"/>
      <c r="H1194" s="136"/>
      <c r="I1194" s="137"/>
      <c r="J1194" s="137"/>
      <c r="K1194" s="137"/>
      <c r="L1194" s="136"/>
      <c r="M1194" s="136"/>
      <c r="N1194" s="145"/>
      <c r="O1194" s="136"/>
      <c r="P1194" s="136"/>
      <c r="Q1194" s="137"/>
      <c r="R1194" s="136"/>
      <c r="S1194" s="136"/>
      <c r="T1194" s="137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8"/>
      <c r="AE1194" s="138"/>
      <c r="AF1194" s="138"/>
      <c r="AG1194" s="138"/>
      <c r="AH1194" s="138"/>
      <c r="AI1194" s="138"/>
      <c r="AJ1194" s="138"/>
      <c r="AK1194" s="138"/>
      <c r="AL1194" s="138"/>
      <c r="AM1194" s="138"/>
      <c r="AN1194" s="138"/>
      <c r="AO1194" s="138"/>
      <c r="AP1194" s="136"/>
      <c r="AQ1194" s="136"/>
      <c r="AR1194" s="136"/>
      <c r="AS1194" s="136"/>
      <c r="AT1194" s="136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6"/>
      <c r="BE1194" s="136"/>
      <c r="BF1194" s="136"/>
      <c r="BG1194" s="136"/>
      <c r="BH1194" s="136"/>
      <c r="BI1194" s="136"/>
      <c r="BJ1194" s="136"/>
      <c r="BK1194" s="136"/>
      <c r="BL1194" s="136"/>
      <c r="BM1194" s="136"/>
      <c r="BN1194" s="136"/>
      <c r="BO1194" s="136"/>
      <c r="BP1194" s="136"/>
      <c r="BQ1194" s="136"/>
      <c r="BR1194" s="136"/>
      <c r="BS1194" s="136"/>
      <c r="BT1194" s="136"/>
      <c r="BU1194" s="136"/>
    </row>
    <row r="1195" spans="1:73">
      <c r="A1195" s="145"/>
      <c r="B1195" s="83"/>
      <c r="C1195" s="83"/>
      <c r="D1195" s="136"/>
      <c r="E1195" s="136"/>
      <c r="F1195" s="136"/>
      <c r="G1195" s="136"/>
      <c r="H1195" s="136"/>
      <c r="I1195" s="137"/>
      <c r="J1195" s="137"/>
      <c r="K1195" s="137"/>
      <c r="L1195" s="136"/>
      <c r="M1195" s="136"/>
      <c r="N1195" s="145"/>
      <c r="O1195" s="136"/>
      <c r="P1195" s="136"/>
      <c r="Q1195" s="137"/>
      <c r="R1195" s="136"/>
      <c r="S1195" s="136"/>
      <c r="T1195" s="137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8"/>
      <c r="AE1195" s="138"/>
      <c r="AF1195" s="138"/>
      <c r="AG1195" s="138"/>
      <c r="AH1195" s="138"/>
      <c r="AI1195" s="138"/>
      <c r="AJ1195" s="138"/>
      <c r="AK1195" s="138"/>
      <c r="AL1195" s="138"/>
      <c r="AM1195" s="138"/>
      <c r="AN1195" s="138"/>
      <c r="AO1195" s="138"/>
      <c r="AP1195" s="136"/>
      <c r="AQ1195" s="136"/>
      <c r="AR1195" s="136"/>
      <c r="AS1195" s="136"/>
      <c r="AT1195" s="136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6"/>
      <c r="BE1195" s="136"/>
      <c r="BF1195" s="136"/>
      <c r="BG1195" s="136"/>
      <c r="BH1195" s="136"/>
      <c r="BI1195" s="136"/>
      <c r="BJ1195" s="136"/>
      <c r="BK1195" s="136"/>
      <c r="BL1195" s="136"/>
      <c r="BM1195" s="136"/>
      <c r="BN1195" s="136"/>
      <c r="BO1195" s="136"/>
      <c r="BP1195" s="136"/>
      <c r="BQ1195" s="136"/>
      <c r="BR1195" s="136"/>
      <c r="BS1195" s="136"/>
      <c r="BT1195" s="136"/>
      <c r="BU1195" s="136"/>
    </row>
    <row r="1196" spans="1:73">
      <c r="A1196" s="145"/>
      <c r="B1196" s="83"/>
      <c r="C1196" s="83"/>
      <c r="D1196" s="136"/>
      <c r="E1196" s="136"/>
      <c r="F1196" s="136"/>
      <c r="G1196" s="136"/>
      <c r="H1196" s="136"/>
      <c r="I1196" s="137"/>
      <c r="J1196" s="137"/>
      <c r="K1196" s="137"/>
      <c r="L1196" s="136"/>
      <c r="M1196" s="136"/>
      <c r="N1196" s="145"/>
      <c r="O1196" s="136"/>
      <c r="P1196" s="136"/>
      <c r="Q1196" s="137"/>
      <c r="R1196" s="136"/>
      <c r="S1196" s="136"/>
      <c r="T1196" s="137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8"/>
      <c r="AE1196" s="138"/>
      <c r="AF1196" s="138"/>
      <c r="AG1196" s="138"/>
      <c r="AH1196" s="138"/>
      <c r="AI1196" s="138"/>
      <c r="AJ1196" s="138"/>
      <c r="AK1196" s="138"/>
      <c r="AL1196" s="138"/>
      <c r="AM1196" s="138"/>
      <c r="AN1196" s="138"/>
      <c r="AO1196" s="138"/>
      <c r="AP1196" s="136"/>
      <c r="AQ1196" s="136"/>
      <c r="AR1196" s="136"/>
      <c r="AS1196" s="136"/>
      <c r="AT1196" s="136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6"/>
      <c r="BE1196" s="136"/>
      <c r="BF1196" s="136"/>
      <c r="BG1196" s="136"/>
      <c r="BH1196" s="136"/>
      <c r="BI1196" s="136"/>
      <c r="BJ1196" s="136"/>
      <c r="BK1196" s="136"/>
      <c r="BL1196" s="136"/>
      <c r="BM1196" s="136"/>
      <c r="BN1196" s="136"/>
      <c r="BO1196" s="136"/>
      <c r="BP1196" s="136"/>
      <c r="BQ1196" s="136"/>
      <c r="BR1196" s="136"/>
      <c r="BS1196" s="136"/>
      <c r="BT1196" s="136"/>
      <c r="BU1196" s="136"/>
    </row>
    <row r="1197" spans="1:73">
      <c r="A1197" s="145"/>
      <c r="B1197" s="83"/>
      <c r="C1197" s="83"/>
      <c r="D1197" s="136"/>
      <c r="E1197" s="136"/>
      <c r="F1197" s="136"/>
      <c r="G1197" s="136"/>
      <c r="H1197" s="136"/>
      <c r="I1197" s="137"/>
      <c r="J1197" s="137"/>
      <c r="K1197" s="137"/>
      <c r="L1197" s="136"/>
      <c r="M1197" s="136"/>
      <c r="N1197" s="145"/>
      <c r="O1197" s="136"/>
      <c r="P1197" s="136"/>
      <c r="Q1197" s="137"/>
      <c r="R1197" s="136"/>
      <c r="S1197" s="136"/>
      <c r="T1197" s="137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8"/>
      <c r="AE1197" s="138"/>
      <c r="AF1197" s="138"/>
      <c r="AG1197" s="138"/>
      <c r="AH1197" s="138"/>
      <c r="AI1197" s="138"/>
      <c r="AJ1197" s="138"/>
      <c r="AK1197" s="138"/>
      <c r="AL1197" s="138"/>
      <c r="AM1197" s="138"/>
      <c r="AN1197" s="138"/>
      <c r="AO1197" s="138"/>
      <c r="AP1197" s="136"/>
      <c r="AQ1197" s="136"/>
      <c r="AR1197" s="136"/>
      <c r="AS1197" s="136"/>
      <c r="AT1197" s="136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6"/>
      <c r="BE1197" s="136"/>
      <c r="BF1197" s="136"/>
      <c r="BG1197" s="136"/>
      <c r="BH1197" s="136"/>
      <c r="BI1197" s="136"/>
      <c r="BJ1197" s="136"/>
      <c r="BK1197" s="136"/>
      <c r="BL1197" s="136"/>
      <c r="BM1197" s="136"/>
      <c r="BN1197" s="136"/>
      <c r="BO1197" s="136"/>
      <c r="BP1197" s="136"/>
      <c r="BQ1197" s="136"/>
      <c r="BR1197" s="136"/>
      <c r="BS1197" s="136"/>
      <c r="BT1197" s="136"/>
      <c r="BU1197" s="136"/>
    </row>
    <row r="1198" spans="1:73">
      <c r="A1198" s="145"/>
      <c r="B1198" s="83"/>
      <c r="C1198" s="83"/>
      <c r="D1198" s="136"/>
      <c r="E1198" s="136"/>
      <c r="F1198" s="136"/>
      <c r="G1198" s="136"/>
      <c r="H1198" s="136"/>
      <c r="I1198" s="137"/>
      <c r="J1198" s="137"/>
      <c r="K1198" s="137"/>
      <c r="L1198" s="136"/>
      <c r="M1198" s="136"/>
      <c r="N1198" s="145"/>
      <c r="O1198" s="136"/>
      <c r="P1198" s="136"/>
      <c r="Q1198" s="137"/>
      <c r="R1198" s="136"/>
      <c r="S1198" s="136"/>
      <c r="T1198" s="137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8"/>
      <c r="AE1198" s="138"/>
      <c r="AF1198" s="138"/>
      <c r="AG1198" s="138"/>
      <c r="AH1198" s="138"/>
      <c r="AI1198" s="138"/>
      <c r="AJ1198" s="138"/>
      <c r="AK1198" s="138"/>
      <c r="AL1198" s="138"/>
      <c r="AM1198" s="138"/>
      <c r="AN1198" s="138"/>
      <c r="AO1198" s="138"/>
      <c r="AP1198" s="136"/>
      <c r="AQ1198" s="136"/>
      <c r="AR1198" s="136"/>
      <c r="AS1198" s="136"/>
      <c r="AT1198" s="136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6"/>
      <c r="BE1198" s="136"/>
      <c r="BF1198" s="136"/>
      <c r="BG1198" s="136"/>
      <c r="BH1198" s="136"/>
      <c r="BI1198" s="136"/>
      <c r="BJ1198" s="136"/>
      <c r="BK1198" s="136"/>
      <c r="BL1198" s="136"/>
      <c r="BM1198" s="136"/>
      <c r="BN1198" s="136"/>
      <c r="BO1198" s="136"/>
      <c r="BP1198" s="136"/>
      <c r="BQ1198" s="136"/>
      <c r="BR1198" s="136"/>
      <c r="BS1198" s="136"/>
      <c r="BT1198" s="136"/>
      <c r="BU1198" s="136"/>
    </row>
    <row r="1199" spans="1:73">
      <c r="A1199" s="145"/>
      <c r="B1199" s="83"/>
      <c r="C1199" s="83"/>
      <c r="D1199" s="136"/>
      <c r="E1199" s="136"/>
      <c r="F1199" s="136"/>
      <c r="G1199" s="136"/>
      <c r="H1199" s="136"/>
      <c r="I1199" s="137"/>
      <c r="J1199" s="137"/>
      <c r="K1199" s="137"/>
      <c r="L1199" s="136"/>
      <c r="M1199" s="136"/>
      <c r="N1199" s="145"/>
      <c r="O1199" s="136"/>
      <c r="P1199" s="136"/>
      <c r="Q1199" s="137"/>
      <c r="R1199" s="136"/>
      <c r="S1199" s="136"/>
      <c r="T1199" s="137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8"/>
      <c r="AE1199" s="138"/>
      <c r="AF1199" s="138"/>
      <c r="AG1199" s="138"/>
      <c r="AH1199" s="138"/>
      <c r="AI1199" s="138"/>
      <c r="AJ1199" s="138"/>
      <c r="AK1199" s="138"/>
      <c r="AL1199" s="138"/>
      <c r="AM1199" s="138"/>
      <c r="AN1199" s="138"/>
      <c r="AO1199" s="138"/>
      <c r="AP1199" s="136"/>
      <c r="AQ1199" s="136"/>
      <c r="AR1199" s="136"/>
      <c r="AS1199" s="136"/>
      <c r="AT1199" s="136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6"/>
      <c r="BE1199" s="136"/>
      <c r="BF1199" s="136"/>
      <c r="BG1199" s="136"/>
      <c r="BH1199" s="136"/>
      <c r="BI1199" s="136"/>
      <c r="BJ1199" s="136"/>
      <c r="BK1199" s="136"/>
      <c r="BL1199" s="136"/>
      <c r="BM1199" s="136"/>
      <c r="BN1199" s="136"/>
      <c r="BO1199" s="136"/>
      <c r="BP1199" s="136"/>
      <c r="BQ1199" s="136"/>
      <c r="BR1199" s="136"/>
      <c r="BS1199" s="136"/>
      <c r="BT1199" s="136"/>
      <c r="BU1199" s="136"/>
    </row>
    <row r="1200" spans="1:73">
      <c r="A1200" s="145"/>
      <c r="B1200" s="83"/>
      <c r="C1200" s="83"/>
      <c r="D1200" s="136"/>
      <c r="E1200" s="136"/>
      <c r="F1200" s="136"/>
      <c r="G1200" s="136"/>
      <c r="H1200" s="136"/>
      <c r="I1200" s="137"/>
      <c r="J1200" s="137"/>
      <c r="K1200" s="137"/>
      <c r="L1200" s="136"/>
      <c r="M1200" s="136"/>
      <c r="N1200" s="145"/>
      <c r="O1200" s="136"/>
      <c r="P1200" s="136"/>
      <c r="Q1200" s="137"/>
      <c r="R1200" s="136"/>
      <c r="S1200" s="136"/>
      <c r="T1200" s="137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8"/>
      <c r="AE1200" s="138"/>
      <c r="AF1200" s="138"/>
      <c r="AG1200" s="138"/>
      <c r="AH1200" s="138"/>
      <c r="AI1200" s="138"/>
      <c r="AJ1200" s="138"/>
      <c r="AK1200" s="138"/>
      <c r="AL1200" s="138"/>
      <c r="AM1200" s="138"/>
      <c r="AN1200" s="138"/>
      <c r="AO1200" s="138"/>
      <c r="AP1200" s="136"/>
      <c r="AQ1200" s="136"/>
      <c r="AR1200" s="136"/>
      <c r="AS1200" s="136"/>
      <c r="AT1200" s="136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6"/>
      <c r="BE1200" s="136"/>
      <c r="BF1200" s="136"/>
      <c r="BG1200" s="136"/>
      <c r="BH1200" s="136"/>
      <c r="BI1200" s="136"/>
      <c r="BJ1200" s="136"/>
      <c r="BK1200" s="136"/>
      <c r="BL1200" s="136"/>
      <c r="BM1200" s="136"/>
      <c r="BN1200" s="136"/>
      <c r="BO1200" s="136"/>
      <c r="BP1200" s="136"/>
      <c r="BQ1200" s="136"/>
      <c r="BR1200" s="136"/>
      <c r="BS1200" s="136"/>
      <c r="BT1200" s="136"/>
      <c r="BU1200" s="136"/>
    </row>
    <row r="1201" spans="1:73">
      <c r="A1201" s="145"/>
      <c r="B1201" s="83"/>
      <c r="C1201" s="83"/>
      <c r="D1201" s="136"/>
      <c r="E1201" s="136"/>
      <c r="F1201" s="136"/>
      <c r="G1201" s="136"/>
      <c r="H1201" s="136"/>
      <c r="I1201" s="137"/>
      <c r="J1201" s="137"/>
      <c r="K1201" s="137"/>
      <c r="L1201" s="136"/>
      <c r="M1201" s="136"/>
      <c r="N1201" s="145"/>
      <c r="O1201" s="136"/>
      <c r="P1201" s="136"/>
      <c r="Q1201" s="137"/>
      <c r="R1201" s="136"/>
      <c r="S1201" s="136"/>
      <c r="T1201" s="137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8"/>
      <c r="AE1201" s="138"/>
      <c r="AF1201" s="138"/>
      <c r="AG1201" s="138"/>
      <c r="AH1201" s="138"/>
      <c r="AI1201" s="138"/>
      <c r="AJ1201" s="138"/>
      <c r="AK1201" s="138"/>
      <c r="AL1201" s="138"/>
      <c r="AM1201" s="138"/>
      <c r="AN1201" s="138"/>
      <c r="AO1201" s="138"/>
      <c r="AP1201" s="136"/>
      <c r="AQ1201" s="136"/>
      <c r="AR1201" s="136"/>
      <c r="AS1201" s="136"/>
      <c r="AT1201" s="136"/>
      <c r="AU1201" s="136"/>
      <c r="AV1201" s="136"/>
      <c r="AW1201" s="136"/>
      <c r="AX1201" s="136"/>
      <c r="AY1201" s="136"/>
      <c r="AZ1201" s="136"/>
      <c r="BA1201" s="136"/>
      <c r="BB1201" s="136"/>
      <c r="BC1201" s="136"/>
      <c r="BD1201" s="136"/>
      <c r="BE1201" s="136"/>
      <c r="BF1201" s="136"/>
      <c r="BG1201" s="136"/>
      <c r="BH1201" s="136"/>
      <c r="BI1201" s="136"/>
      <c r="BJ1201" s="136"/>
      <c r="BK1201" s="136"/>
      <c r="BL1201" s="136"/>
      <c r="BM1201" s="136"/>
      <c r="BN1201" s="136"/>
      <c r="BO1201" s="136"/>
      <c r="BP1201" s="136"/>
      <c r="BQ1201" s="136"/>
      <c r="BR1201" s="136"/>
      <c r="BS1201" s="136"/>
      <c r="BT1201" s="136"/>
      <c r="BU1201" s="136"/>
    </row>
    <row r="1202" spans="1:73">
      <c r="A1202" s="145"/>
      <c r="B1202" s="83"/>
      <c r="C1202" s="83"/>
      <c r="D1202" s="136"/>
      <c r="E1202" s="136"/>
      <c r="F1202" s="136"/>
      <c r="G1202" s="136"/>
      <c r="H1202" s="136"/>
      <c r="I1202" s="137"/>
      <c r="J1202" s="137"/>
      <c r="K1202" s="137"/>
      <c r="L1202" s="136"/>
      <c r="M1202" s="136"/>
      <c r="N1202" s="145"/>
      <c r="O1202" s="136"/>
      <c r="P1202" s="136"/>
      <c r="Q1202" s="137"/>
      <c r="R1202" s="136"/>
      <c r="S1202" s="136"/>
      <c r="T1202" s="137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8"/>
      <c r="AE1202" s="138"/>
      <c r="AF1202" s="138"/>
      <c r="AG1202" s="138"/>
      <c r="AH1202" s="138"/>
      <c r="AI1202" s="138"/>
      <c r="AJ1202" s="138"/>
      <c r="AK1202" s="138"/>
      <c r="AL1202" s="138"/>
      <c r="AM1202" s="138"/>
      <c r="AN1202" s="138"/>
      <c r="AO1202" s="138"/>
      <c r="AP1202" s="136"/>
      <c r="AQ1202" s="136"/>
      <c r="AR1202" s="136"/>
      <c r="AS1202" s="136"/>
      <c r="AT1202" s="136"/>
      <c r="AU1202" s="136"/>
      <c r="AV1202" s="136"/>
      <c r="AW1202" s="136"/>
      <c r="AX1202" s="136"/>
      <c r="AY1202" s="136"/>
      <c r="AZ1202" s="136"/>
      <c r="BA1202" s="136"/>
      <c r="BB1202" s="136"/>
      <c r="BC1202" s="136"/>
      <c r="BD1202" s="136"/>
      <c r="BE1202" s="136"/>
      <c r="BF1202" s="136"/>
      <c r="BG1202" s="136"/>
      <c r="BH1202" s="136"/>
      <c r="BI1202" s="136"/>
      <c r="BJ1202" s="136"/>
      <c r="BK1202" s="136"/>
      <c r="BL1202" s="136"/>
      <c r="BM1202" s="136"/>
      <c r="BN1202" s="136"/>
      <c r="BO1202" s="136"/>
      <c r="BP1202" s="136"/>
      <c r="BQ1202" s="136"/>
      <c r="BR1202" s="136"/>
      <c r="BS1202" s="136"/>
      <c r="BT1202" s="136"/>
      <c r="BU1202" s="136"/>
    </row>
    <row r="1203" spans="1:73">
      <c r="A1203" s="145"/>
      <c r="B1203" s="83"/>
      <c r="C1203" s="83"/>
      <c r="D1203" s="136"/>
      <c r="E1203" s="136"/>
      <c r="F1203" s="136"/>
      <c r="G1203" s="136"/>
      <c r="H1203" s="136"/>
      <c r="I1203" s="137"/>
      <c r="J1203" s="137"/>
      <c r="K1203" s="137"/>
      <c r="L1203" s="136"/>
      <c r="M1203" s="136"/>
      <c r="N1203" s="145"/>
      <c r="O1203" s="136"/>
      <c r="P1203" s="136"/>
      <c r="Q1203" s="137"/>
      <c r="R1203" s="136"/>
      <c r="S1203" s="136"/>
      <c r="T1203" s="137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8"/>
      <c r="AE1203" s="138"/>
      <c r="AF1203" s="138"/>
      <c r="AG1203" s="138"/>
      <c r="AH1203" s="138"/>
      <c r="AI1203" s="138"/>
      <c r="AJ1203" s="138"/>
      <c r="AK1203" s="138"/>
      <c r="AL1203" s="138"/>
      <c r="AM1203" s="138"/>
      <c r="AN1203" s="138"/>
      <c r="AO1203" s="138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6"/>
      <c r="BE1203" s="136"/>
      <c r="BF1203" s="136"/>
      <c r="BG1203" s="136"/>
      <c r="BH1203" s="136"/>
      <c r="BI1203" s="136"/>
      <c r="BJ1203" s="136"/>
      <c r="BK1203" s="136"/>
      <c r="BL1203" s="136"/>
      <c r="BM1203" s="136"/>
      <c r="BN1203" s="136"/>
      <c r="BO1203" s="136"/>
      <c r="BP1203" s="136"/>
      <c r="BQ1203" s="136"/>
      <c r="BR1203" s="136"/>
      <c r="BS1203" s="136"/>
      <c r="BT1203" s="136"/>
      <c r="BU1203" s="136"/>
    </row>
    <row r="1204" spans="1:73">
      <c r="A1204" s="145"/>
      <c r="B1204" s="83"/>
      <c r="C1204" s="83"/>
      <c r="D1204" s="136"/>
      <c r="E1204" s="136"/>
      <c r="F1204" s="136"/>
      <c r="G1204" s="136"/>
      <c r="H1204" s="136"/>
      <c r="I1204" s="137"/>
      <c r="J1204" s="137"/>
      <c r="K1204" s="137"/>
      <c r="L1204" s="136"/>
      <c r="M1204" s="136"/>
      <c r="N1204" s="145"/>
      <c r="O1204" s="136"/>
      <c r="P1204" s="136"/>
      <c r="Q1204" s="137"/>
      <c r="R1204" s="136"/>
      <c r="S1204" s="136"/>
      <c r="T1204" s="137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8"/>
      <c r="AE1204" s="138"/>
      <c r="AF1204" s="138"/>
      <c r="AG1204" s="138"/>
      <c r="AH1204" s="138"/>
      <c r="AI1204" s="138"/>
      <c r="AJ1204" s="138"/>
      <c r="AK1204" s="138"/>
      <c r="AL1204" s="138"/>
      <c r="AM1204" s="138"/>
      <c r="AN1204" s="138"/>
      <c r="AO1204" s="138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6"/>
      <c r="BE1204" s="136"/>
      <c r="BF1204" s="136"/>
      <c r="BG1204" s="136"/>
      <c r="BH1204" s="136"/>
      <c r="BI1204" s="136"/>
      <c r="BJ1204" s="136"/>
      <c r="BK1204" s="136"/>
      <c r="BL1204" s="136"/>
      <c r="BM1204" s="136"/>
      <c r="BN1204" s="136"/>
      <c r="BO1204" s="136"/>
      <c r="BP1204" s="136"/>
      <c r="BQ1204" s="136"/>
      <c r="BR1204" s="136"/>
      <c r="BS1204" s="136"/>
      <c r="BT1204" s="136"/>
      <c r="BU1204" s="136"/>
    </row>
    <row r="1205" spans="1:73">
      <c r="A1205" s="145"/>
      <c r="B1205" s="83"/>
      <c r="C1205" s="83"/>
      <c r="D1205" s="136"/>
      <c r="E1205" s="136"/>
      <c r="F1205" s="136"/>
      <c r="G1205" s="136"/>
      <c r="H1205" s="136"/>
      <c r="I1205" s="137"/>
      <c r="J1205" s="137"/>
      <c r="K1205" s="137"/>
      <c r="L1205" s="136"/>
      <c r="M1205" s="136"/>
      <c r="N1205" s="145"/>
      <c r="O1205" s="136"/>
      <c r="P1205" s="136"/>
      <c r="Q1205" s="137"/>
      <c r="R1205" s="136"/>
      <c r="S1205" s="136"/>
      <c r="T1205" s="137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8"/>
      <c r="AE1205" s="138"/>
      <c r="AF1205" s="138"/>
      <c r="AG1205" s="138"/>
      <c r="AH1205" s="138"/>
      <c r="AI1205" s="138"/>
      <c r="AJ1205" s="138"/>
      <c r="AK1205" s="138"/>
      <c r="AL1205" s="138"/>
      <c r="AM1205" s="138"/>
      <c r="AN1205" s="138"/>
      <c r="AO1205" s="138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6"/>
      <c r="BE1205" s="136"/>
      <c r="BF1205" s="136"/>
      <c r="BG1205" s="136"/>
      <c r="BH1205" s="136"/>
      <c r="BI1205" s="136"/>
      <c r="BJ1205" s="136"/>
      <c r="BK1205" s="136"/>
      <c r="BL1205" s="136"/>
      <c r="BM1205" s="136"/>
      <c r="BN1205" s="136"/>
      <c r="BO1205" s="136"/>
      <c r="BP1205" s="136"/>
      <c r="BQ1205" s="136"/>
      <c r="BR1205" s="136"/>
      <c r="BS1205" s="136"/>
      <c r="BT1205" s="136"/>
      <c r="BU1205" s="136"/>
    </row>
    <row r="1206" spans="1:73">
      <c r="A1206" s="145"/>
      <c r="B1206" s="83"/>
      <c r="C1206" s="83"/>
      <c r="D1206" s="136"/>
      <c r="E1206" s="136"/>
      <c r="F1206" s="136"/>
      <c r="G1206" s="136"/>
      <c r="H1206" s="136"/>
      <c r="I1206" s="137"/>
      <c r="J1206" s="137"/>
      <c r="K1206" s="137"/>
      <c r="L1206" s="136"/>
      <c r="M1206" s="136"/>
      <c r="N1206" s="145"/>
      <c r="O1206" s="136"/>
      <c r="P1206" s="136"/>
      <c r="Q1206" s="137"/>
      <c r="R1206" s="136"/>
      <c r="S1206" s="136"/>
      <c r="T1206" s="137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8"/>
      <c r="AE1206" s="138"/>
      <c r="AF1206" s="138"/>
      <c r="AG1206" s="138"/>
      <c r="AH1206" s="138"/>
      <c r="AI1206" s="138"/>
      <c r="AJ1206" s="138"/>
      <c r="AK1206" s="138"/>
      <c r="AL1206" s="138"/>
      <c r="AM1206" s="138"/>
      <c r="AN1206" s="138"/>
      <c r="AO1206" s="138"/>
      <c r="AP1206" s="136"/>
      <c r="AQ1206" s="136"/>
      <c r="AR1206" s="136"/>
      <c r="AS1206" s="136"/>
      <c r="AT1206" s="136"/>
      <c r="AU1206" s="136"/>
      <c r="AV1206" s="136"/>
      <c r="AW1206" s="136"/>
      <c r="AX1206" s="136"/>
      <c r="AY1206" s="136"/>
      <c r="AZ1206" s="136"/>
      <c r="BA1206" s="136"/>
      <c r="BB1206" s="136"/>
      <c r="BC1206" s="136"/>
      <c r="BD1206" s="136"/>
      <c r="BE1206" s="136"/>
      <c r="BF1206" s="136"/>
      <c r="BG1206" s="136"/>
      <c r="BH1206" s="136"/>
      <c r="BI1206" s="136"/>
      <c r="BJ1206" s="136"/>
      <c r="BK1206" s="136"/>
      <c r="BL1206" s="136"/>
      <c r="BM1206" s="136"/>
      <c r="BN1206" s="136"/>
      <c r="BO1206" s="136"/>
      <c r="BP1206" s="136"/>
      <c r="BQ1206" s="136"/>
      <c r="BR1206" s="136"/>
      <c r="BS1206" s="136"/>
      <c r="BT1206" s="136"/>
      <c r="BU1206" s="136"/>
    </row>
    <row r="1207" spans="1:73">
      <c r="A1207" s="145"/>
      <c r="B1207" s="83"/>
      <c r="C1207" s="83"/>
      <c r="D1207" s="136"/>
      <c r="E1207" s="136"/>
      <c r="F1207" s="136"/>
      <c r="G1207" s="136"/>
      <c r="H1207" s="136"/>
      <c r="I1207" s="137"/>
      <c r="J1207" s="137"/>
      <c r="K1207" s="137"/>
      <c r="L1207" s="136"/>
      <c r="M1207" s="136"/>
      <c r="N1207" s="145"/>
      <c r="O1207" s="136"/>
      <c r="P1207" s="136"/>
      <c r="Q1207" s="137"/>
      <c r="R1207" s="136"/>
      <c r="S1207" s="136"/>
      <c r="T1207" s="137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8"/>
      <c r="AE1207" s="138"/>
      <c r="AF1207" s="138"/>
      <c r="AG1207" s="138"/>
      <c r="AH1207" s="138"/>
      <c r="AI1207" s="138"/>
      <c r="AJ1207" s="138"/>
      <c r="AK1207" s="138"/>
      <c r="AL1207" s="138"/>
      <c r="AM1207" s="138"/>
      <c r="AN1207" s="138"/>
      <c r="AO1207" s="138"/>
      <c r="AP1207" s="136"/>
      <c r="AQ1207" s="136"/>
      <c r="AR1207" s="136"/>
      <c r="AS1207" s="136"/>
      <c r="AT1207" s="136"/>
      <c r="AU1207" s="136"/>
      <c r="AV1207" s="136"/>
      <c r="AW1207" s="136"/>
      <c r="AX1207" s="136"/>
      <c r="AY1207" s="136"/>
      <c r="AZ1207" s="136"/>
      <c r="BA1207" s="136"/>
      <c r="BB1207" s="136"/>
      <c r="BC1207" s="136"/>
      <c r="BD1207" s="136"/>
      <c r="BE1207" s="136"/>
      <c r="BF1207" s="136"/>
      <c r="BG1207" s="136"/>
      <c r="BH1207" s="136"/>
      <c r="BI1207" s="136"/>
      <c r="BJ1207" s="136"/>
      <c r="BK1207" s="136"/>
      <c r="BL1207" s="136"/>
      <c r="BM1207" s="136"/>
      <c r="BN1207" s="136"/>
      <c r="BO1207" s="136"/>
      <c r="BP1207" s="136"/>
      <c r="BQ1207" s="136"/>
      <c r="BR1207" s="136"/>
      <c r="BS1207" s="136"/>
      <c r="BT1207" s="136"/>
      <c r="BU1207" s="136"/>
    </row>
    <row r="1208" spans="1:73">
      <c r="A1208" s="145"/>
      <c r="B1208" s="83"/>
      <c r="C1208" s="83"/>
      <c r="D1208" s="136"/>
      <c r="E1208" s="136"/>
      <c r="F1208" s="136"/>
      <c r="G1208" s="136"/>
      <c r="H1208" s="136"/>
      <c r="I1208" s="137"/>
      <c r="J1208" s="137"/>
      <c r="K1208" s="137"/>
      <c r="L1208" s="136"/>
      <c r="M1208" s="136"/>
      <c r="N1208" s="145"/>
      <c r="O1208" s="136"/>
      <c r="P1208" s="136"/>
      <c r="Q1208" s="137"/>
      <c r="R1208" s="136"/>
      <c r="S1208" s="136"/>
      <c r="T1208" s="137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8"/>
      <c r="AE1208" s="138"/>
      <c r="AF1208" s="138"/>
      <c r="AG1208" s="138"/>
      <c r="AH1208" s="138"/>
      <c r="AI1208" s="138"/>
      <c r="AJ1208" s="138"/>
      <c r="AK1208" s="138"/>
      <c r="AL1208" s="138"/>
      <c r="AM1208" s="138"/>
      <c r="AN1208" s="138"/>
      <c r="AO1208" s="138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6"/>
      <c r="BE1208" s="136"/>
      <c r="BF1208" s="136"/>
      <c r="BG1208" s="136"/>
      <c r="BH1208" s="136"/>
      <c r="BI1208" s="136"/>
      <c r="BJ1208" s="136"/>
      <c r="BK1208" s="136"/>
      <c r="BL1208" s="136"/>
      <c r="BM1208" s="136"/>
      <c r="BN1208" s="136"/>
      <c r="BO1208" s="136"/>
      <c r="BP1208" s="136"/>
      <c r="BQ1208" s="136"/>
      <c r="BR1208" s="136"/>
      <c r="BS1208" s="136"/>
      <c r="BT1208" s="136"/>
      <c r="BU1208" s="136"/>
    </row>
    <row r="1209" spans="1:73">
      <c r="A1209" s="145"/>
      <c r="B1209" s="83"/>
      <c r="C1209" s="83"/>
      <c r="D1209" s="136"/>
      <c r="E1209" s="136"/>
      <c r="F1209" s="136"/>
      <c r="G1209" s="136"/>
      <c r="H1209" s="136"/>
      <c r="I1209" s="137"/>
      <c r="J1209" s="137"/>
      <c r="K1209" s="137"/>
      <c r="L1209" s="136"/>
      <c r="M1209" s="136"/>
      <c r="N1209" s="145"/>
      <c r="O1209" s="136"/>
      <c r="P1209" s="136"/>
      <c r="Q1209" s="137"/>
      <c r="R1209" s="136"/>
      <c r="S1209" s="136"/>
      <c r="T1209" s="137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8"/>
      <c r="AE1209" s="138"/>
      <c r="AF1209" s="138"/>
      <c r="AG1209" s="138"/>
      <c r="AH1209" s="138"/>
      <c r="AI1209" s="138"/>
      <c r="AJ1209" s="138"/>
      <c r="AK1209" s="138"/>
      <c r="AL1209" s="138"/>
      <c r="AM1209" s="138"/>
      <c r="AN1209" s="138"/>
      <c r="AO1209" s="138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6"/>
      <c r="BE1209" s="136"/>
      <c r="BF1209" s="136"/>
      <c r="BG1209" s="136"/>
      <c r="BH1209" s="136"/>
      <c r="BI1209" s="136"/>
      <c r="BJ1209" s="136"/>
      <c r="BK1209" s="136"/>
      <c r="BL1209" s="136"/>
      <c r="BM1209" s="136"/>
      <c r="BN1209" s="136"/>
      <c r="BO1209" s="136"/>
      <c r="BP1209" s="136"/>
      <c r="BQ1209" s="136"/>
      <c r="BR1209" s="136"/>
      <c r="BS1209" s="136"/>
      <c r="BT1209" s="136"/>
      <c r="BU1209" s="136"/>
    </row>
    <row r="1210" spans="1:73">
      <c r="A1210" s="145"/>
      <c r="B1210" s="83"/>
      <c r="C1210" s="83"/>
      <c r="D1210" s="136"/>
      <c r="E1210" s="136"/>
      <c r="F1210" s="136"/>
      <c r="G1210" s="136"/>
      <c r="H1210" s="136"/>
      <c r="I1210" s="137"/>
      <c r="J1210" s="137"/>
      <c r="K1210" s="137"/>
      <c r="L1210" s="136"/>
      <c r="M1210" s="136"/>
      <c r="N1210" s="145"/>
      <c r="O1210" s="136"/>
      <c r="P1210" s="136"/>
      <c r="Q1210" s="137"/>
      <c r="R1210" s="136"/>
      <c r="S1210" s="136"/>
      <c r="T1210" s="137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8"/>
      <c r="AE1210" s="138"/>
      <c r="AF1210" s="138"/>
      <c r="AG1210" s="138"/>
      <c r="AH1210" s="138"/>
      <c r="AI1210" s="138"/>
      <c r="AJ1210" s="138"/>
      <c r="AK1210" s="138"/>
      <c r="AL1210" s="138"/>
      <c r="AM1210" s="138"/>
      <c r="AN1210" s="138"/>
      <c r="AO1210" s="138"/>
      <c r="AP1210" s="136"/>
      <c r="AQ1210" s="136"/>
      <c r="AR1210" s="136"/>
      <c r="AS1210" s="136"/>
      <c r="AT1210" s="136"/>
      <c r="AU1210" s="136"/>
      <c r="AV1210" s="136"/>
      <c r="AW1210" s="136"/>
      <c r="AX1210" s="136"/>
      <c r="AY1210" s="136"/>
      <c r="AZ1210" s="136"/>
      <c r="BA1210" s="136"/>
      <c r="BB1210" s="136"/>
      <c r="BC1210" s="136"/>
      <c r="BD1210" s="136"/>
      <c r="BE1210" s="136"/>
      <c r="BF1210" s="136"/>
      <c r="BG1210" s="136"/>
      <c r="BH1210" s="136"/>
      <c r="BI1210" s="136"/>
      <c r="BJ1210" s="136"/>
      <c r="BK1210" s="136"/>
      <c r="BL1210" s="136"/>
      <c r="BM1210" s="136"/>
      <c r="BN1210" s="136"/>
      <c r="BO1210" s="136"/>
      <c r="BP1210" s="136"/>
      <c r="BQ1210" s="136"/>
      <c r="BR1210" s="136"/>
      <c r="BS1210" s="136"/>
      <c r="BT1210" s="136"/>
      <c r="BU1210" s="136"/>
    </row>
    <row r="1211" spans="1:73">
      <c r="A1211" s="145"/>
      <c r="B1211" s="83"/>
      <c r="C1211" s="83"/>
      <c r="D1211" s="136"/>
      <c r="E1211" s="136"/>
      <c r="F1211" s="136"/>
      <c r="G1211" s="136"/>
      <c r="H1211" s="136"/>
      <c r="I1211" s="137"/>
      <c r="J1211" s="137"/>
      <c r="K1211" s="137"/>
      <c r="L1211" s="136"/>
      <c r="M1211" s="136"/>
      <c r="N1211" s="145"/>
      <c r="O1211" s="136"/>
      <c r="P1211" s="136"/>
      <c r="Q1211" s="137"/>
      <c r="R1211" s="136"/>
      <c r="S1211" s="136"/>
      <c r="T1211" s="137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8"/>
      <c r="AE1211" s="138"/>
      <c r="AF1211" s="138"/>
      <c r="AG1211" s="138"/>
      <c r="AH1211" s="138"/>
      <c r="AI1211" s="138"/>
      <c r="AJ1211" s="138"/>
      <c r="AK1211" s="138"/>
      <c r="AL1211" s="138"/>
      <c r="AM1211" s="138"/>
      <c r="AN1211" s="138"/>
      <c r="AO1211" s="138"/>
      <c r="AP1211" s="136"/>
      <c r="AQ1211" s="136"/>
      <c r="AR1211" s="136"/>
      <c r="AS1211" s="136"/>
      <c r="AT1211" s="136"/>
      <c r="AU1211" s="136"/>
      <c r="AV1211" s="136"/>
      <c r="AW1211" s="136"/>
      <c r="AX1211" s="136"/>
      <c r="AY1211" s="136"/>
      <c r="AZ1211" s="136"/>
      <c r="BA1211" s="136"/>
      <c r="BB1211" s="136"/>
      <c r="BC1211" s="136"/>
      <c r="BD1211" s="136"/>
      <c r="BE1211" s="136"/>
      <c r="BF1211" s="136"/>
      <c r="BG1211" s="136"/>
      <c r="BH1211" s="136"/>
      <c r="BI1211" s="136"/>
      <c r="BJ1211" s="136"/>
      <c r="BK1211" s="136"/>
      <c r="BL1211" s="136"/>
      <c r="BM1211" s="136"/>
      <c r="BN1211" s="136"/>
      <c r="BO1211" s="136"/>
      <c r="BP1211" s="136"/>
      <c r="BQ1211" s="136"/>
      <c r="BR1211" s="136"/>
      <c r="BS1211" s="136"/>
      <c r="BT1211" s="136"/>
      <c r="BU1211" s="136"/>
    </row>
    <row r="1212" spans="1:73">
      <c r="A1212" s="145"/>
      <c r="B1212" s="83"/>
      <c r="C1212" s="83"/>
      <c r="D1212" s="136"/>
      <c r="E1212" s="136"/>
      <c r="F1212" s="136"/>
      <c r="G1212" s="136"/>
      <c r="H1212" s="136"/>
      <c r="I1212" s="137"/>
      <c r="J1212" s="137"/>
      <c r="K1212" s="137"/>
      <c r="L1212" s="136"/>
      <c r="M1212" s="136"/>
      <c r="N1212" s="145"/>
      <c r="O1212" s="136"/>
      <c r="P1212" s="136"/>
      <c r="Q1212" s="137"/>
      <c r="R1212" s="136"/>
      <c r="S1212" s="136"/>
      <c r="T1212" s="137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8"/>
      <c r="AE1212" s="138"/>
      <c r="AF1212" s="138"/>
      <c r="AG1212" s="138"/>
      <c r="AH1212" s="138"/>
      <c r="AI1212" s="138"/>
      <c r="AJ1212" s="138"/>
      <c r="AK1212" s="138"/>
      <c r="AL1212" s="138"/>
      <c r="AM1212" s="138"/>
      <c r="AN1212" s="138"/>
      <c r="AO1212" s="138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6"/>
      <c r="BE1212" s="136"/>
      <c r="BF1212" s="136"/>
      <c r="BG1212" s="136"/>
      <c r="BH1212" s="136"/>
      <c r="BI1212" s="136"/>
      <c r="BJ1212" s="136"/>
      <c r="BK1212" s="136"/>
      <c r="BL1212" s="136"/>
      <c r="BM1212" s="136"/>
      <c r="BN1212" s="136"/>
      <c r="BO1212" s="136"/>
      <c r="BP1212" s="136"/>
      <c r="BQ1212" s="136"/>
      <c r="BR1212" s="136"/>
      <c r="BS1212" s="136"/>
      <c r="BT1212" s="136"/>
      <c r="BU1212" s="136"/>
    </row>
    <row r="1213" spans="1:73">
      <c r="A1213" s="145"/>
      <c r="B1213" s="83"/>
      <c r="C1213" s="83"/>
      <c r="D1213" s="136"/>
      <c r="E1213" s="136"/>
      <c r="F1213" s="136"/>
      <c r="G1213" s="136"/>
      <c r="H1213" s="136"/>
      <c r="I1213" s="137"/>
      <c r="J1213" s="137"/>
      <c r="K1213" s="137"/>
      <c r="L1213" s="136"/>
      <c r="M1213" s="136"/>
      <c r="N1213" s="145"/>
      <c r="O1213" s="136"/>
      <c r="P1213" s="136"/>
      <c r="Q1213" s="137"/>
      <c r="R1213" s="136"/>
      <c r="S1213" s="136"/>
      <c r="T1213" s="137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8"/>
      <c r="AE1213" s="138"/>
      <c r="AF1213" s="138"/>
      <c r="AG1213" s="138"/>
      <c r="AH1213" s="138"/>
      <c r="AI1213" s="138"/>
      <c r="AJ1213" s="138"/>
      <c r="AK1213" s="138"/>
      <c r="AL1213" s="138"/>
      <c r="AM1213" s="138"/>
      <c r="AN1213" s="138"/>
      <c r="AO1213" s="138"/>
      <c r="AP1213" s="136"/>
      <c r="AQ1213" s="136"/>
      <c r="AR1213" s="136"/>
      <c r="AS1213" s="136"/>
      <c r="AT1213" s="136"/>
      <c r="AU1213" s="136"/>
      <c r="AV1213" s="136"/>
      <c r="AW1213" s="136"/>
      <c r="AX1213" s="136"/>
      <c r="AY1213" s="136"/>
      <c r="AZ1213" s="136"/>
      <c r="BA1213" s="136"/>
      <c r="BB1213" s="136"/>
      <c r="BC1213" s="136"/>
      <c r="BD1213" s="136"/>
      <c r="BE1213" s="136"/>
      <c r="BF1213" s="136"/>
      <c r="BG1213" s="136"/>
      <c r="BH1213" s="136"/>
      <c r="BI1213" s="136"/>
      <c r="BJ1213" s="136"/>
      <c r="BK1213" s="136"/>
      <c r="BL1213" s="136"/>
      <c r="BM1213" s="136"/>
      <c r="BN1213" s="136"/>
      <c r="BO1213" s="136"/>
      <c r="BP1213" s="136"/>
      <c r="BQ1213" s="136"/>
      <c r="BR1213" s="136"/>
      <c r="BS1213" s="136"/>
      <c r="BT1213" s="136"/>
      <c r="BU1213" s="136"/>
    </row>
    <row r="1214" spans="1:73">
      <c r="A1214" s="145"/>
      <c r="B1214" s="83"/>
      <c r="C1214" s="83"/>
      <c r="D1214" s="136"/>
      <c r="E1214" s="136"/>
      <c r="F1214" s="136"/>
      <c r="G1214" s="136"/>
      <c r="H1214" s="136"/>
      <c r="I1214" s="137"/>
      <c r="J1214" s="137"/>
      <c r="K1214" s="137"/>
      <c r="L1214" s="136"/>
      <c r="M1214" s="136"/>
      <c r="N1214" s="145"/>
      <c r="O1214" s="136"/>
      <c r="P1214" s="136"/>
      <c r="Q1214" s="137"/>
      <c r="R1214" s="136"/>
      <c r="S1214" s="136"/>
      <c r="T1214" s="137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8"/>
      <c r="AE1214" s="138"/>
      <c r="AF1214" s="138"/>
      <c r="AG1214" s="138"/>
      <c r="AH1214" s="138"/>
      <c r="AI1214" s="138"/>
      <c r="AJ1214" s="138"/>
      <c r="AK1214" s="138"/>
      <c r="AL1214" s="138"/>
      <c r="AM1214" s="138"/>
      <c r="AN1214" s="138"/>
      <c r="AO1214" s="138"/>
      <c r="AP1214" s="136"/>
      <c r="AQ1214" s="136"/>
      <c r="AR1214" s="136"/>
      <c r="AS1214" s="136"/>
      <c r="AT1214" s="136"/>
      <c r="AU1214" s="136"/>
      <c r="AV1214" s="136"/>
      <c r="AW1214" s="136"/>
      <c r="AX1214" s="136"/>
      <c r="AY1214" s="136"/>
      <c r="AZ1214" s="136"/>
      <c r="BA1214" s="136"/>
      <c r="BB1214" s="136"/>
      <c r="BC1214" s="136"/>
      <c r="BD1214" s="136"/>
      <c r="BE1214" s="136"/>
      <c r="BF1214" s="136"/>
      <c r="BG1214" s="136"/>
      <c r="BH1214" s="136"/>
      <c r="BI1214" s="136"/>
      <c r="BJ1214" s="136"/>
      <c r="BK1214" s="136"/>
      <c r="BL1214" s="136"/>
      <c r="BM1214" s="136"/>
      <c r="BN1214" s="136"/>
      <c r="BO1214" s="136"/>
      <c r="BP1214" s="136"/>
      <c r="BQ1214" s="136"/>
      <c r="BR1214" s="136"/>
      <c r="BS1214" s="136"/>
      <c r="BT1214" s="136"/>
      <c r="BU1214" s="136"/>
    </row>
    <row r="1215" spans="1:73">
      <c r="A1215" s="145"/>
      <c r="B1215" s="83"/>
      <c r="C1215" s="83"/>
      <c r="D1215" s="136"/>
      <c r="E1215" s="136"/>
      <c r="F1215" s="136"/>
      <c r="G1215" s="136"/>
      <c r="H1215" s="136"/>
      <c r="I1215" s="137"/>
      <c r="J1215" s="137"/>
      <c r="K1215" s="137"/>
      <c r="L1215" s="136"/>
      <c r="M1215" s="136"/>
      <c r="N1215" s="145"/>
      <c r="O1215" s="136"/>
      <c r="P1215" s="136"/>
      <c r="Q1215" s="137"/>
      <c r="R1215" s="136"/>
      <c r="S1215" s="136"/>
      <c r="T1215" s="137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8"/>
      <c r="AE1215" s="138"/>
      <c r="AF1215" s="138"/>
      <c r="AG1215" s="138"/>
      <c r="AH1215" s="138"/>
      <c r="AI1215" s="138"/>
      <c r="AJ1215" s="138"/>
      <c r="AK1215" s="138"/>
      <c r="AL1215" s="138"/>
      <c r="AM1215" s="138"/>
      <c r="AN1215" s="138"/>
      <c r="AO1215" s="138"/>
      <c r="AP1215" s="136"/>
      <c r="AQ1215" s="136"/>
      <c r="AR1215" s="136"/>
      <c r="AS1215" s="136"/>
      <c r="AT1215" s="136"/>
      <c r="AU1215" s="136"/>
      <c r="AV1215" s="136"/>
      <c r="AW1215" s="136"/>
      <c r="AX1215" s="136"/>
      <c r="AY1215" s="136"/>
      <c r="AZ1215" s="136"/>
      <c r="BA1215" s="136"/>
      <c r="BB1215" s="136"/>
      <c r="BC1215" s="136"/>
      <c r="BD1215" s="136"/>
      <c r="BE1215" s="136"/>
      <c r="BF1215" s="136"/>
      <c r="BG1215" s="136"/>
      <c r="BH1215" s="136"/>
      <c r="BI1215" s="136"/>
      <c r="BJ1215" s="136"/>
      <c r="BK1215" s="136"/>
      <c r="BL1215" s="136"/>
      <c r="BM1215" s="136"/>
      <c r="BN1215" s="136"/>
      <c r="BO1215" s="136"/>
      <c r="BP1215" s="136"/>
      <c r="BQ1215" s="136"/>
      <c r="BR1215" s="136"/>
      <c r="BS1215" s="136"/>
      <c r="BT1215" s="136"/>
      <c r="BU1215" s="136"/>
    </row>
    <row r="1216" spans="1:73">
      <c r="A1216" s="145"/>
      <c r="B1216" s="83"/>
      <c r="C1216" s="83"/>
      <c r="D1216" s="136"/>
      <c r="E1216" s="136"/>
      <c r="F1216" s="136"/>
      <c r="G1216" s="136"/>
      <c r="H1216" s="136"/>
      <c r="I1216" s="137"/>
      <c r="J1216" s="137"/>
      <c r="K1216" s="137"/>
      <c r="L1216" s="136"/>
      <c r="M1216" s="136"/>
      <c r="N1216" s="145"/>
      <c r="O1216" s="136"/>
      <c r="P1216" s="136"/>
      <c r="Q1216" s="137"/>
      <c r="R1216" s="136"/>
      <c r="S1216" s="136"/>
      <c r="T1216" s="137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8"/>
      <c r="AE1216" s="138"/>
      <c r="AF1216" s="138"/>
      <c r="AG1216" s="138"/>
      <c r="AH1216" s="138"/>
      <c r="AI1216" s="138"/>
      <c r="AJ1216" s="138"/>
      <c r="AK1216" s="138"/>
      <c r="AL1216" s="138"/>
      <c r="AM1216" s="138"/>
      <c r="AN1216" s="138"/>
      <c r="AO1216" s="138"/>
      <c r="AP1216" s="136"/>
      <c r="AQ1216" s="136"/>
      <c r="AR1216" s="136"/>
      <c r="AS1216" s="136"/>
      <c r="AT1216" s="136"/>
      <c r="AU1216" s="136"/>
      <c r="AV1216" s="136"/>
      <c r="AW1216" s="136"/>
      <c r="AX1216" s="136"/>
      <c r="AY1216" s="136"/>
      <c r="AZ1216" s="136"/>
      <c r="BA1216" s="136"/>
      <c r="BB1216" s="136"/>
      <c r="BC1216" s="136"/>
      <c r="BD1216" s="136"/>
      <c r="BE1216" s="136"/>
      <c r="BF1216" s="136"/>
      <c r="BG1216" s="136"/>
      <c r="BH1216" s="136"/>
      <c r="BI1216" s="136"/>
      <c r="BJ1216" s="136"/>
      <c r="BK1216" s="136"/>
      <c r="BL1216" s="136"/>
      <c r="BM1216" s="136"/>
      <c r="BN1216" s="136"/>
      <c r="BO1216" s="136"/>
      <c r="BP1216" s="136"/>
      <c r="BQ1216" s="136"/>
      <c r="BR1216" s="136"/>
      <c r="BS1216" s="136"/>
      <c r="BT1216" s="136"/>
      <c r="BU1216" s="136"/>
    </row>
    <row r="1217" spans="1:73">
      <c r="A1217" s="145"/>
      <c r="B1217" s="83"/>
      <c r="C1217" s="83"/>
      <c r="D1217" s="136"/>
      <c r="E1217" s="136"/>
      <c r="F1217" s="136"/>
      <c r="G1217" s="136"/>
      <c r="H1217" s="136"/>
      <c r="I1217" s="137"/>
      <c r="J1217" s="137"/>
      <c r="K1217" s="137"/>
      <c r="L1217" s="136"/>
      <c r="M1217" s="136"/>
      <c r="N1217" s="145"/>
      <c r="O1217" s="136"/>
      <c r="P1217" s="136"/>
      <c r="Q1217" s="137"/>
      <c r="R1217" s="136"/>
      <c r="S1217" s="136"/>
      <c r="T1217" s="137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8"/>
      <c r="AE1217" s="138"/>
      <c r="AF1217" s="138"/>
      <c r="AG1217" s="138"/>
      <c r="AH1217" s="138"/>
      <c r="AI1217" s="138"/>
      <c r="AJ1217" s="138"/>
      <c r="AK1217" s="138"/>
      <c r="AL1217" s="138"/>
      <c r="AM1217" s="138"/>
      <c r="AN1217" s="138"/>
      <c r="AO1217" s="138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6"/>
      <c r="BE1217" s="136"/>
      <c r="BF1217" s="136"/>
      <c r="BG1217" s="136"/>
      <c r="BH1217" s="136"/>
      <c r="BI1217" s="136"/>
      <c r="BJ1217" s="136"/>
      <c r="BK1217" s="136"/>
      <c r="BL1217" s="136"/>
      <c r="BM1217" s="136"/>
      <c r="BN1217" s="136"/>
      <c r="BO1217" s="136"/>
      <c r="BP1217" s="136"/>
      <c r="BQ1217" s="136"/>
      <c r="BR1217" s="136"/>
      <c r="BS1217" s="136"/>
      <c r="BT1217" s="136"/>
      <c r="BU1217" s="136"/>
    </row>
    <row r="1218" spans="1:73">
      <c r="A1218" s="145"/>
      <c r="B1218" s="83"/>
      <c r="C1218" s="83"/>
      <c r="D1218" s="136"/>
      <c r="E1218" s="136"/>
      <c r="F1218" s="136"/>
      <c r="G1218" s="136"/>
      <c r="H1218" s="136"/>
      <c r="I1218" s="137"/>
      <c r="J1218" s="137"/>
      <c r="K1218" s="137"/>
      <c r="L1218" s="136"/>
      <c r="M1218" s="136"/>
      <c r="N1218" s="145"/>
      <c r="O1218" s="136"/>
      <c r="P1218" s="136"/>
      <c r="Q1218" s="137"/>
      <c r="R1218" s="136"/>
      <c r="S1218" s="136"/>
      <c r="T1218" s="137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8"/>
      <c r="AE1218" s="138"/>
      <c r="AF1218" s="138"/>
      <c r="AG1218" s="138"/>
      <c r="AH1218" s="138"/>
      <c r="AI1218" s="138"/>
      <c r="AJ1218" s="138"/>
      <c r="AK1218" s="138"/>
      <c r="AL1218" s="138"/>
      <c r="AM1218" s="138"/>
      <c r="AN1218" s="138"/>
      <c r="AO1218" s="138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6"/>
      <c r="BE1218" s="136"/>
      <c r="BF1218" s="136"/>
      <c r="BG1218" s="136"/>
      <c r="BH1218" s="136"/>
      <c r="BI1218" s="136"/>
      <c r="BJ1218" s="136"/>
      <c r="BK1218" s="136"/>
      <c r="BL1218" s="136"/>
      <c r="BM1218" s="136"/>
      <c r="BN1218" s="136"/>
      <c r="BO1218" s="136"/>
      <c r="BP1218" s="136"/>
      <c r="BQ1218" s="136"/>
      <c r="BR1218" s="136"/>
      <c r="BS1218" s="136"/>
      <c r="BT1218" s="136"/>
      <c r="BU1218" s="136"/>
    </row>
    <row r="1219" spans="1:73">
      <c r="A1219" s="145"/>
      <c r="B1219" s="83"/>
      <c r="C1219" s="83"/>
      <c r="D1219" s="136"/>
      <c r="E1219" s="136"/>
      <c r="F1219" s="136"/>
      <c r="G1219" s="136"/>
      <c r="H1219" s="136"/>
      <c r="I1219" s="137"/>
      <c r="J1219" s="137"/>
      <c r="K1219" s="137"/>
      <c r="L1219" s="136"/>
      <c r="M1219" s="136"/>
      <c r="N1219" s="145"/>
      <c r="O1219" s="136"/>
      <c r="P1219" s="136"/>
      <c r="Q1219" s="137"/>
      <c r="R1219" s="136"/>
      <c r="S1219" s="136"/>
      <c r="T1219" s="137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8"/>
      <c r="AE1219" s="138"/>
      <c r="AF1219" s="138"/>
      <c r="AG1219" s="138"/>
      <c r="AH1219" s="138"/>
      <c r="AI1219" s="138"/>
      <c r="AJ1219" s="138"/>
      <c r="AK1219" s="138"/>
      <c r="AL1219" s="138"/>
      <c r="AM1219" s="138"/>
      <c r="AN1219" s="138"/>
      <c r="AO1219" s="138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6"/>
      <c r="BE1219" s="136"/>
      <c r="BF1219" s="136"/>
      <c r="BG1219" s="136"/>
      <c r="BH1219" s="136"/>
      <c r="BI1219" s="136"/>
      <c r="BJ1219" s="136"/>
      <c r="BK1219" s="136"/>
      <c r="BL1219" s="136"/>
      <c r="BM1219" s="136"/>
      <c r="BN1219" s="136"/>
      <c r="BO1219" s="136"/>
      <c r="BP1219" s="136"/>
      <c r="BQ1219" s="136"/>
      <c r="BR1219" s="136"/>
      <c r="BS1219" s="136"/>
      <c r="BT1219" s="136"/>
      <c r="BU1219" s="136"/>
    </row>
    <row r="1220" spans="1:73">
      <c r="A1220" s="145"/>
      <c r="B1220" s="83"/>
      <c r="C1220" s="83"/>
      <c r="D1220" s="136"/>
      <c r="E1220" s="136"/>
      <c r="F1220" s="136"/>
      <c r="G1220" s="136"/>
      <c r="H1220" s="136"/>
      <c r="I1220" s="137"/>
      <c r="J1220" s="137"/>
      <c r="K1220" s="137"/>
      <c r="L1220" s="136"/>
      <c r="M1220" s="136"/>
      <c r="N1220" s="145"/>
      <c r="O1220" s="136"/>
      <c r="P1220" s="136"/>
      <c r="Q1220" s="137"/>
      <c r="R1220" s="136"/>
      <c r="S1220" s="136"/>
      <c r="T1220" s="137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8"/>
      <c r="AE1220" s="138"/>
      <c r="AF1220" s="138"/>
      <c r="AG1220" s="138"/>
      <c r="AH1220" s="138"/>
      <c r="AI1220" s="138"/>
      <c r="AJ1220" s="138"/>
      <c r="AK1220" s="138"/>
      <c r="AL1220" s="138"/>
      <c r="AM1220" s="138"/>
      <c r="AN1220" s="138"/>
      <c r="AO1220" s="138"/>
      <c r="AP1220" s="136"/>
      <c r="AQ1220" s="136"/>
      <c r="AR1220" s="136"/>
      <c r="AS1220" s="136"/>
      <c r="AT1220" s="136"/>
      <c r="AU1220" s="136"/>
      <c r="AV1220" s="136"/>
      <c r="AW1220" s="136"/>
      <c r="AX1220" s="136"/>
      <c r="AY1220" s="136"/>
      <c r="AZ1220" s="136"/>
      <c r="BA1220" s="136"/>
      <c r="BB1220" s="136"/>
      <c r="BC1220" s="136"/>
      <c r="BD1220" s="136"/>
      <c r="BE1220" s="136"/>
      <c r="BF1220" s="136"/>
      <c r="BG1220" s="136"/>
      <c r="BH1220" s="136"/>
      <c r="BI1220" s="136"/>
      <c r="BJ1220" s="136"/>
      <c r="BK1220" s="136"/>
      <c r="BL1220" s="136"/>
      <c r="BM1220" s="136"/>
      <c r="BN1220" s="136"/>
      <c r="BO1220" s="136"/>
      <c r="BP1220" s="136"/>
      <c r="BQ1220" s="136"/>
      <c r="BR1220" s="136"/>
      <c r="BS1220" s="136"/>
      <c r="BT1220" s="136"/>
      <c r="BU1220" s="136"/>
    </row>
    <row r="1221" spans="1:73">
      <c r="A1221" s="145"/>
      <c r="B1221" s="83"/>
      <c r="C1221" s="83"/>
      <c r="D1221" s="136"/>
      <c r="E1221" s="136"/>
      <c r="F1221" s="136"/>
      <c r="G1221" s="136"/>
      <c r="H1221" s="136"/>
      <c r="I1221" s="137"/>
      <c r="J1221" s="137"/>
      <c r="K1221" s="137"/>
      <c r="L1221" s="136"/>
      <c r="M1221" s="136"/>
      <c r="N1221" s="145"/>
      <c r="O1221" s="136"/>
      <c r="P1221" s="136"/>
      <c r="Q1221" s="137"/>
      <c r="R1221" s="136"/>
      <c r="S1221" s="136"/>
      <c r="T1221" s="137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8"/>
      <c r="AE1221" s="138"/>
      <c r="AF1221" s="138"/>
      <c r="AG1221" s="138"/>
      <c r="AH1221" s="138"/>
      <c r="AI1221" s="138"/>
      <c r="AJ1221" s="138"/>
      <c r="AK1221" s="138"/>
      <c r="AL1221" s="138"/>
      <c r="AM1221" s="138"/>
      <c r="AN1221" s="138"/>
      <c r="AO1221" s="138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6"/>
      <c r="BE1221" s="136"/>
      <c r="BF1221" s="136"/>
      <c r="BG1221" s="136"/>
      <c r="BH1221" s="136"/>
      <c r="BI1221" s="136"/>
      <c r="BJ1221" s="136"/>
      <c r="BK1221" s="136"/>
      <c r="BL1221" s="136"/>
      <c r="BM1221" s="136"/>
      <c r="BN1221" s="136"/>
      <c r="BO1221" s="136"/>
      <c r="BP1221" s="136"/>
      <c r="BQ1221" s="136"/>
      <c r="BR1221" s="136"/>
      <c r="BS1221" s="136"/>
      <c r="BT1221" s="136"/>
      <c r="BU1221" s="136"/>
    </row>
    <row r="1222" spans="1:73">
      <c r="A1222" s="145"/>
      <c r="B1222" s="83"/>
      <c r="C1222" s="83"/>
      <c r="D1222" s="136"/>
      <c r="E1222" s="136"/>
      <c r="F1222" s="136"/>
      <c r="G1222" s="136"/>
      <c r="H1222" s="136"/>
      <c r="I1222" s="137"/>
      <c r="J1222" s="137"/>
      <c r="K1222" s="137"/>
      <c r="L1222" s="136"/>
      <c r="M1222" s="136"/>
      <c r="N1222" s="145"/>
      <c r="O1222" s="136"/>
      <c r="P1222" s="136"/>
      <c r="Q1222" s="137"/>
      <c r="R1222" s="136"/>
      <c r="S1222" s="136"/>
      <c r="T1222" s="137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8"/>
      <c r="AE1222" s="138"/>
      <c r="AF1222" s="138"/>
      <c r="AG1222" s="138"/>
      <c r="AH1222" s="138"/>
      <c r="AI1222" s="138"/>
      <c r="AJ1222" s="138"/>
      <c r="AK1222" s="138"/>
      <c r="AL1222" s="138"/>
      <c r="AM1222" s="138"/>
      <c r="AN1222" s="138"/>
      <c r="AO1222" s="138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6"/>
      <c r="BE1222" s="136"/>
      <c r="BF1222" s="136"/>
      <c r="BG1222" s="136"/>
      <c r="BH1222" s="136"/>
      <c r="BI1222" s="136"/>
      <c r="BJ1222" s="136"/>
      <c r="BK1222" s="136"/>
      <c r="BL1222" s="136"/>
      <c r="BM1222" s="136"/>
      <c r="BN1222" s="136"/>
      <c r="BO1222" s="136"/>
      <c r="BP1222" s="136"/>
      <c r="BQ1222" s="136"/>
      <c r="BR1222" s="136"/>
      <c r="BS1222" s="136"/>
      <c r="BT1222" s="136"/>
      <c r="BU1222" s="136"/>
    </row>
    <row r="1223" spans="1:73">
      <c r="A1223" s="145"/>
      <c r="B1223" s="83"/>
      <c r="C1223" s="83"/>
      <c r="D1223" s="136"/>
      <c r="E1223" s="136"/>
      <c r="F1223" s="136"/>
      <c r="G1223" s="136"/>
      <c r="H1223" s="136"/>
      <c r="I1223" s="137"/>
      <c r="J1223" s="137"/>
      <c r="K1223" s="137"/>
      <c r="L1223" s="136"/>
      <c r="M1223" s="136"/>
      <c r="N1223" s="145"/>
      <c r="O1223" s="136"/>
      <c r="P1223" s="136"/>
      <c r="Q1223" s="137"/>
      <c r="R1223" s="136"/>
      <c r="S1223" s="136"/>
      <c r="T1223" s="137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8"/>
      <c r="AE1223" s="138"/>
      <c r="AF1223" s="138"/>
      <c r="AG1223" s="138"/>
      <c r="AH1223" s="138"/>
      <c r="AI1223" s="138"/>
      <c r="AJ1223" s="138"/>
      <c r="AK1223" s="138"/>
      <c r="AL1223" s="138"/>
      <c r="AM1223" s="138"/>
      <c r="AN1223" s="138"/>
      <c r="AO1223" s="138"/>
      <c r="AP1223" s="136"/>
      <c r="AQ1223" s="136"/>
      <c r="AR1223" s="136"/>
      <c r="AS1223" s="136"/>
      <c r="AT1223" s="136"/>
      <c r="AU1223" s="136"/>
      <c r="AV1223" s="136"/>
      <c r="AW1223" s="136"/>
      <c r="AX1223" s="136"/>
      <c r="AY1223" s="136"/>
      <c r="AZ1223" s="136"/>
      <c r="BA1223" s="136"/>
      <c r="BB1223" s="136"/>
      <c r="BC1223" s="136"/>
      <c r="BD1223" s="136"/>
      <c r="BE1223" s="136"/>
      <c r="BF1223" s="136"/>
      <c r="BG1223" s="136"/>
      <c r="BH1223" s="136"/>
      <c r="BI1223" s="136"/>
      <c r="BJ1223" s="136"/>
      <c r="BK1223" s="136"/>
      <c r="BL1223" s="136"/>
      <c r="BM1223" s="136"/>
      <c r="BN1223" s="136"/>
      <c r="BO1223" s="136"/>
      <c r="BP1223" s="136"/>
      <c r="BQ1223" s="136"/>
      <c r="BR1223" s="136"/>
      <c r="BS1223" s="136"/>
      <c r="BT1223" s="136"/>
      <c r="BU1223" s="136"/>
    </row>
    <row r="1224" spans="1:73">
      <c r="A1224" s="145"/>
      <c r="B1224" s="83"/>
      <c r="C1224" s="83"/>
      <c r="D1224" s="136"/>
      <c r="E1224" s="136"/>
      <c r="F1224" s="136"/>
      <c r="G1224" s="136"/>
      <c r="H1224" s="136"/>
      <c r="I1224" s="137"/>
      <c r="J1224" s="137"/>
      <c r="K1224" s="137"/>
      <c r="L1224" s="136"/>
      <c r="M1224" s="136"/>
      <c r="N1224" s="145"/>
      <c r="O1224" s="136"/>
      <c r="P1224" s="136"/>
      <c r="Q1224" s="137"/>
      <c r="R1224" s="136"/>
      <c r="S1224" s="136"/>
      <c r="T1224" s="137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8"/>
      <c r="AE1224" s="138"/>
      <c r="AF1224" s="138"/>
      <c r="AG1224" s="138"/>
      <c r="AH1224" s="138"/>
      <c r="AI1224" s="138"/>
      <c r="AJ1224" s="138"/>
      <c r="AK1224" s="138"/>
      <c r="AL1224" s="138"/>
      <c r="AM1224" s="138"/>
      <c r="AN1224" s="138"/>
      <c r="AO1224" s="138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6"/>
      <c r="BE1224" s="136"/>
      <c r="BF1224" s="136"/>
      <c r="BG1224" s="136"/>
      <c r="BH1224" s="136"/>
      <c r="BI1224" s="136"/>
      <c r="BJ1224" s="136"/>
      <c r="BK1224" s="136"/>
      <c r="BL1224" s="136"/>
      <c r="BM1224" s="136"/>
      <c r="BN1224" s="136"/>
      <c r="BO1224" s="136"/>
      <c r="BP1224" s="136"/>
      <c r="BQ1224" s="136"/>
      <c r="BR1224" s="136"/>
      <c r="BS1224" s="136"/>
      <c r="BT1224" s="136"/>
      <c r="BU1224" s="136"/>
    </row>
    <row r="1225" spans="1:73">
      <c r="A1225" s="145"/>
      <c r="B1225" s="83"/>
      <c r="C1225" s="83"/>
      <c r="D1225" s="136"/>
      <c r="E1225" s="136"/>
      <c r="F1225" s="136"/>
      <c r="G1225" s="136"/>
      <c r="H1225" s="136"/>
      <c r="I1225" s="137"/>
      <c r="J1225" s="137"/>
      <c r="K1225" s="137"/>
      <c r="L1225" s="136"/>
      <c r="M1225" s="136"/>
      <c r="N1225" s="145"/>
      <c r="O1225" s="136"/>
      <c r="P1225" s="136"/>
      <c r="Q1225" s="137"/>
      <c r="R1225" s="136"/>
      <c r="S1225" s="136"/>
      <c r="T1225" s="137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8"/>
      <c r="AE1225" s="138"/>
      <c r="AF1225" s="138"/>
      <c r="AG1225" s="138"/>
      <c r="AH1225" s="138"/>
      <c r="AI1225" s="138"/>
      <c r="AJ1225" s="138"/>
      <c r="AK1225" s="138"/>
      <c r="AL1225" s="138"/>
      <c r="AM1225" s="138"/>
      <c r="AN1225" s="138"/>
      <c r="AO1225" s="138"/>
      <c r="AP1225" s="136"/>
      <c r="AQ1225" s="136"/>
      <c r="AR1225" s="136"/>
      <c r="AS1225" s="136"/>
      <c r="AT1225" s="136"/>
      <c r="AU1225" s="136"/>
      <c r="AV1225" s="136"/>
      <c r="AW1225" s="136"/>
      <c r="AX1225" s="136"/>
      <c r="AY1225" s="136"/>
      <c r="AZ1225" s="136"/>
      <c r="BA1225" s="136"/>
      <c r="BB1225" s="136"/>
      <c r="BC1225" s="136"/>
      <c r="BD1225" s="136"/>
      <c r="BE1225" s="136"/>
      <c r="BF1225" s="136"/>
      <c r="BG1225" s="136"/>
      <c r="BH1225" s="136"/>
      <c r="BI1225" s="136"/>
      <c r="BJ1225" s="136"/>
      <c r="BK1225" s="136"/>
      <c r="BL1225" s="136"/>
      <c r="BM1225" s="136"/>
      <c r="BN1225" s="136"/>
      <c r="BO1225" s="136"/>
      <c r="BP1225" s="136"/>
      <c r="BQ1225" s="136"/>
      <c r="BR1225" s="136"/>
      <c r="BS1225" s="136"/>
      <c r="BT1225" s="136"/>
      <c r="BU1225" s="136"/>
    </row>
    <row r="1226" spans="1:73">
      <c r="A1226" s="145"/>
      <c r="B1226" s="83"/>
      <c r="C1226" s="83"/>
      <c r="D1226" s="136"/>
      <c r="E1226" s="136"/>
      <c r="F1226" s="136"/>
      <c r="G1226" s="136"/>
      <c r="H1226" s="136"/>
      <c r="I1226" s="137"/>
      <c r="J1226" s="137"/>
      <c r="K1226" s="137"/>
      <c r="L1226" s="136"/>
      <c r="M1226" s="136"/>
      <c r="N1226" s="145"/>
      <c r="O1226" s="136"/>
      <c r="P1226" s="136"/>
      <c r="Q1226" s="137"/>
      <c r="R1226" s="136"/>
      <c r="S1226" s="136"/>
      <c r="T1226" s="137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8"/>
      <c r="AE1226" s="138"/>
      <c r="AF1226" s="138"/>
      <c r="AG1226" s="138"/>
      <c r="AH1226" s="138"/>
      <c r="AI1226" s="138"/>
      <c r="AJ1226" s="138"/>
      <c r="AK1226" s="138"/>
      <c r="AL1226" s="138"/>
      <c r="AM1226" s="138"/>
      <c r="AN1226" s="138"/>
      <c r="AO1226" s="138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6"/>
      <c r="BE1226" s="136"/>
      <c r="BF1226" s="136"/>
      <c r="BG1226" s="136"/>
      <c r="BH1226" s="136"/>
      <c r="BI1226" s="136"/>
      <c r="BJ1226" s="136"/>
      <c r="BK1226" s="136"/>
      <c r="BL1226" s="136"/>
      <c r="BM1226" s="136"/>
      <c r="BN1226" s="136"/>
      <c r="BO1226" s="136"/>
      <c r="BP1226" s="136"/>
      <c r="BQ1226" s="136"/>
      <c r="BR1226" s="136"/>
      <c r="BS1226" s="136"/>
      <c r="BT1226" s="136"/>
      <c r="BU1226" s="136"/>
    </row>
    <row r="1227" spans="1:73">
      <c r="A1227" s="145"/>
      <c r="B1227" s="83"/>
      <c r="C1227" s="83"/>
      <c r="D1227" s="136"/>
      <c r="E1227" s="136"/>
      <c r="F1227" s="136"/>
      <c r="G1227" s="136"/>
      <c r="H1227" s="136"/>
      <c r="I1227" s="137"/>
      <c r="J1227" s="137"/>
      <c r="K1227" s="137"/>
      <c r="L1227" s="136"/>
      <c r="M1227" s="136"/>
      <c r="N1227" s="145"/>
      <c r="O1227" s="136"/>
      <c r="P1227" s="136"/>
      <c r="Q1227" s="137"/>
      <c r="R1227" s="136"/>
      <c r="S1227" s="136"/>
      <c r="T1227" s="137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8"/>
      <c r="AE1227" s="138"/>
      <c r="AF1227" s="138"/>
      <c r="AG1227" s="138"/>
      <c r="AH1227" s="138"/>
      <c r="AI1227" s="138"/>
      <c r="AJ1227" s="138"/>
      <c r="AK1227" s="138"/>
      <c r="AL1227" s="138"/>
      <c r="AM1227" s="138"/>
      <c r="AN1227" s="138"/>
      <c r="AO1227" s="138"/>
      <c r="AP1227" s="136"/>
      <c r="AQ1227" s="136"/>
      <c r="AR1227" s="136"/>
      <c r="AS1227" s="136"/>
      <c r="AT1227" s="136"/>
      <c r="AU1227" s="136"/>
      <c r="AV1227" s="136"/>
      <c r="AW1227" s="136"/>
      <c r="AX1227" s="136"/>
      <c r="AY1227" s="136"/>
      <c r="AZ1227" s="136"/>
      <c r="BA1227" s="136"/>
      <c r="BB1227" s="136"/>
      <c r="BC1227" s="136"/>
      <c r="BD1227" s="136"/>
      <c r="BE1227" s="136"/>
      <c r="BF1227" s="136"/>
      <c r="BG1227" s="136"/>
      <c r="BH1227" s="136"/>
      <c r="BI1227" s="136"/>
      <c r="BJ1227" s="136"/>
      <c r="BK1227" s="136"/>
      <c r="BL1227" s="136"/>
      <c r="BM1227" s="136"/>
      <c r="BN1227" s="136"/>
      <c r="BO1227" s="136"/>
      <c r="BP1227" s="136"/>
      <c r="BQ1227" s="136"/>
      <c r="BR1227" s="136"/>
      <c r="BS1227" s="136"/>
      <c r="BT1227" s="136"/>
      <c r="BU1227" s="136"/>
    </row>
    <row r="1228" spans="1:73">
      <c r="A1228" s="145"/>
      <c r="B1228" s="83"/>
      <c r="C1228" s="83"/>
      <c r="D1228" s="136"/>
      <c r="E1228" s="136"/>
      <c r="F1228" s="136"/>
      <c r="G1228" s="136"/>
      <c r="H1228" s="136"/>
      <c r="I1228" s="137"/>
      <c r="J1228" s="137"/>
      <c r="K1228" s="137"/>
      <c r="L1228" s="136"/>
      <c r="M1228" s="136"/>
      <c r="N1228" s="145"/>
      <c r="O1228" s="136"/>
      <c r="P1228" s="136"/>
      <c r="Q1228" s="137"/>
      <c r="R1228" s="136"/>
      <c r="S1228" s="136"/>
      <c r="T1228" s="137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8"/>
      <c r="AE1228" s="138"/>
      <c r="AF1228" s="138"/>
      <c r="AG1228" s="138"/>
      <c r="AH1228" s="138"/>
      <c r="AI1228" s="138"/>
      <c r="AJ1228" s="138"/>
      <c r="AK1228" s="138"/>
      <c r="AL1228" s="138"/>
      <c r="AM1228" s="138"/>
      <c r="AN1228" s="138"/>
      <c r="AO1228" s="138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6"/>
      <c r="BE1228" s="136"/>
      <c r="BF1228" s="136"/>
      <c r="BG1228" s="136"/>
      <c r="BH1228" s="136"/>
      <c r="BI1228" s="136"/>
      <c r="BJ1228" s="136"/>
      <c r="BK1228" s="136"/>
      <c r="BL1228" s="136"/>
      <c r="BM1228" s="136"/>
      <c r="BN1228" s="136"/>
      <c r="BO1228" s="136"/>
      <c r="BP1228" s="136"/>
      <c r="BQ1228" s="136"/>
      <c r="BR1228" s="136"/>
      <c r="BS1228" s="136"/>
      <c r="BT1228" s="136"/>
      <c r="BU1228" s="136"/>
    </row>
    <row r="1229" spans="1:73">
      <c r="A1229" s="145"/>
      <c r="B1229" s="83"/>
      <c r="C1229" s="83"/>
      <c r="D1229" s="136"/>
      <c r="E1229" s="136"/>
      <c r="F1229" s="136"/>
      <c r="G1229" s="136"/>
      <c r="H1229" s="136"/>
      <c r="I1229" s="137"/>
      <c r="J1229" s="137"/>
      <c r="K1229" s="137"/>
      <c r="L1229" s="136"/>
      <c r="M1229" s="136"/>
      <c r="N1229" s="145"/>
      <c r="O1229" s="136"/>
      <c r="P1229" s="136"/>
      <c r="Q1229" s="137"/>
      <c r="R1229" s="136"/>
      <c r="S1229" s="136"/>
      <c r="T1229" s="137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8"/>
      <c r="AE1229" s="138"/>
      <c r="AF1229" s="138"/>
      <c r="AG1229" s="138"/>
      <c r="AH1229" s="138"/>
      <c r="AI1229" s="138"/>
      <c r="AJ1229" s="138"/>
      <c r="AK1229" s="138"/>
      <c r="AL1229" s="138"/>
      <c r="AM1229" s="138"/>
      <c r="AN1229" s="138"/>
      <c r="AO1229" s="138"/>
      <c r="AP1229" s="136"/>
      <c r="AQ1229" s="136"/>
      <c r="AR1229" s="136"/>
      <c r="AS1229" s="136"/>
      <c r="AT1229" s="136"/>
      <c r="AU1229" s="136"/>
      <c r="AV1229" s="136"/>
      <c r="AW1229" s="136"/>
      <c r="AX1229" s="136"/>
      <c r="AY1229" s="136"/>
      <c r="AZ1229" s="136"/>
      <c r="BA1229" s="136"/>
      <c r="BB1229" s="136"/>
      <c r="BC1229" s="136"/>
      <c r="BD1229" s="136"/>
      <c r="BE1229" s="136"/>
      <c r="BF1229" s="136"/>
      <c r="BG1229" s="136"/>
      <c r="BH1229" s="136"/>
      <c r="BI1229" s="136"/>
      <c r="BJ1229" s="136"/>
      <c r="BK1229" s="136"/>
      <c r="BL1229" s="136"/>
      <c r="BM1229" s="136"/>
      <c r="BN1229" s="136"/>
      <c r="BO1229" s="136"/>
      <c r="BP1229" s="136"/>
      <c r="BQ1229" s="136"/>
      <c r="BR1229" s="136"/>
      <c r="BS1229" s="136"/>
      <c r="BT1229" s="136"/>
      <c r="BU1229" s="136"/>
    </row>
    <row r="1230" spans="1:73">
      <c r="A1230" s="145"/>
      <c r="B1230" s="83"/>
      <c r="C1230" s="83"/>
      <c r="D1230" s="136"/>
      <c r="E1230" s="136"/>
      <c r="F1230" s="136"/>
      <c r="G1230" s="136"/>
      <c r="H1230" s="136"/>
      <c r="I1230" s="137"/>
      <c r="J1230" s="137"/>
      <c r="K1230" s="137"/>
      <c r="L1230" s="136"/>
      <c r="M1230" s="136"/>
      <c r="N1230" s="145"/>
      <c r="O1230" s="136"/>
      <c r="P1230" s="136"/>
      <c r="Q1230" s="137"/>
      <c r="R1230" s="136"/>
      <c r="S1230" s="136"/>
      <c r="T1230" s="137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8"/>
      <c r="AE1230" s="138"/>
      <c r="AF1230" s="138"/>
      <c r="AG1230" s="138"/>
      <c r="AH1230" s="138"/>
      <c r="AI1230" s="138"/>
      <c r="AJ1230" s="138"/>
      <c r="AK1230" s="138"/>
      <c r="AL1230" s="138"/>
      <c r="AM1230" s="138"/>
      <c r="AN1230" s="138"/>
      <c r="AO1230" s="138"/>
      <c r="AP1230" s="136"/>
      <c r="AQ1230" s="136"/>
      <c r="AR1230" s="136"/>
      <c r="AS1230" s="136"/>
      <c r="AT1230" s="136"/>
      <c r="AU1230" s="136"/>
      <c r="AV1230" s="136"/>
      <c r="AW1230" s="136"/>
      <c r="AX1230" s="136"/>
      <c r="AY1230" s="136"/>
      <c r="AZ1230" s="136"/>
      <c r="BA1230" s="136"/>
      <c r="BB1230" s="136"/>
      <c r="BC1230" s="136"/>
      <c r="BD1230" s="136"/>
      <c r="BE1230" s="136"/>
      <c r="BF1230" s="136"/>
      <c r="BG1230" s="136"/>
      <c r="BH1230" s="136"/>
      <c r="BI1230" s="136"/>
      <c r="BJ1230" s="136"/>
      <c r="BK1230" s="136"/>
      <c r="BL1230" s="136"/>
      <c r="BM1230" s="136"/>
      <c r="BN1230" s="136"/>
      <c r="BO1230" s="136"/>
      <c r="BP1230" s="136"/>
      <c r="BQ1230" s="136"/>
      <c r="BR1230" s="136"/>
      <c r="BS1230" s="136"/>
      <c r="BT1230" s="136"/>
      <c r="BU1230" s="136"/>
    </row>
    <row r="1231" spans="1:73">
      <c r="A1231" s="145"/>
      <c r="B1231" s="83"/>
      <c r="C1231" s="83"/>
      <c r="D1231" s="136"/>
      <c r="E1231" s="136"/>
      <c r="F1231" s="136"/>
      <c r="G1231" s="136"/>
      <c r="H1231" s="136"/>
      <c r="I1231" s="137"/>
      <c r="J1231" s="137"/>
      <c r="K1231" s="137"/>
      <c r="L1231" s="136"/>
      <c r="M1231" s="136"/>
      <c r="N1231" s="145"/>
      <c r="O1231" s="136"/>
      <c r="P1231" s="136"/>
      <c r="Q1231" s="137"/>
      <c r="R1231" s="136"/>
      <c r="S1231" s="136"/>
      <c r="T1231" s="137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8"/>
      <c r="AE1231" s="138"/>
      <c r="AF1231" s="138"/>
      <c r="AG1231" s="138"/>
      <c r="AH1231" s="138"/>
      <c r="AI1231" s="138"/>
      <c r="AJ1231" s="138"/>
      <c r="AK1231" s="138"/>
      <c r="AL1231" s="138"/>
      <c r="AM1231" s="138"/>
      <c r="AN1231" s="138"/>
      <c r="AO1231" s="138"/>
      <c r="AP1231" s="136"/>
      <c r="AQ1231" s="136"/>
      <c r="AR1231" s="136"/>
      <c r="AS1231" s="136"/>
      <c r="AT1231" s="136"/>
      <c r="AU1231" s="136"/>
      <c r="AV1231" s="136"/>
      <c r="AW1231" s="136"/>
      <c r="AX1231" s="136"/>
      <c r="AY1231" s="136"/>
      <c r="AZ1231" s="136"/>
      <c r="BA1231" s="136"/>
      <c r="BB1231" s="136"/>
      <c r="BC1231" s="136"/>
      <c r="BD1231" s="136"/>
      <c r="BE1231" s="136"/>
      <c r="BF1231" s="136"/>
      <c r="BG1231" s="136"/>
      <c r="BH1231" s="136"/>
      <c r="BI1231" s="136"/>
      <c r="BJ1231" s="136"/>
      <c r="BK1231" s="136"/>
      <c r="BL1231" s="136"/>
      <c r="BM1231" s="136"/>
      <c r="BN1231" s="136"/>
      <c r="BO1231" s="136"/>
      <c r="BP1231" s="136"/>
      <c r="BQ1231" s="136"/>
      <c r="BR1231" s="136"/>
      <c r="BS1231" s="136"/>
      <c r="BT1231" s="136"/>
      <c r="BU1231" s="136"/>
    </row>
    <row r="1232" spans="1:73">
      <c r="A1232" s="145"/>
      <c r="B1232" s="83"/>
      <c r="C1232" s="83"/>
      <c r="D1232" s="136"/>
      <c r="E1232" s="136"/>
      <c r="F1232" s="136"/>
      <c r="G1232" s="136"/>
      <c r="H1232" s="136"/>
      <c r="I1232" s="137"/>
      <c r="J1232" s="137"/>
      <c r="K1232" s="137"/>
      <c r="L1232" s="136"/>
      <c r="M1232" s="136"/>
      <c r="N1232" s="145"/>
      <c r="O1232" s="136"/>
      <c r="P1232" s="136"/>
      <c r="Q1232" s="137"/>
      <c r="R1232" s="136"/>
      <c r="S1232" s="136"/>
      <c r="T1232" s="137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8"/>
      <c r="AE1232" s="138"/>
      <c r="AF1232" s="138"/>
      <c r="AG1232" s="138"/>
      <c r="AH1232" s="138"/>
      <c r="AI1232" s="138"/>
      <c r="AJ1232" s="138"/>
      <c r="AK1232" s="138"/>
      <c r="AL1232" s="138"/>
      <c r="AM1232" s="138"/>
      <c r="AN1232" s="138"/>
      <c r="AO1232" s="138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6"/>
      <c r="BE1232" s="136"/>
      <c r="BF1232" s="136"/>
      <c r="BG1232" s="136"/>
      <c r="BH1232" s="136"/>
      <c r="BI1232" s="136"/>
      <c r="BJ1232" s="136"/>
      <c r="BK1232" s="136"/>
      <c r="BL1232" s="136"/>
      <c r="BM1232" s="136"/>
      <c r="BN1232" s="136"/>
      <c r="BO1232" s="136"/>
      <c r="BP1232" s="136"/>
      <c r="BQ1232" s="136"/>
      <c r="BR1232" s="136"/>
      <c r="BS1232" s="136"/>
      <c r="BT1232" s="136"/>
      <c r="BU1232" s="136"/>
    </row>
    <row r="1233" spans="1:73">
      <c r="A1233" s="145"/>
      <c r="B1233" s="83"/>
      <c r="C1233" s="83"/>
      <c r="D1233" s="136"/>
      <c r="E1233" s="136"/>
      <c r="F1233" s="136"/>
      <c r="G1233" s="136"/>
      <c r="H1233" s="136"/>
      <c r="I1233" s="137"/>
      <c r="J1233" s="137"/>
      <c r="K1233" s="137"/>
      <c r="L1233" s="136"/>
      <c r="M1233" s="136"/>
      <c r="N1233" s="145"/>
      <c r="O1233" s="136"/>
      <c r="P1233" s="136"/>
      <c r="Q1233" s="137"/>
      <c r="R1233" s="136"/>
      <c r="S1233" s="136"/>
      <c r="T1233" s="137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8"/>
      <c r="AE1233" s="138"/>
      <c r="AF1233" s="138"/>
      <c r="AG1233" s="138"/>
      <c r="AH1233" s="138"/>
      <c r="AI1233" s="138"/>
      <c r="AJ1233" s="138"/>
      <c r="AK1233" s="138"/>
      <c r="AL1233" s="138"/>
      <c r="AM1233" s="138"/>
      <c r="AN1233" s="138"/>
      <c r="AO1233" s="138"/>
      <c r="AP1233" s="136"/>
      <c r="AQ1233" s="136"/>
      <c r="AR1233" s="136"/>
      <c r="AS1233" s="136"/>
      <c r="AT1233" s="136"/>
      <c r="AU1233" s="136"/>
      <c r="AV1233" s="136"/>
      <c r="AW1233" s="136"/>
      <c r="AX1233" s="136"/>
      <c r="AY1233" s="136"/>
      <c r="AZ1233" s="136"/>
      <c r="BA1233" s="136"/>
      <c r="BB1233" s="136"/>
      <c r="BC1233" s="136"/>
      <c r="BD1233" s="136"/>
      <c r="BE1233" s="136"/>
      <c r="BF1233" s="136"/>
      <c r="BG1233" s="136"/>
      <c r="BH1233" s="136"/>
      <c r="BI1233" s="136"/>
      <c r="BJ1233" s="136"/>
      <c r="BK1233" s="136"/>
      <c r="BL1233" s="136"/>
      <c r="BM1233" s="136"/>
      <c r="BN1233" s="136"/>
      <c r="BO1233" s="136"/>
      <c r="BP1233" s="136"/>
      <c r="BQ1233" s="136"/>
      <c r="BR1233" s="136"/>
      <c r="BS1233" s="136"/>
      <c r="BT1233" s="136"/>
      <c r="BU1233" s="136"/>
    </row>
    <row r="1234" spans="1:73">
      <c r="A1234" s="145"/>
      <c r="B1234" s="83"/>
      <c r="C1234" s="83"/>
      <c r="D1234" s="136"/>
      <c r="E1234" s="136"/>
      <c r="F1234" s="136"/>
      <c r="G1234" s="136"/>
      <c r="H1234" s="136"/>
      <c r="I1234" s="137"/>
      <c r="J1234" s="137"/>
      <c r="K1234" s="137"/>
      <c r="L1234" s="136"/>
      <c r="M1234" s="136"/>
      <c r="N1234" s="145"/>
      <c r="O1234" s="136"/>
      <c r="P1234" s="136"/>
      <c r="Q1234" s="137"/>
      <c r="R1234" s="136"/>
      <c r="S1234" s="136"/>
      <c r="T1234" s="137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8"/>
      <c r="AE1234" s="138"/>
      <c r="AF1234" s="138"/>
      <c r="AG1234" s="138"/>
      <c r="AH1234" s="138"/>
      <c r="AI1234" s="138"/>
      <c r="AJ1234" s="138"/>
      <c r="AK1234" s="138"/>
      <c r="AL1234" s="138"/>
      <c r="AM1234" s="138"/>
      <c r="AN1234" s="138"/>
      <c r="AO1234" s="138"/>
      <c r="AP1234" s="136"/>
      <c r="AQ1234" s="136"/>
      <c r="AR1234" s="136"/>
      <c r="AS1234" s="136"/>
      <c r="AT1234" s="136"/>
      <c r="AU1234" s="136"/>
      <c r="AV1234" s="136"/>
      <c r="AW1234" s="136"/>
      <c r="AX1234" s="136"/>
      <c r="AY1234" s="136"/>
      <c r="AZ1234" s="136"/>
      <c r="BA1234" s="136"/>
      <c r="BB1234" s="136"/>
      <c r="BC1234" s="136"/>
      <c r="BD1234" s="136"/>
      <c r="BE1234" s="136"/>
      <c r="BF1234" s="136"/>
      <c r="BG1234" s="136"/>
      <c r="BH1234" s="136"/>
      <c r="BI1234" s="136"/>
      <c r="BJ1234" s="136"/>
      <c r="BK1234" s="136"/>
      <c r="BL1234" s="136"/>
      <c r="BM1234" s="136"/>
      <c r="BN1234" s="136"/>
      <c r="BO1234" s="136"/>
      <c r="BP1234" s="136"/>
      <c r="BQ1234" s="136"/>
      <c r="BR1234" s="136"/>
      <c r="BS1234" s="136"/>
      <c r="BT1234" s="136"/>
      <c r="BU1234" s="136"/>
    </row>
    <row r="1235" spans="1:73">
      <c r="A1235" s="145"/>
      <c r="B1235" s="83"/>
      <c r="C1235" s="83"/>
      <c r="D1235" s="136"/>
      <c r="E1235" s="136"/>
      <c r="F1235" s="136"/>
      <c r="G1235" s="136"/>
      <c r="H1235" s="136"/>
      <c r="I1235" s="137"/>
      <c r="J1235" s="137"/>
      <c r="K1235" s="137"/>
      <c r="L1235" s="136"/>
      <c r="M1235" s="136"/>
      <c r="N1235" s="145"/>
      <c r="O1235" s="136"/>
      <c r="P1235" s="136"/>
      <c r="Q1235" s="137"/>
      <c r="R1235" s="136"/>
      <c r="S1235" s="136"/>
      <c r="T1235" s="137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8"/>
      <c r="AE1235" s="138"/>
      <c r="AF1235" s="138"/>
      <c r="AG1235" s="138"/>
      <c r="AH1235" s="138"/>
      <c r="AI1235" s="138"/>
      <c r="AJ1235" s="138"/>
      <c r="AK1235" s="138"/>
      <c r="AL1235" s="138"/>
      <c r="AM1235" s="138"/>
      <c r="AN1235" s="138"/>
      <c r="AO1235" s="138"/>
      <c r="AP1235" s="136"/>
      <c r="AQ1235" s="136"/>
      <c r="AR1235" s="136"/>
      <c r="AS1235" s="136"/>
      <c r="AT1235" s="136"/>
      <c r="AU1235" s="136"/>
      <c r="AV1235" s="136"/>
      <c r="AW1235" s="136"/>
      <c r="AX1235" s="136"/>
      <c r="AY1235" s="136"/>
      <c r="AZ1235" s="136"/>
      <c r="BA1235" s="136"/>
      <c r="BB1235" s="136"/>
      <c r="BC1235" s="136"/>
      <c r="BD1235" s="136"/>
      <c r="BE1235" s="136"/>
      <c r="BF1235" s="136"/>
      <c r="BG1235" s="136"/>
      <c r="BH1235" s="136"/>
      <c r="BI1235" s="136"/>
      <c r="BJ1235" s="136"/>
      <c r="BK1235" s="136"/>
      <c r="BL1235" s="136"/>
      <c r="BM1235" s="136"/>
      <c r="BN1235" s="136"/>
      <c r="BO1235" s="136"/>
      <c r="BP1235" s="136"/>
      <c r="BQ1235" s="136"/>
      <c r="BR1235" s="136"/>
      <c r="BS1235" s="136"/>
      <c r="BT1235" s="136"/>
      <c r="BU1235" s="136"/>
    </row>
    <row r="1236" spans="1:73">
      <c r="A1236" s="145"/>
      <c r="B1236" s="83"/>
      <c r="C1236" s="83"/>
      <c r="D1236" s="136"/>
      <c r="E1236" s="136"/>
      <c r="F1236" s="136"/>
      <c r="G1236" s="136"/>
      <c r="H1236" s="136"/>
      <c r="I1236" s="137"/>
      <c r="J1236" s="137"/>
      <c r="K1236" s="137"/>
      <c r="L1236" s="136"/>
      <c r="M1236" s="136"/>
      <c r="N1236" s="145"/>
      <c r="O1236" s="136"/>
      <c r="P1236" s="136"/>
      <c r="Q1236" s="137"/>
      <c r="R1236" s="136"/>
      <c r="S1236" s="136"/>
      <c r="T1236" s="137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8"/>
      <c r="AE1236" s="138"/>
      <c r="AF1236" s="138"/>
      <c r="AG1236" s="138"/>
      <c r="AH1236" s="138"/>
      <c r="AI1236" s="138"/>
      <c r="AJ1236" s="138"/>
      <c r="AK1236" s="138"/>
      <c r="AL1236" s="138"/>
      <c r="AM1236" s="138"/>
      <c r="AN1236" s="138"/>
      <c r="AO1236" s="138"/>
      <c r="AP1236" s="136"/>
      <c r="AQ1236" s="136"/>
      <c r="AR1236" s="136"/>
      <c r="AS1236" s="136"/>
      <c r="AT1236" s="136"/>
      <c r="AU1236" s="136"/>
      <c r="AV1236" s="136"/>
      <c r="AW1236" s="136"/>
      <c r="AX1236" s="136"/>
      <c r="AY1236" s="136"/>
      <c r="AZ1236" s="136"/>
      <c r="BA1236" s="136"/>
      <c r="BB1236" s="136"/>
      <c r="BC1236" s="136"/>
      <c r="BD1236" s="136"/>
      <c r="BE1236" s="136"/>
      <c r="BF1236" s="136"/>
      <c r="BG1236" s="136"/>
      <c r="BH1236" s="136"/>
      <c r="BI1236" s="136"/>
      <c r="BJ1236" s="136"/>
      <c r="BK1236" s="136"/>
      <c r="BL1236" s="136"/>
      <c r="BM1236" s="136"/>
      <c r="BN1236" s="136"/>
      <c r="BO1236" s="136"/>
      <c r="BP1236" s="136"/>
      <c r="BQ1236" s="136"/>
      <c r="BR1236" s="136"/>
      <c r="BS1236" s="136"/>
      <c r="BT1236" s="136"/>
      <c r="BU1236" s="136"/>
    </row>
    <row r="1237" spans="1:73">
      <c r="A1237" s="145"/>
      <c r="B1237" s="83"/>
      <c r="C1237" s="83"/>
      <c r="D1237" s="136"/>
      <c r="E1237" s="136"/>
      <c r="F1237" s="136"/>
      <c r="G1237" s="136"/>
      <c r="H1237" s="136"/>
      <c r="I1237" s="137"/>
      <c r="J1237" s="137"/>
      <c r="K1237" s="137"/>
      <c r="L1237" s="136"/>
      <c r="M1237" s="136"/>
      <c r="N1237" s="145"/>
      <c r="O1237" s="136"/>
      <c r="P1237" s="136"/>
      <c r="Q1237" s="137"/>
      <c r="R1237" s="136"/>
      <c r="S1237" s="136"/>
      <c r="T1237" s="137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8"/>
      <c r="AE1237" s="138"/>
      <c r="AF1237" s="138"/>
      <c r="AG1237" s="138"/>
      <c r="AH1237" s="138"/>
      <c r="AI1237" s="138"/>
      <c r="AJ1237" s="138"/>
      <c r="AK1237" s="138"/>
      <c r="AL1237" s="138"/>
      <c r="AM1237" s="138"/>
      <c r="AN1237" s="138"/>
      <c r="AO1237" s="138"/>
      <c r="AP1237" s="136"/>
      <c r="AQ1237" s="136"/>
      <c r="AR1237" s="136"/>
      <c r="AS1237" s="136"/>
      <c r="AT1237" s="136"/>
      <c r="AU1237" s="136"/>
      <c r="AV1237" s="136"/>
      <c r="AW1237" s="136"/>
      <c r="AX1237" s="136"/>
      <c r="AY1237" s="136"/>
      <c r="AZ1237" s="136"/>
      <c r="BA1237" s="136"/>
      <c r="BB1237" s="136"/>
      <c r="BC1237" s="136"/>
      <c r="BD1237" s="136"/>
      <c r="BE1237" s="136"/>
      <c r="BF1237" s="136"/>
      <c r="BG1237" s="136"/>
      <c r="BH1237" s="136"/>
      <c r="BI1237" s="136"/>
      <c r="BJ1237" s="136"/>
      <c r="BK1237" s="136"/>
      <c r="BL1237" s="136"/>
      <c r="BM1237" s="136"/>
      <c r="BN1237" s="136"/>
      <c r="BO1237" s="136"/>
      <c r="BP1237" s="136"/>
      <c r="BQ1237" s="136"/>
      <c r="BR1237" s="136"/>
      <c r="BS1237" s="136"/>
      <c r="BT1237" s="136"/>
      <c r="BU1237" s="136"/>
    </row>
    <row r="1238" spans="1:73">
      <c r="A1238" s="145"/>
      <c r="B1238" s="83"/>
      <c r="C1238" s="83"/>
      <c r="D1238" s="136"/>
      <c r="E1238" s="136"/>
      <c r="F1238" s="136"/>
      <c r="G1238" s="136"/>
      <c r="H1238" s="136"/>
      <c r="I1238" s="137"/>
      <c r="J1238" s="137"/>
      <c r="K1238" s="137"/>
      <c r="L1238" s="136"/>
      <c r="M1238" s="136"/>
      <c r="N1238" s="145"/>
      <c r="O1238" s="136"/>
      <c r="P1238" s="136"/>
      <c r="Q1238" s="137"/>
      <c r="R1238" s="136"/>
      <c r="S1238" s="136"/>
      <c r="T1238" s="137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8"/>
      <c r="AE1238" s="138"/>
      <c r="AF1238" s="138"/>
      <c r="AG1238" s="138"/>
      <c r="AH1238" s="138"/>
      <c r="AI1238" s="138"/>
      <c r="AJ1238" s="138"/>
      <c r="AK1238" s="138"/>
      <c r="AL1238" s="138"/>
      <c r="AM1238" s="138"/>
      <c r="AN1238" s="138"/>
      <c r="AO1238" s="138"/>
      <c r="AP1238" s="136"/>
      <c r="AQ1238" s="136"/>
      <c r="AR1238" s="136"/>
      <c r="AS1238" s="136"/>
      <c r="AT1238" s="136"/>
      <c r="AU1238" s="136"/>
      <c r="AV1238" s="136"/>
      <c r="AW1238" s="136"/>
      <c r="AX1238" s="136"/>
      <c r="AY1238" s="136"/>
      <c r="AZ1238" s="136"/>
      <c r="BA1238" s="136"/>
      <c r="BB1238" s="136"/>
      <c r="BC1238" s="136"/>
      <c r="BD1238" s="136"/>
      <c r="BE1238" s="136"/>
      <c r="BF1238" s="136"/>
      <c r="BG1238" s="136"/>
      <c r="BH1238" s="136"/>
      <c r="BI1238" s="136"/>
      <c r="BJ1238" s="136"/>
      <c r="BK1238" s="136"/>
      <c r="BL1238" s="136"/>
      <c r="BM1238" s="136"/>
      <c r="BN1238" s="136"/>
      <c r="BO1238" s="136"/>
      <c r="BP1238" s="136"/>
      <c r="BQ1238" s="136"/>
      <c r="BR1238" s="136"/>
      <c r="BS1238" s="136"/>
      <c r="BT1238" s="136"/>
      <c r="BU1238" s="136"/>
    </row>
    <row r="1239" spans="1:73">
      <c r="A1239" s="145"/>
      <c r="B1239" s="83"/>
      <c r="C1239" s="83"/>
      <c r="D1239" s="136"/>
      <c r="E1239" s="136"/>
      <c r="F1239" s="136"/>
      <c r="G1239" s="136"/>
      <c r="H1239" s="136"/>
      <c r="I1239" s="137"/>
      <c r="J1239" s="137"/>
      <c r="K1239" s="137"/>
      <c r="L1239" s="136"/>
      <c r="M1239" s="136"/>
      <c r="N1239" s="145"/>
      <c r="O1239" s="136"/>
      <c r="P1239" s="136"/>
      <c r="Q1239" s="137"/>
      <c r="R1239" s="136"/>
      <c r="S1239" s="136"/>
      <c r="T1239" s="137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8"/>
      <c r="AE1239" s="138"/>
      <c r="AF1239" s="138"/>
      <c r="AG1239" s="138"/>
      <c r="AH1239" s="138"/>
      <c r="AI1239" s="138"/>
      <c r="AJ1239" s="138"/>
      <c r="AK1239" s="138"/>
      <c r="AL1239" s="138"/>
      <c r="AM1239" s="138"/>
      <c r="AN1239" s="138"/>
      <c r="AO1239" s="138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6"/>
      <c r="BE1239" s="136"/>
      <c r="BF1239" s="136"/>
      <c r="BG1239" s="136"/>
      <c r="BH1239" s="136"/>
      <c r="BI1239" s="136"/>
      <c r="BJ1239" s="136"/>
      <c r="BK1239" s="136"/>
      <c r="BL1239" s="136"/>
      <c r="BM1239" s="136"/>
      <c r="BN1239" s="136"/>
      <c r="BO1239" s="136"/>
      <c r="BP1239" s="136"/>
      <c r="BQ1239" s="136"/>
      <c r="BR1239" s="136"/>
      <c r="BS1239" s="136"/>
      <c r="BT1239" s="136"/>
      <c r="BU1239" s="136"/>
    </row>
    <row r="1240" spans="1:73">
      <c r="A1240" s="145"/>
      <c r="B1240" s="83"/>
      <c r="C1240" s="83"/>
      <c r="D1240" s="136"/>
      <c r="E1240" s="136"/>
      <c r="F1240" s="136"/>
      <c r="G1240" s="136"/>
      <c r="H1240" s="136"/>
      <c r="I1240" s="137"/>
      <c r="J1240" s="137"/>
      <c r="K1240" s="137"/>
      <c r="L1240" s="136"/>
      <c r="M1240" s="136"/>
      <c r="N1240" s="145"/>
      <c r="O1240" s="136"/>
      <c r="P1240" s="136"/>
      <c r="Q1240" s="137"/>
      <c r="R1240" s="136"/>
      <c r="S1240" s="136"/>
      <c r="T1240" s="137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8"/>
      <c r="AE1240" s="138"/>
      <c r="AF1240" s="138"/>
      <c r="AG1240" s="138"/>
      <c r="AH1240" s="138"/>
      <c r="AI1240" s="138"/>
      <c r="AJ1240" s="138"/>
      <c r="AK1240" s="138"/>
      <c r="AL1240" s="138"/>
      <c r="AM1240" s="138"/>
      <c r="AN1240" s="138"/>
      <c r="AO1240" s="138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6"/>
      <c r="BE1240" s="136"/>
      <c r="BF1240" s="136"/>
      <c r="BG1240" s="136"/>
      <c r="BH1240" s="136"/>
      <c r="BI1240" s="136"/>
      <c r="BJ1240" s="136"/>
      <c r="BK1240" s="136"/>
      <c r="BL1240" s="136"/>
      <c r="BM1240" s="136"/>
      <c r="BN1240" s="136"/>
      <c r="BO1240" s="136"/>
      <c r="BP1240" s="136"/>
      <c r="BQ1240" s="136"/>
      <c r="BR1240" s="136"/>
      <c r="BS1240" s="136"/>
      <c r="BT1240" s="136"/>
      <c r="BU1240" s="136"/>
    </row>
    <row r="1241" spans="1:73">
      <c r="A1241" s="145"/>
      <c r="B1241" s="83"/>
      <c r="C1241" s="83"/>
      <c r="D1241" s="136"/>
      <c r="E1241" s="136"/>
      <c r="F1241" s="136"/>
      <c r="G1241" s="136"/>
      <c r="H1241" s="136"/>
      <c r="I1241" s="137"/>
      <c r="J1241" s="137"/>
      <c r="K1241" s="137"/>
      <c r="L1241" s="136"/>
      <c r="M1241" s="136"/>
      <c r="N1241" s="145"/>
      <c r="O1241" s="136"/>
      <c r="P1241" s="136"/>
      <c r="Q1241" s="137"/>
      <c r="R1241" s="136"/>
      <c r="S1241" s="136"/>
      <c r="T1241" s="137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8"/>
      <c r="AE1241" s="138"/>
      <c r="AF1241" s="138"/>
      <c r="AG1241" s="138"/>
      <c r="AH1241" s="138"/>
      <c r="AI1241" s="138"/>
      <c r="AJ1241" s="138"/>
      <c r="AK1241" s="138"/>
      <c r="AL1241" s="138"/>
      <c r="AM1241" s="138"/>
      <c r="AN1241" s="138"/>
      <c r="AO1241" s="138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6"/>
      <c r="BE1241" s="136"/>
      <c r="BF1241" s="136"/>
      <c r="BG1241" s="136"/>
      <c r="BH1241" s="136"/>
      <c r="BI1241" s="136"/>
      <c r="BJ1241" s="136"/>
      <c r="BK1241" s="136"/>
      <c r="BL1241" s="136"/>
      <c r="BM1241" s="136"/>
      <c r="BN1241" s="136"/>
      <c r="BO1241" s="136"/>
      <c r="BP1241" s="136"/>
      <c r="BQ1241" s="136"/>
      <c r="BR1241" s="136"/>
      <c r="BS1241" s="136"/>
      <c r="BT1241" s="136"/>
      <c r="BU1241" s="136"/>
    </row>
    <row r="1242" spans="1:73">
      <c r="A1242" s="145"/>
      <c r="B1242" s="83"/>
      <c r="C1242" s="83"/>
      <c r="D1242" s="136"/>
      <c r="E1242" s="136"/>
      <c r="F1242" s="136"/>
      <c r="G1242" s="136"/>
      <c r="H1242" s="136"/>
      <c r="I1242" s="137"/>
      <c r="J1242" s="137"/>
      <c r="K1242" s="137"/>
      <c r="L1242" s="136"/>
      <c r="M1242" s="136"/>
      <c r="N1242" s="145"/>
      <c r="O1242" s="136"/>
      <c r="P1242" s="136"/>
      <c r="Q1242" s="137"/>
      <c r="R1242" s="136"/>
      <c r="S1242" s="136"/>
      <c r="T1242" s="137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8"/>
      <c r="AE1242" s="138"/>
      <c r="AF1242" s="138"/>
      <c r="AG1242" s="138"/>
      <c r="AH1242" s="138"/>
      <c r="AI1242" s="138"/>
      <c r="AJ1242" s="138"/>
      <c r="AK1242" s="138"/>
      <c r="AL1242" s="138"/>
      <c r="AM1242" s="138"/>
      <c r="AN1242" s="138"/>
      <c r="AO1242" s="138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6"/>
      <c r="BE1242" s="136"/>
      <c r="BF1242" s="136"/>
      <c r="BG1242" s="136"/>
      <c r="BH1242" s="136"/>
      <c r="BI1242" s="136"/>
      <c r="BJ1242" s="136"/>
      <c r="BK1242" s="136"/>
      <c r="BL1242" s="136"/>
      <c r="BM1242" s="136"/>
      <c r="BN1242" s="136"/>
      <c r="BO1242" s="136"/>
      <c r="BP1242" s="136"/>
      <c r="BQ1242" s="136"/>
      <c r="BR1242" s="136"/>
      <c r="BS1242" s="136"/>
      <c r="BT1242" s="136"/>
      <c r="BU1242" s="136"/>
    </row>
    <row r="1243" spans="1:73">
      <c r="A1243" s="145"/>
      <c r="B1243" s="83"/>
      <c r="C1243" s="83"/>
      <c r="D1243" s="136"/>
      <c r="E1243" s="136"/>
      <c r="F1243" s="136"/>
      <c r="G1243" s="136"/>
      <c r="H1243" s="136"/>
      <c r="I1243" s="137"/>
      <c r="J1243" s="137"/>
      <c r="K1243" s="137"/>
      <c r="L1243" s="136"/>
      <c r="M1243" s="136"/>
      <c r="N1243" s="145"/>
      <c r="O1243" s="136"/>
      <c r="P1243" s="136"/>
      <c r="Q1243" s="137"/>
      <c r="R1243" s="136"/>
      <c r="S1243" s="136"/>
      <c r="T1243" s="137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8"/>
      <c r="AE1243" s="138"/>
      <c r="AF1243" s="138"/>
      <c r="AG1243" s="138"/>
      <c r="AH1243" s="138"/>
      <c r="AI1243" s="138"/>
      <c r="AJ1243" s="138"/>
      <c r="AK1243" s="138"/>
      <c r="AL1243" s="138"/>
      <c r="AM1243" s="138"/>
      <c r="AN1243" s="138"/>
      <c r="AO1243" s="138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6"/>
      <c r="BE1243" s="136"/>
      <c r="BF1243" s="136"/>
      <c r="BG1243" s="136"/>
      <c r="BH1243" s="136"/>
      <c r="BI1243" s="136"/>
      <c r="BJ1243" s="136"/>
      <c r="BK1243" s="136"/>
      <c r="BL1243" s="136"/>
      <c r="BM1243" s="136"/>
      <c r="BN1243" s="136"/>
      <c r="BO1243" s="136"/>
      <c r="BP1243" s="136"/>
      <c r="BQ1243" s="136"/>
      <c r="BR1243" s="136"/>
      <c r="BS1243" s="136"/>
      <c r="BT1243" s="136"/>
      <c r="BU1243" s="136"/>
    </row>
    <row r="1244" spans="1:73">
      <c r="A1244" s="145"/>
      <c r="B1244" s="83"/>
      <c r="C1244" s="83"/>
      <c r="D1244" s="136"/>
      <c r="E1244" s="136"/>
      <c r="F1244" s="136"/>
      <c r="G1244" s="136"/>
      <c r="H1244" s="136"/>
      <c r="I1244" s="137"/>
      <c r="J1244" s="137"/>
      <c r="K1244" s="137"/>
      <c r="L1244" s="136"/>
      <c r="M1244" s="136"/>
      <c r="N1244" s="145"/>
      <c r="O1244" s="136"/>
      <c r="P1244" s="136"/>
      <c r="Q1244" s="137"/>
      <c r="R1244" s="136"/>
      <c r="S1244" s="136"/>
      <c r="T1244" s="137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8"/>
      <c r="AE1244" s="138"/>
      <c r="AF1244" s="138"/>
      <c r="AG1244" s="138"/>
      <c r="AH1244" s="138"/>
      <c r="AI1244" s="138"/>
      <c r="AJ1244" s="138"/>
      <c r="AK1244" s="138"/>
      <c r="AL1244" s="138"/>
      <c r="AM1244" s="138"/>
      <c r="AN1244" s="138"/>
      <c r="AO1244" s="138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6"/>
      <c r="BE1244" s="136"/>
      <c r="BF1244" s="136"/>
      <c r="BG1244" s="136"/>
      <c r="BH1244" s="136"/>
      <c r="BI1244" s="136"/>
      <c r="BJ1244" s="136"/>
      <c r="BK1244" s="136"/>
      <c r="BL1244" s="136"/>
      <c r="BM1244" s="136"/>
      <c r="BN1244" s="136"/>
      <c r="BO1244" s="136"/>
      <c r="BP1244" s="136"/>
      <c r="BQ1244" s="136"/>
      <c r="BR1244" s="136"/>
      <c r="BS1244" s="136"/>
      <c r="BT1244" s="136"/>
      <c r="BU1244" s="136"/>
    </row>
    <row r="1245" spans="1:73">
      <c r="A1245" s="145"/>
      <c r="B1245" s="83"/>
      <c r="C1245" s="83"/>
      <c r="D1245" s="136"/>
      <c r="E1245" s="136"/>
      <c r="F1245" s="136"/>
      <c r="G1245" s="136"/>
      <c r="H1245" s="136"/>
      <c r="I1245" s="137"/>
      <c r="J1245" s="137"/>
      <c r="K1245" s="137"/>
      <c r="L1245" s="136"/>
      <c r="M1245" s="136"/>
      <c r="N1245" s="145"/>
      <c r="O1245" s="136"/>
      <c r="P1245" s="136"/>
      <c r="Q1245" s="137"/>
      <c r="R1245" s="136"/>
      <c r="S1245" s="136"/>
      <c r="T1245" s="137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8"/>
      <c r="AE1245" s="138"/>
      <c r="AF1245" s="138"/>
      <c r="AG1245" s="138"/>
      <c r="AH1245" s="138"/>
      <c r="AI1245" s="138"/>
      <c r="AJ1245" s="138"/>
      <c r="AK1245" s="138"/>
      <c r="AL1245" s="138"/>
      <c r="AM1245" s="138"/>
      <c r="AN1245" s="138"/>
      <c r="AO1245" s="138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6"/>
      <c r="BE1245" s="136"/>
      <c r="BF1245" s="136"/>
      <c r="BG1245" s="136"/>
      <c r="BH1245" s="136"/>
      <c r="BI1245" s="136"/>
      <c r="BJ1245" s="136"/>
      <c r="BK1245" s="136"/>
      <c r="BL1245" s="136"/>
      <c r="BM1245" s="136"/>
      <c r="BN1245" s="136"/>
      <c r="BO1245" s="136"/>
      <c r="BP1245" s="136"/>
      <c r="BQ1245" s="136"/>
      <c r="BR1245" s="136"/>
      <c r="BS1245" s="136"/>
      <c r="BT1245" s="136"/>
      <c r="BU1245" s="136"/>
    </row>
    <row r="1246" spans="1:73">
      <c r="A1246" s="145"/>
      <c r="B1246" s="83"/>
      <c r="C1246" s="83"/>
      <c r="D1246" s="136"/>
      <c r="E1246" s="136"/>
      <c r="F1246" s="136"/>
      <c r="G1246" s="136"/>
      <c r="H1246" s="136"/>
      <c r="I1246" s="137"/>
      <c r="J1246" s="137"/>
      <c r="K1246" s="137"/>
      <c r="L1246" s="136"/>
      <c r="M1246" s="136"/>
      <c r="N1246" s="145"/>
      <c r="O1246" s="136"/>
      <c r="P1246" s="136"/>
      <c r="Q1246" s="137"/>
      <c r="R1246" s="136"/>
      <c r="S1246" s="136"/>
      <c r="T1246" s="137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8"/>
      <c r="AE1246" s="138"/>
      <c r="AF1246" s="138"/>
      <c r="AG1246" s="138"/>
      <c r="AH1246" s="138"/>
      <c r="AI1246" s="138"/>
      <c r="AJ1246" s="138"/>
      <c r="AK1246" s="138"/>
      <c r="AL1246" s="138"/>
      <c r="AM1246" s="138"/>
      <c r="AN1246" s="138"/>
      <c r="AO1246" s="138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36"/>
      <c r="BH1246" s="136"/>
      <c r="BI1246" s="136"/>
      <c r="BJ1246" s="136"/>
      <c r="BK1246" s="136"/>
      <c r="BL1246" s="136"/>
      <c r="BM1246" s="136"/>
      <c r="BN1246" s="136"/>
      <c r="BO1246" s="136"/>
      <c r="BP1246" s="136"/>
      <c r="BQ1246" s="136"/>
      <c r="BR1246" s="136"/>
      <c r="BS1246" s="136"/>
      <c r="BT1246" s="136"/>
      <c r="BU1246" s="136"/>
    </row>
    <row r="1247" spans="1:73">
      <c r="A1247" s="145"/>
      <c r="B1247" s="83"/>
      <c r="C1247" s="83"/>
      <c r="D1247" s="136"/>
      <c r="E1247" s="136"/>
      <c r="F1247" s="136"/>
      <c r="G1247" s="136"/>
      <c r="H1247" s="136"/>
      <c r="I1247" s="137"/>
      <c r="J1247" s="137"/>
      <c r="K1247" s="137"/>
      <c r="L1247" s="136"/>
      <c r="M1247" s="136"/>
      <c r="N1247" s="145"/>
      <c r="O1247" s="136"/>
      <c r="P1247" s="136"/>
      <c r="Q1247" s="137"/>
      <c r="R1247" s="136"/>
      <c r="S1247" s="136"/>
      <c r="T1247" s="137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8"/>
      <c r="AE1247" s="138"/>
      <c r="AF1247" s="138"/>
      <c r="AG1247" s="138"/>
      <c r="AH1247" s="138"/>
      <c r="AI1247" s="138"/>
      <c r="AJ1247" s="138"/>
      <c r="AK1247" s="138"/>
      <c r="AL1247" s="138"/>
      <c r="AM1247" s="138"/>
      <c r="AN1247" s="138"/>
      <c r="AO1247" s="138"/>
      <c r="AP1247" s="136"/>
      <c r="AQ1247" s="136"/>
      <c r="AR1247" s="136"/>
      <c r="AS1247" s="136"/>
      <c r="AT1247" s="136"/>
      <c r="AU1247" s="136"/>
      <c r="AV1247" s="136"/>
      <c r="AW1247" s="136"/>
      <c r="AX1247" s="136"/>
      <c r="AY1247" s="136"/>
      <c r="AZ1247" s="136"/>
      <c r="BA1247" s="136"/>
      <c r="BB1247" s="136"/>
      <c r="BC1247" s="136"/>
      <c r="BD1247" s="136"/>
      <c r="BE1247" s="136"/>
      <c r="BF1247" s="136"/>
      <c r="BG1247" s="136"/>
      <c r="BH1247" s="136"/>
      <c r="BI1247" s="136"/>
      <c r="BJ1247" s="136"/>
      <c r="BK1247" s="136"/>
      <c r="BL1247" s="136"/>
      <c r="BM1247" s="136"/>
      <c r="BN1247" s="136"/>
      <c r="BO1247" s="136"/>
      <c r="BP1247" s="136"/>
      <c r="BQ1247" s="136"/>
      <c r="BR1247" s="136"/>
      <c r="BS1247" s="136"/>
      <c r="BT1247" s="136"/>
      <c r="BU1247" s="136"/>
    </row>
    <row r="1248" spans="1:73">
      <c r="A1248" s="145"/>
      <c r="B1248" s="83"/>
      <c r="C1248" s="83"/>
      <c r="D1248" s="136"/>
      <c r="E1248" s="136"/>
      <c r="F1248" s="136"/>
      <c r="G1248" s="136"/>
      <c r="H1248" s="136"/>
      <c r="I1248" s="137"/>
      <c r="J1248" s="137"/>
      <c r="K1248" s="137"/>
      <c r="L1248" s="136"/>
      <c r="M1248" s="136"/>
      <c r="N1248" s="145"/>
      <c r="O1248" s="136"/>
      <c r="P1248" s="136"/>
      <c r="Q1248" s="137"/>
      <c r="R1248" s="136"/>
      <c r="S1248" s="136"/>
      <c r="T1248" s="137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8"/>
      <c r="AE1248" s="138"/>
      <c r="AF1248" s="138"/>
      <c r="AG1248" s="138"/>
      <c r="AH1248" s="138"/>
      <c r="AI1248" s="138"/>
      <c r="AJ1248" s="138"/>
      <c r="AK1248" s="138"/>
      <c r="AL1248" s="138"/>
      <c r="AM1248" s="138"/>
      <c r="AN1248" s="138"/>
      <c r="AO1248" s="138"/>
      <c r="AP1248" s="136"/>
      <c r="AQ1248" s="136"/>
      <c r="AR1248" s="136"/>
      <c r="AS1248" s="136"/>
      <c r="AT1248" s="136"/>
      <c r="AU1248" s="136"/>
      <c r="AV1248" s="136"/>
      <c r="AW1248" s="136"/>
      <c r="AX1248" s="136"/>
      <c r="AY1248" s="136"/>
      <c r="AZ1248" s="136"/>
      <c r="BA1248" s="136"/>
      <c r="BB1248" s="136"/>
      <c r="BC1248" s="136"/>
      <c r="BD1248" s="136"/>
      <c r="BE1248" s="136"/>
      <c r="BF1248" s="136"/>
      <c r="BG1248" s="136"/>
      <c r="BH1248" s="136"/>
      <c r="BI1248" s="136"/>
      <c r="BJ1248" s="136"/>
      <c r="BK1248" s="136"/>
      <c r="BL1248" s="136"/>
      <c r="BM1248" s="136"/>
      <c r="BN1248" s="136"/>
      <c r="BO1248" s="136"/>
      <c r="BP1248" s="136"/>
      <c r="BQ1248" s="136"/>
      <c r="BR1248" s="136"/>
      <c r="BS1248" s="136"/>
      <c r="BT1248" s="136"/>
      <c r="BU1248" s="136"/>
    </row>
    <row r="1249" spans="1:73">
      <c r="A1249" s="145"/>
      <c r="B1249" s="83"/>
      <c r="C1249" s="83"/>
      <c r="D1249" s="136"/>
      <c r="E1249" s="136"/>
      <c r="F1249" s="136"/>
      <c r="G1249" s="136"/>
      <c r="H1249" s="136"/>
      <c r="I1249" s="137"/>
      <c r="J1249" s="137"/>
      <c r="K1249" s="137"/>
      <c r="L1249" s="136"/>
      <c r="M1249" s="136"/>
      <c r="N1249" s="145"/>
      <c r="O1249" s="136"/>
      <c r="P1249" s="136"/>
      <c r="Q1249" s="137"/>
      <c r="R1249" s="136"/>
      <c r="S1249" s="136"/>
      <c r="T1249" s="137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8"/>
      <c r="AE1249" s="138"/>
      <c r="AF1249" s="138"/>
      <c r="AG1249" s="138"/>
      <c r="AH1249" s="138"/>
      <c r="AI1249" s="138"/>
      <c r="AJ1249" s="138"/>
      <c r="AK1249" s="138"/>
      <c r="AL1249" s="138"/>
      <c r="AM1249" s="138"/>
      <c r="AN1249" s="138"/>
      <c r="AO1249" s="138"/>
      <c r="AP1249" s="136"/>
      <c r="AQ1249" s="136"/>
      <c r="AR1249" s="136"/>
      <c r="AS1249" s="136"/>
      <c r="AT1249" s="136"/>
      <c r="AU1249" s="136"/>
      <c r="AV1249" s="136"/>
      <c r="AW1249" s="136"/>
      <c r="AX1249" s="136"/>
      <c r="AY1249" s="136"/>
      <c r="AZ1249" s="136"/>
      <c r="BA1249" s="136"/>
      <c r="BB1249" s="136"/>
      <c r="BC1249" s="136"/>
      <c r="BD1249" s="136"/>
      <c r="BE1249" s="136"/>
      <c r="BF1249" s="136"/>
      <c r="BG1249" s="136"/>
      <c r="BH1249" s="136"/>
      <c r="BI1249" s="136"/>
      <c r="BJ1249" s="136"/>
      <c r="BK1249" s="136"/>
      <c r="BL1249" s="136"/>
      <c r="BM1249" s="136"/>
      <c r="BN1249" s="136"/>
      <c r="BO1249" s="136"/>
      <c r="BP1249" s="136"/>
      <c r="BQ1249" s="136"/>
      <c r="BR1249" s="136"/>
      <c r="BS1249" s="136"/>
      <c r="BT1249" s="136"/>
      <c r="BU1249" s="136"/>
    </row>
    <row r="1250" spans="1:73">
      <c r="A1250" s="145"/>
      <c r="B1250" s="83"/>
      <c r="C1250" s="83"/>
      <c r="D1250" s="136"/>
      <c r="E1250" s="136"/>
      <c r="F1250" s="136"/>
      <c r="G1250" s="136"/>
      <c r="H1250" s="136"/>
      <c r="I1250" s="137"/>
      <c r="J1250" s="137"/>
      <c r="K1250" s="137"/>
      <c r="L1250" s="136"/>
      <c r="M1250" s="136"/>
      <c r="N1250" s="145"/>
      <c r="O1250" s="136"/>
      <c r="P1250" s="136"/>
      <c r="Q1250" s="137"/>
      <c r="R1250" s="136"/>
      <c r="S1250" s="136"/>
      <c r="T1250" s="137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8"/>
      <c r="AE1250" s="138"/>
      <c r="AF1250" s="138"/>
      <c r="AG1250" s="138"/>
      <c r="AH1250" s="138"/>
      <c r="AI1250" s="138"/>
      <c r="AJ1250" s="138"/>
      <c r="AK1250" s="138"/>
      <c r="AL1250" s="138"/>
      <c r="AM1250" s="138"/>
      <c r="AN1250" s="138"/>
      <c r="AO1250" s="138"/>
      <c r="AP1250" s="136"/>
      <c r="AQ1250" s="136"/>
      <c r="AR1250" s="136"/>
      <c r="AS1250" s="136"/>
      <c r="AT1250" s="136"/>
      <c r="AU1250" s="136"/>
      <c r="AV1250" s="136"/>
      <c r="AW1250" s="136"/>
      <c r="AX1250" s="136"/>
      <c r="AY1250" s="136"/>
      <c r="AZ1250" s="136"/>
      <c r="BA1250" s="136"/>
      <c r="BB1250" s="136"/>
      <c r="BC1250" s="136"/>
      <c r="BD1250" s="136"/>
      <c r="BE1250" s="136"/>
      <c r="BF1250" s="136"/>
      <c r="BG1250" s="136"/>
      <c r="BH1250" s="136"/>
      <c r="BI1250" s="136"/>
      <c r="BJ1250" s="136"/>
      <c r="BK1250" s="136"/>
      <c r="BL1250" s="136"/>
      <c r="BM1250" s="136"/>
      <c r="BN1250" s="136"/>
      <c r="BO1250" s="136"/>
      <c r="BP1250" s="136"/>
      <c r="BQ1250" s="136"/>
      <c r="BR1250" s="136"/>
      <c r="BS1250" s="136"/>
      <c r="BT1250" s="136"/>
      <c r="BU1250" s="136"/>
    </row>
    <row r="1251" spans="1:73">
      <c r="A1251" s="145"/>
      <c r="B1251" s="83"/>
      <c r="C1251" s="83"/>
      <c r="D1251" s="136"/>
      <c r="E1251" s="136"/>
      <c r="F1251" s="136"/>
      <c r="G1251" s="136"/>
      <c r="H1251" s="136"/>
      <c r="I1251" s="137"/>
      <c r="J1251" s="137"/>
      <c r="K1251" s="137"/>
      <c r="L1251" s="136"/>
      <c r="M1251" s="136"/>
      <c r="N1251" s="145"/>
      <c r="O1251" s="136"/>
      <c r="P1251" s="136"/>
      <c r="Q1251" s="137"/>
      <c r="R1251" s="136"/>
      <c r="S1251" s="136"/>
      <c r="T1251" s="137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8"/>
      <c r="AE1251" s="138"/>
      <c r="AF1251" s="138"/>
      <c r="AG1251" s="138"/>
      <c r="AH1251" s="138"/>
      <c r="AI1251" s="138"/>
      <c r="AJ1251" s="138"/>
      <c r="AK1251" s="138"/>
      <c r="AL1251" s="138"/>
      <c r="AM1251" s="138"/>
      <c r="AN1251" s="138"/>
      <c r="AO1251" s="138"/>
      <c r="AP1251" s="136"/>
      <c r="AQ1251" s="136"/>
      <c r="AR1251" s="136"/>
      <c r="AS1251" s="136"/>
      <c r="AT1251" s="136"/>
      <c r="AU1251" s="136"/>
      <c r="AV1251" s="136"/>
      <c r="AW1251" s="136"/>
      <c r="AX1251" s="136"/>
      <c r="AY1251" s="136"/>
      <c r="AZ1251" s="136"/>
      <c r="BA1251" s="136"/>
      <c r="BB1251" s="136"/>
      <c r="BC1251" s="136"/>
      <c r="BD1251" s="136"/>
      <c r="BE1251" s="136"/>
      <c r="BF1251" s="136"/>
      <c r="BG1251" s="136"/>
      <c r="BH1251" s="136"/>
      <c r="BI1251" s="136"/>
      <c r="BJ1251" s="136"/>
      <c r="BK1251" s="136"/>
      <c r="BL1251" s="136"/>
      <c r="BM1251" s="136"/>
      <c r="BN1251" s="136"/>
      <c r="BO1251" s="136"/>
      <c r="BP1251" s="136"/>
      <c r="BQ1251" s="136"/>
      <c r="BR1251" s="136"/>
      <c r="BS1251" s="136"/>
      <c r="BT1251" s="136"/>
      <c r="BU1251" s="136"/>
    </row>
    <row r="1252" spans="1:73">
      <c r="A1252" s="145"/>
      <c r="B1252" s="83"/>
      <c r="C1252" s="83"/>
      <c r="D1252" s="136"/>
      <c r="E1252" s="136"/>
      <c r="F1252" s="136"/>
      <c r="G1252" s="136"/>
      <c r="H1252" s="136"/>
      <c r="I1252" s="137"/>
      <c r="J1252" s="137"/>
      <c r="K1252" s="137"/>
      <c r="L1252" s="136"/>
      <c r="M1252" s="136"/>
      <c r="N1252" s="145"/>
      <c r="O1252" s="136"/>
      <c r="P1252" s="136"/>
      <c r="Q1252" s="137"/>
      <c r="R1252" s="136"/>
      <c r="S1252" s="136"/>
      <c r="T1252" s="137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8"/>
      <c r="AE1252" s="138"/>
      <c r="AF1252" s="138"/>
      <c r="AG1252" s="138"/>
      <c r="AH1252" s="138"/>
      <c r="AI1252" s="138"/>
      <c r="AJ1252" s="138"/>
      <c r="AK1252" s="138"/>
      <c r="AL1252" s="138"/>
      <c r="AM1252" s="138"/>
      <c r="AN1252" s="138"/>
      <c r="AO1252" s="138"/>
      <c r="AP1252" s="136"/>
      <c r="AQ1252" s="136"/>
      <c r="AR1252" s="136"/>
      <c r="AS1252" s="136"/>
      <c r="AT1252" s="136"/>
      <c r="AU1252" s="136"/>
      <c r="AV1252" s="136"/>
      <c r="AW1252" s="136"/>
      <c r="AX1252" s="136"/>
      <c r="AY1252" s="136"/>
      <c r="AZ1252" s="136"/>
      <c r="BA1252" s="136"/>
      <c r="BB1252" s="136"/>
      <c r="BC1252" s="136"/>
      <c r="BD1252" s="136"/>
      <c r="BE1252" s="136"/>
      <c r="BF1252" s="136"/>
      <c r="BG1252" s="136"/>
      <c r="BH1252" s="136"/>
      <c r="BI1252" s="136"/>
      <c r="BJ1252" s="136"/>
      <c r="BK1252" s="136"/>
      <c r="BL1252" s="136"/>
      <c r="BM1252" s="136"/>
      <c r="BN1252" s="136"/>
      <c r="BO1252" s="136"/>
      <c r="BP1252" s="136"/>
      <c r="BQ1252" s="136"/>
      <c r="BR1252" s="136"/>
      <c r="BS1252" s="136"/>
      <c r="BT1252" s="136"/>
      <c r="BU1252" s="136"/>
    </row>
    <row r="1253" spans="1:73">
      <c r="A1253" s="145"/>
      <c r="B1253" s="83"/>
      <c r="C1253" s="83"/>
      <c r="D1253" s="136"/>
      <c r="E1253" s="136"/>
      <c r="F1253" s="136"/>
      <c r="G1253" s="136"/>
      <c r="H1253" s="136"/>
      <c r="I1253" s="137"/>
      <c r="J1253" s="137"/>
      <c r="K1253" s="137"/>
      <c r="L1253" s="136"/>
      <c r="M1253" s="136"/>
      <c r="N1253" s="145"/>
      <c r="O1253" s="136"/>
      <c r="P1253" s="136"/>
      <c r="Q1253" s="137"/>
      <c r="R1253" s="136"/>
      <c r="S1253" s="136"/>
      <c r="T1253" s="137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8"/>
      <c r="AE1253" s="138"/>
      <c r="AF1253" s="138"/>
      <c r="AG1253" s="138"/>
      <c r="AH1253" s="138"/>
      <c r="AI1253" s="138"/>
      <c r="AJ1253" s="138"/>
      <c r="AK1253" s="138"/>
      <c r="AL1253" s="138"/>
      <c r="AM1253" s="138"/>
      <c r="AN1253" s="138"/>
      <c r="AO1253" s="138"/>
      <c r="AP1253" s="136"/>
      <c r="AQ1253" s="136"/>
      <c r="AR1253" s="136"/>
      <c r="AS1253" s="136"/>
      <c r="AT1253" s="136"/>
      <c r="AU1253" s="136"/>
      <c r="AV1253" s="136"/>
      <c r="AW1253" s="136"/>
      <c r="AX1253" s="136"/>
      <c r="AY1253" s="136"/>
      <c r="AZ1253" s="136"/>
      <c r="BA1253" s="136"/>
      <c r="BB1253" s="136"/>
      <c r="BC1253" s="136"/>
      <c r="BD1253" s="136"/>
      <c r="BE1253" s="136"/>
      <c r="BF1253" s="136"/>
      <c r="BG1253" s="136"/>
      <c r="BH1253" s="136"/>
      <c r="BI1253" s="136"/>
      <c r="BJ1253" s="136"/>
      <c r="BK1253" s="136"/>
      <c r="BL1253" s="136"/>
      <c r="BM1253" s="136"/>
      <c r="BN1253" s="136"/>
      <c r="BO1253" s="136"/>
      <c r="BP1253" s="136"/>
      <c r="BQ1253" s="136"/>
      <c r="BR1253" s="136"/>
      <c r="BS1253" s="136"/>
      <c r="BT1253" s="136"/>
      <c r="BU1253" s="136"/>
    </row>
    <row r="1254" spans="1:73">
      <c r="A1254" s="145"/>
      <c r="B1254" s="83"/>
      <c r="C1254" s="83"/>
      <c r="D1254" s="136"/>
      <c r="E1254" s="136"/>
      <c r="F1254" s="136"/>
      <c r="G1254" s="136"/>
      <c r="H1254" s="136"/>
      <c r="I1254" s="137"/>
      <c r="J1254" s="137"/>
      <c r="K1254" s="137"/>
      <c r="L1254" s="136"/>
      <c r="M1254" s="136"/>
      <c r="N1254" s="145"/>
      <c r="O1254" s="136"/>
      <c r="P1254" s="136"/>
      <c r="Q1254" s="137"/>
      <c r="R1254" s="136"/>
      <c r="S1254" s="136"/>
      <c r="T1254" s="137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8"/>
      <c r="AE1254" s="138"/>
      <c r="AF1254" s="138"/>
      <c r="AG1254" s="138"/>
      <c r="AH1254" s="138"/>
      <c r="AI1254" s="138"/>
      <c r="AJ1254" s="138"/>
      <c r="AK1254" s="138"/>
      <c r="AL1254" s="138"/>
      <c r="AM1254" s="138"/>
      <c r="AN1254" s="138"/>
      <c r="AO1254" s="138"/>
      <c r="AP1254" s="136"/>
      <c r="AQ1254" s="136"/>
      <c r="AR1254" s="136"/>
      <c r="AS1254" s="136"/>
      <c r="AT1254" s="136"/>
      <c r="AU1254" s="136"/>
      <c r="AV1254" s="136"/>
      <c r="AW1254" s="136"/>
      <c r="AX1254" s="136"/>
      <c r="AY1254" s="136"/>
      <c r="AZ1254" s="136"/>
      <c r="BA1254" s="136"/>
      <c r="BB1254" s="136"/>
      <c r="BC1254" s="136"/>
      <c r="BD1254" s="136"/>
      <c r="BE1254" s="136"/>
      <c r="BF1254" s="136"/>
      <c r="BG1254" s="136"/>
      <c r="BH1254" s="136"/>
      <c r="BI1254" s="136"/>
      <c r="BJ1254" s="136"/>
      <c r="BK1254" s="136"/>
      <c r="BL1254" s="136"/>
      <c r="BM1254" s="136"/>
      <c r="BN1254" s="136"/>
      <c r="BO1254" s="136"/>
      <c r="BP1254" s="136"/>
      <c r="BQ1254" s="136"/>
      <c r="BR1254" s="136"/>
      <c r="BS1254" s="136"/>
      <c r="BT1254" s="136"/>
      <c r="BU1254" s="136"/>
    </row>
    <row r="1255" spans="1:73">
      <c r="A1255" s="145"/>
      <c r="B1255" s="83"/>
      <c r="C1255" s="83"/>
      <c r="D1255" s="136"/>
      <c r="E1255" s="136"/>
      <c r="F1255" s="136"/>
      <c r="G1255" s="136"/>
      <c r="H1255" s="136"/>
      <c r="I1255" s="137"/>
      <c r="J1255" s="137"/>
      <c r="K1255" s="137"/>
      <c r="L1255" s="136"/>
      <c r="M1255" s="136"/>
      <c r="N1255" s="145"/>
      <c r="O1255" s="136"/>
      <c r="P1255" s="136"/>
      <c r="Q1255" s="137"/>
      <c r="R1255" s="136"/>
      <c r="S1255" s="136"/>
      <c r="T1255" s="137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8"/>
      <c r="AE1255" s="138"/>
      <c r="AF1255" s="138"/>
      <c r="AG1255" s="138"/>
      <c r="AH1255" s="138"/>
      <c r="AI1255" s="138"/>
      <c r="AJ1255" s="138"/>
      <c r="AK1255" s="138"/>
      <c r="AL1255" s="138"/>
      <c r="AM1255" s="138"/>
      <c r="AN1255" s="138"/>
      <c r="AO1255" s="138"/>
      <c r="AP1255" s="136"/>
      <c r="AQ1255" s="136"/>
      <c r="AR1255" s="136"/>
      <c r="AS1255" s="136"/>
      <c r="AT1255" s="136"/>
      <c r="AU1255" s="136"/>
      <c r="AV1255" s="136"/>
      <c r="AW1255" s="136"/>
      <c r="AX1255" s="136"/>
      <c r="AY1255" s="136"/>
      <c r="AZ1255" s="136"/>
      <c r="BA1255" s="136"/>
      <c r="BB1255" s="136"/>
      <c r="BC1255" s="136"/>
      <c r="BD1255" s="136"/>
      <c r="BE1255" s="136"/>
      <c r="BF1255" s="136"/>
      <c r="BG1255" s="136"/>
      <c r="BH1255" s="136"/>
      <c r="BI1255" s="136"/>
      <c r="BJ1255" s="136"/>
      <c r="BK1255" s="136"/>
      <c r="BL1255" s="136"/>
      <c r="BM1255" s="136"/>
      <c r="BN1255" s="136"/>
      <c r="BO1255" s="136"/>
      <c r="BP1255" s="136"/>
      <c r="BQ1255" s="136"/>
      <c r="BR1255" s="136"/>
      <c r="BS1255" s="136"/>
      <c r="BT1255" s="136"/>
      <c r="BU1255" s="136"/>
    </row>
    <row r="1256" spans="1:73">
      <c r="A1256" s="145"/>
      <c r="B1256" s="83"/>
      <c r="C1256" s="83"/>
      <c r="D1256" s="136"/>
      <c r="E1256" s="136"/>
      <c r="F1256" s="136"/>
      <c r="G1256" s="136"/>
      <c r="H1256" s="136"/>
      <c r="I1256" s="137"/>
      <c r="J1256" s="137"/>
      <c r="K1256" s="137"/>
      <c r="L1256" s="136"/>
      <c r="M1256" s="136"/>
      <c r="N1256" s="145"/>
      <c r="O1256" s="136"/>
      <c r="P1256" s="136"/>
      <c r="Q1256" s="137"/>
      <c r="R1256" s="136"/>
      <c r="S1256" s="136"/>
      <c r="T1256" s="137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8"/>
      <c r="AE1256" s="138"/>
      <c r="AF1256" s="138"/>
      <c r="AG1256" s="138"/>
      <c r="AH1256" s="138"/>
      <c r="AI1256" s="138"/>
      <c r="AJ1256" s="138"/>
      <c r="AK1256" s="138"/>
      <c r="AL1256" s="138"/>
      <c r="AM1256" s="138"/>
      <c r="AN1256" s="138"/>
      <c r="AO1256" s="138"/>
      <c r="AP1256" s="136"/>
      <c r="AQ1256" s="136"/>
      <c r="AR1256" s="136"/>
      <c r="AS1256" s="136"/>
      <c r="AT1256" s="136"/>
      <c r="AU1256" s="136"/>
      <c r="AV1256" s="136"/>
      <c r="AW1256" s="136"/>
      <c r="AX1256" s="136"/>
      <c r="AY1256" s="136"/>
      <c r="AZ1256" s="136"/>
      <c r="BA1256" s="136"/>
      <c r="BB1256" s="136"/>
      <c r="BC1256" s="136"/>
      <c r="BD1256" s="136"/>
      <c r="BE1256" s="136"/>
      <c r="BF1256" s="136"/>
      <c r="BG1256" s="136"/>
      <c r="BH1256" s="136"/>
      <c r="BI1256" s="136"/>
      <c r="BJ1256" s="136"/>
      <c r="BK1256" s="136"/>
      <c r="BL1256" s="136"/>
      <c r="BM1256" s="136"/>
      <c r="BN1256" s="136"/>
      <c r="BO1256" s="136"/>
      <c r="BP1256" s="136"/>
      <c r="BQ1256" s="136"/>
      <c r="BR1256" s="136"/>
      <c r="BS1256" s="136"/>
      <c r="BT1256" s="136"/>
      <c r="BU1256" s="136"/>
    </row>
    <row r="1257" spans="1:73">
      <c r="A1257" s="145"/>
      <c r="B1257" s="83"/>
      <c r="C1257" s="83"/>
      <c r="D1257" s="136"/>
      <c r="E1257" s="136"/>
      <c r="F1257" s="136"/>
      <c r="G1257" s="136"/>
      <c r="H1257" s="136"/>
      <c r="I1257" s="137"/>
      <c r="J1257" s="137"/>
      <c r="K1257" s="137"/>
      <c r="L1257" s="136"/>
      <c r="M1257" s="136"/>
      <c r="N1257" s="145"/>
      <c r="O1257" s="136"/>
      <c r="P1257" s="136"/>
      <c r="Q1257" s="137"/>
      <c r="R1257" s="136"/>
      <c r="S1257" s="136"/>
      <c r="T1257" s="137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8"/>
      <c r="AE1257" s="138"/>
      <c r="AF1257" s="138"/>
      <c r="AG1257" s="138"/>
      <c r="AH1257" s="138"/>
      <c r="AI1257" s="138"/>
      <c r="AJ1257" s="138"/>
      <c r="AK1257" s="138"/>
      <c r="AL1257" s="138"/>
      <c r="AM1257" s="138"/>
      <c r="AN1257" s="138"/>
      <c r="AO1257" s="138"/>
      <c r="AP1257" s="136"/>
      <c r="AQ1257" s="136"/>
      <c r="AR1257" s="136"/>
      <c r="AS1257" s="136"/>
      <c r="AT1257" s="136"/>
      <c r="AU1257" s="136"/>
      <c r="AV1257" s="136"/>
      <c r="AW1257" s="136"/>
      <c r="AX1257" s="136"/>
      <c r="AY1257" s="136"/>
      <c r="AZ1257" s="136"/>
      <c r="BA1257" s="136"/>
      <c r="BB1257" s="136"/>
      <c r="BC1257" s="136"/>
      <c r="BD1257" s="136"/>
      <c r="BE1257" s="136"/>
      <c r="BF1257" s="136"/>
      <c r="BG1257" s="136"/>
      <c r="BH1257" s="136"/>
      <c r="BI1257" s="136"/>
      <c r="BJ1257" s="136"/>
      <c r="BK1257" s="136"/>
      <c r="BL1257" s="136"/>
      <c r="BM1257" s="136"/>
      <c r="BN1257" s="136"/>
      <c r="BO1257" s="136"/>
      <c r="BP1257" s="136"/>
      <c r="BQ1257" s="136"/>
      <c r="BR1257" s="136"/>
      <c r="BS1257" s="136"/>
      <c r="BT1257" s="136"/>
      <c r="BU1257" s="136"/>
    </row>
    <row r="1258" spans="1:73">
      <c r="A1258" s="145"/>
      <c r="B1258" s="83"/>
      <c r="C1258" s="83"/>
      <c r="D1258" s="136"/>
      <c r="E1258" s="136"/>
      <c r="F1258" s="136"/>
      <c r="G1258" s="136"/>
      <c r="H1258" s="136"/>
      <c r="I1258" s="137"/>
      <c r="J1258" s="137"/>
      <c r="K1258" s="137"/>
      <c r="L1258" s="136"/>
      <c r="M1258" s="136"/>
      <c r="N1258" s="145"/>
      <c r="O1258" s="136"/>
      <c r="P1258" s="136"/>
      <c r="Q1258" s="137"/>
      <c r="R1258" s="136"/>
      <c r="S1258" s="136"/>
      <c r="T1258" s="137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8"/>
      <c r="AE1258" s="138"/>
      <c r="AF1258" s="138"/>
      <c r="AG1258" s="138"/>
      <c r="AH1258" s="138"/>
      <c r="AI1258" s="138"/>
      <c r="AJ1258" s="138"/>
      <c r="AK1258" s="138"/>
      <c r="AL1258" s="138"/>
      <c r="AM1258" s="138"/>
      <c r="AN1258" s="138"/>
      <c r="AO1258" s="138"/>
      <c r="AP1258" s="136"/>
      <c r="AQ1258" s="136"/>
      <c r="AR1258" s="136"/>
      <c r="AS1258" s="136"/>
      <c r="AT1258" s="136"/>
      <c r="AU1258" s="136"/>
      <c r="AV1258" s="136"/>
      <c r="AW1258" s="136"/>
      <c r="AX1258" s="136"/>
      <c r="AY1258" s="136"/>
      <c r="AZ1258" s="136"/>
      <c r="BA1258" s="136"/>
      <c r="BB1258" s="136"/>
      <c r="BC1258" s="136"/>
      <c r="BD1258" s="136"/>
      <c r="BE1258" s="136"/>
      <c r="BF1258" s="136"/>
      <c r="BG1258" s="136"/>
      <c r="BH1258" s="136"/>
      <c r="BI1258" s="136"/>
      <c r="BJ1258" s="136"/>
      <c r="BK1258" s="136"/>
      <c r="BL1258" s="136"/>
      <c r="BM1258" s="136"/>
      <c r="BN1258" s="136"/>
      <c r="BO1258" s="136"/>
      <c r="BP1258" s="136"/>
      <c r="BQ1258" s="136"/>
      <c r="BR1258" s="136"/>
      <c r="BS1258" s="136"/>
      <c r="BT1258" s="136"/>
      <c r="BU1258" s="136"/>
    </row>
    <row r="1259" spans="1:73">
      <c r="A1259" s="145"/>
      <c r="B1259" s="83"/>
      <c r="C1259" s="83"/>
      <c r="D1259" s="136"/>
      <c r="E1259" s="136"/>
      <c r="F1259" s="136"/>
      <c r="G1259" s="136"/>
      <c r="H1259" s="136"/>
      <c r="I1259" s="137"/>
      <c r="J1259" s="137"/>
      <c r="K1259" s="137"/>
      <c r="L1259" s="136"/>
      <c r="M1259" s="136"/>
      <c r="N1259" s="145"/>
      <c r="O1259" s="136"/>
      <c r="P1259" s="136"/>
      <c r="Q1259" s="137"/>
      <c r="R1259" s="136"/>
      <c r="S1259" s="136"/>
      <c r="T1259" s="137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8"/>
      <c r="AE1259" s="138"/>
      <c r="AF1259" s="138"/>
      <c r="AG1259" s="138"/>
      <c r="AH1259" s="138"/>
      <c r="AI1259" s="138"/>
      <c r="AJ1259" s="138"/>
      <c r="AK1259" s="138"/>
      <c r="AL1259" s="138"/>
      <c r="AM1259" s="138"/>
      <c r="AN1259" s="138"/>
      <c r="AO1259" s="138"/>
      <c r="AP1259" s="136"/>
      <c r="AQ1259" s="136"/>
      <c r="AR1259" s="136"/>
      <c r="AS1259" s="136"/>
      <c r="AT1259" s="136"/>
      <c r="AU1259" s="136"/>
      <c r="AV1259" s="136"/>
      <c r="AW1259" s="136"/>
      <c r="AX1259" s="136"/>
      <c r="AY1259" s="136"/>
      <c r="AZ1259" s="136"/>
      <c r="BA1259" s="136"/>
      <c r="BB1259" s="136"/>
      <c r="BC1259" s="136"/>
      <c r="BD1259" s="136"/>
      <c r="BE1259" s="136"/>
      <c r="BF1259" s="136"/>
      <c r="BG1259" s="136"/>
      <c r="BH1259" s="136"/>
      <c r="BI1259" s="136"/>
      <c r="BJ1259" s="136"/>
      <c r="BK1259" s="136"/>
      <c r="BL1259" s="136"/>
      <c r="BM1259" s="136"/>
      <c r="BN1259" s="136"/>
      <c r="BO1259" s="136"/>
      <c r="BP1259" s="136"/>
      <c r="BQ1259" s="136"/>
      <c r="BR1259" s="136"/>
      <c r="BS1259" s="136"/>
      <c r="BT1259" s="136"/>
      <c r="BU1259" s="136"/>
    </row>
    <row r="1260" spans="1:73">
      <c r="A1260" s="145"/>
      <c r="B1260" s="83"/>
      <c r="C1260" s="83"/>
      <c r="D1260" s="136"/>
      <c r="E1260" s="136"/>
      <c r="F1260" s="136"/>
      <c r="G1260" s="136"/>
      <c r="H1260" s="136"/>
      <c r="I1260" s="137"/>
      <c r="J1260" s="137"/>
      <c r="K1260" s="137"/>
      <c r="L1260" s="136"/>
      <c r="M1260" s="136"/>
      <c r="N1260" s="145"/>
      <c r="O1260" s="136"/>
      <c r="P1260" s="136"/>
      <c r="Q1260" s="137"/>
      <c r="R1260" s="136"/>
      <c r="S1260" s="136"/>
      <c r="T1260" s="137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8"/>
      <c r="AE1260" s="138"/>
      <c r="AF1260" s="138"/>
      <c r="AG1260" s="138"/>
      <c r="AH1260" s="138"/>
      <c r="AI1260" s="138"/>
      <c r="AJ1260" s="138"/>
      <c r="AK1260" s="138"/>
      <c r="AL1260" s="138"/>
      <c r="AM1260" s="138"/>
      <c r="AN1260" s="138"/>
      <c r="AO1260" s="138"/>
      <c r="AP1260" s="136"/>
      <c r="AQ1260" s="136"/>
      <c r="AR1260" s="136"/>
      <c r="AS1260" s="136"/>
      <c r="AT1260" s="136"/>
      <c r="AU1260" s="136"/>
      <c r="AV1260" s="136"/>
      <c r="AW1260" s="136"/>
      <c r="AX1260" s="136"/>
      <c r="AY1260" s="136"/>
      <c r="AZ1260" s="136"/>
      <c r="BA1260" s="136"/>
      <c r="BB1260" s="136"/>
      <c r="BC1260" s="136"/>
      <c r="BD1260" s="136"/>
      <c r="BE1260" s="136"/>
      <c r="BF1260" s="136"/>
      <c r="BG1260" s="136"/>
      <c r="BH1260" s="136"/>
      <c r="BI1260" s="136"/>
      <c r="BJ1260" s="136"/>
      <c r="BK1260" s="136"/>
      <c r="BL1260" s="136"/>
      <c r="BM1260" s="136"/>
      <c r="BN1260" s="136"/>
      <c r="BO1260" s="136"/>
      <c r="BP1260" s="136"/>
      <c r="BQ1260" s="136"/>
      <c r="BR1260" s="136"/>
      <c r="BS1260" s="136"/>
      <c r="BT1260" s="136"/>
      <c r="BU1260" s="136"/>
    </row>
    <row r="1261" spans="1:73">
      <c r="A1261" s="145"/>
      <c r="B1261" s="83"/>
      <c r="C1261" s="83"/>
      <c r="D1261" s="136"/>
      <c r="E1261" s="136"/>
      <c r="F1261" s="136"/>
      <c r="G1261" s="136"/>
      <c r="H1261" s="136"/>
      <c r="I1261" s="137"/>
      <c r="J1261" s="137"/>
      <c r="K1261" s="137"/>
      <c r="L1261" s="136"/>
      <c r="M1261" s="136"/>
      <c r="N1261" s="145"/>
      <c r="O1261" s="136"/>
      <c r="P1261" s="136"/>
      <c r="Q1261" s="137"/>
      <c r="R1261" s="136"/>
      <c r="S1261" s="136"/>
      <c r="T1261" s="137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8"/>
      <c r="AE1261" s="138"/>
      <c r="AF1261" s="138"/>
      <c r="AG1261" s="138"/>
      <c r="AH1261" s="138"/>
      <c r="AI1261" s="138"/>
      <c r="AJ1261" s="138"/>
      <c r="AK1261" s="138"/>
      <c r="AL1261" s="138"/>
      <c r="AM1261" s="138"/>
      <c r="AN1261" s="138"/>
      <c r="AO1261" s="138"/>
      <c r="AP1261" s="136"/>
      <c r="AQ1261" s="136"/>
      <c r="AR1261" s="136"/>
      <c r="AS1261" s="136"/>
      <c r="AT1261" s="136"/>
      <c r="AU1261" s="136"/>
      <c r="AV1261" s="136"/>
      <c r="AW1261" s="136"/>
      <c r="AX1261" s="136"/>
      <c r="AY1261" s="136"/>
      <c r="AZ1261" s="136"/>
      <c r="BA1261" s="136"/>
      <c r="BB1261" s="136"/>
      <c r="BC1261" s="136"/>
      <c r="BD1261" s="136"/>
      <c r="BE1261" s="136"/>
      <c r="BF1261" s="136"/>
      <c r="BG1261" s="136"/>
      <c r="BH1261" s="136"/>
      <c r="BI1261" s="136"/>
      <c r="BJ1261" s="136"/>
      <c r="BK1261" s="136"/>
      <c r="BL1261" s="136"/>
      <c r="BM1261" s="136"/>
      <c r="BN1261" s="136"/>
      <c r="BO1261" s="136"/>
      <c r="BP1261" s="136"/>
      <c r="BQ1261" s="136"/>
      <c r="BR1261" s="136"/>
      <c r="BS1261" s="136"/>
      <c r="BT1261" s="136"/>
      <c r="BU1261" s="136"/>
    </row>
    <row r="1262" spans="1:73">
      <c r="A1262" s="145"/>
      <c r="B1262" s="83"/>
      <c r="C1262" s="83"/>
      <c r="D1262" s="136"/>
      <c r="E1262" s="136"/>
      <c r="F1262" s="136"/>
      <c r="G1262" s="136"/>
      <c r="H1262" s="136"/>
      <c r="I1262" s="137"/>
      <c r="J1262" s="137"/>
      <c r="K1262" s="137"/>
      <c r="L1262" s="136"/>
      <c r="M1262" s="136"/>
      <c r="N1262" s="145"/>
      <c r="O1262" s="136"/>
      <c r="P1262" s="136"/>
      <c r="Q1262" s="137"/>
      <c r="R1262" s="136"/>
      <c r="S1262" s="136"/>
      <c r="T1262" s="137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8"/>
      <c r="AE1262" s="138"/>
      <c r="AF1262" s="138"/>
      <c r="AG1262" s="138"/>
      <c r="AH1262" s="138"/>
      <c r="AI1262" s="138"/>
      <c r="AJ1262" s="138"/>
      <c r="AK1262" s="138"/>
      <c r="AL1262" s="138"/>
      <c r="AM1262" s="138"/>
      <c r="AN1262" s="138"/>
      <c r="AO1262" s="138"/>
      <c r="AP1262" s="136"/>
      <c r="AQ1262" s="136"/>
      <c r="AR1262" s="136"/>
      <c r="AS1262" s="136"/>
      <c r="AT1262" s="136"/>
      <c r="AU1262" s="136"/>
      <c r="AV1262" s="136"/>
      <c r="AW1262" s="136"/>
      <c r="AX1262" s="136"/>
      <c r="AY1262" s="136"/>
      <c r="AZ1262" s="136"/>
      <c r="BA1262" s="136"/>
      <c r="BB1262" s="136"/>
      <c r="BC1262" s="136"/>
      <c r="BD1262" s="136"/>
      <c r="BE1262" s="136"/>
      <c r="BF1262" s="136"/>
      <c r="BG1262" s="136"/>
      <c r="BH1262" s="136"/>
      <c r="BI1262" s="136"/>
      <c r="BJ1262" s="136"/>
      <c r="BK1262" s="136"/>
      <c r="BL1262" s="136"/>
      <c r="BM1262" s="136"/>
      <c r="BN1262" s="136"/>
      <c r="BO1262" s="136"/>
      <c r="BP1262" s="136"/>
      <c r="BQ1262" s="136"/>
      <c r="BR1262" s="136"/>
      <c r="BS1262" s="136"/>
      <c r="BT1262" s="136"/>
      <c r="BU1262" s="136"/>
    </row>
    <row r="1263" spans="1:73">
      <c r="A1263" s="145"/>
      <c r="B1263" s="83"/>
      <c r="C1263" s="83"/>
      <c r="D1263" s="136"/>
      <c r="E1263" s="136"/>
      <c r="F1263" s="136"/>
      <c r="G1263" s="136"/>
      <c r="H1263" s="136"/>
      <c r="I1263" s="137"/>
      <c r="J1263" s="137"/>
      <c r="K1263" s="137"/>
      <c r="L1263" s="136"/>
      <c r="M1263" s="136"/>
      <c r="N1263" s="145"/>
      <c r="O1263" s="136"/>
      <c r="P1263" s="136"/>
      <c r="Q1263" s="137"/>
      <c r="R1263" s="136"/>
      <c r="S1263" s="136"/>
      <c r="T1263" s="137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8"/>
      <c r="AE1263" s="138"/>
      <c r="AF1263" s="138"/>
      <c r="AG1263" s="138"/>
      <c r="AH1263" s="138"/>
      <c r="AI1263" s="138"/>
      <c r="AJ1263" s="138"/>
      <c r="AK1263" s="138"/>
      <c r="AL1263" s="138"/>
      <c r="AM1263" s="138"/>
      <c r="AN1263" s="138"/>
      <c r="AO1263" s="138"/>
      <c r="AP1263" s="136"/>
      <c r="AQ1263" s="136"/>
      <c r="AR1263" s="136"/>
      <c r="AS1263" s="136"/>
      <c r="AT1263" s="136"/>
      <c r="AU1263" s="136"/>
      <c r="AV1263" s="136"/>
      <c r="AW1263" s="136"/>
      <c r="AX1263" s="136"/>
      <c r="AY1263" s="136"/>
      <c r="AZ1263" s="136"/>
      <c r="BA1263" s="136"/>
      <c r="BB1263" s="136"/>
      <c r="BC1263" s="136"/>
      <c r="BD1263" s="136"/>
      <c r="BE1263" s="136"/>
      <c r="BF1263" s="136"/>
      <c r="BG1263" s="136"/>
      <c r="BH1263" s="136"/>
      <c r="BI1263" s="136"/>
      <c r="BJ1263" s="136"/>
      <c r="BK1263" s="136"/>
      <c r="BL1263" s="136"/>
      <c r="BM1263" s="136"/>
      <c r="BN1263" s="136"/>
      <c r="BO1263" s="136"/>
      <c r="BP1263" s="136"/>
      <c r="BQ1263" s="136"/>
      <c r="BR1263" s="136"/>
      <c r="BS1263" s="136"/>
      <c r="BT1263" s="136"/>
      <c r="BU1263" s="136"/>
    </row>
    <row r="1264" spans="1:73">
      <c r="A1264" s="145"/>
      <c r="B1264" s="83"/>
      <c r="C1264" s="83"/>
      <c r="D1264" s="136"/>
      <c r="E1264" s="136"/>
      <c r="F1264" s="136"/>
      <c r="G1264" s="136"/>
      <c r="H1264" s="136"/>
      <c r="I1264" s="137"/>
      <c r="J1264" s="137"/>
      <c r="K1264" s="137"/>
      <c r="L1264" s="136"/>
      <c r="M1264" s="136"/>
      <c r="N1264" s="145"/>
      <c r="O1264" s="136"/>
      <c r="P1264" s="136"/>
      <c r="Q1264" s="137"/>
      <c r="R1264" s="136"/>
      <c r="S1264" s="136"/>
      <c r="T1264" s="137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8"/>
      <c r="AE1264" s="138"/>
      <c r="AF1264" s="138"/>
      <c r="AG1264" s="138"/>
      <c r="AH1264" s="138"/>
      <c r="AI1264" s="138"/>
      <c r="AJ1264" s="138"/>
      <c r="AK1264" s="138"/>
      <c r="AL1264" s="138"/>
      <c r="AM1264" s="138"/>
      <c r="AN1264" s="138"/>
      <c r="AO1264" s="138"/>
      <c r="AP1264" s="136"/>
      <c r="AQ1264" s="136"/>
      <c r="AR1264" s="136"/>
      <c r="AS1264" s="136"/>
      <c r="AT1264" s="136"/>
      <c r="AU1264" s="136"/>
      <c r="AV1264" s="136"/>
      <c r="AW1264" s="136"/>
      <c r="AX1264" s="136"/>
      <c r="AY1264" s="136"/>
      <c r="AZ1264" s="136"/>
      <c r="BA1264" s="136"/>
      <c r="BB1264" s="136"/>
      <c r="BC1264" s="136"/>
      <c r="BD1264" s="136"/>
      <c r="BE1264" s="136"/>
      <c r="BF1264" s="136"/>
      <c r="BG1264" s="136"/>
      <c r="BH1264" s="136"/>
      <c r="BI1264" s="136"/>
      <c r="BJ1264" s="136"/>
      <c r="BK1264" s="136"/>
      <c r="BL1264" s="136"/>
      <c r="BM1264" s="136"/>
      <c r="BN1264" s="136"/>
      <c r="BO1264" s="136"/>
      <c r="BP1264" s="136"/>
      <c r="BQ1264" s="136"/>
      <c r="BR1264" s="136"/>
      <c r="BS1264" s="136"/>
      <c r="BT1264" s="136"/>
      <c r="BU1264" s="136"/>
    </row>
    <row r="1265" spans="1:73">
      <c r="A1265" s="145"/>
      <c r="B1265" s="83"/>
      <c r="C1265" s="83"/>
      <c r="D1265" s="136"/>
      <c r="E1265" s="136"/>
      <c r="F1265" s="136"/>
      <c r="G1265" s="136"/>
      <c r="H1265" s="136"/>
      <c r="I1265" s="137"/>
      <c r="J1265" s="137"/>
      <c r="K1265" s="137"/>
      <c r="L1265" s="136"/>
      <c r="M1265" s="136"/>
      <c r="N1265" s="145"/>
      <c r="O1265" s="136"/>
      <c r="P1265" s="136"/>
      <c r="Q1265" s="137"/>
      <c r="R1265" s="136"/>
      <c r="S1265" s="136"/>
      <c r="T1265" s="137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8"/>
      <c r="AE1265" s="138"/>
      <c r="AF1265" s="138"/>
      <c r="AG1265" s="138"/>
      <c r="AH1265" s="138"/>
      <c r="AI1265" s="138"/>
      <c r="AJ1265" s="138"/>
      <c r="AK1265" s="138"/>
      <c r="AL1265" s="138"/>
      <c r="AM1265" s="138"/>
      <c r="AN1265" s="138"/>
      <c r="AO1265" s="138"/>
      <c r="AP1265" s="136"/>
      <c r="AQ1265" s="136"/>
      <c r="AR1265" s="136"/>
      <c r="AS1265" s="136"/>
      <c r="AT1265" s="136"/>
      <c r="AU1265" s="136"/>
      <c r="AV1265" s="136"/>
      <c r="AW1265" s="136"/>
      <c r="AX1265" s="136"/>
      <c r="AY1265" s="136"/>
      <c r="AZ1265" s="136"/>
      <c r="BA1265" s="136"/>
      <c r="BB1265" s="136"/>
      <c r="BC1265" s="136"/>
      <c r="BD1265" s="136"/>
      <c r="BE1265" s="136"/>
      <c r="BF1265" s="136"/>
      <c r="BG1265" s="136"/>
      <c r="BH1265" s="136"/>
      <c r="BI1265" s="136"/>
      <c r="BJ1265" s="136"/>
      <c r="BK1265" s="136"/>
      <c r="BL1265" s="136"/>
      <c r="BM1265" s="136"/>
      <c r="BN1265" s="136"/>
      <c r="BO1265" s="136"/>
      <c r="BP1265" s="136"/>
      <c r="BQ1265" s="136"/>
      <c r="BR1265" s="136"/>
      <c r="BS1265" s="136"/>
      <c r="BT1265" s="136"/>
      <c r="BU1265" s="136"/>
    </row>
    <row r="1266" spans="1:73">
      <c r="A1266" s="145"/>
      <c r="B1266" s="83"/>
      <c r="C1266" s="83"/>
      <c r="D1266" s="136"/>
      <c r="E1266" s="136"/>
      <c r="F1266" s="136"/>
      <c r="G1266" s="136"/>
      <c r="H1266" s="136"/>
      <c r="I1266" s="137"/>
      <c r="J1266" s="137"/>
      <c r="K1266" s="137"/>
      <c r="L1266" s="136"/>
      <c r="M1266" s="136"/>
      <c r="N1266" s="145"/>
      <c r="O1266" s="136"/>
      <c r="P1266" s="136"/>
      <c r="Q1266" s="137"/>
      <c r="R1266" s="136"/>
      <c r="S1266" s="136"/>
      <c r="T1266" s="137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8"/>
      <c r="AE1266" s="138"/>
      <c r="AF1266" s="138"/>
      <c r="AG1266" s="138"/>
      <c r="AH1266" s="138"/>
      <c r="AI1266" s="138"/>
      <c r="AJ1266" s="138"/>
      <c r="AK1266" s="138"/>
      <c r="AL1266" s="138"/>
      <c r="AM1266" s="138"/>
      <c r="AN1266" s="138"/>
      <c r="AO1266" s="138"/>
      <c r="AP1266" s="136"/>
      <c r="AQ1266" s="136"/>
      <c r="AR1266" s="136"/>
      <c r="AS1266" s="136"/>
      <c r="AT1266" s="136"/>
      <c r="AU1266" s="136"/>
      <c r="AV1266" s="136"/>
      <c r="AW1266" s="136"/>
      <c r="AX1266" s="136"/>
      <c r="AY1266" s="136"/>
      <c r="AZ1266" s="136"/>
      <c r="BA1266" s="136"/>
      <c r="BB1266" s="136"/>
      <c r="BC1266" s="136"/>
      <c r="BD1266" s="136"/>
      <c r="BE1266" s="136"/>
      <c r="BF1266" s="136"/>
      <c r="BG1266" s="136"/>
      <c r="BH1266" s="136"/>
      <c r="BI1266" s="136"/>
      <c r="BJ1266" s="136"/>
      <c r="BK1266" s="136"/>
      <c r="BL1266" s="136"/>
      <c r="BM1266" s="136"/>
      <c r="BN1266" s="136"/>
      <c r="BO1266" s="136"/>
      <c r="BP1266" s="136"/>
      <c r="BQ1266" s="136"/>
      <c r="BR1266" s="136"/>
      <c r="BS1266" s="136"/>
      <c r="BT1266" s="136"/>
      <c r="BU1266" s="136"/>
    </row>
    <row r="1267" spans="1:73">
      <c r="A1267" s="145"/>
      <c r="B1267" s="83"/>
      <c r="C1267" s="83"/>
      <c r="D1267" s="136"/>
      <c r="E1267" s="136"/>
      <c r="F1267" s="136"/>
      <c r="G1267" s="136"/>
      <c r="H1267" s="136"/>
      <c r="I1267" s="137"/>
      <c r="J1267" s="137"/>
      <c r="K1267" s="137"/>
      <c r="L1267" s="136"/>
      <c r="M1267" s="136"/>
      <c r="N1267" s="145"/>
      <c r="O1267" s="136"/>
      <c r="P1267" s="136"/>
      <c r="Q1267" s="137"/>
      <c r="R1267" s="136"/>
      <c r="S1267" s="136"/>
      <c r="T1267" s="137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8"/>
      <c r="AE1267" s="138"/>
      <c r="AF1267" s="138"/>
      <c r="AG1267" s="138"/>
      <c r="AH1267" s="138"/>
      <c r="AI1267" s="138"/>
      <c r="AJ1267" s="138"/>
      <c r="AK1267" s="138"/>
      <c r="AL1267" s="138"/>
      <c r="AM1267" s="138"/>
      <c r="AN1267" s="138"/>
      <c r="AO1267" s="138"/>
      <c r="AP1267" s="136"/>
      <c r="AQ1267" s="136"/>
      <c r="AR1267" s="136"/>
      <c r="AS1267" s="136"/>
      <c r="AT1267" s="136"/>
      <c r="AU1267" s="136"/>
      <c r="AV1267" s="136"/>
      <c r="AW1267" s="136"/>
      <c r="AX1267" s="136"/>
      <c r="AY1267" s="136"/>
      <c r="AZ1267" s="136"/>
      <c r="BA1267" s="136"/>
      <c r="BB1267" s="136"/>
      <c r="BC1267" s="136"/>
      <c r="BD1267" s="136"/>
      <c r="BE1267" s="136"/>
      <c r="BF1267" s="136"/>
      <c r="BG1267" s="136"/>
      <c r="BH1267" s="136"/>
      <c r="BI1267" s="136"/>
      <c r="BJ1267" s="136"/>
      <c r="BK1267" s="136"/>
      <c r="BL1267" s="136"/>
      <c r="BM1267" s="136"/>
      <c r="BN1267" s="136"/>
      <c r="BO1267" s="136"/>
      <c r="BP1267" s="136"/>
      <c r="BQ1267" s="136"/>
      <c r="BR1267" s="136"/>
      <c r="BS1267" s="136"/>
      <c r="BT1267" s="136"/>
      <c r="BU1267" s="136"/>
    </row>
    <row r="1268" spans="1:73">
      <c r="A1268" s="145"/>
      <c r="B1268" s="83"/>
      <c r="C1268" s="83"/>
      <c r="D1268" s="136"/>
      <c r="E1268" s="136"/>
      <c r="F1268" s="136"/>
      <c r="G1268" s="136"/>
      <c r="H1268" s="136"/>
      <c r="I1268" s="137"/>
      <c r="J1268" s="137"/>
      <c r="K1268" s="137"/>
      <c r="L1268" s="136"/>
      <c r="M1268" s="136"/>
      <c r="N1268" s="145"/>
      <c r="O1268" s="136"/>
      <c r="P1268" s="136"/>
      <c r="Q1268" s="137"/>
      <c r="R1268" s="136"/>
      <c r="S1268" s="136"/>
      <c r="T1268" s="137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8"/>
      <c r="AE1268" s="138"/>
      <c r="AF1268" s="138"/>
      <c r="AG1268" s="138"/>
      <c r="AH1268" s="138"/>
      <c r="AI1268" s="138"/>
      <c r="AJ1268" s="138"/>
      <c r="AK1268" s="138"/>
      <c r="AL1268" s="138"/>
      <c r="AM1268" s="138"/>
      <c r="AN1268" s="138"/>
      <c r="AO1268" s="138"/>
      <c r="AP1268" s="136"/>
      <c r="AQ1268" s="136"/>
      <c r="AR1268" s="136"/>
      <c r="AS1268" s="136"/>
      <c r="AT1268" s="136"/>
      <c r="AU1268" s="136"/>
      <c r="AV1268" s="136"/>
      <c r="AW1268" s="136"/>
      <c r="AX1268" s="136"/>
      <c r="AY1268" s="136"/>
      <c r="AZ1268" s="136"/>
      <c r="BA1268" s="136"/>
      <c r="BB1268" s="136"/>
      <c r="BC1268" s="136"/>
      <c r="BD1268" s="136"/>
      <c r="BE1268" s="136"/>
      <c r="BF1268" s="136"/>
      <c r="BG1268" s="136"/>
      <c r="BH1268" s="136"/>
      <c r="BI1268" s="136"/>
      <c r="BJ1268" s="136"/>
      <c r="BK1268" s="136"/>
      <c r="BL1268" s="136"/>
      <c r="BM1268" s="136"/>
      <c r="BN1268" s="136"/>
      <c r="BO1268" s="136"/>
      <c r="BP1268" s="136"/>
      <c r="BQ1268" s="136"/>
      <c r="BR1268" s="136"/>
      <c r="BS1268" s="136"/>
      <c r="BT1268" s="136"/>
      <c r="BU1268" s="136"/>
    </row>
    <row r="1269" spans="1:73">
      <c r="A1269" s="145"/>
      <c r="B1269" s="83"/>
      <c r="C1269" s="83"/>
      <c r="D1269" s="136"/>
      <c r="E1269" s="136"/>
      <c r="F1269" s="136"/>
      <c r="G1269" s="136"/>
      <c r="H1269" s="136"/>
      <c r="I1269" s="137"/>
      <c r="J1269" s="137"/>
      <c r="K1269" s="137"/>
      <c r="L1269" s="136"/>
      <c r="M1269" s="136"/>
      <c r="N1269" s="145"/>
      <c r="O1269" s="136"/>
      <c r="P1269" s="136"/>
      <c r="Q1269" s="137"/>
      <c r="R1269" s="136"/>
      <c r="S1269" s="136"/>
      <c r="T1269" s="137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8"/>
      <c r="AE1269" s="138"/>
      <c r="AF1269" s="138"/>
      <c r="AG1269" s="138"/>
      <c r="AH1269" s="138"/>
      <c r="AI1269" s="138"/>
      <c r="AJ1269" s="138"/>
      <c r="AK1269" s="138"/>
      <c r="AL1269" s="138"/>
      <c r="AM1269" s="138"/>
      <c r="AN1269" s="138"/>
      <c r="AO1269" s="138"/>
      <c r="AP1269" s="136"/>
      <c r="AQ1269" s="136"/>
      <c r="AR1269" s="136"/>
      <c r="AS1269" s="136"/>
      <c r="AT1269" s="136"/>
      <c r="AU1269" s="136"/>
      <c r="AV1269" s="136"/>
      <c r="AW1269" s="136"/>
      <c r="AX1269" s="136"/>
      <c r="AY1269" s="136"/>
      <c r="AZ1269" s="136"/>
      <c r="BA1269" s="136"/>
      <c r="BB1269" s="136"/>
      <c r="BC1269" s="136"/>
      <c r="BD1269" s="136"/>
      <c r="BE1269" s="136"/>
      <c r="BF1269" s="136"/>
      <c r="BG1269" s="136"/>
      <c r="BH1269" s="136"/>
      <c r="BI1269" s="136"/>
      <c r="BJ1269" s="136"/>
      <c r="BK1269" s="136"/>
      <c r="BL1269" s="136"/>
      <c r="BM1269" s="136"/>
      <c r="BN1269" s="136"/>
      <c r="BO1269" s="136"/>
      <c r="BP1269" s="136"/>
      <c r="BQ1269" s="136"/>
      <c r="BR1269" s="136"/>
      <c r="BS1269" s="136"/>
      <c r="BT1269" s="136"/>
      <c r="BU1269" s="136"/>
    </row>
    <row r="1270" spans="1:73">
      <c r="A1270" s="145"/>
      <c r="B1270" s="83"/>
      <c r="C1270" s="83"/>
      <c r="D1270" s="136"/>
      <c r="E1270" s="136"/>
      <c r="F1270" s="136"/>
      <c r="G1270" s="136"/>
      <c r="H1270" s="136"/>
      <c r="I1270" s="137"/>
      <c r="J1270" s="137"/>
      <c r="K1270" s="137"/>
      <c r="L1270" s="136"/>
      <c r="M1270" s="136"/>
      <c r="N1270" s="145"/>
      <c r="O1270" s="136"/>
      <c r="P1270" s="136"/>
      <c r="Q1270" s="137"/>
      <c r="R1270" s="136"/>
      <c r="S1270" s="136"/>
      <c r="T1270" s="137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8"/>
      <c r="AE1270" s="138"/>
      <c r="AF1270" s="138"/>
      <c r="AG1270" s="138"/>
      <c r="AH1270" s="138"/>
      <c r="AI1270" s="138"/>
      <c r="AJ1270" s="138"/>
      <c r="AK1270" s="138"/>
      <c r="AL1270" s="138"/>
      <c r="AM1270" s="138"/>
      <c r="AN1270" s="138"/>
      <c r="AO1270" s="138"/>
      <c r="AP1270" s="136"/>
      <c r="AQ1270" s="136"/>
      <c r="AR1270" s="136"/>
      <c r="AS1270" s="136"/>
      <c r="AT1270" s="136"/>
      <c r="AU1270" s="136"/>
      <c r="AV1270" s="136"/>
      <c r="AW1270" s="136"/>
      <c r="AX1270" s="136"/>
      <c r="AY1270" s="136"/>
      <c r="AZ1270" s="136"/>
      <c r="BA1270" s="136"/>
      <c r="BB1270" s="136"/>
      <c r="BC1270" s="136"/>
      <c r="BD1270" s="136"/>
      <c r="BE1270" s="136"/>
      <c r="BF1270" s="136"/>
      <c r="BG1270" s="136"/>
      <c r="BH1270" s="136"/>
      <c r="BI1270" s="136"/>
      <c r="BJ1270" s="136"/>
      <c r="BK1270" s="136"/>
      <c r="BL1270" s="136"/>
      <c r="BM1270" s="136"/>
      <c r="BN1270" s="136"/>
      <c r="BO1270" s="136"/>
      <c r="BP1270" s="136"/>
      <c r="BQ1270" s="136"/>
      <c r="BR1270" s="136"/>
      <c r="BS1270" s="136"/>
      <c r="BT1270" s="136"/>
      <c r="BU1270" s="136"/>
    </row>
    <row r="1271" spans="1:73">
      <c r="A1271" s="145"/>
      <c r="B1271" s="83"/>
      <c r="C1271" s="83"/>
      <c r="D1271" s="136"/>
      <c r="E1271" s="136"/>
      <c r="F1271" s="136"/>
      <c r="G1271" s="136"/>
      <c r="H1271" s="136"/>
      <c r="I1271" s="137"/>
      <c r="J1271" s="137"/>
      <c r="K1271" s="137"/>
      <c r="L1271" s="136"/>
      <c r="M1271" s="136"/>
      <c r="N1271" s="145"/>
      <c r="O1271" s="136"/>
      <c r="P1271" s="136"/>
      <c r="Q1271" s="137"/>
      <c r="R1271" s="136"/>
      <c r="S1271" s="136"/>
      <c r="T1271" s="137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8"/>
      <c r="AE1271" s="138"/>
      <c r="AF1271" s="138"/>
      <c r="AG1271" s="138"/>
      <c r="AH1271" s="138"/>
      <c r="AI1271" s="138"/>
      <c r="AJ1271" s="138"/>
      <c r="AK1271" s="138"/>
      <c r="AL1271" s="138"/>
      <c r="AM1271" s="138"/>
      <c r="AN1271" s="138"/>
      <c r="AO1271" s="138"/>
      <c r="AP1271" s="136"/>
      <c r="AQ1271" s="136"/>
      <c r="AR1271" s="136"/>
      <c r="AS1271" s="136"/>
      <c r="AT1271" s="136"/>
      <c r="AU1271" s="136"/>
      <c r="AV1271" s="136"/>
      <c r="AW1271" s="136"/>
      <c r="AX1271" s="136"/>
      <c r="AY1271" s="136"/>
      <c r="AZ1271" s="136"/>
      <c r="BA1271" s="136"/>
      <c r="BB1271" s="136"/>
      <c r="BC1271" s="136"/>
      <c r="BD1271" s="136"/>
      <c r="BE1271" s="136"/>
      <c r="BF1271" s="136"/>
      <c r="BG1271" s="136"/>
      <c r="BH1271" s="136"/>
      <c r="BI1271" s="136"/>
      <c r="BJ1271" s="136"/>
      <c r="BK1271" s="136"/>
      <c r="BL1271" s="136"/>
      <c r="BM1271" s="136"/>
      <c r="BN1271" s="136"/>
      <c r="BO1271" s="136"/>
      <c r="BP1271" s="136"/>
      <c r="BQ1271" s="136"/>
      <c r="BR1271" s="136"/>
      <c r="BS1271" s="136"/>
      <c r="BT1271" s="136"/>
      <c r="BU1271" s="136"/>
    </row>
    <row r="1272" spans="1:73">
      <c r="A1272" s="145"/>
      <c r="B1272" s="83"/>
      <c r="C1272" s="83"/>
      <c r="D1272" s="136"/>
      <c r="E1272" s="136"/>
      <c r="F1272" s="136"/>
      <c r="G1272" s="136"/>
      <c r="H1272" s="136"/>
      <c r="I1272" s="137"/>
      <c r="J1272" s="137"/>
      <c r="K1272" s="137"/>
      <c r="L1272" s="136"/>
      <c r="M1272" s="136"/>
      <c r="N1272" s="145"/>
      <c r="O1272" s="136"/>
      <c r="P1272" s="136"/>
      <c r="Q1272" s="137"/>
      <c r="R1272" s="136"/>
      <c r="S1272" s="136"/>
      <c r="T1272" s="137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8"/>
      <c r="AE1272" s="138"/>
      <c r="AF1272" s="138"/>
      <c r="AG1272" s="138"/>
      <c r="AH1272" s="138"/>
      <c r="AI1272" s="138"/>
      <c r="AJ1272" s="138"/>
      <c r="AK1272" s="138"/>
      <c r="AL1272" s="138"/>
      <c r="AM1272" s="138"/>
      <c r="AN1272" s="138"/>
      <c r="AO1272" s="138"/>
      <c r="AP1272" s="136"/>
      <c r="AQ1272" s="136"/>
      <c r="AR1272" s="136"/>
      <c r="AS1272" s="136"/>
      <c r="AT1272" s="136"/>
      <c r="AU1272" s="136"/>
      <c r="AV1272" s="136"/>
      <c r="AW1272" s="136"/>
      <c r="AX1272" s="136"/>
      <c r="AY1272" s="136"/>
      <c r="AZ1272" s="136"/>
      <c r="BA1272" s="136"/>
      <c r="BB1272" s="136"/>
      <c r="BC1272" s="136"/>
      <c r="BD1272" s="136"/>
      <c r="BE1272" s="136"/>
      <c r="BF1272" s="136"/>
      <c r="BG1272" s="136"/>
      <c r="BH1272" s="136"/>
      <c r="BI1272" s="136"/>
      <c r="BJ1272" s="136"/>
      <c r="BK1272" s="136"/>
      <c r="BL1272" s="136"/>
      <c r="BM1272" s="136"/>
      <c r="BN1272" s="136"/>
      <c r="BO1272" s="136"/>
      <c r="BP1272" s="136"/>
      <c r="BQ1272" s="136"/>
      <c r="BR1272" s="136"/>
      <c r="BS1272" s="136"/>
      <c r="BT1272" s="136"/>
      <c r="BU1272" s="136"/>
    </row>
    <row r="1273" spans="1:73">
      <c r="A1273" s="145"/>
      <c r="B1273" s="83"/>
      <c r="C1273" s="83"/>
      <c r="D1273" s="136"/>
      <c r="E1273" s="136"/>
      <c r="F1273" s="136"/>
      <c r="G1273" s="136"/>
      <c r="H1273" s="136"/>
      <c r="I1273" s="137"/>
      <c r="J1273" s="137"/>
      <c r="K1273" s="137"/>
      <c r="L1273" s="136"/>
      <c r="M1273" s="136"/>
      <c r="N1273" s="145"/>
      <c r="O1273" s="136"/>
      <c r="P1273" s="136"/>
      <c r="Q1273" s="137"/>
      <c r="R1273" s="136"/>
      <c r="S1273" s="136"/>
      <c r="T1273" s="137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8"/>
      <c r="AE1273" s="138"/>
      <c r="AF1273" s="138"/>
      <c r="AG1273" s="138"/>
      <c r="AH1273" s="138"/>
      <c r="AI1273" s="138"/>
      <c r="AJ1273" s="138"/>
      <c r="AK1273" s="138"/>
      <c r="AL1273" s="138"/>
      <c r="AM1273" s="138"/>
      <c r="AN1273" s="138"/>
      <c r="AO1273" s="138"/>
      <c r="AP1273" s="136"/>
      <c r="AQ1273" s="136"/>
      <c r="AR1273" s="136"/>
      <c r="AS1273" s="136"/>
      <c r="AT1273" s="136"/>
      <c r="AU1273" s="136"/>
      <c r="AV1273" s="136"/>
      <c r="AW1273" s="136"/>
      <c r="AX1273" s="136"/>
      <c r="AY1273" s="136"/>
      <c r="AZ1273" s="136"/>
      <c r="BA1273" s="136"/>
      <c r="BB1273" s="136"/>
      <c r="BC1273" s="136"/>
      <c r="BD1273" s="136"/>
      <c r="BE1273" s="136"/>
      <c r="BF1273" s="136"/>
      <c r="BG1273" s="136"/>
      <c r="BH1273" s="136"/>
      <c r="BI1273" s="136"/>
      <c r="BJ1273" s="136"/>
      <c r="BK1273" s="136"/>
      <c r="BL1273" s="136"/>
      <c r="BM1273" s="136"/>
      <c r="BN1273" s="136"/>
      <c r="BO1273" s="136"/>
      <c r="BP1273" s="136"/>
      <c r="BQ1273" s="136"/>
      <c r="BR1273" s="136"/>
      <c r="BS1273" s="136"/>
      <c r="BT1273" s="136"/>
      <c r="BU1273" s="136"/>
    </row>
    <row r="1274" spans="1:73">
      <c r="A1274" s="145"/>
      <c r="B1274" s="83"/>
      <c r="C1274" s="83"/>
      <c r="D1274" s="136"/>
      <c r="E1274" s="136"/>
      <c r="F1274" s="136"/>
      <c r="G1274" s="136"/>
      <c r="H1274" s="136"/>
      <c r="I1274" s="137"/>
      <c r="J1274" s="137"/>
      <c r="K1274" s="137"/>
      <c r="L1274" s="136"/>
      <c r="M1274" s="136"/>
      <c r="N1274" s="145"/>
      <c r="O1274" s="136"/>
      <c r="P1274" s="136"/>
      <c r="Q1274" s="137"/>
      <c r="R1274" s="136"/>
      <c r="S1274" s="136"/>
      <c r="T1274" s="137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8"/>
      <c r="AE1274" s="138"/>
      <c r="AF1274" s="138"/>
      <c r="AG1274" s="138"/>
      <c r="AH1274" s="138"/>
      <c r="AI1274" s="138"/>
      <c r="AJ1274" s="138"/>
      <c r="AK1274" s="138"/>
      <c r="AL1274" s="138"/>
      <c r="AM1274" s="138"/>
      <c r="AN1274" s="138"/>
      <c r="AO1274" s="138"/>
      <c r="AP1274" s="136"/>
      <c r="AQ1274" s="136"/>
      <c r="AR1274" s="136"/>
      <c r="AS1274" s="136"/>
      <c r="AT1274" s="136"/>
      <c r="AU1274" s="136"/>
      <c r="AV1274" s="136"/>
      <c r="AW1274" s="136"/>
      <c r="AX1274" s="136"/>
      <c r="AY1274" s="136"/>
      <c r="AZ1274" s="136"/>
      <c r="BA1274" s="136"/>
      <c r="BB1274" s="136"/>
      <c r="BC1274" s="136"/>
      <c r="BD1274" s="136"/>
      <c r="BE1274" s="136"/>
      <c r="BF1274" s="136"/>
      <c r="BG1274" s="136"/>
      <c r="BH1274" s="136"/>
      <c r="BI1274" s="136"/>
      <c r="BJ1274" s="136"/>
      <c r="BK1274" s="136"/>
      <c r="BL1274" s="136"/>
      <c r="BM1274" s="136"/>
      <c r="BN1274" s="136"/>
      <c r="BO1274" s="136"/>
      <c r="BP1274" s="136"/>
      <c r="BQ1274" s="136"/>
      <c r="BR1274" s="136"/>
      <c r="BS1274" s="136"/>
      <c r="BT1274" s="136"/>
      <c r="BU1274" s="136"/>
    </row>
    <row r="1275" spans="1:73">
      <c r="A1275" s="145"/>
      <c r="B1275" s="83"/>
      <c r="C1275" s="83"/>
      <c r="D1275" s="136"/>
      <c r="E1275" s="136"/>
      <c r="F1275" s="136"/>
      <c r="G1275" s="136"/>
      <c r="H1275" s="136"/>
      <c r="I1275" s="137"/>
      <c r="J1275" s="137"/>
      <c r="K1275" s="137"/>
      <c r="L1275" s="136"/>
      <c r="M1275" s="136"/>
      <c r="N1275" s="145"/>
      <c r="O1275" s="136"/>
      <c r="P1275" s="136"/>
      <c r="Q1275" s="137"/>
      <c r="R1275" s="136"/>
      <c r="S1275" s="136"/>
      <c r="T1275" s="137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8"/>
      <c r="AE1275" s="138"/>
      <c r="AF1275" s="138"/>
      <c r="AG1275" s="138"/>
      <c r="AH1275" s="138"/>
      <c r="AI1275" s="138"/>
      <c r="AJ1275" s="138"/>
      <c r="AK1275" s="138"/>
      <c r="AL1275" s="138"/>
      <c r="AM1275" s="138"/>
      <c r="AN1275" s="138"/>
      <c r="AO1275" s="138"/>
      <c r="AP1275" s="136"/>
      <c r="AQ1275" s="136"/>
      <c r="AR1275" s="136"/>
      <c r="AS1275" s="136"/>
      <c r="AT1275" s="136"/>
      <c r="AU1275" s="136"/>
      <c r="AV1275" s="136"/>
      <c r="AW1275" s="136"/>
      <c r="AX1275" s="136"/>
      <c r="AY1275" s="136"/>
      <c r="AZ1275" s="136"/>
      <c r="BA1275" s="136"/>
      <c r="BB1275" s="136"/>
      <c r="BC1275" s="136"/>
      <c r="BD1275" s="136"/>
      <c r="BE1275" s="136"/>
      <c r="BF1275" s="136"/>
      <c r="BG1275" s="136"/>
      <c r="BH1275" s="136"/>
      <c r="BI1275" s="136"/>
      <c r="BJ1275" s="136"/>
      <c r="BK1275" s="136"/>
      <c r="BL1275" s="136"/>
      <c r="BM1275" s="136"/>
      <c r="BN1275" s="136"/>
      <c r="BO1275" s="136"/>
      <c r="BP1275" s="136"/>
      <c r="BQ1275" s="136"/>
      <c r="BR1275" s="136"/>
      <c r="BS1275" s="136"/>
      <c r="BT1275" s="136"/>
      <c r="BU1275" s="136"/>
    </row>
    <row r="1276" spans="1:73">
      <c r="A1276" s="145"/>
      <c r="B1276" s="83"/>
      <c r="C1276" s="83"/>
      <c r="D1276" s="136"/>
      <c r="E1276" s="136"/>
      <c r="F1276" s="136"/>
      <c r="G1276" s="136"/>
      <c r="H1276" s="136"/>
      <c r="I1276" s="137"/>
      <c r="J1276" s="137"/>
      <c r="K1276" s="137"/>
      <c r="L1276" s="136"/>
      <c r="M1276" s="136"/>
      <c r="N1276" s="145"/>
      <c r="O1276" s="136"/>
      <c r="P1276" s="136"/>
      <c r="Q1276" s="137"/>
      <c r="R1276" s="136"/>
      <c r="S1276" s="136"/>
      <c r="T1276" s="137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8"/>
      <c r="AE1276" s="138"/>
      <c r="AF1276" s="138"/>
      <c r="AG1276" s="138"/>
      <c r="AH1276" s="138"/>
      <c r="AI1276" s="138"/>
      <c r="AJ1276" s="138"/>
      <c r="AK1276" s="138"/>
      <c r="AL1276" s="138"/>
      <c r="AM1276" s="138"/>
      <c r="AN1276" s="138"/>
      <c r="AO1276" s="138"/>
      <c r="AP1276" s="136"/>
      <c r="AQ1276" s="136"/>
      <c r="AR1276" s="136"/>
      <c r="AS1276" s="136"/>
      <c r="AT1276" s="136"/>
      <c r="AU1276" s="136"/>
      <c r="AV1276" s="136"/>
      <c r="AW1276" s="136"/>
      <c r="AX1276" s="136"/>
      <c r="AY1276" s="136"/>
      <c r="AZ1276" s="136"/>
      <c r="BA1276" s="136"/>
      <c r="BB1276" s="136"/>
      <c r="BC1276" s="136"/>
      <c r="BD1276" s="136"/>
      <c r="BE1276" s="136"/>
      <c r="BF1276" s="136"/>
      <c r="BG1276" s="136"/>
      <c r="BH1276" s="136"/>
      <c r="BI1276" s="136"/>
      <c r="BJ1276" s="136"/>
      <c r="BK1276" s="136"/>
      <c r="BL1276" s="136"/>
      <c r="BM1276" s="136"/>
      <c r="BN1276" s="136"/>
      <c r="BO1276" s="136"/>
      <c r="BP1276" s="136"/>
      <c r="BQ1276" s="136"/>
      <c r="BR1276" s="136"/>
      <c r="BS1276" s="136"/>
      <c r="BT1276" s="136"/>
      <c r="BU1276" s="136"/>
    </row>
    <row r="1277" spans="1:73">
      <c r="A1277" s="145"/>
      <c r="B1277" s="83"/>
      <c r="C1277" s="83"/>
      <c r="D1277" s="136"/>
      <c r="E1277" s="136"/>
      <c r="F1277" s="136"/>
      <c r="G1277" s="136"/>
      <c r="H1277" s="136"/>
      <c r="I1277" s="137"/>
      <c r="J1277" s="137"/>
      <c r="K1277" s="137"/>
      <c r="L1277" s="136"/>
      <c r="M1277" s="136"/>
      <c r="N1277" s="145"/>
      <c r="O1277" s="136"/>
      <c r="P1277" s="136"/>
      <c r="Q1277" s="137"/>
      <c r="R1277" s="136"/>
      <c r="S1277" s="136"/>
      <c r="T1277" s="137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8"/>
      <c r="AE1277" s="138"/>
      <c r="AF1277" s="138"/>
      <c r="AG1277" s="138"/>
      <c r="AH1277" s="138"/>
      <c r="AI1277" s="138"/>
      <c r="AJ1277" s="138"/>
      <c r="AK1277" s="138"/>
      <c r="AL1277" s="138"/>
      <c r="AM1277" s="138"/>
      <c r="AN1277" s="138"/>
      <c r="AO1277" s="138"/>
      <c r="AP1277" s="136"/>
      <c r="AQ1277" s="136"/>
      <c r="AR1277" s="136"/>
      <c r="AS1277" s="136"/>
      <c r="AT1277" s="136"/>
      <c r="AU1277" s="136"/>
      <c r="AV1277" s="136"/>
      <c r="AW1277" s="136"/>
      <c r="AX1277" s="136"/>
      <c r="AY1277" s="136"/>
      <c r="AZ1277" s="136"/>
      <c r="BA1277" s="136"/>
      <c r="BB1277" s="136"/>
      <c r="BC1277" s="136"/>
      <c r="BD1277" s="136"/>
      <c r="BE1277" s="136"/>
      <c r="BF1277" s="136"/>
      <c r="BG1277" s="136"/>
      <c r="BH1277" s="136"/>
      <c r="BI1277" s="136"/>
      <c r="BJ1277" s="136"/>
      <c r="BK1277" s="136"/>
      <c r="BL1277" s="136"/>
      <c r="BM1277" s="136"/>
      <c r="BN1277" s="136"/>
      <c r="BO1277" s="136"/>
      <c r="BP1277" s="136"/>
      <c r="BQ1277" s="136"/>
      <c r="BR1277" s="136"/>
      <c r="BS1277" s="136"/>
      <c r="BT1277" s="136"/>
      <c r="BU1277" s="136"/>
    </row>
    <row r="1278" spans="1:73">
      <c r="A1278" s="145"/>
      <c r="B1278" s="83"/>
      <c r="C1278" s="83"/>
      <c r="D1278" s="136"/>
      <c r="E1278" s="136"/>
      <c r="F1278" s="136"/>
      <c r="G1278" s="136"/>
      <c r="H1278" s="136"/>
      <c r="I1278" s="137"/>
      <c r="J1278" s="137"/>
      <c r="K1278" s="137"/>
      <c r="L1278" s="136"/>
      <c r="M1278" s="136"/>
      <c r="N1278" s="145"/>
      <c r="O1278" s="136"/>
      <c r="P1278" s="136"/>
      <c r="Q1278" s="137"/>
      <c r="R1278" s="136"/>
      <c r="S1278" s="136"/>
      <c r="T1278" s="137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8"/>
      <c r="AE1278" s="138"/>
      <c r="AF1278" s="138"/>
      <c r="AG1278" s="138"/>
      <c r="AH1278" s="138"/>
      <c r="AI1278" s="138"/>
      <c r="AJ1278" s="138"/>
      <c r="AK1278" s="138"/>
      <c r="AL1278" s="138"/>
      <c r="AM1278" s="138"/>
      <c r="AN1278" s="138"/>
      <c r="AO1278" s="138"/>
      <c r="AP1278" s="136"/>
      <c r="AQ1278" s="136"/>
      <c r="AR1278" s="136"/>
      <c r="AS1278" s="136"/>
      <c r="AT1278" s="136"/>
      <c r="AU1278" s="136"/>
      <c r="AV1278" s="136"/>
      <c r="AW1278" s="136"/>
      <c r="AX1278" s="136"/>
      <c r="AY1278" s="136"/>
      <c r="AZ1278" s="136"/>
      <c r="BA1278" s="136"/>
      <c r="BB1278" s="136"/>
      <c r="BC1278" s="136"/>
      <c r="BD1278" s="136"/>
      <c r="BE1278" s="136"/>
      <c r="BF1278" s="136"/>
      <c r="BG1278" s="136"/>
      <c r="BH1278" s="136"/>
      <c r="BI1278" s="136"/>
      <c r="BJ1278" s="136"/>
      <c r="BK1278" s="136"/>
      <c r="BL1278" s="136"/>
      <c r="BM1278" s="136"/>
      <c r="BN1278" s="136"/>
      <c r="BO1278" s="136"/>
      <c r="BP1278" s="136"/>
      <c r="BQ1278" s="136"/>
      <c r="BR1278" s="136"/>
      <c r="BS1278" s="136"/>
      <c r="BT1278" s="136"/>
      <c r="BU1278" s="136"/>
    </row>
    <row r="1279" spans="1:73">
      <c r="A1279" s="145"/>
      <c r="B1279" s="83"/>
      <c r="C1279" s="83"/>
      <c r="D1279" s="136"/>
      <c r="E1279" s="136"/>
      <c r="F1279" s="136"/>
      <c r="G1279" s="136"/>
      <c r="H1279" s="136"/>
      <c r="I1279" s="137"/>
      <c r="J1279" s="137"/>
      <c r="K1279" s="137"/>
      <c r="L1279" s="136"/>
      <c r="M1279" s="136"/>
      <c r="N1279" s="145"/>
      <c r="O1279" s="136"/>
      <c r="P1279" s="136"/>
      <c r="Q1279" s="137"/>
      <c r="R1279" s="136"/>
      <c r="S1279" s="136"/>
      <c r="T1279" s="137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8"/>
      <c r="AE1279" s="138"/>
      <c r="AF1279" s="138"/>
      <c r="AG1279" s="138"/>
      <c r="AH1279" s="138"/>
      <c r="AI1279" s="138"/>
      <c r="AJ1279" s="138"/>
      <c r="AK1279" s="138"/>
      <c r="AL1279" s="138"/>
      <c r="AM1279" s="138"/>
      <c r="AN1279" s="138"/>
      <c r="AO1279" s="138"/>
      <c r="AP1279" s="136"/>
      <c r="AQ1279" s="136"/>
      <c r="AR1279" s="136"/>
      <c r="AS1279" s="136"/>
      <c r="AT1279" s="136"/>
      <c r="AU1279" s="136"/>
      <c r="AV1279" s="136"/>
      <c r="AW1279" s="136"/>
      <c r="AX1279" s="136"/>
      <c r="AY1279" s="136"/>
      <c r="AZ1279" s="136"/>
      <c r="BA1279" s="136"/>
      <c r="BB1279" s="136"/>
      <c r="BC1279" s="136"/>
      <c r="BD1279" s="136"/>
      <c r="BE1279" s="136"/>
      <c r="BF1279" s="136"/>
      <c r="BG1279" s="136"/>
      <c r="BH1279" s="136"/>
      <c r="BI1279" s="136"/>
      <c r="BJ1279" s="136"/>
      <c r="BK1279" s="136"/>
      <c r="BL1279" s="136"/>
      <c r="BM1279" s="136"/>
      <c r="BN1279" s="136"/>
      <c r="BO1279" s="136"/>
      <c r="BP1279" s="136"/>
      <c r="BQ1279" s="136"/>
      <c r="BR1279" s="136"/>
      <c r="BS1279" s="136"/>
      <c r="BT1279" s="136"/>
      <c r="BU1279" s="136"/>
    </row>
    <row r="1280" spans="1:73">
      <c r="A1280" s="145"/>
      <c r="B1280" s="83"/>
      <c r="C1280" s="83"/>
      <c r="D1280" s="136"/>
      <c r="E1280" s="136"/>
      <c r="F1280" s="136"/>
      <c r="G1280" s="136"/>
      <c r="H1280" s="136"/>
      <c r="I1280" s="137"/>
      <c r="J1280" s="137"/>
      <c r="K1280" s="137"/>
      <c r="L1280" s="136"/>
      <c r="M1280" s="136"/>
      <c r="N1280" s="145"/>
      <c r="O1280" s="136"/>
      <c r="P1280" s="136"/>
      <c r="Q1280" s="137"/>
      <c r="R1280" s="136"/>
      <c r="S1280" s="136"/>
      <c r="T1280" s="137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8"/>
      <c r="AE1280" s="138"/>
      <c r="AF1280" s="138"/>
      <c r="AG1280" s="138"/>
      <c r="AH1280" s="138"/>
      <c r="AI1280" s="138"/>
      <c r="AJ1280" s="138"/>
      <c r="AK1280" s="138"/>
      <c r="AL1280" s="138"/>
      <c r="AM1280" s="138"/>
      <c r="AN1280" s="138"/>
      <c r="AO1280" s="138"/>
      <c r="AP1280" s="136"/>
      <c r="AQ1280" s="136"/>
      <c r="AR1280" s="136"/>
      <c r="AS1280" s="136"/>
      <c r="AT1280" s="136"/>
      <c r="AU1280" s="136"/>
      <c r="AV1280" s="136"/>
      <c r="AW1280" s="136"/>
      <c r="AX1280" s="136"/>
      <c r="AY1280" s="136"/>
      <c r="AZ1280" s="136"/>
      <c r="BA1280" s="136"/>
      <c r="BB1280" s="136"/>
      <c r="BC1280" s="136"/>
      <c r="BD1280" s="136"/>
      <c r="BE1280" s="136"/>
      <c r="BF1280" s="136"/>
      <c r="BG1280" s="136"/>
      <c r="BH1280" s="136"/>
      <c r="BI1280" s="136"/>
      <c r="BJ1280" s="136"/>
      <c r="BK1280" s="136"/>
      <c r="BL1280" s="136"/>
      <c r="BM1280" s="136"/>
      <c r="BN1280" s="136"/>
      <c r="BO1280" s="136"/>
      <c r="BP1280" s="136"/>
      <c r="BQ1280" s="136"/>
      <c r="BR1280" s="136"/>
      <c r="BS1280" s="136"/>
      <c r="BT1280" s="136"/>
      <c r="BU1280" s="136"/>
    </row>
    <row r="1281" spans="1:73">
      <c r="A1281" s="145"/>
      <c r="B1281" s="83"/>
      <c r="C1281" s="83"/>
      <c r="D1281" s="136"/>
      <c r="E1281" s="136"/>
      <c r="F1281" s="136"/>
      <c r="G1281" s="136"/>
      <c r="H1281" s="136"/>
      <c r="I1281" s="137"/>
      <c r="J1281" s="137"/>
      <c r="K1281" s="137"/>
      <c r="L1281" s="136"/>
      <c r="M1281" s="136"/>
      <c r="N1281" s="145"/>
      <c r="O1281" s="136"/>
      <c r="P1281" s="136"/>
      <c r="Q1281" s="137"/>
      <c r="R1281" s="136"/>
      <c r="S1281" s="136"/>
      <c r="T1281" s="137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8"/>
      <c r="AE1281" s="138"/>
      <c r="AF1281" s="138"/>
      <c r="AG1281" s="138"/>
      <c r="AH1281" s="138"/>
      <c r="AI1281" s="138"/>
      <c r="AJ1281" s="138"/>
      <c r="AK1281" s="138"/>
      <c r="AL1281" s="138"/>
      <c r="AM1281" s="138"/>
      <c r="AN1281" s="138"/>
      <c r="AO1281" s="138"/>
      <c r="AP1281" s="136"/>
      <c r="AQ1281" s="136"/>
      <c r="AR1281" s="136"/>
      <c r="AS1281" s="136"/>
      <c r="AT1281" s="136"/>
      <c r="AU1281" s="136"/>
      <c r="AV1281" s="136"/>
      <c r="AW1281" s="136"/>
      <c r="AX1281" s="136"/>
      <c r="AY1281" s="136"/>
      <c r="AZ1281" s="136"/>
      <c r="BA1281" s="136"/>
      <c r="BB1281" s="136"/>
      <c r="BC1281" s="136"/>
      <c r="BD1281" s="136"/>
      <c r="BE1281" s="136"/>
      <c r="BF1281" s="136"/>
      <c r="BG1281" s="136"/>
      <c r="BH1281" s="136"/>
      <c r="BI1281" s="136"/>
      <c r="BJ1281" s="136"/>
      <c r="BK1281" s="136"/>
      <c r="BL1281" s="136"/>
      <c r="BM1281" s="136"/>
      <c r="BN1281" s="136"/>
      <c r="BO1281" s="136"/>
      <c r="BP1281" s="136"/>
      <c r="BQ1281" s="136"/>
      <c r="BR1281" s="136"/>
      <c r="BS1281" s="136"/>
      <c r="BT1281" s="136"/>
      <c r="BU1281" s="136"/>
    </row>
    <row r="1282" spans="1:73">
      <c r="A1282" s="145"/>
      <c r="B1282" s="83"/>
      <c r="C1282" s="83"/>
      <c r="D1282" s="136"/>
      <c r="E1282" s="136"/>
      <c r="F1282" s="136"/>
      <c r="G1282" s="136"/>
      <c r="H1282" s="136"/>
      <c r="I1282" s="137"/>
      <c r="J1282" s="137"/>
      <c r="K1282" s="137"/>
      <c r="L1282" s="136"/>
      <c r="M1282" s="136"/>
      <c r="N1282" s="145"/>
      <c r="O1282" s="136"/>
      <c r="P1282" s="136"/>
      <c r="Q1282" s="137"/>
      <c r="R1282" s="136"/>
      <c r="S1282" s="136"/>
      <c r="T1282" s="137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8"/>
      <c r="AE1282" s="138"/>
      <c r="AF1282" s="138"/>
      <c r="AG1282" s="138"/>
      <c r="AH1282" s="138"/>
      <c r="AI1282" s="138"/>
      <c r="AJ1282" s="138"/>
      <c r="AK1282" s="138"/>
      <c r="AL1282" s="138"/>
      <c r="AM1282" s="138"/>
      <c r="AN1282" s="138"/>
      <c r="AO1282" s="138"/>
      <c r="AP1282" s="136"/>
      <c r="AQ1282" s="136"/>
      <c r="AR1282" s="136"/>
      <c r="AS1282" s="136"/>
      <c r="AT1282" s="136"/>
      <c r="AU1282" s="136"/>
      <c r="AV1282" s="136"/>
      <c r="AW1282" s="136"/>
      <c r="AX1282" s="136"/>
      <c r="AY1282" s="136"/>
      <c r="AZ1282" s="136"/>
      <c r="BA1282" s="136"/>
      <c r="BB1282" s="136"/>
      <c r="BC1282" s="136"/>
      <c r="BD1282" s="136"/>
      <c r="BE1282" s="136"/>
      <c r="BF1282" s="136"/>
      <c r="BG1282" s="136"/>
      <c r="BH1282" s="136"/>
      <c r="BI1282" s="136"/>
      <c r="BJ1282" s="136"/>
      <c r="BK1282" s="136"/>
      <c r="BL1282" s="136"/>
      <c r="BM1282" s="136"/>
      <c r="BN1282" s="136"/>
      <c r="BO1282" s="136"/>
      <c r="BP1282" s="136"/>
      <c r="BQ1282" s="136"/>
      <c r="BR1282" s="136"/>
      <c r="BS1282" s="136"/>
      <c r="BT1282" s="136"/>
      <c r="BU1282" s="136"/>
    </row>
    <row r="1283" spans="1:73">
      <c r="A1283" s="145"/>
      <c r="B1283" s="83"/>
      <c r="C1283" s="83"/>
      <c r="D1283" s="136"/>
      <c r="E1283" s="136"/>
      <c r="F1283" s="136"/>
      <c r="G1283" s="136"/>
      <c r="H1283" s="136"/>
      <c r="I1283" s="137"/>
      <c r="J1283" s="137"/>
      <c r="K1283" s="137"/>
      <c r="L1283" s="136"/>
      <c r="M1283" s="136"/>
      <c r="N1283" s="145"/>
      <c r="O1283" s="136"/>
      <c r="P1283" s="136"/>
      <c r="Q1283" s="137"/>
      <c r="R1283" s="136"/>
      <c r="S1283" s="136"/>
      <c r="T1283" s="137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8"/>
      <c r="AE1283" s="138"/>
      <c r="AF1283" s="138"/>
      <c r="AG1283" s="138"/>
      <c r="AH1283" s="138"/>
      <c r="AI1283" s="138"/>
      <c r="AJ1283" s="138"/>
      <c r="AK1283" s="138"/>
      <c r="AL1283" s="138"/>
      <c r="AM1283" s="138"/>
      <c r="AN1283" s="138"/>
      <c r="AO1283" s="138"/>
      <c r="AP1283" s="136"/>
      <c r="AQ1283" s="136"/>
      <c r="AR1283" s="136"/>
      <c r="AS1283" s="136"/>
      <c r="AT1283" s="136"/>
      <c r="AU1283" s="136"/>
      <c r="AV1283" s="136"/>
      <c r="AW1283" s="136"/>
      <c r="AX1283" s="136"/>
      <c r="AY1283" s="136"/>
      <c r="AZ1283" s="136"/>
      <c r="BA1283" s="136"/>
      <c r="BB1283" s="136"/>
      <c r="BC1283" s="136"/>
      <c r="BD1283" s="136"/>
      <c r="BE1283" s="136"/>
      <c r="BF1283" s="136"/>
      <c r="BG1283" s="136"/>
      <c r="BH1283" s="136"/>
      <c r="BI1283" s="136"/>
      <c r="BJ1283" s="136"/>
      <c r="BK1283" s="136"/>
      <c r="BL1283" s="136"/>
      <c r="BM1283" s="136"/>
      <c r="BN1283" s="136"/>
      <c r="BO1283" s="136"/>
      <c r="BP1283" s="136"/>
      <c r="BQ1283" s="136"/>
      <c r="BR1283" s="136"/>
      <c r="BS1283" s="136"/>
      <c r="BT1283" s="136"/>
      <c r="BU1283" s="136"/>
    </row>
    <row r="1284" spans="1:73">
      <c r="A1284" s="145"/>
      <c r="B1284" s="83"/>
      <c r="C1284" s="83"/>
      <c r="D1284" s="136"/>
      <c r="E1284" s="136"/>
      <c r="F1284" s="136"/>
      <c r="G1284" s="136"/>
      <c r="H1284" s="136"/>
      <c r="I1284" s="137"/>
      <c r="J1284" s="137"/>
      <c r="K1284" s="137"/>
      <c r="L1284" s="136"/>
      <c r="M1284" s="136"/>
      <c r="N1284" s="145"/>
      <c r="O1284" s="136"/>
      <c r="P1284" s="136"/>
      <c r="Q1284" s="137"/>
      <c r="R1284" s="136"/>
      <c r="S1284" s="136"/>
      <c r="T1284" s="137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8"/>
      <c r="AE1284" s="138"/>
      <c r="AF1284" s="138"/>
      <c r="AG1284" s="138"/>
      <c r="AH1284" s="138"/>
      <c r="AI1284" s="138"/>
      <c r="AJ1284" s="138"/>
      <c r="AK1284" s="138"/>
      <c r="AL1284" s="138"/>
      <c r="AM1284" s="138"/>
      <c r="AN1284" s="138"/>
      <c r="AO1284" s="138"/>
      <c r="AP1284" s="136"/>
      <c r="AQ1284" s="136"/>
      <c r="AR1284" s="136"/>
      <c r="AS1284" s="136"/>
      <c r="AT1284" s="136"/>
      <c r="AU1284" s="136"/>
      <c r="AV1284" s="136"/>
      <c r="AW1284" s="136"/>
      <c r="AX1284" s="136"/>
      <c r="AY1284" s="136"/>
      <c r="AZ1284" s="136"/>
      <c r="BA1284" s="136"/>
      <c r="BB1284" s="136"/>
      <c r="BC1284" s="136"/>
      <c r="BD1284" s="136"/>
      <c r="BE1284" s="136"/>
      <c r="BF1284" s="136"/>
      <c r="BG1284" s="136"/>
      <c r="BH1284" s="136"/>
      <c r="BI1284" s="136"/>
      <c r="BJ1284" s="136"/>
      <c r="BK1284" s="136"/>
      <c r="BL1284" s="136"/>
      <c r="BM1284" s="136"/>
      <c r="BN1284" s="136"/>
      <c r="BO1284" s="136"/>
      <c r="BP1284" s="136"/>
      <c r="BQ1284" s="136"/>
      <c r="BR1284" s="136"/>
      <c r="BS1284" s="136"/>
      <c r="BT1284" s="136"/>
      <c r="BU1284" s="136"/>
    </row>
    <row r="1285" spans="1:73">
      <c r="A1285" s="145"/>
      <c r="B1285" s="83"/>
      <c r="C1285" s="83"/>
      <c r="D1285" s="136"/>
      <c r="E1285" s="136"/>
      <c r="F1285" s="136"/>
      <c r="G1285" s="136"/>
      <c r="H1285" s="136"/>
      <c r="I1285" s="137"/>
      <c r="J1285" s="137"/>
      <c r="K1285" s="137"/>
      <c r="L1285" s="136"/>
      <c r="M1285" s="136"/>
      <c r="N1285" s="145"/>
      <c r="O1285" s="136"/>
      <c r="P1285" s="136"/>
      <c r="Q1285" s="137"/>
      <c r="R1285" s="136"/>
      <c r="S1285" s="136"/>
      <c r="T1285" s="137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8"/>
      <c r="AE1285" s="138"/>
      <c r="AF1285" s="138"/>
      <c r="AG1285" s="138"/>
      <c r="AH1285" s="138"/>
      <c r="AI1285" s="138"/>
      <c r="AJ1285" s="138"/>
      <c r="AK1285" s="138"/>
      <c r="AL1285" s="138"/>
      <c r="AM1285" s="138"/>
      <c r="AN1285" s="138"/>
      <c r="AO1285" s="138"/>
      <c r="AP1285" s="136"/>
      <c r="AQ1285" s="136"/>
      <c r="AR1285" s="136"/>
      <c r="AS1285" s="136"/>
      <c r="AT1285" s="136"/>
      <c r="AU1285" s="136"/>
      <c r="AV1285" s="136"/>
      <c r="AW1285" s="136"/>
      <c r="AX1285" s="136"/>
      <c r="AY1285" s="136"/>
      <c r="AZ1285" s="136"/>
      <c r="BA1285" s="136"/>
      <c r="BB1285" s="136"/>
      <c r="BC1285" s="136"/>
      <c r="BD1285" s="136"/>
      <c r="BE1285" s="136"/>
      <c r="BF1285" s="136"/>
      <c r="BG1285" s="136"/>
      <c r="BH1285" s="136"/>
      <c r="BI1285" s="136"/>
      <c r="BJ1285" s="136"/>
      <c r="BK1285" s="136"/>
      <c r="BL1285" s="136"/>
      <c r="BM1285" s="136"/>
      <c r="BN1285" s="136"/>
      <c r="BO1285" s="136"/>
      <c r="BP1285" s="136"/>
      <c r="BQ1285" s="136"/>
      <c r="BR1285" s="136"/>
      <c r="BS1285" s="136"/>
      <c r="BT1285" s="136"/>
      <c r="BU1285" s="136"/>
    </row>
    <row r="1286" spans="1:73">
      <c r="A1286" s="145"/>
      <c r="B1286" s="83"/>
      <c r="C1286" s="83"/>
      <c r="D1286" s="136"/>
      <c r="E1286" s="136"/>
      <c r="F1286" s="136"/>
      <c r="G1286" s="136"/>
      <c r="H1286" s="136"/>
      <c r="I1286" s="137"/>
      <c r="J1286" s="137"/>
      <c r="K1286" s="137"/>
      <c r="L1286" s="136"/>
      <c r="M1286" s="136"/>
      <c r="N1286" s="145"/>
      <c r="O1286" s="136"/>
      <c r="P1286" s="136"/>
      <c r="Q1286" s="137"/>
      <c r="R1286" s="136"/>
      <c r="S1286" s="136"/>
      <c r="T1286" s="137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8"/>
      <c r="AE1286" s="138"/>
      <c r="AF1286" s="138"/>
      <c r="AG1286" s="138"/>
      <c r="AH1286" s="138"/>
      <c r="AI1286" s="138"/>
      <c r="AJ1286" s="138"/>
      <c r="AK1286" s="138"/>
      <c r="AL1286" s="138"/>
      <c r="AM1286" s="138"/>
      <c r="AN1286" s="138"/>
      <c r="AO1286" s="138"/>
      <c r="AP1286" s="136"/>
      <c r="AQ1286" s="136"/>
      <c r="AR1286" s="136"/>
      <c r="AS1286" s="136"/>
      <c r="AT1286" s="136"/>
      <c r="AU1286" s="136"/>
      <c r="AV1286" s="136"/>
      <c r="AW1286" s="136"/>
      <c r="AX1286" s="136"/>
      <c r="AY1286" s="136"/>
      <c r="AZ1286" s="136"/>
      <c r="BA1286" s="136"/>
      <c r="BB1286" s="136"/>
      <c r="BC1286" s="136"/>
      <c r="BD1286" s="136"/>
      <c r="BE1286" s="136"/>
      <c r="BF1286" s="136"/>
      <c r="BG1286" s="136"/>
      <c r="BH1286" s="136"/>
      <c r="BI1286" s="136"/>
      <c r="BJ1286" s="136"/>
      <c r="BK1286" s="136"/>
      <c r="BL1286" s="136"/>
      <c r="BM1286" s="136"/>
      <c r="BN1286" s="136"/>
      <c r="BO1286" s="136"/>
      <c r="BP1286" s="136"/>
      <c r="BQ1286" s="136"/>
      <c r="BR1286" s="136"/>
      <c r="BS1286" s="136"/>
      <c r="BT1286" s="136"/>
      <c r="BU1286" s="136"/>
    </row>
    <row r="1287" spans="1:73">
      <c r="A1287" s="145"/>
      <c r="B1287" s="83"/>
      <c r="C1287" s="83"/>
      <c r="D1287" s="136"/>
      <c r="E1287" s="136"/>
      <c r="F1287" s="136"/>
      <c r="G1287" s="136"/>
      <c r="H1287" s="136"/>
      <c r="I1287" s="137"/>
      <c r="J1287" s="137"/>
      <c r="K1287" s="137"/>
      <c r="L1287" s="136"/>
      <c r="M1287" s="136"/>
      <c r="N1287" s="145"/>
      <c r="O1287" s="136"/>
      <c r="P1287" s="136"/>
      <c r="Q1287" s="137"/>
      <c r="R1287" s="136"/>
      <c r="S1287" s="136"/>
      <c r="T1287" s="137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8"/>
      <c r="AE1287" s="138"/>
      <c r="AF1287" s="138"/>
      <c r="AG1287" s="138"/>
      <c r="AH1287" s="138"/>
      <c r="AI1287" s="138"/>
      <c r="AJ1287" s="138"/>
      <c r="AK1287" s="138"/>
      <c r="AL1287" s="138"/>
      <c r="AM1287" s="138"/>
      <c r="AN1287" s="138"/>
      <c r="AO1287" s="138"/>
      <c r="AP1287" s="136"/>
      <c r="AQ1287" s="136"/>
      <c r="AR1287" s="136"/>
      <c r="AS1287" s="136"/>
      <c r="AT1287" s="136"/>
      <c r="AU1287" s="136"/>
      <c r="AV1287" s="136"/>
      <c r="AW1287" s="136"/>
      <c r="AX1287" s="136"/>
      <c r="AY1287" s="136"/>
      <c r="AZ1287" s="136"/>
      <c r="BA1287" s="136"/>
      <c r="BB1287" s="136"/>
      <c r="BC1287" s="136"/>
      <c r="BD1287" s="136"/>
      <c r="BE1287" s="136"/>
      <c r="BF1287" s="136"/>
      <c r="BG1287" s="136"/>
      <c r="BH1287" s="136"/>
      <c r="BI1287" s="136"/>
      <c r="BJ1287" s="136"/>
      <c r="BK1287" s="136"/>
      <c r="BL1287" s="136"/>
      <c r="BM1287" s="136"/>
      <c r="BN1287" s="136"/>
      <c r="BO1287" s="136"/>
      <c r="BP1287" s="136"/>
      <c r="BQ1287" s="136"/>
      <c r="BR1287" s="136"/>
      <c r="BS1287" s="136"/>
      <c r="BT1287" s="136"/>
      <c r="BU1287" s="136"/>
    </row>
    <row r="1288" spans="1:73">
      <c r="A1288" s="145"/>
      <c r="B1288" s="83"/>
      <c r="C1288" s="83"/>
      <c r="D1288" s="136"/>
      <c r="E1288" s="136"/>
      <c r="F1288" s="136"/>
      <c r="G1288" s="136"/>
      <c r="H1288" s="136"/>
      <c r="I1288" s="137"/>
      <c r="J1288" s="137"/>
      <c r="K1288" s="137"/>
      <c r="L1288" s="136"/>
      <c r="M1288" s="136"/>
      <c r="N1288" s="145"/>
      <c r="O1288" s="136"/>
      <c r="P1288" s="136"/>
      <c r="Q1288" s="137"/>
      <c r="R1288" s="136"/>
      <c r="S1288" s="136"/>
      <c r="T1288" s="137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8"/>
      <c r="AE1288" s="138"/>
      <c r="AF1288" s="138"/>
      <c r="AG1288" s="138"/>
      <c r="AH1288" s="138"/>
      <c r="AI1288" s="138"/>
      <c r="AJ1288" s="138"/>
      <c r="AK1288" s="138"/>
      <c r="AL1288" s="138"/>
      <c r="AM1288" s="138"/>
      <c r="AN1288" s="138"/>
      <c r="AO1288" s="138"/>
      <c r="AP1288" s="136"/>
      <c r="AQ1288" s="136"/>
      <c r="AR1288" s="136"/>
      <c r="AS1288" s="136"/>
      <c r="AT1288" s="136"/>
      <c r="AU1288" s="136"/>
      <c r="AV1288" s="136"/>
      <c r="AW1288" s="136"/>
      <c r="AX1288" s="136"/>
      <c r="AY1288" s="136"/>
      <c r="AZ1288" s="136"/>
      <c r="BA1288" s="136"/>
      <c r="BB1288" s="136"/>
      <c r="BC1288" s="136"/>
      <c r="BD1288" s="136"/>
      <c r="BE1288" s="136"/>
      <c r="BF1288" s="136"/>
      <c r="BG1288" s="136"/>
      <c r="BH1288" s="136"/>
      <c r="BI1288" s="136"/>
      <c r="BJ1288" s="136"/>
      <c r="BK1288" s="136"/>
      <c r="BL1288" s="136"/>
      <c r="BM1288" s="136"/>
      <c r="BN1288" s="136"/>
      <c r="BO1288" s="136"/>
      <c r="BP1288" s="136"/>
      <c r="BQ1288" s="136"/>
      <c r="BR1288" s="136"/>
      <c r="BS1288" s="136"/>
      <c r="BT1288" s="136"/>
      <c r="BU1288" s="136"/>
    </row>
    <row r="1289" spans="1:73">
      <c r="A1289" s="145"/>
      <c r="B1289" s="83"/>
      <c r="C1289" s="83"/>
      <c r="D1289" s="136"/>
      <c r="E1289" s="136"/>
      <c r="F1289" s="136"/>
      <c r="G1289" s="136"/>
      <c r="H1289" s="136"/>
      <c r="I1289" s="137"/>
      <c r="J1289" s="137"/>
      <c r="K1289" s="137"/>
      <c r="L1289" s="136"/>
      <c r="M1289" s="136"/>
      <c r="N1289" s="145"/>
      <c r="O1289" s="136"/>
      <c r="P1289" s="136"/>
      <c r="Q1289" s="137"/>
      <c r="R1289" s="136"/>
      <c r="S1289" s="136"/>
      <c r="T1289" s="137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8"/>
      <c r="AE1289" s="138"/>
      <c r="AF1289" s="138"/>
      <c r="AG1289" s="138"/>
      <c r="AH1289" s="138"/>
      <c r="AI1289" s="138"/>
      <c r="AJ1289" s="138"/>
      <c r="AK1289" s="138"/>
      <c r="AL1289" s="138"/>
      <c r="AM1289" s="138"/>
      <c r="AN1289" s="138"/>
      <c r="AO1289" s="138"/>
      <c r="AP1289" s="136"/>
      <c r="AQ1289" s="136"/>
      <c r="AR1289" s="136"/>
      <c r="AS1289" s="136"/>
      <c r="AT1289" s="136"/>
      <c r="AU1289" s="136"/>
      <c r="AV1289" s="136"/>
      <c r="AW1289" s="136"/>
      <c r="AX1289" s="136"/>
      <c r="AY1289" s="136"/>
      <c r="AZ1289" s="136"/>
      <c r="BA1289" s="136"/>
      <c r="BB1289" s="136"/>
      <c r="BC1289" s="136"/>
      <c r="BD1289" s="136"/>
      <c r="BE1289" s="136"/>
      <c r="BF1289" s="136"/>
      <c r="BG1289" s="136"/>
      <c r="BH1289" s="136"/>
      <c r="BI1289" s="136"/>
      <c r="BJ1289" s="136"/>
      <c r="BK1289" s="136"/>
      <c r="BL1289" s="136"/>
      <c r="BM1289" s="136"/>
      <c r="BN1289" s="136"/>
      <c r="BO1289" s="136"/>
      <c r="BP1289" s="136"/>
      <c r="BQ1289" s="136"/>
      <c r="BR1289" s="136"/>
      <c r="BS1289" s="136"/>
      <c r="BT1289" s="136"/>
      <c r="BU1289" s="136"/>
    </row>
    <row r="1290" spans="1:73">
      <c r="A1290" s="145"/>
      <c r="B1290" s="83"/>
      <c r="C1290" s="83"/>
      <c r="D1290" s="136"/>
      <c r="E1290" s="136"/>
      <c r="F1290" s="136"/>
      <c r="G1290" s="136"/>
      <c r="H1290" s="136"/>
      <c r="I1290" s="137"/>
      <c r="J1290" s="137"/>
      <c r="K1290" s="137"/>
      <c r="L1290" s="136"/>
      <c r="M1290" s="136"/>
      <c r="N1290" s="145"/>
      <c r="O1290" s="136"/>
      <c r="P1290" s="136"/>
      <c r="Q1290" s="137"/>
      <c r="R1290" s="136"/>
      <c r="S1290" s="136"/>
      <c r="T1290" s="137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8"/>
      <c r="AE1290" s="138"/>
      <c r="AF1290" s="138"/>
      <c r="AG1290" s="138"/>
      <c r="AH1290" s="138"/>
      <c r="AI1290" s="138"/>
      <c r="AJ1290" s="138"/>
      <c r="AK1290" s="138"/>
      <c r="AL1290" s="138"/>
      <c r="AM1290" s="138"/>
      <c r="AN1290" s="138"/>
      <c r="AO1290" s="138"/>
      <c r="AP1290" s="136"/>
      <c r="AQ1290" s="136"/>
      <c r="AR1290" s="136"/>
      <c r="AS1290" s="136"/>
      <c r="AT1290" s="136"/>
      <c r="AU1290" s="136"/>
      <c r="AV1290" s="136"/>
      <c r="AW1290" s="136"/>
      <c r="AX1290" s="136"/>
      <c r="AY1290" s="136"/>
      <c r="AZ1290" s="136"/>
      <c r="BA1290" s="136"/>
      <c r="BB1290" s="136"/>
      <c r="BC1290" s="136"/>
      <c r="BD1290" s="136"/>
      <c r="BE1290" s="136"/>
      <c r="BF1290" s="136"/>
      <c r="BG1290" s="136"/>
      <c r="BH1290" s="136"/>
      <c r="BI1290" s="136"/>
      <c r="BJ1290" s="136"/>
      <c r="BK1290" s="136"/>
      <c r="BL1290" s="136"/>
      <c r="BM1290" s="136"/>
      <c r="BN1290" s="136"/>
      <c r="BO1290" s="136"/>
      <c r="BP1290" s="136"/>
      <c r="BQ1290" s="136"/>
      <c r="BR1290" s="136"/>
      <c r="BS1290" s="136"/>
      <c r="BT1290" s="136"/>
      <c r="BU1290" s="136"/>
    </row>
    <row r="1291" spans="1:73">
      <c r="A1291" s="145"/>
      <c r="B1291" s="83"/>
      <c r="C1291" s="83"/>
      <c r="D1291" s="136"/>
      <c r="E1291" s="136"/>
      <c r="F1291" s="136"/>
      <c r="G1291" s="136"/>
      <c r="H1291" s="136"/>
      <c r="I1291" s="137"/>
      <c r="J1291" s="137"/>
      <c r="K1291" s="137"/>
      <c r="L1291" s="136"/>
      <c r="M1291" s="136"/>
      <c r="N1291" s="145"/>
      <c r="O1291" s="136"/>
      <c r="P1291" s="136"/>
      <c r="Q1291" s="137"/>
      <c r="R1291" s="136"/>
      <c r="S1291" s="136"/>
      <c r="T1291" s="137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8"/>
      <c r="AE1291" s="138"/>
      <c r="AF1291" s="138"/>
      <c r="AG1291" s="138"/>
      <c r="AH1291" s="138"/>
      <c r="AI1291" s="138"/>
      <c r="AJ1291" s="138"/>
      <c r="AK1291" s="138"/>
      <c r="AL1291" s="138"/>
      <c r="AM1291" s="138"/>
      <c r="AN1291" s="138"/>
      <c r="AO1291" s="138"/>
      <c r="AP1291" s="136"/>
      <c r="AQ1291" s="136"/>
      <c r="AR1291" s="136"/>
      <c r="AS1291" s="136"/>
      <c r="AT1291" s="136"/>
      <c r="AU1291" s="136"/>
      <c r="AV1291" s="136"/>
      <c r="AW1291" s="136"/>
      <c r="AX1291" s="136"/>
      <c r="AY1291" s="136"/>
      <c r="AZ1291" s="136"/>
      <c r="BA1291" s="136"/>
      <c r="BB1291" s="136"/>
      <c r="BC1291" s="136"/>
      <c r="BD1291" s="136"/>
      <c r="BE1291" s="136"/>
      <c r="BF1291" s="136"/>
      <c r="BG1291" s="136"/>
      <c r="BH1291" s="136"/>
      <c r="BI1291" s="136"/>
      <c r="BJ1291" s="136"/>
      <c r="BK1291" s="136"/>
      <c r="BL1291" s="136"/>
      <c r="BM1291" s="136"/>
      <c r="BN1291" s="136"/>
      <c r="BO1291" s="136"/>
      <c r="BP1291" s="136"/>
      <c r="BQ1291" s="136"/>
      <c r="BR1291" s="136"/>
      <c r="BS1291" s="136"/>
      <c r="BT1291" s="136"/>
      <c r="BU1291" s="136"/>
    </row>
    <row r="1292" spans="1:73">
      <c r="A1292" s="145"/>
      <c r="B1292" s="83"/>
      <c r="C1292" s="83"/>
      <c r="D1292" s="136"/>
      <c r="E1292" s="136"/>
      <c r="F1292" s="136"/>
      <c r="G1292" s="136"/>
      <c r="H1292" s="136"/>
      <c r="I1292" s="137"/>
      <c r="J1292" s="137"/>
      <c r="K1292" s="137"/>
      <c r="L1292" s="136"/>
      <c r="M1292" s="136"/>
      <c r="N1292" s="145"/>
      <c r="O1292" s="136"/>
      <c r="P1292" s="136"/>
      <c r="Q1292" s="137"/>
      <c r="R1292" s="136"/>
      <c r="S1292" s="136"/>
      <c r="T1292" s="137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8"/>
      <c r="AE1292" s="138"/>
      <c r="AF1292" s="138"/>
      <c r="AG1292" s="138"/>
      <c r="AH1292" s="138"/>
      <c r="AI1292" s="138"/>
      <c r="AJ1292" s="138"/>
      <c r="AK1292" s="138"/>
      <c r="AL1292" s="138"/>
      <c r="AM1292" s="138"/>
      <c r="AN1292" s="138"/>
      <c r="AO1292" s="138"/>
      <c r="AP1292" s="136"/>
      <c r="AQ1292" s="136"/>
      <c r="AR1292" s="136"/>
      <c r="AS1292" s="136"/>
      <c r="AT1292" s="136"/>
      <c r="AU1292" s="136"/>
      <c r="AV1292" s="136"/>
      <c r="AW1292" s="136"/>
      <c r="AX1292" s="136"/>
      <c r="AY1292" s="136"/>
      <c r="AZ1292" s="136"/>
      <c r="BA1292" s="136"/>
      <c r="BB1292" s="136"/>
      <c r="BC1292" s="136"/>
      <c r="BD1292" s="136"/>
      <c r="BE1292" s="136"/>
      <c r="BF1292" s="136"/>
      <c r="BG1292" s="136"/>
      <c r="BH1292" s="136"/>
      <c r="BI1292" s="136"/>
      <c r="BJ1292" s="136"/>
      <c r="BK1292" s="136"/>
      <c r="BL1292" s="136"/>
      <c r="BM1292" s="136"/>
      <c r="BN1292" s="136"/>
      <c r="BO1292" s="136"/>
      <c r="BP1292" s="136"/>
      <c r="BQ1292" s="136"/>
      <c r="BR1292" s="136"/>
      <c r="BS1292" s="136"/>
      <c r="BT1292" s="136"/>
      <c r="BU1292" s="136"/>
    </row>
    <row r="1293" spans="1:73">
      <c r="A1293" s="145"/>
      <c r="B1293" s="83"/>
      <c r="C1293" s="83"/>
      <c r="D1293" s="136"/>
      <c r="E1293" s="136"/>
      <c r="F1293" s="136"/>
      <c r="G1293" s="136"/>
      <c r="H1293" s="136"/>
      <c r="I1293" s="137"/>
      <c r="J1293" s="137"/>
      <c r="K1293" s="137"/>
      <c r="L1293" s="136"/>
      <c r="M1293" s="136"/>
      <c r="N1293" s="145"/>
      <c r="O1293" s="136"/>
      <c r="P1293" s="136"/>
      <c r="Q1293" s="137"/>
      <c r="R1293" s="136"/>
      <c r="S1293" s="136"/>
      <c r="T1293" s="137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8"/>
      <c r="AE1293" s="138"/>
      <c r="AF1293" s="138"/>
      <c r="AG1293" s="138"/>
      <c r="AH1293" s="138"/>
      <c r="AI1293" s="138"/>
      <c r="AJ1293" s="138"/>
      <c r="AK1293" s="138"/>
      <c r="AL1293" s="138"/>
      <c r="AM1293" s="138"/>
      <c r="AN1293" s="138"/>
      <c r="AO1293" s="138"/>
      <c r="AP1293" s="136"/>
      <c r="AQ1293" s="136"/>
      <c r="AR1293" s="136"/>
      <c r="AS1293" s="136"/>
      <c r="AT1293" s="136"/>
      <c r="AU1293" s="136"/>
      <c r="AV1293" s="136"/>
      <c r="AW1293" s="136"/>
      <c r="AX1293" s="136"/>
      <c r="AY1293" s="136"/>
      <c r="AZ1293" s="136"/>
      <c r="BA1293" s="136"/>
      <c r="BB1293" s="136"/>
      <c r="BC1293" s="136"/>
      <c r="BD1293" s="136"/>
      <c r="BE1293" s="136"/>
      <c r="BF1293" s="136"/>
      <c r="BG1293" s="136"/>
      <c r="BH1293" s="136"/>
      <c r="BI1293" s="136"/>
      <c r="BJ1293" s="136"/>
      <c r="BK1293" s="136"/>
      <c r="BL1293" s="136"/>
      <c r="BM1293" s="136"/>
      <c r="BN1293" s="136"/>
      <c r="BO1293" s="136"/>
      <c r="BP1293" s="136"/>
      <c r="BQ1293" s="136"/>
      <c r="BR1293" s="136"/>
      <c r="BS1293" s="136"/>
      <c r="BT1293" s="136"/>
      <c r="BU1293" s="136"/>
    </row>
    <row r="1294" spans="1:73">
      <c r="A1294" s="145"/>
      <c r="B1294" s="83"/>
      <c r="C1294" s="83"/>
      <c r="D1294" s="136"/>
      <c r="E1294" s="136"/>
      <c r="F1294" s="136"/>
      <c r="G1294" s="136"/>
      <c r="H1294" s="136"/>
      <c r="I1294" s="137"/>
      <c r="J1294" s="137"/>
      <c r="K1294" s="137"/>
      <c r="L1294" s="136"/>
      <c r="M1294" s="136"/>
      <c r="N1294" s="145"/>
      <c r="O1294" s="136"/>
      <c r="P1294" s="136"/>
      <c r="Q1294" s="137"/>
      <c r="R1294" s="136"/>
      <c r="S1294" s="136"/>
      <c r="T1294" s="137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8"/>
      <c r="AE1294" s="138"/>
      <c r="AF1294" s="138"/>
      <c r="AG1294" s="138"/>
      <c r="AH1294" s="138"/>
      <c r="AI1294" s="138"/>
      <c r="AJ1294" s="138"/>
      <c r="AK1294" s="138"/>
      <c r="AL1294" s="138"/>
      <c r="AM1294" s="138"/>
      <c r="AN1294" s="138"/>
      <c r="AO1294" s="138"/>
      <c r="AP1294" s="136"/>
      <c r="AQ1294" s="136"/>
      <c r="AR1294" s="136"/>
      <c r="AS1294" s="136"/>
      <c r="AT1294" s="136"/>
      <c r="AU1294" s="136"/>
      <c r="AV1294" s="136"/>
      <c r="AW1294" s="136"/>
      <c r="AX1294" s="136"/>
      <c r="AY1294" s="136"/>
      <c r="AZ1294" s="136"/>
      <c r="BA1294" s="136"/>
      <c r="BB1294" s="136"/>
      <c r="BC1294" s="136"/>
      <c r="BD1294" s="136"/>
      <c r="BE1294" s="136"/>
      <c r="BF1294" s="136"/>
      <c r="BG1294" s="136"/>
      <c r="BH1294" s="136"/>
      <c r="BI1294" s="136"/>
      <c r="BJ1294" s="136"/>
      <c r="BK1294" s="136"/>
      <c r="BL1294" s="136"/>
      <c r="BM1294" s="136"/>
      <c r="BN1294" s="136"/>
      <c r="BO1294" s="136"/>
      <c r="BP1294" s="136"/>
      <c r="BQ1294" s="136"/>
      <c r="BR1294" s="136"/>
      <c r="BS1294" s="136"/>
      <c r="BT1294" s="136"/>
      <c r="BU1294" s="136"/>
    </row>
    <row r="1295" spans="1:73">
      <c r="A1295" s="145"/>
      <c r="B1295" s="83"/>
      <c r="C1295" s="83"/>
      <c r="D1295" s="136"/>
      <c r="E1295" s="136"/>
      <c r="F1295" s="136"/>
      <c r="G1295" s="136"/>
      <c r="H1295" s="136"/>
      <c r="I1295" s="137"/>
      <c r="J1295" s="137"/>
      <c r="K1295" s="137"/>
      <c r="L1295" s="136"/>
      <c r="M1295" s="136"/>
      <c r="N1295" s="145"/>
      <c r="O1295" s="136"/>
      <c r="P1295" s="136"/>
      <c r="Q1295" s="137"/>
      <c r="R1295" s="136"/>
      <c r="S1295" s="136"/>
      <c r="T1295" s="137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8"/>
      <c r="AE1295" s="138"/>
      <c r="AF1295" s="138"/>
      <c r="AG1295" s="138"/>
      <c r="AH1295" s="138"/>
      <c r="AI1295" s="138"/>
      <c r="AJ1295" s="138"/>
      <c r="AK1295" s="138"/>
      <c r="AL1295" s="138"/>
      <c r="AM1295" s="138"/>
      <c r="AN1295" s="138"/>
      <c r="AO1295" s="138"/>
      <c r="AP1295" s="136"/>
      <c r="AQ1295" s="136"/>
      <c r="AR1295" s="136"/>
      <c r="AS1295" s="136"/>
      <c r="AT1295" s="136"/>
      <c r="AU1295" s="136"/>
      <c r="AV1295" s="136"/>
      <c r="AW1295" s="136"/>
      <c r="AX1295" s="136"/>
      <c r="AY1295" s="136"/>
      <c r="AZ1295" s="136"/>
      <c r="BA1295" s="136"/>
      <c r="BB1295" s="136"/>
      <c r="BC1295" s="136"/>
      <c r="BD1295" s="136"/>
      <c r="BE1295" s="136"/>
      <c r="BF1295" s="136"/>
      <c r="BG1295" s="136"/>
      <c r="BH1295" s="136"/>
      <c r="BI1295" s="136"/>
      <c r="BJ1295" s="136"/>
      <c r="BK1295" s="136"/>
      <c r="BL1295" s="136"/>
      <c r="BM1295" s="136"/>
      <c r="BN1295" s="136"/>
      <c r="BO1295" s="136"/>
      <c r="BP1295" s="136"/>
      <c r="BQ1295" s="136"/>
      <c r="BR1295" s="136"/>
      <c r="BS1295" s="136"/>
      <c r="BT1295" s="136"/>
      <c r="BU1295" s="136"/>
    </row>
    <row r="1296" spans="1:73">
      <c r="A1296" s="145"/>
      <c r="B1296" s="83"/>
      <c r="C1296" s="83"/>
      <c r="D1296" s="136"/>
      <c r="E1296" s="136"/>
      <c r="F1296" s="136"/>
      <c r="G1296" s="136"/>
      <c r="H1296" s="136"/>
      <c r="I1296" s="137"/>
      <c r="J1296" s="137"/>
      <c r="K1296" s="137"/>
      <c r="L1296" s="136"/>
      <c r="M1296" s="136"/>
      <c r="N1296" s="145"/>
      <c r="O1296" s="136"/>
      <c r="P1296" s="136"/>
      <c r="Q1296" s="137"/>
      <c r="R1296" s="136"/>
      <c r="S1296" s="136"/>
      <c r="T1296" s="137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8"/>
      <c r="AE1296" s="138"/>
      <c r="AF1296" s="138"/>
      <c r="AG1296" s="138"/>
      <c r="AH1296" s="138"/>
      <c r="AI1296" s="138"/>
      <c r="AJ1296" s="138"/>
      <c r="AK1296" s="138"/>
      <c r="AL1296" s="138"/>
      <c r="AM1296" s="138"/>
      <c r="AN1296" s="138"/>
      <c r="AO1296" s="138"/>
      <c r="AP1296" s="136"/>
      <c r="AQ1296" s="136"/>
      <c r="AR1296" s="136"/>
      <c r="AS1296" s="136"/>
      <c r="AT1296" s="136"/>
      <c r="AU1296" s="136"/>
      <c r="AV1296" s="136"/>
      <c r="AW1296" s="136"/>
      <c r="AX1296" s="136"/>
      <c r="AY1296" s="136"/>
      <c r="AZ1296" s="136"/>
      <c r="BA1296" s="136"/>
      <c r="BB1296" s="136"/>
      <c r="BC1296" s="136"/>
      <c r="BD1296" s="136"/>
      <c r="BE1296" s="136"/>
      <c r="BF1296" s="136"/>
      <c r="BG1296" s="136"/>
      <c r="BH1296" s="136"/>
      <c r="BI1296" s="136"/>
      <c r="BJ1296" s="136"/>
      <c r="BK1296" s="136"/>
      <c r="BL1296" s="136"/>
      <c r="BM1296" s="136"/>
      <c r="BN1296" s="136"/>
      <c r="BO1296" s="136"/>
      <c r="BP1296" s="136"/>
      <c r="BQ1296" s="136"/>
      <c r="BR1296" s="136"/>
      <c r="BS1296" s="136"/>
      <c r="BT1296" s="136"/>
      <c r="BU1296" s="136"/>
    </row>
    <row r="1297" spans="1:73">
      <c r="A1297" s="145"/>
      <c r="B1297" s="83"/>
      <c r="C1297" s="83"/>
      <c r="D1297" s="136"/>
      <c r="E1297" s="136"/>
      <c r="F1297" s="136"/>
      <c r="G1297" s="136"/>
      <c r="H1297" s="136"/>
      <c r="I1297" s="137"/>
      <c r="J1297" s="137"/>
      <c r="K1297" s="137"/>
      <c r="L1297" s="136"/>
      <c r="M1297" s="136"/>
      <c r="N1297" s="145"/>
      <c r="O1297" s="136"/>
      <c r="P1297" s="136"/>
      <c r="Q1297" s="137"/>
      <c r="R1297" s="136"/>
      <c r="S1297" s="136"/>
      <c r="T1297" s="137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8"/>
      <c r="AE1297" s="138"/>
      <c r="AF1297" s="138"/>
      <c r="AG1297" s="138"/>
      <c r="AH1297" s="138"/>
      <c r="AI1297" s="138"/>
      <c r="AJ1297" s="138"/>
      <c r="AK1297" s="138"/>
      <c r="AL1297" s="138"/>
      <c r="AM1297" s="138"/>
      <c r="AN1297" s="138"/>
      <c r="AO1297" s="138"/>
      <c r="AP1297" s="136"/>
      <c r="AQ1297" s="136"/>
      <c r="AR1297" s="136"/>
      <c r="AS1297" s="136"/>
      <c r="AT1297" s="136"/>
      <c r="AU1297" s="136"/>
      <c r="AV1297" s="136"/>
      <c r="AW1297" s="136"/>
      <c r="AX1297" s="136"/>
      <c r="AY1297" s="136"/>
      <c r="AZ1297" s="136"/>
      <c r="BA1297" s="136"/>
      <c r="BB1297" s="136"/>
      <c r="BC1297" s="136"/>
      <c r="BD1297" s="136"/>
      <c r="BE1297" s="136"/>
      <c r="BF1297" s="136"/>
      <c r="BG1297" s="136"/>
      <c r="BH1297" s="136"/>
      <c r="BI1297" s="136"/>
      <c r="BJ1297" s="136"/>
      <c r="BK1297" s="136"/>
      <c r="BL1297" s="136"/>
      <c r="BM1297" s="136"/>
      <c r="BN1297" s="136"/>
      <c r="BO1297" s="136"/>
      <c r="BP1297" s="136"/>
      <c r="BQ1297" s="136"/>
      <c r="BR1297" s="136"/>
      <c r="BS1297" s="136"/>
      <c r="BT1297" s="136"/>
      <c r="BU1297" s="136"/>
    </row>
    <row r="1298" spans="1:73">
      <c r="A1298" s="145"/>
      <c r="B1298" s="83"/>
      <c r="C1298" s="83"/>
      <c r="D1298" s="136"/>
      <c r="E1298" s="136"/>
      <c r="F1298" s="136"/>
      <c r="G1298" s="136"/>
      <c r="H1298" s="136"/>
      <c r="I1298" s="137"/>
      <c r="J1298" s="137"/>
      <c r="K1298" s="137"/>
      <c r="L1298" s="136"/>
      <c r="M1298" s="136"/>
      <c r="N1298" s="145"/>
      <c r="O1298" s="136"/>
      <c r="P1298" s="136"/>
      <c r="Q1298" s="137"/>
      <c r="R1298" s="136"/>
      <c r="S1298" s="136"/>
      <c r="T1298" s="137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8"/>
      <c r="AE1298" s="138"/>
      <c r="AF1298" s="138"/>
      <c r="AG1298" s="138"/>
      <c r="AH1298" s="138"/>
      <c r="AI1298" s="138"/>
      <c r="AJ1298" s="138"/>
      <c r="AK1298" s="138"/>
      <c r="AL1298" s="138"/>
      <c r="AM1298" s="138"/>
      <c r="AN1298" s="138"/>
      <c r="AO1298" s="138"/>
      <c r="AP1298" s="136"/>
      <c r="AQ1298" s="136"/>
      <c r="AR1298" s="136"/>
      <c r="AS1298" s="136"/>
      <c r="AT1298" s="136"/>
      <c r="AU1298" s="136"/>
      <c r="AV1298" s="136"/>
      <c r="AW1298" s="136"/>
      <c r="AX1298" s="136"/>
      <c r="AY1298" s="136"/>
      <c r="AZ1298" s="136"/>
      <c r="BA1298" s="136"/>
      <c r="BB1298" s="136"/>
      <c r="BC1298" s="136"/>
      <c r="BD1298" s="136"/>
      <c r="BE1298" s="136"/>
      <c r="BF1298" s="136"/>
      <c r="BG1298" s="136"/>
      <c r="BH1298" s="136"/>
      <c r="BI1298" s="136"/>
      <c r="BJ1298" s="136"/>
      <c r="BK1298" s="136"/>
      <c r="BL1298" s="136"/>
      <c r="BM1298" s="136"/>
      <c r="BN1298" s="136"/>
      <c r="BO1298" s="136"/>
      <c r="BP1298" s="136"/>
      <c r="BQ1298" s="136"/>
      <c r="BR1298" s="136"/>
      <c r="BS1298" s="136"/>
      <c r="BT1298" s="136"/>
      <c r="BU1298" s="136"/>
    </row>
    <row r="1299" spans="1:73">
      <c r="A1299" s="145"/>
      <c r="B1299" s="83"/>
      <c r="C1299" s="83"/>
      <c r="D1299" s="136"/>
      <c r="E1299" s="136"/>
      <c r="F1299" s="136"/>
      <c r="G1299" s="136"/>
      <c r="H1299" s="136"/>
      <c r="I1299" s="137"/>
      <c r="J1299" s="137"/>
      <c r="K1299" s="137"/>
      <c r="L1299" s="136"/>
      <c r="M1299" s="136"/>
      <c r="N1299" s="145"/>
      <c r="O1299" s="136"/>
      <c r="P1299" s="136"/>
      <c r="Q1299" s="137"/>
      <c r="R1299" s="136"/>
      <c r="S1299" s="136"/>
      <c r="T1299" s="137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8"/>
      <c r="AE1299" s="138"/>
      <c r="AF1299" s="138"/>
      <c r="AG1299" s="138"/>
      <c r="AH1299" s="138"/>
      <c r="AI1299" s="138"/>
      <c r="AJ1299" s="138"/>
      <c r="AK1299" s="138"/>
      <c r="AL1299" s="138"/>
      <c r="AM1299" s="138"/>
      <c r="AN1299" s="138"/>
      <c r="AO1299" s="138"/>
      <c r="AP1299" s="136"/>
      <c r="AQ1299" s="136"/>
      <c r="AR1299" s="136"/>
      <c r="AS1299" s="136"/>
      <c r="AT1299" s="136"/>
      <c r="AU1299" s="136"/>
      <c r="AV1299" s="136"/>
      <c r="AW1299" s="136"/>
      <c r="AX1299" s="136"/>
      <c r="AY1299" s="136"/>
      <c r="AZ1299" s="136"/>
      <c r="BA1299" s="136"/>
      <c r="BB1299" s="136"/>
      <c r="BC1299" s="136"/>
      <c r="BD1299" s="136"/>
      <c r="BE1299" s="136"/>
      <c r="BF1299" s="136"/>
      <c r="BG1299" s="136"/>
      <c r="BH1299" s="136"/>
      <c r="BI1299" s="136"/>
      <c r="BJ1299" s="136"/>
      <c r="BK1299" s="136"/>
      <c r="BL1299" s="136"/>
      <c r="BM1299" s="136"/>
      <c r="BN1299" s="136"/>
      <c r="BO1299" s="136"/>
      <c r="BP1299" s="136"/>
      <c r="BQ1299" s="136"/>
      <c r="BR1299" s="136"/>
      <c r="BS1299" s="136"/>
      <c r="BT1299" s="136"/>
      <c r="BU1299" s="136"/>
    </row>
    <row r="1300" spans="1:73">
      <c r="A1300" s="145"/>
      <c r="B1300" s="83"/>
      <c r="C1300" s="83"/>
      <c r="D1300" s="136"/>
      <c r="E1300" s="136"/>
      <c r="F1300" s="136"/>
      <c r="G1300" s="136"/>
      <c r="H1300" s="136"/>
      <c r="I1300" s="137"/>
      <c r="J1300" s="137"/>
      <c r="K1300" s="137"/>
      <c r="L1300" s="136"/>
      <c r="M1300" s="136"/>
      <c r="N1300" s="145"/>
      <c r="O1300" s="136"/>
      <c r="P1300" s="136"/>
      <c r="Q1300" s="137"/>
      <c r="R1300" s="136"/>
      <c r="S1300" s="136"/>
      <c r="T1300" s="137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8"/>
      <c r="AE1300" s="138"/>
      <c r="AF1300" s="138"/>
      <c r="AG1300" s="138"/>
      <c r="AH1300" s="138"/>
      <c r="AI1300" s="138"/>
      <c r="AJ1300" s="138"/>
      <c r="AK1300" s="138"/>
      <c r="AL1300" s="138"/>
      <c r="AM1300" s="138"/>
      <c r="AN1300" s="138"/>
      <c r="AO1300" s="138"/>
      <c r="AP1300" s="136"/>
      <c r="AQ1300" s="136"/>
      <c r="AR1300" s="136"/>
      <c r="AS1300" s="136"/>
      <c r="AT1300" s="136"/>
      <c r="AU1300" s="136"/>
      <c r="AV1300" s="136"/>
      <c r="AW1300" s="136"/>
      <c r="AX1300" s="136"/>
      <c r="AY1300" s="136"/>
      <c r="AZ1300" s="136"/>
      <c r="BA1300" s="136"/>
      <c r="BB1300" s="136"/>
      <c r="BC1300" s="136"/>
      <c r="BD1300" s="136"/>
      <c r="BE1300" s="136"/>
      <c r="BF1300" s="136"/>
      <c r="BG1300" s="136"/>
      <c r="BH1300" s="136"/>
      <c r="BI1300" s="136"/>
      <c r="BJ1300" s="136"/>
      <c r="BK1300" s="136"/>
      <c r="BL1300" s="136"/>
      <c r="BM1300" s="136"/>
      <c r="BN1300" s="136"/>
      <c r="BO1300" s="136"/>
      <c r="BP1300" s="136"/>
      <c r="BQ1300" s="136"/>
      <c r="BR1300" s="136"/>
      <c r="BS1300" s="136"/>
      <c r="BT1300" s="136"/>
      <c r="BU1300" s="136"/>
    </row>
    <row r="1301" spans="1:73">
      <c r="A1301" s="145"/>
      <c r="B1301" s="83"/>
      <c r="C1301" s="83"/>
      <c r="D1301" s="136"/>
      <c r="E1301" s="136"/>
      <c r="F1301" s="136"/>
      <c r="G1301" s="136"/>
      <c r="H1301" s="136"/>
      <c r="I1301" s="137"/>
      <c r="J1301" s="137"/>
      <c r="K1301" s="137"/>
      <c r="L1301" s="136"/>
      <c r="M1301" s="136"/>
      <c r="N1301" s="145"/>
      <c r="O1301" s="136"/>
      <c r="P1301" s="136"/>
      <c r="Q1301" s="137"/>
      <c r="R1301" s="136"/>
      <c r="S1301" s="136"/>
      <c r="T1301" s="137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8"/>
      <c r="AE1301" s="138"/>
      <c r="AF1301" s="138"/>
      <c r="AG1301" s="138"/>
      <c r="AH1301" s="138"/>
      <c r="AI1301" s="138"/>
      <c r="AJ1301" s="138"/>
      <c r="AK1301" s="138"/>
      <c r="AL1301" s="138"/>
      <c r="AM1301" s="138"/>
      <c r="AN1301" s="138"/>
      <c r="AO1301" s="138"/>
      <c r="AP1301" s="136"/>
      <c r="AQ1301" s="136"/>
      <c r="AR1301" s="136"/>
      <c r="AS1301" s="136"/>
      <c r="AT1301" s="136"/>
      <c r="AU1301" s="136"/>
      <c r="AV1301" s="136"/>
      <c r="AW1301" s="136"/>
      <c r="AX1301" s="136"/>
      <c r="AY1301" s="136"/>
      <c r="AZ1301" s="136"/>
      <c r="BA1301" s="136"/>
      <c r="BB1301" s="136"/>
      <c r="BC1301" s="136"/>
      <c r="BD1301" s="136"/>
      <c r="BE1301" s="136"/>
      <c r="BF1301" s="136"/>
      <c r="BG1301" s="136"/>
      <c r="BH1301" s="136"/>
      <c r="BI1301" s="136"/>
      <c r="BJ1301" s="136"/>
      <c r="BK1301" s="136"/>
      <c r="BL1301" s="136"/>
      <c r="BM1301" s="136"/>
      <c r="BN1301" s="136"/>
      <c r="BO1301" s="136"/>
      <c r="BP1301" s="136"/>
      <c r="BQ1301" s="136"/>
      <c r="BR1301" s="136"/>
      <c r="BS1301" s="136"/>
      <c r="BT1301" s="136"/>
      <c r="BU1301" s="136"/>
    </row>
    <row r="1302" spans="1:73">
      <c r="A1302" s="145"/>
      <c r="B1302" s="83"/>
      <c r="C1302" s="83"/>
      <c r="D1302" s="136"/>
      <c r="E1302" s="136"/>
      <c r="F1302" s="136"/>
      <c r="G1302" s="136"/>
      <c r="H1302" s="136"/>
      <c r="I1302" s="137"/>
      <c r="J1302" s="137"/>
      <c r="K1302" s="137"/>
      <c r="L1302" s="136"/>
      <c r="M1302" s="136"/>
      <c r="N1302" s="145"/>
      <c r="O1302" s="136"/>
      <c r="P1302" s="136"/>
      <c r="Q1302" s="137"/>
      <c r="R1302" s="136"/>
      <c r="S1302" s="136"/>
      <c r="T1302" s="137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8"/>
      <c r="AE1302" s="138"/>
      <c r="AF1302" s="138"/>
      <c r="AG1302" s="138"/>
      <c r="AH1302" s="138"/>
      <c r="AI1302" s="138"/>
      <c r="AJ1302" s="138"/>
      <c r="AK1302" s="138"/>
      <c r="AL1302" s="138"/>
      <c r="AM1302" s="138"/>
      <c r="AN1302" s="138"/>
      <c r="AO1302" s="138"/>
      <c r="AP1302" s="136"/>
      <c r="AQ1302" s="136"/>
      <c r="AR1302" s="136"/>
      <c r="AS1302" s="136"/>
      <c r="AT1302" s="136"/>
      <c r="AU1302" s="136"/>
      <c r="AV1302" s="136"/>
      <c r="AW1302" s="136"/>
      <c r="AX1302" s="136"/>
      <c r="AY1302" s="136"/>
      <c r="AZ1302" s="136"/>
      <c r="BA1302" s="136"/>
      <c r="BB1302" s="136"/>
      <c r="BC1302" s="136"/>
      <c r="BD1302" s="136"/>
      <c r="BE1302" s="136"/>
      <c r="BF1302" s="136"/>
      <c r="BG1302" s="136"/>
      <c r="BH1302" s="136"/>
      <c r="BI1302" s="136"/>
      <c r="BJ1302" s="136"/>
      <c r="BK1302" s="136"/>
      <c r="BL1302" s="136"/>
      <c r="BM1302" s="136"/>
      <c r="BN1302" s="136"/>
      <c r="BO1302" s="136"/>
      <c r="BP1302" s="136"/>
      <c r="BQ1302" s="136"/>
      <c r="BR1302" s="136"/>
      <c r="BS1302" s="136"/>
      <c r="BT1302" s="136"/>
      <c r="BU1302" s="136"/>
    </row>
    <row r="1303" spans="1:73">
      <c r="A1303" s="145"/>
      <c r="B1303" s="83"/>
      <c r="C1303" s="83"/>
      <c r="D1303" s="136"/>
      <c r="E1303" s="136"/>
      <c r="F1303" s="136"/>
      <c r="G1303" s="136"/>
      <c r="H1303" s="136"/>
      <c r="I1303" s="137"/>
      <c r="J1303" s="137"/>
      <c r="K1303" s="137"/>
      <c r="L1303" s="136"/>
      <c r="M1303" s="136"/>
      <c r="N1303" s="145"/>
      <c r="O1303" s="136"/>
      <c r="P1303" s="136"/>
      <c r="Q1303" s="137"/>
      <c r="R1303" s="136"/>
      <c r="S1303" s="136"/>
      <c r="T1303" s="137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8"/>
      <c r="AE1303" s="138"/>
      <c r="AF1303" s="138"/>
      <c r="AG1303" s="138"/>
      <c r="AH1303" s="138"/>
      <c r="AI1303" s="138"/>
      <c r="AJ1303" s="138"/>
      <c r="AK1303" s="138"/>
      <c r="AL1303" s="138"/>
      <c r="AM1303" s="138"/>
      <c r="AN1303" s="138"/>
      <c r="AO1303" s="138"/>
      <c r="AP1303" s="136"/>
      <c r="AQ1303" s="136"/>
      <c r="AR1303" s="136"/>
      <c r="AS1303" s="136"/>
      <c r="AT1303" s="136"/>
      <c r="AU1303" s="136"/>
      <c r="AV1303" s="136"/>
      <c r="AW1303" s="136"/>
      <c r="AX1303" s="136"/>
      <c r="AY1303" s="136"/>
      <c r="AZ1303" s="136"/>
      <c r="BA1303" s="136"/>
      <c r="BB1303" s="136"/>
      <c r="BC1303" s="136"/>
      <c r="BD1303" s="136"/>
      <c r="BE1303" s="136"/>
      <c r="BF1303" s="136"/>
      <c r="BG1303" s="136"/>
      <c r="BH1303" s="136"/>
      <c r="BI1303" s="136"/>
      <c r="BJ1303" s="136"/>
      <c r="BK1303" s="136"/>
      <c r="BL1303" s="136"/>
      <c r="BM1303" s="136"/>
      <c r="BN1303" s="136"/>
      <c r="BO1303" s="136"/>
      <c r="BP1303" s="136"/>
      <c r="BQ1303" s="136"/>
      <c r="BR1303" s="136"/>
      <c r="BS1303" s="136"/>
      <c r="BT1303" s="136"/>
      <c r="BU1303" s="136"/>
    </row>
    <row r="1304" spans="1:73">
      <c r="A1304" s="145"/>
      <c r="B1304" s="83"/>
      <c r="C1304" s="83"/>
      <c r="D1304" s="136"/>
      <c r="E1304" s="136"/>
      <c r="F1304" s="136"/>
      <c r="G1304" s="136"/>
      <c r="H1304" s="136"/>
      <c r="I1304" s="137"/>
      <c r="J1304" s="137"/>
      <c r="K1304" s="137"/>
      <c r="L1304" s="136"/>
      <c r="M1304" s="136"/>
      <c r="N1304" s="145"/>
      <c r="O1304" s="136"/>
      <c r="P1304" s="136"/>
      <c r="Q1304" s="137"/>
      <c r="R1304" s="136"/>
      <c r="S1304" s="136"/>
      <c r="T1304" s="137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8"/>
      <c r="AE1304" s="138"/>
      <c r="AF1304" s="138"/>
      <c r="AG1304" s="138"/>
      <c r="AH1304" s="138"/>
      <c r="AI1304" s="138"/>
      <c r="AJ1304" s="138"/>
      <c r="AK1304" s="138"/>
      <c r="AL1304" s="138"/>
      <c r="AM1304" s="138"/>
      <c r="AN1304" s="138"/>
      <c r="AO1304" s="138"/>
      <c r="AP1304" s="136"/>
      <c r="AQ1304" s="136"/>
      <c r="AR1304" s="136"/>
      <c r="AS1304" s="136"/>
      <c r="AT1304" s="136"/>
      <c r="AU1304" s="136"/>
      <c r="AV1304" s="136"/>
      <c r="AW1304" s="136"/>
      <c r="AX1304" s="136"/>
      <c r="AY1304" s="136"/>
      <c r="AZ1304" s="136"/>
      <c r="BA1304" s="136"/>
      <c r="BB1304" s="136"/>
      <c r="BC1304" s="136"/>
      <c r="BD1304" s="136"/>
      <c r="BE1304" s="136"/>
      <c r="BF1304" s="136"/>
      <c r="BG1304" s="136"/>
      <c r="BH1304" s="136"/>
      <c r="BI1304" s="136"/>
      <c r="BJ1304" s="136"/>
      <c r="BK1304" s="136"/>
      <c r="BL1304" s="136"/>
      <c r="BM1304" s="136"/>
      <c r="BN1304" s="136"/>
      <c r="BO1304" s="136"/>
      <c r="BP1304" s="136"/>
      <c r="BQ1304" s="136"/>
      <c r="BR1304" s="136"/>
      <c r="BS1304" s="136"/>
      <c r="BT1304" s="136"/>
      <c r="BU1304" s="136"/>
    </row>
    <row r="1305" spans="1:73">
      <c r="A1305" s="145"/>
      <c r="B1305" s="83"/>
      <c r="C1305" s="83"/>
      <c r="D1305" s="136"/>
      <c r="E1305" s="136"/>
      <c r="F1305" s="136"/>
      <c r="G1305" s="136"/>
      <c r="H1305" s="136"/>
      <c r="I1305" s="137"/>
      <c r="J1305" s="137"/>
      <c r="K1305" s="137"/>
      <c r="L1305" s="136"/>
      <c r="M1305" s="136"/>
      <c r="N1305" s="145"/>
      <c r="O1305" s="136"/>
      <c r="P1305" s="136"/>
      <c r="Q1305" s="137"/>
      <c r="R1305" s="136"/>
      <c r="S1305" s="136"/>
      <c r="T1305" s="137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8"/>
      <c r="AE1305" s="138"/>
      <c r="AF1305" s="138"/>
      <c r="AG1305" s="138"/>
      <c r="AH1305" s="138"/>
      <c r="AI1305" s="138"/>
      <c r="AJ1305" s="138"/>
      <c r="AK1305" s="138"/>
      <c r="AL1305" s="138"/>
      <c r="AM1305" s="138"/>
      <c r="AN1305" s="138"/>
      <c r="AO1305" s="138"/>
      <c r="AP1305" s="136"/>
      <c r="AQ1305" s="136"/>
      <c r="AR1305" s="136"/>
      <c r="AS1305" s="136"/>
      <c r="AT1305" s="136"/>
      <c r="AU1305" s="136"/>
      <c r="AV1305" s="136"/>
      <c r="AW1305" s="136"/>
      <c r="AX1305" s="136"/>
      <c r="AY1305" s="136"/>
      <c r="AZ1305" s="136"/>
      <c r="BA1305" s="136"/>
      <c r="BB1305" s="136"/>
      <c r="BC1305" s="136"/>
      <c r="BD1305" s="136"/>
      <c r="BE1305" s="136"/>
      <c r="BF1305" s="136"/>
      <c r="BG1305" s="136"/>
      <c r="BH1305" s="136"/>
      <c r="BI1305" s="136"/>
      <c r="BJ1305" s="136"/>
      <c r="BK1305" s="136"/>
      <c r="BL1305" s="136"/>
      <c r="BM1305" s="136"/>
      <c r="BN1305" s="136"/>
      <c r="BO1305" s="136"/>
      <c r="BP1305" s="136"/>
      <c r="BQ1305" s="136"/>
      <c r="BR1305" s="136"/>
      <c r="BS1305" s="136"/>
      <c r="BT1305" s="136"/>
      <c r="BU1305" s="136"/>
    </row>
    <row r="1306" spans="1:73">
      <c r="A1306" s="145"/>
      <c r="B1306" s="83"/>
      <c r="C1306" s="83"/>
      <c r="D1306" s="136"/>
      <c r="E1306" s="136"/>
      <c r="F1306" s="136"/>
      <c r="G1306" s="136"/>
      <c r="H1306" s="136"/>
      <c r="I1306" s="137"/>
      <c r="J1306" s="137"/>
      <c r="K1306" s="137"/>
      <c r="L1306" s="136"/>
      <c r="M1306" s="136"/>
      <c r="N1306" s="145"/>
      <c r="O1306" s="136"/>
      <c r="P1306" s="136"/>
      <c r="Q1306" s="137"/>
      <c r="R1306" s="136"/>
      <c r="S1306" s="136"/>
      <c r="T1306" s="137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8"/>
      <c r="AE1306" s="138"/>
      <c r="AF1306" s="138"/>
      <c r="AG1306" s="138"/>
      <c r="AH1306" s="138"/>
      <c r="AI1306" s="138"/>
      <c r="AJ1306" s="138"/>
      <c r="AK1306" s="138"/>
      <c r="AL1306" s="138"/>
      <c r="AM1306" s="138"/>
      <c r="AN1306" s="138"/>
      <c r="AO1306" s="138"/>
      <c r="AP1306" s="136"/>
      <c r="AQ1306" s="136"/>
      <c r="AR1306" s="136"/>
      <c r="AS1306" s="136"/>
      <c r="AT1306" s="136"/>
      <c r="AU1306" s="136"/>
      <c r="AV1306" s="136"/>
      <c r="AW1306" s="136"/>
      <c r="AX1306" s="136"/>
      <c r="AY1306" s="136"/>
      <c r="AZ1306" s="136"/>
      <c r="BA1306" s="136"/>
      <c r="BB1306" s="136"/>
      <c r="BC1306" s="136"/>
      <c r="BD1306" s="136"/>
      <c r="BE1306" s="136"/>
      <c r="BF1306" s="136"/>
      <c r="BG1306" s="136"/>
      <c r="BH1306" s="136"/>
      <c r="BI1306" s="136"/>
      <c r="BJ1306" s="136"/>
      <c r="BK1306" s="136"/>
      <c r="BL1306" s="136"/>
      <c r="BM1306" s="136"/>
      <c r="BN1306" s="136"/>
      <c r="BO1306" s="136"/>
      <c r="BP1306" s="136"/>
      <c r="BQ1306" s="136"/>
      <c r="BR1306" s="136"/>
      <c r="BS1306" s="136"/>
      <c r="BT1306" s="136"/>
      <c r="BU1306" s="136"/>
    </row>
    <row r="1307" spans="1:73">
      <c r="A1307" s="145"/>
      <c r="B1307" s="83"/>
      <c r="C1307" s="83"/>
      <c r="D1307" s="136"/>
      <c r="E1307" s="136"/>
      <c r="F1307" s="136"/>
      <c r="G1307" s="136"/>
      <c r="H1307" s="136"/>
      <c r="I1307" s="137"/>
      <c r="J1307" s="137"/>
      <c r="K1307" s="137"/>
      <c r="L1307" s="136"/>
      <c r="M1307" s="136"/>
      <c r="N1307" s="145"/>
      <c r="O1307" s="136"/>
      <c r="P1307" s="136"/>
      <c r="Q1307" s="137"/>
      <c r="R1307" s="136"/>
      <c r="S1307" s="136"/>
      <c r="T1307" s="137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8"/>
      <c r="AE1307" s="138"/>
      <c r="AF1307" s="138"/>
      <c r="AG1307" s="138"/>
      <c r="AH1307" s="138"/>
      <c r="AI1307" s="138"/>
      <c r="AJ1307" s="138"/>
      <c r="AK1307" s="138"/>
      <c r="AL1307" s="138"/>
      <c r="AM1307" s="138"/>
      <c r="AN1307" s="138"/>
      <c r="AO1307" s="138"/>
      <c r="AP1307" s="136"/>
      <c r="AQ1307" s="136"/>
      <c r="AR1307" s="136"/>
      <c r="AS1307" s="136"/>
      <c r="AT1307" s="136"/>
      <c r="AU1307" s="136"/>
      <c r="AV1307" s="136"/>
      <c r="AW1307" s="136"/>
      <c r="AX1307" s="136"/>
      <c r="AY1307" s="136"/>
      <c r="AZ1307" s="136"/>
      <c r="BA1307" s="136"/>
      <c r="BB1307" s="136"/>
      <c r="BC1307" s="136"/>
      <c r="BD1307" s="136"/>
      <c r="BE1307" s="136"/>
      <c r="BF1307" s="136"/>
      <c r="BG1307" s="136"/>
      <c r="BH1307" s="136"/>
      <c r="BI1307" s="136"/>
      <c r="BJ1307" s="136"/>
      <c r="BK1307" s="136"/>
      <c r="BL1307" s="136"/>
      <c r="BM1307" s="136"/>
      <c r="BN1307" s="136"/>
      <c r="BO1307" s="136"/>
      <c r="BP1307" s="136"/>
      <c r="BQ1307" s="136"/>
      <c r="BR1307" s="136"/>
      <c r="BS1307" s="136"/>
      <c r="BT1307" s="136"/>
      <c r="BU1307" s="136"/>
    </row>
    <row r="1308" spans="1:73">
      <c r="A1308" s="145"/>
      <c r="B1308" s="83"/>
      <c r="C1308" s="83"/>
      <c r="D1308" s="136"/>
      <c r="E1308" s="136"/>
      <c r="F1308" s="136"/>
      <c r="G1308" s="136"/>
      <c r="H1308" s="136"/>
      <c r="I1308" s="137"/>
      <c r="J1308" s="137"/>
      <c r="K1308" s="137"/>
      <c r="L1308" s="136"/>
      <c r="M1308" s="136"/>
      <c r="N1308" s="145"/>
      <c r="O1308" s="136"/>
      <c r="P1308" s="136"/>
      <c r="Q1308" s="137"/>
      <c r="R1308" s="136"/>
      <c r="S1308" s="136"/>
      <c r="T1308" s="137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8"/>
      <c r="AE1308" s="138"/>
      <c r="AF1308" s="138"/>
      <c r="AG1308" s="138"/>
      <c r="AH1308" s="138"/>
      <c r="AI1308" s="138"/>
      <c r="AJ1308" s="138"/>
      <c r="AK1308" s="138"/>
      <c r="AL1308" s="138"/>
      <c r="AM1308" s="138"/>
      <c r="AN1308" s="138"/>
      <c r="AO1308" s="138"/>
      <c r="AP1308" s="136"/>
      <c r="AQ1308" s="136"/>
      <c r="AR1308" s="136"/>
      <c r="AS1308" s="136"/>
      <c r="AT1308" s="136"/>
      <c r="AU1308" s="136"/>
      <c r="AV1308" s="136"/>
      <c r="AW1308" s="136"/>
      <c r="AX1308" s="136"/>
      <c r="AY1308" s="136"/>
      <c r="AZ1308" s="136"/>
      <c r="BA1308" s="136"/>
      <c r="BB1308" s="136"/>
      <c r="BC1308" s="136"/>
      <c r="BD1308" s="136"/>
      <c r="BE1308" s="136"/>
      <c r="BF1308" s="136"/>
      <c r="BG1308" s="136"/>
      <c r="BH1308" s="136"/>
      <c r="BI1308" s="136"/>
      <c r="BJ1308" s="136"/>
      <c r="BK1308" s="136"/>
      <c r="BL1308" s="136"/>
      <c r="BM1308" s="136"/>
      <c r="BN1308" s="136"/>
      <c r="BO1308" s="136"/>
      <c r="BP1308" s="136"/>
      <c r="BQ1308" s="136"/>
      <c r="BR1308" s="136"/>
      <c r="BS1308" s="136"/>
      <c r="BT1308" s="136"/>
      <c r="BU1308" s="136"/>
    </row>
    <row r="1309" spans="1:73">
      <c r="A1309" s="145"/>
      <c r="B1309" s="83"/>
      <c r="C1309" s="83"/>
      <c r="D1309" s="136"/>
      <c r="E1309" s="136"/>
      <c r="F1309" s="136"/>
      <c r="G1309" s="136"/>
      <c r="H1309" s="136"/>
      <c r="I1309" s="137"/>
      <c r="J1309" s="137"/>
      <c r="K1309" s="137"/>
      <c r="L1309" s="136"/>
      <c r="M1309" s="136"/>
      <c r="N1309" s="145"/>
      <c r="O1309" s="136"/>
      <c r="P1309" s="136"/>
      <c r="Q1309" s="137"/>
      <c r="R1309" s="136"/>
      <c r="S1309" s="136"/>
      <c r="T1309" s="137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8"/>
      <c r="AE1309" s="138"/>
      <c r="AF1309" s="138"/>
      <c r="AG1309" s="138"/>
      <c r="AH1309" s="138"/>
      <c r="AI1309" s="138"/>
      <c r="AJ1309" s="138"/>
      <c r="AK1309" s="138"/>
      <c r="AL1309" s="138"/>
      <c r="AM1309" s="138"/>
      <c r="AN1309" s="138"/>
      <c r="AO1309" s="138"/>
      <c r="AP1309" s="136"/>
      <c r="AQ1309" s="136"/>
      <c r="AR1309" s="136"/>
      <c r="AS1309" s="136"/>
      <c r="AT1309" s="136"/>
      <c r="AU1309" s="136"/>
      <c r="AV1309" s="136"/>
      <c r="AW1309" s="136"/>
      <c r="AX1309" s="136"/>
      <c r="AY1309" s="136"/>
      <c r="AZ1309" s="136"/>
      <c r="BA1309" s="136"/>
      <c r="BB1309" s="136"/>
      <c r="BC1309" s="136"/>
      <c r="BD1309" s="136"/>
      <c r="BE1309" s="136"/>
      <c r="BF1309" s="136"/>
      <c r="BG1309" s="136"/>
      <c r="BH1309" s="136"/>
      <c r="BI1309" s="136"/>
      <c r="BJ1309" s="136"/>
      <c r="BK1309" s="136"/>
      <c r="BL1309" s="136"/>
      <c r="BM1309" s="136"/>
      <c r="BN1309" s="136"/>
      <c r="BO1309" s="136"/>
      <c r="BP1309" s="136"/>
      <c r="BQ1309" s="136"/>
      <c r="BR1309" s="136"/>
      <c r="BS1309" s="136"/>
      <c r="BT1309" s="136"/>
      <c r="BU1309" s="136"/>
    </row>
    <row r="1310" spans="1:73">
      <c r="A1310" s="145"/>
      <c r="B1310" s="83"/>
      <c r="C1310" s="83"/>
      <c r="D1310" s="136"/>
      <c r="E1310" s="136"/>
      <c r="F1310" s="136"/>
      <c r="G1310" s="136"/>
      <c r="H1310" s="136"/>
      <c r="I1310" s="137"/>
      <c r="J1310" s="137"/>
      <c r="K1310" s="137"/>
      <c r="L1310" s="136"/>
      <c r="M1310" s="136"/>
      <c r="N1310" s="145"/>
      <c r="O1310" s="136"/>
      <c r="P1310" s="136"/>
      <c r="Q1310" s="137"/>
      <c r="R1310" s="136"/>
      <c r="S1310" s="136"/>
      <c r="T1310" s="137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8"/>
      <c r="AE1310" s="138"/>
      <c r="AF1310" s="138"/>
      <c r="AG1310" s="138"/>
      <c r="AH1310" s="138"/>
      <c r="AI1310" s="138"/>
      <c r="AJ1310" s="138"/>
      <c r="AK1310" s="138"/>
      <c r="AL1310" s="138"/>
      <c r="AM1310" s="138"/>
      <c r="AN1310" s="138"/>
      <c r="AO1310" s="138"/>
      <c r="AP1310" s="136"/>
      <c r="AQ1310" s="136"/>
      <c r="AR1310" s="136"/>
      <c r="AS1310" s="136"/>
      <c r="AT1310" s="136"/>
      <c r="AU1310" s="136"/>
      <c r="AV1310" s="136"/>
      <c r="AW1310" s="136"/>
      <c r="AX1310" s="136"/>
      <c r="AY1310" s="136"/>
      <c r="AZ1310" s="136"/>
      <c r="BA1310" s="136"/>
      <c r="BB1310" s="136"/>
      <c r="BC1310" s="136"/>
      <c r="BD1310" s="136"/>
      <c r="BE1310" s="136"/>
      <c r="BF1310" s="136"/>
      <c r="BG1310" s="136"/>
      <c r="BH1310" s="136"/>
      <c r="BI1310" s="136"/>
      <c r="BJ1310" s="136"/>
      <c r="BK1310" s="136"/>
      <c r="BL1310" s="136"/>
      <c r="BM1310" s="136"/>
      <c r="BN1310" s="136"/>
      <c r="BO1310" s="136"/>
      <c r="BP1310" s="136"/>
      <c r="BQ1310" s="136"/>
      <c r="BR1310" s="136"/>
      <c r="BS1310" s="136"/>
      <c r="BT1310" s="136"/>
      <c r="BU1310" s="136"/>
    </row>
    <row r="1311" spans="1:73">
      <c r="A1311" s="145"/>
      <c r="B1311" s="83"/>
      <c r="C1311" s="83"/>
      <c r="D1311" s="136"/>
      <c r="E1311" s="136"/>
      <c r="F1311" s="136"/>
      <c r="G1311" s="136"/>
      <c r="H1311" s="136"/>
      <c r="I1311" s="137"/>
      <c r="J1311" s="137"/>
      <c r="K1311" s="137"/>
      <c r="L1311" s="136"/>
      <c r="M1311" s="136"/>
      <c r="N1311" s="145"/>
      <c r="O1311" s="136"/>
      <c r="P1311" s="136"/>
      <c r="Q1311" s="137"/>
      <c r="R1311" s="136"/>
      <c r="S1311" s="136"/>
      <c r="T1311" s="137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8"/>
      <c r="AE1311" s="138"/>
      <c r="AF1311" s="138"/>
      <c r="AG1311" s="138"/>
      <c r="AH1311" s="138"/>
      <c r="AI1311" s="138"/>
      <c r="AJ1311" s="138"/>
      <c r="AK1311" s="138"/>
      <c r="AL1311" s="138"/>
      <c r="AM1311" s="138"/>
      <c r="AN1311" s="138"/>
      <c r="AO1311" s="138"/>
      <c r="AP1311" s="136"/>
      <c r="AQ1311" s="136"/>
      <c r="AR1311" s="136"/>
      <c r="AS1311" s="136"/>
      <c r="AT1311" s="136"/>
      <c r="AU1311" s="136"/>
      <c r="AV1311" s="136"/>
      <c r="AW1311" s="136"/>
      <c r="AX1311" s="136"/>
      <c r="AY1311" s="136"/>
      <c r="AZ1311" s="136"/>
      <c r="BA1311" s="136"/>
      <c r="BB1311" s="136"/>
      <c r="BC1311" s="136"/>
      <c r="BD1311" s="136"/>
      <c r="BE1311" s="136"/>
      <c r="BF1311" s="136"/>
      <c r="BG1311" s="136"/>
      <c r="BH1311" s="136"/>
      <c r="BI1311" s="136"/>
      <c r="BJ1311" s="136"/>
      <c r="BK1311" s="136"/>
      <c r="BL1311" s="136"/>
      <c r="BM1311" s="136"/>
      <c r="BN1311" s="136"/>
      <c r="BO1311" s="136"/>
      <c r="BP1311" s="136"/>
      <c r="BQ1311" s="136"/>
      <c r="BR1311" s="136"/>
      <c r="BS1311" s="136"/>
      <c r="BT1311" s="136"/>
      <c r="BU1311" s="136"/>
    </row>
    <row r="1312" spans="1:73">
      <c r="A1312" s="145"/>
      <c r="B1312" s="83"/>
      <c r="C1312" s="83"/>
      <c r="D1312" s="136"/>
      <c r="E1312" s="136"/>
      <c r="F1312" s="136"/>
      <c r="G1312" s="136"/>
      <c r="H1312" s="136"/>
      <c r="I1312" s="137"/>
      <c r="J1312" s="137"/>
      <c r="K1312" s="137"/>
      <c r="L1312" s="136"/>
      <c r="M1312" s="136"/>
      <c r="N1312" s="145"/>
      <c r="O1312" s="136"/>
      <c r="P1312" s="136"/>
      <c r="Q1312" s="137"/>
      <c r="R1312" s="136"/>
      <c r="S1312" s="136"/>
      <c r="T1312" s="137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8"/>
      <c r="AE1312" s="138"/>
      <c r="AF1312" s="138"/>
      <c r="AG1312" s="138"/>
      <c r="AH1312" s="138"/>
      <c r="AI1312" s="138"/>
      <c r="AJ1312" s="138"/>
      <c r="AK1312" s="138"/>
      <c r="AL1312" s="138"/>
      <c r="AM1312" s="138"/>
      <c r="AN1312" s="138"/>
      <c r="AO1312" s="138"/>
      <c r="AP1312" s="136"/>
      <c r="AQ1312" s="136"/>
      <c r="AR1312" s="136"/>
      <c r="AS1312" s="136"/>
      <c r="AT1312" s="136"/>
      <c r="AU1312" s="136"/>
      <c r="AV1312" s="136"/>
      <c r="AW1312" s="136"/>
      <c r="AX1312" s="136"/>
      <c r="AY1312" s="136"/>
      <c r="AZ1312" s="136"/>
      <c r="BA1312" s="136"/>
      <c r="BB1312" s="136"/>
      <c r="BC1312" s="136"/>
      <c r="BD1312" s="136"/>
      <c r="BE1312" s="136"/>
      <c r="BF1312" s="136"/>
      <c r="BG1312" s="136"/>
      <c r="BH1312" s="136"/>
      <c r="BI1312" s="136"/>
      <c r="BJ1312" s="136"/>
      <c r="BK1312" s="136"/>
      <c r="BL1312" s="136"/>
      <c r="BM1312" s="136"/>
      <c r="BN1312" s="136"/>
      <c r="BO1312" s="136"/>
      <c r="BP1312" s="136"/>
      <c r="BQ1312" s="136"/>
      <c r="BR1312" s="136"/>
      <c r="BS1312" s="136"/>
      <c r="BT1312" s="136"/>
      <c r="BU1312" s="136"/>
    </row>
    <row r="1313" spans="1:73">
      <c r="A1313" s="145"/>
      <c r="B1313" s="83"/>
      <c r="C1313" s="83"/>
      <c r="D1313" s="136"/>
      <c r="E1313" s="136"/>
      <c r="F1313" s="136"/>
      <c r="G1313" s="136"/>
      <c r="H1313" s="136"/>
      <c r="I1313" s="137"/>
      <c r="J1313" s="137"/>
      <c r="K1313" s="137"/>
      <c r="L1313" s="136"/>
      <c r="M1313" s="136"/>
      <c r="N1313" s="145"/>
      <c r="O1313" s="136"/>
      <c r="P1313" s="136"/>
      <c r="Q1313" s="137"/>
      <c r="R1313" s="136"/>
      <c r="S1313" s="136"/>
      <c r="T1313" s="137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8"/>
      <c r="AE1313" s="138"/>
      <c r="AF1313" s="138"/>
      <c r="AG1313" s="138"/>
      <c r="AH1313" s="138"/>
      <c r="AI1313" s="138"/>
      <c r="AJ1313" s="138"/>
      <c r="AK1313" s="138"/>
      <c r="AL1313" s="138"/>
      <c r="AM1313" s="138"/>
      <c r="AN1313" s="138"/>
      <c r="AO1313" s="138"/>
      <c r="AP1313" s="136"/>
      <c r="AQ1313" s="136"/>
      <c r="AR1313" s="136"/>
      <c r="AS1313" s="136"/>
      <c r="AT1313" s="136"/>
      <c r="AU1313" s="136"/>
      <c r="AV1313" s="136"/>
      <c r="AW1313" s="136"/>
      <c r="AX1313" s="136"/>
      <c r="AY1313" s="136"/>
      <c r="AZ1313" s="136"/>
      <c r="BA1313" s="136"/>
      <c r="BB1313" s="136"/>
      <c r="BC1313" s="136"/>
      <c r="BD1313" s="136"/>
      <c r="BE1313" s="136"/>
      <c r="BF1313" s="136"/>
      <c r="BG1313" s="136"/>
      <c r="BH1313" s="136"/>
      <c r="BI1313" s="136"/>
      <c r="BJ1313" s="136"/>
      <c r="BK1313" s="136"/>
      <c r="BL1313" s="136"/>
      <c r="BM1313" s="136"/>
      <c r="BN1313" s="136"/>
      <c r="BO1313" s="136"/>
      <c r="BP1313" s="136"/>
      <c r="BQ1313" s="136"/>
      <c r="BR1313" s="136"/>
      <c r="BS1313" s="136"/>
      <c r="BT1313" s="136"/>
      <c r="BU1313" s="136"/>
    </row>
    <row r="1314" spans="1:73">
      <c r="A1314" s="145"/>
      <c r="B1314" s="83"/>
      <c r="C1314" s="83"/>
      <c r="D1314" s="136"/>
      <c r="E1314" s="136"/>
      <c r="F1314" s="136"/>
      <c r="G1314" s="136"/>
      <c r="H1314" s="136"/>
      <c r="I1314" s="137"/>
      <c r="J1314" s="137"/>
      <c r="K1314" s="137"/>
      <c r="L1314" s="136"/>
      <c r="M1314" s="136"/>
      <c r="N1314" s="145"/>
      <c r="O1314" s="136"/>
      <c r="P1314" s="136"/>
      <c r="Q1314" s="137"/>
      <c r="R1314" s="136"/>
      <c r="S1314" s="136"/>
      <c r="T1314" s="137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8"/>
      <c r="AE1314" s="138"/>
      <c r="AF1314" s="138"/>
      <c r="AG1314" s="138"/>
      <c r="AH1314" s="138"/>
      <c r="AI1314" s="138"/>
      <c r="AJ1314" s="138"/>
      <c r="AK1314" s="138"/>
      <c r="AL1314" s="138"/>
      <c r="AM1314" s="138"/>
      <c r="AN1314" s="138"/>
      <c r="AO1314" s="138"/>
      <c r="AP1314" s="136"/>
      <c r="AQ1314" s="136"/>
      <c r="AR1314" s="136"/>
      <c r="AS1314" s="136"/>
      <c r="AT1314" s="136"/>
      <c r="AU1314" s="136"/>
      <c r="AV1314" s="136"/>
      <c r="AW1314" s="136"/>
      <c r="AX1314" s="136"/>
      <c r="AY1314" s="136"/>
      <c r="AZ1314" s="136"/>
      <c r="BA1314" s="136"/>
      <c r="BB1314" s="136"/>
      <c r="BC1314" s="136"/>
      <c r="BD1314" s="136"/>
      <c r="BE1314" s="136"/>
      <c r="BF1314" s="136"/>
      <c r="BG1314" s="136"/>
      <c r="BH1314" s="136"/>
      <c r="BI1314" s="136"/>
      <c r="BJ1314" s="136"/>
      <c r="BK1314" s="136"/>
      <c r="BL1314" s="136"/>
      <c r="BM1314" s="136"/>
      <c r="BN1314" s="136"/>
      <c r="BO1314" s="136"/>
      <c r="BP1314" s="136"/>
      <c r="BQ1314" s="136"/>
      <c r="BR1314" s="136"/>
      <c r="BS1314" s="136"/>
      <c r="BT1314" s="136"/>
      <c r="BU1314" s="136"/>
    </row>
    <row r="1315" spans="1:73">
      <c r="A1315" s="145"/>
      <c r="B1315" s="83"/>
      <c r="C1315" s="83"/>
      <c r="D1315" s="136"/>
      <c r="E1315" s="136"/>
      <c r="F1315" s="136"/>
      <c r="G1315" s="136"/>
      <c r="H1315" s="136"/>
      <c r="I1315" s="137"/>
      <c r="J1315" s="137"/>
      <c r="K1315" s="137"/>
      <c r="L1315" s="136"/>
      <c r="M1315" s="136"/>
      <c r="N1315" s="145"/>
      <c r="O1315" s="136"/>
      <c r="P1315" s="136"/>
      <c r="Q1315" s="137"/>
      <c r="R1315" s="136"/>
      <c r="S1315" s="136"/>
      <c r="T1315" s="137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8"/>
      <c r="AE1315" s="138"/>
      <c r="AF1315" s="138"/>
      <c r="AG1315" s="138"/>
      <c r="AH1315" s="138"/>
      <c r="AI1315" s="138"/>
      <c r="AJ1315" s="138"/>
      <c r="AK1315" s="138"/>
      <c r="AL1315" s="138"/>
      <c r="AM1315" s="138"/>
      <c r="AN1315" s="138"/>
      <c r="AO1315" s="138"/>
      <c r="AP1315" s="136"/>
      <c r="AQ1315" s="136"/>
      <c r="AR1315" s="136"/>
      <c r="AS1315" s="136"/>
      <c r="AT1315" s="136"/>
      <c r="AU1315" s="136"/>
      <c r="AV1315" s="136"/>
      <c r="AW1315" s="136"/>
      <c r="AX1315" s="136"/>
      <c r="AY1315" s="136"/>
      <c r="AZ1315" s="136"/>
      <c r="BA1315" s="136"/>
      <c r="BB1315" s="136"/>
      <c r="BC1315" s="136"/>
      <c r="BD1315" s="136"/>
      <c r="BE1315" s="136"/>
      <c r="BF1315" s="136"/>
      <c r="BG1315" s="136"/>
      <c r="BH1315" s="136"/>
      <c r="BI1315" s="136"/>
      <c r="BJ1315" s="136"/>
      <c r="BK1315" s="136"/>
      <c r="BL1315" s="136"/>
      <c r="BM1315" s="136"/>
      <c r="BN1315" s="136"/>
      <c r="BO1315" s="136"/>
      <c r="BP1315" s="136"/>
      <c r="BQ1315" s="136"/>
      <c r="BR1315" s="136"/>
      <c r="BS1315" s="136"/>
      <c r="BT1315" s="136"/>
      <c r="BU1315" s="136"/>
    </row>
    <row r="1316" spans="1:73">
      <c r="A1316" s="145"/>
      <c r="B1316" s="83"/>
      <c r="C1316" s="83"/>
      <c r="D1316" s="136"/>
      <c r="E1316" s="136"/>
      <c r="F1316" s="136"/>
      <c r="G1316" s="136"/>
      <c r="H1316" s="136"/>
      <c r="I1316" s="137"/>
      <c r="J1316" s="137"/>
      <c r="K1316" s="137"/>
      <c r="L1316" s="136"/>
      <c r="M1316" s="136"/>
      <c r="N1316" s="145"/>
      <c r="O1316" s="136"/>
      <c r="P1316" s="136"/>
      <c r="Q1316" s="137"/>
      <c r="R1316" s="136"/>
      <c r="S1316" s="136"/>
      <c r="T1316" s="137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8"/>
      <c r="AE1316" s="138"/>
      <c r="AF1316" s="138"/>
      <c r="AG1316" s="138"/>
      <c r="AH1316" s="138"/>
      <c r="AI1316" s="138"/>
      <c r="AJ1316" s="138"/>
      <c r="AK1316" s="138"/>
      <c r="AL1316" s="138"/>
      <c r="AM1316" s="138"/>
      <c r="AN1316" s="138"/>
      <c r="AO1316" s="138"/>
      <c r="AP1316" s="136"/>
      <c r="AQ1316" s="136"/>
      <c r="AR1316" s="136"/>
      <c r="AS1316" s="136"/>
      <c r="AT1316" s="136"/>
      <c r="AU1316" s="136"/>
      <c r="AV1316" s="136"/>
      <c r="AW1316" s="136"/>
      <c r="AX1316" s="136"/>
      <c r="AY1316" s="136"/>
      <c r="AZ1316" s="136"/>
      <c r="BA1316" s="136"/>
      <c r="BB1316" s="136"/>
      <c r="BC1316" s="136"/>
      <c r="BD1316" s="136"/>
      <c r="BE1316" s="136"/>
      <c r="BF1316" s="136"/>
      <c r="BG1316" s="136"/>
      <c r="BH1316" s="136"/>
      <c r="BI1316" s="136"/>
      <c r="BJ1316" s="136"/>
      <c r="BK1316" s="136"/>
      <c r="BL1316" s="136"/>
      <c r="BM1316" s="136"/>
      <c r="BN1316" s="136"/>
      <c r="BO1316" s="136"/>
      <c r="BP1316" s="136"/>
      <c r="BQ1316" s="136"/>
      <c r="BR1316" s="136"/>
      <c r="BS1316" s="136"/>
      <c r="BT1316" s="136"/>
      <c r="BU1316" s="136"/>
    </row>
    <row r="1317" spans="1:73">
      <c r="A1317" s="145"/>
      <c r="B1317" s="83"/>
      <c r="C1317" s="83"/>
      <c r="D1317" s="136"/>
      <c r="E1317" s="136"/>
      <c r="F1317" s="136"/>
      <c r="G1317" s="136"/>
      <c r="H1317" s="136"/>
      <c r="I1317" s="137"/>
      <c r="J1317" s="137"/>
      <c r="K1317" s="137"/>
      <c r="L1317" s="136"/>
      <c r="M1317" s="136"/>
      <c r="N1317" s="145"/>
      <c r="O1317" s="136"/>
      <c r="P1317" s="136"/>
      <c r="Q1317" s="137"/>
      <c r="R1317" s="136"/>
      <c r="S1317" s="136"/>
      <c r="T1317" s="137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8"/>
      <c r="AE1317" s="138"/>
      <c r="AF1317" s="138"/>
      <c r="AG1317" s="138"/>
      <c r="AH1317" s="138"/>
      <c r="AI1317" s="138"/>
      <c r="AJ1317" s="138"/>
      <c r="AK1317" s="138"/>
      <c r="AL1317" s="138"/>
      <c r="AM1317" s="138"/>
      <c r="AN1317" s="138"/>
      <c r="AO1317" s="138"/>
      <c r="AP1317" s="136"/>
      <c r="AQ1317" s="136"/>
      <c r="AR1317" s="136"/>
      <c r="AS1317" s="136"/>
      <c r="AT1317" s="136"/>
      <c r="AU1317" s="136"/>
      <c r="AV1317" s="136"/>
      <c r="AW1317" s="136"/>
      <c r="AX1317" s="136"/>
      <c r="AY1317" s="136"/>
      <c r="AZ1317" s="136"/>
      <c r="BA1317" s="136"/>
      <c r="BB1317" s="136"/>
      <c r="BC1317" s="136"/>
      <c r="BD1317" s="136"/>
      <c r="BE1317" s="136"/>
      <c r="BF1317" s="136"/>
      <c r="BG1317" s="136"/>
      <c r="BH1317" s="136"/>
      <c r="BI1317" s="136"/>
      <c r="BJ1317" s="136"/>
      <c r="BK1317" s="136"/>
      <c r="BL1317" s="136"/>
      <c r="BM1317" s="136"/>
      <c r="BN1317" s="136"/>
      <c r="BO1317" s="136"/>
      <c r="BP1317" s="136"/>
      <c r="BQ1317" s="136"/>
      <c r="BR1317" s="136"/>
      <c r="BS1317" s="136"/>
      <c r="BT1317" s="136"/>
      <c r="BU1317" s="136"/>
    </row>
    <row r="1318" spans="1:73">
      <c r="A1318" s="145"/>
      <c r="B1318" s="83"/>
      <c r="C1318" s="83"/>
      <c r="D1318" s="136"/>
      <c r="E1318" s="136"/>
      <c r="F1318" s="136"/>
      <c r="G1318" s="136"/>
      <c r="H1318" s="136"/>
      <c r="I1318" s="137"/>
      <c r="J1318" s="137"/>
      <c r="K1318" s="137"/>
      <c r="L1318" s="136"/>
      <c r="M1318" s="136"/>
      <c r="N1318" s="145"/>
      <c r="O1318" s="136"/>
      <c r="P1318" s="136"/>
      <c r="Q1318" s="137"/>
      <c r="R1318" s="136"/>
      <c r="S1318" s="136"/>
      <c r="T1318" s="137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8"/>
      <c r="AE1318" s="138"/>
      <c r="AF1318" s="138"/>
      <c r="AG1318" s="138"/>
      <c r="AH1318" s="138"/>
      <c r="AI1318" s="138"/>
      <c r="AJ1318" s="138"/>
      <c r="AK1318" s="138"/>
      <c r="AL1318" s="138"/>
      <c r="AM1318" s="138"/>
      <c r="AN1318" s="138"/>
      <c r="AO1318" s="138"/>
      <c r="AP1318" s="136"/>
      <c r="AQ1318" s="136"/>
      <c r="AR1318" s="136"/>
      <c r="AS1318" s="136"/>
      <c r="AT1318" s="136"/>
      <c r="AU1318" s="136"/>
      <c r="AV1318" s="136"/>
      <c r="AW1318" s="136"/>
      <c r="AX1318" s="136"/>
      <c r="AY1318" s="136"/>
      <c r="AZ1318" s="136"/>
      <c r="BA1318" s="136"/>
      <c r="BB1318" s="136"/>
      <c r="BC1318" s="136"/>
      <c r="BD1318" s="136"/>
      <c r="BE1318" s="136"/>
      <c r="BF1318" s="136"/>
      <c r="BG1318" s="136"/>
      <c r="BH1318" s="136"/>
      <c r="BI1318" s="136"/>
      <c r="BJ1318" s="136"/>
      <c r="BK1318" s="136"/>
      <c r="BL1318" s="136"/>
      <c r="BM1318" s="136"/>
      <c r="BN1318" s="136"/>
      <c r="BO1318" s="136"/>
      <c r="BP1318" s="136"/>
      <c r="BQ1318" s="136"/>
      <c r="BR1318" s="136"/>
      <c r="BS1318" s="136"/>
      <c r="BT1318" s="136"/>
      <c r="BU1318" s="136"/>
    </row>
    <row r="1319" spans="1:73">
      <c r="A1319" s="145"/>
      <c r="B1319" s="83"/>
      <c r="C1319" s="83"/>
      <c r="D1319" s="136"/>
      <c r="E1319" s="136"/>
      <c r="F1319" s="136"/>
      <c r="G1319" s="136"/>
      <c r="H1319" s="136"/>
      <c r="I1319" s="137"/>
      <c r="J1319" s="137"/>
      <c r="K1319" s="137"/>
      <c r="L1319" s="136"/>
      <c r="M1319" s="136"/>
      <c r="N1319" s="145"/>
      <c r="O1319" s="136"/>
      <c r="P1319" s="136"/>
      <c r="Q1319" s="137"/>
      <c r="R1319" s="136"/>
      <c r="S1319" s="136"/>
      <c r="T1319" s="137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8"/>
      <c r="AE1319" s="138"/>
      <c r="AF1319" s="138"/>
      <c r="AG1319" s="138"/>
      <c r="AH1319" s="138"/>
      <c r="AI1319" s="138"/>
      <c r="AJ1319" s="138"/>
      <c r="AK1319" s="138"/>
      <c r="AL1319" s="138"/>
      <c r="AM1319" s="138"/>
      <c r="AN1319" s="138"/>
      <c r="AO1319" s="138"/>
      <c r="AP1319" s="136"/>
      <c r="AQ1319" s="136"/>
      <c r="AR1319" s="136"/>
      <c r="AS1319" s="136"/>
      <c r="AT1319" s="136"/>
      <c r="AU1319" s="136"/>
      <c r="AV1319" s="136"/>
      <c r="AW1319" s="136"/>
      <c r="AX1319" s="136"/>
      <c r="AY1319" s="136"/>
      <c r="AZ1319" s="136"/>
      <c r="BA1319" s="136"/>
      <c r="BB1319" s="136"/>
      <c r="BC1319" s="136"/>
      <c r="BD1319" s="136"/>
      <c r="BE1319" s="136"/>
      <c r="BF1319" s="136"/>
      <c r="BG1319" s="136"/>
      <c r="BH1319" s="136"/>
      <c r="BI1319" s="136"/>
      <c r="BJ1319" s="136"/>
      <c r="BK1319" s="136"/>
      <c r="BL1319" s="136"/>
      <c r="BM1319" s="136"/>
      <c r="BN1319" s="136"/>
      <c r="BO1319" s="136"/>
      <c r="BP1319" s="136"/>
      <c r="BQ1319" s="136"/>
      <c r="BR1319" s="136"/>
      <c r="BS1319" s="136"/>
      <c r="BT1319" s="136"/>
      <c r="BU1319" s="136"/>
    </row>
    <row r="1320" spans="1:73">
      <c r="A1320" s="145"/>
      <c r="B1320" s="83"/>
      <c r="C1320" s="83"/>
      <c r="D1320" s="136"/>
      <c r="E1320" s="136"/>
      <c r="F1320" s="136"/>
      <c r="G1320" s="136"/>
      <c r="H1320" s="136"/>
      <c r="I1320" s="137"/>
      <c r="J1320" s="137"/>
      <c r="K1320" s="137"/>
      <c r="L1320" s="136"/>
      <c r="M1320" s="136"/>
      <c r="N1320" s="145"/>
      <c r="O1320" s="136"/>
      <c r="P1320" s="136"/>
      <c r="Q1320" s="137"/>
      <c r="R1320" s="136"/>
      <c r="S1320" s="136"/>
      <c r="T1320" s="137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8"/>
      <c r="AE1320" s="138"/>
      <c r="AF1320" s="138"/>
      <c r="AG1320" s="138"/>
      <c r="AH1320" s="138"/>
      <c r="AI1320" s="138"/>
      <c r="AJ1320" s="138"/>
      <c r="AK1320" s="138"/>
      <c r="AL1320" s="138"/>
      <c r="AM1320" s="138"/>
      <c r="AN1320" s="138"/>
      <c r="AO1320" s="138"/>
      <c r="AP1320" s="136"/>
      <c r="AQ1320" s="136"/>
      <c r="AR1320" s="136"/>
      <c r="AS1320" s="136"/>
      <c r="AT1320" s="136"/>
      <c r="AU1320" s="136"/>
      <c r="AV1320" s="136"/>
      <c r="AW1320" s="136"/>
      <c r="AX1320" s="136"/>
      <c r="AY1320" s="136"/>
      <c r="AZ1320" s="136"/>
      <c r="BA1320" s="136"/>
      <c r="BB1320" s="136"/>
      <c r="BC1320" s="136"/>
      <c r="BD1320" s="136"/>
      <c r="BE1320" s="136"/>
      <c r="BF1320" s="136"/>
      <c r="BG1320" s="136"/>
      <c r="BH1320" s="136"/>
      <c r="BI1320" s="136"/>
      <c r="BJ1320" s="136"/>
      <c r="BK1320" s="136"/>
      <c r="BL1320" s="136"/>
      <c r="BM1320" s="136"/>
      <c r="BN1320" s="136"/>
      <c r="BO1320" s="136"/>
      <c r="BP1320" s="136"/>
      <c r="BQ1320" s="136"/>
      <c r="BR1320" s="136"/>
      <c r="BS1320" s="136"/>
      <c r="BT1320" s="136"/>
      <c r="BU1320" s="136"/>
    </row>
    <row r="1321" spans="1:73">
      <c r="A1321" s="145"/>
      <c r="B1321" s="83"/>
      <c r="C1321" s="83"/>
      <c r="D1321" s="136"/>
      <c r="E1321" s="136"/>
      <c r="F1321" s="136"/>
      <c r="G1321" s="136"/>
      <c r="H1321" s="136"/>
      <c r="I1321" s="137"/>
      <c r="J1321" s="137"/>
      <c r="K1321" s="137"/>
      <c r="L1321" s="136"/>
      <c r="M1321" s="136"/>
      <c r="N1321" s="145"/>
      <c r="O1321" s="136"/>
      <c r="P1321" s="136"/>
      <c r="Q1321" s="137"/>
      <c r="R1321" s="136"/>
      <c r="S1321" s="136"/>
      <c r="T1321" s="137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8"/>
      <c r="AE1321" s="138"/>
      <c r="AF1321" s="138"/>
      <c r="AG1321" s="138"/>
      <c r="AH1321" s="138"/>
      <c r="AI1321" s="138"/>
      <c r="AJ1321" s="138"/>
      <c r="AK1321" s="138"/>
      <c r="AL1321" s="138"/>
      <c r="AM1321" s="138"/>
      <c r="AN1321" s="138"/>
      <c r="AO1321" s="138"/>
      <c r="AP1321" s="136"/>
      <c r="AQ1321" s="136"/>
      <c r="AR1321" s="136"/>
      <c r="AS1321" s="136"/>
      <c r="AT1321" s="136"/>
      <c r="AU1321" s="136"/>
      <c r="AV1321" s="136"/>
      <c r="AW1321" s="136"/>
      <c r="AX1321" s="136"/>
      <c r="AY1321" s="136"/>
      <c r="AZ1321" s="136"/>
      <c r="BA1321" s="136"/>
      <c r="BB1321" s="136"/>
      <c r="BC1321" s="136"/>
      <c r="BD1321" s="136"/>
      <c r="BE1321" s="136"/>
      <c r="BF1321" s="136"/>
      <c r="BG1321" s="136"/>
      <c r="BH1321" s="136"/>
      <c r="BI1321" s="136"/>
      <c r="BJ1321" s="136"/>
      <c r="BK1321" s="136"/>
      <c r="BL1321" s="136"/>
      <c r="BM1321" s="136"/>
      <c r="BN1321" s="136"/>
      <c r="BO1321" s="136"/>
      <c r="BP1321" s="136"/>
      <c r="BQ1321" s="136"/>
      <c r="BR1321" s="136"/>
      <c r="BS1321" s="136"/>
      <c r="BT1321" s="136"/>
      <c r="BU1321" s="136"/>
    </row>
    <row r="1322" spans="1:73">
      <c r="A1322" s="145"/>
      <c r="B1322" s="83"/>
      <c r="C1322" s="83"/>
      <c r="D1322" s="136"/>
      <c r="E1322" s="136"/>
      <c r="F1322" s="136"/>
      <c r="G1322" s="136"/>
      <c r="H1322" s="136"/>
      <c r="I1322" s="137"/>
      <c r="J1322" s="137"/>
      <c r="K1322" s="137"/>
      <c r="L1322" s="136"/>
      <c r="M1322" s="136"/>
      <c r="N1322" s="145"/>
      <c r="O1322" s="136"/>
      <c r="P1322" s="136"/>
      <c r="Q1322" s="137"/>
      <c r="R1322" s="136"/>
      <c r="S1322" s="136"/>
      <c r="T1322" s="137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8"/>
      <c r="AE1322" s="138"/>
      <c r="AF1322" s="138"/>
      <c r="AG1322" s="138"/>
      <c r="AH1322" s="138"/>
      <c r="AI1322" s="138"/>
      <c r="AJ1322" s="138"/>
      <c r="AK1322" s="138"/>
      <c r="AL1322" s="138"/>
      <c r="AM1322" s="138"/>
      <c r="AN1322" s="138"/>
      <c r="AO1322" s="138"/>
      <c r="AP1322" s="136"/>
      <c r="AQ1322" s="136"/>
      <c r="AR1322" s="136"/>
      <c r="AS1322" s="136"/>
      <c r="AT1322" s="136"/>
      <c r="AU1322" s="136"/>
      <c r="AV1322" s="136"/>
      <c r="AW1322" s="136"/>
      <c r="AX1322" s="136"/>
      <c r="AY1322" s="136"/>
      <c r="AZ1322" s="136"/>
      <c r="BA1322" s="136"/>
      <c r="BB1322" s="136"/>
      <c r="BC1322" s="136"/>
      <c r="BD1322" s="136"/>
      <c r="BE1322" s="136"/>
      <c r="BF1322" s="136"/>
      <c r="BG1322" s="136"/>
      <c r="BH1322" s="136"/>
      <c r="BI1322" s="136"/>
      <c r="BJ1322" s="136"/>
      <c r="BK1322" s="136"/>
      <c r="BL1322" s="136"/>
      <c r="BM1322" s="136"/>
      <c r="BN1322" s="136"/>
      <c r="BO1322" s="136"/>
      <c r="BP1322" s="136"/>
      <c r="BQ1322" s="136"/>
      <c r="BR1322" s="136"/>
      <c r="BS1322" s="136"/>
      <c r="BT1322" s="136"/>
      <c r="BU1322" s="136"/>
    </row>
    <row r="1323" spans="1:73">
      <c r="A1323" s="145"/>
      <c r="B1323" s="83"/>
      <c r="C1323" s="83"/>
      <c r="D1323" s="136"/>
      <c r="E1323" s="136"/>
      <c r="F1323" s="136"/>
      <c r="G1323" s="136"/>
      <c r="H1323" s="136"/>
      <c r="I1323" s="137"/>
      <c r="J1323" s="137"/>
      <c r="K1323" s="137"/>
      <c r="L1323" s="136"/>
      <c r="M1323" s="136"/>
      <c r="N1323" s="145"/>
      <c r="O1323" s="136"/>
      <c r="P1323" s="136"/>
      <c r="Q1323" s="137"/>
      <c r="R1323" s="136"/>
      <c r="S1323" s="136"/>
      <c r="T1323" s="137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8"/>
      <c r="AE1323" s="138"/>
      <c r="AF1323" s="138"/>
      <c r="AG1323" s="138"/>
      <c r="AH1323" s="138"/>
      <c r="AI1323" s="138"/>
      <c r="AJ1323" s="138"/>
      <c r="AK1323" s="138"/>
      <c r="AL1323" s="138"/>
      <c r="AM1323" s="138"/>
      <c r="AN1323" s="138"/>
      <c r="AO1323" s="138"/>
      <c r="AP1323" s="136"/>
      <c r="AQ1323" s="136"/>
      <c r="AR1323" s="136"/>
      <c r="AS1323" s="136"/>
      <c r="AT1323" s="136"/>
      <c r="AU1323" s="136"/>
      <c r="AV1323" s="136"/>
      <c r="AW1323" s="136"/>
      <c r="AX1323" s="136"/>
      <c r="AY1323" s="136"/>
      <c r="AZ1323" s="136"/>
      <c r="BA1323" s="136"/>
      <c r="BB1323" s="136"/>
      <c r="BC1323" s="136"/>
      <c r="BD1323" s="136"/>
      <c r="BE1323" s="136"/>
      <c r="BF1323" s="136"/>
      <c r="BG1323" s="136"/>
      <c r="BH1323" s="136"/>
      <c r="BI1323" s="136"/>
      <c r="BJ1323" s="136"/>
      <c r="BK1323" s="136"/>
      <c r="BL1323" s="136"/>
      <c r="BM1323" s="136"/>
      <c r="BN1323" s="136"/>
      <c r="BO1323" s="136"/>
      <c r="BP1323" s="136"/>
      <c r="BQ1323" s="136"/>
      <c r="BR1323" s="136"/>
      <c r="BS1323" s="136"/>
      <c r="BT1323" s="136"/>
      <c r="BU1323" s="136"/>
    </row>
    <row r="1324" spans="1:73">
      <c r="A1324" s="145"/>
      <c r="B1324" s="83"/>
      <c r="C1324" s="83"/>
      <c r="D1324" s="136"/>
      <c r="E1324" s="136"/>
      <c r="F1324" s="136"/>
      <c r="G1324" s="136"/>
      <c r="H1324" s="136"/>
      <c r="I1324" s="137"/>
      <c r="J1324" s="137"/>
      <c r="K1324" s="137"/>
      <c r="L1324" s="136"/>
      <c r="M1324" s="136"/>
      <c r="N1324" s="145"/>
      <c r="O1324" s="136"/>
      <c r="P1324" s="136"/>
      <c r="Q1324" s="137"/>
      <c r="R1324" s="136"/>
      <c r="S1324" s="136"/>
      <c r="T1324" s="137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8"/>
      <c r="AE1324" s="138"/>
      <c r="AF1324" s="138"/>
      <c r="AG1324" s="138"/>
      <c r="AH1324" s="138"/>
      <c r="AI1324" s="138"/>
      <c r="AJ1324" s="138"/>
      <c r="AK1324" s="138"/>
      <c r="AL1324" s="138"/>
      <c r="AM1324" s="138"/>
      <c r="AN1324" s="138"/>
      <c r="AO1324" s="138"/>
      <c r="AP1324" s="136"/>
      <c r="AQ1324" s="136"/>
      <c r="AR1324" s="136"/>
      <c r="AS1324" s="136"/>
      <c r="AT1324" s="136"/>
      <c r="AU1324" s="136"/>
      <c r="AV1324" s="136"/>
      <c r="AW1324" s="136"/>
      <c r="AX1324" s="136"/>
      <c r="AY1324" s="136"/>
      <c r="AZ1324" s="136"/>
      <c r="BA1324" s="136"/>
      <c r="BB1324" s="136"/>
      <c r="BC1324" s="136"/>
      <c r="BD1324" s="136"/>
      <c r="BE1324" s="136"/>
      <c r="BF1324" s="136"/>
      <c r="BG1324" s="136"/>
      <c r="BH1324" s="136"/>
      <c r="BI1324" s="136"/>
      <c r="BJ1324" s="136"/>
      <c r="BK1324" s="136"/>
      <c r="BL1324" s="136"/>
      <c r="BM1324" s="136"/>
      <c r="BN1324" s="136"/>
      <c r="BO1324" s="136"/>
      <c r="BP1324" s="136"/>
      <c r="BQ1324" s="136"/>
      <c r="BR1324" s="136"/>
      <c r="BS1324" s="136"/>
      <c r="BT1324" s="136"/>
      <c r="BU1324" s="136"/>
    </row>
    <row r="1325" spans="1:73">
      <c r="A1325" s="145"/>
      <c r="B1325" s="83"/>
      <c r="C1325" s="83"/>
      <c r="D1325" s="136"/>
      <c r="E1325" s="136"/>
      <c r="F1325" s="136"/>
      <c r="G1325" s="136"/>
      <c r="H1325" s="136"/>
      <c r="I1325" s="137"/>
      <c r="J1325" s="137"/>
      <c r="K1325" s="137"/>
      <c r="L1325" s="136"/>
      <c r="M1325" s="136"/>
      <c r="N1325" s="145"/>
      <c r="O1325" s="136"/>
      <c r="P1325" s="136"/>
      <c r="Q1325" s="137"/>
      <c r="R1325" s="136"/>
      <c r="S1325" s="136"/>
      <c r="T1325" s="137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8"/>
      <c r="AE1325" s="138"/>
      <c r="AF1325" s="138"/>
      <c r="AG1325" s="138"/>
      <c r="AH1325" s="138"/>
      <c r="AI1325" s="138"/>
      <c r="AJ1325" s="138"/>
      <c r="AK1325" s="138"/>
      <c r="AL1325" s="138"/>
      <c r="AM1325" s="138"/>
      <c r="AN1325" s="138"/>
      <c r="AO1325" s="138"/>
      <c r="AP1325" s="136"/>
      <c r="AQ1325" s="136"/>
      <c r="AR1325" s="136"/>
      <c r="AS1325" s="136"/>
      <c r="AT1325" s="136"/>
      <c r="AU1325" s="136"/>
      <c r="AV1325" s="136"/>
      <c r="AW1325" s="136"/>
      <c r="AX1325" s="136"/>
      <c r="AY1325" s="136"/>
      <c r="AZ1325" s="136"/>
      <c r="BA1325" s="136"/>
      <c r="BB1325" s="136"/>
      <c r="BC1325" s="136"/>
      <c r="BD1325" s="136"/>
      <c r="BE1325" s="136"/>
      <c r="BF1325" s="136"/>
      <c r="BG1325" s="136"/>
      <c r="BH1325" s="136"/>
      <c r="BI1325" s="136"/>
      <c r="BJ1325" s="136"/>
      <c r="BK1325" s="136"/>
      <c r="BL1325" s="136"/>
      <c r="BM1325" s="136"/>
      <c r="BN1325" s="136"/>
      <c r="BO1325" s="136"/>
      <c r="BP1325" s="136"/>
      <c r="BQ1325" s="136"/>
      <c r="BR1325" s="136"/>
      <c r="BS1325" s="136"/>
      <c r="BT1325" s="136"/>
      <c r="BU1325" s="136"/>
    </row>
    <row r="1326" spans="1:73">
      <c r="A1326" s="145"/>
      <c r="B1326" s="83"/>
      <c r="C1326" s="83"/>
      <c r="D1326" s="136"/>
      <c r="E1326" s="136"/>
      <c r="F1326" s="136"/>
      <c r="G1326" s="136"/>
      <c r="H1326" s="136"/>
      <c r="I1326" s="137"/>
      <c r="J1326" s="137"/>
      <c r="K1326" s="137"/>
      <c r="L1326" s="136"/>
      <c r="M1326" s="136"/>
      <c r="N1326" s="145"/>
      <c r="O1326" s="136"/>
      <c r="P1326" s="136"/>
      <c r="Q1326" s="137"/>
      <c r="R1326" s="136"/>
      <c r="S1326" s="136"/>
      <c r="T1326" s="137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8"/>
      <c r="AE1326" s="138"/>
      <c r="AF1326" s="138"/>
      <c r="AG1326" s="138"/>
      <c r="AH1326" s="138"/>
      <c r="AI1326" s="138"/>
      <c r="AJ1326" s="138"/>
      <c r="AK1326" s="138"/>
      <c r="AL1326" s="138"/>
      <c r="AM1326" s="138"/>
      <c r="AN1326" s="138"/>
      <c r="AO1326" s="138"/>
      <c r="AP1326" s="136"/>
      <c r="AQ1326" s="136"/>
      <c r="AR1326" s="136"/>
      <c r="AS1326" s="136"/>
      <c r="AT1326" s="136"/>
      <c r="AU1326" s="136"/>
      <c r="AV1326" s="136"/>
      <c r="AW1326" s="136"/>
      <c r="AX1326" s="136"/>
      <c r="AY1326" s="136"/>
      <c r="AZ1326" s="136"/>
      <c r="BA1326" s="136"/>
      <c r="BB1326" s="136"/>
      <c r="BC1326" s="136"/>
      <c r="BD1326" s="136"/>
      <c r="BE1326" s="136"/>
      <c r="BF1326" s="136"/>
      <c r="BG1326" s="136"/>
      <c r="BH1326" s="136"/>
      <c r="BI1326" s="136"/>
      <c r="BJ1326" s="136"/>
      <c r="BK1326" s="136"/>
      <c r="BL1326" s="136"/>
      <c r="BM1326" s="136"/>
      <c r="BN1326" s="136"/>
      <c r="BO1326" s="136"/>
      <c r="BP1326" s="136"/>
      <c r="BQ1326" s="136"/>
      <c r="BR1326" s="136"/>
      <c r="BS1326" s="136"/>
      <c r="BT1326" s="136"/>
      <c r="BU1326" s="136"/>
    </row>
    <row r="1327" spans="1:73">
      <c r="A1327" s="145"/>
      <c r="B1327" s="83"/>
      <c r="C1327" s="83"/>
      <c r="D1327" s="136"/>
      <c r="E1327" s="136"/>
      <c r="F1327" s="136"/>
      <c r="G1327" s="136"/>
      <c r="H1327" s="136"/>
      <c r="I1327" s="137"/>
      <c r="J1327" s="137"/>
      <c r="K1327" s="137"/>
      <c r="L1327" s="136"/>
      <c r="M1327" s="136"/>
      <c r="N1327" s="145"/>
      <c r="O1327" s="136"/>
      <c r="P1327" s="136"/>
      <c r="Q1327" s="137"/>
      <c r="R1327" s="136"/>
      <c r="S1327" s="136"/>
      <c r="T1327" s="137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8"/>
      <c r="AE1327" s="138"/>
      <c r="AF1327" s="138"/>
      <c r="AG1327" s="138"/>
      <c r="AH1327" s="138"/>
      <c r="AI1327" s="138"/>
      <c r="AJ1327" s="138"/>
      <c r="AK1327" s="138"/>
      <c r="AL1327" s="138"/>
      <c r="AM1327" s="138"/>
      <c r="AN1327" s="138"/>
      <c r="AO1327" s="138"/>
      <c r="AP1327" s="136"/>
      <c r="AQ1327" s="136"/>
      <c r="AR1327" s="136"/>
      <c r="AS1327" s="136"/>
      <c r="AT1327" s="136"/>
      <c r="AU1327" s="136"/>
      <c r="AV1327" s="136"/>
      <c r="AW1327" s="136"/>
      <c r="AX1327" s="136"/>
      <c r="AY1327" s="136"/>
      <c r="AZ1327" s="136"/>
      <c r="BA1327" s="136"/>
      <c r="BB1327" s="136"/>
      <c r="BC1327" s="136"/>
      <c r="BD1327" s="136"/>
      <c r="BE1327" s="136"/>
      <c r="BF1327" s="136"/>
      <c r="BG1327" s="136"/>
      <c r="BH1327" s="136"/>
      <c r="BI1327" s="136"/>
      <c r="BJ1327" s="136"/>
      <c r="BK1327" s="136"/>
      <c r="BL1327" s="136"/>
      <c r="BM1327" s="136"/>
      <c r="BN1327" s="136"/>
      <c r="BO1327" s="136"/>
      <c r="BP1327" s="136"/>
      <c r="BQ1327" s="136"/>
      <c r="BR1327" s="136"/>
      <c r="BS1327" s="136"/>
      <c r="BT1327" s="136"/>
      <c r="BU1327" s="136"/>
    </row>
    <row r="1328" spans="1:73">
      <c r="A1328" s="145"/>
      <c r="B1328" s="83"/>
      <c r="C1328" s="83"/>
      <c r="D1328" s="136"/>
      <c r="E1328" s="136"/>
      <c r="F1328" s="136"/>
      <c r="G1328" s="136"/>
      <c r="H1328" s="136"/>
      <c r="I1328" s="137"/>
      <c r="J1328" s="137"/>
      <c r="K1328" s="137"/>
      <c r="L1328" s="136"/>
      <c r="M1328" s="136"/>
      <c r="N1328" s="145"/>
      <c r="O1328" s="136"/>
      <c r="P1328" s="136"/>
      <c r="Q1328" s="137"/>
      <c r="R1328" s="136"/>
      <c r="S1328" s="136"/>
      <c r="T1328" s="137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8"/>
      <c r="AE1328" s="138"/>
      <c r="AF1328" s="138"/>
      <c r="AG1328" s="138"/>
      <c r="AH1328" s="138"/>
      <c r="AI1328" s="138"/>
      <c r="AJ1328" s="138"/>
      <c r="AK1328" s="138"/>
      <c r="AL1328" s="138"/>
      <c r="AM1328" s="138"/>
      <c r="AN1328" s="138"/>
      <c r="AO1328" s="138"/>
      <c r="AP1328" s="136"/>
      <c r="AQ1328" s="136"/>
      <c r="AR1328" s="136"/>
      <c r="AS1328" s="136"/>
      <c r="AT1328" s="136"/>
      <c r="AU1328" s="136"/>
      <c r="AV1328" s="136"/>
      <c r="AW1328" s="136"/>
      <c r="AX1328" s="136"/>
      <c r="AY1328" s="136"/>
      <c r="AZ1328" s="136"/>
      <c r="BA1328" s="136"/>
      <c r="BB1328" s="136"/>
      <c r="BC1328" s="136"/>
      <c r="BD1328" s="136"/>
      <c r="BE1328" s="136"/>
      <c r="BF1328" s="136"/>
      <c r="BG1328" s="136"/>
      <c r="BH1328" s="136"/>
      <c r="BI1328" s="136"/>
      <c r="BJ1328" s="136"/>
      <c r="BK1328" s="136"/>
      <c r="BL1328" s="136"/>
      <c r="BM1328" s="136"/>
      <c r="BN1328" s="136"/>
      <c r="BO1328" s="136"/>
      <c r="BP1328" s="136"/>
      <c r="BQ1328" s="136"/>
      <c r="BR1328" s="136"/>
      <c r="BS1328" s="136"/>
      <c r="BT1328" s="136"/>
      <c r="BU1328" s="136"/>
    </row>
    <row r="1329" spans="1:73">
      <c r="A1329" s="145"/>
      <c r="B1329" s="83"/>
      <c r="C1329" s="83"/>
      <c r="D1329" s="136"/>
      <c r="E1329" s="136"/>
      <c r="F1329" s="136"/>
      <c r="G1329" s="136"/>
      <c r="H1329" s="136"/>
      <c r="I1329" s="137"/>
      <c r="J1329" s="137"/>
      <c r="K1329" s="137"/>
      <c r="L1329" s="136"/>
      <c r="M1329" s="136"/>
      <c r="N1329" s="145"/>
      <c r="O1329" s="136"/>
      <c r="P1329" s="136"/>
      <c r="Q1329" s="137"/>
      <c r="R1329" s="136"/>
      <c r="S1329" s="136"/>
      <c r="T1329" s="137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8"/>
      <c r="AE1329" s="138"/>
      <c r="AF1329" s="138"/>
      <c r="AG1329" s="138"/>
      <c r="AH1329" s="138"/>
      <c r="AI1329" s="138"/>
      <c r="AJ1329" s="138"/>
      <c r="AK1329" s="138"/>
      <c r="AL1329" s="138"/>
      <c r="AM1329" s="138"/>
      <c r="AN1329" s="138"/>
      <c r="AO1329" s="138"/>
      <c r="AP1329" s="136"/>
      <c r="AQ1329" s="136"/>
      <c r="AR1329" s="136"/>
      <c r="AS1329" s="136"/>
      <c r="AT1329" s="136"/>
      <c r="AU1329" s="136"/>
      <c r="AV1329" s="136"/>
      <c r="AW1329" s="136"/>
      <c r="AX1329" s="136"/>
      <c r="AY1329" s="136"/>
      <c r="AZ1329" s="136"/>
      <c r="BA1329" s="136"/>
      <c r="BB1329" s="136"/>
      <c r="BC1329" s="136"/>
      <c r="BD1329" s="136"/>
      <c r="BE1329" s="136"/>
      <c r="BF1329" s="136"/>
      <c r="BG1329" s="136"/>
      <c r="BH1329" s="136"/>
      <c r="BI1329" s="136"/>
      <c r="BJ1329" s="136"/>
      <c r="BK1329" s="136"/>
      <c r="BL1329" s="136"/>
      <c r="BM1329" s="136"/>
      <c r="BN1329" s="136"/>
      <c r="BO1329" s="136"/>
      <c r="BP1329" s="136"/>
      <c r="BQ1329" s="136"/>
      <c r="BR1329" s="136"/>
      <c r="BS1329" s="136"/>
      <c r="BT1329" s="136"/>
      <c r="BU1329" s="136"/>
    </row>
    <row r="1330" spans="1:73">
      <c r="A1330" s="145"/>
      <c r="B1330" s="83"/>
      <c r="C1330" s="83"/>
      <c r="D1330" s="136"/>
      <c r="E1330" s="136"/>
      <c r="F1330" s="136"/>
      <c r="G1330" s="136"/>
      <c r="H1330" s="136"/>
      <c r="I1330" s="137"/>
      <c r="J1330" s="137"/>
      <c r="K1330" s="137"/>
      <c r="L1330" s="136"/>
      <c r="M1330" s="136"/>
      <c r="N1330" s="145"/>
      <c r="O1330" s="136"/>
      <c r="P1330" s="136"/>
      <c r="Q1330" s="137"/>
      <c r="R1330" s="136"/>
      <c r="S1330" s="136"/>
      <c r="T1330" s="137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8"/>
      <c r="AE1330" s="138"/>
      <c r="AF1330" s="138"/>
      <c r="AG1330" s="138"/>
      <c r="AH1330" s="138"/>
      <c r="AI1330" s="138"/>
      <c r="AJ1330" s="138"/>
      <c r="AK1330" s="138"/>
      <c r="AL1330" s="138"/>
      <c r="AM1330" s="138"/>
      <c r="AN1330" s="138"/>
      <c r="AO1330" s="138"/>
      <c r="AP1330" s="136"/>
      <c r="AQ1330" s="136"/>
      <c r="AR1330" s="136"/>
      <c r="AS1330" s="136"/>
      <c r="AT1330" s="136"/>
      <c r="AU1330" s="136"/>
      <c r="AV1330" s="136"/>
      <c r="AW1330" s="136"/>
      <c r="AX1330" s="136"/>
      <c r="AY1330" s="136"/>
      <c r="AZ1330" s="136"/>
      <c r="BA1330" s="136"/>
      <c r="BB1330" s="136"/>
      <c r="BC1330" s="136"/>
      <c r="BD1330" s="136"/>
      <c r="BE1330" s="136"/>
      <c r="BF1330" s="136"/>
      <c r="BG1330" s="136"/>
      <c r="BH1330" s="136"/>
      <c r="BI1330" s="136"/>
      <c r="BJ1330" s="136"/>
      <c r="BK1330" s="136"/>
      <c r="BL1330" s="136"/>
      <c r="BM1330" s="136"/>
      <c r="BN1330" s="136"/>
      <c r="BO1330" s="136"/>
      <c r="BP1330" s="136"/>
      <c r="BQ1330" s="136"/>
      <c r="BR1330" s="136"/>
      <c r="BS1330" s="136"/>
      <c r="BT1330" s="136"/>
      <c r="BU1330" s="136"/>
    </row>
    <row r="1331" spans="1:73">
      <c r="A1331" s="145"/>
      <c r="B1331" s="83"/>
      <c r="C1331" s="83"/>
      <c r="D1331" s="136"/>
      <c r="E1331" s="136"/>
      <c r="F1331" s="136"/>
      <c r="G1331" s="136"/>
      <c r="H1331" s="136"/>
      <c r="I1331" s="137"/>
      <c r="J1331" s="137"/>
      <c r="K1331" s="137"/>
      <c r="L1331" s="136"/>
      <c r="M1331" s="136"/>
      <c r="N1331" s="145"/>
      <c r="O1331" s="136"/>
      <c r="P1331" s="136"/>
      <c r="Q1331" s="137"/>
      <c r="R1331" s="136"/>
      <c r="S1331" s="136"/>
      <c r="T1331" s="137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8"/>
      <c r="AE1331" s="138"/>
      <c r="AF1331" s="138"/>
      <c r="AG1331" s="138"/>
      <c r="AH1331" s="138"/>
      <c r="AI1331" s="138"/>
      <c r="AJ1331" s="138"/>
      <c r="AK1331" s="138"/>
      <c r="AL1331" s="138"/>
      <c r="AM1331" s="138"/>
      <c r="AN1331" s="138"/>
      <c r="AO1331" s="138"/>
      <c r="AP1331" s="136"/>
      <c r="AQ1331" s="136"/>
      <c r="AR1331" s="136"/>
      <c r="AS1331" s="136"/>
      <c r="AT1331" s="136"/>
      <c r="AU1331" s="136"/>
      <c r="AV1331" s="136"/>
      <c r="AW1331" s="136"/>
      <c r="AX1331" s="136"/>
      <c r="AY1331" s="136"/>
      <c r="AZ1331" s="136"/>
      <c r="BA1331" s="136"/>
      <c r="BB1331" s="136"/>
      <c r="BC1331" s="136"/>
      <c r="BD1331" s="136"/>
      <c r="BE1331" s="136"/>
      <c r="BF1331" s="136"/>
      <c r="BG1331" s="136"/>
      <c r="BH1331" s="136"/>
      <c r="BI1331" s="136"/>
      <c r="BJ1331" s="136"/>
      <c r="BK1331" s="136"/>
      <c r="BL1331" s="136"/>
      <c r="BM1331" s="136"/>
      <c r="BN1331" s="136"/>
      <c r="BO1331" s="136"/>
      <c r="BP1331" s="136"/>
      <c r="BQ1331" s="136"/>
      <c r="BR1331" s="136"/>
      <c r="BS1331" s="136"/>
      <c r="BT1331" s="136"/>
      <c r="BU1331" s="136"/>
    </row>
    <row r="1332" spans="1:73">
      <c r="A1332" s="145"/>
      <c r="B1332" s="83"/>
      <c r="C1332" s="83"/>
      <c r="D1332" s="136"/>
      <c r="E1332" s="136"/>
      <c r="F1332" s="136"/>
      <c r="G1332" s="136"/>
      <c r="H1332" s="136"/>
      <c r="I1332" s="137"/>
      <c r="J1332" s="137"/>
      <c r="K1332" s="137"/>
      <c r="L1332" s="136"/>
      <c r="M1332" s="136"/>
      <c r="N1332" s="145"/>
      <c r="O1332" s="136"/>
      <c r="P1332" s="136"/>
      <c r="Q1332" s="137"/>
      <c r="R1332" s="136"/>
      <c r="S1332" s="136"/>
      <c r="T1332" s="137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8"/>
      <c r="AE1332" s="138"/>
      <c r="AF1332" s="138"/>
      <c r="AG1332" s="138"/>
      <c r="AH1332" s="138"/>
      <c r="AI1332" s="138"/>
      <c r="AJ1332" s="138"/>
      <c r="AK1332" s="138"/>
      <c r="AL1332" s="138"/>
      <c r="AM1332" s="138"/>
      <c r="AN1332" s="138"/>
      <c r="AO1332" s="138"/>
      <c r="AP1332" s="136"/>
      <c r="AQ1332" s="136"/>
      <c r="AR1332" s="136"/>
      <c r="AS1332" s="136"/>
      <c r="AT1332" s="136"/>
      <c r="AU1332" s="136"/>
      <c r="AV1332" s="136"/>
      <c r="AW1332" s="136"/>
      <c r="AX1332" s="136"/>
      <c r="AY1332" s="136"/>
      <c r="AZ1332" s="136"/>
      <c r="BA1332" s="136"/>
      <c r="BB1332" s="136"/>
      <c r="BC1332" s="136"/>
      <c r="BD1332" s="136"/>
      <c r="BE1332" s="136"/>
      <c r="BF1332" s="136"/>
      <c r="BG1332" s="136"/>
      <c r="BH1332" s="136"/>
      <c r="BI1332" s="136"/>
      <c r="BJ1332" s="136"/>
      <c r="BK1332" s="136"/>
      <c r="BL1332" s="136"/>
      <c r="BM1332" s="136"/>
      <c r="BN1332" s="136"/>
      <c r="BO1332" s="136"/>
      <c r="BP1332" s="136"/>
      <c r="BQ1332" s="136"/>
      <c r="BR1332" s="136"/>
      <c r="BS1332" s="136"/>
      <c r="BT1332" s="136"/>
      <c r="BU1332" s="136"/>
    </row>
    <row r="1333" spans="1:73">
      <c r="A1333" s="145"/>
      <c r="B1333" s="83"/>
      <c r="C1333" s="83"/>
      <c r="D1333" s="136"/>
      <c r="E1333" s="136"/>
      <c r="F1333" s="136"/>
      <c r="G1333" s="136"/>
      <c r="H1333" s="136"/>
      <c r="I1333" s="137"/>
      <c r="J1333" s="137"/>
      <c r="K1333" s="137"/>
      <c r="L1333" s="136"/>
      <c r="M1333" s="136"/>
      <c r="N1333" s="145"/>
      <c r="O1333" s="136"/>
      <c r="P1333" s="136"/>
      <c r="Q1333" s="137"/>
      <c r="R1333" s="136"/>
      <c r="S1333" s="136"/>
      <c r="T1333" s="137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8"/>
      <c r="AE1333" s="138"/>
      <c r="AF1333" s="138"/>
      <c r="AG1333" s="138"/>
      <c r="AH1333" s="138"/>
      <c r="AI1333" s="138"/>
      <c r="AJ1333" s="138"/>
      <c r="AK1333" s="138"/>
      <c r="AL1333" s="138"/>
      <c r="AM1333" s="138"/>
      <c r="AN1333" s="138"/>
      <c r="AO1333" s="138"/>
      <c r="AP1333" s="136"/>
      <c r="AQ1333" s="136"/>
      <c r="AR1333" s="136"/>
      <c r="AS1333" s="136"/>
      <c r="AT1333" s="136"/>
      <c r="AU1333" s="136"/>
      <c r="AV1333" s="136"/>
      <c r="AW1333" s="136"/>
      <c r="AX1333" s="136"/>
      <c r="AY1333" s="136"/>
      <c r="AZ1333" s="136"/>
      <c r="BA1333" s="136"/>
      <c r="BB1333" s="136"/>
      <c r="BC1333" s="136"/>
      <c r="BD1333" s="136"/>
      <c r="BE1333" s="136"/>
      <c r="BF1333" s="136"/>
      <c r="BG1333" s="136"/>
      <c r="BH1333" s="136"/>
      <c r="BI1333" s="136"/>
      <c r="BJ1333" s="136"/>
      <c r="BK1333" s="136"/>
      <c r="BL1333" s="136"/>
      <c r="BM1333" s="136"/>
      <c r="BN1333" s="136"/>
      <c r="BO1333" s="136"/>
      <c r="BP1333" s="136"/>
      <c r="BQ1333" s="136"/>
      <c r="BR1333" s="136"/>
      <c r="BS1333" s="136"/>
      <c r="BT1333" s="136"/>
      <c r="BU1333" s="136"/>
    </row>
    <row r="1334" spans="1:73">
      <c r="A1334" s="145"/>
      <c r="B1334" s="83"/>
      <c r="C1334" s="83"/>
      <c r="D1334" s="136"/>
      <c r="E1334" s="136"/>
      <c r="F1334" s="136"/>
      <c r="G1334" s="136"/>
      <c r="H1334" s="136"/>
      <c r="I1334" s="137"/>
      <c r="J1334" s="137"/>
      <c r="K1334" s="137"/>
      <c r="L1334" s="136"/>
      <c r="M1334" s="136"/>
      <c r="N1334" s="145"/>
      <c r="O1334" s="136"/>
      <c r="P1334" s="136"/>
      <c r="Q1334" s="137"/>
      <c r="R1334" s="136"/>
      <c r="S1334" s="136"/>
      <c r="T1334" s="137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8"/>
      <c r="AE1334" s="138"/>
      <c r="AF1334" s="138"/>
      <c r="AG1334" s="138"/>
      <c r="AH1334" s="138"/>
      <c r="AI1334" s="138"/>
      <c r="AJ1334" s="138"/>
      <c r="AK1334" s="138"/>
      <c r="AL1334" s="138"/>
      <c r="AM1334" s="138"/>
      <c r="AN1334" s="138"/>
      <c r="AO1334" s="138"/>
      <c r="AP1334" s="136"/>
      <c r="AQ1334" s="136"/>
      <c r="AR1334" s="136"/>
      <c r="AS1334" s="136"/>
      <c r="AT1334" s="136"/>
      <c r="AU1334" s="136"/>
      <c r="AV1334" s="136"/>
      <c r="AW1334" s="136"/>
      <c r="AX1334" s="136"/>
      <c r="AY1334" s="136"/>
      <c r="AZ1334" s="136"/>
      <c r="BA1334" s="136"/>
      <c r="BB1334" s="136"/>
      <c r="BC1334" s="136"/>
      <c r="BD1334" s="136"/>
      <c r="BE1334" s="136"/>
      <c r="BF1334" s="136"/>
      <c r="BG1334" s="136"/>
      <c r="BH1334" s="136"/>
      <c r="BI1334" s="136"/>
      <c r="BJ1334" s="136"/>
      <c r="BK1334" s="136"/>
      <c r="BL1334" s="136"/>
      <c r="BM1334" s="136"/>
      <c r="BN1334" s="136"/>
      <c r="BO1334" s="136"/>
      <c r="BP1334" s="136"/>
      <c r="BQ1334" s="136"/>
      <c r="BR1334" s="136"/>
      <c r="BS1334" s="136"/>
      <c r="BT1334" s="136"/>
      <c r="BU1334" s="136"/>
    </row>
    <row r="1335" spans="1:73">
      <c r="A1335" s="145"/>
      <c r="B1335" s="83"/>
      <c r="C1335" s="83"/>
      <c r="D1335" s="136"/>
      <c r="E1335" s="136"/>
      <c r="F1335" s="136"/>
      <c r="G1335" s="136"/>
      <c r="H1335" s="136"/>
      <c r="I1335" s="137"/>
      <c r="J1335" s="137"/>
      <c r="K1335" s="137"/>
      <c r="L1335" s="136"/>
      <c r="M1335" s="136"/>
      <c r="N1335" s="145"/>
      <c r="O1335" s="136"/>
      <c r="P1335" s="136"/>
      <c r="Q1335" s="137"/>
      <c r="R1335" s="136"/>
      <c r="S1335" s="136"/>
      <c r="T1335" s="137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8"/>
      <c r="AE1335" s="138"/>
      <c r="AF1335" s="138"/>
      <c r="AG1335" s="138"/>
      <c r="AH1335" s="138"/>
      <c r="AI1335" s="138"/>
      <c r="AJ1335" s="138"/>
      <c r="AK1335" s="138"/>
      <c r="AL1335" s="138"/>
      <c r="AM1335" s="138"/>
      <c r="AN1335" s="138"/>
      <c r="AO1335" s="138"/>
      <c r="AP1335" s="136"/>
      <c r="AQ1335" s="136"/>
      <c r="AR1335" s="136"/>
      <c r="AS1335" s="136"/>
      <c r="AT1335" s="136"/>
      <c r="AU1335" s="136"/>
      <c r="AV1335" s="136"/>
      <c r="AW1335" s="136"/>
      <c r="AX1335" s="136"/>
      <c r="AY1335" s="136"/>
      <c r="AZ1335" s="136"/>
      <c r="BA1335" s="136"/>
      <c r="BB1335" s="136"/>
      <c r="BC1335" s="136"/>
      <c r="BD1335" s="136"/>
      <c r="BE1335" s="136"/>
      <c r="BF1335" s="136"/>
      <c r="BG1335" s="136"/>
      <c r="BH1335" s="136"/>
      <c r="BI1335" s="136"/>
      <c r="BJ1335" s="136"/>
      <c r="BK1335" s="136"/>
      <c r="BL1335" s="136"/>
      <c r="BM1335" s="136"/>
      <c r="BN1335" s="136"/>
      <c r="BO1335" s="136"/>
      <c r="BP1335" s="136"/>
      <c r="BQ1335" s="136"/>
      <c r="BR1335" s="136"/>
      <c r="BS1335" s="136"/>
      <c r="BT1335" s="136"/>
      <c r="BU1335" s="136"/>
    </row>
    <row r="1336" spans="1:73">
      <c r="A1336" s="145"/>
      <c r="B1336" s="83"/>
      <c r="C1336" s="83"/>
      <c r="D1336" s="136"/>
      <c r="E1336" s="136"/>
      <c r="F1336" s="136"/>
      <c r="G1336" s="136"/>
      <c r="H1336" s="136"/>
      <c r="I1336" s="137"/>
      <c r="J1336" s="137"/>
      <c r="K1336" s="137"/>
      <c r="L1336" s="136"/>
      <c r="M1336" s="136"/>
      <c r="N1336" s="145"/>
      <c r="O1336" s="136"/>
      <c r="P1336" s="136"/>
      <c r="Q1336" s="137"/>
      <c r="R1336" s="136"/>
      <c r="S1336" s="136"/>
      <c r="T1336" s="137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8"/>
      <c r="AE1336" s="138"/>
      <c r="AF1336" s="138"/>
      <c r="AG1336" s="138"/>
      <c r="AH1336" s="138"/>
      <c r="AI1336" s="138"/>
      <c r="AJ1336" s="138"/>
      <c r="AK1336" s="138"/>
      <c r="AL1336" s="138"/>
      <c r="AM1336" s="138"/>
      <c r="AN1336" s="138"/>
      <c r="AO1336" s="138"/>
      <c r="AP1336" s="136"/>
      <c r="AQ1336" s="136"/>
      <c r="AR1336" s="136"/>
      <c r="AS1336" s="136"/>
      <c r="AT1336" s="136"/>
      <c r="AU1336" s="136"/>
      <c r="AV1336" s="136"/>
      <c r="AW1336" s="136"/>
      <c r="AX1336" s="136"/>
      <c r="AY1336" s="136"/>
      <c r="AZ1336" s="136"/>
      <c r="BA1336" s="136"/>
      <c r="BB1336" s="136"/>
      <c r="BC1336" s="136"/>
      <c r="BD1336" s="136"/>
      <c r="BE1336" s="136"/>
      <c r="BF1336" s="136"/>
      <c r="BG1336" s="136"/>
      <c r="BH1336" s="136"/>
      <c r="BI1336" s="136"/>
      <c r="BJ1336" s="136"/>
      <c r="BK1336" s="136"/>
      <c r="BL1336" s="136"/>
      <c r="BM1336" s="136"/>
      <c r="BN1336" s="136"/>
      <c r="BO1336" s="136"/>
      <c r="BP1336" s="136"/>
      <c r="BQ1336" s="136"/>
      <c r="BR1336" s="136"/>
      <c r="BS1336" s="136"/>
      <c r="BT1336" s="136"/>
      <c r="BU1336" s="136"/>
    </row>
    <row r="1337" spans="1:73">
      <c r="A1337" s="145"/>
      <c r="B1337" s="83"/>
      <c r="C1337" s="83"/>
      <c r="D1337" s="136"/>
      <c r="E1337" s="136"/>
      <c r="F1337" s="136"/>
      <c r="G1337" s="136"/>
      <c r="H1337" s="136"/>
      <c r="I1337" s="137"/>
      <c r="J1337" s="137"/>
      <c r="K1337" s="137"/>
      <c r="L1337" s="136"/>
      <c r="M1337" s="136"/>
      <c r="N1337" s="145"/>
      <c r="O1337" s="136"/>
      <c r="P1337" s="136"/>
      <c r="Q1337" s="137"/>
      <c r="R1337" s="136"/>
      <c r="S1337" s="136"/>
      <c r="T1337" s="137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8"/>
      <c r="AE1337" s="138"/>
      <c r="AF1337" s="138"/>
      <c r="AG1337" s="138"/>
      <c r="AH1337" s="138"/>
      <c r="AI1337" s="138"/>
      <c r="AJ1337" s="138"/>
      <c r="AK1337" s="138"/>
      <c r="AL1337" s="138"/>
      <c r="AM1337" s="138"/>
      <c r="AN1337" s="138"/>
      <c r="AO1337" s="138"/>
      <c r="AP1337" s="136"/>
      <c r="AQ1337" s="136"/>
      <c r="AR1337" s="136"/>
      <c r="AS1337" s="136"/>
      <c r="AT1337" s="136"/>
      <c r="AU1337" s="136"/>
      <c r="AV1337" s="136"/>
      <c r="AW1337" s="136"/>
      <c r="AX1337" s="136"/>
      <c r="AY1337" s="136"/>
      <c r="AZ1337" s="136"/>
      <c r="BA1337" s="136"/>
      <c r="BB1337" s="136"/>
      <c r="BC1337" s="136"/>
      <c r="BD1337" s="136"/>
      <c r="BE1337" s="136"/>
      <c r="BF1337" s="136"/>
      <c r="BG1337" s="136"/>
      <c r="BH1337" s="136"/>
      <c r="BI1337" s="136"/>
      <c r="BJ1337" s="136"/>
      <c r="BK1337" s="136"/>
      <c r="BL1337" s="136"/>
      <c r="BM1337" s="136"/>
      <c r="BN1337" s="136"/>
      <c r="BO1337" s="136"/>
      <c r="BP1337" s="136"/>
      <c r="BQ1337" s="136"/>
      <c r="BR1337" s="136"/>
      <c r="BS1337" s="136"/>
      <c r="BT1337" s="136"/>
      <c r="BU1337" s="136"/>
    </row>
    <row r="1338" spans="1:73">
      <c r="A1338" s="145"/>
      <c r="B1338" s="83"/>
      <c r="C1338" s="83"/>
      <c r="D1338" s="136"/>
      <c r="E1338" s="136"/>
      <c r="F1338" s="136"/>
      <c r="G1338" s="136"/>
      <c r="H1338" s="136"/>
      <c r="I1338" s="137"/>
      <c r="J1338" s="137"/>
      <c r="K1338" s="137"/>
      <c r="L1338" s="136"/>
      <c r="M1338" s="136"/>
      <c r="N1338" s="145"/>
      <c r="O1338" s="136"/>
      <c r="P1338" s="136"/>
      <c r="Q1338" s="137"/>
      <c r="R1338" s="136"/>
      <c r="S1338" s="136"/>
      <c r="T1338" s="137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8"/>
      <c r="AE1338" s="138"/>
      <c r="AF1338" s="138"/>
      <c r="AG1338" s="138"/>
      <c r="AH1338" s="138"/>
      <c r="AI1338" s="138"/>
      <c r="AJ1338" s="138"/>
      <c r="AK1338" s="138"/>
      <c r="AL1338" s="138"/>
      <c r="AM1338" s="138"/>
      <c r="AN1338" s="138"/>
      <c r="AO1338" s="138"/>
      <c r="AP1338" s="136"/>
      <c r="AQ1338" s="136"/>
      <c r="AR1338" s="136"/>
      <c r="AS1338" s="136"/>
      <c r="AT1338" s="136"/>
      <c r="AU1338" s="136"/>
      <c r="AV1338" s="136"/>
      <c r="AW1338" s="136"/>
      <c r="AX1338" s="136"/>
      <c r="AY1338" s="136"/>
      <c r="AZ1338" s="136"/>
      <c r="BA1338" s="136"/>
      <c r="BB1338" s="136"/>
      <c r="BC1338" s="136"/>
      <c r="BD1338" s="136"/>
      <c r="BE1338" s="136"/>
      <c r="BF1338" s="136"/>
      <c r="BG1338" s="136"/>
      <c r="BH1338" s="136"/>
      <c r="BI1338" s="136"/>
      <c r="BJ1338" s="136"/>
      <c r="BK1338" s="136"/>
      <c r="BL1338" s="136"/>
      <c r="BM1338" s="136"/>
      <c r="BN1338" s="136"/>
      <c r="BO1338" s="136"/>
      <c r="BP1338" s="136"/>
      <c r="BQ1338" s="136"/>
      <c r="BR1338" s="136"/>
      <c r="BS1338" s="136"/>
      <c r="BT1338" s="136"/>
      <c r="BU1338" s="136"/>
    </row>
    <row r="1339" spans="1:73">
      <c r="A1339" s="145"/>
      <c r="B1339" s="83"/>
      <c r="C1339" s="83"/>
      <c r="D1339" s="136"/>
      <c r="E1339" s="136"/>
      <c r="F1339" s="136"/>
      <c r="G1339" s="136"/>
      <c r="H1339" s="136"/>
      <c r="I1339" s="137"/>
      <c r="J1339" s="137"/>
      <c r="K1339" s="137"/>
      <c r="L1339" s="136"/>
      <c r="M1339" s="136"/>
      <c r="N1339" s="145"/>
      <c r="O1339" s="136"/>
      <c r="P1339" s="136"/>
      <c r="Q1339" s="137"/>
      <c r="R1339" s="136"/>
      <c r="S1339" s="136"/>
      <c r="T1339" s="137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8"/>
      <c r="AE1339" s="138"/>
      <c r="AF1339" s="138"/>
      <c r="AG1339" s="138"/>
      <c r="AH1339" s="138"/>
      <c r="AI1339" s="138"/>
      <c r="AJ1339" s="138"/>
      <c r="AK1339" s="138"/>
      <c r="AL1339" s="138"/>
      <c r="AM1339" s="138"/>
      <c r="AN1339" s="138"/>
      <c r="AO1339" s="138"/>
      <c r="AP1339" s="136"/>
      <c r="AQ1339" s="136"/>
      <c r="AR1339" s="136"/>
      <c r="AS1339" s="136"/>
      <c r="AT1339" s="136"/>
      <c r="AU1339" s="136"/>
      <c r="AV1339" s="136"/>
      <c r="AW1339" s="136"/>
      <c r="AX1339" s="136"/>
      <c r="AY1339" s="136"/>
      <c r="AZ1339" s="136"/>
      <c r="BA1339" s="136"/>
      <c r="BB1339" s="136"/>
      <c r="BC1339" s="136"/>
      <c r="BD1339" s="136"/>
      <c r="BE1339" s="136"/>
      <c r="BF1339" s="136"/>
      <c r="BG1339" s="136"/>
      <c r="BH1339" s="136"/>
      <c r="BI1339" s="136"/>
      <c r="BJ1339" s="136"/>
      <c r="BK1339" s="136"/>
      <c r="BL1339" s="136"/>
      <c r="BM1339" s="136"/>
      <c r="BN1339" s="136"/>
      <c r="BO1339" s="136"/>
      <c r="BP1339" s="136"/>
      <c r="BQ1339" s="136"/>
      <c r="BR1339" s="136"/>
      <c r="BS1339" s="136"/>
      <c r="BT1339" s="136"/>
      <c r="BU1339" s="136"/>
    </row>
    <row r="1340" spans="1:73">
      <c r="A1340" s="145"/>
      <c r="B1340" s="83"/>
      <c r="C1340" s="83"/>
      <c r="D1340" s="136"/>
      <c r="E1340" s="136"/>
      <c r="F1340" s="136"/>
      <c r="G1340" s="136"/>
      <c r="H1340" s="136"/>
      <c r="I1340" s="137"/>
      <c r="J1340" s="137"/>
      <c r="K1340" s="137"/>
      <c r="L1340" s="136"/>
      <c r="M1340" s="136"/>
      <c r="N1340" s="145"/>
      <c r="O1340" s="136"/>
      <c r="P1340" s="136"/>
      <c r="Q1340" s="137"/>
      <c r="R1340" s="136"/>
      <c r="S1340" s="136"/>
      <c r="T1340" s="137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8"/>
      <c r="AE1340" s="138"/>
      <c r="AF1340" s="138"/>
      <c r="AG1340" s="138"/>
      <c r="AH1340" s="138"/>
      <c r="AI1340" s="138"/>
      <c r="AJ1340" s="138"/>
      <c r="AK1340" s="138"/>
      <c r="AL1340" s="138"/>
      <c r="AM1340" s="138"/>
      <c r="AN1340" s="138"/>
      <c r="AO1340" s="138"/>
      <c r="AP1340" s="136"/>
      <c r="AQ1340" s="136"/>
      <c r="AR1340" s="136"/>
      <c r="AS1340" s="136"/>
      <c r="AT1340" s="136"/>
      <c r="AU1340" s="136"/>
      <c r="AV1340" s="136"/>
      <c r="AW1340" s="136"/>
      <c r="AX1340" s="136"/>
      <c r="AY1340" s="136"/>
      <c r="AZ1340" s="136"/>
      <c r="BA1340" s="136"/>
      <c r="BB1340" s="136"/>
      <c r="BC1340" s="136"/>
      <c r="BD1340" s="136"/>
      <c r="BE1340" s="136"/>
      <c r="BF1340" s="136"/>
      <c r="BG1340" s="136"/>
      <c r="BH1340" s="136"/>
      <c r="BI1340" s="136"/>
      <c r="BJ1340" s="136"/>
      <c r="BK1340" s="136"/>
      <c r="BL1340" s="136"/>
      <c r="BM1340" s="136"/>
      <c r="BN1340" s="136"/>
      <c r="BO1340" s="136"/>
      <c r="BP1340" s="136"/>
      <c r="BQ1340" s="136"/>
      <c r="BR1340" s="136"/>
      <c r="BS1340" s="136"/>
      <c r="BT1340" s="136"/>
      <c r="BU1340" s="136"/>
    </row>
    <row r="1341" spans="1:73">
      <c r="A1341" s="145"/>
      <c r="B1341" s="83"/>
      <c r="C1341" s="83"/>
      <c r="D1341" s="136"/>
      <c r="E1341" s="136"/>
      <c r="F1341" s="136"/>
      <c r="G1341" s="136"/>
      <c r="H1341" s="136"/>
      <c r="I1341" s="137"/>
      <c r="J1341" s="137"/>
      <c r="K1341" s="137"/>
      <c r="L1341" s="136"/>
      <c r="M1341" s="136"/>
      <c r="N1341" s="145"/>
      <c r="O1341" s="136"/>
      <c r="P1341" s="136"/>
      <c r="Q1341" s="137"/>
      <c r="R1341" s="136"/>
      <c r="S1341" s="136"/>
      <c r="T1341" s="137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8"/>
      <c r="AE1341" s="138"/>
      <c r="AF1341" s="138"/>
      <c r="AG1341" s="138"/>
      <c r="AH1341" s="138"/>
      <c r="AI1341" s="138"/>
      <c r="AJ1341" s="138"/>
      <c r="AK1341" s="138"/>
      <c r="AL1341" s="138"/>
      <c r="AM1341" s="138"/>
      <c r="AN1341" s="138"/>
      <c r="AO1341" s="138"/>
      <c r="AP1341" s="136"/>
      <c r="AQ1341" s="136"/>
      <c r="AR1341" s="136"/>
      <c r="AS1341" s="136"/>
      <c r="AT1341" s="136"/>
      <c r="AU1341" s="136"/>
      <c r="AV1341" s="136"/>
      <c r="AW1341" s="136"/>
      <c r="AX1341" s="136"/>
      <c r="AY1341" s="136"/>
      <c r="AZ1341" s="136"/>
      <c r="BA1341" s="136"/>
      <c r="BB1341" s="136"/>
      <c r="BC1341" s="136"/>
      <c r="BD1341" s="136"/>
      <c r="BE1341" s="136"/>
      <c r="BF1341" s="136"/>
      <c r="BG1341" s="136"/>
      <c r="BH1341" s="136"/>
      <c r="BI1341" s="136"/>
      <c r="BJ1341" s="136"/>
      <c r="BK1341" s="136"/>
      <c r="BL1341" s="136"/>
      <c r="BM1341" s="136"/>
      <c r="BN1341" s="136"/>
      <c r="BO1341" s="136"/>
      <c r="BP1341" s="136"/>
      <c r="BQ1341" s="136"/>
      <c r="BR1341" s="136"/>
      <c r="BS1341" s="136"/>
      <c r="BT1341" s="136"/>
      <c r="BU1341" s="136"/>
    </row>
    <row r="1342" spans="1:73">
      <c r="A1342" s="145"/>
      <c r="B1342" s="83"/>
      <c r="C1342" s="83"/>
      <c r="D1342" s="136"/>
      <c r="E1342" s="136"/>
      <c r="F1342" s="136"/>
      <c r="G1342" s="136"/>
      <c r="H1342" s="136"/>
      <c r="I1342" s="137"/>
      <c r="J1342" s="137"/>
      <c r="K1342" s="137"/>
      <c r="L1342" s="136"/>
      <c r="M1342" s="136"/>
      <c r="N1342" s="145"/>
      <c r="O1342" s="136"/>
      <c r="P1342" s="136"/>
      <c r="Q1342" s="137"/>
      <c r="R1342" s="136"/>
      <c r="S1342" s="136"/>
      <c r="T1342" s="137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8"/>
      <c r="AE1342" s="138"/>
      <c r="AF1342" s="138"/>
      <c r="AG1342" s="138"/>
      <c r="AH1342" s="138"/>
      <c r="AI1342" s="138"/>
      <c r="AJ1342" s="138"/>
      <c r="AK1342" s="138"/>
      <c r="AL1342" s="138"/>
      <c r="AM1342" s="138"/>
      <c r="AN1342" s="138"/>
      <c r="AO1342" s="138"/>
      <c r="AP1342" s="136"/>
      <c r="AQ1342" s="136"/>
      <c r="AR1342" s="136"/>
      <c r="AS1342" s="136"/>
      <c r="AT1342" s="136"/>
      <c r="AU1342" s="136"/>
      <c r="AV1342" s="136"/>
      <c r="AW1342" s="136"/>
      <c r="AX1342" s="136"/>
      <c r="AY1342" s="136"/>
      <c r="AZ1342" s="136"/>
      <c r="BA1342" s="136"/>
      <c r="BB1342" s="136"/>
      <c r="BC1342" s="136"/>
      <c r="BD1342" s="136"/>
      <c r="BE1342" s="136"/>
      <c r="BF1342" s="136"/>
      <c r="BG1342" s="136"/>
      <c r="BH1342" s="136"/>
      <c r="BI1342" s="136"/>
      <c r="BJ1342" s="136"/>
      <c r="BK1342" s="136"/>
      <c r="BL1342" s="136"/>
      <c r="BM1342" s="136"/>
      <c r="BN1342" s="136"/>
      <c r="BO1342" s="136"/>
      <c r="BP1342" s="136"/>
      <c r="BQ1342" s="136"/>
      <c r="BR1342" s="136"/>
      <c r="BS1342" s="136"/>
      <c r="BT1342" s="136"/>
      <c r="BU1342" s="136"/>
    </row>
    <row r="1343" spans="1:73">
      <c r="A1343" s="145"/>
      <c r="B1343" s="83"/>
      <c r="C1343" s="83"/>
      <c r="D1343" s="136"/>
      <c r="E1343" s="136"/>
      <c r="F1343" s="136"/>
      <c r="G1343" s="136"/>
      <c r="H1343" s="136"/>
      <c r="I1343" s="137"/>
      <c r="J1343" s="137"/>
      <c r="K1343" s="137"/>
      <c r="L1343" s="136"/>
      <c r="M1343" s="136"/>
      <c r="N1343" s="145"/>
      <c r="O1343" s="136"/>
      <c r="P1343" s="136"/>
      <c r="Q1343" s="137"/>
      <c r="R1343" s="136"/>
      <c r="S1343" s="136"/>
      <c r="T1343" s="137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8"/>
      <c r="AE1343" s="138"/>
      <c r="AF1343" s="138"/>
      <c r="AG1343" s="138"/>
      <c r="AH1343" s="138"/>
      <c r="AI1343" s="138"/>
      <c r="AJ1343" s="138"/>
      <c r="AK1343" s="138"/>
      <c r="AL1343" s="138"/>
      <c r="AM1343" s="138"/>
      <c r="AN1343" s="138"/>
      <c r="AO1343" s="138"/>
      <c r="AP1343" s="136"/>
      <c r="AQ1343" s="136"/>
      <c r="AR1343" s="136"/>
      <c r="AS1343" s="136"/>
      <c r="AT1343" s="136"/>
      <c r="AU1343" s="136"/>
      <c r="AV1343" s="136"/>
      <c r="AW1343" s="136"/>
      <c r="AX1343" s="136"/>
      <c r="AY1343" s="136"/>
      <c r="AZ1343" s="136"/>
      <c r="BA1343" s="136"/>
      <c r="BB1343" s="136"/>
      <c r="BC1343" s="136"/>
      <c r="BD1343" s="136"/>
      <c r="BE1343" s="136"/>
      <c r="BF1343" s="136"/>
      <c r="BG1343" s="136"/>
      <c r="BH1343" s="136"/>
      <c r="BI1343" s="136"/>
      <c r="BJ1343" s="136"/>
      <c r="BK1343" s="136"/>
      <c r="BL1343" s="136"/>
      <c r="BM1343" s="136"/>
      <c r="BN1343" s="136"/>
      <c r="BO1343" s="136"/>
      <c r="BP1343" s="136"/>
      <c r="BQ1343" s="136"/>
      <c r="BR1343" s="136"/>
      <c r="BS1343" s="136"/>
      <c r="BT1343" s="136"/>
      <c r="BU1343" s="136"/>
    </row>
    <row r="1344" spans="1:73">
      <c r="A1344" s="145"/>
      <c r="B1344" s="83"/>
      <c r="C1344" s="83"/>
      <c r="D1344" s="136"/>
      <c r="E1344" s="136"/>
      <c r="F1344" s="136"/>
      <c r="G1344" s="136"/>
      <c r="H1344" s="136"/>
      <c r="I1344" s="137"/>
      <c r="J1344" s="137"/>
      <c r="K1344" s="137"/>
      <c r="L1344" s="136"/>
      <c r="M1344" s="136"/>
      <c r="N1344" s="145"/>
      <c r="O1344" s="136"/>
      <c r="P1344" s="136"/>
      <c r="Q1344" s="137"/>
      <c r="R1344" s="136"/>
      <c r="S1344" s="136"/>
      <c r="T1344" s="137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8"/>
      <c r="AE1344" s="138"/>
      <c r="AF1344" s="138"/>
      <c r="AG1344" s="138"/>
      <c r="AH1344" s="138"/>
      <c r="AI1344" s="138"/>
      <c r="AJ1344" s="138"/>
      <c r="AK1344" s="138"/>
      <c r="AL1344" s="138"/>
      <c r="AM1344" s="138"/>
      <c r="AN1344" s="138"/>
      <c r="AO1344" s="138"/>
      <c r="AP1344" s="136"/>
      <c r="AQ1344" s="136"/>
      <c r="AR1344" s="136"/>
      <c r="AS1344" s="136"/>
      <c r="AT1344" s="136"/>
      <c r="AU1344" s="136"/>
      <c r="AV1344" s="136"/>
      <c r="AW1344" s="136"/>
      <c r="AX1344" s="136"/>
      <c r="AY1344" s="136"/>
      <c r="AZ1344" s="136"/>
      <c r="BA1344" s="136"/>
      <c r="BB1344" s="136"/>
      <c r="BC1344" s="136"/>
      <c r="BD1344" s="136"/>
      <c r="BE1344" s="136"/>
      <c r="BF1344" s="136"/>
      <c r="BG1344" s="136"/>
      <c r="BH1344" s="136"/>
      <c r="BI1344" s="136"/>
      <c r="BJ1344" s="136"/>
      <c r="BK1344" s="136"/>
      <c r="BL1344" s="136"/>
      <c r="BM1344" s="136"/>
      <c r="BN1344" s="136"/>
      <c r="BO1344" s="136"/>
      <c r="BP1344" s="136"/>
      <c r="BQ1344" s="136"/>
      <c r="BR1344" s="136"/>
      <c r="BS1344" s="136"/>
      <c r="BT1344" s="136"/>
      <c r="BU1344" s="136"/>
    </row>
    <row r="1345" spans="1:73">
      <c r="A1345" s="145"/>
      <c r="B1345" s="83"/>
      <c r="C1345" s="83"/>
      <c r="D1345" s="136"/>
      <c r="E1345" s="136"/>
      <c r="F1345" s="136"/>
      <c r="G1345" s="136"/>
      <c r="H1345" s="136"/>
      <c r="I1345" s="137"/>
      <c r="J1345" s="137"/>
      <c r="K1345" s="137"/>
      <c r="L1345" s="136"/>
      <c r="M1345" s="136"/>
      <c r="N1345" s="145"/>
      <c r="O1345" s="136"/>
      <c r="P1345" s="136"/>
      <c r="Q1345" s="137"/>
      <c r="R1345" s="136"/>
      <c r="S1345" s="136"/>
      <c r="T1345" s="137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8"/>
      <c r="AE1345" s="138"/>
      <c r="AF1345" s="138"/>
      <c r="AG1345" s="138"/>
      <c r="AH1345" s="138"/>
      <c r="AI1345" s="138"/>
      <c r="AJ1345" s="138"/>
      <c r="AK1345" s="138"/>
      <c r="AL1345" s="138"/>
      <c r="AM1345" s="138"/>
      <c r="AN1345" s="138"/>
      <c r="AO1345" s="138"/>
      <c r="AP1345" s="136"/>
      <c r="AQ1345" s="136"/>
      <c r="AR1345" s="136"/>
      <c r="AS1345" s="136"/>
      <c r="AT1345" s="136"/>
      <c r="AU1345" s="136"/>
      <c r="AV1345" s="136"/>
      <c r="AW1345" s="136"/>
      <c r="AX1345" s="136"/>
      <c r="AY1345" s="136"/>
      <c r="AZ1345" s="136"/>
      <c r="BA1345" s="136"/>
      <c r="BB1345" s="136"/>
      <c r="BC1345" s="136"/>
      <c r="BD1345" s="136"/>
      <c r="BE1345" s="136"/>
      <c r="BF1345" s="136"/>
      <c r="BG1345" s="136"/>
      <c r="BH1345" s="136"/>
      <c r="BI1345" s="136"/>
      <c r="BJ1345" s="136"/>
      <c r="BK1345" s="136"/>
      <c r="BL1345" s="136"/>
      <c r="BM1345" s="136"/>
      <c r="BN1345" s="136"/>
      <c r="BO1345" s="136"/>
      <c r="BP1345" s="136"/>
      <c r="BQ1345" s="136"/>
      <c r="BR1345" s="136"/>
      <c r="BS1345" s="136"/>
      <c r="BT1345" s="136"/>
      <c r="BU1345" s="136"/>
    </row>
    <row r="1346" spans="1:73">
      <c r="A1346" s="145"/>
      <c r="B1346" s="83"/>
      <c r="C1346" s="83"/>
      <c r="D1346" s="136"/>
      <c r="E1346" s="136"/>
      <c r="F1346" s="136"/>
      <c r="G1346" s="136"/>
      <c r="H1346" s="136"/>
      <c r="I1346" s="137"/>
      <c r="J1346" s="137"/>
      <c r="K1346" s="137"/>
      <c r="L1346" s="136"/>
      <c r="M1346" s="136"/>
      <c r="N1346" s="145"/>
      <c r="O1346" s="136"/>
      <c r="P1346" s="136"/>
      <c r="Q1346" s="137"/>
      <c r="R1346" s="136"/>
      <c r="S1346" s="136"/>
      <c r="T1346" s="137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8"/>
      <c r="AE1346" s="138"/>
      <c r="AF1346" s="138"/>
      <c r="AG1346" s="138"/>
      <c r="AH1346" s="138"/>
      <c r="AI1346" s="138"/>
      <c r="AJ1346" s="138"/>
      <c r="AK1346" s="138"/>
      <c r="AL1346" s="138"/>
      <c r="AM1346" s="138"/>
      <c r="AN1346" s="138"/>
      <c r="AO1346" s="138"/>
      <c r="AP1346" s="136"/>
      <c r="AQ1346" s="136"/>
      <c r="AR1346" s="136"/>
      <c r="AS1346" s="136"/>
      <c r="AT1346" s="136"/>
      <c r="AU1346" s="136"/>
      <c r="AV1346" s="136"/>
      <c r="AW1346" s="136"/>
      <c r="AX1346" s="136"/>
      <c r="AY1346" s="136"/>
      <c r="AZ1346" s="136"/>
      <c r="BA1346" s="136"/>
      <c r="BB1346" s="136"/>
      <c r="BC1346" s="136"/>
      <c r="BD1346" s="136"/>
      <c r="BE1346" s="136"/>
      <c r="BF1346" s="136"/>
      <c r="BG1346" s="136"/>
      <c r="BH1346" s="136"/>
      <c r="BI1346" s="136"/>
      <c r="BJ1346" s="136"/>
      <c r="BK1346" s="136"/>
      <c r="BL1346" s="136"/>
      <c r="BM1346" s="136"/>
      <c r="BN1346" s="136"/>
      <c r="BO1346" s="136"/>
      <c r="BP1346" s="136"/>
      <c r="BQ1346" s="136"/>
      <c r="BR1346" s="136"/>
      <c r="BS1346" s="136"/>
      <c r="BT1346" s="136"/>
      <c r="BU1346" s="136"/>
    </row>
    <row r="1347" spans="1:73">
      <c r="A1347" s="145"/>
      <c r="B1347" s="83"/>
      <c r="C1347" s="83"/>
      <c r="D1347" s="136"/>
      <c r="E1347" s="136"/>
      <c r="F1347" s="136"/>
      <c r="G1347" s="136"/>
      <c r="H1347" s="136"/>
      <c r="I1347" s="137"/>
      <c r="J1347" s="137"/>
      <c r="K1347" s="137"/>
      <c r="L1347" s="136"/>
      <c r="M1347" s="136"/>
      <c r="N1347" s="145"/>
      <c r="O1347" s="136"/>
      <c r="P1347" s="136"/>
      <c r="Q1347" s="137"/>
      <c r="R1347" s="136"/>
      <c r="S1347" s="136"/>
      <c r="T1347" s="137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8"/>
      <c r="AE1347" s="138"/>
      <c r="AF1347" s="138"/>
      <c r="AG1347" s="138"/>
      <c r="AH1347" s="138"/>
      <c r="AI1347" s="138"/>
      <c r="AJ1347" s="138"/>
      <c r="AK1347" s="138"/>
      <c r="AL1347" s="138"/>
      <c r="AM1347" s="138"/>
      <c r="AN1347" s="138"/>
      <c r="AO1347" s="138"/>
      <c r="AP1347" s="136"/>
      <c r="AQ1347" s="136"/>
      <c r="AR1347" s="136"/>
      <c r="AS1347" s="136"/>
      <c r="AT1347" s="136"/>
      <c r="AU1347" s="136"/>
      <c r="AV1347" s="136"/>
      <c r="AW1347" s="136"/>
      <c r="AX1347" s="136"/>
      <c r="AY1347" s="136"/>
      <c r="AZ1347" s="136"/>
      <c r="BA1347" s="136"/>
      <c r="BB1347" s="136"/>
      <c r="BC1347" s="136"/>
      <c r="BD1347" s="136"/>
      <c r="BE1347" s="136"/>
      <c r="BF1347" s="136"/>
      <c r="BG1347" s="136"/>
      <c r="BH1347" s="136"/>
      <c r="BI1347" s="136"/>
      <c r="BJ1347" s="136"/>
      <c r="BK1347" s="136"/>
      <c r="BL1347" s="136"/>
      <c r="BM1347" s="136"/>
      <c r="BN1347" s="136"/>
      <c r="BO1347" s="136"/>
      <c r="BP1347" s="136"/>
      <c r="BQ1347" s="136"/>
      <c r="BR1347" s="136"/>
      <c r="BS1347" s="136"/>
      <c r="BT1347" s="136"/>
      <c r="BU1347" s="136"/>
    </row>
    <row r="1348" spans="1:73">
      <c r="A1348" s="145"/>
      <c r="B1348" s="83"/>
      <c r="C1348" s="83"/>
      <c r="D1348" s="136"/>
      <c r="E1348" s="136"/>
      <c r="F1348" s="136"/>
      <c r="G1348" s="136"/>
      <c r="H1348" s="136"/>
      <c r="I1348" s="137"/>
      <c r="J1348" s="137"/>
      <c r="K1348" s="137"/>
      <c r="L1348" s="136"/>
      <c r="M1348" s="136"/>
      <c r="N1348" s="145"/>
      <c r="O1348" s="136"/>
      <c r="P1348" s="136"/>
      <c r="Q1348" s="137"/>
      <c r="R1348" s="136"/>
      <c r="S1348" s="136"/>
      <c r="T1348" s="137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8"/>
      <c r="AE1348" s="138"/>
      <c r="AF1348" s="138"/>
      <c r="AG1348" s="138"/>
      <c r="AH1348" s="138"/>
      <c r="AI1348" s="138"/>
      <c r="AJ1348" s="138"/>
      <c r="AK1348" s="138"/>
      <c r="AL1348" s="138"/>
      <c r="AM1348" s="138"/>
      <c r="AN1348" s="138"/>
      <c r="AO1348" s="138"/>
      <c r="AP1348" s="136"/>
      <c r="AQ1348" s="136"/>
      <c r="AR1348" s="136"/>
      <c r="AS1348" s="136"/>
      <c r="AT1348" s="136"/>
      <c r="AU1348" s="136"/>
      <c r="AV1348" s="136"/>
      <c r="AW1348" s="136"/>
      <c r="AX1348" s="136"/>
      <c r="AY1348" s="136"/>
      <c r="AZ1348" s="136"/>
      <c r="BA1348" s="136"/>
      <c r="BB1348" s="136"/>
      <c r="BC1348" s="136"/>
      <c r="BD1348" s="136"/>
      <c r="BE1348" s="136"/>
      <c r="BF1348" s="136"/>
      <c r="BG1348" s="136"/>
      <c r="BH1348" s="136"/>
      <c r="BI1348" s="136"/>
      <c r="BJ1348" s="136"/>
      <c r="BK1348" s="136"/>
      <c r="BL1348" s="136"/>
      <c r="BM1348" s="136"/>
      <c r="BN1348" s="136"/>
      <c r="BO1348" s="136"/>
      <c r="BP1348" s="136"/>
      <c r="BQ1348" s="136"/>
      <c r="BR1348" s="136"/>
      <c r="BS1348" s="136"/>
      <c r="BT1348" s="136"/>
      <c r="BU1348" s="136"/>
    </row>
    <row r="1349" spans="1:73">
      <c r="A1349" s="145"/>
      <c r="B1349" s="83"/>
      <c r="C1349" s="83"/>
      <c r="D1349" s="136"/>
      <c r="E1349" s="136"/>
      <c r="F1349" s="136"/>
      <c r="G1349" s="136"/>
      <c r="H1349" s="136"/>
      <c r="I1349" s="137"/>
      <c r="J1349" s="137"/>
      <c r="K1349" s="137"/>
      <c r="L1349" s="136"/>
      <c r="M1349" s="136"/>
      <c r="N1349" s="145"/>
      <c r="O1349" s="136"/>
      <c r="P1349" s="136"/>
      <c r="Q1349" s="137"/>
      <c r="R1349" s="136"/>
      <c r="S1349" s="136"/>
      <c r="T1349" s="137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8"/>
      <c r="AE1349" s="138"/>
      <c r="AF1349" s="138"/>
      <c r="AG1349" s="138"/>
      <c r="AH1349" s="138"/>
      <c r="AI1349" s="138"/>
      <c r="AJ1349" s="138"/>
      <c r="AK1349" s="138"/>
      <c r="AL1349" s="138"/>
      <c r="AM1349" s="138"/>
      <c r="AN1349" s="138"/>
      <c r="AO1349" s="138"/>
      <c r="AP1349" s="136"/>
      <c r="AQ1349" s="136"/>
      <c r="AR1349" s="136"/>
      <c r="AS1349" s="136"/>
      <c r="AT1349" s="136"/>
      <c r="AU1349" s="136"/>
      <c r="AV1349" s="136"/>
      <c r="AW1349" s="136"/>
      <c r="AX1349" s="136"/>
      <c r="AY1349" s="136"/>
      <c r="AZ1349" s="136"/>
      <c r="BA1349" s="136"/>
      <c r="BB1349" s="136"/>
      <c r="BC1349" s="136"/>
      <c r="BD1349" s="136"/>
      <c r="BE1349" s="136"/>
      <c r="BF1349" s="136"/>
      <c r="BG1349" s="136"/>
      <c r="BH1349" s="136"/>
      <c r="BI1349" s="136"/>
      <c r="BJ1349" s="136"/>
      <c r="BK1349" s="136"/>
      <c r="BL1349" s="136"/>
      <c r="BM1349" s="136"/>
      <c r="BN1349" s="136"/>
      <c r="BO1349" s="136"/>
      <c r="BP1349" s="136"/>
      <c r="BQ1349" s="136"/>
      <c r="BR1349" s="136"/>
      <c r="BS1349" s="136"/>
      <c r="BT1349" s="136"/>
      <c r="BU1349" s="136"/>
    </row>
    <row r="1350" spans="1:73">
      <c r="A1350" s="145"/>
      <c r="B1350" s="83"/>
      <c r="C1350" s="83"/>
      <c r="D1350" s="136"/>
      <c r="E1350" s="136"/>
      <c r="F1350" s="136"/>
      <c r="G1350" s="136"/>
      <c r="H1350" s="136"/>
      <c r="I1350" s="137"/>
      <c r="J1350" s="137"/>
      <c r="K1350" s="137"/>
      <c r="L1350" s="136"/>
      <c r="M1350" s="136"/>
      <c r="N1350" s="145"/>
      <c r="O1350" s="136"/>
      <c r="P1350" s="136"/>
      <c r="Q1350" s="137"/>
      <c r="R1350" s="136"/>
      <c r="S1350" s="136"/>
      <c r="T1350" s="137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8"/>
      <c r="AE1350" s="138"/>
      <c r="AF1350" s="138"/>
      <c r="AG1350" s="138"/>
      <c r="AH1350" s="138"/>
      <c r="AI1350" s="138"/>
      <c r="AJ1350" s="138"/>
      <c r="AK1350" s="138"/>
      <c r="AL1350" s="138"/>
      <c r="AM1350" s="138"/>
      <c r="AN1350" s="138"/>
      <c r="AO1350" s="138"/>
      <c r="AP1350" s="136"/>
      <c r="AQ1350" s="136"/>
      <c r="AR1350" s="136"/>
      <c r="AS1350" s="136"/>
      <c r="AT1350" s="136"/>
      <c r="AU1350" s="136"/>
      <c r="AV1350" s="136"/>
      <c r="AW1350" s="136"/>
      <c r="AX1350" s="136"/>
      <c r="AY1350" s="136"/>
      <c r="AZ1350" s="136"/>
      <c r="BA1350" s="136"/>
      <c r="BB1350" s="136"/>
      <c r="BC1350" s="136"/>
      <c r="BD1350" s="136"/>
      <c r="BE1350" s="136"/>
      <c r="BF1350" s="136"/>
      <c r="BG1350" s="136"/>
      <c r="BH1350" s="136"/>
      <c r="BI1350" s="136"/>
      <c r="BJ1350" s="136"/>
      <c r="BK1350" s="136"/>
      <c r="BL1350" s="136"/>
      <c r="BM1350" s="136"/>
      <c r="BN1350" s="136"/>
      <c r="BO1350" s="136"/>
      <c r="BP1350" s="136"/>
      <c r="BQ1350" s="136"/>
      <c r="BR1350" s="136"/>
      <c r="BS1350" s="136"/>
      <c r="BT1350" s="136"/>
      <c r="BU1350" s="136"/>
    </row>
    <row r="1351" spans="1:73">
      <c r="A1351" s="145"/>
      <c r="B1351" s="83"/>
      <c r="C1351" s="83"/>
      <c r="D1351" s="136"/>
      <c r="E1351" s="136"/>
      <c r="F1351" s="136"/>
      <c r="G1351" s="136"/>
      <c r="H1351" s="136"/>
      <c r="I1351" s="137"/>
      <c r="J1351" s="137"/>
      <c r="K1351" s="137"/>
      <c r="L1351" s="136"/>
      <c r="M1351" s="136"/>
      <c r="N1351" s="145"/>
      <c r="O1351" s="136"/>
      <c r="P1351" s="136"/>
      <c r="Q1351" s="137"/>
      <c r="R1351" s="136"/>
      <c r="S1351" s="136"/>
      <c r="T1351" s="137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8"/>
      <c r="AE1351" s="138"/>
      <c r="AF1351" s="138"/>
      <c r="AG1351" s="138"/>
      <c r="AH1351" s="138"/>
      <c r="AI1351" s="138"/>
      <c r="AJ1351" s="138"/>
      <c r="AK1351" s="138"/>
      <c r="AL1351" s="138"/>
      <c r="AM1351" s="138"/>
      <c r="AN1351" s="138"/>
      <c r="AO1351" s="138"/>
      <c r="AP1351" s="136"/>
      <c r="AQ1351" s="136"/>
      <c r="AR1351" s="136"/>
      <c r="AS1351" s="136"/>
      <c r="AT1351" s="136"/>
      <c r="AU1351" s="136"/>
      <c r="AV1351" s="136"/>
      <c r="AW1351" s="136"/>
      <c r="AX1351" s="136"/>
      <c r="AY1351" s="136"/>
      <c r="AZ1351" s="136"/>
      <c r="BA1351" s="136"/>
      <c r="BB1351" s="136"/>
      <c r="BC1351" s="136"/>
      <c r="BD1351" s="136"/>
      <c r="BE1351" s="136"/>
      <c r="BF1351" s="136"/>
      <c r="BG1351" s="136"/>
      <c r="BH1351" s="136"/>
      <c r="BI1351" s="136"/>
      <c r="BJ1351" s="136"/>
      <c r="BK1351" s="136"/>
      <c r="BL1351" s="136"/>
      <c r="BM1351" s="136"/>
      <c r="BN1351" s="136"/>
      <c r="BO1351" s="136"/>
      <c r="BP1351" s="136"/>
      <c r="BQ1351" s="136"/>
      <c r="BR1351" s="136"/>
      <c r="BS1351" s="136"/>
      <c r="BT1351" s="136"/>
      <c r="BU1351" s="136"/>
    </row>
    <row r="1352" spans="1:73">
      <c r="A1352" s="145"/>
      <c r="B1352" s="83"/>
      <c r="C1352" s="83"/>
      <c r="D1352" s="136"/>
      <c r="E1352" s="136"/>
      <c r="F1352" s="136"/>
      <c r="G1352" s="136"/>
      <c r="H1352" s="136"/>
      <c r="I1352" s="137"/>
      <c r="J1352" s="137"/>
      <c r="K1352" s="137"/>
      <c r="L1352" s="136"/>
      <c r="M1352" s="136"/>
      <c r="N1352" s="145"/>
      <c r="O1352" s="136"/>
      <c r="P1352" s="136"/>
      <c r="Q1352" s="137"/>
      <c r="R1352" s="136"/>
      <c r="S1352" s="136"/>
      <c r="T1352" s="137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8"/>
      <c r="AE1352" s="138"/>
      <c r="AF1352" s="138"/>
      <c r="AG1352" s="138"/>
      <c r="AH1352" s="138"/>
      <c r="AI1352" s="138"/>
      <c r="AJ1352" s="138"/>
      <c r="AK1352" s="138"/>
      <c r="AL1352" s="138"/>
      <c r="AM1352" s="138"/>
      <c r="AN1352" s="138"/>
      <c r="AO1352" s="138"/>
      <c r="AP1352" s="136"/>
      <c r="AQ1352" s="136"/>
      <c r="AR1352" s="136"/>
      <c r="AS1352" s="136"/>
      <c r="AT1352" s="136"/>
      <c r="AU1352" s="136"/>
      <c r="AV1352" s="136"/>
      <c r="AW1352" s="136"/>
      <c r="AX1352" s="136"/>
      <c r="AY1352" s="136"/>
      <c r="AZ1352" s="136"/>
      <c r="BA1352" s="136"/>
      <c r="BB1352" s="136"/>
      <c r="BC1352" s="136"/>
      <c r="BD1352" s="136"/>
      <c r="BE1352" s="136"/>
      <c r="BF1352" s="136"/>
      <c r="BG1352" s="136"/>
      <c r="BH1352" s="136"/>
      <c r="BI1352" s="136"/>
      <c r="BJ1352" s="136"/>
      <c r="BK1352" s="136"/>
      <c r="BL1352" s="136"/>
      <c r="BM1352" s="136"/>
      <c r="BN1352" s="136"/>
      <c r="BO1352" s="136"/>
      <c r="BP1352" s="136"/>
      <c r="BQ1352" s="136"/>
      <c r="BR1352" s="136"/>
      <c r="BS1352" s="136"/>
      <c r="BT1352" s="136"/>
      <c r="BU1352" s="136"/>
    </row>
    <row r="1353" spans="1:73">
      <c r="A1353" s="145"/>
      <c r="B1353" s="83"/>
      <c r="C1353" s="83"/>
      <c r="D1353" s="136"/>
      <c r="E1353" s="136"/>
      <c r="F1353" s="136"/>
      <c r="G1353" s="136"/>
      <c r="H1353" s="136"/>
      <c r="I1353" s="137"/>
      <c r="J1353" s="137"/>
      <c r="K1353" s="137"/>
      <c r="L1353" s="136"/>
      <c r="M1353" s="136"/>
      <c r="N1353" s="145"/>
      <c r="O1353" s="136"/>
      <c r="P1353" s="136"/>
      <c r="Q1353" s="137"/>
      <c r="R1353" s="136"/>
      <c r="S1353" s="136"/>
      <c r="T1353" s="137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8"/>
      <c r="AE1353" s="138"/>
      <c r="AF1353" s="138"/>
      <c r="AG1353" s="138"/>
      <c r="AH1353" s="138"/>
      <c r="AI1353" s="138"/>
      <c r="AJ1353" s="138"/>
      <c r="AK1353" s="138"/>
      <c r="AL1353" s="138"/>
      <c r="AM1353" s="138"/>
      <c r="AN1353" s="138"/>
      <c r="AO1353" s="138"/>
      <c r="AP1353" s="136"/>
      <c r="AQ1353" s="136"/>
      <c r="AR1353" s="136"/>
      <c r="AS1353" s="136"/>
      <c r="AT1353" s="136"/>
      <c r="AU1353" s="136"/>
      <c r="AV1353" s="136"/>
      <c r="AW1353" s="136"/>
      <c r="AX1353" s="136"/>
      <c r="AY1353" s="136"/>
      <c r="AZ1353" s="136"/>
      <c r="BA1353" s="136"/>
      <c r="BB1353" s="136"/>
      <c r="BC1353" s="136"/>
      <c r="BD1353" s="136"/>
      <c r="BE1353" s="136"/>
      <c r="BF1353" s="136"/>
      <c r="BG1353" s="136"/>
      <c r="BH1353" s="136"/>
      <c r="BI1353" s="136"/>
      <c r="BJ1353" s="136"/>
      <c r="BK1353" s="136"/>
      <c r="BL1353" s="136"/>
      <c r="BM1353" s="136"/>
      <c r="BN1353" s="136"/>
      <c r="BO1353" s="136"/>
      <c r="BP1353" s="136"/>
      <c r="BQ1353" s="136"/>
      <c r="BR1353" s="136"/>
      <c r="BS1353" s="136"/>
      <c r="BT1353" s="136"/>
      <c r="BU1353" s="136"/>
    </row>
    <row r="1354" spans="1:73">
      <c r="A1354" s="145"/>
      <c r="B1354" s="83"/>
      <c r="C1354" s="83"/>
      <c r="D1354" s="136"/>
      <c r="E1354" s="136"/>
      <c r="F1354" s="136"/>
      <c r="G1354" s="136"/>
      <c r="H1354" s="136"/>
      <c r="I1354" s="137"/>
      <c r="J1354" s="137"/>
      <c r="K1354" s="137"/>
      <c r="L1354" s="136"/>
      <c r="M1354" s="136"/>
      <c r="N1354" s="145"/>
      <c r="O1354" s="136"/>
      <c r="P1354" s="136"/>
      <c r="Q1354" s="137"/>
      <c r="R1354" s="136"/>
      <c r="S1354" s="136"/>
      <c r="T1354" s="137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8"/>
      <c r="AE1354" s="138"/>
      <c r="AF1354" s="138"/>
      <c r="AG1354" s="138"/>
      <c r="AH1354" s="138"/>
      <c r="AI1354" s="138"/>
      <c r="AJ1354" s="138"/>
      <c r="AK1354" s="138"/>
      <c r="AL1354" s="138"/>
      <c r="AM1354" s="138"/>
      <c r="AN1354" s="138"/>
      <c r="AO1354" s="138"/>
      <c r="AP1354" s="136"/>
      <c r="AQ1354" s="136"/>
      <c r="AR1354" s="136"/>
      <c r="AS1354" s="136"/>
      <c r="AT1354" s="136"/>
      <c r="AU1354" s="136"/>
      <c r="AV1354" s="136"/>
      <c r="AW1354" s="136"/>
      <c r="AX1354" s="136"/>
      <c r="AY1354" s="136"/>
      <c r="AZ1354" s="136"/>
      <c r="BA1354" s="136"/>
      <c r="BB1354" s="136"/>
      <c r="BC1354" s="136"/>
      <c r="BD1354" s="136"/>
      <c r="BE1354" s="136"/>
      <c r="BF1354" s="136"/>
      <c r="BG1354" s="136"/>
      <c r="BH1354" s="136"/>
      <c r="BI1354" s="136"/>
      <c r="BJ1354" s="136"/>
      <c r="BK1354" s="136"/>
      <c r="BL1354" s="136"/>
      <c r="BM1354" s="136"/>
      <c r="BN1354" s="136"/>
      <c r="BO1354" s="136"/>
      <c r="BP1354" s="136"/>
      <c r="BQ1354" s="136"/>
      <c r="BR1354" s="136"/>
      <c r="BS1354" s="136"/>
      <c r="BT1354" s="136"/>
      <c r="BU1354" s="136"/>
    </row>
    <row r="1355" spans="1:73">
      <c r="A1355" s="145"/>
      <c r="B1355" s="83"/>
      <c r="C1355" s="83"/>
      <c r="D1355" s="136"/>
      <c r="E1355" s="136"/>
      <c r="F1355" s="136"/>
      <c r="G1355" s="136"/>
      <c r="H1355" s="136"/>
      <c r="I1355" s="137"/>
      <c r="J1355" s="137"/>
      <c r="K1355" s="137"/>
      <c r="L1355" s="136"/>
      <c r="M1355" s="136"/>
      <c r="N1355" s="145"/>
      <c r="O1355" s="136"/>
      <c r="P1355" s="136"/>
      <c r="Q1355" s="137"/>
      <c r="R1355" s="136"/>
      <c r="S1355" s="136"/>
      <c r="T1355" s="137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8"/>
      <c r="AE1355" s="138"/>
      <c r="AF1355" s="138"/>
      <c r="AG1355" s="138"/>
      <c r="AH1355" s="138"/>
      <c r="AI1355" s="138"/>
      <c r="AJ1355" s="138"/>
      <c r="AK1355" s="138"/>
      <c r="AL1355" s="138"/>
      <c r="AM1355" s="138"/>
      <c r="AN1355" s="138"/>
      <c r="AO1355" s="138"/>
      <c r="AP1355" s="136"/>
      <c r="AQ1355" s="136"/>
      <c r="AR1355" s="136"/>
      <c r="AS1355" s="136"/>
      <c r="AT1355" s="136"/>
      <c r="AU1355" s="136"/>
      <c r="AV1355" s="136"/>
      <c r="AW1355" s="136"/>
      <c r="AX1355" s="136"/>
      <c r="AY1355" s="136"/>
      <c r="AZ1355" s="136"/>
      <c r="BA1355" s="136"/>
      <c r="BB1355" s="136"/>
      <c r="BC1355" s="136"/>
      <c r="BD1355" s="136"/>
      <c r="BE1355" s="136"/>
      <c r="BF1355" s="136"/>
      <c r="BG1355" s="136"/>
      <c r="BH1355" s="136"/>
      <c r="BI1355" s="136"/>
      <c r="BJ1355" s="136"/>
      <c r="BK1355" s="136"/>
      <c r="BL1355" s="136"/>
      <c r="BM1355" s="136"/>
      <c r="BN1355" s="136"/>
      <c r="BO1355" s="136"/>
      <c r="BP1355" s="136"/>
      <c r="BQ1355" s="136"/>
      <c r="BR1355" s="136"/>
      <c r="BS1355" s="136"/>
      <c r="BT1355" s="136"/>
      <c r="BU1355" s="136"/>
    </row>
    <row r="1356" spans="1:73">
      <c r="A1356" s="145"/>
      <c r="B1356" s="83"/>
      <c r="C1356" s="83"/>
      <c r="D1356" s="136"/>
      <c r="E1356" s="136"/>
      <c r="F1356" s="136"/>
      <c r="G1356" s="136"/>
      <c r="H1356" s="136"/>
      <c r="I1356" s="137"/>
      <c r="J1356" s="137"/>
      <c r="K1356" s="137"/>
      <c r="L1356" s="136"/>
      <c r="M1356" s="136"/>
      <c r="N1356" s="145"/>
      <c r="O1356" s="136"/>
      <c r="P1356" s="136"/>
      <c r="Q1356" s="137"/>
      <c r="R1356" s="136"/>
      <c r="S1356" s="136"/>
      <c r="T1356" s="137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8"/>
      <c r="AE1356" s="138"/>
      <c r="AF1356" s="138"/>
      <c r="AG1356" s="138"/>
      <c r="AH1356" s="138"/>
      <c r="AI1356" s="138"/>
      <c r="AJ1356" s="138"/>
      <c r="AK1356" s="138"/>
      <c r="AL1356" s="138"/>
      <c r="AM1356" s="138"/>
      <c r="AN1356" s="138"/>
      <c r="AO1356" s="138"/>
      <c r="AP1356" s="136"/>
      <c r="AQ1356" s="136"/>
      <c r="AR1356" s="136"/>
      <c r="AS1356" s="136"/>
      <c r="AT1356" s="136"/>
      <c r="AU1356" s="136"/>
      <c r="AV1356" s="136"/>
      <c r="AW1356" s="136"/>
      <c r="AX1356" s="136"/>
      <c r="AY1356" s="136"/>
      <c r="AZ1356" s="136"/>
      <c r="BA1356" s="136"/>
      <c r="BB1356" s="136"/>
      <c r="BC1356" s="136"/>
      <c r="BD1356" s="136"/>
      <c r="BE1356" s="136"/>
      <c r="BF1356" s="136"/>
      <c r="BG1356" s="136"/>
      <c r="BH1356" s="136"/>
      <c r="BI1356" s="136"/>
      <c r="BJ1356" s="136"/>
      <c r="BK1356" s="136"/>
      <c r="BL1356" s="136"/>
      <c r="BM1356" s="136"/>
      <c r="BN1356" s="136"/>
      <c r="BO1356" s="136"/>
      <c r="BP1356" s="136"/>
      <c r="BQ1356" s="136"/>
      <c r="BR1356" s="136"/>
      <c r="BS1356" s="136"/>
      <c r="BT1356" s="136"/>
      <c r="BU1356" s="136"/>
    </row>
    <row r="1357" spans="1:73">
      <c r="A1357" s="145"/>
      <c r="B1357" s="83"/>
      <c r="C1357" s="83"/>
      <c r="D1357" s="136"/>
      <c r="E1357" s="136"/>
      <c r="F1357" s="136"/>
      <c r="G1357" s="136"/>
      <c r="H1357" s="136"/>
      <c r="I1357" s="137"/>
      <c r="J1357" s="137"/>
      <c r="K1357" s="137"/>
      <c r="L1357" s="136"/>
      <c r="M1357" s="136"/>
      <c r="N1357" s="145"/>
      <c r="O1357" s="136"/>
      <c r="P1357" s="136"/>
      <c r="Q1357" s="137"/>
      <c r="R1357" s="136"/>
      <c r="S1357" s="136"/>
      <c r="T1357" s="137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8"/>
      <c r="AE1357" s="138"/>
      <c r="AF1357" s="138"/>
      <c r="AG1357" s="138"/>
      <c r="AH1357" s="138"/>
      <c r="AI1357" s="138"/>
      <c r="AJ1357" s="138"/>
      <c r="AK1357" s="138"/>
      <c r="AL1357" s="138"/>
      <c r="AM1357" s="138"/>
      <c r="AN1357" s="138"/>
      <c r="AO1357" s="138"/>
      <c r="AP1357" s="136"/>
      <c r="AQ1357" s="136"/>
      <c r="AR1357" s="136"/>
      <c r="AS1357" s="136"/>
      <c r="AT1357" s="136"/>
      <c r="AU1357" s="136"/>
      <c r="AV1357" s="136"/>
      <c r="AW1357" s="136"/>
      <c r="AX1357" s="136"/>
      <c r="AY1357" s="136"/>
      <c r="AZ1357" s="136"/>
      <c r="BA1357" s="136"/>
      <c r="BB1357" s="136"/>
      <c r="BC1357" s="136"/>
      <c r="BD1357" s="136"/>
      <c r="BE1357" s="136"/>
      <c r="BF1357" s="136"/>
      <c r="BG1357" s="136"/>
      <c r="BH1357" s="136"/>
      <c r="BI1357" s="136"/>
      <c r="BJ1357" s="136"/>
      <c r="BK1357" s="136"/>
      <c r="BL1357" s="136"/>
      <c r="BM1357" s="136"/>
      <c r="BN1357" s="136"/>
      <c r="BO1357" s="136"/>
      <c r="BP1357" s="136"/>
      <c r="BQ1357" s="136"/>
      <c r="BR1357" s="136"/>
      <c r="BS1357" s="136"/>
      <c r="BT1357" s="136"/>
      <c r="BU1357" s="136"/>
    </row>
    <row r="1358" spans="1:73">
      <c r="A1358" s="145"/>
      <c r="B1358" s="83"/>
      <c r="C1358" s="83"/>
      <c r="D1358" s="136"/>
      <c r="E1358" s="136"/>
      <c r="F1358" s="136"/>
      <c r="G1358" s="136"/>
      <c r="H1358" s="136"/>
      <c r="I1358" s="137"/>
      <c r="J1358" s="137"/>
      <c r="K1358" s="137"/>
      <c r="L1358" s="136"/>
      <c r="M1358" s="136"/>
      <c r="N1358" s="145"/>
      <c r="O1358" s="136"/>
      <c r="P1358" s="136"/>
      <c r="Q1358" s="137"/>
      <c r="R1358" s="136"/>
      <c r="S1358" s="136"/>
      <c r="T1358" s="137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8"/>
      <c r="AE1358" s="138"/>
      <c r="AF1358" s="138"/>
      <c r="AG1358" s="138"/>
      <c r="AH1358" s="138"/>
      <c r="AI1358" s="138"/>
      <c r="AJ1358" s="138"/>
      <c r="AK1358" s="138"/>
      <c r="AL1358" s="138"/>
      <c r="AM1358" s="138"/>
      <c r="AN1358" s="138"/>
      <c r="AO1358" s="138"/>
      <c r="AP1358" s="136"/>
      <c r="AQ1358" s="136"/>
      <c r="AR1358" s="136"/>
      <c r="AS1358" s="136"/>
      <c r="AT1358" s="136"/>
      <c r="AU1358" s="136"/>
      <c r="AV1358" s="136"/>
      <c r="AW1358" s="136"/>
      <c r="AX1358" s="136"/>
      <c r="AY1358" s="136"/>
      <c r="AZ1358" s="136"/>
      <c r="BA1358" s="136"/>
      <c r="BB1358" s="136"/>
      <c r="BC1358" s="136"/>
      <c r="BD1358" s="136"/>
      <c r="BE1358" s="136"/>
      <c r="BF1358" s="136"/>
      <c r="BG1358" s="136"/>
      <c r="BH1358" s="136"/>
      <c r="BI1358" s="136"/>
      <c r="BJ1358" s="136"/>
      <c r="BK1358" s="136"/>
      <c r="BL1358" s="136"/>
      <c r="BM1358" s="136"/>
      <c r="BN1358" s="136"/>
      <c r="BO1358" s="136"/>
      <c r="BP1358" s="136"/>
      <c r="BQ1358" s="136"/>
      <c r="BR1358" s="136"/>
      <c r="BS1358" s="136"/>
      <c r="BT1358" s="136"/>
      <c r="BU1358" s="136"/>
    </row>
    <row r="1359" spans="1:73">
      <c r="A1359" s="145"/>
      <c r="B1359" s="83"/>
      <c r="C1359" s="83"/>
      <c r="D1359" s="136"/>
      <c r="E1359" s="136"/>
      <c r="F1359" s="136"/>
      <c r="G1359" s="136"/>
      <c r="H1359" s="136"/>
      <c r="I1359" s="137"/>
      <c r="J1359" s="137"/>
      <c r="K1359" s="137"/>
      <c r="L1359" s="136"/>
      <c r="M1359" s="136"/>
      <c r="N1359" s="145"/>
      <c r="O1359" s="136"/>
      <c r="P1359" s="136"/>
      <c r="Q1359" s="137"/>
      <c r="R1359" s="136"/>
      <c r="S1359" s="136"/>
      <c r="T1359" s="137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8"/>
      <c r="AE1359" s="138"/>
      <c r="AF1359" s="138"/>
      <c r="AG1359" s="138"/>
      <c r="AH1359" s="138"/>
      <c r="AI1359" s="138"/>
      <c r="AJ1359" s="138"/>
      <c r="AK1359" s="138"/>
      <c r="AL1359" s="138"/>
      <c r="AM1359" s="138"/>
      <c r="AN1359" s="138"/>
      <c r="AO1359" s="138"/>
      <c r="AP1359" s="136"/>
      <c r="AQ1359" s="136"/>
      <c r="AR1359" s="136"/>
      <c r="AS1359" s="136"/>
      <c r="AT1359" s="136"/>
      <c r="AU1359" s="136"/>
      <c r="AV1359" s="136"/>
      <c r="AW1359" s="136"/>
      <c r="AX1359" s="136"/>
      <c r="AY1359" s="136"/>
      <c r="AZ1359" s="136"/>
      <c r="BA1359" s="136"/>
      <c r="BB1359" s="136"/>
      <c r="BC1359" s="136"/>
      <c r="BD1359" s="136"/>
      <c r="BE1359" s="136"/>
      <c r="BF1359" s="136"/>
      <c r="BG1359" s="136"/>
      <c r="BH1359" s="136"/>
      <c r="BI1359" s="136"/>
      <c r="BJ1359" s="136"/>
      <c r="BK1359" s="136"/>
      <c r="BL1359" s="136"/>
      <c r="BM1359" s="136"/>
      <c r="BN1359" s="136"/>
      <c r="BO1359" s="136"/>
      <c r="BP1359" s="136"/>
      <c r="BQ1359" s="136"/>
      <c r="BR1359" s="136"/>
      <c r="BS1359" s="136"/>
      <c r="BT1359" s="136"/>
      <c r="BU1359" s="136"/>
    </row>
    <row r="1360" spans="1:73">
      <c r="A1360" s="145"/>
      <c r="B1360" s="83"/>
      <c r="C1360" s="83"/>
      <c r="D1360" s="136"/>
      <c r="E1360" s="136"/>
      <c r="F1360" s="136"/>
      <c r="G1360" s="136"/>
      <c r="H1360" s="136"/>
      <c r="I1360" s="137"/>
      <c r="J1360" s="137"/>
      <c r="K1360" s="137"/>
      <c r="L1360" s="136"/>
      <c r="M1360" s="136"/>
      <c r="N1360" s="145"/>
      <c r="O1360" s="136"/>
      <c r="P1360" s="136"/>
      <c r="Q1360" s="137"/>
      <c r="R1360" s="136"/>
      <c r="S1360" s="136"/>
      <c r="T1360" s="137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8"/>
      <c r="AE1360" s="138"/>
      <c r="AF1360" s="138"/>
      <c r="AG1360" s="138"/>
      <c r="AH1360" s="138"/>
      <c r="AI1360" s="138"/>
      <c r="AJ1360" s="138"/>
      <c r="AK1360" s="138"/>
      <c r="AL1360" s="138"/>
      <c r="AM1360" s="138"/>
      <c r="AN1360" s="138"/>
      <c r="AO1360" s="138"/>
      <c r="AP1360" s="136"/>
      <c r="AQ1360" s="136"/>
      <c r="AR1360" s="136"/>
      <c r="AS1360" s="136"/>
      <c r="AT1360" s="136"/>
      <c r="AU1360" s="136"/>
      <c r="AV1360" s="136"/>
      <c r="AW1360" s="136"/>
      <c r="AX1360" s="136"/>
      <c r="AY1360" s="136"/>
      <c r="AZ1360" s="136"/>
      <c r="BA1360" s="136"/>
      <c r="BB1360" s="136"/>
      <c r="BC1360" s="136"/>
      <c r="BD1360" s="136"/>
      <c r="BE1360" s="136"/>
      <c r="BF1360" s="136"/>
      <c r="BG1360" s="136"/>
      <c r="BH1360" s="136"/>
      <c r="BI1360" s="136"/>
      <c r="BJ1360" s="136"/>
      <c r="BK1360" s="136"/>
      <c r="BL1360" s="136"/>
      <c r="BM1360" s="136"/>
      <c r="BN1360" s="136"/>
      <c r="BO1360" s="136"/>
      <c r="BP1360" s="136"/>
      <c r="BQ1360" s="136"/>
      <c r="BR1360" s="136"/>
      <c r="BS1360" s="136"/>
      <c r="BT1360" s="136"/>
      <c r="BU1360" s="136"/>
    </row>
    <row r="1361" spans="1:73">
      <c r="A1361" s="145"/>
      <c r="B1361" s="83"/>
      <c r="C1361" s="83"/>
      <c r="D1361" s="136"/>
      <c r="E1361" s="136"/>
      <c r="F1361" s="136"/>
      <c r="G1361" s="136"/>
      <c r="H1361" s="136"/>
      <c r="I1361" s="137"/>
      <c r="J1361" s="137"/>
      <c r="K1361" s="137"/>
      <c r="L1361" s="136"/>
      <c r="M1361" s="136"/>
      <c r="N1361" s="145"/>
      <c r="O1361" s="136"/>
      <c r="P1361" s="136"/>
      <c r="Q1361" s="137"/>
      <c r="R1361" s="136"/>
      <c r="S1361" s="136"/>
      <c r="T1361" s="137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8"/>
      <c r="AE1361" s="138"/>
      <c r="AF1361" s="138"/>
      <c r="AG1361" s="138"/>
      <c r="AH1361" s="138"/>
      <c r="AI1361" s="138"/>
      <c r="AJ1361" s="138"/>
      <c r="AK1361" s="138"/>
      <c r="AL1361" s="138"/>
      <c r="AM1361" s="138"/>
      <c r="AN1361" s="138"/>
      <c r="AO1361" s="138"/>
      <c r="AP1361" s="136"/>
      <c r="AQ1361" s="136"/>
      <c r="AR1361" s="136"/>
      <c r="AS1361" s="136"/>
      <c r="AT1361" s="136"/>
      <c r="AU1361" s="136"/>
      <c r="AV1361" s="136"/>
      <c r="AW1361" s="136"/>
      <c r="AX1361" s="136"/>
      <c r="AY1361" s="136"/>
      <c r="AZ1361" s="136"/>
      <c r="BA1361" s="136"/>
      <c r="BB1361" s="136"/>
      <c r="BC1361" s="136"/>
      <c r="BD1361" s="136"/>
      <c r="BE1361" s="136"/>
      <c r="BF1361" s="136"/>
      <c r="BG1361" s="136"/>
      <c r="BH1361" s="136"/>
      <c r="BI1361" s="136"/>
      <c r="BJ1361" s="136"/>
      <c r="BK1361" s="136"/>
      <c r="BL1361" s="136"/>
      <c r="BM1361" s="136"/>
      <c r="BN1361" s="136"/>
      <c r="BO1361" s="136"/>
      <c r="BP1361" s="136"/>
      <c r="BQ1361" s="136"/>
      <c r="BR1361" s="136"/>
      <c r="BS1361" s="136"/>
      <c r="BT1361" s="136"/>
      <c r="BU1361" s="136"/>
    </row>
    <row r="1362" spans="1:73">
      <c r="A1362" s="145"/>
      <c r="B1362" s="83"/>
      <c r="C1362" s="83"/>
      <c r="D1362" s="136"/>
      <c r="E1362" s="136"/>
      <c r="F1362" s="136"/>
      <c r="G1362" s="136"/>
      <c r="H1362" s="136"/>
      <c r="I1362" s="137"/>
      <c r="J1362" s="137"/>
      <c r="K1362" s="137"/>
      <c r="L1362" s="136"/>
      <c r="M1362" s="136"/>
      <c r="N1362" s="145"/>
      <c r="O1362" s="136"/>
      <c r="P1362" s="136"/>
      <c r="Q1362" s="137"/>
      <c r="R1362" s="136"/>
      <c r="S1362" s="136"/>
      <c r="T1362" s="137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8"/>
      <c r="AE1362" s="138"/>
      <c r="AF1362" s="138"/>
      <c r="AG1362" s="138"/>
      <c r="AH1362" s="138"/>
      <c r="AI1362" s="138"/>
      <c r="AJ1362" s="138"/>
      <c r="AK1362" s="138"/>
      <c r="AL1362" s="138"/>
      <c r="AM1362" s="138"/>
      <c r="AN1362" s="138"/>
      <c r="AO1362" s="138"/>
      <c r="AP1362" s="136"/>
      <c r="AQ1362" s="136"/>
      <c r="AR1362" s="136"/>
      <c r="AS1362" s="136"/>
      <c r="AT1362" s="136"/>
      <c r="AU1362" s="136"/>
      <c r="AV1362" s="136"/>
      <c r="AW1362" s="136"/>
      <c r="AX1362" s="136"/>
      <c r="AY1362" s="136"/>
      <c r="AZ1362" s="136"/>
      <c r="BA1362" s="136"/>
      <c r="BB1362" s="136"/>
      <c r="BC1362" s="136"/>
      <c r="BD1362" s="136"/>
      <c r="BE1362" s="136"/>
      <c r="BF1362" s="136"/>
      <c r="BG1362" s="136"/>
      <c r="BH1362" s="136"/>
      <c r="BI1362" s="136"/>
      <c r="BJ1362" s="136"/>
      <c r="BK1362" s="136"/>
      <c r="BL1362" s="136"/>
      <c r="BM1362" s="136"/>
      <c r="BN1362" s="136"/>
      <c r="BO1362" s="136"/>
      <c r="BP1362" s="136"/>
      <c r="BQ1362" s="136"/>
      <c r="BR1362" s="136"/>
      <c r="BS1362" s="136"/>
      <c r="BT1362" s="136"/>
      <c r="BU1362" s="136"/>
    </row>
    <row r="1363" spans="1:73">
      <c r="A1363" s="145"/>
      <c r="B1363" s="83"/>
      <c r="C1363" s="83"/>
      <c r="D1363" s="136"/>
      <c r="E1363" s="136"/>
      <c r="F1363" s="136"/>
      <c r="G1363" s="136"/>
      <c r="H1363" s="136"/>
      <c r="I1363" s="137"/>
      <c r="J1363" s="137"/>
      <c r="K1363" s="137"/>
      <c r="L1363" s="136"/>
      <c r="M1363" s="136"/>
      <c r="N1363" s="145"/>
      <c r="O1363" s="136"/>
      <c r="P1363" s="136"/>
      <c r="Q1363" s="137"/>
      <c r="R1363" s="136"/>
      <c r="S1363" s="136"/>
      <c r="T1363" s="137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8"/>
      <c r="AE1363" s="138"/>
      <c r="AF1363" s="138"/>
      <c r="AG1363" s="138"/>
      <c r="AH1363" s="138"/>
      <c r="AI1363" s="138"/>
      <c r="AJ1363" s="138"/>
      <c r="AK1363" s="138"/>
      <c r="AL1363" s="138"/>
      <c r="AM1363" s="138"/>
      <c r="AN1363" s="138"/>
      <c r="AO1363" s="138"/>
      <c r="AP1363" s="136"/>
      <c r="AQ1363" s="136"/>
      <c r="AR1363" s="136"/>
      <c r="AS1363" s="136"/>
      <c r="AT1363" s="136"/>
      <c r="AU1363" s="136"/>
      <c r="AV1363" s="136"/>
      <c r="AW1363" s="136"/>
      <c r="AX1363" s="136"/>
      <c r="AY1363" s="136"/>
      <c r="AZ1363" s="136"/>
      <c r="BA1363" s="136"/>
      <c r="BB1363" s="136"/>
      <c r="BC1363" s="136"/>
      <c r="BD1363" s="136"/>
      <c r="BE1363" s="136"/>
      <c r="BF1363" s="136"/>
      <c r="BG1363" s="136"/>
      <c r="BH1363" s="136"/>
      <c r="BI1363" s="136"/>
      <c r="BJ1363" s="136"/>
      <c r="BK1363" s="136"/>
      <c r="BL1363" s="136"/>
      <c r="BM1363" s="136"/>
      <c r="BN1363" s="136"/>
      <c r="BO1363" s="136"/>
      <c r="BP1363" s="136"/>
      <c r="BQ1363" s="136"/>
      <c r="BR1363" s="136"/>
      <c r="BS1363" s="136"/>
      <c r="BT1363" s="136"/>
      <c r="BU1363" s="136"/>
    </row>
    <row r="1364" spans="1:73">
      <c r="A1364" s="145"/>
      <c r="B1364" s="83"/>
      <c r="C1364" s="83"/>
      <c r="D1364" s="136"/>
      <c r="E1364" s="136"/>
      <c r="F1364" s="136"/>
      <c r="G1364" s="136"/>
      <c r="H1364" s="136"/>
      <c r="I1364" s="137"/>
      <c r="J1364" s="137"/>
      <c r="K1364" s="137"/>
      <c r="L1364" s="136"/>
      <c r="M1364" s="136"/>
      <c r="N1364" s="145"/>
      <c r="O1364" s="136"/>
      <c r="P1364" s="136"/>
      <c r="Q1364" s="137"/>
      <c r="R1364" s="136"/>
      <c r="S1364" s="136"/>
      <c r="T1364" s="137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8"/>
      <c r="AE1364" s="138"/>
      <c r="AF1364" s="138"/>
      <c r="AG1364" s="138"/>
      <c r="AH1364" s="138"/>
      <c r="AI1364" s="138"/>
      <c r="AJ1364" s="138"/>
      <c r="AK1364" s="138"/>
      <c r="AL1364" s="138"/>
      <c r="AM1364" s="138"/>
      <c r="AN1364" s="138"/>
      <c r="AO1364" s="138"/>
      <c r="AP1364" s="136"/>
      <c r="AQ1364" s="136"/>
      <c r="AR1364" s="136"/>
      <c r="AS1364" s="136"/>
      <c r="AT1364" s="136"/>
      <c r="AU1364" s="136"/>
      <c r="AV1364" s="136"/>
      <c r="AW1364" s="136"/>
      <c r="AX1364" s="136"/>
      <c r="AY1364" s="136"/>
      <c r="AZ1364" s="136"/>
      <c r="BA1364" s="136"/>
      <c r="BB1364" s="136"/>
      <c r="BC1364" s="136"/>
      <c r="BD1364" s="136"/>
      <c r="BE1364" s="136"/>
      <c r="BF1364" s="136"/>
      <c r="BG1364" s="136"/>
      <c r="BH1364" s="136"/>
      <c r="BI1364" s="136"/>
      <c r="BJ1364" s="136"/>
      <c r="BK1364" s="136"/>
      <c r="BL1364" s="136"/>
      <c r="BM1364" s="136"/>
      <c r="BN1364" s="136"/>
      <c r="BO1364" s="136"/>
      <c r="BP1364" s="136"/>
      <c r="BQ1364" s="136"/>
      <c r="BR1364" s="136"/>
      <c r="BS1364" s="136"/>
      <c r="BT1364" s="136"/>
      <c r="BU1364" s="136"/>
    </row>
    <row r="1365" spans="1:73">
      <c r="A1365" s="145"/>
      <c r="B1365" s="83"/>
      <c r="C1365" s="83"/>
      <c r="D1365" s="136"/>
      <c r="E1365" s="136"/>
      <c r="F1365" s="136"/>
      <c r="G1365" s="136"/>
      <c r="H1365" s="136"/>
      <c r="I1365" s="137"/>
      <c r="J1365" s="137"/>
      <c r="K1365" s="137"/>
      <c r="L1365" s="136"/>
      <c r="M1365" s="136"/>
      <c r="N1365" s="145"/>
      <c r="O1365" s="136"/>
      <c r="P1365" s="136"/>
      <c r="Q1365" s="137"/>
      <c r="R1365" s="136"/>
      <c r="S1365" s="136"/>
      <c r="T1365" s="137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8"/>
      <c r="AE1365" s="138"/>
      <c r="AF1365" s="138"/>
      <c r="AG1365" s="138"/>
      <c r="AH1365" s="138"/>
      <c r="AI1365" s="138"/>
      <c r="AJ1365" s="138"/>
      <c r="AK1365" s="138"/>
      <c r="AL1365" s="138"/>
      <c r="AM1365" s="138"/>
      <c r="AN1365" s="138"/>
      <c r="AO1365" s="138"/>
      <c r="AP1365" s="136"/>
      <c r="AQ1365" s="136"/>
      <c r="AR1365" s="136"/>
      <c r="AS1365" s="136"/>
      <c r="AT1365" s="136"/>
      <c r="AU1365" s="136"/>
      <c r="AV1365" s="136"/>
      <c r="AW1365" s="136"/>
      <c r="AX1365" s="136"/>
      <c r="AY1365" s="136"/>
      <c r="AZ1365" s="136"/>
      <c r="BA1365" s="136"/>
      <c r="BB1365" s="136"/>
      <c r="BC1365" s="136"/>
      <c r="BD1365" s="136"/>
      <c r="BE1365" s="136"/>
      <c r="BF1365" s="136"/>
      <c r="BG1365" s="136"/>
      <c r="BH1365" s="136"/>
      <c r="BI1365" s="136"/>
      <c r="BJ1365" s="136"/>
      <c r="BK1365" s="136"/>
      <c r="BL1365" s="136"/>
      <c r="BM1365" s="136"/>
      <c r="BN1365" s="136"/>
      <c r="BO1365" s="136"/>
      <c r="BP1365" s="136"/>
      <c r="BQ1365" s="136"/>
      <c r="BR1365" s="136"/>
      <c r="BS1365" s="136"/>
      <c r="BT1365" s="136"/>
      <c r="BU1365" s="136"/>
    </row>
    <row r="1366" spans="1:73">
      <c r="A1366" s="145"/>
      <c r="B1366" s="83"/>
      <c r="C1366" s="83"/>
      <c r="D1366" s="136"/>
      <c r="E1366" s="136"/>
      <c r="F1366" s="136"/>
      <c r="G1366" s="136"/>
      <c r="H1366" s="136"/>
      <c r="I1366" s="137"/>
      <c r="J1366" s="137"/>
      <c r="K1366" s="137"/>
      <c r="L1366" s="136"/>
      <c r="M1366" s="136"/>
      <c r="N1366" s="145"/>
      <c r="O1366" s="136"/>
      <c r="P1366" s="136"/>
      <c r="Q1366" s="137"/>
      <c r="R1366" s="136"/>
      <c r="S1366" s="136"/>
      <c r="T1366" s="137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8"/>
      <c r="AE1366" s="138"/>
      <c r="AF1366" s="138"/>
      <c r="AG1366" s="138"/>
      <c r="AH1366" s="138"/>
      <c r="AI1366" s="138"/>
      <c r="AJ1366" s="138"/>
      <c r="AK1366" s="138"/>
      <c r="AL1366" s="138"/>
      <c r="AM1366" s="138"/>
      <c r="AN1366" s="138"/>
      <c r="AO1366" s="138"/>
      <c r="AP1366" s="136"/>
      <c r="AQ1366" s="136"/>
      <c r="AR1366" s="136"/>
      <c r="AS1366" s="136"/>
      <c r="AT1366" s="136"/>
      <c r="AU1366" s="136"/>
      <c r="AV1366" s="136"/>
      <c r="AW1366" s="136"/>
      <c r="AX1366" s="136"/>
      <c r="AY1366" s="136"/>
      <c r="AZ1366" s="136"/>
      <c r="BA1366" s="136"/>
      <c r="BB1366" s="136"/>
      <c r="BC1366" s="136"/>
      <c r="BD1366" s="136"/>
      <c r="BE1366" s="136"/>
      <c r="BF1366" s="136"/>
      <c r="BG1366" s="136"/>
      <c r="BH1366" s="136"/>
      <c r="BI1366" s="136"/>
      <c r="BJ1366" s="136"/>
      <c r="BK1366" s="136"/>
      <c r="BL1366" s="136"/>
      <c r="BM1366" s="136"/>
      <c r="BN1366" s="136"/>
      <c r="BO1366" s="136"/>
      <c r="BP1366" s="136"/>
      <c r="BQ1366" s="136"/>
      <c r="BR1366" s="136"/>
      <c r="BS1366" s="136"/>
      <c r="BT1366" s="136"/>
      <c r="BU1366" s="136"/>
    </row>
    <row r="1367" spans="1:73">
      <c r="A1367" s="145"/>
      <c r="B1367" s="83"/>
      <c r="C1367" s="83"/>
      <c r="D1367" s="136"/>
      <c r="E1367" s="136"/>
      <c r="F1367" s="136"/>
      <c r="G1367" s="136"/>
      <c r="H1367" s="136"/>
      <c r="I1367" s="137"/>
      <c r="J1367" s="137"/>
      <c r="K1367" s="137"/>
      <c r="L1367" s="136"/>
      <c r="M1367" s="136"/>
      <c r="N1367" s="145"/>
      <c r="O1367" s="136"/>
      <c r="P1367" s="136"/>
      <c r="Q1367" s="137"/>
      <c r="R1367" s="136"/>
      <c r="S1367" s="136"/>
      <c r="T1367" s="137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8"/>
      <c r="AE1367" s="138"/>
      <c r="AF1367" s="138"/>
      <c r="AG1367" s="138"/>
      <c r="AH1367" s="138"/>
      <c r="AI1367" s="138"/>
      <c r="AJ1367" s="138"/>
      <c r="AK1367" s="138"/>
      <c r="AL1367" s="138"/>
      <c r="AM1367" s="138"/>
      <c r="AN1367" s="138"/>
      <c r="AO1367" s="138"/>
      <c r="AP1367" s="136"/>
      <c r="AQ1367" s="136"/>
      <c r="AR1367" s="136"/>
      <c r="AS1367" s="136"/>
      <c r="AT1367" s="136"/>
      <c r="AU1367" s="136"/>
      <c r="AV1367" s="136"/>
      <c r="AW1367" s="136"/>
      <c r="AX1367" s="136"/>
      <c r="AY1367" s="136"/>
      <c r="AZ1367" s="136"/>
      <c r="BA1367" s="136"/>
      <c r="BB1367" s="136"/>
      <c r="BC1367" s="136"/>
      <c r="BD1367" s="136"/>
      <c r="BE1367" s="136"/>
      <c r="BF1367" s="136"/>
      <c r="BG1367" s="136"/>
      <c r="BH1367" s="136"/>
      <c r="BI1367" s="136"/>
      <c r="BJ1367" s="136"/>
      <c r="BK1367" s="136"/>
      <c r="BL1367" s="136"/>
      <c r="BM1367" s="136"/>
      <c r="BN1367" s="136"/>
      <c r="BO1367" s="136"/>
      <c r="BP1367" s="136"/>
      <c r="BQ1367" s="136"/>
      <c r="BR1367" s="136"/>
      <c r="BS1367" s="136"/>
      <c r="BT1367" s="136"/>
      <c r="BU1367" s="136"/>
    </row>
    <row r="1368" spans="1:73">
      <c r="A1368" s="145"/>
      <c r="B1368" s="83"/>
      <c r="C1368" s="83"/>
      <c r="D1368" s="136"/>
      <c r="E1368" s="136"/>
      <c r="F1368" s="136"/>
      <c r="G1368" s="136"/>
      <c r="H1368" s="136"/>
      <c r="I1368" s="137"/>
      <c r="J1368" s="137"/>
      <c r="K1368" s="137"/>
      <c r="L1368" s="136"/>
      <c r="M1368" s="136"/>
      <c r="N1368" s="145"/>
      <c r="O1368" s="136"/>
      <c r="P1368" s="136"/>
      <c r="Q1368" s="137"/>
      <c r="R1368" s="136"/>
      <c r="S1368" s="136"/>
      <c r="T1368" s="137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8"/>
      <c r="AE1368" s="138"/>
      <c r="AF1368" s="138"/>
      <c r="AG1368" s="138"/>
      <c r="AH1368" s="138"/>
      <c r="AI1368" s="138"/>
      <c r="AJ1368" s="138"/>
      <c r="AK1368" s="138"/>
      <c r="AL1368" s="138"/>
      <c r="AM1368" s="138"/>
      <c r="AN1368" s="138"/>
      <c r="AO1368" s="138"/>
      <c r="AP1368" s="136"/>
      <c r="AQ1368" s="136"/>
      <c r="AR1368" s="136"/>
      <c r="AS1368" s="136"/>
      <c r="AT1368" s="136"/>
      <c r="AU1368" s="136"/>
      <c r="AV1368" s="136"/>
      <c r="AW1368" s="136"/>
      <c r="AX1368" s="136"/>
      <c r="AY1368" s="136"/>
      <c r="AZ1368" s="136"/>
      <c r="BA1368" s="136"/>
      <c r="BB1368" s="136"/>
      <c r="BC1368" s="136"/>
      <c r="BD1368" s="136"/>
      <c r="BE1368" s="136"/>
      <c r="BF1368" s="136"/>
      <c r="BG1368" s="136"/>
      <c r="BH1368" s="136"/>
      <c r="BI1368" s="136"/>
      <c r="BJ1368" s="136"/>
      <c r="BK1368" s="136"/>
      <c r="BL1368" s="136"/>
      <c r="BM1368" s="136"/>
      <c r="BN1368" s="136"/>
      <c r="BO1368" s="136"/>
      <c r="BP1368" s="136"/>
      <c r="BQ1368" s="136"/>
      <c r="BR1368" s="136"/>
      <c r="BS1368" s="136"/>
      <c r="BT1368" s="136"/>
      <c r="BU1368" s="136"/>
    </row>
    <row r="1369" spans="1:73">
      <c r="A1369" s="145"/>
      <c r="B1369" s="83"/>
      <c r="C1369" s="83"/>
      <c r="D1369" s="136"/>
      <c r="E1369" s="136"/>
      <c r="F1369" s="136"/>
      <c r="G1369" s="136"/>
      <c r="H1369" s="136"/>
      <c r="I1369" s="137"/>
      <c r="J1369" s="137"/>
      <c r="K1369" s="137"/>
      <c r="L1369" s="136"/>
      <c r="M1369" s="136"/>
      <c r="N1369" s="145"/>
      <c r="O1369" s="136"/>
      <c r="P1369" s="136"/>
      <c r="Q1369" s="137"/>
      <c r="R1369" s="136"/>
      <c r="S1369" s="136"/>
      <c r="T1369" s="137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8"/>
      <c r="AE1369" s="138"/>
      <c r="AF1369" s="138"/>
      <c r="AG1369" s="138"/>
      <c r="AH1369" s="138"/>
      <c r="AI1369" s="138"/>
      <c r="AJ1369" s="138"/>
      <c r="AK1369" s="138"/>
      <c r="AL1369" s="138"/>
      <c r="AM1369" s="138"/>
      <c r="AN1369" s="138"/>
      <c r="AO1369" s="138"/>
      <c r="AP1369" s="136"/>
      <c r="AQ1369" s="136"/>
      <c r="AR1369" s="136"/>
      <c r="AS1369" s="136"/>
      <c r="AT1369" s="136"/>
      <c r="AU1369" s="136"/>
      <c r="AV1369" s="136"/>
      <c r="AW1369" s="136"/>
      <c r="AX1369" s="136"/>
      <c r="AY1369" s="136"/>
      <c r="AZ1369" s="136"/>
      <c r="BA1369" s="136"/>
      <c r="BB1369" s="136"/>
      <c r="BC1369" s="136"/>
      <c r="BD1369" s="136"/>
      <c r="BE1369" s="136"/>
      <c r="BF1369" s="136"/>
      <c r="BG1369" s="136"/>
      <c r="BH1369" s="136"/>
      <c r="BI1369" s="136"/>
      <c r="BJ1369" s="136"/>
      <c r="BK1369" s="136"/>
      <c r="BL1369" s="136"/>
      <c r="BM1369" s="136"/>
      <c r="BN1369" s="136"/>
      <c r="BO1369" s="136"/>
      <c r="BP1369" s="136"/>
      <c r="BQ1369" s="136"/>
      <c r="BR1369" s="136"/>
      <c r="BS1369" s="136"/>
      <c r="BT1369" s="136"/>
      <c r="BU1369" s="136"/>
    </row>
    <row r="1370" spans="1:73">
      <c r="A1370" s="145"/>
      <c r="B1370" s="83"/>
      <c r="C1370" s="83"/>
      <c r="D1370" s="136"/>
      <c r="E1370" s="136"/>
      <c r="F1370" s="136"/>
      <c r="G1370" s="136"/>
      <c r="H1370" s="136"/>
      <c r="I1370" s="137"/>
      <c r="J1370" s="137"/>
      <c r="K1370" s="137"/>
      <c r="L1370" s="136"/>
      <c r="M1370" s="136"/>
      <c r="N1370" s="145"/>
      <c r="O1370" s="136"/>
      <c r="P1370" s="136"/>
      <c r="Q1370" s="137"/>
      <c r="R1370" s="136"/>
      <c r="S1370" s="136"/>
      <c r="T1370" s="137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8"/>
      <c r="AE1370" s="138"/>
      <c r="AF1370" s="138"/>
      <c r="AG1370" s="138"/>
      <c r="AH1370" s="138"/>
      <c r="AI1370" s="138"/>
      <c r="AJ1370" s="138"/>
      <c r="AK1370" s="138"/>
      <c r="AL1370" s="138"/>
      <c r="AM1370" s="138"/>
      <c r="AN1370" s="138"/>
      <c r="AO1370" s="138"/>
      <c r="AP1370" s="136"/>
      <c r="AQ1370" s="136"/>
      <c r="AR1370" s="136"/>
      <c r="AS1370" s="136"/>
      <c r="AT1370" s="136"/>
      <c r="AU1370" s="136"/>
      <c r="AV1370" s="136"/>
      <c r="AW1370" s="136"/>
      <c r="AX1370" s="136"/>
      <c r="AY1370" s="136"/>
      <c r="AZ1370" s="136"/>
      <c r="BA1370" s="136"/>
      <c r="BB1370" s="136"/>
      <c r="BC1370" s="136"/>
      <c r="BD1370" s="136"/>
      <c r="BE1370" s="136"/>
      <c r="BF1370" s="136"/>
      <c r="BG1370" s="136"/>
      <c r="BH1370" s="136"/>
      <c r="BI1370" s="136"/>
      <c r="BJ1370" s="136"/>
      <c r="BK1370" s="136"/>
      <c r="BL1370" s="136"/>
      <c r="BM1370" s="136"/>
      <c r="BN1370" s="136"/>
      <c r="BO1370" s="136"/>
      <c r="BP1370" s="136"/>
      <c r="BQ1370" s="136"/>
      <c r="BR1370" s="136"/>
      <c r="BS1370" s="136"/>
      <c r="BT1370" s="136"/>
      <c r="BU1370" s="136"/>
    </row>
    <row r="1371" spans="1:73">
      <c r="A1371" s="145"/>
      <c r="B1371" s="83"/>
      <c r="C1371" s="83"/>
      <c r="D1371" s="136"/>
      <c r="E1371" s="136"/>
      <c r="F1371" s="136"/>
      <c r="G1371" s="136"/>
      <c r="H1371" s="136"/>
      <c r="I1371" s="137"/>
      <c r="J1371" s="137"/>
      <c r="K1371" s="137"/>
      <c r="L1371" s="136"/>
      <c r="M1371" s="136"/>
      <c r="N1371" s="145"/>
      <c r="O1371" s="136"/>
      <c r="P1371" s="136"/>
      <c r="Q1371" s="137"/>
      <c r="R1371" s="136"/>
      <c r="S1371" s="136"/>
      <c r="T1371" s="137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8"/>
      <c r="AE1371" s="138"/>
      <c r="AF1371" s="138"/>
      <c r="AG1371" s="138"/>
      <c r="AH1371" s="138"/>
      <c r="AI1371" s="138"/>
      <c r="AJ1371" s="138"/>
      <c r="AK1371" s="138"/>
      <c r="AL1371" s="138"/>
      <c r="AM1371" s="138"/>
      <c r="AN1371" s="138"/>
      <c r="AO1371" s="138"/>
      <c r="AP1371" s="136"/>
      <c r="AQ1371" s="136"/>
      <c r="AR1371" s="136"/>
      <c r="AS1371" s="136"/>
      <c r="AT1371" s="136"/>
      <c r="AU1371" s="136"/>
      <c r="AV1371" s="136"/>
      <c r="AW1371" s="136"/>
      <c r="AX1371" s="136"/>
      <c r="AY1371" s="136"/>
      <c r="AZ1371" s="136"/>
      <c r="BA1371" s="136"/>
      <c r="BB1371" s="136"/>
      <c r="BC1371" s="136"/>
      <c r="BD1371" s="136"/>
      <c r="BE1371" s="136"/>
      <c r="BF1371" s="136"/>
      <c r="BG1371" s="136"/>
      <c r="BH1371" s="136"/>
      <c r="BI1371" s="136"/>
      <c r="BJ1371" s="136"/>
      <c r="BK1371" s="136"/>
      <c r="BL1371" s="136"/>
      <c r="BM1371" s="136"/>
      <c r="BN1371" s="136"/>
      <c r="BO1371" s="136"/>
      <c r="BP1371" s="136"/>
      <c r="BQ1371" s="136"/>
      <c r="BR1371" s="136"/>
      <c r="BS1371" s="136"/>
      <c r="BT1371" s="136"/>
      <c r="BU1371" s="136"/>
    </row>
    <row r="1372" spans="1:73">
      <c r="A1372" s="145"/>
      <c r="B1372" s="83"/>
      <c r="C1372" s="83"/>
      <c r="D1372" s="136"/>
      <c r="E1372" s="136"/>
      <c r="F1372" s="136"/>
      <c r="G1372" s="136"/>
      <c r="H1372" s="136"/>
      <c r="I1372" s="137"/>
      <c r="J1372" s="137"/>
      <c r="K1372" s="137"/>
      <c r="L1372" s="136"/>
      <c r="M1372" s="136"/>
      <c r="N1372" s="145"/>
      <c r="O1372" s="136"/>
      <c r="P1372" s="136"/>
      <c r="Q1372" s="137"/>
      <c r="R1372" s="136"/>
      <c r="S1372" s="136"/>
      <c r="T1372" s="137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8"/>
      <c r="AE1372" s="138"/>
      <c r="AF1372" s="138"/>
      <c r="AG1372" s="138"/>
      <c r="AH1372" s="138"/>
      <c r="AI1372" s="138"/>
      <c r="AJ1372" s="138"/>
      <c r="AK1372" s="138"/>
      <c r="AL1372" s="138"/>
      <c r="AM1372" s="138"/>
      <c r="AN1372" s="138"/>
      <c r="AO1372" s="138"/>
      <c r="AP1372" s="136"/>
      <c r="AQ1372" s="136"/>
      <c r="AR1372" s="136"/>
      <c r="AS1372" s="136"/>
      <c r="AT1372" s="136"/>
      <c r="AU1372" s="136"/>
      <c r="AV1372" s="136"/>
      <c r="AW1372" s="136"/>
      <c r="AX1372" s="136"/>
      <c r="AY1372" s="136"/>
      <c r="AZ1372" s="136"/>
      <c r="BA1372" s="136"/>
      <c r="BB1372" s="136"/>
      <c r="BC1372" s="136"/>
      <c r="BD1372" s="136"/>
      <c r="BE1372" s="136"/>
      <c r="BF1372" s="136"/>
      <c r="BG1372" s="136"/>
      <c r="BH1372" s="136"/>
      <c r="BI1372" s="136"/>
      <c r="BJ1372" s="136"/>
      <c r="BK1372" s="136"/>
      <c r="BL1372" s="136"/>
      <c r="BM1372" s="136"/>
      <c r="BN1372" s="136"/>
      <c r="BO1372" s="136"/>
      <c r="BP1372" s="136"/>
      <c r="BQ1372" s="136"/>
      <c r="BR1372" s="136"/>
      <c r="BS1372" s="136"/>
      <c r="BT1372" s="136"/>
      <c r="BU1372" s="136"/>
    </row>
    <row r="1373" spans="1:73">
      <c r="A1373" s="145"/>
      <c r="B1373" s="83"/>
      <c r="C1373" s="83"/>
      <c r="D1373" s="136"/>
      <c r="E1373" s="136"/>
      <c r="F1373" s="136"/>
      <c r="G1373" s="136"/>
      <c r="H1373" s="136"/>
      <c r="I1373" s="137"/>
      <c r="J1373" s="137"/>
      <c r="K1373" s="137"/>
      <c r="L1373" s="136"/>
      <c r="M1373" s="136"/>
      <c r="N1373" s="145"/>
      <c r="O1373" s="136"/>
      <c r="P1373" s="136"/>
      <c r="Q1373" s="137"/>
      <c r="R1373" s="136"/>
      <c r="S1373" s="136"/>
      <c r="T1373" s="137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8"/>
      <c r="AE1373" s="138"/>
      <c r="AF1373" s="138"/>
      <c r="AG1373" s="138"/>
      <c r="AH1373" s="138"/>
      <c r="AI1373" s="138"/>
      <c r="AJ1373" s="138"/>
      <c r="AK1373" s="138"/>
      <c r="AL1373" s="138"/>
      <c r="AM1373" s="138"/>
      <c r="AN1373" s="138"/>
      <c r="AO1373" s="138"/>
      <c r="AP1373" s="136"/>
      <c r="AQ1373" s="136"/>
      <c r="AR1373" s="136"/>
      <c r="AS1373" s="136"/>
      <c r="AT1373" s="136"/>
      <c r="AU1373" s="136"/>
      <c r="AV1373" s="136"/>
      <c r="AW1373" s="136"/>
      <c r="AX1373" s="136"/>
      <c r="AY1373" s="136"/>
      <c r="AZ1373" s="136"/>
      <c r="BA1373" s="136"/>
      <c r="BB1373" s="136"/>
      <c r="BC1373" s="136"/>
      <c r="BD1373" s="136"/>
      <c r="BE1373" s="136"/>
      <c r="BF1373" s="136"/>
      <c r="BG1373" s="136"/>
      <c r="BH1373" s="136"/>
      <c r="BI1373" s="136"/>
      <c r="BJ1373" s="136"/>
      <c r="BK1373" s="136"/>
      <c r="BL1373" s="136"/>
      <c r="BM1373" s="136"/>
      <c r="BN1373" s="136"/>
      <c r="BO1373" s="136"/>
      <c r="BP1373" s="136"/>
      <c r="BQ1373" s="136"/>
      <c r="BR1373" s="136"/>
      <c r="BS1373" s="136"/>
      <c r="BT1373" s="136"/>
      <c r="BU1373" s="136"/>
    </row>
    <row r="1374" spans="1:73">
      <c r="A1374" s="145"/>
      <c r="B1374" s="83"/>
      <c r="C1374" s="83"/>
      <c r="D1374" s="136"/>
      <c r="E1374" s="136"/>
      <c r="F1374" s="136"/>
      <c r="G1374" s="136"/>
      <c r="H1374" s="136"/>
      <c r="I1374" s="137"/>
      <c r="J1374" s="137"/>
      <c r="K1374" s="137"/>
      <c r="L1374" s="136"/>
      <c r="M1374" s="136"/>
      <c r="N1374" s="145"/>
      <c r="O1374" s="136"/>
      <c r="P1374" s="136"/>
      <c r="Q1374" s="137"/>
      <c r="R1374" s="136"/>
      <c r="S1374" s="136"/>
      <c r="T1374" s="137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8"/>
      <c r="AE1374" s="138"/>
      <c r="AF1374" s="138"/>
      <c r="AG1374" s="138"/>
      <c r="AH1374" s="138"/>
      <c r="AI1374" s="138"/>
      <c r="AJ1374" s="138"/>
      <c r="AK1374" s="138"/>
      <c r="AL1374" s="138"/>
      <c r="AM1374" s="138"/>
      <c r="AN1374" s="138"/>
      <c r="AO1374" s="138"/>
      <c r="AP1374" s="136"/>
      <c r="AQ1374" s="136"/>
      <c r="AR1374" s="136"/>
      <c r="AS1374" s="136"/>
      <c r="AT1374" s="136"/>
      <c r="AU1374" s="136"/>
      <c r="AV1374" s="136"/>
      <c r="AW1374" s="136"/>
      <c r="AX1374" s="136"/>
      <c r="AY1374" s="136"/>
      <c r="AZ1374" s="136"/>
      <c r="BA1374" s="136"/>
      <c r="BB1374" s="136"/>
      <c r="BC1374" s="136"/>
      <c r="BD1374" s="136"/>
      <c r="BE1374" s="136"/>
      <c r="BF1374" s="136"/>
      <c r="BG1374" s="136"/>
      <c r="BH1374" s="136"/>
      <c r="BI1374" s="136"/>
      <c r="BJ1374" s="136"/>
      <c r="BK1374" s="136"/>
      <c r="BL1374" s="136"/>
      <c r="BM1374" s="136"/>
      <c r="BN1374" s="136"/>
      <c r="BO1374" s="136"/>
      <c r="BP1374" s="136"/>
      <c r="BQ1374" s="136"/>
      <c r="BR1374" s="136"/>
      <c r="BS1374" s="136"/>
      <c r="BT1374" s="136"/>
      <c r="BU1374" s="136"/>
    </row>
    <row r="1375" spans="1:73">
      <c r="A1375" s="145"/>
      <c r="B1375" s="83"/>
      <c r="C1375" s="83"/>
      <c r="D1375" s="136"/>
      <c r="E1375" s="136"/>
      <c r="F1375" s="136"/>
      <c r="G1375" s="136"/>
      <c r="H1375" s="136"/>
      <c r="I1375" s="137"/>
      <c r="J1375" s="137"/>
      <c r="K1375" s="137"/>
      <c r="L1375" s="136"/>
      <c r="M1375" s="136"/>
      <c r="N1375" s="145"/>
      <c r="O1375" s="136"/>
      <c r="P1375" s="136"/>
      <c r="Q1375" s="137"/>
      <c r="R1375" s="136"/>
      <c r="S1375" s="136"/>
      <c r="T1375" s="137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8"/>
      <c r="AE1375" s="138"/>
      <c r="AF1375" s="138"/>
      <c r="AG1375" s="138"/>
      <c r="AH1375" s="138"/>
      <c r="AI1375" s="138"/>
      <c r="AJ1375" s="138"/>
      <c r="AK1375" s="138"/>
      <c r="AL1375" s="138"/>
      <c r="AM1375" s="138"/>
      <c r="AN1375" s="138"/>
      <c r="AO1375" s="138"/>
      <c r="AP1375" s="136"/>
      <c r="AQ1375" s="136"/>
      <c r="AR1375" s="136"/>
      <c r="AS1375" s="136"/>
      <c r="AT1375" s="136"/>
      <c r="AU1375" s="136"/>
      <c r="AV1375" s="136"/>
      <c r="AW1375" s="136"/>
      <c r="AX1375" s="136"/>
      <c r="AY1375" s="136"/>
      <c r="AZ1375" s="136"/>
      <c r="BA1375" s="136"/>
      <c r="BB1375" s="136"/>
      <c r="BC1375" s="136"/>
      <c r="BD1375" s="136"/>
      <c r="BE1375" s="136"/>
      <c r="BF1375" s="136"/>
      <c r="BG1375" s="136"/>
      <c r="BH1375" s="136"/>
      <c r="BI1375" s="136"/>
      <c r="BJ1375" s="136"/>
      <c r="BK1375" s="136"/>
      <c r="BL1375" s="136"/>
      <c r="BM1375" s="136"/>
      <c r="BN1375" s="136"/>
      <c r="BO1375" s="136"/>
      <c r="BP1375" s="136"/>
      <c r="BQ1375" s="136"/>
      <c r="BR1375" s="136"/>
      <c r="BS1375" s="136"/>
      <c r="BT1375" s="136"/>
      <c r="BU1375" s="136"/>
    </row>
    <row r="1376" spans="1:73">
      <c r="A1376" s="145"/>
      <c r="B1376" s="83"/>
      <c r="C1376" s="83"/>
      <c r="D1376" s="136"/>
      <c r="E1376" s="136"/>
      <c r="F1376" s="136"/>
      <c r="G1376" s="136"/>
      <c r="H1376" s="136"/>
      <c r="I1376" s="137"/>
      <c r="J1376" s="137"/>
      <c r="K1376" s="137"/>
      <c r="L1376" s="136"/>
      <c r="M1376" s="136"/>
      <c r="N1376" s="145"/>
      <c r="O1376" s="136"/>
      <c r="P1376" s="136"/>
      <c r="Q1376" s="137"/>
      <c r="R1376" s="136"/>
      <c r="S1376" s="136"/>
      <c r="T1376" s="137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8"/>
      <c r="AE1376" s="138"/>
      <c r="AF1376" s="138"/>
      <c r="AG1376" s="138"/>
      <c r="AH1376" s="138"/>
      <c r="AI1376" s="138"/>
      <c r="AJ1376" s="138"/>
      <c r="AK1376" s="138"/>
      <c r="AL1376" s="138"/>
      <c r="AM1376" s="138"/>
      <c r="AN1376" s="138"/>
      <c r="AO1376" s="138"/>
      <c r="AP1376" s="136"/>
      <c r="AQ1376" s="136"/>
      <c r="AR1376" s="136"/>
      <c r="AS1376" s="136"/>
      <c r="AT1376" s="136"/>
      <c r="AU1376" s="136"/>
      <c r="AV1376" s="136"/>
      <c r="AW1376" s="136"/>
      <c r="AX1376" s="136"/>
      <c r="AY1376" s="136"/>
      <c r="AZ1376" s="136"/>
      <c r="BA1376" s="136"/>
      <c r="BB1376" s="136"/>
      <c r="BC1376" s="136"/>
      <c r="BD1376" s="136"/>
      <c r="BE1376" s="136"/>
      <c r="BF1376" s="136"/>
      <c r="BG1376" s="136"/>
      <c r="BH1376" s="136"/>
      <c r="BI1376" s="136"/>
      <c r="BJ1376" s="136"/>
      <c r="BK1376" s="136"/>
      <c r="BL1376" s="136"/>
      <c r="BM1376" s="136"/>
      <c r="BN1376" s="136"/>
      <c r="BO1376" s="136"/>
      <c r="BP1376" s="136"/>
      <c r="BQ1376" s="136"/>
      <c r="BR1376" s="136"/>
      <c r="BS1376" s="136"/>
      <c r="BT1376" s="136"/>
      <c r="BU1376" s="136"/>
    </row>
    <row r="1377" spans="1:73">
      <c r="A1377" s="145"/>
      <c r="B1377" s="83"/>
      <c r="C1377" s="83"/>
      <c r="D1377" s="136"/>
      <c r="E1377" s="136"/>
      <c r="F1377" s="136"/>
      <c r="G1377" s="136"/>
      <c r="H1377" s="136"/>
      <c r="I1377" s="137"/>
      <c r="J1377" s="137"/>
      <c r="K1377" s="137"/>
      <c r="L1377" s="136"/>
      <c r="M1377" s="136"/>
      <c r="N1377" s="145"/>
      <c r="O1377" s="136"/>
      <c r="P1377" s="136"/>
      <c r="Q1377" s="137"/>
      <c r="R1377" s="136"/>
      <c r="S1377" s="136"/>
      <c r="T1377" s="137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8"/>
      <c r="AE1377" s="138"/>
      <c r="AF1377" s="138"/>
      <c r="AG1377" s="138"/>
      <c r="AH1377" s="138"/>
      <c r="AI1377" s="138"/>
      <c r="AJ1377" s="138"/>
      <c r="AK1377" s="138"/>
      <c r="AL1377" s="138"/>
      <c r="AM1377" s="138"/>
      <c r="AN1377" s="138"/>
      <c r="AO1377" s="138"/>
      <c r="AP1377" s="136"/>
      <c r="AQ1377" s="136"/>
      <c r="AR1377" s="136"/>
      <c r="AS1377" s="136"/>
      <c r="AT1377" s="136"/>
      <c r="AU1377" s="136"/>
      <c r="AV1377" s="136"/>
      <c r="AW1377" s="136"/>
      <c r="AX1377" s="136"/>
      <c r="AY1377" s="136"/>
      <c r="AZ1377" s="136"/>
      <c r="BA1377" s="136"/>
      <c r="BB1377" s="136"/>
      <c r="BC1377" s="136"/>
      <c r="BD1377" s="136"/>
      <c r="BE1377" s="136"/>
      <c r="BF1377" s="136"/>
      <c r="BG1377" s="136"/>
      <c r="BH1377" s="136"/>
      <c r="BI1377" s="136"/>
      <c r="BJ1377" s="136"/>
      <c r="BK1377" s="136"/>
      <c r="BL1377" s="136"/>
      <c r="BM1377" s="136"/>
      <c r="BN1377" s="136"/>
      <c r="BO1377" s="136"/>
      <c r="BP1377" s="136"/>
      <c r="BQ1377" s="136"/>
      <c r="BR1377" s="136"/>
      <c r="BS1377" s="136"/>
      <c r="BT1377" s="136"/>
      <c r="BU1377" s="136"/>
    </row>
    <row r="1378" spans="1:73">
      <c r="A1378" s="145"/>
      <c r="B1378" s="83"/>
      <c r="C1378" s="83"/>
      <c r="D1378" s="136"/>
      <c r="E1378" s="136"/>
      <c r="F1378" s="136"/>
      <c r="G1378" s="136"/>
      <c r="H1378" s="136"/>
      <c r="I1378" s="137"/>
      <c r="J1378" s="137"/>
      <c r="K1378" s="137"/>
      <c r="L1378" s="136"/>
      <c r="M1378" s="136"/>
      <c r="N1378" s="145"/>
      <c r="O1378" s="136"/>
      <c r="P1378" s="136"/>
      <c r="Q1378" s="137"/>
      <c r="R1378" s="136"/>
      <c r="S1378" s="136"/>
      <c r="T1378" s="137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8"/>
      <c r="AE1378" s="138"/>
      <c r="AF1378" s="138"/>
      <c r="AG1378" s="138"/>
      <c r="AH1378" s="138"/>
      <c r="AI1378" s="138"/>
      <c r="AJ1378" s="138"/>
      <c r="AK1378" s="138"/>
      <c r="AL1378" s="138"/>
      <c r="AM1378" s="138"/>
      <c r="AN1378" s="138"/>
      <c r="AO1378" s="138"/>
      <c r="AP1378" s="136"/>
      <c r="AQ1378" s="136"/>
      <c r="AR1378" s="136"/>
      <c r="AS1378" s="136"/>
      <c r="AT1378" s="136"/>
      <c r="AU1378" s="136"/>
      <c r="AV1378" s="136"/>
      <c r="AW1378" s="136"/>
      <c r="AX1378" s="136"/>
      <c r="AY1378" s="136"/>
      <c r="AZ1378" s="136"/>
      <c r="BA1378" s="136"/>
      <c r="BB1378" s="136"/>
      <c r="BC1378" s="136"/>
      <c r="BD1378" s="136"/>
      <c r="BE1378" s="136"/>
      <c r="BF1378" s="136"/>
      <c r="BG1378" s="136"/>
      <c r="BH1378" s="136"/>
      <c r="BI1378" s="136"/>
      <c r="BJ1378" s="136"/>
      <c r="BK1378" s="136"/>
      <c r="BL1378" s="136"/>
      <c r="BM1378" s="136"/>
      <c r="BN1378" s="136"/>
      <c r="BO1378" s="136"/>
      <c r="BP1378" s="136"/>
      <c r="BQ1378" s="136"/>
      <c r="BR1378" s="136"/>
      <c r="BS1378" s="136"/>
      <c r="BT1378" s="136"/>
      <c r="BU1378" s="136"/>
    </row>
    <row r="1379" spans="1:73">
      <c r="A1379" s="145"/>
      <c r="B1379" s="83"/>
      <c r="C1379" s="83"/>
      <c r="D1379" s="136"/>
      <c r="E1379" s="136"/>
      <c r="F1379" s="136"/>
      <c r="G1379" s="136"/>
      <c r="H1379" s="136"/>
      <c r="I1379" s="137"/>
      <c r="J1379" s="137"/>
      <c r="K1379" s="137"/>
      <c r="L1379" s="136"/>
      <c r="M1379" s="136"/>
      <c r="N1379" s="145"/>
      <c r="O1379" s="136"/>
      <c r="P1379" s="136"/>
      <c r="Q1379" s="137"/>
      <c r="R1379" s="136"/>
      <c r="S1379" s="136"/>
      <c r="T1379" s="137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8"/>
      <c r="AE1379" s="138"/>
      <c r="AF1379" s="138"/>
      <c r="AG1379" s="138"/>
      <c r="AH1379" s="138"/>
      <c r="AI1379" s="138"/>
      <c r="AJ1379" s="138"/>
      <c r="AK1379" s="138"/>
      <c r="AL1379" s="138"/>
      <c r="AM1379" s="138"/>
      <c r="AN1379" s="138"/>
      <c r="AO1379" s="138"/>
      <c r="AP1379" s="136"/>
      <c r="AQ1379" s="136"/>
      <c r="AR1379" s="136"/>
      <c r="AS1379" s="136"/>
      <c r="AT1379" s="136"/>
      <c r="AU1379" s="136"/>
      <c r="AV1379" s="136"/>
      <c r="AW1379" s="136"/>
      <c r="AX1379" s="136"/>
      <c r="AY1379" s="136"/>
      <c r="AZ1379" s="136"/>
      <c r="BA1379" s="136"/>
      <c r="BB1379" s="136"/>
      <c r="BC1379" s="136"/>
      <c r="BD1379" s="136"/>
      <c r="BE1379" s="136"/>
      <c r="BF1379" s="136"/>
      <c r="BG1379" s="136"/>
      <c r="BH1379" s="136"/>
      <c r="BI1379" s="136"/>
      <c r="BJ1379" s="136"/>
      <c r="BK1379" s="136"/>
      <c r="BL1379" s="136"/>
      <c r="BM1379" s="136"/>
      <c r="BN1379" s="136"/>
      <c r="BO1379" s="136"/>
      <c r="BP1379" s="136"/>
      <c r="BQ1379" s="136"/>
      <c r="BR1379" s="136"/>
      <c r="BS1379" s="136"/>
      <c r="BT1379" s="136"/>
      <c r="BU1379" s="136"/>
    </row>
    <row r="1380" spans="1:73">
      <c r="A1380" s="145"/>
      <c r="B1380" s="83"/>
      <c r="C1380" s="83"/>
      <c r="D1380" s="136"/>
      <c r="E1380" s="136"/>
      <c r="F1380" s="136"/>
      <c r="G1380" s="136"/>
      <c r="H1380" s="136"/>
      <c r="I1380" s="137"/>
      <c r="J1380" s="137"/>
      <c r="K1380" s="137"/>
      <c r="L1380" s="136"/>
      <c r="M1380" s="136"/>
      <c r="N1380" s="145"/>
      <c r="O1380" s="136"/>
      <c r="P1380" s="136"/>
      <c r="Q1380" s="137"/>
      <c r="R1380" s="136"/>
      <c r="S1380" s="136"/>
      <c r="T1380" s="137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8"/>
      <c r="AE1380" s="138"/>
      <c r="AF1380" s="138"/>
      <c r="AG1380" s="138"/>
      <c r="AH1380" s="138"/>
      <c r="AI1380" s="138"/>
      <c r="AJ1380" s="138"/>
      <c r="AK1380" s="138"/>
      <c r="AL1380" s="138"/>
      <c r="AM1380" s="138"/>
      <c r="AN1380" s="138"/>
      <c r="AO1380" s="138"/>
      <c r="AP1380" s="136"/>
      <c r="AQ1380" s="136"/>
      <c r="AR1380" s="136"/>
      <c r="AS1380" s="136"/>
      <c r="AT1380" s="136"/>
      <c r="AU1380" s="136"/>
      <c r="AV1380" s="136"/>
      <c r="AW1380" s="136"/>
      <c r="AX1380" s="136"/>
      <c r="AY1380" s="136"/>
      <c r="AZ1380" s="136"/>
      <c r="BA1380" s="136"/>
      <c r="BB1380" s="136"/>
      <c r="BC1380" s="136"/>
      <c r="BD1380" s="136"/>
      <c r="BE1380" s="136"/>
      <c r="BF1380" s="136"/>
      <c r="BG1380" s="136"/>
      <c r="BH1380" s="136"/>
      <c r="BI1380" s="136"/>
      <c r="BJ1380" s="136"/>
      <c r="BK1380" s="136"/>
      <c r="BL1380" s="136"/>
      <c r="BM1380" s="136"/>
      <c r="BN1380" s="136"/>
      <c r="BO1380" s="136"/>
      <c r="BP1380" s="136"/>
      <c r="BQ1380" s="136"/>
      <c r="BR1380" s="136"/>
      <c r="BS1380" s="136"/>
      <c r="BT1380" s="136"/>
      <c r="BU1380" s="136"/>
    </row>
    <row r="1381" spans="1:73">
      <c r="A1381" s="145"/>
      <c r="B1381" s="83"/>
      <c r="C1381" s="83"/>
      <c r="D1381" s="136"/>
      <c r="E1381" s="136"/>
      <c r="F1381" s="136"/>
      <c r="G1381" s="136"/>
      <c r="H1381" s="136"/>
      <c r="I1381" s="137"/>
      <c r="J1381" s="137"/>
      <c r="K1381" s="137"/>
      <c r="L1381" s="136"/>
      <c r="M1381" s="136"/>
      <c r="N1381" s="145"/>
      <c r="O1381" s="136"/>
      <c r="P1381" s="136"/>
      <c r="Q1381" s="137"/>
      <c r="R1381" s="136"/>
      <c r="S1381" s="136"/>
      <c r="T1381" s="137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8"/>
      <c r="AE1381" s="138"/>
      <c r="AF1381" s="138"/>
      <c r="AG1381" s="138"/>
      <c r="AH1381" s="138"/>
      <c r="AI1381" s="138"/>
      <c r="AJ1381" s="138"/>
      <c r="AK1381" s="138"/>
      <c r="AL1381" s="138"/>
      <c r="AM1381" s="138"/>
      <c r="AN1381" s="138"/>
      <c r="AO1381" s="138"/>
      <c r="AP1381" s="136"/>
      <c r="AQ1381" s="136"/>
      <c r="AR1381" s="136"/>
      <c r="AS1381" s="136"/>
      <c r="AT1381" s="136"/>
      <c r="AU1381" s="136"/>
      <c r="AV1381" s="136"/>
      <c r="AW1381" s="136"/>
      <c r="AX1381" s="136"/>
      <c r="AY1381" s="136"/>
      <c r="AZ1381" s="136"/>
      <c r="BA1381" s="136"/>
      <c r="BB1381" s="136"/>
      <c r="BC1381" s="136"/>
      <c r="BD1381" s="136"/>
      <c r="BE1381" s="136"/>
      <c r="BF1381" s="136"/>
      <c r="BG1381" s="136"/>
      <c r="BH1381" s="136"/>
      <c r="BI1381" s="136"/>
      <c r="BJ1381" s="136"/>
      <c r="BK1381" s="136"/>
      <c r="BL1381" s="136"/>
      <c r="BM1381" s="136"/>
      <c r="BN1381" s="136"/>
      <c r="BO1381" s="136"/>
      <c r="BP1381" s="136"/>
      <c r="BQ1381" s="136"/>
      <c r="BR1381" s="136"/>
      <c r="BS1381" s="136"/>
      <c r="BT1381" s="136"/>
      <c r="BU1381" s="136"/>
    </row>
    <row r="1382" spans="1:73">
      <c r="A1382" s="145"/>
      <c r="B1382" s="83"/>
      <c r="C1382" s="83"/>
      <c r="D1382" s="136"/>
      <c r="E1382" s="136"/>
      <c r="F1382" s="136"/>
      <c r="G1382" s="136"/>
      <c r="H1382" s="136"/>
      <c r="I1382" s="137"/>
      <c r="J1382" s="137"/>
      <c r="K1382" s="137"/>
      <c r="L1382" s="136"/>
      <c r="M1382" s="136"/>
      <c r="N1382" s="145"/>
      <c r="O1382" s="136"/>
      <c r="P1382" s="136"/>
      <c r="Q1382" s="137"/>
      <c r="R1382" s="136"/>
      <c r="S1382" s="136"/>
      <c r="T1382" s="137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8"/>
      <c r="AE1382" s="138"/>
      <c r="AF1382" s="138"/>
      <c r="AG1382" s="138"/>
      <c r="AH1382" s="138"/>
      <c r="AI1382" s="138"/>
      <c r="AJ1382" s="138"/>
      <c r="AK1382" s="138"/>
      <c r="AL1382" s="138"/>
      <c r="AM1382" s="138"/>
      <c r="AN1382" s="138"/>
      <c r="AO1382" s="138"/>
      <c r="AP1382" s="136"/>
      <c r="AQ1382" s="136"/>
      <c r="AR1382" s="136"/>
      <c r="AS1382" s="136"/>
      <c r="AT1382" s="136"/>
      <c r="AU1382" s="136"/>
      <c r="AV1382" s="136"/>
      <c r="AW1382" s="136"/>
      <c r="AX1382" s="136"/>
      <c r="AY1382" s="136"/>
      <c r="AZ1382" s="136"/>
      <c r="BA1382" s="136"/>
      <c r="BB1382" s="136"/>
      <c r="BC1382" s="136"/>
      <c r="BD1382" s="136"/>
      <c r="BE1382" s="136"/>
      <c r="BF1382" s="136"/>
      <c r="BG1382" s="136"/>
      <c r="BH1382" s="136"/>
      <c r="BI1382" s="136"/>
      <c r="BJ1382" s="136"/>
      <c r="BK1382" s="136"/>
      <c r="BL1382" s="136"/>
      <c r="BM1382" s="136"/>
      <c r="BN1382" s="136"/>
      <c r="BO1382" s="136"/>
      <c r="BP1382" s="136"/>
      <c r="BQ1382" s="136"/>
      <c r="BR1382" s="136"/>
      <c r="BS1382" s="136"/>
      <c r="BT1382" s="136"/>
      <c r="BU1382" s="136"/>
    </row>
    <row r="1383" spans="1:73">
      <c r="A1383" s="145"/>
      <c r="B1383" s="83"/>
      <c r="C1383" s="83"/>
      <c r="D1383" s="136"/>
      <c r="E1383" s="136"/>
      <c r="F1383" s="136"/>
      <c r="G1383" s="136"/>
      <c r="H1383" s="136"/>
      <c r="I1383" s="137"/>
      <c r="J1383" s="137"/>
      <c r="K1383" s="137"/>
      <c r="L1383" s="136"/>
      <c r="M1383" s="136"/>
      <c r="N1383" s="145"/>
      <c r="O1383" s="136"/>
      <c r="P1383" s="136"/>
      <c r="Q1383" s="137"/>
      <c r="R1383" s="136"/>
      <c r="S1383" s="136"/>
      <c r="T1383" s="137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8"/>
      <c r="AE1383" s="138"/>
      <c r="AF1383" s="138"/>
      <c r="AG1383" s="138"/>
      <c r="AH1383" s="138"/>
      <c r="AI1383" s="138"/>
      <c r="AJ1383" s="138"/>
      <c r="AK1383" s="138"/>
      <c r="AL1383" s="138"/>
      <c r="AM1383" s="138"/>
      <c r="AN1383" s="138"/>
      <c r="AO1383" s="138"/>
      <c r="AP1383" s="136"/>
      <c r="AQ1383" s="136"/>
      <c r="AR1383" s="136"/>
      <c r="AS1383" s="136"/>
      <c r="AT1383" s="136"/>
      <c r="AU1383" s="136"/>
      <c r="AV1383" s="136"/>
      <c r="AW1383" s="136"/>
      <c r="AX1383" s="136"/>
      <c r="AY1383" s="136"/>
      <c r="AZ1383" s="136"/>
      <c r="BA1383" s="136"/>
      <c r="BB1383" s="136"/>
      <c r="BC1383" s="136"/>
      <c r="BD1383" s="136"/>
      <c r="BE1383" s="136"/>
      <c r="BF1383" s="136"/>
      <c r="BG1383" s="136"/>
      <c r="BH1383" s="136"/>
      <c r="BI1383" s="136"/>
      <c r="BJ1383" s="136"/>
      <c r="BK1383" s="136"/>
      <c r="BL1383" s="136"/>
      <c r="BM1383" s="136"/>
      <c r="BN1383" s="136"/>
      <c r="BO1383" s="136"/>
      <c r="BP1383" s="136"/>
      <c r="BQ1383" s="136"/>
      <c r="BR1383" s="136"/>
      <c r="BS1383" s="136"/>
      <c r="BT1383" s="136"/>
      <c r="BU1383" s="136"/>
    </row>
    <row r="1384" spans="1:73">
      <c r="A1384" s="145"/>
      <c r="B1384" s="83"/>
      <c r="C1384" s="83"/>
      <c r="D1384" s="136"/>
      <c r="E1384" s="136"/>
      <c r="F1384" s="136"/>
      <c r="G1384" s="136"/>
      <c r="H1384" s="136"/>
      <c r="I1384" s="137"/>
      <c r="J1384" s="137"/>
      <c r="K1384" s="137"/>
      <c r="L1384" s="136"/>
      <c r="M1384" s="136"/>
      <c r="N1384" s="145"/>
      <c r="O1384" s="136"/>
      <c r="P1384" s="136"/>
      <c r="Q1384" s="137"/>
      <c r="R1384" s="136"/>
      <c r="S1384" s="136"/>
      <c r="T1384" s="137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8"/>
      <c r="AE1384" s="138"/>
      <c r="AF1384" s="138"/>
      <c r="AG1384" s="138"/>
      <c r="AH1384" s="138"/>
      <c r="AI1384" s="138"/>
      <c r="AJ1384" s="138"/>
      <c r="AK1384" s="138"/>
      <c r="AL1384" s="138"/>
      <c r="AM1384" s="138"/>
      <c r="AN1384" s="138"/>
      <c r="AO1384" s="138"/>
      <c r="AP1384" s="136"/>
      <c r="AQ1384" s="136"/>
      <c r="AR1384" s="136"/>
      <c r="AS1384" s="136"/>
      <c r="AT1384" s="136"/>
      <c r="AU1384" s="136"/>
      <c r="AV1384" s="136"/>
      <c r="AW1384" s="136"/>
      <c r="AX1384" s="136"/>
      <c r="AY1384" s="136"/>
      <c r="AZ1384" s="136"/>
      <c r="BA1384" s="136"/>
      <c r="BB1384" s="136"/>
      <c r="BC1384" s="136"/>
      <c r="BD1384" s="136"/>
      <c r="BE1384" s="136"/>
      <c r="BF1384" s="136"/>
      <c r="BG1384" s="136"/>
      <c r="BH1384" s="136"/>
      <c r="BI1384" s="136"/>
      <c r="BJ1384" s="136"/>
      <c r="BK1384" s="136"/>
      <c r="BL1384" s="136"/>
      <c r="BM1384" s="136"/>
      <c r="BN1384" s="136"/>
      <c r="BO1384" s="136"/>
      <c r="BP1384" s="136"/>
      <c r="BQ1384" s="136"/>
      <c r="BR1384" s="136"/>
      <c r="BS1384" s="136"/>
      <c r="BT1384" s="136"/>
      <c r="BU1384" s="136"/>
    </row>
    <row r="1385" spans="1:73">
      <c r="A1385" s="145"/>
      <c r="B1385" s="83"/>
      <c r="C1385" s="83"/>
      <c r="D1385" s="136"/>
      <c r="E1385" s="136"/>
      <c r="F1385" s="136"/>
      <c r="G1385" s="136"/>
      <c r="H1385" s="136"/>
      <c r="I1385" s="137"/>
      <c r="J1385" s="137"/>
      <c r="K1385" s="137"/>
      <c r="L1385" s="136"/>
      <c r="M1385" s="136"/>
      <c r="N1385" s="145"/>
      <c r="O1385" s="136"/>
      <c r="P1385" s="136"/>
      <c r="Q1385" s="137"/>
      <c r="R1385" s="136"/>
      <c r="S1385" s="136"/>
      <c r="T1385" s="137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8"/>
      <c r="AE1385" s="138"/>
      <c r="AF1385" s="138"/>
      <c r="AG1385" s="138"/>
      <c r="AH1385" s="138"/>
      <c r="AI1385" s="138"/>
      <c r="AJ1385" s="138"/>
      <c r="AK1385" s="138"/>
      <c r="AL1385" s="138"/>
      <c r="AM1385" s="138"/>
      <c r="AN1385" s="138"/>
      <c r="AO1385" s="138"/>
      <c r="AP1385" s="136"/>
      <c r="AQ1385" s="136"/>
      <c r="AR1385" s="136"/>
      <c r="AS1385" s="136"/>
      <c r="AT1385" s="136"/>
      <c r="AU1385" s="136"/>
      <c r="AV1385" s="136"/>
      <c r="AW1385" s="136"/>
      <c r="AX1385" s="136"/>
      <c r="AY1385" s="136"/>
      <c r="AZ1385" s="136"/>
      <c r="BA1385" s="136"/>
      <c r="BB1385" s="136"/>
      <c r="BC1385" s="136"/>
      <c r="BD1385" s="136"/>
      <c r="BE1385" s="136"/>
      <c r="BF1385" s="136"/>
      <c r="BG1385" s="136"/>
      <c r="BH1385" s="136"/>
      <c r="BI1385" s="136"/>
      <c r="BJ1385" s="136"/>
      <c r="BK1385" s="136"/>
      <c r="BL1385" s="136"/>
      <c r="BM1385" s="136"/>
      <c r="BN1385" s="136"/>
      <c r="BO1385" s="136"/>
      <c r="BP1385" s="136"/>
      <c r="BQ1385" s="136"/>
      <c r="BR1385" s="136"/>
      <c r="BS1385" s="136"/>
      <c r="BT1385" s="136"/>
      <c r="BU1385" s="136"/>
    </row>
    <row r="1386" spans="1:73">
      <c r="A1386" s="145"/>
      <c r="B1386" s="83"/>
      <c r="C1386" s="83"/>
      <c r="D1386" s="136"/>
      <c r="E1386" s="136"/>
      <c r="F1386" s="136"/>
      <c r="G1386" s="136"/>
      <c r="H1386" s="136"/>
      <c r="I1386" s="137"/>
      <c r="J1386" s="137"/>
      <c r="K1386" s="137"/>
      <c r="L1386" s="136"/>
      <c r="M1386" s="136"/>
      <c r="N1386" s="145"/>
      <c r="O1386" s="136"/>
      <c r="P1386" s="136"/>
      <c r="Q1386" s="137"/>
      <c r="R1386" s="136"/>
      <c r="S1386" s="136"/>
      <c r="T1386" s="137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8"/>
      <c r="AE1386" s="138"/>
      <c r="AF1386" s="138"/>
      <c r="AG1386" s="138"/>
      <c r="AH1386" s="138"/>
      <c r="AI1386" s="138"/>
      <c r="AJ1386" s="138"/>
      <c r="AK1386" s="138"/>
      <c r="AL1386" s="138"/>
      <c r="AM1386" s="138"/>
      <c r="AN1386" s="138"/>
      <c r="AO1386" s="138"/>
      <c r="AP1386" s="136"/>
      <c r="AQ1386" s="136"/>
      <c r="AR1386" s="136"/>
      <c r="AS1386" s="136"/>
      <c r="AT1386" s="136"/>
      <c r="AU1386" s="136"/>
      <c r="AV1386" s="136"/>
      <c r="AW1386" s="136"/>
      <c r="AX1386" s="136"/>
      <c r="AY1386" s="136"/>
      <c r="AZ1386" s="136"/>
      <c r="BA1386" s="136"/>
      <c r="BB1386" s="136"/>
      <c r="BC1386" s="136"/>
      <c r="BD1386" s="136"/>
      <c r="BE1386" s="136"/>
      <c r="BF1386" s="136"/>
      <c r="BG1386" s="136"/>
      <c r="BH1386" s="136"/>
      <c r="BI1386" s="136"/>
      <c r="BJ1386" s="136"/>
      <c r="BK1386" s="136"/>
      <c r="BL1386" s="136"/>
      <c r="BM1386" s="136"/>
      <c r="BN1386" s="136"/>
      <c r="BO1386" s="136"/>
      <c r="BP1386" s="136"/>
      <c r="BQ1386" s="136"/>
      <c r="BR1386" s="136"/>
      <c r="BS1386" s="136"/>
      <c r="BT1386" s="136"/>
      <c r="BU1386" s="136"/>
    </row>
    <row r="1387" spans="1:73">
      <c r="A1387" s="145"/>
      <c r="B1387" s="83"/>
      <c r="C1387" s="83"/>
      <c r="D1387" s="136"/>
      <c r="E1387" s="136"/>
      <c r="F1387" s="136"/>
      <c r="G1387" s="136"/>
      <c r="H1387" s="136"/>
      <c r="I1387" s="137"/>
      <c r="J1387" s="137"/>
      <c r="K1387" s="137"/>
      <c r="L1387" s="136"/>
      <c r="M1387" s="136"/>
      <c r="N1387" s="145"/>
      <c r="O1387" s="136"/>
      <c r="P1387" s="136"/>
      <c r="Q1387" s="137"/>
      <c r="R1387" s="136"/>
      <c r="S1387" s="136"/>
      <c r="T1387" s="137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8"/>
      <c r="AE1387" s="138"/>
      <c r="AF1387" s="138"/>
      <c r="AG1387" s="138"/>
      <c r="AH1387" s="138"/>
      <c r="AI1387" s="138"/>
      <c r="AJ1387" s="138"/>
      <c r="AK1387" s="138"/>
      <c r="AL1387" s="138"/>
      <c r="AM1387" s="138"/>
      <c r="AN1387" s="138"/>
      <c r="AO1387" s="138"/>
      <c r="AP1387" s="136"/>
      <c r="AQ1387" s="136"/>
      <c r="AR1387" s="136"/>
      <c r="AS1387" s="136"/>
      <c r="AT1387" s="136"/>
      <c r="AU1387" s="136"/>
      <c r="AV1387" s="136"/>
      <c r="AW1387" s="136"/>
      <c r="AX1387" s="136"/>
      <c r="AY1387" s="136"/>
      <c r="AZ1387" s="136"/>
      <c r="BA1387" s="136"/>
      <c r="BB1387" s="136"/>
      <c r="BC1387" s="136"/>
      <c r="BD1387" s="136"/>
      <c r="BE1387" s="136"/>
      <c r="BF1387" s="136"/>
      <c r="BG1387" s="136"/>
      <c r="BH1387" s="136"/>
      <c r="BI1387" s="136"/>
      <c r="BJ1387" s="136"/>
      <c r="BK1387" s="136"/>
      <c r="BL1387" s="136"/>
      <c r="BM1387" s="136"/>
      <c r="BN1387" s="136"/>
      <c r="BO1387" s="136"/>
      <c r="BP1387" s="136"/>
      <c r="BQ1387" s="136"/>
      <c r="BR1387" s="136"/>
      <c r="BS1387" s="136"/>
      <c r="BT1387" s="136"/>
      <c r="BU1387" s="136"/>
    </row>
    <row r="1388" spans="1:73">
      <c r="A1388" s="145"/>
      <c r="B1388" s="83"/>
      <c r="C1388" s="83"/>
      <c r="D1388" s="136"/>
      <c r="E1388" s="136"/>
      <c r="F1388" s="136"/>
      <c r="G1388" s="136"/>
      <c r="H1388" s="136"/>
      <c r="I1388" s="137"/>
      <c r="J1388" s="137"/>
      <c r="K1388" s="137"/>
      <c r="L1388" s="136"/>
      <c r="M1388" s="136"/>
      <c r="N1388" s="145"/>
      <c r="O1388" s="136"/>
      <c r="P1388" s="136"/>
      <c r="Q1388" s="137"/>
      <c r="R1388" s="136"/>
      <c r="S1388" s="136"/>
      <c r="T1388" s="137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8"/>
      <c r="AE1388" s="138"/>
      <c r="AF1388" s="138"/>
      <c r="AG1388" s="138"/>
      <c r="AH1388" s="138"/>
      <c r="AI1388" s="138"/>
      <c r="AJ1388" s="138"/>
      <c r="AK1388" s="138"/>
      <c r="AL1388" s="138"/>
      <c r="AM1388" s="138"/>
      <c r="AN1388" s="138"/>
      <c r="AO1388" s="138"/>
      <c r="AP1388" s="136"/>
      <c r="AQ1388" s="136"/>
      <c r="AR1388" s="136"/>
      <c r="AS1388" s="136"/>
      <c r="AT1388" s="136"/>
      <c r="AU1388" s="136"/>
      <c r="AV1388" s="136"/>
      <c r="AW1388" s="136"/>
      <c r="AX1388" s="136"/>
      <c r="AY1388" s="136"/>
      <c r="AZ1388" s="136"/>
      <c r="BA1388" s="136"/>
      <c r="BB1388" s="136"/>
      <c r="BC1388" s="136"/>
      <c r="BD1388" s="136"/>
      <c r="BE1388" s="136"/>
      <c r="BF1388" s="136"/>
      <c r="BG1388" s="136"/>
      <c r="BH1388" s="136"/>
      <c r="BI1388" s="136"/>
      <c r="BJ1388" s="136"/>
      <c r="BK1388" s="136"/>
      <c r="BL1388" s="136"/>
      <c r="BM1388" s="136"/>
      <c r="BN1388" s="136"/>
      <c r="BO1388" s="136"/>
      <c r="BP1388" s="136"/>
      <c r="BQ1388" s="136"/>
      <c r="BR1388" s="136"/>
      <c r="BS1388" s="136"/>
      <c r="BT1388" s="136"/>
      <c r="BU1388" s="136"/>
    </row>
    <row r="1389" spans="1:73">
      <c r="A1389" s="145"/>
      <c r="B1389" s="83"/>
      <c r="C1389" s="83"/>
      <c r="D1389" s="136"/>
      <c r="E1389" s="136"/>
      <c r="F1389" s="136"/>
      <c r="G1389" s="136"/>
      <c r="H1389" s="136"/>
      <c r="I1389" s="137"/>
      <c r="J1389" s="137"/>
      <c r="K1389" s="137"/>
      <c r="L1389" s="136"/>
      <c r="M1389" s="136"/>
      <c r="N1389" s="145"/>
      <c r="O1389" s="136"/>
      <c r="P1389" s="136"/>
      <c r="Q1389" s="137"/>
      <c r="R1389" s="136"/>
      <c r="S1389" s="136"/>
      <c r="T1389" s="137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8"/>
      <c r="AE1389" s="138"/>
      <c r="AF1389" s="138"/>
      <c r="AG1389" s="138"/>
      <c r="AH1389" s="138"/>
      <c r="AI1389" s="138"/>
      <c r="AJ1389" s="138"/>
      <c r="AK1389" s="138"/>
      <c r="AL1389" s="138"/>
      <c r="AM1389" s="138"/>
      <c r="AN1389" s="138"/>
      <c r="AO1389" s="138"/>
      <c r="AP1389" s="136"/>
      <c r="AQ1389" s="136"/>
      <c r="AR1389" s="136"/>
      <c r="AS1389" s="136"/>
      <c r="AT1389" s="136"/>
      <c r="AU1389" s="136"/>
      <c r="AV1389" s="136"/>
      <c r="AW1389" s="136"/>
      <c r="AX1389" s="136"/>
      <c r="AY1389" s="136"/>
      <c r="AZ1389" s="136"/>
      <c r="BA1389" s="136"/>
      <c r="BB1389" s="136"/>
      <c r="BC1389" s="136"/>
      <c r="BD1389" s="136"/>
      <c r="BE1389" s="136"/>
      <c r="BF1389" s="136"/>
      <c r="BG1389" s="136"/>
      <c r="BH1389" s="136"/>
      <c r="BI1389" s="136"/>
      <c r="BJ1389" s="136"/>
      <c r="BK1389" s="136"/>
      <c r="BL1389" s="136"/>
      <c r="BM1389" s="136"/>
      <c r="BN1389" s="136"/>
      <c r="BO1389" s="136"/>
      <c r="BP1389" s="136"/>
      <c r="BQ1389" s="136"/>
      <c r="BR1389" s="136"/>
      <c r="BS1389" s="136"/>
      <c r="BT1389" s="136"/>
      <c r="BU1389" s="136"/>
    </row>
    <row r="1390" spans="1:73">
      <c r="A1390" s="145"/>
      <c r="B1390" s="83"/>
      <c r="C1390" s="83"/>
      <c r="D1390" s="136"/>
      <c r="E1390" s="136"/>
      <c r="F1390" s="136"/>
      <c r="G1390" s="136"/>
      <c r="H1390" s="136"/>
      <c r="I1390" s="137"/>
      <c r="J1390" s="137"/>
      <c r="K1390" s="137"/>
      <c r="L1390" s="136"/>
      <c r="M1390" s="136"/>
      <c r="N1390" s="145"/>
      <c r="O1390" s="136"/>
      <c r="P1390" s="136"/>
      <c r="Q1390" s="137"/>
      <c r="R1390" s="136"/>
      <c r="S1390" s="136"/>
      <c r="T1390" s="137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8"/>
      <c r="AE1390" s="138"/>
      <c r="AF1390" s="138"/>
      <c r="AG1390" s="138"/>
      <c r="AH1390" s="138"/>
      <c r="AI1390" s="138"/>
      <c r="AJ1390" s="138"/>
      <c r="AK1390" s="138"/>
      <c r="AL1390" s="138"/>
      <c r="AM1390" s="138"/>
      <c r="AN1390" s="138"/>
      <c r="AO1390" s="138"/>
      <c r="AP1390" s="136"/>
      <c r="AQ1390" s="136"/>
      <c r="AR1390" s="136"/>
      <c r="AS1390" s="136"/>
      <c r="AT1390" s="136"/>
      <c r="AU1390" s="136"/>
      <c r="AV1390" s="136"/>
      <c r="AW1390" s="136"/>
      <c r="AX1390" s="136"/>
      <c r="AY1390" s="136"/>
      <c r="AZ1390" s="136"/>
      <c r="BA1390" s="136"/>
      <c r="BB1390" s="136"/>
      <c r="BC1390" s="136"/>
      <c r="BD1390" s="136"/>
      <c r="BE1390" s="136"/>
      <c r="BF1390" s="136"/>
      <c r="BG1390" s="136"/>
      <c r="BH1390" s="136"/>
      <c r="BI1390" s="136"/>
      <c r="BJ1390" s="136"/>
      <c r="BK1390" s="136"/>
      <c r="BL1390" s="136"/>
      <c r="BM1390" s="136"/>
      <c r="BN1390" s="136"/>
      <c r="BO1390" s="136"/>
      <c r="BP1390" s="136"/>
      <c r="BQ1390" s="136"/>
      <c r="BR1390" s="136"/>
      <c r="BS1390" s="136"/>
      <c r="BT1390" s="136"/>
      <c r="BU1390" s="136"/>
    </row>
    <row r="1391" spans="1:73">
      <c r="A1391" s="145"/>
      <c r="B1391" s="83"/>
      <c r="C1391" s="83"/>
      <c r="D1391" s="136"/>
      <c r="E1391" s="136"/>
      <c r="F1391" s="136"/>
      <c r="G1391" s="136"/>
      <c r="H1391" s="136"/>
      <c r="I1391" s="137"/>
      <c r="J1391" s="137"/>
      <c r="K1391" s="137"/>
      <c r="L1391" s="136"/>
      <c r="M1391" s="136"/>
      <c r="N1391" s="145"/>
      <c r="O1391" s="136"/>
      <c r="P1391" s="136"/>
      <c r="Q1391" s="137"/>
      <c r="R1391" s="136"/>
      <c r="S1391" s="136"/>
      <c r="T1391" s="137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8"/>
      <c r="AE1391" s="138"/>
      <c r="AF1391" s="138"/>
      <c r="AG1391" s="138"/>
      <c r="AH1391" s="138"/>
      <c r="AI1391" s="138"/>
      <c r="AJ1391" s="138"/>
      <c r="AK1391" s="138"/>
      <c r="AL1391" s="138"/>
      <c r="AM1391" s="138"/>
      <c r="AN1391" s="138"/>
      <c r="AO1391" s="138"/>
      <c r="AP1391" s="136"/>
      <c r="AQ1391" s="136"/>
      <c r="AR1391" s="136"/>
      <c r="AS1391" s="136"/>
      <c r="AT1391" s="136"/>
      <c r="AU1391" s="136"/>
      <c r="AV1391" s="136"/>
      <c r="AW1391" s="136"/>
      <c r="AX1391" s="136"/>
      <c r="AY1391" s="136"/>
      <c r="AZ1391" s="136"/>
      <c r="BA1391" s="136"/>
      <c r="BB1391" s="136"/>
      <c r="BC1391" s="136"/>
      <c r="BD1391" s="136"/>
      <c r="BE1391" s="136"/>
      <c r="BF1391" s="136"/>
      <c r="BG1391" s="136"/>
      <c r="BH1391" s="136"/>
      <c r="BI1391" s="136"/>
      <c r="BJ1391" s="136"/>
      <c r="BK1391" s="136"/>
      <c r="BL1391" s="136"/>
      <c r="BM1391" s="136"/>
      <c r="BN1391" s="136"/>
      <c r="BO1391" s="136"/>
      <c r="BP1391" s="136"/>
      <c r="BQ1391" s="136"/>
      <c r="BR1391" s="136"/>
      <c r="BS1391" s="136"/>
      <c r="BT1391" s="136"/>
      <c r="BU1391" s="136"/>
    </row>
    <row r="1392" spans="1:73">
      <c r="A1392" s="145"/>
      <c r="B1392" s="83"/>
      <c r="C1392" s="83"/>
      <c r="D1392" s="136"/>
      <c r="E1392" s="136"/>
      <c r="F1392" s="136"/>
      <c r="G1392" s="136"/>
      <c r="H1392" s="136"/>
      <c r="I1392" s="137"/>
      <c r="J1392" s="137"/>
      <c r="K1392" s="137"/>
      <c r="L1392" s="136"/>
      <c r="M1392" s="136"/>
      <c r="N1392" s="145"/>
      <c r="O1392" s="136"/>
      <c r="P1392" s="136"/>
      <c r="Q1392" s="137"/>
      <c r="R1392" s="136"/>
      <c r="S1392" s="136"/>
      <c r="T1392" s="137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8"/>
      <c r="AE1392" s="138"/>
      <c r="AF1392" s="138"/>
      <c r="AG1392" s="138"/>
      <c r="AH1392" s="138"/>
      <c r="AI1392" s="138"/>
      <c r="AJ1392" s="138"/>
      <c r="AK1392" s="138"/>
      <c r="AL1392" s="138"/>
      <c r="AM1392" s="138"/>
      <c r="AN1392" s="138"/>
      <c r="AO1392" s="138"/>
      <c r="AP1392" s="136"/>
      <c r="AQ1392" s="136"/>
      <c r="AR1392" s="136"/>
      <c r="AS1392" s="136"/>
      <c r="AT1392" s="136"/>
      <c r="AU1392" s="136"/>
      <c r="AV1392" s="136"/>
      <c r="AW1392" s="136"/>
      <c r="AX1392" s="136"/>
      <c r="AY1392" s="136"/>
      <c r="AZ1392" s="136"/>
      <c r="BA1392" s="136"/>
      <c r="BB1392" s="136"/>
      <c r="BC1392" s="136"/>
      <c r="BD1392" s="136"/>
      <c r="BE1392" s="136"/>
      <c r="BF1392" s="136"/>
      <c r="BG1392" s="136"/>
      <c r="BH1392" s="136"/>
      <c r="BI1392" s="136"/>
      <c r="BJ1392" s="136"/>
      <c r="BK1392" s="136"/>
      <c r="BL1392" s="136"/>
      <c r="BM1392" s="136"/>
      <c r="BN1392" s="136"/>
      <c r="BO1392" s="136"/>
      <c r="BP1392" s="136"/>
      <c r="BQ1392" s="136"/>
      <c r="BR1392" s="136"/>
      <c r="BS1392" s="136"/>
      <c r="BT1392" s="136"/>
      <c r="BU1392" s="136"/>
    </row>
    <row r="1393" spans="1:73">
      <c r="A1393" s="145"/>
      <c r="B1393" s="83"/>
      <c r="C1393" s="83"/>
      <c r="D1393" s="136"/>
      <c r="E1393" s="136"/>
      <c r="F1393" s="136"/>
      <c r="G1393" s="136"/>
      <c r="H1393" s="136"/>
      <c r="I1393" s="137"/>
      <c r="J1393" s="137"/>
      <c r="K1393" s="137"/>
      <c r="L1393" s="136"/>
      <c r="M1393" s="136"/>
      <c r="N1393" s="145"/>
      <c r="O1393" s="136"/>
      <c r="P1393" s="136"/>
      <c r="Q1393" s="137"/>
      <c r="R1393" s="136"/>
      <c r="S1393" s="136"/>
      <c r="T1393" s="137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8"/>
      <c r="AE1393" s="138"/>
      <c r="AF1393" s="138"/>
      <c r="AG1393" s="138"/>
      <c r="AH1393" s="138"/>
      <c r="AI1393" s="138"/>
      <c r="AJ1393" s="138"/>
      <c r="AK1393" s="138"/>
      <c r="AL1393" s="138"/>
      <c r="AM1393" s="138"/>
      <c r="AN1393" s="138"/>
      <c r="AO1393" s="138"/>
      <c r="AP1393" s="136"/>
      <c r="AQ1393" s="136"/>
      <c r="AR1393" s="136"/>
      <c r="AS1393" s="136"/>
      <c r="AT1393" s="136"/>
      <c r="AU1393" s="136"/>
      <c r="AV1393" s="136"/>
      <c r="AW1393" s="136"/>
      <c r="AX1393" s="136"/>
      <c r="AY1393" s="136"/>
      <c r="AZ1393" s="136"/>
      <c r="BA1393" s="136"/>
      <c r="BB1393" s="136"/>
      <c r="BC1393" s="136"/>
      <c r="BD1393" s="136"/>
      <c r="BE1393" s="136"/>
      <c r="BF1393" s="136"/>
      <c r="BG1393" s="136"/>
      <c r="BH1393" s="136"/>
      <c r="BI1393" s="136"/>
      <c r="BJ1393" s="136"/>
      <c r="BK1393" s="136"/>
      <c r="BL1393" s="136"/>
      <c r="BM1393" s="136"/>
      <c r="BN1393" s="136"/>
      <c r="BO1393" s="136"/>
      <c r="BP1393" s="136"/>
      <c r="BQ1393" s="136"/>
      <c r="BR1393" s="136"/>
      <c r="BS1393" s="136"/>
      <c r="BT1393" s="136"/>
      <c r="BU1393" s="136"/>
    </row>
    <row r="1394" spans="1:73">
      <c r="A1394" s="145"/>
      <c r="B1394" s="83"/>
      <c r="C1394" s="83"/>
      <c r="D1394" s="136"/>
      <c r="E1394" s="136"/>
      <c r="F1394" s="136"/>
      <c r="G1394" s="136"/>
      <c r="H1394" s="136"/>
      <c r="I1394" s="137"/>
      <c r="J1394" s="137"/>
      <c r="K1394" s="137"/>
      <c r="L1394" s="136"/>
      <c r="M1394" s="136"/>
      <c r="N1394" s="145"/>
      <c r="O1394" s="136"/>
      <c r="P1394" s="136"/>
      <c r="Q1394" s="137"/>
      <c r="R1394" s="136"/>
      <c r="S1394" s="136"/>
      <c r="T1394" s="137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8"/>
      <c r="AE1394" s="138"/>
      <c r="AF1394" s="138"/>
      <c r="AG1394" s="138"/>
      <c r="AH1394" s="138"/>
      <c r="AI1394" s="138"/>
      <c r="AJ1394" s="138"/>
      <c r="AK1394" s="138"/>
      <c r="AL1394" s="138"/>
      <c r="AM1394" s="138"/>
      <c r="AN1394" s="138"/>
      <c r="AO1394" s="138"/>
      <c r="AP1394" s="136"/>
      <c r="AQ1394" s="136"/>
      <c r="AR1394" s="136"/>
      <c r="AS1394" s="136"/>
      <c r="AT1394" s="136"/>
      <c r="AU1394" s="136"/>
      <c r="AV1394" s="136"/>
      <c r="AW1394" s="136"/>
      <c r="AX1394" s="136"/>
      <c r="AY1394" s="136"/>
      <c r="AZ1394" s="136"/>
      <c r="BA1394" s="136"/>
      <c r="BB1394" s="136"/>
      <c r="BC1394" s="136"/>
      <c r="BD1394" s="136"/>
      <c r="BE1394" s="136"/>
      <c r="BF1394" s="136"/>
      <c r="BG1394" s="136"/>
      <c r="BH1394" s="136"/>
      <c r="BI1394" s="136"/>
      <c r="BJ1394" s="136"/>
      <c r="BK1394" s="136"/>
      <c r="BL1394" s="136"/>
      <c r="BM1394" s="136"/>
      <c r="BN1394" s="136"/>
      <c r="BO1394" s="136"/>
      <c r="BP1394" s="136"/>
      <c r="BQ1394" s="136"/>
      <c r="BR1394" s="136"/>
      <c r="BS1394" s="136"/>
      <c r="BT1394" s="136"/>
      <c r="BU1394" s="136"/>
    </row>
    <row r="1395" spans="1:73">
      <c r="A1395" s="145"/>
      <c r="B1395" s="83"/>
      <c r="C1395" s="83"/>
      <c r="D1395" s="136"/>
      <c r="E1395" s="136"/>
      <c r="F1395" s="136"/>
      <c r="G1395" s="136"/>
      <c r="H1395" s="136"/>
      <c r="I1395" s="137"/>
      <c r="J1395" s="137"/>
      <c r="K1395" s="137"/>
      <c r="L1395" s="136"/>
      <c r="M1395" s="136"/>
      <c r="N1395" s="145"/>
      <c r="O1395" s="136"/>
      <c r="P1395" s="136"/>
      <c r="Q1395" s="137"/>
      <c r="R1395" s="136"/>
      <c r="S1395" s="136"/>
      <c r="T1395" s="137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8"/>
      <c r="AE1395" s="138"/>
      <c r="AF1395" s="138"/>
      <c r="AG1395" s="138"/>
      <c r="AH1395" s="138"/>
      <c r="AI1395" s="138"/>
      <c r="AJ1395" s="138"/>
      <c r="AK1395" s="138"/>
      <c r="AL1395" s="138"/>
      <c r="AM1395" s="138"/>
      <c r="AN1395" s="138"/>
      <c r="AO1395" s="138"/>
      <c r="AP1395" s="136"/>
      <c r="AQ1395" s="136"/>
      <c r="AR1395" s="136"/>
      <c r="AS1395" s="136"/>
      <c r="AT1395" s="136"/>
      <c r="AU1395" s="136"/>
      <c r="AV1395" s="136"/>
      <c r="AW1395" s="136"/>
      <c r="AX1395" s="136"/>
      <c r="AY1395" s="136"/>
      <c r="AZ1395" s="136"/>
      <c r="BA1395" s="136"/>
      <c r="BB1395" s="136"/>
      <c r="BC1395" s="136"/>
      <c r="BD1395" s="136"/>
      <c r="BE1395" s="136"/>
      <c r="BF1395" s="136"/>
      <c r="BG1395" s="136"/>
      <c r="BH1395" s="136"/>
      <c r="BI1395" s="136"/>
      <c r="BJ1395" s="136"/>
      <c r="BK1395" s="136"/>
      <c r="BL1395" s="136"/>
      <c r="BM1395" s="136"/>
      <c r="BN1395" s="136"/>
      <c r="BO1395" s="136"/>
      <c r="BP1395" s="136"/>
      <c r="BQ1395" s="136"/>
      <c r="BR1395" s="136"/>
      <c r="BS1395" s="136"/>
      <c r="BT1395" s="136"/>
      <c r="BU1395" s="136"/>
    </row>
    <row r="1396" spans="1:73">
      <c r="A1396" s="145"/>
      <c r="B1396" s="83"/>
      <c r="C1396" s="83"/>
      <c r="D1396" s="136"/>
      <c r="E1396" s="136"/>
      <c r="F1396" s="136"/>
      <c r="G1396" s="136"/>
      <c r="H1396" s="136"/>
      <c r="I1396" s="137"/>
      <c r="J1396" s="137"/>
      <c r="K1396" s="137"/>
      <c r="L1396" s="136"/>
      <c r="M1396" s="136"/>
      <c r="N1396" s="145"/>
      <c r="O1396" s="136"/>
      <c r="P1396" s="136"/>
      <c r="Q1396" s="137"/>
      <c r="R1396" s="136"/>
      <c r="S1396" s="136"/>
      <c r="T1396" s="137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8"/>
      <c r="AE1396" s="138"/>
      <c r="AF1396" s="138"/>
      <c r="AG1396" s="138"/>
      <c r="AH1396" s="138"/>
      <c r="AI1396" s="138"/>
      <c r="AJ1396" s="138"/>
      <c r="AK1396" s="138"/>
      <c r="AL1396" s="138"/>
      <c r="AM1396" s="138"/>
      <c r="AN1396" s="138"/>
      <c r="AO1396" s="138"/>
      <c r="AP1396" s="136"/>
      <c r="AQ1396" s="136"/>
      <c r="AR1396" s="136"/>
      <c r="AS1396" s="136"/>
      <c r="AT1396" s="136"/>
      <c r="AU1396" s="136"/>
      <c r="AV1396" s="136"/>
      <c r="AW1396" s="136"/>
      <c r="AX1396" s="136"/>
      <c r="AY1396" s="136"/>
      <c r="AZ1396" s="136"/>
      <c r="BA1396" s="136"/>
      <c r="BB1396" s="136"/>
      <c r="BC1396" s="136"/>
      <c r="BD1396" s="136"/>
      <c r="BE1396" s="136"/>
      <c r="BF1396" s="136"/>
      <c r="BG1396" s="136"/>
      <c r="BH1396" s="136"/>
      <c r="BI1396" s="136"/>
      <c r="BJ1396" s="136"/>
      <c r="BK1396" s="136"/>
      <c r="BL1396" s="136"/>
      <c r="BM1396" s="136"/>
      <c r="BN1396" s="136"/>
      <c r="BO1396" s="136"/>
      <c r="BP1396" s="136"/>
      <c r="BQ1396" s="136"/>
      <c r="BR1396" s="136"/>
      <c r="BS1396" s="136"/>
      <c r="BT1396" s="136"/>
      <c r="BU1396" s="136"/>
    </row>
    <row r="1397" spans="1:73">
      <c r="A1397" s="145"/>
      <c r="B1397" s="83"/>
      <c r="C1397" s="83"/>
      <c r="D1397" s="136"/>
      <c r="E1397" s="136"/>
      <c r="F1397" s="136"/>
      <c r="G1397" s="136"/>
      <c r="H1397" s="136"/>
      <c r="I1397" s="137"/>
      <c r="J1397" s="137"/>
      <c r="K1397" s="137"/>
      <c r="L1397" s="136"/>
      <c r="M1397" s="136"/>
      <c r="N1397" s="145"/>
      <c r="O1397" s="136"/>
      <c r="P1397" s="136"/>
      <c r="Q1397" s="137"/>
      <c r="R1397" s="136"/>
      <c r="S1397" s="136"/>
      <c r="T1397" s="137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8"/>
      <c r="AE1397" s="138"/>
      <c r="AF1397" s="138"/>
      <c r="AG1397" s="138"/>
      <c r="AH1397" s="138"/>
      <c r="AI1397" s="138"/>
      <c r="AJ1397" s="138"/>
      <c r="AK1397" s="138"/>
      <c r="AL1397" s="138"/>
      <c r="AM1397" s="138"/>
      <c r="AN1397" s="138"/>
      <c r="AO1397" s="138"/>
      <c r="AP1397" s="136"/>
      <c r="AQ1397" s="136"/>
      <c r="AR1397" s="136"/>
      <c r="AS1397" s="136"/>
      <c r="AT1397" s="136"/>
      <c r="AU1397" s="136"/>
      <c r="AV1397" s="136"/>
      <c r="AW1397" s="136"/>
      <c r="AX1397" s="136"/>
      <c r="AY1397" s="136"/>
      <c r="AZ1397" s="136"/>
      <c r="BA1397" s="136"/>
      <c r="BB1397" s="136"/>
      <c r="BC1397" s="136"/>
      <c r="BD1397" s="136"/>
      <c r="BE1397" s="136"/>
      <c r="BF1397" s="136"/>
      <c r="BG1397" s="136"/>
      <c r="BH1397" s="136"/>
      <c r="BI1397" s="136"/>
      <c r="BJ1397" s="136"/>
      <c r="BK1397" s="136"/>
      <c r="BL1397" s="136"/>
      <c r="BM1397" s="136"/>
      <c r="BN1397" s="136"/>
      <c r="BO1397" s="136"/>
      <c r="BP1397" s="136"/>
      <c r="BQ1397" s="136"/>
      <c r="BR1397" s="136"/>
      <c r="BS1397" s="136"/>
      <c r="BT1397" s="136"/>
      <c r="BU1397" s="136"/>
    </row>
    <row r="1398" spans="1:73">
      <c r="A1398" s="145"/>
      <c r="B1398" s="83"/>
      <c r="C1398" s="83"/>
      <c r="D1398" s="136"/>
      <c r="E1398" s="136"/>
      <c r="F1398" s="136"/>
      <c r="G1398" s="136"/>
      <c r="H1398" s="136"/>
      <c r="I1398" s="137"/>
      <c r="J1398" s="137"/>
      <c r="K1398" s="137"/>
      <c r="L1398" s="136"/>
      <c r="M1398" s="136"/>
      <c r="N1398" s="145"/>
      <c r="O1398" s="136"/>
      <c r="P1398" s="136"/>
      <c r="Q1398" s="137"/>
      <c r="R1398" s="136"/>
      <c r="S1398" s="136"/>
      <c r="T1398" s="137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8"/>
      <c r="AE1398" s="138"/>
      <c r="AF1398" s="138"/>
      <c r="AG1398" s="138"/>
      <c r="AH1398" s="138"/>
      <c r="AI1398" s="138"/>
      <c r="AJ1398" s="138"/>
      <c r="AK1398" s="138"/>
      <c r="AL1398" s="138"/>
      <c r="AM1398" s="138"/>
      <c r="AN1398" s="138"/>
      <c r="AO1398" s="138"/>
      <c r="AP1398" s="136"/>
      <c r="AQ1398" s="136"/>
      <c r="AR1398" s="136"/>
      <c r="AS1398" s="136"/>
      <c r="AT1398" s="136"/>
      <c r="AU1398" s="136"/>
      <c r="AV1398" s="136"/>
      <c r="AW1398" s="136"/>
      <c r="AX1398" s="136"/>
      <c r="AY1398" s="136"/>
      <c r="AZ1398" s="136"/>
      <c r="BA1398" s="136"/>
      <c r="BB1398" s="136"/>
      <c r="BC1398" s="136"/>
      <c r="BD1398" s="136"/>
      <c r="BE1398" s="136"/>
      <c r="BF1398" s="136"/>
      <c r="BG1398" s="136"/>
      <c r="BH1398" s="136"/>
      <c r="BI1398" s="136"/>
      <c r="BJ1398" s="136"/>
      <c r="BK1398" s="136"/>
      <c r="BL1398" s="136"/>
      <c r="BM1398" s="136"/>
      <c r="BN1398" s="136"/>
      <c r="BO1398" s="136"/>
      <c r="BP1398" s="136"/>
      <c r="BQ1398" s="136"/>
      <c r="BR1398" s="136"/>
      <c r="BS1398" s="136"/>
      <c r="BT1398" s="136"/>
      <c r="BU1398" s="136"/>
    </row>
    <row r="1399" spans="1:73">
      <c r="A1399" s="145"/>
      <c r="B1399" s="83"/>
      <c r="C1399" s="83"/>
      <c r="D1399" s="136"/>
      <c r="E1399" s="136"/>
      <c r="F1399" s="136"/>
      <c r="G1399" s="136"/>
      <c r="H1399" s="136"/>
      <c r="I1399" s="137"/>
      <c r="J1399" s="137"/>
      <c r="K1399" s="137"/>
      <c r="L1399" s="136"/>
      <c r="M1399" s="136"/>
      <c r="N1399" s="145"/>
      <c r="O1399" s="136"/>
      <c r="P1399" s="136"/>
      <c r="Q1399" s="137"/>
      <c r="R1399" s="136"/>
      <c r="S1399" s="136"/>
      <c r="T1399" s="137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8"/>
      <c r="AE1399" s="138"/>
      <c r="AF1399" s="138"/>
      <c r="AG1399" s="138"/>
      <c r="AH1399" s="138"/>
      <c r="AI1399" s="138"/>
      <c r="AJ1399" s="138"/>
      <c r="AK1399" s="138"/>
      <c r="AL1399" s="138"/>
      <c r="AM1399" s="138"/>
      <c r="AN1399" s="138"/>
      <c r="AO1399" s="138"/>
      <c r="AP1399" s="136"/>
      <c r="AQ1399" s="136"/>
      <c r="AR1399" s="136"/>
      <c r="AS1399" s="136"/>
      <c r="AT1399" s="136"/>
      <c r="AU1399" s="136"/>
      <c r="AV1399" s="136"/>
      <c r="AW1399" s="136"/>
      <c r="AX1399" s="136"/>
      <c r="AY1399" s="136"/>
      <c r="AZ1399" s="136"/>
      <c r="BA1399" s="136"/>
      <c r="BB1399" s="136"/>
      <c r="BC1399" s="136"/>
      <c r="BD1399" s="136"/>
      <c r="BE1399" s="136"/>
      <c r="BF1399" s="136"/>
      <c r="BG1399" s="136"/>
      <c r="BH1399" s="136"/>
      <c r="BI1399" s="136"/>
      <c r="BJ1399" s="136"/>
      <c r="BK1399" s="136"/>
      <c r="BL1399" s="136"/>
      <c r="BM1399" s="136"/>
      <c r="BN1399" s="136"/>
      <c r="BO1399" s="136"/>
      <c r="BP1399" s="136"/>
      <c r="BQ1399" s="136"/>
      <c r="BR1399" s="136"/>
      <c r="BS1399" s="136"/>
      <c r="BT1399" s="136"/>
      <c r="BU1399" s="136"/>
    </row>
    <row r="1400" spans="1:73">
      <c r="A1400" s="145"/>
      <c r="B1400" s="83"/>
      <c r="C1400" s="83"/>
      <c r="D1400" s="136"/>
      <c r="E1400" s="136"/>
      <c r="F1400" s="136"/>
      <c r="G1400" s="136"/>
      <c r="H1400" s="136"/>
      <c r="I1400" s="137"/>
      <c r="J1400" s="137"/>
      <c r="K1400" s="137"/>
      <c r="L1400" s="136"/>
      <c r="M1400" s="136"/>
      <c r="N1400" s="145"/>
      <c r="O1400" s="136"/>
      <c r="P1400" s="136"/>
      <c r="Q1400" s="137"/>
      <c r="R1400" s="136"/>
      <c r="S1400" s="136"/>
      <c r="T1400" s="137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8"/>
      <c r="AE1400" s="138"/>
      <c r="AF1400" s="138"/>
      <c r="AG1400" s="138"/>
      <c r="AH1400" s="138"/>
      <c r="AI1400" s="138"/>
      <c r="AJ1400" s="138"/>
      <c r="AK1400" s="138"/>
      <c r="AL1400" s="138"/>
      <c r="AM1400" s="138"/>
      <c r="AN1400" s="138"/>
      <c r="AO1400" s="138"/>
      <c r="AP1400" s="136"/>
      <c r="AQ1400" s="136"/>
      <c r="AR1400" s="136"/>
      <c r="AS1400" s="136"/>
      <c r="AT1400" s="136"/>
      <c r="AU1400" s="136"/>
      <c r="AV1400" s="136"/>
      <c r="AW1400" s="136"/>
      <c r="AX1400" s="136"/>
      <c r="AY1400" s="136"/>
      <c r="AZ1400" s="136"/>
      <c r="BA1400" s="136"/>
      <c r="BB1400" s="136"/>
      <c r="BC1400" s="136"/>
      <c r="BD1400" s="136"/>
      <c r="BE1400" s="136"/>
      <c r="BF1400" s="136"/>
      <c r="BG1400" s="136"/>
      <c r="BH1400" s="136"/>
      <c r="BI1400" s="136"/>
      <c r="BJ1400" s="136"/>
      <c r="BK1400" s="136"/>
      <c r="BL1400" s="136"/>
      <c r="BM1400" s="136"/>
      <c r="BN1400" s="136"/>
      <c r="BO1400" s="136"/>
      <c r="BP1400" s="136"/>
      <c r="BQ1400" s="136"/>
      <c r="BR1400" s="136"/>
      <c r="BS1400" s="136"/>
      <c r="BT1400" s="136"/>
      <c r="BU1400" s="136"/>
    </row>
    <row r="1401" spans="1:73">
      <c r="A1401" s="145"/>
      <c r="B1401" s="83"/>
      <c r="C1401" s="83"/>
      <c r="D1401" s="136"/>
      <c r="E1401" s="136"/>
      <c r="F1401" s="136"/>
      <c r="G1401" s="136"/>
      <c r="H1401" s="136"/>
      <c r="I1401" s="137"/>
      <c r="J1401" s="137"/>
      <c r="K1401" s="137"/>
      <c r="L1401" s="136"/>
      <c r="M1401" s="136"/>
      <c r="N1401" s="145"/>
      <c r="O1401" s="136"/>
      <c r="P1401" s="136"/>
      <c r="Q1401" s="137"/>
      <c r="R1401" s="136"/>
      <c r="S1401" s="136"/>
      <c r="T1401" s="137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8"/>
      <c r="AE1401" s="138"/>
      <c r="AF1401" s="138"/>
      <c r="AG1401" s="138"/>
      <c r="AH1401" s="138"/>
      <c r="AI1401" s="138"/>
      <c r="AJ1401" s="138"/>
      <c r="AK1401" s="138"/>
      <c r="AL1401" s="138"/>
      <c r="AM1401" s="138"/>
      <c r="AN1401" s="138"/>
      <c r="AO1401" s="138"/>
      <c r="AP1401" s="136"/>
      <c r="AQ1401" s="136"/>
      <c r="AR1401" s="136"/>
      <c r="AS1401" s="136"/>
      <c r="AT1401" s="136"/>
      <c r="AU1401" s="136"/>
      <c r="AV1401" s="136"/>
      <c r="AW1401" s="136"/>
      <c r="AX1401" s="136"/>
      <c r="AY1401" s="136"/>
      <c r="AZ1401" s="136"/>
      <c r="BA1401" s="136"/>
      <c r="BB1401" s="136"/>
      <c r="BC1401" s="136"/>
      <c r="BD1401" s="136"/>
      <c r="BE1401" s="136"/>
      <c r="BF1401" s="136"/>
      <c r="BG1401" s="136"/>
      <c r="BH1401" s="136"/>
      <c r="BI1401" s="136"/>
      <c r="BJ1401" s="136"/>
      <c r="BK1401" s="136"/>
      <c r="BL1401" s="136"/>
      <c r="BM1401" s="136"/>
      <c r="BN1401" s="136"/>
      <c r="BO1401" s="136"/>
      <c r="BP1401" s="136"/>
      <c r="BQ1401" s="136"/>
      <c r="BR1401" s="136"/>
      <c r="BS1401" s="136"/>
      <c r="BT1401" s="136"/>
      <c r="BU1401" s="136"/>
    </row>
    <row r="1402" spans="1:73">
      <c r="A1402" s="145"/>
      <c r="B1402" s="83"/>
      <c r="C1402" s="83"/>
      <c r="D1402" s="136"/>
      <c r="E1402" s="136"/>
      <c r="F1402" s="136"/>
      <c r="G1402" s="136"/>
      <c r="H1402" s="136"/>
      <c r="I1402" s="137"/>
      <c r="J1402" s="137"/>
      <c r="K1402" s="137"/>
      <c r="L1402" s="136"/>
      <c r="M1402" s="136"/>
      <c r="N1402" s="145"/>
      <c r="O1402" s="136"/>
      <c r="P1402" s="136"/>
      <c r="Q1402" s="137"/>
      <c r="R1402" s="136"/>
      <c r="S1402" s="136"/>
      <c r="T1402" s="137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8"/>
      <c r="AE1402" s="138"/>
      <c r="AF1402" s="138"/>
      <c r="AG1402" s="138"/>
      <c r="AH1402" s="138"/>
      <c r="AI1402" s="138"/>
      <c r="AJ1402" s="138"/>
      <c r="AK1402" s="138"/>
      <c r="AL1402" s="138"/>
      <c r="AM1402" s="138"/>
      <c r="AN1402" s="138"/>
      <c r="AO1402" s="138"/>
      <c r="AP1402" s="136"/>
      <c r="AQ1402" s="136"/>
      <c r="AR1402" s="136"/>
      <c r="AS1402" s="136"/>
      <c r="AT1402" s="136"/>
      <c r="AU1402" s="136"/>
      <c r="AV1402" s="136"/>
      <c r="AW1402" s="136"/>
      <c r="AX1402" s="136"/>
      <c r="AY1402" s="136"/>
      <c r="AZ1402" s="136"/>
      <c r="BA1402" s="136"/>
      <c r="BB1402" s="136"/>
      <c r="BC1402" s="136"/>
      <c r="BD1402" s="136"/>
      <c r="BE1402" s="136"/>
      <c r="BF1402" s="136"/>
      <c r="BG1402" s="136"/>
      <c r="BH1402" s="136"/>
      <c r="BI1402" s="136"/>
      <c r="BJ1402" s="136"/>
      <c r="BK1402" s="136"/>
      <c r="BL1402" s="136"/>
      <c r="BM1402" s="136"/>
      <c r="BN1402" s="136"/>
      <c r="BO1402" s="136"/>
      <c r="BP1402" s="136"/>
      <c r="BQ1402" s="136"/>
      <c r="BR1402" s="136"/>
      <c r="BS1402" s="136"/>
      <c r="BT1402" s="136"/>
      <c r="BU1402" s="136"/>
    </row>
    <row r="1403" spans="1:73">
      <c r="A1403" s="145"/>
      <c r="B1403" s="83"/>
      <c r="C1403" s="83"/>
      <c r="D1403" s="136"/>
      <c r="E1403" s="136"/>
      <c r="F1403" s="136"/>
      <c r="G1403" s="136"/>
      <c r="H1403" s="136"/>
      <c r="I1403" s="137"/>
      <c r="J1403" s="137"/>
      <c r="K1403" s="137"/>
      <c r="L1403" s="136"/>
      <c r="M1403" s="136"/>
      <c r="N1403" s="145"/>
      <c r="O1403" s="136"/>
      <c r="P1403" s="136"/>
      <c r="Q1403" s="137"/>
      <c r="R1403" s="136"/>
      <c r="S1403" s="136"/>
      <c r="T1403" s="137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8"/>
      <c r="AE1403" s="138"/>
      <c r="AF1403" s="138"/>
      <c r="AG1403" s="138"/>
      <c r="AH1403" s="138"/>
      <c r="AI1403" s="138"/>
      <c r="AJ1403" s="138"/>
      <c r="AK1403" s="138"/>
      <c r="AL1403" s="138"/>
      <c r="AM1403" s="138"/>
      <c r="AN1403" s="138"/>
      <c r="AO1403" s="138"/>
      <c r="AP1403" s="136"/>
      <c r="AQ1403" s="136"/>
      <c r="AR1403" s="136"/>
      <c r="AS1403" s="136"/>
      <c r="AT1403" s="136"/>
      <c r="AU1403" s="136"/>
      <c r="AV1403" s="136"/>
      <c r="AW1403" s="136"/>
      <c r="AX1403" s="136"/>
      <c r="AY1403" s="136"/>
      <c r="AZ1403" s="136"/>
      <c r="BA1403" s="136"/>
      <c r="BB1403" s="136"/>
      <c r="BC1403" s="136"/>
      <c r="BD1403" s="136"/>
      <c r="BE1403" s="136"/>
      <c r="BF1403" s="136"/>
      <c r="BG1403" s="136"/>
      <c r="BH1403" s="136"/>
      <c r="BI1403" s="136"/>
      <c r="BJ1403" s="136"/>
      <c r="BK1403" s="136"/>
      <c r="BL1403" s="136"/>
      <c r="BM1403" s="136"/>
      <c r="BN1403" s="136"/>
      <c r="BO1403" s="136"/>
      <c r="BP1403" s="136"/>
      <c r="BQ1403" s="136"/>
      <c r="BR1403" s="136"/>
      <c r="BS1403" s="136"/>
      <c r="BT1403" s="136"/>
      <c r="BU1403" s="136"/>
    </row>
    <row r="1404" spans="1:73">
      <c r="A1404" s="145"/>
      <c r="B1404" s="83"/>
      <c r="C1404" s="83"/>
      <c r="D1404" s="136"/>
      <c r="E1404" s="136"/>
      <c r="F1404" s="136"/>
      <c r="G1404" s="136"/>
      <c r="H1404" s="136"/>
      <c r="I1404" s="137"/>
      <c r="J1404" s="137"/>
      <c r="K1404" s="137"/>
      <c r="L1404" s="136"/>
      <c r="M1404" s="136"/>
      <c r="N1404" s="145"/>
      <c r="O1404" s="136"/>
      <c r="P1404" s="136"/>
      <c r="Q1404" s="137"/>
      <c r="R1404" s="136"/>
      <c r="S1404" s="136"/>
      <c r="T1404" s="137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8"/>
      <c r="AE1404" s="138"/>
      <c r="AF1404" s="138"/>
      <c r="AG1404" s="138"/>
      <c r="AH1404" s="138"/>
      <c r="AI1404" s="138"/>
      <c r="AJ1404" s="138"/>
      <c r="AK1404" s="138"/>
      <c r="AL1404" s="138"/>
      <c r="AM1404" s="138"/>
      <c r="AN1404" s="138"/>
      <c r="AO1404" s="138"/>
      <c r="AP1404" s="136"/>
      <c r="AQ1404" s="136"/>
      <c r="AR1404" s="136"/>
      <c r="AS1404" s="136"/>
      <c r="AT1404" s="136"/>
      <c r="AU1404" s="136"/>
      <c r="AV1404" s="136"/>
      <c r="AW1404" s="136"/>
      <c r="AX1404" s="136"/>
      <c r="AY1404" s="136"/>
      <c r="AZ1404" s="136"/>
      <c r="BA1404" s="136"/>
      <c r="BB1404" s="136"/>
      <c r="BC1404" s="136"/>
      <c r="BD1404" s="136"/>
      <c r="BE1404" s="136"/>
      <c r="BF1404" s="136"/>
      <c r="BG1404" s="136"/>
      <c r="BH1404" s="136"/>
      <c r="BI1404" s="136"/>
      <c r="BJ1404" s="136"/>
      <c r="BK1404" s="136"/>
      <c r="BL1404" s="136"/>
      <c r="BM1404" s="136"/>
      <c r="BN1404" s="136"/>
      <c r="BO1404" s="136"/>
      <c r="BP1404" s="136"/>
      <c r="BQ1404" s="136"/>
      <c r="BR1404" s="136"/>
      <c r="BS1404" s="136"/>
      <c r="BT1404" s="136"/>
      <c r="BU1404" s="136"/>
    </row>
    <row r="1405" spans="1:73">
      <c r="A1405" s="145"/>
      <c r="B1405" s="83"/>
      <c r="C1405" s="83"/>
      <c r="D1405" s="136"/>
      <c r="E1405" s="136"/>
      <c r="F1405" s="136"/>
      <c r="G1405" s="136"/>
      <c r="H1405" s="136"/>
      <c r="I1405" s="137"/>
      <c r="J1405" s="137"/>
      <c r="K1405" s="137"/>
      <c r="L1405" s="136"/>
      <c r="M1405" s="136"/>
      <c r="N1405" s="145"/>
      <c r="O1405" s="136"/>
      <c r="P1405" s="136"/>
      <c r="Q1405" s="137"/>
      <c r="R1405" s="136"/>
      <c r="S1405" s="136"/>
      <c r="T1405" s="137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8"/>
      <c r="AE1405" s="138"/>
      <c r="AF1405" s="138"/>
      <c r="AG1405" s="138"/>
      <c r="AH1405" s="138"/>
      <c r="AI1405" s="138"/>
      <c r="AJ1405" s="138"/>
      <c r="AK1405" s="138"/>
      <c r="AL1405" s="138"/>
      <c r="AM1405" s="138"/>
      <c r="AN1405" s="138"/>
      <c r="AO1405" s="138"/>
      <c r="AP1405" s="136"/>
      <c r="AQ1405" s="136"/>
      <c r="AR1405" s="136"/>
      <c r="AS1405" s="136"/>
      <c r="AT1405" s="136"/>
      <c r="AU1405" s="136"/>
      <c r="AV1405" s="136"/>
      <c r="AW1405" s="136"/>
      <c r="AX1405" s="136"/>
      <c r="AY1405" s="136"/>
      <c r="AZ1405" s="136"/>
      <c r="BA1405" s="136"/>
      <c r="BB1405" s="136"/>
      <c r="BC1405" s="136"/>
      <c r="BD1405" s="136"/>
      <c r="BE1405" s="136"/>
      <c r="BF1405" s="136"/>
      <c r="BG1405" s="136"/>
      <c r="BH1405" s="136"/>
      <c r="BI1405" s="136"/>
      <c r="BJ1405" s="136"/>
      <c r="BK1405" s="136"/>
      <c r="BL1405" s="136"/>
      <c r="BM1405" s="136"/>
      <c r="BN1405" s="136"/>
      <c r="BO1405" s="136"/>
      <c r="BP1405" s="136"/>
      <c r="BQ1405" s="136"/>
      <c r="BR1405" s="136"/>
      <c r="BS1405" s="136"/>
      <c r="BT1405" s="136"/>
      <c r="BU1405" s="136"/>
    </row>
    <row r="1406" spans="1:73">
      <c r="A1406" s="145"/>
      <c r="B1406" s="83"/>
      <c r="C1406" s="83"/>
      <c r="D1406" s="136"/>
      <c r="E1406" s="136"/>
      <c r="F1406" s="136"/>
      <c r="G1406" s="136"/>
      <c r="H1406" s="136"/>
      <c r="I1406" s="137"/>
      <c r="J1406" s="137"/>
      <c r="K1406" s="137"/>
      <c r="L1406" s="136"/>
      <c r="M1406" s="136"/>
      <c r="N1406" s="145"/>
      <c r="O1406" s="136"/>
      <c r="P1406" s="136"/>
      <c r="Q1406" s="137"/>
      <c r="R1406" s="136"/>
      <c r="S1406" s="136"/>
      <c r="T1406" s="137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8"/>
      <c r="AE1406" s="138"/>
      <c r="AF1406" s="138"/>
      <c r="AG1406" s="138"/>
      <c r="AH1406" s="138"/>
      <c r="AI1406" s="138"/>
      <c r="AJ1406" s="138"/>
      <c r="AK1406" s="138"/>
      <c r="AL1406" s="138"/>
      <c r="AM1406" s="138"/>
      <c r="AN1406" s="138"/>
      <c r="AO1406" s="138"/>
      <c r="AP1406" s="136"/>
      <c r="AQ1406" s="136"/>
      <c r="AR1406" s="136"/>
      <c r="AS1406" s="136"/>
      <c r="AT1406" s="136"/>
      <c r="AU1406" s="136"/>
      <c r="AV1406" s="136"/>
      <c r="AW1406" s="136"/>
      <c r="AX1406" s="136"/>
      <c r="AY1406" s="136"/>
      <c r="AZ1406" s="136"/>
      <c r="BA1406" s="136"/>
      <c r="BB1406" s="136"/>
      <c r="BC1406" s="136"/>
      <c r="BD1406" s="136"/>
      <c r="BE1406" s="136"/>
      <c r="BF1406" s="136"/>
      <c r="BG1406" s="136"/>
      <c r="BH1406" s="136"/>
      <c r="BI1406" s="136"/>
      <c r="BJ1406" s="136"/>
      <c r="BK1406" s="136"/>
      <c r="BL1406" s="136"/>
      <c r="BM1406" s="136"/>
      <c r="BN1406" s="136"/>
      <c r="BO1406" s="136"/>
      <c r="BP1406" s="136"/>
      <c r="BQ1406" s="136"/>
      <c r="BR1406" s="136"/>
      <c r="BS1406" s="136"/>
      <c r="BT1406" s="136"/>
      <c r="BU1406" s="136"/>
    </row>
    <row r="1407" spans="1:73">
      <c r="A1407" s="145"/>
      <c r="B1407" s="83"/>
      <c r="C1407" s="83"/>
      <c r="D1407" s="136"/>
      <c r="E1407" s="136"/>
      <c r="F1407" s="136"/>
      <c r="G1407" s="136"/>
      <c r="H1407" s="136"/>
      <c r="I1407" s="137"/>
      <c r="J1407" s="137"/>
      <c r="K1407" s="137"/>
      <c r="L1407" s="136"/>
      <c r="M1407" s="136"/>
      <c r="N1407" s="145"/>
      <c r="O1407" s="136"/>
      <c r="P1407" s="136"/>
      <c r="Q1407" s="137"/>
      <c r="R1407" s="136"/>
      <c r="S1407" s="136"/>
      <c r="T1407" s="137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8"/>
      <c r="AE1407" s="138"/>
      <c r="AF1407" s="138"/>
      <c r="AG1407" s="138"/>
      <c r="AH1407" s="138"/>
      <c r="AI1407" s="138"/>
      <c r="AJ1407" s="138"/>
      <c r="AK1407" s="138"/>
      <c r="AL1407" s="138"/>
      <c r="AM1407" s="138"/>
      <c r="AN1407" s="138"/>
      <c r="AO1407" s="138"/>
      <c r="AP1407" s="136"/>
      <c r="AQ1407" s="136"/>
      <c r="AR1407" s="136"/>
      <c r="AS1407" s="136"/>
      <c r="AT1407" s="136"/>
      <c r="AU1407" s="136"/>
      <c r="AV1407" s="136"/>
      <c r="AW1407" s="136"/>
      <c r="AX1407" s="136"/>
      <c r="AY1407" s="136"/>
      <c r="AZ1407" s="136"/>
      <c r="BA1407" s="136"/>
      <c r="BB1407" s="136"/>
      <c r="BC1407" s="136"/>
      <c r="BD1407" s="136"/>
      <c r="BE1407" s="136"/>
      <c r="BF1407" s="136"/>
      <c r="BG1407" s="136"/>
      <c r="BH1407" s="136"/>
      <c r="BI1407" s="136"/>
      <c r="BJ1407" s="136"/>
      <c r="BK1407" s="136"/>
      <c r="BL1407" s="136"/>
      <c r="BM1407" s="136"/>
      <c r="BN1407" s="136"/>
      <c r="BO1407" s="136"/>
      <c r="BP1407" s="136"/>
      <c r="BQ1407" s="136"/>
      <c r="BR1407" s="136"/>
      <c r="BS1407" s="136"/>
      <c r="BT1407" s="136"/>
      <c r="BU1407" s="136"/>
    </row>
    <row r="1408" spans="1:73">
      <c r="A1408" s="145"/>
      <c r="B1408" s="83"/>
      <c r="C1408" s="83"/>
      <c r="D1408" s="136"/>
      <c r="E1408" s="136"/>
      <c r="F1408" s="136"/>
      <c r="G1408" s="136"/>
      <c r="H1408" s="136"/>
      <c r="I1408" s="137"/>
      <c r="J1408" s="137"/>
      <c r="K1408" s="137"/>
      <c r="L1408" s="136"/>
      <c r="M1408" s="136"/>
      <c r="N1408" s="145"/>
      <c r="O1408" s="136"/>
      <c r="P1408" s="136"/>
      <c r="Q1408" s="137"/>
      <c r="R1408" s="136"/>
      <c r="S1408" s="136"/>
      <c r="T1408" s="137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8"/>
      <c r="AE1408" s="138"/>
      <c r="AF1408" s="138"/>
      <c r="AG1408" s="138"/>
      <c r="AH1408" s="138"/>
      <c r="AI1408" s="138"/>
      <c r="AJ1408" s="138"/>
      <c r="AK1408" s="138"/>
      <c r="AL1408" s="138"/>
      <c r="AM1408" s="138"/>
      <c r="AN1408" s="138"/>
      <c r="AO1408" s="138"/>
      <c r="AP1408" s="136"/>
      <c r="AQ1408" s="136"/>
      <c r="AR1408" s="136"/>
      <c r="AS1408" s="136"/>
      <c r="AT1408" s="136"/>
      <c r="AU1408" s="136"/>
      <c r="AV1408" s="136"/>
      <c r="AW1408" s="136"/>
      <c r="AX1408" s="136"/>
      <c r="AY1408" s="136"/>
      <c r="AZ1408" s="136"/>
      <c r="BA1408" s="136"/>
      <c r="BB1408" s="136"/>
      <c r="BC1408" s="136"/>
      <c r="BD1408" s="136"/>
      <c r="BE1408" s="136"/>
      <c r="BF1408" s="136"/>
      <c r="BG1408" s="136"/>
      <c r="BH1408" s="136"/>
      <c r="BI1408" s="136"/>
      <c r="BJ1408" s="136"/>
      <c r="BK1408" s="136"/>
      <c r="BL1408" s="136"/>
      <c r="BM1408" s="136"/>
      <c r="BN1408" s="136"/>
      <c r="BO1408" s="136"/>
      <c r="BP1408" s="136"/>
      <c r="BQ1408" s="136"/>
      <c r="BR1408" s="136"/>
      <c r="BS1408" s="136"/>
      <c r="BT1408" s="136"/>
      <c r="BU1408" s="136"/>
    </row>
    <row r="1409" spans="1:73">
      <c r="A1409" s="145"/>
      <c r="B1409" s="83"/>
      <c r="C1409" s="83"/>
      <c r="D1409" s="136"/>
      <c r="E1409" s="136"/>
      <c r="F1409" s="136"/>
      <c r="G1409" s="136"/>
      <c r="H1409" s="136"/>
      <c r="I1409" s="137"/>
      <c r="J1409" s="137"/>
      <c r="K1409" s="137"/>
      <c r="L1409" s="136"/>
      <c r="M1409" s="136"/>
      <c r="N1409" s="145"/>
      <c r="O1409" s="136"/>
      <c r="P1409" s="136"/>
      <c r="Q1409" s="137"/>
      <c r="R1409" s="136"/>
      <c r="S1409" s="136"/>
      <c r="T1409" s="137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8"/>
      <c r="AE1409" s="138"/>
      <c r="AF1409" s="138"/>
      <c r="AG1409" s="138"/>
      <c r="AH1409" s="138"/>
      <c r="AI1409" s="138"/>
      <c r="AJ1409" s="138"/>
      <c r="AK1409" s="138"/>
      <c r="AL1409" s="138"/>
      <c r="AM1409" s="138"/>
      <c r="AN1409" s="138"/>
      <c r="AO1409" s="138"/>
      <c r="AP1409" s="136"/>
      <c r="AQ1409" s="136"/>
      <c r="AR1409" s="136"/>
      <c r="AS1409" s="136"/>
      <c r="AT1409" s="136"/>
      <c r="AU1409" s="136"/>
      <c r="AV1409" s="136"/>
      <c r="AW1409" s="136"/>
      <c r="AX1409" s="136"/>
      <c r="AY1409" s="136"/>
      <c r="AZ1409" s="136"/>
      <c r="BA1409" s="136"/>
      <c r="BB1409" s="136"/>
      <c r="BC1409" s="136"/>
      <c r="BD1409" s="136"/>
      <c r="BE1409" s="136"/>
      <c r="BF1409" s="136"/>
      <c r="BG1409" s="136"/>
      <c r="BH1409" s="136"/>
      <c r="BI1409" s="136"/>
      <c r="BJ1409" s="136"/>
      <c r="BK1409" s="136"/>
      <c r="BL1409" s="136"/>
      <c r="BM1409" s="136"/>
      <c r="BN1409" s="136"/>
      <c r="BO1409" s="136"/>
      <c r="BP1409" s="136"/>
      <c r="BQ1409" s="136"/>
      <c r="BR1409" s="136"/>
      <c r="BS1409" s="136"/>
      <c r="BT1409" s="136"/>
      <c r="BU1409" s="136"/>
    </row>
    <row r="1410" spans="1:73">
      <c r="A1410" s="145"/>
      <c r="B1410" s="83"/>
      <c r="C1410" s="83"/>
      <c r="D1410" s="136"/>
      <c r="E1410" s="136"/>
      <c r="F1410" s="136"/>
      <c r="G1410" s="136"/>
      <c r="H1410" s="136"/>
      <c r="I1410" s="137"/>
      <c r="J1410" s="137"/>
      <c r="K1410" s="137"/>
      <c r="L1410" s="136"/>
      <c r="M1410" s="136"/>
      <c r="N1410" s="145"/>
      <c r="O1410" s="136"/>
      <c r="P1410" s="136"/>
      <c r="Q1410" s="137"/>
      <c r="R1410" s="136"/>
      <c r="S1410" s="136"/>
      <c r="T1410" s="137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8"/>
      <c r="AE1410" s="138"/>
      <c r="AF1410" s="138"/>
      <c r="AG1410" s="138"/>
      <c r="AH1410" s="138"/>
      <c r="AI1410" s="138"/>
      <c r="AJ1410" s="138"/>
      <c r="AK1410" s="138"/>
      <c r="AL1410" s="138"/>
      <c r="AM1410" s="138"/>
      <c r="AN1410" s="138"/>
      <c r="AO1410" s="138"/>
      <c r="AP1410" s="136"/>
      <c r="AQ1410" s="136"/>
      <c r="AR1410" s="136"/>
      <c r="AS1410" s="136"/>
      <c r="AT1410" s="136"/>
      <c r="AU1410" s="136"/>
      <c r="AV1410" s="136"/>
      <c r="AW1410" s="136"/>
      <c r="AX1410" s="136"/>
      <c r="AY1410" s="136"/>
      <c r="AZ1410" s="136"/>
      <c r="BA1410" s="136"/>
      <c r="BB1410" s="136"/>
      <c r="BC1410" s="136"/>
      <c r="BD1410" s="136"/>
      <c r="BE1410" s="136"/>
      <c r="BF1410" s="136"/>
      <c r="BG1410" s="136"/>
      <c r="BH1410" s="136"/>
      <c r="BI1410" s="136"/>
      <c r="BJ1410" s="136"/>
      <c r="BK1410" s="136"/>
      <c r="BL1410" s="136"/>
      <c r="BM1410" s="136"/>
      <c r="BN1410" s="136"/>
      <c r="BO1410" s="136"/>
      <c r="BP1410" s="136"/>
      <c r="BQ1410" s="136"/>
      <c r="BR1410" s="136"/>
      <c r="BS1410" s="136"/>
      <c r="BT1410" s="136"/>
      <c r="BU1410" s="136"/>
    </row>
    <row r="1411" spans="1:73">
      <c r="A1411" s="145"/>
      <c r="B1411" s="83"/>
      <c r="C1411" s="83"/>
      <c r="D1411" s="136"/>
      <c r="E1411" s="136"/>
      <c r="F1411" s="136"/>
      <c r="G1411" s="136"/>
      <c r="H1411" s="136"/>
      <c r="I1411" s="137"/>
      <c r="J1411" s="137"/>
      <c r="K1411" s="137"/>
      <c r="L1411" s="136"/>
      <c r="M1411" s="136"/>
      <c r="N1411" s="145"/>
      <c r="O1411" s="136"/>
      <c r="P1411" s="136"/>
      <c r="Q1411" s="137"/>
      <c r="R1411" s="136"/>
      <c r="S1411" s="136"/>
      <c r="T1411" s="137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8"/>
      <c r="AE1411" s="138"/>
      <c r="AF1411" s="138"/>
      <c r="AG1411" s="138"/>
      <c r="AH1411" s="138"/>
      <c r="AI1411" s="138"/>
      <c r="AJ1411" s="138"/>
      <c r="AK1411" s="138"/>
      <c r="AL1411" s="138"/>
      <c r="AM1411" s="138"/>
      <c r="AN1411" s="138"/>
      <c r="AO1411" s="138"/>
      <c r="AP1411" s="136"/>
      <c r="AQ1411" s="136"/>
      <c r="AR1411" s="136"/>
      <c r="AS1411" s="136"/>
      <c r="AT1411" s="136"/>
      <c r="AU1411" s="136"/>
      <c r="AV1411" s="136"/>
      <c r="AW1411" s="136"/>
      <c r="AX1411" s="136"/>
      <c r="AY1411" s="136"/>
      <c r="AZ1411" s="136"/>
      <c r="BA1411" s="136"/>
      <c r="BB1411" s="136"/>
      <c r="BC1411" s="136"/>
      <c r="BD1411" s="136"/>
      <c r="BE1411" s="136"/>
      <c r="BF1411" s="136"/>
      <c r="BG1411" s="136"/>
      <c r="BH1411" s="136"/>
      <c r="BI1411" s="136"/>
      <c r="BJ1411" s="136"/>
      <c r="BK1411" s="136"/>
      <c r="BL1411" s="136"/>
      <c r="BM1411" s="136"/>
      <c r="BN1411" s="136"/>
      <c r="BO1411" s="136"/>
      <c r="BP1411" s="136"/>
      <c r="BQ1411" s="136"/>
      <c r="BR1411" s="136"/>
      <c r="BS1411" s="136"/>
      <c r="BT1411" s="136"/>
      <c r="BU1411" s="136"/>
    </row>
    <row r="1412" spans="1:73">
      <c r="A1412" s="145"/>
      <c r="B1412" s="83"/>
      <c r="C1412" s="83"/>
      <c r="D1412" s="136"/>
      <c r="E1412" s="136"/>
      <c r="F1412" s="136"/>
      <c r="G1412" s="136"/>
      <c r="H1412" s="136"/>
      <c r="I1412" s="137"/>
      <c r="J1412" s="137"/>
      <c r="K1412" s="137"/>
      <c r="L1412" s="136"/>
      <c r="M1412" s="136"/>
      <c r="N1412" s="145"/>
      <c r="O1412" s="136"/>
      <c r="P1412" s="136"/>
      <c r="Q1412" s="137"/>
      <c r="R1412" s="136"/>
      <c r="S1412" s="136"/>
      <c r="T1412" s="137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8"/>
      <c r="AE1412" s="138"/>
      <c r="AF1412" s="138"/>
      <c r="AG1412" s="138"/>
      <c r="AH1412" s="138"/>
      <c r="AI1412" s="138"/>
      <c r="AJ1412" s="138"/>
      <c r="AK1412" s="138"/>
      <c r="AL1412" s="138"/>
      <c r="AM1412" s="138"/>
      <c r="AN1412" s="138"/>
      <c r="AO1412" s="138"/>
      <c r="AP1412" s="136"/>
      <c r="AQ1412" s="136"/>
      <c r="AR1412" s="136"/>
      <c r="AS1412" s="136"/>
      <c r="AT1412" s="136"/>
      <c r="AU1412" s="136"/>
      <c r="AV1412" s="136"/>
      <c r="AW1412" s="136"/>
      <c r="AX1412" s="136"/>
      <c r="AY1412" s="136"/>
      <c r="AZ1412" s="136"/>
      <c r="BA1412" s="136"/>
      <c r="BB1412" s="136"/>
      <c r="BC1412" s="136"/>
      <c r="BD1412" s="136"/>
      <c r="BE1412" s="136"/>
      <c r="BF1412" s="136"/>
      <c r="BG1412" s="136"/>
      <c r="BH1412" s="136"/>
      <c r="BI1412" s="136"/>
      <c r="BJ1412" s="136"/>
      <c r="BK1412" s="136"/>
      <c r="BL1412" s="136"/>
      <c r="BM1412" s="136"/>
      <c r="BN1412" s="136"/>
      <c r="BO1412" s="136"/>
      <c r="BP1412" s="136"/>
      <c r="BQ1412" s="136"/>
      <c r="BR1412" s="136"/>
      <c r="BS1412" s="136"/>
      <c r="BT1412" s="136"/>
      <c r="BU1412" s="136"/>
    </row>
    <row r="1413" spans="1:73">
      <c r="A1413" s="145"/>
      <c r="B1413" s="83"/>
      <c r="C1413" s="83"/>
      <c r="D1413" s="136"/>
      <c r="E1413" s="136"/>
      <c r="F1413" s="136"/>
      <c r="G1413" s="136"/>
      <c r="H1413" s="136"/>
      <c r="I1413" s="137"/>
      <c r="J1413" s="137"/>
      <c r="K1413" s="137"/>
      <c r="L1413" s="136"/>
      <c r="M1413" s="136"/>
      <c r="N1413" s="145"/>
      <c r="O1413" s="136"/>
      <c r="P1413" s="136"/>
      <c r="Q1413" s="137"/>
      <c r="R1413" s="136"/>
      <c r="S1413" s="136"/>
      <c r="T1413" s="137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8"/>
      <c r="AE1413" s="138"/>
      <c r="AF1413" s="138"/>
      <c r="AG1413" s="138"/>
      <c r="AH1413" s="138"/>
      <c r="AI1413" s="138"/>
      <c r="AJ1413" s="138"/>
      <c r="AK1413" s="138"/>
      <c r="AL1413" s="138"/>
      <c r="AM1413" s="138"/>
      <c r="AN1413" s="138"/>
      <c r="AO1413" s="138"/>
      <c r="AP1413" s="136"/>
      <c r="AQ1413" s="136"/>
      <c r="AR1413" s="136"/>
      <c r="AS1413" s="136"/>
      <c r="AT1413" s="136"/>
      <c r="AU1413" s="136"/>
      <c r="AV1413" s="136"/>
      <c r="AW1413" s="136"/>
      <c r="AX1413" s="136"/>
      <c r="AY1413" s="136"/>
      <c r="AZ1413" s="136"/>
      <c r="BA1413" s="136"/>
      <c r="BB1413" s="136"/>
      <c r="BC1413" s="136"/>
      <c r="BD1413" s="136"/>
      <c r="BE1413" s="136"/>
      <c r="BF1413" s="136"/>
      <c r="BG1413" s="136"/>
      <c r="BH1413" s="136"/>
      <c r="BI1413" s="136"/>
      <c r="BJ1413" s="136"/>
      <c r="BK1413" s="136"/>
      <c r="BL1413" s="136"/>
      <c r="BM1413" s="136"/>
      <c r="BN1413" s="136"/>
      <c r="BO1413" s="136"/>
      <c r="BP1413" s="136"/>
      <c r="BQ1413" s="136"/>
      <c r="BR1413" s="136"/>
      <c r="BS1413" s="136"/>
      <c r="BT1413" s="136"/>
      <c r="BU1413" s="136"/>
    </row>
    <row r="1414" spans="1:73">
      <c r="A1414" s="145"/>
      <c r="B1414" s="83"/>
      <c r="C1414" s="83"/>
      <c r="D1414" s="136"/>
      <c r="E1414" s="136"/>
      <c r="F1414" s="136"/>
      <c r="G1414" s="136"/>
      <c r="H1414" s="136"/>
      <c r="I1414" s="137"/>
      <c r="J1414" s="137"/>
      <c r="K1414" s="137"/>
      <c r="L1414" s="136"/>
      <c r="M1414" s="136"/>
      <c r="N1414" s="145"/>
      <c r="O1414" s="136"/>
      <c r="P1414" s="136"/>
      <c r="Q1414" s="137"/>
      <c r="R1414" s="136"/>
      <c r="S1414" s="136"/>
      <c r="T1414" s="137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8"/>
      <c r="AE1414" s="138"/>
      <c r="AF1414" s="138"/>
      <c r="AG1414" s="138"/>
      <c r="AH1414" s="138"/>
      <c r="AI1414" s="138"/>
      <c r="AJ1414" s="138"/>
      <c r="AK1414" s="138"/>
      <c r="AL1414" s="138"/>
      <c r="AM1414" s="138"/>
      <c r="AN1414" s="138"/>
      <c r="AO1414" s="138"/>
      <c r="AP1414" s="136"/>
      <c r="AQ1414" s="136"/>
      <c r="AR1414" s="136"/>
      <c r="AS1414" s="136"/>
      <c r="AT1414" s="136"/>
      <c r="AU1414" s="136"/>
      <c r="AV1414" s="136"/>
      <c r="AW1414" s="136"/>
      <c r="AX1414" s="136"/>
      <c r="AY1414" s="136"/>
      <c r="AZ1414" s="136"/>
      <c r="BA1414" s="136"/>
      <c r="BB1414" s="136"/>
      <c r="BC1414" s="136"/>
      <c r="BD1414" s="136"/>
      <c r="BE1414" s="136"/>
      <c r="BF1414" s="136"/>
      <c r="BG1414" s="136"/>
      <c r="BH1414" s="136"/>
      <c r="BI1414" s="136"/>
      <c r="BJ1414" s="136"/>
      <c r="BK1414" s="136"/>
      <c r="BL1414" s="136"/>
      <c r="BM1414" s="136"/>
      <c r="BN1414" s="136"/>
      <c r="BO1414" s="136"/>
      <c r="BP1414" s="136"/>
      <c r="BQ1414" s="136"/>
      <c r="BR1414" s="136"/>
      <c r="BS1414" s="136"/>
      <c r="BT1414" s="136"/>
      <c r="BU1414" s="136"/>
    </row>
    <row r="1415" spans="1:73">
      <c r="A1415" s="145"/>
      <c r="B1415" s="83"/>
      <c r="C1415" s="83"/>
      <c r="D1415" s="136"/>
      <c r="E1415" s="136"/>
      <c r="F1415" s="136"/>
      <c r="G1415" s="136"/>
      <c r="H1415" s="136"/>
      <c r="I1415" s="137"/>
      <c r="J1415" s="137"/>
      <c r="K1415" s="137"/>
      <c r="L1415" s="136"/>
      <c r="M1415" s="136"/>
      <c r="N1415" s="145"/>
      <c r="O1415" s="136"/>
      <c r="P1415" s="136"/>
      <c r="Q1415" s="137"/>
      <c r="R1415" s="136"/>
      <c r="S1415" s="136"/>
      <c r="T1415" s="137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8"/>
      <c r="AE1415" s="138"/>
      <c r="AF1415" s="138"/>
      <c r="AG1415" s="138"/>
      <c r="AH1415" s="138"/>
      <c r="AI1415" s="138"/>
      <c r="AJ1415" s="138"/>
      <c r="AK1415" s="138"/>
      <c r="AL1415" s="138"/>
      <c r="AM1415" s="138"/>
      <c r="AN1415" s="138"/>
      <c r="AO1415" s="138"/>
      <c r="AP1415" s="136"/>
      <c r="AQ1415" s="136"/>
      <c r="AR1415" s="136"/>
      <c r="AS1415" s="136"/>
      <c r="AT1415" s="136"/>
      <c r="AU1415" s="136"/>
      <c r="AV1415" s="136"/>
      <c r="AW1415" s="136"/>
      <c r="AX1415" s="136"/>
      <c r="AY1415" s="136"/>
      <c r="AZ1415" s="136"/>
      <c r="BA1415" s="136"/>
      <c r="BB1415" s="136"/>
      <c r="BC1415" s="136"/>
      <c r="BD1415" s="136"/>
      <c r="BE1415" s="136"/>
      <c r="BF1415" s="136"/>
      <c r="BG1415" s="136"/>
      <c r="BH1415" s="136"/>
      <c r="BI1415" s="136"/>
      <c r="BJ1415" s="136"/>
      <c r="BK1415" s="136"/>
      <c r="BL1415" s="136"/>
      <c r="BM1415" s="136"/>
      <c r="BN1415" s="136"/>
      <c r="BO1415" s="136"/>
      <c r="BP1415" s="136"/>
      <c r="BQ1415" s="136"/>
      <c r="BR1415" s="136"/>
      <c r="BS1415" s="136"/>
      <c r="BT1415" s="136"/>
      <c r="BU1415" s="136"/>
    </row>
    <row r="1416" spans="1:73">
      <c r="A1416" s="145"/>
      <c r="B1416" s="83"/>
      <c r="C1416" s="83"/>
      <c r="D1416" s="136"/>
      <c r="E1416" s="136"/>
      <c r="F1416" s="136"/>
      <c r="G1416" s="136"/>
      <c r="H1416" s="136"/>
      <c r="I1416" s="137"/>
      <c r="J1416" s="137"/>
      <c r="K1416" s="137"/>
      <c r="L1416" s="136"/>
      <c r="M1416" s="136"/>
      <c r="N1416" s="145"/>
      <c r="O1416" s="136"/>
      <c r="P1416" s="136"/>
      <c r="Q1416" s="137"/>
      <c r="R1416" s="136"/>
      <c r="S1416" s="136"/>
      <c r="T1416" s="137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8"/>
      <c r="AE1416" s="138"/>
      <c r="AF1416" s="138"/>
      <c r="AG1416" s="138"/>
      <c r="AH1416" s="138"/>
      <c r="AI1416" s="138"/>
      <c r="AJ1416" s="138"/>
      <c r="AK1416" s="138"/>
      <c r="AL1416" s="138"/>
      <c r="AM1416" s="138"/>
      <c r="AN1416" s="138"/>
      <c r="AO1416" s="138"/>
      <c r="AP1416" s="136"/>
      <c r="AQ1416" s="136"/>
      <c r="AR1416" s="136"/>
      <c r="AS1416" s="136"/>
      <c r="AT1416" s="136"/>
      <c r="AU1416" s="136"/>
      <c r="AV1416" s="136"/>
      <c r="AW1416" s="136"/>
      <c r="AX1416" s="136"/>
      <c r="AY1416" s="136"/>
      <c r="AZ1416" s="136"/>
      <c r="BA1416" s="136"/>
      <c r="BB1416" s="136"/>
      <c r="BC1416" s="136"/>
      <c r="BD1416" s="136"/>
      <c r="BE1416" s="136"/>
      <c r="BF1416" s="136"/>
      <c r="BG1416" s="136"/>
      <c r="BH1416" s="136"/>
      <c r="BI1416" s="136"/>
      <c r="BJ1416" s="136"/>
      <c r="BK1416" s="136"/>
      <c r="BL1416" s="136"/>
      <c r="BM1416" s="136"/>
      <c r="BN1416" s="136"/>
      <c r="BO1416" s="136"/>
      <c r="BP1416" s="136"/>
      <c r="BQ1416" s="136"/>
      <c r="BR1416" s="136"/>
      <c r="BS1416" s="136"/>
      <c r="BT1416" s="136"/>
      <c r="BU1416" s="136"/>
    </row>
    <row r="1417" spans="1:73">
      <c r="A1417" s="145"/>
      <c r="B1417" s="83"/>
      <c r="C1417" s="83"/>
      <c r="D1417" s="136"/>
      <c r="E1417" s="136"/>
      <c r="F1417" s="136"/>
      <c r="G1417" s="136"/>
      <c r="H1417" s="136"/>
      <c r="I1417" s="137"/>
      <c r="J1417" s="137"/>
      <c r="K1417" s="137"/>
      <c r="L1417" s="136"/>
      <c r="M1417" s="136"/>
      <c r="N1417" s="145"/>
      <c r="O1417" s="136"/>
      <c r="P1417" s="136"/>
      <c r="Q1417" s="137"/>
      <c r="R1417" s="136"/>
      <c r="S1417" s="136"/>
      <c r="T1417" s="137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8"/>
      <c r="AE1417" s="138"/>
      <c r="AF1417" s="138"/>
      <c r="AG1417" s="138"/>
      <c r="AH1417" s="138"/>
      <c r="AI1417" s="138"/>
      <c r="AJ1417" s="138"/>
      <c r="AK1417" s="138"/>
      <c r="AL1417" s="138"/>
      <c r="AM1417" s="138"/>
      <c r="AN1417" s="138"/>
      <c r="AO1417" s="138"/>
      <c r="AP1417" s="136"/>
      <c r="AQ1417" s="136"/>
      <c r="AR1417" s="136"/>
      <c r="AS1417" s="136"/>
      <c r="AT1417" s="136"/>
      <c r="AU1417" s="136"/>
      <c r="AV1417" s="136"/>
      <c r="AW1417" s="136"/>
      <c r="AX1417" s="136"/>
      <c r="AY1417" s="136"/>
      <c r="AZ1417" s="136"/>
      <c r="BA1417" s="136"/>
      <c r="BB1417" s="136"/>
      <c r="BC1417" s="136"/>
      <c r="BD1417" s="136"/>
      <c r="BE1417" s="136"/>
      <c r="BF1417" s="136"/>
      <c r="BG1417" s="136"/>
      <c r="BH1417" s="136"/>
      <c r="BI1417" s="136"/>
      <c r="BJ1417" s="136"/>
      <c r="BK1417" s="136"/>
      <c r="BL1417" s="136"/>
      <c r="BM1417" s="136"/>
      <c r="BN1417" s="136"/>
      <c r="BO1417" s="136"/>
      <c r="BP1417" s="136"/>
      <c r="BQ1417" s="136"/>
      <c r="BR1417" s="136"/>
      <c r="BS1417" s="136"/>
      <c r="BT1417" s="136"/>
      <c r="BU1417" s="136"/>
    </row>
    <row r="1418" spans="1:73">
      <c r="A1418" s="145"/>
      <c r="B1418" s="83"/>
      <c r="C1418" s="83"/>
      <c r="D1418" s="136"/>
      <c r="E1418" s="136"/>
      <c r="F1418" s="136"/>
      <c r="G1418" s="136"/>
      <c r="H1418" s="136"/>
      <c r="I1418" s="137"/>
      <c r="J1418" s="137"/>
      <c r="K1418" s="137"/>
      <c r="L1418" s="136"/>
      <c r="M1418" s="136"/>
      <c r="N1418" s="145"/>
      <c r="O1418" s="136"/>
      <c r="P1418" s="136"/>
      <c r="Q1418" s="137"/>
      <c r="R1418" s="136"/>
      <c r="S1418" s="136"/>
      <c r="T1418" s="137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8"/>
      <c r="AE1418" s="138"/>
      <c r="AF1418" s="138"/>
      <c r="AG1418" s="138"/>
      <c r="AH1418" s="138"/>
      <c r="AI1418" s="138"/>
      <c r="AJ1418" s="138"/>
      <c r="AK1418" s="138"/>
      <c r="AL1418" s="138"/>
      <c r="AM1418" s="138"/>
      <c r="AN1418" s="138"/>
      <c r="AO1418" s="138"/>
      <c r="AP1418" s="136"/>
      <c r="AQ1418" s="136"/>
      <c r="AR1418" s="136"/>
      <c r="AS1418" s="136"/>
      <c r="AT1418" s="136"/>
      <c r="AU1418" s="136"/>
      <c r="AV1418" s="136"/>
      <c r="AW1418" s="136"/>
      <c r="AX1418" s="136"/>
      <c r="AY1418" s="136"/>
      <c r="AZ1418" s="136"/>
      <c r="BA1418" s="136"/>
      <c r="BB1418" s="136"/>
      <c r="BC1418" s="136"/>
      <c r="BD1418" s="136"/>
      <c r="BE1418" s="136"/>
      <c r="BF1418" s="136"/>
      <c r="BG1418" s="136"/>
      <c r="BH1418" s="136"/>
      <c r="BI1418" s="136"/>
      <c r="BJ1418" s="136"/>
      <c r="BK1418" s="136"/>
      <c r="BL1418" s="136"/>
      <c r="BM1418" s="136"/>
      <c r="BN1418" s="136"/>
      <c r="BO1418" s="136"/>
      <c r="BP1418" s="136"/>
      <c r="BQ1418" s="136"/>
      <c r="BR1418" s="136"/>
      <c r="BS1418" s="136"/>
      <c r="BT1418" s="136"/>
      <c r="BU1418" s="136"/>
    </row>
    <row r="1419" spans="1:73">
      <c r="A1419" s="145"/>
      <c r="B1419" s="83"/>
      <c r="C1419" s="83"/>
      <c r="D1419" s="136"/>
      <c r="E1419" s="136"/>
      <c r="F1419" s="136"/>
      <c r="G1419" s="136"/>
      <c r="H1419" s="136"/>
      <c r="I1419" s="137"/>
      <c r="J1419" s="137"/>
      <c r="K1419" s="137"/>
      <c r="L1419" s="136"/>
      <c r="M1419" s="136"/>
      <c r="N1419" s="145"/>
      <c r="O1419" s="136"/>
      <c r="P1419" s="136"/>
      <c r="Q1419" s="137"/>
      <c r="R1419" s="136"/>
      <c r="S1419" s="136"/>
      <c r="T1419" s="137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8"/>
      <c r="AE1419" s="138"/>
      <c r="AF1419" s="138"/>
      <c r="AG1419" s="138"/>
      <c r="AH1419" s="138"/>
      <c r="AI1419" s="138"/>
      <c r="AJ1419" s="138"/>
      <c r="AK1419" s="138"/>
      <c r="AL1419" s="138"/>
      <c r="AM1419" s="138"/>
      <c r="AN1419" s="138"/>
      <c r="AO1419" s="138"/>
      <c r="AP1419" s="136"/>
      <c r="AQ1419" s="136"/>
      <c r="AR1419" s="136"/>
      <c r="AS1419" s="136"/>
      <c r="AT1419" s="136"/>
      <c r="AU1419" s="136"/>
      <c r="AV1419" s="136"/>
      <c r="AW1419" s="136"/>
      <c r="AX1419" s="136"/>
      <c r="AY1419" s="136"/>
      <c r="AZ1419" s="136"/>
      <c r="BA1419" s="136"/>
      <c r="BB1419" s="136"/>
      <c r="BC1419" s="136"/>
      <c r="BD1419" s="136"/>
      <c r="BE1419" s="136"/>
      <c r="BF1419" s="136"/>
      <c r="BG1419" s="136"/>
      <c r="BH1419" s="136"/>
      <c r="BI1419" s="136"/>
      <c r="BJ1419" s="136"/>
      <c r="BK1419" s="136"/>
      <c r="BL1419" s="136"/>
      <c r="BM1419" s="136"/>
      <c r="BN1419" s="136"/>
      <c r="BO1419" s="136"/>
      <c r="BP1419" s="136"/>
      <c r="BQ1419" s="136"/>
      <c r="BR1419" s="136"/>
      <c r="BS1419" s="136"/>
      <c r="BT1419" s="136"/>
      <c r="BU1419" s="136"/>
    </row>
    <row r="1420" spans="1:73">
      <c r="A1420" s="145"/>
      <c r="B1420" s="83"/>
      <c r="C1420" s="83"/>
      <c r="D1420" s="136"/>
      <c r="E1420" s="136"/>
      <c r="F1420" s="136"/>
      <c r="G1420" s="136"/>
      <c r="H1420" s="136"/>
      <c r="I1420" s="137"/>
      <c r="J1420" s="137"/>
      <c r="K1420" s="137"/>
      <c r="L1420" s="136"/>
      <c r="M1420" s="136"/>
      <c r="N1420" s="145"/>
      <c r="O1420" s="136"/>
      <c r="P1420" s="136"/>
      <c r="Q1420" s="137"/>
      <c r="R1420" s="136"/>
      <c r="S1420" s="136"/>
      <c r="T1420" s="137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8"/>
      <c r="AE1420" s="138"/>
      <c r="AF1420" s="138"/>
      <c r="AG1420" s="138"/>
      <c r="AH1420" s="138"/>
      <c r="AI1420" s="138"/>
      <c r="AJ1420" s="138"/>
      <c r="AK1420" s="138"/>
      <c r="AL1420" s="138"/>
      <c r="AM1420" s="138"/>
      <c r="AN1420" s="138"/>
      <c r="AO1420" s="138"/>
      <c r="AP1420" s="136"/>
      <c r="AQ1420" s="136"/>
      <c r="AR1420" s="136"/>
      <c r="AS1420" s="136"/>
      <c r="AT1420" s="136"/>
      <c r="AU1420" s="136"/>
      <c r="AV1420" s="136"/>
      <c r="AW1420" s="136"/>
      <c r="AX1420" s="136"/>
      <c r="AY1420" s="136"/>
      <c r="AZ1420" s="136"/>
      <c r="BA1420" s="136"/>
      <c r="BB1420" s="136"/>
      <c r="BC1420" s="136"/>
      <c r="BD1420" s="136"/>
      <c r="BE1420" s="136"/>
      <c r="BF1420" s="136"/>
      <c r="BG1420" s="136"/>
      <c r="BH1420" s="136"/>
      <c r="BI1420" s="136"/>
      <c r="BJ1420" s="136"/>
      <c r="BK1420" s="136"/>
      <c r="BL1420" s="136"/>
      <c r="BM1420" s="136"/>
      <c r="BN1420" s="136"/>
      <c r="BO1420" s="136"/>
      <c r="BP1420" s="136"/>
      <c r="BQ1420" s="136"/>
      <c r="BR1420" s="136"/>
      <c r="BS1420" s="136"/>
      <c r="BT1420" s="136"/>
      <c r="BU1420" s="136"/>
    </row>
    <row r="1421" spans="1:73">
      <c r="A1421" s="145"/>
      <c r="B1421" s="83"/>
      <c r="C1421" s="83"/>
      <c r="D1421" s="136"/>
      <c r="E1421" s="136"/>
      <c r="F1421" s="136"/>
      <c r="G1421" s="136"/>
      <c r="H1421" s="136"/>
      <c r="I1421" s="137"/>
      <c r="J1421" s="137"/>
      <c r="K1421" s="137"/>
      <c r="L1421" s="136"/>
      <c r="M1421" s="136"/>
      <c r="N1421" s="145"/>
      <c r="O1421" s="136"/>
      <c r="P1421" s="136"/>
      <c r="Q1421" s="137"/>
      <c r="R1421" s="136"/>
      <c r="S1421" s="136"/>
      <c r="T1421" s="137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8"/>
      <c r="AE1421" s="138"/>
      <c r="AF1421" s="138"/>
      <c r="AG1421" s="138"/>
      <c r="AH1421" s="138"/>
      <c r="AI1421" s="138"/>
      <c r="AJ1421" s="138"/>
      <c r="AK1421" s="138"/>
      <c r="AL1421" s="138"/>
      <c r="AM1421" s="138"/>
      <c r="AN1421" s="138"/>
      <c r="AO1421" s="138"/>
      <c r="AP1421" s="136"/>
      <c r="AQ1421" s="136"/>
      <c r="AR1421" s="136"/>
      <c r="AS1421" s="136"/>
      <c r="AT1421" s="136"/>
      <c r="AU1421" s="136"/>
      <c r="AV1421" s="136"/>
      <c r="AW1421" s="136"/>
      <c r="AX1421" s="136"/>
      <c r="AY1421" s="136"/>
      <c r="AZ1421" s="136"/>
      <c r="BA1421" s="136"/>
      <c r="BB1421" s="136"/>
      <c r="BC1421" s="136"/>
      <c r="BD1421" s="136"/>
      <c r="BE1421" s="136"/>
      <c r="BF1421" s="136"/>
      <c r="BG1421" s="136"/>
      <c r="BH1421" s="136"/>
      <c r="BI1421" s="136"/>
      <c r="BJ1421" s="136"/>
      <c r="BK1421" s="136"/>
      <c r="BL1421" s="136"/>
      <c r="BM1421" s="136"/>
      <c r="BN1421" s="136"/>
      <c r="BO1421" s="136"/>
      <c r="BP1421" s="136"/>
      <c r="BQ1421" s="136"/>
      <c r="BR1421" s="136"/>
      <c r="BS1421" s="136"/>
      <c r="BT1421" s="136"/>
      <c r="BU1421" s="136"/>
    </row>
    <row r="1422" spans="1:73">
      <c r="A1422" s="145"/>
      <c r="B1422" s="83"/>
      <c r="C1422" s="83"/>
      <c r="D1422" s="136"/>
      <c r="E1422" s="136"/>
      <c r="F1422" s="136"/>
      <c r="G1422" s="136"/>
      <c r="H1422" s="136"/>
      <c r="I1422" s="137"/>
      <c r="J1422" s="137"/>
      <c r="K1422" s="137"/>
      <c r="L1422" s="136"/>
      <c r="M1422" s="136"/>
      <c r="N1422" s="145"/>
      <c r="O1422" s="136"/>
      <c r="P1422" s="136"/>
      <c r="Q1422" s="137"/>
      <c r="R1422" s="136"/>
      <c r="S1422" s="136"/>
      <c r="T1422" s="137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8"/>
      <c r="AE1422" s="138"/>
      <c r="AF1422" s="138"/>
      <c r="AG1422" s="138"/>
      <c r="AH1422" s="138"/>
      <c r="AI1422" s="138"/>
      <c r="AJ1422" s="138"/>
      <c r="AK1422" s="138"/>
      <c r="AL1422" s="138"/>
      <c r="AM1422" s="138"/>
      <c r="AN1422" s="138"/>
      <c r="AO1422" s="138"/>
      <c r="AP1422" s="136"/>
      <c r="AQ1422" s="136"/>
      <c r="AR1422" s="136"/>
      <c r="AS1422" s="136"/>
      <c r="AT1422" s="136"/>
      <c r="AU1422" s="136"/>
      <c r="AV1422" s="136"/>
      <c r="AW1422" s="136"/>
      <c r="AX1422" s="136"/>
      <c r="AY1422" s="136"/>
      <c r="AZ1422" s="136"/>
      <c r="BA1422" s="136"/>
      <c r="BB1422" s="136"/>
      <c r="BC1422" s="136"/>
      <c r="BD1422" s="136"/>
      <c r="BE1422" s="136"/>
      <c r="BF1422" s="136"/>
      <c r="BG1422" s="136"/>
      <c r="BH1422" s="136"/>
      <c r="BI1422" s="136"/>
      <c r="BJ1422" s="136"/>
      <c r="BK1422" s="136"/>
      <c r="BL1422" s="136"/>
      <c r="BM1422" s="136"/>
      <c r="BN1422" s="136"/>
      <c r="BO1422" s="136"/>
      <c r="BP1422" s="136"/>
      <c r="BQ1422" s="136"/>
      <c r="BR1422" s="136"/>
      <c r="BS1422" s="136"/>
      <c r="BT1422" s="136"/>
      <c r="BU1422" s="136"/>
    </row>
    <row r="1423" spans="1:73">
      <c r="A1423" s="145"/>
      <c r="B1423" s="83"/>
      <c r="C1423" s="83"/>
      <c r="D1423" s="136"/>
      <c r="E1423" s="136"/>
      <c r="F1423" s="136"/>
      <c r="G1423" s="136"/>
      <c r="H1423" s="136"/>
      <c r="I1423" s="137"/>
      <c r="J1423" s="137"/>
      <c r="K1423" s="137"/>
      <c r="L1423" s="136"/>
      <c r="M1423" s="136"/>
      <c r="N1423" s="145"/>
      <c r="O1423" s="136"/>
      <c r="P1423" s="136"/>
      <c r="Q1423" s="137"/>
      <c r="R1423" s="136"/>
      <c r="S1423" s="136"/>
      <c r="T1423" s="137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8"/>
      <c r="AE1423" s="138"/>
      <c r="AF1423" s="138"/>
      <c r="AG1423" s="138"/>
      <c r="AH1423" s="138"/>
      <c r="AI1423" s="138"/>
      <c r="AJ1423" s="138"/>
      <c r="AK1423" s="138"/>
      <c r="AL1423" s="138"/>
      <c r="AM1423" s="138"/>
      <c r="AN1423" s="138"/>
      <c r="AO1423" s="138"/>
      <c r="AP1423" s="136"/>
      <c r="AQ1423" s="136"/>
      <c r="AR1423" s="136"/>
      <c r="AS1423" s="136"/>
      <c r="AT1423" s="136"/>
      <c r="AU1423" s="136"/>
      <c r="AV1423" s="136"/>
      <c r="AW1423" s="136"/>
      <c r="AX1423" s="136"/>
      <c r="AY1423" s="136"/>
      <c r="AZ1423" s="136"/>
      <c r="BA1423" s="136"/>
      <c r="BB1423" s="136"/>
      <c r="BC1423" s="136"/>
      <c r="BD1423" s="136"/>
      <c r="BE1423" s="136"/>
      <c r="BF1423" s="136"/>
      <c r="BG1423" s="136"/>
      <c r="BH1423" s="136"/>
      <c r="BI1423" s="136"/>
      <c r="BJ1423" s="136"/>
      <c r="BK1423" s="136"/>
      <c r="BL1423" s="136"/>
      <c r="BM1423" s="136"/>
      <c r="BN1423" s="136"/>
      <c r="BO1423" s="136"/>
      <c r="BP1423" s="136"/>
      <c r="BQ1423" s="136"/>
      <c r="BR1423" s="136"/>
      <c r="BS1423" s="136"/>
      <c r="BT1423" s="136"/>
      <c r="BU1423" s="136"/>
    </row>
    <row r="1424" spans="1:73">
      <c r="A1424" s="145"/>
      <c r="B1424" s="83"/>
      <c r="C1424" s="83"/>
      <c r="D1424" s="136"/>
      <c r="E1424" s="136"/>
      <c r="F1424" s="136"/>
      <c r="G1424" s="136"/>
      <c r="H1424" s="136"/>
      <c r="I1424" s="137"/>
      <c r="J1424" s="137"/>
      <c r="K1424" s="137"/>
      <c r="L1424" s="136"/>
      <c r="M1424" s="136"/>
      <c r="N1424" s="145"/>
      <c r="O1424" s="136"/>
      <c r="P1424" s="136"/>
      <c r="Q1424" s="137"/>
      <c r="R1424" s="136"/>
      <c r="S1424" s="136"/>
      <c r="T1424" s="137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8"/>
      <c r="AE1424" s="138"/>
      <c r="AF1424" s="138"/>
      <c r="AG1424" s="138"/>
      <c r="AH1424" s="138"/>
      <c r="AI1424" s="138"/>
      <c r="AJ1424" s="138"/>
      <c r="AK1424" s="138"/>
      <c r="AL1424" s="138"/>
      <c r="AM1424" s="138"/>
      <c r="AN1424" s="138"/>
      <c r="AO1424" s="138"/>
      <c r="AP1424" s="136"/>
      <c r="AQ1424" s="136"/>
      <c r="AR1424" s="136"/>
      <c r="AS1424" s="136"/>
      <c r="AT1424" s="136"/>
      <c r="AU1424" s="136"/>
      <c r="AV1424" s="136"/>
      <c r="AW1424" s="136"/>
      <c r="AX1424" s="136"/>
      <c r="AY1424" s="136"/>
      <c r="AZ1424" s="136"/>
      <c r="BA1424" s="136"/>
      <c r="BB1424" s="136"/>
      <c r="BC1424" s="136"/>
      <c r="BD1424" s="136"/>
      <c r="BE1424" s="136"/>
      <c r="BF1424" s="136"/>
      <c r="BG1424" s="136"/>
      <c r="BH1424" s="136"/>
      <c r="BI1424" s="136"/>
      <c r="BJ1424" s="136"/>
      <c r="BK1424" s="136"/>
      <c r="BL1424" s="136"/>
      <c r="BM1424" s="136"/>
      <c r="BN1424" s="136"/>
      <c r="BO1424" s="136"/>
      <c r="BP1424" s="136"/>
      <c r="BQ1424" s="136"/>
      <c r="BR1424" s="136"/>
      <c r="BS1424" s="136"/>
      <c r="BT1424" s="136"/>
      <c r="BU1424" s="136"/>
    </row>
    <row r="1425" spans="1:73">
      <c r="A1425" s="145"/>
      <c r="B1425" s="83"/>
      <c r="C1425" s="83"/>
      <c r="D1425" s="136"/>
      <c r="E1425" s="136"/>
      <c r="F1425" s="136"/>
      <c r="G1425" s="136"/>
      <c r="H1425" s="136"/>
      <c r="I1425" s="137"/>
      <c r="J1425" s="137"/>
      <c r="K1425" s="137"/>
      <c r="L1425" s="136"/>
      <c r="M1425" s="136"/>
      <c r="N1425" s="145"/>
      <c r="O1425" s="136"/>
      <c r="P1425" s="136"/>
      <c r="Q1425" s="137"/>
      <c r="R1425" s="136"/>
      <c r="S1425" s="136"/>
      <c r="T1425" s="137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8"/>
      <c r="AE1425" s="138"/>
      <c r="AF1425" s="138"/>
      <c r="AG1425" s="138"/>
      <c r="AH1425" s="138"/>
      <c r="AI1425" s="138"/>
      <c r="AJ1425" s="138"/>
      <c r="AK1425" s="138"/>
      <c r="AL1425" s="138"/>
      <c r="AM1425" s="138"/>
      <c r="AN1425" s="138"/>
      <c r="AO1425" s="138"/>
      <c r="AP1425" s="136"/>
      <c r="AQ1425" s="136"/>
      <c r="AR1425" s="136"/>
      <c r="AS1425" s="136"/>
      <c r="AT1425" s="136"/>
      <c r="AU1425" s="136"/>
      <c r="AV1425" s="136"/>
      <c r="AW1425" s="136"/>
      <c r="AX1425" s="136"/>
      <c r="AY1425" s="136"/>
      <c r="AZ1425" s="136"/>
      <c r="BA1425" s="136"/>
      <c r="BB1425" s="136"/>
      <c r="BC1425" s="136"/>
      <c r="BD1425" s="136"/>
      <c r="BE1425" s="136"/>
      <c r="BF1425" s="136"/>
      <c r="BG1425" s="136"/>
      <c r="BH1425" s="136"/>
      <c r="BI1425" s="136"/>
      <c r="BJ1425" s="136"/>
      <c r="BK1425" s="136"/>
      <c r="BL1425" s="136"/>
      <c r="BM1425" s="136"/>
      <c r="BN1425" s="136"/>
      <c r="BO1425" s="136"/>
      <c r="BP1425" s="136"/>
      <c r="BQ1425" s="136"/>
      <c r="BR1425" s="136"/>
      <c r="BS1425" s="136"/>
      <c r="BT1425" s="136"/>
      <c r="BU1425" s="136"/>
    </row>
    <row r="1426" spans="1:73">
      <c r="A1426" s="145"/>
      <c r="B1426" s="83"/>
      <c r="C1426" s="83"/>
      <c r="D1426" s="136"/>
      <c r="E1426" s="136"/>
      <c r="F1426" s="136"/>
      <c r="G1426" s="136"/>
      <c r="H1426" s="136"/>
      <c r="I1426" s="137"/>
      <c r="J1426" s="137"/>
      <c r="K1426" s="137"/>
      <c r="L1426" s="136"/>
      <c r="M1426" s="136"/>
      <c r="N1426" s="145"/>
      <c r="O1426" s="136"/>
      <c r="P1426" s="136"/>
      <c r="Q1426" s="137"/>
      <c r="R1426" s="136"/>
      <c r="S1426" s="136"/>
      <c r="T1426" s="137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8"/>
      <c r="AE1426" s="138"/>
      <c r="AF1426" s="138"/>
      <c r="AG1426" s="138"/>
      <c r="AH1426" s="138"/>
      <c r="AI1426" s="138"/>
      <c r="AJ1426" s="138"/>
      <c r="AK1426" s="138"/>
      <c r="AL1426" s="138"/>
      <c r="AM1426" s="138"/>
      <c r="AN1426" s="138"/>
      <c r="AO1426" s="138"/>
      <c r="AP1426" s="136"/>
      <c r="AQ1426" s="136"/>
      <c r="AR1426" s="136"/>
      <c r="AS1426" s="136"/>
      <c r="AT1426" s="136"/>
      <c r="AU1426" s="136"/>
      <c r="AV1426" s="136"/>
      <c r="AW1426" s="136"/>
      <c r="AX1426" s="136"/>
      <c r="AY1426" s="136"/>
      <c r="AZ1426" s="136"/>
      <c r="BA1426" s="136"/>
      <c r="BB1426" s="136"/>
      <c r="BC1426" s="136"/>
      <c r="BD1426" s="136"/>
      <c r="BE1426" s="136"/>
      <c r="BF1426" s="136"/>
      <c r="BG1426" s="136"/>
      <c r="BH1426" s="136"/>
      <c r="BI1426" s="136"/>
      <c r="BJ1426" s="136"/>
      <c r="BK1426" s="136"/>
      <c r="BL1426" s="136"/>
      <c r="BM1426" s="136"/>
      <c r="BN1426" s="136"/>
      <c r="BO1426" s="136"/>
      <c r="BP1426" s="136"/>
      <c r="BQ1426" s="136"/>
      <c r="BR1426" s="136"/>
      <c r="BS1426" s="136"/>
      <c r="BT1426" s="136"/>
      <c r="BU1426" s="136"/>
    </row>
    <row r="1427" spans="1:73">
      <c r="A1427" s="145"/>
      <c r="B1427" s="83"/>
      <c r="C1427" s="83"/>
      <c r="D1427" s="136"/>
      <c r="E1427" s="136"/>
      <c r="F1427" s="136"/>
      <c r="G1427" s="136"/>
      <c r="H1427" s="136"/>
      <c r="I1427" s="137"/>
      <c r="J1427" s="137"/>
      <c r="K1427" s="137"/>
      <c r="L1427" s="136"/>
      <c r="M1427" s="136"/>
      <c r="N1427" s="145"/>
      <c r="O1427" s="136"/>
      <c r="P1427" s="136"/>
      <c r="Q1427" s="137"/>
      <c r="R1427" s="136"/>
      <c r="S1427" s="136"/>
      <c r="T1427" s="137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8"/>
      <c r="AE1427" s="138"/>
      <c r="AF1427" s="138"/>
      <c r="AG1427" s="138"/>
      <c r="AH1427" s="138"/>
      <c r="AI1427" s="138"/>
      <c r="AJ1427" s="138"/>
      <c r="AK1427" s="138"/>
      <c r="AL1427" s="138"/>
      <c r="AM1427" s="138"/>
      <c r="AN1427" s="138"/>
      <c r="AO1427" s="138"/>
      <c r="AP1427" s="136"/>
      <c r="AQ1427" s="136"/>
      <c r="AR1427" s="136"/>
      <c r="AS1427" s="136"/>
      <c r="AT1427" s="136"/>
      <c r="AU1427" s="136"/>
      <c r="AV1427" s="136"/>
      <c r="AW1427" s="136"/>
      <c r="AX1427" s="136"/>
      <c r="AY1427" s="136"/>
      <c r="AZ1427" s="136"/>
      <c r="BA1427" s="136"/>
      <c r="BB1427" s="136"/>
      <c r="BC1427" s="136"/>
      <c r="BD1427" s="136"/>
      <c r="BE1427" s="136"/>
      <c r="BF1427" s="136"/>
      <c r="BG1427" s="136"/>
      <c r="BH1427" s="136"/>
      <c r="BI1427" s="136"/>
      <c r="BJ1427" s="136"/>
      <c r="BK1427" s="136"/>
      <c r="BL1427" s="136"/>
      <c r="BM1427" s="136"/>
      <c r="BN1427" s="136"/>
      <c r="BO1427" s="136"/>
      <c r="BP1427" s="136"/>
      <c r="BQ1427" s="136"/>
      <c r="BR1427" s="136"/>
      <c r="BS1427" s="136"/>
      <c r="BT1427" s="136"/>
      <c r="BU1427" s="136"/>
    </row>
    <row r="1428" spans="1:73">
      <c r="A1428" s="145"/>
      <c r="B1428" s="83"/>
      <c r="C1428" s="83"/>
      <c r="D1428" s="136"/>
      <c r="E1428" s="136"/>
      <c r="F1428" s="136"/>
      <c r="G1428" s="136"/>
      <c r="H1428" s="136"/>
      <c r="I1428" s="137"/>
      <c r="J1428" s="137"/>
      <c r="K1428" s="137"/>
      <c r="L1428" s="136"/>
      <c r="M1428" s="136"/>
      <c r="N1428" s="145"/>
      <c r="O1428" s="136"/>
      <c r="P1428" s="136"/>
      <c r="Q1428" s="137"/>
      <c r="R1428" s="136"/>
      <c r="S1428" s="136"/>
      <c r="T1428" s="137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8"/>
      <c r="AE1428" s="138"/>
      <c r="AF1428" s="138"/>
      <c r="AG1428" s="138"/>
      <c r="AH1428" s="138"/>
      <c r="AI1428" s="138"/>
      <c r="AJ1428" s="138"/>
      <c r="AK1428" s="138"/>
      <c r="AL1428" s="138"/>
      <c r="AM1428" s="138"/>
      <c r="AN1428" s="138"/>
      <c r="AO1428" s="138"/>
      <c r="AP1428" s="136"/>
      <c r="AQ1428" s="136"/>
      <c r="AR1428" s="136"/>
      <c r="AS1428" s="136"/>
      <c r="AT1428" s="136"/>
      <c r="AU1428" s="136"/>
      <c r="AV1428" s="136"/>
      <c r="AW1428" s="136"/>
      <c r="AX1428" s="136"/>
      <c r="AY1428" s="136"/>
      <c r="AZ1428" s="136"/>
      <c r="BA1428" s="136"/>
      <c r="BB1428" s="136"/>
      <c r="BC1428" s="136"/>
      <c r="BD1428" s="136"/>
      <c r="BE1428" s="136"/>
      <c r="BF1428" s="136"/>
      <c r="BG1428" s="136"/>
      <c r="BH1428" s="136"/>
      <c r="BI1428" s="136"/>
      <c r="BJ1428" s="136"/>
      <c r="BK1428" s="136"/>
      <c r="BL1428" s="136"/>
      <c r="BM1428" s="136"/>
      <c r="BN1428" s="136"/>
      <c r="BO1428" s="136"/>
      <c r="BP1428" s="136"/>
      <c r="BQ1428" s="136"/>
      <c r="BR1428" s="136"/>
      <c r="BS1428" s="136"/>
      <c r="BT1428" s="136"/>
      <c r="BU1428" s="136"/>
    </row>
    <row r="1429" spans="1:73">
      <c r="A1429" s="145"/>
      <c r="B1429" s="83"/>
      <c r="C1429" s="83"/>
      <c r="D1429" s="136"/>
      <c r="E1429" s="136"/>
      <c r="F1429" s="136"/>
      <c r="G1429" s="136"/>
      <c r="H1429" s="136"/>
      <c r="I1429" s="137"/>
      <c r="J1429" s="137"/>
      <c r="K1429" s="137"/>
      <c r="L1429" s="136"/>
      <c r="M1429" s="136"/>
      <c r="N1429" s="145"/>
      <c r="O1429" s="136"/>
      <c r="P1429" s="136"/>
      <c r="Q1429" s="137"/>
      <c r="R1429" s="136"/>
      <c r="S1429" s="136"/>
      <c r="T1429" s="137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8"/>
      <c r="AE1429" s="138"/>
      <c r="AF1429" s="138"/>
      <c r="AG1429" s="138"/>
      <c r="AH1429" s="138"/>
      <c r="AI1429" s="138"/>
      <c r="AJ1429" s="138"/>
      <c r="AK1429" s="138"/>
      <c r="AL1429" s="138"/>
      <c r="AM1429" s="138"/>
      <c r="AN1429" s="138"/>
      <c r="AO1429" s="138"/>
      <c r="AP1429" s="136"/>
      <c r="AQ1429" s="136"/>
      <c r="AR1429" s="136"/>
      <c r="AS1429" s="136"/>
      <c r="AT1429" s="136"/>
      <c r="AU1429" s="136"/>
      <c r="AV1429" s="136"/>
      <c r="AW1429" s="136"/>
      <c r="AX1429" s="136"/>
      <c r="AY1429" s="136"/>
      <c r="AZ1429" s="136"/>
      <c r="BA1429" s="136"/>
      <c r="BB1429" s="136"/>
      <c r="BC1429" s="136"/>
      <c r="BD1429" s="136"/>
      <c r="BE1429" s="136"/>
      <c r="BF1429" s="136"/>
      <c r="BG1429" s="136"/>
      <c r="BH1429" s="136"/>
      <c r="BI1429" s="136"/>
      <c r="BJ1429" s="136"/>
      <c r="BK1429" s="136"/>
      <c r="BL1429" s="136"/>
      <c r="BM1429" s="136"/>
      <c r="BN1429" s="136"/>
      <c r="BO1429" s="136"/>
      <c r="BP1429" s="136"/>
      <c r="BQ1429" s="136"/>
      <c r="BR1429" s="136"/>
      <c r="BS1429" s="136"/>
      <c r="BT1429" s="136"/>
      <c r="BU1429" s="136"/>
    </row>
    <row r="1430" spans="1:73">
      <c r="A1430" s="145"/>
      <c r="B1430" s="83"/>
      <c r="C1430" s="83"/>
      <c r="D1430" s="136"/>
      <c r="E1430" s="136"/>
      <c r="F1430" s="136"/>
      <c r="G1430" s="136"/>
      <c r="H1430" s="136"/>
      <c r="I1430" s="137"/>
      <c r="J1430" s="137"/>
      <c r="K1430" s="137"/>
      <c r="L1430" s="136"/>
      <c r="M1430" s="136"/>
      <c r="N1430" s="145"/>
      <c r="O1430" s="136"/>
      <c r="P1430" s="136"/>
      <c r="Q1430" s="137"/>
      <c r="R1430" s="136"/>
      <c r="S1430" s="136"/>
      <c r="T1430" s="137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8"/>
      <c r="AE1430" s="138"/>
      <c r="AF1430" s="138"/>
      <c r="AG1430" s="138"/>
      <c r="AH1430" s="138"/>
      <c r="AI1430" s="138"/>
      <c r="AJ1430" s="138"/>
      <c r="AK1430" s="138"/>
      <c r="AL1430" s="138"/>
      <c r="AM1430" s="138"/>
      <c r="AN1430" s="138"/>
      <c r="AO1430" s="138"/>
      <c r="AP1430" s="136"/>
      <c r="AQ1430" s="136"/>
      <c r="AR1430" s="136"/>
      <c r="AS1430" s="136"/>
      <c r="AT1430" s="136"/>
      <c r="AU1430" s="136"/>
      <c r="AV1430" s="136"/>
      <c r="AW1430" s="136"/>
      <c r="AX1430" s="136"/>
      <c r="AY1430" s="136"/>
      <c r="AZ1430" s="136"/>
      <c r="BA1430" s="136"/>
      <c r="BB1430" s="136"/>
      <c r="BC1430" s="136"/>
      <c r="BD1430" s="136"/>
      <c r="BE1430" s="136"/>
      <c r="BF1430" s="136"/>
      <c r="BG1430" s="136"/>
      <c r="BH1430" s="136"/>
      <c r="BI1430" s="136"/>
      <c r="BJ1430" s="136"/>
      <c r="BK1430" s="136"/>
      <c r="BL1430" s="136"/>
      <c r="BM1430" s="136"/>
      <c r="BN1430" s="136"/>
      <c r="BO1430" s="136"/>
      <c r="BP1430" s="136"/>
      <c r="BQ1430" s="136"/>
      <c r="BR1430" s="136"/>
      <c r="BS1430" s="136"/>
      <c r="BT1430" s="136"/>
      <c r="BU1430" s="136"/>
    </row>
    <row r="1431" spans="1:73">
      <c r="A1431" s="145"/>
      <c r="B1431" s="83"/>
      <c r="C1431" s="83"/>
      <c r="D1431" s="136"/>
      <c r="E1431" s="136"/>
      <c r="F1431" s="136"/>
      <c r="G1431" s="136"/>
      <c r="H1431" s="136"/>
      <c r="I1431" s="137"/>
      <c r="J1431" s="137"/>
      <c r="K1431" s="137"/>
      <c r="L1431" s="136"/>
      <c r="M1431" s="136"/>
      <c r="N1431" s="145"/>
      <c r="O1431" s="136"/>
      <c r="P1431" s="136"/>
      <c r="Q1431" s="137"/>
      <c r="R1431" s="136"/>
      <c r="S1431" s="136"/>
      <c r="T1431" s="137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8"/>
      <c r="AE1431" s="138"/>
      <c r="AF1431" s="138"/>
      <c r="AG1431" s="138"/>
      <c r="AH1431" s="138"/>
      <c r="AI1431" s="138"/>
      <c r="AJ1431" s="138"/>
      <c r="AK1431" s="138"/>
      <c r="AL1431" s="138"/>
      <c r="AM1431" s="138"/>
      <c r="AN1431" s="138"/>
      <c r="AO1431" s="138"/>
      <c r="AP1431" s="136"/>
      <c r="AQ1431" s="136"/>
      <c r="AR1431" s="136"/>
      <c r="AS1431" s="136"/>
      <c r="AT1431" s="136"/>
      <c r="AU1431" s="136"/>
      <c r="AV1431" s="136"/>
      <c r="AW1431" s="136"/>
      <c r="AX1431" s="136"/>
      <c r="AY1431" s="136"/>
      <c r="AZ1431" s="136"/>
      <c r="BA1431" s="136"/>
      <c r="BB1431" s="136"/>
      <c r="BC1431" s="136"/>
      <c r="BD1431" s="136"/>
      <c r="BE1431" s="136"/>
      <c r="BF1431" s="136"/>
      <c r="BG1431" s="136"/>
      <c r="BH1431" s="136"/>
      <c r="BI1431" s="136"/>
      <c r="BJ1431" s="136"/>
      <c r="BK1431" s="136"/>
      <c r="BL1431" s="136"/>
      <c r="BM1431" s="136"/>
      <c r="BN1431" s="136"/>
      <c r="BO1431" s="136"/>
      <c r="BP1431" s="136"/>
      <c r="BQ1431" s="136"/>
      <c r="BR1431" s="136"/>
      <c r="BS1431" s="136"/>
      <c r="BT1431" s="136"/>
      <c r="BU1431" s="136"/>
    </row>
    <row r="1432" spans="1:73">
      <c r="A1432" s="145"/>
      <c r="B1432" s="83"/>
      <c r="C1432" s="83"/>
      <c r="D1432" s="136"/>
      <c r="E1432" s="136"/>
      <c r="F1432" s="136"/>
      <c r="G1432" s="136"/>
      <c r="H1432" s="136"/>
      <c r="I1432" s="137"/>
      <c r="J1432" s="137"/>
      <c r="K1432" s="137"/>
      <c r="L1432" s="136"/>
      <c r="M1432" s="136"/>
      <c r="N1432" s="145"/>
      <c r="O1432" s="136"/>
      <c r="P1432" s="136"/>
      <c r="Q1432" s="137"/>
      <c r="R1432" s="136"/>
      <c r="S1432" s="136"/>
      <c r="T1432" s="137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8"/>
      <c r="AE1432" s="138"/>
      <c r="AF1432" s="138"/>
      <c r="AG1432" s="138"/>
      <c r="AH1432" s="138"/>
      <c r="AI1432" s="138"/>
      <c r="AJ1432" s="138"/>
      <c r="AK1432" s="138"/>
      <c r="AL1432" s="138"/>
      <c r="AM1432" s="138"/>
      <c r="AN1432" s="138"/>
      <c r="AO1432" s="138"/>
      <c r="AP1432" s="136"/>
      <c r="AQ1432" s="136"/>
      <c r="AR1432" s="136"/>
      <c r="AS1432" s="136"/>
      <c r="AT1432" s="136"/>
      <c r="AU1432" s="136"/>
      <c r="AV1432" s="136"/>
      <c r="AW1432" s="136"/>
      <c r="AX1432" s="136"/>
      <c r="AY1432" s="136"/>
      <c r="AZ1432" s="136"/>
      <c r="BA1432" s="136"/>
      <c r="BB1432" s="136"/>
      <c r="BC1432" s="136"/>
      <c r="BD1432" s="136"/>
      <c r="BE1432" s="136"/>
      <c r="BF1432" s="136"/>
      <c r="BG1432" s="136"/>
      <c r="BH1432" s="136"/>
      <c r="BI1432" s="136"/>
      <c r="BJ1432" s="136"/>
      <c r="BK1432" s="136"/>
      <c r="BL1432" s="136"/>
      <c r="BM1432" s="136"/>
      <c r="BN1432" s="136"/>
      <c r="BO1432" s="136"/>
      <c r="BP1432" s="136"/>
      <c r="BQ1432" s="136"/>
      <c r="BR1432" s="136"/>
      <c r="BS1432" s="136"/>
      <c r="BT1432" s="136"/>
      <c r="BU1432" s="136"/>
    </row>
    <row r="1433" spans="1:73">
      <c r="A1433" s="145"/>
      <c r="B1433" s="83"/>
      <c r="C1433" s="83"/>
      <c r="D1433" s="136"/>
      <c r="E1433" s="136"/>
      <c r="F1433" s="136"/>
      <c r="G1433" s="136"/>
      <c r="H1433" s="136"/>
      <c r="I1433" s="137"/>
      <c r="J1433" s="137"/>
      <c r="K1433" s="137"/>
      <c r="L1433" s="136"/>
      <c r="M1433" s="136"/>
      <c r="N1433" s="145"/>
      <c r="O1433" s="136"/>
      <c r="P1433" s="136"/>
      <c r="Q1433" s="137"/>
      <c r="R1433" s="136"/>
      <c r="S1433" s="136"/>
      <c r="T1433" s="137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8"/>
      <c r="AE1433" s="138"/>
      <c r="AF1433" s="138"/>
      <c r="AG1433" s="138"/>
      <c r="AH1433" s="138"/>
      <c r="AI1433" s="138"/>
      <c r="AJ1433" s="138"/>
      <c r="AK1433" s="138"/>
      <c r="AL1433" s="138"/>
      <c r="AM1433" s="138"/>
      <c r="AN1433" s="138"/>
      <c r="AO1433" s="138"/>
      <c r="AP1433" s="136"/>
      <c r="AQ1433" s="136"/>
      <c r="AR1433" s="136"/>
      <c r="AS1433" s="136"/>
      <c r="AT1433" s="136"/>
      <c r="AU1433" s="136"/>
      <c r="AV1433" s="136"/>
      <c r="AW1433" s="136"/>
      <c r="AX1433" s="136"/>
      <c r="AY1433" s="136"/>
      <c r="AZ1433" s="136"/>
      <c r="BA1433" s="136"/>
      <c r="BB1433" s="136"/>
      <c r="BC1433" s="136"/>
      <c r="BD1433" s="136"/>
      <c r="BE1433" s="136"/>
      <c r="BF1433" s="136"/>
      <c r="BG1433" s="136"/>
      <c r="BH1433" s="136"/>
      <c r="BI1433" s="136"/>
      <c r="BJ1433" s="136"/>
      <c r="BK1433" s="136"/>
      <c r="BL1433" s="136"/>
      <c r="BM1433" s="136"/>
      <c r="BN1433" s="136"/>
      <c r="BO1433" s="136"/>
      <c r="BP1433" s="136"/>
      <c r="BQ1433" s="136"/>
      <c r="BR1433" s="136"/>
      <c r="BS1433" s="136"/>
      <c r="BT1433" s="136"/>
      <c r="BU1433" s="136"/>
    </row>
    <row r="1434" spans="1:73">
      <c r="A1434" s="145"/>
      <c r="B1434" s="83"/>
      <c r="C1434" s="83"/>
      <c r="D1434" s="136"/>
      <c r="E1434" s="136"/>
      <c r="F1434" s="136"/>
      <c r="G1434" s="136"/>
      <c r="H1434" s="136"/>
      <c r="I1434" s="137"/>
      <c r="J1434" s="137"/>
      <c r="K1434" s="137"/>
      <c r="L1434" s="136"/>
      <c r="M1434" s="136"/>
      <c r="N1434" s="145"/>
      <c r="O1434" s="136"/>
      <c r="P1434" s="136"/>
      <c r="Q1434" s="137"/>
      <c r="R1434" s="136"/>
      <c r="S1434" s="136"/>
      <c r="T1434" s="137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8"/>
      <c r="AE1434" s="138"/>
      <c r="AF1434" s="138"/>
      <c r="AG1434" s="138"/>
      <c r="AH1434" s="138"/>
      <c r="AI1434" s="138"/>
      <c r="AJ1434" s="138"/>
      <c r="AK1434" s="138"/>
      <c r="AL1434" s="138"/>
      <c r="AM1434" s="138"/>
      <c r="AN1434" s="138"/>
      <c r="AO1434" s="138"/>
      <c r="AP1434" s="136"/>
      <c r="AQ1434" s="136"/>
      <c r="AR1434" s="136"/>
      <c r="AS1434" s="136"/>
      <c r="AT1434" s="136"/>
      <c r="AU1434" s="136"/>
      <c r="AV1434" s="136"/>
      <c r="AW1434" s="136"/>
      <c r="AX1434" s="136"/>
      <c r="AY1434" s="136"/>
      <c r="AZ1434" s="136"/>
      <c r="BA1434" s="136"/>
      <c r="BB1434" s="136"/>
      <c r="BC1434" s="136"/>
      <c r="BD1434" s="136"/>
      <c r="BE1434" s="136"/>
      <c r="BF1434" s="136"/>
      <c r="BG1434" s="136"/>
      <c r="BH1434" s="136"/>
      <c r="BI1434" s="136"/>
      <c r="BJ1434" s="136"/>
      <c r="BK1434" s="136"/>
      <c r="BL1434" s="136"/>
      <c r="BM1434" s="136"/>
      <c r="BN1434" s="136"/>
      <c r="BO1434" s="136"/>
      <c r="BP1434" s="136"/>
      <c r="BQ1434" s="136"/>
      <c r="BR1434" s="136"/>
      <c r="BS1434" s="136"/>
      <c r="BT1434" s="136"/>
      <c r="BU1434" s="136"/>
    </row>
    <row r="1435" spans="1:73">
      <c r="A1435" s="145"/>
      <c r="B1435" s="83"/>
      <c r="C1435" s="83"/>
      <c r="D1435" s="136"/>
      <c r="E1435" s="136"/>
      <c r="F1435" s="136"/>
      <c r="G1435" s="136"/>
      <c r="H1435" s="136"/>
      <c r="I1435" s="137"/>
      <c r="J1435" s="137"/>
      <c r="K1435" s="137"/>
      <c r="L1435" s="136"/>
      <c r="M1435" s="136"/>
      <c r="N1435" s="145"/>
      <c r="O1435" s="136"/>
      <c r="P1435" s="136"/>
      <c r="Q1435" s="137"/>
      <c r="R1435" s="136"/>
      <c r="S1435" s="136"/>
      <c r="T1435" s="137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8"/>
      <c r="AE1435" s="138"/>
      <c r="AF1435" s="138"/>
      <c r="AG1435" s="138"/>
      <c r="AH1435" s="138"/>
      <c r="AI1435" s="138"/>
      <c r="AJ1435" s="138"/>
      <c r="AK1435" s="138"/>
      <c r="AL1435" s="138"/>
      <c r="AM1435" s="138"/>
      <c r="AN1435" s="138"/>
      <c r="AO1435" s="138"/>
      <c r="AP1435" s="136"/>
      <c r="AQ1435" s="136"/>
      <c r="AR1435" s="136"/>
      <c r="AS1435" s="136"/>
      <c r="AT1435" s="136"/>
      <c r="AU1435" s="136"/>
      <c r="AV1435" s="136"/>
      <c r="AW1435" s="136"/>
      <c r="AX1435" s="136"/>
      <c r="AY1435" s="136"/>
      <c r="AZ1435" s="136"/>
      <c r="BA1435" s="136"/>
      <c r="BB1435" s="136"/>
      <c r="BC1435" s="136"/>
      <c r="BD1435" s="136"/>
      <c r="BE1435" s="136"/>
      <c r="BF1435" s="136"/>
      <c r="BG1435" s="136"/>
      <c r="BH1435" s="136"/>
      <c r="BI1435" s="136"/>
      <c r="BJ1435" s="136"/>
      <c r="BK1435" s="136"/>
      <c r="BL1435" s="136"/>
      <c r="BM1435" s="136"/>
      <c r="BN1435" s="136"/>
      <c r="BO1435" s="136"/>
      <c r="BP1435" s="136"/>
      <c r="BQ1435" s="136"/>
      <c r="BR1435" s="136"/>
      <c r="BS1435" s="136"/>
      <c r="BT1435" s="136"/>
      <c r="BU1435" s="136"/>
    </row>
    <row r="1436" spans="1:73">
      <c r="A1436" s="145"/>
      <c r="B1436" s="83"/>
      <c r="C1436" s="83"/>
      <c r="D1436" s="136"/>
      <c r="E1436" s="136"/>
      <c r="F1436" s="136"/>
      <c r="G1436" s="136"/>
      <c r="H1436" s="136"/>
      <c r="I1436" s="137"/>
      <c r="J1436" s="137"/>
      <c r="K1436" s="137"/>
      <c r="L1436" s="136"/>
      <c r="M1436" s="136"/>
      <c r="N1436" s="145"/>
      <c r="O1436" s="136"/>
      <c r="P1436" s="136"/>
      <c r="Q1436" s="137"/>
      <c r="R1436" s="136"/>
      <c r="S1436" s="136"/>
      <c r="T1436" s="137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8"/>
      <c r="AE1436" s="138"/>
      <c r="AF1436" s="138"/>
      <c r="AG1436" s="138"/>
      <c r="AH1436" s="138"/>
      <c r="AI1436" s="138"/>
      <c r="AJ1436" s="138"/>
      <c r="AK1436" s="138"/>
      <c r="AL1436" s="138"/>
      <c r="AM1436" s="138"/>
      <c r="AN1436" s="138"/>
      <c r="AO1436" s="138"/>
      <c r="AP1436" s="136"/>
      <c r="AQ1436" s="136"/>
      <c r="AR1436" s="136"/>
      <c r="AS1436" s="136"/>
      <c r="AT1436" s="136"/>
      <c r="AU1436" s="136"/>
      <c r="AV1436" s="136"/>
      <c r="AW1436" s="136"/>
      <c r="AX1436" s="136"/>
      <c r="AY1436" s="136"/>
      <c r="AZ1436" s="136"/>
      <c r="BA1436" s="136"/>
      <c r="BB1436" s="136"/>
      <c r="BC1436" s="136"/>
      <c r="BD1436" s="136"/>
      <c r="BE1436" s="136"/>
      <c r="BF1436" s="136"/>
      <c r="BG1436" s="136"/>
      <c r="BH1436" s="136"/>
      <c r="BI1436" s="136"/>
      <c r="BJ1436" s="136"/>
      <c r="BK1436" s="136"/>
      <c r="BL1436" s="136"/>
      <c r="BM1436" s="136"/>
      <c r="BN1436" s="136"/>
      <c r="BO1436" s="136"/>
      <c r="BP1436" s="136"/>
      <c r="BQ1436" s="136"/>
      <c r="BR1436" s="136"/>
      <c r="BS1436" s="136"/>
      <c r="BT1436" s="136"/>
      <c r="BU1436" s="136"/>
    </row>
    <row r="1437" spans="1:73">
      <c r="A1437" s="145"/>
      <c r="B1437" s="83"/>
      <c r="C1437" s="83"/>
      <c r="D1437" s="136"/>
      <c r="E1437" s="136"/>
      <c r="F1437" s="136"/>
      <c r="G1437" s="136"/>
      <c r="H1437" s="136"/>
      <c r="I1437" s="137"/>
      <c r="J1437" s="137"/>
      <c r="K1437" s="137"/>
      <c r="L1437" s="136"/>
      <c r="M1437" s="136"/>
      <c r="N1437" s="145"/>
      <c r="O1437" s="136"/>
      <c r="P1437" s="136"/>
      <c r="Q1437" s="137"/>
      <c r="R1437" s="136"/>
      <c r="S1437" s="136"/>
      <c r="T1437" s="137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8"/>
      <c r="AE1437" s="138"/>
      <c r="AF1437" s="138"/>
      <c r="AG1437" s="138"/>
      <c r="AH1437" s="138"/>
      <c r="AI1437" s="138"/>
      <c r="AJ1437" s="138"/>
      <c r="AK1437" s="138"/>
      <c r="AL1437" s="138"/>
      <c r="AM1437" s="138"/>
      <c r="AN1437" s="138"/>
      <c r="AO1437" s="138"/>
      <c r="AP1437" s="136"/>
      <c r="AQ1437" s="136"/>
      <c r="AR1437" s="136"/>
      <c r="AS1437" s="136"/>
      <c r="AT1437" s="136"/>
      <c r="AU1437" s="136"/>
      <c r="AV1437" s="136"/>
      <c r="AW1437" s="136"/>
      <c r="AX1437" s="136"/>
      <c r="AY1437" s="136"/>
      <c r="AZ1437" s="136"/>
      <c r="BA1437" s="136"/>
      <c r="BB1437" s="136"/>
      <c r="BC1437" s="136"/>
      <c r="BD1437" s="136"/>
      <c r="BE1437" s="136"/>
      <c r="BF1437" s="136"/>
      <c r="BG1437" s="136"/>
      <c r="BH1437" s="136"/>
      <c r="BI1437" s="136"/>
      <c r="BJ1437" s="136"/>
      <c r="BK1437" s="136"/>
      <c r="BL1437" s="136"/>
      <c r="BM1437" s="136"/>
      <c r="BN1437" s="136"/>
      <c r="BO1437" s="136"/>
      <c r="BP1437" s="136"/>
      <c r="BQ1437" s="136"/>
      <c r="BR1437" s="136"/>
      <c r="BS1437" s="136"/>
      <c r="BT1437" s="136"/>
      <c r="BU1437" s="136"/>
    </row>
    <row r="1438" spans="1:73">
      <c r="A1438" s="145"/>
      <c r="B1438" s="83"/>
      <c r="C1438" s="83"/>
      <c r="D1438" s="136"/>
      <c r="E1438" s="136"/>
      <c r="F1438" s="136"/>
      <c r="G1438" s="136"/>
      <c r="H1438" s="136"/>
      <c r="I1438" s="137"/>
      <c r="J1438" s="137"/>
      <c r="K1438" s="137"/>
      <c r="L1438" s="136"/>
      <c r="M1438" s="136"/>
      <c r="N1438" s="145"/>
      <c r="O1438" s="136"/>
      <c r="P1438" s="136"/>
      <c r="Q1438" s="137"/>
      <c r="R1438" s="136"/>
      <c r="S1438" s="136"/>
      <c r="T1438" s="137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8"/>
      <c r="AE1438" s="138"/>
      <c r="AF1438" s="138"/>
      <c r="AG1438" s="138"/>
      <c r="AH1438" s="138"/>
      <c r="AI1438" s="138"/>
      <c r="AJ1438" s="138"/>
      <c r="AK1438" s="138"/>
      <c r="AL1438" s="138"/>
      <c r="AM1438" s="138"/>
      <c r="AN1438" s="138"/>
      <c r="AO1438" s="138"/>
      <c r="AP1438" s="136"/>
      <c r="AQ1438" s="136"/>
      <c r="AR1438" s="136"/>
      <c r="AS1438" s="136"/>
      <c r="AT1438" s="136"/>
      <c r="AU1438" s="136"/>
      <c r="AV1438" s="136"/>
      <c r="AW1438" s="136"/>
      <c r="AX1438" s="136"/>
      <c r="AY1438" s="136"/>
      <c r="AZ1438" s="136"/>
      <c r="BA1438" s="136"/>
      <c r="BB1438" s="136"/>
      <c r="BC1438" s="136"/>
      <c r="BD1438" s="136"/>
      <c r="BE1438" s="136"/>
      <c r="BF1438" s="136"/>
      <c r="BG1438" s="136"/>
      <c r="BH1438" s="136"/>
      <c r="BI1438" s="136"/>
      <c r="BJ1438" s="136"/>
      <c r="BK1438" s="136"/>
      <c r="BL1438" s="136"/>
      <c r="BM1438" s="136"/>
      <c r="BN1438" s="136"/>
      <c r="BO1438" s="136"/>
      <c r="BP1438" s="136"/>
      <c r="BQ1438" s="136"/>
      <c r="BR1438" s="136"/>
      <c r="BS1438" s="136"/>
      <c r="BT1438" s="136"/>
      <c r="BU1438" s="136"/>
    </row>
    <row r="1439" spans="1:73">
      <c r="A1439" s="145"/>
      <c r="B1439" s="83"/>
      <c r="C1439" s="83"/>
      <c r="D1439" s="136"/>
      <c r="E1439" s="136"/>
      <c r="F1439" s="136"/>
      <c r="G1439" s="136"/>
      <c r="H1439" s="136"/>
      <c r="I1439" s="137"/>
      <c r="J1439" s="137"/>
      <c r="K1439" s="137"/>
      <c r="L1439" s="136"/>
      <c r="M1439" s="136"/>
      <c r="N1439" s="145"/>
      <c r="O1439" s="136"/>
      <c r="P1439" s="136"/>
      <c r="Q1439" s="137"/>
      <c r="R1439" s="136"/>
      <c r="S1439" s="136"/>
      <c r="T1439" s="137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8"/>
      <c r="AE1439" s="138"/>
      <c r="AF1439" s="138"/>
      <c r="AG1439" s="138"/>
      <c r="AH1439" s="138"/>
      <c r="AI1439" s="138"/>
      <c r="AJ1439" s="138"/>
      <c r="AK1439" s="138"/>
      <c r="AL1439" s="138"/>
      <c r="AM1439" s="138"/>
      <c r="AN1439" s="138"/>
      <c r="AO1439" s="138"/>
      <c r="AP1439" s="136"/>
      <c r="AQ1439" s="136"/>
      <c r="AR1439" s="136"/>
      <c r="AS1439" s="136"/>
      <c r="AT1439" s="136"/>
      <c r="AU1439" s="136"/>
      <c r="AV1439" s="136"/>
      <c r="AW1439" s="136"/>
      <c r="AX1439" s="136"/>
      <c r="AY1439" s="136"/>
      <c r="AZ1439" s="136"/>
      <c r="BA1439" s="136"/>
      <c r="BB1439" s="136"/>
      <c r="BC1439" s="136"/>
      <c r="BD1439" s="136"/>
      <c r="BE1439" s="136"/>
      <c r="BF1439" s="136"/>
      <c r="BG1439" s="136"/>
      <c r="BH1439" s="136"/>
      <c r="BI1439" s="136"/>
      <c r="BJ1439" s="136"/>
      <c r="BK1439" s="136"/>
      <c r="BL1439" s="136"/>
      <c r="BM1439" s="136"/>
      <c r="BN1439" s="136"/>
      <c r="BO1439" s="136"/>
      <c r="BP1439" s="136"/>
      <c r="BQ1439" s="136"/>
      <c r="BR1439" s="136"/>
      <c r="BS1439" s="136"/>
      <c r="BT1439" s="136"/>
      <c r="BU1439" s="136"/>
    </row>
    <row r="1440" spans="1:73">
      <c r="A1440" s="145"/>
      <c r="B1440" s="83"/>
      <c r="C1440" s="83"/>
      <c r="D1440" s="136"/>
      <c r="E1440" s="136"/>
      <c r="F1440" s="136"/>
      <c r="G1440" s="136"/>
      <c r="H1440" s="136"/>
      <c r="I1440" s="137"/>
      <c r="J1440" s="137"/>
      <c r="K1440" s="137"/>
      <c r="L1440" s="136"/>
      <c r="M1440" s="136"/>
      <c r="N1440" s="145"/>
      <c r="O1440" s="136"/>
      <c r="P1440" s="136"/>
      <c r="Q1440" s="137"/>
      <c r="R1440" s="136"/>
      <c r="S1440" s="136"/>
      <c r="T1440" s="137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8"/>
      <c r="AE1440" s="138"/>
      <c r="AF1440" s="138"/>
      <c r="AG1440" s="138"/>
      <c r="AH1440" s="138"/>
      <c r="AI1440" s="138"/>
      <c r="AJ1440" s="138"/>
      <c r="AK1440" s="138"/>
      <c r="AL1440" s="138"/>
      <c r="AM1440" s="138"/>
      <c r="AN1440" s="138"/>
      <c r="AO1440" s="138"/>
      <c r="AP1440" s="136"/>
      <c r="AQ1440" s="136"/>
      <c r="AR1440" s="136"/>
      <c r="AS1440" s="136"/>
      <c r="AT1440" s="136"/>
      <c r="AU1440" s="136"/>
      <c r="AV1440" s="136"/>
      <c r="AW1440" s="136"/>
      <c r="AX1440" s="136"/>
      <c r="AY1440" s="136"/>
      <c r="AZ1440" s="136"/>
      <c r="BA1440" s="136"/>
      <c r="BB1440" s="136"/>
      <c r="BC1440" s="136"/>
      <c r="BD1440" s="136"/>
      <c r="BE1440" s="136"/>
      <c r="BF1440" s="136"/>
      <c r="BG1440" s="136"/>
      <c r="BH1440" s="136"/>
      <c r="BI1440" s="136"/>
      <c r="BJ1440" s="136"/>
      <c r="BK1440" s="136"/>
      <c r="BL1440" s="136"/>
      <c r="BM1440" s="136"/>
      <c r="BN1440" s="136"/>
      <c r="BO1440" s="136"/>
      <c r="BP1440" s="136"/>
      <c r="BQ1440" s="136"/>
      <c r="BR1440" s="136"/>
      <c r="BS1440" s="136"/>
      <c r="BT1440" s="136"/>
      <c r="BU1440" s="136"/>
    </row>
    <row r="1441" spans="1:73">
      <c r="A1441" s="145"/>
      <c r="B1441" s="83"/>
      <c r="C1441" s="83"/>
      <c r="D1441" s="136"/>
      <c r="E1441" s="136"/>
      <c r="F1441" s="136"/>
      <c r="G1441" s="136"/>
      <c r="H1441" s="136"/>
      <c r="I1441" s="137"/>
      <c r="J1441" s="137"/>
      <c r="K1441" s="137"/>
      <c r="L1441" s="136"/>
      <c r="M1441" s="136"/>
      <c r="N1441" s="145"/>
      <c r="O1441" s="136"/>
      <c r="P1441" s="136"/>
      <c r="Q1441" s="137"/>
      <c r="R1441" s="136"/>
      <c r="S1441" s="136"/>
      <c r="T1441" s="137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8"/>
      <c r="AE1441" s="138"/>
      <c r="AF1441" s="138"/>
      <c r="AG1441" s="138"/>
      <c r="AH1441" s="138"/>
      <c r="AI1441" s="138"/>
      <c r="AJ1441" s="138"/>
      <c r="AK1441" s="138"/>
      <c r="AL1441" s="138"/>
      <c r="AM1441" s="138"/>
      <c r="AN1441" s="138"/>
      <c r="AO1441" s="138"/>
      <c r="AP1441" s="136"/>
      <c r="AQ1441" s="136"/>
      <c r="AR1441" s="136"/>
      <c r="AS1441" s="136"/>
      <c r="AT1441" s="136"/>
      <c r="AU1441" s="136"/>
      <c r="AV1441" s="136"/>
      <c r="AW1441" s="136"/>
      <c r="AX1441" s="136"/>
      <c r="AY1441" s="136"/>
      <c r="AZ1441" s="136"/>
      <c r="BA1441" s="136"/>
      <c r="BB1441" s="136"/>
      <c r="BC1441" s="136"/>
      <c r="BD1441" s="136"/>
      <c r="BE1441" s="136"/>
      <c r="BF1441" s="136"/>
      <c r="BG1441" s="136"/>
      <c r="BH1441" s="136"/>
      <c r="BI1441" s="136"/>
      <c r="BJ1441" s="136"/>
      <c r="BK1441" s="136"/>
      <c r="BL1441" s="136"/>
      <c r="BM1441" s="136"/>
      <c r="BN1441" s="136"/>
      <c r="BO1441" s="136"/>
      <c r="BP1441" s="136"/>
      <c r="BQ1441" s="136"/>
      <c r="BR1441" s="136"/>
      <c r="BS1441" s="136"/>
      <c r="BT1441" s="136"/>
      <c r="BU1441" s="136"/>
    </row>
    <row r="1442" spans="1:73">
      <c r="A1442" s="145"/>
      <c r="B1442" s="83"/>
      <c r="C1442" s="83"/>
      <c r="D1442" s="136"/>
      <c r="E1442" s="136"/>
      <c r="F1442" s="136"/>
      <c r="G1442" s="136"/>
      <c r="H1442" s="136"/>
      <c r="I1442" s="137"/>
      <c r="J1442" s="137"/>
      <c r="K1442" s="137"/>
      <c r="L1442" s="136"/>
      <c r="M1442" s="136"/>
      <c r="N1442" s="145"/>
      <c r="O1442" s="136"/>
      <c r="P1442" s="136"/>
      <c r="Q1442" s="137"/>
      <c r="R1442" s="136"/>
      <c r="S1442" s="136"/>
      <c r="T1442" s="137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8"/>
      <c r="AE1442" s="138"/>
      <c r="AF1442" s="138"/>
      <c r="AG1442" s="138"/>
      <c r="AH1442" s="138"/>
      <c r="AI1442" s="138"/>
      <c r="AJ1442" s="138"/>
      <c r="AK1442" s="138"/>
      <c r="AL1442" s="138"/>
      <c r="AM1442" s="138"/>
      <c r="AN1442" s="138"/>
      <c r="AO1442" s="138"/>
      <c r="AP1442" s="136"/>
      <c r="AQ1442" s="136"/>
      <c r="AR1442" s="136"/>
      <c r="AS1442" s="136"/>
      <c r="AT1442" s="136"/>
      <c r="AU1442" s="136"/>
      <c r="AV1442" s="136"/>
      <c r="AW1442" s="136"/>
      <c r="AX1442" s="136"/>
      <c r="AY1442" s="136"/>
      <c r="AZ1442" s="136"/>
      <c r="BA1442" s="136"/>
      <c r="BB1442" s="136"/>
      <c r="BC1442" s="136"/>
      <c r="BD1442" s="136"/>
      <c r="BE1442" s="136"/>
      <c r="BF1442" s="136"/>
      <c r="BG1442" s="136"/>
      <c r="BH1442" s="136"/>
      <c r="BI1442" s="136"/>
      <c r="BJ1442" s="136"/>
      <c r="BK1442" s="136"/>
      <c r="BL1442" s="136"/>
      <c r="BM1442" s="136"/>
      <c r="BN1442" s="136"/>
      <c r="BO1442" s="136"/>
      <c r="BP1442" s="136"/>
      <c r="BQ1442" s="136"/>
      <c r="BR1442" s="136"/>
      <c r="BS1442" s="136"/>
      <c r="BT1442" s="136"/>
      <c r="BU1442" s="136"/>
    </row>
    <row r="1443" spans="1:73">
      <c r="A1443" s="145"/>
      <c r="B1443" s="83"/>
      <c r="C1443" s="83"/>
      <c r="D1443" s="136"/>
      <c r="E1443" s="136"/>
      <c r="F1443" s="136"/>
      <c r="G1443" s="136"/>
      <c r="H1443" s="136"/>
      <c r="I1443" s="137"/>
      <c r="J1443" s="137"/>
      <c r="K1443" s="137"/>
      <c r="L1443" s="136"/>
      <c r="M1443" s="136"/>
      <c r="N1443" s="145"/>
      <c r="O1443" s="136"/>
      <c r="P1443" s="136"/>
      <c r="Q1443" s="137"/>
      <c r="R1443" s="136"/>
      <c r="S1443" s="136"/>
      <c r="T1443" s="137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8"/>
      <c r="AE1443" s="138"/>
      <c r="AF1443" s="138"/>
      <c r="AG1443" s="138"/>
      <c r="AH1443" s="138"/>
      <c r="AI1443" s="138"/>
      <c r="AJ1443" s="138"/>
      <c r="AK1443" s="138"/>
      <c r="AL1443" s="138"/>
      <c r="AM1443" s="138"/>
      <c r="AN1443" s="138"/>
      <c r="AO1443" s="138"/>
      <c r="AP1443" s="136"/>
      <c r="AQ1443" s="136"/>
      <c r="AR1443" s="136"/>
      <c r="AS1443" s="136"/>
      <c r="AT1443" s="136"/>
      <c r="AU1443" s="136"/>
      <c r="AV1443" s="136"/>
      <c r="AW1443" s="136"/>
      <c r="AX1443" s="136"/>
      <c r="AY1443" s="136"/>
      <c r="AZ1443" s="136"/>
      <c r="BA1443" s="136"/>
      <c r="BB1443" s="136"/>
      <c r="BC1443" s="136"/>
      <c r="BD1443" s="136"/>
      <c r="BE1443" s="136"/>
      <c r="BF1443" s="136"/>
      <c r="BG1443" s="136"/>
      <c r="BH1443" s="136"/>
      <c r="BI1443" s="136"/>
      <c r="BJ1443" s="136"/>
      <c r="BK1443" s="136"/>
      <c r="BL1443" s="136"/>
      <c r="BM1443" s="136"/>
      <c r="BN1443" s="136"/>
      <c r="BO1443" s="136"/>
      <c r="BP1443" s="136"/>
      <c r="BQ1443" s="136"/>
      <c r="BR1443" s="136"/>
      <c r="BS1443" s="136"/>
      <c r="BT1443" s="136"/>
      <c r="BU1443" s="136"/>
    </row>
    <row r="1444" spans="1:73">
      <c r="A1444" s="145"/>
      <c r="B1444" s="83"/>
      <c r="C1444" s="83"/>
      <c r="D1444" s="136"/>
      <c r="E1444" s="136"/>
      <c r="F1444" s="136"/>
      <c r="G1444" s="136"/>
      <c r="H1444" s="136"/>
      <c r="I1444" s="137"/>
      <c r="J1444" s="137"/>
      <c r="K1444" s="137"/>
      <c r="L1444" s="136"/>
      <c r="M1444" s="136"/>
      <c r="N1444" s="145"/>
      <c r="O1444" s="136"/>
      <c r="P1444" s="136"/>
      <c r="Q1444" s="137"/>
      <c r="R1444" s="136"/>
      <c r="S1444" s="136"/>
      <c r="T1444" s="137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8"/>
      <c r="AE1444" s="138"/>
      <c r="AF1444" s="138"/>
      <c r="AG1444" s="138"/>
      <c r="AH1444" s="138"/>
      <c r="AI1444" s="138"/>
      <c r="AJ1444" s="138"/>
      <c r="AK1444" s="138"/>
      <c r="AL1444" s="138"/>
      <c r="AM1444" s="138"/>
      <c r="AN1444" s="138"/>
      <c r="AO1444" s="138"/>
      <c r="AP1444" s="136"/>
      <c r="AQ1444" s="136"/>
      <c r="AR1444" s="136"/>
      <c r="AS1444" s="136"/>
      <c r="AT1444" s="136"/>
      <c r="AU1444" s="136"/>
      <c r="AV1444" s="136"/>
      <c r="AW1444" s="136"/>
      <c r="AX1444" s="136"/>
      <c r="AY1444" s="136"/>
      <c r="AZ1444" s="136"/>
      <c r="BA1444" s="136"/>
      <c r="BB1444" s="136"/>
      <c r="BC1444" s="136"/>
      <c r="BD1444" s="136"/>
      <c r="BE1444" s="136"/>
      <c r="BF1444" s="136"/>
      <c r="BG1444" s="136"/>
      <c r="BH1444" s="136"/>
      <c r="BI1444" s="136"/>
      <c r="BJ1444" s="136"/>
      <c r="BK1444" s="136"/>
      <c r="BL1444" s="136"/>
      <c r="BM1444" s="136"/>
      <c r="BN1444" s="136"/>
      <c r="BO1444" s="136"/>
      <c r="BP1444" s="136"/>
      <c r="BQ1444" s="136"/>
      <c r="BR1444" s="136"/>
      <c r="BS1444" s="136"/>
      <c r="BT1444" s="136"/>
      <c r="BU1444" s="136"/>
    </row>
    <row r="1445" spans="1:73">
      <c r="A1445" s="145"/>
      <c r="B1445" s="83"/>
      <c r="C1445" s="83"/>
      <c r="D1445" s="136"/>
      <c r="E1445" s="136"/>
      <c r="F1445" s="136"/>
      <c r="G1445" s="136"/>
      <c r="H1445" s="136"/>
      <c r="I1445" s="137"/>
      <c r="J1445" s="137"/>
      <c r="K1445" s="137"/>
      <c r="L1445" s="136"/>
      <c r="M1445" s="136"/>
      <c r="N1445" s="145"/>
      <c r="O1445" s="136"/>
      <c r="P1445" s="136"/>
      <c r="Q1445" s="137"/>
      <c r="R1445" s="136"/>
      <c r="S1445" s="136"/>
      <c r="T1445" s="137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8"/>
      <c r="AE1445" s="138"/>
      <c r="AF1445" s="138"/>
      <c r="AG1445" s="138"/>
      <c r="AH1445" s="138"/>
      <c r="AI1445" s="138"/>
      <c r="AJ1445" s="138"/>
      <c r="AK1445" s="138"/>
      <c r="AL1445" s="138"/>
      <c r="AM1445" s="138"/>
      <c r="AN1445" s="138"/>
      <c r="AO1445" s="138"/>
      <c r="AP1445" s="136"/>
      <c r="AQ1445" s="136"/>
      <c r="AR1445" s="136"/>
      <c r="AS1445" s="136"/>
      <c r="AT1445" s="136"/>
      <c r="AU1445" s="136"/>
      <c r="AV1445" s="136"/>
      <c r="AW1445" s="136"/>
      <c r="AX1445" s="136"/>
      <c r="AY1445" s="136"/>
      <c r="AZ1445" s="136"/>
      <c r="BA1445" s="136"/>
      <c r="BB1445" s="136"/>
      <c r="BC1445" s="136"/>
      <c r="BD1445" s="136"/>
      <c r="BE1445" s="136"/>
      <c r="BF1445" s="136"/>
      <c r="BG1445" s="136"/>
      <c r="BH1445" s="136"/>
      <c r="BI1445" s="136"/>
      <c r="BJ1445" s="136"/>
      <c r="BK1445" s="136"/>
      <c r="BL1445" s="136"/>
      <c r="BM1445" s="136"/>
      <c r="BN1445" s="136"/>
      <c r="BO1445" s="136"/>
      <c r="BP1445" s="136"/>
      <c r="BQ1445" s="136"/>
      <c r="BR1445" s="136"/>
      <c r="BS1445" s="136"/>
      <c r="BT1445" s="136"/>
      <c r="BU1445" s="136"/>
    </row>
    <row r="1446" spans="1:73">
      <c r="A1446" s="145"/>
      <c r="B1446" s="83"/>
      <c r="C1446" s="83"/>
      <c r="D1446" s="136"/>
      <c r="E1446" s="136"/>
      <c r="F1446" s="136"/>
      <c r="G1446" s="136"/>
      <c r="H1446" s="136"/>
      <c r="I1446" s="137"/>
      <c r="J1446" s="137"/>
      <c r="K1446" s="137"/>
      <c r="L1446" s="136"/>
      <c r="M1446" s="136"/>
      <c r="N1446" s="145"/>
      <c r="O1446" s="136"/>
      <c r="P1446" s="136"/>
      <c r="Q1446" s="137"/>
      <c r="R1446" s="136"/>
      <c r="S1446" s="136"/>
      <c r="T1446" s="137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8"/>
      <c r="AE1446" s="138"/>
      <c r="AF1446" s="138"/>
      <c r="AG1446" s="138"/>
      <c r="AH1446" s="138"/>
      <c r="AI1446" s="138"/>
      <c r="AJ1446" s="138"/>
      <c r="AK1446" s="138"/>
      <c r="AL1446" s="138"/>
      <c r="AM1446" s="138"/>
      <c r="AN1446" s="138"/>
      <c r="AO1446" s="138"/>
      <c r="AP1446" s="136"/>
      <c r="AQ1446" s="136"/>
      <c r="AR1446" s="136"/>
      <c r="AS1446" s="136"/>
      <c r="AT1446" s="136"/>
      <c r="AU1446" s="136"/>
      <c r="AV1446" s="136"/>
      <c r="AW1446" s="136"/>
      <c r="AX1446" s="136"/>
      <c r="AY1446" s="136"/>
      <c r="AZ1446" s="136"/>
      <c r="BA1446" s="136"/>
      <c r="BB1446" s="136"/>
      <c r="BC1446" s="136"/>
      <c r="BD1446" s="136"/>
      <c r="BE1446" s="136"/>
      <c r="BF1446" s="136"/>
      <c r="BG1446" s="136"/>
      <c r="BH1446" s="136"/>
      <c r="BI1446" s="136"/>
      <c r="BJ1446" s="136"/>
      <c r="BK1446" s="136"/>
      <c r="BL1446" s="136"/>
      <c r="BM1446" s="136"/>
      <c r="BN1446" s="136"/>
      <c r="BO1446" s="136"/>
      <c r="BP1446" s="136"/>
      <c r="BQ1446" s="136"/>
      <c r="BR1446" s="136"/>
      <c r="BS1446" s="136"/>
      <c r="BT1446" s="136"/>
      <c r="BU1446" s="136"/>
    </row>
    <row r="1447" spans="1:73">
      <c r="A1447" s="145"/>
      <c r="B1447" s="83"/>
      <c r="C1447" s="83"/>
      <c r="D1447" s="136"/>
      <c r="E1447" s="136"/>
      <c r="F1447" s="136"/>
      <c r="G1447" s="136"/>
      <c r="H1447" s="136"/>
      <c r="I1447" s="137"/>
      <c r="J1447" s="137"/>
      <c r="K1447" s="137"/>
      <c r="L1447" s="136"/>
      <c r="M1447" s="136"/>
      <c r="N1447" s="145"/>
      <c r="O1447" s="136"/>
      <c r="P1447" s="136"/>
      <c r="Q1447" s="137"/>
      <c r="R1447" s="136"/>
      <c r="S1447" s="136"/>
      <c r="T1447" s="137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8"/>
      <c r="AE1447" s="138"/>
      <c r="AF1447" s="138"/>
      <c r="AG1447" s="138"/>
      <c r="AH1447" s="138"/>
      <c r="AI1447" s="138"/>
      <c r="AJ1447" s="138"/>
      <c r="AK1447" s="138"/>
      <c r="AL1447" s="138"/>
      <c r="AM1447" s="138"/>
      <c r="AN1447" s="138"/>
      <c r="AO1447" s="138"/>
      <c r="AP1447" s="136"/>
      <c r="AQ1447" s="136"/>
      <c r="AR1447" s="136"/>
      <c r="AS1447" s="136"/>
      <c r="AT1447" s="136"/>
      <c r="AU1447" s="136"/>
      <c r="AV1447" s="136"/>
      <c r="AW1447" s="136"/>
      <c r="AX1447" s="136"/>
      <c r="AY1447" s="136"/>
      <c r="AZ1447" s="136"/>
      <c r="BA1447" s="136"/>
      <c r="BB1447" s="136"/>
      <c r="BC1447" s="136"/>
      <c r="BD1447" s="136"/>
      <c r="BE1447" s="136"/>
      <c r="BF1447" s="136"/>
      <c r="BG1447" s="136"/>
      <c r="BH1447" s="136"/>
      <c r="BI1447" s="136"/>
      <c r="BJ1447" s="136"/>
      <c r="BK1447" s="136"/>
      <c r="BL1447" s="136"/>
      <c r="BM1447" s="136"/>
      <c r="BN1447" s="136"/>
      <c r="BO1447" s="136"/>
      <c r="BP1447" s="136"/>
      <c r="BQ1447" s="136"/>
      <c r="BR1447" s="136"/>
      <c r="BS1447" s="136"/>
      <c r="BT1447" s="136"/>
      <c r="BU1447" s="136"/>
    </row>
    <row r="1448" spans="1:73">
      <c r="A1448" s="145"/>
      <c r="B1448" s="83"/>
      <c r="C1448" s="83"/>
      <c r="D1448" s="136"/>
      <c r="E1448" s="136"/>
      <c r="F1448" s="136"/>
      <c r="G1448" s="136"/>
      <c r="H1448" s="136"/>
      <c r="I1448" s="137"/>
      <c r="J1448" s="137"/>
      <c r="K1448" s="137"/>
      <c r="L1448" s="136"/>
      <c r="M1448" s="136"/>
      <c r="N1448" s="145"/>
      <c r="O1448" s="136"/>
      <c r="P1448" s="136"/>
      <c r="Q1448" s="137"/>
      <c r="R1448" s="136"/>
      <c r="S1448" s="136"/>
      <c r="T1448" s="137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8"/>
      <c r="AE1448" s="138"/>
      <c r="AF1448" s="138"/>
      <c r="AG1448" s="138"/>
      <c r="AH1448" s="138"/>
      <c r="AI1448" s="138"/>
      <c r="AJ1448" s="138"/>
      <c r="AK1448" s="138"/>
      <c r="AL1448" s="138"/>
      <c r="AM1448" s="138"/>
      <c r="AN1448" s="138"/>
      <c r="AO1448" s="138"/>
      <c r="AP1448" s="136"/>
      <c r="AQ1448" s="136"/>
      <c r="AR1448" s="136"/>
      <c r="AS1448" s="136"/>
      <c r="AT1448" s="136"/>
      <c r="AU1448" s="136"/>
      <c r="AV1448" s="136"/>
      <c r="AW1448" s="136"/>
      <c r="AX1448" s="136"/>
      <c r="AY1448" s="136"/>
      <c r="AZ1448" s="136"/>
      <c r="BA1448" s="136"/>
      <c r="BB1448" s="136"/>
      <c r="BC1448" s="136"/>
      <c r="BD1448" s="136"/>
      <c r="BE1448" s="136"/>
      <c r="BF1448" s="136"/>
      <c r="BG1448" s="136"/>
      <c r="BH1448" s="136"/>
      <c r="BI1448" s="136"/>
      <c r="BJ1448" s="136"/>
      <c r="BK1448" s="136"/>
      <c r="BL1448" s="136"/>
      <c r="BM1448" s="136"/>
      <c r="BN1448" s="136"/>
      <c r="BO1448" s="136"/>
      <c r="BP1448" s="136"/>
      <c r="BQ1448" s="136"/>
      <c r="BR1448" s="136"/>
      <c r="BS1448" s="136"/>
      <c r="BT1448" s="136"/>
      <c r="BU1448" s="136"/>
    </row>
    <row r="1449" spans="1:73">
      <c r="A1449" s="145"/>
      <c r="B1449" s="83"/>
      <c r="C1449" s="83"/>
      <c r="D1449" s="136"/>
      <c r="E1449" s="136"/>
      <c r="F1449" s="136"/>
      <c r="G1449" s="136"/>
      <c r="H1449" s="136"/>
      <c r="I1449" s="137"/>
      <c r="J1449" s="137"/>
      <c r="K1449" s="137"/>
      <c r="L1449" s="136"/>
      <c r="M1449" s="136"/>
      <c r="N1449" s="145"/>
      <c r="O1449" s="136"/>
      <c r="P1449" s="136"/>
      <c r="Q1449" s="137"/>
      <c r="R1449" s="136"/>
      <c r="S1449" s="136"/>
      <c r="T1449" s="137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8"/>
      <c r="AE1449" s="138"/>
      <c r="AF1449" s="138"/>
      <c r="AG1449" s="138"/>
      <c r="AH1449" s="138"/>
      <c r="AI1449" s="138"/>
      <c r="AJ1449" s="138"/>
      <c r="AK1449" s="138"/>
      <c r="AL1449" s="138"/>
      <c r="AM1449" s="138"/>
      <c r="AN1449" s="138"/>
      <c r="AO1449" s="138"/>
      <c r="AP1449" s="136"/>
      <c r="AQ1449" s="136"/>
      <c r="AR1449" s="136"/>
      <c r="AS1449" s="136"/>
      <c r="AT1449" s="136"/>
      <c r="AU1449" s="136"/>
      <c r="AV1449" s="136"/>
      <c r="AW1449" s="136"/>
      <c r="AX1449" s="136"/>
      <c r="AY1449" s="136"/>
      <c r="AZ1449" s="136"/>
      <c r="BA1449" s="136"/>
      <c r="BB1449" s="136"/>
      <c r="BC1449" s="136"/>
      <c r="BD1449" s="136"/>
      <c r="BE1449" s="136"/>
      <c r="BF1449" s="136"/>
      <c r="BG1449" s="136"/>
      <c r="BH1449" s="136"/>
      <c r="BI1449" s="136"/>
      <c r="BJ1449" s="136"/>
      <c r="BK1449" s="136"/>
      <c r="BL1449" s="136"/>
      <c r="BM1449" s="136"/>
      <c r="BN1449" s="136"/>
      <c r="BO1449" s="136"/>
      <c r="BP1449" s="136"/>
      <c r="BQ1449" s="136"/>
      <c r="BR1449" s="136"/>
      <c r="BS1449" s="136"/>
      <c r="BT1449" s="136"/>
      <c r="BU1449" s="136"/>
    </row>
    <row r="1450" spans="1:73">
      <c r="A1450" s="145"/>
      <c r="B1450" s="83"/>
      <c r="C1450" s="83"/>
      <c r="D1450" s="136"/>
      <c r="E1450" s="136"/>
      <c r="F1450" s="136"/>
      <c r="G1450" s="136"/>
      <c r="H1450" s="136"/>
      <c r="I1450" s="137"/>
      <c r="J1450" s="137"/>
      <c r="K1450" s="137"/>
      <c r="L1450" s="136"/>
      <c r="M1450" s="136"/>
      <c r="N1450" s="145"/>
      <c r="O1450" s="136"/>
      <c r="P1450" s="136"/>
      <c r="Q1450" s="137"/>
      <c r="R1450" s="136"/>
      <c r="S1450" s="136"/>
      <c r="T1450" s="137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8"/>
      <c r="AE1450" s="138"/>
      <c r="AF1450" s="138"/>
      <c r="AG1450" s="138"/>
      <c r="AH1450" s="138"/>
      <c r="AI1450" s="138"/>
      <c r="AJ1450" s="138"/>
      <c r="AK1450" s="138"/>
      <c r="AL1450" s="138"/>
      <c r="AM1450" s="138"/>
      <c r="AN1450" s="138"/>
      <c r="AO1450" s="138"/>
      <c r="AP1450" s="136"/>
      <c r="AQ1450" s="136"/>
      <c r="AR1450" s="136"/>
      <c r="AS1450" s="136"/>
      <c r="AT1450" s="136"/>
      <c r="AU1450" s="136"/>
      <c r="AV1450" s="136"/>
      <c r="AW1450" s="136"/>
      <c r="AX1450" s="136"/>
      <c r="AY1450" s="136"/>
      <c r="AZ1450" s="136"/>
      <c r="BA1450" s="136"/>
      <c r="BB1450" s="136"/>
      <c r="BC1450" s="136"/>
      <c r="BD1450" s="136"/>
      <c r="BE1450" s="136"/>
      <c r="BF1450" s="136"/>
      <c r="BG1450" s="136"/>
      <c r="BH1450" s="136"/>
      <c r="BI1450" s="136"/>
      <c r="BJ1450" s="136"/>
      <c r="BK1450" s="136"/>
      <c r="BL1450" s="136"/>
      <c r="BM1450" s="136"/>
      <c r="BN1450" s="136"/>
      <c r="BO1450" s="136"/>
      <c r="BP1450" s="136"/>
      <c r="BQ1450" s="136"/>
      <c r="BR1450" s="136"/>
      <c r="BS1450" s="136"/>
      <c r="BT1450" s="136"/>
      <c r="BU1450" s="136"/>
    </row>
    <row r="1451" spans="1:73">
      <c r="A1451" s="145"/>
      <c r="B1451" s="83"/>
      <c r="C1451" s="83"/>
      <c r="D1451" s="136"/>
      <c r="E1451" s="136"/>
      <c r="F1451" s="136"/>
      <c r="G1451" s="136"/>
      <c r="H1451" s="136"/>
      <c r="I1451" s="137"/>
      <c r="J1451" s="137"/>
      <c r="K1451" s="137"/>
      <c r="L1451" s="136"/>
      <c r="M1451" s="136"/>
      <c r="N1451" s="145"/>
      <c r="O1451" s="136"/>
      <c r="P1451" s="136"/>
      <c r="Q1451" s="137"/>
      <c r="R1451" s="136"/>
      <c r="S1451" s="136"/>
      <c r="T1451" s="137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8"/>
      <c r="AE1451" s="138"/>
      <c r="AF1451" s="138"/>
      <c r="AG1451" s="138"/>
      <c r="AH1451" s="138"/>
      <c r="AI1451" s="138"/>
      <c r="AJ1451" s="138"/>
      <c r="AK1451" s="138"/>
      <c r="AL1451" s="138"/>
      <c r="AM1451" s="138"/>
      <c r="AN1451" s="138"/>
      <c r="AO1451" s="138"/>
      <c r="AP1451" s="136"/>
      <c r="AQ1451" s="136"/>
      <c r="AR1451" s="136"/>
      <c r="AS1451" s="136"/>
      <c r="AT1451" s="136"/>
      <c r="AU1451" s="136"/>
      <c r="AV1451" s="136"/>
      <c r="AW1451" s="136"/>
      <c r="AX1451" s="136"/>
      <c r="AY1451" s="136"/>
      <c r="AZ1451" s="136"/>
      <c r="BA1451" s="136"/>
      <c r="BB1451" s="136"/>
      <c r="BC1451" s="136"/>
      <c r="BD1451" s="136"/>
      <c r="BE1451" s="136"/>
      <c r="BF1451" s="136"/>
      <c r="BG1451" s="136"/>
      <c r="BH1451" s="136"/>
      <c r="BI1451" s="136"/>
      <c r="BJ1451" s="136"/>
      <c r="BK1451" s="136"/>
      <c r="BL1451" s="136"/>
      <c r="BM1451" s="136"/>
      <c r="BN1451" s="136"/>
      <c r="BO1451" s="136"/>
      <c r="BP1451" s="136"/>
      <c r="BQ1451" s="136"/>
      <c r="BR1451" s="136"/>
      <c r="BS1451" s="136"/>
      <c r="BT1451" s="136"/>
      <c r="BU1451" s="136"/>
    </row>
    <row r="1452" spans="1:73">
      <c r="A1452" s="145"/>
      <c r="B1452" s="83"/>
      <c r="C1452" s="83"/>
      <c r="D1452" s="136"/>
      <c r="E1452" s="136"/>
      <c r="F1452" s="136"/>
      <c r="G1452" s="136"/>
      <c r="H1452" s="136"/>
      <c r="I1452" s="137"/>
      <c r="J1452" s="137"/>
      <c r="K1452" s="137"/>
      <c r="L1452" s="136"/>
      <c r="M1452" s="136"/>
      <c r="N1452" s="145"/>
      <c r="O1452" s="136"/>
      <c r="P1452" s="136"/>
      <c r="Q1452" s="137"/>
      <c r="R1452" s="136"/>
      <c r="S1452" s="136"/>
      <c r="T1452" s="137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8"/>
      <c r="AE1452" s="138"/>
      <c r="AF1452" s="138"/>
      <c r="AG1452" s="138"/>
      <c r="AH1452" s="138"/>
      <c r="AI1452" s="138"/>
      <c r="AJ1452" s="138"/>
      <c r="AK1452" s="138"/>
      <c r="AL1452" s="138"/>
      <c r="AM1452" s="138"/>
      <c r="AN1452" s="138"/>
      <c r="AO1452" s="138"/>
      <c r="AP1452" s="136"/>
      <c r="AQ1452" s="136"/>
      <c r="AR1452" s="136"/>
      <c r="AS1452" s="136"/>
      <c r="AT1452" s="136"/>
      <c r="AU1452" s="136"/>
      <c r="AV1452" s="136"/>
      <c r="AW1452" s="136"/>
      <c r="AX1452" s="136"/>
      <c r="AY1452" s="136"/>
      <c r="AZ1452" s="136"/>
      <c r="BA1452" s="136"/>
      <c r="BB1452" s="136"/>
      <c r="BC1452" s="136"/>
      <c r="BD1452" s="136"/>
      <c r="BE1452" s="136"/>
      <c r="BF1452" s="136"/>
      <c r="BG1452" s="136"/>
      <c r="BH1452" s="136"/>
      <c r="BI1452" s="136"/>
      <c r="BJ1452" s="136"/>
      <c r="BK1452" s="136"/>
      <c r="BL1452" s="136"/>
      <c r="BM1452" s="136"/>
      <c r="BN1452" s="136"/>
      <c r="BO1452" s="136"/>
      <c r="BP1452" s="136"/>
      <c r="BQ1452" s="136"/>
      <c r="BR1452" s="136"/>
      <c r="BS1452" s="136"/>
      <c r="BT1452" s="136"/>
      <c r="BU1452" s="136"/>
    </row>
    <row r="1453" spans="1:73">
      <c r="A1453" s="145"/>
      <c r="B1453" s="83"/>
      <c r="C1453" s="83"/>
      <c r="D1453" s="136"/>
      <c r="E1453" s="136"/>
      <c r="F1453" s="136"/>
      <c r="G1453" s="136"/>
      <c r="H1453" s="136"/>
      <c r="I1453" s="137"/>
      <c r="J1453" s="137"/>
      <c r="K1453" s="137"/>
      <c r="L1453" s="136"/>
      <c r="M1453" s="136"/>
      <c r="N1453" s="145"/>
      <c r="O1453" s="136"/>
      <c r="P1453" s="136"/>
      <c r="Q1453" s="137"/>
      <c r="R1453" s="136"/>
      <c r="S1453" s="136"/>
      <c r="T1453" s="137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8"/>
      <c r="AE1453" s="138"/>
      <c r="AF1453" s="138"/>
      <c r="AG1453" s="138"/>
      <c r="AH1453" s="138"/>
      <c r="AI1453" s="138"/>
      <c r="AJ1453" s="138"/>
      <c r="AK1453" s="138"/>
      <c r="AL1453" s="138"/>
      <c r="AM1453" s="138"/>
      <c r="AN1453" s="138"/>
      <c r="AO1453" s="138"/>
      <c r="AP1453" s="136"/>
      <c r="AQ1453" s="136"/>
      <c r="AR1453" s="136"/>
      <c r="AS1453" s="136"/>
      <c r="AT1453" s="136"/>
      <c r="AU1453" s="136"/>
      <c r="AV1453" s="136"/>
      <c r="AW1453" s="136"/>
      <c r="AX1453" s="136"/>
      <c r="AY1453" s="136"/>
      <c r="AZ1453" s="136"/>
      <c r="BA1453" s="136"/>
      <c r="BB1453" s="136"/>
      <c r="BC1453" s="136"/>
      <c r="BD1453" s="136"/>
      <c r="BE1453" s="136"/>
      <c r="BF1453" s="136"/>
      <c r="BG1453" s="136"/>
      <c r="BH1453" s="136"/>
      <c r="BI1453" s="136"/>
      <c r="BJ1453" s="136"/>
      <c r="BK1453" s="136"/>
      <c r="BL1453" s="136"/>
      <c r="BM1453" s="136"/>
      <c r="BN1453" s="136"/>
      <c r="BO1453" s="136"/>
      <c r="BP1453" s="136"/>
      <c r="BQ1453" s="136"/>
      <c r="BR1453" s="136"/>
      <c r="BS1453" s="136"/>
      <c r="BT1453" s="136"/>
      <c r="BU1453" s="136"/>
    </row>
    <row r="1454" spans="1:73">
      <c r="A1454" s="145"/>
      <c r="B1454" s="83"/>
      <c r="C1454" s="83"/>
      <c r="D1454" s="136"/>
      <c r="E1454" s="136"/>
      <c r="F1454" s="136"/>
      <c r="G1454" s="136"/>
      <c r="H1454" s="136"/>
      <c r="I1454" s="137"/>
      <c r="J1454" s="137"/>
      <c r="K1454" s="137"/>
      <c r="L1454" s="136"/>
      <c r="M1454" s="136"/>
      <c r="N1454" s="145"/>
      <c r="O1454" s="136"/>
      <c r="P1454" s="136"/>
      <c r="Q1454" s="137"/>
      <c r="R1454" s="136"/>
      <c r="S1454" s="136"/>
      <c r="T1454" s="137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8"/>
      <c r="AE1454" s="138"/>
      <c r="AF1454" s="138"/>
      <c r="AG1454" s="138"/>
      <c r="AH1454" s="138"/>
      <c r="AI1454" s="138"/>
      <c r="AJ1454" s="138"/>
      <c r="AK1454" s="138"/>
      <c r="AL1454" s="138"/>
      <c r="AM1454" s="138"/>
      <c r="AN1454" s="138"/>
      <c r="AO1454" s="138"/>
      <c r="AP1454" s="136"/>
      <c r="AQ1454" s="136"/>
      <c r="AR1454" s="136"/>
      <c r="AS1454" s="136"/>
      <c r="AT1454" s="136"/>
      <c r="AU1454" s="136"/>
      <c r="AV1454" s="136"/>
      <c r="AW1454" s="136"/>
      <c r="AX1454" s="136"/>
      <c r="AY1454" s="136"/>
      <c r="AZ1454" s="136"/>
      <c r="BA1454" s="136"/>
      <c r="BB1454" s="136"/>
      <c r="BC1454" s="136"/>
      <c r="BD1454" s="136"/>
      <c r="BE1454" s="136"/>
      <c r="BF1454" s="136"/>
      <c r="BG1454" s="136"/>
      <c r="BH1454" s="136"/>
      <c r="BI1454" s="136"/>
      <c r="BJ1454" s="136"/>
      <c r="BK1454" s="136"/>
      <c r="BL1454" s="136"/>
      <c r="BM1454" s="136"/>
      <c r="BN1454" s="136"/>
      <c r="BO1454" s="136"/>
      <c r="BP1454" s="136"/>
      <c r="BQ1454" s="136"/>
      <c r="BR1454" s="136"/>
      <c r="BS1454" s="136"/>
      <c r="BT1454" s="136"/>
      <c r="BU1454" s="136"/>
    </row>
    <row r="1455" spans="1:73">
      <c r="A1455" s="145"/>
      <c r="B1455" s="83"/>
      <c r="C1455" s="83"/>
      <c r="D1455" s="136"/>
      <c r="E1455" s="136"/>
      <c r="F1455" s="136"/>
      <c r="G1455" s="136"/>
      <c r="H1455" s="136"/>
      <c r="I1455" s="137"/>
      <c r="J1455" s="137"/>
      <c r="K1455" s="137"/>
      <c r="L1455" s="136"/>
      <c r="M1455" s="136"/>
      <c r="N1455" s="145"/>
      <c r="O1455" s="136"/>
      <c r="P1455" s="136"/>
      <c r="Q1455" s="137"/>
      <c r="R1455" s="136"/>
      <c r="S1455" s="136"/>
      <c r="T1455" s="137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8"/>
      <c r="AE1455" s="138"/>
      <c r="AF1455" s="138"/>
      <c r="AG1455" s="138"/>
      <c r="AH1455" s="138"/>
      <c r="AI1455" s="138"/>
      <c r="AJ1455" s="138"/>
      <c r="AK1455" s="138"/>
      <c r="AL1455" s="138"/>
      <c r="AM1455" s="138"/>
      <c r="AN1455" s="138"/>
      <c r="AO1455" s="138"/>
      <c r="AP1455" s="136"/>
      <c r="AQ1455" s="136"/>
      <c r="AR1455" s="136"/>
      <c r="AS1455" s="136"/>
      <c r="AT1455" s="136"/>
      <c r="AU1455" s="136"/>
      <c r="AV1455" s="136"/>
      <c r="AW1455" s="136"/>
      <c r="AX1455" s="136"/>
      <c r="AY1455" s="136"/>
      <c r="AZ1455" s="136"/>
      <c r="BA1455" s="136"/>
      <c r="BB1455" s="136"/>
      <c r="BC1455" s="136"/>
      <c r="BD1455" s="136"/>
      <c r="BE1455" s="136"/>
      <c r="BF1455" s="136"/>
      <c r="BG1455" s="136"/>
      <c r="BH1455" s="136"/>
      <c r="BI1455" s="136"/>
      <c r="BJ1455" s="136"/>
      <c r="BK1455" s="136"/>
      <c r="BL1455" s="136"/>
      <c r="BM1455" s="136"/>
      <c r="BN1455" s="136"/>
      <c r="BO1455" s="136"/>
      <c r="BP1455" s="136"/>
      <c r="BQ1455" s="136"/>
      <c r="BR1455" s="136"/>
      <c r="BS1455" s="136"/>
      <c r="BT1455" s="136"/>
      <c r="BU1455" s="136"/>
    </row>
    <row r="1456" spans="1:73">
      <c r="A1456" s="145"/>
      <c r="B1456" s="83"/>
      <c r="C1456" s="83"/>
      <c r="D1456" s="136"/>
      <c r="E1456" s="136"/>
      <c r="F1456" s="136"/>
      <c r="G1456" s="136"/>
      <c r="H1456" s="136"/>
      <c r="I1456" s="137"/>
      <c r="J1456" s="137"/>
      <c r="K1456" s="137"/>
      <c r="L1456" s="136"/>
      <c r="M1456" s="136"/>
      <c r="N1456" s="145"/>
      <c r="O1456" s="136"/>
      <c r="P1456" s="136"/>
      <c r="Q1456" s="137"/>
      <c r="R1456" s="136"/>
      <c r="S1456" s="136"/>
      <c r="T1456" s="137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8"/>
      <c r="AE1456" s="138"/>
      <c r="AF1456" s="138"/>
      <c r="AG1456" s="138"/>
      <c r="AH1456" s="138"/>
      <c r="AI1456" s="138"/>
      <c r="AJ1456" s="138"/>
      <c r="AK1456" s="138"/>
      <c r="AL1456" s="138"/>
      <c r="AM1456" s="138"/>
      <c r="AN1456" s="138"/>
      <c r="AO1456" s="138"/>
      <c r="AP1456" s="136"/>
      <c r="AQ1456" s="136"/>
      <c r="AR1456" s="136"/>
      <c r="AS1456" s="136"/>
      <c r="AT1456" s="136"/>
      <c r="AU1456" s="136"/>
      <c r="AV1456" s="136"/>
      <c r="AW1456" s="136"/>
      <c r="AX1456" s="136"/>
      <c r="AY1456" s="136"/>
      <c r="AZ1456" s="136"/>
      <c r="BA1456" s="136"/>
      <c r="BB1456" s="136"/>
      <c r="BC1456" s="136"/>
      <c r="BD1456" s="136"/>
      <c r="BE1456" s="136"/>
      <c r="BF1456" s="136"/>
      <c r="BG1456" s="136"/>
      <c r="BH1456" s="136"/>
      <c r="BI1456" s="136"/>
      <c r="BJ1456" s="136"/>
      <c r="BK1456" s="136"/>
      <c r="BL1456" s="136"/>
      <c r="BM1456" s="136"/>
      <c r="BN1456" s="136"/>
      <c r="BO1456" s="136"/>
      <c r="BP1456" s="136"/>
      <c r="BQ1456" s="136"/>
      <c r="BR1456" s="136"/>
      <c r="BS1456" s="136"/>
      <c r="BT1456" s="136"/>
      <c r="BU1456" s="136"/>
    </row>
    <row r="1457" spans="1:73">
      <c r="A1457" s="145"/>
      <c r="B1457" s="83"/>
      <c r="C1457" s="83"/>
      <c r="D1457" s="136"/>
      <c r="E1457" s="136"/>
      <c r="F1457" s="136"/>
      <c r="G1457" s="136"/>
      <c r="H1457" s="136"/>
      <c r="I1457" s="137"/>
      <c r="J1457" s="137"/>
      <c r="K1457" s="137"/>
      <c r="L1457" s="136"/>
      <c r="M1457" s="136"/>
      <c r="N1457" s="145"/>
      <c r="O1457" s="136"/>
      <c r="P1457" s="136"/>
      <c r="Q1457" s="137"/>
      <c r="R1457" s="136"/>
      <c r="S1457" s="136"/>
      <c r="T1457" s="137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8"/>
      <c r="AE1457" s="138"/>
      <c r="AF1457" s="138"/>
      <c r="AG1457" s="138"/>
      <c r="AH1457" s="138"/>
      <c r="AI1457" s="138"/>
      <c r="AJ1457" s="138"/>
      <c r="AK1457" s="138"/>
      <c r="AL1457" s="138"/>
      <c r="AM1457" s="138"/>
      <c r="AN1457" s="138"/>
      <c r="AO1457" s="138"/>
      <c r="AP1457" s="136"/>
      <c r="AQ1457" s="136"/>
      <c r="AR1457" s="136"/>
      <c r="AS1457" s="136"/>
      <c r="AT1457" s="136"/>
      <c r="AU1457" s="136"/>
      <c r="AV1457" s="136"/>
      <c r="AW1457" s="136"/>
      <c r="AX1457" s="136"/>
      <c r="AY1457" s="136"/>
      <c r="AZ1457" s="136"/>
      <c r="BA1457" s="136"/>
      <c r="BB1457" s="136"/>
      <c r="BC1457" s="136"/>
      <c r="BD1457" s="136"/>
      <c r="BE1457" s="136"/>
      <c r="BF1457" s="136"/>
      <c r="BG1457" s="136"/>
      <c r="BH1457" s="136"/>
      <c r="BI1457" s="136"/>
      <c r="BJ1457" s="136"/>
      <c r="BK1457" s="136"/>
      <c r="BL1457" s="136"/>
      <c r="BM1457" s="136"/>
      <c r="BN1457" s="136"/>
      <c r="BO1457" s="136"/>
      <c r="BP1457" s="136"/>
      <c r="BQ1457" s="136"/>
      <c r="BR1457" s="136"/>
      <c r="BS1457" s="136"/>
      <c r="BT1457" s="136"/>
      <c r="BU1457" s="136"/>
    </row>
    <row r="1458" spans="1:73">
      <c r="A1458" s="145"/>
      <c r="B1458" s="83"/>
      <c r="C1458" s="83"/>
      <c r="D1458" s="136"/>
      <c r="E1458" s="136"/>
      <c r="F1458" s="136"/>
      <c r="G1458" s="136"/>
      <c r="H1458" s="136"/>
      <c r="I1458" s="137"/>
      <c r="J1458" s="137"/>
      <c r="K1458" s="137"/>
      <c r="L1458" s="136"/>
      <c r="M1458" s="136"/>
      <c r="N1458" s="145"/>
      <c r="O1458" s="136"/>
      <c r="P1458" s="136"/>
      <c r="Q1458" s="137"/>
      <c r="R1458" s="136"/>
      <c r="S1458" s="136"/>
      <c r="T1458" s="137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8"/>
      <c r="AE1458" s="138"/>
      <c r="AF1458" s="138"/>
      <c r="AG1458" s="138"/>
      <c r="AH1458" s="138"/>
      <c r="AI1458" s="138"/>
      <c r="AJ1458" s="138"/>
      <c r="AK1458" s="138"/>
      <c r="AL1458" s="138"/>
      <c r="AM1458" s="138"/>
      <c r="AN1458" s="138"/>
      <c r="AO1458" s="138"/>
      <c r="AP1458" s="136"/>
      <c r="AQ1458" s="136"/>
      <c r="AR1458" s="136"/>
      <c r="AS1458" s="136"/>
      <c r="AT1458" s="136"/>
      <c r="AU1458" s="136"/>
      <c r="AV1458" s="136"/>
      <c r="AW1458" s="136"/>
      <c r="AX1458" s="136"/>
      <c r="AY1458" s="136"/>
      <c r="AZ1458" s="136"/>
      <c r="BA1458" s="136"/>
      <c r="BB1458" s="136"/>
      <c r="BC1458" s="136"/>
      <c r="BD1458" s="136"/>
      <c r="BE1458" s="136"/>
      <c r="BF1458" s="136"/>
      <c r="BG1458" s="136"/>
      <c r="BH1458" s="136"/>
      <c r="BI1458" s="136"/>
      <c r="BJ1458" s="136"/>
      <c r="BK1458" s="136"/>
      <c r="BL1458" s="136"/>
      <c r="BM1458" s="136"/>
      <c r="BN1458" s="136"/>
      <c r="BO1458" s="136"/>
      <c r="BP1458" s="136"/>
      <c r="BQ1458" s="136"/>
      <c r="BR1458" s="136"/>
      <c r="BS1458" s="136"/>
      <c r="BT1458" s="136"/>
      <c r="BU1458" s="136"/>
    </row>
    <row r="1459" spans="1:73">
      <c r="A1459" s="145"/>
      <c r="B1459" s="83"/>
      <c r="C1459" s="83"/>
      <c r="D1459" s="136"/>
      <c r="E1459" s="136"/>
      <c r="F1459" s="136"/>
      <c r="G1459" s="136"/>
      <c r="H1459" s="136"/>
      <c r="I1459" s="137"/>
      <c r="J1459" s="137"/>
      <c r="K1459" s="137"/>
      <c r="L1459" s="136"/>
      <c r="M1459" s="136"/>
      <c r="N1459" s="145"/>
      <c r="O1459" s="136"/>
      <c r="P1459" s="136"/>
      <c r="Q1459" s="137"/>
      <c r="R1459" s="136"/>
      <c r="S1459" s="136"/>
      <c r="T1459" s="137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8"/>
      <c r="AE1459" s="138"/>
      <c r="AF1459" s="138"/>
      <c r="AG1459" s="138"/>
      <c r="AH1459" s="138"/>
      <c r="AI1459" s="138"/>
      <c r="AJ1459" s="138"/>
      <c r="AK1459" s="138"/>
      <c r="AL1459" s="138"/>
      <c r="AM1459" s="138"/>
      <c r="AN1459" s="138"/>
      <c r="AO1459" s="138"/>
      <c r="AP1459" s="136"/>
      <c r="AQ1459" s="136"/>
      <c r="AR1459" s="136"/>
      <c r="AS1459" s="136"/>
      <c r="AT1459" s="136"/>
      <c r="AU1459" s="136"/>
      <c r="AV1459" s="136"/>
      <c r="AW1459" s="136"/>
      <c r="AX1459" s="136"/>
      <c r="AY1459" s="136"/>
      <c r="AZ1459" s="136"/>
      <c r="BA1459" s="136"/>
      <c r="BB1459" s="136"/>
      <c r="BC1459" s="136"/>
      <c r="BD1459" s="136"/>
      <c r="BE1459" s="136"/>
      <c r="BF1459" s="136"/>
      <c r="BG1459" s="136"/>
      <c r="BH1459" s="136"/>
      <c r="BI1459" s="136"/>
      <c r="BJ1459" s="136"/>
      <c r="BK1459" s="136"/>
      <c r="BL1459" s="136"/>
      <c r="BM1459" s="136"/>
      <c r="BN1459" s="136"/>
      <c r="BO1459" s="136"/>
      <c r="BP1459" s="136"/>
      <c r="BQ1459" s="136"/>
      <c r="BR1459" s="136"/>
      <c r="BS1459" s="136"/>
      <c r="BT1459" s="136"/>
      <c r="BU1459" s="136"/>
    </row>
    <row r="1460" spans="1:73">
      <c r="A1460" s="145"/>
      <c r="B1460" s="83"/>
      <c r="C1460" s="83"/>
      <c r="D1460" s="136"/>
      <c r="E1460" s="136"/>
      <c r="F1460" s="136"/>
      <c r="G1460" s="136"/>
      <c r="H1460" s="136"/>
      <c r="I1460" s="137"/>
      <c r="J1460" s="137"/>
      <c r="K1460" s="137"/>
      <c r="L1460" s="136"/>
      <c r="M1460" s="136"/>
      <c r="N1460" s="145"/>
      <c r="O1460" s="136"/>
      <c r="P1460" s="136"/>
      <c r="Q1460" s="137"/>
      <c r="R1460" s="136"/>
      <c r="S1460" s="136"/>
      <c r="T1460" s="137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8"/>
      <c r="AE1460" s="138"/>
      <c r="AF1460" s="138"/>
      <c r="AG1460" s="138"/>
      <c r="AH1460" s="138"/>
      <c r="AI1460" s="138"/>
      <c r="AJ1460" s="138"/>
      <c r="AK1460" s="138"/>
      <c r="AL1460" s="138"/>
      <c r="AM1460" s="138"/>
      <c r="AN1460" s="138"/>
      <c r="AO1460" s="138"/>
      <c r="AP1460" s="136"/>
      <c r="AQ1460" s="136"/>
      <c r="AR1460" s="136"/>
      <c r="AS1460" s="136"/>
      <c r="AT1460" s="136"/>
      <c r="AU1460" s="136"/>
      <c r="AV1460" s="136"/>
      <c r="AW1460" s="136"/>
      <c r="AX1460" s="136"/>
      <c r="AY1460" s="136"/>
      <c r="AZ1460" s="136"/>
      <c r="BA1460" s="136"/>
      <c r="BB1460" s="136"/>
      <c r="BC1460" s="136"/>
      <c r="BD1460" s="136"/>
      <c r="BE1460" s="136"/>
      <c r="BF1460" s="136"/>
      <c r="BG1460" s="136"/>
      <c r="BH1460" s="136"/>
      <c r="BI1460" s="136"/>
      <c r="BJ1460" s="136"/>
      <c r="BK1460" s="136"/>
      <c r="BL1460" s="136"/>
      <c r="BM1460" s="136"/>
      <c r="BN1460" s="136"/>
      <c r="BO1460" s="136"/>
      <c r="BP1460" s="136"/>
      <c r="BQ1460" s="136"/>
      <c r="BR1460" s="136"/>
      <c r="BS1460" s="136"/>
      <c r="BT1460" s="136"/>
      <c r="BU1460" s="136"/>
    </row>
    <row r="1461" spans="1:73">
      <c r="A1461" s="145"/>
      <c r="B1461" s="83"/>
      <c r="C1461" s="83"/>
      <c r="D1461" s="136"/>
      <c r="E1461" s="136"/>
      <c r="F1461" s="136"/>
      <c r="G1461" s="136"/>
      <c r="H1461" s="136"/>
      <c r="I1461" s="137"/>
      <c r="J1461" s="137"/>
      <c r="K1461" s="137"/>
      <c r="L1461" s="136"/>
      <c r="M1461" s="136"/>
      <c r="N1461" s="145"/>
      <c r="O1461" s="136"/>
      <c r="P1461" s="136"/>
      <c r="Q1461" s="137"/>
      <c r="R1461" s="136"/>
      <c r="S1461" s="136"/>
      <c r="T1461" s="137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8"/>
      <c r="AE1461" s="138"/>
      <c r="AF1461" s="138"/>
      <c r="AG1461" s="138"/>
      <c r="AH1461" s="138"/>
      <c r="AI1461" s="138"/>
      <c r="AJ1461" s="138"/>
      <c r="AK1461" s="138"/>
      <c r="AL1461" s="138"/>
      <c r="AM1461" s="138"/>
      <c r="AN1461" s="138"/>
      <c r="AO1461" s="138"/>
      <c r="AP1461" s="136"/>
      <c r="AQ1461" s="136"/>
      <c r="AR1461" s="136"/>
      <c r="AS1461" s="136"/>
      <c r="AT1461" s="136"/>
      <c r="AU1461" s="136"/>
      <c r="AV1461" s="136"/>
      <c r="AW1461" s="136"/>
      <c r="AX1461" s="136"/>
      <c r="AY1461" s="136"/>
      <c r="AZ1461" s="136"/>
      <c r="BA1461" s="136"/>
      <c r="BB1461" s="136"/>
      <c r="BC1461" s="136"/>
      <c r="BD1461" s="136"/>
      <c r="BE1461" s="136"/>
      <c r="BF1461" s="136"/>
      <c r="BG1461" s="136"/>
      <c r="BH1461" s="136"/>
      <c r="BI1461" s="136"/>
      <c r="BJ1461" s="136"/>
      <c r="BK1461" s="136"/>
      <c r="BL1461" s="136"/>
      <c r="BM1461" s="136"/>
      <c r="BN1461" s="136"/>
      <c r="BO1461" s="136"/>
      <c r="BP1461" s="136"/>
      <c r="BQ1461" s="136"/>
      <c r="BR1461" s="136"/>
      <c r="BS1461" s="136"/>
      <c r="BT1461" s="136"/>
      <c r="BU1461" s="136"/>
    </row>
    <row r="1462" spans="1:73">
      <c r="A1462" s="145"/>
      <c r="B1462" s="83"/>
      <c r="C1462" s="83"/>
      <c r="D1462" s="136"/>
      <c r="E1462" s="136"/>
      <c r="F1462" s="136"/>
      <c r="G1462" s="136"/>
      <c r="H1462" s="136"/>
      <c r="I1462" s="137"/>
      <c r="J1462" s="137"/>
      <c r="K1462" s="137"/>
      <c r="L1462" s="136"/>
      <c r="M1462" s="136"/>
      <c r="N1462" s="145"/>
      <c r="O1462" s="136"/>
      <c r="P1462" s="136"/>
      <c r="Q1462" s="137"/>
      <c r="R1462" s="136"/>
      <c r="S1462" s="136"/>
      <c r="T1462" s="137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8"/>
      <c r="AE1462" s="138"/>
      <c r="AF1462" s="138"/>
      <c r="AG1462" s="138"/>
      <c r="AH1462" s="138"/>
      <c r="AI1462" s="138"/>
      <c r="AJ1462" s="138"/>
      <c r="AK1462" s="138"/>
      <c r="AL1462" s="138"/>
      <c r="AM1462" s="138"/>
      <c r="AN1462" s="138"/>
      <c r="AO1462" s="138"/>
      <c r="AP1462" s="136"/>
      <c r="AQ1462" s="136"/>
      <c r="AR1462" s="136"/>
      <c r="AS1462" s="136"/>
      <c r="AT1462" s="136"/>
      <c r="AU1462" s="136"/>
      <c r="AV1462" s="136"/>
      <c r="AW1462" s="136"/>
      <c r="AX1462" s="136"/>
      <c r="AY1462" s="136"/>
      <c r="AZ1462" s="136"/>
      <c r="BA1462" s="136"/>
      <c r="BB1462" s="136"/>
      <c r="BC1462" s="136"/>
      <c r="BD1462" s="136"/>
      <c r="BE1462" s="136"/>
      <c r="BF1462" s="136"/>
      <c r="BG1462" s="136"/>
      <c r="BH1462" s="136"/>
      <c r="BI1462" s="136"/>
      <c r="BJ1462" s="136"/>
      <c r="BK1462" s="136"/>
      <c r="BL1462" s="136"/>
      <c r="BM1462" s="136"/>
      <c r="BN1462" s="136"/>
      <c r="BO1462" s="136"/>
      <c r="BP1462" s="136"/>
      <c r="BQ1462" s="136"/>
      <c r="BR1462" s="136"/>
      <c r="BS1462" s="136"/>
      <c r="BT1462" s="136"/>
      <c r="BU1462" s="136"/>
    </row>
    <row r="1463" spans="1:73">
      <c r="A1463" s="145"/>
      <c r="B1463" s="83"/>
      <c r="C1463" s="83"/>
      <c r="D1463" s="136"/>
      <c r="E1463" s="136"/>
      <c r="F1463" s="136"/>
      <c r="G1463" s="136"/>
      <c r="H1463" s="136"/>
      <c r="I1463" s="137"/>
      <c r="J1463" s="137"/>
      <c r="K1463" s="137"/>
      <c r="L1463" s="136"/>
      <c r="M1463" s="136"/>
      <c r="N1463" s="145"/>
      <c r="O1463" s="136"/>
      <c r="P1463" s="136"/>
      <c r="Q1463" s="137"/>
      <c r="R1463" s="136"/>
      <c r="S1463" s="136"/>
      <c r="T1463" s="137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8"/>
      <c r="AE1463" s="138"/>
      <c r="AF1463" s="138"/>
      <c r="AG1463" s="138"/>
      <c r="AH1463" s="138"/>
      <c r="AI1463" s="138"/>
      <c r="AJ1463" s="138"/>
      <c r="AK1463" s="138"/>
      <c r="AL1463" s="138"/>
      <c r="AM1463" s="138"/>
      <c r="AN1463" s="138"/>
      <c r="AO1463" s="138"/>
      <c r="AP1463" s="136"/>
      <c r="AQ1463" s="136"/>
      <c r="AR1463" s="136"/>
      <c r="AS1463" s="136"/>
      <c r="AT1463" s="136"/>
      <c r="AU1463" s="136"/>
      <c r="AV1463" s="136"/>
      <c r="AW1463" s="136"/>
      <c r="AX1463" s="136"/>
      <c r="AY1463" s="136"/>
      <c r="AZ1463" s="136"/>
      <c r="BA1463" s="136"/>
      <c r="BB1463" s="136"/>
      <c r="BC1463" s="136"/>
      <c r="BD1463" s="136"/>
      <c r="BE1463" s="136"/>
      <c r="BF1463" s="136"/>
      <c r="BG1463" s="136"/>
      <c r="BH1463" s="136"/>
      <c r="BI1463" s="136"/>
      <c r="BJ1463" s="136"/>
      <c r="BK1463" s="136"/>
      <c r="BL1463" s="136"/>
      <c r="BM1463" s="136"/>
      <c r="BN1463" s="136"/>
      <c r="BO1463" s="136"/>
      <c r="BP1463" s="136"/>
      <c r="BQ1463" s="136"/>
      <c r="BR1463" s="136"/>
      <c r="BS1463" s="136"/>
      <c r="BT1463" s="136"/>
      <c r="BU1463" s="136"/>
    </row>
    <row r="1464" spans="1:73">
      <c r="A1464" s="145"/>
      <c r="B1464" s="83"/>
      <c r="C1464" s="83"/>
      <c r="D1464" s="136"/>
      <c r="E1464" s="136"/>
      <c r="F1464" s="136"/>
      <c r="G1464" s="136"/>
      <c r="H1464" s="136"/>
      <c r="I1464" s="137"/>
      <c r="J1464" s="137"/>
      <c r="K1464" s="137"/>
      <c r="L1464" s="136"/>
      <c r="M1464" s="136"/>
      <c r="N1464" s="145"/>
      <c r="O1464" s="136"/>
      <c r="P1464" s="136"/>
      <c r="Q1464" s="137"/>
      <c r="R1464" s="136"/>
      <c r="S1464" s="136"/>
      <c r="T1464" s="137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8"/>
      <c r="AE1464" s="138"/>
      <c r="AF1464" s="138"/>
      <c r="AG1464" s="138"/>
      <c r="AH1464" s="138"/>
      <c r="AI1464" s="138"/>
      <c r="AJ1464" s="138"/>
      <c r="AK1464" s="138"/>
      <c r="AL1464" s="138"/>
      <c r="AM1464" s="138"/>
      <c r="AN1464" s="138"/>
      <c r="AO1464" s="138"/>
      <c r="AP1464" s="136"/>
      <c r="AQ1464" s="136"/>
      <c r="AR1464" s="136"/>
      <c r="AS1464" s="136"/>
      <c r="AT1464" s="136"/>
      <c r="AU1464" s="136"/>
      <c r="AV1464" s="136"/>
      <c r="AW1464" s="136"/>
      <c r="AX1464" s="136"/>
      <c r="AY1464" s="136"/>
      <c r="AZ1464" s="136"/>
      <c r="BA1464" s="136"/>
      <c r="BB1464" s="136"/>
      <c r="BC1464" s="136"/>
      <c r="BD1464" s="136"/>
      <c r="BE1464" s="136"/>
      <c r="BF1464" s="136"/>
      <c r="BG1464" s="136"/>
      <c r="BH1464" s="136"/>
      <c r="BI1464" s="136"/>
      <c r="BJ1464" s="136"/>
      <c r="BK1464" s="136"/>
      <c r="BL1464" s="136"/>
      <c r="BM1464" s="136"/>
      <c r="BN1464" s="136"/>
      <c r="BO1464" s="136"/>
      <c r="BP1464" s="136"/>
      <c r="BQ1464" s="136"/>
      <c r="BR1464" s="136"/>
      <c r="BS1464" s="136"/>
      <c r="BT1464" s="136"/>
      <c r="BU1464" s="136"/>
    </row>
    <row r="1465" spans="1:73">
      <c r="A1465" s="145"/>
      <c r="B1465" s="83"/>
      <c r="C1465" s="83"/>
      <c r="D1465" s="136"/>
      <c r="E1465" s="136"/>
      <c r="F1465" s="136"/>
      <c r="G1465" s="136"/>
      <c r="H1465" s="136"/>
      <c r="I1465" s="137"/>
      <c r="J1465" s="137"/>
      <c r="K1465" s="137"/>
      <c r="L1465" s="136"/>
      <c r="M1465" s="136"/>
      <c r="N1465" s="145"/>
      <c r="O1465" s="136"/>
      <c r="P1465" s="136"/>
      <c r="Q1465" s="137"/>
      <c r="R1465" s="136"/>
      <c r="S1465" s="136"/>
      <c r="T1465" s="137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8"/>
      <c r="AE1465" s="138"/>
      <c r="AF1465" s="138"/>
      <c r="AG1465" s="138"/>
      <c r="AH1465" s="138"/>
      <c r="AI1465" s="138"/>
      <c r="AJ1465" s="138"/>
      <c r="AK1465" s="138"/>
      <c r="AL1465" s="138"/>
      <c r="AM1465" s="138"/>
      <c r="AN1465" s="138"/>
      <c r="AO1465" s="138"/>
      <c r="AP1465" s="136"/>
      <c r="AQ1465" s="136"/>
      <c r="AR1465" s="136"/>
      <c r="AS1465" s="136"/>
      <c r="AT1465" s="136"/>
      <c r="AU1465" s="136"/>
      <c r="AV1465" s="136"/>
      <c r="AW1465" s="136"/>
      <c r="AX1465" s="136"/>
      <c r="AY1465" s="136"/>
      <c r="AZ1465" s="136"/>
      <c r="BA1465" s="136"/>
      <c r="BB1465" s="136"/>
      <c r="BC1465" s="136"/>
      <c r="BD1465" s="136"/>
      <c r="BE1465" s="136"/>
      <c r="BF1465" s="136"/>
      <c r="BG1465" s="136"/>
      <c r="BH1465" s="136"/>
      <c r="BI1465" s="136"/>
      <c r="BJ1465" s="136"/>
      <c r="BK1465" s="136"/>
      <c r="BL1465" s="136"/>
      <c r="BM1465" s="136"/>
      <c r="BN1465" s="136"/>
      <c r="BO1465" s="136"/>
      <c r="BP1465" s="136"/>
      <c r="BQ1465" s="136"/>
      <c r="BR1465" s="136"/>
      <c r="BS1465" s="136"/>
      <c r="BT1465" s="136"/>
      <c r="BU1465" s="136"/>
    </row>
    <row r="1466" spans="1:73">
      <c r="A1466" s="145"/>
      <c r="B1466" s="83"/>
      <c r="C1466" s="83"/>
      <c r="D1466" s="136"/>
      <c r="E1466" s="136"/>
      <c r="F1466" s="136"/>
      <c r="G1466" s="136"/>
      <c r="H1466" s="136"/>
      <c r="I1466" s="137"/>
      <c r="J1466" s="137"/>
      <c r="K1466" s="137"/>
      <c r="L1466" s="136"/>
      <c r="M1466" s="136"/>
      <c r="N1466" s="145"/>
      <c r="O1466" s="136"/>
      <c r="P1466" s="136"/>
      <c r="Q1466" s="137"/>
      <c r="R1466" s="136"/>
      <c r="S1466" s="136"/>
      <c r="T1466" s="137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8"/>
      <c r="AE1466" s="138"/>
      <c r="AF1466" s="138"/>
      <c r="AG1466" s="138"/>
      <c r="AH1466" s="138"/>
      <c r="AI1466" s="138"/>
      <c r="AJ1466" s="138"/>
      <c r="AK1466" s="138"/>
      <c r="AL1466" s="138"/>
      <c r="AM1466" s="138"/>
      <c r="AN1466" s="138"/>
      <c r="AO1466" s="138"/>
      <c r="AP1466" s="136"/>
      <c r="AQ1466" s="136"/>
      <c r="AR1466" s="136"/>
      <c r="AS1466" s="136"/>
      <c r="AT1466" s="136"/>
      <c r="AU1466" s="136"/>
      <c r="AV1466" s="136"/>
      <c r="AW1466" s="136"/>
      <c r="AX1466" s="136"/>
      <c r="AY1466" s="136"/>
      <c r="AZ1466" s="136"/>
      <c r="BA1466" s="136"/>
      <c r="BB1466" s="136"/>
      <c r="BC1466" s="136"/>
      <c r="BD1466" s="136"/>
      <c r="BE1466" s="136"/>
      <c r="BF1466" s="136"/>
      <c r="BG1466" s="136"/>
      <c r="BH1466" s="136"/>
      <c r="BI1466" s="136"/>
      <c r="BJ1466" s="136"/>
      <c r="BK1466" s="136"/>
      <c r="BL1466" s="136"/>
      <c r="BM1466" s="136"/>
      <c r="BN1466" s="136"/>
      <c r="BO1466" s="136"/>
      <c r="BP1466" s="136"/>
      <c r="BQ1466" s="136"/>
      <c r="BR1466" s="136"/>
      <c r="BS1466" s="136"/>
      <c r="BT1466" s="136"/>
      <c r="BU1466" s="136"/>
    </row>
    <row r="1467" spans="1:73">
      <c r="A1467" s="145"/>
      <c r="B1467" s="83"/>
      <c r="C1467" s="83"/>
      <c r="D1467" s="136"/>
      <c r="E1467" s="136"/>
      <c r="F1467" s="136"/>
      <c r="G1467" s="136"/>
      <c r="H1467" s="136"/>
      <c r="I1467" s="137"/>
      <c r="J1467" s="137"/>
      <c r="K1467" s="137"/>
      <c r="L1467" s="136"/>
      <c r="M1467" s="136"/>
      <c r="N1467" s="145"/>
      <c r="O1467" s="136"/>
      <c r="P1467" s="136"/>
      <c r="Q1467" s="137"/>
      <c r="R1467" s="136"/>
      <c r="S1467" s="136"/>
      <c r="T1467" s="137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8"/>
      <c r="AE1467" s="138"/>
      <c r="AF1467" s="138"/>
      <c r="AG1467" s="138"/>
      <c r="AH1467" s="138"/>
      <c r="AI1467" s="138"/>
      <c r="AJ1467" s="138"/>
      <c r="AK1467" s="138"/>
      <c r="AL1467" s="138"/>
      <c r="AM1467" s="138"/>
      <c r="AN1467" s="138"/>
      <c r="AO1467" s="138"/>
      <c r="AP1467" s="136"/>
      <c r="AQ1467" s="136"/>
      <c r="AR1467" s="136"/>
      <c r="AS1467" s="136"/>
      <c r="AT1467" s="136"/>
      <c r="AU1467" s="136"/>
      <c r="AV1467" s="136"/>
      <c r="AW1467" s="136"/>
      <c r="AX1467" s="136"/>
      <c r="AY1467" s="136"/>
      <c r="AZ1467" s="136"/>
      <c r="BA1467" s="136"/>
      <c r="BB1467" s="136"/>
      <c r="BC1467" s="136"/>
      <c r="BD1467" s="136"/>
      <c r="BE1467" s="136"/>
      <c r="BF1467" s="136"/>
      <c r="BG1467" s="136"/>
      <c r="BH1467" s="136"/>
      <c r="BI1467" s="136"/>
      <c r="BJ1467" s="136"/>
      <c r="BK1467" s="136"/>
      <c r="BL1467" s="136"/>
      <c r="BM1467" s="136"/>
      <c r="BN1467" s="136"/>
      <c r="BO1467" s="136"/>
      <c r="BP1467" s="136"/>
      <c r="BQ1467" s="136"/>
      <c r="BR1467" s="136"/>
      <c r="BS1467" s="136"/>
      <c r="BT1467" s="136"/>
      <c r="BU1467" s="136"/>
    </row>
    <row r="1468" spans="1:73">
      <c r="A1468" s="145"/>
      <c r="B1468" s="83"/>
      <c r="C1468" s="83"/>
      <c r="D1468" s="136"/>
      <c r="E1468" s="136"/>
      <c r="F1468" s="136"/>
      <c r="G1468" s="136"/>
      <c r="H1468" s="136"/>
      <c r="I1468" s="137"/>
      <c r="J1468" s="137"/>
      <c r="K1468" s="137"/>
      <c r="L1468" s="136"/>
      <c r="M1468" s="136"/>
      <c r="N1468" s="145"/>
      <c r="O1468" s="136"/>
      <c r="P1468" s="136"/>
      <c r="Q1468" s="137"/>
      <c r="R1468" s="136"/>
      <c r="S1468" s="136"/>
      <c r="T1468" s="137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8"/>
      <c r="AE1468" s="138"/>
      <c r="AF1468" s="138"/>
      <c r="AG1468" s="138"/>
      <c r="AH1468" s="138"/>
      <c r="AI1468" s="138"/>
      <c r="AJ1468" s="138"/>
      <c r="AK1468" s="138"/>
      <c r="AL1468" s="138"/>
      <c r="AM1468" s="138"/>
      <c r="AN1468" s="138"/>
      <c r="AO1468" s="138"/>
      <c r="AP1468" s="136"/>
      <c r="AQ1468" s="136"/>
      <c r="AR1468" s="136"/>
      <c r="AS1468" s="136"/>
      <c r="AT1468" s="136"/>
      <c r="AU1468" s="136"/>
      <c r="AV1468" s="136"/>
      <c r="AW1468" s="136"/>
      <c r="AX1468" s="136"/>
      <c r="AY1468" s="136"/>
      <c r="AZ1468" s="136"/>
      <c r="BA1468" s="136"/>
      <c r="BB1468" s="136"/>
      <c r="BC1468" s="136"/>
      <c r="BD1468" s="136"/>
      <c r="BE1468" s="136"/>
      <c r="BF1468" s="136"/>
      <c r="BG1468" s="136"/>
      <c r="BH1468" s="136"/>
      <c r="BI1468" s="136"/>
      <c r="BJ1468" s="136"/>
      <c r="BK1468" s="136"/>
      <c r="BL1468" s="136"/>
      <c r="BM1468" s="136"/>
      <c r="BN1468" s="136"/>
      <c r="BO1468" s="136"/>
      <c r="BP1468" s="136"/>
      <c r="BQ1468" s="136"/>
      <c r="BR1468" s="136"/>
      <c r="BS1468" s="136"/>
      <c r="BT1468" s="136"/>
      <c r="BU1468" s="136"/>
    </row>
    <row r="1469" spans="1:73">
      <c r="A1469" s="145"/>
      <c r="B1469" s="83"/>
      <c r="C1469" s="83"/>
      <c r="D1469" s="136"/>
      <c r="E1469" s="136"/>
      <c r="F1469" s="136"/>
      <c r="G1469" s="136"/>
      <c r="H1469" s="136"/>
      <c r="I1469" s="137"/>
      <c r="J1469" s="137"/>
      <c r="K1469" s="137"/>
      <c r="L1469" s="136"/>
      <c r="M1469" s="136"/>
      <c r="N1469" s="145"/>
      <c r="O1469" s="136"/>
      <c r="P1469" s="136"/>
      <c r="Q1469" s="137"/>
      <c r="R1469" s="136"/>
      <c r="S1469" s="136"/>
      <c r="T1469" s="137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8"/>
      <c r="AE1469" s="138"/>
      <c r="AF1469" s="138"/>
      <c r="AG1469" s="138"/>
      <c r="AH1469" s="138"/>
      <c r="AI1469" s="138"/>
      <c r="AJ1469" s="138"/>
      <c r="AK1469" s="138"/>
      <c r="AL1469" s="138"/>
      <c r="AM1469" s="138"/>
      <c r="AN1469" s="138"/>
      <c r="AO1469" s="138"/>
      <c r="AP1469" s="136"/>
      <c r="AQ1469" s="136"/>
      <c r="AR1469" s="136"/>
      <c r="AS1469" s="136"/>
      <c r="AT1469" s="136"/>
      <c r="AU1469" s="136"/>
      <c r="AV1469" s="136"/>
      <c r="AW1469" s="136"/>
      <c r="AX1469" s="136"/>
      <c r="AY1469" s="136"/>
      <c r="AZ1469" s="136"/>
      <c r="BA1469" s="136"/>
      <c r="BB1469" s="136"/>
      <c r="BC1469" s="136"/>
      <c r="BD1469" s="136"/>
      <c r="BE1469" s="136"/>
      <c r="BF1469" s="136"/>
      <c r="BG1469" s="136"/>
      <c r="BH1469" s="136"/>
      <c r="BI1469" s="136"/>
      <c r="BJ1469" s="136"/>
      <c r="BK1469" s="136"/>
      <c r="BL1469" s="136"/>
      <c r="BM1469" s="136"/>
      <c r="BN1469" s="136"/>
      <c r="BO1469" s="136"/>
      <c r="BP1469" s="136"/>
      <c r="BQ1469" s="136"/>
      <c r="BR1469" s="136"/>
      <c r="BS1469" s="136"/>
      <c r="BT1469" s="136"/>
      <c r="BU1469" s="136"/>
    </row>
    <row r="1470" spans="1:73">
      <c r="A1470" s="145"/>
      <c r="B1470" s="83"/>
      <c r="C1470" s="83"/>
      <c r="D1470" s="136"/>
      <c r="E1470" s="136"/>
      <c r="F1470" s="136"/>
      <c r="G1470" s="136"/>
      <c r="H1470" s="136"/>
      <c r="I1470" s="137"/>
      <c r="J1470" s="137"/>
      <c r="K1470" s="137"/>
      <c r="L1470" s="136"/>
      <c r="M1470" s="136"/>
      <c r="N1470" s="145"/>
      <c r="O1470" s="136"/>
      <c r="P1470" s="136"/>
      <c r="Q1470" s="137"/>
      <c r="R1470" s="136"/>
      <c r="S1470" s="136"/>
      <c r="T1470" s="137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8"/>
      <c r="AE1470" s="138"/>
      <c r="AF1470" s="138"/>
      <c r="AG1470" s="138"/>
      <c r="AH1470" s="138"/>
      <c r="AI1470" s="138"/>
      <c r="AJ1470" s="138"/>
      <c r="AK1470" s="138"/>
      <c r="AL1470" s="138"/>
      <c r="AM1470" s="138"/>
      <c r="AN1470" s="138"/>
      <c r="AO1470" s="138"/>
      <c r="AP1470" s="136"/>
      <c r="AQ1470" s="136"/>
      <c r="AR1470" s="136"/>
      <c r="AS1470" s="136"/>
      <c r="AT1470" s="136"/>
      <c r="AU1470" s="136"/>
      <c r="AV1470" s="136"/>
      <c r="AW1470" s="136"/>
      <c r="AX1470" s="136"/>
      <c r="AY1470" s="136"/>
      <c r="AZ1470" s="136"/>
      <c r="BA1470" s="136"/>
      <c r="BB1470" s="136"/>
      <c r="BC1470" s="136"/>
      <c r="BD1470" s="136"/>
      <c r="BE1470" s="136"/>
      <c r="BF1470" s="136"/>
      <c r="BG1470" s="136"/>
      <c r="BH1470" s="136"/>
      <c r="BI1470" s="136"/>
      <c r="BJ1470" s="136"/>
      <c r="BK1470" s="136"/>
      <c r="BL1470" s="136"/>
      <c r="BM1470" s="136"/>
      <c r="BN1470" s="136"/>
      <c r="BO1470" s="136"/>
      <c r="BP1470" s="136"/>
      <c r="BQ1470" s="136"/>
      <c r="BR1470" s="136"/>
      <c r="BS1470" s="136"/>
      <c r="BT1470" s="136"/>
      <c r="BU1470" s="136"/>
    </row>
    <row r="1471" spans="1:73">
      <c r="A1471" s="145"/>
      <c r="B1471" s="83"/>
      <c r="C1471" s="83"/>
      <c r="D1471" s="136"/>
      <c r="E1471" s="136"/>
      <c r="F1471" s="136"/>
      <c r="G1471" s="136"/>
      <c r="H1471" s="136"/>
      <c r="I1471" s="137"/>
      <c r="J1471" s="137"/>
      <c r="K1471" s="137"/>
      <c r="L1471" s="136"/>
      <c r="M1471" s="136"/>
      <c r="N1471" s="145"/>
      <c r="O1471" s="136"/>
      <c r="P1471" s="136"/>
      <c r="Q1471" s="137"/>
      <c r="R1471" s="136"/>
      <c r="S1471" s="136"/>
      <c r="T1471" s="137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8"/>
      <c r="AE1471" s="138"/>
      <c r="AF1471" s="138"/>
      <c r="AG1471" s="138"/>
      <c r="AH1471" s="138"/>
      <c r="AI1471" s="138"/>
      <c r="AJ1471" s="138"/>
      <c r="AK1471" s="138"/>
      <c r="AL1471" s="138"/>
      <c r="AM1471" s="138"/>
      <c r="AN1471" s="138"/>
      <c r="AO1471" s="138"/>
      <c r="AP1471" s="136"/>
      <c r="AQ1471" s="136"/>
      <c r="AR1471" s="136"/>
      <c r="AS1471" s="136"/>
      <c r="AT1471" s="136"/>
      <c r="AU1471" s="136"/>
      <c r="AV1471" s="136"/>
      <c r="AW1471" s="136"/>
      <c r="AX1471" s="136"/>
      <c r="AY1471" s="136"/>
      <c r="AZ1471" s="136"/>
      <c r="BA1471" s="136"/>
      <c r="BB1471" s="136"/>
      <c r="BC1471" s="136"/>
      <c r="BD1471" s="136"/>
      <c r="BE1471" s="136"/>
      <c r="BF1471" s="136"/>
      <c r="BG1471" s="136"/>
      <c r="BH1471" s="136"/>
      <c r="BI1471" s="136"/>
      <c r="BJ1471" s="136"/>
      <c r="BK1471" s="136"/>
      <c r="BL1471" s="136"/>
      <c r="BM1471" s="136"/>
      <c r="BN1471" s="136"/>
      <c r="BO1471" s="136"/>
      <c r="BP1471" s="136"/>
      <c r="BQ1471" s="136"/>
      <c r="BR1471" s="136"/>
      <c r="BS1471" s="136"/>
      <c r="BT1471" s="136"/>
      <c r="BU1471" s="136"/>
    </row>
    <row r="1472" spans="1:73">
      <c r="A1472" s="145"/>
      <c r="B1472" s="83"/>
      <c r="C1472" s="83"/>
      <c r="D1472" s="136"/>
      <c r="E1472" s="136"/>
      <c r="F1472" s="136"/>
      <c r="G1472" s="136"/>
      <c r="H1472" s="136"/>
      <c r="I1472" s="137"/>
      <c r="J1472" s="137"/>
      <c r="K1472" s="137"/>
      <c r="L1472" s="136"/>
      <c r="M1472" s="136"/>
      <c r="N1472" s="145"/>
      <c r="O1472" s="136"/>
      <c r="P1472" s="136"/>
      <c r="Q1472" s="137"/>
      <c r="R1472" s="136"/>
      <c r="S1472" s="136"/>
      <c r="T1472" s="137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8"/>
      <c r="AE1472" s="138"/>
      <c r="AF1472" s="138"/>
      <c r="AG1472" s="138"/>
      <c r="AH1472" s="138"/>
      <c r="AI1472" s="138"/>
      <c r="AJ1472" s="138"/>
      <c r="AK1472" s="138"/>
      <c r="AL1472" s="138"/>
      <c r="AM1472" s="138"/>
      <c r="AN1472" s="138"/>
      <c r="AO1472" s="138"/>
      <c r="AP1472" s="136"/>
      <c r="AQ1472" s="136"/>
      <c r="AR1472" s="136"/>
      <c r="AS1472" s="136"/>
      <c r="AT1472" s="136"/>
      <c r="AU1472" s="136"/>
      <c r="AV1472" s="136"/>
      <c r="AW1472" s="136"/>
      <c r="AX1472" s="136"/>
      <c r="AY1472" s="136"/>
      <c r="AZ1472" s="136"/>
      <c r="BA1472" s="136"/>
      <c r="BB1472" s="136"/>
      <c r="BC1472" s="136"/>
      <c r="BD1472" s="136"/>
      <c r="BE1472" s="136"/>
      <c r="BF1472" s="136"/>
      <c r="BG1472" s="136"/>
      <c r="BH1472" s="136"/>
      <c r="BI1472" s="136"/>
      <c r="BJ1472" s="136"/>
      <c r="BK1472" s="136"/>
      <c r="BL1472" s="136"/>
      <c r="BM1472" s="136"/>
      <c r="BN1472" s="136"/>
      <c r="BO1472" s="136"/>
      <c r="BP1472" s="136"/>
      <c r="BQ1472" s="136"/>
      <c r="BR1472" s="136"/>
      <c r="BS1472" s="136"/>
      <c r="BT1472" s="136"/>
      <c r="BU1472" s="136"/>
    </row>
    <row r="1473" spans="1:73">
      <c r="A1473" s="145"/>
      <c r="B1473" s="83"/>
      <c r="C1473" s="83"/>
      <c r="D1473" s="136"/>
      <c r="E1473" s="136"/>
      <c r="F1473" s="136"/>
      <c r="G1473" s="136"/>
      <c r="H1473" s="136"/>
      <c r="I1473" s="137"/>
      <c r="J1473" s="137"/>
      <c r="K1473" s="137"/>
      <c r="L1473" s="136"/>
      <c r="M1473" s="136"/>
      <c r="N1473" s="145"/>
      <c r="O1473" s="136"/>
      <c r="P1473" s="136"/>
      <c r="Q1473" s="137"/>
      <c r="R1473" s="136"/>
      <c r="S1473" s="136"/>
      <c r="T1473" s="137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8"/>
      <c r="AE1473" s="138"/>
      <c r="AF1473" s="138"/>
      <c r="AG1473" s="138"/>
      <c r="AH1473" s="138"/>
      <c r="AI1473" s="138"/>
      <c r="AJ1473" s="138"/>
      <c r="AK1473" s="138"/>
      <c r="AL1473" s="138"/>
      <c r="AM1473" s="138"/>
      <c r="AN1473" s="138"/>
      <c r="AO1473" s="138"/>
      <c r="AP1473" s="136"/>
      <c r="AQ1473" s="136"/>
      <c r="AR1473" s="136"/>
      <c r="AS1473" s="136"/>
      <c r="AT1473" s="136"/>
      <c r="AU1473" s="136"/>
      <c r="AV1473" s="136"/>
      <c r="AW1473" s="136"/>
      <c r="AX1473" s="136"/>
      <c r="AY1473" s="136"/>
      <c r="AZ1473" s="136"/>
      <c r="BA1473" s="136"/>
      <c r="BB1473" s="136"/>
      <c r="BC1473" s="136"/>
      <c r="BD1473" s="136"/>
      <c r="BE1473" s="136"/>
      <c r="BF1473" s="136"/>
      <c r="BG1473" s="136"/>
      <c r="BH1473" s="136"/>
      <c r="BI1473" s="136"/>
      <c r="BJ1473" s="136"/>
      <c r="BK1473" s="136"/>
      <c r="BL1473" s="136"/>
      <c r="BM1473" s="136"/>
      <c r="BN1473" s="136"/>
      <c r="BO1473" s="136"/>
      <c r="BP1473" s="136"/>
      <c r="BQ1473" s="136"/>
      <c r="BR1473" s="136"/>
      <c r="BS1473" s="136"/>
      <c r="BT1473" s="136"/>
      <c r="BU1473" s="136"/>
    </row>
    <row r="1474" spans="1:73">
      <c r="A1474" s="145"/>
      <c r="B1474" s="83"/>
      <c r="C1474" s="83"/>
      <c r="D1474" s="136"/>
      <c r="E1474" s="136"/>
      <c r="F1474" s="136"/>
      <c r="G1474" s="136"/>
      <c r="H1474" s="136"/>
      <c r="I1474" s="137"/>
      <c r="J1474" s="137"/>
      <c r="K1474" s="137"/>
      <c r="L1474" s="136"/>
      <c r="M1474" s="136"/>
      <c r="N1474" s="145"/>
      <c r="O1474" s="136"/>
      <c r="P1474" s="136"/>
      <c r="Q1474" s="137"/>
      <c r="R1474" s="136"/>
      <c r="S1474" s="136"/>
      <c r="T1474" s="137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8"/>
      <c r="AE1474" s="138"/>
      <c r="AF1474" s="138"/>
      <c r="AG1474" s="138"/>
      <c r="AH1474" s="138"/>
      <c r="AI1474" s="138"/>
      <c r="AJ1474" s="138"/>
      <c r="AK1474" s="138"/>
      <c r="AL1474" s="138"/>
      <c r="AM1474" s="138"/>
      <c r="AN1474" s="138"/>
      <c r="AO1474" s="138"/>
      <c r="AP1474" s="136"/>
      <c r="AQ1474" s="136"/>
      <c r="AR1474" s="136"/>
      <c r="AS1474" s="136"/>
      <c r="AT1474" s="136"/>
      <c r="AU1474" s="136"/>
      <c r="AV1474" s="136"/>
      <c r="AW1474" s="136"/>
      <c r="AX1474" s="136"/>
      <c r="AY1474" s="136"/>
      <c r="AZ1474" s="136"/>
      <c r="BA1474" s="136"/>
      <c r="BB1474" s="136"/>
      <c r="BC1474" s="136"/>
      <c r="BD1474" s="136"/>
      <c r="BE1474" s="136"/>
      <c r="BF1474" s="136"/>
      <c r="BG1474" s="136"/>
      <c r="BH1474" s="136"/>
      <c r="BI1474" s="136"/>
      <c r="BJ1474" s="136"/>
      <c r="BK1474" s="136"/>
      <c r="BL1474" s="136"/>
      <c r="BM1474" s="136"/>
      <c r="BN1474" s="136"/>
      <c r="BO1474" s="136"/>
      <c r="BP1474" s="136"/>
      <c r="BQ1474" s="136"/>
      <c r="BR1474" s="136"/>
      <c r="BS1474" s="136"/>
      <c r="BT1474" s="136"/>
      <c r="BU1474" s="136"/>
    </row>
    <row r="1475" spans="1:73">
      <c r="A1475" s="145"/>
      <c r="B1475" s="83"/>
      <c r="C1475" s="83"/>
      <c r="D1475" s="136"/>
      <c r="E1475" s="136"/>
      <c r="F1475" s="136"/>
      <c r="G1475" s="136"/>
      <c r="H1475" s="136"/>
      <c r="I1475" s="137"/>
      <c r="J1475" s="137"/>
      <c r="K1475" s="137"/>
      <c r="L1475" s="136"/>
      <c r="M1475" s="136"/>
      <c r="N1475" s="145"/>
      <c r="O1475" s="136"/>
      <c r="P1475" s="136"/>
      <c r="Q1475" s="137"/>
      <c r="R1475" s="136"/>
      <c r="S1475" s="136"/>
      <c r="T1475" s="137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8"/>
      <c r="AE1475" s="138"/>
      <c r="AF1475" s="138"/>
      <c r="AG1475" s="138"/>
      <c r="AH1475" s="138"/>
      <c r="AI1475" s="138"/>
      <c r="AJ1475" s="138"/>
      <c r="AK1475" s="138"/>
      <c r="AL1475" s="138"/>
      <c r="AM1475" s="138"/>
      <c r="AN1475" s="138"/>
      <c r="AO1475" s="138"/>
      <c r="AP1475" s="136"/>
      <c r="AQ1475" s="136"/>
      <c r="AR1475" s="136"/>
      <c r="AS1475" s="136"/>
      <c r="AT1475" s="136"/>
      <c r="AU1475" s="136"/>
      <c r="AV1475" s="136"/>
      <c r="AW1475" s="136"/>
      <c r="AX1475" s="136"/>
      <c r="AY1475" s="136"/>
      <c r="AZ1475" s="136"/>
      <c r="BA1475" s="136"/>
      <c r="BB1475" s="136"/>
      <c r="BC1475" s="136"/>
      <c r="BD1475" s="136"/>
      <c r="BE1475" s="136"/>
      <c r="BF1475" s="136"/>
      <c r="BG1475" s="136"/>
      <c r="BH1475" s="136"/>
      <c r="BI1475" s="136"/>
      <c r="BJ1475" s="136"/>
      <c r="BK1475" s="136"/>
      <c r="BL1475" s="136"/>
      <c r="BM1475" s="136"/>
      <c r="BN1475" s="136"/>
      <c r="BO1475" s="136"/>
      <c r="BP1475" s="136"/>
      <c r="BQ1475" s="136"/>
      <c r="BR1475" s="136"/>
      <c r="BS1475" s="136"/>
      <c r="BT1475" s="136"/>
      <c r="BU1475" s="136"/>
    </row>
    <row r="1476" spans="1:73">
      <c r="A1476" s="145"/>
      <c r="B1476" s="83"/>
      <c r="C1476" s="83"/>
      <c r="D1476" s="136"/>
      <c r="E1476" s="136"/>
      <c r="F1476" s="136"/>
      <c r="G1476" s="136"/>
      <c r="H1476" s="136"/>
      <c r="I1476" s="137"/>
      <c r="J1476" s="137"/>
      <c r="K1476" s="137"/>
      <c r="L1476" s="136"/>
      <c r="M1476" s="136"/>
      <c r="N1476" s="145"/>
      <c r="O1476" s="136"/>
      <c r="P1476" s="136"/>
      <c r="Q1476" s="137"/>
      <c r="R1476" s="136"/>
      <c r="S1476" s="136"/>
      <c r="T1476" s="137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8"/>
      <c r="AE1476" s="138"/>
      <c r="AF1476" s="138"/>
      <c r="AG1476" s="138"/>
      <c r="AH1476" s="138"/>
      <c r="AI1476" s="138"/>
      <c r="AJ1476" s="138"/>
      <c r="AK1476" s="138"/>
      <c r="AL1476" s="138"/>
      <c r="AM1476" s="138"/>
      <c r="AN1476" s="138"/>
      <c r="AO1476" s="138"/>
      <c r="AP1476" s="136"/>
      <c r="AQ1476" s="136"/>
      <c r="AR1476" s="136"/>
      <c r="AS1476" s="136"/>
      <c r="AT1476" s="136"/>
      <c r="AU1476" s="136"/>
      <c r="AV1476" s="136"/>
      <c r="AW1476" s="136"/>
      <c r="AX1476" s="136"/>
      <c r="AY1476" s="136"/>
      <c r="AZ1476" s="136"/>
      <c r="BA1476" s="136"/>
      <c r="BB1476" s="136"/>
      <c r="BC1476" s="136"/>
      <c r="BD1476" s="136"/>
      <c r="BE1476" s="136"/>
      <c r="BF1476" s="136"/>
      <c r="BG1476" s="136"/>
      <c r="BH1476" s="136"/>
      <c r="BI1476" s="136"/>
      <c r="BJ1476" s="136"/>
      <c r="BK1476" s="136"/>
      <c r="BL1476" s="136"/>
      <c r="BM1476" s="136"/>
      <c r="BN1476" s="136"/>
      <c r="BO1476" s="136"/>
      <c r="BP1476" s="136"/>
      <c r="BQ1476" s="136"/>
      <c r="BR1476" s="136"/>
      <c r="BS1476" s="136"/>
      <c r="BT1476" s="136"/>
      <c r="BU1476" s="136"/>
    </row>
    <row r="1477" spans="1:73">
      <c r="A1477" s="145"/>
      <c r="B1477" s="83"/>
      <c r="C1477" s="83"/>
      <c r="D1477" s="136"/>
      <c r="E1477" s="136"/>
      <c r="F1477" s="136"/>
      <c r="G1477" s="136"/>
      <c r="H1477" s="136"/>
      <c r="I1477" s="137"/>
      <c r="J1477" s="137"/>
      <c r="K1477" s="137"/>
      <c r="L1477" s="136"/>
      <c r="M1477" s="136"/>
      <c r="N1477" s="145"/>
      <c r="O1477" s="136"/>
      <c r="P1477" s="136"/>
      <c r="Q1477" s="137"/>
      <c r="R1477" s="136"/>
      <c r="S1477" s="136"/>
      <c r="T1477" s="137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8"/>
      <c r="AE1477" s="138"/>
      <c r="AF1477" s="138"/>
      <c r="AG1477" s="138"/>
      <c r="AH1477" s="138"/>
      <c r="AI1477" s="138"/>
      <c r="AJ1477" s="138"/>
      <c r="AK1477" s="138"/>
      <c r="AL1477" s="138"/>
      <c r="AM1477" s="138"/>
      <c r="AN1477" s="138"/>
      <c r="AO1477" s="138"/>
      <c r="AP1477" s="136"/>
      <c r="AQ1477" s="136"/>
      <c r="AR1477" s="136"/>
      <c r="AS1477" s="136"/>
      <c r="AT1477" s="136"/>
      <c r="AU1477" s="136"/>
      <c r="AV1477" s="136"/>
      <c r="AW1477" s="136"/>
      <c r="AX1477" s="136"/>
      <c r="AY1477" s="136"/>
      <c r="AZ1477" s="136"/>
      <c r="BA1477" s="136"/>
      <c r="BB1477" s="136"/>
      <c r="BC1477" s="136"/>
      <c r="BD1477" s="136"/>
      <c r="BE1477" s="136"/>
      <c r="BF1477" s="136"/>
      <c r="BG1477" s="136"/>
      <c r="BH1477" s="136"/>
      <c r="BI1477" s="136"/>
      <c r="BJ1477" s="136"/>
      <c r="BK1477" s="136"/>
      <c r="BL1477" s="136"/>
      <c r="BM1477" s="136"/>
      <c r="BN1477" s="136"/>
      <c r="BO1477" s="136"/>
      <c r="BP1477" s="136"/>
      <c r="BQ1477" s="136"/>
      <c r="BR1477" s="136"/>
      <c r="BS1477" s="136"/>
      <c r="BT1477" s="136"/>
      <c r="BU1477" s="136"/>
    </row>
    <row r="1478" spans="1:73">
      <c r="A1478" s="145"/>
      <c r="B1478" s="83"/>
      <c r="C1478" s="83"/>
      <c r="D1478" s="136"/>
      <c r="E1478" s="136"/>
      <c r="F1478" s="136"/>
      <c r="G1478" s="136"/>
      <c r="H1478" s="136"/>
      <c r="I1478" s="137"/>
      <c r="J1478" s="137"/>
      <c r="K1478" s="137"/>
      <c r="L1478" s="136"/>
      <c r="M1478" s="136"/>
      <c r="N1478" s="145"/>
      <c r="O1478" s="136"/>
      <c r="P1478" s="136"/>
      <c r="Q1478" s="137"/>
      <c r="R1478" s="136"/>
      <c r="S1478" s="136"/>
      <c r="T1478" s="137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8"/>
      <c r="AE1478" s="138"/>
      <c r="AF1478" s="138"/>
      <c r="AG1478" s="138"/>
      <c r="AH1478" s="138"/>
      <c r="AI1478" s="138"/>
      <c r="AJ1478" s="138"/>
      <c r="AK1478" s="138"/>
      <c r="AL1478" s="138"/>
      <c r="AM1478" s="138"/>
      <c r="AN1478" s="138"/>
      <c r="AO1478" s="138"/>
      <c r="AP1478" s="136"/>
      <c r="AQ1478" s="136"/>
      <c r="AR1478" s="136"/>
      <c r="AS1478" s="136"/>
      <c r="AT1478" s="136"/>
      <c r="AU1478" s="136"/>
      <c r="AV1478" s="136"/>
      <c r="AW1478" s="136"/>
      <c r="AX1478" s="136"/>
      <c r="AY1478" s="136"/>
      <c r="AZ1478" s="136"/>
      <c r="BA1478" s="136"/>
      <c r="BB1478" s="136"/>
      <c r="BC1478" s="136"/>
      <c r="BD1478" s="136"/>
      <c r="BE1478" s="136"/>
      <c r="BF1478" s="136"/>
      <c r="BG1478" s="136"/>
      <c r="BH1478" s="136"/>
      <c r="BI1478" s="136"/>
      <c r="BJ1478" s="136"/>
      <c r="BK1478" s="136"/>
      <c r="BL1478" s="136"/>
      <c r="BM1478" s="136"/>
      <c r="BN1478" s="136"/>
      <c r="BO1478" s="136"/>
      <c r="BP1478" s="136"/>
      <c r="BQ1478" s="136"/>
      <c r="BR1478" s="136"/>
      <c r="BS1478" s="136"/>
      <c r="BT1478" s="136"/>
      <c r="BU1478" s="136"/>
    </row>
    <row r="1479" spans="1:73">
      <c r="A1479" s="145"/>
      <c r="B1479" s="83"/>
      <c r="C1479" s="83"/>
      <c r="D1479" s="136"/>
      <c r="E1479" s="136"/>
      <c r="F1479" s="136"/>
      <c r="G1479" s="136"/>
      <c r="H1479" s="136"/>
      <c r="I1479" s="137"/>
      <c r="J1479" s="137"/>
      <c r="K1479" s="137"/>
      <c r="L1479" s="136"/>
      <c r="M1479" s="136"/>
      <c r="N1479" s="145"/>
      <c r="O1479" s="136"/>
      <c r="P1479" s="136"/>
      <c r="Q1479" s="137"/>
      <c r="R1479" s="136"/>
      <c r="S1479" s="136"/>
      <c r="T1479" s="137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8"/>
      <c r="AE1479" s="138"/>
      <c r="AF1479" s="138"/>
      <c r="AG1479" s="138"/>
      <c r="AH1479" s="138"/>
      <c r="AI1479" s="138"/>
      <c r="AJ1479" s="138"/>
      <c r="AK1479" s="138"/>
      <c r="AL1479" s="138"/>
      <c r="AM1479" s="138"/>
      <c r="AN1479" s="138"/>
      <c r="AO1479" s="138"/>
      <c r="AP1479" s="136"/>
      <c r="AQ1479" s="136"/>
      <c r="AR1479" s="136"/>
      <c r="AS1479" s="136"/>
      <c r="AT1479" s="136"/>
      <c r="AU1479" s="136"/>
      <c r="AV1479" s="136"/>
      <c r="AW1479" s="136"/>
      <c r="AX1479" s="136"/>
      <c r="AY1479" s="136"/>
      <c r="AZ1479" s="136"/>
      <c r="BA1479" s="136"/>
      <c r="BB1479" s="136"/>
      <c r="BC1479" s="136"/>
      <c r="BD1479" s="136"/>
      <c r="BE1479" s="136"/>
      <c r="BF1479" s="136"/>
      <c r="BG1479" s="136"/>
      <c r="BH1479" s="136"/>
      <c r="BI1479" s="136"/>
      <c r="BJ1479" s="136"/>
      <c r="BK1479" s="136"/>
      <c r="BL1479" s="136"/>
      <c r="BM1479" s="136"/>
      <c r="BN1479" s="136"/>
      <c r="BO1479" s="136"/>
      <c r="BP1479" s="136"/>
      <c r="BQ1479" s="136"/>
      <c r="BR1479" s="136"/>
      <c r="BS1479" s="136"/>
      <c r="BT1479" s="136"/>
      <c r="BU1479" s="136"/>
    </row>
    <row r="1480" spans="1:73">
      <c r="A1480" s="145"/>
      <c r="B1480" s="83"/>
      <c r="C1480" s="83"/>
      <c r="D1480" s="136"/>
      <c r="E1480" s="136"/>
      <c r="F1480" s="136"/>
      <c r="G1480" s="136"/>
      <c r="H1480" s="136"/>
      <c r="I1480" s="137"/>
      <c r="J1480" s="137"/>
      <c r="K1480" s="137"/>
      <c r="L1480" s="136"/>
      <c r="M1480" s="136"/>
      <c r="N1480" s="145"/>
      <c r="O1480" s="136"/>
      <c r="P1480" s="136"/>
      <c r="Q1480" s="137"/>
      <c r="R1480" s="136"/>
      <c r="S1480" s="136"/>
      <c r="T1480" s="137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8"/>
      <c r="AE1480" s="138"/>
      <c r="AF1480" s="138"/>
      <c r="AG1480" s="138"/>
      <c r="AH1480" s="138"/>
      <c r="AI1480" s="138"/>
      <c r="AJ1480" s="138"/>
      <c r="AK1480" s="138"/>
      <c r="AL1480" s="138"/>
      <c r="AM1480" s="138"/>
      <c r="AN1480" s="138"/>
      <c r="AO1480" s="138"/>
      <c r="AP1480" s="136"/>
      <c r="AQ1480" s="136"/>
      <c r="AR1480" s="136"/>
      <c r="AS1480" s="136"/>
      <c r="AT1480" s="136"/>
      <c r="AU1480" s="136"/>
      <c r="AV1480" s="136"/>
      <c r="AW1480" s="136"/>
      <c r="AX1480" s="136"/>
      <c r="AY1480" s="136"/>
      <c r="AZ1480" s="136"/>
      <c r="BA1480" s="136"/>
      <c r="BB1480" s="136"/>
      <c r="BC1480" s="136"/>
      <c r="BD1480" s="136"/>
      <c r="BE1480" s="136"/>
      <c r="BF1480" s="136"/>
      <c r="BG1480" s="136"/>
      <c r="BH1480" s="136"/>
      <c r="BI1480" s="136"/>
      <c r="BJ1480" s="136"/>
      <c r="BK1480" s="136"/>
      <c r="BL1480" s="136"/>
      <c r="BM1480" s="136"/>
      <c r="BN1480" s="136"/>
      <c r="BO1480" s="136"/>
      <c r="BP1480" s="136"/>
      <c r="BQ1480" s="136"/>
      <c r="BR1480" s="136"/>
      <c r="BS1480" s="136"/>
      <c r="BT1480" s="136"/>
      <c r="BU1480" s="136"/>
    </row>
    <row r="1481" spans="1:73">
      <c r="A1481" s="145"/>
      <c r="B1481" s="83"/>
      <c r="C1481" s="83"/>
      <c r="D1481" s="136"/>
      <c r="E1481" s="136"/>
      <c r="F1481" s="136"/>
      <c r="G1481" s="136"/>
      <c r="H1481" s="136"/>
      <c r="I1481" s="137"/>
      <c r="J1481" s="137"/>
      <c r="K1481" s="137"/>
      <c r="L1481" s="136"/>
      <c r="M1481" s="136"/>
      <c r="N1481" s="145"/>
      <c r="O1481" s="136"/>
      <c r="P1481" s="136"/>
      <c r="Q1481" s="137"/>
      <c r="R1481" s="136"/>
      <c r="S1481" s="136"/>
      <c r="T1481" s="137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8"/>
      <c r="AE1481" s="138"/>
      <c r="AF1481" s="138"/>
      <c r="AG1481" s="138"/>
      <c r="AH1481" s="138"/>
      <c r="AI1481" s="138"/>
      <c r="AJ1481" s="138"/>
      <c r="AK1481" s="138"/>
      <c r="AL1481" s="138"/>
      <c r="AM1481" s="138"/>
      <c r="AN1481" s="138"/>
      <c r="AO1481" s="138"/>
      <c r="AP1481" s="136"/>
      <c r="AQ1481" s="136"/>
      <c r="AR1481" s="136"/>
      <c r="AS1481" s="136"/>
      <c r="AT1481" s="136"/>
      <c r="AU1481" s="136"/>
      <c r="AV1481" s="136"/>
      <c r="AW1481" s="136"/>
      <c r="AX1481" s="136"/>
      <c r="AY1481" s="136"/>
      <c r="AZ1481" s="136"/>
      <c r="BA1481" s="136"/>
      <c r="BB1481" s="136"/>
      <c r="BC1481" s="136"/>
      <c r="BD1481" s="136"/>
      <c r="BE1481" s="136"/>
      <c r="BF1481" s="136"/>
      <c r="BG1481" s="136"/>
      <c r="BH1481" s="136"/>
      <c r="BI1481" s="136"/>
      <c r="BJ1481" s="136"/>
      <c r="BK1481" s="136"/>
      <c r="BL1481" s="136"/>
      <c r="BM1481" s="136"/>
      <c r="BN1481" s="136"/>
      <c r="BO1481" s="136"/>
      <c r="BP1481" s="136"/>
      <c r="BQ1481" s="136"/>
      <c r="BR1481" s="136"/>
      <c r="BS1481" s="136"/>
      <c r="BT1481" s="136"/>
      <c r="BU1481" s="136"/>
    </row>
    <row r="1482" spans="1:73">
      <c r="A1482" s="145"/>
      <c r="B1482" s="83"/>
      <c r="C1482" s="83"/>
      <c r="D1482" s="136"/>
      <c r="E1482" s="136"/>
      <c r="F1482" s="136"/>
      <c r="G1482" s="136"/>
      <c r="H1482" s="136"/>
      <c r="I1482" s="137"/>
      <c r="J1482" s="137"/>
      <c r="K1482" s="137"/>
      <c r="L1482" s="136"/>
      <c r="M1482" s="136"/>
      <c r="N1482" s="145"/>
      <c r="O1482" s="136"/>
      <c r="P1482" s="136"/>
      <c r="Q1482" s="137"/>
      <c r="R1482" s="136"/>
      <c r="S1482" s="136"/>
      <c r="T1482" s="137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8"/>
      <c r="AE1482" s="138"/>
      <c r="AF1482" s="138"/>
      <c r="AG1482" s="138"/>
      <c r="AH1482" s="138"/>
      <c r="AI1482" s="138"/>
      <c r="AJ1482" s="138"/>
      <c r="AK1482" s="138"/>
      <c r="AL1482" s="138"/>
      <c r="AM1482" s="138"/>
      <c r="AN1482" s="138"/>
      <c r="AO1482" s="138"/>
      <c r="AP1482" s="136"/>
      <c r="AQ1482" s="136"/>
      <c r="AR1482" s="136"/>
      <c r="AS1482" s="136"/>
      <c r="AT1482" s="136"/>
      <c r="AU1482" s="136"/>
      <c r="AV1482" s="136"/>
      <c r="AW1482" s="136"/>
      <c r="AX1482" s="136"/>
      <c r="AY1482" s="136"/>
      <c r="AZ1482" s="136"/>
      <c r="BA1482" s="136"/>
      <c r="BB1482" s="136"/>
      <c r="BC1482" s="136"/>
      <c r="BD1482" s="136"/>
      <c r="BE1482" s="136"/>
      <c r="BF1482" s="136"/>
      <c r="BG1482" s="136"/>
      <c r="BH1482" s="136"/>
      <c r="BI1482" s="136"/>
      <c r="BJ1482" s="136"/>
      <c r="BK1482" s="136"/>
      <c r="BL1482" s="136"/>
      <c r="BM1482" s="136"/>
      <c r="BN1482" s="136"/>
      <c r="BO1482" s="136"/>
      <c r="BP1482" s="136"/>
      <c r="BQ1482" s="136"/>
      <c r="BR1482" s="136"/>
      <c r="BS1482" s="136"/>
      <c r="BT1482" s="136"/>
      <c r="BU1482" s="136"/>
    </row>
    <row r="1483" spans="1:73">
      <c r="A1483" s="145"/>
      <c r="B1483" s="83"/>
      <c r="C1483" s="83"/>
      <c r="D1483" s="136"/>
      <c r="E1483" s="136"/>
      <c r="F1483" s="136"/>
      <c r="G1483" s="136"/>
      <c r="H1483" s="136"/>
      <c r="I1483" s="137"/>
      <c r="J1483" s="137"/>
      <c r="K1483" s="137"/>
      <c r="L1483" s="136"/>
      <c r="M1483" s="136"/>
      <c r="N1483" s="145"/>
      <c r="O1483" s="136"/>
      <c r="P1483" s="136"/>
      <c r="Q1483" s="137"/>
      <c r="R1483" s="136"/>
      <c r="S1483" s="136"/>
      <c r="T1483" s="137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8"/>
      <c r="AE1483" s="138"/>
      <c r="AF1483" s="138"/>
      <c r="AG1483" s="138"/>
      <c r="AH1483" s="138"/>
      <c r="AI1483" s="138"/>
      <c r="AJ1483" s="138"/>
      <c r="AK1483" s="138"/>
      <c r="AL1483" s="138"/>
      <c r="AM1483" s="138"/>
      <c r="AN1483" s="138"/>
      <c r="AO1483" s="138"/>
      <c r="AP1483" s="136"/>
      <c r="AQ1483" s="136"/>
      <c r="AR1483" s="136"/>
      <c r="AS1483" s="136"/>
      <c r="AT1483" s="136"/>
      <c r="AU1483" s="136"/>
      <c r="AV1483" s="136"/>
      <c r="AW1483" s="136"/>
      <c r="AX1483" s="136"/>
      <c r="AY1483" s="136"/>
      <c r="AZ1483" s="136"/>
      <c r="BA1483" s="136"/>
      <c r="BB1483" s="136"/>
      <c r="BC1483" s="136"/>
      <c r="BD1483" s="136"/>
      <c r="BE1483" s="136"/>
      <c r="BF1483" s="136"/>
      <c r="BG1483" s="136"/>
      <c r="BH1483" s="136"/>
      <c r="BI1483" s="136"/>
      <c r="BJ1483" s="136"/>
      <c r="BK1483" s="136"/>
      <c r="BL1483" s="136"/>
      <c r="BM1483" s="136"/>
      <c r="BN1483" s="136"/>
      <c r="BO1483" s="136"/>
      <c r="BP1483" s="136"/>
      <c r="BQ1483" s="136"/>
      <c r="BR1483" s="136"/>
      <c r="BS1483" s="136"/>
      <c r="BT1483" s="136"/>
      <c r="BU1483" s="136"/>
    </row>
    <row r="1484" spans="1:73">
      <c r="A1484" s="145"/>
      <c r="B1484" s="83"/>
      <c r="C1484" s="83"/>
      <c r="D1484" s="136"/>
      <c r="E1484" s="136"/>
      <c r="F1484" s="136"/>
      <c r="G1484" s="136"/>
      <c r="H1484" s="136"/>
      <c r="I1484" s="137"/>
      <c r="J1484" s="137"/>
      <c r="K1484" s="137"/>
      <c r="L1484" s="136"/>
      <c r="M1484" s="136"/>
      <c r="N1484" s="145"/>
      <c r="O1484" s="136"/>
      <c r="P1484" s="136"/>
      <c r="Q1484" s="137"/>
      <c r="R1484" s="136"/>
      <c r="S1484" s="136"/>
      <c r="T1484" s="137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8"/>
      <c r="AE1484" s="138"/>
      <c r="AF1484" s="138"/>
      <c r="AG1484" s="138"/>
      <c r="AH1484" s="138"/>
      <c r="AI1484" s="138"/>
      <c r="AJ1484" s="138"/>
      <c r="AK1484" s="138"/>
      <c r="AL1484" s="138"/>
      <c r="AM1484" s="138"/>
      <c r="AN1484" s="138"/>
      <c r="AO1484" s="138"/>
      <c r="AP1484" s="136"/>
      <c r="AQ1484" s="136"/>
      <c r="AR1484" s="136"/>
      <c r="AS1484" s="136"/>
      <c r="AT1484" s="136"/>
      <c r="AU1484" s="136"/>
      <c r="AV1484" s="136"/>
      <c r="AW1484" s="136"/>
      <c r="AX1484" s="136"/>
      <c r="AY1484" s="136"/>
      <c r="AZ1484" s="136"/>
      <c r="BA1484" s="136"/>
      <c r="BB1484" s="136"/>
      <c r="BC1484" s="136"/>
      <c r="BD1484" s="136"/>
      <c r="BE1484" s="136"/>
      <c r="BF1484" s="136"/>
      <c r="BG1484" s="136"/>
      <c r="BH1484" s="136"/>
      <c r="BI1484" s="136"/>
      <c r="BJ1484" s="136"/>
      <c r="BK1484" s="136"/>
      <c r="BL1484" s="136"/>
      <c r="BM1484" s="136"/>
      <c r="BN1484" s="136"/>
      <c r="BO1484" s="136"/>
      <c r="BP1484" s="136"/>
      <c r="BQ1484" s="136"/>
      <c r="BR1484" s="136"/>
      <c r="BS1484" s="136"/>
      <c r="BT1484" s="136"/>
      <c r="BU1484" s="136"/>
    </row>
    <row r="1485" spans="1:73">
      <c r="A1485" s="145"/>
      <c r="B1485" s="83"/>
      <c r="C1485" s="83"/>
      <c r="D1485" s="136"/>
      <c r="E1485" s="136"/>
      <c r="F1485" s="136"/>
      <c r="G1485" s="136"/>
      <c r="H1485" s="136"/>
      <c r="I1485" s="137"/>
      <c r="J1485" s="137"/>
      <c r="K1485" s="137"/>
      <c r="L1485" s="136"/>
      <c r="M1485" s="136"/>
      <c r="N1485" s="145"/>
      <c r="O1485" s="136"/>
      <c r="P1485" s="136"/>
      <c r="Q1485" s="137"/>
      <c r="R1485" s="136"/>
      <c r="S1485" s="136"/>
      <c r="T1485" s="137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8"/>
      <c r="AE1485" s="138"/>
      <c r="AF1485" s="138"/>
      <c r="AG1485" s="138"/>
      <c r="AH1485" s="138"/>
      <c r="AI1485" s="138"/>
      <c r="AJ1485" s="138"/>
      <c r="AK1485" s="138"/>
      <c r="AL1485" s="138"/>
      <c r="AM1485" s="138"/>
      <c r="AN1485" s="138"/>
      <c r="AO1485" s="138"/>
      <c r="AP1485" s="136"/>
      <c r="AQ1485" s="136"/>
      <c r="AR1485" s="136"/>
      <c r="AS1485" s="136"/>
      <c r="AT1485" s="136"/>
      <c r="AU1485" s="136"/>
      <c r="AV1485" s="136"/>
      <c r="AW1485" s="136"/>
      <c r="AX1485" s="136"/>
      <c r="AY1485" s="136"/>
      <c r="AZ1485" s="136"/>
      <c r="BA1485" s="136"/>
      <c r="BB1485" s="136"/>
      <c r="BC1485" s="136"/>
      <c r="BD1485" s="136"/>
      <c r="BE1485" s="136"/>
      <c r="BF1485" s="136"/>
      <c r="BG1485" s="136"/>
      <c r="BH1485" s="136"/>
      <c r="BI1485" s="136"/>
      <c r="BJ1485" s="136"/>
      <c r="BK1485" s="136"/>
      <c r="BL1485" s="136"/>
      <c r="BM1485" s="136"/>
      <c r="BN1485" s="136"/>
      <c r="BO1485" s="136"/>
      <c r="BP1485" s="136"/>
      <c r="BQ1485" s="136"/>
      <c r="BR1485" s="136"/>
      <c r="BS1485" s="136"/>
      <c r="BT1485" s="136"/>
      <c r="BU1485" s="136"/>
    </row>
    <row r="1486" spans="1:73">
      <c r="A1486" s="145"/>
      <c r="B1486" s="83"/>
      <c r="C1486" s="83"/>
      <c r="D1486" s="136"/>
      <c r="E1486" s="136"/>
      <c r="F1486" s="136"/>
      <c r="G1486" s="136"/>
      <c r="H1486" s="136"/>
      <c r="I1486" s="137"/>
      <c r="J1486" s="137"/>
      <c r="K1486" s="137"/>
      <c r="L1486" s="136"/>
      <c r="M1486" s="136"/>
      <c r="N1486" s="145"/>
      <c r="O1486" s="136"/>
      <c r="P1486" s="136"/>
      <c r="Q1486" s="137"/>
      <c r="R1486" s="136"/>
      <c r="S1486" s="136"/>
      <c r="T1486" s="137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8"/>
      <c r="AE1486" s="138"/>
      <c r="AF1486" s="138"/>
      <c r="AG1486" s="138"/>
      <c r="AH1486" s="138"/>
      <c r="AI1486" s="138"/>
      <c r="AJ1486" s="138"/>
      <c r="AK1486" s="138"/>
      <c r="AL1486" s="138"/>
      <c r="AM1486" s="138"/>
      <c r="AN1486" s="138"/>
      <c r="AO1486" s="138"/>
      <c r="AP1486" s="136"/>
      <c r="AQ1486" s="136"/>
      <c r="AR1486" s="136"/>
      <c r="AS1486" s="136"/>
      <c r="AT1486" s="136"/>
      <c r="AU1486" s="136"/>
      <c r="AV1486" s="136"/>
      <c r="AW1486" s="136"/>
      <c r="AX1486" s="136"/>
      <c r="AY1486" s="136"/>
      <c r="AZ1486" s="136"/>
      <c r="BA1486" s="136"/>
      <c r="BB1486" s="136"/>
      <c r="BC1486" s="136"/>
      <c r="BD1486" s="136"/>
      <c r="BE1486" s="136"/>
      <c r="BF1486" s="136"/>
      <c r="BG1486" s="136"/>
      <c r="BH1486" s="136"/>
      <c r="BI1486" s="136"/>
      <c r="BJ1486" s="136"/>
      <c r="BK1486" s="136"/>
      <c r="BL1486" s="136"/>
      <c r="BM1486" s="136"/>
      <c r="BN1486" s="136"/>
      <c r="BO1486" s="136"/>
      <c r="BP1486" s="136"/>
      <c r="BQ1486" s="136"/>
      <c r="BR1486" s="136"/>
      <c r="BS1486" s="136"/>
      <c r="BT1486" s="136"/>
      <c r="BU1486" s="136"/>
    </row>
    <row r="1487" spans="1:73">
      <c r="A1487" s="145"/>
      <c r="B1487" s="83"/>
      <c r="C1487" s="83"/>
      <c r="D1487" s="136"/>
      <c r="E1487" s="136"/>
      <c r="F1487" s="136"/>
      <c r="G1487" s="136"/>
      <c r="H1487" s="136"/>
      <c r="I1487" s="137"/>
      <c r="J1487" s="137"/>
      <c r="K1487" s="137"/>
      <c r="L1487" s="136"/>
      <c r="M1487" s="136"/>
      <c r="N1487" s="145"/>
      <c r="O1487" s="136"/>
      <c r="P1487" s="136"/>
      <c r="Q1487" s="137"/>
      <c r="R1487" s="136"/>
      <c r="S1487" s="136"/>
      <c r="T1487" s="137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8"/>
      <c r="AE1487" s="138"/>
      <c r="AF1487" s="138"/>
      <c r="AG1487" s="138"/>
      <c r="AH1487" s="138"/>
      <c r="AI1487" s="138"/>
      <c r="AJ1487" s="138"/>
      <c r="AK1487" s="138"/>
      <c r="AL1487" s="138"/>
      <c r="AM1487" s="138"/>
      <c r="AN1487" s="138"/>
      <c r="AO1487" s="138"/>
      <c r="AP1487" s="136"/>
      <c r="AQ1487" s="136"/>
      <c r="AR1487" s="136"/>
      <c r="AS1487" s="136"/>
      <c r="AT1487" s="136"/>
      <c r="AU1487" s="136"/>
      <c r="AV1487" s="136"/>
      <c r="AW1487" s="136"/>
      <c r="AX1487" s="136"/>
      <c r="AY1487" s="136"/>
      <c r="AZ1487" s="136"/>
      <c r="BA1487" s="136"/>
      <c r="BB1487" s="136"/>
      <c r="BC1487" s="136"/>
      <c r="BD1487" s="136"/>
      <c r="BE1487" s="136"/>
      <c r="BF1487" s="136"/>
      <c r="BG1487" s="136"/>
      <c r="BH1487" s="136"/>
      <c r="BI1487" s="136"/>
      <c r="BJ1487" s="136"/>
      <c r="BK1487" s="136"/>
      <c r="BL1487" s="136"/>
      <c r="BM1487" s="136"/>
      <c r="BN1487" s="136"/>
      <c r="BO1487" s="136"/>
      <c r="BP1487" s="136"/>
      <c r="BQ1487" s="136"/>
      <c r="BR1487" s="136"/>
      <c r="BS1487" s="136"/>
      <c r="BT1487" s="136"/>
      <c r="BU1487" s="136"/>
    </row>
    <row r="1488" spans="1:73">
      <c r="A1488" s="145"/>
      <c r="B1488" s="83"/>
      <c r="C1488" s="83"/>
      <c r="D1488" s="136"/>
      <c r="E1488" s="136"/>
      <c r="F1488" s="136"/>
      <c r="G1488" s="136"/>
      <c r="H1488" s="136"/>
      <c r="I1488" s="137"/>
      <c r="J1488" s="137"/>
      <c r="K1488" s="137"/>
      <c r="L1488" s="136"/>
      <c r="M1488" s="136"/>
      <c r="N1488" s="145"/>
      <c r="O1488" s="136"/>
      <c r="P1488" s="136"/>
      <c r="Q1488" s="137"/>
      <c r="R1488" s="136"/>
      <c r="S1488" s="136"/>
      <c r="T1488" s="137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8"/>
      <c r="AE1488" s="138"/>
      <c r="AF1488" s="138"/>
      <c r="AG1488" s="138"/>
      <c r="AH1488" s="138"/>
      <c r="AI1488" s="138"/>
      <c r="AJ1488" s="138"/>
      <c r="AK1488" s="138"/>
      <c r="AL1488" s="138"/>
      <c r="AM1488" s="138"/>
      <c r="AN1488" s="138"/>
      <c r="AO1488" s="138"/>
      <c r="AP1488" s="136"/>
      <c r="AQ1488" s="136"/>
      <c r="AR1488" s="136"/>
      <c r="AS1488" s="136"/>
      <c r="AT1488" s="136"/>
      <c r="AU1488" s="136"/>
      <c r="AV1488" s="136"/>
      <c r="AW1488" s="136"/>
      <c r="AX1488" s="136"/>
      <c r="AY1488" s="136"/>
      <c r="AZ1488" s="136"/>
      <c r="BA1488" s="136"/>
      <c r="BB1488" s="136"/>
      <c r="BC1488" s="136"/>
      <c r="BD1488" s="136"/>
      <c r="BE1488" s="136"/>
      <c r="BF1488" s="136"/>
      <c r="BG1488" s="136"/>
      <c r="BH1488" s="136"/>
      <c r="BI1488" s="136"/>
      <c r="BJ1488" s="136"/>
      <c r="BK1488" s="136"/>
      <c r="BL1488" s="136"/>
      <c r="BM1488" s="136"/>
      <c r="BN1488" s="136"/>
      <c r="BO1488" s="136"/>
      <c r="BP1488" s="136"/>
      <c r="BQ1488" s="136"/>
      <c r="BR1488" s="136"/>
      <c r="BS1488" s="136"/>
      <c r="BT1488" s="136"/>
      <c r="BU1488" s="136"/>
    </row>
    <row r="1489" spans="1:73">
      <c r="A1489" s="145"/>
      <c r="B1489" s="83"/>
      <c r="C1489" s="83"/>
      <c r="D1489" s="136"/>
      <c r="E1489" s="136"/>
      <c r="F1489" s="136"/>
      <c r="G1489" s="136"/>
      <c r="H1489" s="136"/>
      <c r="I1489" s="137"/>
      <c r="J1489" s="137"/>
      <c r="K1489" s="137"/>
      <c r="L1489" s="136"/>
      <c r="M1489" s="136"/>
      <c r="N1489" s="145"/>
      <c r="O1489" s="136"/>
      <c r="P1489" s="136"/>
      <c r="Q1489" s="137"/>
      <c r="R1489" s="136"/>
      <c r="S1489" s="136"/>
      <c r="T1489" s="137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8"/>
      <c r="AE1489" s="138"/>
      <c r="AF1489" s="138"/>
      <c r="AG1489" s="138"/>
      <c r="AH1489" s="138"/>
      <c r="AI1489" s="138"/>
      <c r="AJ1489" s="138"/>
      <c r="AK1489" s="138"/>
      <c r="AL1489" s="138"/>
      <c r="AM1489" s="138"/>
      <c r="AN1489" s="138"/>
      <c r="AO1489" s="138"/>
      <c r="AP1489" s="136"/>
      <c r="AQ1489" s="136"/>
      <c r="AR1489" s="136"/>
      <c r="AS1489" s="136"/>
      <c r="AT1489" s="136"/>
      <c r="AU1489" s="136"/>
      <c r="AV1489" s="136"/>
      <c r="AW1489" s="136"/>
      <c r="AX1489" s="136"/>
      <c r="AY1489" s="136"/>
      <c r="AZ1489" s="136"/>
      <c r="BA1489" s="136"/>
      <c r="BB1489" s="136"/>
      <c r="BC1489" s="136"/>
      <c r="BD1489" s="136"/>
      <c r="BE1489" s="136"/>
      <c r="BF1489" s="136"/>
      <c r="BG1489" s="136"/>
      <c r="BH1489" s="136"/>
      <c r="BI1489" s="136"/>
      <c r="BJ1489" s="136"/>
      <c r="BK1489" s="136"/>
      <c r="BL1489" s="136"/>
      <c r="BM1489" s="136"/>
      <c r="BN1489" s="136"/>
      <c r="BO1489" s="136"/>
      <c r="BP1489" s="136"/>
      <c r="BQ1489" s="136"/>
      <c r="BR1489" s="136"/>
      <c r="BS1489" s="136"/>
      <c r="BT1489" s="136"/>
      <c r="BU1489" s="136"/>
    </row>
    <row r="1490" spans="1:73">
      <c r="A1490" s="145"/>
      <c r="B1490" s="83"/>
      <c r="C1490" s="83"/>
      <c r="D1490" s="136"/>
      <c r="E1490" s="136"/>
      <c r="F1490" s="136"/>
      <c r="G1490" s="136"/>
      <c r="H1490" s="136"/>
      <c r="I1490" s="137"/>
      <c r="J1490" s="137"/>
      <c r="K1490" s="137"/>
      <c r="L1490" s="136"/>
      <c r="M1490" s="136"/>
      <c r="N1490" s="145"/>
      <c r="O1490" s="136"/>
      <c r="P1490" s="136"/>
      <c r="Q1490" s="137"/>
      <c r="R1490" s="136"/>
      <c r="S1490" s="136"/>
      <c r="T1490" s="137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8"/>
      <c r="AE1490" s="138"/>
      <c r="AF1490" s="138"/>
      <c r="AG1490" s="138"/>
      <c r="AH1490" s="138"/>
      <c r="AI1490" s="138"/>
      <c r="AJ1490" s="138"/>
      <c r="AK1490" s="138"/>
      <c r="AL1490" s="138"/>
      <c r="AM1490" s="138"/>
      <c r="AN1490" s="138"/>
      <c r="AO1490" s="138"/>
      <c r="AP1490" s="136"/>
      <c r="AQ1490" s="136"/>
      <c r="AR1490" s="136"/>
      <c r="AS1490" s="136"/>
      <c r="AT1490" s="136"/>
      <c r="AU1490" s="136"/>
      <c r="AV1490" s="136"/>
      <c r="AW1490" s="136"/>
      <c r="AX1490" s="136"/>
      <c r="AY1490" s="136"/>
      <c r="AZ1490" s="136"/>
      <c r="BA1490" s="136"/>
      <c r="BB1490" s="136"/>
      <c r="BC1490" s="136"/>
      <c r="BD1490" s="136"/>
      <c r="BE1490" s="136"/>
      <c r="BF1490" s="136"/>
      <c r="BG1490" s="136"/>
      <c r="BH1490" s="136"/>
      <c r="BI1490" s="136"/>
      <c r="BJ1490" s="136"/>
      <c r="BK1490" s="136"/>
      <c r="BL1490" s="136"/>
      <c r="BM1490" s="136"/>
      <c r="BN1490" s="136"/>
      <c r="BO1490" s="136"/>
      <c r="BP1490" s="136"/>
      <c r="BQ1490" s="136"/>
      <c r="BR1490" s="136"/>
      <c r="BS1490" s="136"/>
      <c r="BT1490" s="136"/>
      <c r="BU1490" s="136"/>
    </row>
    <row r="1491" spans="1:73">
      <c r="A1491" s="145"/>
      <c r="B1491" s="83"/>
      <c r="C1491" s="83"/>
      <c r="D1491" s="136"/>
      <c r="E1491" s="136"/>
      <c r="F1491" s="136"/>
      <c r="G1491" s="136"/>
      <c r="H1491" s="136"/>
      <c r="I1491" s="137"/>
      <c r="J1491" s="137"/>
      <c r="K1491" s="137"/>
      <c r="L1491" s="136"/>
      <c r="M1491" s="136"/>
      <c r="N1491" s="145"/>
      <c r="O1491" s="136"/>
      <c r="P1491" s="136"/>
      <c r="Q1491" s="137"/>
      <c r="R1491" s="136"/>
      <c r="S1491" s="136"/>
      <c r="T1491" s="137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8"/>
      <c r="AE1491" s="138"/>
      <c r="AF1491" s="138"/>
      <c r="AG1491" s="138"/>
      <c r="AH1491" s="138"/>
      <c r="AI1491" s="138"/>
      <c r="AJ1491" s="138"/>
      <c r="AK1491" s="138"/>
      <c r="AL1491" s="138"/>
      <c r="AM1491" s="138"/>
      <c r="AN1491" s="138"/>
      <c r="AO1491" s="138"/>
      <c r="AP1491" s="136"/>
      <c r="AQ1491" s="136"/>
      <c r="AR1491" s="136"/>
      <c r="AS1491" s="136"/>
      <c r="AT1491" s="136"/>
      <c r="AU1491" s="136"/>
      <c r="AV1491" s="136"/>
      <c r="AW1491" s="136"/>
      <c r="AX1491" s="136"/>
      <c r="AY1491" s="136"/>
      <c r="AZ1491" s="136"/>
      <c r="BA1491" s="136"/>
      <c r="BB1491" s="136"/>
      <c r="BC1491" s="136"/>
      <c r="BD1491" s="136"/>
      <c r="BE1491" s="136"/>
      <c r="BF1491" s="136"/>
      <c r="BG1491" s="136"/>
      <c r="BH1491" s="136"/>
      <c r="BI1491" s="136"/>
      <c r="BJ1491" s="136"/>
      <c r="BK1491" s="136"/>
      <c r="BL1491" s="136"/>
      <c r="BM1491" s="136"/>
      <c r="BN1491" s="136"/>
      <c r="BO1491" s="136"/>
      <c r="BP1491" s="136"/>
      <c r="BQ1491" s="136"/>
      <c r="BR1491" s="136"/>
      <c r="BS1491" s="136"/>
      <c r="BT1491" s="136"/>
      <c r="BU1491" s="136"/>
    </row>
    <row r="1492" spans="1:73">
      <c r="A1492" s="145"/>
      <c r="B1492" s="83"/>
      <c r="C1492" s="83"/>
      <c r="D1492" s="136"/>
      <c r="E1492" s="136"/>
      <c r="F1492" s="136"/>
      <c r="G1492" s="136"/>
      <c r="H1492" s="136"/>
      <c r="I1492" s="137"/>
      <c r="J1492" s="137"/>
      <c r="K1492" s="137"/>
      <c r="L1492" s="136"/>
      <c r="M1492" s="136"/>
      <c r="N1492" s="145"/>
      <c r="O1492" s="136"/>
      <c r="P1492" s="136"/>
      <c r="Q1492" s="137"/>
      <c r="R1492" s="136"/>
      <c r="S1492" s="136"/>
      <c r="T1492" s="137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8"/>
      <c r="AE1492" s="138"/>
      <c r="AF1492" s="138"/>
      <c r="AG1492" s="138"/>
      <c r="AH1492" s="138"/>
      <c r="AI1492" s="138"/>
      <c r="AJ1492" s="138"/>
      <c r="AK1492" s="138"/>
      <c r="AL1492" s="138"/>
      <c r="AM1492" s="138"/>
      <c r="AN1492" s="138"/>
      <c r="AO1492" s="138"/>
      <c r="AP1492" s="136"/>
      <c r="AQ1492" s="136"/>
      <c r="AR1492" s="136"/>
      <c r="AS1492" s="136"/>
      <c r="AT1492" s="136"/>
      <c r="AU1492" s="136"/>
      <c r="AV1492" s="136"/>
      <c r="AW1492" s="136"/>
      <c r="AX1492" s="136"/>
      <c r="AY1492" s="136"/>
      <c r="AZ1492" s="136"/>
      <c r="BA1492" s="136"/>
      <c r="BB1492" s="136"/>
      <c r="BC1492" s="136"/>
      <c r="BD1492" s="136"/>
      <c r="BE1492" s="136"/>
      <c r="BF1492" s="136"/>
      <c r="BG1492" s="136"/>
      <c r="BH1492" s="136"/>
      <c r="BI1492" s="136"/>
      <c r="BJ1492" s="136"/>
      <c r="BK1492" s="136"/>
      <c r="BL1492" s="136"/>
      <c r="BM1492" s="136"/>
      <c r="BN1492" s="136"/>
      <c r="BO1492" s="136"/>
      <c r="BP1492" s="136"/>
      <c r="BQ1492" s="136"/>
      <c r="BR1492" s="136"/>
      <c r="BS1492" s="136"/>
      <c r="BT1492" s="136"/>
      <c r="BU1492" s="136"/>
    </row>
    <row r="1493" spans="1:73">
      <c r="A1493" s="145"/>
      <c r="B1493" s="83"/>
      <c r="C1493" s="83"/>
      <c r="D1493" s="136"/>
      <c r="E1493" s="136"/>
      <c r="F1493" s="136"/>
      <c r="G1493" s="136"/>
      <c r="H1493" s="136"/>
      <c r="I1493" s="137"/>
      <c r="J1493" s="137"/>
      <c r="K1493" s="137"/>
      <c r="L1493" s="136"/>
      <c r="M1493" s="136"/>
      <c r="N1493" s="145"/>
      <c r="O1493" s="136"/>
      <c r="P1493" s="136"/>
      <c r="Q1493" s="137"/>
      <c r="R1493" s="136"/>
      <c r="S1493" s="136"/>
      <c r="T1493" s="137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8"/>
      <c r="AE1493" s="138"/>
      <c r="AF1493" s="138"/>
      <c r="AG1493" s="138"/>
      <c r="AH1493" s="138"/>
      <c r="AI1493" s="138"/>
      <c r="AJ1493" s="138"/>
      <c r="AK1493" s="138"/>
      <c r="AL1493" s="138"/>
      <c r="AM1493" s="138"/>
      <c r="AN1493" s="138"/>
      <c r="AO1493" s="138"/>
      <c r="AP1493" s="136"/>
      <c r="AQ1493" s="136"/>
      <c r="AR1493" s="136"/>
      <c r="AS1493" s="136"/>
      <c r="AT1493" s="136"/>
      <c r="AU1493" s="136"/>
      <c r="AV1493" s="136"/>
      <c r="AW1493" s="136"/>
      <c r="AX1493" s="136"/>
      <c r="AY1493" s="136"/>
      <c r="AZ1493" s="136"/>
      <c r="BA1493" s="136"/>
      <c r="BB1493" s="136"/>
      <c r="BC1493" s="136"/>
      <c r="BD1493" s="136"/>
      <c r="BE1493" s="136"/>
      <c r="BF1493" s="136"/>
      <c r="BG1493" s="136"/>
      <c r="BH1493" s="136"/>
      <c r="BI1493" s="136"/>
      <c r="BJ1493" s="136"/>
      <c r="BK1493" s="136"/>
      <c r="BL1493" s="136"/>
      <c r="BM1493" s="136"/>
      <c r="BN1493" s="136"/>
      <c r="BO1493" s="136"/>
      <c r="BP1493" s="136"/>
      <c r="BQ1493" s="136"/>
      <c r="BR1493" s="136"/>
      <c r="BS1493" s="136"/>
      <c r="BT1493" s="136"/>
      <c r="BU1493" s="136"/>
    </row>
    <row r="1494" spans="1:73">
      <c r="A1494" s="145"/>
      <c r="B1494" s="83"/>
      <c r="C1494" s="83"/>
      <c r="D1494" s="136"/>
      <c r="E1494" s="136"/>
      <c r="F1494" s="136"/>
      <c r="G1494" s="136"/>
      <c r="H1494" s="136"/>
      <c r="I1494" s="137"/>
      <c r="J1494" s="137"/>
      <c r="K1494" s="137"/>
      <c r="L1494" s="136"/>
      <c r="M1494" s="136"/>
      <c r="N1494" s="145"/>
      <c r="O1494" s="136"/>
      <c r="P1494" s="136"/>
      <c r="Q1494" s="137"/>
      <c r="R1494" s="136"/>
      <c r="S1494" s="136"/>
      <c r="T1494" s="137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8"/>
      <c r="AE1494" s="138"/>
      <c r="AF1494" s="138"/>
      <c r="AG1494" s="138"/>
      <c r="AH1494" s="138"/>
      <c r="AI1494" s="138"/>
      <c r="AJ1494" s="138"/>
      <c r="AK1494" s="138"/>
      <c r="AL1494" s="138"/>
      <c r="AM1494" s="138"/>
      <c r="AN1494" s="138"/>
      <c r="AO1494" s="138"/>
      <c r="AP1494" s="136"/>
      <c r="AQ1494" s="136"/>
      <c r="AR1494" s="136"/>
      <c r="AS1494" s="136"/>
      <c r="AT1494" s="136"/>
      <c r="AU1494" s="136"/>
      <c r="AV1494" s="136"/>
      <c r="AW1494" s="136"/>
      <c r="AX1494" s="136"/>
      <c r="AY1494" s="136"/>
      <c r="AZ1494" s="136"/>
      <c r="BA1494" s="136"/>
      <c r="BB1494" s="136"/>
      <c r="BC1494" s="136"/>
      <c r="BD1494" s="136"/>
      <c r="BE1494" s="136"/>
      <c r="BF1494" s="136"/>
      <c r="BG1494" s="136"/>
      <c r="BH1494" s="136"/>
      <c r="BI1494" s="136"/>
      <c r="BJ1494" s="136"/>
      <c r="BK1494" s="136"/>
      <c r="BL1494" s="136"/>
      <c r="BM1494" s="136"/>
      <c r="BN1494" s="136"/>
      <c r="BO1494" s="136"/>
      <c r="BP1494" s="136"/>
      <c r="BQ1494" s="136"/>
      <c r="BR1494" s="136"/>
      <c r="BS1494" s="136"/>
      <c r="BT1494" s="136"/>
      <c r="BU1494" s="136"/>
    </row>
    <row r="1495" spans="1:73">
      <c r="A1495" s="145"/>
      <c r="B1495" s="83"/>
      <c r="C1495" s="83"/>
      <c r="D1495" s="136"/>
      <c r="E1495" s="136"/>
      <c r="F1495" s="136"/>
      <c r="G1495" s="136"/>
      <c r="H1495" s="136"/>
      <c r="I1495" s="137"/>
      <c r="J1495" s="137"/>
      <c r="K1495" s="137"/>
      <c r="L1495" s="136"/>
      <c r="M1495" s="136"/>
      <c r="N1495" s="145"/>
      <c r="O1495" s="136"/>
      <c r="P1495" s="136"/>
      <c r="Q1495" s="137"/>
      <c r="R1495" s="136"/>
      <c r="S1495" s="136"/>
      <c r="T1495" s="137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8"/>
      <c r="AE1495" s="138"/>
      <c r="AF1495" s="138"/>
      <c r="AG1495" s="138"/>
      <c r="AH1495" s="138"/>
      <c r="AI1495" s="138"/>
      <c r="AJ1495" s="138"/>
      <c r="AK1495" s="138"/>
      <c r="AL1495" s="138"/>
      <c r="AM1495" s="138"/>
      <c r="AN1495" s="138"/>
      <c r="AO1495" s="138"/>
      <c r="AP1495" s="136"/>
      <c r="AQ1495" s="136"/>
      <c r="AR1495" s="136"/>
      <c r="AS1495" s="136"/>
      <c r="AT1495" s="136"/>
      <c r="AU1495" s="136"/>
      <c r="AV1495" s="136"/>
      <c r="AW1495" s="136"/>
      <c r="AX1495" s="136"/>
      <c r="AY1495" s="136"/>
      <c r="AZ1495" s="136"/>
      <c r="BA1495" s="136"/>
      <c r="BB1495" s="136"/>
      <c r="BC1495" s="136"/>
      <c r="BD1495" s="136"/>
      <c r="BE1495" s="136"/>
      <c r="BF1495" s="136"/>
      <c r="BG1495" s="136"/>
      <c r="BH1495" s="136"/>
      <c r="BI1495" s="136"/>
      <c r="BJ1495" s="136"/>
      <c r="BK1495" s="136"/>
      <c r="BL1495" s="136"/>
      <c r="BM1495" s="136"/>
      <c r="BN1495" s="136"/>
      <c r="BO1495" s="136"/>
      <c r="BP1495" s="136"/>
      <c r="BQ1495" s="136"/>
      <c r="BR1495" s="136"/>
      <c r="BS1495" s="136"/>
      <c r="BT1495" s="136"/>
      <c r="BU1495" s="136"/>
    </row>
    <row r="1496" spans="1:73">
      <c r="A1496" s="145"/>
      <c r="B1496" s="83"/>
      <c r="C1496" s="83"/>
      <c r="D1496" s="136"/>
      <c r="E1496" s="136"/>
      <c r="F1496" s="136"/>
      <c r="G1496" s="136"/>
      <c r="H1496" s="136"/>
      <c r="I1496" s="137"/>
      <c r="J1496" s="137"/>
      <c r="K1496" s="137"/>
      <c r="L1496" s="136"/>
      <c r="M1496" s="136"/>
      <c r="N1496" s="145"/>
      <c r="O1496" s="136"/>
      <c r="P1496" s="136"/>
      <c r="Q1496" s="137"/>
      <c r="R1496" s="136"/>
      <c r="S1496" s="136"/>
      <c r="T1496" s="137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8"/>
      <c r="AE1496" s="138"/>
      <c r="AF1496" s="138"/>
      <c r="AG1496" s="138"/>
      <c r="AH1496" s="138"/>
      <c r="AI1496" s="138"/>
      <c r="AJ1496" s="138"/>
      <c r="AK1496" s="138"/>
      <c r="AL1496" s="138"/>
      <c r="AM1496" s="138"/>
      <c r="AN1496" s="138"/>
      <c r="AO1496" s="138"/>
      <c r="AP1496" s="136"/>
      <c r="AQ1496" s="136"/>
      <c r="AR1496" s="136"/>
      <c r="AS1496" s="136"/>
      <c r="AT1496" s="136"/>
      <c r="AU1496" s="136"/>
      <c r="AV1496" s="136"/>
      <c r="AW1496" s="136"/>
      <c r="AX1496" s="136"/>
      <c r="AY1496" s="136"/>
      <c r="AZ1496" s="136"/>
      <c r="BA1496" s="136"/>
      <c r="BB1496" s="136"/>
      <c r="BC1496" s="136"/>
      <c r="BD1496" s="136"/>
      <c r="BE1496" s="136"/>
      <c r="BF1496" s="136"/>
      <c r="BG1496" s="136"/>
      <c r="BH1496" s="136"/>
      <c r="BI1496" s="136"/>
      <c r="BJ1496" s="136"/>
      <c r="BK1496" s="136"/>
      <c r="BL1496" s="136"/>
      <c r="BM1496" s="136"/>
      <c r="BN1496" s="136"/>
      <c r="BO1496" s="136"/>
      <c r="BP1496" s="136"/>
      <c r="BQ1496" s="136"/>
      <c r="BR1496" s="136"/>
      <c r="BS1496" s="136"/>
      <c r="BT1496" s="136"/>
      <c r="BU1496" s="136"/>
    </row>
    <row r="1497" spans="1:73">
      <c r="A1497" s="145"/>
      <c r="B1497" s="83"/>
      <c r="C1497" s="83"/>
      <c r="D1497" s="136"/>
      <c r="E1497" s="136"/>
      <c r="F1497" s="136"/>
      <c r="G1497" s="136"/>
      <c r="H1497" s="136"/>
      <c r="I1497" s="137"/>
      <c r="J1497" s="137"/>
      <c r="K1497" s="137"/>
      <c r="L1497" s="136"/>
      <c r="M1497" s="136"/>
      <c r="N1497" s="145"/>
      <c r="O1497" s="136"/>
      <c r="P1497" s="136"/>
      <c r="Q1497" s="137"/>
      <c r="R1497" s="136"/>
      <c r="S1497" s="136"/>
      <c r="T1497" s="137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8"/>
      <c r="AE1497" s="138"/>
      <c r="AF1497" s="138"/>
      <c r="AG1497" s="138"/>
      <c r="AH1497" s="138"/>
      <c r="AI1497" s="138"/>
      <c r="AJ1497" s="138"/>
      <c r="AK1497" s="138"/>
      <c r="AL1497" s="138"/>
      <c r="AM1497" s="138"/>
      <c r="AN1497" s="138"/>
      <c r="AO1497" s="138"/>
      <c r="AP1497" s="136"/>
      <c r="AQ1497" s="136"/>
      <c r="AR1497" s="136"/>
      <c r="AS1497" s="136"/>
      <c r="AT1497" s="136"/>
      <c r="AU1497" s="136"/>
      <c r="AV1497" s="136"/>
      <c r="AW1497" s="136"/>
      <c r="AX1497" s="136"/>
      <c r="AY1497" s="136"/>
      <c r="AZ1497" s="136"/>
      <c r="BA1497" s="136"/>
      <c r="BB1497" s="136"/>
      <c r="BC1497" s="136"/>
      <c r="BD1497" s="136"/>
      <c r="BE1497" s="136"/>
      <c r="BF1497" s="136"/>
      <c r="BG1497" s="136"/>
      <c r="BH1497" s="136"/>
      <c r="BI1497" s="136"/>
      <c r="BJ1497" s="136"/>
      <c r="BK1497" s="136"/>
      <c r="BL1497" s="136"/>
      <c r="BM1497" s="136"/>
      <c r="BN1497" s="136"/>
      <c r="BO1497" s="136"/>
      <c r="BP1497" s="136"/>
      <c r="BQ1497" s="136"/>
      <c r="BR1497" s="136"/>
      <c r="BS1497" s="136"/>
      <c r="BT1497" s="136"/>
      <c r="BU1497" s="136"/>
    </row>
    <row r="1498" spans="1:73">
      <c r="A1498" s="145"/>
      <c r="B1498" s="83"/>
      <c r="C1498" s="83"/>
      <c r="D1498" s="136"/>
      <c r="E1498" s="136"/>
      <c r="F1498" s="136"/>
      <c r="G1498" s="136"/>
      <c r="H1498" s="136"/>
      <c r="I1498" s="137"/>
      <c r="J1498" s="137"/>
      <c r="K1498" s="137"/>
      <c r="L1498" s="136"/>
      <c r="M1498" s="136"/>
      <c r="N1498" s="145"/>
      <c r="O1498" s="136"/>
      <c r="P1498" s="136"/>
      <c r="Q1498" s="137"/>
      <c r="R1498" s="136"/>
      <c r="S1498" s="136"/>
      <c r="T1498" s="137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8"/>
      <c r="AE1498" s="138"/>
      <c r="AF1498" s="138"/>
      <c r="AG1498" s="138"/>
      <c r="AH1498" s="138"/>
      <c r="AI1498" s="138"/>
      <c r="AJ1498" s="138"/>
      <c r="AK1498" s="138"/>
      <c r="AL1498" s="138"/>
      <c r="AM1498" s="138"/>
      <c r="AN1498" s="138"/>
      <c r="AO1498" s="138"/>
      <c r="AP1498" s="136"/>
      <c r="AQ1498" s="136"/>
      <c r="AR1498" s="136"/>
      <c r="AS1498" s="136"/>
      <c r="AT1498" s="136"/>
      <c r="AU1498" s="136"/>
      <c r="AV1498" s="136"/>
      <c r="AW1498" s="136"/>
      <c r="AX1498" s="136"/>
      <c r="AY1498" s="136"/>
      <c r="AZ1498" s="136"/>
      <c r="BA1498" s="136"/>
      <c r="BB1498" s="136"/>
      <c r="BC1498" s="136"/>
      <c r="BD1498" s="136"/>
      <c r="BE1498" s="136"/>
      <c r="BF1498" s="136"/>
      <c r="BG1498" s="136"/>
      <c r="BH1498" s="136"/>
      <c r="BI1498" s="136"/>
      <c r="BJ1498" s="136"/>
      <c r="BK1498" s="136"/>
      <c r="BL1498" s="136"/>
      <c r="BM1498" s="136"/>
      <c r="BN1498" s="136"/>
      <c r="BO1498" s="136"/>
      <c r="BP1498" s="136"/>
      <c r="BQ1498" s="136"/>
      <c r="BR1498" s="136"/>
      <c r="BS1498" s="136"/>
      <c r="BT1498" s="136"/>
      <c r="BU1498" s="136"/>
    </row>
    <row r="1499" spans="1:73">
      <c r="A1499" s="145"/>
      <c r="B1499" s="83"/>
      <c r="C1499" s="83"/>
      <c r="D1499" s="136"/>
      <c r="E1499" s="136"/>
      <c r="F1499" s="136"/>
      <c r="G1499" s="136"/>
      <c r="H1499" s="136"/>
      <c r="I1499" s="137"/>
      <c r="J1499" s="137"/>
      <c r="K1499" s="137"/>
      <c r="L1499" s="136"/>
      <c r="M1499" s="136"/>
      <c r="N1499" s="145"/>
      <c r="O1499" s="136"/>
      <c r="P1499" s="136"/>
      <c r="Q1499" s="137"/>
      <c r="R1499" s="136"/>
      <c r="S1499" s="136"/>
      <c r="T1499" s="137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8"/>
      <c r="AE1499" s="138"/>
      <c r="AF1499" s="138"/>
      <c r="AG1499" s="138"/>
      <c r="AH1499" s="138"/>
      <c r="AI1499" s="138"/>
      <c r="AJ1499" s="138"/>
      <c r="AK1499" s="138"/>
      <c r="AL1499" s="138"/>
      <c r="AM1499" s="138"/>
      <c r="AN1499" s="138"/>
      <c r="AO1499" s="138"/>
      <c r="AP1499" s="136"/>
      <c r="AQ1499" s="136"/>
      <c r="AR1499" s="136"/>
      <c r="AS1499" s="136"/>
      <c r="AT1499" s="136"/>
      <c r="AU1499" s="136"/>
      <c r="AV1499" s="136"/>
      <c r="AW1499" s="136"/>
      <c r="AX1499" s="136"/>
      <c r="AY1499" s="136"/>
      <c r="AZ1499" s="136"/>
      <c r="BA1499" s="136"/>
      <c r="BB1499" s="136"/>
      <c r="BC1499" s="136"/>
      <c r="BD1499" s="136"/>
      <c r="BE1499" s="136"/>
      <c r="BF1499" s="136"/>
      <c r="BG1499" s="136"/>
      <c r="BH1499" s="136"/>
      <c r="BI1499" s="136"/>
      <c r="BJ1499" s="136"/>
      <c r="BK1499" s="136"/>
      <c r="BL1499" s="136"/>
      <c r="BM1499" s="136"/>
      <c r="BN1499" s="136"/>
      <c r="BO1499" s="136"/>
      <c r="BP1499" s="136"/>
      <c r="BQ1499" s="136"/>
      <c r="BR1499" s="136"/>
      <c r="BS1499" s="136"/>
      <c r="BT1499" s="136"/>
      <c r="BU1499" s="136"/>
    </row>
    <row r="1500" spans="1:73">
      <c r="A1500" s="145"/>
      <c r="B1500" s="83"/>
      <c r="C1500" s="83"/>
      <c r="D1500" s="136"/>
      <c r="E1500" s="136"/>
      <c r="F1500" s="136"/>
      <c r="G1500" s="136"/>
      <c r="H1500" s="136"/>
      <c r="I1500" s="137"/>
      <c r="J1500" s="137"/>
      <c r="K1500" s="137"/>
      <c r="L1500" s="136"/>
      <c r="M1500" s="136"/>
      <c r="N1500" s="145"/>
      <c r="O1500" s="136"/>
      <c r="P1500" s="136"/>
      <c r="Q1500" s="137"/>
      <c r="R1500" s="136"/>
      <c r="S1500" s="136"/>
      <c r="T1500" s="137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8"/>
      <c r="AE1500" s="138"/>
      <c r="AF1500" s="138"/>
      <c r="AG1500" s="138"/>
      <c r="AH1500" s="138"/>
      <c r="AI1500" s="138"/>
      <c r="AJ1500" s="138"/>
      <c r="AK1500" s="138"/>
      <c r="AL1500" s="138"/>
      <c r="AM1500" s="138"/>
      <c r="AN1500" s="138"/>
      <c r="AO1500" s="138"/>
      <c r="AP1500" s="136"/>
      <c r="AQ1500" s="136"/>
      <c r="AR1500" s="136"/>
      <c r="AS1500" s="136"/>
      <c r="AT1500" s="136"/>
      <c r="AU1500" s="136"/>
      <c r="AV1500" s="136"/>
      <c r="AW1500" s="136"/>
      <c r="AX1500" s="136"/>
      <c r="AY1500" s="136"/>
      <c r="AZ1500" s="136"/>
      <c r="BA1500" s="136"/>
      <c r="BB1500" s="136"/>
      <c r="BC1500" s="136"/>
      <c r="BD1500" s="136"/>
      <c r="BE1500" s="136"/>
      <c r="BF1500" s="136"/>
      <c r="BG1500" s="136"/>
      <c r="BH1500" s="136"/>
      <c r="BI1500" s="136"/>
      <c r="BJ1500" s="136"/>
      <c r="BK1500" s="136"/>
      <c r="BL1500" s="136"/>
      <c r="BM1500" s="136"/>
      <c r="BN1500" s="136"/>
      <c r="BO1500" s="136"/>
      <c r="BP1500" s="136"/>
      <c r="BQ1500" s="136"/>
      <c r="BR1500" s="136"/>
      <c r="BS1500" s="136"/>
      <c r="BT1500" s="136"/>
      <c r="BU1500" s="136"/>
    </row>
    <row r="1501" spans="1:73">
      <c r="A1501" s="145"/>
      <c r="B1501" s="83"/>
      <c r="C1501" s="83"/>
      <c r="D1501" s="136"/>
      <c r="E1501" s="136"/>
      <c r="F1501" s="136"/>
      <c r="G1501" s="136"/>
      <c r="H1501" s="136"/>
      <c r="I1501" s="137"/>
      <c r="J1501" s="137"/>
      <c r="K1501" s="137"/>
      <c r="L1501" s="136"/>
      <c r="M1501" s="136"/>
      <c r="N1501" s="145"/>
      <c r="O1501" s="136"/>
      <c r="P1501" s="136"/>
      <c r="Q1501" s="137"/>
      <c r="R1501" s="136"/>
      <c r="S1501" s="136"/>
      <c r="T1501" s="137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8"/>
      <c r="AE1501" s="138"/>
      <c r="AF1501" s="138"/>
      <c r="AG1501" s="138"/>
      <c r="AH1501" s="138"/>
      <c r="AI1501" s="138"/>
      <c r="AJ1501" s="138"/>
      <c r="AK1501" s="138"/>
      <c r="AL1501" s="138"/>
      <c r="AM1501" s="138"/>
      <c r="AN1501" s="138"/>
      <c r="AO1501" s="138"/>
      <c r="AP1501" s="136"/>
      <c r="AQ1501" s="136"/>
      <c r="AR1501" s="136"/>
      <c r="AS1501" s="136"/>
      <c r="AT1501" s="136"/>
      <c r="AU1501" s="136"/>
      <c r="AV1501" s="136"/>
      <c r="AW1501" s="136"/>
      <c r="AX1501" s="136"/>
      <c r="AY1501" s="136"/>
      <c r="AZ1501" s="136"/>
      <c r="BA1501" s="136"/>
      <c r="BB1501" s="136"/>
      <c r="BC1501" s="136"/>
      <c r="BD1501" s="136"/>
      <c r="BE1501" s="136"/>
      <c r="BF1501" s="136"/>
      <c r="BG1501" s="136"/>
      <c r="BH1501" s="136"/>
      <c r="BI1501" s="136"/>
      <c r="BJ1501" s="136"/>
      <c r="BK1501" s="136"/>
      <c r="BL1501" s="136"/>
      <c r="BM1501" s="136"/>
      <c r="BN1501" s="136"/>
      <c r="BO1501" s="136"/>
      <c r="BP1501" s="136"/>
      <c r="BQ1501" s="136"/>
      <c r="BR1501" s="136"/>
      <c r="BS1501" s="136"/>
      <c r="BT1501" s="136"/>
      <c r="BU1501" s="136"/>
    </row>
    <row r="1502" spans="1:73">
      <c r="A1502" s="145"/>
      <c r="B1502" s="83"/>
      <c r="C1502" s="83"/>
      <c r="D1502" s="136"/>
      <c r="E1502" s="136"/>
      <c r="F1502" s="136"/>
      <c r="G1502" s="136"/>
      <c r="H1502" s="136"/>
      <c r="I1502" s="137"/>
      <c r="J1502" s="137"/>
      <c r="K1502" s="137"/>
      <c r="L1502" s="136"/>
      <c r="M1502" s="136"/>
      <c r="N1502" s="145"/>
      <c r="O1502" s="136"/>
      <c r="P1502" s="136"/>
      <c r="Q1502" s="137"/>
      <c r="R1502" s="136"/>
      <c r="S1502" s="136"/>
      <c r="T1502" s="137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8"/>
      <c r="AE1502" s="138"/>
      <c r="AF1502" s="138"/>
      <c r="AG1502" s="138"/>
      <c r="AH1502" s="138"/>
      <c r="AI1502" s="138"/>
      <c r="AJ1502" s="138"/>
      <c r="AK1502" s="138"/>
      <c r="AL1502" s="138"/>
      <c r="AM1502" s="138"/>
      <c r="AN1502" s="138"/>
      <c r="AO1502" s="138"/>
      <c r="AP1502" s="136"/>
      <c r="AQ1502" s="136"/>
      <c r="AR1502" s="136"/>
      <c r="AS1502" s="136"/>
      <c r="AT1502" s="136"/>
      <c r="AU1502" s="136"/>
      <c r="AV1502" s="136"/>
      <c r="AW1502" s="136"/>
      <c r="AX1502" s="136"/>
      <c r="AY1502" s="136"/>
      <c r="AZ1502" s="136"/>
      <c r="BA1502" s="136"/>
      <c r="BB1502" s="136"/>
      <c r="BC1502" s="136"/>
      <c r="BD1502" s="136"/>
      <c r="BE1502" s="136"/>
      <c r="BF1502" s="136"/>
      <c r="BG1502" s="136"/>
      <c r="BH1502" s="136"/>
      <c r="BI1502" s="136"/>
      <c r="BJ1502" s="136"/>
      <c r="BK1502" s="136"/>
      <c r="BL1502" s="136"/>
      <c r="BM1502" s="136"/>
      <c r="BN1502" s="136"/>
      <c r="BO1502" s="136"/>
      <c r="BP1502" s="136"/>
      <c r="BQ1502" s="136"/>
      <c r="BR1502" s="136"/>
      <c r="BS1502" s="136"/>
      <c r="BT1502" s="136"/>
      <c r="BU1502" s="136"/>
    </row>
    <row r="1503" spans="1:73">
      <c r="A1503" s="145"/>
      <c r="B1503" s="83"/>
      <c r="C1503" s="83"/>
      <c r="D1503" s="136"/>
      <c r="E1503" s="136"/>
      <c r="F1503" s="136"/>
      <c r="G1503" s="136"/>
      <c r="H1503" s="136"/>
      <c r="I1503" s="137"/>
      <c r="J1503" s="137"/>
      <c r="K1503" s="137"/>
      <c r="L1503" s="136"/>
      <c r="M1503" s="136"/>
      <c r="N1503" s="145"/>
      <c r="O1503" s="136"/>
      <c r="P1503" s="136"/>
      <c r="Q1503" s="137"/>
      <c r="R1503" s="136"/>
      <c r="S1503" s="136"/>
      <c r="T1503" s="137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8"/>
      <c r="AE1503" s="138"/>
      <c r="AF1503" s="138"/>
      <c r="AG1503" s="138"/>
      <c r="AH1503" s="138"/>
      <c r="AI1503" s="138"/>
      <c r="AJ1503" s="138"/>
      <c r="AK1503" s="138"/>
      <c r="AL1503" s="138"/>
      <c r="AM1503" s="138"/>
      <c r="AN1503" s="138"/>
      <c r="AO1503" s="138"/>
      <c r="AP1503" s="136"/>
      <c r="AQ1503" s="136"/>
      <c r="AR1503" s="136"/>
      <c r="AS1503" s="136"/>
      <c r="AT1503" s="136"/>
      <c r="AU1503" s="136"/>
      <c r="AV1503" s="136"/>
      <c r="AW1503" s="136"/>
      <c r="AX1503" s="136"/>
      <c r="AY1503" s="136"/>
      <c r="AZ1503" s="136"/>
      <c r="BA1503" s="136"/>
      <c r="BB1503" s="136"/>
      <c r="BC1503" s="136"/>
      <c r="BD1503" s="136"/>
      <c r="BE1503" s="136"/>
      <c r="BF1503" s="136"/>
      <c r="BG1503" s="136"/>
      <c r="BH1503" s="136"/>
      <c r="BI1503" s="136"/>
      <c r="BJ1503" s="136"/>
      <c r="BK1503" s="136"/>
      <c r="BL1503" s="136"/>
      <c r="BM1503" s="136"/>
      <c r="BN1503" s="136"/>
      <c r="BO1503" s="136"/>
      <c r="BP1503" s="136"/>
      <c r="BQ1503" s="136"/>
      <c r="BR1503" s="136"/>
      <c r="BS1503" s="136"/>
      <c r="BT1503" s="136"/>
      <c r="BU1503" s="136"/>
    </row>
    <row r="1504" spans="1:73">
      <c r="A1504" s="145"/>
      <c r="B1504" s="83"/>
      <c r="C1504" s="83"/>
      <c r="D1504" s="136"/>
      <c r="E1504" s="136"/>
      <c r="F1504" s="136"/>
      <c r="G1504" s="136"/>
      <c r="H1504" s="136"/>
      <c r="I1504" s="137"/>
      <c r="J1504" s="137"/>
      <c r="K1504" s="137"/>
      <c r="L1504" s="136"/>
      <c r="M1504" s="136"/>
      <c r="N1504" s="145"/>
      <c r="O1504" s="136"/>
      <c r="P1504" s="136"/>
      <c r="Q1504" s="137"/>
      <c r="R1504" s="136"/>
      <c r="S1504" s="136"/>
      <c r="T1504" s="137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8"/>
      <c r="AE1504" s="138"/>
      <c r="AF1504" s="138"/>
      <c r="AG1504" s="138"/>
      <c r="AH1504" s="138"/>
      <c r="AI1504" s="138"/>
      <c r="AJ1504" s="138"/>
      <c r="AK1504" s="138"/>
      <c r="AL1504" s="138"/>
      <c r="AM1504" s="138"/>
      <c r="AN1504" s="138"/>
      <c r="AO1504" s="138"/>
      <c r="AP1504" s="136"/>
      <c r="AQ1504" s="136"/>
      <c r="AR1504" s="136"/>
      <c r="AS1504" s="136"/>
      <c r="AT1504" s="136"/>
      <c r="AU1504" s="136"/>
      <c r="AV1504" s="136"/>
      <c r="AW1504" s="136"/>
      <c r="AX1504" s="136"/>
      <c r="AY1504" s="136"/>
      <c r="AZ1504" s="136"/>
      <c r="BA1504" s="136"/>
      <c r="BB1504" s="136"/>
      <c r="BC1504" s="136"/>
      <c r="BD1504" s="136"/>
      <c r="BE1504" s="136"/>
      <c r="BF1504" s="136"/>
      <c r="BG1504" s="136"/>
      <c r="BH1504" s="136"/>
      <c r="BI1504" s="136"/>
      <c r="BJ1504" s="136"/>
      <c r="BK1504" s="136"/>
      <c r="BL1504" s="136"/>
      <c r="BM1504" s="136"/>
      <c r="BN1504" s="136"/>
      <c r="BO1504" s="136"/>
      <c r="BP1504" s="136"/>
      <c r="BQ1504" s="136"/>
      <c r="BR1504" s="136"/>
      <c r="BS1504" s="136"/>
      <c r="BT1504" s="136"/>
      <c r="BU1504" s="136"/>
    </row>
    <row r="1505" spans="1:73">
      <c r="A1505" s="145"/>
      <c r="B1505" s="83"/>
      <c r="C1505" s="83"/>
      <c r="D1505" s="136"/>
      <c r="E1505" s="136"/>
      <c r="F1505" s="136"/>
      <c r="G1505" s="136"/>
      <c r="H1505" s="136"/>
      <c r="I1505" s="137"/>
      <c r="J1505" s="137"/>
      <c r="K1505" s="137"/>
      <c r="L1505" s="136"/>
      <c r="M1505" s="136"/>
      <c r="N1505" s="145"/>
      <c r="O1505" s="136"/>
      <c r="P1505" s="136"/>
      <c r="Q1505" s="137"/>
      <c r="R1505" s="136"/>
      <c r="S1505" s="136"/>
      <c r="T1505" s="137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8"/>
      <c r="AE1505" s="138"/>
      <c r="AF1505" s="138"/>
      <c r="AG1505" s="138"/>
      <c r="AH1505" s="138"/>
      <c r="AI1505" s="138"/>
      <c r="AJ1505" s="138"/>
      <c r="AK1505" s="138"/>
      <c r="AL1505" s="138"/>
      <c r="AM1505" s="138"/>
      <c r="AN1505" s="138"/>
      <c r="AO1505" s="138"/>
      <c r="AP1505" s="136"/>
      <c r="AQ1505" s="136"/>
      <c r="AR1505" s="136"/>
      <c r="AS1505" s="136"/>
      <c r="AT1505" s="136"/>
      <c r="AU1505" s="136"/>
      <c r="AV1505" s="136"/>
      <c r="AW1505" s="136"/>
      <c r="AX1505" s="136"/>
      <c r="AY1505" s="136"/>
      <c r="AZ1505" s="136"/>
      <c r="BA1505" s="136"/>
      <c r="BB1505" s="136"/>
      <c r="BC1505" s="136"/>
      <c r="BD1505" s="136"/>
      <c r="BE1505" s="136"/>
      <c r="BF1505" s="136"/>
      <c r="BG1505" s="136"/>
      <c r="BH1505" s="136"/>
      <c r="BI1505" s="136"/>
      <c r="BJ1505" s="136"/>
      <c r="BK1505" s="136"/>
      <c r="BL1505" s="136"/>
      <c r="BM1505" s="136"/>
      <c r="BN1505" s="136"/>
      <c r="BO1505" s="136"/>
      <c r="BP1505" s="136"/>
      <c r="BQ1505" s="136"/>
      <c r="BR1505" s="136"/>
      <c r="BS1505" s="136"/>
      <c r="BT1505" s="136"/>
      <c r="BU1505" s="136"/>
    </row>
    <row r="1506" spans="1:73">
      <c r="A1506" s="145"/>
      <c r="B1506" s="83"/>
      <c r="C1506" s="83"/>
      <c r="D1506" s="136"/>
      <c r="E1506" s="136"/>
      <c r="F1506" s="136"/>
      <c r="G1506" s="136"/>
      <c r="H1506" s="136"/>
      <c r="I1506" s="137"/>
      <c r="J1506" s="137"/>
      <c r="K1506" s="137"/>
      <c r="L1506" s="136"/>
      <c r="M1506" s="136"/>
      <c r="N1506" s="145"/>
      <c r="O1506" s="136"/>
      <c r="P1506" s="136"/>
      <c r="Q1506" s="137"/>
      <c r="R1506" s="136"/>
      <c r="S1506" s="136"/>
      <c r="T1506" s="137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8"/>
      <c r="AE1506" s="138"/>
      <c r="AF1506" s="138"/>
      <c r="AG1506" s="138"/>
      <c r="AH1506" s="138"/>
      <c r="AI1506" s="138"/>
      <c r="AJ1506" s="138"/>
      <c r="AK1506" s="138"/>
      <c r="AL1506" s="138"/>
      <c r="AM1506" s="138"/>
      <c r="AN1506" s="138"/>
      <c r="AO1506" s="138"/>
      <c r="AP1506" s="136"/>
      <c r="AQ1506" s="136"/>
      <c r="AR1506" s="136"/>
      <c r="AS1506" s="136"/>
      <c r="AT1506" s="136"/>
      <c r="AU1506" s="136"/>
      <c r="AV1506" s="136"/>
      <c r="AW1506" s="136"/>
      <c r="AX1506" s="136"/>
      <c r="AY1506" s="136"/>
      <c r="AZ1506" s="136"/>
      <c r="BA1506" s="136"/>
      <c r="BB1506" s="136"/>
      <c r="BC1506" s="136"/>
      <c r="BD1506" s="136"/>
      <c r="BE1506" s="136"/>
      <c r="BF1506" s="136"/>
      <c r="BG1506" s="136"/>
      <c r="BH1506" s="136"/>
      <c r="BI1506" s="136"/>
      <c r="BJ1506" s="136"/>
      <c r="BK1506" s="136"/>
      <c r="BL1506" s="136"/>
      <c r="BM1506" s="136"/>
      <c r="BN1506" s="136"/>
      <c r="BO1506" s="136"/>
      <c r="BP1506" s="136"/>
      <c r="BQ1506" s="136"/>
      <c r="BR1506" s="136"/>
      <c r="BS1506" s="136"/>
      <c r="BT1506" s="136"/>
      <c r="BU1506" s="136"/>
    </row>
    <row r="1507" spans="1:73">
      <c r="A1507" s="145"/>
      <c r="B1507" s="83"/>
      <c r="C1507" s="83"/>
      <c r="D1507" s="136"/>
      <c r="E1507" s="136"/>
      <c r="F1507" s="136"/>
      <c r="G1507" s="136"/>
      <c r="H1507" s="136"/>
      <c r="I1507" s="137"/>
      <c r="J1507" s="137"/>
      <c r="K1507" s="137"/>
      <c r="L1507" s="136"/>
      <c r="M1507" s="136"/>
      <c r="N1507" s="145"/>
      <c r="O1507" s="136"/>
      <c r="P1507" s="136"/>
      <c r="Q1507" s="137"/>
      <c r="R1507" s="136"/>
      <c r="S1507" s="136"/>
      <c r="T1507" s="137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8"/>
      <c r="AE1507" s="138"/>
      <c r="AF1507" s="138"/>
      <c r="AG1507" s="138"/>
      <c r="AH1507" s="138"/>
      <c r="AI1507" s="138"/>
      <c r="AJ1507" s="138"/>
      <c r="AK1507" s="138"/>
      <c r="AL1507" s="138"/>
      <c r="AM1507" s="138"/>
      <c r="AN1507" s="138"/>
      <c r="AO1507" s="138"/>
      <c r="AP1507" s="136"/>
      <c r="AQ1507" s="136"/>
      <c r="AR1507" s="136"/>
      <c r="AS1507" s="136"/>
      <c r="AT1507" s="136"/>
      <c r="AU1507" s="136"/>
      <c r="AV1507" s="136"/>
      <c r="AW1507" s="136"/>
      <c r="AX1507" s="136"/>
      <c r="AY1507" s="136"/>
      <c r="AZ1507" s="136"/>
      <c r="BA1507" s="136"/>
      <c r="BB1507" s="136"/>
      <c r="BC1507" s="136"/>
      <c r="BD1507" s="136"/>
      <c r="BE1507" s="136"/>
      <c r="BF1507" s="136"/>
      <c r="BG1507" s="136"/>
      <c r="BH1507" s="136"/>
      <c r="BI1507" s="136"/>
      <c r="BJ1507" s="136"/>
      <c r="BK1507" s="136"/>
      <c r="BL1507" s="136"/>
      <c r="BM1507" s="136"/>
      <c r="BN1507" s="136"/>
      <c r="BO1507" s="136"/>
      <c r="BP1507" s="136"/>
      <c r="BQ1507" s="136"/>
      <c r="BR1507" s="136"/>
      <c r="BS1507" s="136"/>
      <c r="BT1507" s="136"/>
      <c r="BU1507" s="136"/>
    </row>
    <row r="1508" spans="1:73">
      <c r="A1508" s="145"/>
      <c r="B1508" s="83"/>
      <c r="C1508" s="83"/>
      <c r="D1508" s="136"/>
      <c r="E1508" s="136"/>
      <c r="F1508" s="136"/>
      <c r="G1508" s="136"/>
      <c r="H1508" s="136"/>
      <c r="I1508" s="137"/>
      <c r="J1508" s="137"/>
      <c r="K1508" s="137"/>
      <c r="L1508" s="136"/>
      <c r="M1508" s="136"/>
      <c r="N1508" s="145"/>
      <c r="O1508" s="136"/>
      <c r="P1508" s="136"/>
      <c r="Q1508" s="137"/>
      <c r="R1508" s="136"/>
      <c r="S1508" s="136"/>
      <c r="T1508" s="137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8"/>
      <c r="AE1508" s="138"/>
      <c r="AF1508" s="138"/>
      <c r="AG1508" s="138"/>
      <c r="AH1508" s="138"/>
      <c r="AI1508" s="138"/>
      <c r="AJ1508" s="138"/>
      <c r="AK1508" s="138"/>
      <c r="AL1508" s="138"/>
      <c r="AM1508" s="138"/>
      <c r="AN1508" s="138"/>
      <c r="AO1508" s="138"/>
      <c r="AP1508" s="136"/>
      <c r="AQ1508" s="136"/>
      <c r="AR1508" s="136"/>
      <c r="AS1508" s="136"/>
      <c r="AT1508" s="136"/>
      <c r="AU1508" s="136"/>
      <c r="AV1508" s="136"/>
      <c r="AW1508" s="136"/>
      <c r="AX1508" s="136"/>
      <c r="AY1508" s="136"/>
      <c r="AZ1508" s="136"/>
      <c r="BA1508" s="136"/>
      <c r="BB1508" s="136"/>
      <c r="BC1508" s="136"/>
      <c r="BD1508" s="136"/>
      <c r="BE1508" s="136"/>
      <c r="BF1508" s="136"/>
      <c r="BG1508" s="136"/>
      <c r="BH1508" s="136"/>
      <c r="BI1508" s="136"/>
      <c r="BJ1508" s="136"/>
      <c r="BK1508" s="136"/>
      <c r="BL1508" s="136"/>
      <c r="BM1508" s="136"/>
      <c r="BN1508" s="136"/>
      <c r="BO1508" s="136"/>
      <c r="BP1508" s="136"/>
      <c r="BQ1508" s="136"/>
      <c r="BR1508" s="136"/>
      <c r="BS1508" s="136"/>
      <c r="BT1508" s="136"/>
      <c r="BU1508" s="136"/>
    </row>
    <row r="1509" spans="1:73">
      <c r="A1509" s="145"/>
      <c r="B1509" s="83"/>
      <c r="C1509" s="83"/>
      <c r="D1509" s="136"/>
      <c r="E1509" s="136"/>
      <c r="F1509" s="136"/>
      <c r="G1509" s="136"/>
      <c r="H1509" s="136"/>
      <c r="I1509" s="137"/>
      <c r="J1509" s="137"/>
      <c r="K1509" s="137"/>
      <c r="L1509" s="136"/>
      <c r="M1509" s="136"/>
      <c r="N1509" s="145"/>
      <c r="O1509" s="136"/>
      <c r="P1509" s="136"/>
      <c r="Q1509" s="137"/>
      <c r="R1509" s="136"/>
      <c r="S1509" s="136"/>
      <c r="T1509" s="137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8"/>
      <c r="AE1509" s="138"/>
      <c r="AF1509" s="138"/>
      <c r="AG1509" s="138"/>
      <c r="AH1509" s="138"/>
      <c r="AI1509" s="138"/>
      <c r="AJ1509" s="138"/>
      <c r="AK1509" s="138"/>
      <c r="AL1509" s="138"/>
      <c r="AM1509" s="138"/>
      <c r="AN1509" s="138"/>
      <c r="AO1509" s="138"/>
      <c r="AP1509" s="136"/>
      <c r="AQ1509" s="136"/>
      <c r="AR1509" s="136"/>
      <c r="AS1509" s="136"/>
      <c r="AT1509" s="136"/>
      <c r="AU1509" s="136"/>
      <c r="AV1509" s="136"/>
      <c r="AW1509" s="136"/>
      <c r="AX1509" s="136"/>
      <c r="AY1509" s="136"/>
      <c r="AZ1509" s="136"/>
      <c r="BA1509" s="136"/>
      <c r="BB1509" s="136"/>
      <c r="BC1509" s="136"/>
      <c r="BD1509" s="136"/>
      <c r="BE1509" s="136"/>
      <c r="BF1509" s="136"/>
      <c r="BG1509" s="136"/>
      <c r="BH1509" s="136"/>
      <c r="BI1509" s="136"/>
      <c r="BJ1509" s="136"/>
      <c r="BK1509" s="136"/>
      <c r="BL1509" s="136"/>
      <c r="BM1509" s="136"/>
      <c r="BN1509" s="136"/>
      <c r="BO1509" s="136"/>
      <c r="BP1509" s="136"/>
      <c r="BQ1509" s="136"/>
      <c r="BR1509" s="136"/>
      <c r="BS1509" s="136"/>
      <c r="BT1509" s="136"/>
      <c r="BU1509" s="136"/>
    </row>
    <row r="1510" spans="1:73">
      <c r="A1510" s="145"/>
      <c r="B1510" s="83"/>
      <c r="C1510" s="83"/>
      <c r="D1510" s="136"/>
      <c r="E1510" s="136"/>
      <c r="F1510" s="136"/>
      <c r="G1510" s="136"/>
      <c r="H1510" s="136"/>
      <c r="I1510" s="137"/>
      <c r="J1510" s="137"/>
      <c r="K1510" s="137"/>
      <c r="L1510" s="136"/>
      <c r="M1510" s="136"/>
      <c r="N1510" s="145"/>
      <c r="O1510" s="136"/>
      <c r="P1510" s="136"/>
      <c r="Q1510" s="137"/>
      <c r="R1510" s="136"/>
      <c r="S1510" s="136"/>
      <c r="T1510" s="137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8"/>
      <c r="AE1510" s="138"/>
      <c r="AF1510" s="138"/>
      <c r="AG1510" s="138"/>
      <c r="AH1510" s="138"/>
      <c r="AI1510" s="138"/>
      <c r="AJ1510" s="138"/>
      <c r="AK1510" s="138"/>
      <c r="AL1510" s="138"/>
      <c r="AM1510" s="138"/>
      <c r="AN1510" s="138"/>
      <c r="AO1510" s="138"/>
      <c r="AP1510" s="136"/>
      <c r="AQ1510" s="136"/>
      <c r="AR1510" s="136"/>
      <c r="AS1510" s="136"/>
      <c r="AT1510" s="136"/>
      <c r="AU1510" s="136"/>
      <c r="AV1510" s="136"/>
      <c r="AW1510" s="136"/>
      <c r="AX1510" s="136"/>
      <c r="AY1510" s="136"/>
      <c r="AZ1510" s="136"/>
      <c r="BA1510" s="136"/>
      <c r="BB1510" s="136"/>
      <c r="BC1510" s="136"/>
      <c r="BD1510" s="136"/>
      <c r="BE1510" s="136"/>
      <c r="BF1510" s="136"/>
      <c r="BG1510" s="136"/>
      <c r="BH1510" s="136"/>
      <c r="BI1510" s="136"/>
      <c r="BJ1510" s="136"/>
      <c r="BK1510" s="136"/>
      <c r="BL1510" s="136"/>
      <c r="BM1510" s="136"/>
      <c r="BN1510" s="136"/>
      <c r="BO1510" s="136"/>
      <c r="BP1510" s="136"/>
      <c r="BQ1510" s="136"/>
      <c r="BR1510" s="136"/>
      <c r="BS1510" s="136"/>
      <c r="BT1510" s="136"/>
      <c r="BU1510" s="136"/>
    </row>
    <row r="1511" spans="1:73">
      <c r="A1511" s="145"/>
      <c r="B1511" s="83"/>
      <c r="C1511" s="83"/>
      <c r="D1511" s="136"/>
      <c r="E1511" s="136"/>
      <c r="F1511" s="136"/>
      <c r="G1511" s="136"/>
      <c r="H1511" s="136"/>
      <c r="I1511" s="137"/>
      <c r="J1511" s="137"/>
      <c r="K1511" s="137"/>
      <c r="L1511" s="136"/>
      <c r="M1511" s="136"/>
      <c r="N1511" s="145"/>
      <c r="O1511" s="136"/>
      <c r="P1511" s="136"/>
      <c r="Q1511" s="137"/>
      <c r="R1511" s="136"/>
      <c r="S1511" s="136"/>
      <c r="T1511" s="137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8"/>
      <c r="AE1511" s="138"/>
      <c r="AF1511" s="138"/>
      <c r="AG1511" s="138"/>
      <c r="AH1511" s="138"/>
      <c r="AI1511" s="138"/>
      <c r="AJ1511" s="138"/>
      <c r="AK1511" s="138"/>
      <c r="AL1511" s="138"/>
      <c r="AM1511" s="138"/>
      <c r="AN1511" s="138"/>
      <c r="AO1511" s="138"/>
      <c r="AP1511" s="136"/>
      <c r="AQ1511" s="136"/>
      <c r="AR1511" s="136"/>
      <c r="AS1511" s="136"/>
      <c r="AT1511" s="136"/>
      <c r="AU1511" s="136"/>
      <c r="AV1511" s="136"/>
      <c r="AW1511" s="136"/>
      <c r="AX1511" s="136"/>
      <c r="AY1511" s="136"/>
      <c r="AZ1511" s="136"/>
      <c r="BA1511" s="136"/>
      <c r="BB1511" s="136"/>
      <c r="BC1511" s="136"/>
      <c r="BD1511" s="136"/>
      <c r="BE1511" s="136"/>
      <c r="BF1511" s="136"/>
      <c r="BG1511" s="136"/>
      <c r="BH1511" s="136"/>
      <c r="BI1511" s="136"/>
      <c r="BJ1511" s="136"/>
      <c r="BK1511" s="136"/>
      <c r="BL1511" s="136"/>
      <c r="BM1511" s="136"/>
      <c r="BN1511" s="136"/>
      <c r="BO1511" s="136"/>
      <c r="BP1511" s="136"/>
      <c r="BQ1511" s="136"/>
      <c r="BR1511" s="136"/>
      <c r="BS1511" s="136"/>
      <c r="BT1511" s="136"/>
      <c r="BU1511" s="136"/>
    </row>
    <row r="1512" spans="1:73">
      <c r="A1512" s="145"/>
      <c r="B1512" s="83"/>
      <c r="C1512" s="83"/>
      <c r="D1512" s="136"/>
      <c r="E1512" s="136"/>
      <c r="F1512" s="136"/>
      <c r="G1512" s="136"/>
      <c r="H1512" s="136"/>
      <c r="I1512" s="137"/>
      <c r="J1512" s="137"/>
      <c r="K1512" s="137"/>
      <c r="L1512" s="136"/>
      <c r="M1512" s="136"/>
      <c r="N1512" s="145"/>
      <c r="O1512" s="136"/>
      <c r="P1512" s="136"/>
      <c r="Q1512" s="137"/>
      <c r="R1512" s="136"/>
      <c r="S1512" s="136"/>
      <c r="T1512" s="137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8"/>
      <c r="AE1512" s="138"/>
      <c r="AF1512" s="138"/>
      <c r="AG1512" s="138"/>
      <c r="AH1512" s="138"/>
      <c r="AI1512" s="138"/>
      <c r="AJ1512" s="138"/>
      <c r="AK1512" s="138"/>
      <c r="AL1512" s="138"/>
      <c r="AM1512" s="138"/>
      <c r="AN1512" s="138"/>
      <c r="AO1512" s="138"/>
      <c r="AP1512" s="136"/>
      <c r="AQ1512" s="136"/>
      <c r="AR1512" s="136"/>
      <c r="AS1512" s="136"/>
      <c r="AT1512" s="136"/>
      <c r="AU1512" s="136"/>
      <c r="AV1512" s="136"/>
      <c r="AW1512" s="136"/>
      <c r="AX1512" s="136"/>
      <c r="AY1512" s="136"/>
      <c r="AZ1512" s="136"/>
      <c r="BA1512" s="136"/>
      <c r="BB1512" s="136"/>
      <c r="BC1512" s="136"/>
      <c r="BD1512" s="136"/>
      <c r="BE1512" s="136"/>
      <c r="BF1512" s="136"/>
      <c r="BG1512" s="136"/>
      <c r="BH1512" s="136"/>
      <c r="BI1512" s="136"/>
      <c r="BJ1512" s="136"/>
      <c r="BK1512" s="136"/>
      <c r="BL1512" s="136"/>
      <c r="BM1512" s="136"/>
      <c r="BN1512" s="136"/>
      <c r="BO1512" s="136"/>
      <c r="BP1512" s="136"/>
      <c r="BQ1512" s="136"/>
      <c r="BR1512" s="136"/>
      <c r="BS1512" s="136"/>
      <c r="BT1512" s="136"/>
      <c r="BU1512" s="136"/>
    </row>
    <row r="1513" spans="1:73">
      <c r="A1513" s="145"/>
      <c r="B1513" s="83"/>
      <c r="C1513" s="83"/>
      <c r="D1513" s="136"/>
      <c r="E1513" s="136"/>
      <c r="F1513" s="136"/>
      <c r="G1513" s="136"/>
      <c r="H1513" s="136"/>
      <c r="I1513" s="137"/>
      <c r="J1513" s="137"/>
      <c r="K1513" s="137"/>
      <c r="L1513" s="136"/>
      <c r="M1513" s="136"/>
      <c r="N1513" s="145"/>
      <c r="O1513" s="136"/>
      <c r="P1513" s="136"/>
      <c r="Q1513" s="137"/>
      <c r="R1513" s="136"/>
      <c r="S1513" s="136"/>
      <c r="T1513" s="137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8"/>
      <c r="AE1513" s="138"/>
      <c r="AF1513" s="138"/>
      <c r="AG1513" s="138"/>
      <c r="AH1513" s="138"/>
      <c r="AI1513" s="138"/>
      <c r="AJ1513" s="138"/>
      <c r="AK1513" s="138"/>
      <c r="AL1513" s="138"/>
      <c r="AM1513" s="138"/>
      <c r="AN1513" s="138"/>
      <c r="AO1513" s="138"/>
      <c r="AP1513" s="136"/>
      <c r="AQ1513" s="136"/>
      <c r="AR1513" s="136"/>
      <c r="AS1513" s="136"/>
      <c r="AT1513" s="136"/>
      <c r="AU1513" s="136"/>
      <c r="AV1513" s="136"/>
      <c r="AW1513" s="136"/>
      <c r="AX1513" s="136"/>
      <c r="AY1513" s="136"/>
      <c r="AZ1513" s="136"/>
      <c r="BA1513" s="136"/>
      <c r="BB1513" s="136"/>
      <c r="BC1513" s="136"/>
      <c r="BD1513" s="136"/>
      <c r="BE1513" s="136"/>
      <c r="BF1513" s="136"/>
      <c r="BG1513" s="136"/>
      <c r="BH1513" s="136"/>
      <c r="BI1513" s="136"/>
      <c r="BJ1513" s="136"/>
      <c r="BK1513" s="136"/>
      <c r="BL1513" s="136"/>
      <c r="BM1513" s="136"/>
      <c r="BN1513" s="136"/>
      <c r="BO1513" s="136"/>
      <c r="BP1513" s="136"/>
      <c r="BQ1513" s="136"/>
      <c r="BR1513" s="136"/>
      <c r="BS1513" s="136"/>
      <c r="BT1513" s="136"/>
      <c r="BU1513" s="136"/>
    </row>
    <row r="1514" spans="1:73">
      <c r="A1514" s="145"/>
      <c r="B1514" s="83"/>
      <c r="C1514" s="83"/>
      <c r="D1514" s="136"/>
      <c r="E1514" s="136"/>
      <c r="F1514" s="136"/>
      <c r="G1514" s="136"/>
      <c r="H1514" s="136"/>
      <c r="I1514" s="137"/>
      <c r="J1514" s="137"/>
      <c r="K1514" s="137"/>
      <c r="L1514" s="136"/>
      <c r="M1514" s="136"/>
      <c r="N1514" s="145"/>
      <c r="O1514" s="136"/>
      <c r="P1514" s="136"/>
      <c r="Q1514" s="137"/>
      <c r="R1514" s="136"/>
      <c r="S1514" s="136"/>
      <c r="T1514" s="137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8"/>
      <c r="AE1514" s="138"/>
      <c r="AF1514" s="138"/>
      <c r="AG1514" s="138"/>
      <c r="AH1514" s="138"/>
      <c r="AI1514" s="138"/>
      <c r="AJ1514" s="138"/>
      <c r="AK1514" s="138"/>
      <c r="AL1514" s="138"/>
      <c r="AM1514" s="138"/>
      <c r="AN1514" s="138"/>
      <c r="AO1514" s="138"/>
      <c r="AP1514" s="136"/>
      <c r="AQ1514" s="136"/>
      <c r="AR1514" s="136"/>
      <c r="AS1514" s="136"/>
      <c r="AT1514" s="136"/>
      <c r="AU1514" s="136"/>
      <c r="AV1514" s="136"/>
      <c r="AW1514" s="136"/>
      <c r="AX1514" s="136"/>
      <c r="AY1514" s="136"/>
      <c r="AZ1514" s="136"/>
      <c r="BA1514" s="136"/>
      <c r="BB1514" s="136"/>
      <c r="BC1514" s="136"/>
      <c r="BD1514" s="136"/>
      <c r="BE1514" s="136"/>
      <c r="BF1514" s="136"/>
      <c r="BG1514" s="136"/>
      <c r="BH1514" s="136"/>
      <c r="BI1514" s="136"/>
      <c r="BJ1514" s="136"/>
      <c r="BK1514" s="136"/>
      <c r="BL1514" s="136"/>
      <c r="BM1514" s="136"/>
      <c r="BN1514" s="136"/>
      <c r="BO1514" s="136"/>
      <c r="BP1514" s="136"/>
      <c r="BQ1514" s="136"/>
      <c r="BR1514" s="136"/>
      <c r="BS1514" s="136"/>
      <c r="BT1514" s="136"/>
      <c r="BU1514" s="136"/>
    </row>
    <row r="1515" spans="1:73">
      <c r="A1515" s="145"/>
      <c r="B1515" s="83"/>
      <c r="C1515" s="83"/>
      <c r="D1515" s="136"/>
      <c r="E1515" s="136"/>
      <c r="F1515" s="136"/>
      <c r="G1515" s="136"/>
      <c r="H1515" s="136"/>
      <c r="I1515" s="137"/>
      <c r="J1515" s="137"/>
      <c r="K1515" s="137"/>
      <c r="L1515" s="136"/>
      <c r="M1515" s="136"/>
      <c r="N1515" s="145"/>
      <c r="O1515" s="136"/>
      <c r="P1515" s="136"/>
      <c r="Q1515" s="137"/>
      <c r="R1515" s="136"/>
      <c r="S1515" s="136"/>
      <c r="T1515" s="137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8"/>
      <c r="AE1515" s="138"/>
      <c r="AF1515" s="138"/>
      <c r="AG1515" s="138"/>
      <c r="AH1515" s="138"/>
      <c r="AI1515" s="138"/>
      <c r="AJ1515" s="138"/>
      <c r="AK1515" s="138"/>
      <c r="AL1515" s="138"/>
      <c r="AM1515" s="138"/>
      <c r="AN1515" s="138"/>
      <c r="AO1515" s="138"/>
      <c r="AP1515" s="136"/>
      <c r="AQ1515" s="136"/>
      <c r="AR1515" s="136"/>
      <c r="AS1515" s="136"/>
      <c r="AT1515" s="136"/>
      <c r="AU1515" s="136"/>
      <c r="AV1515" s="136"/>
      <c r="AW1515" s="136"/>
      <c r="AX1515" s="136"/>
      <c r="AY1515" s="136"/>
      <c r="AZ1515" s="136"/>
      <c r="BA1515" s="136"/>
      <c r="BB1515" s="136"/>
      <c r="BC1515" s="136"/>
      <c r="BD1515" s="136"/>
      <c r="BE1515" s="136"/>
      <c r="BF1515" s="136"/>
      <c r="BG1515" s="136"/>
      <c r="BH1515" s="136"/>
      <c r="BI1515" s="136"/>
      <c r="BJ1515" s="136"/>
      <c r="BK1515" s="136"/>
      <c r="BL1515" s="136"/>
      <c r="BM1515" s="136"/>
      <c r="BN1515" s="136"/>
      <c r="BO1515" s="136"/>
      <c r="BP1515" s="136"/>
      <c r="BQ1515" s="136"/>
      <c r="BR1515" s="136"/>
      <c r="BS1515" s="136"/>
      <c r="BT1515" s="136"/>
      <c r="BU1515" s="136"/>
    </row>
    <row r="1516" spans="1:73">
      <c r="A1516" s="145"/>
      <c r="B1516" s="83"/>
      <c r="C1516" s="83"/>
      <c r="D1516" s="136"/>
      <c r="E1516" s="136"/>
      <c r="F1516" s="136"/>
      <c r="G1516" s="136"/>
      <c r="H1516" s="136"/>
      <c r="I1516" s="137"/>
      <c r="J1516" s="137"/>
      <c r="K1516" s="137"/>
      <c r="L1516" s="136"/>
      <c r="M1516" s="136"/>
      <c r="N1516" s="145"/>
      <c r="O1516" s="136"/>
      <c r="P1516" s="136"/>
      <c r="Q1516" s="137"/>
      <c r="R1516" s="136"/>
      <c r="S1516" s="136"/>
      <c r="T1516" s="137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8"/>
      <c r="AE1516" s="138"/>
      <c r="AF1516" s="138"/>
      <c r="AG1516" s="138"/>
      <c r="AH1516" s="138"/>
      <c r="AI1516" s="138"/>
      <c r="AJ1516" s="138"/>
      <c r="AK1516" s="138"/>
      <c r="AL1516" s="138"/>
      <c r="AM1516" s="138"/>
      <c r="AN1516" s="138"/>
      <c r="AO1516" s="138"/>
      <c r="AP1516" s="136"/>
      <c r="AQ1516" s="136"/>
      <c r="AR1516" s="136"/>
      <c r="AS1516" s="136"/>
      <c r="AT1516" s="136"/>
      <c r="AU1516" s="136"/>
      <c r="AV1516" s="136"/>
      <c r="AW1516" s="136"/>
      <c r="AX1516" s="136"/>
      <c r="AY1516" s="136"/>
      <c r="AZ1516" s="136"/>
      <c r="BA1516" s="136"/>
      <c r="BB1516" s="136"/>
      <c r="BC1516" s="136"/>
      <c r="BD1516" s="136"/>
      <c r="BE1516" s="136"/>
      <c r="BF1516" s="136"/>
      <c r="BG1516" s="136"/>
      <c r="BH1516" s="136"/>
      <c r="BI1516" s="136"/>
      <c r="BJ1516" s="136"/>
      <c r="BK1516" s="136"/>
      <c r="BL1516" s="136"/>
      <c r="BM1516" s="136"/>
      <c r="BN1516" s="136"/>
      <c r="BO1516" s="136"/>
      <c r="BP1516" s="136"/>
      <c r="BQ1516" s="136"/>
      <c r="BR1516" s="136"/>
      <c r="BS1516" s="136"/>
      <c r="BT1516" s="136"/>
      <c r="BU1516" s="136"/>
    </row>
    <row r="1517" spans="1:73">
      <c r="A1517" s="145"/>
      <c r="B1517" s="83"/>
      <c r="C1517" s="83"/>
      <c r="D1517" s="136"/>
      <c r="E1517" s="136"/>
      <c r="F1517" s="136"/>
      <c r="G1517" s="136"/>
      <c r="H1517" s="136"/>
      <c r="I1517" s="137"/>
      <c r="J1517" s="137"/>
      <c r="K1517" s="137"/>
      <c r="L1517" s="136"/>
      <c r="M1517" s="136"/>
      <c r="N1517" s="145"/>
      <c r="O1517" s="136"/>
      <c r="P1517" s="136"/>
      <c r="Q1517" s="137"/>
      <c r="R1517" s="136"/>
      <c r="S1517" s="136"/>
      <c r="T1517" s="137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8"/>
      <c r="AE1517" s="138"/>
      <c r="AF1517" s="138"/>
      <c r="AG1517" s="138"/>
      <c r="AH1517" s="138"/>
      <c r="AI1517" s="138"/>
      <c r="AJ1517" s="138"/>
      <c r="AK1517" s="138"/>
      <c r="AL1517" s="138"/>
      <c r="AM1517" s="138"/>
      <c r="AN1517" s="138"/>
      <c r="AO1517" s="138"/>
      <c r="AP1517" s="136"/>
      <c r="AQ1517" s="136"/>
      <c r="AR1517" s="136"/>
      <c r="AS1517" s="136"/>
      <c r="AT1517" s="136"/>
      <c r="AU1517" s="136"/>
      <c r="AV1517" s="136"/>
      <c r="AW1517" s="136"/>
      <c r="AX1517" s="136"/>
      <c r="AY1517" s="136"/>
      <c r="AZ1517" s="136"/>
      <c r="BA1517" s="136"/>
      <c r="BB1517" s="136"/>
      <c r="BC1517" s="136"/>
      <c r="BD1517" s="136"/>
      <c r="BE1517" s="136"/>
      <c r="BF1517" s="136"/>
      <c r="BG1517" s="136"/>
      <c r="BH1517" s="136"/>
      <c r="BI1517" s="136"/>
      <c r="BJ1517" s="136"/>
      <c r="BK1517" s="136"/>
      <c r="BL1517" s="136"/>
      <c r="BM1517" s="136"/>
      <c r="BN1517" s="136"/>
      <c r="BO1517" s="136"/>
      <c r="BP1517" s="136"/>
      <c r="BQ1517" s="136"/>
      <c r="BR1517" s="136"/>
      <c r="BS1517" s="136"/>
      <c r="BT1517" s="136"/>
      <c r="BU1517" s="136"/>
    </row>
    <row r="1518" spans="1:73">
      <c r="A1518" s="145"/>
      <c r="B1518" s="83"/>
      <c r="C1518" s="83"/>
      <c r="D1518" s="136"/>
      <c r="E1518" s="136"/>
      <c r="F1518" s="136"/>
      <c r="G1518" s="136"/>
      <c r="H1518" s="136"/>
      <c r="I1518" s="137"/>
      <c r="J1518" s="137"/>
      <c r="K1518" s="137"/>
      <c r="L1518" s="136"/>
      <c r="M1518" s="136"/>
      <c r="N1518" s="145"/>
      <c r="O1518" s="136"/>
      <c r="P1518" s="136"/>
      <c r="Q1518" s="137"/>
      <c r="R1518" s="136"/>
      <c r="S1518" s="136"/>
      <c r="T1518" s="137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8"/>
      <c r="AE1518" s="138"/>
      <c r="AF1518" s="138"/>
      <c r="AG1518" s="138"/>
      <c r="AH1518" s="138"/>
      <c r="AI1518" s="138"/>
      <c r="AJ1518" s="138"/>
      <c r="AK1518" s="138"/>
      <c r="AL1518" s="138"/>
      <c r="AM1518" s="138"/>
      <c r="AN1518" s="138"/>
      <c r="AO1518" s="138"/>
      <c r="AP1518" s="136"/>
      <c r="AQ1518" s="136"/>
      <c r="AR1518" s="136"/>
      <c r="AS1518" s="136"/>
      <c r="AT1518" s="136"/>
      <c r="AU1518" s="136"/>
      <c r="AV1518" s="136"/>
      <c r="AW1518" s="136"/>
      <c r="AX1518" s="136"/>
      <c r="AY1518" s="136"/>
      <c r="AZ1518" s="136"/>
      <c r="BA1518" s="136"/>
      <c r="BB1518" s="136"/>
      <c r="BC1518" s="136"/>
      <c r="BD1518" s="136"/>
      <c r="BE1518" s="136"/>
      <c r="BF1518" s="136"/>
      <c r="BG1518" s="136"/>
      <c r="BH1518" s="136"/>
      <c r="BI1518" s="136"/>
      <c r="BJ1518" s="136"/>
      <c r="BK1518" s="136"/>
      <c r="BL1518" s="136"/>
      <c r="BM1518" s="136"/>
      <c r="BN1518" s="136"/>
      <c r="BO1518" s="136"/>
      <c r="BP1518" s="136"/>
      <c r="BQ1518" s="136"/>
      <c r="BR1518" s="136"/>
      <c r="BS1518" s="136"/>
      <c r="BT1518" s="136"/>
      <c r="BU1518" s="136"/>
    </row>
    <row r="1519" spans="1:73">
      <c r="A1519" s="145"/>
      <c r="B1519" s="83"/>
      <c r="C1519" s="83"/>
      <c r="D1519" s="136"/>
      <c r="E1519" s="136"/>
      <c r="F1519" s="136"/>
      <c r="G1519" s="136"/>
      <c r="H1519" s="136"/>
      <c r="I1519" s="137"/>
      <c r="J1519" s="137"/>
      <c r="K1519" s="137"/>
      <c r="L1519" s="136"/>
      <c r="M1519" s="136"/>
      <c r="N1519" s="145"/>
      <c r="O1519" s="136"/>
      <c r="P1519" s="136"/>
      <c r="Q1519" s="137"/>
      <c r="R1519" s="136"/>
      <c r="S1519" s="136"/>
      <c r="T1519" s="137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8"/>
      <c r="AE1519" s="138"/>
      <c r="AF1519" s="138"/>
      <c r="AG1519" s="138"/>
      <c r="AH1519" s="138"/>
      <c r="AI1519" s="138"/>
      <c r="AJ1519" s="138"/>
      <c r="AK1519" s="138"/>
      <c r="AL1519" s="138"/>
      <c r="AM1519" s="138"/>
      <c r="AN1519" s="138"/>
      <c r="AO1519" s="138"/>
      <c r="AP1519" s="136"/>
      <c r="AQ1519" s="136"/>
      <c r="AR1519" s="136"/>
      <c r="AS1519" s="136"/>
      <c r="AT1519" s="136"/>
      <c r="AU1519" s="136"/>
      <c r="AV1519" s="136"/>
      <c r="AW1519" s="136"/>
      <c r="AX1519" s="136"/>
      <c r="AY1519" s="136"/>
      <c r="AZ1519" s="136"/>
      <c r="BA1519" s="136"/>
      <c r="BB1519" s="136"/>
      <c r="BC1519" s="136"/>
      <c r="BD1519" s="136"/>
      <c r="BE1519" s="136"/>
      <c r="BF1519" s="136"/>
      <c r="BG1519" s="136"/>
      <c r="BH1519" s="136"/>
      <c r="BI1519" s="136"/>
      <c r="BJ1519" s="136"/>
      <c r="BK1519" s="136"/>
      <c r="BL1519" s="136"/>
      <c r="BM1519" s="136"/>
      <c r="BN1519" s="136"/>
      <c r="BO1519" s="136"/>
      <c r="BP1519" s="136"/>
      <c r="BQ1519" s="136"/>
      <c r="BR1519" s="136"/>
      <c r="BS1519" s="136"/>
      <c r="BT1519" s="136"/>
      <c r="BU1519" s="136"/>
    </row>
    <row r="1520" spans="1:73">
      <c r="A1520" s="145"/>
      <c r="B1520" s="83"/>
      <c r="C1520" s="83"/>
      <c r="D1520" s="136"/>
      <c r="E1520" s="136"/>
      <c r="F1520" s="136"/>
      <c r="G1520" s="136"/>
      <c r="H1520" s="136"/>
      <c r="I1520" s="137"/>
      <c r="J1520" s="137"/>
      <c r="K1520" s="137"/>
      <c r="L1520" s="136"/>
      <c r="M1520" s="136"/>
      <c r="N1520" s="145"/>
      <c r="O1520" s="136"/>
      <c r="P1520" s="136"/>
      <c r="Q1520" s="137"/>
      <c r="R1520" s="136"/>
      <c r="S1520" s="136"/>
      <c r="T1520" s="137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8"/>
      <c r="AE1520" s="138"/>
      <c r="AF1520" s="138"/>
      <c r="AG1520" s="138"/>
      <c r="AH1520" s="138"/>
      <c r="AI1520" s="138"/>
      <c r="AJ1520" s="138"/>
      <c r="AK1520" s="138"/>
      <c r="AL1520" s="138"/>
      <c r="AM1520" s="138"/>
      <c r="AN1520" s="138"/>
      <c r="AO1520" s="138"/>
      <c r="AP1520" s="136"/>
      <c r="AQ1520" s="136"/>
      <c r="AR1520" s="136"/>
      <c r="AS1520" s="136"/>
      <c r="AT1520" s="136"/>
      <c r="AU1520" s="136"/>
      <c r="AV1520" s="136"/>
      <c r="AW1520" s="136"/>
      <c r="AX1520" s="136"/>
      <c r="AY1520" s="136"/>
      <c r="AZ1520" s="136"/>
      <c r="BA1520" s="136"/>
      <c r="BB1520" s="136"/>
      <c r="BC1520" s="136"/>
      <c r="BD1520" s="136"/>
      <c r="BE1520" s="136"/>
      <c r="BF1520" s="136"/>
      <c r="BG1520" s="136"/>
      <c r="BH1520" s="136"/>
      <c r="BI1520" s="136"/>
      <c r="BJ1520" s="136"/>
      <c r="BK1520" s="136"/>
      <c r="BL1520" s="136"/>
      <c r="BM1520" s="136"/>
      <c r="BN1520" s="136"/>
      <c r="BO1520" s="136"/>
      <c r="BP1520" s="136"/>
      <c r="BQ1520" s="136"/>
      <c r="BR1520" s="136"/>
      <c r="BS1520" s="136"/>
      <c r="BT1520" s="136"/>
      <c r="BU1520" s="136"/>
    </row>
    <row r="1521" spans="1:73">
      <c r="A1521" s="145"/>
      <c r="B1521" s="83"/>
      <c r="C1521" s="83"/>
      <c r="D1521" s="136"/>
      <c r="E1521" s="136"/>
      <c r="F1521" s="136"/>
      <c r="G1521" s="136"/>
      <c r="H1521" s="136"/>
      <c r="I1521" s="137"/>
      <c r="J1521" s="137"/>
      <c r="K1521" s="137"/>
      <c r="L1521" s="136"/>
      <c r="M1521" s="136"/>
      <c r="N1521" s="145"/>
      <c r="O1521" s="136"/>
      <c r="P1521" s="136"/>
      <c r="Q1521" s="137"/>
      <c r="R1521" s="136"/>
      <c r="S1521" s="136"/>
      <c r="T1521" s="137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8"/>
      <c r="AE1521" s="138"/>
      <c r="AF1521" s="138"/>
      <c r="AG1521" s="138"/>
      <c r="AH1521" s="138"/>
      <c r="AI1521" s="138"/>
      <c r="AJ1521" s="138"/>
      <c r="AK1521" s="138"/>
      <c r="AL1521" s="138"/>
      <c r="AM1521" s="138"/>
      <c r="AN1521" s="138"/>
      <c r="AO1521" s="138"/>
      <c r="AP1521" s="136"/>
      <c r="AQ1521" s="136"/>
      <c r="AR1521" s="136"/>
      <c r="AS1521" s="136"/>
      <c r="AT1521" s="136"/>
      <c r="AU1521" s="136"/>
      <c r="AV1521" s="136"/>
      <c r="AW1521" s="136"/>
      <c r="AX1521" s="136"/>
      <c r="AY1521" s="136"/>
      <c r="AZ1521" s="136"/>
      <c r="BA1521" s="136"/>
      <c r="BB1521" s="136"/>
      <c r="BC1521" s="136"/>
      <c r="BD1521" s="136"/>
      <c r="BE1521" s="136"/>
      <c r="BF1521" s="136"/>
      <c r="BG1521" s="136"/>
      <c r="BH1521" s="136"/>
      <c r="BI1521" s="136"/>
      <c r="BJ1521" s="136"/>
      <c r="BK1521" s="136"/>
      <c r="BL1521" s="136"/>
      <c r="BM1521" s="136"/>
      <c r="BN1521" s="136"/>
      <c r="BO1521" s="136"/>
      <c r="BP1521" s="136"/>
      <c r="BQ1521" s="136"/>
      <c r="BR1521" s="136"/>
      <c r="BS1521" s="136"/>
      <c r="BT1521" s="136"/>
      <c r="BU1521" s="136"/>
    </row>
    <row r="1522" spans="1:73">
      <c r="A1522" s="145"/>
      <c r="B1522" s="83"/>
      <c r="C1522" s="83"/>
      <c r="D1522" s="136"/>
      <c r="E1522" s="136"/>
      <c r="F1522" s="136"/>
      <c r="G1522" s="136"/>
      <c r="H1522" s="136"/>
      <c r="I1522" s="137"/>
      <c r="J1522" s="137"/>
      <c r="K1522" s="137"/>
      <c r="L1522" s="136"/>
      <c r="M1522" s="136"/>
      <c r="N1522" s="145"/>
      <c r="O1522" s="136"/>
      <c r="P1522" s="136"/>
      <c r="Q1522" s="137"/>
      <c r="R1522" s="136"/>
      <c r="S1522" s="136"/>
      <c r="T1522" s="137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8"/>
      <c r="AE1522" s="138"/>
      <c r="AF1522" s="138"/>
      <c r="AG1522" s="138"/>
      <c r="AH1522" s="138"/>
      <c r="AI1522" s="138"/>
      <c r="AJ1522" s="138"/>
      <c r="AK1522" s="138"/>
      <c r="AL1522" s="138"/>
      <c r="AM1522" s="138"/>
      <c r="AN1522" s="138"/>
      <c r="AO1522" s="138"/>
      <c r="AP1522" s="136"/>
      <c r="AQ1522" s="136"/>
      <c r="AR1522" s="136"/>
      <c r="AS1522" s="136"/>
      <c r="AT1522" s="136"/>
      <c r="AU1522" s="136"/>
      <c r="AV1522" s="136"/>
      <c r="AW1522" s="136"/>
      <c r="AX1522" s="136"/>
      <c r="AY1522" s="136"/>
      <c r="AZ1522" s="136"/>
      <c r="BA1522" s="136"/>
      <c r="BB1522" s="136"/>
      <c r="BC1522" s="136"/>
      <c r="BD1522" s="136"/>
      <c r="BE1522" s="136"/>
      <c r="BF1522" s="136"/>
      <c r="BG1522" s="136"/>
      <c r="BH1522" s="136"/>
      <c r="BI1522" s="136"/>
      <c r="BJ1522" s="136"/>
      <c r="BK1522" s="136"/>
      <c r="BL1522" s="136"/>
      <c r="BM1522" s="136"/>
      <c r="BN1522" s="136"/>
      <c r="BO1522" s="136"/>
      <c r="BP1522" s="136"/>
      <c r="BQ1522" s="136"/>
      <c r="BR1522" s="136"/>
      <c r="BS1522" s="136"/>
      <c r="BT1522" s="136"/>
      <c r="BU1522" s="136"/>
    </row>
    <row r="1523" spans="1:73">
      <c r="A1523" s="145"/>
      <c r="B1523" s="83"/>
      <c r="C1523" s="83"/>
      <c r="D1523" s="136"/>
      <c r="E1523" s="136"/>
      <c r="F1523" s="136"/>
      <c r="G1523" s="136"/>
      <c r="H1523" s="136"/>
      <c r="I1523" s="137"/>
      <c r="J1523" s="137"/>
      <c r="K1523" s="137"/>
      <c r="L1523" s="136"/>
      <c r="M1523" s="136"/>
      <c r="N1523" s="145"/>
      <c r="O1523" s="136"/>
      <c r="P1523" s="136"/>
      <c r="Q1523" s="137"/>
      <c r="R1523" s="136"/>
      <c r="S1523" s="136"/>
      <c r="T1523" s="137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8"/>
      <c r="AE1523" s="138"/>
      <c r="AF1523" s="138"/>
      <c r="AG1523" s="138"/>
      <c r="AH1523" s="138"/>
      <c r="AI1523" s="138"/>
      <c r="AJ1523" s="138"/>
      <c r="AK1523" s="138"/>
      <c r="AL1523" s="138"/>
      <c r="AM1523" s="138"/>
      <c r="AN1523" s="138"/>
      <c r="AO1523" s="138"/>
      <c r="AP1523" s="136"/>
      <c r="AQ1523" s="136"/>
      <c r="AR1523" s="136"/>
      <c r="AS1523" s="136"/>
      <c r="AT1523" s="136"/>
      <c r="AU1523" s="136"/>
      <c r="AV1523" s="136"/>
      <c r="AW1523" s="136"/>
      <c r="AX1523" s="136"/>
      <c r="AY1523" s="136"/>
      <c r="AZ1523" s="136"/>
      <c r="BA1523" s="136"/>
      <c r="BB1523" s="136"/>
      <c r="BC1523" s="136"/>
      <c r="BD1523" s="136"/>
      <c r="BE1523" s="136"/>
      <c r="BF1523" s="136"/>
      <c r="BG1523" s="136"/>
      <c r="BH1523" s="136"/>
      <c r="BI1523" s="136"/>
      <c r="BJ1523" s="136"/>
      <c r="BK1523" s="136"/>
      <c r="BL1523" s="136"/>
      <c r="BM1523" s="136"/>
      <c r="BN1523" s="136"/>
      <c r="BO1523" s="136"/>
      <c r="BP1523" s="136"/>
      <c r="BQ1523" s="136"/>
      <c r="BR1523" s="136"/>
      <c r="BS1523" s="136"/>
      <c r="BT1523" s="136"/>
      <c r="BU1523" s="136"/>
    </row>
    <row r="1524" spans="1:73">
      <c r="A1524" s="145"/>
      <c r="B1524" s="83"/>
      <c r="C1524" s="83"/>
      <c r="D1524" s="136"/>
      <c r="E1524" s="136"/>
      <c r="F1524" s="136"/>
      <c r="G1524" s="136"/>
      <c r="H1524" s="136"/>
      <c r="I1524" s="137"/>
      <c r="J1524" s="137"/>
      <c r="K1524" s="137"/>
      <c r="L1524" s="136"/>
      <c r="M1524" s="136"/>
      <c r="N1524" s="145"/>
      <c r="O1524" s="136"/>
      <c r="P1524" s="136"/>
      <c r="Q1524" s="137"/>
      <c r="R1524" s="136"/>
      <c r="S1524" s="136"/>
      <c r="T1524" s="137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8"/>
      <c r="AE1524" s="138"/>
      <c r="AF1524" s="138"/>
      <c r="AG1524" s="138"/>
      <c r="AH1524" s="138"/>
      <c r="AI1524" s="138"/>
      <c r="AJ1524" s="138"/>
      <c r="AK1524" s="138"/>
      <c r="AL1524" s="138"/>
      <c r="AM1524" s="138"/>
      <c r="AN1524" s="138"/>
      <c r="AO1524" s="138"/>
      <c r="AP1524" s="136"/>
      <c r="AQ1524" s="136"/>
      <c r="AR1524" s="136"/>
      <c r="AS1524" s="136"/>
      <c r="AT1524" s="136"/>
      <c r="AU1524" s="136"/>
      <c r="AV1524" s="136"/>
      <c r="AW1524" s="136"/>
      <c r="AX1524" s="136"/>
      <c r="AY1524" s="136"/>
      <c r="AZ1524" s="136"/>
      <c r="BA1524" s="136"/>
      <c r="BB1524" s="136"/>
      <c r="BC1524" s="136"/>
      <c r="BD1524" s="136"/>
      <c r="BE1524" s="136"/>
      <c r="BF1524" s="136"/>
      <c r="BG1524" s="136"/>
      <c r="BH1524" s="136"/>
      <c r="BI1524" s="136"/>
      <c r="BJ1524" s="136"/>
      <c r="BK1524" s="136"/>
      <c r="BL1524" s="136"/>
      <c r="BM1524" s="136"/>
      <c r="BN1524" s="136"/>
      <c r="BO1524" s="136"/>
      <c r="BP1524" s="136"/>
      <c r="BQ1524" s="136"/>
      <c r="BR1524" s="136"/>
      <c r="BS1524" s="136"/>
      <c r="BT1524" s="136"/>
      <c r="BU1524" s="136"/>
    </row>
    <row r="1525" spans="1:73">
      <c r="A1525" s="145"/>
      <c r="B1525" s="83"/>
      <c r="C1525" s="83"/>
      <c r="D1525" s="136"/>
      <c r="E1525" s="136"/>
      <c r="F1525" s="136"/>
      <c r="G1525" s="136"/>
      <c r="H1525" s="136"/>
      <c r="I1525" s="137"/>
      <c r="J1525" s="137"/>
      <c r="K1525" s="137"/>
      <c r="L1525" s="136"/>
      <c r="M1525" s="136"/>
      <c r="N1525" s="145"/>
      <c r="O1525" s="136"/>
      <c r="P1525" s="136"/>
      <c r="Q1525" s="137"/>
      <c r="R1525" s="136"/>
      <c r="S1525" s="136"/>
      <c r="T1525" s="137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8"/>
      <c r="AE1525" s="138"/>
      <c r="AF1525" s="138"/>
      <c r="AG1525" s="138"/>
      <c r="AH1525" s="138"/>
      <c r="AI1525" s="138"/>
      <c r="AJ1525" s="138"/>
      <c r="AK1525" s="138"/>
      <c r="AL1525" s="138"/>
      <c r="AM1525" s="138"/>
      <c r="AN1525" s="138"/>
      <c r="AO1525" s="138"/>
      <c r="AP1525" s="136"/>
      <c r="AQ1525" s="136"/>
      <c r="AR1525" s="136"/>
      <c r="AS1525" s="136"/>
      <c r="AT1525" s="136"/>
      <c r="AU1525" s="136"/>
      <c r="AV1525" s="136"/>
      <c r="AW1525" s="136"/>
      <c r="AX1525" s="136"/>
      <c r="AY1525" s="136"/>
      <c r="AZ1525" s="136"/>
      <c r="BA1525" s="136"/>
      <c r="BB1525" s="136"/>
      <c r="BC1525" s="136"/>
      <c r="BD1525" s="136"/>
      <c r="BE1525" s="136"/>
      <c r="BF1525" s="136"/>
      <c r="BG1525" s="136"/>
      <c r="BH1525" s="136"/>
      <c r="BI1525" s="136"/>
      <c r="BJ1525" s="136"/>
      <c r="BK1525" s="136"/>
      <c r="BL1525" s="136"/>
      <c r="BM1525" s="136"/>
      <c r="BN1525" s="136"/>
      <c r="BO1525" s="136"/>
      <c r="BP1525" s="136"/>
      <c r="BQ1525" s="136"/>
      <c r="BR1525" s="136"/>
      <c r="BS1525" s="136"/>
      <c r="BT1525" s="136"/>
      <c r="BU1525" s="136"/>
    </row>
    <row r="1526" spans="1:73">
      <c r="A1526" s="145"/>
      <c r="B1526" s="83"/>
      <c r="C1526" s="83"/>
      <c r="D1526" s="136"/>
      <c r="E1526" s="136"/>
      <c r="F1526" s="136"/>
      <c r="G1526" s="136"/>
      <c r="H1526" s="136"/>
      <c r="I1526" s="137"/>
      <c r="J1526" s="137"/>
      <c r="K1526" s="137"/>
      <c r="L1526" s="136"/>
      <c r="M1526" s="136"/>
      <c r="N1526" s="145"/>
      <c r="O1526" s="136"/>
      <c r="P1526" s="136"/>
      <c r="Q1526" s="137"/>
      <c r="R1526" s="136"/>
      <c r="S1526" s="136"/>
      <c r="T1526" s="137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8"/>
      <c r="AE1526" s="138"/>
      <c r="AF1526" s="138"/>
      <c r="AG1526" s="138"/>
      <c r="AH1526" s="138"/>
      <c r="AI1526" s="138"/>
      <c r="AJ1526" s="138"/>
      <c r="AK1526" s="138"/>
      <c r="AL1526" s="138"/>
      <c r="AM1526" s="138"/>
      <c r="AN1526" s="138"/>
      <c r="AO1526" s="138"/>
      <c r="AP1526" s="136"/>
      <c r="AQ1526" s="136"/>
      <c r="AR1526" s="136"/>
      <c r="AS1526" s="136"/>
      <c r="AT1526" s="136"/>
      <c r="AU1526" s="136"/>
      <c r="AV1526" s="136"/>
      <c r="AW1526" s="136"/>
      <c r="AX1526" s="136"/>
      <c r="AY1526" s="136"/>
      <c r="AZ1526" s="136"/>
      <c r="BA1526" s="136"/>
      <c r="BB1526" s="136"/>
      <c r="BC1526" s="136"/>
      <c r="BD1526" s="136"/>
      <c r="BE1526" s="136"/>
      <c r="BF1526" s="136"/>
      <c r="BG1526" s="136"/>
      <c r="BH1526" s="136"/>
      <c r="BI1526" s="136"/>
      <c r="BJ1526" s="136"/>
      <c r="BK1526" s="136"/>
      <c r="BL1526" s="136"/>
      <c r="BM1526" s="136"/>
      <c r="BN1526" s="136"/>
      <c r="BO1526" s="136"/>
      <c r="BP1526" s="136"/>
      <c r="BQ1526" s="136"/>
      <c r="BR1526" s="136"/>
      <c r="BS1526" s="136"/>
      <c r="BT1526" s="136"/>
      <c r="BU1526" s="136"/>
    </row>
    <row r="1527" spans="1:73">
      <c r="A1527" s="145"/>
      <c r="B1527" s="83"/>
      <c r="C1527" s="83"/>
      <c r="D1527" s="136"/>
      <c r="E1527" s="136"/>
      <c r="F1527" s="136"/>
      <c r="G1527" s="136"/>
      <c r="H1527" s="136"/>
      <c r="I1527" s="137"/>
      <c r="J1527" s="137"/>
      <c r="K1527" s="137"/>
      <c r="L1527" s="136"/>
      <c r="M1527" s="136"/>
      <c r="N1527" s="145"/>
      <c r="O1527" s="136"/>
      <c r="P1527" s="136"/>
      <c r="Q1527" s="137"/>
      <c r="R1527" s="136"/>
      <c r="S1527" s="136"/>
      <c r="T1527" s="137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8"/>
      <c r="AE1527" s="138"/>
      <c r="AF1527" s="138"/>
      <c r="AG1527" s="138"/>
      <c r="AH1527" s="138"/>
      <c r="AI1527" s="138"/>
      <c r="AJ1527" s="138"/>
      <c r="AK1527" s="138"/>
      <c r="AL1527" s="138"/>
      <c r="AM1527" s="138"/>
      <c r="AN1527" s="138"/>
      <c r="AO1527" s="138"/>
      <c r="AP1527" s="136"/>
      <c r="AQ1527" s="136"/>
      <c r="AR1527" s="136"/>
      <c r="AS1527" s="136"/>
      <c r="AT1527" s="136"/>
      <c r="AU1527" s="136"/>
      <c r="AV1527" s="136"/>
      <c r="AW1527" s="136"/>
      <c r="AX1527" s="136"/>
      <c r="AY1527" s="136"/>
      <c r="AZ1527" s="136"/>
      <c r="BA1527" s="136"/>
      <c r="BB1527" s="136"/>
      <c r="BC1527" s="136"/>
      <c r="BD1527" s="136"/>
      <c r="BE1527" s="136"/>
      <c r="BF1527" s="136"/>
      <c r="BG1527" s="136"/>
      <c r="BH1527" s="136"/>
      <c r="BI1527" s="136"/>
      <c r="BJ1527" s="136"/>
      <c r="BK1527" s="136"/>
      <c r="BL1527" s="136"/>
      <c r="BM1527" s="136"/>
      <c r="BN1527" s="136"/>
      <c r="BO1527" s="136"/>
      <c r="BP1527" s="136"/>
      <c r="BQ1527" s="136"/>
      <c r="BR1527" s="136"/>
      <c r="BS1527" s="136"/>
      <c r="BT1527" s="136"/>
      <c r="BU1527" s="136"/>
    </row>
    <row r="1528" spans="1:73">
      <c r="A1528" s="145"/>
      <c r="B1528" s="83"/>
      <c r="C1528" s="83"/>
      <c r="D1528" s="136"/>
      <c r="E1528" s="136"/>
      <c r="F1528" s="136"/>
      <c r="G1528" s="136"/>
      <c r="H1528" s="136"/>
      <c r="I1528" s="137"/>
      <c r="J1528" s="137"/>
      <c r="K1528" s="137"/>
      <c r="L1528" s="136"/>
      <c r="M1528" s="136"/>
      <c r="N1528" s="145"/>
      <c r="O1528" s="136"/>
      <c r="P1528" s="136"/>
      <c r="Q1528" s="137"/>
      <c r="R1528" s="136"/>
      <c r="S1528" s="136"/>
      <c r="T1528" s="137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8"/>
      <c r="AE1528" s="138"/>
      <c r="AF1528" s="138"/>
      <c r="AG1528" s="138"/>
      <c r="AH1528" s="138"/>
      <c r="AI1528" s="138"/>
      <c r="AJ1528" s="138"/>
      <c r="AK1528" s="138"/>
      <c r="AL1528" s="138"/>
      <c r="AM1528" s="138"/>
      <c r="AN1528" s="138"/>
      <c r="AO1528" s="138"/>
      <c r="AP1528" s="136"/>
      <c r="AQ1528" s="136"/>
      <c r="AR1528" s="136"/>
      <c r="AS1528" s="136"/>
      <c r="AT1528" s="136"/>
      <c r="AU1528" s="136"/>
      <c r="AV1528" s="136"/>
      <c r="AW1528" s="136"/>
      <c r="AX1528" s="136"/>
      <c r="AY1528" s="136"/>
      <c r="AZ1528" s="136"/>
      <c r="BA1528" s="136"/>
      <c r="BB1528" s="136"/>
      <c r="BC1528" s="136"/>
      <c r="BD1528" s="136"/>
      <c r="BE1528" s="136"/>
      <c r="BF1528" s="136"/>
      <c r="BG1528" s="136"/>
      <c r="BH1528" s="136"/>
      <c r="BI1528" s="136"/>
      <c r="BJ1528" s="136"/>
      <c r="BK1528" s="136"/>
      <c r="BL1528" s="136"/>
      <c r="BM1528" s="136"/>
      <c r="BN1528" s="136"/>
      <c r="BO1528" s="136"/>
      <c r="BP1528" s="136"/>
      <c r="BQ1528" s="136"/>
      <c r="BR1528" s="136"/>
      <c r="BS1528" s="136"/>
      <c r="BT1528" s="136"/>
      <c r="BU1528" s="136"/>
    </row>
    <row r="1529" spans="1:73">
      <c r="A1529" s="145"/>
      <c r="B1529" s="83"/>
      <c r="C1529" s="83"/>
      <c r="D1529" s="136"/>
      <c r="E1529" s="136"/>
      <c r="F1529" s="136"/>
      <c r="G1529" s="136"/>
      <c r="H1529" s="136"/>
      <c r="I1529" s="137"/>
      <c r="J1529" s="137"/>
      <c r="K1529" s="137"/>
      <c r="L1529" s="136"/>
      <c r="M1529" s="136"/>
      <c r="N1529" s="145"/>
      <c r="O1529" s="136"/>
      <c r="P1529" s="136"/>
      <c r="Q1529" s="137"/>
      <c r="R1529" s="136"/>
      <c r="S1529" s="136"/>
      <c r="T1529" s="137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8"/>
      <c r="AE1529" s="138"/>
      <c r="AF1529" s="138"/>
      <c r="AG1529" s="138"/>
      <c r="AH1529" s="138"/>
      <c r="AI1529" s="138"/>
      <c r="AJ1529" s="138"/>
      <c r="AK1529" s="138"/>
      <c r="AL1529" s="138"/>
      <c r="AM1529" s="138"/>
      <c r="AN1529" s="138"/>
      <c r="AO1529" s="138"/>
      <c r="AP1529" s="136"/>
      <c r="AQ1529" s="136"/>
      <c r="AR1529" s="136"/>
      <c r="AS1529" s="136"/>
      <c r="AT1529" s="136"/>
      <c r="AU1529" s="136"/>
      <c r="AV1529" s="136"/>
      <c r="AW1529" s="136"/>
      <c r="AX1529" s="136"/>
      <c r="AY1529" s="136"/>
      <c r="AZ1529" s="136"/>
      <c r="BA1529" s="136"/>
      <c r="BB1529" s="136"/>
      <c r="BC1529" s="136"/>
      <c r="BD1529" s="136"/>
      <c r="BE1529" s="136"/>
      <c r="BF1529" s="136"/>
      <c r="BG1529" s="136"/>
      <c r="BH1529" s="136"/>
      <c r="BI1529" s="136"/>
      <c r="BJ1529" s="136"/>
      <c r="BK1529" s="136"/>
      <c r="BL1529" s="136"/>
      <c r="BM1529" s="136"/>
      <c r="BN1529" s="136"/>
      <c r="BO1529" s="136"/>
      <c r="BP1529" s="136"/>
      <c r="BQ1529" s="136"/>
      <c r="BR1529" s="136"/>
      <c r="BS1529" s="136"/>
      <c r="BT1529" s="136"/>
      <c r="BU1529" s="136"/>
    </row>
    <row r="1530" spans="1:73">
      <c r="A1530" s="145"/>
      <c r="B1530" s="83"/>
      <c r="C1530" s="83"/>
      <c r="D1530" s="136"/>
      <c r="E1530" s="136"/>
      <c r="F1530" s="136"/>
      <c r="G1530" s="136"/>
      <c r="H1530" s="136"/>
      <c r="I1530" s="137"/>
      <c r="J1530" s="137"/>
      <c r="K1530" s="137"/>
      <c r="L1530" s="136"/>
      <c r="M1530" s="136"/>
      <c r="N1530" s="145"/>
      <c r="O1530" s="136"/>
      <c r="P1530" s="136"/>
      <c r="Q1530" s="137"/>
      <c r="R1530" s="136"/>
      <c r="S1530" s="136"/>
      <c r="T1530" s="137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8"/>
      <c r="AE1530" s="138"/>
      <c r="AF1530" s="138"/>
      <c r="AG1530" s="138"/>
      <c r="AH1530" s="138"/>
      <c r="AI1530" s="138"/>
      <c r="AJ1530" s="138"/>
      <c r="AK1530" s="138"/>
      <c r="AL1530" s="138"/>
      <c r="AM1530" s="138"/>
      <c r="AN1530" s="138"/>
      <c r="AO1530" s="138"/>
      <c r="AP1530" s="136"/>
      <c r="AQ1530" s="136"/>
      <c r="AR1530" s="136"/>
      <c r="AS1530" s="136"/>
      <c r="AT1530" s="136"/>
      <c r="AU1530" s="136"/>
      <c r="AV1530" s="136"/>
      <c r="AW1530" s="136"/>
      <c r="AX1530" s="136"/>
      <c r="AY1530" s="136"/>
      <c r="AZ1530" s="136"/>
      <c r="BA1530" s="136"/>
      <c r="BB1530" s="136"/>
      <c r="BC1530" s="136"/>
      <c r="BD1530" s="136"/>
      <c r="BE1530" s="136"/>
      <c r="BF1530" s="136"/>
      <c r="BG1530" s="136"/>
      <c r="BH1530" s="136"/>
      <c r="BI1530" s="136"/>
      <c r="BJ1530" s="136"/>
      <c r="BK1530" s="136"/>
      <c r="BL1530" s="136"/>
      <c r="BM1530" s="136"/>
      <c r="BN1530" s="136"/>
      <c r="BO1530" s="136"/>
      <c r="BP1530" s="136"/>
      <c r="BQ1530" s="136"/>
      <c r="BR1530" s="136"/>
      <c r="BS1530" s="136"/>
      <c r="BT1530" s="136"/>
      <c r="BU1530" s="136"/>
    </row>
    <row r="1531" spans="1:73">
      <c r="A1531" s="145"/>
      <c r="B1531" s="83"/>
      <c r="C1531" s="83"/>
      <c r="D1531" s="136"/>
      <c r="E1531" s="136"/>
      <c r="F1531" s="136"/>
      <c r="G1531" s="136"/>
      <c r="H1531" s="136"/>
      <c r="I1531" s="137"/>
      <c r="J1531" s="137"/>
      <c r="K1531" s="137"/>
      <c r="L1531" s="136"/>
      <c r="M1531" s="136"/>
      <c r="N1531" s="145"/>
      <c r="O1531" s="136"/>
      <c r="P1531" s="136"/>
      <c r="Q1531" s="137"/>
      <c r="R1531" s="136"/>
      <c r="S1531" s="136"/>
      <c r="T1531" s="137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8"/>
      <c r="AE1531" s="138"/>
      <c r="AF1531" s="138"/>
      <c r="AG1531" s="138"/>
      <c r="AH1531" s="138"/>
      <c r="AI1531" s="138"/>
      <c r="AJ1531" s="138"/>
      <c r="AK1531" s="138"/>
      <c r="AL1531" s="138"/>
      <c r="AM1531" s="138"/>
      <c r="AN1531" s="138"/>
      <c r="AO1531" s="138"/>
      <c r="AP1531" s="136"/>
      <c r="AQ1531" s="136"/>
      <c r="AR1531" s="136"/>
      <c r="AS1531" s="136"/>
      <c r="AT1531" s="136"/>
      <c r="AU1531" s="136"/>
      <c r="AV1531" s="136"/>
      <c r="AW1531" s="136"/>
      <c r="AX1531" s="136"/>
      <c r="AY1531" s="136"/>
      <c r="AZ1531" s="136"/>
      <c r="BA1531" s="136"/>
      <c r="BB1531" s="136"/>
      <c r="BC1531" s="136"/>
      <c r="BD1531" s="136"/>
      <c r="BE1531" s="136"/>
      <c r="BF1531" s="136"/>
      <c r="BG1531" s="136"/>
      <c r="BH1531" s="136"/>
      <c r="BI1531" s="136"/>
      <c r="BJ1531" s="136"/>
      <c r="BK1531" s="136"/>
      <c r="BL1531" s="136"/>
      <c r="BM1531" s="136"/>
      <c r="BN1531" s="136"/>
      <c r="BO1531" s="136"/>
      <c r="BP1531" s="136"/>
      <c r="BQ1531" s="136"/>
      <c r="BR1531" s="136"/>
      <c r="BS1531" s="136"/>
      <c r="BT1531" s="136"/>
      <c r="BU1531" s="136"/>
    </row>
    <row r="1532" spans="1:73">
      <c r="A1532" s="145"/>
      <c r="B1532" s="83"/>
      <c r="C1532" s="83"/>
      <c r="D1532" s="136"/>
      <c r="E1532" s="136"/>
      <c r="F1532" s="136"/>
      <c r="G1532" s="136"/>
      <c r="H1532" s="136"/>
      <c r="I1532" s="137"/>
      <c r="J1532" s="137"/>
      <c r="K1532" s="137"/>
      <c r="L1532" s="136"/>
      <c r="M1532" s="136"/>
      <c r="N1532" s="145"/>
      <c r="O1532" s="136"/>
      <c r="P1532" s="136"/>
      <c r="Q1532" s="137"/>
      <c r="R1532" s="136"/>
      <c r="S1532" s="136"/>
      <c r="T1532" s="137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8"/>
      <c r="AE1532" s="138"/>
      <c r="AF1532" s="138"/>
      <c r="AG1532" s="138"/>
      <c r="AH1532" s="138"/>
      <c r="AI1532" s="138"/>
      <c r="AJ1532" s="138"/>
      <c r="AK1532" s="138"/>
      <c r="AL1532" s="138"/>
      <c r="AM1532" s="138"/>
      <c r="AN1532" s="138"/>
      <c r="AO1532" s="138"/>
      <c r="AP1532" s="136"/>
      <c r="AQ1532" s="136"/>
      <c r="AR1532" s="136"/>
      <c r="AS1532" s="136"/>
      <c r="AT1532" s="136"/>
      <c r="AU1532" s="136"/>
      <c r="AV1532" s="136"/>
      <c r="AW1532" s="136"/>
      <c r="AX1532" s="136"/>
      <c r="AY1532" s="136"/>
      <c r="AZ1532" s="136"/>
      <c r="BA1532" s="136"/>
      <c r="BB1532" s="136"/>
      <c r="BC1532" s="136"/>
      <c r="BD1532" s="136"/>
      <c r="BE1532" s="136"/>
      <c r="BF1532" s="136"/>
      <c r="BG1532" s="136"/>
      <c r="BH1532" s="136"/>
      <c r="BI1532" s="136"/>
      <c r="BJ1532" s="136"/>
      <c r="BK1532" s="136"/>
      <c r="BL1532" s="136"/>
      <c r="BM1532" s="136"/>
      <c r="BN1532" s="136"/>
      <c r="BO1532" s="136"/>
      <c r="BP1532" s="136"/>
      <c r="BQ1532" s="136"/>
      <c r="BR1532" s="136"/>
      <c r="BS1532" s="136"/>
      <c r="BT1532" s="136"/>
      <c r="BU1532" s="136"/>
    </row>
    <row r="1533" spans="1:73">
      <c r="A1533" s="145"/>
      <c r="B1533" s="83"/>
      <c r="C1533" s="83"/>
      <c r="D1533" s="136"/>
      <c r="E1533" s="136"/>
      <c r="F1533" s="136"/>
      <c r="G1533" s="136"/>
      <c r="H1533" s="136"/>
      <c r="I1533" s="137"/>
      <c r="J1533" s="137"/>
      <c r="K1533" s="137"/>
      <c r="L1533" s="136"/>
      <c r="M1533" s="136"/>
      <c r="N1533" s="145"/>
      <c r="O1533" s="136"/>
      <c r="P1533" s="136"/>
      <c r="Q1533" s="137"/>
      <c r="R1533" s="136"/>
      <c r="S1533" s="136"/>
      <c r="T1533" s="137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8"/>
      <c r="AE1533" s="138"/>
      <c r="AF1533" s="138"/>
      <c r="AG1533" s="138"/>
      <c r="AH1533" s="138"/>
      <c r="AI1533" s="138"/>
      <c r="AJ1533" s="138"/>
      <c r="AK1533" s="138"/>
      <c r="AL1533" s="138"/>
      <c r="AM1533" s="138"/>
      <c r="AN1533" s="138"/>
      <c r="AO1533" s="138"/>
      <c r="AP1533" s="136"/>
      <c r="AQ1533" s="136"/>
      <c r="AR1533" s="136"/>
      <c r="AS1533" s="136"/>
      <c r="AT1533" s="136"/>
      <c r="AU1533" s="136"/>
      <c r="AV1533" s="136"/>
      <c r="AW1533" s="136"/>
      <c r="AX1533" s="136"/>
      <c r="AY1533" s="136"/>
      <c r="AZ1533" s="136"/>
      <c r="BA1533" s="136"/>
      <c r="BB1533" s="136"/>
      <c r="BC1533" s="136"/>
      <c r="BD1533" s="136"/>
      <c r="BE1533" s="136"/>
      <c r="BF1533" s="136"/>
      <c r="BG1533" s="136"/>
      <c r="BH1533" s="136"/>
      <c r="BI1533" s="136"/>
      <c r="BJ1533" s="136"/>
      <c r="BK1533" s="136"/>
      <c r="BL1533" s="136"/>
      <c r="BM1533" s="136"/>
      <c r="BN1533" s="136"/>
      <c r="BO1533" s="136"/>
      <c r="BP1533" s="136"/>
      <c r="BQ1533" s="136"/>
      <c r="BR1533" s="136"/>
      <c r="BS1533" s="136"/>
      <c r="BT1533" s="136"/>
      <c r="BU1533" s="136"/>
    </row>
    <row r="1534" spans="1:73">
      <c r="A1534" s="145"/>
      <c r="B1534" s="83"/>
      <c r="C1534" s="83"/>
      <c r="D1534" s="136"/>
      <c r="E1534" s="136"/>
      <c r="F1534" s="136"/>
      <c r="G1534" s="136"/>
      <c r="H1534" s="136"/>
      <c r="I1534" s="137"/>
      <c r="J1534" s="137"/>
      <c r="K1534" s="137"/>
      <c r="L1534" s="136"/>
      <c r="M1534" s="136"/>
      <c r="N1534" s="145"/>
      <c r="O1534" s="136"/>
      <c r="P1534" s="136"/>
      <c r="Q1534" s="137"/>
      <c r="R1534" s="136"/>
      <c r="S1534" s="136"/>
      <c r="T1534" s="137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8"/>
      <c r="AE1534" s="138"/>
      <c r="AF1534" s="138"/>
      <c r="AG1534" s="138"/>
      <c r="AH1534" s="138"/>
      <c r="AI1534" s="138"/>
      <c r="AJ1534" s="138"/>
      <c r="AK1534" s="138"/>
      <c r="AL1534" s="138"/>
      <c r="AM1534" s="138"/>
      <c r="AN1534" s="138"/>
      <c r="AO1534" s="138"/>
      <c r="AP1534" s="136"/>
      <c r="AQ1534" s="136"/>
      <c r="AR1534" s="136"/>
      <c r="AS1534" s="136"/>
      <c r="AT1534" s="136"/>
      <c r="AU1534" s="136"/>
      <c r="AV1534" s="136"/>
      <c r="AW1534" s="136"/>
      <c r="AX1534" s="136"/>
      <c r="AY1534" s="136"/>
      <c r="AZ1534" s="136"/>
      <c r="BA1534" s="136"/>
      <c r="BB1534" s="136"/>
      <c r="BC1534" s="136"/>
      <c r="BD1534" s="136"/>
      <c r="BE1534" s="136"/>
      <c r="BF1534" s="136"/>
      <c r="BG1534" s="136"/>
      <c r="BH1534" s="136"/>
      <c r="BI1534" s="136"/>
      <c r="BJ1534" s="136"/>
      <c r="BK1534" s="136"/>
      <c r="BL1534" s="136"/>
      <c r="BM1534" s="136"/>
      <c r="BN1534" s="136"/>
      <c r="BO1534" s="136"/>
      <c r="BP1534" s="136"/>
      <c r="BQ1534" s="136"/>
      <c r="BR1534" s="136"/>
      <c r="BS1534" s="136"/>
      <c r="BT1534" s="136"/>
      <c r="BU1534" s="136"/>
    </row>
    <row r="1535" spans="1:73">
      <c r="A1535" s="145"/>
      <c r="B1535" s="83"/>
      <c r="C1535" s="83"/>
      <c r="D1535" s="136"/>
      <c r="E1535" s="136"/>
      <c r="F1535" s="136"/>
      <c r="G1535" s="136"/>
      <c r="H1535" s="136"/>
      <c r="I1535" s="137"/>
      <c r="J1535" s="137"/>
      <c r="K1535" s="137"/>
      <c r="L1535" s="136"/>
      <c r="M1535" s="136"/>
      <c r="N1535" s="145"/>
      <c r="O1535" s="136"/>
      <c r="P1535" s="136"/>
      <c r="Q1535" s="137"/>
      <c r="R1535" s="136"/>
      <c r="S1535" s="136"/>
      <c r="T1535" s="137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8"/>
      <c r="AE1535" s="138"/>
      <c r="AF1535" s="138"/>
      <c r="AG1535" s="138"/>
      <c r="AH1535" s="138"/>
      <c r="AI1535" s="138"/>
      <c r="AJ1535" s="138"/>
      <c r="AK1535" s="138"/>
      <c r="AL1535" s="138"/>
      <c r="AM1535" s="138"/>
      <c r="AN1535" s="138"/>
      <c r="AO1535" s="138"/>
      <c r="AP1535" s="136"/>
      <c r="AQ1535" s="136"/>
      <c r="AR1535" s="136"/>
      <c r="AS1535" s="136"/>
      <c r="AT1535" s="136"/>
      <c r="AU1535" s="136"/>
      <c r="AV1535" s="136"/>
      <c r="AW1535" s="136"/>
      <c r="AX1535" s="136"/>
      <c r="AY1535" s="136"/>
      <c r="AZ1535" s="136"/>
      <c r="BA1535" s="136"/>
      <c r="BB1535" s="136"/>
      <c r="BC1535" s="136"/>
      <c r="BD1535" s="136"/>
      <c r="BE1535" s="136"/>
      <c r="BF1535" s="136"/>
      <c r="BG1535" s="136"/>
      <c r="BH1535" s="136"/>
      <c r="BI1535" s="136"/>
      <c r="BJ1535" s="136"/>
      <c r="BK1535" s="136"/>
      <c r="BL1535" s="136"/>
      <c r="BM1535" s="136"/>
      <c r="BN1535" s="136"/>
      <c r="BO1535" s="136"/>
      <c r="BP1535" s="136"/>
      <c r="BQ1535" s="136"/>
      <c r="BR1535" s="136"/>
      <c r="BS1535" s="136"/>
      <c r="BT1535" s="136"/>
      <c r="BU1535" s="136"/>
    </row>
    <row r="1536" spans="1:73">
      <c r="A1536" s="145"/>
      <c r="B1536" s="83"/>
      <c r="C1536" s="83"/>
      <c r="D1536" s="136"/>
      <c r="E1536" s="136"/>
      <c r="F1536" s="136"/>
      <c r="G1536" s="136"/>
      <c r="H1536" s="136"/>
      <c r="I1536" s="137"/>
      <c r="J1536" s="137"/>
      <c r="K1536" s="137"/>
      <c r="L1536" s="136"/>
      <c r="M1536" s="136"/>
      <c r="N1536" s="145"/>
      <c r="O1536" s="136"/>
      <c r="P1536" s="136"/>
      <c r="Q1536" s="137"/>
      <c r="R1536" s="136"/>
      <c r="S1536" s="136"/>
      <c r="T1536" s="137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8"/>
      <c r="AE1536" s="138"/>
      <c r="AF1536" s="138"/>
      <c r="AG1536" s="138"/>
      <c r="AH1536" s="138"/>
      <c r="AI1536" s="138"/>
      <c r="AJ1536" s="138"/>
      <c r="AK1536" s="138"/>
      <c r="AL1536" s="138"/>
      <c r="AM1536" s="138"/>
      <c r="AN1536" s="138"/>
      <c r="AO1536" s="138"/>
      <c r="AP1536" s="136"/>
      <c r="AQ1536" s="136"/>
      <c r="AR1536" s="136"/>
      <c r="AS1536" s="136"/>
      <c r="AT1536" s="136"/>
      <c r="AU1536" s="136"/>
      <c r="AV1536" s="136"/>
      <c r="AW1536" s="136"/>
      <c r="AX1536" s="136"/>
      <c r="AY1536" s="136"/>
      <c r="AZ1536" s="136"/>
      <c r="BA1536" s="136"/>
      <c r="BB1536" s="136"/>
      <c r="BC1536" s="136"/>
      <c r="BD1536" s="136"/>
      <c r="BE1536" s="136"/>
      <c r="BF1536" s="136"/>
      <c r="BG1536" s="136"/>
      <c r="BH1536" s="136"/>
      <c r="BI1536" s="136"/>
      <c r="BJ1536" s="136"/>
      <c r="BK1536" s="136"/>
      <c r="BL1536" s="136"/>
      <c r="BM1536" s="136"/>
      <c r="BN1536" s="136"/>
      <c r="BO1536" s="136"/>
      <c r="BP1536" s="136"/>
      <c r="BQ1536" s="136"/>
      <c r="BR1536" s="136"/>
      <c r="BS1536" s="136"/>
      <c r="BT1536" s="136"/>
      <c r="BU1536" s="136"/>
    </row>
    <row r="1537" spans="1:73">
      <c r="A1537" s="145"/>
      <c r="B1537" s="83"/>
      <c r="C1537" s="83"/>
      <c r="D1537" s="136"/>
      <c r="E1537" s="136"/>
      <c r="F1537" s="136"/>
      <c r="G1537" s="136"/>
      <c r="H1537" s="136"/>
      <c r="I1537" s="137"/>
      <c r="J1537" s="137"/>
      <c r="K1537" s="137"/>
      <c r="L1537" s="136"/>
      <c r="M1537" s="136"/>
      <c r="N1537" s="145"/>
      <c r="O1537" s="136"/>
      <c r="P1537" s="136"/>
      <c r="Q1537" s="137"/>
      <c r="R1537" s="136"/>
      <c r="S1537" s="136"/>
      <c r="T1537" s="137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8"/>
      <c r="AE1537" s="138"/>
      <c r="AF1537" s="138"/>
      <c r="AG1537" s="138"/>
      <c r="AH1537" s="138"/>
      <c r="AI1537" s="138"/>
      <c r="AJ1537" s="138"/>
      <c r="AK1537" s="138"/>
      <c r="AL1537" s="138"/>
      <c r="AM1537" s="138"/>
      <c r="AN1537" s="138"/>
      <c r="AO1537" s="138"/>
      <c r="AP1537" s="136"/>
      <c r="AQ1537" s="136"/>
      <c r="AR1537" s="136"/>
      <c r="AS1537" s="136"/>
      <c r="AT1537" s="136"/>
      <c r="AU1537" s="136"/>
      <c r="AV1537" s="136"/>
      <c r="AW1537" s="136"/>
      <c r="AX1537" s="136"/>
      <c r="AY1537" s="136"/>
      <c r="AZ1537" s="136"/>
      <c r="BA1537" s="136"/>
      <c r="BB1537" s="136"/>
      <c r="BC1537" s="136"/>
      <c r="BD1537" s="136"/>
      <c r="BE1537" s="136"/>
      <c r="BF1537" s="136"/>
      <c r="BG1537" s="136"/>
      <c r="BH1537" s="136"/>
      <c r="BI1537" s="136"/>
      <c r="BJ1537" s="136"/>
      <c r="BK1537" s="136"/>
      <c r="BL1537" s="136"/>
      <c r="BM1537" s="136"/>
      <c r="BN1537" s="136"/>
      <c r="BO1537" s="136"/>
      <c r="BP1537" s="136"/>
      <c r="BQ1537" s="136"/>
      <c r="BR1537" s="136"/>
      <c r="BS1537" s="136"/>
      <c r="BT1537" s="136"/>
      <c r="BU1537" s="136"/>
    </row>
    <row r="1538" spans="1:73">
      <c r="A1538" s="145"/>
      <c r="B1538" s="83"/>
      <c r="C1538" s="83"/>
      <c r="D1538" s="136"/>
      <c r="E1538" s="136"/>
      <c r="F1538" s="136"/>
      <c r="G1538" s="136"/>
      <c r="H1538" s="136"/>
      <c r="I1538" s="137"/>
      <c r="J1538" s="137"/>
      <c r="K1538" s="137"/>
      <c r="L1538" s="136"/>
      <c r="M1538" s="136"/>
      <c r="N1538" s="145"/>
      <c r="O1538" s="136"/>
      <c r="P1538" s="136"/>
      <c r="Q1538" s="137"/>
      <c r="R1538" s="136"/>
      <c r="S1538" s="136"/>
      <c r="T1538" s="137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8"/>
      <c r="AE1538" s="138"/>
      <c r="AF1538" s="138"/>
      <c r="AG1538" s="138"/>
      <c r="AH1538" s="138"/>
      <c r="AI1538" s="138"/>
      <c r="AJ1538" s="138"/>
      <c r="AK1538" s="138"/>
      <c r="AL1538" s="138"/>
      <c r="AM1538" s="138"/>
      <c r="AN1538" s="138"/>
      <c r="AO1538" s="138"/>
      <c r="AP1538" s="136"/>
      <c r="AQ1538" s="136"/>
      <c r="AR1538" s="136"/>
      <c r="AS1538" s="136"/>
      <c r="AT1538" s="136"/>
      <c r="AU1538" s="136"/>
      <c r="AV1538" s="136"/>
      <c r="AW1538" s="136"/>
      <c r="AX1538" s="136"/>
      <c r="AY1538" s="136"/>
      <c r="AZ1538" s="136"/>
      <c r="BA1538" s="136"/>
      <c r="BB1538" s="136"/>
      <c r="BC1538" s="136"/>
      <c r="BD1538" s="136"/>
      <c r="BE1538" s="136"/>
      <c r="BF1538" s="136"/>
      <c r="BG1538" s="136"/>
      <c r="BH1538" s="136"/>
      <c r="BI1538" s="136"/>
      <c r="BJ1538" s="136"/>
      <c r="BK1538" s="136"/>
      <c r="BL1538" s="136"/>
      <c r="BM1538" s="136"/>
      <c r="BN1538" s="136"/>
      <c r="BO1538" s="136"/>
      <c r="BP1538" s="136"/>
      <c r="BQ1538" s="136"/>
      <c r="BR1538" s="136"/>
      <c r="BS1538" s="136"/>
      <c r="BT1538" s="136"/>
      <c r="BU1538" s="136"/>
    </row>
    <row r="1539" spans="1:73">
      <c r="A1539" s="145"/>
      <c r="B1539" s="83"/>
      <c r="C1539" s="83"/>
      <c r="D1539" s="136"/>
      <c r="E1539" s="136"/>
      <c r="F1539" s="136"/>
      <c r="G1539" s="136"/>
      <c r="H1539" s="136"/>
      <c r="I1539" s="137"/>
      <c r="J1539" s="137"/>
      <c r="K1539" s="137"/>
      <c r="L1539" s="136"/>
      <c r="M1539" s="136"/>
      <c r="N1539" s="145"/>
      <c r="O1539" s="136"/>
      <c r="P1539" s="136"/>
      <c r="Q1539" s="137"/>
      <c r="R1539" s="136"/>
      <c r="S1539" s="136"/>
      <c r="T1539" s="137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8"/>
      <c r="AE1539" s="138"/>
      <c r="AF1539" s="138"/>
      <c r="AG1539" s="138"/>
      <c r="AH1539" s="138"/>
      <c r="AI1539" s="138"/>
      <c r="AJ1539" s="138"/>
      <c r="AK1539" s="138"/>
      <c r="AL1539" s="138"/>
      <c r="AM1539" s="138"/>
      <c r="AN1539" s="138"/>
      <c r="AO1539" s="138"/>
      <c r="AP1539" s="136"/>
      <c r="AQ1539" s="136"/>
      <c r="AR1539" s="136"/>
      <c r="AS1539" s="136"/>
      <c r="AT1539" s="136"/>
      <c r="AU1539" s="136"/>
      <c r="AV1539" s="136"/>
      <c r="AW1539" s="136"/>
      <c r="AX1539" s="136"/>
      <c r="AY1539" s="136"/>
      <c r="AZ1539" s="136"/>
      <c r="BA1539" s="136"/>
      <c r="BB1539" s="136"/>
      <c r="BC1539" s="136"/>
      <c r="BD1539" s="136"/>
      <c r="BE1539" s="136"/>
      <c r="BF1539" s="136"/>
      <c r="BG1539" s="136"/>
      <c r="BH1539" s="136"/>
      <c r="BI1539" s="136"/>
      <c r="BJ1539" s="136"/>
      <c r="BK1539" s="136"/>
      <c r="BL1539" s="136"/>
      <c r="BM1539" s="136"/>
      <c r="BN1539" s="136"/>
      <c r="BO1539" s="136"/>
      <c r="BP1539" s="136"/>
      <c r="BQ1539" s="136"/>
      <c r="BR1539" s="136"/>
      <c r="BS1539" s="136"/>
      <c r="BT1539" s="136"/>
      <c r="BU1539" s="136"/>
    </row>
    <row r="1540" spans="1:73">
      <c r="A1540" s="145"/>
      <c r="B1540" s="83"/>
      <c r="C1540" s="83"/>
      <c r="D1540" s="136"/>
      <c r="E1540" s="136"/>
      <c r="F1540" s="136"/>
      <c r="G1540" s="136"/>
      <c r="H1540" s="136"/>
      <c r="I1540" s="137"/>
      <c r="J1540" s="137"/>
      <c r="K1540" s="137"/>
      <c r="L1540" s="136"/>
      <c r="M1540" s="136"/>
      <c r="N1540" s="145"/>
      <c r="O1540" s="136"/>
      <c r="P1540" s="136"/>
      <c r="Q1540" s="137"/>
      <c r="R1540" s="136"/>
      <c r="S1540" s="136"/>
      <c r="T1540" s="137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8"/>
      <c r="AE1540" s="138"/>
      <c r="AF1540" s="138"/>
      <c r="AG1540" s="138"/>
      <c r="AH1540" s="138"/>
      <c r="AI1540" s="138"/>
      <c r="AJ1540" s="138"/>
      <c r="AK1540" s="138"/>
      <c r="AL1540" s="138"/>
      <c r="AM1540" s="138"/>
      <c r="AN1540" s="138"/>
      <c r="AO1540" s="138"/>
      <c r="AP1540" s="136"/>
      <c r="AQ1540" s="136"/>
      <c r="AR1540" s="136"/>
      <c r="AS1540" s="136"/>
      <c r="AT1540" s="136"/>
      <c r="AU1540" s="136"/>
      <c r="AV1540" s="136"/>
      <c r="AW1540" s="136"/>
      <c r="AX1540" s="136"/>
      <c r="AY1540" s="136"/>
      <c r="AZ1540" s="136"/>
      <c r="BA1540" s="136"/>
      <c r="BB1540" s="136"/>
      <c r="BC1540" s="136"/>
      <c r="BD1540" s="136"/>
      <c r="BE1540" s="136"/>
      <c r="BF1540" s="136"/>
      <c r="BG1540" s="136"/>
      <c r="BH1540" s="136"/>
      <c r="BI1540" s="136"/>
      <c r="BJ1540" s="136"/>
      <c r="BK1540" s="136"/>
      <c r="BL1540" s="136"/>
      <c r="BM1540" s="136"/>
      <c r="BN1540" s="136"/>
      <c r="BO1540" s="136"/>
      <c r="BP1540" s="136"/>
      <c r="BQ1540" s="136"/>
      <c r="BR1540" s="136"/>
      <c r="BS1540" s="136"/>
      <c r="BT1540" s="136"/>
      <c r="BU1540" s="136"/>
    </row>
    <row r="1541" spans="1:73">
      <c r="A1541" s="145"/>
      <c r="B1541" s="83"/>
      <c r="C1541" s="83"/>
      <c r="D1541" s="136"/>
      <c r="E1541" s="136"/>
      <c r="F1541" s="136"/>
      <c r="G1541" s="136"/>
      <c r="H1541" s="136"/>
      <c r="I1541" s="137"/>
      <c r="J1541" s="137"/>
      <c r="K1541" s="137"/>
      <c r="L1541" s="136"/>
      <c r="M1541" s="136"/>
      <c r="N1541" s="145"/>
      <c r="O1541" s="136"/>
      <c r="P1541" s="136"/>
      <c r="Q1541" s="137"/>
      <c r="R1541" s="136"/>
      <c r="S1541" s="136"/>
      <c r="T1541" s="137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8"/>
      <c r="AE1541" s="138"/>
      <c r="AF1541" s="138"/>
      <c r="AG1541" s="138"/>
      <c r="AH1541" s="138"/>
      <c r="AI1541" s="138"/>
      <c r="AJ1541" s="138"/>
      <c r="AK1541" s="138"/>
      <c r="AL1541" s="138"/>
      <c r="AM1541" s="138"/>
      <c r="AN1541" s="138"/>
      <c r="AO1541" s="138"/>
      <c r="AP1541" s="136"/>
      <c r="AQ1541" s="136"/>
      <c r="AR1541" s="136"/>
      <c r="AS1541" s="136"/>
      <c r="AT1541" s="136"/>
      <c r="AU1541" s="136"/>
      <c r="AV1541" s="136"/>
      <c r="AW1541" s="136"/>
      <c r="AX1541" s="136"/>
      <c r="AY1541" s="136"/>
      <c r="AZ1541" s="136"/>
      <c r="BA1541" s="136"/>
      <c r="BB1541" s="136"/>
      <c r="BC1541" s="136"/>
      <c r="BD1541" s="136"/>
      <c r="BE1541" s="136"/>
      <c r="BF1541" s="136"/>
      <c r="BG1541" s="136"/>
      <c r="BH1541" s="136"/>
      <c r="BI1541" s="136"/>
      <c r="BJ1541" s="136"/>
      <c r="BK1541" s="136"/>
      <c r="BL1541" s="136"/>
      <c r="BM1541" s="136"/>
      <c r="BN1541" s="136"/>
      <c r="BO1541" s="136"/>
      <c r="BP1541" s="136"/>
      <c r="BQ1541" s="136"/>
      <c r="BR1541" s="136"/>
      <c r="BS1541" s="136"/>
      <c r="BT1541" s="136"/>
      <c r="BU1541" s="136"/>
    </row>
    <row r="1542" spans="1:73">
      <c r="A1542" s="145"/>
      <c r="B1542" s="83"/>
      <c r="C1542" s="83"/>
      <c r="D1542" s="136"/>
      <c r="E1542" s="136"/>
      <c r="F1542" s="136"/>
      <c r="G1542" s="136"/>
      <c r="H1542" s="136"/>
      <c r="I1542" s="137"/>
      <c r="J1542" s="137"/>
      <c r="K1542" s="137"/>
      <c r="L1542" s="136"/>
      <c r="M1542" s="136"/>
      <c r="N1542" s="145"/>
      <c r="O1542" s="136"/>
      <c r="P1542" s="136"/>
      <c r="Q1542" s="137"/>
      <c r="R1542" s="136"/>
      <c r="S1542" s="136"/>
      <c r="T1542" s="137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8"/>
      <c r="AE1542" s="138"/>
      <c r="AF1542" s="138"/>
      <c r="AG1542" s="138"/>
      <c r="AH1542" s="138"/>
      <c r="AI1542" s="138"/>
      <c r="AJ1542" s="138"/>
      <c r="AK1542" s="138"/>
      <c r="AL1542" s="138"/>
      <c r="AM1542" s="138"/>
      <c r="AN1542" s="138"/>
      <c r="AO1542" s="138"/>
      <c r="AP1542" s="136"/>
      <c r="AQ1542" s="136"/>
      <c r="AR1542" s="136"/>
      <c r="AS1542" s="136"/>
      <c r="AT1542" s="136"/>
      <c r="AU1542" s="136"/>
      <c r="AV1542" s="136"/>
      <c r="AW1542" s="136"/>
      <c r="AX1542" s="136"/>
      <c r="AY1542" s="136"/>
      <c r="AZ1542" s="136"/>
      <c r="BA1542" s="136"/>
      <c r="BB1542" s="136"/>
      <c r="BC1542" s="136"/>
      <c r="BD1542" s="136"/>
      <c r="BE1542" s="136"/>
      <c r="BF1542" s="136"/>
      <c r="BG1542" s="136"/>
      <c r="BH1542" s="136"/>
      <c r="BI1542" s="136"/>
      <c r="BJ1542" s="136"/>
      <c r="BK1542" s="136"/>
      <c r="BL1542" s="136"/>
      <c r="BM1542" s="136"/>
      <c r="BN1542" s="136"/>
      <c r="BO1542" s="136"/>
      <c r="BP1542" s="136"/>
      <c r="BQ1542" s="136"/>
      <c r="BR1542" s="136"/>
      <c r="BS1542" s="136"/>
      <c r="BT1542" s="136"/>
      <c r="BU1542" s="136"/>
    </row>
    <row r="1543" spans="1:73">
      <c r="A1543" s="145"/>
      <c r="B1543" s="83"/>
      <c r="C1543" s="83"/>
      <c r="D1543" s="136"/>
      <c r="E1543" s="136"/>
      <c r="F1543" s="136"/>
      <c r="G1543" s="136"/>
      <c r="H1543" s="136"/>
      <c r="I1543" s="137"/>
      <c r="J1543" s="137"/>
      <c r="K1543" s="137"/>
      <c r="L1543" s="136"/>
      <c r="M1543" s="136"/>
      <c r="N1543" s="145"/>
      <c r="O1543" s="136"/>
      <c r="P1543" s="136"/>
      <c r="Q1543" s="137"/>
      <c r="R1543" s="136"/>
      <c r="S1543" s="136"/>
      <c r="T1543" s="137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8"/>
      <c r="AE1543" s="138"/>
      <c r="AF1543" s="138"/>
      <c r="AG1543" s="138"/>
      <c r="AH1543" s="138"/>
      <c r="AI1543" s="138"/>
      <c r="AJ1543" s="138"/>
      <c r="AK1543" s="138"/>
      <c r="AL1543" s="138"/>
      <c r="AM1543" s="138"/>
      <c r="AN1543" s="138"/>
      <c r="AO1543" s="138"/>
      <c r="AP1543" s="136"/>
      <c r="AQ1543" s="136"/>
      <c r="AR1543" s="136"/>
      <c r="AS1543" s="136"/>
      <c r="AT1543" s="136"/>
      <c r="AU1543" s="136"/>
      <c r="AV1543" s="136"/>
      <c r="AW1543" s="136"/>
      <c r="AX1543" s="136"/>
      <c r="AY1543" s="136"/>
      <c r="AZ1543" s="136"/>
      <c r="BA1543" s="136"/>
      <c r="BB1543" s="136"/>
      <c r="BC1543" s="136"/>
      <c r="BD1543" s="136"/>
      <c r="BE1543" s="136"/>
      <c r="BF1543" s="136"/>
      <c r="BG1543" s="136"/>
      <c r="BH1543" s="136"/>
      <c r="BI1543" s="136"/>
      <c r="BJ1543" s="136"/>
      <c r="BK1543" s="136"/>
      <c r="BL1543" s="136"/>
      <c r="BM1543" s="136"/>
      <c r="BN1543" s="136"/>
      <c r="BO1543" s="136"/>
      <c r="BP1543" s="136"/>
      <c r="BQ1543" s="136"/>
      <c r="BR1543" s="136"/>
      <c r="BS1543" s="136"/>
      <c r="BT1543" s="136"/>
      <c r="BU1543" s="136"/>
    </row>
    <row r="1544" spans="1:73">
      <c r="A1544" s="145"/>
      <c r="B1544" s="83"/>
      <c r="C1544" s="83"/>
      <c r="D1544" s="136"/>
      <c r="E1544" s="136"/>
      <c r="F1544" s="136"/>
      <c r="G1544" s="136"/>
      <c r="H1544" s="136"/>
      <c r="I1544" s="137"/>
      <c r="J1544" s="137"/>
      <c r="K1544" s="137"/>
      <c r="L1544" s="136"/>
      <c r="M1544" s="136"/>
      <c r="N1544" s="145"/>
      <c r="O1544" s="136"/>
      <c r="P1544" s="136"/>
      <c r="Q1544" s="137"/>
      <c r="R1544" s="136"/>
      <c r="S1544" s="136"/>
      <c r="T1544" s="137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8"/>
      <c r="AE1544" s="138"/>
      <c r="AF1544" s="138"/>
      <c r="AG1544" s="138"/>
      <c r="AH1544" s="138"/>
      <c r="AI1544" s="138"/>
      <c r="AJ1544" s="138"/>
      <c r="AK1544" s="138"/>
      <c r="AL1544" s="138"/>
      <c r="AM1544" s="138"/>
      <c r="AN1544" s="138"/>
      <c r="AO1544" s="138"/>
      <c r="AP1544" s="136"/>
      <c r="AQ1544" s="136"/>
      <c r="AR1544" s="136"/>
      <c r="AS1544" s="136"/>
      <c r="AT1544" s="136"/>
      <c r="AU1544" s="136"/>
      <c r="AV1544" s="136"/>
      <c r="AW1544" s="136"/>
      <c r="AX1544" s="136"/>
      <c r="AY1544" s="136"/>
      <c r="AZ1544" s="136"/>
      <c r="BA1544" s="136"/>
      <c r="BB1544" s="136"/>
      <c r="BC1544" s="136"/>
      <c r="BD1544" s="136"/>
      <c r="BE1544" s="136"/>
      <c r="BF1544" s="136"/>
      <c r="BG1544" s="136"/>
      <c r="BH1544" s="136"/>
      <c r="BI1544" s="136"/>
      <c r="BJ1544" s="136"/>
      <c r="BK1544" s="136"/>
      <c r="BL1544" s="136"/>
      <c r="BM1544" s="136"/>
      <c r="BN1544" s="136"/>
      <c r="BO1544" s="136"/>
      <c r="BP1544" s="136"/>
      <c r="BQ1544" s="136"/>
      <c r="BR1544" s="136"/>
      <c r="BS1544" s="136"/>
      <c r="BT1544" s="136"/>
      <c r="BU1544" s="136"/>
    </row>
    <row r="1545" spans="1:73">
      <c r="A1545" s="145"/>
      <c r="B1545" s="83"/>
      <c r="C1545" s="83"/>
      <c r="D1545" s="136"/>
      <c r="E1545" s="136"/>
      <c r="F1545" s="136"/>
      <c r="G1545" s="136"/>
      <c r="H1545" s="136"/>
      <c r="I1545" s="137"/>
      <c r="J1545" s="137"/>
      <c r="K1545" s="137"/>
      <c r="L1545" s="136"/>
      <c r="M1545" s="136"/>
      <c r="N1545" s="145"/>
      <c r="O1545" s="136"/>
      <c r="P1545" s="136"/>
      <c r="Q1545" s="137"/>
      <c r="R1545" s="136"/>
      <c r="S1545" s="136"/>
      <c r="T1545" s="137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8"/>
      <c r="AE1545" s="138"/>
      <c r="AF1545" s="138"/>
      <c r="AG1545" s="138"/>
      <c r="AH1545" s="138"/>
      <c r="AI1545" s="138"/>
      <c r="AJ1545" s="138"/>
      <c r="AK1545" s="138"/>
      <c r="AL1545" s="138"/>
      <c r="AM1545" s="138"/>
      <c r="AN1545" s="138"/>
      <c r="AO1545" s="138"/>
      <c r="AP1545" s="136"/>
      <c r="AQ1545" s="136"/>
      <c r="AR1545" s="136"/>
      <c r="AS1545" s="136"/>
      <c r="AT1545" s="136"/>
      <c r="AU1545" s="136"/>
      <c r="AV1545" s="136"/>
      <c r="AW1545" s="136"/>
      <c r="AX1545" s="136"/>
      <c r="AY1545" s="136"/>
      <c r="AZ1545" s="136"/>
      <c r="BA1545" s="136"/>
      <c r="BB1545" s="136"/>
      <c r="BC1545" s="136"/>
      <c r="BD1545" s="136"/>
      <c r="BE1545" s="136"/>
      <c r="BF1545" s="136"/>
      <c r="BG1545" s="136"/>
      <c r="BH1545" s="136"/>
      <c r="BI1545" s="136"/>
      <c r="BJ1545" s="136"/>
      <c r="BK1545" s="136"/>
      <c r="BL1545" s="136"/>
      <c r="BM1545" s="136"/>
      <c r="BN1545" s="136"/>
      <c r="BO1545" s="136"/>
      <c r="BP1545" s="136"/>
      <c r="BQ1545" s="136"/>
      <c r="BR1545" s="136"/>
      <c r="BS1545" s="136"/>
      <c r="BT1545" s="136"/>
      <c r="BU1545" s="136"/>
    </row>
    <row r="1546" spans="1:73">
      <c r="A1546" s="145"/>
      <c r="B1546" s="83"/>
      <c r="C1546" s="83"/>
      <c r="D1546" s="136"/>
      <c r="E1546" s="136"/>
      <c r="F1546" s="136"/>
      <c r="G1546" s="136"/>
      <c r="H1546" s="136"/>
      <c r="I1546" s="137"/>
      <c r="J1546" s="137"/>
      <c r="K1546" s="137"/>
      <c r="L1546" s="136"/>
      <c r="M1546" s="136"/>
      <c r="N1546" s="145"/>
      <c r="O1546" s="136"/>
      <c r="P1546" s="136"/>
      <c r="Q1546" s="137"/>
      <c r="R1546" s="136"/>
      <c r="S1546" s="136"/>
      <c r="T1546" s="137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8"/>
      <c r="AE1546" s="138"/>
      <c r="AF1546" s="138"/>
      <c r="AG1546" s="138"/>
      <c r="AH1546" s="138"/>
      <c r="AI1546" s="138"/>
      <c r="AJ1546" s="138"/>
      <c r="AK1546" s="138"/>
      <c r="AL1546" s="138"/>
      <c r="AM1546" s="138"/>
      <c r="AN1546" s="138"/>
      <c r="AO1546" s="138"/>
      <c r="AP1546" s="136"/>
      <c r="AQ1546" s="136"/>
      <c r="AR1546" s="136"/>
      <c r="AS1546" s="136"/>
      <c r="AT1546" s="136"/>
      <c r="AU1546" s="136"/>
      <c r="AV1546" s="136"/>
      <c r="AW1546" s="136"/>
      <c r="AX1546" s="136"/>
      <c r="AY1546" s="136"/>
      <c r="AZ1546" s="136"/>
      <c r="BA1546" s="136"/>
      <c r="BB1546" s="136"/>
      <c r="BC1546" s="136"/>
      <c r="BD1546" s="136"/>
      <c r="BE1546" s="136"/>
      <c r="BF1546" s="136"/>
      <c r="BG1546" s="136"/>
      <c r="BH1546" s="136"/>
      <c r="BI1546" s="136"/>
      <c r="BJ1546" s="136"/>
      <c r="BK1546" s="136"/>
      <c r="BL1546" s="136"/>
      <c r="BM1546" s="136"/>
      <c r="BN1546" s="136"/>
      <c r="BO1546" s="136"/>
      <c r="BP1546" s="136"/>
      <c r="BQ1546" s="136"/>
      <c r="BR1546" s="136"/>
      <c r="BS1546" s="136"/>
      <c r="BT1546" s="136"/>
      <c r="BU1546" s="136"/>
    </row>
    <row r="1547" spans="1:73">
      <c r="A1547" s="145"/>
      <c r="B1547" s="83"/>
      <c r="C1547" s="83"/>
      <c r="D1547" s="136"/>
      <c r="E1547" s="136"/>
      <c r="F1547" s="136"/>
      <c r="G1547" s="136"/>
      <c r="H1547" s="136"/>
      <c r="I1547" s="137"/>
      <c r="J1547" s="137"/>
      <c r="K1547" s="137"/>
      <c r="L1547" s="136"/>
      <c r="M1547" s="136"/>
      <c r="N1547" s="145"/>
      <c r="O1547" s="136"/>
      <c r="P1547" s="136"/>
      <c r="Q1547" s="137"/>
      <c r="R1547" s="136"/>
      <c r="S1547" s="136"/>
      <c r="T1547" s="137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8"/>
      <c r="AE1547" s="138"/>
      <c r="AF1547" s="138"/>
      <c r="AG1547" s="138"/>
      <c r="AH1547" s="138"/>
      <c r="AI1547" s="138"/>
      <c r="AJ1547" s="138"/>
      <c r="AK1547" s="138"/>
      <c r="AL1547" s="138"/>
      <c r="AM1547" s="138"/>
      <c r="AN1547" s="138"/>
      <c r="AO1547" s="138"/>
      <c r="AP1547" s="136"/>
      <c r="AQ1547" s="136"/>
      <c r="AR1547" s="136"/>
      <c r="AS1547" s="136"/>
      <c r="AT1547" s="136"/>
      <c r="AU1547" s="136"/>
      <c r="AV1547" s="136"/>
      <c r="AW1547" s="136"/>
      <c r="AX1547" s="136"/>
      <c r="AY1547" s="136"/>
      <c r="AZ1547" s="136"/>
      <c r="BA1547" s="136"/>
      <c r="BB1547" s="136"/>
      <c r="BC1547" s="136"/>
      <c r="BD1547" s="136"/>
      <c r="BE1547" s="136"/>
      <c r="BF1547" s="136"/>
      <c r="BG1547" s="136"/>
      <c r="BH1547" s="136"/>
      <c r="BI1547" s="136"/>
      <c r="BJ1547" s="136"/>
      <c r="BK1547" s="136"/>
      <c r="BL1547" s="136"/>
      <c r="BM1547" s="136"/>
      <c r="BN1547" s="136"/>
      <c r="BO1547" s="136"/>
      <c r="BP1547" s="136"/>
      <c r="BQ1547" s="136"/>
      <c r="BR1547" s="136"/>
      <c r="BS1547" s="136"/>
      <c r="BT1547" s="136"/>
      <c r="BU1547" s="136"/>
    </row>
    <row r="1548" spans="1:73">
      <c r="A1548" s="145"/>
      <c r="B1548" s="83"/>
      <c r="C1548" s="83"/>
      <c r="D1548" s="136"/>
      <c r="E1548" s="136"/>
      <c r="F1548" s="136"/>
      <c r="G1548" s="136"/>
      <c r="H1548" s="136"/>
      <c r="I1548" s="137"/>
      <c r="J1548" s="137"/>
      <c r="K1548" s="137"/>
      <c r="L1548" s="136"/>
      <c r="M1548" s="136"/>
      <c r="N1548" s="145"/>
      <c r="O1548" s="136"/>
      <c r="P1548" s="136"/>
      <c r="Q1548" s="137"/>
      <c r="R1548" s="136"/>
      <c r="S1548" s="136"/>
      <c r="T1548" s="137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8"/>
      <c r="AE1548" s="138"/>
      <c r="AF1548" s="138"/>
      <c r="AG1548" s="138"/>
      <c r="AH1548" s="138"/>
      <c r="AI1548" s="138"/>
      <c r="AJ1548" s="138"/>
      <c r="AK1548" s="138"/>
      <c r="AL1548" s="138"/>
      <c r="AM1548" s="138"/>
      <c r="AN1548" s="138"/>
      <c r="AO1548" s="138"/>
      <c r="AP1548" s="136"/>
      <c r="AQ1548" s="136"/>
      <c r="AR1548" s="136"/>
      <c r="AS1548" s="136"/>
      <c r="AT1548" s="136"/>
      <c r="AU1548" s="136"/>
      <c r="AV1548" s="136"/>
      <c r="AW1548" s="136"/>
      <c r="AX1548" s="136"/>
      <c r="AY1548" s="136"/>
      <c r="AZ1548" s="136"/>
      <c r="BA1548" s="136"/>
      <c r="BB1548" s="136"/>
      <c r="BC1548" s="136"/>
      <c r="BD1548" s="136"/>
      <c r="BE1548" s="136"/>
      <c r="BF1548" s="136"/>
      <c r="BG1548" s="136"/>
      <c r="BH1548" s="136"/>
      <c r="BI1548" s="136"/>
      <c r="BJ1548" s="136"/>
      <c r="BK1548" s="136"/>
      <c r="BL1548" s="136"/>
      <c r="BM1548" s="136"/>
      <c r="BN1548" s="136"/>
      <c r="BO1548" s="136"/>
      <c r="BP1548" s="136"/>
      <c r="BQ1548" s="136"/>
      <c r="BR1548" s="136"/>
      <c r="BS1548" s="136"/>
      <c r="BT1548" s="136"/>
      <c r="BU1548" s="136"/>
    </row>
    <row r="1549" spans="1:73">
      <c r="A1549" s="145"/>
      <c r="B1549" s="83"/>
      <c r="C1549" s="83"/>
      <c r="D1549" s="136"/>
      <c r="E1549" s="136"/>
      <c r="F1549" s="136"/>
      <c r="G1549" s="136"/>
      <c r="H1549" s="136"/>
      <c r="I1549" s="137"/>
      <c r="J1549" s="137"/>
      <c r="K1549" s="137"/>
      <c r="L1549" s="136"/>
      <c r="M1549" s="136"/>
      <c r="N1549" s="145"/>
      <c r="O1549" s="136"/>
      <c r="P1549" s="136"/>
      <c r="Q1549" s="137"/>
      <c r="R1549" s="136"/>
      <c r="S1549" s="136"/>
      <c r="T1549" s="137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8"/>
      <c r="AE1549" s="138"/>
      <c r="AF1549" s="138"/>
      <c r="AG1549" s="138"/>
      <c r="AH1549" s="138"/>
      <c r="AI1549" s="138"/>
      <c r="AJ1549" s="138"/>
      <c r="AK1549" s="138"/>
      <c r="AL1549" s="138"/>
      <c r="AM1549" s="138"/>
      <c r="AN1549" s="138"/>
      <c r="AO1549" s="138"/>
      <c r="AP1549" s="136"/>
      <c r="AQ1549" s="136"/>
      <c r="AR1549" s="136"/>
      <c r="AS1549" s="136"/>
      <c r="AT1549" s="136"/>
      <c r="AU1549" s="136"/>
      <c r="AV1549" s="136"/>
      <c r="AW1549" s="136"/>
      <c r="AX1549" s="136"/>
      <c r="AY1549" s="136"/>
      <c r="AZ1549" s="136"/>
      <c r="BA1549" s="136"/>
      <c r="BB1549" s="136"/>
      <c r="BC1549" s="136"/>
      <c r="BD1549" s="136"/>
      <c r="BE1549" s="136"/>
      <c r="BF1549" s="136"/>
      <c r="BG1549" s="136"/>
      <c r="BH1549" s="136"/>
      <c r="BI1549" s="136"/>
      <c r="BJ1549" s="136"/>
      <c r="BK1549" s="136"/>
      <c r="BL1549" s="136"/>
      <c r="BM1549" s="136"/>
      <c r="BN1549" s="136"/>
      <c r="BO1549" s="136"/>
      <c r="BP1549" s="136"/>
      <c r="BQ1549" s="136"/>
      <c r="BR1549" s="136"/>
      <c r="BS1549" s="136"/>
      <c r="BT1549" s="136"/>
      <c r="BU1549" s="136"/>
    </row>
    <row r="1550" spans="1:73">
      <c r="A1550" s="145"/>
      <c r="B1550" s="83"/>
      <c r="C1550" s="83"/>
      <c r="D1550" s="136"/>
      <c r="E1550" s="136"/>
      <c r="F1550" s="136"/>
      <c r="G1550" s="136"/>
      <c r="H1550" s="136"/>
      <c r="I1550" s="137"/>
      <c r="J1550" s="137"/>
      <c r="K1550" s="137"/>
      <c r="L1550" s="136"/>
      <c r="M1550" s="136"/>
      <c r="N1550" s="145"/>
      <c r="O1550" s="136"/>
      <c r="P1550" s="136"/>
      <c r="Q1550" s="137"/>
      <c r="R1550" s="136"/>
      <c r="S1550" s="136"/>
      <c r="T1550" s="137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8"/>
      <c r="AE1550" s="138"/>
      <c r="AF1550" s="138"/>
      <c r="AG1550" s="138"/>
      <c r="AH1550" s="138"/>
      <c r="AI1550" s="138"/>
      <c r="AJ1550" s="138"/>
      <c r="AK1550" s="138"/>
      <c r="AL1550" s="138"/>
      <c r="AM1550" s="138"/>
      <c r="AN1550" s="138"/>
      <c r="AO1550" s="138"/>
      <c r="AP1550" s="136"/>
      <c r="AQ1550" s="136"/>
      <c r="AR1550" s="136"/>
      <c r="AS1550" s="136"/>
      <c r="AT1550" s="136"/>
      <c r="AU1550" s="136"/>
      <c r="AV1550" s="136"/>
      <c r="AW1550" s="136"/>
      <c r="AX1550" s="136"/>
      <c r="AY1550" s="136"/>
      <c r="AZ1550" s="136"/>
      <c r="BA1550" s="136"/>
      <c r="BB1550" s="136"/>
      <c r="BC1550" s="136"/>
      <c r="BD1550" s="136"/>
      <c r="BE1550" s="136"/>
      <c r="BF1550" s="136"/>
      <c r="BG1550" s="136"/>
      <c r="BH1550" s="136"/>
      <c r="BI1550" s="136"/>
      <c r="BJ1550" s="136"/>
      <c r="BK1550" s="136"/>
      <c r="BL1550" s="136"/>
      <c r="BM1550" s="136"/>
      <c r="BN1550" s="136"/>
      <c r="BO1550" s="136"/>
      <c r="BP1550" s="136"/>
      <c r="BQ1550" s="136"/>
      <c r="BR1550" s="136"/>
      <c r="BS1550" s="136"/>
      <c r="BT1550" s="136"/>
      <c r="BU1550" s="136"/>
    </row>
    <row r="1551" spans="1:73">
      <c r="A1551" s="145"/>
      <c r="B1551" s="83"/>
      <c r="C1551" s="83"/>
      <c r="D1551" s="136"/>
      <c r="E1551" s="136"/>
      <c r="F1551" s="136"/>
      <c r="G1551" s="136"/>
      <c r="H1551" s="136"/>
      <c r="I1551" s="137"/>
      <c r="J1551" s="137"/>
      <c r="K1551" s="137"/>
      <c r="L1551" s="136"/>
      <c r="M1551" s="136"/>
      <c r="N1551" s="145"/>
      <c r="O1551" s="136"/>
      <c r="P1551" s="136"/>
      <c r="Q1551" s="137"/>
      <c r="R1551" s="136"/>
      <c r="S1551" s="136"/>
      <c r="T1551" s="137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8"/>
      <c r="AE1551" s="138"/>
      <c r="AF1551" s="138"/>
      <c r="AG1551" s="138"/>
      <c r="AH1551" s="138"/>
      <c r="AI1551" s="138"/>
      <c r="AJ1551" s="138"/>
      <c r="AK1551" s="138"/>
      <c r="AL1551" s="138"/>
      <c r="AM1551" s="138"/>
      <c r="AN1551" s="138"/>
      <c r="AO1551" s="138"/>
      <c r="AP1551" s="136"/>
      <c r="AQ1551" s="136"/>
      <c r="AR1551" s="136"/>
      <c r="AS1551" s="136"/>
      <c r="AT1551" s="136"/>
      <c r="AU1551" s="136"/>
      <c r="AV1551" s="136"/>
      <c r="AW1551" s="136"/>
      <c r="AX1551" s="136"/>
      <c r="AY1551" s="136"/>
      <c r="AZ1551" s="136"/>
      <c r="BA1551" s="136"/>
      <c r="BB1551" s="136"/>
      <c r="BC1551" s="136"/>
      <c r="BD1551" s="136"/>
      <c r="BE1551" s="136"/>
      <c r="BF1551" s="136"/>
      <c r="BG1551" s="136"/>
      <c r="BH1551" s="136"/>
      <c r="BI1551" s="136"/>
      <c r="BJ1551" s="136"/>
      <c r="BK1551" s="136"/>
      <c r="BL1551" s="136"/>
      <c r="BM1551" s="136"/>
      <c r="BN1551" s="136"/>
      <c r="BO1551" s="136"/>
      <c r="BP1551" s="136"/>
      <c r="BQ1551" s="136"/>
      <c r="BR1551" s="136"/>
      <c r="BS1551" s="136"/>
      <c r="BT1551" s="136"/>
      <c r="BU1551" s="136"/>
    </row>
    <row r="1552" spans="1:73">
      <c r="A1552" s="145"/>
      <c r="B1552" s="83"/>
      <c r="C1552" s="83"/>
      <c r="D1552" s="136"/>
      <c r="E1552" s="136"/>
      <c r="F1552" s="136"/>
      <c r="G1552" s="136"/>
      <c r="H1552" s="136"/>
      <c r="I1552" s="137"/>
      <c r="J1552" s="137"/>
      <c r="K1552" s="137"/>
      <c r="L1552" s="136"/>
      <c r="M1552" s="136"/>
      <c r="N1552" s="145"/>
      <c r="O1552" s="136"/>
      <c r="P1552" s="136"/>
      <c r="Q1552" s="137"/>
      <c r="R1552" s="136"/>
      <c r="S1552" s="136"/>
      <c r="T1552" s="137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8"/>
      <c r="AE1552" s="138"/>
      <c r="AF1552" s="138"/>
      <c r="AG1552" s="138"/>
      <c r="AH1552" s="138"/>
      <c r="AI1552" s="138"/>
      <c r="AJ1552" s="138"/>
      <c r="AK1552" s="138"/>
      <c r="AL1552" s="138"/>
      <c r="AM1552" s="138"/>
      <c r="AN1552" s="138"/>
      <c r="AO1552" s="138"/>
      <c r="AP1552" s="136"/>
      <c r="AQ1552" s="136"/>
      <c r="AR1552" s="136"/>
      <c r="AS1552" s="136"/>
      <c r="AT1552" s="136"/>
      <c r="AU1552" s="136"/>
      <c r="AV1552" s="136"/>
      <c r="AW1552" s="136"/>
      <c r="AX1552" s="136"/>
      <c r="AY1552" s="136"/>
      <c r="AZ1552" s="136"/>
      <c r="BA1552" s="136"/>
      <c r="BB1552" s="136"/>
      <c r="BC1552" s="136"/>
      <c r="BD1552" s="136"/>
      <c r="BE1552" s="136"/>
      <c r="BF1552" s="136"/>
      <c r="BG1552" s="136"/>
      <c r="BH1552" s="136"/>
      <c r="BI1552" s="136"/>
      <c r="BJ1552" s="136"/>
      <c r="BK1552" s="136"/>
      <c r="BL1552" s="136"/>
      <c r="BM1552" s="136"/>
      <c r="BN1552" s="136"/>
      <c r="BO1552" s="136"/>
      <c r="BP1552" s="136"/>
      <c r="BQ1552" s="136"/>
      <c r="BR1552" s="136"/>
      <c r="BS1552" s="136"/>
      <c r="BT1552" s="136"/>
      <c r="BU1552" s="136"/>
    </row>
    <row r="1553" spans="1:73">
      <c r="A1553" s="145"/>
      <c r="B1553" s="83"/>
      <c r="C1553" s="83"/>
      <c r="D1553" s="136"/>
      <c r="E1553" s="136"/>
      <c r="F1553" s="136"/>
      <c r="G1553" s="136"/>
      <c r="H1553" s="136"/>
      <c r="I1553" s="137"/>
      <c r="J1553" s="137"/>
      <c r="K1553" s="137"/>
      <c r="L1553" s="136"/>
      <c r="M1553" s="136"/>
      <c r="N1553" s="145"/>
      <c r="O1553" s="136"/>
      <c r="P1553" s="136"/>
      <c r="Q1553" s="137"/>
      <c r="R1553" s="136"/>
      <c r="S1553" s="136"/>
      <c r="T1553" s="137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8"/>
      <c r="AE1553" s="138"/>
      <c r="AF1553" s="138"/>
      <c r="AG1553" s="138"/>
      <c r="AH1553" s="138"/>
      <c r="AI1553" s="138"/>
      <c r="AJ1553" s="138"/>
      <c r="AK1553" s="138"/>
      <c r="AL1553" s="138"/>
      <c r="AM1553" s="138"/>
      <c r="AN1553" s="138"/>
      <c r="AO1553" s="138"/>
      <c r="AP1553" s="136"/>
      <c r="AQ1553" s="136"/>
      <c r="AR1553" s="136"/>
      <c r="AS1553" s="136"/>
      <c r="AT1553" s="136"/>
      <c r="AU1553" s="136"/>
      <c r="AV1553" s="136"/>
      <c r="AW1553" s="136"/>
      <c r="AX1553" s="136"/>
      <c r="AY1553" s="136"/>
      <c r="AZ1553" s="136"/>
      <c r="BA1553" s="136"/>
      <c r="BB1553" s="136"/>
      <c r="BC1553" s="136"/>
      <c r="BD1553" s="136"/>
      <c r="BE1553" s="136"/>
      <c r="BF1553" s="136"/>
      <c r="BG1553" s="136"/>
      <c r="BH1553" s="136"/>
      <c r="BI1553" s="136"/>
      <c r="BJ1553" s="136"/>
      <c r="BK1553" s="136"/>
      <c r="BL1553" s="136"/>
      <c r="BM1553" s="136"/>
      <c r="BN1553" s="136"/>
      <c r="BO1553" s="136"/>
      <c r="BP1553" s="136"/>
      <c r="BQ1553" s="136"/>
      <c r="BR1553" s="136"/>
      <c r="BS1553" s="136"/>
      <c r="BT1553" s="136"/>
      <c r="BU1553" s="136"/>
    </row>
    <row r="1554" spans="1:73">
      <c r="A1554" s="145"/>
      <c r="B1554" s="83"/>
      <c r="C1554" s="83"/>
      <c r="D1554" s="136"/>
      <c r="E1554" s="136"/>
      <c r="F1554" s="136"/>
      <c r="G1554" s="136"/>
      <c r="H1554" s="136"/>
      <c r="I1554" s="137"/>
      <c r="J1554" s="137"/>
      <c r="K1554" s="137"/>
      <c r="L1554" s="136"/>
      <c r="M1554" s="136"/>
      <c r="N1554" s="145"/>
      <c r="O1554" s="136"/>
      <c r="P1554" s="136"/>
      <c r="Q1554" s="137"/>
      <c r="R1554" s="136"/>
      <c r="S1554" s="136"/>
      <c r="T1554" s="137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8"/>
      <c r="AE1554" s="138"/>
      <c r="AF1554" s="138"/>
      <c r="AG1554" s="138"/>
      <c r="AH1554" s="138"/>
      <c r="AI1554" s="138"/>
      <c r="AJ1554" s="138"/>
      <c r="AK1554" s="138"/>
      <c r="AL1554" s="138"/>
      <c r="AM1554" s="138"/>
      <c r="AN1554" s="138"/>
      <c r="AO1554" s="138"/>
      <c r="AP1554" s="136"/>
      <c r="AQ1554" s="136"/>
      <c r="AR1554" s="136"/>
      <c r="AS1554" s="136"/>
      <c r="AT1554" s="136"/>
      <c r="AU1554" s="136"/>
      <c r="AV1554" s="136"/>
      <c r="AW1554" s="136"/>
      <c r="AX1554" s="136"/>
      <c r="AY1554" s="136"/>
      <c r="AZ1554" s="136"/>
      <c r="BA1554" s="136"/>
      <c r="BB1554" s="136"/>
      <c r="BC1554" s="136"/>
      <c r="BD1554" s="136"/>
      <c r="BE1554" s="136"/>
      <c r="BF1554" s="136"/>
      <c r="BG1554" s="136"/>
      <c r="BH1554" s="136"/>
      <c r="BI1554" s="136"/>
      <c r="BJ1554" s="136"/>
      <c r="BK1554" s="136"/>
      <c r="BL1554" s="136"/>
      <c r="BM1554" s="136"/>
      <c r="BN1554" s="136"/>
      <c r="BO1554" s="136"/>
      <c r="BP1554" s="136"/>
      <c r="BQ1554" s="136"/>
      <c r="BR1554" s="136"/>
      <c r="BS1554" s="136"/>
      <c r="BT1554" s="136"/>
      <c r="BU1554" s="136"/>
    </row>
    <row r="1555" spans="1:73">
      <c r="A1555" s="145"/>
      <c r="B1555" s="83"/>
      <c r="C1555" s="83"/>
      <c r="D1555" s="136"/>
      <c r="E1555" s="136"/>
      <c r="F1555" s="136"/>
      <c r="G1555" s="136"/>
      <c r="H1555" s="136"/>
      <c r="I1555" s="137"/>
      <c r="J1555" s="137"/>
      <c r="K1555" s="137"/>
      <c r="L1555" s="136"/>
      <c r="M1555" s="136"/>
      <c r="N1555" s="145"/>
      <c r="O1555" s="136"/>
      <c r="P1555" s="136"/>
      <c r="Q1555" s="137"/>
      <c r="R1555" s="136"/>
      <c r="S1555" s="136"/>
      <c r="T1555" s="137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8"/>
      <c r="AE1555" s="138"/>
      <c r="AF1555" s="138"/>
      <c r="AG1555" s="138"/>
      <c r="AH1555" s="138"/>
      <c r="AI1555" s="138"/>
      <c r="AJ1555" s="138"/>
      <c r="AK1555" s="138"/>
      <c r="AL1555" s="138"/>
      <c r="AM1555" s="138"/>
      <c r="AN1555" s="138"/>
      <c r="AO1555" s="138"/>
      <c r="AP1555" s="136"/>
      <c r="AQ1555" s="136"/>
      <c r="AR1555" s="136"/>
      <c r="AS1555" s="136"/>
      <c r="AT1555" s="136"/>
      <c r="AU1555" s="136"/>
      <c r="AV1555" s="136"/>
      <c r="AW1555" s="136"/>
      <c r="AX1555" s="136"/>
      <c r="AY1555" s="136"/>
      <c r="AZ1555" s="136"/>
      <c r="BA1555" s="136"/>
      <c r="BB1555" s="136"/>
      <c r="BC1555" s="136"/>
      <c r="BD1555" s="136"/>
      <c r="BE1555" s="136"/>
      <c r="BF1555" s="136"/>
      <c r="BG1555" s="136"/>
      <c r="BH1555" s="136"/>
      <c r="BI1555" s="136"/>
      <c r="BJ1555" s="136"/>
      <c r="BK1555" s="136"/>
      <c r="BL1555" s="136"/>
      <c r="BM1555" s="136"/>
      <c r="BN1555" s="136"/>
      <c r="BO1555" s="136"/>
      <c r="BP1555" s="136"/>
      <c r="BQ1555" s="136"/>
      <c r="BR1555" s="136"/>
      <c r="BS1555" s="136"/>
      <c r="BT1555" s="136"/>
      <c r="BU1555" s="136"/>
    </row>
    <row r="1556" spans="1:73">
      <c r="A1556" s="145"/>
      <c r="B1556" s="83"/>
      <c r="C1556" s="83"/>
      <c r="D1556" s="136"/>
      <c r="E1556" s="136"/>
      <c r="F1556" s="136"/>
      <c r="G1556" s="136"/>
      <c r="H1556" s="136"/>
      <c r="I1556" s="137"/>
      <c r="J1556" s="137"/>
      <c r="K1556" s="137"/>
      <c r="L1556" s="136"/>
      <c r="M1556" s="136"/>
      <c r="N1556" s="145"/>
      <c r="O1556" s="136"/>
      <c r="P1556" s="136"/>
      <c r="Q1556" s="137"/>
      <c r="R1556" s="136"/>
      <c r="S1556" s="136"/>
      <c r="T1556" s="137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8"/>
      <c r="AE1556" s="138"/>
      <c r="AF1556" s="138"/>
      <c r="AG1556" s="138"/>
      <c r="AH1556" s="138"/>
      <c r="AI1556" s="138"/>
      <c r="AJ1556" s="138"/>
      <c r="AK1556" s="138"/>
      <c r="AL1556" s="138"/>
      <c r="AM1556" s="138"/>
      <c r="AN1556" s="138"/>
      <c r="AO1556" s="138"/>
      <c r="AP1556" s="136"/>
      <c r="AQ1556" s="136"/>
      <c r="AR1556" s="136"/>
      <c r="AS1556" s="136"/>
      <c r="AT1556" s="136"/>
      <c r="AU1556" s="136"/>
      <c r="AV1556" s="136"/>
      <c r="AW1556" s="136"/>
      <c r="AX1556" s="136"/>
      <c r="AY1556" s="136"/>
      <c r="AZ1556" s="136"/>
      <c r="BA1556" s="136"/>
      <c r="BB1556" s="136"/>
      <c r="BC1556" s="136"/>
      <c r="BD1556" s="136"/>
      <c r="BE1556" s="136"/>
      <c r="BF1556" s="136"/>
      <c r="BG1556" s="136"/>
      <c r="BH1556" s="136"/>
      <c r="BI1556" s="136"/>
      <c r="BJ1556" s="136"/>
      <c r="BK1556" s="136"/>
      <c r="BL1556" s="136"/>
      <c r="BM1556" s="136"/>
      <c r="BN1556" s="136"/>
      <c r="BO1556" s="136"/>
      <c r="BP1556" s="136"/>
      <c r="BQ1556" s="136"/>
      <c r="BR1556" s="136"/>
      <c r="BS1556" s="136"/>
      <c r="BT1556" s="136"/>
      <c r="BU1556" s="136"/>
    </row>
    <row r="1557" spans="1:73">
      <c r="A1557" s="145"/>
      <c r="B1557" s="83"/>
      <c r="C1557" s="83"/>
      <c r="D1557" s="136"/>
      <c r="E1557" s="136"/>
      <c r="F1557" s="136"/>
      <c r="G1557" s="136"/>
      <c r="H1557" s="136"/>
      <c r="I1557" s="137"/>
      <c r="J1557" s="137"/>
      <c r="K1557" s="137"/>
      <c r="L1557" s="136"/>
      <c r="M1557" s="136"/>
      <c r="N1557" s="145"/>
      <c r="O1557" s="136"/>
      <c r="P1557" s="136"/>
      <c r="Q1557" s="137"/>
      <c r="R1557" s="136"/>
      <c r="S1557" s="136"/>
      <c r="T1557" s="137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8"/>
      <c r="AE1557" s="138"/>
      <c r="AF1557" s="138"/>
      <c r="AG1557" s="138"/>
      <c r="AH1557" s="138"/>
      <c r="AI1557" s="138"/>
      <c r="AJ1557" s="138"/>
      <c r="AK1557" s="138"/>
      <c r="AL1557" s="138"/>
      <c r="AM1557" s="138"/>
      <c r="AN1557" s="138"/>
      <c r="AO1557" s="138"/>
      <c r="AP1557" s="136"/>
      <c r="AQ1557" s="136"/>
      <c r="AR1557" s="136"/>
      <c r="AS1557" s="136"/>
      <c r="AT1557" s="136"/>
      <c r="AU1557" s="136"/>
      <c r="AV1557" s="136"/>
      <c r="AW1557" s="136"/>
      <c r="AX1557" s="136"/>
      <c r="AY1557" s="136"/>
      <c r="AZ1557" s="136"/>
      <c r="BA1557" s="136"/>
      <c r="BB1557" s="136"/>
      <c r="BC1557" s="136"/>
      <c r="BD1557" s="136"/>
      <c r="BE1557" s="136"/>
      <c r="BF1557" s="136"/>
      <c r="BG1557" s="136"/>
      <c r="BH1557" s="136"/>
      <c r="BI1557" s="136"/>
      <c r="BJ1557" s="136"/>
      <c r="BK1557" s="136"/>
      <c r="BL1557" s="136"/>
      <c r="BM1557" s="136"/>
      <c r="BN1557" s="136"/>
      <c r="BO1557" s="136"/>
      <c r="BP1557" s="136"/>
      <c r="BQ1557" s="136"/>
      <c r="BR1557" s="136"/>
      <c r="BS1557" s="136"/>
      <c r="BT1557" s="136"/>
      <c r="BU1557" s="136"/>
    </row>
    <row r="1558" spans="1:73">
      <c r="A1558" s="145"/>
      <c r="B1558" s="83"/>
      <c r="C1558" s="83"/>
      <c r="D1558" s="136"/>
      <c r="E1558" s="136"/>
      <c r="F1558" s="136"/>
      <c r="G1558" s="136"/>
      <c r="H1558" s="136"/>
      <c r="I1558" s="137"/>
      <c r="J1558" s="137"/>
      <c r="K1558" s="137"/>
      <c r="L1558" s="136"/>
      <c r="M1558" s="136"/>
      <c r="N1558" s="145"/>
      <c r="O1558" s="136"/>
      <c r="P1558" s="136"/>
      <c r="Q1558" s="137"/>
      <c r="R1558" s="136"/>
      <c r="S1558" s="136"/>
      <c r="T1558" s="137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8"/>
      <c r="AE1558" s="138"/>
      <c r="AF1558" s="138"/>
      <c r="AG1558" s="138"/>
      <c r="AH1558" s="138"/>
      <c r="AI1558" s="138"/>
      <c r="AJ1558" s="138"/>
      <c r="AK1558" s="138"/>
      <c r="AL1558" s="138"/>
      <c r="AM1558" s="138"/>
      <c r="AN1558" s="138"/>
      <c r="AO1558" s="138"/>
      <c r="AP1558" s="136"/>
      <c r="AQ1558" s="136"/>
      <c r="AR1558" s="136"/>
      <c r="AS1558" s="136"/>
      <c r="AT1558" s="136"/>
      <c r="AU1558" s="136"/>
      <c r="AV1558" s="136"/>
      <c r="AW1558" s="136"/>
      <c r="AX1558" s="136"/>
      <c r="AY1558" s="136"/>
      <c r="AZ1558" s="136"/>
      <c r="BA1558" s="136"/>
      <c r="BB1558" s="136"/>
      <c r="BC1558" s="136"/>
      <c r="BD1558" s="136"/>
      <c r="BE1558" s="136"/>
      <c r="BF1558" s="136"/>
      <c r="BG1558" s="136"/>
      <c r="BH1558" s="136"/>
      <c r="BI1558" s="136"/>
      <c r="BJ1558" s="136"/>
      <c r="BK1558" s="136"/>
      <c r="BL1558" s="136"/>
      <c r="BM1558" s="136"/>
      <c r="BN1558" s="136"/>
      <c r="BO1558" s="136"/>
      <c r="BP1558" s="136"/>
      <c r="BQ1558" s="136"/>
      <c r="BR1558" s="136"/>
      <c r="BS1558" s="136"/>
      <c r="BT1558" s="136"/>
      <c r="BU1558" s="136"/>
    </row>
    <row r="1559" spans="1:73">
      <c r="A1559" s="145"/>
      <c r="B1559" s="83"/>
      <c r="C1559" s="83"/>
      <c r="D1559" s="136"/>
      <c r="E1559" s="136"/>
      <c r="F1559" s="136"/>
      <c r="G1559" s="136"/>
      <c r="H1559" s="136"/>
      <c r="I1559" s="137"/>
      <c r="J1559" s="137"/>
      <c r="K1559" s="137"/>
      <c r="L1559" s="136"/>
      <c r="M1559" s="136"/>
      <c r="N1559" s="145"/>
      <c r="O1559" s="136"/>
      <c r="P1559" s="136"/>
      <c r="Q1559" s="137"/>
      <c r="R1559" s="136"/>
      <c r="S1559" s="136"/>
      <c r="T1559" s="137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8"/>
      <c r="AE1559" s="138"/>
      <c r="AF1559" s="138"/>
      <c r="AG1559" s="138"/>
      <c r="AH1559" s="138"/>
      <c r="AI1559" s="138"/>
      <c r="AJ1559" s="138"/>
      <c r="AK1559" s="138"/>
      <c r="AL1559" s="138"/>
      <c r="AM1559" s="138"/>
      <c r="AN1559" s="138"/>
      <c r="AO1559" s="138"/>
      <c r="AP1559" s="136"/>
      <c r="AQ1559" s="136"/>
      <c r="AR1559" s="136"/>
      <c r="AS1559" s="136"/>
      <c r="AT1559" s="136"/>
      <c r="AU1559" s="136"/>
      <c r="AV1559" s="136"/>
      <c r="AW1559" s="136"/>
      <c r="AX1559" s="136"/>
      <c r="AY1559" s="136"/>
      <c r="AZ1559" s="136"/>
      <c r="BA1559" s="136"/>
      <c r="BB1559" s="136"/>
      <c r="BC1559" s="136"/>
      <c r="BD1559" s="136"/>
      <c r="BE1559" s="136"/>
      <c r="BF1559" s="136"/>
      <c r="BG1559" s="136"/>
      <c r="BH1559" s="136"/>
      <c r="BI1559" s="136"/>
      <c r="BJ1559" s="136"/>
      <c r="BK1559" s="136"/>
      <c r="BL1559" s="136"/>
      <c r="BM1559" s="136"/>
      <c r="BN1559" s="136"/>
      <c r="BO1559" s="136"/>
      <c r="BP1559" s="136"/>
      <c r="BQ1559" s="136"/>
      <c r="BR1559" s="136"/>
      <c r="BS1559" s="136"/>
      <c r="BT1559" s="136"/>
      <c r="BU1559" s="136"/>
    </row>
    <row r="1560" spans="1:73">
      <c r="A1560" s="145"/>
      <c r="B1560" s="83"/>
      <c r="C1560" s="83"/>
      <c r="D1560" s="136"/>
      <c r="E1560" s="136"/>
      <c r="F1560" s="136"/>
      <c r="G1560" s="136"/>
      <c r="H1560" s="136"/>
      <c r="I1560" s="137"/>
      <c r="J1560" s="137"/>
      <c r="K1560" s="137"/>
      <c r="L1560" s="136"/>
      <c r="M1560" s="136"/>
      <c r="N1560" s="145"/>
      <c r="O1560" s="136"/>
      <c r="P1560" s="136"/>
      <c r="Q1560" s="137"/>
      <c r="R1560" s="136"/>
      <c r="S1560" s="136"/>
      <c r="T1560" s="137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8"/>
      <c r="AE1560" s="138"/>
      <c r="AF1560" s="138"/>
      <c r="AG1560" s="138"/>
      <c r="AH1560" s="138"/>
      <c r="AI1560" s="138"/>
      <c r="AJ1560" s="138"/>
      <c r="AK1560" s="138"/>
      <c r="AL1560" s="138"/>
      <c r="AM1560" s="138"/>
      <c r="AN1560" s="138"/>
      <c r="AO1560" s="138"/>
      <c r="AP1560" s="136"/>
      <c r="AQ1560" s="136"/>
      <c r="AR1560" s="136"/>
      <c r="AS1560" s="136"/>
      <c r="AT1560" s="136"/>
      <c r="AU1560" s="136"/>
      <c r="AV1560" s="136"/>
      <c r="AW1560" s="136"/>
      <c r="AX1560" s="136"/>
      <c r="AY1560" s="136"/>
      <c r="AZ1560" s="136"/>
      <c r="BA1560" s="136"/>
      <c r="BB1560" s="136"/>
      <c r="BC1560" s="136"/>
      <c r="BD1560" s="136"/>
      <c r="BE1560" s="136"/>
      <c r="BF1560" s="136"/>
      <c r="BG1560" s="136"/>
      <c r="BH1560" s="136"/>
      <c r="BI1560" s="136"/>
      <c r="BJ1560" s="136"/>
      <c r="BK1560" s="136"/>
      <c r="BL1560" s="136"/>
      <c r="BM1560" s="136"/>
      <c r="BN1560" s="136"/>
      <c r="BO1560" s="136"/>
      <c r="BP1560" s="136"/>
      <c r="BQ1560" s="136"/>
      <c r="BR1560" s="136"/>
      <c r="BS1560" s="136"/>
      <c r="BT1560" s="136"/>
      <c r="BU1560" s="136"/>
    </row>
    <row r="1561" spans="1:73">
      <c r="A1561" s="145"/>
      <c r="B1561" s="83"/>
      <c r="C1561" s="83"/>
      <c r="D1561" s="136"/>
      <c r="E1561" s="136"/>
      <c r="F1561" s="136"/>
      <c r="G1561" s="136"/>
      <c r="H1561" s="136"/>
      <c r="I1561" s="137"/>
      <c r="J1561" s="137"/>
      <c r="K1561" s="137"/>
      <c r="L1561" s="136"/>
      <c r="M1561" s="136"/>
      <c r="N1561" s="145"/>
      <c r="O1561" s="136"/>
      <c r="P1561" s="136"/>
      <c r="Q1561" s="137"/>
      <c r="R1561" s="136"/>
      <c r="S1561" s="136"/>
      <c r="T1561" s="137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8"/>
      <c r="AE1561" s="138"/>
      <c r="AF1561" s="138"/>
      <c r="AG1561" s="138"/>
      <c r="AH1561" s="138"/>
      <c r="AI1561" s="138"/>
      <c r="AJ1561" s="138"/>
      <c r="AK1561" s="138"/>
      <c r="AL1561" s="138"/>
      <c r="AM1561" s="138"/>
      <c r="AN1561" s="138"/>
      <c r="AO1561" s="138"/>
      <c r="AP1561" s="136"/>
      <c r="AQ1561" s="136"/>
      <c r="AR1561" s="136"/>
      <c r="AS1561" s="136"/>
      <c r="AT1561" s="136"/>
      <c r="AU1561" s="136"/>
      <c r="AV1561" s="136"/>
      <c r="AW1561" s="136"/>
      <c r="AX1561" s="136"/>
      <c r="AY1561" s="136"/>
      <c r="AZ1561" s="136"/>
      <c r="BA1561" s="136"/>
      <c r="BB1561" s="136"/>
      <c r="BC1561" s="136"/>
      <c r="BD1561" s="136"/>
      <c r="BE1561" s="136"/>
      <c r="BF1561" s="136"/>
      <c r="BG1561" s="136"/>
      <c r="BH1561" s="136"/>
      <c r="BI1561" s="136"/>
      <c r="BJ1561" s="136"/>
      <c r="BK1561" s="136"/>
      <c r="BL1561" s="136"/>
      <c r="BM1561" s="136"/>
      <c r="BN1561" s="136"/>
      <c r="BO1561" s="136"/>
      <c r="BP1561" s="136"/>
      <c r="BQ1561" s="136"/>
      <c r="BR1561" s="136"/>
      <c r="BS1561" s="136"/>
      <c r="BT1561" s="136"/>
      <c r="BU1561" s="136"/>
    </row>
    <row r="1562" spans="1:73">
      <c r="A1562" s="145"/>
      <c r="B1562" s="83"/>
      <c r="C1562" s="83"/>
      <c r="D1562" s="136"/>
      <c r="E1562" s="136"/>
      <c r="F1562" s="136"/>
      <c r="G1562" s="136"/>
      <c r="H1562" s="136"/>
      <c r="I1562" s="137"/>
      <c r="J1562" s="137"/>
      <c r="K1562" s="137"/>
      <c r="L1562" s="136"/>
      <c r="M1562" s="136"/>
      <c r="N1562" s="145"/>
      <c r="O1562" s="136"/>
      <c r="P1562" s="136"/>
      <c r="Q1562" s="137"/>
      <c r="R1562" s="136"/>
      <c r="S1562" s="136"/>
      <c r="T1562" s="137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8"/>
      <c r="AE1562" s="138"/>
      <c r="AF1562" s="138"/>
      <c r="AG1562" s="138"/>
      <c r="AH1562" s="138"/>
      <c r="AI1562" s="138"/>
      <c r="AJ1562" s="138"/>
      <c r="AK1562" s="138"/>
      <c r="AL1562" s="138"/>
      <c r="AM1562" s="138"/>
      <c r="AN1562" s="138"/>
      <c r="AO1562" s="138"/>
      <c r="AP1562" s="136"/>
      <c r="AQ1562" s="136"/>
      <c r="AR1562" s="136"/>
      <c r="AS1562" s="136"/>
      <c r="AT1562" s="136"/>
      <c r="AU1562" s="136"/>
      <c r="AV1562" s="136"/>
      <c r="AW1562" s="136"/>
      <c r="AX1562" s="136"/>
      <c r="AY1562" s="136"/>
      <c r="AZ1562" s="136"/>
      <c r="BA1562" s="136"/>
      <c r="BB1562" s="136"/>
      <c r="BC1562" s="136"/>
      <c r="BD1562" s="136"/>
      <c r="BE1562" s="136"/>
      <c r="BF1562" s="136"/>
      <c r="BG1562" s="136"/>
      <c r="BH1562" s="136"/>
      <c r="BI1562" s="136"/>
      <c r="BJ1562" s="136"/>
      <c r="BK1562" s="136"/>
      <c r="BL1562" s="136"/>
      <c r="BM1562" s="136"/>
      <c r="BN1562" s="136"/>
      <c r="BO1562" s="136"/>
      <c r="BP1562" s="136"/>
      <c r="BQ1562" s="136"/>
      <c r="BR1562" s="136"/>
      <c r="BS1562" s="136"/>
      <c r="BT1562" s="136"/>
      <c r="BU1562" s="136"/>
    </row>
    <row r="1563" spans="1:73">
      <c r="A1563" s="145"/>
      <c r="B1563" s="83"/>
      <c r="C1563" s="83"/>
      <c r="D1563" s="136"/>
      <c r="E1563" s="136"/>
      <c r="F1563" s="136"/>
      <c r="G1563" s="136"/>
      <c r="H1563" s="136"/>
      <c r="I1563" s="137"/>
      <c r="J1563" s="137"/>
      <c r="K1563" s="137"/>
      <c r="L1563" s="136"/>
      <c r="M1563" s="136"/>
      <c r="N1563" s="145"/>
      <c r="O1563" s="136"/>
      <c r="P1563" s="136"/>
      <c r="Q1563" s="137"/>
      <c r="R1563" s="136"/>
      <c r="S1563" s="136"/>
      <c r="T1563" s="137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8"/>
      <c r="AE1563" s="138"/>
      <c r="AF1563" s="138"/>
      <c r="AG1563" s="138"/>
      <c r="AH1563" s="138"/>
      <c r="AI1563" s="138"/>
      <c r="AJ1563" s="138"/>
      <c r="AK1563" s="138"/>
      <c r="AL1563" s="138"/>
      <c r="AM1563" s="138"/>
      <c r="AN1563" s="138"/>
      <c r="AO1563" s="138"/>
      <c r="AP1563" s="136"/>
      <c r="AQ1563" s="136"/>
      <c r="AR1563" s="136"/>
      <c r="AS1563" s="136"/>
      <c r="AT1563" s="136"/>
      <c r="AU1563" s="136"/>
      <c r="AV1563" s="136"/>
      <c r="AW1563" s="136"/>
      <c r="AX1563" s="136"/>
      <c r="AY1563" s="136"/>
      <c r="AZ1563" s="136"/>
      <c r="BA1563" s="136"/>
      <c r="BB1563" s="136"/>
      <c r="BC1563" s="136"/>
      <c r="BD1563" s="136"/>
      <c r="BE1563" s="136"/>
      <c r="BF1563" s="136"/>
      <c r="BG1563" s="136"/>
      <c r="BH1563" s="136"/>
      <c r="BI1563" s="136"/>
      <c r="BJ1563" s="136"/>
      <c r="BK1563" s="136"/>
      <c r="BL1563" s="136"/>
      <c r="BM1563" s="136"/>
      <c r="BN1563" s="136"/>
      <c r="BO1563" s="136"/>
      <c r="BP1563" s="136"/>
      <c r="BQ1563" s="136"/>
      <c r="BR1563" s="136"/>
      <c r="BS1563" s="136"/>
      <c r="BT1563" s="136"/>
      <c r="BU1563" s="136"/>
    </row>
    <row r="1564" spans="1:73">
      <c r="A1564" s="145"/>
      <c r="B1564" s="83"/>
      <c r="C1564" s="83"/>
      <c r="D1564" s="136"/>
      <c r="E1564" s="136"/>
      <c r="F1564" s="136"/>
      <c r="G1564" s="136"/>
      <c r="H1564" s="136"/>
      <c r="I1564" s="137"/>
      <c r="J1564" s="137"/>
      <c r="K1564" s="137"/>
      <c r="L1564" s="136"/>
      <c r="M1564" s="136"/>
      <c r="N1564" s="145"/>
      <c r="O1564" s="136"/>
      <c r="P1564" s="136"/>
      <c r="Q1564" s="137"/>
      <c r="R1564" s="136"/>
      <c r="S1564" s="136"/>
      <c r="T1564" s="137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8"/>
      <c r="AE1564" s="138"/>
      <c r="AF1564" s="138"/>
      <c r="AG1564" s="138"/>
      <c r="AH1564" s="138"/>
      <c r="AI1564" s="138"/>
      <c r="AJ1564" s="138"/>
      <c r="AK1564" s="138"/>
      <c r="AL1564" s="138"/>
      <c r="AM1564" s="138"/>
      <c r="AN1564" s="138"/>
      <c r="AO1564" s="138"/>
      <c r="AP1564" s="136"/>
      <c r="AQ1564" s="136"/>
      <c r="AR1564" s="136"/>
      <c r="AS1564" s="136"/>
      <c r="AT1564" s="136"/>
      <c r="AU1564" s="136"/>
      <c r="AV1564" s="136"/>
      <c r="AW1564" s="136"/>
      <c r="AX1564" s="136"/>
      <c r="AY1564" s="136"/>
      <c r="AZ1564" s="136"/>
      <c r="BA1564" s="136"/>
      <c r="BB1564" s="136"/>
      <c r="BC1564" s="136"/>
      <c r="BD1564" s="136"/>
      <c r="BE1564" s="136"/>
      <c r="BF1564" s="136"/>
      <c r="BG1564" s="136"/>
      <c r="BH1564" s="136"/>
      <c r="BI1564" s="136"/>
      <c r="BJ1564" s="136"/>
      <c r="BK1564" s="136"/>
      <c r="BL1564" s="136"/>
      <c r="BM1564" s="136"/>
      <c r="BN1564" s="136"/>
      <c r="BO1564" s="136"/>
      <c r="BP1564" s="136"/>
      <c r="BQ1564" s="136"/>
      <c r="BR1564" s="136"/>
      <c r="BS1564" s="136"/>
      <c r="BT1564" s="136"/>
      <c r="BU1564" s="136"/>
    </row>
    <row r="1565" spans="1:73">
      <c r="A1565" s="145"/>
      <c r="B1565" s="83"/>
      <c r="C1565" s="83"/>
      <c r="D1565" s="136"/>
      <c r="E1565" s="136"/>
      <c r="F1565" s="136"/>
      <c r="G1565" s="136"/>
      <c r="H1565" s="136"/>
      <c r="I1565" s="137"/>
      <c r="J1565" s="137"/>
      <c r="K1565" s="137"/>
      <c r="L1565" s="136"/>
      <c r="M1565" s="136"/>
      <c r="N1565" s="145"/>
      <c r="O1565" s="136"/>
      <c r="P1565" s="136"/>
      <c r="Q1565" s="137"/>
      <c r="R1565" s="136"/>
      <c r="S1565" s="136"/>
      <c r="T1565" s="137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8"/>
      <c r="AE1565" s="138"/>
      <c r="AF1565" s="138"/>
      <c r="AG1565" s="138"/>
      <c r="AH1565" s="138"/>
      <c r="AI1565" s="138"/>
      <c r="AJ1565" s="138"/>
      <c r="AK1565" s="138"/>
      <c r="AL1565" s="138"/>
      <c r="AM1565" s="138"/>
      <c r="AN1565" s="138"/>
      <c r="AO1565" s="138"/>
      <c r="AP1565" s="136"/>
      <c r="AQ1565" s="136"/>
      <c r="AR1565" s="136"/>
      <c r="AS1565" s="136"/>
      <c r="AT1565" s="136"/>
      <c r="AU1565" s="136"/>
      <c r="AV1565" s="136"/>
      <c r="AW1565" s="136"/>
      <c r="AX1565" s="136"/>
      <c r="AY1565" s="136"/>
      <c r="AZ1565" s="136"/>
      <c r="BA1565" s="136"/>
      <c r="BB1565" s="136"/>
      <c r="BC1565" s="136"/>
      <c r="BD1565" s="136"/>
      <c r="BE1565" s="136"/>
      <c r="BF1565" s="136"/>
      <c r="BG1565" s="136"/>
      <c r="BH1565" s="136"/>
      <c r="BI1565" s="136"/>
      <c r="BJ1565" s="136"/>
      <c r="BK1565" s="136"/>
      <c r="BL1565" s="136"/>
      <c r="BM1565" s="136"/>
      <c r="BN1565" s="136"/>
      <c r="BO1565" s="136"/>
      <c r="BP1565" s="136"/>
      <c r="BQ1565" s="136"/>
      <c r="BR1565" s="136"/>
      <c r="BS1565" s="136"/>
      <c r="BT1565" s="136"/>
      <c r="BU1565" s="136"/>
    </row>
    <row r="1566" spans="1:73">
      <c r="A1566" s="145"/>
      <c r="B1566" s="83"/>
      <c r="C1566" s="83"/>
      <c r="D1566" s="136"/>
      <c r="E1566" s="136"/>
      <c r="F1566" s="136"/>
      <c r="G1566" s="136"/>
      <c r="H1566" s="136"/>
      <c r="I1566" s="137"/>
      <c r="J1566" s="137"/>
      <c r="K1566" s="137"/>
      <c r="L1566" s="136"/>
      <c r="M1566" s="136"/>
      <c r="N1566" s="145"/>
      <c r="O1566" s="136"/>
      <c r="P1566" s="136"/>
      <c r="Q1566" s="137"/>
      <c r="R1566" s="136"/>
      <c r="S1566" s="136"/>
      <c r="T1566" s="137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8"/>
      <c r="AE1566" s="138"/>
      <c r="AF1566" s="138"/>
      <c r="AG1566" s="138"/>
      <c r="AH1566" s="138"/>
      <c r="AI1566" s="138"/>
      <c r="AJ1566" s="138"/>
      <c r="AK1566" s="138"/>
      <c r="AL1566" s="138"/>
      <c r="AM1566" s="138"/>
      <c r="AN1566" s="138"/>
      <c r="AO1566" s="138"/>
      <c r="AP1566" s="136"/>
      <c r="AQ1566" s="136"/>
      <c r="AR1566" s="136"/>
      <c r="AS1566" s="136"/>
      <c r="AT1566" s="136"/>
      <c r="AU1566" s="136"/>
      <c r="AV1566" s="136"/>
      <c r="AW1566" s="136"/>
      <c r="AX1566" s="136"/>
      <c r="AY1566" s="136"/>
      <c r="AZ1566" s="136"/>
      <c r="BA1566" s="136"/>
      <c r="BB1566" s="136"/>
      <c r="BC1566" s="136"/>
      <c r="BD1566" s="136"/>
      <c r="BE1566" s="136"/>
      <c r="BF1566" s="136"/>
      <c r="BG1566" s="136"/>
      <c r="BH1566" s="136"/>
      <c r="BI1566" s="136"/>
      <c r="BJ1566" s="136"/>
      <c r="BK1566" s="136"/>
      <c r="BL1566" s="136"/>
      <c r="BM1566" s="136"/>
      <c r="BN1566" s="136"/>
      <c r="BO1566" s="136"/>
      <c r="BP1566" s="136"/>
      <c r="BQ1566" s="136"/>
      <c r="BR1566" s="136"/>
      <c r="BS1566" s="136"/>
      <c r="BT1566" s="136"/>
      <c r="BU1566" s="136"/>
    </row>
    <row r="1567" spans="1:73">
      <c r="A1567" s="145"/>
      <c r="B1567" s="83"/>
      <c r="C1567" s="83"/>
      <c r="D1567" s="136"/>
      <c r="E1567" s="136"/>
      <c r="F1567" s="136"/>
      <c r="G1567" s="136"/>
      <c r="H1567" s="136"/>
      <c r="I1567" s="137"/>
      <c r="J1567" s="137"/>
      <c r="K1567" s="137"/>
      <c r="L1567" s="136"/>
      <c r="M1567" s="136"/>
      <c r="N1567" s="145"/>
      <c r="O1567" s="136"/>
      <c r="P1567" s="136"/>
      <c r="Q1567" s="137"/>
      <c r="R1567" s="136"/>
      <c r="S1567" s="136"/>
      <c r="T1567" s="137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8"/>
      <c r="AE1567" s="138"/>
      <c r="AF1567" s="138"/>
      <c r="AG1567" s="138"/>
      <c r="AH1567" s="138"/>
      <c r="AI1567" s="138"/>
      <c r="AJ1567" s="138"/>
      <c r="AK1567" s="138"/>
      <c r="AL1567" s="138"/>
      <c r="AM1567" s="138"/>
      <c r="AN1567" s="138"/>
      <c r="AO1567" s="138"/>
      <c r="AP1567" s="136"/>
      <c r="AQ1567" s="136"/>
      <c r="AR1567" s="136"/>
      <c r="AS1567" s="136"/>
      <c r="AT1567" s="136"/>
      <c r="AU1567" s="136"/>
      <c r="AV1567" s="136"/>
      <c r="AW1567" s="136"/>
      <c r="AX1567" s="136"/>
      <c r="AY1567" s="136"/>
      <c r="AZ1567" s="136"/>
      <c r="BA1567" s="136"/>
      <c r="BB1567" s="136"/>
      <c r="BC1567" s="136"/>
      <c r="BD1567" s="136"/>
      <c r="BE1567" s="136"/>
      <c r="BF1567" s="136"/>
      <c r="BG1567" s="136"/>
      <c r="BH1567" s="136"/>
      <c r="BI1567" s="136"/>
      <c r="BJ1567" s="136"/>
      <c r="BK1567" s="136"/>
      <c r="BL1567" s="136"/>
      <c r="BM1567" s="136"/>
      <c r="BN1567" s="136"/>
      <c r="BO1567" s="136"/>
      <c r="BP1567" s="136"/>
      <c r="BQ1567" s="136"/>
      <c r="BR1567" s="136"/>
      <c r="BS1567" s="136"/>
      <c r="BT1567" s="136"/>
      <c r="BU1567" s="136"/>
    </row>
    <row r="1568" spans="1:73">
      <c r="A1568" s="145"/>
      <c r="B1568" s="83"/>
      <c r="C1568" s="83"/>
      <c r="D1568" s="136"/>
      <c r="E1568" s="136"/>
      <c r="F1568" s="136"/>
      <c r="G1568" s="136"/>
      <c r="H1568" s="136"/>
      <c r="I1568" s="137"/>
      <c r="J1568" s="137"/>
      <c r="K1568" s="137"/>
      <c r="L1568" s="136"/>
      <c r="M1568" s="136"/>
      <c r="N1568" s="145"/>
      <c r="O1568" s="136"/>
      <c r="P1568" s="136"/>
      <c r="Q1568" s="137"/>
      <c r="R1568" s="136"/>
      <c r="S1568" s="136"/>
      <c r="T1568" s="137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8"/>
      <c r="AE1568" s="138"/>
      <c r="AF1568" s="138"/>
      <c r="AG1568" s="138"/>
      <c r="AH1568" s="138"/>
      <c r="AI1568" s="138"/>
      <c r="AJ1568" s="138"/>
      <c r="AK1568" s="138"/>
      <c r="AL1568" s="138"/>
      <c r="AM1568" s="138"/>
      <c r="AN1568" s="138"/>
      <c r="AO1568" s="138"/>
      <c r="AP1568" s="136"/>
      <c r="AQ1568" s="136"/>
      <c r="AR1568" s="136"/>
      <c r="AS1568" s="136"/>
      <c r="AT1568" s="136"/>
      <c r="AU1568" s="136"/>
      <c r="AV1568" s="136"/>
      <c r="AW1568" s="136"/>
      <c r="AX1568" s="136"/>
      <c r="AY1568" s="136"/>
      <c r="AZ1568" s="136"/>
      <c r="BA1568" s="136"/>
      <c r="BB1568" s="136"/>
      <c r="BC1568" s="136"/>
      <c r="BD1568" s="136"/>
      <c r="BE1568" s="136"/>
      <c r="BF1568" s="136"/>
      <c r="BG1568" s="136"/>
      <c r="BH1568" s="136"/>
      <c r="BI1568" s="136"/>
      <c r="BJ1568" s="136"/>
      <c r="BK1568" s="136"/>
      <c r="BL1568" s="136"/>
      <c r="BM1568" s="136"/>
      <c r="BN1568" s="136"/>
      <c r="BO1568" s="136"/>
      <c r="BP1568" s="136"/>
      <c r="BQ1568" s="136"/>
      <c r="BR1568" s="136"/>
      <c r="BS1568" s="136"/>
      <c r="BT1568" s="136"/>
      <c r="BU1568" s="136"/>
    </row>
    <row r="1569" spans="1:73">
      <c r="A1569" s="145"/>
      <c r="B1569" s="83"/>
      <c r="C1569" s="83"/>
      <c r="D1569" s="136"/>
      <c r="E1569" s="136"/>
      <c r="F1569" s="136"/>
      <c r="G1569" s="136"/>
      <c r="H1569" s="136"/>
      <c r="I1569" s="137"/>
      <c r="J1569" s="137"/>
      <c r="K1569" s="137"/>
      <c r="L1569" s="136"/>
      <c r="M1569" s="136"/>
      <c r="N1569" s="145"/>
      <c r="O1569" s="136"/>
      <c r="P1569" s="136"/>
      <c r="Q1569" s="137"/>
      <c r="R1569" s="136"/>
      <c r="S1569" s="136"/>
      <c r="T1569" s="137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8"/>
      <c r="AE1569" s="138"/>
      <c r="AF1569" s="138"/>
      <c r="AG1569" s="138"/>
      <c r="AH1569" s="138"/>
      <c r="AI1569" s="138"/>
      <c r="AJ1569" s="138"/>
      <c r="AK1569" s="138"/>
      <c r="AL1569" s="138"/>
      <c r="AM1569" s="138"/>
      <c r="AN1569" s="138"/>
      <c r="AO1569" s="138"/>
      <c r="AP1569" s="136"/>
      <c r="AQ1569" s="136"/>
      <c r="AR1569" s="136"/>
      <c r="AS1569" s="136"/>
      <c r="AT1569" s="136"/>
      <c r="AU1569" s="136"/>
      <c r="AV1569" s="136"/>
      <c r="AW1569" s="136"/>
      <c r="AX1569" s="136"/>
      <c r="AY1569" s="136"/>
      <c r="AZ1569" s="136"/>
      <c r="BA1569" s="136"/>
      <c r="BB1569" s="136"/>
      <c r="BC1569" s="136"/>
      <c r="BD1569" s="136"/>
      <c r="BE1569" s="136"/>
      <c r="BF1569" s="136"/>
      <c r="BG1569" s="136"/>
      <c r="BH1569" s="136"/>
      <c r="BI1569" s="136"/>
      <c r="BJ1569" s="136"/>
      <c r="BK1569" s="136"/>
      <c r="BL1569" s="136"/>
      <c r="BM1569" s="136"/>
      <c r="BN1569" s="136"/>
      <c r="BO1569" s="136"/>
      <c r="BP1569" s="136"/>
      <c r="BQ1569" s="136"/>
      <c r="BR1569" s="136"/>
      <c r="BS1569" s="136"/>
      <c r="BT1569" s="136"/>
      <c r="BU1569" s="136"/>
    </row>
    <row r="1570" spans="1:73">
      <c r="A1570" s="145"/>
      <c r="B1570" s="83"/>
      <c r="C1570" s="83"/>
      <c r="D1570" s="136"/>
      <c r="E1570" s="136"/>
      <c r="F1570" s="136"/>
      <c r="G1570" s="136"/>
      <c r="H1570" s="136"/>
      <c r="I1570" s="137"/>
      <c r="J1570" s="137"/>
      <c r="K1570" s="137"/>
      <c r="L1570" s="136"/>
      <c r="M1570" s="136"/>
      <c r="N1570" s="145"/>
      <c r="O1570" s="136"/>
      <c r="P1570" s="136"/>
      <c r="Q1570" s="137"/>
      <c r="R1570" s="136"/>
      <c r="S1570" s="136"/>
      <c r="T1570" s="137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8"/>
      <c r="AE1570" s="138"/>
      <c r="AF1570" s="138"/>
      <c r="AG1570" s="138"/>
      <c r="AH1570" s="138"/>
      <c r="AI1570" s="138"/>
      <c r="AJ1570" s="138"/>
      <c r="AK1570" s="138"/>
      <c r="AL1570" s="138"/>
      <c r="AM1570" s="138"/>
      <c r="AN1570" s="138"/>
      <c r="AO1570" s="138"/>
      <c r="AP1570" s="136"/>
      <c r="AQ1570" s="136"/>
      <c r="AR1570" s="136"/>
      <c r="AS1570" s="136"/>
      <c r="AT1570" s="136"/>
      <c r="AU1570" s="136"/>
      <c r="AV1570" s="136"/>
      <c r="AW1570" s="136"/>
      <c r="AX1570" s="136"/>
      <c r="AY1570" s="136"/>
      <c r="AZ1570" s="136"/>
      <c r="BA1570" s="136"/>
      <c r="BB1570" s="136"/>
      <c r="BC1570" s="136"/>
      <c r="BD1570" s="136"/>
      <c r="BE1570" s="136"/>
      <c r="BF1570" s="136"/>
      <c r="BG1570" s="136"/>
      <c r="BH1570" s="136"/>
      <c r="BI1570" s="136"/>
      <c r="BJ1570" s="136"/>
      <c r="BK1570" s="136"/>
      <c r="BL1570" s="136"/>
      <c r="BM1570" s="136"/>
      <c r="BN1570" s="136"/>
      <c r="BO1570" s="136"/>
      <c r="BP1570" s="136"/>
      <c r="BQ1570" s="136"/>
      <c r="BR1570" s="136"/>
      <c r="BS1570" s="136"/>
      <c r="BT1570" s="136"/>
      <c r="BU1570" s="136"/>
    </row>
    <row r="1571" spans="1:73">
      <c r="A1571" s="145"/>
      <c r="B1571" s="83"/>
      <c r="C1571" s="83"/>
      <c r="D1571" s="136"/>
      <c r="E1571" s="136"/>
      <c r="F1571" s="136"/>
      <c r="G1571" s="136"/>
      <c r="H1571" s="136"/>
      <c r="I1571" s="137"/>
      <c r="J1571" s="137"/>
      <c r="K1571" s="137"/>
      <c r="L1571" s="136"/>
      <c r="M1571" s="136"/>
      <c r="N1571" s="145"/>
      <c r="O1571" s="136"/>
      <c r="P1571" s="136"/>
      <c r="Q1571" s="137"/>
      <c r="R1571" s="136"/>
      <c r="S1571" s="136"/>
      <c r="T1571" s="137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8"/>
      <c r="AE1571" s="138"/>
      <c r="AF1571" s="138"/>
      <c r="AG1571" s="138"/>
      <c r="AH1571" s="138"/>
      <c r="AI1571" s="138"/>
      <c r="AJ1571" s="138"/>
      <c r="AK1571" s="138"/>
      <c r="AL1571" s="138"/>
      <c r="AM1571" s="138"/>
      <c r="AN1571" s="138"/>
      <c r="AO1571" s="138"/>
      <c r="AP1571" s="136"/>
      <c r="AQ1571" s="136"/>
      <c r="AR1571" s="136"/>
      <c r="AS1571" s="136"/>
      <c r="AT1571" s="136"/>
      <c r="AU1571" s="136"/>
      <c r="AV1571" s="136"/>
      <c r="AW1571" s="136"/>
      <c r="AX1571" s="136"/>
      <c r="AY1571" s="136"/>
      <c r="AZ1571" s="136"/>
      <c r="BA1571" s="136"/>
      <c r="BB1571" s="136"/>
      <c r="BC1571" s="136"/>
      <c r="BD1571" s="136"/>
      <c r="BE1571" s="136"/>
      <c r="BF1571" s="136"/>
      <c r="BG1571" s="136"/>
      <c r="BH1571" s="136"/>
      <c r="BI1571" s="136"/>
      <c r="BJ1571" s="136"/>
      <c r="BK1571" s="136"/>
      <c r="BL1571" s="136"/>
      <c r="BM1571" s="136"/>
      <c r="BN1571" s="136"/>
      <c r="BO1571" s="136"/>
      <c r="BP1571" s="136"/>
      <c r="BQ1571" s="136"/>
      <c r="BR1571" s="136"/>
      <c r="BS1571" s="136"/>
      <c r="BT1571" s="136"/>
      <c r="BU1571" s="136"/>
    </row>
    <row r="1572" spans="1:73">
      <c r="A1572" s="145"/>
      <c r="B1572" s="83"/>
      <c r="C1572" s="83"/>
      <c r="D1572" s="136"/>
      <c r="E1572" s="136"/>
      <c r="F1572" s="136"/>
      <c r="G1572" s="136"/>
      <c r="H1572" s="136"/>
      <c r="I1572" s="137"/>
      <c r="J1572" s="137"/>
      <c r="K1572" s="137"/>
      <c r="L1572" s="136"/>
      <c r="M1572" s="136"/>
      <c r="N1572" s="145"/>
      <c r="O1572" s="136"/>
      <c r="P1572" s="136"/>
      <c r="Q1572" s="137"/>
      <c r="R1572" s="136"/>
      <c r="S1572" s="136"/>
      <c r="T1572" s="137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8"/>
      <c r="AE1572" s="138"/>
      <c r="AF1572" s="138"/>
      <c r="AG1572" s="138"/>
      <c r="AH1572" s="138"/>
      <c r="AI1572" s="138"/>
      <c r="AJ1572" s="138"/>
      <c r="AK1572" s="138"/>
      <c r="AL1572" s="138"/>
      <c r="AM1572" s="138"/>
      <c r="AN1572" s="138"/>
      <c r="AO1572" s="138"/>
      <c r="AP1572" s="136"/>
      <c r="AQ1572" s="136"/>
      <c r="AR1572" s="136"/>
      <c r="AS1572" s="136"/>
      <c r="AT1572" s="136"/>
      <c r="AU1572" s="136"/>
      <c r="AV1572" s="136"/>
      <c r="AW1572" s="136"/>
      <c r="AX1572" s="136"/>
      <c r="AY1572" s="136"/>
      <c r="AZ1572" s="136"/>
      <c r="BA1572" s="136"/>
      <c r="BB1572" s="136"/>
      <c r="BC1572" s="136"/>
      <c r="BD1572" s="136"/>
      <c r="BE1572" s="136"/>
      <c r="BF1572" s="136"/>
      <c r="BG1572" s="136"/>
      <c r="BH1572" s="136"/>
      <c r="BI1572" s="136"/>
      <c r="BJ1572" s="136"/>
      <c r="BK1572" s="136"/>
      <c r="BL1572" s="136"/>
      <c r="BM1572" s="136"/>
      <c r="BN1572" s="136"/>
      <c r="BO1572" s="136"/>
      <c r="BP1572" s="136"/>
      <c r="BQ1572" s="136"/>
      <c r="BR1572" s="136"/>
      <c r="BS1572" s="136"/>
      <c r="BT1572" s="136"/>
      <c r="BU1572" s="136"/>
    </row>
    <row r="1573" spans="1:73">
      <c r="A1573" s="145"/>
      <c r="B1573" s="83"/>
      <c r="C1573" s="83"/>
      <c r="D1573" s="136"/>
      <c r="E1573" s="136"/>
      <c r="F1573" s="136"/>
      <c r="G1573" s="136"/>
      <c r="H1573" s="136"/>
      <c r="I1573" s="137"/>
      <c r="J1573" s="137"/>
      <c r="K1573" s="137"/>
      <c r="L1573" s="136"/>
      <c r="M1573" s="136"/>
      <c r="N1573" s="145"/>
      <c r="O1573" s="136"/>
      <c r="P1573" s="136"/>
      <c r="Q1573" s="137"/>
      <c r="R1573" s="136"/>
      <c r="S1573" s="136"/>
      <c r="T1573" s="137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8"/>
      <c r="AE1573" s="138"/>
      <c r="AF1573" s="138"/>
      <c r="AG1573" s="138"/>
      <c r="AH1573" s="138"/>
      <c r="AI1573" s="138"/>
      <c r="AJ1573" s="138"/>
      <c r="AK1573" s="138"/>
      <c r="AL1573" s="138"/>
      <c r="AM1573" s="138"/>
      <c r="AN1573" s="138"/>
      <c r="AO1573" s="138"/>
      <c r="AP1573" s="136"/>
      <c r="AQ1573" s="136"/>
      <c r="AR1573" s="136"/>
      <c r="AS1573" s="136"/>
      <c r="AT1573" s="136"/>
      <c r="AU1573" s="136"/>
      <c r="AV1573" s="136"/>
      <c r="AW1573" s="136"/>
      <c r="AX1573" s="136"/>
      <c r="AY1573" s="136"/>
      <c r="AZ1573" s="136"/>
      <c r="BA1573" s="136"/>
      <c r="BB1573" s="136"/>
      <c r="BC1573" s="136"/>
      <c r="BD1573" s="136"/>
      <c r="BE1573" s="136"/>
      <c r="BF1573" s="136"/>
      <c r="BG1573" s="136"/>
      <c r="BH1573" s="136"/>
      <c r="BI1573" s="136"/>
      <c r="BJ1573" s="136"/>
      <c r="BK1573" s="136"/>
      <c r="BL1573" s="136"/>
      <c r="BM1573" s="136"/>
      <c r="BN1573" s="136"/>
      <c r="BO1573" s="136"/>
      <c r="BP1573" s="136"/>
      <c r="BQ1573" s="136"/>
      <c r="BR1573" s="136"/>
      <c r="BS1573" s="136"/>
      <c r="BT1573" s="136"/>
      <c r="BU1573" s="136"/>
    </row>
    <row r="1574" spans="1:73">
      <c r="A1574" s="145"/>
      <c r="B1574" s="83"/>
      <c r="C1574" s="83"/>
      <c r="D1574" s="136"/>
      <c r="E1574" s="136"/>
      <c r="F1574" s="136"/>
      <c r="G1574" s="136"/>
      <c r="H1574" s="136"/>
      <c r="I1574" s="137"/>
      <c r="J1574" s="137"/>
      <c r="K1574" s="137"/>
      <c r="L1574" s="136"/>
      <c r="M1574" s="136"/>
      <c r="N1574" s="145"/>
      <c r="O1574" s="136"/>
      <c r="P1574" s="136"/>
      <c r="Q1574" s="137"/>
      <c r="R1574" s="136"/>
      <c r="S1574" s="136"/>
      <c r="T1574" s="137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8"/>
      <c r="AE1574" s="138"/>
      <c r="AF1574" s="138"/>
      <c r="AG1574" s="138"/>
      <c r="AH1574" s="138"/>
      <c r="AI1574" s="138"/>
      <c r="AJ1574" s="138"/>
      <c r="AK1574" s="138"/>
      <c r="AL1574" s="138"/>
      <c r="AM1574" s="138"/>
      <c r="AN1574" s="138"/>
      <c r="AO1574" s="138"/>
      <c r="AP1574" s="136"/>
      <c r="AQ1574" s="136"/>
      <c r="AR1574" s="136"/>
      <c r="AS1574" s="136"/>
      <c r="AT1574" s="136"/>
      <c r="AU1574" s="136"/>
      <c r="AV1574" s="136"/>
      <c r="AW1574" s="136"/>
      <c r="AX1574" s="136"/>
      <c r="AY1574" s="136"/>
      <c r="AZ1574" s="136"/>
      <c r="BA1574" s="136"/>
      <c r="BB1574" s="136"/>
      <c r="BC1574" s="136"/>
      <c r="BD1574" s="136"/>
      <c r="BE1574" s="136"/>
      <c r="BF1574" s="136"/>
      <c r="BG1574" s="136"/>
      <c r="BH1574" s="136"/>
      <c r="BI1574" s="136"/>
      <c r="BJ1574" s="136"/>
      <c r="BK1574" s="136"/>
      <c r="BL1574" s="136"/>
      <c r="BM1574" s="136"/>
      <c r="BN1574" s="136"/>
      <c r="BO1574" s="136"/>
      <c r="BP1574" s="136"/>
      <c r="BQ1574" s="136"/>
      <c r="BR1574" s="136"/>
      <c r="BS1574" s="136"/>
      <c r="BT1574" s="136"/>
      <c r="BU1574" s="136"/>
    </row>
    <row r="1575" spans="1:73">
      <c r="A1575" s="145"/>
      <c r="B1575" s="83"/>
      <c r="C1575" s="83"/>
      <c r="D1575" s="136"/>
      <c r="E1575" s="136"/>
      <c r="F1575" s="136"/>
      <c r="G1575" s="136"/>
      <c r="H1575" s="136"/>
      <c r="I1575" s="137"/>
      <c r="J1575" s="137"/>
      <c r="K1575" s="137"/>
      <c r="L1575" s="136"/>
      <c r="M1575" s="136"/>
      <c r="N1575" s="145"/>
      <c r="O1575" s="136"/>
      <c r="P1575" s="136"/>
      <c r="Q1575" s="137"/>
      <c r="R1575" s="136"/>
      <c r="S1575" s="136"/>
      <c r="T1575" s="137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8"/>
      <c r="AE1575" s="138"/>
      <c r="AF1575" s="138"/>
      <c r="AG1575" s="138"/>
      <c r="AH1575" s="138"/>
      <c r="AI1575" s="138"/>
      <c r="AJ1575" s="138"/>
      <c r="AK1575" s="138"/>
      <c r="AL1575" s="138"/>
      <c r="AM1575" s="138"/>
      <c r="AN1575" s="138"/>
      <c r="AO1575" s="138"/>
      <c r="AP1575" s="136"/>
      <c r="AQ1575" s="136"/>
      <c r="AR1575" s="136"/>
      <c r="AS1575" s="136"/>
      <c r="AT1575" s="136"/>
      <c r="AU1575" s="136"/>
      <c r="AV1575" s="136"/>
      <c r="AW1575" s="136"/>
      <c r="AX1575" s="136"/>
      <c r="AY1575" s="136"/>
      <c r="AZ1575" s="136"/>
      <c r="BA1575" s="136"/>
      <c r="BB1575" s="136"/>
      <c r="BC1575" s="136"/>
      <c r="BD1575" s="136"/>
      <c r="BE1575" s="136"/>
      <c r="BF1575" s="136"/>
      <c r="BG1575" s="136"/>
      <c r="BH1575" s="136"/>
      <c r="BI1575" s="136"/>
      <c r="BJ1575" s="136"/>
      <c r="BK1575" s="136"/>
      <c r="BL1575" s="136"/>
      <c r="BM1575" s="136"/>
      <c r="BN1575" s="136"/>
      <c r="BO1575" s="136"/>
      <c r="BP1575" s="136"/>
      <c r="BQ1575" s="136"/>
      <c r="BR1575" s="136"/>
      <c r="BS1575" s="136"/>
      <c r="BT1575" s="136"/>
      <c r="BU1575" s="136"/>
    </row>
    <row r="1576" spans="1:73">
      <c r="A1576" s="145"/>
      <c r="B1576" s="83"/>
      <c r="C1576" s="83"/>
      <c r="D1576" s="136"/>
      <c r="E1576" s="136"/>
      <c r="F1576" s="136"/>
      <c r="G1576" s="136"/>
      <c r="H1576" s="136"/>
      <c r="I1576" s="137"/>
      <c r="J1576" s="137"/>
      <c r="K1576" s="137"/>
      <c r="L1576" s="136"/>
      <c r="M1576" s="136"/>
      <c r="N1576" s="145"/>
      <c r="O1576" s="136"/>
      <c r="P1576" s="136"/>
      <c r="Q1576" s="137"/>
      <c r="R1576" s="136"/>
      <c r="S1576" s="136"/>
      <c r="T1576" s="137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8"/>
      <c r="AE1576" s="138"/>
      <c r="AF1576" s="138"/>
      <c r="AG1576" s="138"/>
      <c r="AH1576" s="138"/>
      <c r="AI1576" s="138"/>
      <c r="AJ1576" s="138"/>
      <c r="AK1576" s="138"/>
      <c r="AL1576" s="138"/>
      <c r="AM1576" s="138"/>
      <c r="AN1576" s="138"/>
      <c r="AO1576" s="138"/>
      <c r="AP1576" s="136"/>
      <c r="AQ1576" s="136"/>
      <c r="AR1576" s="136"/>
      <c r="AS1576" s="136"/>
      <c r="AT1576" s="136"/>
      <c r="AU1576" s="136"/>
      <c r="AV1576" s="136"/>
      <c r="AW1576" s="136"/>
      <c r="AX1576" s="136"/>
      <c r="AY1576" s="136"/>
      <c r="AZ1576" s="136"/>
      <c r="BA1576" s="136"/>
      <c r="BB1576" s="136"/>
      <c r="BC1576" s="136"/>
      <c r="BD1576" s="136"/>
      <c r="BE1576" s="136"/>
      <c r="BF1576" s="136"/>
      <c r="BG1576" s="136"/>
      <c r="BH1576" s="136"/>
      <c r="BI1576" s="136"/>
      <c r="BJ1576" s="136"/>
      <c r="BK1576" s="136"/>
      <c r="BL1576" s="136"/>
      <c r="BM1576" s="136"/>
      <c r="BN1576" s="136"/>
      <c r="BO1576" s="136"/>
      <c r="BP1576" s="136"/>
      <c r="BQ1576" s="136"/>
      <c r="BR1576" s="136"/>
      <c r="BS1576" s="136"/>
      <c r="BT1576" s="136"/>
      <c r="BU1576" s="136"/>
    </row>
    <row r="1577" spans="1:73">
      <c r="A1577" s="145"/>
      <c r="B1577" s="83"/>
      <c r="C1577" s="83"/>
      <c r="D1577" s="136"/>
      <c r="E1577" s="136"/>
      <c r="F1577" s="136"/>
      <c r="G1577" s="136"/>
      <c r="H1577" s="136"/>
      <c r="I1577" s="137"/>
      <c r="J1577" s="137"/>
      <c r="K1577" s="137"/>
      <c r="L1577" s="136"/>
      <c r="M1577" s="136"/>
      <c r="N1577" s="145"/>
      <c r="O1577" s="136"/>
      <c r="P1577" s="136"/>
      <c r="Q1577" s="137"/>
      <c r="R1577" s="136"/>
      <c r="S1577" s="136"/>
      <c r="T1577" s="137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8"/>
      <c r="AE1577" s="138"/>
      <c r="AF1577" s="138"/>
      <c r="AG1577" s="138"/>
      <c r="AH1577" s="138"/>
      <c r="AI1577" s="138"/>
      <c r="AJ1577" s="138"/>
      <c r="AK1577" s="138"/>
      <c r="AL1577" s="138"/>
      <c r="AM1577" s="138"/>
      <c r="AN1577" s="138"/>
      <c r="AO1577" s="138"/>
      <c r="AP1577" s="136"/>
      <c r="AQ1577" s="136"/>
      <c r="AR1577" s="136"/>
      <c r="AS1577" s="136"/>
      <c r="AT1577" s="136"/>
      <c r="AU1577" s="136"/>
      <c r="AV1577" s="136"/>
      <c r="AW1577" s="136"/>
      <c r="AX1577" s="136"/>
      <c r="AY1577" s="136"/>
      <c r="AZ1577" s="136"/>
      <c r="BA1577" s="136"/>
      <c r="BB1577" s="136"/>
      <c r="BC1577" s="136"/>
      <c r="BD1577" s="136"/>
      <c r="BE1577" s="136"/>
      <c r="BF1577" s="136"/>
      <c r="BG1577" s="136"/>
      <c r="BH1577" s="136"/>
      <c r="BI1577" s="136"/>
      <c r="BJ1577" s="136"/>
      <c r="BK1577" s="136"/>
      <c r="BL1577" s="136"/>
      <c r="BM1577" s="136"/>
      <c r="BN1577" s="136"/>
      <c r="BO1577" s="136"/>
      <c r="BP1577" s="136"/>
      <c r="BQ1577" s="136"/>
      <c r="BR1577" s="136"/>
      <c r="BS1577" s="136"/>
      <c r="BT1577" s="136"/>
      <c r="BU1577" s="136"/>
    </row>
    <row r="1578" spans="1:73">
      <c r="A1578" s="145"/>
      <c r="B1578" s="83"/>
      <c r="C1578" s="83"/>
      <c r="D1578" s="136"/>
      <c r="E1578" s="136"/>
      <c r="F1578" s="136"/>
      <c r="G1578" s="136"/>
      <c r="H1578" s="136"/>
      <c r="I1578" s="137"/>
      <c r="J1578" s="137"/>
      <c r="K1578" s="137"/>
      <c r="L1578" s="136"/>
      <c r="M1578" s="136"/>
      <c r="N1578" s="145"/>
      <c r="O1578" s="136"/>
      <c r="P1578" s="136"/>
      <c r="Q1578" s="137"/>
      <c r="R1578" s="136"/>
      <c r="S1578" s="136"/>
      <c r="T1578" s="137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8"/>
      <c r="AE1578" s="138"/>
      <c r="AF1578" s="138"/>
      <c r="AG1578" s="138"/>
      <c r="AH1578" s="138"/>
      <c r="AI1578" s="138"/>
      <c r="AJ1578" s="138"/>
      <c r="AK1578" s="138"/>
      <c r="AL1578" s="138"/>
      <c r="AM1578" s="138"/>
      <c r="AN1578" s="138"/>
      <c r="AO1578" s="138"/>
      <c r="AP1578" s="136"/>
      <c r="AQ1578" s="136"/>
      <c r="AR1578" s="136"/>
      <c r="AS1578" s="136"/>
      <c r="AT1578" s="136"/>
      <c r="AU1578" s="136"/>
      <c r="AV1578" s="136"/>
      <c r="AW1578" s="136"/>
      <c r="AX1578" s="136"/>
      <c r="AY1578" s="136"/>
      <c r="AZ1578" s="136"/>
      <c r="BA1578" s="136"/>
      <c r="BB1578" s="136"/>
      <c r="BC1578" s="136"/>
      <c r="BD1578" s="136"/>
      <c r="BE1578" s="136"/>
      <c r="BF1578" s="136"/>
      <c r="BG1578" s="136"/>
      <c r="BH1578" s="136"/>
      <c r="BI1578" s="136"/>
      <c r="BJ1578" s="136"/>
      <c r="BK1578" s="136"/>
      <c r="BL1578" s="136"/>
      <c r="BM1578" s="136"/>
      <c r="BN1578" s="136"/>
      <c r="BO1578" s="136"/>
      <c r="BP1578" s="136"/>
      <c r="BQ1578" s="136"/>
      <c r="BR1578" s="136"/>
      <c r="BS1578" s="136"/>
      <c r="BT1578" s="136"/>
      <c r="BU1578" s="136"/>
    </row>
    <row r="1579" spans="1:73">
      <c r="A1579" s="145"/>
      <c r="B1579" s="83"/>
      <c r="C1579" s="83"/>
      <c r="D1579" s="136"/>
      <c r="E1579" s="136"/>
      <c r="F1579" s="136"/>
      <c r="G1579" s="136"/>
      <c r="H1579" s="136"/>
      <c r="I1579" s="137"/>
      <c r="J1579" s="137"/>
      <c r="K1579" s="137"/>
      <c r="L1579" s="136"/>
      <c r="M1579" s="136"/>
      <c r="N1579" s="145"/>
      <c r="O1579" s="136"/>
      <c r="P1579" s="136"/>
      <c r="Q1579" s="137"/>
      <c r="R1579" s="136"/>
      <c r="S1579" s="136"/>
      <c r="T1579" s="137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8"/>
      <c r="AE1579" s="138"/>
      <c r="AF1579" s="138"/>
      <c r="AG1579" s="138"/>
      <c r="AH1579" s="138"/>
      <c r="AI1579" s="138"/>
      <c r="AJ1579" s="138"/>
      <c r="AK1579" s="138"/>
      <c r="AL1579" s="138"/>
      <c r="AM1579" s="138"/>
      <c r="AN1579" s="138"/>
      <c r="AO1579" s="138"/>
      <c r="AP1579" s="136"/>
      <c r="AQ1579" s="136"/>
      <c r="AR1579" s="136"/>
      <c r="AS1579" s="136"/>
      <c r="AT1579" s="136"/>
      <c r="AU1579" s="136"/>
      <c r="AV1579" s="136"/>
      <c r="AW1579" s="136"/>
      <c r="AX1579" s="136"/>
      <c r="AY1579" s="136"/>
      <c r="AZ1579" s="136"/>
      <c r="BA1579" s="136"/>
      <c r="BB1579" s="136"/>
      <c r="BC1579" s="136"/>
      <c r="BD1579" s="136"/>
      <c r="BE1579" s="136"/>
      <c r="BF1579" s="136"/>
      <c r="BG1579" s="136"/>
      <c r="BH1579" s="136"/>
      <c r="BI1579" s="136"/>
      <c r="BJ1579" s="136"/>
      <c r="BK1579" s="136"/>
      <c r="BL1579" s="136"/>
      <c r="BM1579" s="136"/>
      <c r="BN1579" s="136"/>
      <c r="BO1579" s="136"/>
      <c r="BP1579" s="136"/>
      <c r="BQ1579" s="136"/>
      <c r="BR1579" s="136"/>
      <c r="BS1579" s="136"/>
      <c r="BT1579" s="136"/>
      <c r="BU1579" s="136"/>
    </row>
    <row r="1580" spans="1:73">
      <c r="A1580" s="145"/>
      <c r="B1580" s="83"/>
      <c r="C1580" s="83"/>
      <c r="D1580" s="136"/>
      <c r="E1580" s="136"/>
      <c r="F1580" s="136"/>
      <c r="G1580" s="136"/>
      <c r="H1580" s="136"/>
      <c r="I1580" s="137"/>
      <c r="J1580" s="137"/>
      <c r="K1580" s="137"/>
      <c r="L1580" s="136"/>
      <c r="M1580" s="136"/>
      <c r="N1580" s="145"/>
      <c r="O1580" s="136"/>
      <c r="P1580" s="136"/>
      <c r="Q1580" s="137"/>
      <c r="R1580" s="136"/>
      <c r="S1580" s="136"/>
      <c r="T1580" s="137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8"/>
      <c r="AE1580" s="138"/>
      <c r="AF1580" s="138"/>
      <c r="AG1580" s="138"/>
      <c r="AH1580" s="138"/>
      <c r="AI1580" s="138"/>
      <c r="AJ1580" s="138"/>
      <c r="AK1580" s="138"/>
      <c r="AL1580" s="138"/>
      <c r="AM1580" s="138"/>
      <c r="AN1580" s="138"/>
      <c r="AO1580" s="138"/>
      <c r="AP1580" s="136"/>
      <c r="AQ1580" s="136"/>
      <c r="AR1580" s="136"/>
      <c r="AS1580" s="136"/>
      <c r="AT1580" s="136"/>
      <c r="AU1580" s="136"/>
      <c r="AV1580" s="136"/>
      <c r="AW1580" s="136"/>
      <c r="AX1580" s="136"/>
      <c r="AY1580" s="136"/>
      <c r="AZ1580" s="136"/>
      <c r="BA1580" s="136"/>
      <c r="BB1580" s="136"/>
      <c r="BC1580" s="136"/>
      <c r="BD1580" s="136"/>
      <c r="BE1580" s="136"/>
      <c r="BF1580" s="136"/>
      <c r="BG1580" s="136"/>
      <c r="BH1580" s="136"/>
      <c r="BI1580" s="136"/>
      <c r="BJ1580" s="136"/>
      <c r="BK1580" s="136"/>
      <c r="BL1580" s="136"/>
      <c r="BM1580" s="136"/>
      <c r="BN1580" s="136"/>
      <c r="BO1580" s="136"/>
      <c r="BP1580" s="136"/>
      <c r="BQ1580" s="136"/>
      <c r="BR1580" s="136"/>
      <c r="BS1580" s="136"/>
      <c r="BT1580" s="136"/>
      <c r="BU1580" s="136"/>
    </row>
    <row r="1581" spans="1:73">
      <c r="A1581" s="145"/>
      <c r="B1581" s="83"/>
      <c r="C1581" s="83"/>
      <c r="D1581" s="136"/>
      <c r="E1581" s="136"/>
      <c r="F1581" s="136"/>
      <c r="G1581" s="136"/>
      <c r="H1581" s="136"/>
      <c r="I1581" s="137"/>
      <c r="J1581" s="137"/>
      <c r="K1581" s="137"/>
      <c r="L1581" s="136"/>
      <c r="M1581" s="136"/>
      <c r="N1581" s="145"/>
      <c r="O1581" s="136"/>
      <c r="P1581" s="136"/>
      <c r="Q1581" s="137"/>
      <c r="R1581" s="136"/>
      <c r="S1581" s="136"/>
      <c r="T1581" s="137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8"/>
      <c r="AE1581" s="138"/>
      <c r="AF1581" s="138"/>
      <c r="AG1581" s="138"/>
      <c r="AH1581" s="138"/>
      <c r="AI1581" s="138"/>
      <c r="AJ1581" s="138"/>
      <c r="AK1581" s="138"/>
      <c r="AL1581" s="138"/>
      <c r="AM1581" s="138"/>
      <c r="AN1581" s="138"/>
      <c r="AO1581" s="138"/>
      <c r="AP1581" s="136"/>
      <c r="AQ1581" s="136"/>
      <c r="AR1581" s="136"/>
      <c r="AS1581" s="136"/>
      <c r="AT1581" s="136"/>
      <c r="AU1581" s="136"/>
      <c r="AV1581" s="136"/>
      <c r="AW1581" s="136"/>
      <c r="AX1581" s="136"/>
      <c r="AY1581" s="136"/>
      <c r="AZ1581" s="136"/>
      <c r="BA1581" s="136"/>
      <c r="BB1581" s="136"/>
      <c r="BC1581" s="136"/>
      <c r="BD1581" s="136"/>
      <c r="BE1581" s="136"/>
      <c r="BF1581" s="136"/>
      <c r="BG1581" s="136"/>
      <c r="BH1581" s="136"/>
      <c r="BI1581" s="136"/>
      <c r="BJ1581" s="136"/>
      <c r="BK1581" s="136"/>
      <c r="BL1581" s="136"/>
      <c r="BM1581" s="136"/>
      <c r="BN1581" s="136"/>
      <c r="BO1581" s="136"/>
      <c r="BP1581" s="136"/>
      <c r="BQ1581" s="136"/>
      <c r="BR1581" s="136"/>
      <c r="BS1581" s="136"/>
      <c r="BT1581" s="136"/>
      <c r="BU1581" s="136"/>
    </row>
    <row r="1582" spans="1:73">
      <c r="A1582" s="145"/>
      <c r="B1582" s="83"/>
      <c r="C1582" s="83"/>
      <c r="D1582" s="136"/>
      <c r="E1582" s="136"/>
      <c r="F1582" s="136"/>
      <c r="G1582" s="136"/>
      <c r="H1582" s="136"/>
      <c r="I1582" s="137"/>
      <c r="J1582" s="137"/>
      <c r="K1582" s="137"/>
      <c r="L1582" s="136"/>
      <c r="M1582" s="136"/>
      <c r="N1582" s="145"/>
      <c r="O1582" s="136"/>
      <c r="P1582" s="136"/>
      <c r="Q1582" s="137"/>
      <c r="R1582" s="136"/>
      <c r="S1582" s="136"/>
      <c r="T1582" s="137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8"/>
      <c r="AE1582" s="138"/>
      <c r="AF1582" s="138"/>
      <c r="AG1582" s="138"/>
      <c r="AH1582" s="138"/>
      <c r="AI1582" s="138"/>
      <c r="AJ1582" s="138"/>
      <c r="AK1582" s="138"/>
      <c r="AL1582" s="138"/>
      <c r="AM1582" s="138"/>
      <c r="AN1582" s="138"/>
      <c r="AO1582" s="138"/>
      <c r="AP1582" s="136"/>
      <c r="AQ1582" s="136"/>
      <c r="AR1582" s="136"/>
      <c r="AS1582" s="136"/>
      <c r="AT1582" s="136"/>
      <c r="AU1582" s="136"/>
      <c r="AV1582" s="136"/>
      <c r="AW1582" s="136"/>
      <c r="AX1582" s="136"/>
      <c r="AY1582" s="136"/>
      <c r="AZ1582" s="136"/>
      <c r="BA1582" s="136"/>
      <c r="BB1582" s="136"/>
      <c r="BC1582" s="136"/>
      <c r="BD1582" s="136"/>
      <c r="BE1582" s="136"/>
      <c r="BF1582" s="136"/>
      <c r="BG1582" s="136"/>
      <c r="BH1582" s="136"/>
      <c r="BI1582" s="136"/>
      <c r="BJ1582" s="136"/>
      <c r="BK1582" s="136"/>
      <c r="BL1582" s="136"/>
      <c r="BM1582" s="136"/>
      <c r="BN1582" s="136"/>
      <c r="BO1582" s="136"/>
      <c r="BP1582" s="136"/>
      <c r="BQ1582" s="136"/>
      <c r="BR1582" s="136"/>
      <c r="BS1582" s="136"/>
      <c r="BT1582" s="136"/>
      <c r="BU1582" s="136"/>
    </row>
    <row r="1583" spans="1:73">
      <c r="A1583" s="145"/>
      <c r="B1583" s="83"/>
      <c r="C1583" s="83"/>
      <c r="D1583" s="136"/>
      <c r="E1583" s="136"/>
      <c r="F1583" s="136"/>
      <c r="G1583" s="136"/>
      <c r="H1583" s="136"/>
      <c r="I1583" s="137"/>
      <c r="J1583" s="137"/>
      <c r="K1583" s="137"/>
      <c r="L1583" s="136"/>
      <c r="M1583" s="136"/>
      <c r="N1583" s="145"/>
      <c r="O1583" s="136"/>
      <c r="P1583" s="136"/>
      <c r="Q1583" s="137"/>
      <c r="R1583" s="136"/>
      <c r="S1583" s="136"/>
      <c r="T1583" s="137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8"/>
      <c r="AE1583" s="138"/>
      <c r="AF1583" s="138"/>
      <c r="AG1583" s="138"/>
      <c r="AH1583" s="138"/>
      <c r="AI1583" s="138"/>
      <c r="AJ1583" s="138"/>
      <c r="AK1583" s="138"/>
      <c r="AL1583" s="138"/>
      <c r="AM1583" s="138"/>
      <c r="AN1583" s="138"/>
      <c r="AO1583" s="138"/>
      <c r="AP1583" s="136"/>
      <c r="AQ1583" s="136"/>
      <c r="AR1583" s="136"/>
      <c r="AS1583" s="136"/>
      <c r="AT1583" s="136"/>
      <c r="AU1583" s="136"/>
      <c r="AV1583" s="136"/>
      <c r="AW1583" s="136"/>
      <c r="AX1583" s="136"/>
      <c r="AY1583" s="136"/>
      <c r="AZ1583" s="136"/>
      <c r="BA1583" s="136"/>
      <c r="BB1583" s="136"/>
      <c r="BC1583" s="136"/>
      <c r="BD1583" s="136"/>
      <c r="BE1583" s="136"/>
      <c r="BF1583" s="136"/>
      <c r="BG1583" s="136"/>
      <c r="BH1583" s="136"/>
      <c r="BI1583" s="136"/>
      <c r="BJ1583" s="136"/>
      <c r="BK1583" s="136"/>
      <c r="BL1583" s="136"/>
      <c r="BM1583" s="136"/>
      <c r="BN1583" s="136"/>
      <c r="BO1583" s="136"/>
      <c r="BP1583" s="136"/>
      <c r="BQ1583" s="136"/>
      <c r="BR1583" s="136"/>
      <c r="BS1583" s="136"/>
      <c r="BT1583" s="136"/>
      <c r="BU1583" s="136"/>
    </row>
    <row r="1584" spans="1:73">
      <c r="A1584" s="145"/>
      <c r="B1584" s="83"/>
      <c r="C1584" s="83"/>
      <c r="D1584" s="136"/>
      <c r="E1584" s="136"/>
      <c r="F1584" s="136"/>
      <c r="G1584" s="136"/>
      <c r="H1584" s="136"/>
      <c r="I1584" s="137"/>
      <c r="J1584" s="137"/>
      <c r="K1584" s="137"/>
      <c r="L1584" s="136"/>
      <c r="M1584" s="136"/>
      <c r="N1584" s="145"/>
      <c r="O1584" s="136"/>
      <c r="P1584" s="136"/>
      <c r="Q1584" s="137"/>
      <c r="R1584" s="136"/>
      <c r="S1584" s="136"/>
      <c r="T1584" s="137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8"/>
      <c r="AE1584" s="138"/>
      <c r="AF1584" s="138"/>
      <c r="AG1584" s="138"/>
      <c r="AH1584" s="138"/>
      <c r="AI1584" s="138"/>
      <c r="AJ1584" s="138"/>
      <c r="AK1584" s="138"/>
      <c r="AL1584" s="138"/>
      <c r="AM1584" s="138"/>
      <c r="AN1584" s="138"/>
      <c r="AO1584" s="138"/>
      <c r="AP1584" s="136"/>
      <c r="AQ1584" s="136"/>
      <c r="AR1584" s="136"/>
      <c r="AS1584" s="136"/>
      <c r="AT1584" s="136"/>
      <c r="AU1584" s="136"/>
      <c r="AV1584" s="136"/>
      <c r="AW1584" s="136"/>
      <c r="AX1584" s="136"/>
      <c r="AY1584" s="136"/>
      <c r="AZ1584" s="136"/>
      <c r="BA1584" s="136"/>
      <c r="BB1584" s="136"/>
      <c r="BC1584" s="136"/>
      <c r="BD1584" s="136"/>
      <c r="BE1584" s="136"/>
      <c r="BF1584" s="136"/>
      <c r="BG1584" s="136"/>
      <c r="BH1584" s="136"/>
      <c r="BI1584" s="136"/>
      <c r="BJ1584" s="136"/>
      <c r="BK1584" s="136"/>
      <c r="BL1584" s="136"/>
      <c r="BM1584" s="136"/>
      <c r="BN1584" s="136"/>
      <c r="BO1584" s="136"/>
      <c r="BP1584" s="136"/>
      <c r="BQ1584" s="136"/>
      <c r="BR1584" s="136"/>
      <c r="BS1584" s="136"/>
      <c r="BT1584" s="136"/>
      <c r="BU1584" s="136"/>
    </row>
    <row r="1585" spans="1:73">
      <c r="A1585" s="145"/>
      <c r="B1585" s="83"/>
      <c r="C1585" s="83"/>
      <c r="D1585" s="136"/>
      <c r="E1585" s="136"/>
      <c r="F1585" s="136"/>
      <c r="G1585" s="136"/>
      <c r="H1585" s="136"/>
      <c r="I1585" s="137"/>
      <c r="J1585" s="137"/>
      <c r="K1585" s="137"/>
      <c r="L1585" s="136"/>
      <c r="M1585" s="136"/>
      <c r="N1585" s="145"/>
      <c r="O1585" s="136"/>
      <c r="P1585" s="136"/>
      <c r="Q1585" s="137"/>
      <c r="R1585" s="136"/>
      <c r="S1585" s="136"/>
      <c r="T1585" s="137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8"/>
      <c r="AE1585" s="138"/>
      <c r="AF1585" s="138"/>
      <c r="AG1585" s="138"/>
      <c r="AH1585" s="138"/>
      <c r="AI1585" s="138"/>
      <c r="AJ1585" s="138"/>
      <c r="AK1585" s="138"/>
      <c r="AL1585" s="138"/>
      <c r="AM1585" s="138"/>
      <c r="AN1585" s="138"/>
      <c r="AO1585" s="138"/>
      <c r="AP1585" s="136"/>
      <c r="AQ1585" s="136"/>
      <c r="AR1585" s="136"/>
      <c r="AS1585" s="136"/>
      <c r="AT1585" s="136"/>
      <c r="AU1585" s="136"/>
      <c r="AV1585" s="136"/>
      <c r="AW1585" s="136"/>
      <c r="AX1585" s="136"/>
      <c r="AY1585" s="136"/>
      <c r="AZ1585" s="136"/>
      <c r="BA1585" s="136"/>
      <c r="BB1585" s="136"/>
      <c r="BC1585" s="136"/>
      <c r="BD1585" s="136"/>
      <c r="BE1585" s="136"/>
      <c r="BF1585" s="136"/>
      <c r="BG1585" s="136"/>
      <c r="BH1585" s="136"/>
      <c r="BI1585" s="136"/>
      <c r="BJ1585" s="136"/>
      <c r="BK1585" s="136"/>
      <c r="BL1585" s="136"/>
      <c r="BM1585" s="136"/>
      <c r="BN1585" s="136"/>
      <c r="BO1585" s="136"/>
      <c r="BP1585" s="136"/>
      <c r="BQ1585" s="136"/>
      <c r="BR1585" s="136"/>
      <c r="BS1585" s="136"/>
      <c r="BT1585" s="136"/>
      <c r="BU1585" s="136"/>
    </row>
    <row r="1586" spans="1:73">
      <c r="A1586" s="145"/>
      <c r="B1586" s="83"/>
      <c r="C1586" s="83"/>
      <c r="D1586" s="136"/>
      <c r="E1586" s="136"/>
      <c r="F1586" s="136"/>
      <c r="G1586" s="136"/>
      <c r="H1586" s="136"/>
      <c r="I1586" s="137"/>
      <c r="J1586" s="137"/>
      <c r="K1586" s="137"/>
      <c r="L1586" s="136"/>
      <c r="M1586" s="136"/>
      <c r="N1586" s="145"/>
      <c r="O1586" s="136"/>
      <c r="P1586" s="136"/>
      <c r="Q1586" s="137"/>
      <c r="R1586" s="136"/>
      <c r="S1586" s="136"/>
      <c r="T1586" s="137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8"/>
      <c r="AE1586" s="138"/>
      <c r="AF1586" s="138"/>
      <c r="AG1586" s="138"/>
      <c r="AH1586" s="138"/>
      <c r="AI1586" s="138"/>
      <c r="AJ1586" s="138"/>
      <c r="AK1586" s="138"/>
      <c r="AL1586" s="138"/>
      <c r="AM1586" s="138"/>
      <c r="AN1586" s="138"/>
      <c r="AO1586" s="138"/>
      <c r="AP1586" s="136"/>
      <c r="AQ1586" s="136"/>
      <c r="AR1586" s="136"/>
      <c r="AS1586" s="136"/>
      <c r="AT1586" s="136"/>
      <c r="AU1586" s="136"/>
      <c r="AV1586" s="136"/>
      <c r="AW1586" s="136"/>
      <c r="AX1586" s="136"/>
      <c r="AY1586" s="136"/>
      <c r="AZ1586" s="136"/>
      <c r="BA1586" s="136"/>
      <c r="BB1586" s="136"/>
      <c r="BC1586" s="136"/>
      <c r="BD1586" s="136"/>
      <c r="BE1586" s="136"/>
      <c r="BF1586" s="136"/>
      <c r="BG1586" s="136"/>
      <c r="BH1586" s="136"/>
      <c r="BI1586" s="136"/>
      <c r="BJ1586" s="136"/>
      <c r="BK1586" s="136"/>
      <c r="BL1586" s="136"/>
      <c r="BM1586" s="136"/>
      <c r="BN1586" s="136"/>
      <c r="BO1586" s="136"/>
      <c r="BP1586" s="136"/>
      <c r="BQ1586" s="136"/>
      <c r="BR1586" s="136"/>
      <c r="BS1586" s="136"/>
      <c r="BT1586" s="136"/>
      <c r="BU1586" s="136"/>
    </row>
    <row r="1587" spans="1:73">
      <c r="A1587" s="145"/>
      <c r="B1587" s="83"/>
      <c r="C1587" s="83"/>
      <c r="D1587" s="136"/>
      <c r="E1587" s="136"/>
      <c r="F1587" s="136"/>
      <c r="G1587" s="136"/>
      <c r="H1587" s="136"/>
      <c r="I1587" s="137"/>
      <c r="J1587" s="137"/>
      <c r="K1587" s="137"/>
      <c r="L1587" s="136"/>
      <c r="M1587" s="136"/>
      <c r="N1587" s="145"/>
      <c r="O1587" s="136"/>
      <c r="P1587" s="136"/>
      <c r="Q1587" s="137"/>
      <c r="R1587" s="136"/>
      <c r="S1587" s="136"/>
      <c r="T1587" s="137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8"/>
      <c r="AE1587" s="138"/>
      <c r="AF1587" s="138"/>
      <c r="AG1587" s="138"/>
      <c r="AH1587" s="138"/>
      <c r="AI1587" s="138"/>
      <c r="AJ1587" s="138"/>
      <c r="AK1587" s="138"/>
      <c r="AL1587" s="138"/>
      <c r="AM1587" s="138"/>
      <c r="AN1587" s="138"/>
      <c r="AO1587" s="138"/>
      <c r="AP1587" s="136"/>
      <c r="AQ1587" s="136"/>
      <c r="AR1587" s="136"/>
      <c r="AS1587" s="136"/>
      <c r="AT1587" s="136"/>
      <c r="AU1587" s="136"/>
      <c r="AV1587" s="136"/>
      <c r="AW1587" s="136"/>
      <c r="AX1587" s="136"/>
      <c r="AY1587" s="136"/>
      <c r="AZ1587" s="136"/>
      <c r="BA1587" s="136"/>
      <c r="BB1587" s="136"/>
      <c r="BC1587" s="136"/>
      <c r="BD1587" s="136"/>
      <c r="BE1587" s="136"/>
      <c r="BF1587" s="136"/>
      <c r="BG1587" s="136"/>
      <c r="BH1587" s="136"/>
      <c r="BI1587" s="136"/>
      <c r="BJ1587" s="136"/>
      <c r="BK1587" s="136"/>
      <c r="BL1587" s="136"/>
      <c r="BM1587" s="136"/>
      <c r="BN1587" s="136"/>
      <c r="BO1587" s="136"/>
      <c r="BP1587" s="136"/>
      <c r="BQ1587" s="136"/>
      <c r="BR1587" s="136"/>
      <c r="BS1587" s="136"/>
      <c r="BT1587" s="136"/>
      <c r="BU1587" s="136"/>
    </row>
    <row r="1588" spans="1:73">
      <c r="A1588" s="145"/>
      <c r="B1588" s="83"/>
      <c r="C1588" s="83"/>
      <c r="D1588" s="136"/>
      <c r="E1588" s="136"/>
      <c r="F1588" s="136"/>
      <c r="G1588" s="136"/>
      <c r="H1588" s="136"/>
      <c r="I1588" s="137"/>
      <c r="J1588" s="137"/>
      <c r="K1588" s="137"/>
      <c r="L1588" s="136"/>
      <c r="M1588" s="136"/>
      <c r="N1588" s="145"/>
      <c r="O1588" s="136"/>
      <c r="P1588" s="136"/>
      <c r="Q1588" s="137"/>
      <c r="R1588" s="136"/>
      <c r="S1588" s="136"/>
      <c r="T1588" s="137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8"/>
      <c r="AE1588" s="138"/>
      <c r="AF1588" s="138"/>
      <c r="AG1588" s="138"/>
      <c r="AH1588" s="138"/>
      <c r="AI1588" s="138"/>
      <c r="AJ1588" s="138"/>
      <c r="AK1588" s="138"/>
      <c r="AL1588" s="138"/>
      <c r="AM1588" s="138"/>
      <c r="AN1588" s="138"/>
      <c r="AO1588" s="138"/>
      <c r="AP1588" s="136"/>
      <c r="AQ1588" s="136"/>
      <c r="AR1588" s="136"/>
      <c r="AS1588" s="136"/>
      <c r="AT1588" s="136"/>
      <c r="AU1588" s="136"/>
      <c r="AV1588" s="136"/>
      <c r="AW1588" s="136"/>
      <c r="AX1588" s="136"/>
      <c r="AY1588" s="136"/>
      <c r="AZ1588" s="136"/>
      <c r="BA1588" s="136"/>
      <c r="BB1588" s="136"/>
      <c r="BC1588" s="136"/>
      <c r="BD1588" s="136"/>
      <c r="BE1588" s="136"/>
      <c r="BF1588" s="136"/>
      <c r="BG1588" s="136"/>
      <c r="BH1588" s="136"/>
      <c r="BI1588" s="136"/>
      <c r="BJ1588" s="136"/>
      <c r="BK1588" s="136"/>
      <c r="BL1588" s="136"/>
      <c r="BM1588" s="136"/>
      <c r="BN1588" s="136"/>
      <c r="BO1588" s="136"/>
      <c r="BP1588" s="136"/>
      <c r="BQ1588" s="136"/>
      <c r="BR1588" s="136"/>
      <c r="BS1588" s="136"/>
      <c r="BT1588" s="136"/>
      <c r="BU1588" s="136"/>
    </row>
    <row r="1589" spans="1:73">
      <c r="A1589" s="145"/>
      <c r="B1589" s="83"/>
      <c r="C1589" s="83"/>
      <c r="D1589" s="136"/>
      <c r="E1589" s="136"/>
      <c r="F1589" s="136"/>
      <c r="G1589" s="136"/>
      <c r="H1589" s="136"/>
      <c r="I1589" s="137"/>
      <c r="J1589" s="137"/>
      <c r="K1589" s="137"/>
      <c r="L1589" s="136"/>
      <c r="M1589" s="136"/>
      <c r="N1589" s="145"/>
      <c r="O1589" s="136"/>
      <c r="P1589" s="136"/>
      <c r="Q1589" s="137"/>
      <c r="R1589" s="136"/>
      <c r="S1589" s="136"/>
      <c r="T1589" s="137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8"/>
      <c r="AE1589" s="138"/>
      <c r="AF1589" s="138"/>
      <c r="AG1589" s="138"/>
      <c r="AH1589" s="138"/>
      <c r="AI1589" s="138"/>
      <c r="AJ1589" s="138"/>
      <c r="AK1589" s="138"/>
      <c r="AL1589" s="138"/>
      <c r="AM1589" s="138"/>
      <c r="AN1589" s="138"/>
      <c r="AO1589" s="138"/>
      <c r="AP1589" s="136"/>
      <c r="AQ1589" s="136"/>
      <c r="AR1589" s="136"/>
      <c r="AS1589" s="136"/>
      <c r="AT1589" s="136"/>
      <c r="AU1589" s="136"/>
      <c r="AV1589" s="136"/>
      <c r="AW1589" s="136"/>
      <c r="AX1589" s="136"/>
      <c r="AY1589" s="136"/>
      <c r="AZ1589" s="136"/>
      <c r="BA1589" s="136"/>
      <c r="BB1589" s="136"/>
      <c r="BC1589" s="136"/>
      <c r="BD1589" s="136"/>
      <c r="BE1589" s="136"/>
      <c r="BF1589" s="136"/>
      <c r="BG1589" s="136"/>
      <c r="BH1589" s="136"/>
      <c r="BI1589" s="136"/>
      <c r="BJ1589" s="136"/>
      <c r="BK1589" s="136"/>
      <c r="BL1589" s="136"/>
      <c r="BM1589" s="136"/>
      <c r="BN1589" s="136"/>
      <c r="BO1589" s="136"/>
      <c r="BP1589" s="136"/>
      <c r="BQ1589" s="136"/>
      <c r="BR1589" s="136"/>
      <c r="BS1589" s="136"/>
      <c r="BT1589" s="136"/>
      <c r="BU1589" s="136"/>
    </row>
    <row r="1590" spans="1:73">
      <c r="A1590" s="145"/>
      <c r="B1590" s="83"/>
      <c r="C1590" s="83"/>
      <c r="D1590" s="136"/>
      <c r="E1590" s="136"/>
      <c r="F1590" s="136"/>
      <c r="G1590" s="136"/>
      <c r="H1590" s="136"/>
      <c r="I1590" s="137"/>
      <c r="J1590" s="137"/>
      <c r="K1590" s="137"/>
      <c r="L1590" s="136"/>
      <c r="M1590" s="136"/>
      <c r="N1590" s="145"/>
      <c r="O1590" s="136"/>
      <c r="P1590" s="136"/>
      <c r="Q1590" s="137"/>
      <c r="R1590" s="136"/>
      <c r="S1590" s="136"/>
      <c r="T1590" s="137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8"/>
      <c r="AE1590" s="138"/>
      <c r="AF1590" s="138"/>
      <c r="AG1590" s="138"/>
      <c r="AH1590" s="138"/>
      <c r="AI1590" s="138"/>
      <c r="AJ1590" s="138"/>
      <c r="AK1590" s="138"/>
      <c r="AL1590" s="138"/>
      <c r="AM1590" s="138"/>
      <c r="AN1590" s="138"/>
      <c r="AO1590" s="138"/>
      <c r="AP1590" s="136"/>
      <c r="AQ1590" s="136"/>
      <c r="AR1590" s="136"/>
      <c r="AS1590" s="136"/>
      <c r="AT1590" s="136"/>
      <c r="AU1590" s="136"/>
      <c r="AV1590" s="136"/>
      <c r="AW1590" s="136"/>
      <c r="AX1590" s="136"/>
      <c r="AY1590" s="136"/>
      <c r="AZ1590" s="136"/>
      <c r="BA1590" s="136"/>
      <c r="BB1590" s="136"/>
      <c r="BC1590" s="136"/>
      <c r="BD1590" s="136"/>
      <c r="BE1590" s="136"/>
      <c r="BF1590" s="136"/>
      <c r="BG1590" s="136"/>
      <c r="BH1590" s="136"/>
      <c r="BI1590" s="136"/>
      <c r="BJ1590" s="136"/>
      <c r="BK1590" s="136"/>
      <c r="BL1590" s="136"/>
      <c r="BM1590" s="136"/>
      <c r="BN1590" s="136"/>
      <c r="BO1590" s="136"/>
      <c r="BP1590" s="136"/>
      <c r="BQ1590" s="136"/>
      <c r="BR1590" s="136"/>
      <c r="BS1590" s="136"/>
      <c r="BT1590" s="136"/>
      <c r="BU1590" s="136"/>
    </row>
    <row r="1591" spans="1:73">
      <c r="A1591" s="145"/>
      <c r="B1591" s="83"/>
      <c r="C1591" s="83"/>
      <c r="D1591" s="136"/>
      <c r="E1591" s="136"/>
      <c r="F1591" s="136"/>
      <c r="G1591" s="136"/>
      <c r="H1591" s="136"/>
      <c r="I1591" s="137"/>
      <c r="J1591" s="137"/>
      <c r="K1591" s="137"/>
      <c r="L1591" s="136"/>
      <c r="M1591" s="136"/>
      <c r="N1591" s="145"/>
      <c r="O1591" s="136"/>
      <c r="P1591" s="136"/>
      <c r="Q1591" s="137"/>
      <c r="R1591" s="136"/>
      <c r="S1591" s="136"/>
      <c r="T1591" s="137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8"/>
      <c r="AE1591" s="138"/>
      <c r="AF1591" s="138"/>
      <c r="AG1591" s="138"/>
      <c r="AH1591" s="138"/>
      <c r="AI1591" s="138"/>
      <c r="AJ1591" s="138"/>
      <c r="AK1591" s="138"/>
      <c r="AL1591" s="138"/>
      <c r="AM1591" s="138"/>
      <c r="AN1591" s="138"/>
      <c r="AO1591" s="138"/>
      <c r="AP1591" s="136"/>
      <c r="AQ1591" s="136"/>
      <c r="AR1591" s="136"/>
      <c r="AS1591" s="136"/>
      <c r="AT1591" s="136"/>
      <c r="AU1591" s="136"/>
      <c r="AV1591" s="136"/>
      <c r="AW1591" s="136"/>
      <c r="AX1591" s="136"/>
      <c r="AY1591" s="136"/>
      <c r="AZ1591" s="136"/>
      <c r="BA1591" s="136"/>
      <c r="BB1591" s="136"/>
      <c r="BC1591" s="136"/>
      <c r="BD1591" s="136"/>
      <c r="BE1591" s="136"/>
      <c r="BF1591" s="136"/>
      <c r="BG1591" s="136"/>
      <c r="BH1591" s="136"/>
      <c r="BI1591" s="136"/>
      <c r="BJ1591" s="136"/>
      <c r="BK1591" s="136"/>
      <c r="BL1591" s="136"/>
      <c r="BM1591" s="136"/>
      <c r="BN1591" s="136"/>
      <c r="BO1591" s="136"/>
      <c r="BP1591" s="136"/>
      <c r="BQ1591" s="136"/>
      <c r="BR1591" s="136"/>
      <c r="BS1591" s="136"/>
      <c r="BT1591" s="136"/>
      <c r="BU1591" s="136"/>
    </row>
    <row r="1592" spans="1:73">
      <c r="A1592" s="145"/>
      <c r="B1592" s="83"/>
      <c r="C1592" s="83"/>
      <c r="D1592" s="136"/>
      <c r="E1592" s="136"/>
      <c r="F1592" s="136"/>
      <c r="G1592" s="136"/>
      <c r="H1592" s="136"/>
      <c r="I1592" s="137"/>
      <c r="J1592" s="137"/>
      <c r="K1592" s="137"/>
      <c r="L1592" s="136"/>
      <c r="M1592" s="136"/>
      <c r="N1592" s="145"/>
      <c r="O1592" s="136"/>
      <c r="P1592" s="136"/>
      <c r="Q1592" s="137"/>
      <c r="R1592" s="136"/>
      <c r="S1592" s="136"/>
      <c r="T1592" s="137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8"/>
      <c r="AE1592" s="138"/>
      <c r="AF1592" s="138"/>
      <c r="AG1592" s="138"/>
      <c r="AH1592" s="138"/>
      <c r="AI1592" s="138"/>
      <c r="AJ1592" s="138"/>
      <c r="AK1592" s="138"/>
      <c r="AL1592" s="138"/>
      <c r="AM1592" s="138"/>
      <c r="AN1592" s="138"/>
      <c r="AO1592" s="138"/>
      <c r="AP1592" s="136"/>
      <c r="AQ1592" s="136"/>
      <c r="AR1592" s="136"/>
      <c r="AS1592" s="136"/>
      <c r="AT1592" s="136"/>
      <c r="AU1592" s="136"/>
      <c r="AV1592" s="136"/>
      <c r="AW1592" s="136"/>
      <c r="AX1592" s="136"/>
      <c r="AY1592" s="136"/>
      <c r="AZ1592" s="136"/>
      <c r="BA1592" s="136"/>
      <c r="BB1592" s="136"/>
      <c r="BC1592" s="136"/>
      <c r="BD1592" s="136"/>
      <c r="BE1592" s="136"/>
      <c r="BF1592" s="136"/>
      <c r="BG1592" s="136"/>
      <c r="BH1592" s="136"/>
      <c r="BI1592" s="136"/>
      <c r="BJ1592" s="136"/>
      <c r="BK1592" s="136"/>
      <c r="BL1592" s="136"/>
      <c r="BM1592" s="136"/>
      <c r="BN1592" s="136"/>
      <c r="BO1592" s="136"/>
      <c r="BP1592" s="136"/>
      <c r="BQ1592" s="136"/>
      <c r="BR1592" s="136"/>
      <c r="BS1592" s="136"/>
      <c r="BT1592" s="136"/>
      <c r="BU1592" s="136"/>
    </row>
    <row r="1593" spans="1:73">
      <c r="A1593" s="145"/>
      <c r="B1593" s="83"/>
      <c r="C1593" s="83"/>
      <c r="D1593" s="136"/>
      <c r="E1593" s="136"/>
      <c r="F1593" s="136"/>
      <c r="G1593" s="136"/>
      <c r="H1593" s="136"/>
      <c r="I1593" s="137"/>
      <c r="J1593" s="137"/>
      <c r="K1593" s="137"/>
      <c r="L1593" s="136"/>
      <c r="M1593" s="136"/>
      <c r="N1593" s="145"/>
      <c r="O1593" s="136"/>
      <c r="P1593" s="136"/>
      <c r="Q1593" s="137"/>
      <c r="R1593" s="136"/>
      <c r="S1593" s="136"/>
      <c r="T1593" s="137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8"/>
      <c r="AE1593" s="138"/>
      <c r="AF1593" s="138"/>
      <c r="AG1593" s="138"/>
      <c r="AH1593" s="138"/>
      <c r="AI1593" s="138"/>
      <c r="AJ1593" s="138"/>
      <c r="AK1593" s="138"/>
      <c r="AL1593" s="138"/>
      <c r="AM1593" s="138"/>
      <c r="AN1593" s="138"/>
      <c r="AO1593" s="138"/>
      <c r="AP1593" s="136"/>
      <c r="AQ1593" s="136"/>
      <c r="AR1593" s="136"/>
      <c r="AS1593" s="136"/>
      <c r="AT1593" s="136"/>
      <c r="AU1593" s="136"/>
      <c r="AV1593" s="136"/>
      <c r="AW1593" s="136"/>
      <c r="AX1593" s="136"/>
      <c r="AY1593" s="136"/>
      <c r="AZ1593" s="136"/>
      <c r="BA1593" s="136"/>
      <c r="BB1593" s="136"/>
      <c r="BC1593" s="136"/>
      <c r="BD1593" s="136"/>
      <c r="BE1593" s="136"/>
      <c r="BF1593" s="136"/>
      <c r="BG1593" s="136"/>
      <c r="BH1593" s="136"/>
      <c r="BI1593" s="136"/>
      <c r="BJ1593" s="136"/>
      <c r="BK1593" s="136"/>
      <c r="BL1593" s="136"/>
      <c r="BM1593" s="136"/>
      <c r="BN1593" s="136"/>
      <c r="BO1593" s="136"/>
      <c r="BP1593" s="136"/>
      <c r="BQ1593" s="136"/>
      <c r="BR1593" s="136"/>
      <c r="BS1593" s="136"/>
      <c r="BT1593" s="136"/>
      <c r="BU1593" s="136"/>
    </row>
    <row r="1594" spans="1:73">
      <c r="A1594" s="145"/>
      <c r="B1594" s="83"/>
      <c r="C1594" s="83"/>
      <c r="D1594" s="136"/>
      <c r="E1594" s="136"/>
      <c r="F1594" s="136"/>
      <c r="G1594" s="136"/>
      <c r="H1594" s="136"/>
      <c r="I1594" s="137"/>
      <c r="J1594" s="137"/>
      <c r="K1594" s="137"/>
      <c r="L1594" s="136"/>
      <c r="M1594" s="136"/>
      <c r="N1594" s="145"/>
      <c r="O1594" s="136"/>
      <c r="P1594" s="136"/>
      <c r="Q1594" s="137"/>
      <c r="R1594" s="136"/>
      <c r="S1594" s="136"/>
      <c r="T1594" s="137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8"/>
      <c r="AE1594" s="138"/>
      <c r="AF1594" s="138"/>
      <c r="AG1594" s="138"/>
      <c r="AH1594" s="138"/>
      <c r="AI1594" s="138"/>
      <c r="AJ1594" s="138"/>
      <c r="AK1594" s="138"/>
      <c r="AL1594" s="138"/>
      <c r="AM1594" s="138"/>
      <c r="AN1594" s="138"/>
      <c r="AO1594" s="138"/>
      <c r="AP1594" s="136"/>
      <c r="AQ1594" s="136"/>
      <c r="AR1594" s="136"/>
      <c r="AS1594" s="136"/>
      <c r="AT1594" s="136"/>
      <c r="AU1594" s="136"/>
      <c r="AV1594" s="136"/>
      <c r="AW1594" s="136"/>
      <c r="AX1594" s="136"/>
      <c r="AY1594" s="136"/>
      <c r="AZ1594" s="136"/>
      <c r="BA1594" s="136"/>
      <c r="BB1594" s="136"/>
      <c r="BC1594" s="136"/>
      <c r="BD1594" s="136"/>
      <c r="BE1594" s="136"/>
      <c r="BF1594" s="136"/>
      <c r="BG1594" s="136"/>
      <c r="BH1594" s="136"/>
      <c r="BI1594" s="136"/>
      <c r="BJ1594" s="136"/>
      <c r="BK1594" s="136"/>
      <c r="BL1594" s="136"/>
      <c r="BM1594" s="136"/>
      <c r="BN1594" s="136"/>
      <c r="BO1594" s="136"/>
      <c r="BP1594" s="136"/>
      <c r="BQ1594" s="136"/>
      <c r="BR1594" s="136"/>
      <c r="BS1594" s="136"/>
      <c r="BT1594" s="136"/>
      <c r="BU1594" s="136"/>
    </row>
    <row r="1595" spans="1:73">
      <c r="A1595" s="145"/>
      <c r="B1595" s="83"/>
      <c r="C1595" s="83"/>
      <c r="D1595" s="136"/>
      <c r="E1595" s="136"/>
      <c r="F1595" s="136"/>
      <c r="G1595" s="136"/>
      <c r="H1595" s="136"/>
      <c r="I1595" s="137"/>
      <c r="J1595" s="137"/>
      <c r="K1595" s="137"/>
      <c r="L1595" s="136"/>
      <c r="M1595" s="136"/>
      <c r="N1595" s="145"/>
      <c r="O1595" s="136"/>
      <c r="P1595" s="136"/>
      <c r="Q1595" s="137"/>
      <c r="R1595" s="136"/>
      <c r="S1595" s="136"/>
      <c r="T1595" s="137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8"/>
      <c r="AE1595" s="138"/>
      <c r="AF1595" s="138"/>
      <c r="AG1595" s="138"/>
      <c r="AH1595" s="138"/>
      <c r="AI1595" s="138"/>
      <c r="AJ1595" s="138"/>
      <c r="AK1595" s="138"/>
      <c r="AL1595" s="138"/>
      <c r="AM1595" s="138"/>
      <c r="AN1595" s="138"/>
      <c r="AO1595" s="138"/>
      <c r="AP1595" s="136"/>
      <c r="AQ1595" s="136"/>
      <c r="AR1595" s="136"/>
      <c r="AS1595" s="136"/>
      <c r="AT1595" s="136"/>
      <c r="AU1595" s="136"/>
      <c r="AV1595" s="136"/>
      <c r="AW1595" s="136"/>
      <c r="AX1595" s="136"/>
      <c r="AY1595" s="136"/>
      <c r="AZ1595" s="136"/>
      <c r="BA1595" s="136"/>
      <c r="BB1595" s="136"/>
      <c r="BC1595" s="136"/>
      <c r="BD1595" s="136"/>
      <c r="BE1595" s="136"/>
      <c r="BF1595" s="136"/>
      <c r="BG1595" s="136"/>
      <c r="BH1595" s="136"/>
      <c r="BI1595" s="136"/>
      <c r="BJ1595" s="136"/>
      <c r="BK1595" s="136"/>
      <c r="BL1595" s="136"/>
      <c r="BM1595" s="136"/>
      <c r="BN1595" s="136"/>
      <c r="BO1595" s="136"/>
      <c r="BP1595" s="136"/>
      <c r="BQ1595" s="136"/>
      <c r="BR1595" s="136"/>
      <c r="BS1595" s="136"/>
      <c r="BT1595" s="136"/>
      <c r="BU1595" s="136"/>
    </row>
    <row r="1596" spans="1:73">
      <c r="A1596" s="145"/>
      <c r="B1596" s="83"/>
      <c r="C1596" s="83"/>
      <c r="D1596" s="136"/>
      <c r="E1596" s="136"/>
      <c r="F1596" s="136"/>
      <c r="G1596" s="136"/>
      <c r="H1596" s="136"/>
      <c r="I1596" s="137"/>
      <c r="J1596" s="137"/>
      <c r="K1596" s="137"/>
      <c r="L1596" s="136"/>
      <c r="M1596" s="136"/>
      <c r="N1596" s="145"/>
      <c r="O1596" s="136"/>
      <c r="P1596" s="136"/>
      <c r="Q1596" s="137"/>
      <c r="R1596" s="136"/>
      <c r="S1596" s="136"/>
      <c r="T1596" s="137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8"/>
      <c r="AE1596" s="138"/>
      <c r="AF1596" s="138"/>
      <c r="AG1596" s="138"/>
      <c r="AH1596" s="138"/>
      <c r="AI1596" s="138"/>
      <c r="AJ1596" s="138"/>
      <c r="AK1596" s="138"/>
      <c r="AL1596" s="138"/>
      <c r="AM1596" s="138"/>
      <c r="AN1596" s="138"/>
      <c r="AO1596" s="138"/>
      <c r="AP1596" s="136"/>
      <c r="AQ1596" s="136"/>
      <c r="AR1596" s="136"/>
      <c r="AS1596" s="136"/>
      <c r="AT1596" s="136"/>
      <c r="AU1596" s="136"/>
      <c r="AV1596" s="136"/>
      <c r="AW1596" s="136"/>
      <c r="AX1596" s="136"/>
      <c r="AY1596" s="136"/>
      <c r="AZ1596" s="136"/>
      <c r="BA1596" s="136"/>
      <c r="BB1596" s="136"/>
      <c r="BC1596" s="136"/>
      <c r="BD1596" s="136"/>
      <c r="BE1596" s="136"/>
      <c r="BF1596" s="136"/>
      <c r="BG1596" s="136"/>
      <c r="BH1596" s="136"/>
      <c r="BI1596" s="136"/>
      <c r="BJ1596" s="136"/>
      <c r="BK1596" s="136"/>
      <c r="BL1596" s="136"/>
      <c r="BM1596" s="136"/>
      <c r="BN1596" s="136"/>
      <c r="BO1596" s="136"/>
      <c r="BP1596" s="136"/>
      <c r="BQ1596" s="136"/>
      <c r="BR1596" s="136"/>
      <c r="BS1596" s="136"/>
      <c r="BT1596" s="136"/>
      <c r="BU1596" s="136"/>
    </row>
    <row r="1597" spans="1:73">
      <c r="A1597" s="145"/>
      <c r="B1597" s="83"/>
      <c r="C1597" s="83"/>
      <c r="D1597" s="136"/>
      <c r="E1597" s="136"/>
      <c r="F1597" s="136"/>
      <c r="G1597" s="136"/>
      <c r="H1597" s="136"/>
      <c r="I1597" s="137"/>
      <c r="J1597" s="137"/>
      <c r="K1597" s="137"/>
      <c r="L1597" s="136"/>
      <c r="M1597" s="136"/>
      <c r="N1597" s="145"/>
      <c r="O1597" s="136"/>
      <c r="P1597" s="136"/>
      <c r="Q1597" s="137"/>
      <c r="R1597" s="136"/>
      <c r="S1597" s="136"/>
      <c r="T1597" s="137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8"/>
      <c r="AE1597" s="138"/>
      <c r="AF1597" s="138"/>
      <c r="AG1597" s="138"/>
      <c r="AH1597" s="138"/>
      <c r="AI1597" s="138"/>
      <c r="AJ1597" s="138"/>
      <c r="AK1597" s="138"/>
      <c r="AL1597" s="138"/>
      <c r="AM1597" s="138"/>
      <c r="AN1597" s="138"/>
      <c r="AO1597" s="138"/>
      <c r="AP1597" s="136"/>
      <c r="AQ1597" s="136"/>
      <c r="AR1597" s="136"/>
      <c r="AS1597" s="136"/>
      <c r="AT1597" s="136"/>
      <c r="AU1597" s="136"/>
      <c r="AV1597" s="136"/>
      <c r="AW1597" s="136"/>
      <c r="AX1597" s="136"/>
      <c r="AY1597" s="136"/>
      <c r="AZ1597" s="136"/>
      <c r="BA1597" s="136"/>
      <c r="BB1597" s="136"/>
      <c r="BC1597" s="136"/>
      <c r="BD1597" s="136"/>
      <c r="BE1597" s="136"/>
      <c r="BF1597" s="136"/>
      <c r="BG1597" s="136"/>
      <c r="BH1597" s="136"/>
      <c r="BI1597" s="136"/>
      <c r="BJ1597" s="136"/>
      <c r="BK1597" s="136"/>
      <c r="BL1597" s="136"/>
      <c r="BM1597" s="136"/>
      <c r="BN1597" s="136"/>
      <c r="BO1597" s="136"/>
      <c r="BP1597" s="136"/>
      <c r="BQ1597" s="136"/>
      <c r="BR1597" s="136"/>
      <c r="BS1597" s="136"/>
      <c r="BT1597" s="136"/>
      <c r="BU1597" s="136"/>
    </row>
    <row r="1598" spans="1:73">
      <c r="A1598" s="145"/>
      <c r="B1598" s="83"/>
      <c r="C1598" s="83"/>
      <c r="D1598" s="136"/>
      <c r="E1598" s="136"/>
      <c r="F1598" s="136"/>
      <c r="G1598" s="136"/>
      <c r="H1598" s="136"/>
      <c r="I1598" s="137"/>
      <c r="J1598" s="137"/>
      <c r="K1598" s="137"/>
      <c r="L1598" s="136"/>
      <c r="M1598" s="136"/>
      <c r="N1598" s="145"/>
      <c r="O1598" s="136"/>
      <c r="P1598" s="136"/>
      <c r="Q1598" s="137"/>
      <c r="R1598" s="136"/>
      <c r="S1598" s="136"/>
      <c r="T1598" s="137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8"/>
      <c r="AE1598" s="138"/>
      <c r="AF1598" s="138"/>
      <c r="AG1598" s="138"/>
      <c r="AH1598" s="138"/>
      <c r="AI1598" s="138"/>
      <c r="AJ1598" s="138"/>
      <c r="AK1598" s="138"/>
      <c r="AL1598" s="138"/>
      <c r="AM1598" s="138"/>
      <c r="AN1598" s="138"/>
      <c r="AO1598" s="138"/>
      <c r="AP1598" s="136"/>
      <c r="AQ1598" s="136"/>
      <c r="AR1598" s="136"/>
      <c r="AS1598" s="136"/>
      <c r="AT1598" s="136"/>
      <c r="AU1598" s="136"/>
      <c r="AV1598" s="136"/>
      <c r="AW1598" s="136"/>
      <c r="AX1598" s="136"/>
      <c r="AY1598" s="136"/>
      <c r="AZ1598" s="136"/>
      <c r="BA1598" s="136"/>
      <c r="BB1598" s="136"/>
      <c r="BC1598" s="136"/>
      <c r="BD1598" s="136"/>
      <c r="BE1598" s="136"/>
      <c r="BF1598" s="136"/>
      <c r="BG1598" s="136"/>
      <c r="BH1598" s="136"/>
      <c r="BI1598" s="136"/>
      <c r="BJ1598" s="136"/>
      <c r="BK1598" s="136"/>
      <c r="BL1598" s="136"/>
      <c r="BM1598" s="136"/>
      <c r="BN1598" s="136"/>
      <c r="BO1598" s="136"/>
      <c r="BP1598" s="136"/>
      <c r="BQ1598" s="136"/>
      <c r="BR1598" s="136"/>
      <c r="BS1598" s="136"/>
      <c r="BT1598" s="136"/>
      <c r="BU1598" s="136"/>
    </row>
    <row r="1599" spans="1:73">
      <c r="A1599" s="145"/>
      <c r="B1599" s="83"/>
      <c r="C1599" s="83"/>
      <c r="D1599" s="136"/>
      <c r="E1599" s="136"/>
      <c r="F1599" s="136"/>
      <c r="G1599" s="136"/>
      <c r="H1599" s="136"/>
      <c r="I1599" s="137"/>
      <c r="J1599" s="137"/>
      <c r="K1599" s="137"/>
      <c r="L1599" s="136"/>
      <c r="M1599" s="136"/>
      <c r="N1599" s="145"/>
      <c r="O1599" s="136"/>
      <c r="P1599" s="136"/>
      <c r="Q1599" s="137"/>
      <c r="R1599" s="136"/>
      <c r="S1599" s="136"/>
      <c r="T1599" s="137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8"/>
      <c r="AE1599" s="138"/>
      <c r="AF1599" s="138"/>
      <c r="AG1599" s="138"/>
      <c r="AH1599" s="138"/>
      <c r="AI1599" s="138"/>
      <c r="AJ1599" s="138"/>
      <c r="AK1599" s="138"/>
      <c r="AL1599" s="138"/>
      <c r="AM1599" s="138"/>
      <c r="AN1599" s="138"/>
      <c r="AO1599" s="138"/>
      <c r="AP1599" s="136"/>
      <c r="AQ1599" s="136"/>
      <c r="AR1599" s="136"/>
      <c r="AS1599" s="136"/>
      <c r="AT1599" s="136"/>
      <c r="AU1599" s="136"/>
      <c r="AV1599" s="136"/>
      <c r="AW1599" s="136"/>
      <c r="AX1599" s="136"/>
      <c r="AY1599" s="136"/>
      <c r="AZ1599" s="136"/>
      <c r="BA1599" s="136"/>
      <c r="BB1599" s="136"/>
      <c r="BC1599" s="136"/>
      <c r="BD1599" s="136"/>
      <c r="BE1599" s="136"/>
      <c r="BF1599" s="136"/>
      <c r="BG1599" s="136"/>
      <c r="BH1599" s="136"/>
      <c r="BI1599" s="136"/>
      <c r="BJ1599" s="136"/>
      <c r="BK1599" s="136"/>
      <c r="BL1599" s="136"/>
      <c r="BM1599" s="136"/>
      <c r="BN1599" s="136"/>
      <c r="BO1599" s="136"/>
      <c r="BP1599" s="136"/>
      <c r="BQ1599" s="136"/>
      <c r="BR1599" s="136"/>
      <c r="BS1599" s="136"/>
      <c r="BT1599" s="136"/>
      <c r="BU1599" s="136"/>
    </row>
    <row r="1600" spans="1:73">
      <c r="A1600" s="145"/>
      <c r="B1600" s="83"/>
      <c r="C1600" s="83"/>
      <c r="D1600" s="136"/>
      <c r="E1600" s="136"/>
      <c r="F1600" s="136"/>
      <c r="G1600" s="136"/>
      <c r="H1600" s="136"/>
      <c r="I1600" s="137"/>
      <c r="J1600" s="137"/>
      <c r="K1600" s="137"/>
      <c r="L1600" s="136"/>
      <c r="M1600" s="136"/>
      <c r="N1600" s="145"/>
      <c r="O1600" s="136"/>
      <c r="P1600" s="136"/>
      <c r="Q1600" s="137"/>
      <c r="R1600" s="136"/>
      <c r="S1600" s="136"/>
      <c r="T1600" s="137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8"/>
      <c r="AE1600" s="138"/>
      <c r="AF1600" s="138"/>
      <c r="AG1600" s="138"/>
      <c r="AH1600" s="138"/>
      <c r="AI1600" s="138"/>
      <c r="AJ1600" s="138"/>
      <c r="AK1600" s="138"/>
      <c r="AL1600" s="138"/>
      <c r="AM1600" s="138"/>
      <c r="AN1600" s="138"/>
      <c r="AO1600" s="138"/>
      <c r="AP1600" s="136"/>
      <c r="AQ1600" s="136"/>
      <c r="AR1600" s="136"/>
      <c r="AS1600" s="136"/>
      <c r="AT1600" s="136"/>
      <c r="AU1600" s="136"/>
      <c r="AV1600" s="136"/>
      <c r="AW1600" s="136"/>
      <c r="AX1600" s="136"/>
      <c r="AY1600" s="136"/>
      <c r="AZ1600" s="136"/>
      <c r="BA1600" s="136"/>
      <c r="BB1600" s="136"/>
      <c r="BC1600" s="136"/>
      <c r="BD1600" s="136"/>
      <c r="BE1600" s="136"/>
      <c r="BF1600" s="136"/>
      <c r="BG1600" s="136"/>
      <c r="BH1600" s="136"/>
      <c r="BI1600" s="136"/>
      <c r="BJ1600" s="136"/>
      <c r="BK1600" s="136"/>
      <c r="BL1600" s="136"/>
      <c r="BM1600" s="136"/>
      <c r="BN1600" s="136"/>
      <c r="BO1600" s="136"/>
      <c r="BP1600" s="136"/>
      <c r="BQ1600" s="136"/>
      <c r="BR1600" s="136"/>
      <c r="BS1600" s="136"/>
      <c r="BT1600" s="136"/>
      <c r="BU1600" s="136"/>
    </row>
    <row r="1601" spans="1:73">
      <c r="A1601" s="145"/>
      <c r="B1601" s="83"/>
      <c r="C1601" s="83"/>
      <c r="D1601" s="136"/>
      <c r="E1601" s="136"/>
      <c r="F1601" s="136"/>
      <c r="G1601" s="136"/>
      <c r="H1601" s="136"/>
      <c r="I1601" s="137"/>
      <c r="J1601" s="137"/>
      <c r="K1601" s="137"/>
      <c r="L1601" s="136"/>
      <c r="M1601" s="136"/>
      <c r="N1601" s="145"/>
      <c r="O1601" s="136"/>
      <c r="P1601" s="136"/>
      <c r="Q1601" s="137"/>
      <c r="R1601" s="136"/>
      <c r="S1601" s="136"/>
      <c r="T1601" s="137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8"/>
      <c r="AE1601" s="138"/>
      <c r="AF1601" s="138"/>
      <c r="AG1601" s="138"/>
      <c r="AH1601" s="138"/>
      <c r="AI1601" s="138"/>
      <c r="AJ1601" s="138"/>
      <c r="AK1601" s="138"/>
      <c r="AL1601" s="138"/>
      <c r="AM1601" s="138"/>
      <c r="AN1601" s="138"/>
      <c r="AO1601" s="138"/>
      <c r="AP1601" s="136"/>
      <c r="AQ1601" s="136"/>
      <c r="AR1601" s="136"/>
      <c r="AS1601" s="136"/>
      <c r="AT1601" s="136"/>
      <c r="AU1601" s="136"/>
      <c r="AV1601" s="136"/>
      <c r="AW1601" s="136"/>
      <c r="AX1601" s="136"/>
      <c r="AY1601" s="136"/>
      <c r="AZ1601" s="136"/>
      <c r="BA1601" s="136"/>
      <c r="BB1601" s="136"/>
      <c r="BC1601" s="136"/>
      <c r="BD1601" s="136"/>
      <c r="BE1601" s="136"/>
      <c r="BF1601" s="136"/>
      <c r="BG1601" s="136"/>
      <c r="BH1601" s="136"/>
      <c r="BI1601" s="136"/>
      <c r="BJ1601" s="136"/>
      <c r="BK1601" s="136"/>
      <c r="BL1601" s="136"/>
      <c r="BM1601" s="136"/>
      <c r="BN1601" s="136"/>
      <c r="BO1601" s="136"/>
      <c r="BP1601" s="136"/>
      <c r="BQ1601" s="136"/>
      <c r="BR1601" s="136"/>
      <c r="BS1601" s="136"/>
      <c r="BT1601" s="136"/>
      <c r="BU1601" s="136"/>
    </row>
    <row r="1602" spans="1:73">
      <c r="A1602" s="145"/>
      <c r="B1602" s="83"/>
      <c r="C1602" s="83"/>
      <c r="D1602" s="136"/>
      <c r="E1602" s="136"/>
      <c r="F1602" s="136"/>
      <c r="G1602" s="136"/>
      <c r="H1602" s="136"/>
      <c r="I1602" s="137"/>
      <c r="J1602" s="137"/>
      <c r="K1602" s="137"/>
      <c r="L1602" s="136"/>
      <c r="M1602" s="136"/>
      <c r="N1602" s="145"/>
      <c r="O1602" s="136"/>
      <c r="P1602" s="136"/>
      <c r="Q1602" s="137"/>
      <c r="R1602" s="136"/>
      <c r="S1602" s="136"/>
      <c r="T1602" s="137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8"/>
      <c r="AE1602" s="138"/>
      <c r="AF1602" s="138"/>
      <c r="AG1602" s="138"/>
      <c r="AH1602" s="138"/>
      <c r="AI1602" s="138"/>
      <c r="AJ1602" s="138"/>
      <c r="AK1602" s="138"/>
      <c r="AL1602" s="138"/>
      <c r="AM1602" s="138"/>
      <c r="AN1602" s="138"/>
      <c r="AO1602" s="138"/>
      <c r="AP1602" s="136"/>
      <c r="AQ1602" s="136"/>
      <c r="AR1602" s="136"/>
      <c r="AS1602" s="136"/>
      <c r="AT1602" s="136"/>
      <c r="AU1602" s="136"/>
      <c r="AV1602" s="136"/>
      <c r="AW1602" s="136"/>
      <c r="AX1602" s="136"/>
      <c r="AY1602" s="136"/>
      <c r="AZ1602" s="136"/>
      <c r="BA1602" s="136"/>
      <c r="BB1602" s="136"/>
      <c r="BC1602" s="136"/>
      <c r="BD1602" s="136"/>
      <c r="BE1602" s="136"/>
      <c r="BF1602" s="136"/>
      <c r="BG1602" s="136"/>
      <c r="BH1602" s="136"/>
      <c r="BI1602" s="136"/>
      <c r="BJ1602" s="136"/>
      <c r="BK1602" s="136"/>
      <c r="BL1602" s="136"/>
      <c r="BM1602" s="136"/>
      <c r="BN1602" s="136"/>
      <c r="BO1602" s="136"/>
      <c r="BP1602" s="136"/>
      <c r="BQ1602" s="136"/>
      <c r="BR1602" s="136"/>
      <c r="BS1602" s="136"/>
      <c r="BT1602" s="136"/>
      <c r="BU1602" s="136"/>
    </row>
    <row r="1603" spans="1:73">
      <c r="A1603" s="145"/>
      <c r="B1603" s="83"/>
      <c r="C1603" s="83"/>
      <c r="D1603" s="136"/>
      <c r="E1603" s="136"/>
      <c r="F1603" s="136"/>
      <c r="G1603" s="136"/>
      <c r="H1603" s="136"/>
      <c r="I1603" s="137"/>
      <c r="J1603" s="137"/>
      <c r="K1603" s="137"/>
      <c r="L1603" s="136"/>
      <c r="M1603" s="136"/>
      <c r="N1603" s="145"/>
      <c r="O1603" s="136"/>
      <c r="P1603" s="136"/>
      <c r="Q1603" s="137"/>
      <c r="R1603" s="136"/>
      <c r="S1603" s="136"/>
      <c r="T1603" s="137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8"/>
      <c r="AE1603" s="138"/>
      <c r="AF1603" s="138"/>
      <c r="AG1603" s="138"/>
      <c r="AH1603" s="138"/>
      <c r="AI1603" s="138"/>
      <c r="AJ1603" s="138"/>
      <c r="AK1603" s="138"/>
      <c r="AL1603" s="138"/>
      <c r="AM1603" s="138"/>
      <c r="AN1603" s="138"/>
      <c r="AO1603" s="138"/>
      <c r="AP1603" s="136"/>
      <c r="AQ1603" s="136"/>
      <c r="AR1603" s="136"/>
      <c r="AS1603" s="136"/>
      <c r="AT1603" s="136"/>
      <c r="AU1603" s="136"/>
      <c r="AV1603" s="136"/>
      <c r="AW1603" s="136"/>
      <c r="AX1603" s="136"/>
      <c r="AY1603" s="136"/>
      <c r="AZ1603" s="136"/>
      <c r="BA1603" s="136"/>
      <c r="BB1603" s="136"/>
      <c r="BC1603" s="136"/>
      <c r="BD1603" s="136"/>
      <c r="BE1603" s="136"/>
      <c r="BF1603" s="136"/>
      <c r="BG1603" s="136"/>
      <c r="BH1603" s="136"/>
      <c r="BI1603" s="136"/>
      <c r="BJ1603" s="136"/>
      <c r="BK1603" s="136"/>
      <c r="BL1603" s="136"/>
      <c r="BM1603" s="136"/>
      <c r="BN1603" s="136"/>
      <c r="BO1603" s="136"/>
      <c r="BP1603" s="136"/>
      <c r="BQ1603" s="136"/>
      <c r="BR1603" s="136"/>
      <c r="BS1603" s="136"/>
      <c r="BT1603" s="136"/>
      <c r="BU1603" s="136"/>
    </row>
    <row r="1604" spans="1:73">
      <c r="A1604" s="145"/>
      <c r="B1604" s="83"/>
      <c r="C1604" s="83"/>
      <c r="D1604" s="136"/>
      <c r="E1604" s="136"/>
      <c r="F1604" s="136"/>
      <c r="G1604" s="136"/>
      <c r="H1604" s="136"/>
      <c r="I1604" s="137"/>
      <c r="J1604" s="137"/>
      <c r="K1604" s="137"/>
      <c r="L1604" s="136"/>
      <c r="M1604" s="136"/>
      <c r="N1604" s="145"/>
      <c r="O1604" s="136"/>
      <c r="P1604" s="136"/>
      <c r="Q1604" s="137"/>
      <c r="R1604" s="136"/>
      <c r="S1604" s="136"/>
      <c r="T1604" s="137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8"/>
      <c r="AE1604" s="138"/>
      <c r="AF1604" s="138"/>
      <c r="AG1604" s="138"/>
      <c r="AH1604" s="138"/>
      <c r="AI1604" s="138"/>
      <c r="AJ1604" s="138"/>
      <c r="AK1604" s="138"/>
      <c r="AL1604" s="138"/>
      <c r="AM1604" s="138"/>
      <c r="AN1604" s="138"/>
      <c r="AO1604" s="138"/>
      <c r="AP1604" s="136"/>
      <c r="AQ1604" s="136"/>
      <c r="AR1604" s="136"/>
      <c r="AS1604" s="136"/>
      <c r="AT1604" s="136"/>
      <c r="AU1604" s="136"/>
      <c r="AV1604" s="136"/>
      <c r="AW1604" s="136"/>
      <c r="AX1604" s="136"/>
      <c r="AY1604" s="136"/>
      <c r="AZ1604" s="136"/>
      <c r="BA1604" s="136"/>
      <c r="BB1604" s="136"/>
      <c r="BC1604" s="136"/>
      <c r="BD1604" s="136"/>
      <c r="BE1604" s="136"/>
      <c r="BF1604" s="136"/>
      <c r="BG1604" s="136"/>
      <c r="BH1604" s="136"/>
      <c r="BI1604" s="136"/>
      <c r="BJ1604" s="136"/>
      <c r="BK1604" s="136"/>
      <c r="BL1604" s="136"/>
      <c r="BM1604" s="136"/>
      <c r="BN1604" s="136"/>
      <c r="BO1604" s="136"/>
      <c r="BP1604" s="136"/>
      <c r="BQ1604" s="136"/>
      <c r="BR1604" s="136"/>
      <c r="BS1604" s="136"/>
      <c r="BT1604" s="136"/>
      <c r="BU1604" s="136"/>
    </row>
    <row r="1605" spans="1:73">
      <c r="A1605" s="145"/>
      <c r="B1605" s="83"/>
      <c r="C1605" s="83"/>
      <c r="D1605" s="136"/>
      <c r="E1605" s="136"/>
      <c r="F1605" s="136"/>
      <c r="G1605" s="136"/>
      <c r="H1605" s="136"/>
      <c r="I1605" s="137"/>
      <c r="J1605" s="137"/>
      <c r="K1605" s="137"/>
      <c r="L1605" s="136"/>
      <c r="M1605" s="136"/>
      <c r="N1605" s="145"/>
      <c r="O1605" s="136"/>
      <c r="P1605" s="136"/>
      <c r="Q1605" s="137"/>
      <c r="R1605" s="136"/>
      <c r="S1605" s="136"/>
      <c r="T1605" s="137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8"/>
      <c r="AE1605" s="138"/>
      <c r="AF1605" s="138"/>
      <c r="AG1605" s="138"/>
      <c r="AH1605" s="138"/>
      <c r="AI1605" s="138"/>
      <c r="AJ1605" s="138"/>
      <c r="AK1605" s="138"/>
      <c r="AL1605" s="138"/>
      <c r="AM1605" s="138"/>
      <c r="AN1605" s="138"/>
      <c r="AO1605" s="138"/>
      <c r="AP1605" s="136"/>
      <c r="AQ1605" s="136"/>
      <c r="AR1605" s="136"/>
      <c r="AS1605" s="136"/>
      <c r="AT1605" s="136"/>
      <c r="AU1605" s="136"/>
      <c r="AV1605" s="136"/>
      <c r="AW1605" s="136"/>
      <c r="AX1605" s="136"/>
      <c r="AY1605" s="136"/>
      <c r="AZ1605" s="136"/>
      <c r="BA1605" s="136"/>
      <c r="BB1605" s="136"/>
      <c r="BC1605" s="136"/>
      <c r="BD1605" s="136"/>
      <c r="BE1605" s="136"/>
      <c r="BF1605" s="136"/>
      <c r="BG1605" s="136"/>
      <c r="BH1605" s="136"/>
      <c r="BI1605" s="136"/>
      <c r="BJ1605" s="136"/>
      <c r="BK1605" s="136"/>
      <c r="BL1605" s="136"/>
      <c r="BM1605" s="136"/>
      <c r="BN1605" s="136"/>
      <c r="BO1605" s="136"/>
      <c r="BP1605" s="136"/>
      <c r="BQ1605" s="136"/>
      <c r="BR1605" s="136"/>
      <c r="BS1605" s="136"/>
      <c r="BT1605" s="136"/>
      <c r="BU1605" s="136"/>
    </row>
    <row r="1606" spans="1:73">
      <c r="A1606" s="145"/>
      <c r="B1606" s="83"/>
      <c r="C1606" s="83"/>
      <c r="D1606" s="136"/>
      <c r="E1606" s="136"/>
      <c r="F1606" s="136"/>
      <c r="G1606" s="136"/>
      <c r="H1606" s="136"/>
      <c r="I1606" s="137"/>
      <c r="J1606" s="137"/>
      <c r="K1606" s="137"/>
      <c r="L1606" s="136"/>
      <c r="M1606" s="136"/>
      <c r="N1606" s="145"/>
      <c r="O1606" s="136"/>
      <c r="P1606" s="136"/>
      <c r="Q1606" s="137"/>
      <c r="R1606" s="136"/>
      <c r="S1606" s="136"/>
      <c r="T1606" s="137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8"/>
      <c r="AE1606" s="138"/>
      <c r="AF1606" s="138"/>
      <c r="AG1606" s="138"/>
      <c r="AH1606" s="138"/>
      <c r="AI1606" s="138"/>
      <c r="AJ1606" s="138"/>
      <c r="AK1606" s="138"/>
      <c r="AL1606" s="138"/>
      <c r="AM1606" s="138"/>
      <c r="AN1606" s="138"/>
      <c r="AO1606" s="138"/>
      <c r="AP1606" s="136"/>
      <c r="AQ1606" s="136"/>
      <c r="AR1606" s="136"/>
      <c r="AS1606" s="136"/>
      <c r="AT1606" s="136"/>
      <c r="AU1606" s="136"/>
      <c r="AV1606" s="136"/>
      <c r="AW1606" s="136"/>
      <c r="AX1606" s="136"/>
      <c r="AY1606" s="136"/>
      <c r="AZ1606" s="136"/>
      <c r="BA1606" s="136"/>
      <c r="BB1606" s="136"/>
      <c r="BC1606" s="136"/>
      <c r="BD1606" s="136"/>
      <c r="BE1606" s="136"/>
      <c r="BF1606" s="136"/>
      <c r="BG1606" s="136"/>
      <c r="BH1606" s="136"/>
      <c r="BI1606" s="136"/>
      <c r="BJ1606" s="136"/>
      <c r="BK1606" s="136"/>
      <c r="BL1606" s="136"/>
      <c r="BM1606" s="136"/>
      <c r="BN1606" s="136"/>
      <c r="BO1606" s="136"/>
      <c r="BP1606" s="136"/>
      <c r="BQ1606" s="136"/>
      <c r="BR1606" s="136"/>
      <c r="BS1606" s="136"/>
      <c r="BT1606" s="136"/>
      <c r="BU1606" s="136"/>
    </row>
    <row r="1607" spans="1:73">
      <c r="A1607" s="145"/>
      <c r="B1607" s="83"/>
      <c r="C1607" s="83"/>
      <c r="D1607" s="136"/>
      <c r="E1607" s="136"/>
      <c r="F1607" s="136"/>
      <c r="G1607" s="136"/>
      <c r="H1607" s="136"/>
      <c r="I1607" s="137"/>
      <c r="J1607" s="137"/>
      <c r="K1607" s="137"/>
      <c r="L1607" s="136"/>
      <c r="M1607" s="136"/>
      <c r="N1607" s="145"/>
      <c r="O1607" s="136"/>
      <c r="P1607" s="136"/>
      <c r="Q1607" s="137"/>
      <c r="R1607" s="136"/>
      <c r="S1607" s="136"/>
      <c r="T1607" s="137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8"/>
      <c r="AE1607" s="138"/>
      <c r="AF1607" s="138"/>
      <c r="AG1607" s="138"/>
      <c r="AH1607" s="138"/>
      <c r="AI1607" s="138"/>
      <c r="AJ1607" s="138"/>
      <c r="AK1607" s="138"/>
      <c r="AL1607" s="138"/>
      <c r="AM1607" s="138"/>
      <c r="AN1607" s="138"/>
      <c r="AO1607" s="138"/>
      <c r="AP1607" s="136"/>
      <c r="AQ1607" s="136"/>
      <c r="AR1607" s="136"/>
      <c r="AS1607" s="136"/>
      <c r="AT1607" s="136"/>
      <c r="AU1607" s="136"/>
      <c r="AV1607" s="136"/>
      <c r="AW1607" s="136"/>
      <c r="AX1607" s="136"/>
      <c r="AY1607" s="136"/>
      <c r="AZ1607" s="136"/>
      <c r="BA1607" s="136"/>
      <c r="BB1607" s="136"/>
      <c r="BC1607" s="136"/>
      <c r="BD1607" s="136"/>
      <c r="BE1607" s="136"/>
      <c r="BF1607" s="136"/>
      <c r="BG1607" s="136"/>
      <c r="BH1607" s="136"/>
      <c r="BI1607" s="136"/>
      <c r="BJ1607" s="136"/>
      <c r="BK1607" s="136"/>
      <c r="BL1607" s="136"/>
      <c r="BM1607" s="136"/>
      <c r="BN1607" s="136"/>
      <c r="BO1607" s="136"/>
      <c r="BP1607" s="136"/>
      <c r="BQ1607" s="136"/>
      <c r="BR1607" s="136"/>
      <c r="BS1607" s="136"/>
      <c r="BT1607" s="136"/>
      <c r="BU1607" s="136"/>
    </row>
    <row r="1608" spans="1:73">
      <c r="A1608" s="145"/>
      <c r="B1608" s="83"/>
      <c r="C1608" s="83"/>
      <c r="D1608" s="136"/>
      <c r="E1608" s="136"/>
      <c r="F1608" s="136"/>
      <c r="G1608" s="136"/>
      <c r="H1608" s="136"/>
      <c r="I1608" s="137"/>
      <c r="J1608" s="137"/>
      <c r="K1608" s="137"/>
      <c r="L1608" s="136"/>
      <c r="M1608" s="136"/>
      <c r="N1608" s="145"/>
      <c r="O1608" s="136"/>
      <c r="P1608" s="136"/>
      <c r="Q1608" s="137"/>
      <c r="R1608" s="136"/>
      <c r="S1608" s="136"/>
      <c r="T1608" s="137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8"/>
      <c r="AE1608" s="138"/>
      <c r="AF1608" s="138"/>
      <c r="AG1608" s="138"/>
      <c r="AH1608" s="138"/>
      <c r="AI1608" s="138"/>
      <c r="AJ1608" s="138"/>
      <c r="AK1608" s="138"/>
      <c r="AL1608" s="138"/>
      <c r="AM1608" s="138"/>
      <c r="AN1608" s="138"/>
      <c r="AO1608" s="138"/>
      <c r="AP1608" s="136"/>
      <c r="AQ1608" s="136"/>
      <c r="AR1608" s="136"/>
      <c r="AS1608" s="136"/>
      <c r="AT1608" s="136"/>
      <c r="AU1608" s="136"/>
      <c r="AV1608" s="136"/>
      <c r="AW1608" s="136"/>
      <c r="AX1608" s="136"/>
      <c r="AY1608" s="136"/>
      <c r="AZ1608" s="136"/>
      <c r="BA1608" s="136"/>
      <c r="BB1608" s="136"/>
      <c r="BC1608" s="136"/>
      <c r="BD1608" s="136"/>
      <c r="BE1608" s="136"/>
      <c r="BF1608" s="136"/>
      <c r="BG1608" s="136"/>
      <c r="BH1608" s="136"/>
      <c r="BI1608" s="136"/>
      <c r="BJ1608" s="136"/>
      <c r="BK1608" s="136"/>
      <c r="BL1608" s="136"/>
      <c r="BM1608" s="136"/>
      <c r="BN1608" s="136"/>
      <c r="BO1608" s="136"/>
      <c r="BP1608" s="136"/>
      <c r="BQ1608" s="136"/>
      <c r="BR1608" s="136"/>
      <c r="BS1608" s="136"/>
      <c r="BT1608" s="136"/>
      <c r="BU1608" s="136"/>
    </row>
    <row r="1609" spans="1:73">
      <c r="A1609" s="145"/>
      <c r="B1609" s="83"/>
      <c r="C1609" s="83"/>
      <c r="D1609" s="136"/>
      <c r="E1609" s="136"/>
      <c r="F1609" s="136"/>
      <c r="G1609" s="136"/>
      <c r="H1609" s="136"/>
      <c r="I1609" s="137"/>
      <c r="J1609" s="137"/>
      <c r="K1609" s="137"/>
      <c r="L1609" s="136"/>
      <c r="M1609" s="136"/>
      <c r="N1609" s="145"/>
      <c r="O1609" s="136"/>
      <c r="P1609" s="136"/>
      <c r="Q1609" s="137"/>
      <c r="R1609" s="136"/>
      <c r="S1609" s="136"/>
      <c r="T1609" s="137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8"/>
      <c r="AE1609" s="138"/>
      <c r="AF1609" s="138"/>
      <c r="AG1609" s="138"/>
      <c r="AH1609" s="138"/>
      <c r="AI1609" s="138"/>
      <c r="AJ1609" s="138"/>
      <c r="AK1609" s="138"/>
      <c r="AL1609" s="138"/>
      <c r="AM1609" s="138"/>
      <c r="AN1609" s="138"/>
      <c r="AO1609" s="138"/>
      <c r="AP1609" s="136"/>
      <c r="AQ1609" s="136"/>
      <c r="AR1609" s="136"/>
      <c r="AS1609" s="136"/>
      <c r="AT1609" s="136"/>
      <c r="AU1609" s="136"/>
      <c r="AV1609" s="136"/>
      <c r="AW1609" s="136"/>
      <c r="AX1609" s="136"/>
      <c r="AY1609" s="136"/>
      <c r="AZ1609" s="136"/>
      <c r="BA1609" s="136"/>
      <c r="BB1609" s="136"/>
      <c r="BC1609" s="136"/>
      <c r="BD1609" s="136"/>
      <c r="BE1609" s="136"/>
      <c r="BF1609" s="136"/>
      <c r="BG1609" s="136"/>
      <c r="BH1609" s="136"/>
      <c r="BI1609" s="136"/>
      <c r="BJ1609" s="136"/>
      <c r="BK1609" s="136"/>
      <c r="BL1609" s="136"/>
      <c r="BM1609" s="136"/>
      <c r="BN1609" s="136"/>
      <c r="BO1609" s="136"/>
      <c r="BP1609" s="136"/>
      <c r="BQ1609" s="136"/>
      <c r="BR1609" s="136"/>
      <c r="BS1609" s="136"/>
      <c r="BT1609" s="136"/>
      <c r="BU1609" s="136"/>
    </row>
    <row r="1610" spans="1:73">
      <c r="A1610" s="145"/>
      <c r="B1610" s="83"/>
      <c r="C1610" s="83"/>
      <c r="D1610" s="136"/>
      <c r="E1610" s="136"/>
      <c r="F1610" s="136"/>
      <c r="G1610" s="136"/>
      <c r="H1610" s="136"/>
      <c r="I1610" s="137"/>
      <c r="J1610" s="137"/>
      <c r="K1610" s="137"/>
      <c r="L1610" s="136"/>
      <c r="M1610" s="136"/>
      <c r="N1610" s="145"/>
      <c r="O1610" s="136"/>
      <c r="P1610" s="136"/>
      <c r="Q1610" s="137"/>
      <c r="R1610" s="136"/>
      <c r="S1610" s="136"/>
      <c r="T1610" s="137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8"/>
      <c r="AE1610" s="138"/>
      <c r="AF1610" s="138"/>
      <c r="AG1610" s="138"/>
      <c r="AH1610" s="138"/>
      <c r="AI1610" s="138"/>
      <c r="AJ1610" s="138"/>
      <c r="AK1610" s="138"/>
      <c r="AL1610" s="138"/>
      <c r="AM1610" s="138"/>
      <c r="AN1610" s="138"/>
      <c r="AO1610" s="138"/>
      <c r="AP1610" s="136"/>
      <c r="AQ1610" s="136"/>
      <c r="AR1610" s="136"/>
      <c r="AS1610" s="136"/>
      <c r="AT1610" s="136"/>
      <c r="AU1610" s="136"/>
      <c r="AV1610" s="136"/>
      <c r="AW1610" s="136"/>
      <c r="AX1610" s="136"/>
      <c r="AY1610" s="136"/>
      <c r="AZ1610" s="136"/>
      <c r="BA1610" s="136"/>
      <c r="BB1610" s="136"/>
      <c r="BC1610" s="136"/>
      <c r="BD1610" s="136"/>
      <c r="BE1610" s="136"/>
      <c r="BF1610" s="136"/>
      <c r="BG1610" s="136"/>
      <c r="BH1610" s="136"/>
      <c r="BI1610" s="136"/>
      <c r="BJ1610" s="136"/>
      <c r="BK1610" s="136"/>
      <c r="BL1610" s="136"/>
      <c r="BM1610" s="136"/>
      <c r="BN1610" s="136"/>
      <c r="BO1610" s="136"/>
      <c r="BP1610" s="136"/>
      <c r="BQ1610" s="136"/>
      <c r="BR1610" s="136"/>
      <c r="BS1610" s="136"/>
      <c r="BT1610" s="136"/>
      <c r="BU1610" s="136"/>
    </row>
    <row r="1611" spans="1:73">
      <c r="A1611" s="145"/>
      <c r="B1611" s="83"/>
      <c r="C1611" s="83"/>
      <c r="D1611" s="136"/>
      <c r="E1611" s="136"/>
      <c r="F1611" s="136"/>
      <c r="G1611" s="136"/>
      <c r="H1611" s="136"/>
      <c r="I1611" s="137"/>
      <c r="J1611" s="137"/>
      <c r="K1611" s="137"/>
      <c r="L1611" s="136"/>
      <c r="M1611" s="136"/>
      <c r="N1611" s="145"/>
      <c r="O1611" s="136"/>
      <c r="P1611" s="136"/>
      <c r="Q1611" s="137"/>
      <c r="R1611" s="136"/>
      <c r="S1611" s="136"/>
      <c r="T1611" s="137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8"/>
      <c r="AE1611" s="138"/>
      <c r="AF1611" s="138"/>
      <c r="AG1611" s="138"/>
      <c r="AH1611" s="138"/>
      <c r="AI1611" s="138"/>
      <c r="AJ1611" s="138"/>
      <c r="AK1611" s="138"/>
      <c r="AL1611" s="138"/>
      <c r="AM1611" s="138"/>
      <c r="AN1611" s="138"/>
      <c r="AO1611" s="138"/>
      <c r="AP1611" s="136"/>
      <c r="AQ1611" s="136"/>
      <c r="AR1611" s="136"/>
      <c r="AS1611" s="136"/>
      <c r="AT1611" s="136"/>
      <c r="AU1611" s="136"/>
      <c r="AV1611" s="136"/>
      <c r="AW1611" s="136"/>
      <c r="AX1611" s="136"/>
      <c r="AY1611" s="136"/>
      <c r="AZ1611" s="136"/>
      <c r="BA1611" s="136"/>
      <c r="BB1611" s="136"/>
      <c r="BC1611" s="136"/>
      <c r="BD1611" s="136"/>
      <c r="BE1611" s="136"/>
      <c r="BF1611" s="136"/>
      <c r="BG1611" s="136"/>
      <c r="BH1611" s="136"/>
      <c r="BI1611" s="136"/>
      <c r="BJ1611" s="136"/>
      <c r="BK1611" s="136"/>
      <c r="BL1611" s="136"/>
      <c r="BM1611" s="136"/>
      <c r="BN1611" s="136"/>
      <c r="BO1611" s="136"/>
      <c r="BP1611" s="136"/>
      <c r="BQ1611" s="136"/>
      <c r="BR1611" s="136"/>
      <c r="BS1611" s="136"/>
      <c r="BT1611" s="136"/>
      <c r="BU1611" s="136"/>
    </row>
    <row r="1612" spans="1:73">
      <c r="A1612" s="145"/>
      <c r="B1612" s="83"/>
      <c r="C1612" s="83"/>
      <c r="D1612" s="136"/>
      <c r="E1612" s="136"/>
      <c r="F1612" s="136"/>
      <c r="G1612" s="136"/>
      <c r="H1612" s="136"/>
      <c r="I1612" s="137"/>
      <c r="J1612" s="137"/>
      <c r="K1612" s="137"/>
      <c r="L1612" s="136"/>
      <c r="M1612" s="136"/>
      <c r="N1612" s="145"/>
      <c r="O1612" s="136"/>
      <c r="P1612" s="136"/>
      <c r="Q1612" s="137"/>
      <c r="R1612" s="136"/>
      <c r="S1612" s="136"/>
      <c r="T1612" s="137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8"/>
      <c r="AE1612" s="138"/>
      <c r="AF1612" s="138"/>
      <c r="AG1612" s="138"/>
      <c r="AH1612" s="138"/>
      <c r="AI1612" s="138"/>
      <c r="AJ1612" s="138"/>
      <c r="AK1612" s="138"/>
      <c r="AL1612" s="138"/>
      <c r="AM1612" s="138"/>
      <c r="AN1612" s="138"/>
      <c r="AO1612" s="138"/>
      <c r="AP1612" s="136"/>
      <c r="AQ1612" s="136"/>
      <c r="AR1612" s="136"/>
      <c r="AS1612" s="136"/>
      <c r="AT1612" s="136"/>
      <c r="AU1612" s="136"/>
      <c r="AV1612" s="136"/>
      <c r="AW1612" s="136"/>
      <c r="AX1612" s="136"/>
      <c r="AY1612" s="136"/>
      <c r="AZ1612" s="136"/>
      <c r="BA1612" s="136"/>
      <c r="BB1612" s="136"/>
      <c r="BC1612" s="136"/>
      <c r="BD1612" s="136"/>
      <c r="BE1612" s="136"/>
      <c r="BF1612" s="136"/>
      <c r="BG1612" s="136"/>
      <c r="BH1612" s="136"/>
      <c r="BI1612" s="136"/>
      <c r="BJ1612" s="136"/>
      <c r="BK1612" s="136"/>
      <c r="BL1612" s="136"/>
      <c r="BM1612" s="136"/>
      <c r="BN1612" s="136"/>
      <c r="BO1612" s="136"/>
      <c r="BP1612" s="136"/>
      <c r="BQ1612" s="136"/>
      <c r="BR1612" s="136"/>
      <c r="BS1612" s="136"/>
      <c r="BT1612" s="136"/>
      <c r="BU1612" s="136"/>
    </row>
    <row r="1613" spans="1:73">
      <c r="A1613" s="145"/>
      <c r="B1613" s="83"/>
      <c r="C1613" s="83"/>
      <c r="D1613" s="136"/>
      <c r="E1613" s="136"/>
      <c r="F1613" s="136"/>
      <c r="G1613" s="136"/>
      <c r="H1613" s="136"/>
      <c r="I1613" s="137"/>
      <c r="J1613" s="137"/>
      <c r="K1613" s="137"/>
      <c r="L1613" s="136"/>
      <c r="M1613" s="136"/>
      <c r="N1613" s="145"/>
      <c r="O1613" s="136"/>
      <c r="P1613" s="136"/>
      <c r="Q1613" s="137"/>
      <c r="R1613" s="136"/>
      <c r="S1613" s="136"/>
      <c r="T1613" s="137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8"/>
      <c r="AE1613" s="138"/>
      <c r="AF1613" s="138"/>
      <c r="AG1613" s="138"/>
      <c r="AH1613" s="138"/>
      <c r="AI1613" s="138"/>
      <c r="AJ1613" s="138"/>
      <c r="AK1613" s="138"/>
      <c r="AL1613" s="138"/>
      <c r="AM1613" s="138"/>
      <c r="AN1613" s="138"/>
      <c r="AO1613" s="138"/>
      <c r="AP1613" s="136"/>
      <c r="AQ1613" s="136"/>
      <c r="AR1613" s="136"/>
      <c r="AS1613" s="136"/>
      <c r="AT1613" s="136"/>
      <c r="AU1613" s="136"/>
      <c r="AV1613" s="136"/>
      <c r="AW1613" s="136"/>
      <c r="AX1613" s="136"/>
      <c r="AY1613" s="136"/>
      <c r="AZ1613" s="136"/>
      <c r="BA1613" s="136"/>
      <c r="BB1613" s="136"/>
      <c r="BC1613" s="136"/>
      <c r="BD1613" s="136"/>
      <c r="BE1613" s="136"/>
      <c r="BF1613" s="136"/>
      <c r="BG1613" s="136"/>
      <c r="BH1613" s="136"/>
      <c r="BI1613" s="136"/>
      <c r="BJ1613" s="136"/>
      <c r="BK1613" s="136"/>
      <c r="BL1613" s="136"/>
      <c r="BM1613" s="136"/>
      <c r="BN1613" s="136"/>
      <c r="BO1613" s="136"/>
      <c r="BP1613" s="136"/>
      <c r="BQ1613" s="136"/>
      <c r="BR1613" s="136"/>
      <c r="BS1613" s="136"/>
      <c r="BT1613" s="136"/>
      <c r="BU1613" s="136"/>
    </row>
    <row r="1614" spans="1:73">
      <c r="A1614" s="145"/>
      <c r="B1614" s="83"/>
      <c r="C1614" s="83"/>
      <c r="D1614" s="136"/>
      <c r="E1614" s="136"/>
      <c r="F1614" s="136"/>
      <c r="G1614" s="136"/>
      <c r="H1614" s="136"/>
      <c r="I1614" s="137"/>
      <c r="J1614" s="137"/>
      <c r="K1614" s="137"/>
      <c r="L1614" s="136"/>
      <c r="M1614" s="136"/>
      <c r="N1614" s="145"/>
      <c r="O1614" s="136"/>
      <c r="P1614" s="136"/>
      <c r="Q1614" s="137"/>
      <c r="R1614" s="136"/>
      <c r="S1614" s="136"/>
      <c r="T1614" s="137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8"/>
      <c r="AE1614" s="138"/>
      <c r="AF1614" s="138"/>
      <c r="AG1614" s="138"/>
      <c r="AH1614" s="138"/>
      <c r="AI1614" s="138"/>
      <c r="AJ1614" s="138"/>
      <c r="AK1614" s="138"/>
      <c r="AL1614" s="138"/>
      <c r="AM1614" s="138"/>
      <c r="AN1614" s="138"/>
      <c r="AO1614" s="138"/>
      <c r="AP1614" s="136"/>
      <c r="AQ1614" s="136"/>
      <c r="AR1614" s="136"/>
      <c r="AS1614" s="136"/>
      <c r="AT1614" s="136"/>
      <c r="AU1614" s="136"/>
      <c r="AV1614" s="136"/>
      <c r="AW1614" s="136"/>
      <c r="AX1614" s="136"/>
      <c r="AY1614" s="136"/>
      <c r="AZ1614" s="136"/>
      <c r="BA1614" s="136"/>
      <c r="BB1614" s="136"/>
      <c r="BC1614" s="136"/>
      <c r="BD1614" s="136"/>
      <c r="BE1614" s="136"/>
      <c r="BF1614" s="136"/>
      <c r="BG1614" s="136"/>
      <c r="BH1614" s="136"/>
      <c r="BI1614" s="136"/>
      <c r="BJ1614" s="136"/>
      <c r="BK1614" s="136"/>
      <c r="BL1614" s="136"/>
      <c r="BM1614" s="136"/>
      <c r="BN1614" s="136"/>
      <c r="BO1614" s="136"/>
      <c r="BP1614" s="136"/>
      <c r="BQ1614" s="136"/>
      <c r="BR1614" s="136"/>
      <c r="BS1614" s="136"/>
      <c r="BT1614" s="136"/>
      <c r="BU1614" s="136"/>
    </row>
    <row r="1615" spans="1:73">
      <c r="A1615" s="145"/>
      <c r="B1615" s="83"/>
      <c r="C1615" s="83"/>
      <c r="D1615" s="136"/>
      <c r="E1615" s="136"/>
      <c r="F1615" s="136"/>
      <c r="G1615" s="136"/>
      <c r="H1615" s="136"/>
      <c r="I1615" s="137"/>
      <c r="J1615" s="137"/>
      <c r="K1615" s="137"/>
      <c r="L1615" s="136"/>
      <c r="M1615" s="136"/>
      <c r="N1615" s="145"/>
      <c r="O1615" s="136"/>
      <c r="P1615" s="136"/>
      <c r="Q1615" s="137"/>
      <c r="R1615" s="136"/>
      <c r="S1615" s="136"/>
      <c r="T1615" s="137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8"/>
      <c r="AE1615" s="138"/>
      <c r="AF1615" s="138"/>
      <c r="AG1615" s="138"/>
      <c r="AH1615" s="138"/>
      <c r="AI1615" s="138"/>
      <c r="AJ1615" s="138"/>
      <c r="AK1615" s="138"/>
      <c r="AL1615" s="138"/>
      <c r="AM1615" s="138"/>
      <c r="AN1615" s="138"/>
      <c r="AO1615" s="138"/>
      <c r="AP1615" s="136"/>
      <c r="AQ1615" s="136"/>
      <c r="AR1615" s="136"/>
      <c r="AS1615" s="136"/>
      <c r="AT1615" s="136"/>
      <c r="AU1615" s="136"/>
      <c r="AV1615" s="136"/>
      <c r="AW1615" s="136"/>
      <c r="AX1615" s="136"/>
      <c r="AY1615" s="136"/>
      <c r="AZ1615" s="136"/>
      <c r="BA1615" s="136"/>
      <c r="BB1615" s="136"/>
      <c r="BC1615" s="136"/>
      <c r="BD1615" s="136"/>
      <c r="BE1615" s="136"/>
      <c r="BF1615" s="136"/>
      <c r="BG1615" s="136"/>
      <c r="BH1615" s="136"/>
      <c r="BI1615" s="136"/>
      <c r="BJ1615" s="136"/>
      <c r="BK1615" s="136"/>
      <c r="BL1615" s="136"/>
      <c r="BM1615" s="136"/>
      <c r="BN1615" s="136"/>
      <c r="BO1615" s="136"/>
      <c r="BP1615" s="136"/>
      <c r="BQ1615" s="136"/>
      <c r="BR1615" s="136"/>
      <c r="BS1615" s="136"/>
      <c r="BT1615" s="136"/>
      <c r="BU1615" s="136"/>
    </row>
    <row r="1616" spans="1:73">
      <c r="A1616" s="145"/>
      <c r="B1616" s="83"/>
      <c r="C1616" s="83"/>
      <c r="D1616" s="136"/>
      <c r="E1616" s="136"/>
      <c r="F1616" s="136"/>
      <c r="G1616" s="136"/>
      <c r="H1616" s="136"/>
      <c r="I1616" s="137"/>
      <c r="J1616" s="137"/>
      <c r="K1616" s="137"/>
      <c r="L1616" s="136"/>
      <c r="M1616" s="136"/>
      <c r="N1616" s="145"/>
      <c r="O1616" s="136"/>
      <c r="P1616" s="136"/>
      <c r="Q1616" s="137"/>
      <c r="R1616" s="136"/>
      <c r="S1616" s="136"/>
      <c r="T1616" s="137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8"/>
      <c r="AE1616" s="138"/>
      <c r="AF1616" s="138"/>
      <c r="AG1616" s="138"/>
      <c r="AH1616" s="138"/>
      <c r="AI1616" s="138"/>
      <c r="AJ1616" s="138"/>
      <c r="AK1616" s="138"/>
      <c r="AL1616" s="138"/>
      <c r="AM1616" s="138"/>
      <c r="AN1616" s="138"/>
      <c r="AO1616" s="138"/>
      <c r="AP1616" s="136"/>
      <c r="AQ1616" s="136"/>
      <c r="AR1616" s="136"/>
      <c r="AS1616" s="136"/>
      <c r="AT1616" s="136"/>
      <c r="AU1616" s="136"/>
      <c r="AV1616" s="136"/>
      <c r="AW1616" s="136"/>
      <c r="AX1616" s="136"/>
      <c r="AY1616" s="136"/>
      <c r="AZ1616" s="136"/>
      <c r="BA1616" s="136"/>
      <c r="BB1616" s="136"/>
      <c r="BC1616" s="136"/>
      <c r="BD1616" s="136"/>
      <c r="BE1616" s="136"/>
      <c r="BF1616" s="136"/>
      <c r="BG1616" s="136"/>
      <c r="BH1616" s="136"/>
      <c r="BI1616" s="136"/>
      <c r="BJ1616" s="136"/>
      <c r="BK1616" s="136"/>
      <c r="BL1616" s="136"/>
      <c r="BM1616" s="136"/>
      <c r="BN1616" s="136"/>
      <c r="BO1616" s="136"/>
      <c r="BP1616" s="136"/>
      <c r="BQ1616" s="136"/>
      <c r="BR1616" s="136"/>
      <c r="BS1616" s="136"/>
      <c r="BT1616" s="136"/>
      <c r="BU1616" s="136"/>
    </row>
    <row r="1617" spans="1:73">
      <c r="A1617" s="145"/>
      <c r="B1617" s="83"/>
      <c r="C1617" s="83"/>
      <c r="D1617" s="136"/>
      <c r="E1617" s="136"/>
      <c r="F1617" s="136"/>
      <c r="G1617" s="136"/>
      <c r="H1617" s="136"/>
      <c r="I1617" s="137"/>
      <c r="J1617" s="137"/>
      <c r="K1617" s="137"/>
      <c r="L1617" s="136"/>
      <c r="M1617" s="136"/>
      <c r="N1617" s="145"/>
      <c r="O1617" s="136"/>
      <c r="P1617" s="136"/>
      <c r="Q1617" s="137"/>
      <c r="R1617" s="136"/>
      <c r="S1617" s="136"/>
      <c r="T1617" s="137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8"/>
      <c r="AE1617" s="138"/>
      <c r="AF1617" s="138"/>
      <c r="AG1617" s="138"/>
      <c r="AH1617" s="138"/>
      <c r="AI1617" s="138"/>
      <c r="AJ1617" s="138"/>
      <c r="AK1617" s="138"/>
      <c r="AL1617" s="138"/>
      <c r="AM1617" s="138"/>
      <c r="AN1617" s="138"/>
      <c r="AO1617" s="138"/>
      <c r="AP1617" s="136"/>
      <c r="AQ1617" s="136"/>
      <c r="AR1617" s="136"/>
      <c r="AS1617" s="136"/>
      <c r="AT1617" s="136"/>
      <c r="AU1617" s="136"/>
      <c r="AV1617" s="136"/>
      <c r="AW1617" s="136"/>
      <c r="AX1617" s="136"/>
      <c r="AY1617" s="136"/>
      <c r="AZ1617" s="136"/>
      <c r="BA1617" s="136"/>
      <c r="BB1617" s="136"/>
      <c r="BC1617" s="136"/>
      <c r="BD1617" s="136"/>
      <c r="BE1617" s="136"/>
      <c r="BF1617" s="136"/>
      <c r="BG1617" s="136"/>
      <c r="BH1617" s="136"/>
      <c r="BI1617" s="136"/>
      <c r="BJ1617" s="136"/>
      <c r="BK1617" s="136"/>
      <c r="BL1617" s="136"/>
      <c r="BM1617" s="136"/>
      <c r="BN1617" s="136"/>
      <c r="BO1617" s="136"/>
      <c r="BP1617" s="136"/>
      <c r="BQ1617" s="136"/>
      <c r="BR1617" s="136"/>
      <c r="BS1617" s="136"/>
      <c r="BT1617" s="136"/>
      <c r="BU1617" s="136"/>
    </row>
    <row r="1618" spans="1:73">
      <c r="A1618" s="145"/>
      <c r="B1618" s="83"/>
      <c r="C1618" s="83"/>
      <c r="D1618" s="136"/>
      <c r="E1618" s="136"/>
      <c r="F1618" s="136"/>
      <c r="G1618" s="136"/>
      <c r="H1618" s="136"/>
      <c r="I1618" s="137"/>
      <c r="J1618" s="137"/>
      <c r="K1618" s="137"/>
      <c r="L1618" s="136"/>
      <c r="M1618" s="136"/>
      <c r="N1618" s="145"/>
      <c r="O1618" s="136"/>
      <c r="P1618" s="136"/>
      <c r="Q1618" s="137"/>
      <c r="R1618" s="136"/>
      <c r="S1618" s="136"/>
      <c r="T1618" s="137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8"/>
      <c r="AE1618" s="138"/>
      <c r="AF1618" s="138"/>
      <c r="AG1618" s="138"/>
      <c r="AH1618" s="138"/>
      <c r="AI1618" s="138"/>
      <c r="AJ1618" s="138"/>
      <c r="AK1618" s="138"/>
      <c r="AL1618" s="138"/>
      <c r="AM1618" s="138"/>
      <c r="AN1618" s="138"/>
      <c r="AO1618" s="138"/>
      <c r="AP1618" s="136"/>
      <c r="AQ1618" s="136"/>
      <c r="AR1618" s="136"/>
      <c r="AS1618" s="136"/>
      <c r="AT1618" s="136"/>
      <c r="AU1618" s="136"/>
      <c r="AV1618" s="136"/>
      <c r="AW1618" s="136"/>
      <c r="AX1618" s="136"/>
      <c r="AY1618" s="136"/>
      <c r="AZ1618" s="136"/>
      <c r="BA1618" s="136"/>
      <c r="BB1618" s="136"/>
      <c r="BC1618" s="136"/>
      <c r="BD1618" s="136"/>
      <c r="BE1618" s="136"/>
      <c r="BF1618" s="136"/>
      <c r="BG1618" s="136"/>
      <c r="BH1618" s="136"/>
      <c r="BI1618" s="136"/>
      <c r="BJ1618" s="136"/>
      <c r="BK1618" s="136"/>
      <c r="BL1618" s="136"/>
      <c r="BM1618" s="136"/>
      <c r="BN1618" s="136"/>
      <c r="BO1618" s="136"/>
      <c r="BP1618" s="136"/>
      <c r="BQ1618" s="136"/>
      <c r="BR1618" s="136"/>
      <c r="BS1618" s="136"/>
      <c r="BT1618" s="136"/>
      <c r="BU1618" s="136"/>
    </row>
    <row r="1619" spans="1:73">
      <c r="A1619" s="145"/>
      <c r="B1619" s="83"/>
      <c r="C1619" s="83"/>
      <c r="D1619" s="136"/>
      <c r="E1619" s="136"/>
      <c r="F1619" s="136"/>
      <c r="G1619" s="136"/>
      <c r="H1619" s="136"/>
      <c r="I1619" s="137"/>
      <c r="J1619" s="137"/>
      <c r="K1619" s="137"/>
      <c r="L1619" s="136"/>
      <c r="M1619" s="136"/>
      <c r="N1619" s="145"/>
      <c r="O1619" s="136"/>
      <c r="P1619" s="136"/>
      <c r="Q1619" s="137"/>
      <c r="R1619" s="136"/>
      <c r="S1619" s="136"/>
      <c r="T1619" s="137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8"/>
      <c r="AE1619" s="138"/>
      <c r="AF1619" s="138"/>
      <c r="AG1619" s="138"/>
      <c r="AH1619" s="138"/>
      <c r="AI1619" s="138"/>
      <c r="AJ1619" s="138"/>
      <c r="AK1619" s="138"/>
      <c r="AL1619" s="138"/>
      <c r="AM1619" s="138"/>
      <c r="AN1619" s="138"/>
      <c r="AO1619" s="138"/>
      <c r="AP1619" s="136"/>
      <c r="AQ1619" s="136"/>
      <c r="AR1619" s="136"/>
      <c r="AS1619" s="136"/>
      <c r="AT1619" s="136"/>
      <c r="AU1619" s="136"/>
      <c r="AV1619" s="136"/>
      <c r="AW1619" s="136"/>
      <c r="AX1619" s="136"/>
      <c r="AY1619" s="136"/>
      <c r="AZ1619" s="136"/>
      <c r="BA1619" s="136"/>
      <c r="BB1619" s="136"/>
      <c r="BC1619" s="136"/>
      <c r="BD1619" s="136"/>
      <c r="BE1619" s="136"/>
      <c r="BF1619" s="136"/>
      <c r="BG1619" s="136"/>
      <c r="BH1619" s="136"/>
      <c r="BI1619" s="136"/>
      <c r="BJ1619" s="136"/>
      <c r="BK1619" s="136"/>
      <c r="BL1619" s="136"/>
      <c r="BM1619" s="136"/>
      <c r="BN1619" s="136"/>
      <c r="BO1619" s="136"/>
      <c r="BP1619" s="136"/>
      <c r="BQ1619" s="136"/>
      <c r="BR1619" s="136"/>
      <c r="BS1619" s="136"/>
      <c r="BT1619" s="136"/>
      <c r="BU1619" s="136"/>
    </row>
    <row r="1620" spans="1:73">
      <c r="A1620" s="145"/>
      <c r="B1620" s="83"/>
      <c r="C1620" s="83"/>
      <c r="D1620" s="136"/>
      <c r="E1620" s="136"/>
      <c r="F1620" s="136"/>
      <c r="G1620" s="136"/>
      <c r="H1620" s="136"/>
      <c r="I1620" s="137"/>
      <c r="J1620" s="137"/>
      <c r="K1620" s="137"/>
      <c r="L1620" s="136"/>
      <c r="M1620" s="136"/>
      <c r="N1620" s="145"/>
      <c r="O1620" s="136"/>
      <c r="P1620" s="136"/>
      <c r="Q1620" s="137"/>
      <c r="R1620" s="136"/>
      <c r="S1620" s="136"/>
      <c r="T1620" s="137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8"/>
      <c r="AE1620" s="138"/>
      <c r="AF1620" s="138"/>
      <c r="AG1620" s="138"/>
      <c r="AH1620" s="138"/>
      <c r="AI1620" s="138"/>
      <c r="AJ1620" s="138"/>
      <c r="AK1620" s="138"/>
      <c r="AL1620" s="138"/>
      <c r="AM1620" s="138"/>
      <c r="AN1620" s="138"/>
      <c r="AO1620" s="138"/>
      <c r="AP1620" s="136"/>
      <c r="AQ1620" s="136"/>
      <c r="AR1620" s="136"/>
      <c r="AS1620" s="136"/>
      <c r="AT1620" s="136"/>
      <c r="AU1620" s="136"/>
      <c r="AV1620" s="136"/>
      <c r="AW1620" s="136"/>
      <c r="AX1620" s="136"/>
      <c r="AY1620" s="136"/>
      <c r="AZ1620" s="136"/>
      <c r="BA1620" s="136"/>
      <c r="BB1620" s="136"/>
      <c r="BC1620" s="136"/>
      <c r="BD1620" s="136"/>
      <c r="BE1620" s="136"/>
      <c r="BF1620" s="136"/>
      <c r="BG1620" s="136"/>
      <c r="BH1620" s="136"/>
      <c r="BI1620" s="136"/>
      <c r="BJ1620" s="136"/>
      <c r="BK1620" s="136"/>
      <c r="BL1620" s="136"/>
      <c r="BM1620" s="136"/>
      <c r="BN1620" s="136"/>
      <c r="BO1620" s="136"/>
      <c r="BP1620" s="136"/>
      <c r="BQ1620" s="136"/>
      <c r="BR1620" s="136"/>
      <c r="BS1620" s="136"/>
      <c r="BT1620" s="136"/>
      <c r="BU1620" s="136"/>
    </row>
    <row r="1621" spans="1:73">
      <c r="A1621" s="145"/>
      <c r="B1621" s="83"/>
      <c r="C1621" s="83"/>
      <c r="D1621" s="136"/>
      <c r="E1621" s="136"/>
      <c r="F1621" s="136"/>
      <c r="G1621" s="136"/>
      <c r="H1621" s="136"/>
      <c r="I1621" s="137"/>
      <c r="J1621" s="137"/>
      <c r="K1621" s="137"/>
      <c r="L1621" s="136"/>
      <c r="M1621" s="136"/>
      <c r="N1621" s="145"/>
      <c r="O1621" s="136"/>
      <c r="P1621" s="136"/>
      <c r="Q1621" s="137"/>
      <c r="R1621" s="136"/>
      <c r="S1621" s="136"/>
      <c r="T1621" s="137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8"/>
      <c r="AE1621" s="138"/>
      <c r="AF1621" s="138"/>
      <c r="AG1621" s="138"/>
      <c r="AH1621" s="138"/>
      <c r="AI1621" s="138"/>
      <c r="AJ1621" s="138"/>
      <c r="AK1621" s="138"/>
      <c r="AL1621" s="138"/>
      <c r="AM1621" s="138"/>
      <c r="AN1621" s="138"/>
      <c r="AO1621" s="138"/>
      <c r="AP1621" s="136"/>
      <c r="AQ1621" s="136"/>
      <c r="AR1621" s="136"/>
      <c r="AS1621" s="136"/>
      <c r="AT1621" s="136"/>
      <c r="AU1621" s="136"/>
      <c r="AV1621" s="136"/>
      <c r="AW1621" s="136"/>
      <c r="AX1621" s="136"/>
      <c r="AY1621" s="136"/>
      <c r="AZ1621" s="136"/>
      <c r="BA1621" s="136"/>
      <c r="BB1621" s="136"/>
      <c r="BC1621" s="136"/>
      <c r="BD1621" s="136"/>
      <c r="BE1621" s="136"/>
      <c r="BF1621" s="136"/>
      <c r="BG1621" s="136"/>
      <c r="BH1621" s="136"/>
      <c r="BI1621" s="136"/>
      <c r="BJ1621" s="136"/>
      <c r="BK1621" s="136"/>
      <c r="BL1621" s="136"/>
      <c r="BM1621" s="136"/>
      <c r="BN1621" s="136"/>
      <c r="BO1621" s="136"/>
      <c r="BP1621" s="136"/>
      <c r="BQ1621" s="136"/>
      <c r="BR1621" s="136"/>
      <c r="BS1621" s="136"/>
      <c r="BT1621" s="136"/>
      <c r="BU1621" s="136"/>
    </row>
    <row r="1622" spans="1:73">
      <c r="A1622" s="145"/>
      <c r="B1622" s="83"/>
      <c r="C1622" s="83"/>
      <c r="D1622" s="136"/>
      <c r="E1622" s="136"/>
      <c r="F1622" s="136"/>
      <c r="G1622" s="136"/>
      <c r="H1622" s="136"/>
      <c r="I1622" s="137"/>
      <c r="J1622" s="137"/>
      <c r="K1622" s="137"/>
      <c r="L1622" s="136"/>
      <c r="M1622" s="136"/>
      <c r="N1622" s="145"/>
      <c r="O1622" s="136"/>
      <c r="P1622" s="136"/>
      <c r="Q1622" s="137"/>
      <c r="R1622" s="136"/>
      <c r="S1622" s="136"/>
      <c r="T1622" s="137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8"/>
      <c r="AE1622" s="138"/>
      <c r="AF1622" s="138"/>
      <c r="AG1622" s="138"/>
      <c r="AH1622" s="138"/>
      <c r="AI1622" s="138"/>
      <c r="AJ1622" s="138"/>
      <c r="AK1622" s="138"/>
      <c r="AL1622" s="138"/>
      <c r="AM1622" s="138"/>
      <c r="AN1622" s="138"/>
      <c r="AO1622" s="138"/>
      <c r="AP1622" s="136"/>
      <c r="AQ1622" s="136"/>
      <c r="AR1622" s="136"/>
      <c r="AS1622" s="136"/>
      <c r="AT1622" s="136"/>
      <c r="AU1622" s="136"/>
      <c r="AV1622" s="136"/>
      <c r="AW1622" s="136"/>
      <c r="AX1622" s="136"/>
      <c r="AY1622" s="136"/>
      <c r="AZ1622" s="136"/>
      <c r="BA1622" s="136"/>
      <c r="BB1622" s="136"/>
      <c r="BC1622" s="136"/>
      <c r="BD1622" s="136"/>
      <c r="BE1622" s="136"/>
      <c r="BF1622" s="136"/>
      <c r="BG1622" s="136"/>
      <c r="BH1622" s="136"/>
      <c r="BI1622" s="136"/>
      <c r="BJ1622" s="136"/>
      <c r="BK1622" s="136"/>
      <c r="BL1622" s="136"/>
      <c r="BM1622" s="136"/>
      <c r="BN1622" s="136"/>
      <c r="BO1622" s="136"/>
      <c r="BP1622" s="136"/>
      <c r="BQ1622" s="136"/>
      <c r="BR1622" s="136"/>
      <c r="BS1622" s="136"/>
      <c r="BT1622" s="136"/>
      <c r="BU1622" s="136"/>
    </row>
    <row r="1623" spans="1:73">
      <c r="A1623" s="145"/>
      <c r="B1623" s="83"/>
      <c r="C1623" s="83"/>
      <c r="D1623" s="136"/>
      <c r="E1623" s="136"/>
      <c r="F1623" s="136"/>
      <c r="G1623" s="136"/>
      <c r="H1623" s="136"/>
      <c r="I1623" s="137"/>
      <c r="J1623" s="137"/>
      <c r="K1623" s="137"/>
      <c r="L1623" s="136"/>
      <c r="M1623" s="136"/>
      <c r="N1623" s="145"/>
      <c r="O1623" s="136"/>
      <c r="P1623" s="136"/>
      <c r="Q1623" s="137"/>
      <c r="R1623" s="136"/>
      <c r="S1623" s="136"/>
      <c r="T1623" s="137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8"/>
      <c r="AE1623" s="138"/>
      <c r="AF1623" s="138"/>
      <c r="AG1623" s="138"/>
      <c r="AH1623" s="138"/>
      <c r="AI1623" s="138"/>
      <c r="AJ1623" s="138"/>
      <c r="AK1623" s="138"/>
      <c r="AL1623" s="138"/>
      <c r="AM1623" s="138"/>
      <c r="AN1623" s="138"/>
      <c r="AO1623" s="138"/>
      <c r="AP1623" s="136"/>
      <c r="AQ1623" s="136"/>
      <c r="AR1623" s="136"/>
      <c r="AS1623" s="136"/>
      <c r="AT1623" s="136"/>
      <c r="AU1623" s="136"/>
      <c r="AV1623" s="136"/>
      <c r="AW1623" s="136"/>
      <c r="AX1623" s="136"/>
      <c r="AY1623" s="136"/>
      <c r="AZ1623" s="136"/>
      <c r="BA1623" s="136"/>
      <c r="BB1623" s="136"/>
      <c r="BC1623" s="136"/>
      <c r="BD1623" s="136"/>
      <c r="BE1623" s="136"/>
      <c r="BF1623" s="136"/>
      <c r="BG1623" s="136"/>
      <c r="BH1623" s="136"/>
      <c r="BI1623" s="136"/>
      <c r="BJ1623" s="136"/>
      <c r="BK1623" s="136"/>
      <c r="BL1623" s="136"/>
      <c r="BM1623" s="136"/>
      <c r="BN1623" s="136"/>
      <c r="BO1623" s="136"/>
      <c r="BP1623" s="136"/>
      <c r="BQ1623" s="136"/>
      <c r="BR1623" s="136"/>
      <c r="BS1623" s="136"/>
      <c r="BT1623" s="136"/>
      <c r="BU1623" s="136"/>
    </row>
    <row r="1624" spans="1:73">
      <c r="A1624" s="145"/>
      <c r="B1624" s="83"/>
      <c r="C1624" s="83"/>
      <c r="D1624" s="136"/>
      <c r="E1624" s="136"/>
      <c r="F1624" s="136"/>
      <c r="G1624" s="136"/>
      <c r="H1624" s="136"/>
      <c r="I1624" s="137"/>
      <c r="J1624" s="137"/>
      <c r="K1624" s="137"/>
      <c r="L1624" s="136"/>
      <c r="M1624" s="136"/>
      <c r="N1624" s="145"/>
      <c r="O1624" s="136"/>
      <c r="P1624" s="136"/>
      <c r="Q1624" s="137"/>
      <c r="R1624" s="136"/>
      <c r="S1624" s="136"/>
      <c r="T1624" s="137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8"/>
      <c r="AE1624" s="138"/>
      <c r="AF1624" s="138"/>
      <c r="AG1624" s="138"/>
      <c r="AH1624" s="138"/>
      <c r="AI1624" s="138"/>
      <c r="AJ1624" s="138"/>
      <c r="AK1624" s="138"/>
      <c r="AL1624" s="138"/>
      <c r="AM1624" s="138"/>
      <c r="AN1624" s="138"/>
      <c r="AO1624" s="138"/>
      <c r="AP1624" s="136"/>
      <c r="AQ1624" s="136"/>
      <c r="AR1624" s="136"/>
      <c r="AS1624" s="136"/>
      <c r="AT1624" s="136"/>
      <c r="AU1624" s="136"/>
      <c r="AV1624" s="136"/>
      <c r="AW1624" s="136"/>
      <c r="AX1624" s="136"/>
      <c r="AY1624" s="136"/>
      <c r="AZ1624" s="136"/>
      <c r="BA1624" s="136"/>
      <c r="BB1624" s="136"/>
      <c r="BC1624" s="136"/>
      <c r="BD1624" s="136"/>
      <c r="BE1624" s="136"/>
      <c r="BF1624" s="136"/>
      <c r="BG1624" s="136"/>
      <c r="BH1624" s="136"/>
      <c r="BI1624" s="136"/>
      <c r="BJ1624" s="136"/>
      <c r="BK1624" s="136"/>
      <c r="BL1624" s="136"/>
      <c r="BM1624" s="136"/>
      <c r="BN1624" s="136"/>
      <c r="BO1624" s="136"/>
      <c r="BP1624" s="136"/>
      <c r="BQ1624" s="136"/>
      <c r="BR1624" s="136"/>
      <c r="BS1624" s="136"/>
      <c r="BT1624" s="136"/>
      <c r="BU1624" s="136"/>
    </row>
    <row r="1625" spans="1:73">
      <c r="A1625" s="145"/>
      <c r="B1625" s="83"/>
      <c r="C1625" s="83"/>
      <c r="D1625" s="136"/>
      <c r="E1625" s="136"/>
      <c r="F1625" s="136"/>
      <c r="G1625" s="136"/>
      <c r="H1625" s="136"/>
      <c r="I1625" s="137"/>
      <c r="J1625" s="137"/>
      <c r="K1625" s="137"/>
      <c r="L1625" s="136"/>
      <c r="M1625" s="136"/>
      <c r="N1625" s="145"/>
      <c r="O1625" s="136"/>
      <c r="P1625" s="136"/>
      <c r="Q1625" s="137"/>
      <c r="R1625" s="136"/>
      <c r="S1625" s="136"/>
      <c r="T1625" s="137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8"/>
      <c r="AE1625" s="138"/>
      <c r="AF1625" s="138"/>
      <c r="AG1625" s="138"/>
      <c r="AH1625" s="138"/>
      <c r="AI1625" s="138"/>
      <c r="AJ1625" s="138"/>
      <c r="AK1625" s="138"/>
      <c r="AL1625" s="138"/>
      <c r="AM1625" s="138"/>
      <c r="AN1625" s="138"/>
      <c r="AO1625" s="138"/>
      <c r="AP1625" s="136"/>
      <c r="AQ1625" s="136"/>
      <c r="AR1625" s="136"/>
      <c r="AS1625" s="136"/>
      <c r="AT1625" s="136"/>
      <c r="AU1625" s="136"/>
      <c r="AV1625" s="136"/>
      <c r="AW1625" s="136"/>
      <c r="AX1625" s="136"/>
      <c r="AY1625" s="136"/>
      <c r="AZ1625" s="136"/>
      <c r="BA1625" s="136"/>
      <c r="BB1625" s="136"/>
      <c r="BC1625" s="136"/>
      <c r="BD1625" s="136"/>
      <c r="BE1625" s="136"/>
      <c r="BF1625" s="136"/>
      <c r="BG1625" s="136"/>
      <c r="BH1625" s="136"/>
      <c r="BI1625" s="136"/>
      <c r="BJ1625" s="136"/>
      <c r="BK1625" s="136"/>
      <c r="BL1625" s="136"/>
      <c r="BM1625" s="136"/>
      <c r="BN1625" s="136"/>
      <c r="BO1625" s="136"/>
      <c r="BP1625" s="136"/>
      <c r="BQ1625" s="136"/>
      <c r="BR1625" s="136"/>
      <c r="BS1625" s="136"/>
      <c r="BT1625" s="136"/>
      <c r="BU1625" s="136"/>
    </row>
    <row r="1626" spans="1:73">
      <c r="A1626" s="145"/>
      <c r="B1626" s="83"/>
      <c r="C1626" s="83"/>
      <c r="D1626" s="136"/>
      <c r="E1626" s="136"/>
      <c r="F1626" s="136"/>
      <c r="G1626" s="136"/>
      <c r="H1626" s="136"/>
      <c r="I1626" s="137"/>
      <c r="J1626" s="137"/>
      <c r="K1626" s="137"/>
      <c r="L1626" s="136"/>
      <c r="M1626" s="136"/>
      <c r="N1626" s="145"/>
      <c r="O1626" s="136"/>
      <c r="P1626" s="136"/>
      <c r="Q1626" s="137"/>
      <c r="R1626" s="136"/>
      <c r="S1626" s="136"/>
      <c r="T1626" s="137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8"/>
      <c r="AE1626" s="138"/>
      <c r="AF1626" s="138"/>
      <c r="AG1626" s="138"/>
      <c r="AH1626" s="138"/>
      <c r="AI1626" s="138"/>
      <c r="AJ1626" s="138"/>
      <c r="AK1626" s="138"/>
      <c r="AL1626" s="138"/>
      <c r="AM1626" s="138"/>
      <c r="AN1626" s="138"/>
      <c r="AO1626" s="138"/>
      <c r="AP1626" s="136"/>
      <c r="AQ1626" s="136"/>
      <c r="AR1626" s="136"/>
      <c r="AS1626" s="136"/>
      <c r="AT1626" s="136"/>
      <c r="AU1626" s="136"/>
      <c r="AV1626" s="136"/>
      <c r="AW1626" s="136"/>
      <c r="AX1626" s="136"/>
      <c r="AY1626" s="136"/>
      <c r="AZ1626" s="136"/>
      <c r="BA1626" s="136"/>
      <c r="BB1626" s="136"/>
      <c r="BC1626" s="136"/>
      <c r="BD1626" s="136"/>
      <c r="BE1626" s="136"/>
      <c r="BF1626" s="136"/>
      <c r="BG1626" s="136"/>
      <c r="BH1626" s="136"/>
      <c r="BI1626" s="136"/>
      <c r="BJ1626" s="136"/>
      <c r="BK1626" s="136"/>
      <c r="BL1626" s="136"/>
      <c r="BM1626" s="136"/>
      <c r="BN1626" s="136"/>
      <c r="BO1626" s="136"/>
      <c r="BP1626" s="136"/>
      <c r="BQ1626" s="136"/>
      <c r="BR1626" s="136"/>
      <c r="BS1626" s="136"/>
      <c r="BT1626" s="136"/>
      <c r="BU1626" s="136"/>
    </row>
    <row r="1627" spans="1:73">
      <c r="A1627" s="145"/>
      <c r="B1627" s="83"/>
      <c r="C1627" s="83"/>
      <c r="D1627" s="136"/>
      <c r="E1627" s="136"/>
      <c r="F1627" s="136"/>
      <c r="G1627" s="136"/>
      <c r="H1627" s="136"/>
      <c r="I1627" s="137"/>
      <c r="J1627" s="137"/>
      <c r="K1627" s="137"/>
      <c r="L1627" s="136"/>
      <c r="M1627" s="136"/>
      <c r="N1627" s="145"/>
      <c r="O1627" s="136"/>
      <c r="P1627" s="136"/>
      <c r="Q1627" s="137"/>
      <c r="R1627" s="136"/>
      <c r="S1627" s="136"/>
      <c r="T1627" s="137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8"/>
      <c r="AE1627" s="138"/>
      <c r="AF1627" s="138"/>
      <c r="AG1627" s="138"/>
      <c r="AH1627" s="138"/>
      <c r="AI1627" s="138"/>
      <c r="AJ1627" s="138"/>
      <c r="AK1627" s="138"/>
      <c r="AL1627" s="138"/>
      <c r="AM1627" s="138"/>
      <c r="AN1627" s="138"/>
      <c r="AO1627" s="138"/>
      <c r="AP1627" s="136"/>
      <c r="AQ1627" s="136"/>
      <c r="AR1627" s="136"/>
      <c r="AS1627" s="136"/>
      <c r="AT1627" s="136"/>
      <c r="AU1627" s="136"/>
      <c r="AV1627" s="136"/>
      <c r="AW1627" s="136"/>
      <c r="AX1627" s="136"/>
      <c r="AY1627" s="136"/>
      <c r="AZ1627" s="136"/>
      <c r="BA1627" s="136"/>
      <c r="BB1627" s="136"/>
      <c r="BC1627" s="136"/>
      <c r="BD1627" s="136"/>
      <c r="BE1627" s="136"/>
      <c r="BF1627" s="136"/>
      <c r="BG1627" s="136"/>
      <c r="BH1627" s="136"/>
      <c r="BI1627" s="136"/>
      <c r="BJ1627" s="136"/>
      <c r="BK1627" s="136"/>
      <c r="BL1627" s="136"/>
      <c r="BM1627" s="136"/>
      <c r="BN1627" s="136"/>
      <c r="BO1627" s="136"/>
      <c r="BP1627" s="136"/>
      <c r="BQ1627" s="136"/>
      <c r="BR1627" s="136"/>
      <c r="BS1627" s="136"/>
      <c r="BT1627" s="136"/>
      <c r="BU1627" s="136"/>
    </row>
    <row r="1628" spans="1:73">
      <c r="A1628" s="145"/>
      <c r="B1628" s="83"/>
      <c r="C1628" s="83"/>
      <c r="D1628" s="136"/>
      <c r="E1628" s="136"/>
      <c r="F1628" s="136"/>
      <c r="G1628" s="136"/>
      <c r="H1628" s="136"/>
      <c r="I1628" s="137"/>
      <c r="J1628" s="137"/>
      <c r="K1628" s="137"/>
      <c r="L1628" s="136"/>
      <c r="M1628" s="136"/>
      <c r="N1628" s="145"/>
      <c r="O1628" s="136"/>
      <c r="P1628" s="136"/>
      <c r="Q1628" s="137"/>
      <c r="R1628" s="136"/>
      <c r="S1628" s="136"/>
      <c r="T1628" s="137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8"/>
      <c r="AE1628" s="138"/>
      <c r="AF1628" s="138"/>
      <c r="AG1628" s="138"/>
      <c r="AH1628" s="138"/>
      <c r="AI1628" s="138"/>
      <c r="AJ1628" s="138"/>
      <c r="AK1628" s="138"/>
      <c r="AL1628" s="138"/>
      <c r="AM1628" s="138"/>
      <c r="AN1628" s="138"/>
      <c r="AO1628" s="138"/>
      <c r="AP1628" s="136"/>
      <c r="AQ1628" s="136"/>
      <c r="AR1628" s="136"/>
      <c r="AS1628" s="136"/>
      <c r="AT1628" s="136"/>
      <c r="AU1628" s="136"/>
      <c r="AV1628" s="136"/>
      <c r="AW1628" s="136"/>
      <c r="AX1628" s="136"/>
      <c r="AY1628" s="136"/>
      <c r="AZ1628" s="136"/>
      <c r="BA1628" s="136"/>
      <c r="BB1628" s="136"/>
      <c r="BC1628" s="136"/>
      <c r="BD1628" s="136"/>
      <c r="BE1628" s="136"/>
      <c r="BF1628" s="136"/>
      <c r="BG1628" s="136"/>
      <c r="BH1628" s="136"/>
      <c r="BI1628" s="136"/>
      <c r="BJ1628" s="136"/>
      <c r="BK1628" s="136"/>
      <c r="BL1628" s="136"/>
      <c r="BM1628" s="136"/>
      <c r="BN1628" s="136"/>
      <c r="BO1628" s="136"/>
      <c r="BP1628" s="136"/>
      <c r="BQ1628" s="136"/>
      <c r="BR1628" s="136"/>
      <c r="BS1628" s="136"/>
      <c r="BT1628" s="136"/>
      <c r="BU1628" s="136"/>
    </row>
    <row r="1629" spans="1:73">
      <c r="A1629" s="145"/>
      <c r="B1629" s="83"/>
      <c r="C1629" s="83"/>
      <c r="D1629" s="136"/>
      <c r="E1629" s="136"/>
      <c r="F1629" s="136"/>
      <c r="G1629" s="136"/>
      <c r="H1629" s="136"/>
      <c r="I1629" s="137"/>
      <c r="J1629" s="137"/>
      <c r="K1629" s="137"/>
      <c r="L1629" s="136"/>
      <c r="M1629" s="136"/>
      <c r="N1629" s="145"/>
      <c r="O1629" s="136"/>
      <c r="P1629" s="136"/>
      <c r="Q1629" s="137"/>
      <c r="R1629" s="136"/>
      <c r="S1629" s="136"/>
      <c r="T1629" s="137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8"/>
      <c r="AE1629" s="138"/>
      <c r="AF1629" s="138"/>
      <c r="AG1629" s="138"/>
      <c r="AH1629" s="138"/>
      <c r="AI1629" s="138"/>
      <c r="AJ1629" s="138"/>
      <c r="AK1629" s="138"/>
      <c r="AL1629" s="138"/>
      <c r="AM1629" s="138"/>
      <c r="AN1629" s="138"/>
      <c r="AO1629" s="138"/>
      <c r="AP1629" s="136"/>
      <c r="AQ1629" s="136"/>
      <c r="AR1629" s="136"/>
      <c r="AS1629" s="136"/>
      <c r="AT1629" s="136"/>
      <c r="AU1629" s="136"/>
      <c r="AV1629" s="136"/>
      <c r="AW1629" s="136"/>
      <c r="AX1629" s="136"/>
      <c r="AY1629" s="136"/>
      <c r="AZ1629" s="136"/>
      <c r="BA1629" s="136"/>
      <c r="BB1629" s="136"/>
      <c r="BC1629" s="136"/>
      <c r="BD1629" s="136"/>
      <c r="BE1629" s="136"/>
      <c r="BF1629" s="136"/>
      <c r="BG1629" s="136"/>
      <c r="BH1629" s="136"/>
      <c r="BI1629" s="136"/>
      <c r="BJ1629" s="136"/>
      <c r="BK1629" s="136"/>
      <c r="BL1629" s="136"/>
      <c r="BM1629" s="136"/>
      <c r="BN1629" s="136"/>
      <c r="BO1629" s="136"/>
      <c r="BP1629" s="136"/>
      <c r="BQ1629" s="136"/>
      <c r="BR1629" s="136"/>
      <c r="BS1629" s="136"/>
      <c r="BT1629" s="136"/>
      <c r="BU1629" s="136"/>
    </row>
    <row r="1630" spans="1:73">
      <c r="A1630" s="145"/>
      <c r="B1630" s="83"/>
      <c r="C1630" s="83"/>
      <c r="D1630" s="136"/>
      <c r="E1630" s="136"/>
      <c r="F1630" s="136"/>
      <c r="G1630" s="136"/>
      <c r="H1630" s="136"/>
      <c r="I1630" s="137"/>
      <c r="J1630" s="137"/>
      <c r="K1630" s="137"/>
      <c r="L1630" s="136"/>
      <c r="M1630" s="136"/>
      <c r="N1630" s="145"/>
      <c r="O1630" s="136"/>
      <c r="P1630" s="136"/>
      <c r="Q1630" s="137"/>
      <c r="R1630" s="136"/>
      <c r="S1630" s="136"/>
      <c r="T1630" s="137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8"/>
      <c r="AE1630" s="138"/>
      <c r="AF1630" s="138"/>
      <c r="AG1630" s="138"/>
      <c r="AH1630" s="138"/>
      <c r="AI1630" s="138"/>
      <c r="AJ1630" s="138"/>
      <c r="AK1630" s="138"/>
      <c r="AL1630" s="138"/>
      <c r="AM1630" s="138"/>
      <c r="AN1630" s="138"/>
      <c r="AO1630" s="138"/>
      <c r="AP1630" s="136"/>
      <c r="AQ1630" s="136"/>
      <c r="AR1630" s="136"/>
      <c r="AS1630" s="136"/>
      <c r="AT1630" s="136"/>
      <c r="AU1630" s="136"/>
      <c r="AV1630" s="136"/>
      <c r="AW1630" s="136"/>
      <c r="AX1630" s="136"/>
      <c r="AY1630" s="136"/>
      <c r="AZ1630" s="136"/>
      <c r="BA1630" s="136"/>
      <c r="BB1630" s="136"/>
      <c r="BC1630" s="136"/>
      <c r="BD1630" s="136"/>
      <c r="BE1630" s="136"/>
      <c r="BF1630" s="136"/>
      <c r="BG1630" s="136"/>
      <c r="BH1630" s="136"/>
      <c r="BI1630" s="136"/>
      <c r="BJ1630" s="136"/>
      <c r="BK1630" s="136"/>
      <c r="BL1630" s="136"/>
      <c r="BM1630" s="136"/>
      <c r="BN1630" s="136"/>
      <c r="BO1630" s="136"/>
      <c r="BP1630" s="136"/>
      <c r="BQ1630" s="136"/>
      <c r="BR1630" s="136"/>
      <c r="BS1630" s="136"/>
      <c r="BT1630" s="136"/>
      <c r="BU1630" s="136"/>
    </row>
    <row r="1631" spans="1:73">
      <c r="A1631" s="145"/>
      <c r="B1631" s="83"/>
      <c r="C1631" s="83"/>
      <c r="D1631" s="136"/>
      <c r="E1631" s="136"/>
      <c r="F1631" s="136"/>
      <c r="G1631" s="136"/>
      <c r="H1631" s="136"/>
      <c r="I1631" s="137"/>
      <c r="J1631" s="137"/>
      <c r="K1631" s="137"/>
      <c r="L1631" s="136"/>
      <c r="M1631" s="136"/>
      <c r="N1631" s="145"/>
      <c r="O1631" s="136"/>
      <c r="P1631" s="136"/>
      <c r="Q1631" s="137"/>
      <c r="R1631" s="136"/>
      <c r="S1631" s="136"/>
      <c r="T1631" s="137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8"/>
      <c r="AE1631" s="138"/>
      <c r="AF1631" s="138"/>
      <c r="AG1631" s="138"/>
      <c r="AH1631" s="138"/>
      <c r="AI1631" s="138"/>
      <c r="AJ1631" s="138"/>
      <c r="AK1631" s="138"/>
      <c r="AL1631" s="138"/>
      <c r="AM1631" s="138"/>
      <c r="AN1631" s="138"/>
      <c r="AO1631" s="138"/>
      <c r="AP1631" s="136"/>
      <c r="AQ1631" s="136"/>
      <c r="AR1631" s="136"/>
      <c r="AS1631" s="136"/>
      <c r="AT1631" s="136"/>
      <c r="AU1631" s="136"/>
      <c r="AV1631" s="136"/>
      <c r="AW1631" s="136"/>
      <c r="AX1631" s="136"/>
      <c r="AY1631" s="136"/>
      <c r="AZ1631" s="136"/>
      <c r="BA1631" s="136"/>
      <c r="BB1631" s="136"/>
      <c r="BC1631" s="136"/>
      <c r="BD1631" s="136"/>
      <c r="BE1631" s="136"/>
      <c r="BF1631" s="136"/>
      <c r="BG1631" s="136"/>
      <c r="BH1631" s="136"/>
      <c r="BI1631" s="136"/>
      <c r="BJ1631" s="136"/>
      <c r="BK1631" s="136"/>
      <c r="BL1631" s="136"/>
      <c r="BM1631" s="136"/>
      <c r="BN1631" s="136"/>
      <c r="BO1631" s="136"/>
      <c r="BP1631" s="136"/>
      <c r="BQ1631" s="136"/>
      <c r="BR1631" s="136"/>
      <c r="BS1631" s="136"/>
      <c r="BT1631" s="136"/>
      <c r="BU1631" s="136"/>
    </row>
    <row r="1632" spans="1:73">
      <c r="A1632" s="145"/>
      <c r="B1632" s="83"/>
      <c r="C1632" s="83"/>
      <c r="D1632" s="136"/>
      <c r="E1632" s="136"/>
      <c r="F1632" s="136"/>
      <c r="G1632" s="136"/>
      <c r="H1632" s="136"/>
      <c r="I1632" s="137"/>
      <c r="J1632" s="137"/>
      <c r="K1632" s="137"/>
      <c r="L1632" s="136"/>
      <c r="M1632" s="136"/>
      <c r="N1632" s="145"/>
      <c r="O1632" s="136"/>
      <c r="P1632" s="136"/>
      <c r="Q1632" s="137"/>
      <c r="R1632" s="136"/>
      <c r="S1632" s="136"/>
      <c r="T1632" s="137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8"/>
      <c r="AE1632" s="138"/>
      <c r="AF1632" s="138"/>
      <c r="AG1632" s="138"/>
      <c r="AH1632" s="138"/>
      <c r="AI1632" s="138"/>
      <c r="AJ1632" s="138"/>
      <c r="AK1632" s="138"/>
      <c r="AL1632" s="138"/>
      <c r="AM1632" s="138"/>
      <c r="AN1632" s="138"/>
      <c r="AO1632" s="138"/>
      <c r="AP1632" s="136"/>
      <c r="AQ1632" s="136"/>
      <c r="AR1632" s="136"/>
      <c r="AS1632" s="136"/>
      <c r="AT1632" s="136"/>
      <c r="AU1632" s="136"/>
      <c r="AV1632" s="136"/>
      <c r="AW1632" s="136"/>
      <c r="AX1632" s="136"/>
      <c r="AY1632" s="136"/>
      <c r="AZ1632" s="136"/>
      <c r="BA1632" s="136"/>
      <c r="BB1632" s="136"/>
      <c r="BC1632" s="136"/>
      <c r="BD1632" s="136"/>
      <c r="BE1632" s="136"/>
      <c r="BF1632" s="136"/>
      <c r="BG1632" s="136"/>
      <c r="BH1632" s="136"/>
      <c r="BI1632" s="136"/>
      <c r="BJ1632" s="136"/>
      <c r="BK1632" s="136"/>
      <c r="BL1632" s="136"/>
      <c r="BM1632" s="136"/>
      <c r="BN1632" s="136"/>
      <c r="BO1632" s="136"/>
      <c r="BP1632" s="136"/>
      <c r="BQ1632" s="136"/>
      <c r="BR1632" s="136"/>
      <c r="BS1632" s="136"/>
      <c r="BT1632" s="136"/>
      <c r="BU1632" s="136"/>
    </row>
    <row r="1633" spans="1:73">
      <c r="A1633" s="145"/>
      <c r="B1633" s="83"/>
      <c r="C1633" s="83"/>
      <c r="D1633" s="136"/>
      <c r="E1633" s="136"/>
      <c r="F1633" s="136"/>
      <c r="G1633" s="136"/>
      <c r="H1633" s="136"/>
      <c r="I1633" s="137"/>
      <c r="J1633" s="137"/>
      <c r="K1633" s="137"/>
      <c r="L1633" s="136"/>
      <c r="M1633" s="136"/>
      <c r="N1633" s="145"/>
      <c r="O1633" s="136"/>
      <c r="P1633" s="136"/>
      <c r="Q1633" s="137"/>
      <c r="R1633" s="136"/>
      <c r="S1633" s="136"/>
      <c r="T1633" s="137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8"/>
      <c r="AE1633" s="138"/>
      <c r="AF1633" s="138"/>
      <c r="AG1633" s="138"/>
      <c r="AH1633" s="138"/>
      <c r="AI1633" s="138"/>
      <c r="AJ1633" s="138"/>
      <c r="AK1633" s="138"/>
      <c r="AL1633" s="138"/>
      <c r="AM1633" s="138"/>
      <c r="AN1633" s="138"/>
      <c r="AO1633" s="138"/>
      <c r="AP1633" s="136"/>
      <c r="AQ1633" s="136"/>
      <c r="AR1633" s="136"/>
      <c r="AS1633" s="136"/>
      <c r="AT1633" s="136"/>
      <c r="AU1633" s="136"/>
      <c r="AV1633" s="136"/>
      <c r="AW1633" s="136"/>
      <c r="AX1633" s="136"/>
      <c r="AY1633" s="136"/>
      <c r="AZ1633" s="136"/>
      <c r="BA1633" s="136"/>
      <c r="BB1633" s="136"/>
      <c r="BC1633" s="136"/>
      <c r="BD1633" s="136"/>
      <c r="BE1633" s="136"/>
      <c r="BF1633" s="136"/>
      <c r="BG1633" s="136"/>
      <c r="BH1633" s="136"/>
      <c r="BI1633" s="136"/>
      <c r="BJ1633" s="136"/>
      <c r="BK1633" s="136"/>
      <c r="BL1633" s="136"/>
      <c r="BM1633" s="136"/>
      <c r="BN1633" s="136"/>
      <c r="BO1633" s="136"/>
      <c r="BP1633" s="136"/>
      <c r="BQ1633" s="136"/>
      <c r="BR1633" s="136"/>
      <c r="BS1633" s="136"/>
      <c r="BT1633" s="136"/>
      <c r="BU1633" s="136"/>
    </row>
    <row r="1634" spans="1:73">
      <c r="A1634" s="145"/>
      <c r="B1634" s="83"/>
      <c r="C1634" s="83"/>
      <c r="D1634" s="136"/>
      <c r="E1634" s="136"/>
      <c r="F1634" s="136"/>
      <c r="G1634" s="136"/>
      <c r="H1634" s="136"/>
      <c r="I1634" s="137"/>
      <c r="J1634" s="137"/>
      <c r="K1634" s="137"/>
      <c r="L1634" s="136"/>
      <c r="M1634" s="136"/>
      <c r="N1634" s="145"/>
      <c r="O1634" s="136"/>
      <c r="P1634" s="136"/>
      <c r="Q1634" s="137"/>
      <c r="R1634" s="136"/>
      <c r="S1634" s="136"/>
      <c r="T1634" s="137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8"/>
      <c r="AE1634" s="138"/>
      <c r="AF1634" s="138"/>
      <c r="AG1634" s="138"/>
      <c r="AH1634" s="138"/>
      <c r="AI1634" s="138"/>
      <c r="AJ1634" s="138"/>
      <c r="AK1634" s="138"/>
      <c r="AL1634" s="138"/>
      <c r="AM1634" s="138"/>
      <c r="AN1634" s="138"/>
      <c r="AO1634" s="138"/>
      <c r="AP1634" s="136"/>
      <c r="AQ1634" s="136"/>
      <c r="AR1634" s="136"/>
      <c r="AS1634" s="136"/>
      <c r="AT1634" s="136"/>
      <c r="AU1634" s="136"/>
      <c r="AV1634" s="136"/>
      <c r="AW1634" s="136"/>
      <c r="AX1634" s="136"/>
      <c r="AY1634" s="136"/>
      <c r="AZ1634" s="136"/>
      <c r="BA1634" s="136"/>
      <c r="BB1634" s="136"/>
      <c r="BC1634" s="136"/>
      <c r="BD1634" s="136"/>
      <c r="BE1634" s="136"/>
      <c r="BF1634" s="136"/>
      <c r="BG1634" s="136"/>
      <c r="BH1634" s="136"/>
      <c r="BI1634" s="136"/>
      <c r="BJ1634" s="136"/>
      <c r="BK1634" s="136"/>
      <c r="BL1634" s="136"/>
      <c r="BM1634" s="136"/>
      <c r="BN1634" s="136"/>
      <c r="BO1634" s="136"/>
      <c r="BP1634" s="136"/>
      <c r="BQ1634" s="136"/>
      <c r="BR1634" s="136"/>
      <c r="BS1634" s="136"/>
      <c r="BT1634" s="136"/>
      <c r="BU1634" s="136"/>
    </row>
    <row r="1635" spans="1:73">
      <c r="A1635" s="145"/>
      <c r="B1635" s="83"/>
      <c r="C1635" s="83"/>
      <c r="D1635" s="136"/>
      <c r="E1635" s="136"/>
      <c r="F1635" s="136"/>
      <c r="G1635" s="136"/>
      <c r="H1635" s="136"/>
      <c r="I1635" s="137"/>
      <c r="J1635" s="137"/>
      <c r="K1635" s="137"/>
      <c r="L1635" s="136"/>
      <c r="M1635" s="136"/>
      <c r="N1635" s="145"/>
      <c r="O1635" s="136"/>
      <c r="P1635" s="136"/>
      <c r="Q1635" s="137"/>
      <c r="R1635" s="136"/>
      <c r="S1635" s="136"/>
      <c r="T1635" s="137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8"/>
      <c r="AE1635" s="138"/>
      <c r="AF1635" s="138"/>
      <c r="AG1635" s="138"/>
      <c r="AH1635" s="138"/>
      <c r="AI1635" s="138"/>
      <c r="AJ1635" s="138"/>
      <c r="AK1635" s="138"/>
      <c r="AL1635" s="138"/>
      <c r="AM1635" s="138"/>
      <c r="AN1635" s="138"/>
      <c r="AO1635" s="138"/>
      <c r="AP1635" s="136"/>
      <c r="AQ1635" s="136"/>
      <c r="AR1635" s="136"/>
      <c r="AS1635" s="136"/>
      <c r="AT1635" s="136"/>
      <c r="AU1635" s="136"/>
      <c r="AV1635" s="136"/>
      <c r="AW1635" s="136"/>
      <c r="AX1635" s="136"/>
      <c r="AY1635" s="136"/>
      <c r="AZ1635" s="136"/>
      <c r="BA1635" s="136"/>
      <c r="BB1635" s="136"/>
      <c r="BC1635" s="136"/>
      <c r="BD1635" s="136"/>
      <c r="BE1635" s="136"/>
      <c r="BF1635" s="136"/>
      <c r="BG1635" s="136"/>
      <c r="BH1635" s="136"/>
      <c r="BI1635" s="136"/>
      <c r="BJ1635" s="136"/>
      <c r="BK1635" s="136"/>
      <c r="BL1635" s="136"/>
      <c r="BM1635" s="136"/>
      <c r="BN1635" s="136"/>
      <c r="BO1635" s="136"/>
      <c r="BP1635" s="136"/>
      <c r="BQ1635" s="136"/>
      <c r="BR1635" s="136"/>
      <c r="BS1635" s="136"/>
      <c r="BT1635" s="136"/>
      <c r="BU1635" s="136"/>
    </row>
    <row r="1636" spans="1:73">
      <c r="A1636" s="145"/>
      <c r="B1636" s="83"/>
      <c r="C1636" s="83"/>
      <c r="D1636" s="136"/>
      <c r="E1636" s="136"/>
      <c r="F1636" s="136"/>
      <c r="G1636" s="136"/>
      <c r="H1636" s="136"/>
      <c r="I1636" s="137"/>
      <c r="J1636" s="137"/>
      <c r="K1636" s="137"/>
      <c r="L1636" s="136"/>
      <c r="M1636" s="136"/>
      <c r="N1636" s="145"/>
      <c r="O1636" s="136"/>
      <c r="P1636" s="136"/>
      <c r="Q1636" s="137"/>
      <c r="R1636" s="136"/>
      <c r="S1636" s="136"/>
      <c r="T1636" s="137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8"/>
      <c r="AE1636" s="138"/>
      <c r="AF1636" s="138"/>
      <c r="AG1636" s="138"/>
      <c r="AH1636" s="138"/>
      <c r="AI1636" s="138"/>
      <c r="AJ1636" s="138"/>
      <c r="AK1636" s="138"/>
      <c r="AL1636" s="138"/>
      <c r="AM1636" s="138"/>
      <c r="AN1636" s="138"/>
      <c r="AO1636" s="138"/>
      <c r="AP1636" s="136"/>
      <c r="AQ1636" s="136"/>
      <c r="AR1636" s="136"/>
      <c r="AS1636" s="136"/>
      <c r="AT1636" s="136"/>
      <c r="AU1636" s="136"/>
      <c r="AV1636" s="136"/>
      <c r="AW1636" s="136"/>
      <c r="AX1636" s="136"/>
      <c r="AY1636" s="136"/>
      <c r="AZ1636" s="136"/>
      <c r="BA1636" s="136"/>
      <c r="BB1636" s="136"/>
      <c r="BC1636" s="136"/>
      <c r="BD1636" s="136"/>
      <c r="BE1636" s="136"/>
      <c r="BF1636" s="136"/>
      <c r="BG1636" s="136"/>
      <c r="BH1636" s="136"/>
      <c r="BI1636" s="136"/>
      <c r="BJ1636" s="136"/>
      <c r="BK1636" s="136"/>
      <c r="BL1636" s="136"/>
      <c r="BM1636" s="136"/>
      <c r="BN1636" s="136"/>
      <c r="BO1636" s="136"/>
      <c r="BP1636" s="136"/>
      <c r="BQ1636" s="136"/>
      <c r="BR1636" s="136"/>
      <c r="BS1636" s="136"/>
      <c r="BT1636" s="136"/>
      <c r="BU1636" s="136"/>
    </row>
    <row r="1637" spans="1:73">
      <c r="A1637" s="145"/>
      <c r="B1637" s="83"/>
      <c r="C1637" s="83"/>
      <c r="D1637" s="136"/>
      <c r="E1637" s="136"/>
      <c r="F1637" s="136"/>
      <c r="G1637" s="136"/>
      <c r="H1637" s="136"/>
      <c r="I1637" s="137"/>
      <c r="J1637" s="137"/>
      <c r="K1637" s="137"/>
      <c r="L1637" s="136"/>
      <c r="M1637" s="136"/>
      <c r="N1637" s="145"/>
      <c r="O1637" s="136"/>
      <c r="P1637" s="136"/>
      <c r="Q1637" s="137"/>
      <c r="R1637" s="136"/>
      <c r="S1637" s="136"/>
      <c r="T1637" s="137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8"/>
      <c r="AE1637" s="138"/>
      <c r="AF1637" s="138"/>
      <c r="AG1637" s="138"/>
      <c r="AH1637" s="138"/>
      <c r="AI1637" s="138"/>
      <c r="AJ1637" s="138"/>
      <c r="AK1637" s="138"/>
      <c r="AL1637" s="138"/>
      <c r="AM1637" s="138"/>
      <c r="AN1637" s="138"/>
      <c r="AO1637" s="138"/>
      <c r="AP1637" s="136"/>
      <c r="AQ1637" s="136"/>
      <c r="AR1637" s="136"/>
      <c r="AS1637" s="136"/>
      <c r="AT1637" s="136"/>
      <c r="AU1637" s="136"/>
      <c r="AV1637" s="136"/>
      <c r="AW1637" s="136"/>
      <c r="AX1637" s="136"/>
      <c r="AY1637" s="136"/>
      <c r="AZ1637" s="136"/>
      <c r="BA1637" s="136"/>
      <c r="BB1637" s="136"/>
      <c r="BC1637" s="136"/>
      <c r="BD1637" s="136"/>
      <c r="BE1637" s="136"/>
      <c r="BF1637" s="136"/>
      <c r="BG1637" s="136"/>
      <c r="BH1637" s="136"/>
      <c r="BI1637" s="136"/>
      <c r="BJ1637" s="136"/>
      <c r="BK1637" s="136"/>
      <c r="BL1637" s="136"/>
      <c r="BM1637" s="136"/>
      <c r="BN1637" s="136"/>
      <c r="BO1637" s="136"/>
      <c r="BP1637" s="136"/>
      <c r="BQ1637" s="136"/>
      <c r="BR1637" s="136"/>
      <c r="BS1637" s="136"/>
      <c r="BT1637" s="136"/>
      <c r="BU1637" s="136"/>
    </row>
    <row r="1638" spans="1:73">
      <c r="A1638" s="145"/>
      <c r="B1638" s="83"/>
      <c r="C1638" s="83"/>
      <c r="D1638" s="136"/>
      <c r="E1638" s="136"/>
      <c r="F1638" s="136"/>
      <c r="G1638" s="136"/>
      <c r="H1638" s="136"/>
      <c r="I1638" s="137"/>
      <c r="J1638" s="137"/>
      <c r="K1638" s="137"/>
      <c r="L1638" s="136"/>
      <c r="M1638" s="136"/>
      <c r="N1638" s="145"/>
      <c r="O1638" s="136"/>
      <c r="P1638" s="136"/>
      <c r="Q1638" s="137"/>
      <c r="R1638" s="136"/>
      <c r="S1638" s="136"/>
      <c r="T1638" s="137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8"/>
      <c r="AE1638" s="138"/>
      <c r="AF1638" s="138"/>
      <c r="AG1638" s="138"/>
      <c r="AH1638" s="138"/>
      <c r="AI1638" s="138"/>
      <c r="AJ1638" s="138"/>
      <c r="AK1638" s="138"/>
      <c r="AL1638" s="138"/>
      <c r="AM1638" s="138"/>
      <c r="AN1638" s="138"/>
      <c r="AO1638" s="138"/>
      <c r="AP1638" s="136"/>
      <c r="AQ1638" s="136"/>
      <c r="AR1638" s="136"/>
      <c r="AS1638" s="136"/>
      <c r="AT1638" s="136"/>
      <c r="AU1638" s="136"/>
      <c r="AV1638" s="136"/>
      <c r="AW1638" s="136"/>
      <c r="AX1638" s="136"/>
      <c r="AY1638" s="136"/>
      <c r="AZ1638" s="136"/>
      <c r="BA1638" s="136"/>
      <c r="BB1638" s="136"/>
      <c r="BC1638" s="136"/>
      <c r="BD1638" s="136"/>
      <c r="BE1638" s="136"/>
      <c r="BF1638" s="136"/>
      <c r="BG1638" s="136"/>
      <c r="BH1638" s="136"/>
      <c r="BI1638" s="136"/>
      <c r="BJ1638" s="136"/>
      <c r="BK1638" s="136"/>
      <c r="BL1638" s="136"/>
      <c r="BM1638" s="136"/>
      <c r="BN1638" s="136"/>
      <c r="BO1638" s="136"/>
      <c r="BP1638" s="136"/>
      <c r="BQ1638" s="136"/>
      <c r="BR1638" s="136"/>
      <c r="BS1638" s="136"/>
      <c r="BT1638" s="136"/>
      <c r="BU1638" s="136"/>
    </row>
    <row r="1639" spans="1:73">
      <c r="A1639" s="145"/>
      <c r="B1639" s="83"/>
      <c r="C1639" s="83"/>
      <c r="D1639" s="136"/>
      <c r="E1639" s="136"/>
      <c r="F1639" s="136"/>
      <c r="G1639" s="136"/>
      <c r="H1639" s="136"/>
      <c r="I1639" s="137"/>
      <c r="J1639" s="137"/>
      <c r="K1639" s="137"/>
      <c r="L1639" s="136"/>
      <c r="M1639" s="136"/>
      <c r="N1639" s="145"/>
      <c r="O1639" s="136"/>
      <c r="P1639" s="136"/>
      <c r="Q1639" s="137"/>
      <c r="R1639" s="136"/>
      <c r="S1639" s="136"/>
      <c r="T1639" s="137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8"/>
      <c r="AE1639" s="138"/>
      <c r="AF1639" s="138"/>
      <c r="AG1639" s="138"/>
      <c r="AH1639" s="138"/>
      <c r="AI1639" s="138"/>
      <c r="AJ1639" s="138"/>
      <c r="AK1639" s="138"/>
      <c r="AL1639" s="138"/>
      <c r="AM1639" s="138"/>
      <c r="AN1639" s="138"/>
      <c r="AO1639" s="138"/>
      <c r="AP1639" s="136"/>
      <c r="AQ1639" s="136"/>
      <c r="AR1639" s="136"/>
      <c r="AS1639" s="136"/>
      <c r="AT1639" s="136"/>
      <c r="AU1639" s="136"/>
      <c r="AV1639" s="136"/>
      <c r="AW1639" s="136"/>
      <c r="AX1639" s="136"/>
      <c r="AY1639" s="136"/>
      <c r="AZ1639" s="136"/>
      <c r="BA1639" s="136"/>
      <c r="BB1639" s="136"/>
      <c r="BC1639" s="136"/>
      <c r="BD1639" s="136"/>
      <c r="BE1639" s="136"/>
      <c r="BF1639" s="136"/>
      <c r="BG1639" s="136"/>
      <c r="BH1639" s="136"/>
      <c r="BI1639" s="136"/>
      <c r="BJ1639" s="136"/>
      <c r="BK1639" s="136"/>
      <c r="BL1639" s="136"/>
      <c r="BM1639" s="136"/>
      <c r="BN1639" s="136"/>
      <c r="BO1639" s="136"/>
      <c r="BP1639" s="136"/>
      <c r="BQ1639" s="136"/>
      <c r="BR1639" s="136"/>
      <c r="BS1639" s="136"/>
      <c r="BT1639" s="136"/>
      <c r="BU1639" s="136"/>
    </row>
    <row r="1640" spans="1:73">
      <c r="A1640" s="145"/>
      <c r="B1640" s="83"/>
      <c r="C1640" s="83"/>
      <c r="D1640" s="136"/>
      <c r="E1640" s="136"/>
      <c r="F1640" s="136"/>
      <c r="G1640" s="136"/>
      <c r="H1640" s="136"/>
      <c r="I1640" s="137"/>
      <c r="J1640" s="137"/>
      <c r="K1640" s="137"/>
      <c r="L1640" s="136"/>
      <c r="M1640" s="136"/>
      <c r="N1640" s="145"/>
      <c r="O1640" s="136"/>
      <c r="P1640" s="136"/>
      <c r="Q1640" s="137"/>
      <c r="R1640" s="136"/>
      <c r="S1640" s="136"/>
      <c r="T1640" s="137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8"/>
      <c r="AE1640" s="138"/>
      <c r="AF1640" s="138"/>
      <c r="AG1640" s="138"/>
      <c r="AH1640" s="138"/>
      <c r="AI1640" s="138"/>
      <c r="AJ1640" s="138"/>
      <c r="AK1640" s="138"/>
      <c r="AL1640" s="138"/>
      <c r="AM1640" s="138"/>
      <c r="AN1640" s="138"/>
      <c r="AO1640" s="138"/>
      <c r="AP1640" s="136"/>
      <c r="AQ1640" s="136"/>
      <c r="AR1640" s="136"/>
      <c r="AS1640" s="136"/>
      <c r="AT1640" s="136"/>
      <c r="AU1640" s="136"/>
      <c r="AV1640" s="136"/>
      <c r="AW1640" s="136"/>
      <c r="AX1640" s="136"/>
      <c r="AY1640" s="136"/>
      <c r="AZ1640" s="136"/>
      <c r="BA1640" s="136"/>
      <c r="BB1640" s="136"/>
      <c r="BC1640" s="136"/>
      <c r="BD1640" s="136"/>
      <c r="BE1640" s="136"/>
      <c r="BF1640" s="136"/>
      <c r="BG1640" s="136"/>
      <c r="BH1640" s="136"/>
      <c r="BI1640" s="136"/>
      <c r="BJ1640" s="136"/>
      <c r="BK1640" s="136"/>
      <c r="BL1640" s="136"/>
      <c r="BM1640" s="136"/>
      <c r="BN1640" s="136"/>
      <c r="BO1640" s="136"/>
      <c r="BP1640" s="136"/>
      <c r="BQ1640" s="136"/>
      <c r="BR1640" s="136"/>
      <c r="BS1640" s="136"/>
      <c r="BT1640" s="136"/>
      <c r="BU1640" s="136"/>
    </row>
    <row r="1641" spans="1:73">
      <c r="A1641" s="145"/>
      <c r="B1641" s="83"/>
      <c r="C1641" s="83"/>
      <c r="D1641" s="136"/>
      <c r="E1641" s="136"/>
      <c r="F1641" s="136"/>
      <c r="G1641" s="136"/>
      <c r="H1641" s="136"/>
      <c r="I1641" s="137"/>
      <c r="J1641" s="137"/>
      <c r="K1641" s="137"/>
      <c r="L1641" s="136"/>
      <c r="M1641" s="136"/>
      <c r="N1641" s="145"/>
      <c r="O1641" s="136"/>
      <c r="P1641" s="136"/>
      <c r="Q1641" s="137"/>
      <c r="R1641" s="136"/>
      <c r="S1641" s="136"/>
      <c r="T1641" s="137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8"/>
      <c r="AE1641" s="138"/>
      <c r="AF1641" s="138"/>
      <c r="AG1641" s="138"/>
      <c r="AH1641" s="138"/>
      <c r="AI1641" s="138"/>
      <c r="AJ1641" s="138"/>
      <c r="AK1641" s="138"/>
      <c r="AL1641" s="138"/>
      <c r="AM1641" s="138"/>
      <c r="AN1641" s="138"/>
      <c r="AO1641" s="138"/>
      <c r="AP1641" s="136"/>
      <c r="AQ1641" s="136"/>
      <c r="AR1641" s="136"/>
      <c r="AS1641" s="136"/>
      <c r="AT1641" s="136"/>
      <c r="AU1641" s="136"/>
      <c r="AV1641" s="136"/>
      <c r="AW1641" s="136"/>
      <c r="AX1641" s="136"/>
      <c r="AY1641" s="136"/>
      <c r="AZ1641" s="136"/>
      <c r="BA1641" s="136"/>
      <c r="BB1641" s="136"/>
      <c r="BC1641" s="136"/>
      <c r="BD1641" s="136"/>
      <c r="BE1641" s="136"/>
      <c r="BF1641" s="136"/>
      <c r="BG1641" s="136"/>
      <c r="BH1641" s="136"/>
      <c r="BI1641" s="136"/>
      <c r="BJ1641" s="136"/>
      <c r="BK1641" s="136"/>
      <c r="BL1641" s="136"/>
      <c r="BM1641" s="136"/>
      <c r="BN1641" s="136"/>
      <c r="BO1641" s="136"/>
      <c r="BP1641" s="136"/>
      <c r="BQ1641" s="136"/>
      <c r="BR1641" s="136"/>
      <c r="BS1641" s="136"/>
      <c r="BT1641" s="136"/>
      <c r="BU1641" s="136"/>
    </row>
    <row r="1642" spans="1:73">
      <c r="A1642" s="145"/>
      <c r="B1642" s="83"/>
      <c r="C1642" s="83"/>
      <c r="D1642" s="136"/>
      <c r="E1642" s="136"/>
      <c r="F1642" s="136"/>
      <c r="G1642" s="136"/>
      <c r="H1642" s="136"/>
      <c r="I1642" s="137"/>
      <c r="J1642" s="137"/>
      <c r="K1642" s="137"/>
      <c r="L1642" s="136"/>
      <c r="M1642" s="136"/>
      <c r="N1642" s="145"/>
      <c r="O1642" s="136"/>
      <c r="P1642" s="136"/>
      <c r="Q1642" s="137"/>
      <c r="R1642" s="136"/>
      <c r="S1642" s="136"/>
      <c r="T1642" s="137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8"/>
      <c r="AE1642" s="138"/>
      <c r="AF1642" s="138"/>
      <c r="AG1642" s="138"/>
      <c r="AH1642" s="138"/>
      <c r="AI1642" s="138"/>
      <c r="AJ1642" s="138"/>
      <c r="AK1642" s="138"/>
      <c r="AL1642" s="138"/>
      <c r="AM1642" s="138"/>
      <c r="AN1642" s="138"/>
      <c r="AO1642" s="138"/>
      <c r="AP1642" s="136"/>
      <c r="AQ1642" s="136"/>
      <c r="AR1642" s="136"/>
      <c r="AS1642" s="136"/>
      <c r="AT1642" s="136"/>
      <c r="AU1642" s="136"/>
      <c r="AV1642" s="136"/>
      <c r="AW1642" s="136"/>
      <c r="AX1642" s="136"/>
      <c r="AY1642" s="136"/>
      <c r="AZ1642" s="136"/>
      <c r="BA1642" s="136"/>
      <c r="BB1642" s="136"/>
      <c r="BC1642" s="136"/>
      <c r="BD1642" s="136"/>
      <c r="BE1642" s="136"/>
      <c r="BF1642" s="136"/>
      <c r="BG1642" s="136"/>
      <c r="BH1642" s="136"/>
      <c r="BI1642" s="136"/>
      <c r="BJ1642" s="136"/>
      <c r="BK1642" s="136"/>
      <c r="BL1642" s="136"/>
      <c r="BM1642" s="136"/>
      <c r="BN1642" s="136"/>
      <c r="BO1642" s="136"/>
      <c r="BP1642" s="136"/>
      <c r="BQ1642" s="136"/>
      <c r="BR1642" s="136"/>
      <c r="BS1642" s="136"/>
      <c r="BT1642" s="136"/>
      <c r="BU1642" s="136"/>
    </row>
    <row r="1643" spans="1:73">
      <c r="A1643" s="145"/>
      <c r="B1643" s="83"/>
      <c r="C1643" s="83"/>
      <c r="D1643" s="136"/>
      <c r="E1643" s="136"/>
      <c r="F1643" s="136"/>
      <c r="G1643" s="136"/>
      <c r="H1643" s="136"/>
      <c r="I1643" s="137"/>
      <c r="J1643" s="137"/>
      <c r="K1643" s="137"/>
      <c r="L1643" s="136"/>
      <c r="M1643" s="136"/>
      <c r="N1643" s="145"/>
      <c r="O1643" s="136"/>
      <c r="P1643" s="136"/>
      <c r="Q1643" s="137"/>
      <c r="R1643" s="136"/>
      <c r="S1643" s="136"/>
      <c r="T1643" s="137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8"/>
      <c r="AE1643" s="138"/>
      <c r="AF1643" s="138"/>
      <c r="AG1643" s="138"/>
      <c r="AH1643" s="138"/>
      <c r="AI1643" s="138"/>
      <c r="AJ1643" s="138"/>
      <c r="AK1643" s="138"/>
      <c r="AL1643" s="138"/>
      <c r="AM1643" s="138"/>
      <c r="AN1643" s="138"/>
      <c r="AO1643" s="138"/>
      <c r="AP1643" s="136"/>
      <c r="AQ1643" s="136"/>
      <c r="AR1643" s="136"/>
      <c r="AS1643" s="136"/>
      <c r="AT1643" s="136"/>
      <c r="AU1643" s="136"/>
      <c r="AV1643" s="136"/>
      <c r="AW1643" s="136"/>
      <c r="AX1643" s="136"/>
      <c r="AY1643" s="136"/>
      <c r="AZ1643" s="136"/>
      <c r="BA1643" s="136"/>
      <c r="BB1643" s="136"/>
      <c r="BC1643" s="136"/>
      <c r="BD1643" s="136"/>
      <c r="BE1643" s="136"/>
      <c r="BF1643" s="136"/>
      <c r="BG1643" s="136"/>
      <c r="BH1643" s="136"/>
      <c r="BI1643" s="136"/>
      <c r="BJ1643" s="136"/>
      <c r="BK1643" s="136"/>
      <c r="BL1643" s="136"/>
      <c r="BM1643" s="136"/>
      <c r="BN1643" s="136"/>
      <c r="BO1643" s="136"/>
      <c r="BP1643" s="136"/>
      <c r="BQ1643" s="136"/>
      <c r="BR1643" s="136"/>
      <c r="BS1643" s="136"/>
      <c r="BT1643" s="136"/>
      <c r="BU1643" s="136"/>
    </row>
    <row r="1644" spans="1:73">
      <c r="A1644" s="145"/>
      <c r="B1644" s="83"/>
      <c r="C1644" s="83"/>
      <c r="D1644" s="136"/>
      <c r="E1644" s="136"/>
      <c r="F1644" s="136"/>
      <c r="G1644" s="136"/>
      <c r="H1644" s="136"/>
      <c r="I1644" s="137"/>
      <c r="J1644" s="137"/>
      <c r="K1644" s="137"/>
      <c r="L1644" s="136"/>
      <c r="M1644" s="136"/>
      <c r="N1644" s="145"/>
      <c r="O1644" s="136"/>
      <c r="P1644" s="136"/>
      <c r="Q1644" s="137"/>
      <c r="R1644" s="136"/>
      <c r="S1644" s="136"/>
      <c r="T1644" s="137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8"/>
      <c r="AE1644" s="138"/>
      <c r="AF1644" s="138"/>
      <c r="AG1644" s="138"/>
      <c r="AH1644" s="138"/>
      <c r="AI1644" s="138"/>
      <c r="AJ1644" s="138"/>
      <c r="AK1644" s="138"/>
      <c r="AL1644" s="138"/>
      <c r="AM1644" s="138"/>
      <c r="AN1644" s="138"/>
      <c r="AO1644" s="138"/>
      <c r="AP1644" s="136"/>
      <c r="AQ1644" s="136"/>
      <c r="AR1644" s="136"/>
      <c r="AS1644" s="136"/>
      <c r="AT1644" s="136"/>
      <c r="AU1644" s="136"/>
      <c r="AV1644" s="136"/>
      <c r="AW1644" s="136"/>
      <c r="AX1644" s="136"/>
      <c r="AY1644" s="136"/>
      <c r="AZ1644" s="136"/>
      <c r="BA1644" s="136"/>
      <c r="BB1644" s="136"/>
      <c r="BC1644" s="136"/>
      <c r="BD1644" s="136"/>
      <c r="BE1644" s="136"/>
      <c r="BF1644" s="136"/>
      <c r="BG1644" s="136"/>
      <c r="BH1644" s="136"/>
      <c r="BI1644" s="136"/>
      <c r="BJ1644" s="136"/>
      <c r="BK1644" s="136"/>
      <c r="BL1644" s="136"/>
      <c r="BM1644" s="136"/>
      <c r="BN1644" s="136"/>
      <c r="BO1644" s="136"/>
      <c r="BP1644" s="136"/>
      <c r="BQ1644" s="136"/>
      <c r="BR1644" s="136"/>
      <c r="BS1644" s="136"/>
      <c r="BT1644" s="136"/>
      <c r="BU1644" s="136"/>
    </row>
    <row r="1645" spans="1:73">
      <c r="A1645" s="145"/>
      <c r="B1645" s="83"/>
      <c r="C1645" s="83"/>
      <c r="D1645" s="136"/>
      <c r="E1645" s="136"/>
      <c r="F1645" s="136"/>
      <c r="G1645" s="136"/>
      <c r="H1645" s="136"/>
      <c r="I1645" s="137"/>
      <c r="J1645" s="137"/>
      <c r="K1645" s="137"/>
      <c r="L1645" s="136"/>
      <c r="M1645" s="136"/>
      <c r="N1645" s="145"/>
      <c r="O1645" s="136"/>
      <c r="P1645" s="136"/>
      <c r="Q1645" s="137"/>
      <c r="R1645" s="136"/>
      <c r="S1645" s="136"/>
      <c r="T1645" s="137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8"/>
      <c r="AE1645" s="138"/>
      <c r="AF1645" s="138"/>
      <c r="AG1645" s="138"/>
      <c r="AH1645" s="138"/>
      <c r="AI1645" s="138"/>
      <c r="AJ1645" s="138"/>
      <c r="AK1645" s="138"/>
      <c r="AL1645" s="138"/>
      <c r="AM1645" s="138"/>
      <c r="AN1645" s="138"/>
      <c r="AO1645" s="138"/>
      <c r="AP1645" s="136"/>
      <c r="AQ1645" s="136"/>
      <c r="AR1645" s="136"/>
      <c r="AS1645" s="136"/>
      <c r="AT1645" s="136"/>
      <c r="AU1645" s="136"/>
      <c r="AV1645" s="136"/>
      <c r="AW1645" s="136"/>
      <c r="AX1645" s="136"/>
      <c r="AY1645" s="136"/>
      <c r="AZ1645" s="136"/>
      <c r="BA1645" s="136"/>
      <c r="BB1645" s="136"/>
      <c r="BC1645" s="136"/>
      <c r="BD1645" s="136"/>
      <c r="BE1645" s="136"/>
      <c r="BF1645" s="136"/>
      <c r="BG1645" s="136"/>
      <c r="BH1645" s="136"/>
      <c r="BI1645" s="136"/>
      <c r="BJ1645" s="136"/>
      <c r="BK1645" s="136"/>
      <c r="BL1645" s="136"/>
      <c r="BM1645" s="136"/>
      <c r="BN1645" s="136"/>
      <c r="BO1645" s="136"/>
      <c r="BP1645" s="136"/>
      <c r="BQ1645" s="136"/>
      <c r="BR1645" s="136"/>
      <c r="BS1645" s="136"/>
      <c r="BT1645" s="136"/>
      <c r="BU1645" s="136"/>
    </row>
    <row r="1646" spans="1:73">
      <c r="A1646" s="145"/>
      <c r="B1646" s="83"/>
      <c r="C1646" s="83"/>
      <c r="D1646" s="136"/>
      <c r="E1646" s="136"/>
      <c r="F1646" s="136"/>
      <c r="G1646" s="136"/>
      <c r="H1646" s="136"/>
      <c r="I1646" s="137"/>
      <c r="J1646" s="137"/>
      <c r="K1646" s="137"/>
      <c r="L1646" s="136"/>
      <c r="M1646" s="136"/>
      <c r="N1646" s="145"/>
      <c r="O1646" s="136"/>
      <c r="P1646" s="136"/>
      <c r="Q1646" s="137"/>
      <c r="R1646" s="136"/>
      <c r="S1646" s="136"/>
      <c r="T1646" s="137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8"/>
      <c r="AE1646" s="138"/>
      <c r="AF1646" s="138"/>
      <c r="AG1646" s="138"/>
      <c r="AH1646" s="138"/>
      <c r="AI1646" s="138"/>
      <c r="AJ1646" s="138"/>
      <c r="AK1646" s="138"/>
      <c r="AL1646" s="138"/>
      <c r="AM1646" s="138"/>
      <c r="AN1646" s="138"/>
      <c r="AO1646" s="138"/>
      <c r="AP1646" s="136"/>
      <c r="AQ1646" s="136"/>
      <c r="AR1646" s="136"/>
      <c r="AS1646" s="136"/>
      <c r="AT1646" s="136"/>
      <c r="AU1646" s="136"/>
      <c r="AV1646" s="136"/>
      <c r="AW1646" s="136"/>
      <c r="AX1646" s="136"/>
      <c r="AY1646" s="136"/>
      <c r="AZ1646" s="136"/>
      <c r="BA1646" s="136"/>
      <c r="BB1646" s="136"/>
      <c r="BC1646" s="136"/>
      <c r="BD1646" s="136"/>
      <c r="BE1646" s="136"/>
      <c r="BF1646" s="136"/>
      <c r="BG1646" s="136"/>
      <c r="BH1646" s="136"/>
      <c r="BI1646" s="136"/>
      <c r="BJ1646" s="136"/>
      <c r="BK1646" s="136"/>
      <c r="BL1646" s="136"/>
      <c r="BM1646" s="136"/>
      <c r="BN1646" s="136"/>
      <c r="BO1646" s="136"/>
      <c r="BP1646" s="136"/>
      <c r="BQ1646" s="136"/>
      <c r="BR1646" s="136"/>
      <c r="BS1646" s="136"/>
      <c r="BT1646" s="136"/>
      <c r="BU1646" s="136"/>
    </row>
    <row r="1647" spans="1:73">
      <c r="A1647" s="145"/>
      <c r="B1647" s="83"/>
      <c r="C1647" s="83"/>
      <c r="D1647" s="136"/>
      <c r="E1647" s="136"/>
      <c r="F1647" s="136"/>
      <c r="G1647" s="136"/>
      <c r="H1647" s="136"/>
      <c r="I1647" s="137"/>
      <c r="J1647" s="137"/>
      <c r="K1647" s="137"/>
      <c r="L1647" s="136"/>
      <c r="M1647" s="136"/>
      <c r="N1647" s="145"/>
      <c r="O1647" s="136"/>
      <c r="P1647" s="136"/>
      <c r="Q1647" s="137"/>
      <c r="R1647" s="136"/>
      <c r="S1647" s="136"/>
      <c r="T1647" s="137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8"/>
      <c r="AE1647" s="138"/>
      <c r="AF1647" s="138"/>
      <c r="AG1647" s="138"/>
      <c r="AH1647" s="138"/>
      <c r="AI1647" s="138"/>
      <c r="AJ1647" s="138"/>
      <c r="AK1647" s="138"/>
      <c r="AL1647" s="138"/>
      <c r="AM1647" s="138"/>
      <c r="AN1647" s="138"/>
      <c r="AO1647" s="138"/>
      <c r="AP1647" s="136"/>
      <c r="AQ1647" s="136"/>
      <c r="AR1647" s="136"/>
      <c r="AS1647" s="136"/>
      <c r="AT1647" s="136"/>
      <c r="AU1647" s="136"/>
      <c r="AV1647" s="136"/>
      <c r="AW1647" s="136"/>
      <c r="AX1647" s="136"/>
      <c r="AY1647" s="136"/>
      <c r="AZ1647" s="136"/>
      <c r="BA1647" s="136"/>
      <c r="BB1647" s="136"/>
      <c r="BC1647" s="136"/>
      <c r="BD1647" s="136"/>
      <c r="BE1647" s="136"/>
      <c r="BF1647" s="136"/>
      <c r="BG1647" s="136"/>
      <c r="BH1647" s="136"/>
      <c r="BI1647" s="136"/>
      <c r="BJ1647" s="136"/>
      <c r="BK1647" s="136"/>
      <c r="BL1647" s="136"/>
      <c r="BM1647" s="136"/>
      <c r="BN1647" s="136"/>
      <c r="BO1647" s="136"/>
      <c r="BP1647" s="136"/>
      <c r="BQ1647" s="136"/>
      <c r="BR1647" s="136"/>
      <c r="BS1647" s="136"/>
      <c r="BT1647" s="136"/>
      <c r="BU1647" s="136"/>
    </row>
    <row r="1648" spans="1:73">
      <c r="A1648" s="145"/>
      <c r="B1648" s="83"/>
      <c r="C1648" s="83"/>
      <c r="D1648" s="136"/>
      <c r="E1648" s="136"/>
      <c r="F1648" s="136"/>
      <c r="G1648" s="136"/>
      <c r="H1648" s="136"/>
      <c r="I1648" s="137"/>
      <c r="J1648" s="137"/>
      <c r="K1648" s="137"/>
      <c r="L1648" s="136"/>
      <c r="M1648" s="136"/>
      <c r="N1648" s="145"/>
      <c r="O1648" s="136"/>
      <c r="P1648" s="136"/>
      <c r="Q1648" s="137"/>
      <c r="R1648" s="136"/>
      <c r="S1648" s="136"/>
      <c r="T1648" s="137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8"/>
      <c r="AE1648" s="138"/>
      <c r="AF1648" s="138"/>
      <c r="AG1648" s="138"/>
      <c r="AH1648" s="138"/>
      <c r="AI1648" s="138"/>
      <c r="AJ1648" s="138"/>
      <c r="AK1648" s="138"/>
      <c r="AL1648" s="138"/>
      <c r="AM1648" s="138"/>
      <c r="AN1648" s="138"/>
      <c r="AO1648" s="138"/>
      <c r="AP1648" s="136"/>
      <c r="AQ1648" s="136"/>
      <c r="AR1648" s="136"/>
      <c r="AS1648" s="136"/>
      <c r="AT1648" s="136"/>
      <c r="AU1648" s="136"/>
      <c r="AV1648" s="136"/>
      <c r="AW1648" s="136"/>
      <c r="AX1648" s="136"/>
      <c r="AY1648" s="136"/>
      <c r="AZ1648" s="136"/>
      <c r="BA1648" s="136"/>
      <c r="BB1648" s="136"/>
      <c r="BC1648" s="136"/>
      <c r="BD1648" s="136"/>
      <c r="BE1648" s="136"/>
      <c r="BF1648" s="136"/>
      <c r="BG1648" s="136"/>
      <c r="BH1648" s="136"/>
      <c r="BI1648" s="136"/>
      <c r="BJ1648" s="136"/>
      <c r="BK1648" s="136"/>
      <c r="BL1648" s="136"/>
      <c r="BM1648" s="136"/>
      <c r="BN1648" s="136"/>
      <c r="BO1648" s="136"/>
      <c r="BP1648" s="136"/>
      <c r="BQ1648" s="136"/>
      <c r="BR1648" s="136"/>
      <c r="BS1648" s="136"/>
      <c r="BT1648" s="136"/>
      <c r="BU1648" s="136"/>
    </row>
    <row r="1649" spans="1:73">
      <c r="A1649" s="145"/>
      <c r="B1649" s="83"/>
      <c r="C1649" s="83"/>
      <c r="D1649" s="136"/>
      <c r="E1649" s="136"/>
      <c r="F1649" s="136"/>
      <c r="G1649" s="136"/>
      <c r="H1649" s="136"/>
      <c r="I1649" s="137"/>
      <c r="J1649" s="137"/>
      <c r="K1649" s="137"/>
      <c r="L1649" s="136"/>
      <c r="M1649" s="136"/>
      <c r="N1649" s="145"/>
      <c r="O1649" s="136"/>
      <c r="P1649" s="136"/>
      <c r="Q1649" s="137"/>
      <c r="R1649" s="136"/>
      <c r="S1649" s="136"/>
      <c r="T1649" s="137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8"/>
      <c r="AE1649" s="138"/>
      <c r="AF1649" s="138"/>
      <c r="AG1649" s="138"/>
      <c r="AH1649" s="138"/>
      <c r="AI1649" s="138"/>
      <c r="AJ1649" s="138"/>
      <c r="AK1649" s="138"/>
      <c r="AL1649" s="138"/>
      <c r="AM1649" s="138"/>
      <c r="AN1649" s="138"/>
      <c r="AO1649" s="138"/>
      <c r="AP1649" s="136"/>
      <c r="AQ1649" s="136"/>
      <c r="AR1649" s="136"/>
      <c r="AS1649" s="136"/>
      <c r="AT1649" s="136"/>
      <c r="AU1649" s="136"/>
      <c r="AV1649" s="136"/>
      <c r="AW1649" s="136"/>
      <c r="AX1649" s="136"/>
      <c r="AY1649" s="136"/>
      <c r="AZ1649" s="136"/>
      <c r="BA1649" s="136"/>
      <c r="BB1649" s="136"/>
      <c r="BC1649" s="136"/>
      <c r="BD1649" s="136"/>
      <c r="BE1649" s="136"/>
      <c r="BF1649" s="136"/>
      <c r="BG1649" s="136"/>
      <c r="BH1649" s="136"/>
      <c r="BI1649" s="136"/>
      <c r="BJ1649" s="136"/>
      <c r="BK1649" s="136"/>
      <c r="BL1649" s="136"/>
      <c r="BM1649" s="136"/>
      <c r="BN1649" s="136"/>
      <c r="BO1649" s="136"/>
      <c r="BP1649" s="136"/>
      <c r="BQ1649" s="136"/>
      <c r="BR1649" s="136"/>
      <c r="BS1649" s="136"/>
      <c r="BT1649" s="136"/>
      <c r="BU1649" s="136"/>
    </row>
    <row r="1650" spans="1:73">
      <c r="A1650" s="145"/>
      <c r="B1650" s="83"/>
      <c r="C1650" s="83"/>
      <c r="D1650" s="136"/>
      <c r="E1650" s="136"/>
      <c r="F1650" s="136"/>
      <c r="G1650" s="136"/>
      <c r="H1650" s="136"/>
      <c r="I1650" s="137"/>
      <c r="J1650" s="137"/>
      <c r="K1650" s="137"/>
      <c r="L1650" s="136"/>
      <c r="M1650" s="136"/>
      <c r="N1650" s="145"/>
      <c r="O1650" s="136"/>
      <c r="P1650" s="136"/>
      <c r="Q1650" s="137"/>
      <c r="R1650" s="136"/>
      <c r="S1650" s="136"/>
      <c r="T1650" s="137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8"/>
      <c r="AE1650" s="138"/>
      <c r="AF1650" s="138"/>
      <c r="AG1650" s="138"/>
      <c r="AH1650" s="138"/>
      <c r="AI1650" s="138"/>
      <c r="AJ1650" s="138"/>
      <c r="AK1650" s="138"/>
      <c r="AL1650" s="138"/>
      <c r="AM1650" s="138"/>
      <c r="AN1650" s="138"/>
      <c r="AO1650" s="138"/>
      <c r="AP1650" s="136"/>
      <c r="AQ1650" s="136"/>
      <c r="AR1650" s="136"/>
      <c r="AS1650" s="136"/>
      <c r="AT1650" s="136"/>
      <c r="AU1650" s="136"/>
      <c r="AV1650" s="136"/>
      <c r="AW1650" s="136"/>
      <c r="AX1650" s="136"/>
      <c r="AY1650" s="136"/>
      <c r="AZ1650" s="136"/>
      <c r="BA1650" s="136"/>
      <c r="BB1650" s="136"/>
      <c r="BC1650" s="136"/>
      <c r="BD1650" s="136"/>
      <c r="BE1650" s="136"/>
      <c r="BF1650" s="136"/>
      <c r="BG1650" s="136"/>
      <c r="BH1650" s="136"/>
      <c r="BI1650" s="136"/>
      <c r="BJ1650" s="136"/>
      <c r="BK1650" s="136"/>
      <c r="BL1650" s="136"/>
      <c r="BM1650" s="136"/>
      <c r="BN1650" s="136"/>
      <c r="BO1650" s="136"/>
      <c r="BP1650" s="136"/>
      <c r="BQ1650" s="136"/>
      <c r="BR1650" s="136"/>
      <c r="BS1650" s="136"/>
      <c r="BT1650" s="136"/>
      <c r="BU1650" s="136"/>
    </row>
    <row r="1651" spans="1:73">
      <c r="A1651" s="145"/>
      <c r="B1651" s="83"/>
      <c r="C1651" s="83"/>
      <c r="D1651" s="136"/>
      <c r="E1651" s="136"/>
      <c r="F1651" s="136"/>
      <c r="G1651" s="136"/>
      <c r="H1651" s="136"/>
      <c r="I1651" s="137"/>
      <c r="J1651" s="137"/>
      <c r="K1651" s="137"/>
      <c r="L1651" s="136"/>
      <c r="M1651" s="136"/>
      <c r="N1651" s="145"/>
      <c r="O1651" s="136"/>
      <c r="P1651" s="136"/>
      <c r="Q1651" s="137"/>
      <c r="R1651" s="136"/>
      <c r="S1651" s="136"/>
      <c r="T1651" s="137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8"/>
      <c r="AE1651" s="138"/>
      <c r="AF1651" s="138"/>
      <c r="AG1651" s="138"/>
      <c r="AH1651" s="138"/>
      <c r="AI1651" s="138"/>
      <c r="AJ1651" s="138"/>
      <c r="AK1651" s="138"/>
      <c r="AL1651" s="138"/>
      <c r="AM1651" s="138"/>
      <c r="AN1651" s="138"/>
      <c r="AO1651" s="138"/>
      <c r="AP1651" s="136"/>
      <c r="AQ1651" s="136"/>
      <c r="AR1651" s="136"/>
      <c r="AS1651" s="136"/>
      <c r="AT1651" s="136"/>
      <c r="AU1651" s="136"/>
      <c r="AV1651" s="136"/>
      <c r="AW1651" s="136"/>
      <c r="AX1651" s="136"/>
      <c r="AY1651" s="136"/>
      <c r="AZ1651" s="136"/>
      <c r="BA1651" s="136"/>
      <c r="BB1651" s="136"/>
      <c r="BC1651" s="136"/>
      <c r="BD1651" s="136"/>
      <c r="BE1651" s="136"/>
      <c r="BF1651" s="136"/>
      <c r="BG1651" s="136"/>
      <c r="BH1651" s="136"/>
      <c r="BI1651" s="136"/>
      <c r="BJ1651" s="136"/>
      <c r="BK1651" s="136"/>
      <c r="BL1651" s="136"/>
      <c r="BM1651" s="136"/>
      <c r="BN1651" s="136"/>
      <c r="BO1651" s="136"/>
      <c r="BP1651" s="136"/>
      <c r="BQ1651" s="136"/>
      <c r="BR1651" s="136"/>
      <c r="BS1651" s="136"/>
      <c r="BT1651" s="136"/>
      <c r="BU1651" s="136"/>
    </row>
    <row r="1652" spans="1:73">
      <c r="A1652" s="145"/>
      <c r="B1652" s="83"/>
      <c r="C1652" s="83"/>
      <c r="D1652" s="136"/>
      <c r="E1652" s="136"/>
      <c r="F1652" s="136"/>
      <c r="G1652" s="136"/>
      <c r="H1652" s="136"/>
      <c r="I1652" s="137"/>
      <c r="J1652" s="137"/>
      <c r="K1652" s="137"/>
      <c r="L1652" s="136"/>
      <c r="M1652" s="136"/>
      <c r="N1652" s="145"/>
      <c r="O1652" s="136"/>
      <c r="P1652" s="136"/>
      <c r="Q1652" s="137"/>
      <c r="R1652" s="136"/>
      <c r="S1652" s="136"/>
      <c r="T1652" s="137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8"/>
      <c r="AE1652" s="138"/>
      <c r="AF1652" s="138"/>
      <c r="AG1652" s="138"/>
      <c r="AH1652" s="138"/>
      <c r="AI1652" s="138"/>
      <c r="AJ1652" s="138"/>
      <c r="AK1652" s="138"/>
      <c r="AL1652" s="138"/>
      <c r="AM1652" s="138"/>
      <c r="AN1652" s="138"/>
      <c r="AO1652" s="138"/>
      <c r="AP1652" s="136"/>
      <c r="AQ1652" s="136"/>
      <c r="AR1652" s="136"/>
      <c r="AS1652" s="136"/>
      <c r="AT1652" s="136"/>
      <c r="AU1652" s="136"/>
      <c r="AV1652" s="136"/>
      <c r="AW1652" s="136"/>
      <c r="AX1652" s="136"/>
      <c r="AY1652" s="136"/>
      <c r="AZ1652" s="136"/>
      <c r="BA1652" s="136"/>
      <c r="BB1652" s="136"/>
      <c r="BC1652" s="136"/>
      <c r="BD1652" s="136"/>
      <c r="BE1652" s="136"/>
      <c r="BF1652" s="136"/>
      <c r="BG1652" s="136"/>
      <c r="BH1652" s="136"/>
      <c r="BI1652" s="136"/>
      <c r="BJ1652" s="136"/>
      <c r="BK1652" s="136"/>
      <c r="BL1652" s="136"/>
      <c r="BM1652" s="136"/>
      <c r="BN1652" s="136"/>
      <c r="BO1652" s="136"/>
      <c r="BP1652" s="136"/>
      <c r="BQ1652" s="136"/>
      <c r="BR1652" s="136"/>
      <c r="BS1652" s="136"/>
      <c r="BT1652" s="136"/>
      <c r="BU1652" s="136"/>
    </row>
    <row r="1653" spans="1:73">
      <c r="A1653" s="145"/>
      <c r="B1653" s="83"/>
      <c r="C1653" s="83"/>
      <c r="D1653" s="136"/>
      <c r="E1653" s="136"/>
      <c r="F1653" s="136"/>
      <c r="G1653" s="136"/>
      <c r="H1653" s="136"/>
      <c r="I1653" s="137"/>
      <c r="J1653" s="137"/>
      <c r="K1653" s="137"/>
      <c r="L1653" s="136"/>
      <c r="M1653" s="136"/>
      <c r="N1653" s="145"/>
      <c r="O1653" s="136"/>
      <c r="P1653" s="136"/>
      <c r="Q1653" s="137"/>
      <c r="R1653" s="136"/>
      <c r="S1653" s="136"/>
      <c r="T1653" s="137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8"/>
      <c r="AE1653" s="138"/>
      <c r="AF1653" s="138"/>
      <c r="AG1653" s="138"/>
      <c r="AH1653" s="138"/>
      <c r="AI1653" s="138"/>
      <c r="AJ1653" s="138"/>
      <c r="AK1653" s="138"/>
      <c r="AL1653" s="138"/>
      <c r="AM1653" s="138"/>
      <c r="AN1653" s="138"/>
      <c r="AO1653" s="138"/>
      <c r="AP1653" s="136"/>
      <c r="AQ1653" s="136"/>
      <c r="AR1653" s="136"/>
      <c r="AS1653" s="136"/>
      <c r="AT1653" s="136"/>
      <c r="AU1653" s="136"/>
      <c r="AV1653" s="136"/>
      <c r="AW1653" s="136"/>
      <c r="AX1653" s="136"/>
      <c r="AY1653" s="136"/>
      <c r="AZ1653" s="136"/>
      <c r="BA1653" s="136"/>
      <c r="BB1653" s="136"/>
      <c r="BC1653" s="136"/>
      <c r="BD1653" s="136"/>
      <c r="BE1653" s="136"/>
      <c r="BF1653" s="136"/>
      <c r="BG1653" s="136"/>
      <c r="BH1653" s="136"/>
      <c r="BI1653" s="136"/>
      <c r="BJ1653" s="136"/>
      <c r="BK1653" s="136"/>
      <c r="BL1653" s="136"/>
      <c r="BM1653" s="136"/>
      <c r="BN1653" s="136"/>
      <c r="BO1653" s="136"/>
      <c r="BP1653" s="136"/>
      <c r="BQ1653" s="136"/>
      <c r="BR1653" s="136"/>
      <c r="BS1653" s="136"/>
      <c r="BT1653" s="136"/>
      <c r="BU1653" s="136"/>
    </row>
    <row r="1654" spans="1:73">
      <c r="A1654" s="145"/>
      <c r="B1654" s="83"/>
      <c r="C1654" s="83"/>
      <c r="D1654" s="136"/>
      <c r="E1654" s="136"/>
      <c r="F1654" s="136"/>
      <c r="G1654" s="136"/>
      <c r="H1654" s="136"/>
      <c r="I1654" s="137"/>
      <c r="J1654" s="137"/>
      <c r="K1654" s="137"/>
      <c r="L1654" s="136"/>
      <c r="M1654" s="136"/>
      <c r="N1654" s="145"/>
      <c r="O1654" s="136"/>
      <c r="P1654" s="136"/>
      <c r="Q1654" s="137"/>
      <c r="R1654" s="136"/>
      <c r="S1654" s="136"/>
      <c r="T1654" s="137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8"/>
      <c r="AE1654" s="138"/>
      <c r="AF1654" s="138"/>
      <c r="AG1654" s="138"/>
      <c r="AH1654" s="138"/>
      <c r="AI1654" s="138"/>
      <c r="AJ1654" s="138"/>
      <c r="AK1654" s="138"/>
      <c r="AL1654" s="138"/>
      <c r="AM1654" s="138"/>
      <c r="AN1654" s="138"/>
      <c r="AO1654" s="138"/>
      <c r="AP1654" s="136"/>
      <c r="AQ1654" s="136"/>
      <c r="AR1654" s="136"/>
      <c r="AS1654" s="136"/>
      <c r="AT1654" s="136"/>
      <c r="AU1654" s="136"/>
      <c r="AV1654" s="136"/>
      <c r="AW1654" s="136"/>
      <c r="AX1654" s="136"/>
      <c r="AY1654" s="136"/>
      <c r="AZ1654" s="136"/>
      <c r="BA1654" s="136"/>
      <c r="BB1654" s="136"/>
      <c r="BC1654" s="136"/>
      <c r="BD1654" s="136"/>
      <c r="BE1654" s="136"/>
      <c r="BF1654" s="136"/>
      <c r="BG1654" s="136"/>
      <c r="BH1654" s="136"/>
      <c r="BI1654" s="136"/>
      <c r="BJ1654" s="136"/>
      <c r="BK1654" s="136"/>
      <c r="BL1654" s="136"/>
      <c r="BM1654" s="136"/>
      <c r="BN1654" s="136"/>
      <c r="BO1654" s="136"/>
      <c r="BP1654" s="136"/>
      <c r="BQ1654" s="136"/>
      <c r="BR1654" s="136"/>
      <c r="BS1654" s="136"/>
      <c r="BT1654" s="136"/>
      <c r="BU1654" s="136"/>
    </row>
    <row r="1655" spans="1:73">
      <c r="A1655" s="145"/>
      <c r="B1655" s="83"/>
      <c r="C1655" s="83"/>
      <c r="D1655" s="136"/>
      <c r="E1655" s="136"/>
      <c r="F1655" s="136"/>
      <c r="G1655" s="136"/>
      <c r="H1655" s="136"/>
      <c r="I1655" s="137"/>
      <c r="J1655" s="137"/>
      <c r="K1655" s="137"/>
      <c r="L1655" s="136"/>
      <c r="M1655" s="136"/>
      <c r="N1655" s="145"/>
      <c r="O1655" s="136"/>
      <c r="P1655" s="136"/>
      <c r="Q1655" s="137"/>
      <c r="R1655" s="136"/>
      <c r="S1655" s="136"/>
      <c r="T1655" s="137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8"/>
      <c r="AE1655" s="138"/>
      <c r="AF1655" s="138"/>
      <c r="AG1655" s="138"/>
      <c r="AH1655" s="138"/>
      <c r="AI1655" s="138"/>
      <c r="AJ1655" s="138"/>
      <c r="AK1655" s="138"/>
      <c r="AL1655" s="138"/>
      <c r="AM1655" s="138"/>
      <c r="AN1655" s="138"/>
      <c r="AO1655" s="138"/>
      <c r="AP1655" s="136"/>
      <c r="AQ1655" s="136"/>
      <c r="AR1655" s="136"/>
      <c r="AS1655" s="136"/>
      <c r="AT1655" s="136"/>
      <c r="AU1655" s="136"/>
      <c r="AV1655" s="136"/>
      <c r="AW1655" s="136"/>
      <c r="AX1655" s="136"/>
      <c r="AY1655" s="136"/>
      <c r="AZ1655" s="136"/>
      <c r="BA1655" s="136"/>
      <c r="BB1655" s="136"/>
      <c r="BC1655" s="136"/>
      <c r="BD1655" s="136"/>
      <c r="BE1655" s="136"/>
      <c r="BF1655" s="136"/>
      <c r="BG1655" s="136"/>
      <c r="BH1655" s="136"/>
      <c r="BI1655" s="136"/>
      <c r="BJ1655" s="136"/>
      <c r="BK1655" s="136"/>
      <c r="BL1655" s="136"/>
      <c r="BM1655" s="136"/>
      <c r="BN1655" s="136"/>
      <c r="BO1655" s="136"/>
      <c r="BP1655" s="136"/>
      <c r="BQ1655" s="136"/>
      <c r="BR1655" s="136"/>
      <c r="BS1655" s="136"/>
      <c r="BT1655" s="136"/>
      <c r="BU1655" s="136"/>
    </row>
    <row r="1656" spans="1:73">
      <c r="A1656" s="145"/>
      <c r="B1656" s="83"/>
      <c r="C1656" s="83"/>
      <c r="D1656" s="136"/>
      <c r="E1656" s="136"/>
      <c r="F1656" s="136"/>
      <c r="G1656" s="136"/>
      <c r="H1656" s="136"/>
      <c r="I1656" s="137"/>
      <c r="J1656" s="137"/>
      <c r="K1656" s="137"/>
      <c r="L1656" s="136"/>
      <c r="M1656" s="136"/>
      <c r="N1656" s="145"/>
      <c r="O1656" s="136"/>
      <c r="P1656" s="136"/>
      <c r="Q1656" s="137"/>
      <c r="R1656" s="136"/>
      <c r="S1656" s="136"/>
      <c r="T1656" s="137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8"/>
      <c r="AE1656" s="138"/>
      <c r="AF1656" s="138"/>
      <c r="AG1656" s="138"/>
      <c r="AH1656" s="138"/>
      <c r="AI1656" s="138"/>
      <c r="AJ1656" s="138"/>
      <c r="AK1656" s="138"/>
      <c r="AL1656" s="138"/>
      <c r="AM1656" s="138"/>
      <c r="AN1656" s="138"/>
      <c r="AO1656" s="138"/>
      <c r="AP1656" s="136"/>
      <c r="AQ1656" s="136"/>
      <c r="AR1656" s="136"/>
      <c r="AS1656" s="136"/>
      <c r="AT1656" s="136"/>
      <c r="AU1656" s="136"/>
      <c r="AV1656" s="136"/>
      <c r="AW1656" s="136"/>
      <c r="AX1656" s="136"/>
      <c r="AY1656" s="136"/>
      <c r="AZ1656" s="136"/>
      <c r="BA1656" s="136"/>
      <c r="BB1656" s="136"/>
      <c r="BC1656" s="136"/>
      <c r="BD1656" s="136"/>
      <c r="BE1656" s="136"/>
      <c r="BF1656" s="136"/>
      <c r="BG1656" s="136"/>
      <c r="BH1656" s="136"/>
      <c r="BI1656" s="136"/>
      <c r="BJ1656" s="136"/>
      <c r="BK1656" s="136"/>
      <c r="BL1656" s="136"/>
      <c r="BM1656" s="136"/>
      <c r="BN1656" s="136"/>
      <c r="BO1656" s="136"/>
      <c r="BP1656" s="136"/>
      <c r="BQ1656" s="136"/>
      <c r="BR1656" s="136"/>
      <c r="BS1656" s="136"/>
      <c r="BT1656" s="136"/>
      <c r="BU1656" s="136"/>
    </row>
    <row r="1657" spans="1:73">
      <c r="A1657" s="145"/>
      <c r="B1657" s="83"/>
      <c r="C1657" s="83"/>
      <c r="D1657" s="136"/>
      <c r="E1657" s="136"/>
      <c r="F1657" s="136"/>
      <c r="G1657" s="136"/>
      <c r="H1657" s="136"/>
      <c r="I1657" s="137"/>
      <c r="J1657" s="137"/>
      <c r="K1657" s="137"/>
      <c r="L1657" s="136"/>
      <c r="M1657" s="136"/>
      <c r="N1657" s="145"/>
      <c r="O1657" s="136"/>
      <c r="P1657" s="136"/>
      <c r="Q1657" s="137"/>
      <c r="R1657" s="136"/>
      <c r="S1657" s="136"/>
      <c r="T1657" s="137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8"/>
      <c r="AE1657" s="138"/>
      <c r="AF1657" s="138"/>
      <c r="AG1657" s="138"/>
      <c r="AH1657" s="138"/>
      <c r="AI1657" s="138"/>
      <c r="AJ1657" s="138"/>
      <c r="AK1657" s="138"/>
      <c r="AL1657" s="138"/>
      <c r="AM1657" s="138"/>
      <c r="AN1657" s="138"/>
      <c r="AO1657" s="138"/>
      <c r="AP1657" s="136"/>
      <c r="AQ1657" s="136"/>
      <c r="AR1657" s="136"/>
      <c r="AS1657" s="136"/>
      <c r="AT1657" s="136"/>
      <c r="AU1657" s="136"/>
      <c r="AV1657" s="136"/>
      <c r="AW1657" s="136"/>
      <c r="AX1657" s="136"/>
      <c r="AY1657" s="136"/>
      <c r="AZ1657" s="136"/>
      <c r="BA1657" s="136"/>
      <c r="BB1657" s="136"/>
      <c r="BC1657" s="136"/>
      <c r="BD1657" s="136"/>
      <c r="BE1657" s="136"/>
      <c r="BF1657" s="136"/>
      <c r="BG1657" s="136"/>
      <c r="BH1657" s="136"/>
      <c r="BI1657" s="136"/>
      <c r="BJ1657" s="136"/>
      <c r="BK1657" s="136"/>
      <c r="BL1657" s="136"/>
      <c r="BM1657" s="136"/>
      <c r="BN1657" s="136"/>
      <c r="BO1657" s="136"/>
      <c r="BP1657" s="136"/>
      <c r="BQ1657" s="136"/>
      <c r="BR1657" s="136"/>
      <c r="BS1657" s="136"/>
      <c r="BT1657" s="136"/>
      <c r="BU1657" s="136"/>
    </row>
    <row r="1658" spans="1:73">
      <c r="A1658" s="145"/>
      <c r="B1658" s="83"/>
      <c r="C1658" s="83"/>
      <c r="D1658" s="136"/>
      <c r="E1658" s="136"/>
      <c r="F1658" s="136"/>
      <c r="G1658" s="136"/>
      <c r="H1658" s="136"/>
      <c r="I1658" s="137"/>
      <c r="J1658" s="137"/>
      <c r="K1658" s="137"/>
      <c r="L1658" s="136"/>
      <c r="M1658" s="136"/>
      <c r="N1658" s="145"/>
      <c r="O1658" s="136"/>
      <c r="P1658" s="136"/>
      <c r="Q1658" s="137"/>
      <c r="R1658" s="136"/>
      <c r="S1658" s="136"/>
      <c r="T1658" s="137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8"/>
      <c r="AE1658" s="138"/>
      <c r="AF1658" s="138"/>
      <c r="AG1658" s="138"/>
      <c r="AH1658" s="138"/>
      <c r="AI1658" s="138"/>
      <c r="AJ1658" s="138"/>
      <c r="AK1658" s="138"/>
      <c r="AL1658" s="138"/>
      <c r="AM1658" s="138"/>
      <c r="AN1658" s="138"/>
      <c r="AO1658" s="138"/>
      <c r="AP1658" s="136"/>
      <c r="AQ1658" s="136"/>
      <c r="AR1658" s="136"/>
      <c r="AS1658" s="136"/>
      <c r="AT1658" s="136"/>
      <c r="AU1658" s="136"/>
      <c r="AV1658" s="136"/>
      <c r="AW1658" s="136"/>
      <c r="AX1658" s="136"/>
      <c r="AY1658" s="136"/>
      <c r="AZ1658" s="136"/>
      <c r="BA1658" s="136"/>
      <c r="BB1658" s="136"/>
      <c r="BC1658" s="136"/>
      <c r="BD1658" s="136"/>
      <c r="BE1658" s="136"/>
      <c r="BF1658" s="136"/>
      <c r="BG1658" s="136"/>
      <c r="BH1658" s="136"/>
      <c r="BI1658" s="136"/>
      <c r="BJ1658" s="136"/>
      <c r="BK1658" s="136"/>
      <c r="BL1658" s="136"/>
      <c r="BM1658" s="136"/>
      <c r="BN1658" s="136"/>
      <c r="BO1658" s="136"/>
      <c r="BP1658" s="136"/>
      <c r="BQ1658" s="136"/>
      <c r="BR1658" s="136"/>
      <c r="BS1658" s="136"/>
      <c r="BT1658" s="136"/>
      <c r="BU1658" s="136"/>
    </row>
    <row r="1659" spans="1:73">
      <c r="A1659" s="145"/>
      <c r="B1659" s="83"/>
      <c r="C1659" s="83"/>
      <c r="D1659" s="136"/>
      <c r="E1659" s="136"/>
      <c r="F1659" s="136"/>
      <c r="G1659" s="136"/>
      <c r="H1659" s="136"/>
      <c r="I1659" s="137"/>
      <c r="J1659" s="137"/>
      <c r="K1659" s="137"/>
      <c r="L1659" s="136"/>
      <c r="M1659" s="136"/>
      <c r="N1659" s="145"/>
      <c r="O1659" s="136"/>
      <c r="P1659" s="136"/>
      <c r="Q1659" s="137"/>
      <c r="R1659" s="136"/>
      <c r="S1659" s="136"/>
      <c r="T1659" s="137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8"/>
      <c r="AE1659" s="138"/>
      <c r="AF1659" s="138"/>
      <c r="AG1659" s="138"/>
      <c r="AH1659" s="138"/>
      <c r="AI1659" s="138"/>
      <c r="AJ1659" s="138"/>
      <c r="AK1659" s="138"/>
      <c r="AL1659" s="138"/>
      <c r="AM1659" s="138"/>
      <c r="AN1659" s="138"/>
      <c r="AO1659" s="138"/>
      <c r="AP1659" s="136"/>
      <c r="AQ1659" s="136"/>
      <c r="AR1659" s="136"/>
      <c r="AS1659" s="136"/>
      <c r="AT1659" s="136"/>
      <c r="AU1659" s="136"/>
      <c r="AV1659" s="136"/>
      <c r="AW1659" s="136"/>
      <c r="AX1659" s="136"/>
      <c r="AY1659" s="136"/>
      <c r="AZ1659" s="136"/>
      <c r="BA1659" s="136"/>
      <c r="BB1659" s="136"/>
      <c r="BC1659" s="136"/>
      <c r="BD1659" s="136"/>
      <c r="BE1659" s="136"/>
      <c r="BF1659" s="136"/>
      <c r="BG1659" s="136"/>
      <c r="BH1659" s="136"/>
      <c r="BI1659" s="136"/>
      <c r="BJ1659" s="136"/>
      <c r="BK1659" s="136"/>
      <c r="BL1659" s="136"/>
      <c r="BM1659" s="136"/>
      <c r="BN1659" s="136"/>
      <c r="BO1659" s="136"/>
      <c r="BP1659" s="136"/>
      <c r="BQ1659" s="136"/>
      <c r="BR1659" s="136"/>
      <c r="BS1659" s="136"/>
      <c r="BT1659" s="136"/>
      <c r="BU1659" s="136"/>
    </row>
    <row r="1660" spans="1:73">
      <c r="A1660" s="145"/>
      <c r="B1660" s="83"/>
      <c r="C1660" s="83"/>
      <c r="D1660" s="136"/>
      <c r="E1660" s="136"/>
      <c r="F1660" s="136"/>
      <c r="G1660" s="136"/>
      <c r="H1660" s="136"/>
      <c r="I1660" s="137"/>
      <c r="J1660" s="137"/>
      <c r="K1660" s="137"/>
      <c r="L1660" s="136"/>
      <c r="M1660" s="136"/>
      <c r="N1660" s="145"/>
      <c r="O1660" s="136"/>
      <c r="P1660" s="136"/>
      <c r="Q1660" s="137"/>
      <c r="R1660" s="136"/>
      <c r="S1660" s="136"/>
      <c r="T1660" s="137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8"/>
      <c r="AE1660" s="138"/>
      <c r="AF1660" s="138"/>
      <c r="AG1660" s="138"/>
      <c r="AH1660" s="138"/>
      <c r="AI1660" s="138"/>
      <c r="AJ1660" s="138"/>
      <c r="AK1660" s="138"/>
      <c r="AL1660" s="138"/>
      <c r="AM1660" s="138"/>
      <c r="AN1660" s="138"/>
      <c r="AO1660" s="138"/>
      <c r="AP1660" s="136"/>
      <c r="AQ1660" s="136"/>
      <c r="AR1660" s="136"/>
      <c r="AS1660" s="136"/>
      <c r="AT1660" s="136"/>
      <c r="AU1660" s="136"/>
      <c r="AV1660" s="136"/>
      <c r="AW1660" s="136"/>
      <c r="AX1660" s="136"/>
      <c r="AY1660" s="136"/>
      <c r="AZ1660" s="136"/>
      <c r="BA1660" s="136"/>
      <c r="BB1660" s="136"/>
      <c r="BC1660" s="136"/>
      <c r="BD1660" s="136"/>
      <c r="BE1660" s="136"/>
      <c r="BF1660" s="136"/>
      <c r="BG1660" s="136"/>
      <c r="BH1660" s="136"/>
      <c r="BI1660" s="136"/>
      <c r="BJ1660" s="136"/>
      <c r="BK1660" s="136"/>
      <c r="BL1660" s="136"/>
      <c r="BM1660" s="136"/>
      <c r="BN1660" s="136"/>
      <c r="BO1660" s="136"/>
      <c r="BP1660" s="136"/>
      <c r="BQ1660" s="136"/>
      <c r="BR1660" s="136"/>
      <c r="BS1660" s="136"/>
      <c r="BT1660" s="136"/>
      <c r="BU1660" s="136"/>
    </row>
    <row r="1661" spans="1:73">
      <c r="A1661" s="145"/>
      <c r="B1661" s="83"/>
      <c r="C1661" s="83"/>
      <c r="D1661" s="136"/>
      <c r="E1661" s="136"/>
      <c r="F1661" s="136"/>
      <c r="G1661" s="136"/>
      <c r="H1661" s="136"/>
      <c r="I1661" s="137"/>
      <c r="J1661" s="137"/>
      <c r="K1661" s="137"/>
      <c r="L1661" s="136"/>
      <c r="M1661" s="136"/>
      <c r="N1661" s="145"/>
      <c r="O1661" s="136"/>
      <c r="P1661" s="136"/>
      <c r="Q1661" s="137"/>
      <c r="R1661" s="136"/>
      <c r="S1661" s="136"/>
      <c r="T1661" s="137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8"/>
      <c r="AE1661" s="138"/>
      <c r="AF1661" s="138"/>
      <c r="AG1661" s="138"/>
      <c r="AH1661" s="138"/>
      <c r="AI1661" s="138"/>
      <c r="AJ1661" s="138"/>
      <c r="AK1661" s="138"/>
      <c r="AL1661" s="138"/>
      <c r="AM1661" s="138"/>
      <c r="AN1661" s="138"/>
      <c r="AO1661" s="138"/>
      <c r="AP1661" s="136"/>
      <c r="AQ1661" s="136"/>
      <c r="AR1661" s="136"/>
      <c r="AS1661" s="136"/>
      <c r="AT1661" s="136"/>
      <c r="AU1661" s="136"/>
      <c r="AV1661" s="136"/>
      <c r="AW1661" s="136"/>
      <c r="AX1661" s="136"/>
      <c r="AY1661" s="136"/>
      <c r="AZ1661" s="136"/>
      <c r="BA1661" s="136"/>
      <c r="BB1661" s="136"/>
      <c r="BC1661" s="136"/>
      <c r="BD1661" s="136"/>
      <c r="BE1661" s="136"/>
      <c r="BF1661" s="136"/>
      <c r="BG1661" s="136"/>
      <c r="BH1661" s="136"/>
      <c r="BI1661" s="136"/>
      <c r="BJ1661" s="136"/>
      <c r="BK1661" s="136"/>
      <c r="BL1661" s="136"/>
      <c r="BM1661" s="136"/>
      <c r="BN1661" s="136"/>
      <c r="BO1661" s="136"/>
      <c r="BP1661" s="136"/>
      <c r="BQ1661" s="136"/>
      <c r="BR1661" s="136"/>
      <c r="BS1661" s="136"/>
      <c r="BT1661" s="136"/>
      <c r="BU1661" s="136"/>
    </row>
    <row r="1662" spans="1:73">
      <c r="A1662" s="145"/>
      <c r="B1662" s="83"/>
      <c r="C1662" s="83"/>
      <c r="D1662" s="136"/>
      <c r="E1662" s="136"/>
      <c r="F1662" s="136"/>
      <c r="G1662" s="136"/>
      <c r="H1662" s="136"/>
      <c r="I1662" s="137"/>
      <c r="J1662" s="137"/>
      <c r="K1662" s="137"/>
      <c r="L1662" s="136"/>
      <c r="M1662" s="136"/>
      <c r="N1662" s="145"/>
      <c r="O1662" s="136"/>
      <c r="P1662" s="136"/>
      <c r="Q1662" s="137"/>
      <c r="R1662" s="136"/>
      <c r="S1662" s="136"/>
      <c r="T1662" s="137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8"/>
      <c r="AE1662" s="138"/>
      <c r="AF1662" s="138"/>
      <c r="AG1662" s="138"/>
      <c r="AH1662" s="138"/>
      <c r="AI1662" s="138"/>
      <c r="AJ1662" s="138"/>
      <c r="AK1662" s="138"/>
      <c r="AL1662" s="138"/>
      <c r="AM1662" s="138"/>
      <c r="AN1662" s="138"/>
      <c r="AO1662" s="138"/>
      <c r="AP1662" s="136"/>
      <c r="AQ1662" s="136"/>
      <c r="AR1662" s="136"/>
      <c r="AS1662" s="136"/>
      <c r="AT1662" s="136"/>
      <c r="AU1662" s="136"/>
      <c r="AV1662" s="136"/>
      <c r="AW1662" s="136"/>
      <c r="AX1662" s="136"/>
      <c r="AY1662" s="136"/>
      <c r="AZ1662" s="136"/>
      <c r="BA1662" s="136"/>
      <c r="BB1662" s="136"/>
      <c r="BC1662" s="136"/>
      <c r="BD1662" s="136"/>
      <c r="BE1662" s="136"/>
      <c r="BF1662" s="136"/>
      <c r="BG1662" s="136"/>
      <c r="BH1662" s="136"/>
      <c r="BI1662" s="136"/>
      <c r="BJ1662" s="136"/>
      <c r="BK1662" s="136"/>
      <c r="BL1662" s="136"/>
      <c r="BM1662" s="136"/>
      <c r="BN1662" s="136"/>
      <c r="BO1662" s="136"/>
      <c r="BP1662" s="136"/>
      <c r="BQ1662" s="136"/>
      <c r="BR1662" s="136"/>
      <c r="BS1662" s="136"/>
      <c r="BT1662" s="136"/>
      <c r="BU1662" s="136"/>
    </row>
    <row r="1663" spans="1:73">
      <c r="A1663" s="145"/>
      <c r="B1663" s="83"/>
      <c r="C1663" s="83"/>
      <c r="D1663" s="136"/>
      <c r="E1663" s="136"/>
      <c r="F1663" s="136"/>
      <c r="G1663" s="136"/>
      <c r="H1663" s="136"/>
      <c r="I1663" s="137"/>
      <c r="J1663" s="137"/>
      <c r="K1663" s="137"/>
      <c r="L1663" s="136"/>
      <c r="M1663" s="136"/>
      <c r="N1663" s="145"/>
      <c r="O1663" s="136"/>
      <c r="P1663" s="136"/>
      <c r="Q1663" s="137"/>
      <c r="R1663" s="136"/>
      <c r="S1663" s="136"/>
      <c r="T1663" s="137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8"/>
      <c r="AE1663" s="138"/>
      <c r="AF1663" s="138"/>
      <c r="AG1663" s="138"/>
      <c r="AH1663" s="138"/>
      <c r="AI1663" s="138"/>
      <c r="AJ1663" s="138"/>
      <c r="AK1663" s="138"/>
      <c r="AL1663" s="138"/>
      <c r="AM1663" s="138"/>
      <c r="AN1663" s="138"/>
      <c r="AO1663" s="138"/>
      <c r="AP1663" s="136"/>
      <c r="AQ1663" s="136"/>
      <c r="AR1663" s="136"/>
      <c r="AS1663" s="136"/>
      <c r="AT1663" s="136"/>
      <c r="AU1663" s="136"/>
      <c r="AV1663" s="136"/>
      <c r="AW1663" s="136"/>
      <c r="AX1663" s="136"/>
      <c r="AY1663" s="136"/>
      <c r="AZ1663" s="136"/>
      <c r="BA1663" s="136"/>
      <c r="BB1663" s="136"/>
      <c r="BC1663" s="136"/>
      <c r="BD1663" s="136"/>
      <c r="BE1663" s="136"/>
      <c r="BF1663" s="136"/>
      <c r="BG1663" s="136"/>
      <c r="BH1663" s="136"/>
      <c r="BI1663" s="136"/>
      <c r="BJ1663" s="136"/>
      <c r="BK1663" s="136"/>
      <c r="BL1663" s="136"/>
      <c r="BM1663" s="136"/>
      <c r="BN1663" s="136"/>
      <c r="BO1663" s="136"/>
      <c r="BP1663" s="136"/>
      <c r="BQ1663" s="136"/>
      <c r="BR1663" s="136"/>
      <c r="BS1663" s="136"/>
      <c r="BT1663" s="136"/>
      <c r="BU1663" s="136"/>
    </row>
    <row r="1664" spans="1:73">
      <c r="A1664" s="145"/>
      <c r="B1664" s="83"/>
      <c r="C1664" s="83"/>
      <c r="D1664" s="136"/>
      <c r="E1664" s="136"/>
      <c r="F1664" s="136"/>
      <c r="G1664" s="136"/>
      <c r="H1664" s="136"/>
      <c r="I1664" s="137"/>
      <c r="J1664" s="137"/>
      <c r="K1664" s="137"/>
      <c r="L1664" s="136"/>
      <c r="M1664" s="136"/>
      <c r="N1664" s="145"/>
      <c r="O1664" s="136"/>
      <c r="P1664" s="136"/>
      <c r="Q1664" s="137"/>
      <c r="R1664" s="136"/>
      <c r="S1664" s="136"/>
      <c r="T1664" s="137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8"/>
      <c r="AE1664" s="138"/>
      <c r="AF1664" s="138"/>
      <c r="AG1664" s="138"/>
      <c r="AH1664" s="138"/>
      <c r="AI1664" s="138"/>
      <c r="AJ1664" s="138"/>
      <c r="AK1664" s="138"/>
      <c r="AL1664" s="138"/>
      <c r="AM1664" s="138"/>
      <c r="AN1664" s="138"/>
      <c r="AO1664" s="138"/>
      <c r="AP1664" s="136"/>
      <c r="AQ1664" s="136"/>
      <c r="AR1664" s="136"/>
      <c r="AS1664" s="136"/>
      <c r="AT1664" s="136"/>
      <c r="AU1664" s="136"/>
      <c r="AV1664" s="136"/>
      <c r="AW1664" s="136"/>
      <c r="AX1664" s="136"/>
      <c r="AY1664" s="136"/>
      <c r="AZ1664" s="136"/>
      <c r="BA1664" s="136"/>
      <c r="BB1664" s="136"/>
      <c r="BC1664" s="136"/>
      <c r="BD1664" s="136"/>
      <c r="BE1664" s="136"/>
      <c r="BF1664" s="136"/>
      <c r="BG1664" s="136"/>
      <c r="BH1664" s="136"/>
      <c r="BI1664" s="136"/>
      <c r="BJ1664" s="136"/>
      <c r="BK1664" s="136"/>
      <c r="BL1664" s="136"/>
      <c r="BM1664" s="136"/>
      <c r="BN1664" s="136"/>
      <c r="BO1664" s="136"/>
      <c r="BP1664" s="136"/>
      <c r="BQ1664" s="136"/>
      <c r="BR1664" s="136"/>
      <c r="BS1664" s="136"/>
      <c r="BT1664" s="136"/>
      <c r="BU1664" s="136"/>
    </row>
    <row r="1665" spans="1:73">
      <c r="A1665" s="145"/>
      <c r="B1665" s="83"/>
      <c r="C1665" s="83"/>
      <c r="D1665" s="136"/>
      <c r="E1665" s="136"/>
      <c r="F1665" s="136"/>
      <c r="G1665" s="136"/>
      <c r="H1665" s="136"/>
      <c r="I1665" s="137"/>
      <c r="J1665" s="137"/>
      <c r="K1665" s="137"/>
      <c r="L1665" s="136"/>
      <c r="M1665" s="136"/>
      <c r="N1665" s="145"/>
      <c r="O1665" s="136"/>
      <c r="P1665" s="136"/>
      <c r="Q1665" s="137"/>
      <c r="R1665" s="136"/>
      <c r="S1665" s="136"/>
      <c r="T1665" s="137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8"/>
      <c r="AE1665" s="138"/>
      <c r="AF1665" s="138"/>
      <c r="AG1665" s="138"/>
      <c r="AH1665" s="138"/>
      <c r="AI1665" s="138"/>
      <c r="AJ1665" s="138"/>
      <c r="AK1665" s="138"/>
      <c r="AL1665" s="138"/>
      <c r="AM1665" s="138"/>
      <c r="AN1665" s="138"/>
      <c r="AO1665" s="138"/>
      <c r="AP1665" s="136"/>
      <c r="AQ1665" s="136"/>
      <c r="AR1665" s="136"/>
      <c r="AS1665" s="136"/>
      <c r="AT1665" s="136"/>
      <c r="AU1665" s="136"/>
      <c r="AV1665" s="136"/>
      <c r="AW1665" s="136"/>
      <c r="AX1665" s="136"/>
      <c r="AY1665" s="136"/>
      <c r="AZ1665" s="136"/>
      <c r="BA1665" s="136"/>
      <c r="BB1665" s="136"/>
      <c r="BC1665" s="136"/>
      <c r="BD1665" s="136"/>
      <c r="BE1665" s="136"/>
      <c r="BF1665" s="136"/>
      <c r="BG1665" s="136"/>
      <c r="BH1665" s="136"/>
      <c r="BI1665" s="136"/>
      <c r="BJ1665" s="136"/>
      <c r="BK1665" s="136"/>
      <c r="BL1665" s="136"/>
      <c r="BM1665" s="136"/>
      <c r="BN1665" s="136"/>
      <c r="BO1665" s="136"/>
      <c r="BP1665" s="136"/>
      <c r="BQ1665" s="136"/>
      <c r="BR1665" s="136"/>
      <c r="BS1665" s="136"/>
      <c r="BT1665" s="136"/>
      <c r="BU1665" s="136"/>
    </row>
    <row r="1666" spans="1:73">
      <c r="A1666" s="145"/>
      <c r="B1666" s="83"/>
      <c r="C1666" s="83"/>
      <c r="D1666" s="136"/>
      <c r="E1666" s="136"/>
      <c r="F1666" s="136"/>
      <c r="G1666" s="136"/>
      <c r="H1666" s="136"/>
      <c r="I1666" s="137"/>
      <c r="J1666" s="137"/>
      <c r="K1666" s="137"/>
      <c r="L1666" s="136"/>
      <c r="M1666" s="136"/>
      <c r="N1666" s="145"/>
      <c r="O1666" s="136"/>
      <c r="P1666" s="136"/>
      <c r="Q1666" s="137"/>
      <c r="R1666" s="136"/>
      <c r="S1666" s="136"/>
      <c r="T1666" s="137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8"/>
      <c r="AE1666" s="138"/>
      <c r="AF1666" s="138"/>
      <c r="AG1666" s="138"/>
      <c r="AH1666" s="138"/>
      <c r="AI1666" s="138"/>
      <c r="AJ1666" s="138"/>
      <c r="AK1666" s="138"/>
      <c r="AL1666" s="138"/>
      <c r="AM1666" s="138"/>
      <c r="AN1666" s="138"/>
      <c r="AO1666" s="138"/>
      <c r="AP1666" s="136"/>
      <c r="AQ1666" s="136"/>
      <c r="AR1666" s="136"/>
      <c r="AS1666" s="136"/>
      <c r="AT1666" s="136"/>
      <c r="AU1666" s="136"/>
      <c r="AV1666" s="136"/>
      <c r="AW1666" s="136"/>
      <c r="AX1666" s="136"/>
      <c r="AY1666" s="136"/>
      <c r="AZ1666" s="136"/>
      <c r="BA1666" s="136"/>
      <c r="BB1666" s="136"/>
      <c r="BC1666" s="136"/>
      <c r="BD1666" s="136"/>
      <c r="BE1666" s="136"/>
      <c r="BF1666" s="136"/>
      <c r="BG1666" s="136"/>
      <c r="BH1666" s="136"/>
      <c r="BI1666" s="136"/>
      <c r="BJ1666" s="136"/>
      <c r="BK1666" s="136"/>
      <c r="BL1666" s="136"/>
      <c r="BM1666" s="136"/>
      <c r="BN1666" s="136"/>
      <c r="BO1666" s="136"/>
      <c r="BP1666" s="136"/>
      <c r="BQ1666" s="136"/>
      <c r="BR1666" s="136"/>
      <c r="BS1666" s="136"/>
      <c r="BT1666" s="136"/>
      <c r="BU1666" s="136"/>
    </row>
    <row r="1667" spans="1:73">
      <c r="A1667" s="145"/>
      <c r="B1667" s="83"/>
      <c r="C1667" s="83"/>
      <c r="D1667" s="136"/>
      <c r="E1667" s="136"/>
      <c r="F1667" s="136"/>
      <c r="G1667" s="136"/>
      <c r="H1667" s="136"/>
      <c r="I1667" s="137"/>
      <c r="J1667" s="137"/>
      <c r="K1667" s="137"/>
      <c r="L1667" s="136"/>
      <c r="M1667" s="136"/>
      <c r="N1667" s="145"/>
      <c r="O1667" s="136"/>
      <c r="P1667" s="136"/>
      <c r="Q1667" s="137"/>
      <c r="R1667" s="136"/>
      <c r="S1667" s="136"/>
      <c r="T1667" s="137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8"/>
      <c r="AE1667" s="138"/>
      <c r="AF1667" s="138"/>
      <c r="AG1667" s="138"/>
      <c r="AH1667" s="138"/>
      <c r="AI1667" s="138"/>
      <c r="AJ1667" s="138"/>
      <c r="AK1667" s="138"/>
      <c r="AL1667" s="138"/>
      <c r="AM1667" s="138"/>
      <c r="AN1667" s="138"/>
      <c r="AO1667" s="138"/>
      <c r="AP1667" s="136"/>
      <c r="AQ1667" s="136"/>
      <c r="AR1667" s="136"/>
      <c r="AS1667" s="136"/>
      <c r="AT1667" s="136"/>
      <c r="AU1667" s="136"/>
      <c r="AV1667" s="136"/>
      <c r="AW1667" s="136"/>
      <c r="AX1667" s="136"/>
      <c r="AY1667" s="136"/>
      <c r="AZ1667" s="136"/>
      <c r="BA1667" s="136"/>
      <c r="BB1667" s="136"/>
      <c r="BC1667" s="136"/>
      <c r="BD1667" s="136"/>
      <c r="BE1667" s="136"/>
      <c r="BF1667" s="136"/>
      <c r="BG1667" s="136"/>
      <c r="BH1667" s="136"/>
      <c r="BI1667" s="136"/>
      <c r="BJ1667" s="136"/>
      <c r="BK1667" s="136"/>
      <c r="BL1667" s="136"/>
      <c r="BM1667" s="136"/>
      <c r="BN1667" s="136"/>
      <c r="BO1667" s="136"/>
      <c r="BP1667" s="136"/>
      <c r="BQ1667" s="136"/>
      <c r="BR1667" s="136"/>
      <c r="BS1667" s="136"/>
      <c r="BT1667" s="136"/>
      <c r="BU1667" s="136"/>
    </row>
    <row r="1668" spans="1:73">
      <c r="A1668" s="145"/>
      <c r="B1668" s="83"/>
      <c r="C1668" s="83"/>
      <c r="D1668" s="136"/>
      <c r="E1668" s="136"/>
      <c r="F1668" s="136"/>
      <c r="G1668" s="136"/>
      <c r="H1668" s="136"/>
      <c r="I1668" s="137"/>
      <c r="J1668" s="137"/>
      <c r="K1668" s="137"/>
      <c r="L1668" s="136"/>
      <c r="M1668" s="136"/>
      <c r="N1668" s="145"/>
      <c r="O1668" s="136"/>
      <c r="P1668" s="136"/>
      <c r="Q1668" s="137"/>
      <c r="R1668" s="136"/>
      <c r="S1668" s="136"/>
      <c r="T1668" s="137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8"/>
      <c r="AE1668" s="138"/>
      <c r="AF1668" s="138"/>
      <c r="AG1668" s="138"/>
      <c r="AH1668" s="138"/>
      <c r="AI1668" s="138"/>
      <c r="AJ1668" s="138"/>
      <c r="AK1668" s="138"/>
      <c r="AL1668" s="138"/>
      <c r="AM1668" s="138"/>
      <c r="AN1668" s="138"/>
      <c r="AO1668" s="138"/>
      <c r="AP1668" s="136"/>
      <c r="AQ1668" s="136"/>
      <c r="AR1668" s="136"/>
      <c r="AS1668" s="136"/>
      <c r="AT1668" s="136"/>
      <c r="AU1668" s="136"/>
      <c r="AV1668" s="136"/>
      <c r="AW1668" s="136"/>
      <c r="AX1668" s="136"/>
      <c r="AY1668" s="136"/>
      <c r="AZ1668" s="136"/>
      <c r="BA1668" s="136"/>
      <c r="BB1668" s="136"/>
      <c r="BC1668" s="136"/>
      <c r="BD1668" s="136"/>
      <c r="BE1668" s="136"/>
      <c r="BF1668" s="136"/>
      <c r="BG1668" s="136"/>
      <c r="BH1668" s="136"/>
      <c r="BI1668" s="136"/>
      <c r="BJ1668" s="136"/>
      <c r="BK1668" s="136"/>
      <c r="BL1668" s="136"/>
      <c r="BM1668" s="136"/>
      <c r="BN1668" s="136"/>
      <c r="BO1668" s="136"/>
      <c r="BP1668" s="136"/>
      <c r="BQ1668" s="136"/>
      <c r="BR1668" s="136"/>
      <c r="BS1668" s="136"/>
      <c r="BT1668" s="136"/>
      <c r="BU1668" s="136"/>
    </row>
    <row r="1669" spans="1:73">
      <c r="A1669" s="145"/>
      <c r="B1669" s="83"/>
      <c r="C1669" s="83"/>
      <c r="D1669" s="136"/>
      <c r="E1669" s="136"/>
      <c r="F1669" s="136"/>
      <c r="G1669" s="136"/>
      <c r="H1669" s="136"/>
      <c r="I1669" s="137"/>
      <c r="J1669" s="137"/>
      <c r="K1669" s="137"/>
      <c r="L1669" s="136"/>
      <c r="M1669" s="136"/>
      <c r="N1669" s="145"/>
      <c r="O1669" s="136"/>
      <c r="P1669" s="136"/>
      <c r="Q1669" s="137"/>
      <c r="R1669" s="136"/>
      <c r="S1669" s="136"/>
      <c r="T1669" s="137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8"/>
      <c r="AE1669" s="138"/>
      <c r="AF1669" s="138"/>
      <c r="AG1669" s="138"/>
      <c r="AH1669" s="138"/>
      <c r="AI1669" s="138"/>
      <c r="AJ1669" s="138"/>
      <c r="AK1669" s="138"/>
      <c r="AL1669" s="138"/>
      <c r="AM1669" s="138"/>
      <c r="AN1669" s="138"/>
      <c r="AO1669" s="138"/>
      <c r="AP1669" s="136"/>
      <c r="AQ1669" s="136"/>
      <c r="AR1669" s="136"/>
      <c r="AS1669" s="136"/>
      <c r="AT1669" s="136"/>
      <c r="AU1669" s="136"/>
      <c r="AV1669" s="136"/>
      <c r="AW1669" s="136"/>
      <c r="AX1669" s="136"/>
      <c r="AY1669" s="136"/>
      <c r="AZ1669" s="136"/>
      <c r="BA1669" s="136"/>
      <c r="BB1669" s="136"/>
      <c r="BC1669" s="136"/>
      <c r="BD1669" s="136"/>
      <c r="BE1669" s="136"/>
      <c r="BF1669" s="136"/>
      <c r="BG1669" s="136"/>
      <c r="BH1669" s="136"/>
      <c r="BI1669" s="136"/>
      <c r="BJ1669" s="136"/>
      <c r="BK1669" s="136"/>
      <c r="BL1669" s="136"/>
      <c r="BM1669" s="136"/>
      <c r="BN1669" s="136"/>
      <c r="BO1669" s="136"/>
      <c r="BP1669" s="136"/>
      <c r="BQ1669" s="136"/>
      <c r="BR1669" s="136"/>
      <c r="BS1669" s="136"/>
      <c r="BT1669" s="136"/>
      <c r="BU1669" s="136"/>
    </row>
    <row r="1670" spans="1:73">
      <c r="A1670" s="145"/>
      <c r="B1670" s="83"/>
      <c r="C1670" s="83"/>
      <c r="D1670" s="136"/>
      <c r="E1670" s="136"/>
      <c r="F1670" s="136"/>
      <c r="G1670" s="136"/>
      <c r="H1670" s="136"/>
      <c r="I1670" s="137"/>
      <c r="J1670" s="137"/>
      <c r="K1670" s="137"/>
      <c r="L1670" s="136"/>
      <c r="M1670" s="136"/>
      <c r="N1670" s="145"/>
      <c r="O1670" s="136"/>
      <c r="P1670" s="136"/>
      <c r="Q1670" s="137"/>
      <c r="R1670" s="136"/>
      <c r="S1670" s="136"/>
      <c r="T1670" s="137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8"/>
      <c r="AE1670" s="138"/>
      <c r="AF1670" s="138"/>
      <c r="AG1670" s="138"/>
      <c r="AH1670" s="138"/>
      <c r="AI1670" s="138"/>
      <c r="AJ1670" s="138"/>
      <c r="AK1670" s="138"/>
      <c r="AL1670" s="138"/>
      <c r="AM1670" s="138"/>
      <c r="AN1670" s="138"/>
      <c r="AO1670" s="138"/>
      <c r="AP1670" s="136"/>
      <c r="AQ1670" s="136"/>
      <c r="AR1670" s="136"/>
      <c r="AS1670" s="136"/>
      <c r="AT1670" s="136"/>
      <c r="AU1670" s="136"/>
      <c r="AV1670" s="136"/>
      <c r="AW1670" s="136"/>
      <c r="AX1670" s="136"/>
      <c r="AY1670" s="136"/>
      <c r="AZ1670" s="136"/>
      <c r="BA1670" s="136"/>
      <c r="BB1670" s="136"/>
      <c r="BC1670" s="136"/>
      <c r="BD1670" s="136"/>
      <c r="BE1670" s="136"/>
      <c r="BF1670" s="136"/>
      <c r="BG1670" s="136"/>
      <c r="BH1670" s="136"/>
      <c r="BI1670" s="136"/>
      <c r="BJ1670" s="136"/>
      <c r="BK1670" s="136"/>
      <c r="BL1670" s="136"/>
      <c r="BM1670" s="136"/>
      <c r="BN1670" s="136"/>
      <c r="BO1670" s="136"/>
      <c r="BP1670" s="136"/>
      <c r="BQ1670" s="136"/>
      <c r="BR1670" s="136"/>
      <c r="BS1670" s="136"/>
      <c r="BT1670" s="136"/>
      <c r="BU1670" s="136"/>
    </row>
    <row r="1671" spans="1:73">
      <c r="A1671" s="145"/>
      <c r="B1671" s="83"/>
      <c r="C1671" s="83"/>
      <c r="D1671" s="136"/>
      <c r="E1671" s="136"/>
      <c r="F1671" s="136"/>
      <c r="G1671" s="136"/>
      <c r="H1671" s="136"/>
      <c r="I1671" s="137"/>
      <c r="J1671" s="137"/>
      <c r="K1671" s="137"/>
      <c r="L1671" s="136"/>
      <c r="M1671" s="136"/>
      <c r="N1671" s="145"/>
      <c r="O1671" s="136"/>
      <c r="P1671" s="136"/>
      <c r="Q1671" s="137"/>
      <c r="R1671" s="136"/>
      <c r="S1671" s="136"/>
      <c r="T1671" s="137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8"/>
      <c r="AE1671" s="138"/>
      <c r="AF1671" s="138"/>
      <c r="AG1671" s="138"/>
      <c r="AH1671" s="138"/>
      <c r="AI1671" s="138"/>
      <c r="AJ1671" s="138"/>
      <c r="AK1671" s="138"/>
      <c r="AL1671" s="138"/>
      <c r="AM1671" s="138"/>
      <c r="AN1671" s="138"/>
      <c r="AO1671" s="138"/>
      <c r="AP1671" s="136"/>
      <c r="AQ1671" s="136"/>
      <c r="AR1671" s="136"/>
      <c r="AS1671" s="136"/>
      <c r="AT1671" s="136"/>
      <c r="AU1671" s="136"/>
      <c r="AV1671" s="136"/>
      <c r="AW1671" s="136"/>
      <c r="AX1671" s="136"/>
      <c r="AY1671" s="136"/>
      <c r="AZ1671" s="136"/>
      <c r="BA1671" s="136"/>
      <c r="BB1671" s="136"/>
      <c r="BC1671" s="136"/>
      <c r="BD1671" s="136"/>
      <c r="BE1671" s="136"/>
      <c r="BF1671" s="136"/>
      <c r="BG1671" s="136"/>
      <c r="BH1671" s="136"/>
      <c r="BI1671" s="136"/>
      <c r="BJ1671" s="136"/>
      <c r="BK1671" s="136"/>
      <c r="BL1671" s="136"/>
      <c r="BM1671" s="136"/>
      <c r="BN1671" s="136"/>
      <c r="BO1671" s="136"/>
      <c r="BP1671" s="136"/>
      <c r="BQ1671" s="136"/>
      <c r="BR1671" s="136"/>
      <c r="BS1671" s="136"/>
      <c r="BT1671" s="136"/>
      <c r="BU1671" s="136"/>
    </row>
    <row r="1672" spans="1:73">
      <c r="A1672" s="145"/>
      <c r="B1672" s="83"/>
      <c r="C1672" s="83"/>
      <c r="D1672" s="136"/>
      <c r="E1672" s="136"/>
      <c r="F1672" s="136"/>
      <c r="G1672" s="136"/>
      <c r="H1672" s="136"/>
      <c r="I1672" s="137"/>
      <c r="J1672" s="137"/>
      <c r="K1672" s="137"/>
      <c r="L1672" s="136"/>
      <c r="M1672" s="136"/>
      <c r="N1672" s="145"/>
      <c r="O1672" s="136"/>
      <c r="P1672" s="136"/>
      <c r="Q1672" s="137"/>
      <c r="R1672" s="136"/>
      <c r="S1672" s="136"/>
      <c r="T1672" s="137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8"/>
      <c r="AE1672" s="138"/>
      <c r="AF1672" s="138"/>
      <c r="AG1672" s="138"/>
      <c r="AH1672" s="138"/>
      <c r="AI1672" s="138"/>
      <c r="AJ1672" s="138"/>
      <c r="AK1672" s="138"/>
      <c r="AL1672" s="138"/>
      <c r="AM1672" s="138"/>
      <c r="AN1672" s="138"/>
      <c r="AO1672" s="138"/>
      <c r="AP1672" s="136"/>
      <c r="AQ1672" s="136"/>
      <c r="AR1672" s="136"/>
      <c r="AS1672" s="136"/>
      <c r="AT1672" s="136"/>
      <c r="AU1672" s="136"/>
      <c r="AV1672" s="136"/>
      <c r="AW1672" s="136"/>
      <c r="AX1672" s="136"/>
      <c r="AY1672" s="136"/>
      <c r="AZ1672" s="136"/>
      <c r="BA1672" s="136"/>
      <c r="BB1672" s="136"/>
      <c r="BC1672" s="136"/>
      <c r="BD1672" s="136"/>
      <c r="BE1672" s="136"/>
      <c r="BF1672" s="136"/>
      <c r="BG1672" s="136"/>
      <c r="BH1672" s="136"/>
      <c r="BI1672" s="136"/>
      <c r="BJ1672" s="136"/>
      <c r="BK1672" s="136"/>
      <c r="BL1672" s="136"/>
      <c r="BM1672" s="136"/>
      <c r="BN1672" s="136"/>
      <c r="BO1672" s="136"/>
      <c r="BP1672" s="136"/>
      <c r="BQ1672" s="136"/>
      <c r="BR1672" s="136"/>
      <c r="BS1672" s="136"/>
      <c r="BT1672" s="136"/>
      <c r="BU1672" s="136"/>
    </row>
    <row r="1673" spans="1:73">
      <c r="A1673" s="145"/>
      <c r="B1673" s="83"/>
      <c r="C1673" s="83"/>
      <c r="D1673" s="136"/>
      <c r="E1673" s="136"/>
      <c r="F1673" s="136"/>
      <c r="G1673" s="136"/>
      <c r="H1673" s="136"/>
      <c r="I1673" s="137"/>
      <c r="J1673" s="137"/>
      <c r="K1673" s="137"/>
      <c r="L1673" s="136"/>
      <c r="M1673" s="136"/>
      <c r="N1673" s="145"/>
      <c r="O1673" s="136"/>
      <c r="P1673" s="136"/>
      <c r="Q1673" s="137"/>
      <c r="R1673" s="136"/>
      <c r="S1673" s="136"/>
      <c r="T1673" s="137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8"/>
      <c r="AE1673" s="138"/>
      <c r="AF1673" s="138"/>
      <c r="AG1673" s="138"/>
      <c r="AH1673" s="138"/>
      <c r="AI1673" s="138"/>
      <c r="AJ1673" s="138"/>
      <c r="AK1673" s="138"/>
      <c r="AL1673" s="138"/>
      <c r="AM1673" s="138"/>
      <c r="AN1673" s="138"/>
      <c r="AO1673" s="138"/>
      <c r="AP1673" s="136"/>
      <c r="AQ1673" s="136"/>
      <c r="AR1673" s="136"/>
      <c r="AS1673" s="136"/>
      <c r="AT1673" s="136"/>
      <c r="AU1673" s="136"/>
      <c r="AV1673" s="136"/>
      <c r="AW1673" s="136"/>
      <c r="AX1673" s="136"/>
      <c r="AY1673" s="136"/>
      <c r="AZ1673" s="136"/>
      <c r="BA1673" s="136"/>
      <c r="BB1673" s="136"/>
      <c r="BC1673" s="136"/>
      <c r="BD1673" s="136"/>
      <c r="BE1673" s="136"/>
      <c r="BF1673" s="136"/>
      <c r="BG1673" s="136"/>
      <c r="BH1673" s="136"/>
      <c r="BI1673" s="136"/>
      <c r="BJ1673" s="136"/>
      <c r="BK1673" s="136"/>
      <c r="BL1673" s="136"/>
      <c r="BM1673" s="136"/>
      <c r="BN1673" s="136"/>
      <c r="BO1673" s="136"/>
      <c r="BP1673" s="136"/>
      <c r="BQ1673" s="136"/>
      <c r="BR1673" s="136"/>
      <c r="BS1673" s="136"/>
      <c r="BT1673" s="136"/>
      <c r="BU1673" s="136"/>
    </row>
    <row r="1674" spans="1:73">
      <c r="A1674" s="145"/>
      <c r="B1674" s="83"/>
      <c r="C1674" s="83"/>
      <c r="D1674" s="136"/>
      <c r="E1674" s="136"/>
      <c r="F1674" s="136"/>
      <c r="G1674" s="136"/>
      <c r="H1674" s="136"/>
      <c r="I1674" s="137"/>
      <c r="J1674" s="137"/>
      <c r="K1674" s="137"/>
      <c r="L1674" s="136"/>
      <c r="M1674" s="136"/>
      <c r="N1674" s="145"/>
      <c r="O1674" s="136"/>
      <c r="P1674" s="136"/>
      <c r="Q1674" s="137"/>
      <c r="R1674" s="136"/>
      <c r="S1674" s="136"/>
      <c r="T1674" s="137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8"/>
      <c r="AE1674" s="138"/>
      <c r="AF1674" s="138"/>
      <c r="AG1674" s="138"/>
      <c r="AH1674" s="138"/>
      <c r="AI1674" s="138"/>
      <c r="AJ1674" s="138"/>
      <c r="AK1674" s="138"/>
      <c r="AL1674" s="138"/>
      <c r="AM1674" s="138"/>
      <c r="AN1674" s="138"/>
      <c r="AO1674" s="138"/>
      <c r="AP1674" s="136"/>
      <c r="AQ1674" s="136"/>
      <c r="AR1674" s="136"/>
      <c r="AS1674" s="136"/>
      <c r="AT1674" s="136"/>
      <c r="AU1674" s="136"/>
      <c r="AV1674" s="136"/>
      <c r="AW1674" s="136"/>
      <c r="AX1674" s="136"/>
      <c r="AY1674" s="136"/>
      <c r="AZ1674" s="136"/>
      <c r="BA1674" s="136"/>
      <c r="BB1674" s="136"/>
      <c r="BC1674" s="136"/>
      <c r="BD1674" s="136"/>
      <c r="BE1674" s="136"/>
      <c r="BF1674" s="136"/>
      <c r="BG1674" s="136"/>
      <c r="BH1674" s="136"/>
      <c r="BI1674" s="136"/>
      <c r="BJ1674" s="136"/>
      <c r="BK1674" s="136"/>
      <c r="BL1674" s="136"/>
      <c r="BM1674" s="136"/>
      <c r="BN1674" s="136"/>
      <c r="BO1674" s="136"/>
      <c r="BP1674" s="136"/>
      <c r="BQ1674" s="136"/>
      <c r="BR1674" s="136"/>
      <c r="BS1674" s="136"/>
      <c r="BT1674" s="136"/>
      <c r="BU1674" s="136"/>
    </row>
    <row r="1675" spans="1:73">
      <c r="A1675" s="145"/>
      <c r="B1675" s="83"/>
      <c r="C1675" s="83"/>
      <c r="D1675" s="136"/>
      <c r="E1675" s="136"/>
      <c r="F1675" s="136"/>
      <c r="G1675" s="136"/>
      <c r="H1675" s="136"/>
      <c r="I1675" s="137"/>
      <c r="J1675" s="137"/>
      <c r="K1675" s="137"/>
      <c r="L1675" s="136"/>
      <c r="M1675" s="136"/>
      <c r="N1675" s="145"/>
      <c r="O1675" s="136"/>
      <c r="P1675" s="136"/>
      <c r="Q1675" s="137"/>
      <c r="R1675" s="136"/>
      <c r="S1675" s="136"/>
      <c r="T1675" s="137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8"/>
      <c r="AE1675" s="138"/>
      <c r="AF1675" s="138"/>
      <c r="AG1675" s="138"/>
      <c r="AH1675" s="138"/>
      <c r="AI1675" s="138"/>
      <c r="AJ1675" s="138"/>
      <c r="AK1675" s="138"/>
      <c r="AL1675" s="138"/>
      <c r="AM1675" s="138"/>
      <c r="AN1675" s="138"/>
      <c r="AO1675" s="138"/>
      <c r="AP1675" s="136"/>
      <c r="AQ1675" s="136"/>
      <c r="AR1675" s="136"/>
      <c r="AS1675" s="136"/>
      <c r="AT1675" s="136"/>
      <c r="AU1675" s="136"/>
      <c r="AV1675" s="136"/>
      <c r="AW1675" s="136"/>
      <c r="AX1675" s="136"/>
      <c r="AY1675" s="136"/>
      <c r="AZ1675" s="136"/>
      <c r="BA1675" s="136"/>
      <c r="BB1675" s="136"/>
      <c r="BC1675" s="136"/>
      <c r="BD1675" s="136"/>
      <c r="BE1675" s="136"/>
      <c r="BF1675" s="136"/>
      <c r="BG1675" s="136"/>
      <c r="BH1675" s="136"/>
      <c r="BI1675" s="136"/>
      <c r="BJ1675" s="136"/>
      <c r="BK1675" s="136"/>
      <c r="BL1675" s="136"/>
      <c r="BM1675" s="136"/>
      <c r="BN1675" s="136"/>
      <c r="BO1675" s="136"/>
      <c r="BP1675" s="136"/>
      <c r="BQ1675" s="136"/>
      <c r="BR1675" s="136"/>
      <c r="BS1675" s="136"/>
      <c r="BT1675" s="136"/>
      <c r="BU1675" s="136"/>
    </row>
    <row r="1676" spans="1:73">
      <c r="A1676" s="145"/>
      <c r="B1676" s="83"/>
      <c r="C1676" s="83"/>
      <c r="D1676" s="136"/>
      <c r="E1676" s="136"/>
      <c r="F1676" s="136"/>
      <c r="G1676" s="136"/>
      <c r="H1676" s="136"/>
      <c r="I1676" s="137"/>
      <c r="J1676" s="137"/>
      <c r="K1676" s="137"/>
      <c r="L1676" s="136"/>
      <c r="M1676" s="136"/>
      <c r="N1676" s="145"/>
      <c r="O1676" s="136"/>
      <c r="P1676" s="136"/>
      <c r="Q1676" s="137"/>
      <c r="R1676" s="136"/>
      <c r="S1676" s="136"/>
      <c r="T1676" s="137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8"/>
      <c r="AE1676" s="138"/>
      <c r="AF1676" s="138"/>
      <c r="AG1676" s="138"/>
      <c r="AH1676" s="138"/>
      <c r="AI1676" s="138"/>
      <c r="AJ1676" s="138"/>
      <c r="AK1676" s="138"/>
      <c r="AL1676" s="138"/>
      <c r="AM1676" s="138"/>
      <c r="AN1676" s="138"/>
      <c r="AO1676" s="138"/>
      <c r="AP1676" s="136"/>
      <c r="AQ1676" s="136"/>
      <c r="AR1676" s="136"/>
      <c r="AS1676" s="136"/>
      <c r="AT1676" s="136"/>
      <c r="AU1676" s="136"/>
      <c r="AV1676" s="136"/>
      <c r="AW1676" s="136"/>
      <c r="AX1676" s="136"/>
      <c r="AY1676" s="136"/>
      <c r="AZ1676" s="136"/>
      <c r="BA1676" s="136"/>
      <c r="BB1676" s="136"/>
      <c r="BC1676" s="136"/>
      <c r="BD1676" s="136"/>
      <c r="BE1676" s="136"/>
      <c r="BF1676" s="136"/>
      <c r="BG1676" s="136"/>
      <c r="BH1676" s="136"/>
      <c r="BI1676" s="136"/>
      <c r="BJ1676" s="136"/>
      <c r="BK1676" s="136"/>
      <c r="BL1676" s="136"/>
      <c r="BM1676" s="136"/>
      <c r="BN1676" s="136"/>
      <c r="BO1676" s="136"/>
      <c r="BP1676" s="136"/>
      <c r="BQ1676" s="136"/>
      <c r="BR1676" s="136"/>
      <c r="BS1676" s="136"/>
      <c r="BT1676" s="136"/>
      <c r="BU1676" s="136"/>
    </row>
    <row r="1677" spans="1:73">
      <c r="A1677" s="145"/>
      <c r="B1677" s="83"/>
      <c r="C1677" s="83"/>
      <c r="D1677" s="136"/>
      <c r="E1677" s="136"/>
      <c r="F1677" s="136"/>
      <c r="G1677" s="136"/>
      <c r="H1677" s="136"/>
      <c r="I1677" s="137"/>
      <c r="J1677" s="137"/>
      <c r="K1677" s="137"/>
      <c r="L1677" s="136"/>
      <c r="M1677" s="136"/>
      <c r="N1677" s="145"/>
      <c r="O1677" s="136"/>
      <c r="P1677" s="136"/>
      <c r="Q1677" s="137"/>
      <c r="R1677" s="136"/>
      <c r="S1677" s="136"/>
      <c r="T1677" s="137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8"/>
      <c r="AE1677" s="138"/>
      <c r="AF1677" s="138"/>
      <c r="AG1677" s="138"/>
      <c r="AH1677" s="138"/>
      <c r="AI1677" s="138"/>
      <c r="AJ1677" s="138"/>
      <c r="AK1677" s="138"/>
      <c r="AL1677" s="138"/>
      <c r="AM1677" s="138"/>
      <c r="AN1677" s="138"/>
      <c r="AO1677" s="138"/>
      <c r="AP1677" s="136"/>
      <c r="AQ1677" s="136"/>
      <c r="AR1677" s="136"/>
      <c r="AS1677" s="136"/>
      <c r="AT1677" s="136"/>
      <c r="AU1677" s="136"/>
      <c r="AV1677" s="136"/>
      <c r="AW1677" s="136"/>
      <c r="AX1677" s="136"/>
      <c r="AY1677" s="136"/>
      <c r="AZ1677" s="136"/>
      <c r="BA1677" s="136"/>
      <c r="BB1677" s="136"/>
      <c r="BC1677" s="136"/>
      <c r="BD1677" s="136"/>
      <c r="BE1677" s="136"/>
      <c r="BF1677" s="136"/>
      <c r="BG1677" s="136"/>
      <c r="BH1677" s="136"/>
      <c r="BI1677" s="136"/>
      <c r="BJ1677" s="136"/>
      <c r="BK1677" s="136"/>
      <c r="BL1677" s="136"/>
      <c r="BM1677" s="136"/>
      <c r="BN1677" s="136"/>
      <c r="BO1677" s="136"/>
      <c r="BP1677" s="136"/>
      <c r="BQ1677" s="136"/>
      <c r="BR1677" s="136"/>
      <c r="BS1677" s="136"/>
      <c r="BT1677" s="136"/>
      <c r="BU1677" s="136"/>
    </row>
    <row r="1678" spans="1:73">
      <c r="A1678" s="145"/>
      <c r="B1678" s="83"/>
      <c r="C1678" s="83"/>
      <c r="D1678" s="136"/>
      <c r="E1678" s="136"/>
      <c r="F1678" s="136"/>
      <c r="G1678" s="136"/>
      <c r="H1678" s="136"/>
      <c r="I1678" s="137"/>
      <c r="J1678" s="137"/>
      <c r="K1678" s="137"/>
      <c r="L1678" s="136"/>
      <c r="M1678" s="136"/>
      <c r="N1678" s="145"/>
      <c r="O1678" s="136"/>
      <c r="P1678" s="136"/>
      <c r="Q1678" s="137"/>
      <c r="R1678" s="136"/>
      <c r="S1678" s="136"/>
      <c r="T1678" s="137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8"/>
      <c r="AE1678" s="138"/>
      <c r="AF1678" s="138"/>
      <c r="AG1678" s="138"/>
      <c r="AH1678" s="138"/>
      <c r="AI1678" s="138"/>
      <c r="AJ1678" s="138"/>
      <c r="AK1678" s="138"/>
      <c r="AL1678" s="138"/>
      <c r="AM1678" s="138"/>
      <c r="AN1678" s="138"/>
      <c r="AO1678" s="138"/>
      <c r="AP1678" s="136"/>
      <c r="AQ1678" s="136"/>
      <c r="AR1678" s="136"/>
      <c r="AS1678" s="136"/>
      <c r="AT1678" s="136"/>
      <c r="AU1678" s="136"/>
      <c r="AV1678" s="136"/>
      <c r="AW1678" s="136"/>
      <c r="AX1678" s="136"/>
      <c r="AY1678" s="136"/>
      <c r="AZ1678" s="136"/>
      <c r="BA1678" s="136"/>
      <c r="BB1678" s="136"/>
      <c r="BC1678" s="136"/>
      <c r="BD1678" s="136"/>
      <c r="BE1678" s="136"/>
      <c r="BF1678" s="136"/>
      <c r="BG1678" s="136"/>
      <c r="BH1678" s="136"/>
      <c r="BI1678" s="136"/>
      <c r="BJ1678" s="136"/>
      <c r="BK1678" s="136"/>
      <c r="BL1678" s="136"/>
      <c r="BM1678" s="136"/>
      <c r="BN1678" s="136"/>
      <c r="BO1678" s="136"/>
      <c r="BP1678" s="136"/>
      <c r="BQ1678" s="136"/>
      <c r="BR1678" s="136"/>
      <c r="BS1678" s="136"/>
      <c r="BT1678" s="136"/>
      <c r="BU1678" s="136"/>
    </row>
    <row r="1679" spans="1:73">
      <c r="A1679" s="145"/>
      <c r="B1679" s="83"/>
      <c r="C1679" s="83"/>
      <c r="D1679" s="136"/>
      <c r="E1679" s="136"/>
      <c r="F1679" s="136"/>
      <c r="G1679" s="136"/>
      <c r="H1679" s="136"/>
      <c r="I1679" s="137"/>
      <c r="J1679" s="137"/>
      <c r="K1679" s="137"/>
      <c r="L1679" s="136"/>
      <c r="M1679" s="136"/>
      <c r="N1679" s="145"/>
      <c r="O1679" s="136"/>
      <c r="P1679" s="136"/>
      <c r="Q1679" s="137"/>
      <c r="R1679" s="136"/>
      <c r="S1679" s="136"/>
      <c r="T1679" s="137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8"/>
      <c r="AE1679" s="138"/>
      <c r="AF1679" s="138"/>
      <c r="AG1679" s="138"/>
      <c r="AH1679" s="138"/>
      <c r="AI1679" s="138"/>
      <c r="AJ1679" s="138"/>
      <c r="AK1679" s="138"/>
      <c r="AL1679" s="138"/>
      <c r="AM1679" s="138"/>
      <c r="AN1679" s="138"/>
      <c r="AO1679" s="138"/>
      <c r="AP1679" s="136"/>
      <c r="AQ1679" s="136"/>
      <c r="AR1679" s="136"/>
      <c r="AS1679" s="136"/>
      <c r="AT1679" s="136"/>
      <c r="AU1679" s="136"/>
      <c r="AV1679" s="136"/>
      <c r="AW1679" s="136"/>
      <c r="AX1679" s="136"/>
      <c r="AY1679" s="136"/>
      <c r="AZ1679" s="136"/>
      <c r="BA1679" s="136"/>
      <c r="BB1679" s="136"/>
      <c r="BC1679" s="136"/>
      <c r="BD1679" s="136"/>
      <c r="BE1679" s="136"/>
      <c r="BF1679" s="136"/>
      <c r="BG1679" s="136"/>
      <c r="BH1679" s="136"/>
      <c r="BI1679" s="136"/>
      <c r="BJ1679" s="136"/>
      <c r="BK1679" s="136"/>
      <c r="BL1679" s="136"/>
      <c r="BM1679" s="136"/>
      <c r="BN1679" s="136"/>
      <c r="BO1679" s="136"/>
      <c r="BP1679" s="136"/>
      <c r="BQ1679" s="136"/>
      <c r="BR1679" s="136"/>
      <c r="BS1679" s="136"/>
      <c r="BT1679" s="136"/>
      <c r="BU1679" s="136"/>
    </row>
    <row r="1680" spans="1:73">
      <c r="A1680" s="145"/>
      <c r="B1680" s="83"/>
      <c r="C1680" s="83"/>
      <c r="D1680" s="136"/>
      <c r="E1680" s="136"/>
      <c r="F1680" s="136"/>
      <c r="G1680" s="136"/>
      <c r="H1680" s="136"/>
      <c r="I1680" s="137"/>
      <c r="J1680" s="137"/>
      <c r="K1680" s="137"/>
      <c r="L1680" s="136"/>
      <c r="M1680" s="136"/>
      <c r="N1680" s="145"/>
      <c r="O1680" s="136"/>
      <c r="P1680" s="136"/>
      <c r="Q1680" s="137"/>
      <c r="R1680" s="136"/>
      <c r="S1680" s="136"/>
      <c r="T1680" s="137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8"/>
      <c r="AE1680" s="138"/>
      <c r="AF1680" s="138"/>
      <c r="AG1680" s="138"/>
      <c r="AH1680" s="138"/>
      <c r="AI1680" s="138"/>
      <c r="AJ1680" s="138"/>
      <c r="AK1680" s="138"/>
      <c r="AL1680" s="138"/>
      <c r="AM1680" s="138"/>
      <c r="AN1680" s="138"/>
      <c r="AO1680" s="138"/>
      <c r="AP1680" s="136"/>
      <c r="AQ1680" s="136"/>
      <c r="AR1680" s="136"/>
      <c r="AS1680" s="136"/>
      <c r="AT1680" s="136"/>
      <c r="AU1680" s="136"/>
      <c r="AV1680" s="136"/>
      <c r="AW1680" s="136"/>
      <c r="AX1680" s="136"/>
      <c r="AY1680" s="136"/>
      <c r="AZ1680" s="136"/>
      <c r="BA1680" s="136"/>
      <c r="BB1680" s="136"/>
      <c r="BC1680" s="136"/>
      <c r="BD1680" s="136"/>
      <c r="BE1680" s="136"/>
      <c r="BF1680" s="136"/>
      <c r="BG1680" s="136"/>
      <c r="BH1680" s="136"/>
      <c r="BI1680" s="136"/>
      <c r="BJ1680" s="136"/>
      <c r="BK1680" s="136"/>
      <c r="BL1680" s="136"/>
      <c r="BM1680" s="136"/>
      <c r="BN1680" s="136"/>
      <c r="BO1680" s="136"/>
      <c r="BP1680" s="136"/>
      <c r="BQ1680" s="136"/>
      <c r="BR1680" s="136"/>
      <c r="BS1680" s="136"/>
      <c r="BT1680" s="136"/>
      <c r="BU1680" s="136"/>
    </row>
    <row r="1681" spans="1:73">
      <c r="A1681" s="145"/>
      <c r="B1681" s="83"/>
      <c r="C1681" s="83"/>
      <c r="D1681" s="136"/>
      <c r="E1681" s="136"/>
      <c r="F1681" s="136"/>
      <c r="G1681" s="136"/>
      <c r="H1681" s="136"/>
      <c r="I1681" s="137"/>
      <c r="J1681" s="137"/>
      <c r="K1681" s="137"/>
      <c r="L1681" s="136"/>
      <c r="M1681" s="136"/>
      <c r="N1681" s="145"/>
      <c r="O1681" s="136"/>
      <c r="P1681" s="136"/>
      <c r="Q1681" s="137"/>
      <c r="R1681" s="136"/>
      <c r="S1681" s="136"/>
      <c r="T1681" s="137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8"/>
      <c r="AE1681" s="138"/>
      <c r="AF1681" s="138"/>
      <c r="AG1681" s="138"/>
      <c r="AH1681" s="138"/>
      <c r="AI1681" s="138"/>
      <c r="AJ1681" s="138"/>
      <c r="AK1681" s="138"/>
      <c r="AL1681" s="138"/>
      <c r="AM1681" s="138"/>
      <c r="AN1681" s="138"/>
      <c r="AO1681" s="138"/>
      <c r="AP1681" s="136"/>
      <c r="AQ1681" s="136"/>
      <c r="AR1681" s="136"/>
      <c r="AS1681" s="136"/>
      <c r="AT1681" s="136"/>
      <c r="AU1681" s="136"/>
      <c r="AV1681" s="136"/>
      <c r="AW1681" s="136"/>
      <c r="AX1681" s="136"/>
      <c r="AY1681" s="136"/>
      <c r="AZ1681" s="136"/>
      <c r="BA1681" s="136"/>
      <c r="BB1681" s="136"/>
      <c r="BC1681" s="136"/>
      <c r="BD1681" s="136"/>
      <c r="BE1681" s="136"/>
      <c r="BF1681" s="136"/>
      <c r="BG1681" s="136"/>
      <c r="BH1681" s="136"/>
      <c r="BI1681" s="136"/>
      <c r="BJ1681" s="136"/>
      <c r="BK1681" s="136"/>
      <c r="BL1681" s="136"/>
      <c r="BM1681" s="136"/>
      <c r="BN1681" s="136"/>
      <c r="BO1681" s="136"/>
      <c r="BP1681" s="136"/>
      <c r="BQ1681" s="136"/>
      <c r="BR1681" s="136"/>
      <c r="BS1681" s="136"/>
      <c r="BT1681" s="136"/>
      <c r="BU1681" s="136"/>
    </row>
    <row r="1682" spans="1:73">
      <c r="A1682" s="145"/>
      <c r="B1682" s="83"/>
      <c r="C1682" s="83"/>
      <c r="D1682" s="136"/>
      <c r="E1682" s="136"/>
      <c r="F1682" s="136"/>
      <c r="G1682" s="136"/>
      <c r="H1682" s="136"/>
      <c r="I1682" s="137"/>
      <c r="J1682" s="137"/>
      <c r="K1682" s="137"/>
      <c r="L1682" s="136"/>
      <c r="M1682" s="136"/>
      <c r="N1682" s="145"/>
      <c r="O1682" s="136"/>
      <c r="P1682" s="136"/>
      <c r="Q1682" s="137"/>
      <c r="R1682" s="136"/>
      <c r="S1682" s="136"/>
      <c r="T1682" s="137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8"/>
      <c r="AE1682" s="138"/>
      <c r="AF1682" s="138"/>
      <c r="AG1682" s="138"/>
      <c r="AH1682" s="138"/>
      <c r="AI1682" s="138"/>
      <c r="AJ1682" s="138"/>
      <c r="AK1682" s="138"/>
      <c r="AL1682" s="138"/>
      <c r="AM1682" s="138"/>
      <c r="AN1682" s="138"/>
      <c r="AO1682" s="138"/>
      <c r="AP1682" s="136"/>
      <c r="AQ1682" s="136"/>
      <c r="AR1682" s="136"/>
      <c r="AS1682" s="136"/>
      <c r="AT1682" s="136"/>
      <c r="AU1682" s="136"/>
      <c r="AV1682" s="136"/>
      <c r="AW1682" s="136"/>
      <c r="AX1682" s="136"/>
      <c r="AY1682" s="136"/>
      <c r="AZ1682" s="136"/>
      <c r="BA1682" s="136"/>
      <c r="BB1682" s="136"/>
      <c r="BC1682" s="136"/>
      <c r="BD1682" s="136"/>
      <c r="BE1682" s="136"/>
      <c r="BF1682" s="136"/>
      <c r="BG1682" s="136"/>
      <c r="BH1682" s="136"/>
      <c r="BI1682" s="136"/>
      <c r="BJ1682" s="136"/>
      <c r="BK1682" s="136"/>
      <c r="BL1682" s="136"/>
      <c r="BM1682" s="136"/>
      <c r="BN1682" s="136"/>
      <c r="BO1682" s="136"/>
      <c r="BP1682" s="136"/>
      <c r="BQ1682" s="136"/>
      <c r="BR1682" s="136"/>
      <c r="BS1682" s="136"/>
      <c r="BT1682" s="136"/>
      <c r="BU1682" s="136"/>
    </row>
    <row r="1683" spans="1:73">
      <c r="A1683" s="145"/>
      <c r="B1683" s="83"/>
      <c r="C1683" s="83"/>
      <c r="D1683" s="136"/>
      <c r="E1683" s="136"/>
      <c r="F1683" s="136"/>
      <c r="G1683" s="136"/>
      <c r="H1683" s="136"/>
      <c r="I1683" s="137"/>
      <c r="J1683" s="137"/>
      <c r="K1683" s="137"/>
      <c r="L1683" s="136"/>
      <c r="M1683" s="136"/>
      <c r="N1683" s="145"/>
      <c r="O1683" s="136"/>
      <c r="P1683" s="136"/>
      <c r="Q1683" s="137"/>
      <c r="R1683" s="136"/>
      <c r="S1683" s="136"/>
      <c r="T1683" s="137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8"/>
      <c r="AE1683" s="138"/>
      <c r="AF1683" s="138"/>
      <c r="AG1683" s="138"/>
      <c r="AH1683" s="138"/>
      <c r="AI1683" s="138"/>
      <c r="AJ1683" s="138"/>
      <c r="AK1683" s="138"/>
      <c r="AL1683" s="138"/>
      <c r="AM1683" s="138"/>
      <c r="AN1683" s="138"/>
      <c r="AO1683" s="138"/>
      <c r="AP1683" s="136"/>
      <c r="AQ1683" s="136"/>
      <c r="AR1683" s="136"/>
      <c r="AS1683" s="136"/>
      <c r="AT1683" s="136"/>
      <c r="AU1683" s="136"/>
      <c r="AV1683" s="136"/>
      <c r="AW1683" s="136"/>
      <c r="AX1683" s="136"/>
      <c r="AY1683" s="136"/>
      <c r="AZ1683" s="136"/>
      <c r="BA1683" s="136"/>
      <c r="BB1683" s="136"/>
      <c r="BC1683" s="136"/>
      <c r="BD1683" s="136"/>
      <c r="BE1683" s="136"/>
      <c r="BF1683" s="136"/>
      <c r="BG1683" s="136"/>
      <c r="BH1683" s="136"/>
      <c r="BI1683" s="136"/>
      <c r="BJ1683" s="136"/>
      <c r="BK1683" s="136"/>
      <c r="BL1683" s="136"/>
      <c r="BM1683" s="136"/>
      <c r="BN1683" s="136"/>
      <c r="BO1683" s="136"/>
      <c r="BP1683" s="136"/>
      <c r="BQ1683" s="136"/>
      <c r="BR1683" s="136"/>
      <c r="BS1683" s="136"/>
      <c r="BT1683" s="136"/>
      <c r="BU1683" s="136"/>
    </row>
    <row r="1684" spans="1:73">
      <c r="A1684" s="145"/>
      <c r="B1684" s="83"/>
      <c r="C1684" s="83"/>
      <c r="D1684" s="136"/>
      <c r="E1684" s="136"/>
      <c r="F1684" s="136"/>
      <c r="G1684" s="136"/>
      <c r="H1684" s="136"/>
      <c r="I1684" s="137"/>
      <c r="J1684" s="137"/>
      <c r="K1684" s="137"/>
      <c r="L1684" s="136"/>
      <c r="M1684" s="136"/>
      <c r="N1684" s="145"/>
      <c r="O1684" s="136"/>
      <c r="P1684" s="136"/>
      <c r="Q1684" s="137"/>
      <c r="R1684" s="136"/>
      <c r="S1684" s="136"/>
      <c r="T1684" s="137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8"/>
      <c r="AE1684" s="138"/>
      <c r="AF1684" s="138"/>
      <c r="AG1684" s="138"/>
      <c r="AH1684" s="138"/>
      <c r="AI1684" s="138"/>
      <c r="AJ1684" s="138"/>
      <c r="AK1684" s="138"/>
      <c r="AL1684" s="138"/>
      <c r="AM1684" s="138"/>
      <c r="AN1684" s="138"/>
      <c r="AO1684" s="138"/>
      <c r="AP1684" s="136"/>
      <c r="AQ1684" s="136"/>
      <c r="AR1684" s="136"/>
      <c r="AS1684" s="136"/>
      <c r="AT1684" s="136"/>
      <c r="AU1684" s="136"/>
      <c r="AV1684" s="136"/>
      <c r="AW1684" s="136"/>
      <c r="AX1684" s="136"/>
      <c r="AY1684" s="136"/>
      <c r="AZ1684" s="136"/>
      <c r="BA1684" s="136"/>
      <c r="BB1684" s="136"/>
      <c r="BC1684" s="136"/>
      <c r="BD1684" s="136"/>
      <c r="BE1684" s="136"/>
      <c r="BF1684" s="136"/>
      <c r="BG1684" s="136"/>
      <c r="BH1684" s="136"/>
      <c r="BI1684" s="136"/>
      <c r="BJ1684" s="136"/>
      <c r="BK1684" s="136"/>
      <c r="BL1684" s="136"/>
      <c r="BM1684" s="136"/>
      <c r="BN1684" s="136"/>
      <c r="BO1684" s="136"/>
      <c r="BP1684" s="136"/>
      <c r="BQ1684" s="136"/>
      <c r="BR1684" s="136"/>
      <c r="BS1684" s="136"/>
      <c r="BT1684" s="136"/>
      <c r="BU1684" s="136"/>
    </row>
    <row r="1685" spans="1:73">
      <c r="A1685" s="145"/>
      <c r="B1685" s="83"/>
      <c r="C1685" s="83"/>
      <c r="D1685" s="136"/>
      <c r="E1685" s="136"/>
      <c r="F1685" s="136"/>
      <c r="G1685" s="136"/>
      <c r="H1685" s="136"/>
      <c r="I1685" s="137"/>
      <c r="J1685" s="137"/>
      <c r="K1685" s="137"/>
      <c r="L1685" s="136"/>
      <c r="M1685" s="136"/>
      <c r="N1685" s="145"/>
      <c r="O1685" s="136"/>
      <c r="P1685" s="136"/>
      <c r="Q1685" s="137"/>
      <c r="R1685" s="136"/>
      <c r="S1685" s="136"/>
      <c r="T1685" s="137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8"/>
      <c r="AE1685" s="138"/>
      <c r="AF1685" s="138"/>
      <c r="AG1685" s="138"/>
      <c r="AH1685" s="138"/>
      <c r="AI1685" s="138"/>
      <c r="AJ1685" s="138"/>
      <c r="AK1685" s="138"/>
      <c r="AL1685" s="138"/>
      <c r="AM1685" s="138"/>
      <c r="AN1685" s="138"/>
      <c r="AO1685" s="138"/>
      <c r="AP1685" s="136"/>
      <c r="AQ1685" s="136"/>
      <c r="AR1685" s="136"/>
      <c r="AS1685" s="136"/>
      <c r="AT1685" s="136"/>
      <c r="AU1685" s="136"/>
      <c r="AV1685" s="136"/>
      <c r="AW1685" s="136"/>
      <c r="AX1685" s="136"/>
      <c r="AY1685" s="136"/>
      <c r="AZ1685" s="136"/>
      <c r="BA1685" s="136"/>
      <c r="BB1685" s="136"/>
      <c r="BC1685" s="136"/>
      <c r="BD1685" s="136"/>
      <c r="BE1685" s="136"/>
      <c r="BF1685" s="136"/>
      <c r="BG1685" s="136"/>
      <c r="BH1685" s="136"/>
      <c r="BI1685" s="136"/>
      <c r="BJ1685" s="136"/>
      <c r="BK1685" s="136"/>
      <c r="BL1685" s="136"/>
      <c r="BM1685" s="136"/>
      <c r="BN1685" s="136"/>
      <c r="BO1685" s="136"/>
      <c r="BP1685" s="136"/>
      <c r="BQ1685" s="136"/>
      <c r="BR1685" s="136"/>
      <c r="BS1685" s="136"/>
      <c r="BT1685" s="136"/>
      <c r="BU1685" s="136"/>
    </row>
    <row r="1686" spans="1:73">
      <c r="A1686" s="145"/>
      <c r="B1686" s="83"/>
      <c r="C1686" s="83"/>
      <c r="D1686" s="136"/>
      <c r="E1686" s="136"/>
      <c r="F1686" s="136"/>
      <c r="G1686" s="136"/>
      <c r="H1686" s="136"/>
      <c r="I1686" s="137"/>
      <c r="J1686" s="137"/>
      <c r="K1686" s="137"/>
      <c r="L1686" s="136"/>
      <c r="M1686" s="136"/>
      <c r="N1686" s="145"/>
      <c r="O1686" s="136"/>
      <c r="P1686" s="136"/>
      <c r="Q1686" s="137"/>
      <c r="R1686" s="136"/>
      <c r="S1686" s="136"/>
      <c r="T1686" s="137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8"/>
      <c r="AE1686" s="138"/>
      <c r="AF1686" s="138"/>
      <c r="AG1686" s="138"/>
      <c r="AH1686" s="138"/>
      <c r="AI1686" s="138"/>
      <c r="AJ1686" s="138"/>
      <c r="AK1686" s="138"/>
      <c r="AL1686" s="138"/>
      <c r="AM1686" s="138"/>
      <c r="AN1686" s="138"/>
      <c r="AO1686" s="138"/>
      <c r="AP1686" s="136"/>
      <c r="AQ1686" s="136"/>
      <c r="AR1686" s="136"/>
      <c r="AS1686" s="136"/>
      <c r="AT1686" s="136"/>
      <c r="AU1686" s="136"/>
      <c r="AV1686" s="136"/>
      <c r="AW1686" s="136"/>
      <c r="AX1686" s="136"/>
      <c r="AY1686" s="136"/>
      <c r="AZ1686" s="136"/>
      <c r="BA1686" s="136"/>
      <c r="BB1686" s="136"/>
      <c r="BC1686" s="136"/>
      <c r="BD1686" s="136"/>
      <c r="BE1686" s="136"/>
      <c r="BF1686" s="136"/>
      <c r="BG1686" s="136"/>
      <c r="BH1686" s="136"/>
      <c r="BI1686" s="136"/>
      <c r="BJ1686" s="136"/>
      <c r="BK1686" s="136"/>
      <c r="BL1686" s="136"/>
      <c r="BM1686" s="136"/>
      <c r="BN1686" s="136"/>
      <c r="BO1686" s="136"/>
      <c r="BP1686" s="136"/>
      <c r="BQ1686" s="136"/>
      <c r="BR1686" s="136"/>
      <c r="BS1686" s="136"/>
      <c r="BT1686" s="136"/>
      <c r="BU1686" s="136"/>
    </row>
    <row r="1687" spans="1:73">
      <c r="A1687" s="145"/>
      <c r="B1687" s="83"/>
      <c r="C1687" s="83"/>
      <c r="D1687" s="136"/>
      <c r="E1687" s="136"/>
      <c r="F1687" s="136"/>
      <c r="G1687" s="136"/>
      <c r="H1687" s="136"/>
      <c r="I1687" s="137"/>
      <c r="J1687" s="137"/>
      <c r="K1687" s="137"/>
      <c r="L1687" s="136"/>
      <c r="M1687" s="136"/>
      <c r="N1687" s="145"/>
      <c r="O1687" s="136"/>
      <c r="P1687" s="136"/>
      <c r="Q1687" s="137"/>
      <c r="R1687" s="136"/>
      <c r="S1687" s="136"/>
      <c r="T1687" s="137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8"/>
      <c r="AE1687" s="138"/>
      <c r="AF1687" s="138"/>
      <c r="AG1687" s="138"/>
      <c r="AH1687" s="138"/>
      <c r="AI1687" s="138"/>
      <c r="AJ1687" s="138"/>
      <c r="AK1687" s="138"/>
      <c r="AL1687" s="138"/>
      <c r="AM1687" s="138"/>
      <c r="AN1687" s="138"/>
      <c r="AO1687" s="138"/>
      <c r="AP1687" s="136"/>
      <c r="AQ1687" s="136"/>
      <c r="AR1687" s="136"/>
      <c r="AS1687" s="136"/>
      <c r="AT1687" s="136"/>
      <c r="AU1687" s="136"/>
      <c r="AV1687" s="136"/>
      <c r="AW1687" s="136"/>
      <c r="AX1687" s="136"/>
      <c r="AY1687" s="136"/>
      <c r="AZ1687" s="136"/>
      <c r="BA1687" s="136"/>
      <c r="BB1687" s="136"/>
      <c r="BC1687" s="136"/>
      <c r="BD1687" s="136"/>
      <c r="BE1687" s="136"/>
      <c r="BF1687" s="136"/>
      <c r="BG1687" s="136"/>
      <c r="BH1687" s="136"/>
      <c r="BI1687" s="136"/>
      <c r="BJ1687" s="136"/>
      <c r="BK1687" s="136"/>
      <c r="BL1687" s="136"/>
      <c r="BM1687" s="136"/>
      <c r="BN1687" s="136"/>
      <c r="BO1687" s="136"/>
      <c r="BP1687" s="136"/>
      <c r="BQ1687" s="136"/>
      <c r="BR1687" s="136"/>
      <c r="BS1687" s="136"/>
      <c r="BT1687" s="136"/>
      <c r="BU1687" s="136"/>
    </row>
    <row r="1688" spans="1:73">
      <c r="A1688" s="145"/>
      <c r="B1688" s="83"/>
      <c r="C1688" s="83"/>
      <c r="D1688" s="136"/>
      <c r="E1688" s="136"/>
      <c r="F1688" s="136"/>
      <c r="G1688" s="136"/>
      <c r="H1688" s="136"/>
      <c r="I1688" s="137"/>
      <c r="J1688" s="137"/>
      <c r="K1688" s="137"/>
      <c r="L1688" s="136"/>
      <c r="M1688" s="136"/>
      <c r="N1688" s="145"/>
      <c r="O1688" s="136"/>
      <c r="P1688" s="136"/>
      <c r="Q1688" s="137"/>
      <c r="R1688" s="136"/>
      <c r="S1688" s="136"/>
      <c r="T1688" s="137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8"/>
      <c r="AE1688" s="138"/>
      <c r="AF1688" s="138"/>
      <c r="AG1688" s="138"/>
      <c r="AH1688" s="138"/>
      <c r="AI1688" s="138"/>
      <c r="AJ1688" s="138"/>
      <c r="AK1688" s="138"/>
      <c r="AL1688" s="138"/>
      <c r="AM1688" s="138"/>
      <c r="AN1688" s="138"/>
      <c r="AO1688" s="138"/>
      <c r="AP1688" s="136"/>
      <c r="AQ1688" s="136"/>
      <c r="AR1688" s="136"/>
      <c r="AS1688" s="136"/>
      <c r="AT1688" s="136"/>
      <c r="AU1688" s="136"/>
      <c r="AV1688" s="136"/>
      <c r="AW1688" s="136"/>
      <c r="AX1688" s="136"/>
      <c r="AY1688" s="136"/>
      <c r="AZ1688" s="136"/>
      <c r="BA1688" s="136"/>
      <c r="BB1688" s="136"/>
      <c r="BC1688" s="136"/>
      <c r="BD1688" s="136"/>
      <c r="BE1688" s="136"/>
      <c r="BF1688" s="136"/>
      <c r="BG1688" s="136"/>
      <c r="BH1688" s="136"/>
      <c r="BI1688" s="136"/>
      <c r="BJ1688" s="136"/>
      <c r="BK1688" s="136"/>
      <c r="BL1688" s="136"/>
      <c r="BM1688" s="136"/>
      <c r="BN1688" s="136"/>
      <c r="BO1688" s="136"/>
      <c r="BP1688" s="136"/>
      <c r="BQ1688" s="136"/>
      <c r="BR1688" s="136"/>
      <c r="BS1688" s="136"/>
      <c r="BT1688" s="136"/>
      <c r="BU1688" s="136"/>
    </row>
    <row r="1689" spans="1:73">
      <c r="A1689" s="145"/>
      <c r="B1689" s="83"/>
      <c r="C1689" s="83"/>
      <c r="D1689" s="136"/>
      <c r="E1689" s="136"/>
      <c r="F1689" s="136"/>
      <c r="G1689" s="136"/>
      <c r="H1689" s="136"/>
      <c r="I1689" s="137"/>
      <c r="J1689" s="137"/>
      <c r="K1689" s="137"/>
      <c r="L1689" s="136"/>
      <c r="M1689" s="136"/>
      <c r="N1689" s="145"/>
      <c r="O1689" s="136"/>
      <c r="P1689" s="136"/>
      <c r="Q1689" s="137"/>
      <c r="R1689" s="136"/>
      <c r="S1689" s="136"/>
      <c r="T1689" s="137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8"/>
      <c r="AE1689" s="138"/>
      <c r="AF1689" s="138"/>
      <c r="AG1689" s="138"/>
      <c r="AH1689" s="138"/>
      <c r="AI1689" s="138"/>
      <c r="AJ1689" s="138"/>
      <c r="AK1689" s="138"/>
      <c r="AL1689" s="138"/>
      <c r="AM1689" s="138"/>
      <c r="AN1689" s="138"/>
      <c r="AO1689" s="138"/>
      <c r="AP1689" s="136"/>
      <c r="AQ1689" s="136"/>
      <c r="AR1689" s="136"/>
      <c r="AS1689" s="136"/>
      <c r="AT1689" s="136"/>
      <c r="AU1689" s="136"/>
      <c r="AV1689" s="136"/>
      <c r="AW1689" s="136"/>
      <c r="AX1689" s="136"/>
      <c r="AY1689" s="136"/>
      <c r="AZ1689" s="136"/>
      <c r="BA1689" s="136"/>
      <c r="BB1689" s="136"/>
      <c r="BC1689" s="136"/>
      <c r="BD1689" s="136"/>
      <c r="BE1689" s="136"/>
      <c r="BF1689" s="136"/>
      <c r="BG1689" s="136"/>
      <c r="BH1689" s="136"/>
      <c r="BI1689" s="136"/>
      <c r="BJ1689" s="136"/>
      <c r="BK1689" s="136"/>
      <c r="BL1689" s="136"/>
      <c r="BM1689" s="136"/>
      <c r="BN1689" s="136"/>
      <c r="BO1689" s="136"/>
      <c r="BP1689" s="136"/>
      <c r="BQ1689" s="136"/>
      <c r="BR1689" s="136"/>
      <c r="BS1689" s="136"/>
      <c r="BT1689" s="136"/>
      <c r="BU1689" s="136"/>
    </row>
    <row r="1690" spans="1:73">
      <c r="A1690" s="145"/>
      <c r="B1690" s="83"/>
      <c r="C1690" s="83"/>
      <c r="D1690" s="136"/>
      <c r="E1690" s="136"/>
      <c r="F1690" s="136"/>
      <c r="G1690" s="136"/>
      <c r="H1690" s="136"/>
      <c r="I1690" s="137"/>
      <c r="J1690" s="137"/>
      <c r="K1690" s="137"/>
      <c r="L1690" s="136"/>
      <c r="M1690" s="136"/>
      <c r="N1690" s="145"/>
      <c r="O1690" s="136"/>
      <c r="P1690" s="136"/>
      <c r="Q1690" s="137"/>
      <c r="R1690" s="136"/>
      <c r="S1690" s="136"/>
      <c r="T1690" s="137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8"/>
      <c r="AE1690" s="138"/>
      <c r="AF1690" s="138"/>
      <c r="AG1690" s="138"/>
      <c r="AH1690" s="138"/>
      <c r="AI1690" s="138"/>
      <c r="AJ1690" s="138"/>
      <c r="AK1690" s="138"/>
      <c r="AL1690" s="138"/>
      <c r="AM1690" s="138"/>
      <c r="AN1690" s="138"/>
      <c r="AO1690" s="138"/>
      <c r="AP1690" s="136"/>
      <c r="AQ1690" s="136"/>
      <c r="AR1690" s="136"/>
      <c r="AS1690" s="136"/>
      <c r="AT1690" s="136"/>
      <c r="AU1690" s="136"/>
      <c r="AV1690" s="136"/>
      <c r="AW1690" s="136"/>
      <c r="AX1690" s="136"/>
      <c r="AY1690" s="136"/>
      <c r="AZ1690" s="136"/>
      <c r="BA1690" s="136"/>
      <c r="BB1690" s="136"/>
      <c r="BC1690" s="136"/>
      <c r="BD1690" s="136"/>
      <c r="BE1690" s="136"/>
      <c r="BF1690" s="136"/>
      <c r="BG1690" s="136"/>
      <c r="BH1690" s="136"/>
      <c r="BI1690" s="136"/>
      <c r="BJ1690" s="136"/>
      <c r="BK1690" s="136"/>
      <c r="BL1690" s="136"/>
      <c r="BM1690" s="136"/>
      <c r="BN1690" s="136"/>
      <c r="BO1690" s="136"/>
      <c r="BP1690" s="136"/>
      <c r="BQ1690" s="136"/>
      <c r="BR1690" s="136"/>
      <c r="BS1690" s="136"/>
      <c r="BT1690" s="136"/>
      <c r="BU1690" s="136"/>
    </row>
    <row r="1691" spans="1:73">
      <c r="A1691" s="145"/>
      <c r="B1691" s="83"/>
      <c r="C1691" s="83"/>
      <c r="D1691" s="136"/>
      <c r="E1691" s="136"/>
      <c r="F1691" s="136"/>
      <c r="G1691" s="136"/>
      <c r="H1691" s="136"/>
      <c r="I1691" s="137"/>
      <c r="J1691" s="137"/>
      <c r="K1691" s="137"/>
      <c r="L1691" s="136"/>
      <c r="M1691" s="136"/>
      <c r="N1691" s="145"/>
      <c r="O1691" s="136"/>
      <c r="P1691" s="136"/>
      <c r="Q1691" s="137"/>
      <c r="R1691" s="136"/>
      <c r="S1691" s="136"/>
      <c r="T1691" s="137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8"/>
      <c r="AE1691" s="138"/>
      <c r="AF1691" s="138"/>
      <c r="AG1691" s="138"/>
      <c r="AH1691" s="138"/>
      <c r="AI1691" s="138"/>
      <c r="AJ1691" s="138"/>
      <c r="AK1691" s="138"/>
      <c r="AL1691" s="138"/>
      <c r="AM1691" s="138"/>
      <c r="AN1691" s="138"/>
      <c r="AO1691" s="138"/>
      <c r="AP1691" s="136"/>
      <c r="AQ1691" s="136"/>
      <c r="AR1691" s="136"/>
      <c r="AS1691" s="136"/>
      <c r="AT1691" s="136"/>
      <c r="AU1691" s="136"/>
      <c r="AV1691" s="136"/>
      <c r="AW1691" s="136"/>
      <c r="AX1691" s="136"/>
      <c r="AY1691" s="136"/>
      <c r="AZ1691" s="136"/>
      <c r="BA1691" s="136"/>
      <c r="BB1691" s="136"/>
      <c r="BC1691" s="136"/>
      <c r="BD1691" s="136"/>
      <c r="BE1691" s="136"/>
      <c r="BF1691" s="136"/>
      <c r="BG1691" s="136"/>
      <c r="BH1691" s="136"/>
      <c r="BI1691" s="136"/>
      <c r="BJ1691" s="136"/>
      <c r="BK1691" s="136"/>
      <c r="BL1691" s="136"/>
      <c r="BM1691" s="136"/>
      <c r="BN1691" s="136"/>
      <c r="BO1691" s="136"/>
      <c r="BP1691" s="136"/>
      <c r="BQ1691" s="136"/>
      <c r="BR1691" s="136"/>
      <c r="BS1691" s="136"/>
      <c r="BT1691" s="136"/>
      <c r="BU1691" s="136"/>
    </row>
    <row r="1692" spans="1:73">
      <c r="A1692" s="145"/>
      <c r="B1692" s="83"/>
      <c r="C1692" s="83"/>
      <c r="D1692" s="136"/>
      <c r="E1692" s="136"/>
      <c r="F1692" s="136"/>
      <c r="G1692" s="136"/>
      <c r="H1692" s="136"/>
      <c r="I1692" s="137"/>
      <c r="J1692" s="137"/>
      <c r="K1692" s="137"/>
      <c r="L1692" s="136"/>
      <c r="M1692" s="136"/>
      <c r="N1692" s="145"/>
      <c r="O1692" s="136"/>
      <c r="P1692" s="136"/>
      <c r="Q1692" s="137"/>
      <c r="R1692" s="136"/>
      <c r="S1692" s="136"/>
      <c r="T1692" s="137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8"/>
      <c r="AE1692" s="138"/>
      <c r="AF1692" s="138"/>
      <c r="AG1692" s="138"/>
      <c r="AH1692" s="138"/>
      <c r="AI1692" s="138"/>
      <c r="AJ1692" s="138"/>
      <c r="AK1692" s="138"/>
      <c r="AL1692" s="138"/>
      <c r="AM1692" s="138"/>
      <c r="AN1692" s="138"/>
      <c r="AO1692" s="138"/>
      <c r="AP1692" s="136"/>
      <c r="AQ1692" s="136"/>
      <c r="AR1692" s="136"/>
      <c r="AS1692" s="136"/>
      <c r="AT1692" s="136"/>
      <c r="AU1692" s="136"/>
      <c r="AV1692" s="136"/>
      <c r="AW1692" s="136"/>
      <c r="AX1692" s="136"/>
      <c r="AY1692" s="136"/>
      <c r="AZ1692" s="136"/>
      <c r="BA1692" s="136"/>
      <c r="BB1692" s="136"/>
      <c r="BC1692" s="136"/>
      <c r="BD1692" s="136"/>
      <c r="BE1692" s="136"/>
      <c r="BF1692" s="136"/>
      <c r="BG1692" s="136"/>
      <c r="BH1692" s="136"/>
      <c r="BI1692" s="136"/>
      <c r="BJ1692" s="136"/>
      <c r="BK1692" s="136"/>
      <c r="BL1692" s="136"/>
      <c r="BM1692" s="136"/>
      <c r="BN1692" s="136"/>
      <c r="BO1692" s="136"/>
      <c r="BP1692" s="136"/>
      <c r="BQ1692" s="136"/>
      <c r="BR1692" s="136"/>
      <c r="BS1692" s="136"/>
      <c r="BT1692" s="136"/>
      <c r="BU1692" s="136"/>
    </row>
    <row r="1693" spans="1:73">
      <c r="A1693" s="145"/>
      <c r="B1693" s="83"/>
      <c r="C1693" s="83"/>
      <c r="D1693" s="136"/>
      <c r="E1693" s="136"/>
      <c r="F1693" s="136"/>
      <c r="G1693" s="136"/>
      <c r="H1693" s="136"/>
      <c r="I1693" s="137"/>
      <c r="J1693" s="137"/>
      <c r="K1693" s="137"/>
      <c r="L1693" s="136"/>
      <c r="M1693" s="136"/>
      <c r="N1693" s="145"/>
      <c r="O1693" s="136"/>
      <c r="P1693" s="136"/>
      <c r="Q1693" s="137"/>
      <c r="R1693" s="136"/>
      <c r="S1693" s="136"/>
      <c r="T1693" s="137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8"/>
      <c r="AE1693" s="138"/>
      <c r="AF1693" s="138"/>
      <c r="AG1693" s="138"/>
      <c r="AH1693" s="138"/>
      <c r="AI1693" s="138"/>
      <c r="AJ1693" s="138"/>
      <c r="AK1693" s="138"/>
      <c r="AL1693" s="138"/>
      <c r="AM1693" s="138"/>
      <c r="AN1693" s="138"/>
      <c r="AO1693" s="138"/>
      <c r="AP1693" s="136"/>
      <c r="AQ1693" s="136"/>
      <c r="AR1693" s="136"/>
      <c r="AS1693" s="136"/>
      <c r="AT1693" s="136"/>
      <c r="AU1693" s="136"/>
      <c r="AV1693" s="136"/>
      <c r="AW1693" s="136"/>
      <c r="AX1693" s="136"/>
      <c r="AY1693" s="136"/>
      <c r="AZ1693" s="136"/>
      <c r="BA1693" s="136"/>
      <c r="BB1693" s="136"/>
      <c r="BC1693" s="136"/>
      <c r="BD1693" s="136"/>
      <c r="BE1693" s="136"/>
      <c r="BF1693" s="136"/>
      <c r="BG1693" s="136"/>
      <c r="BH1693" s="136"/>
      <c r="BI1693" s="136"/>
      <c r="BJ1693" s="136"/>
      <c r="BK1693" s="136"/>
      <c r="BL1693" s="136"/>
      <c r="BM1693" s="136"/>
      <c r="BN1693" s="136"/>
      <c r="BO1693" s="136"/>
      <c r="BP1693" s="136"/>
      <c r="BQ1693" s="136"/>
      <c r="BR1693" s="136"/>
      <c r="BS1693" s="136"/>
      <c r="BT1693" s="136"/>
      <c r="BU1693" s="136"/>
    </row>
    <row r="1694" spans="1:73">
      <c r="A1694" s="145"/>
      <c r="B1694" s="83"/>
      <c r="C1694" s="83"/>
      <c r="D1694" s="136"/>
      <c r="E1694" s="136"/>
      <c r="F1694" s="136"/>
      <c r="G1694" s="136"/>
      <c r="H1694" s="136"/>
      <c r="I1694" s="137"/>
      <c r="J1694" s="137"/>
      <c r="K1694" s="137"/>
      <c r="L1694" s="136"/>
      <c r="M1694" s="136"/>
      <c r="N1694" s="145"/>
      <c r="O1694" s="136"/>
      <c r="P1694" s="136"/>
      <c r="Q1694" s="137"/>
      <c r="R1694" s="136"/>
      <c r="S1694" s="136"/>
      <c r="T1694" s="137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8"/>
      <c r="AE1694" s="138"/>
      <c r="AF1694" s="138"/>
      <c r="AG1694" s="138"/>
      <c r="AH1694" s="138"/>
      <c r="AI1694" s="138"/>
      <c r="AJ1694" s="138"/>
      <c r="AK1694" s="138"/>
      <c r="AL1694" s="138"/>
      <c r="AM1694" s="138"/>
      <c r="AN1694" s="138"/>
      <c r="AO1694" s="138"/>
      <c r="AP1694" s="136"/>
      <c r="AQ1694" s="136"/>
      <c r="AR1694" s="136"/>
      <c r="AS1694" s="136"/>
      <c r="AT1694" s="136"/>
      <c r="AU1694" s="136"/>
      <c r="AV1694" s="136"/>
      <c r="AW1694" s="136"/>
      <c r="AX1694" s="136"/>
      <c r="AY1694" s="136"/>
      <c r="AZ1694" s="136"/>
      <c r="BA1694" s="136"/>
      <c r="BB1694" s="136"/>
      <c r="BC1694" s="136"/>
      <c r="BD1694" s="136"/>
      <c r="BE1694" s="136"/>
      <c r="BF1694" s="136"/>
      <c r="BG1694" s="136"/>
      <c r="BH1694" s="136"/>
      <c r="BI1694" s="136"/>
      <c r="BJ1694" s="136"/>
      <c r="BK1694" s="136"/>
      <c r="BL1694" s="136"/>
      <c r="BM1694" s="136"/>
      <c r="BN1694" s="136"/>
      <c r="BO1694" s="136"/>
      <c r="BP1694" s="136"/>
      <c r="BQ1694" s="136"/>
      <c r="BR1694" s="136"/>
      <c r="BS1694" s="136"/>
      <c r="BT1694" s="136"/>
      <c r="BU1694" s="136"/>
    </row>
    <row r="1695" spans="1:73">
      <c r="A1695" s="145"/>
      <c r="B1695" s="83"/>
      <c r="C1695" s="83"/>
      <c r="D1695" s="136"/>
      <c r="E1695" s="136"/>
      <c r="F1695" s="136"/>
      <c r="G1695" s="136"/>
      <c r="H1695" s="136"/>
      <c r="I1695" s="137"/>
      <c r="J1695" s="137"/>
      <c r="K1695" s="137"/>
      <c r="L1695" s="136"/>
      <c r="M1695" s="136"/>
      <c r="N1695" s="145"/>
      <c r="O1695" s="136"/>
      <c r="P1695" s="136"/>
      <c r="Q1695" s="137"/>
      <c r="R1695" s="136"/>
      <c r="S1695" s="136"/>
      <c r="T1695" s="137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8"/>
      <c r="AE1695" s="138"/>
      <c r="AF1695" s="138"/>
      <c r="AG1695" s="138"/>
      <c r="AH1695" s="138"/>
      <c r="AI1695" s="138"/>
      <c r="AJ1695" s="138"/>
      <c r="AK1695" s="138"/>
      <c r="AL1695" s="138"/>
      <c r="AM1695" s="138"/>
      <c r="AN1695" s="138"/>
      <c r="AO1695" s="138"/>
      <c r="AP1695" s="136"/>
      <c r="AQ1695" s="136"/>
      <c r="AR1695" s="136"/>
      <c r="AS1695" s="136"/>
      <c r="AT1695" s="136"/>
      <c r="AU1695" s="136"/>
      <c r="AV1695" s="136"/>
      <c r="AW1695" s="136"/>
      <c r="AX1695" s="136"/>
      <c r="AY1695" s="136"/>
      <c r="AZ1695" s="136"/>
      <c r="BA1695" s="136"/>
      <c r="BB1695" s="136"/>
      <c r="BC1695" s="136"/>
      <c r="BD1695" s="136"/>
      <c r="BE1695" s="136"/>
      <c r="BF1695" s="136"/>
      <c r="BG1695" s="136"/>
      <c r="BH1695" s="136"/>
      <c r="BI1695" s="136"/>
      <c r="BJ1695" s="136"/>
      <c r="BK1695" s="136"/>
      <c r="BL1695" s="136"/>
      <c r="BM1695" s="136"/>
      <c r="BN1695" s="136"/>
      <c r="BO1695" s="136"/>
      <c r="BP1695" s="136"/>
      <c r="BQ1695" s="136"/>
      <c r="BR1695" s="136"/>
      <c r="BS1695" s="136"/>
      <c r="BT1695" s="136"/>
      <c r="BU1695" s="136"/>
    </row>
    <row r="1696" spans="1:73">
      <c r="A1696" s="145"/>
      <c r="B1696" s="83"/>
      <c r="C1696" s="83"/>
      <c r="D1696" s="136"/>
      <c r="E1696" s="136"/>
      <c r="F1696" s="136"/>
      <c r="G1696" s="136"/>
      <c r="H1696" s="136"/>
      <c r="I1696" s="137"/>
      <c r="J1696" s="137"/>
      <c r="K1696" s="137"/>
      <c r="L1696" s="136"/>
      <c r="M1696" s="136"/>
      <c r="N1696" s="145"/>
      <c r="O1696" s="136"/>
      <c r="P1696" s="136"/>
      <c r="Q1696" s="137"/>
      <c r="R1696" s="136"/>
      <c r="S1696" s="136"/>
      <c r="T1696" s="137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8"/>
      <c r="AE1696" s="138"/>
      <c r="AF1696" s="138"/>
      <c r="AG1696" s="138"/>
      <c r="AH1696" s="138"/>
      <c r="AI1696" s="138"/>
      <c r="AJ1696" s="138"/>
      <c r="AK1696" s="138"/>
      <c r="AL1696" s="138"/>
      <c r="AM1696" s="138"/>
      <c r="AN1696" s="138"/>
      <c r="AO1696" s="138"/>
      <c r="AP1696" s="136"/>
      <c r="AQ1696" s="136"/>
      <c r="AR1696" s="136"/>
      <c r="AS1696" s="136"/>
      <c r="AT1696" s="136"/>
      <c r="AU1696" s="136"/>
      <c r="AV1696" s="136"/>
      <c r="AW1696" s="136"/>
      <c r="AX1696" s="136"/>
      <c r="AY1696" s="136"/>
      <c r="AZ1696" s="136"/>
      <c r="BA1696" s="136"/>
      <c r="BB1696" s="136"/>
      <c r="BC1696" s="136"/>
      <c r="BD1696" s="136"/>
      <c r="BE1696" s="136"/>
      <c r="BF1696" s="136"/>
      <c r="BG1696" s="136"/>
      <c r="BH1696" s="136"/>
      <c r="BI1696" s="136"/>
      <c r="BJ1696" s="136"/>
      <c r="BK1696" s="136"/>
      <c r="BL1696" s="136"/>
      <c r="BM1696" s="136"/>
      <c r="BN1696" s="136"/>
      <c r="BO1696" s="136"/>
      <c r="BP1696" s="136"/>
      <c r="BQ1696" s="136"/>
      <c r="BR1696" s="136"/>
      <c r="BS1696" s="136"/>
      <c r="BT1696" s="136"/>
      <c r="BU1696" s="136"/>
    </row>
    <row r="1697" spans="1:73">
      <c r="A1697" s="145"/>
      <c r="B1697" s="83"/>
      <c r="C1697" s="83"/>
      <c r="D1697" s="136"/>
      <c r="E1697" s="136"/>
      <c r="F1697" s="136"/>
      <c r="G1697" s="136"/>
      <c r="H1697" s="136"/>
      <c r="I1697" s="137"/>
      <c r="J1697" s="137"/>
      <c r="K1697" s="137"/>
      <c r="L1697" s="136"/>
      <c r="M1697" s="136"/>
      <c r="N1697" s="145"/>
      <c r="O1697" s="136"/>
      <c r="P1697" s="136"/>
      <c r="Q1697" s="137"/>
      <c r="R1697" s="136"/>
      <c r="S1697" s="136"/>
      <c r="T1697" s="137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8"/>
      <c r="AE1697" s="138"/>
      <c r="AF1697" s="138"/>
      <c r="AG1697" s="138"/>
      <c r="AH1697" s="138"/>
      <c r="AI1697" s="138"/>
      <c r="AJ1697" s="138"/>
      <c r="AK1697" s="138"/>
      <c r="AL1697" s="138"/>
      <c r="AM1697" s="138"/>
      <c r="AN1697" s="138"/>
      <c r="AO1697" s="138"/>
      <c r="AP1697" s="136"/>
      <c r="AQ1697" s="136"/>
      <c r="AR1697" s="136"/>
      <c r="AS1697" s="136"/>
      <c r="AT1697" s="136"/>
      <c r="AU1697" s="136"/>
      <c r="AV1697" s="136"/>
      <c r="AW1697" s="136"/>
      <c r="AX1697" s="136"/>
      <c r="AY1697" s="136"/>
      <c r="AZ1697" s="136"/>
      <c r="BA1697" s="136"/>
      <c r="BB1697" s="136"/>
      <c r="BC1697" s="136"/>
      <c r="BD1697" s="136"/>
      <c r="BE1697" s="136"/>
      <c r="BF1697" s="136"/>
      <c r="BG1697" s="136"/>
      <c r="BH1697" s="136"/>
      <c r="BI1697" s="136"/>
      <c r="BJ1697" s="136"/>
      <c r="BK1697" s="136"/>
      <c r="BL1697" s="136"/>
      <c r="BM1697" s="136"/>
      <c r="BN1697" s="136"/>
      <c r="BO1697" s="136"/>
      <c r="BP1697" s="136"/>
      <c r="BQ1697" s="136"/>
      <c r="BR1697" s="136"/>
      <c r="BS1697" s="136"/>
      <c r="BT1697" s="136"/>
      <c r="BU1697" s="136"/>
    </row>
    <row r="1698" spans="1:73">
      <c r="A1698" s="145"/>
      <c r="B1698" s="83"/>
      <c r="C1698" s="83"/>
      <c r="D1698" s="136"/>
      <c r="E1698" s="136"/>
      <c r="F1698" s="136"/>
      <c r="G1698" s="136"/>
      <c r="H1698" s="136"/>
      <c r="I1698" s="137"/>
      <c r="J1698" s="137"/>
      <c r="K1698" s="137"/>
      <c r="L1698" s="136"/>
      <c r="M1698" s="136"/>
      <c r="N1698" s="145"/>
      <c r="O1698" s="136"/>
      <c r="P1698" s="136"/>
      <c r="Q1698" s="137"/>
      <c r="R1698" s="136"/>
      <c r="S1698" s="136"/>
      <c r="T1698" s="137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8"/>
      <c r="AE1698" s="138"/>
      <c r="AF1698" s="138"/>
      <c r="AG1698" s="138"/>
      <c r="AH1698" s="138"/>
      <c r="AI1698" s="138"/>
      <c r="AJ1698" s="138"/>
      <c r="AK1698" s="138"/>
      <c r="AL1698" s="138"/>
      <c r="AM1698" s="138"/>
      <c r="AN1698" s="138"/>
      <c r="AO1698" s="138"/>
      <c r="AP1698" s="136"/>
      <c r="AQ1698" s="136"/>
      <c r="AR1698" s="136"/>
      <c r="AS1698" s="136"/>
      <c r="AT1698" s="136"/>
      <c r="AU1698" s="136"/>
      <c r="AV1698" s="136"/>
      <c r="AW1698" s="136"/>
      <c r="AX1698" s="136"/>
      <c r="AY1698" s="136"/>
      <c r="AZ1698" s="136"/>
      <c r="BA1698" s="136"/>
      <c r="BB1698" s="136"/>
      <c r="BC1698" s="136"/>
      <c r="BD1698" s="136"/>
      <c r="BE1698" s="136"/>
      <c r="BF1698" s="136"/>
      <c r="BG1698" s="136"/>
      <c r="BH1698" s="136"/>
      <c r="BI1698" s="136"/>
      <c r="BJ1698" s="136"/>
      <c r="BK1698" s="136"/>
      <c r="BL1698" s="136"/>
      <c r="BM1698" s="136"/>
      <c r="BN1698" s="136"/>
      <c r="BO1698" s="136"/>
      <c r="BP1698" s="136"/>
      <c r="BQ1698" s="136"/>
      <c r="BR1698" s="136"/>
      <c r="BS1698" s="136"/>
      <c r="BT1698" s="136"/>
      <c r="BU1698" s="136"/>
    </row>
    <row r="1699" spans="1:73">
      <c r="A1699" s="145"/>
      <c r="B1699" s="83"/>
      <c r="C1699" s="83"/>
      <c r="D1699" s="136"/>
      <c r="E1699" s="136"/>
      <c r="F1699" s="136"/>
      <c r="G1699" s="136"/>
      <c r="H1699" s="136"/>
      <c r="I1699" s="137"/>
      <c r="J1699" s="137"/>
      <c r="K1699" s="137"/>
      <c r="L1699" s="136"/>
      <c r="M1699" s="136"/>
      <c r="N1699" s="145"/>
      <c r="O1699" s="136"/>
      <c r="P1699" s="136"/>
      <c r="Q1699" s="137"/>
      <c r="R1699" s="136"/>
      <c r="S1699" s="136"/>
      <c r="T1699" s="137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8"/>
      <c r="AE1699" s="138"/>
      <c r="AF1699" s="138"/>
      <c r="AG1699" s="138"/>
      <c r="AH1699" s="138"/>
      <c r="AI1699" s="138"/>
      <c r="AJ1699" s="138"/>
      <c r="AK1699" s="138"/>
      <c r="AL1699" s="138"/>
      <c r="AM1699" s="138"/>
      <c r="AN1699" s="138"/>
      <c r="AO1699" s="138"/>
      <c r="AP1699" s="136"/>
      <c r="AQ1699" s="136"/>
      <c r="AR1699" s="136"/>
      <c r="AS1699" s="136"/>
      <c r="AT1699" s="136"/>
      <c r="AU1699" s="136"/>
      <c r="AV1699" s="136"/>
      <c r="AW1699" s="136"/>
      <c r="AX1699" s="136"/>
      <c r="AY1699" s="136"/>
      <c r="AZ1699" s="136"/>
      <c r="BA1699" s="136"/>
      <c r="BB1699" s="136"/>
      <c r="BC1699" s="136"/>
      <c r="BD1699" s="136"/>
      <c r="BE1699" s="136"/>
      <c r="BF1699" s="136"/>
      <c r="BG1699" s="136"/>
      <c r="BH1699" s="136"/>
      <c r="BI1699" s="136"/>
      <c r="BJ1699" s="136"/>
      <c r="BK1699" s="136"/>
      <c r="BL1699" s="136"/>
      <c r="BM1699" s="136"/>
      <c r="BN1699" s="136"/>
      <c r="BO1699" s="136"/>
      <c r="BP1699" s="136"/>
      <c r="BQ1699" s="136"/>
      <c r="BR1699" s="136"/>
      <c r="BS1699" s="136"/>
      <c r="BT1699" s="136"/>
      <c r="BU1699" s="136"/>
    </row>
    <row r="1700" spans="1:73">
      <c r="A1700" s="145"/>
      <c r="B1700" s="83"/>
      <c r="C1700" s="83"/>
      <c r="D1700" s="136"/>
      <c r="E1700" s="136"/>
      <c r="F1700" s="136"/>
      <c r="G1700" s="136"/>
      <c r="H1700" s="136"/>
      <c r="I1700" s="137"/>
      <c r="J1700" s="137"/>
      <c r="K1700" s="137"/>
      <c r="L1700" s="136"/>
      <c r="M1700" s="136"/>
      <c r="N1700" s="145"/>
      <c r="O1700" s="136"/>
      <c r="P1700" s="136"/>
      <c r="Q1700" s="137"/>
      <c r="R1700" s="136"/>
      <c r="S1700" s="136"/>
      <c r="T1700" s="137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8"/>
      <c r="AE1700" s="138"/>
      <c r="AF1700" s="138"/>
      <c r="AG1700" s="138"/>
      <c r="AH1700" s="138"/>
      <c r="AI1700" s="138"/>
      <c r="AJ1700" s="138"/>
      <c r="AK1700" s="138"/>
      <c r="AL1700" s="138"/>
      <c r="AM1700" s="138"/>
      <c r="AN1700" s="138"/>
      <c r="AO1700" s="138"/>
      <c r="AP1700" s="136"/>
      <c r="AQ1700" s="136"/>
      <c r="AR1700" s="136"/>
      <c r="AS1700" s="136"/>
      <c r="AT1700" s="136"/>
      <c r="AU1700" s="136"/>
      <c r="AV1700" s="136"/>
      <c r="AW1700" s="136"/>
      <c r="AX1700" s="136"/>
      <c r="AY1700" s="136"/>
      <c r="AZ1700" s="136"/>
      <c r="BA1700" s="136"/>
      <c r="BB1700" s="136"/>
      <c r="BC1700" s="136"/>
      <c r="BD1700" s="136"/>
      <c r="BE1700" s="136"/>
      <c r="BF1700" s="136"/>
      <c r="BG1700" s="136"/>
      <c r="BH1700" s="136"/>
      <c r="BI1700" s="136"/>
      <c r="BJ1700" s="136"/>
      <c r="BK1700" s="136"/>
      <c r="BL1700" s="136"/>
      <c r="BM1700" s="136"/>
      <c r="BN1700" s="136"/>
      <c r="BO1700" s="136"/>
      <c r="BP1700" s="136"/>
      <c r="BQ1700" s="136"/>
      <c r="BR1700" s="136"/>
      <c r="BS1700" s="136"/>
      <c r="BT1700" s="136"/>
      <c r="BU1700" s="136"/>
    </row>
    <row r="1701" spans="1:73">
      <c r="A1701" s="145"/>
      <c r="B1701" s="83"/>
      <c r="C1701" s="83"/>
      <c r="D1701" s="136"/>
      <c r="E1701" s="136"/>
      <c r="F1701" s="136"/>
      <c r="G1701" s="136"/>
      <c r="H1701" s="136"/>
      <c r="I1701" s="137"/>
      <c r="J1701" s="137"/>
      <c r="K1701" s="137"/>
      <c r="L1701" s="136"/>
      <c r="M1701" s="136"/>
      <c r="N1701" s="145"/>
      <c r="O1701" s="136"/>
      <c r="P1701" s="136"/>
      <c r="Q1701" s="137"/>
      <c r="R1701" s="136"/>
      <c r="S1701" s="136"/>
      <c r="T1701" s="137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8"/>
      <c r="AE1701" s="138"/>
      <c r="AF1701" s="138"/>
      <c r="AG1701" s="138"/>
      <c r="AH1701" s="138"/>
      <c r="AI1701" s="138"/>
      <c r="AJ1701" s="138"/>
      <c r="AK1701" s="138"/>
      <c r="AL1701" s="138"/>
      <c r="AM1701" s="138"/>
      <c r="AN1701" s="138"/>
      <c r="AO1701" s="138"/>
      <c r="AP1701" s="136"/>
      <c r="AQ1701" s="136"/>
      <c r="AR1701" s="136"/>
      <c r="AS1701" s="136"/>
      <c r="AT1701" s="136"/>
      <c r="AU1701" s="136"/>
      <c r="AV1701" s="136"/>
      <c r="AW1701" s="136"/>
      <c r="AX1701" s="136"/>
      <c r="AY1701" s="136"/>
      <c r="AZ1701" s="136"/>
      <c r="BA1701" s="136"/>
      <c r="BB1701" s="136"/>
      <c r="BC1701" s="136"/>
      <c r="BD1701" s="136"/>
      <c r="BE1701" s="136"/>
      <c r="BF1701" s="136"/>
      <c r="BG1701" s="136"/>
      <c r="BH1701" s="136"/>
      <c r="BI1701" s="136"/>
      <c r="BJ1701" s="136"/>
      <c r="BK1701" s="136"/>
      <c r="BL1701" s="136"/>
      <c r="BM1701" s="136"/>
      <c r="BN1701" s="136"/>
      <c r="BO1701" s="136"/>
      <c r="BP1701" s="136"/>
      <c r="BQ1701" s="136"/>
      <c r="BR1701" s="136"/>
      <c r="BS1701" s="136"/>
      <c r="BT1701" s="136"/>
      <c r="BU1701" s="136"/>
    </row>
    <row r="1702" spans="1:73">
      <c r="A1702" s="145"/>
      <c r="B1702" s="83"/>
      <c r="C1702" s="83"/>
      <c r="D1702" s="136"/>
      <c r="E1702" s="136"/>
      <c r="F1702" s="136"/>
      <c r="G1702" s="136"/>
      <c r="H1702" s="136"/>
      <c r="I1702" s="137"/>
      <c r="J1702" s="137"/>
      <c r="K1702" s="137"/>
      <c r="L1702" s="136"/>
      <c r="M1702" s="136"/>
      <c r="N1702" s="145"/>
      <c r="O1702" s="136"/>
      <c r="P1702" s="136"/>
      <c r="Q1702" s="137"/>
      <c r="R1702" s="136"/>
      <c r="S1702" s="136"/>
      <c r="T1702" s="137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8"/>
      <c r="AE1702" s="138"/>
      <c r="AF1702" s="138"/>
      <c r="AG1702" s="138"/>
      <c r="AH1702" s="138"/>
      <c r="AI1702" s="138"/>
      <c r="AJ1702" s="138"/>
      <c r="AK1702" s="138"/>
      <c r="AL1702" s="138"/>
      <c r="AM1702" s="138"/>
      <c r="AN1702" s="138"/>
      <c r="AO1702" s="138"/>
      <c r="AP1702" s="136"/>
      <c r="AQ1702" s="136"/>
      <c r="AR1702" s="136"/>
      <c r="AS1702" s="136"/>
      <c r="AT1702" s="136"/>
      <c r="AU1702" s="136"/>
      <c r="AV1702" s="136"/>
      <c r="AW1702" s="136"/>
      <c r="AX1702" s="136"/>
      <c r="AY1702" s="136"/>
      <c r="AZ1702" s="136"/>
      <c r="BA1702" s="136"/>
      <c r="BB1702" s="136"/>
      <c r="BC1702" s="136"/>
      <c r="BD1702" s="136"/>
      <c r="BE1702" s="136"/>
      <c r="BF1702" s="136"/>
      <c r="BG1702" s="136"/>
      <c r="BH1702" s="136"/>
      <c r="BI1702" s="136"/>
      <c r="BJ1702" s="136"/>
      <c r="BK1702" s="136"/>
      <c r="BL1702" s="136"/>
      <c r="BM1702" s="136"/>
      <c r="BN1702" s="136"/>
      <c r="BO1702" s="136"/>
      <c r="BP1702" s="136"/>
      <c r="BQ1702" s="136"/>
      <c r="BR1702" s="136"/>
      <c r="BS1702" s="136"/>
      <c r="BT1702" s="136"/>
      <c r="BU1702" s="136"/>
    </row>
    <row r="1703" spans="1:73">
      <c r="A1703" s="145"/>
      <c r="B1703" s="83"/>
      <c r="C1703" s="83"/>
      <c r="D1703" s="136"/>
      <c r="E1703" s="136"/>
      <c r="F1703" s="136"/>
      <c r="G1703" s="136"/>
      <c r="H1703" s="136"/>
      <c r="I1703" s="137"/>
      <c r="J1703" s="137"/>
      <c r="K1703" s="137"/>
      <c r="L1703" s="136"/>
      <c r="M1703" s="136"/>
      <c r="N1703" s="145"/>
      <c r="O1703" s="136"/>
      <c r="P1703" s="136"/>
      <c r="Q1703" s="137"/>
      <c r="R1703" s="136"/>
      <c r="S1703" s="136"/>
      <c r="T1703" s="137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8"/>
      <c r="AE1703" s="138"/>
      <c r="AF1703" s="138"/>
      <c r="AG1703" s="138"/>
      <c r="AH1703" s="138"/>
      <c r="AI1703" s="138"/>
      <c r="AJ1703" s="138"/>
      <c r="AK1703" s="138"/>
      <c r="AL1703" s="138"/>
      <c r="AM1703" s="138"/>
      <c r="AN1703" s="138"/>
      <c r="AO1703" s="138"/>
      <c r="AP1703" s="136"/>
      <c r="AQ1703" s="136"/>
      <c r="AR1703" s="136"/>
      <c r="AS1703" s="136"/>
      <c r="AT1703" s="136"/>
      <c r="AU1703" s="136"/>
      <c r="AV1703" s="136"/>
      <c r="AW1703" s="136"/>
      <c r="AX1703" s="136"/>
      <c r="AY1703" s="136"/>
      <c r="AZ1703" s="136"/>
      <c r="BA1703" s="136"/>
      <c r="BB1703" s="136"/>
      <c r="BC1703" s="136"/>
      <c r="BD1703" s="136"/>
      <c r="BE1703" s="136"/>
      <c r="BF1703" s="136"/>
      <c r="BG1703" s="136"/>
      <c r="BH1703" s="136"/>
      <c r="BI1703" s="136"/>
      <c r="BJ1703" s="136"/>
      <c r="BK1703" s="136"/>
      <c r="BL1703" s="136"/>
      <c r="BM1703" s="136"/>
      <c r="BN1703" s="136"/>
      <c r="BO1703" s="136"/>
      <c r="BP1703" s="136"/>
      <c r="BQ1703" s="136"/>
      <c r="BR1703" s="136"/>
      <c r="BS1703" s="136"/>
      <c r="BT1703" s="136"/>
      <c r="BU1703" s="136"/>
    </row>
    <row r="1704" spans="1:73">
      <c r="A1704" s="145"/>
      <c r="B1704" s="83"/>
      <c r="C1704" s="83"/>
      <c r="D1704" s="136"/>
      <c r="E1704" s="136"/>
      <c r="F1704" s="136"/>
      <c r="G1704" s="136"/>
      <c r="H1704" s="136"/>
      <c r="I1704" s="137"/>
      <c r="J1704" s="137"/>
      <c r="K1704" s="137"/>
      <c r="L1704" s="136"/>
      <c r="M1704" s="136"/>
      <c r="N1704" s="145"/>
      <c r="O1704" s="136"/>
      <c r="P1704" s="136"/>
      <c r="Q1704" s="137"/>
      <c r="R1704" s="136"/>
      <c r="S1704" s="136"/>
      <c r="T1704" s="137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8"/>
      <c r="AE1704" s="138"/>
      <c r="AF1704" s="138"/>
      <c r="AG1704" s="138"/>
      <c r="AH1704" s="138"/>
      <c r="AI1704" s="138"/>
      <c r="AJ1704" s="138"/>
      <c r="AK1704" s="138"/>
      <c r="AL1704" s="138"/>
      <c r="AM1704" s="138"/>
      <c r="AN1704" s="138"/>
      <c r="AO1704" s="138"/>
      <c r="AP1704" s="136"/>
      <c r="AQ1704" s="136"/>
      <c r="AR1704" s="136"/>
      <c r="AS1704" s="136"/>
      <c r="AT1704" s="136"/>
      <c r="AU1704" s="136"/>
      <c r="AV1704" s="136"/>
      <c r="AW1704" s="136"/>
      <c r="AX1704" s="136"/>
      <c r="AY1704" s="136"/>
      <c r="AZ1704" s="136"/>
      <c r="BA1704" s="136"/>
      <c r="BB1704" s="136"/>
      <c r="BC1704" s="136"/>
      <c r="BD1704" s="136"/>
      <c r="BE1704" s="136"/>
      <c r="BF1704" s="136"/>
      <c r="BG1704" s="136"/>
      <c r="BH1704" s="136"/>
      <c r="BI1704" s="136"/>
      <c r="BJ1704" s="136"/>
      <c r="BK1704" s="136"/>
      <c r="BL1704" s="136"/>
      <c r="BM1704" s="136"/>
      <c r="BN1704" s="136"/>
      <c r="BO1704" s="136"/>
      <c r="BP1704" s="136"/>
      <c r="BQ1704" s="136"/>
      <c r="BR1704" s="136"/>
      <c r="BS1704" s="136"/>
      <c r="BT1704" s="136"/>
      <c r="BU1704" s="136"/>
    </row>
    <row r="1705" spans="1:73">
      <c r="A1705" s="145"/>
      <c r="B1705" s="83"/>
      <c r="C1705" s="83"/>
      <c r="D1705" s="136"/>
      <c r="E1705" s="136"/>
      <c r="F1705" s="136"/>
      <c r="G1705" s="136"/>
      <c r="H1705" s="136"/>
      <c r="I1705" s="137"/>
      <c r="J1705" s="137"/>
      <c r="K1705" s="137"/>
      <c r="L1705" s="136"/>
      <c r="M1705" s="136"/>
      <c r="N1705" s="145"/>
      <c r="O1705" s="136"/>
      <c r="P1705" s="136"/>
      <c r="Q1705" s="137"/>
      <c r="R1705" s="136"/>
      <c r="S1705" s="136"/>
      <c r="T1705" s="137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8"/>
      <c r="AE1705" s="138"/>
      <c r="AF1705" s="138"/>
      <c r="AG1705" s="138"/>
      <c r="AH1705" s="138"/>
      <c r="AI1705" s="138"/>
      <c r="AJ1705" s="138"/>
      <c r="AK1705" s="138"/>
      <c r="AL1705" s="138"/>
      <c r="AM1705" s="138"/>
      <c r="AN1705" s="138"/>
      <c r="AO1705" s="138"/>
      <c r="AP1705" s="136"/>
      <c r="AQ1705" s="136"/>
      <c r="AR1705" s="136"/>
      <c r="AS1705" s="136"/>
      <c r="AT1705" s="136"/>
      <c r="AU1705" s="136"/>
      <c r="AV1705" s="136"/>
      <c r="AW1705" s="136"/>
      <c r="AX1705" s="136"/>
      <c r="AY1705" s="136"/>
      <c r="AZ1705" s="136"/>
      <c r="BA1705" s="136"/>
      <c r="BB1705" s="136"/>
      <c r="BC1705" s="136"/>
      <c r="BD1705" s="136"/>
      <c r="BE1705" s="136"/>
      <c r="BF1705" s="136"/>
      <c r="BG1705" s="136"/>
      <c r="BH1705" s="136"/>
      <c r="BI1705" s="136"/>
      <c r="BJ1705" s="136"/>
      <c r="BK1705" s="136"/>
      <c r="BL1705" s="136"/>
      <c r="BM1705" s="136"/>
      <c r="BN1705" s="136"/>
      <c r="BO1705" s="136"/>
      <c r="BP1705" s="136"/>
      <c r="BQ1705" s="136"/>
      <c r="BR1705" s="136"/>
      <c r="BS1705" s="136"/>
      <c r="BT1705" s="136"/>
      <c r="BU1705" s="136"/>
    </row>
    <row r="1706" spans="1:73">
      <c r="A1706" s="145"/>
      <c r="B1706" s="83"/>
      <c r="C1706" s="83"/>
      <c r="D1706" s="136"/>
      <c r="E1706" s="136"/>
      <c r="F1706" s="136"/>
      <c r="G1706" s="136"/>
      <c r="H1706" s="136"/>
      <c r="I1706" s="137"/>
      <c r="J1706" s="137"/>
      <c r="K1706" s="137"/>
      <c r="L1706" s="136"/>
      <c r="M1706" s="136"/>
      <c r="N1706" s="145"/>
      <c r="O1706" s="136"/>
      <c r="P1706" s="136"/>
      <c r="Q1706" s="137"/>
      <c r="R1706" s="136"/>
      <c r="S1706" s="136"/>
      <c r="T1706" s="137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8"/>
      <c r="AE1706" s="138"/>
      <c r="AF1706" s="138"/>
      <c r="AG1706" s="138"/>
      <c r="AH1706" s="138"/>
      <c r="AI1706" s="138"/>
      <c r="AJ1706" s="138"/>
      <c r="AK1706" s="138"/>
      <c r="AL1706" s="138"/>
      <c r="AM1706" s="138"/>
      <c r="AN1706" s="138"/>
      <c r="AO1706" s="138"/>
      <c r="AP1706" s="136"/>
      <c r="AQ1706" s="136"/>
      <c r="AR1706" s="136"/>
      <c r="AS1706" s="136"/>
      <c r="AT1706" s="136"/>
      <c r="AU1706" s="136"/>
      <c r="AV1706" s="136"/>
      <c r="AW1706" s="136"/>
      <c r="AX1706" s="136"/>
      <c r="AY1706" s="136"/>
      <c r="AZ1706" s="136"/>
      <c r="BA1706" s="136"/>
      <c r="BB1706" s="136"/>
      <c r="BC1706" s="136"/>
      <c r="BD1706" s="136"/>
      <c r="BE1706" s="136"/>
      <c r="BF1706" s="136"/>
      <c r="BG1706" s="136"/>
      <c r="BH1706" s="136"/>
      <c r="BI1706" s="136"/>
      <c r="BJ1706" s="136"/>
      <c r="BK1706" s="136"/>
      <c r="BL1706" s="136"/>
      <c r="BM1706" s="136"/>
      <c r="BN1706" s="136"/>
      <c r="BO1706" s="136"/>
      <c r="BP1706" s="136"/>
      <c r="BQ1706" s="136"/>
      <c r="BR1706" s="136"/>
      <c r="BS1706" s="136"/>
      <c r="BT1706" s="136"/>
      <c r="BU1706" s="136"/>
    </row>
    <row r="1707" spans="1:73">
      <c r="A1707" s="145"/>
      <c r="B1707" s="83"/>
      <c r="C1707" s="83"/>
      <c r="D1707" s="136"/>
      <c r="E1707" s="136"/>
      <c r="F1707" s="136"/>
      <c r="G1707" s="136"/>
      <c r="H1707" s="136"/>
      <c r="I1707" s="137"/>
      <c r="J1707" s="137"/>
      <c r="K1707" s="137"/>
      <c r="L1707" s="136"/>
      <c r="M1707" s="136"/>
      <c r="N1707" s="145"/>
      <c r="O1707" s="136"/>
      <c r="P1707" s="136"/>
      <c r="Q1707" s="137"/>
      <c r="R1707" s="136"/>
      <c r="S1707" s="136"/>
      <c r="T1707" s="137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8"/>
      <c r="AE1707" s="138"/>
      <c r="AF1707" s="138"/>
      <c r="AG1707" s="138"/>
      <c r="AH1707" s="138"/>
      <c r="AI1707" s="138"/>
      <c r="AJ1707" s="138"/>
      <c r="AK1707" s="138"/>
      <c r="AL1707" s="138"/>
      <c r="AM1707" s="138"/>
      <c r="AN1707" s="138"/>
      <c r="AO1707" s="138"/>
      <c r="AP1707" s="136"/>
      <c r="AQ1707" s="136"/>
      <c r="AR1707" s="136"/>
      <c r="AS1707" s="136"/>
      <c r="AT1707" s="136"/>
      <c r="AU1707" s="136"/>
      <c r="AV1707" s="136"/>
      <c r="AW1707" s="136"/>
      <c r="AX1707" s="136"/>
      <c r="AY1707" s="136"/>
      <c r="AZ1707" s="136"/>
      <c r="BA1707" s="136"/>
      <c r="BB1707" s="136"/>
      <c r="BC1707" s="136"/>
      <c r="BD1707" s="136"/>
      <c r="BE1707" s="136"/>
      <c r="BF1707" s="136"/>
      <c r="BG1707" s="136"/>
      <c r="BH1707" s="136"/>
      <c r="BI1707" s="136"/>
      <c r="BJ1707" s="136"/>
      <c r="BK1707" s="136"/>
      <c r="BL1707" s="136"/>
      <c r="BM1707" s="136"/>
      <c r="BN1707" s="136"/>
      <c r="BO1707" s="136"/>
      <c r="BP1707" s="136"/>
      <c r="BQ1707" s="136"/>
      <c r="BR1707" s="136"/>
      <c r="BS1707" s="136"/>
      <c r="BT1707" s="136"/>
      <c r="BU1707" s="136"/>
    </row>
    <row r="1708" spans="1:73">
      <c r="A1708" s="145"/>
      <c r="B1708" s="83"/>
      <c r="C1708" s="83"/>
      <c r="D1708" s="136"/>
      <c r="E1708" s="136"/>
      <c r="F1708" s="136"/>
      <c r="G1708" s="136"/>
      <c r="H1708" s="136"/>
      <c r="I1708" s="137"/>
      <c r="J1708" s="137"/>
      <c r="K1708" s="137"/>
      <c r="L1708" s="136"/>
      <c r="M1708" s="136"/>
      <c r="N1708" s="145"/>
      <c r="O1708" s="136"/>
      <c r="P1708" s="136"/>
      <c r="Q1708" s="137"/>
      <c r="R1708" s="136"/>
      <c r="S1708" s="136"/>
      <c r="T1708" s="137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8"/>
      <c r="AE1708" s="138"/>
      <c r="AF1708" s="138"/>
      <c r="AG1708" s="138"/>
      <c r="AH1708" s="138"/>
      <c r="AI1708" s="138"/>
      <c r="AJ1708" s="138"/>
      <c r="AK1708" s="138"/>
      <c r="AL1708" s="138"/>
      <c r="AM1708" s="138"/>
      <c r="AN1708" s="138"/>
      <c r="AO1708" s="138"/>
      <c r="AP1708" s="136"/>
      <c r="AQ1708" s="136"/>
      <c r="AR1708" s="136"/>
      <c r="AS1708" s="136"/>
      <c r="AT1708" s="136"/>
      <c r="AU1708" s="136"/>
      <c r="AV1708" s="136"/>
      <c r="AW1708" s="136"/>
      <c r="AX1708" s="136"/>
      <c r="AY1708" s="136"/>
      <c r="AZ1708" s="136"/>
      <c r="BA1708" s="136"/>
      <c r="BB1708" s="136"/>
      <c r="BC1708" s="136"/>
      <c r="BD1708" s="136"/>
      <c r="BE1708" s="136"/>
      <c r="BF1708" s="136"/>
      <c r="BG1708" s="136"/>
      <c r="BH1708" s="136"/>
      <c r="BI1708" s="136"/>
      <c r="BJ1708" s="136"/>
      <c r="BK1708" s="136"/>
      <c r="BL1708" s="136"/>
      <c r="BM1708" s="136"/>
      <c r="BN1708" s="136"/>
      <c r="BO1708" s="136"/>
      <c r="BP1708" s="136"/>
      <c r="BQ1708" s="136"/>
      <c r="BR1708" s="136"/>
      <c r="BS1708" s="136"/>
      <c r="BT1708" s="136"/>
      <c r="BU1708" s="136"/>
    </row>
    <row r="1709" spans="1:73">
      <c r="A1709" s="145"/>
      <c r="B1709" s="83"/>
      <c r="C1709" s="83"/>
      <c r="D1709" s="136"/>
      <c r="E1709" s="136"/>
      <c r="F1709" s="136"/>
      <c r="G1709" s="136"/>
      <c r="H1709" s="136"/>
      <c r="I1709" s="137"/>
      <c r="J1709" s="137"/>
      <c r="K1709" s="137"/>
      <c r="L1709" s="136"/>
      <c r="M1709" s="136"/>
      <c r="N1709" s="145"/>
      <c r="O1709" s="136"/>
      <c r="P1709" s="136"/>
      <c r="Q1709" s="137"/>
      <c r="R1709" s="136"/>
      <c r="S1709" s="136"/>
      <c r="T1709" s="137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8"/>
      <c r="AE1709" s="138"/>
      <c r="AF1709" s="138"/>
      <c r="AG1709" s="138"/>
      <c r="AH1709" s="138"/>
      <c r="AI1709" s="138"/>
      <c r="AJ1709" s="138"/>
      <c r="AK1709" s="138"/>
      <c r="AL1709" s="138"/>
      <c r="AM1709" s="138"/>
      <c r="AN1709" s="138"/>
      <c r="AO1709" s="138"/>
      <c r="AP1709" s="136"/>
      <c r="AQ1709" s="136"/>
      <c r="AR1709" s="136"/>
      <c r="AS1709" s="136"/>
      <c r="AT1709" s="136"/>
      <c r="AU1709" s="136"/>
      <c r="AV1709" s="136"/>
      <c r="AW1709" s="136"/>
      <c r="AX1709" s="136"/>
      <c r="AY1709" s="136"/>
      <c r="AZ1709" s="136"/>
      <c r="BA1709" s="136"/>
      <c r="BB1709" s="136"/>
      <c r="BC1709" s="136"/>
      <c r="BD1709" s="136"/>
      <c r="BE1709" s="136"/>
      <c r="BF1709" s="136"/>
      <c r="BG1709" s="136"/>
      <c r="BH1709" s="136"/>
      <c r="BI1709" s="136"/>
      <c r="BJ1709" s="136"/>
      <c r="BK1709" s="136"/>
      <c r="BL1709" s="136"/>
      <c r="BM1709" s="136"/>
      <c r="BN1709" s="136"/>
      <c r="BO1709" s="136"/>
      <c r="BP1709" s="136"/>
      <c r="BQ1709" s="136"/>
      <c r="BR1709" s="136"/>
      <c r="BS1709" s="136"/>
      <c r="BT1709" s="136"/>
      <c r="BU1709" s="136"/>
    </row>
    <row r="1710" spans="1:73">
      <c r="A1710" s="145"/>
      <c r="B1710" s="83"/>
      <c r="C1710" s="83"/>
      <c r="D1710" s="136"/>
      <c r="E1710" s="136"/>
      <c r="F1710" s="136"/>
      <c r="G1710" s="136"/>
      <c r="H1710" s="136"/>
      <c r="I1710" s="137"/>
      <c r="J1710" s="137"/>
      <c r="K1710" s="137"/>
      <c r="L1710" s="136"/>
      <c r="M1710" s="136"/>
      <c r="N1710" s="145"/>
      <c r="O1710" s="136"/>
      <c r="P1710" s="136"/>
      <c r="Q1710" s="137"/>
      <c r="R1710" s="136"/>
      <c r="S1710" s="136"/>
      <c r="T1710" s="137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8"/>
      <c r="AE1710" s="138"/>
      <c r="AF1710" s="138"/>
      <c r="AG1710" s="138"/>
      <c r="AH1710" s="138"/>
      <c r="AI1710" s="138"/>
      <c r="AJ1710" s="138"/>
      <c r="AK1710" s="138"/>
      <c r="AL1710" s="138"/>
      <c r="AM1710" s="138"/>
      <c r="AN1710" s="138"/>
      <c r="AO1710" s="138"/>
      <c r="AP1710" s="136"/>
      <c r="AQ1710" s="136"/>
      <c r="AR1710" s="136"/>
      <c r="AS1710" s="136"/>
      <c r="AT1710" s="136"/>
      <c r="AU1710" s="136"/>
      <c r="AV1710" s="136"/>
      <c r="AW1710" s="136"/>
      <c r="AX1710" s="136"/>
      <c r="AY1710" s="136"/>
      <c r="AZ1710" s="136"/>
      <c r="BA1710" s="136"/>
      <c r="BB1710" s="136"/>
      <c r="BC1710" s="136"/>
      <c r="BD1710" s="136"/>
      <c r="BE1710" s="136"/>
      <c r="BF1710" s="136"/>
      <c r="BG1710" s="136"/>
      <c r="BH1710" s="136"/>
      <c r="BI1710" s="136"/>
      <c r="BJ1710" s="136"/>
      <c r="BK1710" s="136"/>
      <c r="BL1710" s="136"/>
      <c r="BM1710" s="136"/>
      <c r="BN1710" s="136"/>
      <c r="BO1710" s="136"/>
      <c r="BP1710" s="136"/>
      <c r="BQ1710" s="136"/>
      <c r="BR1710" s="136"/>
      <c r="BS1710" s="136"/>
      <c r="BT1710" s="136"/>
      <c r="BU1710" s="136"/>
    </row>
    <row r="1711" spans="1:73">
      <c r="A1711" s="145"/>
      <c r="B1711" s="83"/>
      <c r="C1711" s="83"/>
      <c r="D1711" s="136"/>
      <c r="E1711" s="136"/>
      <c r="F1711" s="136"/>
      <c r="G1711" s="136"/>
      <c r="H1711" s="136"/>
      <c r="I1711" s="137"/>
      <c r="J1711" s="137"/>
      <c r="K1711" s="137"/>
      <c r="L1711" s="136"/>
      <c r="M1711" s="136"/>
      <c r="N1711" s="145"/>
      <c r="O1711" s="136"/>
      <c r="P1711" s="136"/>
      <c r="Q1711" s="137"/>
      <c r="R1711" s="136"/>
      <c r="S1711" s="136"/>
      <c r="T1711" s="137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8"/>
      <c r="AE1711" s="138"/>
      <c r="AF1711" s="138"/>
      <c r="AG1711" s="138"/>
      <c r="AH1711" s="138"/>
      <c r="AI1711" s="138"/>
      <c r="AJ1711" s="138"/>
      <c r="AK1711" s="138"/>
      <c r="AL1711" s="138"/>
      <c r="AM1711" s="138"/>
      <c r="AN1711" s="138"/>
      <c r="AO1711" s="138"/>
      <c r="AP1711" s="136"/>
      <c r="AQ1711" s="136"/>
      <c r="AR1711" s="136"/>
      <c r="AS1711" s="136"/>
      <c r="AT1711" s="136"/>
      <c r="AU1711" s="136"/>
      <c r="AV1711" s="136"/>
      <c r="AW1711" s="136"/>
      <c r="AX1711" s="136"/>
      <c r="AY1711" s="136"/>
      <c r="AZ1711" s="136"/>
      <c r="BA1711" s="136"/>
      <c r="BB1711" s="136"/>
      <c r="BC1711" s="136"/>
      <c r="BD1711" s="136"/>
      <c r="BE1711" s="136"/>
      <c r="BF1711" s="136"/>
      <c r="BG1711" s="136"/>
      <c r="BH1711" s="136"/>
      <c r="BI1711" s="136"/>
      <c r="BJ1711" s="136"/>
      <c r="BK1711" s="136"/>
      <c r="BL1711" s="136"/>
      <c r="BM1711" s="136"/>
      <c r="BN1711" s="136"/>
      <c r="BO1711" s="136"/>
      <c r="BP1711" s="136"/>
      <c r="BQ1711" s="136"/>
      <c r="BR1711" s="136"/>
      <c r="BS1711" s="136"/>
      <c r="BT1711" s="136"/>
      <c r="BU1711" s="136"/>
    </row>
    <row r="1712" spans="1:73">
      <c r="A1712" s="145"/>
      <c r="B1712" s="83"/>
      <c r="C1712" s="83"/>
      <c r="D1712" s="136"/>
      <c r="E1712" s="136"/>
      <c r="F1712" s="136"/>
      <c r="G1712" s="136"/>
      <c r="H1712" s="136"/>
      <c r="I1712" s="137"/>
      <c r="J1712" s="137"/>
      <c r="K1712" s="137"/>
      <c r="L1712" s="136"/>
      <c r="M1712" s="136"/>
      <c r="N1712" s="145"/>
      <c r="O1712" s="136"/>
      <c r="P1712" s="136"/>
      <c r="Q1712" s="137"/>
      <c r="R1712" s="136"/>
      <c r="S1712" s="136"/>
      <c r="T1712" s="137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8"/>
      <c r="AE1712" s="138"/>
      <c r="AF1712" s="138"/>
      <c r="AG1712" s="138"/>
      <c r="AH1712" s="138"/>
      <c r="AI1712" s="138"/>
      <c r="AJ1712" s="138"/>
      <c r="AK1712" s="138"/>
      <c r="AL1712" s="138"/>
      <c r="AM1712" s="138"/>
      <c r="AN1712" s="138"/>
      <c r="AO1712" s="138"/>
      <c r="AP1712" s="136"/>
      <c r="AQ1712" s="136"/>
      <c r="AR1712" s="136"/>
      <c r="AS1712" s="136"/>
      <c r="AT1712" s="136"/>
      <c r="AU1712" s="136"/>
      <c r="AV1712" s="136"/>
      <c r="AW1712" s="136"/>
      <c r="AX1712" s="136"/>
      <c r="AY1712" s="136"/>
      <c r="AZ1712" s="136"/>
      <c r="BA1712" s="136"/>
      <c r="BB1712" s="136"/>
      <c r="BC1712" s="136"/>
      <c r="BD1712" s="136"/>
      <c r="BE1712" s="136"/>
      <c r="BF1712" s="136"/>
      <c r="BG1712" s="136"/>
      <c r="BH1712" s="136"/>
      <c r="BI1712" s="136"/>
      <c r="BJ1712" s="136"/>
      <c r="BK1712" s="136"/>
      <c r="BL1712" s="136"/>
      <c r="BM1712" s="136"/>
      <c r="BN1712" s="136"/>
      <c r="BO1712" s="136"/>
      <c r="BP1712" s="136"/>
      <c r="BQ1712" s="136"/>
      <c r="BR1712" s="136"/>
      <c r="BS1712" s="136"/>
      <c r="BT1712" s="136"/>
      <c r="BU1712" s="136"/>
    </row>
    <row r="1713" spans="1:73">
      <c r="A1713" s="145"/>
      <c r="B1713" s="83"/>
      <c r="C1713" s="83"/>
      <c r="D1713" s="136"/>
      <c r="E1713" s="136"/>
      <c r="F1713" s="136"/>
      <c r="G1713" s="136"/>
      <c r="H1713" s="136"/>
      <c r="I1713" s="137"/>
      <c r="J1713" s="137"/>
      <c r="K1713" s="137"/>
      <c r="L1713" s="136"/>
      <c r="M1713" s="136"/>
      <c r="N1713" s="145"/>
      <c r="O1713" s="136"/>
      <c r="P1713" s="136"/>
      <c r="Q1713" s="137"/>
      <c r="R1713" s="136"/>
      <c r="S1713" s="136"/>
      <c r="T1713" s="137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8"/>
      <c r="AE1713" s="138"/>
      <c r="AF1713" s="138"/>
      <c r="AG1713" s="138"/>
      <c r="AH1713" s="138"/>
      <c r="AI1713" s="138"/>
      <c r="AJ1713" s="138"/>
      <c r="AK1713" s="138"/>
      <c r="AL1713" s="138"/>
      <c r="AM1713" s="138"/>
      <c r="AN1713" s="138"/>
      <c r="AO1713" s="138"/>
      <c r="AP1713" s="136"/>
      <c r="AQ1713" s="136"/>
      <c r="AR1713" s="136"/>
      <c r="AS1713" s="136"/>
      <c r="AT1713" s="136"/>
      <c r="AU1713" s="136"/>
      <c r="AV1713" s="136"/>
      <c r="AW1713" s="136"/>
      <c r="AX1713" s="136"/>
      <c r="AY1713" s="136"/>
      <c r="AZ1713" s="136"/>
      <c r="BA1713" s="136"/>
      <c r="BB1713" s="136"/>
      <c r="BC1713" s="136"/>
      <c r="BD1713" s="136"/>
      <c r="BE1713" s="136"/>
      <c r="BF1713" s="136"/>
      <c r="BG1713" s="136"/>
      <c r="BH1713" s="136"/>
      <c r="BI1713" s="136"/>
      <c r="BJ1713" s="136"/>
      <c r="BK1713" s="136"/>
      <c r="BL1713" s="136"/>
      <c r="BM1713" s="136"/>
      <c r="BN1713" s="136"/>
      <c r="BO1713" s="136"/>
      <c r="BP1713" s="136"/>
      <c r="BQ1713" s="136"/>
      <c r="BR1713" s="136"/>
      <c r="BS1713" s="136"/>
      <c r="BT1713" s="136"/>
      <c r="BU1713" s="136"/>
    </row>
    <row r="1714" spans="1:73">
      <c r="A1714" s="145"/>
      <c r="B1714" s="83"/>
      <c r="C1714" s="83"/>
      <c r="D1714" s="136"/>
      <c r="E1714" s="136"/>
      <c r="F1714" s="136"/>
      <c r="G1714" s="136"/>
      <c r="H1714" s="136"/>
      <c r="I1714" s="137"/>
      <c r="J1714" s="137"/>
      <c r="K1714" s="137"/>
      <c r="L1714" s="136"/>
      <c r="M1714" s="136"/>
      <c r="N1714" s="145"/>
      <c r="O1714" s="136"/>
      <c r="P1714" s="136"/>
      <c r="Q1714" s="137"/>
      <c r="R1714" s="136"/>
      <c r="S1714" s="136"/>
      <c r="T1714" s="137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8"/>
      <c r="AE1714" s="138"/>
      <c r="AF1714" s="138"/>
      <c r="AG1714" s="138"/>
      <c r="AH1714" s="138"/>
      <c r="AI1714" s="138"/>
      <c r="AJ1714" s="138"/>
      <c r="AK1714" s="138"/>
      <c r="AL1714" s="138"/>
      <c r="AM1714" s="138"/>
      <c r="AN1714" s="138"/>
      <c r="AO1714" s="138"/>
      <c r="AP1714" s="136"/>
      <c r="AQ1714" s="136"/>
      <c r="AR1714" s="136"/>
      <c r="AS1714" s="136"/>
      <c r="AT1714" s="136"/>
      <c r="AU1714" s="136"/>
      <c r="AV1714" s="136"/>
      <c r="AW1714" s="136"/>
      <c r="AX1714" s="136"/>
      <c r="AY1714" s="136"/>
      <c r="AZ1714" s="136"/>
      <c r="BA1714" s="136"/>
      <c r="BB1714" s="136"/>
      <c r="BC1714" s="136"/>
      <c r="BD1714" s="136"/>
      <c r="BE1714" s="136"/>
      <c r="BF1714" s="136"/>
      <c r="BG1714" s="136"/>
      <c r="BH1714" s="136"/>
      <c r="BI1714" s="136"/>
      <c r="BJ1714" s="136"/>
      <c r="BK1714" s="136"/>
      <c r="BL1714" s="136"/>
      <c r="BM1714" s="136"/>
      <c r="BN1714" s="136"/>
      <c r="BO1714" s="136"/>
      <c r="BP1714" s="136"/>
      <c r="BQ1714" s="136"/>
      <c r="BR1714" s="136"/>
      <c r="BS1714" s="136"/>
      <c r="BT1714" s="136"/>
      <c r="BU1714" s="136"/>
    </row>
    <row r="1715" spans="1:73">
      <c r="A1715" s="145"/>
      <c r="B1715" s="83"/>
      <c r="C1715" s="83"/>
      <c r="D1715" s="136"/>
      <c r="E1715" s="136"/>
      <c r="F1715" s="136"/>
      <c r="G1715" s="136"/>
      <c r="H1715" s="136"/>
      <c r="I1715" s="137"/>
      <c r="J1715" s="137"/>
      <c r="K1715" s="137"/>
      <c r="L1715" s="136"/>
      <c r="M1715" s="136"/>
      <c r="N1715" s="145"/>
      <c r="O1715" s="136"/>
      <c r="P1715" s="136"/>
      <c r="Q1715" s="137"/>
      <c r="R1715" s="136"/>
      <c r="S1715" s="136"/>
      <c r="T1715" s="137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8"/>
      <c r="AE1715" s="138"/>
      <c r="AF1715" s="138"/>
      <c r="AG1715" s="138"/>
      <c r="AH1715" s="138"/>
      <c r="AI1715" s="138"/>
      <c r="AJ1715" s="138"/>
      <c r="AK1715" s="138"/>
      <c r="AL1715" s="138"/>
      <c r="AM1715" s="138"/>
      <c r="AN1715" s="138"/>
      <c r="AO1715" s="138"/>
      <c r="AP1715" s="136"/>
      <c r="AQ1715" s="136"/>
      <c r="AR1715" s="136"/>
      <c r="AS1715" s="136"/>
      <c r="AT1715" s="136"/>
      <c r="AU1715" s="136"/>
      <c r="AV1715" s="136"/>
      <c r="AW1715" s="136"/>
      <c r="AX1715" s="136"/>
      <c r="AY1715" s="136"/>
      <c r="AZ1715" s="136"/>
      <c r="BA1715" s="136"/>
      <c r="BB1715" s="136"/>
      <c r="BC1715" s="136"/>
      <c r="BD1715" s="136"/>
      <c r="BE1715" s="136"/>
      <c r="BF1715" s="136"/>
      <c r="BG1715" s="136"/>
      <c r="BH1715" s="136"/>
      <c r="BI1715" s="136"/>
      <c r="BJ1715" s="136"/>
      <c r="BK1715" s="136"/>
      <c r="BL1715" s="136"/>
      <c r="BM1715" s="136"/>
      <c r="BN1715" s="136"/>
      <c r="BO1715" s="136"/>
      <c r="BP1715" s="136"/>
      <c r="BQ1715" s="136"/>
      <c r="BR1715" s="136"/>
      <c r="BS1715" s="136"/>
      <c r="BT1715" s="136"/>
      <c r="BU1715" s="136"/>
    </row>
    <row r="1716" spans="1:73">
      <c r="A1716" s="145"/>
      <c r="B1716" s="83"/>
      <c r="C1716" s="83"/>
      <c r="D1716" s="136"/>
      <c r="E1716" s="136"/>
      <c r="F1716" s="136"/>
      <c r="G1716" s="136"/>
      <c r="H1716" s="136"/>
      <c r="I1716" s="137"/>
      <c r="J1716" s="137"/>
      <c r="K1716" s="137"/>
      <c r="L1716" s="136"/>
      <c r="M1716" s="136"/>
      <c r="N1716" s="145"/>
      <c r="O1716" s="136"/>
      <c r="P1716" s="136"/>
      <c r="Q1716" s="137"/>
      <c r="R1716" s="136"/>
      <c r="S1716" s="136"/>
      <c r="T1716" s="137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8"/>
      <c r="AE1716" s="138"/>
      <c r="AF1716" s="138"/>
      <c r="AG1716" s="138"/>
      <c r="AH1716" s="138"/>
      <c r="AI1716" s="138"/>
      <c r="AJ1716" s="138"/>
      <c r="AK1716" s="138"/>
      <c r="AL1716" s="138"/>
      <c r="AM1716" s="138"/>
      <c r="AN1716" s="138"/>
      <c r="AO1716" s="138"/>
      <c r="AP1716" s="136"/>
      <c r="AQ1716" s="136"/>
      <c r="AR1716" s="136"/>
      <c r="AS1716" s="136"/>
      <c r="AT1716" s="136"/>
      <c r="AU1716" s="136"/>
      <c r="AV1716" s="136"/>
      <c r="AW1716" s="136"/>
      <c r="AX1716" s="136"/>
      <c r="AY1716" s="136"/>
      <c r="AZ1716" s="136"/>
      <c r="BA1716" s="136"/>
      <c r="BB1716" s="136"/>
      <c r="BC1716" s="136"/>
      <c r="BD1716" s="136"/>
      <c r="BE1716" s="136"/>
      <c r="BF1716" s="136"/>
      <c r="BG1716" s="136"/>
      <c r="BH1716" s="136"/>
      <c r="BI1716" s="136"/>
      <c r="BJ1716" s="136"/>
      <c r="BK1716" s="136"/>
      <c r="BL1716" s="136"/>
      <c r="BM1716" s="136"/>
      <c r="BN1716" s="136"/>
      <c r="BO1716" s="136"/>
      <c r="BP1716" s="136"/>
      <c r="BQ1716" s="136"/>
      <c r="BR1716" s="136"/>
      <c r="BS1716" s="136"/>
      <c r="BT1716" s="136"/>
      <c r="BU1716" s="136"/>
    </row>
    <row r="1717" spans="1:73">
      <c r="A1717" s="145"/>
      <c r="B1717" s="83"/>
      <c r="C1717" s="83"/>
      <c r="D1717" s="136"/>
      <c r="E1717" s="136"/>
      <c r="F1717" s="136"/>
      <c r="G1717" s="136"/>
      <c r="H1717" s="136"/>
      <c r="I1717" s="137"/>
      <c r="J1717" s="137"/>
      <c r="K1717" s="137"/>
      <c r="L1717" s="136"/>
      <c r="M1717" s="136"/>
      <c r="N1717" s="145"/>
      <c r="O1717" s="136"/>
      <c r="P1717" s="136"/>
      <c r="Q1717" s="137"/>
      <c r="R1717" s="136"/>
      <c r="S1717" s="136"/>
      <c r="T1717" s="137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8"/>
      <c r="AE1717" s="138"/>
      <c r="AF1717" s="138"/>
      <c r="AG1717" s="138"/>
      <c r="AH1717" s="138"/>
      <c r="AI1717" s="138"/>
      <c r="AJ1717" s="138"/>
      <c r="AK1717" s="138"/>
      <c r="AL1717" s="138"/>
      <c r="AM1717" s="138"/>
      <c r="AN1717" s="138"/>
      <c r="AO1717" s="138"/>
      <c r="AP1717" s="136"/>
      <c r="AQ1717" s="136"/>
      <c r="AR1717" s="136"/>
      <c r="AS1717" s="136"/>
      <c r="AT1717" s="136"/>
      <c r="AU1717" s="136"/>
      <c r="AV1717" s="136"/>
      <c r="AW1717" s="136"/>
      <c r="AX1717" s="136"/>
      <c r="AY1717" s="136"/>
      <c r="AZ1717" s="136"/>
      <c r="BA1717" s="136"/>
      <c r="BB1717" s="136"/>
      <c r="BC1717" s="136"/>
      <c r="BD1717" s="136"/>
      <c r="BE1717" s="136"/>
      <c r="BF1717" s="136"/>
      <c r="BG1717" s="136"/>
      <c r="BH1717" s="136"/>
      <c r="BI1717" s="136"/>
      <c r="BJ1717" s="136"/>
      <c r="BK1717" s="136"/>
      <c r="BL1717" s="136"/>
      <c r="BM1717" s="136"/>
      <c r="BN1717" s="136"/>
      <c r="BO1717" s="136"/>
      <c r="BP1717" s="136"/>
      <c r="BQ1717" s="136"/>
      <c r="BR1717" s="136"/>
      <c r="BS1717" s="136"/>
      <c r="BT1717" s="136"/>
      <c r="BU1717" s="136"/>
    </row>
    <row r="1718" spans="1:73">
      <c r="A1718" s="145"/>
      <c r="B1718" s="83"/>
      <c r="C1718" s="83"/>
      <c r="D1718" s="136"/>
      <c r="E1718" s="136"/>
      <c r="F1718" s="136"/>
      <c r="G1718" s="136"/>
      <c r="H1718" s="136"/>
      <c r="I1718" s="137"/>
      <c r="J1718" s="137"/>
      <c r="K1718" s="137"/>
      <c r="L1718" s="136"/>
      <c r="M1718" s="136"/>
      <c r="N1718" s="145"/>
      <c r="O1718" s="136"/>
      <c r="P1718" s="136"/>
      <c r="Q1718" s="137"/>
      <c r="R1718" s="136"/>
      <c r="S1718" s="136"/>
      <c r="T1718" s="137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8"/>
      <c r="AE1718" s="138"/>
      <c r="AF1718" s="138"/>
      <c r="AG1718" s="138"/>
      <c r="AH1718" s="138"/>
      <c r="AI1718" s="138"/>
      <c r="AJ1718" s="138"/>
      <c r="AK1718" s="138"/>
      <c r="AL1718" s="138"/>
      <c r="AM1718" s="138"/>
      <c r="AN1718" s="138"/>
      <c r="AO1718" s="138"/>
      <c r="AP1718" s="136"/>
      <c r="AQ1718" s="136"/>
      <c r="AR1718" s="136"/>
      <c r="AS1718" s="136"/>
      <c r="AT1718" s="136"/>
      <c r="AU1718" s="136"/>
      <c r="AV1718" s="136"/>
      <c r="AW1718" s="136"/>
      <c r="AX1718" s="136"/>
      <c r="AY1718" s="136"/>
      <c r="AZ1718" s="136"/>
      <c r="BA1718" s="136"/>
      <c r="BB1718" s="136"/>
      <c r="BC1718" s="136"/>
      <c r="BD1718" s="136"/>
      <c r="BE1718" s="136"/>
      <c r="BF1718" s="136"/>
      <c r="BG1718" s="136"/>
      <c r="BH1718" s="136"/>
      <c r="BI1718" s="136"/>
      <c r="BJ1718" s="136"/>
      <c r="BK1718" s="136"/>
      <c r="BL1718" s="136"/>
      <c r="BM1718" s="136"/>
      <c r="BN1718" s="136"/>
      <c r="BO1718" s="136"/>
      <c r="BP1718" s="136"/>
      <c r="BQ1718" s="136"/>
      <c r="BR1718" s="136"/>
      <c r="BS1718" s="136"/>
      <c r="BT1718" s="136"/>
      <c r="BU1718" s="136"/>
    </row>
    <row r="1719" spans="1:73">
      <c r="A1719" s="145"/>
      <c r="B1719" s="83"/>
      <c r="C1719" s="83"/>
      <c r="D1719" s="136"/>
      <c r="E1719" s="136"/>
      <c r="F1719" s="136"/>
      <c r="G1719" s="136"/>
      <c r="H1719" s="136"/>
      <c r="I1719" s="137"/>
      <c r="J1719" s="137"/>
      <c r="K1719" s="137"/>
      <c r="L1719" s="136"/>
      <c r="M1719" s="136"/>
      <c r="N1719" s="145"/>
      <c r="O1719" s="136"/>
      <c r="P1719" s="136"/>
      <c r="Q1719" s="137"/>
      <c r="R1719" s="136"/>
      <c r="S1719" s="136"/>
      <c r="T1719" s="137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8"/>
      <c r="AE1719" s="138"/>
      <c r="AF1719" s="138"/>
      <c r="AG1719" s="138"/>
      <c r="AH1719" s="138"/>
      <c r="AI1719" s="138"/>
      <c r="AJ1719" s="138"/>
      <c r="AK1719" s="138"/>
      <c r="AL1719" s="138"/>
      <c r="AM1719" s="138"/>
      <c r="AN1719" s="138"/>
      <c r="AO1719" s="138"/>
      <c r="AP1719" s="136"/>
      <c r="AQ1719" s="136"/>
      <c r="AR1719" s="136"/>
      <c r="AS1719" s="136"/>
      <c r="AT1719" s="136"/>
      <c r="AU1719" s="136"/>
      <c r="AV1719" s="136"/>
      <c r="AW1719" s="136"/>
      <c r="AX1719" s="136"/>
      <c r="AY1719" s="136"/>
      <c r="AZ1719" s="136"/>
      <c r="BA1719" s="136"/>
      <c r="BB1719" s="136"/>
      <c r="BC1719" s="136"/>
      <c r="BD1719" s="136"/>
      <c r="BE1719" s="136"/>
      <c r="BF1719" s="136"/>
      <c r="BG1719" s="136"/>
      <c r="BH1719" s="136"/>
      <c r="BI1719" s="136"/>
      <c r="BJ1719" s="136"/>
      <c r="BK1719" s="136"/>
      <c r="BL1719" s="136"/>
      <c r="BM1719" s="136"/>
      <c r="BN1719" s="136"/>
      <c r="BO1719" s="136"/>
      <c r="BP1719" s="136"/>
      <c r="BQ1719" s="136"/>
      <c r="BR1719" s="136"/>
      <c r="BS1719" s="136"/>
      <c r="BT1719" s="136"/>
      <c r="BU1719" s="136"/>
    </row>
    <row r="1720" spans="1:73">
      <c r="A1720" s="145"/>
      <c r="B1720" s="83"/>
      <c r="C1720" s="83"/>
      <c r="D1720" s="136"/>
      <c r="E1720" s="136"/>
      <c r="F1720" s="136"/>
      <c r="G1720" s="136"/>
      <c r="H1720" s="136"/>
      <c r="I1720" s="137"/>
      <c r="J1720" s="137"/>
      <c r="K1720" s="137"/>
      <c r="L1720" s="136"/>
      <c r="M1720" s="136"/>
      <c r="N1720" s="145"/>
      <c r="O1720" s="136"/>
      <c r="P1720" s="136"/>
      <c r="Q1720" s="137"/>
      <c r="R1720" s="136"/>
      <c r="S1720" s="136"/>
      <c r="T1720" s="137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8"/>
      <c r="AE1720" s="138"/>
      <c r="AF1720" s="138"/>
      <c r="AG1720" s="138"/>
      <c r="AH1720" s="138"/>
      <c r="AI1720" s="138"/>
      <c r="AJ1720" s="138"/>
      <c r="AK1720" s="138"/>
      <c r="AL1720" s="138"/>
      <c r="AM1720" s="138"/>
      <c r="AN1720" s="138"/>
      <c r="AO1720" s="138"/>
      <c r="AP1720" s="136"/>
      <c r="AQ1720" s="136"/>
      <c r="AR1720" s="136"/>
      <c r="AS1720" s="136"/>
      <c r="AT1720" s="136"/>
      <c r="AU1720" s="136"/>
      <c r="AV1720" s="136"/>
      <c r="AW1720" s="136"/>
      <c r="AX1720" s="136"/>
      <c r="AY1720" s="136"/>
      <c r="AZ1720" s="136"/>
      <c r="BA1720" s="136"/>
      <c r="BB1720" s="136"/>
      <c r="BC1720" s="136"/>
      <c r="BD1720" s="136"/>
      <c r="BE1720" s="136"/>
      <c r="BF1720" s="136"/>
      <c r="BG1720" s="136"/>
      <c r="BH1720" s="136"/>
      <c r="BI1720" s="136"/>
      <c r="BJ1720" s="136"/>
      <c r="BK1720" s="136"/>
      <c r="BL1720" s="136"/>
      <c r="BM1720" s="136"/>
      <c r="BN1720" s="136"/>
      <c r="BO1720" s="136"/>
      <c r="BP1720" s="136"/>
      <c r="BQ1720" s="136"/>
      <c r="BR1720" s="136"/>
      <c r="BS1720" s="136"/>
      <c r="BT1720" s="136"/>
      <c r="BU1720" s="136"/>
    </row>
    <row r="1721" spans="1:73">
      <c r="A1721" s="145"/>
      <c r="B1721" s="83"/>
      <c r="C1721" s="83"/>
      <c r="D1721" s="136"/>
      <c r="E1721" s="136"/>
      <c r="F1721" s="136"/>
      <c r="G1721" s="136"/>
      <c r="H1721" s="136"/>
      <c r="I1721" s="137"/>
      <c r="J1721" s="137"/>
      <c r="K1721" s="137"/>
      <c r="L1721" s="136"/>
      <c r="M1721" s="136"/>
      <c r="N1721" s="145"/>
      <c r="O1721" s="136"/>
      <c r="P1721" s="136"/>
      <c r="Q1721" s="137"/>
      <c r="R1721" s="136"/>
      <c r="S1721" s="136"/>
      <c r="T1721" s="137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8"/>
      <c r="AE1721" s="138"/>
      <c r="AF1721" s="138"/>
      <c r="AG1721" s="138"/>
      <c r="AH1721" s="138"/>
      <c r="AI1721" s="138"/>
      <c r="AJ1721" s="138"/>
      <c r="AK1721" s="138"/>
      <c r="AL1721" s="138"/>
      <c r="AM1721" s="138"/>
      <c r="AN1721" s="138"/>
      <c r="AO1721" s="138"/>
      <c r="AP1721" s="136"/>
      <c r="AQ1721" s="136"/>
      <c r="AR1721" s="136"/>
      <c r="AS1721" s="136"/>
      <c r="AT1721" s="136"/>
      <c r="AU1721" s="136"/>
      <c r="AV1721" s="136"/>
      <c r="AW1721" s="136"/>
      <c r="AX1721" s="136"/>
      <c r="AY1721" s="136"/>
      <c r="AZ1721" s="136"/>
      <c r="BA1721" s="136"/>
      <c r="BB1721" s="136"/>
      <c r="BC1721" s="136"/>
      <c r="BD1721" s="136"/>
      <c r="BE1721" s="136"/>
      <c r="BF1721" s="136"/>
      <c r="BG1721" s="136"/>
      <c r="BH1721" s="136"/>
      <c r="BI1721" s="136"/>
      <c r="BJ1721" s="136"/>
      <c r="BK1721" s="136"/>
      <c r="BL1721" s="136"/>
      <c r="BM1721" s="136"/>
      <c r="BN1721" s="136"/>
      <c r="BO1721" s="136"/>
      <c r="BP1721" s="136"/>
      <c r="BQ1721" s="136"/>
      <c r="BR1721" s="136"/>
      <c r="BS1721" s="136"/>
      <c r="BT1721" s="136"/>
      <c r="BU1721" s="136"/>
    </row>
    <row r="1722" spans="1:73">
      <c r="A1722" s="145"/>
      <c r="B1722" s="83"/>
      <c r="C1722" s="83"/>
      <c r="D1722" s="136"/>
      <c r="E1722" s="136"/>
      <c r="F1722" s="136"/>
      <c r="G1722" s="136"/>
      <c r="H1722" s="136"/>
      <c r="I1722" s="137"/>
      <c r="J1722" s="137"/>
      <c r="K1722" s="137"/>
      <c r="L1722" s="136"/>
      <c r="M1722" s="136"/>
      <c r="N1722" s="145"/>
      <c r="O1722" s="136"/>
      <c r="P1722" s="136"/>
      <c r="Q1722" s="137"/>
      <c r="R1722" s="136"/>
      <c r="S1722" s="136"/>
      <c r="T1722" s="137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8"/>
      <c r="AE1722" s="138"/>
      <c r="AF1722" s="138"/>
      <c r="AG1722" s="138"/>
      <c r="AH1722" s="138"/>
      <c r="AI1722" s="138"/>
      <c r="AJ1722" s="138"/>
      <c r="AK1722" s="138"/>
      <c r="AL1722" s="138"/>
      <c r="AM1722" s="138"/>
      <c r="AN1722" s="138"/>
      <c r="AO1722" s="138"/>
      <c r="AP1722" s="136"/>
      <c r="AQ1722" s="136"/>
      <c r="AR1722" s="136"/>
      <c r="AS1722" s="136"/>
      <c r="AT1722" s="136"/>
      <c r="AU1722" s="136"/>
      <c r="AV1722" s="136"/>
      <c r="AW1722" s="136"/>
      <c r="AX1722" s="136"/>
      <c r="AY1722" s="136"/>
      <c r="AZ1722" s="136"/>
      <c r="BA1722" s="136"/>
      <c r="BB1722" s="136"/>
      <c r="BC1722" s="136"/>
      <c r="BD1722" s="136"/>
      <c r="BE1722" s="136"/>
      <c r="BF1722" s="136"/>
      <c r="BG1722" s="136"/>
      <c r="BH1722" s="136"/>
      <c r="BI1722" s="136"/>
      <c r="BJ1722" s="136"/>
      <c r="BK1722" s="136"/>
      <c r="BL1722" s="136"/>
      <c r="BM1722" s="136"/>
      <c r="BN1722" s="136"/>
      <c r="BO1722" s="136"/>
      <c r="BP1722" s="136"/>
      <c r="BQ1722" s="136"/>
      <c r="BR1722" s="136"/>
      <c r="BS1722" s="136"/>
      <c r="BT1722" s="136"/>
      <c r="BU1722" s="136"/>
    </row>
    <row r="1723" spans="1:73">
      <c r="A1723" s="145"/>
      <c r="B1723" s="83"/>
      <c r="C1723" s="83"/>
      <c r="D1723" s="136"/>
      <c r="E1723" s="136"/>
      <c r="F1723" s="136"/>
      <c r="G1723" s="136"/>
      <c r="H1723" s="136"/>
      <c r="I1723" s="137"/>
      <c r="J1723" s="137"/>
      <c r="K1723" s="137"/>
      <c r="L1723" s="136"/>
      <c r="M1723" s="136"/>
      <c r="N1723" s="145"/>
      <c r="O1723" s="136"/>
      <c r="P1723" s="136"/>
      <c r="Q1723" s="137"/>
      <c r="R1723" s="136"/>
      <c r="S1723" s="136"/>
      <c r="T1723" s="137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8"/>
      <c r="AE1723" s="138"/>
      <c r="AF1723" s="138"/>
      <c r="AG1723" s="138"/>
      <c r="AH1723" s="138"/>
      <c r="AI1723" s="138"/>
      <c r="AJ1723" s="138"/>
      <c r="AK1723" s="138"/>
      <c r="AL1723" s="138"/>
      <c r="AM1723" s="138"/>
      <c r="AN1723" s="138"/>
      <c r="AO1723" s="138"/>
      <c r="AP1723" s="136"/>
      <c r="AQ1723" s="136"/>
      <c r="AR1723" s="136"/>
      <c r="AS1723" s="136"/>
      <c r="AT1723" s="136"/>
      <c r="AU1723" s="136"/>
      <c r="AV1723" s="136"/>
      <c r="AW1723" s="136"/>
      <c r="AX1723" s="136"/>
      <c r="AY1723" s="136"/>
      <c r="AZ1723" s="136"/>
      <c r="BA1723" s="136"/>
      <c r="BB1723" s="136"/>
      <c r="BC1723" s="136"/>
      <c r="BD1723" s="136"/>
      <c r="BE1723" s="136"/>
      <c r="BF1723" s="136"/>
      <c r="BG1723" s="136"/>
      <c r="BH1723" s="136"/>
      <c r="BI1723" s="136"/>
      <c r="BJ1723" s="136"/>
      <c r="BK1723" s="136"/>
      <c r="BL1723" s="136"/>
      <c r="BM1723" s="136"/>
      <c r="BN1723" s="136"/>
      <c r="BO1723" s="136"/>
      <c r="BP1723" s="136"/>
      <c r="BQ1723" s="136"/>
      <c r="BR1723" s="136"/>
      <c r="BS1723" s="136"/>
      <c r="BT1723" s="136"/>
      <c r="BU1723" s="136"/>
    </row>
    <row r="1724" spans="1:73">
      <c r="A1724" s="145"/>
      <c r="B1724" s="83"/>
      <c r="C1724" s="83"/>
      <c r="D1724" s="136"/>
      <c r="E1724" s="136"/>
      <c r="F1724" s="136"/>
      <c r="G1724" s="136"/>
      <c r="H1724" s="136"/>
      <c r="I1724" s="137"/>
      <c r="J1724" s="137"/>
      <c r="K1724" s="137"/>
      <c r="L1724" s="136"/>
      <c r="M1724" s="136"/>
      <c r="N1724" s="145"/>
      <c r="O1724" s="136"/>
      <c r="P1724" s="136"/>
      <c r="Q1724" s="137"/>
      <c r="R1724" s="136"/>
      <c r="S1724" s="136"/>
      <c r="T1724" s="137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8"/>
      <c r="AE1724" s="138"/>
      <c r="AF1724" s="138"/>
      <c r="AG1724" s="138"/>
      <c r="AH1724" s="138"/>
      <c r="AI1724" s="138"/>
      <c r="AJ1724" s="138"/>
      <c r="AK1724" s="138"/>
      <c r="AL1724" s="138"/>
      <c r="AM1724" s="138"/>
      <c r="AN1724" s="138"/>
      <c r="AO1724" s="138"/>
      <c r="AP1724" s="136"/>
      <c r="AQ1724" s="136"/>
      <c r="AR1724" s="136"/>
      <c r="AS1724" s="136"/>
      <c r="AT1724" s="136"/>
      <c r="AU1724" s="136"/>
      <c r="AV1724" s="136"/>
      <c r="AW1724" s="136"/>
      <c r="AX1724" s="136"/>
      <c r="AY1724" s="136"/>
      <c r="AZ1724" s="136"/>
      <c r="BA1724" s="136"/>
      <c r="BB1724" s="136"/>
      <c r="BC1724" s="136"/>
      <c r="BD1724" s="136"/>
      <c r="BE1724" s="136"/>
      <c r="BF1724" s="136"/>
      <c r="BG1724" s="136"/>
      <c r="BH1724" s="136"/>
      <c r="BI1724" s="136"/>
      <c r="BJ1724" s="136"/>
      <c r="BK1724" s="136"/>
      <c r="BL1724" s="136"/>
      <c r="BM1724" s="136"/>
      <c r="BN1724" s="136"/>
      <c r="BO1724" s="136"/>
      <c r="BP1724" s="136"/>
      <c r="BQ1724" s="136"/>
      <c r="BR1724" s="136"/>
      <c r="BS1724" s="136"/>
      <c r="BT1724" s="136"/>
      <c r="BU1724" s="136"/>
    </row>
    <row r="1725" spans="1:73">
      <c r="A1725" s="145"/>
      <c r="B1725" s="83"/>
      <c r="C1725" s="83"/>
      <c r="D1725" s="136"/>
      <c r="E1725" s="136"/>
      <c r="F1725" s="136"/>
      <c r="G1725" s="136"/>
      <c r="H1725" s="136"/>
      <c r="I1725" s="137"/>
      <c r="J1725" s="137"/>
      <c r="K1725" s="137"/>
      <c r="L1725" s="136"/>
      <c r="M1725" s="136"/>
      <c r="N1725" s="145"/>
      <c r="O1725" s="136"/>
      <c r="P1725" s="136"/>
      <c r="Q1725" s="137"/>
      <c r="R1725" s="136"/>
      <c r="S1725" s="136"/>
      <c r="T1725" s="137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8"/>
      <c r="AE1725" s="138"/>
      <c r="AF1725" s="138"/>
      <c r="AG1725" s="138"/>
      <c r="AH1725" s="138"/>
      <c r="AI1725" s="138"/>
      <c r="AJ1725" s="138"/>
      <c r="AK1725" s="138"/>
      <c r="AL1725" s="138"/>
      <c r="AM1725" s="138"/>
      <c r="AN1725" s="138"/>
      <c r="AO1725" s="138"/>
      <c r="AP1725" s="136"/>
      <c r="AQ1725" s="136"/>
      <c r="AR1725" s="136"/>
      <c r="AS1725" s="136"/>
      <c r="AT1725" s="136"/>
      <c r="AU1725" s="136"/>
      <c r="AV1725" s="136"/>
      <c r="AW1725" s="136"/>
      <c r="AX1725" s="136"/>
      <c r="AY1725" s="136"/>
      <c r="AZ1725" s="136"/>
      <c r="BA1725" s="136"/>
      <c r="BB1725" s="136"/>
      <c r="BC1725" s="136"/>
      <c r="BD1725" s="136"/>
      <c r="BE1725" s="136"/>
      <c r="BF1725" s="136"/>
      <c r="BG1725" s="136"/>
      <c r="BH1725" s="136"/>
      <c r="BI1725" s="136"/>
      <c r="BJ1725" s="136"/>
      <c r="BK1725" s="136"/>
      <c r="BL1725" s="136"/>
      <c r="BM1725" s="136"/>
      <c r="BN1725" s="136"/>
      <c r="BO1725" s="136"/>
      <c r="BP1725" s="136"/>
      <c r="BQ1725" s="136"/>
      <c r="BR1725" s="136"/>
      <c r="BS1725" s="136"/>
      <c r="BT1725" s="136"/>
      <c r="BU1725" s="136"/>
    </row>
    <row r="1726" spans="1:73">
      <c r="A1726" s="145"/>
      <c r="B1726" s="83"/>
      <c r="C1726" s="83"/>
      <c r="D1726" s="136"/>
      <c r="E1726" s="136"/>
      <c r="F1726" s="136"/>
      <c r="G1726" s="136"/>
      <c r="H1726" s="136"/>
      <c r="I1726" s="137"/>
      <c r="J1726" s="137"/>
      <c r="K1726" s="137"/>
      <c r="L1726" s="136"/>
      <c r="M1726" s="136"/>
      <c r="N1726" s="145"/>
      <c r="O1726" s="136"/>
      <c r="P1726" s="136"/>
      <c r="Q1726" s="137"/>
      <c r="R1726" s="136"/>
      <c r="S1726" s="136"/>
      <c r="T1726" s="137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8"/>
      <c r="AE1726" s="138"/>
      <c r="AF1726" s="138"/>
      <c r="AG1726" s="138"/>
      <c r="AH1726" s="138"/>
      <c r="AI1726" s="138"/>
      <c r="AJ1726" s="138"/>
      <c r="AK1726" s="138"/>
      <c r="AL1726" s="138"/>
      <c r="AM1726" s="138"/>
      <c r="AN1726" s="138"/>
      <c r="AO1726" s="138"/>
      <c r="AP1726" s="136"/>
      <c r="AQ1726" s="136"/>
      <c r="AR1726" s="136"/>
      <c r="AS1726" s="136"/>
      <c r="AT1726" s="136"/>
      <c r="AU1726" s="136"/>
      <c r="AV1726" s="136"/>
      <c r="AW1726" s="136"/>
      <c r="AX1726" s="136"/>
      <c r="AY1726" s="136"/>
      <c r="AZ1726" s="136"/>
      <c r="BA1726" s="136"/>
      <c r="BB1726" s="136"/>
      <c r="BC1726" s="136"/>
      <c r="BD1726" s="136"/>
      <c r="BE1726" s="136"/>
      <c r="BF1726" s="136"/>
      <c r="BG1726" s="136"/>
      <c r="BH1726" s="136"/>
      <c r="BI1726" s="136"/>
      <c r="BJ1726" s="136"/>
      <c r="BK1726" s="136"/>
      <c r="BL1726" s="136"/>
      <c r="BM1726" s="136"/>
      <c r="BN1726" s="136"/>
      <c r="BO1726" s="136"/>
      <c r="BP1726" s="136"/>
      <c r="BQ1726" s="136"/>
      <c r="BR1726" s="136"/>
      <c r="BS1726" s="136"/>
      <c r="BT1726" s="136"/>
      <c r="BU1726" s="136"/>
    </row>
    <row r="1727" spans="1:73">
      <c r="A1727" s="145"/>
      <c r="B1727" s="83"/>
      <c r="C1727" s="83"/>
      <c r="D1727" s="136"/>
      <c r="E1727" s="136"/>
      <c r="F1727" s="136"/>
      <c r="G1727" s="136"/>
      <c r="H1727" s="136"/>
      <c r="I1727" s="137"/>
      <c r="J1727" s="137"/>
      <c r="K1727" s="137"/>
      <c r="L1727" s="136"/>
      <c r="M1727" s="136"/>
      <c r="N1727" s="145"/>
      <c r="O1727" s="136"/>
      <c r="P1727" s="136"/>
      <c r="Q1727" s="137"/>
      <c r="R1727" s="136"/>
      <c r="S1727" s="136"/>
      <c r="T1727" s="137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8"/>
      <c r="AE1727" s="138"/>
      <c r="AF1727" s="138"/>
      <c r="AG1727" s="138"/>
      <c r="AH1727" s="138"/>
      <c r="AI1727" s="138"/>
      <c r="AJ1727" s="138"/>
      <c r="AK1727" s="138"/>
      <c r="AL1727" s="138"/>
      <c r="AM1727" s="138"/>
      <c r="AN1727" s="138"/>
      <c r="AO1727" s="138"/>
      <c r="AP1727" s="136"/>
      <c r="AQ1727" s="136"/>
      <c r="AR1727" s="136"/>
      <c r="AS1727" s="136"/>
      <c r="AT1727" s="136"/>
      <c r="AU1727" s="136"/>
      <c r="AV1727" s="136"/>
      <c r="AW1727" s="136"/>
      <c r="AX1727" s="136"/>
      <c r="AY1727" s="136"/>
      <c r="AZ1727" s="136"/>
      <c r="BA1727" s="136"/>
      <c r="BB1727" s="136"/>
      <c r="BC1727" s="136"/>
      <c r="BD1727" s="136"/>
      <c r="BE1727" s="136"/>
      <c r="BF1727" s="136"/>
      <c r="BG1727" s="136"/>
      <c r="BH1727" s="136"/>
      <c r="BI1727" s="136"/>
      <c r="BJ1727" s="136"/>
      <c r="BK1727" s="136"/>
      <c r="BL1727" s="136"/>
      <c r="BM1727" s="136"/>
      <c r="BN1727" s="136"/>
      <c r="BO1727" s="136"/>
      <c r="BP1727" s="136"/>
      <c r="BQ1727" s="136"/>
      <c r="BR1727" s="136"/>
      <c r="BS1727" s="136"/>
      <c r="BT1727" s="136"/>
      <c r="BU1727" s="136"/>
    </row>
    <row r="1728" spans="1:73">
      <c r="A1728" s="145"/>
      <c r="B1728" s="83"/>
      <c r="C1728" s="83"/>
      <c r="D1728" s="136"/>
      <c r="E1728" s="136"/>
      <c r="F1728" s="136"/>
      <c r="G1728" s="136"/>
      <c r="H1728" s="136"/>
      <c r="I1728" s="137"/>
      <c r="J1728" s="137"/>
      <c r="K1728" s="137"/>
      <c r="L1728" s="136"/>
      <c r="M1728" s="136"/>
      <c r="N1728" s="145"/>
      <c r="O1728" s="136"/>
      <c r="P1728" s="136"/>
      <c r="Q1728" s="137"/>
      <c r="R1728" s="136"/>
      <c r="S1728" s="136"/>
      <c r="T1728" s="137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8"/>
      <c r="AE1728" s="138"/>
      <c r="AF1728" s="138"/>
      <c r="AG1728" s="138"/>
      <c r="AH1728" s="138"/>
      <c r="AI1728" s="138"/>
      <c r="AJ1728" s="138"/>
      <c r="AK1728" s="138"/>
      <c r="AL1728" s="138"/>
      <c r="AM1728" s="138"/>
      <c r="AN1728" s="138"/>
      <c r="AO1728" s="138"/>
      <c r="AP1728" s="136"/>
      <c r="AQ1728" s="136"/>
      <c r="AR1728" s="136"/>
      <c r="AS1728" s="136"/>
      <c r="AT1728" s="136"/>
      <c r="AU1728" s="136"/>
      <c r="AV1728" s="136"/>
      <c r="AW1728" s="136"/>
      <c r="AX1728" s="136"/>
      <c r="AY1728" s="136"/>
      <c r="AZ1728" s="136"/>
      <c r="BA1728" s="136"/>
      <c r="BB1728" s="136"/>
      <c r="BC1728" s="136"/>
      <c r="BD1728" s="136"/>
      <c r="BE1728" s="136"/>
      <c r="BF1728" s="136"/>
      <c r="BG1728" s="136"/>
      <c r="BH1728" s="136"/>
      <c r="BI1728" s="136"/>
      <c r="BJ1728" s="136"/>
      <c r="BK1728" s="136"/>
      <c r="BL1728" s="136"/>
      <c r="BM1728" s="136"/>
      <c r="BN1728" s="136"/>
      <c r="BO1728" s="136"/>
      <c r="BP1728" s="136"/>
      <c r="BQ1728" s="136"/>
      <c r="BR1728" s="136"/>
      <c r="BS1728" s="136"/>
      <c r="BT1728" s="136"/>
      <c r="BU1728" s="136"/>
    </row>
    <row r="1729" spans="1:73">
      <c r="A1729" s="145"/>
      <c r="B1729" s="83"/>
      <c r="C1729" s="83"/>
      <c r="D1729" s="136"/>
      <c r="E1729" s="136"/>
      <c r="F1729" s="136"/>
      <c r="G1729" s="136"/>
      <c r="H1729" s="136"/>
      <c r="I1729" s="137"/>
      <c r="J1729" s="137"/>
      <c r="K1729" s="137"/>
      <c r="L1729" s="136"/>
      <c r="M1729" s="136"/>
      <c r="N1729" s="145"/>
      <c r="O1729" s="136"/>
      <c r="P1729" s="136"/>
      <c r="Q1729" s="137"/>
      <c r="R1729" s="136"/>
      <c r="S1729" s="136"/>
      <c r="T1729" s="137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8"/>
      <c r="AE1729" s="138"/>
      <c r="AF1729" s="138"/>
      <c r="AG1729" s="138"/>
      <c r="AH1729" s="138"/>
      <c r="AI1729" s="138"/>
      <c r="AJ1729" s="138"/>
      <c r="AK1729" s="138"/>
      <c r="AL1729" s="138"/>
      <c r="AM1729" s="138"/>
      <c r="AN1729" s="138"/>
      <c r="AO1729" s="138"/>
      <c r="AP1729" s="136"/>
      <c r="AQ1729" s="136"/>
      <c r="AR1729" s="136"/>
      <c r="AS1729" s="136"/>
      <c r="AT1729" s="136"/>
      <c r="AU1729" s="136"/>
      <c r="AV1729" s="136"/>
      <c r="AW1729" s="136"/>
      <c r="AX1729" s="136"/>
      <c r="AY1729" s="136"/>
      <c r="AZ1729" s="136"/>
      <c r="BA1729" s="136"/>
      <c r="BB1729" s="136"/>
      <c r="BC1729" s="136"/>
      <c r="BD1729" s="136"/>
      <c r="BE1729" s="136"/>
      <c r="BF1729" s="136"/>
      <c r="BG1729" s="136"/>
      <c r="BH1729" s="136"/>
      <c r="BI1729" s="136"/>
      <c r="BJ1729" s="136"/>
      <c r="BK1729" s="136"/>
      <c r="BL1729" s="136"/>
      <c r="BM1729" s="136"/>
      <c r="BN1729" s="136"/>
      <c r="BO1729" s="136"/>
      <c r="BP1729" s="136"/>
      <c r="BQ1729" s="136"/>
      <c r="BR1729" s="136"/>
      <c r="BS1729" s="136"/>
      <c r="BT1729" s="136"/>
      <c r="BU1729" s="136"/>
    </row>
    <row r="1730" spans="1:73">
      <c r="A1730" s="145"/>
      <c r="B1730" s="83"/>
      <c r="C1730" s="83"/>
      <c r="D1730" s="136"/>
      <c r="E1730" s="136"/>
      <c r="F1730" s="136"/>
      <c r="G1730" s="136"/>
      <c r="H1730" s="136"/>
      <c r="I1730" s="137"/>
      <c r="J1730" s="137"/>
      <c r="K1730" s="137"/>
      <c r="L1730" s="136"/>
      <c r="M1730" s="136"/>
      <c r="N1730" s="145"/>
      <c r="O1730" s="136"/>
      <c r="P1730" s="136"/>
      <c r="Q1730" s="137"/>
      <c r="R1730" s="136"/>
      <c r="S1730" s="136"/>
      <c r="T1730" s="137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8"/>
      <c r="AE1730" s="138"/>
      <c r="AF1730" s="138"/>
      <c r="AG1730" s="138"/>
      <c r="AH1730" s="138"/>
      <c r="AI1730" s="138"/>
      <c r="AJ1730" s="138"/>
      <c r="AK1730" s="138"/>
      <c r="AL1730" s="138"/>
      <c r="AM1730" s="138"/>
      <c r="AN1730" s="138"/>
      <c r="AO1730" s="138"/>
      <c r="AP1730" s="136"/>
      <c r="AQ1730" s="136"/>
      <c r="AR1730" s="136"/>
      <c r="AS1730" s="136"/>
      <c r="AT1730" s="136"/>
      <c r="AU1730" s="136"/>
      <c r="AV1730" s="136"/>
      <c r="AW1730" s="136"/>
      <c r="AX1730" s="136"/>
      <c r="AY1730" s="136"/>
      <c r="AZ1730" s="136"/>
      <c r="BA1730" s="136"/>
      <c r="BB1730" s="136"/>
      <c r="BC1730" s="136"/>
      <c r="BD1730" s="136"/>
      <c r="BE1730" s="136"/>
      <c r="BF1730" s="136"/>
      <c r="BG1730" s="136"/>
      <c r="BH1730" s="136"/>
      <c r="BI1730" s="136"/>
      <c r="BJ1730" s="136"/>
      <c r="BK1730" s="136"/>
      <c r="BL1730" s="136"/>
      <c r="BM1730" s="136"/>
      <c r="BN1730" s="136"/>
      <c r="BO1730" s="136"/>
      <c r="BP1730" s="136"/>
      <c r="BQ1730" s="136"/>
      <c r="BR1730" s="136"/>
      <c r="BS1730" s="136"/>
      <c r="BT1730" s="136"/>
      <c r="BU1730" s="136"/>
    </row>
    <row r="1731" spans="1:73">
      <c r="A1731" s="145"/>
      <c r="B1731" s="83"/>
      <c r="C1731" s="83"/>
      <c r="D1731" s="136"/>
      <c r="E1731" s="136"/>
      <c r="F1731" s="136"/>
      <c r="G1731" s="136"/>
      <c r="H1731" s="136"/>
      <c r="I1731" s="137"/>
      <c r="J1731" s="137"/>
      <c r="K1731" s="137"/>
      <c r="L1731" s="136"/>
      <c r="M1731" s="136"/>
      <c r="N1731" s="145"/>
      <c r="O1731" s="136"/>
      <c r="P1731" s="136"/>
      <c r="Q1731" s="137"/>
      <c r="R1731" s="136"/>
      <c r="S1731" s="136"/>
      <c r="T1731" s="137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8"/>
      <c r="AE1731" s="138"/>
      <c r="AF1731" s="138"/>
      <c r="AG1731" s="138"/>
      <c r="AH1731" s="138"/>
      <c r="AI1731" s="138"/>
      <c r="AJ1731" s="138"/>
      <c r="AK1731" s="138"/>
      <c r="AL1731" s="138"/>
      <c r="AM1731" s="138"/>
      <c r="AN1731" s="138"/>
      <c r="AO1731" s="138"/>
      <c r="AP1731" s="136"/>
      <c r="AQ1731" s="136"/>
      <c r="AR1731" s="136"/>
      <c r="AS1731" s="136"/>
      <c r="AT1731" s="136"/>
      <c r="AU1731" s="136"/>
      <c r="AV1731" s="136"/>
      <c r="AW1731" s="136"/>
      <c r="AX1731" s="136"/>
      <c r="AY1731" s="136"/>
      <c r="AZ1731" s="136"/>
      <c r="BA1731" s="136"/>
      <c r="BB1731" s="136"/>
      <c r="BC1731" s="136"/>
      <c r="BD1731" s="136"/>
      <c r="BE1731" s="136"/>
      <c r="BF1731" s="136"/>
      <c r="BG1731" s="136"/>
      <c r="BH1731" s="136"/>
      <c r="BI1731" s="136"/>
      <c r="BJ1731" s="136"/>
      <c r="BK1731" s="136"/>
      <c r="BL1731" s="136"/>
      <c r="BM1731" s="136"/>
      <c r="BN1731" s="136"/>
      <c r="BO1731" s="136"/>
      <c r="BP1731" s="136"/>
      <c r="BQ1731" s="136"/>
      <c r="BR1731" s="136"/>
      <c r="BS1731" s="136"/>
      <c r="BT1731" s="136"/>
      <c r="BU1731" s="136"/>
    </row>
    <row r="1732" spans="1:73">
      <c r="A1732" s="145"/>
      <c r="B1732" s="83"/>
      <c r="C1732" s="83"/>
      <c r="D1732" s="136"/>
      <c r="E1732" s="136"/>
      <c r="F1732" s="136"/>
      <c r="G1732" s="136"/>
      <c r="H1732" s="136"/>
      <c r="I1732" s="137"/>
      <c r="J1732" s="137"/>
      <c r="K1732" s="137"/>
      <c r="L1732" s="136"/>
      <c r="M1732" s="136"/>
      <c r="N1732" s="145"/>
      <c r="O1732" s="136"/>
      <c r="P1732" s="136"/>
      <c r="Q1732" s="137"/>
      <c r="R1732" s="136"/>
      <c r="S1732" s="136"/>
      <c r="T1732" s="137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8"/>
      <c r="AE1732" s="138"/>
      <c r="AF1732" s="138"/>
      <c r="AG1732" s="138"/>
      <c r="AH1732" s="138"/>
      <c r="AI1732" s="138"/>
      <c r="AJ1732" s="138"/>
      <c r="AK1732" s="138"/>
      <c r="AL1732" s="138"/>
      <c r="AM1732" s="138"/>
      <c r="AN1732" s="138"/>
      <c r="AO1732" s="138"/>
      <c r="AP1732" s="136"/>
      <c r="AQ1732" s="136"/>
      <c r="AR1732" s="136"/>
      <c r="AS1732" s="136"/>
      <c r="AT1732" s="136"/>
      <c r="AU1732" s="136"/>
      <c r="AV1732" s="136"/>
      <c r="AW1732" s="136"/>
      <c r="AX1732" s="136"/>
      <c r="AY1732" s="136"/>
      <c r="AZ1732" s="136"/>
      <c r="BA1732" s="136"/>
      <c r="BB1732" s="136"/>
      <c r="BC1732" s="136"/>
      <c r="BD1732" s="136"/>
      <c r="BE1732" s="136"/>
      <c r="BF1732" s="136"/>
      <c r="BG1732" s="136"/>
      <c r="BH1732" s="136"/>
      <c r="BI1732" s="136"/>
      <c r="BJ1732" s="136"/>
      <c r="BK1732" s="136"/>
      <c r="BL1732" s="136"/>
      <c r="BM1732" s="136"/>
      <c r="BN1732" s="136"/>
      <c r="BO1732" s="136"/>
      <c r="BP1732" s="136"/>
      <c r="BQ1732" s="136"/>
      <c r="BR1732" s="136"/>
      <c r="BS1732" s="136"/>
      <c r="BT1732" s="136"/>
      <c r="BU1732" s="136"/>
    </row>
    <row r="1733" spans="1:73">
      <c r="A1733" s="145"/>
      <c r="B1733" s="83"/>
      <c r="C1733" s="83"/>
      <c r="D1733" s="136"/>
      <c r="E1733" s="136"/>
      <c r="F1733" s="136"/>
      <c r="G1733" s="136"/>
      <c r="H1733" s="136"/>
      <c r="I1733" s="137"/>
      <c r="J1733" s="137"/>
      <c r="K1733" s="137"/>
      <c r="L1733" s="136"/>
      <c r="M1733" s="136"/>
      <c r="N1733" s="145"/>
      <c r="O1733" s="136"/>
      <c r="P1733" s="136"/>
      <c r="Q1733" s="137"/>
      <c r="R1733" s="136"/>
      <c r="S1733" s="136"/>
      <c r="T1733" s="137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8"/>
      <c r="AE1733" s="138"/>
      <c r="AF1733" s="138"/>
      <c r="AG1733" s="138"/>
      <c r="AH1733" s="138"/>
      <c r="AI1733" s="138"/>
      <c r="AJ1733" s="138"/>
      <c r="AK1733" s="138"/>
      <c r="AL1733" s="138"/>
      <c r="AM1733" s="138"/>
      <c r="AN1733" s="138"/>
      <c r="AO1733" s="138"/>
      <c r="AP1733" s="136"/>
      <c r="AQ1733" s="136"/>
      <c r="AR1733" s="136"/>
      <c r="AS1733" s="136"/>
      <c r="AT1733" s="136"/>
      <c r="AU1733" s="136"/>
      <c r="AV1733" s="136"/>
      <c r="AW1733" s="136"/>
      <c r="AX1733" s="136"/>
      <c r="AY1733" s="136"/>
      <c r="AZ1733" s="136"/>
      <c r="BA1733" s="136"/>
      <c r="BB1733" s="136"/>
      <c r="BC1733" s="136"/>
      <c r="BD1733" s="136"/>
      <c r="BE1733" s="136"/>
      <c r="BF1733" s="136"/>
      <c r="BG1733" s="136"/>
      <c r="BH1733" s="136"/>
      <c r="BI1733" s="136"/>
      <c r="BJ1733" s="136"/>
      <c r="BK1733" s="136"/>
      <c r="BL1733" s="136"/>
      <c r="BM1733" s="136"/>
      <c r="BN1733" s="136"/>
      <c r="BO1733" s="136"/>
      <c r="BP1733" s="136"/>
      <c r="BQ1733" s="136"/>
      <c r="BR1733" s="136"/>
      <c r="BS1733" s="136"/>
      <c r="BT1733" s="136"/>
      <c r="BU1733" s="136"/>
    </row>
    <row r="1734" spans="1:73">
      <c r="A1734" s="145"/>
      <c r="B1734" s="83"/>
      <c r="C1734" s="83"/>
      <c r="D1734" s="136"/>
      <c r="E1734" s="136"/>
      <c r="F1734" s="136"/>
      <c r="G1734" s="136"/>
      <c r="H1734" s="136"/>
      <c r="I1734" s="137"/>
      <c r="J1734" s="137"/>
      <c r="K1734" s="137"/>
      <c r="L1734" s="136"/>
      <c r="M1734" s="136"/>
      <c r="N1734" s="145"/>
      <c r="O1734" s="136"/>
      <c r="P1734" s="136"/>
      <c r="Q1734" s="137"/>
      <c r="R1734" s="136"/>
      <c r="S1734" s="136"/>
      <c r="T1734" s="137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8"/>
      <c r="AE1734" s="138"/>
      <c r="AF1734" s="138"/>
      <c r="AG1734" s="138"/>
      <c r="AH1734" s="138"/>
      <c r="AI1734" s="138"/>
      <c r="AJ1734" s="138"/>
      <c r="AK1734" s="138"/>
      <c r="AL1734" s="138"/>
      <c r="AM1734" s="138"/>
      <c r="AN1734" s="138"/>
      <c r="AO1734" s="138"/>
      <c r="AP1734" s="136"/>
      <c r="AQ1734" s="136"/>
      <c r="AR1734" s="136"/>
      <c r="AS1734" s="136"/>
      <c r="AT1734" s="136"/>
      <c r="AU1734" s="136"/>
      <c r="AV1734" s="136"/>
      <c r="AW1734" s="136"/>
      <c r="AX1734" s="136"/>
      <c r="AY1734" s="136"/>
      <c r="AZ1734" s="136"/>
      <c r="BA1734" s="136"/>
      <c r="BB1734" s="136"/>
      <c r="BC1734" s="136"/>
      <c r="BD1734" s="136"/>
      <c r="BE1734" s="136"/>
      <c r="BF1734" s="136"/>
      <c r="BG1734" s="136"/>
      <c r="BH1734" s="136"/>
      <c r="BI1734" s="136"/>
      <c r="BJ1734" s="136"/>
      <c r="BK1734" s="136"/>
      <c r="BL1734" s="136"/>
      <c r="BM1734" s="136"/>
      <c r="BN1734" s="136"/>
      <c r="BO1734" s="136"/>
      <c r="BP1734" s="136"/>
      <c r="BQ1734" s="136"/>
      <c r="BR1734" s="136"/>
      <c r="BS1734" s="136"/>
      <c r="BT1734" s="136"/>
      <c r="BU1734" s="136"/>
    </row>
    <row r="1735" spans="1:73">
      <c r="A1735" s="145"/>
      <c r="B1735" s="83"/>
      <c r="C1735" s="83"/>
      <c r="D1735" s="136"/>
      <c r="E1735" s="136"/>
      <c r="F1735" s="136"/>
      <c r="G1735" s="136"/>
      <c r="H1735" s="136"/>
      <c r="I1735" s="137"/>
      <c r="J1735" s="137"/>
      <c r="K1735" s="137"/>
      <c r="L1735" s="136"/>
      <c r="M1735" s="136"/>
      <c r="N1735" s="145"/>
      <c r="O1735" s="136"/>
      <c r="P1735" s="136"/>
      <c r="Q1735" s="137"/>
      <c r="R1735" s="136"/>
      <c r="S1735" s="136"/>
      <c r="T1735" s="137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8"/>
      <c r="AE1735" s="138"/>
      <c r="AF1735" s="138"/>
      <c r="AG1735" s="138"/>
      <c r="AH1735" s="138"/>
      <c r="AI1735" s="138"/>
      <c r="AJ1735" s="138"/>
      <c r="AK1735" s="138"/>
      <c r="AL1735" s="138"/>
      <c r="AM1735" s="138"/>
      <c r="AN1735" s="138"/>
      <c r="AO1735" s="138"/>
      <c r="AP1735" s="136"/>
      <c r="AQ1735" s="136"/>
      <c r="AR1735" s="136"/>
      <c r="AS1735" s="136"/>
      <c r="AT1735" s="136"/>
      <c r="AU1735" s="136"/>
      <c r="AV1735" s="136"/>
      <c r="AW1735" s="136"/>
      <c r="AX1735" s="136"/>
      <c r="AY1735" s="136"/>
      <c r="AZ1735" s="136"/>
      <c r="BA1735" s="136"/>
      <c r="BB1735" s="136"/>
      <c r="BC1735" s="136"/>
      <c r="BD1735" s="136"/>
      <c r="BE1735" s="136"/>
      <c r="BF1735" s="136"/>
      <c r="BG1735" s="136"/>
      <c r="BH1735" s="136"/>
      <c r="BI1735" s="136"/>
      <c r="BJ1735" s="136"/>
      <c r="BK1735" s="136"/>
      <c r="BL1735" s="136"/>
      <c r="BM1735" s="136"/>
      <c r="BN1735" s="136"/>
      <c r="BO1735" s="136"/>
      <c r="BP1735" s="136"/>
      <c r="BQ1735" s="136"/>
      <c r="BR1735" s="136"/>
      <c r="BS1735" s="136"/>
      <c r="BT1735" s="136"/>
      <c r="BU1735" s="136"/>
    </row>
    <row r="1736" spans="1:73">
      <c r="A1736" s="145"/>
      <c r="B1736" s="83"/>
      <c r="C1736" s="83"/>
      <c r="D1736" s="136"/>
      <c r="E1736" s="136"/>
      <c r="F1736" s="136"/>
      <c r="G1736" s="136"/>
      <c r="H1736" s="136"/>
      <c r="I1736" s="137"/>
      <c r="J1736" s="137"/>
      <c r="K1736" s="137"/>
      <c r="L1736" s="136"/>
      <c r="M1736" s="136"/>
      <c r="N1736" s="145"/>
      <c r="O1736" s="136"/>
      <c r="P1736" s="136"/>
      <c r="Q1736" s="137"/>
      <c r="R1736" s="136"/>
      <c r="S1736" s="136"/>
      <c r="T1736" s="137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8"/>
      <c r="AE1736" s="138"/>
      <c r="AF1736" s="138"/>
      <c r="AG1736" s="138"/>
      <c r="AH1736" s="138"/>
      <c r="AI1736" s="138"/>
      <c r="AJ1736" s="138"/>
      <c r="AK1736" s="138"/>
      <c r="AL1736" s="138"/>
      <c r="AM1736" s="138"/>
      <c r="AN1736" s="138"/>
      <c r="AO1736" s="138"/>
      <c r="AP1736" s="136"/>
      <c r="AQ1736" s="136"/>
      <c r="AR1736" s="136"/>
      <c r="AS1736" s="136"/>
      <c r="AT1736" s="136"/>
      <c r="AU1736" s="136"/>
      <c r="AV1736" s="136"/>
      <c r="AW1736" s="136"/>
      <c r="AX1736" s="136"/>
      <c r="AY1736" s="136"/>
      <c r="AZ1736" s="136"/>
      <c r="BA1736" s="136"/>
      <c r="BB1736" s="136"/>
      <c r="BC1736" s="136"/>
      <c r="BD1736" s="136"/>
      <c r="BE1736" s="136"/>
      <c r="BF1736" s="136"/>
      <c r="BG1736" s="136"/>
      <c r="BH1736" s="136"/>
      <c r="BI1736" s="136"/>
      <c r="BJ1736" s="136"/>
      <c r="BK1736" s="136"/>
      <c r="BL1736" s="136"/>
      <c r="BM1736" s="136"/>
      <c r="BN1736" s="136"/>
      <c r="BO1736" s="136"/>
      <c r="BP1736" s="136"/>
      <c r="BQ1736" s="136"/>
      <c r="BR1736" s="136"/>
      <c r="BS1736" s="136"/>
      <c r="BT1736" s="136"/>
      <c r="BU1736" s="136"/>
    </row>
    <row r="1737" spans="1:73">
      <c r="A1737" s="145"/>
      <c r="B1737" s="83"/>
      <c r="C1737" s="83"/>
      <c r="D1737" s="136"/>
      <c r="E1737" s="136"/>
      <c r="F1737" s="136"/>
      <c r="G1737" s="136"/>
      <c r="H1737" s="136"/>
      <c r="I1737" s="137"/>
      <c r="J1737" s="137"/>
      <c r="K1737" s="137"/>
      <c r="L1737" s="136"/>
      <c r="M1737" s="136"/>
      <c r="N1737" s="145"/>
      <c r="O1737" s="136"/>
      <c r="P1737" s="136"/>
      <c r="Q1737" s="137"/>
      <c r="R1737" s="136"/>
      <c r="S1737" s="136"/>
      <c r="T1737" s="137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8"/>
      <c r="AE1737" s="138"/>
      <c r="AF1737" s="138"/>
      <c r="AG1737" s="138"/>
      <c r="AH1737" s="138"/>
      <c r="AI1737" s="138"/>
      <c r="AJ1737" s="138"/>
      <c r="AK1737" s="138"/>
      <c r="AL1737" s="138"/>
      <c r="AM1737" s="138"/>
      <c r="AN1737" s="138"/>
      <c r="AO1737" s="138"/>
      <c r="AP1737" s="136"/>
      <c r="AQ1737" s="136"/>
      <c r="AR1737" s="136"/>
      <c r="AS1737" s="136"/>
      <c r="AT1737" s="136"/>
      <c r="AU1737" s="136"/>
      <c r="AV1737" s="136"/>
      <c r="AW1737" s="136"/>
      <c r="AX1737" s="136"/>
      <c r="AY1737" s="136"/>
      <c r="AZ1737" s="136"/>
      <c r="BA1737" s="136"/>
      <c r="BB1737" s="136"/>
      <c r="BC1737" s="136"/>
      <c r="BD1737" s="136"/>
      <c r="BE1737" s="136"/>
      <c r="BF1737" s="136"/>
      <c r="BG1737" s="136"/>
      <c r="BH1737" s="136"/>
      <c r="BI1737" s="136"/>
      <c r="BJ1737" s="136"/>
      <c r="BK1737" s="136"/>
      <c r="BL1737" s="136"/>
      <c r="BM1737" s="136"/>
      <c r="BN1737" s="136"/>
      <c r="BO1737" s="136"/>
      <c r="BP1737" s="136"/>
      <c r="BQ1737" s="136"/>
      <c r="BR1737" s="136"/>
      <c r="BS1737" s="136"/>
      <c r="BT1737" s="136"/>
      <c r="BU1737" s="136"/>
    </row>
    <row r="1738" spans="1:73">
      <c r="A1738" s="145"/>
      <c r="B1738" s="83"/>
      <c r="C1738" s="83"/>
      <c r="D1738" s="136"/>
      <c r="E1738" s="136"/>
      <c r="F1738" s="136"/>
      <c r="G1738" s="136"/>
      <c r="H1738" s="136"/>
      <c r="I1738" s="137"/>
      <c r="J1738" s="137"/>
      <c r="K1738" s="137"/>
      <c r="L1738" s="136"/>
      <c r="M1738" s="136"/>
      <c r="N1738" s="145"/>
      <c r="O1738" s="136"/>
      <c r="P1738" s="136"/>
      <c r="Q1738" s="137"/>
      <c r="R1738" s="136"/>
      <c r="S1738" s="136"/>
      <c r="T1738" s="137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8"/>
      <c r="AE1738" s="138"/>
      <c r="AF1738" s="138"/>
      <c r="AG1738" s="138"/>
      <c r="AH1738" s="138"/>
      <c r="AI1738" s="138"/>
      <c r="AJ1738" s="138"/>
      <c r="AK1738" s="138"/>
      <c r="AL1738" s="138"/>
      <c r="AM1738" s="138"/>
      <c r="AN1738" s="138"/>
      <c r="AO1738" s="138"/>
      <c r="AP1738" s="136"/>
      <c r="AQ1738" s="136"/>
      <c r="AR1738" s="136"/>
      <c r="AS1738" s="136"/>
      <c r="AT1738" s="136"/>
      <c r="AU1738" s="136"/>
      <c r="AV1738" s="136"/>
      <c r="AW1738" s="136"/>
      <c r="AX1738" s="136"/>
      <c r="AY1738" s="136"/>
      <c r="AZ1738" s="136"/>
      <c r="BA1738" s="136"/>
      <c r="BB1738" s="136"/>
      <c r="BC1738" s="136"/>
      <c r="BD1738" s="136"/>
      <c r="BE1738" s="136"/>
      <c r="BF1738" s="136"/>
      <c r="BG1738" s="136"/>
      <c r="BH1738" s="136"/>
      <c r="BI1738" s="136"/>
      <c r="BJ1738" s="136"/>
      <c r="BK1738" s="136"/>
      <c r="BL1738" s="136"/>
      <c r="BM1738" s="136"/>
      <c r="BN1738" s="136"/>
      <c r="BO1738" s="136"/>
      <c r="BP1738" s="136"/>
      <c r="BQ1738" s="136"/>
      <c r="BR1738" s="136"/>
      <c r="BS1738" s="136"/>
      <c r="BT1738" s="136"/>
      <c r="BU1738" s="136"/>
    </row>
    <row r="1739" spans="1:73">
      <c r="A1739" s="145"/>
      <c r="B1739" s="83"/>
      <c r="C1739" s="83"/>
      <c r="D1739" s="136"/>
      <c r="E1739" s="136"/>
      <c r="F1739" s="136"/>
      <c r="G1739" s="136"/>
      <c r="H1739" s="136"/>
      <c r="I1739" s="137"/>
      <c r="J1739" s="137"/>
      <c r="K1739" s="137"/>
      <c r="L1739" s="136"/>
      <c r="M1739" s="136"/>
      <c r="N1739" s="145"/>
      <c r="O1739" s="136"/>
      <c r="P1739" s="136"/>
      <c r="Q1739" s="137"/>
      <c r="R1739" s="136"/>
      <c r="S1739" s="136"/>
      <c r="T1739" s="137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8"/>
      <c r="AE1739" s="138"/>
      <c r="AF1739" s="138"/>
      <c r="AG1739" s="138"/>
      <c r="AH1739" s="138"/>
      <c r="AI1739" s="138"/>
      <c r="AJ1739" s="138"/>
      <c r="AK1739" s="138"/>
      <c r="AL1739" s="138"/>
      <c r="AM1739" s="138"/>
      <c r="AN1739" s="138"/>
      <c r="AO1739" s="138"/>
      <c r="AP1739" s="136"/>
      <c r="AQ1739" s="136"/>
      <c r="AR1739" s="136"/>
      <c r="AS1739" s="136"/>
      <c r="AT1739" s="136"/>
      <c r="AU1739" s="136"/>
      <c r="AV1739" s="136"/>
      <c r="AW1739" s="136"/>
      <c r="AX1739" s="136"/>
      <c r="AY1739" s="136"/>
      <c r="AZ1739" s="136"/>
      <c r="BA1739" s="136"/>
      <c r="BB1739" s="136"/>
      <c r="BC1739" s="136"/>
      <c r="BD1739" s="136"/>
      <c r="BE1739" s="136"/>
      <c r="BF1739" s="136"/>
      <c r="BG1739" s="136"/>
      <c r="BH1739" s="136"/>
      <c r="BI1739" s="136"/>
      <c r="BJ1739" s="136"/>
      <c r="BK1739" s="136"/>
      <c r="BL1739" s="136"/>
      <c r="BM1739" s="136"/>
      <c r="BN1739" s="136"/>
      <c r="BO1739" s="136"/>
      <c r="BP1739" s="136"/>
      <c r="BQ1739" s="136"/>
      <c r="BR1739" s="136"/>
      <c r="BS1739" s="136"/>
      <c r="BT1739" s="136"/>
      <c r="BU1739" s="136"/>
    </row>
    <row r="1740" spans="1:73">
      <c r="A1740" s="145"/>
      <c r="B1740" s="83"/>
      <c r="C1740" s="83"/>
      <c r="D1740" s="136"/>
      <c r="E1740" s="136"/>
      <c r="F1740" s="136"/>
      <c r="G1740" s="136"/>
      <c r="H1740" s="136"/>
      <c r="I1740" s="137"/>
      <c r="J1740" s="137"/>
      <c r="K1740" s="137"/>
      <c r="L1740" s="136"/>
      <c r="M1740" s="136"/>
      <c r="N1740" s="145"/>
      <c r="O1740" s="136"/>
      <c r="P1740" s="136"/>
      <c r="Q1740" s="137"/>
      <c r="R1740" s="136"/>
      <c r="S1740" s="136"/>
      <c r="T1740" s="137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8"/>
      <c r="AE1740" s="138"/>
      <c r="AF1740" s="138"/>
      <c r="AG1740" s="138"/>
      <c r="AH1740" s="138"/>
      <c r="AI1740" s="138"/>
      <c r="AJ1740" s="138"/>
      <c r="AK1740" s="138"/>
      <c r="AL1740" s="138"/>
      <c r="AM1740" s="138"/>
      <c r="AN1740" s="138"/>
      <c r="AO1740" s="138"/>
      <c r="AP1740" s="136"/>
      <c r="AQ1740" s="136"/>
      <c r="AR1740" s="136"/>
      <c r="AS1740" s="136"/>
      <c r="AT1740" s="136"/>
      <c r="AU1740" s="136"/>
      <c r="AV1740" s="136"/>
      <c r="AW1740" s="136"/>
      <c r="AX1740" s="136"/>
      <c r="AY1740" s="136"/>
      <c r="AZ1740" s="136"/>
      <c r="BA1740" s="136"/>
      <c r="BB1740" s="136"/>
      <c r="BC1740" s="136"/>
      <c r="BD1740" s="136"/>
      <c r="BE1740" s="136"/>
      <c r="BF1740" s="136"/>
      <c r="BG1740" s="136"/>
      <c r="BH1740" s="136"/>
      <c r="BI1740" s="136"/>
      <c r="BJ1740" s="136"/>
      <c r="BK1740" s="136"/>
      <c r="BL1740" s="136"/>
      <c r="BM1740" s="136"/>
      <c r="BN1740" s="136"/>
      <c r="BO1740" s="136"/>
      <c r="BP1740" s="136"/>
      <c r="BQ1740" s="136"/>
      <c r="BR1740" s="136"/>
      <c r="BS1740" s="136"/>
      <c r="BT1740" s="136"/>
      <c r="BU1740" s="136"/>
    </row>
    <row r="1741" spans="1:73">
      <c r="A1741" s="145"/>
      <c r="B1741" s="83"/>
      <c r="C1741" s="83"/>
      <c r="D1741" s="136"/>
      <c r="E1741" s="136"/>
      <c r="F1741" s="136"/>
      <c r="G1741" s="136"/>
      <c r="H1741" s="136"/>
      <c r="I1741" s="137"/>
      <c r="J1741" s="137"/>
      <c r="K1741" s="137"/>
      <c r="L1741" s="136"/>
      <c r="M1741" s="136"/>
      <c r="N1741" s="145"/>
      <c r="O1741" s="136"/>
      <c r="P1741" s="136"/>
      <c r="Q1741" s="137"/>
      <c r="R1741" s="136"/>
      <c r="S1741" s="136"/>
      <c r="T1741" s="137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8"/>
      <c r="AE1741" s="138"/>
      <c r="AF1741" s="138"/>
      <c r="AG1741" s="138"/>
      <c r="AH1741" s="138"/>
      <c r="AI1741" s="138"/>
      <c r="AJ1741" s="138"/>
      <c r="AK1741" s="138"/>
      <c r="AL1741" s="138"/>
      <c r="AM1741" s="138"/>
      <c r="AN1741" s="138"/>
      <c r="AO1741" s="138"/>
      <c r="AP1741" s="136"/>
      <c r="AQ1741" s="136"/>
      <c r="AR1741" s="136"/>
      <c r="AS1741" s="136"/>
      <c r="AT1741" s="136"/>
      <c r="AU1741" s="136"/>
      <c r="AV1741" s="136"/>
      <c r="AW1741" s="136"/>
      <c r="AX1741" s="136"/>
      <c r="AY1741" s="136"/>
      <c r="AZ1741" s="136"/>
      <c r="BA1741" s="136"/>
      <c r="BB1741" s="136"/>
      <c r="BC1741" s="136"/>
      <c r="BD1741" s="136"/>
      <c r="BE1741" s="136"/>
      <c r="BF1741" s="136"/>
      <c r="BG1741" s="136"/>
      <c r="BH1741" s="136"/>
      <c r="BI1741" s="136"/>
      <c r="BJ1741" s="136"/>
      <c r="BK1741" s="136"/>
      <c r="BL1741" s="136"/>
      <c r="BM1741" s="136"/>
      <c r="BN1741" s="136"/>
      <c r="BO1741" s="136"/>
      <c r="BP1741" s="136"/>
      <c r="BQ1741" s="136"/>
      <c r="BR1741" s="136"/>
      <c r="BS1741" s="136"/>
      <c r="BT1741" s="136"/>
      <c r="BU1741" s="136"/>
    </row>
    <row r="1742" spans="1:73">
      <c r="A1742" s="145"/>
      <c r="B1742" s="83"/>
      <c r="C1742" s="83"/>
      <c r="D1742" s="136"/>
      <c r="E1742" s="136"/>
      <c r="F1742" s="136"/>
      <c r="G1742" s="136"/>
      <c r="H1742" s="136"/>
      <c r="I1742" s="137"/>
      <c r="J1742" s="137"/>
      <c r="K1742" s="137"/>
      <c r="L1742" s="136"/>
      <c r="M1742" s="136"/>
      <c r="N1742" s="145"/>
      <c r="O1742" s="136"/>
      <c r="P1742" s="136"/>
      <c r="Q1742" s="137"/>
      <c r="R1742" s="136"/>
      <c r="S1742" s="136"/>
      <c r="T1742" s="137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8"/>
      <c r="AE1742" s="138"/>
      <c r="AF1742" s="138"/>
      <c r="AG1742" s="138"/>
      <c r="AH1742" s="138"/>
      <c r="AI1742" s="138"/>
      <c r="AJ1742" s="138"/>
      <c r="AK1742" s="138"/>
      <c r="AL1742" s="138"/>
      <c r="AM1742" s="138"/>
      <c r="AN1742" s="138"/>
      <c r="AO1742" s="138"/>
      <c r="AP1742" s="136"/>
      <c r="AQ1742" s="136"/>
      <c r="AR1742" s="136"/>
      <c r="AS1742" s="136"/>
      <c r="AT1742" s="136"/>
      <c r="AU1742" s="136"/>
      <c r="AV1742" s="136"/>
      <c r="AW1742" s="136"/>
      <c r="AX1742" s="136"/>
      <c r="AY1742" s="136"/>
      <c r="AZ1742" s="136"/>
      <c r="BA1742" s="136"/>
      <c r="BB1742" s="136"/>
      <c r="BC1742" s="136"/>
      <c r="BD1742" s="136"/>
      <c r="BE1742" s="136"/>
      <c r="BF1742" s="136"/>
      <c r="BG1742" s="136"/>
      <c r="BH1742" s="136"/>
      <c r="BI1742" s="136"/>
      <c r="BJ1742" s="136"/>
      <c r="BK1742" s="136"/>
      <c r="BL1742" s="136"/>
      <c r="BM1742" s="136"/>
      <c r="BN1742" s="136"/>
      <c r="BO1742" s="136"/>
      <c r="BP1742" s="136"/>
      <c r="BQ1742" s="136"/>
      <c r="BR1742" s="136"/>
      <c r="BS1742" s="136"/>
      <c r="BT1742" s="136"/>
      <c r="BU1742" s="136"/>
    </row>
    <row r="1743" spans="1:73">
      <c r="A1743" s="145"/>
      <c r="B1743" s="83"/>
      <c r="C1743" s="83"/>
      <c r="D1743" s="136"/>
      <c r="E1743" s="136"/>
      <c r="F1743" s="136"/>
      <c r="G1743" s="136"/>
      <c r="H1743" s="136"/>
      <c r="I1743" s="137"/>
      <c r="J1743" s="137"/>
      <c r="K1743" s="137"/>
      <c r="L1743" s="136"/>
      <c r="M1743" s="136"/>
      <c r="N1743" s="145"/>
      <c r="O1743" s="136"/>
      <c r="P1743" s="136"/>
      <c r="Q1743" s="137"/>
      <c r="R1743" s="136"/>
      <c r="S1743" s="136"/>
      <c r="T1743" s="137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8"/>
      <c r="AE1743" s="138"/>
      <c r="AF1743" s="138"/>
      <c r="AG1743" s="138"/>
      <c r="AH1743" s="138"/>
      <c r="AI1743" s="138"/>
      <c r="AJ1743" s="138"/>
      <c r="AK1743" s="138"/>
      <c r="AL1743" s="138"/>
      <c r="AM1743" s="138"/>
      <c r="AN1743" s="138"/>
      <c r="AO1743" s="138"/>
      <c r="AP1743" s="136"/>
      <c r="AQ1743" s="136"/>
      <c r="AR1743" s="136"/>
      <c r="AS1743" s="136"/>
      <c r="AT1743" s="136"/>
      <c r="AU1743" s="136"/>
      <c r="AV1743" s="136"/>
      <c r="AW1743" s="136"/>
      <c r="AX1743" s="136"/>
      <c r="AY1743" s="136"/>
      <c r="AZ1743" s="136"/>
      <c r="BA1743" s="136"/>
      <c r="BB1743" s="136"/>
      <c r="BC1743" s="136"/>
      <c r="BD1743" s="136"/>
      <c r="BE1743" s="136"/>
      <c r="BF1743" s="136"/>
      <c r="BG1743" s="136"/>
      <c r="BH1743" s="136"/>
      <c r="BI1743" s="136"/>
      <c r="BJ1743" s="136"/>
      <c r="BK1743" s="136"/>
      <c r="BL1743" s="136"/>
      <c r="BM1743" s="136"/>
      <c r="BN1743" s="136"/>
      <c r="BO1743" s="136"/>
      <c r="BP1743" s="136"/>
      <c r="BQ1743" s="136"/>
      <c r="BR1743" s="136"/>
      <c r="BS1743" s="136"/>
      <c r="BT1743" s="136"/>
      <c r="BU1743" s="136"/>
    </row>
    <row r="1744" spans="1:73">
      <c r="A1744" s="145"/>
      <c r="B1744" s="83"/>
      <c r="C1744" s="83"/>
      <c r="D1744" s="136"/>
      <c r="E1744" s="136"/>
      <c r="F1744" s="136"/>
      <c r="G1744" s="136"/>
      <c r="H1744" s="136"/>
      <c r="I1744" s="137"/>
      <c r="J1744" s="137"/>
      <c r="K1744" s="137"/>
      <c r="L1744" s="136"/>
      <c r="M1744" s="136"/>
      <c r="N1744" s="145"/>
      <c r="O1744" s="136"/>
      <c r="P1744" s="136"/>
      <c r="Q1744" s="137"/>
      <c r="R1744" s="136"/>
      <c r="S1744" s="136"/>
      <c r="T1744" s="137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8"/>
      <c r="AE1744" s="138"/>
      <c r="AF1744" s="138"/>
      <c r="AG1744" s="138"/>
      <c r="AH1744" s="138"/>
      <c r="AI1744" s="138"/>
      <c r="AJ1744" s="138"/>
      <c r="AK1744" s="138"/>
      <c r="AL1744" s="138"/>
      <c r="AM1744" s="138"/>
      <c r="AN1744" s="138"/>
      <c r="AO1744" s="138"/>
      <c r="AP1744" s="136"/>
      <c r="AQ1744" s="136"/>
      <c r="AR1744" s="136"/>
      <c r="AS1744" s="136"/>
      <c r="AT1744" s="136"/>
      <c r="AU1744" s="136"/>
      <c r="AV1744" s="136"/>
      <c r="AW1744" s="136"/>
      <c r="AX1744" s="136"/>
      <c r="AY1744" s="136"/>
      <c r="AZ1744" s="136"/>
      <c r="BA1744" s="136"/>
      <c r="BB1744" s="136"/>
      <c r="BC1744" s="136"/>
      <c r="BD1744" s="136"/>
      <c r="BE1744" s="136"/>
      <c r="BF1744" s="136"/>
      <c r="BG1744" s="136"/>
      <c r="BH1744" s="136"/>
      <c r="BI1744" s="136"/>
      <c r="BJ1744" s="136"/>
      <c r="BK1744" s="136"/>
      <c r="BL1744" s="136"/>
      <c r="BM1744" s="136"/>
      <c r="BN1744" s="136"/>
      <c r="BO1744" s="136"/>
      <c r="BP1744" s="136"/>
      <c r="BQ1744" s="136"/>
      <c r="BR1744" s="136"/>
      <c r="BS1744" s="136"/>
      <c r="BT1744" s="136"/>
      <c r="BU1744" s="136"/>
    </row>
    <row r="1745" spans="1:73">
      <c r="A1745" s="145"/>
      <c r="B1745" s="83"/>
      <c r="C1745" s="83"/>
      <c r="D1745" s="136"/>
      <c r="E1745" s="136"/>
      <c r="F1745" s="136"/>
      <c r="G1745" s="136"/>
      <c r="H1745" s="136"/>
      <c r="I1745" s="137"/>
      <c r="J1745" s="137"/>
      <c r="K1745" s="137"/>
      <c r="L1745" s="136"/>
      <c r="M1745" s="136"/>
      <c r="N1745" s="145"/>
      <c r="O1745" s="136"/>
      <c r="P1745" s="136"/>
      <c r="Q1745" s="137"/>
      <c r="R1745" s="136"/>
      <c r="S1745" s="136"/>
      <c r="T1745" s="137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8"/>
      <c r="AE1745" s="138"/>
      <c r="AF1745" s="138"/>
      <c r="AG1745" s="138"/>
      <c r="AH1745" s="138"/>
      <c r="AI1745" s="138"/>
      <c r="AJ1745" s="138"/>
      <c r="AK1745" s="138"/>
      <c r="AL1745" s="138"/>
      <c r="AM1745" s="138"/>
      <c r="AN1745" s="138"/>
      <c r="AO1745" s="138"/>
      <c r="AP1745" s="136"/>
      <c r="AQ1745" s="136"/>
      <c r="AR1745" s="136"/>
      <c r="AS1745" s="136"/>
      <c r="AT1745" s="136"/>
      <c r="AU1745" s="136"/>
      <c r="AV1745" s="136"/>
      <c r="AW1745" s="136"/>
      <c r="AX1745" s="136"/>
      <c r="AY1745" s="136"/>
      <c r="AZ1745" s="136"/>
      <c r="BA1745" s="136"/>
      <c r="BB1745" s="136"/>
      <c r="BC1745" s="136"/>
      <c r="BD1745" s="136"/>
      <c r="BE1745" s="136"/>
      <c r="BF1745" s="136"/>
      <c r="BG1745" s="136"/>
      <c r="BH1745" s="136"/>
      <c r="BI1745" s="136"/>
      <c r="BJ1745" s="136"/>
      <c r="BK1745" s="136"/>
      <c r="BL1745" s="136"/>
      <c r="BM1745" s="136"/>
      <c r="BN1745" s="136"/>
      <c r="BO1745" s="136"/>
      <c r="BP1745" s="136"/>
      <c r="BQ1745" s="136"/>
      <c r="BR1745" s="136"/>
      <c r="BS1745" s="136"/>
      <c r="BT1745" s="136"/>
      <c r="BU1745" s="136"/>
    </row>
    <row r="1746" spans="1:73">
      <c r="A1746" s="145"/>
      <c r="B1746" s="83"/>
      <c r="C1746" s="83"/>
      <c r="D1746" s="136"/>
      <c r="E1746" s="136"/>
      <c r="F1746" s="136"/>
      <c r="G1746" s="136"/>
      <c r="H1746" s="136"/>
      <c r="I1746" s="137"/>
      <c r="J1746" s="137"/>
      <c r="K1746" s="137"/>
      <c r="L1746" s="136"/>
      <c r="M1746" s="136"/>
      <c r="N1746" s="145"/>
      <c r="O1746" s="136"/>
      <c r="P1746" s="136"/>
      <c r="Q1746" s="137"/>
      <c r="R1746" s="136"/>
      <c r="S1746" s="136"/>
      <c r="T1746" s="137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8"/>
      <c r="AE1746" s="138"/>
      <c r="AF1746" s="138"/>
      <c r="AG1746" s="138"/>
      <c r="AH1746" s="138"/>
      <c r="AI1746" s="138"/>
      <c r="AJ1746" s="138"/>
      <c r="AK1746" s="138"/>
      <c r="AL1746" s="138"/>
      <c r="AM1746" s="138"/>
      <c r="AN1746" s="138"/>
      <c r="AO1746" s="138"/>
      <c r="AP1746" s="136"/>
      <c r="AQ1746" s="136"/>
      <c r="AR1746" s="136"/>
      <c r="AS1746" s="136"/>
      <c r="AT1746" s="136"/>
      <c r="AU1746" s="136"/>
      <c r="AV1746" s="136"/>
      <c r="AW1746" s="136"/>
      <c r="AX1746" s="136"/>
      <c r="AY1746" s="136"/>
      <c r="AZ1746" s="136"/>
      <c r="BA1746" s="136"/>
      <c r="BB1746" s="136"/>
      <c r="BC1746" s="136"/>
      <c r="BD1746" s="136"/>
      <c r="BE1746" s="136"/>
      <c r="BF1746" s="136"/>
      <c r="BG1746" s="136"/>
      <c r="BH1746" s="136"/>
      <c r="BI1746" s="136"/>
      <c r="BJ1746" s="136"/>
      <c r="BK1746" s="136"/>
      <c r="BL1746" s="136"/>
      <c r="BM1746" s="136"/>
      <c r="BN1746" s="136"/>
      <c r="BO1746" s="136"/>
      <c r="BP1746" s="136"/>
      <c r="BQ1746" s="136"/>
      <c r="BR1746" s="136"/>
      <c r="BS1746" s="136"/>
      <c r="BT1746" s="136"/>
      <c r="BU1746" s="136"/>
    </row>
    <row r="1747" spans="1:73">
      <c r="A1747" s="145"/>
      <c r="B1747" s="83"/>
      <c r="C1747" s="83"/>
      <c r="D1747" s="136"/>
      <c r="E1747" s="136"/>
      <c r="F1747" s="136"/>
      <c r="G1747" s="136"/>
      <c r="H1747" s="136"/>
      <c r="I1747" s="137"/>
      <c r="J1747" s="137"/>
      <c r="K1747" s="137"/>
      <c r="L1747" s="136"/>
      <c r="M1747" s="136"/>
      <c r="N1747" s="145"/>
      <c r="O1747" s="136"/>
      <c r="P1747" s="136"/>
      <c r="Q1747" s="137"/>
      <c r="R1747" s="136"/>
      <c r="S1747" s="136"/>
      <c r="T1747" s="137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8"/>
      <c r="AE1747" s="138"/>
      <c r="AF1747" s="138"/>
      <c r="AG1747" s="138"/>
      <c r="AH1747" s="138"/>
      <c r="AI1747" s="138"/>
      <c r="AJ1747" s="138"/>
      <c r="AK1747" s="138"/>
      <c r="AL1747" s="138"/>
      <c r="AM1747" s="138"/>
      <c r="AN1747" s="138"/>
      <c r="AO1747" s="138"/>
      <c r="AP1747" s="136"/>
      <c r="AQ1747" s="136"/>
      <c r="AR1747" s="136"/>
      <c r="AS1747" s="136"/>
      <c r="AT1747" s="136"/>
      <c r="AU1747" s="136"/>
      <c r="AV1747" s="136"/>
      <c r="AW1747" s="136"/>
      <c r="AX1747" s="136"/>
      <c r="AY1747" s="136"/>
      <c r="AZ1747" s="136"/>
      <c r="BA1747" s="136"/>
      <c r="BB1747" s="136"/>
      <c r="BC1747" s="136"/>
      <c r="BD1747" s="136"/>
      <c r="BE1747" s="136"/>
      <c r="BF1747" s="136"/>
      <c r="BG1747" s="136"/>
      <c r="BH1747" s="136"/>
      <c r="BI1747" s="136"/>
      <c r="BJ1747" s="136"/>
      <c r="BK1747" s="136"/>
      <c r="BL1747" s="136"/>
      <c r="BM1747" s="136"/>
      <c r="BN1747" s="136"/>
      <c r="BO1747" s="136"/>
      <c r="BP1747" s="136"/>
      <c r="BQ1747" s="136"/>
      <c r="BR1747" s="136"/>
      <c r="BS1747" s="136"/>
      <c r="BT1747" s="136"/>
      <c r="BU1747" s="136"/>
    </row>
    <row r="1748" spans="1:73">
      <c r="A1748" s="145"/>
      <c r="B1748" s="83"/>
      <c r="C1748" s="83"/>
      <c r="D1748" s="136"/>
      <c r="E1748" s="136"/>
      <c r="F1748" s="136"/>
      <c r="G1748" s="136"/>
      <c r="H1748" s="136"/>
      <c r="I1748" s="137"/>
      <c r="J1748" s="137"/>
      <c r="K1748" s="137"/>
      <c r="L1748" s="136"/>
      <c r="M1748" s="136"/>
      <c r="N1748" s="145"/>
      <c r="O1748" s="136"/>
      <c r="P1748" s="136"/>
      <c r="Q1748" s="137"/>
      <c r="R1748" s="136"/>
      <c r="S1748" s="136"/>
      <c r="T1748" s="137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8"/>
      <c r="AE1748" s="138"/>
      <c r="AF1748" s="138"/>
      <c r="AG1748" s="138"/>
      <c r="AH1748" s="138"/>
      <c r="AI1748" s="138"/>
      <c r="AJ1748" s="138"/>
      <c r="AK1748" s="138"/>
      <c r="AL1748" s="138"/>
      <c r="AM1748" s="138"/>
      <c r="AN1748" s="138"/>
      <c r="AO1748" s="138"/>
      <c r="AP1748" s="136"/>
      <c r="AQ1748" s="136"/>
      <c r="AR1748" s="136"/>
      <c r="AS1748" s="136"/>
      <c r="AT1748" s="136"/>
      <c r="AU1748" s="136"/>
      <c r="AV1748" s="136"/>
      <c r="AW1748" s="136"/>
      <c r="AX1748" s="136"/>
      <c r="AY1748" s="136"/>
      <c r="AZ1748" s="136"/>
      <c r="BA1748" s="136"/>
      <c r="BB1748" s="136"/>
      <c r="BC1748" s="136"/>
      <c r="BD1748" s="136"/>
      <c r="BE1748" s="136"/>
      <c r="BF1748" s="136"/>
      <c r="BG1748" s="136"/>
      <c r="BH1748" s="136"/>
      <c r="BI1748" s="136"/>
      <c r="BJ1748" s="136"/>
      <c r="BK1748" s="136"/>
      <c r="BL1748" s="136"/>
      <c r="BM1748" s="136"/>
      <c r="BN1748" s="136"/>
      <c r="BO1748" s="136"/>
      <c r="BP1748" s="136"/>
      <c r="BQ1748" s="136"/>
      <c r="BR1748" s="136"/>
      <c r="BS1748" s="136"/>
      <c r="BT1748" s="136"/>
      <c r="BU1748" s="136"/>
    </row>
    <row r="1749" spans="1:73">
      <c r="A1749" s="145"/>
      <c r="B1749" s="83"/>
      <c r="C1749" s="83"/>
      <c r="D1749" s="136"/>
      <c r="E1749" s="136"/>
      <c r="F1749" s="136"/>
      <c r="G1749" s="136"/>
      <c r="H1749" s="136"/>
      <c r="I1749" s="137"/>
      <c r="J1749" s="137"/>
      <c r="K1749" s="137"/>
      <c r="L1749" s="136"/>
      <c r="M1749" s="136"/>
      <c r="N1749" s="145"/>
      <c r="O1749" s="136"/>
      <c r="P1749" s="136"/>
      <c r="Q1749" s="137"/>
      <c r="R1749" s="136"/>
      <c r="S1749" s="136"/>
      <c r="T1749" s="137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8"/>
      <c r="AE1749" s="138"/>
      <c r="AF1749" s="138"/>
      <c r="AG1749" s="138"/>
      <c r="AH1749" s="138"/>
      <c r="AI1749" s="138"/>
      <c r="AJ1749" s="138"/>
      <c r="AK1749" s="138"/>
      <c r="AL1749" s="138"/>
      <c r="AM1749" s="138"/>
      <c r="AN1749" s="138"/>
      <c r="AO1749" s="138"/>
      <c r="AP1749" s="136"/>
      <c r="AQ1749" s="136"/>
      <c r="AR1749" s="136"/>
      <c r="AS1749" s="136"/>
      <c r="AT1749" s="136"/>
      <c r="AU1749" s="136"/>
      <c r="AV1749" s="136"/>
      <c r="AW1749" s="136"/>
      <c r="AX1749" s="136"/>
      <c r="AY1749" s="136"/>
      <c r="AZ1749" s="136"/>
      <c r="BA1749" s="136"/>
      <c r="BB1749" s="136"/>
      <c r="BC1749" s="136"/>
      <c r="BD1749" s="136"/>
      <c r="BE1749" s="136"/>
      <c r="BF1749" s="136"/>
      <c r="BG1749" s="136"/>
      <c r="BH1749" s="136"/>
      <c r="BI1749" s="136"/>
      <c r="BJ1749" s="136"/>
      <c r="BK1749" s="136"/>
      <c r="BL1749" s="136"/>
      <c r="BM1749" s="136"/>
      <c r="BN1749" s="136"/>
      <c r="BO1749" s="136"/>
      <c r="BP1749" s="136"/>
      <c r="BQ1749" s="136"/>
      <c r="BR1749" s="136"/>
      <c r="BS1749" s="136"/>
      <c r="BT1749" s="136"/>
      <c r="BU1749" s="136"/>
    </row>
    <row r="1750" spans="1:73">
      <c r="A1750" s="145"/>
      <c r="B1750" s="83"/>
      <c r="C1750" s="83"/>
      <c r="D1750" s="136"/>
      <c r="E1750" s="136"/>
      <c r="F1750" s="136"/>
      <c r="G1750" s="136"/>
      <c r="H1750" s="136"/>
      <c r="I1750" s="137"/>
      <c r="J1750" s="137"/>
      <c r="K1750" s="137"/>
      <c r="L1750" s="136"/>
      <c r="M1750" s="136"/>
      <c r="N1750" s="145"/>
      <c r="O1750" s="136"/>
      <c r="P1750" s="136"/>
      <c r="Q1750" s="137"/>
      <c r="R1750" s="136"/>
      <c r="S1750" s="136"/>
      <c r="T1750" s="137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8"/>
      <c r="AE1750" s="138"/>
      <c r="AF1750" s="138"/>
      <c r="AG1750" s="138"/>
      <c r="AH1750" s="138"/>
      <c r="AI1750" s="138"/>
      <c r="AJ1750" s="138"/>
      <c r="AK1750" s="138"/>
      <c r="AL1750" s="138"/>
      <c r="AM1750" s="138"/>
      <c r="AN1750" s="138"/>
      <c r="AO1750" s="138"/>
      <c r="AP1750" s="136"/>
      <c r="AQ1750" s="136"/>
      <c r="AR1750" s="136"/>
      <c r="AS1750" s="136"/>
      <c r="AT1750" s="136"/>
      <c r="AU1750" s="136"/>
      <c r="AV1750" s="136"/>
      <c r="AW1750" s="136"/>
      <c r="AX1750" s="136"/>
      <c r="AY1750" s="136"/>
      <c r="AZ1750" s="136"/>
      <c r="BA1750" s="136"/>
      <c r="BB1750" s="136"/>
      <c r="BC1750" s="136"/>
      <c r="BD1750" s="136"/>
      <c r="BE1750" s="136"/>
      <c r="BF1750" s="136"/>
      <c r="BG1750" s="136"/>
      <c r="BH1750" s="136"/>
      <c r="BI1750" s="136"/>
      <c r="BJ1750" s="136"/>
      <c r="BK1750" s="136"/>
      <c r="BL1750" s="136"/>
      <c r="BM1750" s="136"/>
      <c r="BN1750" s="136"/>
      <c r="BO1750" s="136"/>
      <c r="BP1750" s="136"/>
      <c r="BQ1750" s="136"/>
      <c r="BR1750" s="136"/>
      <c r="BS1750" s="136"/>
      <c r="BT1750" s="136"/>
      <c r="BU1750" s="136"/>
    </row>
    <row r="1751" spans="1:73">
      <c r="A1751" s="145"/>
      <c r="B1751" s="83"/>
      <c r="C1751" s="83"/>
      <c r="D1751" s="136"/>
      <c r="E1751" s="136"/>
      <c r="F1751" s="136"/>
      <c r="G1751" s="136"/>
      <c r="H1751" s="136"/>
      <c r="I1751" s="137"/>
      <c r="J1751" s="137"/>
      <c r="K1751" s="137"/>
      <c r="L1751" s="136"/>
      <c r="M1751" s="136"/>
      <c r="N1751" s="145"/>
      <c r="O1751" s="136"/>
      <c r="P1751" s="136"/>
      <c r="Q1751" s="137"/>
      <c r="R1751" s="136"/>
      <c r="S1751" s="136"/>
      <c r="T1751" s="137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8"/>
      <c r="AE1751" s="138"/>
      <c r="AF1751" s="138"/>
      <c r="AG1751" s="138"/>
      <c r="AH1751" s="138"/>
      <c r="AI1751" s="138"/>
      <c r="AJ1751" s="138"/>
      <c r="AK1751" s="138"/>
      <c r="AL1751" s="138"/>
      <c r="AM1751" s="138"/>
      <c r="AN1751" s="138"/>
      <c r="AO1751" s="138"/>
      <c r="AP1751" s="136"/>
      <c r="AQ1751" s="136"/>
      <c r="AR1751" s="136"/>
      <c r="AS1751" s="136"/>
      <c r="AT1751" s="136"/>
      <c r="AU1751" s="136"/>
      <c r="AV1751" s="136"/>
      <c r="AW1751" s="136"/>
      <c r="AX1751" s="136"/>
      <c r="AY1751" s="136"/>
      <c r="AZ1751" s="136"/>
      <c r="BA1751" s="136"/>
      <c r="BB1751" s="136"/>
      <c r="BC1751" s="136"/>
      <c r="BD1751" s="136"/>
      <c r="BE1751" s="136"/>
      <c r="BF1751" s="136"/>
      <c r="BG1751" s="136"/>
      <c r="BH1751" s="136"/>
      <c r="BI1751" s="136"/>
      <c r="BJ1751" s="136"/>
      <c r="BK1751" s="136"/>
      <c r="BL1751" s="136"/>
      <c r="BM1751" s="136"/>
      <c r="BN1751" s="136"/>
      <c r="BO1751" s="136"/>
      <c r="BP1751" s="136"/>
      <c r="BQ1751" s="136"/>
      <c r="BR1751" s="136"/>
      <c r="BS1751" s="136"/>
      <c r="BT1751" s="136"/>
      <c r="BU1751" s="136"/>
    </row>
    <row r="1752" spans="1:73">
      <c r="A1752" s="145"/>
      <c r="B1752" s="83"/>
      <c r="C1752" s="83"/>
      <c r="D1752" s="136"/>
      <c r="E1752" s="136"/>
      <c r="F1752" s="136"/>
      <c r="G1752" s="136"/>
      <c r="H1752" s="136"/>
      <c r="I1752" s="137"/>
      <c r="J1752" s="137"/>
      <c r="K1752" s="137"/>
      <c r="L1752" s="136"/>
      <c r="M1752" s="136"/>
      <c r="N1752" s="145"/>
      <c r="O1752" s="136"/>
      <c r="P1752" s="136"/>
      <c r="Q1752" s="137"/>
      <c r="R1752" s="136"/>
      <c r="S1752" s="136"/>
      <c r="T1752" s="137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8"/>
      <c r="AE1752" s="138"/>
      <c r="AF1752" s="138"/>
      <c r="AG1752" s="138"/>
      <c r="AH1752" s="138"/>
      <c r="AI1752" s="138"/>
      <c r="AJ1752" s="138"/>
      <c r="AK1752" s="138"/>
      <c r="AL1752" s="138"/>
      <c r="AM1752" s="138"/>
      <c r="AN1752" s="138"/>
      <c r="AO1752" s="138"/>
      <c r="AP1752" s="136"/>
      <c r="AQ1752" s="136"/>
      <c r="AR1752" s="136"/>
      <c r="AS1752" s="136"/>
      <c r="AT1752" s="136"/>
      <c r="AU1752" s="136"/>
      <c r="AV1752" s="136"/>
      <c r="AW1752" s="136"/>
      <c r="AX1752" s="136"/>
      <c r="AY1752" s="136"/>
      <c r="AZ1752" s="136"/>
      <c r="BA1752" s="136"/>
      <c r="BB1752" s="136"/>
      <c r="BC1752" s="136"/>
      <c r="BD1752" s="136"/>
      <c r="BE1752" s="136"/>
      <c r="BF1752" s="136"/>
      <c r="BG1752" s="136"/>
      <c r="BH1752" s="136"/>
      <c r="BI1752" s="136"/>
      <c r="BJ1752" s="136"/>
      <c r="BK1752" s="136"/>
      <c r="BL1752" s="136"/>
      <c r="BM1752" s="136"/>
      <c r="BN1752" s="136"/>
      <c r="BO1752" s="136"/>
      <c r="BP1752" s="136"/>
      <c r="BQ1752" s="136"/>
      <c r="BR1752" s="136"/>
      <c r="BS1752" s="136"/>
      <c r="BT1752" s="136"/>
      <c r="BU1752" s="136"/>
    </row>
    <row r="1753" spans="1:73">
      <c r="A1753" s="145"/>
      <c r="B1753" s="83"/>
      <c r="C1753" s="83"/>
      <c r="D1753" s="136"/>
      <c r="E1753" s="136"/>
      <c r="F1753" s="136"/>
      <c r="G1753" s="136"/>
      <c r="H1753" s="136"/>
      <c r="I1753" s="137"/>
      <c r="J1753" s="137"/>
      <c r="K1753" s="137"/>
      <c r="L1753" s="136"/>
      <c r="M1753" s="136"/>
      <c r="N1753" s="145"/>
      <c r="O1753" s="136"/>
      <c r="P1753" s="136"/>
      <c r="Q1753" s="137"/>
      <c r="R1753" s="136"/>
      <c r="S1753" s="136"/>
      <c r="T1753" s="137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8"/>
      <c r="AE1753" s="138"/>
      <c r="AF1753" s="138"/>
      <c r="AG1753" s="138"/>
      <c r="AH1753" s="138"/>
      <c r="AI1753" s="138"/>
      <c r="AJ1753" s="138"/>
      <c r="AK1753" s="138"/>
      <c r="AL1753" s="138"/>
      <c r="AM1753" s="138"/>
      <c r="AN1753" s="138"/>
      <c r="AO1753" s="138"/>
      <c r="AP1753" s="136"/>
      <c r="AQ1753" s="136"/>
      <c r="AR1753" s="136"/>
      <c r="AS1753" s="136"/>
      <c r="AT1753" s="136"/>
      <c r="AU1753" s="136"/>
      <c r="AV1753" s="136"/>
      <c r="AW1753" s="136"/>
      <c r="AX1753" s="136"/>
      <c r="AY1753" s="136"/>
      <c r="AZ1753" s="136"/>
      <c r="BA1753" s="136"/>
      <c r="BB1753" s="136"/>
      <c r="BC1753" s="136"/>
      <c r="BD1753" s="136"/>
      <c r="BE1753" s="136"/>
      <c r="BF1753" s="136"/>
      <c r="BG1753" s="136"/>
      <c r="BH1753" s="136"/>
      <c r="BI1753" s="136"/>
      <c r="BJ1753" s="136"/>
      <c r="BK1753" s="136"/>
      <c r="BL1753" s="136"/>
      <c r="BM1753" s="136"/>
      <c r="BN1753" s="136"/>
      <c r="BO1753" s="136"/>
      <c r="BP1753" s="136"/>
      <c r="BQ1753" s="136"/>
      <c r="BR1753" s="136"/>
      <c r="BS1753" s="136"/>
      <c r="BT1753" s="136"/>
      <c r="BU1753" s="136"/>
    </row>
    <row r="1754" spans="1:73">
      <c r="A1754" s="145"/>
      <c r="B1754" s="83"/>
      <c r="C1754" s="83"/>
      <c r="D1754" s="136"/>
      <c r="E1754" s="136"/>
      <c r="F1754" s="136"/>
      <c r="G1754" s="136"/>
      <c r="H1754" s="136"/>
      <c r="I1754" s="137"/>
      <c r="J1754" s="137"/>
      <c r="K1754" s="137"/>
      <c r="L1754" s="136"/>
      <c r="M1754" s="136"/>
      <c r="N1754" s="145"/>
      <c r="O1754" s="136"/>
      <c r="P1754" s="136"/>
      <c r="Q1754" s="137"/>
      <c r="R1754" s="136"/>
      <c r="S1754" s="136"/>
      <c r="T1754" s="137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8"/>
      <c r="AE1754" s="138"/>
      <c r="AF1754" s="138"/>
      <c r="AG1754" s="138"/>
      <c r="AH1754" s="138"/>
      <c r="AI1754" s="138"/>
      <c r="AJ1754" s="138"/>
      <c r="AK1754" s="138"/>
      <c r="AL1754" s="138"/>
      <c r="AM1754" s="138"/>
      <c r="AN1754" s="138"/>
      <c r="AO1754" s="138"/>
      <c r="AP1754" s="136"/>
      <c r="AQ1754" s="136"/>
      <c r="AR1754" s="136"/>
      <c r="AS1754" s="136"/>
      <c r="AT1754" s="136"/>
      <c r="AU1754" s="136"/>
      <c r="AV1754" s="136"/>
      <c r="AW1754" s="136"/>
      <c r="AX1754" s="136"/>
      <c r="AY1754" s="136"/>
      <c r="AZ1754" s="136"/>
      <c r="BA1754" s="136"/>
      <c r="BB1754" s="136"/>
      <c r="BC1754" s="136"/>
      <c r="BD1754" s="136"/>
      <c r="BE1754" s="136"/>
      <c r="BF1754" s="136"/>
      <c r="BG1754" s="136"/>
      <c r="BH1754" s="136"/>
      <c r="BI1754" s="136"/>
      <c r="BJ1754" s="136"/>
      <c r="BK1754" s="136"/>
      <c r="BL1754" s="136"/>
      <c r="BM1754" s="136"/>
      <c r="BN1754" s="136"/>
      <c r="BO1754" s="136"/>
      <c r="BP1754" s="136"/>
      <c r="BQ1754" s="136"/>
      <c r="BR1754" s="136"/>
      <c r="BS1754" s="136"/>
      <c r="BT1754" s="136"/>
      <c r="BU1754" s="136"/>
    </row>
    <row r="1755" spans="1:73">
      <c r="A1755" s="145"/>
      <c r="B1755" s="83"/>
      <c r="C1755" s="83"/>
      <c r="D1755" s="136"/>
      <c r="E1755" s="136"/>
      <c r="F1755" s="136"/>
      <c r="G1755" s="136"/>
      <c r="H1755" s="136"/>
      <c r="I1755" s="137"/>
      <c r="J1755" s="137"/>
      <c r="K1755" s="137"/>
      <c r="L1755" s="136"/>
      <c r="M1755" s="136"/>
      <c r="N1755" s="145"/>
      <c r="O1755" s="136"/>
      <c r="P1755" s="136"/>
      <c r="Q1755" s="137"/>
      <c r="R1755" s="136"/>
      <c r="S1755" s="136"/>
      <c r="T1755" s="137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8"/>
      <c r="AE1755" s="138"/>
      <c r="AF1755" s="138"/>
      <c r="AG1755" s="138"/>
      <c r="AH1755" s="138"/>
      <c r="AI1755" s="138"/>
      <c r="AJ1755" s="138"/>
      <c r="AK1755" s="138"/>
      <c r="AL1755" s="138"/>
      <c r="AM1755" s="138"/>
      <c r="AN1755" s="138"/>
      <c r="AO1755" s="138"/>
      <c r="AP1755" s="136"/>
      <c r="AQ1755" s="136"/>
      <c r="AR1755" s="136"/>
      <c r="AS1755" s="136"/>
      <c r="AT1755" s="136"/>
      <c r="AU1755" s="136"/>
      <c r="AV1755" s="136"/>
      <c r="AW1755" s="136"/>
      <c r="AX1755" s="136"/>
      <c r="AY1755" s="136"/>
      <c r="AZ1755" s="136"/>
      <c r="BA1755" s="136"/>
      <c r="BB1755" s="136"/>
      <c r="BC1755" s="136"/>
      <c r="BD1755" s="136"/>
      <c r="BE1755" s="136"/>
      <c r="BF1755" s="136"/>
      <c r="BG1755" s="136"/>
      <c r="BH1755" s="136"/>
      <c r="BI1755" s="136"/>
      <c r="BJ1755" s="136"/>
      <c r="BK1755" s="136"/>
      <c r="BL1755" s="136"/>
      <c r="BM1755" s="136"/>
      <c r="BN1755" s="136"/>
      <c r="BO1755" s="136"/>
      <c r="BP1755" s="136"/>
      <c r="BQ1755" s="136"/>
      <c r="BR1755" s="136"/>
      <c r="BS1755" s="136"/>
      <c r="BT1755" s="136"/>
      <c r="BU1755" s="136"/>
    </row>
    <row r="1756" spans="1:73">
      <c r="A1756" s="145"/>
      <c r="B1756" s="83"/>
      <c r="C1756" s="83"/>
      <c r="D1756" s="136"/>
      <c r="E1756" s="136"/>
      <c r="F1756" s="136"/>
      <c r="G1756" s="136"/>
      <c r="H1756" s="136"/>
      <c r="I1756" s="137"/>
      <c r="J1756" s="137"/>
      <c r="K1756" s="137"/>
      <c r="L1756" s="136"/>
      <c r="M1756" s="136"/>
      <c r="N1756" s="145"/>
      <c r="O1756" s="136"/>
      <c r="P1756" s="136"/>
      <c r="Q1756" s="137"/>
      <c r="R1756" s="136"/>
      <c r="S1756" s="136"/>
      <c r="T1756" s="137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8"/>
      <c r="AE1756" s="138"/>
      <c r="AF1756" s="138"/>
      <c r="AG1756" s="138"/>
      <c r="AH1756" s="138"/>
      <c r="AI1756" s="138"/>
      <c r="AJ1756" s="138"/>
      <c r="AK1756" s="138"/>
      <c r="AL1756" s="138"/>
      <c r="AM1756" s="138"/>
      <c r="AN1756" s="138"/>
      <c r="AO1756" s="138"/>
      <c r="AP1756" s="136"/>
      <c r="AQ1756" s="136"/>
      <c r="AR1756" s="136"/>
      <c r="AS1756" s="136"/>
      <c r="AT1756" s="136"/>
      <c r="AU1756" s="136"/>
      <c r="AV1756" s="136"/>
      <c r="AW1756" s="136"/>
      <c r="AX1756" s="136"/>
      <c r="AY1756" s="136"/>
      <c r="AZ1756" s="136"/>
      <c r="BA1756" s="136"/>
      <c r="BB1756" s="136"/>
      <c r="BC1756" s="136"/>
      <c r="BD1756" s="136"/>
      <c r="BE1756" s="136"/>
      <c r="BF1756" s="136"/>
      <c r="BG1756" s="136"/>
      <c r="BH1756" s="136"/>
      <c r="BI1756" s="136"/>
      <c r="BJ1756" s="136"/>
      <c r="BK1756" s="136"/>
      <c r="BL1756" s="136"/>
      <c r="BM1756" s="136"/>
      <c r="BN1756" s="136"/>
      <c r="BO1756" s="136"/>
      <c r="BP1756" s="136"/>
      <c r="BQ1756" s="136"/>
      <c r="BR1756" s="136"/>
      <c r="BS1756" s="136"/>
      <c r="BT1756" s="136"/>
      <c r="BU1756" s="136"/>
    </row>
    <row r="1757" spans="1:73">
      <c r="A1757" s="145"/>
      <c r="B1757" s="83"/>
      <c r="C1757" s="83"/>
      <c r="D1757" s="136"/>
      <c r="E1757" s="136"/>
      <c r="F1757" s="136"/>
      <c r="G1757" s="136"/>
      <c r="H1757" s="136"/>
      <c r="I1757" s="137"/>
      <c r="J1757" s="137"/>
      <c r="K1757" s="137"/>
      <c r="L1757" s="136"/>
      <c r="M1757" s="136"/>
      <c r="N1757" s="145"/>
      <c r="O1757" s="136"/>
      <c r="P1757" s="136"/>
      <c r="Q1757" s="137"/>
      <c r="R1757" s="136"/>
      <c r="S1757" s="136"/>
      <c r="T1757" s="137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8"/>
      <c r="AE1757" s="138"/>
      <c r="AF1757" s="138"/>
      <c r="AG1757" s="138"/>
      <c r="AH1757" s="138"/>
      <c r="AI1757" s="138"/>
      <c r="AJ1757" s="138"/>
      <c r="AK1757" s="138"/>
      <c r="AL1757" s="138"/>
      <c r="AM1757" s="138"/>
      <c r="AN1757" s="138"/>
      <c r="AO1757" s="138"/>
      <c r="AP1757" s="136"/>
      <c r="AQ1757" s="136"/>
      <c r="AR1757" s="136"/>
      <c r="AS1757" s="136"/>
      <c r="AT1757" s="136"/>
      <c r="AU1757" s="136"/>
      <c r="AV1757" s="136"/>
      <c r="AW1757" s="136"/>
      <c r="AX1757" s="136"/>
      <c r="AY1757" s="136"/>
      <c r="AZ1757" s="136"/>
      <c r="BA1757" s="136"/>
      <c r="BB1757" s="136"/>
      <c r="BC1757" s="136"/>
      <c r="BD1757" s="136"/>
      <c r="BE1757" s="136"/>
      <c r="BF1757" s="136"/>
      <c r="BG1757" s="136"/>
      <c r="BH1757" s="136"/>
      <c r="BI1757" s="136"/>
      <c r="BJ1757" s="136"/>
      <c r="BK1757" s="136"/>
      <c r="BL1757" s="136"/>
      <c r="BM1757" s="136"/>
      <c r="BN1757" s="136"/>
      <c r="BO1757" s="136"/>
      <c r="BP1757" s="136"/>
      <c r="BQ1757" s="136"/>
      <c r="BR1757" s="136"/>
      <c r="BS1757" s="136"/>
      <c r="BT1757" s="136"/>
      <c r="BU1757" s="136"/>
    </row>
    <row r="1758" spans="1:73">
      <c r="A1758" s="145"/>
      <c r="B1758" s="83"/>
      <c r="C1758" s="83"/>
      <c r="D1758" s="136"/>
      <c r="E1758" s="136"/>
      <c r="F1758" s="136"/>
      <c r="G1758" s="136"/>
      <c r="H1758" s="136"/>
      <c r="I1758" s="137"/>
      <c r="J1758" s="137"/>
      <c r="K1758" s="137"/>
      <c r="L1758" s="136"/>
      <c r="M1758" s="136"/>
      <c r="N1758" s="145"/>
      <c r="O1758" s="136"/>
      <c r="P1758" s="136"/>
      <c r="Q1758" s="137"/>
      <c r="R1758" s="136"/>
      <c r="S1758" s="136"/>
      <c r="T1758" s="137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8"/>
      <c r="AE1758" s="138"/>
      <c r="AF1758" s="138"/>
      <c r="AG1758" s="138"/>
      <c r="AH1758" s="138"/>
      <c r="AI1758" s="138"/>
      <c r="AJ1758" s="138"/>
      <c r="AK1758" s="138"/>
      <c r="AL1758" s="138"/>
      <c r="AM1758" s="138"/>
      <c r="AN1758" s="138"/>
      <c r="AO1758" s="138"/>
      <c r="AP1758" s="136"/>
      <c r="AQ1758" s="136"/>
      <c r="AR1758" s="136"/>
      <c r="AS1758" s="136"/>
      <c r="AT1758" s="136"/>
      <c r="AU1758" s="136"/>
      <c r="AV1758" s="136"/>
      <c r="AW1758" s="136"/>
      <c r="AX1758" s="136"/>
      <c r="AY1758" s="136"/>
      <c r="AZ1758" s="136"/>
      <c r="BA1758" s="136"/>
      <c r="BB1758" s="136"/>
      <c r="BC1758" s="136"/>
      <c r="BD1758" s="136"/>
      <c r="BE1758" s="136"/>
      <c r="BF1758" s="136"/>
      <c r="BG1758" s="136"/>
      <c r="BH1758" s="136"/>
      <c r="BI1758" s="136"/>
      <c r="BJ1758" s="136"/>
      <c r="BK1758" s="136"/>
      <c r="BL1758" s="136"/>
      <c r="BM1758" s="136"/>
      <c r="BN1758" s="136"/>
      <c r="BO1758" s="136"/>
      <c r="BP1758" s="136"/>
      <c r="BQ1758" s="136"/>
      <c r="BR1758" s="136"/>
      <c r="BS1758" s="136"/>
      <c r="BT1758" s="136"/>
      <c r="BU1758" s="136"/>
    </row>
    <row r="1759" spans="1:73">
      <c r="A1759" s="145"/>
      <c r="B1759" s="83"/>
      <c r="C1759" s="83"/>
      <c r="D1759" s="136"/>
      <c r="E1759" s="136"/>
      <c r="F1759" s="136"/>
      <c r="G1759" s="136"/>
      <c r="H1759" s="136"/>
      <c r="I1759" s="137"/>
      <c r="J1759" s="137"/>
      <c r="K1759" s="137"/>
      <c r="L1759" s="136"/>
      <c r="M1759" s="136"/>
      <c r="N1759" s="145"/>
      <c r="O1759" s="136"/>
      <c r="P1759" s="136"/>
      <c r="Q1759" s="137"/>
      <c r="R1759" s="136"/>
      <c r="S1759" s="136"/>
      <c r="T1759" s="137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8"/>
      <c r="AE1759" s="138"/>
      <c r="AF1759" s="138"/>
      <c r="AG1759" s="138"/>
      <c r="AH1759" s="138"/>
      <c r="AI1759" s="138"/>
      <c r="AJ1759" s="138"/>
      <c r="AK1759" s="138"/>
      <c r="AL1759" s="138"/>
      <c r="AM1759" s="138"/>
      <c r="AN1759" s="138"/>
      <c r="AO1759" s="138"/>
      <c r="AP1759" s="136"/>
      <c r="AQ1759" s="136"/>
      <c r="AR1759" s="136"/>
      <c r="AS1759" s="136"/>
      <c r="AT1759" s="136"/>
      <c r="AU1759" s="136"/>
      <c r="AV1759" s="136"/>
      <c r="AW1759" s="136"/>
      <c r="AX1759" s="136"/>
      <c r="AY1759" s="136"/>
      <c r="AZ1759" s="136"/>
      <c r="BA1759" s="136"/>
      <c r="BB1759" s="136"/>
      <c r="BC1759" s="136"/>
      <c r="BD1759" s="136"/>
      <c r="BE1759" s="136"/>
      <c r="BF1759" s="136"/>
      <c r="BG1759" s="136"/>
      <c r="BH1759" s="136"/>
      <c r="BI1759" s="136"/>
      <c r="BJ1759" s="136"/>
      <c r="BK1759" s="136"/>
      <c r="BL1759" s="136"/>
      <c r="BM1759" s="136"/>
      <c r="BN1759" s="136"/>
      <c r="BO1759" s="136"/>
      <c r="BP1759" s="136"/>
      <c r="BQ1759" s="136"/>
      <c r="BR1759" s="136"/>
      <c r="BS1759" s="136"/>
      <c r="BT1759" s="136"/>
      <c r="BU1759" s="136"/>
    </row>
    <row r="1760" spans="1:73">
      <c r="A1760" s="145"/>
      <c r="B1760" s="83"/>
      <c r="C1760" s="83"/>
      <c r="D1760" s="136"/>
      <c r="E1760" s="136"/>
      <c r="F1760" s="136"/>
      <c r="G1760" s="136"/>
      <c r="H1760" s="136"/>
      <c r="I1760" s="137"/>
      <c r="J1760" s="137"/>
      <c r="K1760" s="137"/>
      <c r="L1760" s="136"/>
      <c r="M1760" s="136"/>
      <c r="N1760" s="145"/>
      <c r="O1760" s="136"/>
      <c r="P1760" s="136"/>
      <c r="Q1760" s="137"/>
      <c r="R1760" s="136"/>
      <c r="S1760" s="136"/>
      <c r="T1760" s="137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8"/>
      <c r="AE1760" s="138"/>
      <c r="AF1760" s="138"/>
      <c r="AG1760" s="138"/>
      <c r="AH1760" s="138"/>
      <c r="AI1760" s="138"/>
      <c r="AJ1760" s="138"/>
      <c r="AK1760" s="138"/>
      <c r="AL1760" s="138"/>
      <c r="AM1760" s="138"/>
      <c r="AN1760" s="138"/>
      <c r="AO1760" s="138"/>
      <c r="AP1760" s="136"/>
      <c r="AQ1760" s="136"/>
      <c r="AR1760" s="136"/>
      <c r="AS1760" s="136"/>
      <c r="AT1760" s="136"/>
      <c r="AU1760" s="136"/>
      <c r="AV1760" s="136"/>
      <c r="AW1760" s="136"/>
      <c r="AX1760" s="136"/>
      <c r="AY1760" s="136"/>
      <c r="AZ1760" s="136"/>
      <c r="BA1760" s="136"/>
      <c r="BB1760" s="136"/>
      <c r="BC1760" s="136"/>
      <c r="BD1760" s="136"/>
      <c r="BE1760" s="136"/>
      <c r="BF1760" s="136"/>
      <c r="BG1760" s="136"/>
      <c r="BH1760" s="136"/>
      <c r="BI1760" s="136"/>
      <c r="BJ1760" s="136"/>
      <c r="BK1760" s="136"/>
      <c r="BL1760" s="136"/>
      <c r="BM1760" s="136"/>
      <c r="BN1760" s="136"/>
      <c r="BO1760" s="136"/>
      <c r="BP1760" s="136"/>
      <c r="BQ1760" s="136"/>
      <c r="BR1760" s="136"/>
      <c r="BS1760" s="136"/>
      <c r="BT1760" s="136"/>
      <c r="BU1760" s="136"/>
    </row>
    <row r="1761" spans="1:73">
      <c r="A1761" s="145"/>
      <c r="B1761" s="83"/>
      <c r="C1761" s="83"/>
      <c r="D1761" s="136"/>
      <c r="E1761" s="136"/>
      <c r="F1761" s="136"/>
      <c r="G1761" s="136"/>
      <c r="H1761" s="136"/>
      <c r="I1761" s="137"/>
      <c r="J1761" s="137"/>
      <c r="K1761" s="137"/>
      <c r="L1761" s="136"/>
      <c r="M1761" s="136"/>
      <c r="N1761" s="145"/>
      <c r="O1761" s="136"/>
      <c r="P1761" s="136"/>
      <c r="Q1761" s="137"/>
      <c r="R1761" s="136"/>
      <c r="S1761" s="136"/>
      <c r="T1761" s="137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8"/>
      <c r="AE1761" s="138"/>
      <c r="AF1761" s="138"/>
      <c r="AG1761" s="138"/>
      <c r="AH1761" s="138"/>
      <c r="AI1761" s="138"/>
      <c r="AJ1761" s="138"/>
      <c r="AK1761" s="138"/>
      <c r="AL1761" s="138"/>
      <c r="AM1761" s="138"/>
      <c r="AN1761" s="138"/>
      <c r="AO1761" s="138"/>
      <c r="AP1761" s="136"/>
      <c r="AQ1761" s="136"/>
      <c r="AR1761" s="136"/>
      <c r="AS1761" s="136"/>
      <c r="AT1761" s="136"/>
      <c r="AU1761" s="136"/>
      <c r="AV1761" s="136"/>
      <c r="AW1761" s="136"/>
      <c r="AX1761" s="136"/>
      <c r="AY1761" s="136"/>
      <c r="AZ1761" s="136"/>
      <c r="BA1761" s="136"/>
      <c r="BB1761" s="136"/>
      <c r="BC1761" s="136"/>
      <c r="BD1761" s="136"/>
      <c r="BE1761" s="136"/>
      <c r="BF1761" s="136"/>
      <c r="BG1761" s="136"/>
      <c r="BH1761" s="136"/>
      <c r="BI1761" s="136"/>
      <c r="BJ1761" s="136"/>
      <c r="BK1761" s="136"/>
      <c r="BL1761" s="136"/>
      <c r="BM1761" s="136"/>
      <c r="BN1761" s="136"/>
      <c r="BO1761" s="136"/>
      <c r="BP1761" s="136"/>
      <c r="BQ1761" s="136"/>
      <c r="BR1761" s="136"/>
      <c r="BS1761" s="136"/>
      <c r="BT1761" s="136"/>
      <c r="BU1761" s="136"/>
    </row>
    <row r="1762" spans="1:73">
      <c r="A1762" s="145"/>
      <c r="B1762" s="83"/>
      <c r="C1762" s="83"/>
      <c r="D1762" s="136"/>
      <c r="E1762" s="136"/>
      <c r="F1762" s="136"/>
      <c r="G1762" s="136"/>
      <c r="H1762" s="136"/>
      <c r="I1762" s="137"/>
      <c r="J1762" s="137"/>
      <c r="K1762" s="137"/>
      <c r="L1762" s="136"/>
      <c r="M1762" s="136"/>
      <c r="N1762" s="145"/>
      <c r="O1762" s="136"/>
      <c r="P1762" s="136"/>
      <c r="Q1762" s="137"/>
      <c r="R1762" s="136"/>
      <c r="S1762" s="136"/>
      <c r="T1762" s="137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8"/>
      <c r="AE1762" s="138"/>
      <c r="AF1762" s="138"/>
      <c r="AG1762" s="138"/>
      <c r="AH1762" s="138"/>
      <c r="AI1762" s="138"/>
      <c r="AJ1762" s="138"/>
      <c r="AK1762" s="138"/>
      <c r="AL1762" s="138"/>
      <c r="AM1762" s="138"/>
      <c r="AN1762" s="138"/>
      <c r="AO1762" s="138"/>
      <c r="AP1762" s="136"/>
      <c r="AQ1762" s="136"/>
      <c r="AR1762" s="136"/>
      <c r="AS1762" s="136"/>
      <c r="AT1762" s="136"/>
      <c r="AU1762" s="136"/>
      <c r="AV1762" s="136"/>
      <c r="AW1762" s="136"/>
      <c r="AX1762" s="136"/>
      <c r="AY1762" s="136"/>
      <c r="AZ1762" s="136"/>
      <c r="BA1762" s="136"/>
      <c r="BB1762" s="136"/>
      <c r="BC1762" s="136"/>
      <c r="BD1762" s="136"/>
      <c r="BE1762" s="136"/>
      <c r="BF1762" s="136"/>
      <c r="BG1762" s="136"/>
      <c r="BH1762" s="136"/>
      <c r="BI1762" s="136"/>
      <c r="BJ1762" s="136"/>
      <c r="BK1762" s="136"/>
      <c r="BL1762" s="136"/>
      <c r="BM1762" s="136"/>
      <c r="BN1762" s="136"/>
      <c r="BO1762" s="136"/>
      <c r="BP1762" s="136"/>
      <c r="BQ1762" s="136"/>
      <c r="BR1762" s="136"/>
      <c r="BS1762" s="136"/>
      <c r="BT1762" s="136"/>
      <c r="BU1762" s="136"/>
    </row>
    <row r="1763" spans="1:73">
      <c r="A1763" s="145"/>
      <c r="B1763" s="83"/>
      <c r="C1763" s="83"/>
      <c r="D1763" s="136"/>
      <c r="E1763" s="136"/>
      <c r="F1763" s="136"/>
      <c r="G1763" s="136"/>
      <c r="H1763" s="136"/>
      <c r="I1763" s="137"/>
      <c r="J1763" s="137"/>
      <c r="K1763" s="137"/>
      <c r="L1763" s="136"/>
      <c r="M1763" s="136"/>
      <c r="N1763" s="145"/>
      <c r="O1763" s="136"/>
      <c r="P1763" s="136"/>
      <c r="Q1763" s="137"/>
      <c r="R1763" s="136"/>
      <c r="S1763" s="136"/>
      <c r="T1763" s="137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8"/>
      <c r="AE1763" s="138"/>
      <c r="AF1763" s="138"/>
      <c r="AG1763" s="138"/>
      <c r="AH1763" s="138"/>
      <c r="AI1763" s="138"/>
      <c r="AJ1763" s="138"/>
      <c r="AK1763" s="138"/>
      <c r="AL1763" s="138"/>
      <c r="AM1763" s="138"/>
      <c r="AN1763" s="138"/>
      <c r="AO1763" s="138"/>
      <c r="AP1763" s="136"/>
      <c r="AQ1763" s="136"/>
      <c r="AR1763" s="136"/>
      <c r="AS1763" s="136"/>
      <c r="AT1763" s="136"/>
      <c r="AU1763" s="136"/>
      <c r="AV1763" s="136"/>
      <c r="AW1763" s="136"/>
      <c r="AX1763" s="136"/>
      <c r="AY1763" s="136"/>
      <c r="AZ1763" s="136"/>
      <c r="BA1763" s="136"/>
      <c r="BB1763" s="136"/>
      <c r="BC1763" s="136"/>
      <c r="BD1763" s="136"/>
      <c r="BE1763" s="136"/>
      <c r="BF1763" s="136"/>
      <c r="BG1763" s="136"/>
      <c r="BH1763" s="136"/>
      <c r="BI1763" s="136"/>
      <c r="BJ1763" s="136"/>
      <c r="BK1763" s="136"/>
      <c r="BL1763" s="136"/>
      <c r="BM1763" s="136"/>
      <c r="BN1763" s="136"/>
      <c r="BO1763" s="136"/>
      <c r="BP1763" s="136"/>
      <c r="BQ1763" s="136"/>
      <c r="BR1763" s="136"/>
      <c r="BS1763" s="136"/>
      <c r="BT1763" s="136"/>
      <c r="BU1763" s="136"/>
    </row>
    <row r="1764" spans="1:73">
      <c r="A1764" s="145"/>
      <c r="B1764" s="83"/>
      <c r="C1764" s="83"/>
      <c r="D1764" s="136"/>
      <c r="E1764" s="136"/>
      <c r="F1764" s="136"/>
      <c r="G1764" s="136"/>
      <c r="H1764" s="136"/>
      <c r="I1764" s="137"/>
      <c r="J1764" s="137"/>
      <c r="K1764" s="137"/>
      <c r="L1764" s="136"/>
      <c r="M1764" s="136"/>
      <c r="N1764" s="145"/>
      <c r="O1764" s="136"/>
      <c r="P1764" s="136"/>
      <c r="Q1764" s="137"/>
      <c r="R1764" s="136"/>
      <c r="S1764" s="136"/>
      <c r="T1764" s="137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8"/>
      <c r="AE1764" s="138"/>
      <c r="AF1764" s="138"/>
      <c r="AG1764" s="138"/>
      <c r="AH1764" s="138"/>
      <c r="AI1764" s="138"/>
      <c r="AJ1764" s="138"/>
      <c r="AK1764" s="138"/>
      <c r="AL1764" s="138"/>
      <c r="AM1764" s="138"/>
      <c r="AN1764" s="138"/>
      <c r="AO1764" s="138"/>
      <c r="AP1764" s="136"/>
      <c r="AQ1764" s="136"/>
      <c r="AR1764" s="136"/>
      <c r="AS1764" s="136"/>
      <c r="AT1764" s="136"/>
      <c r="AU1764" s="136"/>
      <c r="AV1764" s="136"/>
      <c r="AW1764" s="136"/>
      <c r="AX1764" s="136"/>
      <c r="AY1764" s="136"/>
      <c r="AZ1764" s="136"/>
      <c r="BA1764" s="136"/>
      <c r="BB1764" s="136"/>
      <c r="BC1764" s="136"/>
      <c r="BD1764" s="136"/>
      <c r="BE1764" s="136"/>
      <c r="BF1764" s="136"/>
      <c r="BG1764" s="136"/>
      <c r="BH1764" s="136"/>
      <c r="BI1764" s="136"/>
      <c r="BJ1764" s="136"/>
      <c r="BK1764" s="136"/>
      <c r="BL1764" s="136"/>
      <c r="BM1764" s="136"/>
      <c r="BN1764" s="136"/>
      <c r="BO1764" s="136"/>
      <c r="BP1764" s="136"/>
      <c r="BQ1764" s="136"/>
      <c r="BR1764" s="136"/>
      <c r="BS1764" s="136"/>
      <c r="BT1764" s="136"/>
      <c r="BU1764" s="136"/>
    </row>
    <row r="1765" spans="1:73">
      <c r="A1765" s="145"/>
      <c r="B1765" s="83"/>
      <c r="C1765" s="83"/>
      <c r="D1765" s="136"/>
      <c r="E1765" s="136"/>
      <c r="F1765" s="136"/>
      <c r="G1765" s="136"/>
      <c r="H1765" s="136"/>
      <c r="I1765" s="137"/>
      <c r="J1765" s="137"/>
      <c r="K1765" s="137"/>
      <c r="L1765" s="136"/>
      <c r="M1765" s="136"/>
      <c r="N1765" s="145"/>
      <c r="O1765" s="136"/>
      <c r="P1765" s="136"/>
      <c r="Q1765" s="137"/>
      <c r="R1765" s="136"/>
      <c r="S1765" s="136"/>
      <c r="T1765" s="137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8"/>
      <c r="AE1765" s="138"/>
      <c r="AF1765" s="138"/>
      <c r="AG1765" s="138"/>
      <c r="AH1765" s="138"/>
      <c r="AI1765" s="138"/>
      <c r="AJ1765" s="138"/>
      <c r="AK1765" s="138"/>
      <c r="AL1765" s="138"/>
      <c r="AM1765" s="138"/>
      <c r="AN1765" s="138"/>
      <c r="AO1765" s="138"/>
      <c r="AP1765" s="136"/>
      <c r="AQ1765" s="136"/>
      <c r="AR1765" s="136"/>
      <c r="AS1765" s="136"/>
      <c r="AT1765" s="136"/>
      <c r="AU1765" s="136"/>
      <c r="AV1765" s="136"/>
      <c r="AW1765" s="136"/>
      <c r="AX1765" s="136"/>
      <c r="AY1765" s="136"/>
      <c r="AZ1765" s="136"/>
      <c r="BA1765" s="136"/>
      <c r="BB1765" s="136"/>
      <c r="BC1765" s="136"/>
      <c r="BD1765" s="136"/>
      <c r="BE1765" s="136"/>
      <c r="BF1765" s="136"/>
      <c r="BG1765" s="136"/>
      <c r="BH1765" s="136"/>
      <c r="BI1765" s="136"/>
      <c r="BJ1765" s="136"/>
      <c r="BK1765" s="136"/>
      <c r="BL1765" s="136"/>
      <c r="BM1765" s="136"/>
      <c r="BN1765" s="136"/>
      <c r="BO1765" s="136"/>
      <c r="BP1765" s="136"/>
      <c r="BQ1765" s="136"/>
      <c r="BR1765" s="136"/>
      <c r="BS1765" s="136"/>
      <c r="BT1765" s="136"/>
      <c r="BU1765" s="136"/>
    </row>
    <row r="1766" spans="1:73">
      <c r="A1766" s="145"/>
      <c r="B1766" s="83"/>
      <c r="C1766" s="83"/>
      <c r="D1766" s="136"/>
      <c r="E1766" s="136"/>
      <c r="F1766" s="136"/>
      <c r="G1766" s="136"/>
      <c r="H1766" s="136"/>
      <c r="I1766" s="137"/>
      <c r="J1766" s="137"/>
      <c r="K1766" s="137"/>
      <c r="L1766" s="136"/>
      <c r="M1766" s="136"/>
      <c r="N1766" s="145"/>
      <c r="O1766" s="136"/>
      <c r="P1766" s="136"/>
      <c r="Q1766" s="137"/>
      <c r="R1766" s="136"/>
      <c r="S1766" s="136"/>
      <c r="T1766" s="137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8"/>
      <c r="AE1766" s="138"/>
      <c r="AF1766" s="138"/>
      <c r="AG1766" s="138"/>
      <c r="AH1766" s="138"/>
      <c r="AI1766" s="138"/>
      <c r="AJ1766" s="138"/>
      <c r="AK1766" s="138"/>
      <c r="AL1766" s="138"/>
      <c r="AM1766" s="138"/>
      <c r="AN1766" s="138"/>
      <c r="AO1766" s="138"/>
      <c r="AP1766" s="136"/>
      <c r="AQ1766" s="136"/>
      <c r="AR1766" s="136"/>
      <c r="AS1766" s="136"/>
      <c r="AT1766" s="136"/>
      <c r="AU1766" s="136"/>
      <c r="AV1766" s="136"/>
      <c r="AW1766" s="136"/>
      <c r="AX1766" s="136"/>
      <c r="AY1766" s="136"/>
      <c r="AZ1766" s="136"/>
      <c r="BA1766" s="136"/>
      <c r="BB1766" s="136"/>
      <c r="BC1766" s="136"/>
      <c r="BD1766" s="136"/>
      <c r="BE1766" s="136"/>
      <c r="BF1766" s="136"/>
      <c r="BG1766" s="136"/>
      <c r="BH1766" s="136"/>
      <c r="BI1766" s="136"/>
      <c r="BJ1766" s="136"/>
      <c r="BK1766" s="136"/>
      <c r="BL1766" s="136"/>
      <c r="BM1766" s="136"/>
      <c r="BN1766" s="136"/>
      <c r="BO1766" s="136"/>
      <c r="BP1766" s="136"/>
      <c r="BQ1766" s="136"/>
      <c r="BR1766" s="136"/>
      <c r="BS1766" s="136"/>
      <c r="BT1766" s="136"/>
      <c r="BU1766" s="136"/>
    </row>
    <row r="1767" spans="1:73">
      <c r="A1767" s="145"/>
      <c r="B1767" s="83"/>
      <c r="C1767" s="83"/>
      <c r="D1767" s="136"/>
      <c r="E1767" s="136"/>
      <c r="F1767" s="136"/>
      <c r="G1767" s="136"/>
      <c r="H1767" s="136"/>
      <c r="I1767" s="137"/>
      <c r="J1767" s="137"/>
      <c r="K1767" s="137"/>
      <c r="L1767" s="136"/>
      <c r="M1767" s="136"/>
      <c r="N1767" s="145"/>
      <c r="O1767" s="136"/>
      <c r="P1767" s="136"/>
      <c r="Q1767" s="137"/>
      <c r="R1767" s="136"/>
      <c r="S1767" s="136"/>
      <c r="T1767" s="137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8"/>
      <c r="AE1767" s="138"/>
      <c r="AF1767" s="138"/>
      <c r="AG1767" s="138"/>
      <c r="AH1767" s="138"/>
      <c r="AI1767" s="138"/>
      <c r="AJ1767" s="138"/>
      <c r="AK1767" s="138"/>
      <c r="AL1767" s="138"/>
      <c r="AM1767" s="138"/>
      <c r="AN1767" s="138"/>
      <c r="AO1767" s="138"/>
      <c r="AP1767" s="136"/>
      <c r="AQ1767" s="136"/>
      <c r="AR1767" s="136"/>
      <c r="AS1767" s="136"/>
      <c r="AT1767" s="136"/>
      <c r="AU1767" s="136"/>
      <c r="AV1767" s="136"/>
      <c r="AW1767" s="136"/>
      <c r="AX1767" s="136"/>
      <c r="AY1767" s="136"/>
      <c r="AZ1767" s="136"/>
      <c r="BA1767" s="136"/>
      <c r="BB1767" s="136"/>
      <c r="BC1767" s="136"/>
      <c r="BD1767" s="136"/>
      <c r="BE1767" s="136"/>
      <c r="BF1767" s="136"/>
      <c r="BG1767" s="136"/>
      <c r="BH1767" s="136"/>
      <c r="BI1767" s="136"/>
      <c r="BJ1767" s="136"/>
      <c r="BK1767" s="136"/>
      <c r="BL1767" s="136"/>
      <c r="BM1767" s="136"/>
      <c r="BN1767" s="136"/>
      <c r="BO1767" s="136"/>
      <c r="BP1767" s="136"/>
      <c r="BQ1767" s="136"/>
      <c r="BR1767" s="136"/>
      <c r="BS1767" s="136"/>
      <c r="BT1767" s="136"/>
      <c r="BU1767" s="136"/>
    </row>
    <row r="1768" spans="1:73">
      <c r="A1768" s="145"/>
      <c r="B1768" s="83"/>
      <c r="C1768" s="83"/>
      <c r="D1768" s="136"/>
      <c r="E1768" s="136"/>
      <c r="F1768" s="136"/>
      <c r="G1768" s="136"/>
      <c r="H1768" s="136"/>
      <c r="I1768" s="137"/>
      <c r="J1768" s="137"/>
      <c r="K1768" s="137"/>
      <c r="L1768" s="136"/>
      <c r="M1768" s="136"/>
      <c r="N1768" s="145"/>
      <c r="O1768" s="136"/>
      <c r="P1768" s="136"/>
      <c r="Q1768" s="137"/>
      <c r="R1768" s="136"/>
      <c r="S1768" s="136"/>
      <c r="T1768" s="137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8"/>
      <c r="AE1768" s="138"/>
      <c r="AF1768" s="138"/>
      <c r="AG1768" s="138"/>
      <c r="AH1768" s="138"/>
      <c r="AI1768" s="138"/>
      <c r="AJ1768" s="138"/>
      <c r="AK1768" s="138"/>
      <c r="AL1768" s="138"/>
      <c r="AM1768" s="138"/>
      <c r="AN1768" s="138"/>
      <c r="AO1768" s="138"/>
      <c r="AP1768" s="136"/>
      <c r="AQ1768" s="136"/>
      <c r="AR1768" s="136"/>
      <c r="AS1768" s="136"/>
      <c r="AT1768" s="136"/>
      <c r="AU1768" s="136"/>
      <c r="AV1768" s="136"/>
      <c r="AW1768" s="136"/>
      <c r="AX1768" s="136"/>
      <c r="AY1768" s="136"/>
      <c r="AZ1768" s="136"/>
      <c r="BA1768" s="136"/>
      <c r="BB1768" s="136"/>
      <c r="BC1768" s="136"/>
      <c r="BD1768" s="136"/>
      <c r="BE1768" s="136"/>
      <c r="BF1768" s="136"/>
      <c r="BG1768" s="136"/>
      <c r="BH1768" s="136"/>
      <c r="BI1768" s="136"/>
      <c r="BJ1768" s="136"/>
      <c r="BK1768" s="136"/>
      <c r="BL1768" s="136"/>
      <c r="BM1768" s="136"/>
      <c r="BN1768" s="136"/>
      <c r="BO1768" s="136"/>
      <c r="BP1768" s="136"/>
      <c r="BQ1768" s="136"/>
      <c r="BR1768" s="136"/>
      <c r="BS1768" s="136"/>
      <c r="BT1768" s="136"/>
      <c r="BU1768" s="136"/>
    </row>
    <row r="1769" spans="1:73">
      <c r="A1769" s="145"/>
      <c r="B1769" s="83"/>
      <c r="C1769" s="83"/>
      <c r="D1769" s="136"/>
      <c r="E1769" s="136"/>
      <c r="F1769" s="136"/>
      <c r="G1769" s="136"/>
      <c r="H1769" s="136"/>
      <c r="I1769" s="137"/>
      <c r="J1769" s="137"/>
      <c r="K1769" s="137"/>
      <c r="L1769" s="136"/>
      <c r="M1769" s="136"/>
      <c r="N1769" s="145"/>
      <c r="O1769" s="136"/>
      <c r="P1769" s="136"/>
      <c r="Q1769" s="137"/>
      <c r="R1769" s="136"/>
      <c r="S1769" s="136"/>
      <c r="T1769" s="137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8"/>
      <c r="AE1769" s="138"/>
      <c r="AF1769" s="138"/>
      <c r="AG1769" s="138"/>
      <c r="AH1769" s="138"/>
      <c r="AI1769" s="138"/>
      <c r="AJ1769" s="138"/>
      <c r="AK1769" s="138"/>
      <c r="AL1769" s="138"/>
      <c r="AM1769" s="138"/>
      <c r="AN1769" s="138"/>
      <c r="AO1769" s="138"/>
      <c r="AP1769" s="136"/>
      <c r="AQ1769" s="136"/>
      <c r="AR1769" s="136"/>
      <c r="AS1769" s="136"/>
      <c r="AT1769" s="136"/>
      <c r="AU1769" s="136"/>
      <c r="AV1769" s="136"/>
      <c r="AW1769" s="136"/>
      <c r="AX1769" s="136"/>
      <c r="AY1769" s="136"/>
      <c r="AZ1769" s="136"/>
      <c r="BA1769" s="136"/>
      <c r="BB1769" s="136"/>
      <c r="BC1769" s="136"/>
      <c r="BD1769" s="136"/>
      <c r="BE1769" s="136"/>
      <c r="BF1769" s="136"/>
      <c r="BG1769" s="136"/>
      <c r="BH1769" s="136"/>
      <c r="BI1769" s="136"/>
      <c r="BJ1769" s="136"/>
      <c r="BK1769" s="136"/>
      <c r="BL1769" s="136"/>
      <c r="BM1769" s="136"/>
      <c r="BN1769" s="136"/>
      <c r="BO1769" s="136"/>
      <c r="BP1769" s="136"/>
      <c r="BQ1769" s="136"/>
      <c r="BR1769" s="136"/>
      <c r="BS1769" s="136"/>
      <c r="BT1769" s="136"/>
      <c r="BU1769" s="136"/>
    </row>
  </sheetData>
  <autoFilter ref="K1:K1769">
    <filterColumn colId="0"/>
  </autoFilter>
  <conditionalFormatting sqref="A1:A1048576">
    <cfRule type="duplicateValues" dxfId="31" priority="1"/>
    <cfRule type="duplicateValues" dxfId="30" priority="9"/>
  </conditionalFormatting>
  <conditionalFormatting sqref="D1 F1:G1">
    <cfRule type="duplicateValues" dxfId="29" priority="14"/>
    <cfRule type="duplicateValues" dxfId="28" priority="17"/>
  </conditionalFormatting>
  <conditionalFormatting sqref="D1">
    <cfRule type="duplicateValues" dxfId="27" priority="13"/>
    <cfRule type="duplicateValues" dxfId="26" priority="15"/>
  </conditionalFormatting>
  <conditionalFormatting sqref="F1:G1 D1">
    <cfRule type="duplicateValues" dxfId="25" priority="16"/>
    <cfRule type="duplicateValues" dxfId="24" priority="18"/>
  </conditionalFormatting>
  <dataValidations count="1">
    <dataValidation type="list" allowBlank="1" showInputMessage="1" showErrorMessage="1" sqref="B2:B1769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.19685039370078741" footer="0"/>
  <pageSetup paperSize="9" scale="4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M3332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335" sqref="D3335"/>
    </sheetView>
  </sheetViews>
  <sheetFormatPr defaultColWidth="16.875" defaultRowHeight="14.25"/>
  <cols>
    <col min="1" max="1" width="15.125" style="47" bestFit="1" customWidth="1"/>
    <col min="2" max="2" width="18.25" style="47" customWidth="1"/>
    <col min="3" max="3" width="16.875" style="47"/>
    <col min="4" max="6" width="16.875" style="125"/>
    <col min="7" max="9" width="16.875" style="120"/>
    <col min="10" max="16384" width="16.875" style="47"/>
  </cols>
  <sheetData>
    <row r="1" spans="1:13" ht="28.5">
      <c r="A1" s="49" t="s">
        <v>2</v>
      </c>
      <c r="B1" s="49" t="s">
        <v>42</v>
      </c>
      <c r="C1" s="49" t="s">
        <v>64</v>
      </c>
      <c r="D1" s="66" t="s">
        <v>65</v>
      </c>
      <c r="E1" s="66"/>
      <c r="F1" s="66"/>
      <c r="G1" s="49" t="s">
        <v>66</v>
      </c>
      <c r="H1" s="51" t="s">
        <v>7</v>
      </c>
      <c r="I1" s="51" t="s">
        <v>67</v>
      </c>
      <c r="J1" s="51" t="s">
        <v>68</v>
      </c>
      <c r="K1" s="51" t="s">
        <v>69</v>
      </c>
      <c r="L1" s="51" t="s">
        <v>70</v>
      </c>
      <c r="M1" s="121" t="s">
        <v>71</v>
      </c>
    </row>
    <row r="2" spans="1:13">
      <c r="A2" s="118">
        <v>339</v>
      </c>
      <c r="B2" s="53" t="s">
        <v>158</v>
      </c>
      <c r="C2" s="83">
        <v>2</v>
      </c>
      <c r="D2" s="122">
        <v>40064</v>
      </c>
      <c r="E2" s="198">
        <f>VLOOKUP(A2,'Membership Details'!C:J,8,FALSE)</f>
        <v>36982</v>
      </c>
      <c r="F2" s="198" t="b">
        <f>D2&gt;=E2</f>
        <v>1</v>
      </c>
      <c r="G2">
        <v>491</v>
      </c>
      <c r="H2" s="119"/>
      <c r="I2" s="119"/>
      <c r="J2" s="119"/>
      <c r="K2" s="119"/>
      <c r="L2" s="53"/>
      <c r="M2" s="127"/>
    </row>
    <row r="3" spans="1:13">
      <c r="A3" s="118">
        <v>119</v>
      </c>
      <c r="B3" s="53" t="s">
        <v>158</v>
      </c>
      <c r="C3" s="83">
        <v>3</v>
      </c>
      <c r="D3" s="122">
        <v>40064</v>
      </c>
      <c r="E3" s="198">
        <f>VLOOKUP(A3,'Membership Details'!C:J,8,FALSE)</f>
        <v>39707</v>
      </c>
      <c r="F3" s="198" t="b">
        <f t="shared" ref="F3:F66" si="0">D3&gt;=E3</f>
        <v>1</v>
      </c>
      <c r="G3">
        <v>2003</v>
      </c>
      <c r="H3" s="119"/>
      <c r="I3" s="119"/>
      <c r="J3" s="119"/>
      <c r="K3" s="119"/>
      <c r="L3" s="53"/>
      <c r="M3" s="127"/>
    </row>
    <row r="4" spans="1:13">
      <c r="A4" s="118">
        <v>182</v>
      </c>
      <c r="B4" s="53" t="s">
        <v>158</v>
      </c>
      <c r="C4" s="83">
        <v>4</v>
      </c>
      <c r="D4" s="122">
        <v>39814</v>
      </c>
      <c r="E4" s="198">
        <f>VLOOKUP(A4,'Membership Details'!C:J,8,FALSE)</f>
        <v>36982</v>
      </c>
      <c r="F4" s="198" t="b">
        <f t="shared" si="0"/>
        <v>1</v>
      </c>
      <c r="G4">
        <v>1212</v>
      </c>
      <c r="H4" s="119"/>
      <c r="I4" s="119"/>
      <c r="J4" s="119"/>
      <c r="K4" s="119"/>
      <c r="L4" s="53"/>
      <c r="M4" s="127"/>
    </row>
    <row r="5" spans="1:13">
      <c r="A5" s="118">
        <v>342</v>
      </c>
      <c r="B5" s="53" t="s">
        <v>158</v>
      </c>
      <c r="C5" s="83">
        <v>5</v>
      </c>
      <c r="D5" s="123">
        <v>39814</v>
      </c>
      <c r="E5" s="198">
        <f>VLOOKUP(A5,'Membership Details'!C:J,8,FALSE)</f>
        <v>36637</v>
      </c>
      <c r="F5" s="198" t="b">
        <f t="shared" si="0"/>
        <v>1</v>
      </c>
      <c r="G5">
        <v>885</v>
      </c>
      <c r="H5" s="119"/>
      <c r="I5" s="119"/>
      <c r="J5" s="119"/>
      <c r="K5" s="119"/>
      <c r="L5" s="53"/>
      <c r="M5" s="127"/>
    </row>
    <row r="6" spans="1:13">
      <c r="A6" s="118">
        <v>343</v>
      </c>
      <c r="B6" s="53" t="s">
        <v>158</v>
      </c>
      <c r="C6" s="83">
        <v>6</v>
      </c>
      <c r="D6" s="122">
        <v>39814</v>
      </c>
      <c r="E6" s="198">
        <f>VLOOKUP(A6,'Membership Details'!C:J,8,FALSE)</f>
        <v>36982</v>
      </c>
      <c r="F6" s="198" t="b">
        <f t="shared" si="0"/>
        <v>1</v>
      </c>
      <c r="G6">
        <v>755</v>
      </c>
      <c r="H6" s="119"/>
      <c r="I6" s="119"/>
      <c r="J6" s="119"/>
      <c r="K6" s="119"/>
      <c r="L6" s="53"/>
      <c r="M6" s="127"/>
    </row>
    <row r="7" spans="1:13">
      <c r="A7" s="118">
        <v>146</v>
      </c>
      <c r="B7" s="53" t="s">
        <v>158</v>
      </c>
      <c r="C7" s="83">
        <v>7</v>
      </c>
      <c r="D7" s="122">
        <v>39814</v>
      </c>
      <c r="E7" s="198">
        <f>VLOOKUP(A7,'Membership Details'!C:J,8,FALSE)</f>
        <v>36982</v>
      </c>
      <c r="F7" s="198" t="b">
        <f t="shared" si="0"/>
        <v>1</v>
      </c>
      <c r="G7">
        <v>6214</v>
      </c>
      <c r="H7" s="119"/>
      <c r="I7" s="119"/>
      <c r="J7" s="119"/>
      <c r="K7" s="119"/>
      <c r="L7" s="53"/>
      <c r="M7" s="127"/>
    </row>
    <row r="8" spans="1:13">
      <c r="A8" s="118">
        <v>3418</v>
      </c>
      <c r="B8" s="53" t="s">
        <v>158</v>
      </c>
      <c r="C8" s="83">
        <v>8</v>
      </c>
      <c r="D8" s="122">
        <v>39814</v>
      </c>
      <c r="E8" s="198">
        <f>VLOOKUP(A8,'Membership Details'!C:J,8,FALSE)</f>
        <v>39707</v>
      </c>
      <c r="F8" s="198" t="b">
        <f t="shared" si="0"/>
        <v>1</v>
      </c>
      <c r="G8">
        <v>669</v>
      </c>
      <c r="H8" s="119"/>
      <c r="I8" s="119"/>
      <c r="J8" s="119"/>
      <c r="K8" s="119"/>
      <c r="L8" s="53"/>
      <c r="M8" s="127"/>
    </row>
    <row r="9" spans="1:13">
      <c r="A9" s="118">
        <v>346</v>
      </c>
      <c r="B9" s="53" t="s">
        <v>158</v>
      </c>
      <c r="C9" s="83">
        <v>9</v>
      </c>
      <c r="D9" s="122">
        <v>39814</v>
      </c>
      <c r="E9" s="198">
        <f>VLOOKUP(A9,'Membership Details'!C:J,8,FALSE)</f>
        <v>36982</v>
      </c>
      <c r="F9" s="198" t="b">
        <f t="shared" si="0"/>
        <v>1</v>
      </c>
      <c r="G9">
        <v>17710</v>
      </c>
      <c r="H9" s="119"/>
      <c r="I9" s="119"/>
      <c r="J9" s="119"/>
      <c r="K9" s="119"/>
      <c r="L9" s="53"/>
      <c r="M9" s="127"/>
    </row>
    <row r="10" spans="1:13">
      <c r="A10" s="118">
        <v>347</v>
      </c>
      <c r="B10" s="53" t="s">
        <v>158</v>
      </c>
      <c r="C10" s="83">
        <v>10</v>
      </c>
      <c r="D10" s="122">
        <v>39814</v>
      </c>
      <c r="E10" s="198">
        <f>VLOOKUP(A10,'Membership Details'!C:J,8,FALSE)</f>
        <v>39707</v>
      </c>
      <c r="F10" s="198" t="b">
        <f t="shared" si="0"/>
        <v>1</v>
      </c>
      <c r="G10">
        <v>1459.06</v>
      </c>
      <c r="H10" s="119"/>
      <c r="I10" s="119"/>
      <c r="J10" s="119"/>
      <c r="K10" s="119"/>
      <c r="L10" s="53"/>
      <c r="M10" s="127"/>
    </row>
    <row r="11" spans="1:13">
      <c r="A11" s="118">
        <v>118</v>
      </c>
      <c r="B11" s="53" t="s">
        <v>158</v>
      </c>
      <c r="C11" s="83">
        <v>11</v>
      </c>
      <c r="D11" s="122">
        <v>39814</v>
      </c>
      <c r="E11" s="198">
        <f>VLOOKUP(A11,'Membership Details'!C:J,8,FALSE)</f>
        <v>36982</v>
      </c>
      <c r="F11" s="198" t="b">
        <f t="shared" si="0"/>
        <v>1</v>
      </c>
      <c r="G11">
        <v>11289</v>
      </c>
      <c r="H11" s="119"/>
      <c r="I11" s="119"/>
      <c r="J11" s="119"/>
      <c r="K11" s="119"/>
      <c r="L11" s="53"/>
      <c r="M11" s="127"/>
    </row>
    <row r="12" spans="1:13">
      <c r="A12" s="118">
        <v>349</v>
      </c>
      <c r="B12" s="53" t="s">
        <v>158</v>
      </c>
      <c r="C12" s="83">
        <v>12</v>
      </c>
      <c r="D12" s="122">
        <v>39814</v>
      </c>
      <c r="E12" s="198">
        <f>VLOOKUP(A12,'Membership Details'!C:J,8,FALSE)</f>
        <v>39707</v>
      </c>
      <c r="F12" s="198" t="b">
        <f t="shared" si="0"/>
        <v>1</v>
      </c>
      <c r="G12">
        <v>446</v>
      </c>
      <c r="H12" s="119"/>
      <c r="I12" s="119"/>
      <c r="J12" s="119"/>
      <c r="K12" s="119"/>
      <c r="L12" s="53"/>
      <c r="M12" s="127"/>
    </row>
    <row r="13" spans="1:13">
      <c r="A13" s="118">
        <v>293</v>
      </c>
      <c r="B13" s="53" t="s">
        <v>158</v>
      </c>
      <c r="C13" s="83">
        <v>13</v>
      </c>
      <c r="D13" s="122">
        <v>39814</v>
      </c>
      <c r="E13" s="198">
        <f>VLOOKUP(A13,'Membership Details'!C:J,8,FALSE)</f>
        <v>36982</v>
      </c>
      <c r="F13" s="198" t="b">
        <f t="shared" si="0"/>
        <v>1</v>
      </c>
      <c r="G13">
        <v>902.7</v>
      </c>
      <c r="H13" s="119"/>
      <c r="I13" s="119"/>
      <c r="J13" s="119"/>
      <c r="K13" s="119"/>
      <c r="L13" s="53"/>
      <c r="M13" s="127"/>
    </row>
    <row r="14" spans="1:13">
      <c r="A14" s="118">
        <v>101</v>
      </c>
      <c r="B14" s="53" t="s">
        <v>158</v>
      </c>
      <c r="C14" s="83">
        <v>14</v>
      </c>
      <c r="D14" s="122">
        <v>39814</v>
      </c>
      <c r="E14" s="198">
        <f>VLOOKUP(A14,'Membership Details'!C:J,8,FALSE)</f>
        <v>36982</v>
      </c>
      <c r="F14" s="198" t="b">
        <f t="shared" si="0"/>
        <v>1</v>
      </c>
      <c r="G14">
        <v>33</v>
      </c>
      <c r="H14" s="119"/>
      <c r="I14" s="119"/>
      <c r="J14" s="119"/>
      <c r="K14" s="119"/>
      <c r="L14" s="53"/>
      <c r="M14" s="127"/>
    </row>
    <row r="15" spans="1:13">
      <c r="A15" s="118">
        <v>236</v>
      </c>
      <c r="B15" s="53" t="s">
        <v>158</v>
      </c>
      <c r="C15" s="83">
        <v>15</v>
      </c>
      <c r="D15" s="122">
        <v>39814</v>
      </c>
      <c r="E15" s="198">
        <f>VLOOKUP(A15,'Membership Details'!C:J,8,FALSE)</f>
        <v>36982</v>
      </c>
      <c r="F15" s="198" t="b">
        <f t="shared" si="0"/>
        <v>1</v>
      </c>
      <c r="G15">
        <v>186.65</v>
      </c>
      <c r="H15" s="119"/>
      <c r="I15" s="119"/>
      <c r="J15" s="119"/>
      <c r="K15" s="119"/>
      <c r="L15" s="53"/>
      <c r="M15" s="127"/>
    </row>
    <row r="16" spans="1:13">
      <c r="A16" s="118">
        <v>260</v>
      </c>
      <c r="B16" s="53" t="s">
        <v>158</v>
      </c>
      <c r="C16" s="83">
        <v>16</v>
      </c>
      <c r="D16" s="122">
        <v>39814</v>
      </c>
      <c r="E16" s="198">
        <f>VLOOKUP(A16,'Membership Details'!C:J,8,FALSE)</f>
        <v>36982</v>
      </c>
      <c r="F16" s="198" t="b">
        <f t="shared" si="0"/>
        <v>1</v>
      </c>
      <c r="G16">
        <v>5643.5</v>
      </c>
      <c r="H16" s="119"/>
      <c r="I16" s="119"/>
      <c r="J16" s="119"/>
      <c r="K16" s="119"/>
      <c r="L16" s="53"/>
      <c r="M16" s="127"/>
    </row>
    <row r="17" spans="1:13">
      <c r="A17" s="118">
        <v>55</v>
      </c>
      <c r="B17" s="53" t="s">
        <v>158</v>
      </c>
      <c r="C17" s="83">
        <v>17</v>
      </c>
      <c r="D17" s="122">
        <v>39814</v>
      </c>
      <c r="E17" s="198">
        <f>VLOOKUP(A17,'Membership Details'!C:J,8,FALSE)</f>
        <v>39707</v>
      </c>
      <c r="F17" s="198" t="b">
        <f t="shared" si="0"/>
        <v>1</v>
      </c>
      <c r="G17">
        <v>26622</v>
      </c>
      <c r="H17" s="119"/>
      <c r="I17" s="119"/>
      <c r="J17" s="119"/>
      <c r="K17" s="119"/>
      <c r="L17" s="53"/>
      <c r="M17" s="127"/>
    </row>
    <row r="18" spans="1:13">
      <c r="A18" s="118">
        <v>351</v>
      </c>
      <c r="B18" s="53" t="s">
        <v>158</v>
      </c>
      <c r="C18" s="83">
        <v>18</v>
      </c>
      <c r="D18" s="122">
        <v>39814</v>
      </c>
      <c r="E18" s="198">
        <f>VLOOKUP(A18,'Membership Details'!C:J,8,FALSE)</f>
        <v>39707</v>
      </c>
      <c r="F18" s="198" t="b">
        <f t="shared" si="0"/>
        <v>1</v>
      </c>
      <c r="G18">
        <v>282</v>
      </c>
      <c r="H18" s="119"/>
      <c r="I18" s="119"/>
      <c r="J18" s="119"/>
      <c r="K18" s="119"/>
      <c r="L18" s="53"/>
      <c r="M18" s="127"/>
    </row>
    <row r="19" spans="1:13">
      <c r="A19" s="118">
        <v>276</v>
      </c>
      <c r="B19" s="53" t="s">
        <v>158</v>
      </c>
      <c r="C19" s="83">
        <v>19</v>
      </c>
      <c r="D19" s="122">
        <v>39814</v>
      </c>
      <c r="E19" s="198">
        <f>VLOOKUP(A19,'Membership Details'!C:J,8,FALSE)</f>
        <v>36982</v>
      </c>
      <c r="F19" s="198" t="b">
        <f t="shared" si="0"/>
        <v>1</v>
      </c>
      <c r="G19">
        <v>677</v>
      </c>
      <c r="H19" s="119"/>
      <c r="I19" s="119"/>
      <c r="J19" s="119"/>
      <c r="K19" s="119"/>
      <c r="L19" s="53"/>
      <c r="M19" s="127"/>
    </row>
    <row r="20" spans="1:13">
      <c r="A20" s="118">
        <v>352</v>
      </c>
      <c r="B20" s="53" t="s">
        <v>158</v>
      </c>
      <c r="C20" s="83">
        <v>20</v>
      </c>
      <c r="D20" s="122">
        <v>39814</v>
      </c>
      <c r="E20" s="198">
        <f>VLOOKUP(A20,'Membership Details'!C:J,8,FALSE)</f>
        <v>39707</v>
      </c>
      <c r="F20" s="198" t="b">
        <f t="shared" si="0"/>
        <v>1</v>
      </c>
      <c r="G20">
        <v>399.8</v>
      </c>
      <c r="H20" s="119"/>
      <c r="I20" s="119"/>
      <c r="J20" s="119"/>
      <c r="K20" s="119"/>
      <c r="L20" s="53"/>
      <c r="M20" s="127"/>
    </row>
    <row r="21" spans="1:13">
      <c r="A21" s="118">
        <v>67</v>
      </c>
      <c r="B21" s="53" t="s">
        <v>158</v>
      </c>
      <c r="C21" s="83">
        <v>21</v>
      </c>
      <c r="D21" s="122">
        <v>39814</v>
      </c>
      <c r="E21" s="198">
        <f>VLOOKUP(A21,'Membership Details'!C:J,8,FALSE)</f>
        <v>36982</v>
      </c>
      <c r="F21" s="198" t="b">
        <f t="shared" si="0"/>
        <v>1</v>
      </c>
      <c r="G21">
        <v>23753.63</v>
      </c>
      <c r="H21" s="119"/>
      <c r="I21" s="119"/>
      <c r="J21" s="119"/>
      <c r="K21" s="119"/>
      <c r="L21" s="53"/>
      <c r="M21" s="127"/>
    </row>
    <row r="22" spans="1:13">
      <c r="A22" s="118">
        <v>143</v>
      </c>
      <c r="B22" s="53" t="s">
        <v>158</v>
      </c>
      <c r="C22" s="83">
        <v>22</v>
      </c>
      <c r="D22" s="122">
        <v>39814</v>
      </c>
      <c r="E22" s="198">
        <f>VLOOKUP(A22,'Membership Details'!C:J,8,FALSE)</f>
        <v>36982</v>
      </c>
      <c r="F22" s="198" t="b">
        <f t="shared" si="0"/>
        <v>1</v>
      </c>
      <c r="G22">
        <v>10569.56</v>
      </c>
      <c r="H22" s="119"/>
      <c r="I22" s="119"/>
      <c r="J22" s="119"/>
      <c r="K22" s="119"/>
      <c r="L22" s="53"/>
      <c r="M22" s="127"/>
    </row>
    <row r="23" spans="1:13">
      <c r="A23" s="118">
        <v>348</v>
      </c>
      <c r="B23" s="53" t="s">
        <v>158</v>
      </c>
      <c r="C23" s="83">
        <v>23</v>
      </c>
      <c r="D23" s="122">
        <v>39814</v>
      </c>
      <c r="E23" s="198">
        <f>VLOOKUP(A23,'Membership Details'!C:J,8,FALSE)</f>
        <v>36982</v>
      </c>
      <c r="F23" s="198" t="b">
        <f t="shared" si="0"/>
        <v>1</v>
      </c>
      <c r="G23">
        <v>309.77</v>
      </c>
      <c r="H23" s="119"/>
      <c r="I23" s="119"/>
      <c r="J23" s="119"/>
      <c r="K23" s="119"/>
      <c r="L23" s="53"/>
      <c r="M23" s="127"/>
    </row>
    <row r="24" spans="1:13">
      <c r="A24" s="118">
        <v>3</v>
      </c>
      <c r="B24" s="53" t="s">
        <v>158</v>
      </c>
      <c r="C24" s="83">
        <v>24</v>
      </c>
      <c r="D24" s="122">
        <v>39814</v>
      </c>
      <c r="E24" s="198">
        <f>VLOOKUP(A24,'Membership Details'!C:J,8,FALSE)</f>
        <v>39707</v>
      </c>
      <c r="F24" s="198" t="b">
        <f t="shared" si="0"/>
        <v>1</v>
      </c>
      <c r="G24">
        <v>1265</v>
      </c>
      <c r="H24" s="119"/>
      <c r="I24" s="119"/>
      <c r="J24" s="119"/>
      <c r="K24" s="119"/>
      <c r="L24" s="53"/>
      <c r="M24" s="127"/>
    </row>
    <row r="25" spans="1:13">
      <c r="A25" s="118">
        <v>28</v>
      </c>
      <c r="B25" s="53" t="s">
        <v>158</v>
      </c>
      <c r="C25" s="83">
        <v>25</v>
      </c>
      <c r="D25" s="122">
        <v>39814</v>
      </c>
      <c r="E25" s="198">
        <f>VLOOKUP(A25,'Membership Details'!C:J,8,FALSE)</f>
        <v>39707</v>
      </c>
      <c r="F25" s="198" t="b">
        <f t="shared" si="0"/>
        <v>1</v>
      </c>
      <c r="G25">
        <v>3351.68</v>
      </c>
      <c r="H25" s="119"/>
      <c r="I25" s="119"/>
      <c r="J25" s="119"/>
      <c r="K25" s="119"/>
      <c r="L25" s="53"/>
      <c r="M25" s="127"/>
    </row>
    <row r="26" spans="1:13">
      <c r="A26" s="118">
        <v>144</v>
      </c>
      <c r="B26" s="53" t="s">
        <v>158</v>
      </c>
      <c r="C26" s="83">
        <v>26</v>
      </c>
      <c r="D26" s="122">
        <v>39814</v>
      </c>
      <c r="E26" s="198">
        <f>VLOOKUP(A26,'Membership Details'!C:J,8,FALSE)</f>
        <v>36982</v>
      </c>
      <c r="F26" s="198" t="b">
        <f t="shared" si="0"/>
        <v>1</v>
      </c>
      <c r="G26">
        <v>2635</v>
      </c>
      <c r="H26" s="119"/>
      <c r="I26" s="119"/>
      <c r="J26" s="119"/>
      <c r="K26" s="119"/>
      <c r="L26" s="53"/>
      <c r="M26" s="127"/>
    </row>
    <row r="27" spans="1:13">
      <c r="A27" s="118">
        <v>353</v>
      </c>
      <c r="B27" s="53" t="s">
        <v>158</v>
      </c>
      <c r="C27" s="83">
        <v>27</v>
      </c>
      <c r="D27" s="122">
        <v>39814</v>
      </c>
      <c r="E27" s="198">
        <f>VLOOKUP(A27,'Membership Details'!C:J,8,FALSE)</f>
        <v>39707</v>
      </c>
      <c r="F27" s="198" t="b">
        <f t="shared" si="0"/>
        <v>1</v>
      </c>
      <c r="G27">
        <v>3940</v>
      </c>
      <c r="H27" s="119"/>
      <c r="I27" s="119"/>
      <c r="J27" s="119"/>
      <c r="K27" s="119"/>
      <c r="L27" s="53"/>
      <c r="M27" s="127"/>
    </row>
    <row r="28" spans="1:13">
      <c r="A28" s="118">
        <v>354</v>
      </c>
      <c r="B28" s="53" t="s">
        <v>158</v>
      </c>
      <c r="C28" s="83">
        <v>28</v>
      </c>
      <c r="D28" s="122">
        <v>39814</v>
      </c>
      <c r="E28" s="198">
        <f>VLOOKUP(A28,'Membership Details'!C:J,8,FALSE)</f>
        <v>36982</v>
      </c>
      <c r="F28" s="198" t="b">
        <f t="shared" si="0"/>
        <v>1</v>
      </c>
      <c r="G28">
        <v>2612</v>
      </c>
      <c r="H28" s="119"/>
      <c r="I28" s="119"/>
      <c r="J28" s="119"/>
      <c r="K28" s="119"/>
      <c r="L28" s="53"/>
      <c r="M28" s="127"/>
    </row>
    <row r="29" spans="1:13">
      <c r="A29" s="118">
        <v>254</v>
      </c>
      <c r="B29" s="53" t="s">
        <v>158</v>
      </c>
      <c r="C29" s="83">
        <v>29</v>
      </c>
      <c r="D29" s="122">
        <v>39814</v>
      </c>
      <c r="E29" s="198">
        <f>VLOOKUP(A29,'Membership Details'!C:J,8,FALSE)</f>
        <v>36982</v>
      </c>
      <c r="F29" s="198" t="b">
        <f t="shared" si="0"/>
        <v>1</v>
      </c>
      <c r="G29">
        <v>596</v>
      </c>
      <c r="H29" s="119"/>
      <c r="I29" s="119"/>
      <c r="J29" s="119"/>
      <c r="K29" s="119"/>
      <c r="L29" s="53"/>
      <c r="M29" s="127"/>
    </row>
    <row r="30" spans="1:13">
      <c r="A30" s="118">
        <v>355</v>
      </c>
      <c r="B30" s="53" t="s">
        <v>158</v>
      </c>
      <c r="C30" s="83">
        <v>30</v>
      </c>
      <c r="D30" s="122">
        <v>39814</v>
      </c>
      <c r="E30" s="198">
        <f>VLOOKUP(A30,'Membership Details'!C:J,8,FALSE)</f>
        <v>39707</v>
      </c>
      <c r="F30" s="198" t="b">
        <f t="shared" si="0"/>
        <v>1</v>
      </c>
      <c r="G30">
        <v>550.19000000000005</v>
      </c>
      <c r="H30" s="119"/>
      <c r="I30" s="119"/>
      <c r="J30" s="119"/>
      <c r="K30" s="119"/>
      <c r="L30" s="53"/>
      <c r="M30" s="127"/>
    </row>
    <row r="31" spans="1:13">
      <c r="A31" s="118">
        <v>225</v>
      </c>
      <c r="B31" s="53" t="s">
        <v>158</v>
      </c>
      <c r="C31" s="83">
        <v>31</v>
      </c>
      <c r="D31" s="122">
        <v>39814</v>
      </c>
      <c r="E31" s="198">
        <f>VLOOKUP(A31,'Membership Details'!C:J,8,FALSE)</f>
        <v>36982</v>
      </c>
      <c r="F31" s="198" t="b">
        <f t="shared" si="0"/>
        <v>1</v>
      </c>
      <c r="G31">
        <v>10089.75</v>
      </c>
      <c r="H31" s="119"/>
      <c r="I31" s="119"/>
      <c r="J31" s="119"/>
      <c r="K31" s="119"/>
      <c r="L31" s="53"/>
      <c r="M31" s="127"/>
    </row>
    <row r="32" spans="1:13">
      <c r="A32" s="118">
        <v>73</v>
      </c>
      <c r="B32" s="53" t="s">
        <v>158</v>
      </c>
      <c r="C32" s="83">
        <v>32</v>
      </c>
      <c r="D32" s="122">
        <v>39814</v>
      </c>
      <c r="E32" s="198">
        <f>VLOOKUP(A32,'Membership Details'!C:J,8,FALSE)</f>
        <v>36982</v>
      </c>
      <c r="F32" s="198" t="b">
        <f t="shared" si="0"/>
        <v>1</v>
      </c>
      <c r="G32">
        <v>48968.68</v>
      </c>
      <c r="H32" s="119"/>
      <c r="I32" s="119"/>
      <c r="J32" s="119"/>
      <c r="K32" s="119"/>
      <c r="L32" s="53"/>
      <c r="M32" s="127"/>
    </row>
    <row r="33" spans="1:13">
      <c r="A33" s="118">
        <v>356</v>
      </c>
      <c r="B33" s="53" t="s">
        <v>158</v>
      </c>
      <c r="C33" s="83">
        <v>33</v>
      </c>
      <c r="D33" s="122">
        <v>39814</v>
      </c>
      <c r="E33" s="198">
        <f>VLOOKUP(A33,'Membership Details'!C:J,8,FALSE)</f>
        <v>39707</v>
      </c>
      <c r="F33" s="198" t="b">
        <f t="shared" si="0"/>
        <v>1</v>
      </c>
      <c r="G33">
        <v>339.98</v>
      </c>
      <c r="H33" s="119"/>
      <c r="I33" s="119"/>
      <c r="J33" s="119"/>
      <c r="K33" s="119"/>
      <c r="L33" s="53"/>
      <c r="M33" s="127"/>
    </row>
    <row r="34" spans="1:13">
      <c r="A34" s="118">
        <v>145</v>
      </c>
      <c r="B34" s="53" t="s">
        <v>158</v>
      </c>
      <c r="C34" s="83">
        <v>34</v>
      </c>
      <c r="D34" s="122">
        <v>39814</v>
      </c>
      <c r="E34" s="198">
        <f>VLOOKUP(A34,'Membership Details'!C:J,8,FALSE)</f>
        <v>36982</v>
      </c>
      <c r="F34" s="198" t="b">
        <f t="shared" si="0"/>
        <v>1</v>
      </c>
      <c r="G34">
        <v>310.5</v>
      </c>
      <c r="H34" s="119"/>
      <c r="I34" s="119"/>
      <c r="J34" s="119"/>
      <c r="K34" s="119"/>
      <c r="L34" s="53"/>
      <c r="M34" s="127"/>
    </row>
    <row r="35" spans="1:13">
      <c r="A35" s="118">
        <v>238</v>
      </c>
      <c r="B35" s="53" t="s">
        <v>158</v>
      </c>
      <c r="C35" s="83">
        <v>35</v>
      </c>
      <c r="D35" s="122">
        <v>39814</v>
      </c>
      <c r="E35" s="198">
        <f>VLOOKUP(A35,'Membership Details'!C:J,8,FALSE)</f>
        <v>36982</v>
      </c>
      <c r="F35" s="198" t="b">
        <f t="shared" si="0"/>
        <v>1</v>
      </c>
      <c r="G35">
        <v>520</v>
      </c>
      <c r="H35" s="119"/>
      <c r="I35" s="119"/>
      <c r="J35" s="119"/>
      <c r="K35" s="119"/>
      <c r="L35" s="53"/>
      <c r="M35" s="127"/>
    </row>
    <row r="36" spans="1:13">
      <c r="A36" s="118">
        <v>358</v>
      </c>
      <c r="B36" s="53" t="s">
        <v>158</v>
      </c>
      <c r="C36" s="83">
        <v>37</v>
      </c>
      <c r="D36" s="122">
        <v>39814</v>
      </c>
      <c r="E36" s="198">
        <f>VLOOKUP(A36,'Membership Details'!C:J,8,FALSE)</f>
        <v>39707</v>
      </c>
      <c r="F36" s="198" t="b">
        <f t="shared" si="0"/>
        <v>1</v>
      </c>
      <c r="G36">
        <v>209.79</v>
      </c>
      <c r="H36" s="119"/>
      <c r="I36" s="119"/>
      <c r="J36" s="119"/>
      <c r="K36" s="119"/>
      <c r="L36" s="53"/>
      <c r="M36" s="127"/>
    </row>
    <row r="37" spans="1:13">
      <c r="A37" s="118">
        <v>359</v>
      </c>
      <c r="B37" s="53" t="s">
        <v>158</v>
      </c>
      <c r="C37" s="83">
        <v>38</v>
      </c>
      <c r="D37" s="122">
        <v>39814</v>
      </c>
      <c r="E37" s="198">
        <f>VLOOKUP(A37,'Membership Details'!C:J,8,FALSE)</f>
        <v>39707</v>
      </c>
      <c r="F37" s="198" t="b">
        <f t="shared" si="0"/>
        <v>1</v>
      </c>
      <c r="G37">
        <v>318</v>
      </c>
      <c r="H37" s="119"/>
      <c r="I37" s="119"/>
      <c r="J37" s="119"/>
      <c r="K37" s="119"/>
      <c r="L37" s="53"/>
      <c r="M37" s="127"/>
    </row>
    <row r="38" spans="1:13">
      <c r="A38" s="118">
        <v>360</v>
      </c>
      <c r="B38" s="53" t="s">
        <v>158</v>
      </c>
      <c r="C38" s="83">
        <v>39</v>
      </c>
      <c r="D38" s="122">
        <v>39814</v>
      </c>
      <c r="E38" s="198">
        <f>VLOOKUP(A38,'Membership Details'!C:J,8,FALSE)</f>
        <v>36982</v>
      </c>
      <c r="F38" s="198" t="b">
        <f t="shared" si="0"/>
        <v>1</v>
      </c>
      <c r="G38">
        <v>327.8</v>
      </c>
      <c r="H38" s="119"/>
      <c r="I38" s="119"/>
      <c r="J38" s="119"/>
      <c r="K38" s="119"/>
      <c r="L38" s="53"/>
      <c r="M38" s="127"/>
    </row>
    <row r="39" spans="1:13">
      <c r="A39" s="118">
        <v>361</v>
      </c>
      <c r="B39" s="53" t="s">
        <v>158</v>
      </c>
      <c r="C39" s="83">
        <v>40</v>
      </c>
      <c r="D39" s="122">
        <v>39814</v>
      </c>
      <c r="E39" s="198">
        <f>VLOOKUP(A39,'Membership Details'!C:J,8,FALSE)</f>
        <v>36982</v>
      </c>
      <c r="F39" s="198" t="b">
        <f t="shared" si="0"/>
        <v>1</v>
      </c>
      <c r="G39">
        <v>3658</v>
      </c>
      <c r="H39" s="119"/>
      <c r="I39" s="119"/>
      <c r="J39" s="119"/>
      <c r="K39" s="119"/>
      <c r="L39" s="53"/>
      <c r="M39" s="127"/>
    </row>
    <row r="40" spans="1:13">
      <c r="A40" s="118">
        <v>121</v>
      </c>
      <c r="B40" s="53" t="s">
        <v>158</v>
      </c>
      <c r="C40" s="83">
        <v>41</v>
      </c>
      <c r="D40" s="122">
        <v>39814</v>
      </c>
      <c r="E40" s="198">
        <f>VLOOKUP(A40,'Membership Details'!C:J,8,FALSE)</f>
        <v>36982</v>
      </c>
      <c r="F40" s="198" t="b">
        <f t="shared" si="0"/>
        <v>1</v>
      </c>
      <c r="G40">
        <v>153.76</v>
      </c>
      <c r="H40" s="119"/>
      <c r="I40" s="119"/>
      <c r="J40" s="119"/>
      <c r="K40" s="119"/>
      <c r="L40" s="53"/>
      <c r="M40" s="127"/>
    </row>
    <row r="41" spans="1:13">
      <c r="A41" s="118">
        <v>344</v>
      </c>
      <c r="B41" s="53" t="s">
        <v>158</v>
      </c>
      <c r="C41" s="83">
        <v>42</v>
      </c>
      <c r="D41" s="122">
        <v>39814</v>
      </c>
      <c r="E41" s="198">
        <f>VLOOKUP(A41,'Membership Details'!C:J,8,FALSE)</f>
        <v>36982</v>
      </c>
      <c r="F41" s="198" t="b">
        <f t="shared" si="0"/>
        <v>1</v>
      </c>
      <c r="G41">
        <v>831</v>
      </c>
      <c r="H41" s="119"/>
      <c r="I41" s="119"/>
      <c r="J41" s="119"/>
      <c r="K41" s="119"/>
      <c r="L41" s="53"/>
      <c r="M41" s="127"/>
    </row>
    <row r="42" spans="1:13">
      <c r="A42" s="118">
        <v>362</v>
      </c>
      <c r="B42" s="53" t="s">
        <v>158</v>
      </c>
      <c r="C42" s="83">
        <v>43</v>
      </c>
      <c r="D42" s="122">
        <v>39814</v>
      </c>
      <c r="E42" s="198">
        <f>VLOOKUP(A42,'Membership Details'!C:J,8,FALSE)</f>
        <v>39707</v>
      </c>
      <c r="F42" s="198" t="b">
        <f t="shared" si="0"/>
        <v>1</v>
      </c>
      <c r="G42">
        <v>306</v>
      </c>
      <c r="H42" s="119"/>
      <c r="I42" s="119"/>
      <c r="J42" s="119"/>
      <c r="K42" s="119"/>
      <c r="L42" s="53"/>
      <c r="M42" s="127"/>
    </row>
    <row r="43" spans="1:13">
      <c r="A43" s="118">
        <v>239</v>
      </c>
      <c r="B43" s="53" t="s">
        <v>158</v>
      </c>
      <c r="C43" s="83">
        <v>44</v>
      </c>
      <c r="D43" s="122">
        <v>39814</v>
      </c>
      <c r="E43" s="198">
        <f>VLOOKUP(A43,'Membership Details'!C:J,8,FALSE)</f>
        <v>36982</v>
      </c>
      <c r="F43" s="198" t="b">
        <f t="shared" si="0"/>
        <v>1</v>
      </c>
      <c r="G43">
        <v>1114</v>
      </c>
      <c r="H43" s="119"/>
      <c r="I43" s="119"/>
      <c r="J43" s="119"/>
      <c r="K43" s="119"/>
      <c r="L43" s="53"/>
      <c r="M43" s="127"/>
    </row>
    <row r="44" spans="1:13">
      <c r="A44" s="118">
        <v>363</v>
      </c>
      <c r="B44" s="53" t="s">
        <v>158</v>
      </c>
      <c r="C44" s="83">
        <v>45</v>
      </c>
      <c r="D44" s="122">
        <v>39814</v>
      </c>
      <c r="E44" s="198">
        <f>VLOOKUP(A44,'Membership Details'!C:J,8,FALSE)</f>
        <v>39707</v>
      </c>
      <c r="F44" s="198" t="b">
        <f t="shared" si="0"/>
        <v>1</v>
      </c>
      <c r="G44">
        <v>2003</v>
      </c>
      <c r="H44" s="119"/>
      <c r="I44" s="119"/>
      <c r="J44" s="119"/>
      <c r="K44" s="119"/>
      <c r="L44" s="53"/>
      <c r="M44" s="127"/>
    </row>
    <row r="45" spans="1:13">
      <c r="A45" s="118">
        <v>280</v>
      </c>
      <c r="B45" s="53" t="s">
        <v>158</v>
      </c>
      <c r="C45" s="83">
        <v>46</v>
      </c>
      <c r="D45" s="122">
        <v>39814</v>
      </c>
      <c r="E45" s="198">
        <f>VLOOKUP(A45,'Membership Details'!C:J,8,FALSE)</f>
        <v>36982</v>
      </c>
      <c r="F45" s="198" t="b">
        <f t="shared" si="0"/>
        <v>1</v>
      </c>
      <c r="G45">
        <v>475.5</v>
      </c>
      <c r="H45" s="119"/>
      <c r="I45" s="119"/>
      <c r="J45" s="119"/>
      <c r="K45" s="119"/>
      <c r="L45" s="53"/>
      <c r="M45" s="127"/>
    </row>
    <row r="46" spans="1:13">
      <c r="A46" s="118">
        <v>364</v>
      </c>
      <c r="B46" s="53" t="s">
        <v>158</v>
      </c>
      <c r="C46" s="83">
        <v>47</v>
      </c>
      <c r="D46" s="122">
        <v>39814</v>
      </c>
      <c r="E46" s="198">
        <f>VLOOKUP(A46,'Membership Details'!C:J,8,FALSE)</f>
        <v>36982</v>
      </c>
      <c r="F46" s="198" t="b">
        <f t="shared" si="0"/>
        <v>1</v>
      </c>
      <c r="G46">
        <v>2816</v>
      </c>
      <c r="H46" s="119"/>
      <c r="I46" s="119"/>
      <c r="J46" s="119"/>
      <c r="K46" s="119"/>
      <c r="L46" s="53"/>
      <c r="M46" s="127"/>
    </row>
    <row r="47" spans="1:13">
      <c r="A47" s="118">
        <v>365</v>
      </c>
      <c r="B47" s="53" t="s">
        <v>158</v>
      </c>
      <c r="C47" s="83">
        <v>48</v>
      </c>
      <c r="D47" s="122">
        <v>39814</v>
      </c>
      <c r="E47" s="198">
        <f>VLOOKUP(A47,'Membership Details'!C:J,8,FALSE)</f>
        <v>36982</v>
      </c>
      <c r="F47" s="198" t="b">
        <f t="shared" si="0"/>
        <v>1</v>
      </c>
      <c r="G47">
        <v>567.5</v>
      </c>
      <c r="H47" s="119"/>
      <c r="I47" s="119"/>
      <c r="J47" s="119"/>
      <c r="K47" s="119"/>
      <c r="L47" s="53"/>
      <c r="M47" s="127"/>
    </row>
    <row r="48" spans="1:13">
      <c r="A48" s="118">
        <v>366</v>
      </c>
      <c r="B48" s="53" t="s">
        <v>158</v>
      </c>
      <c r="C48" s="83">
        <v>49</v>
      </c>
      <c r="D48" s="122">
        <v>39814</v>
      </c>
      <c r="E48" s="198">
        <f>VLOOKUP(A48,'Membership Details'!C:J,8,FALSE)</f>
        <v>36982</v>
      </c>
      <c r="F48" s="198" t="b">
        <f t="shared" si="0"/>
        <v>1</v>
      </c>
      <c r="G48">
        <v>747.5</v>
      </c>
      <c r="H48" s="119"/>
      <c r="I48" s="119"/>
      <c r="J48" s="119"/>
      <c r="K48" s="119"/>
      <c r="L48" s="53"/>
      <c r="M48" s="127"/>
    </row>
    <row r="49" spans="1:13">
      <c r="A49" s="118">
        <v>367</v>
      </c>
      <c r="B49" s="53" t="s">
        <v>158</v>
      </c>
      <c r="C49" s="83">
        <v>50</v>
      </c>
      <c r="D49" s="122">
        <v>39814</v>
      </c>
      <c r="E49" s="198">
        <f>VLOOKUP(A49,'Membership Details'!C:J,8,FALSE)</f>
        <v>36982</v>
      </c>
      <c r="F49" s="198" t="b">
        <f t="shared" si="0"/>
        <v>1</v>
      </c>
      <c r="G49">
        <v>2667.5</v>
      </c>
      <c r="H49" s="119"/>
      <c r="I49" s="119"/>
      <c r="J49" s="119"/>
      <c r="K49" s="119"/>
      <c r="L49" s="53"/>
      <c r="M49" s="127"/>
    </row>
    <row r="50" spans="1:13">
      <c r="A50" s="118">
        <v>368</v>
      </c>
      <c r="B50" s="53" t="s">
        <v>158</v>
      </c>
      <c r="C50" s="83">
        <v>51</v>
      </c>
      <c r="D50" s="122">
        <v>39814</v>
      </c>
      <c r="E50" s="198">
        <f>VLOOKUP(A50,'Membership Details'!C:J,8,FALSE)</f>
        <v>39707</v>
      </c>
      <c r="F50" s="198" t="b">
        <f t="shared" si="0"/>
        <v>1</v>
      </c>
      <c r="G50">
        <v>1937</v>
      </c>
      <c r="H50" s="119"/>
      <c r="I50" s="119"/>
      <c r="J50" s="119"/>
      <c r="K50" s="119"/>
      <c r="L50" s="53"/>
      <c r="M50" s="127"/>
    </row>
    <row r="51" spans="1:13">
      <c r="A51" s="118">
        <v>223</v>
      </c>
      <c r="B51" s="53" t="s">
        <v>158</v>
      </c>
      <c r="C51" s="83">
        <v>53</v>
      </c>
      <c r="D51" s="122">
        <v>39814</v>
      </c>
      <c r="E51" s="198">
        <f>VLOOKUP(A51,'Membership Details'!C:J,8,FALSE)</f>
        <v>36982</v>
      </c>
      <c r="F51" s="198" t="b">
        <f t="shared" si="0"/>
        <v>1</v>
      </c>
      <c r="G51">
        <v>433</v>
      </c>
      <c r="H51" s="119"/>
      <c r="I51" s="119"/>
      <c r="J51" s="119"/>
      <c r="K51" s="119"/>
      <c r="L51" s="53"/>
      <c r="M51" s="127"/>
    </row>
    <row r="52" spans="1:13">
      <c r="A52" s="118">
        <v>369</v>
      </c>
      <c r="B52" s="53" t="s">
        <v>158</v>
      </c>
      <c r="C52" s="83">
        <v>54</v>
      </c>
      <c r="D52" s="122">
        <v>39814</v>
      </c>
      <c r="E52" s="198">
        <f>VLOOKUP(A52,'Membership Details'!C:J,8,FALSE)</f>
        <v>39707</v>
      </c>
      <c r="F52" s="198" t="b">
        <f t="shared" si="0"/>
        <v>1</v>
      </c>
      <c r="G52">
        <v>507</v>
      </c>
      <c r="H52" s="119"/>
      <c r="I52" s="119"/>
      <c r="J52" s="119"/>
      <c r="K52" s="119"/>
      <c r="L52" s="53"/>
      <c r="M52" s="127"/>
    </row>
    <row r="53" spans="1:13">
      <c r="A53" s="118">
        <v>370</v>
      </c>
      <c r="B53" s="53" t="s">
        <v>158</v>
      </c>
      <c r="C53" s="83">
        <v>55</v>
      </c>
      <c r="D53" s="122">
        <v>39814</v>
      </c>
      <c r="E53" s="198">
        <f>VLOOKUP(A53,'Membership Details'!C:J,8,FALSE)</f>
        <v>36982</v>
      </c>
      <c r="F53" s="198" t="b">
        <f t="shared" si="0"/>
        <v>1</v>
      </c>
      <c r="G53">
        <v>2587.8000000000002</v>
      </c>
      <c r="H53" s="119"/>
      <c r="I53" s="119"/>
      <c r="J53" s="119"/>
      <c r="K53" s="119"/>
      <c r="L53" s="53"/>
      <c r="M53" s="127"/>
    </row>
    <row r="54" spans="1:13">
      <c r="A54" s="118">
        <v>34</v>
      </c>
      <c r="B54" s="53" t="s">
        <v>158</v>
      </c>
      <c r="C54" s="83">
        <v>57</v>
      </c>
      <c r="D54" s="122">
        <v>39814</v>
      </c>
      <c r="E54" s="198">
        <f>VLOOKUP(A54,'Membership Details'!C:J,8,FALSE)</f>
        <v>39707</v>
      </c>
      <c r="F54" s="198" t="b">
        <f t="shared" si="0"/>
        <v>1</v>
      </c>
      <c r="G54">
        <v>3274</v>
      </c>
      <c r="H54" s="119"/>
      <c r="I54" s="119"/>
      <c r="J54" s="119"/>
      <c r="K54" s="119"/>
      <c r="L54" s="53"/>
      <c r="M54" s="127"/>
    </row>
    <row r="55" spans="1:13">
      <c r="A55" s="118">
        <v>371</v>
      </c>
      <c r="B55" s="53" t="s">
        <v>158</v>
      </c>
      <c r="C55" s="83">
        <v>58</v>
      </c>
      <c r="D55" s="122">
        <v>39814</v>
      </c>
      <c r="E55" s="198">
        <f>VLOOKUP(A55,'Membership Details'!C:J,8,FALSE)</f>
        <v>36982</v>
      </c>
      <c r="F55" s="198" t="b">
        <f t="shared" si="0"/>
        <v>1</v>
      </c>
      <c r="G55">
        <v>1268</v>
      </c>
      <c r="H55" s="119"/>
      <c r="I55" s="119"/>
      <c r="J55" s="119"/>
      <c r="K55" s="119"/>
      <c r="L55" s="53"/>
      <c r="M55" s="127"/>
    </row>
    <row r="56" spans="1:13">
      <c r="A56" s="118">
        <v>372</v>
      </c>
      <c r="B56" s="53" t="s">
        <v>158</v>
      </c>
      <c r="C56" s="83">
        <v>59</v>
      </c>
      <c r="D56" s="122">
        <v>39814</v>
      </c>
      <c r="E56" s="198">
        <f>VLOOKUP(A56,'Membership Details'!C:J,8,FALSE)</f>
        <v>36982</v>
      </c>
      <c r="F56" s="198" t="b">
        <f t="shared" si="0"/>
        <v>1</v>
      </c>
      <c r="G56">
        <v>138.80000000000001</v>
      </c>
      <c r="H56" s="119"/>
      <c r="I56" s="119"/>
      <c r="J56" s="119"/>
      <c r="K56" s="119"/>
      <c r="L56" s="53"/>
      <c r="M56" s="127"/>
    </row>
    <row r="57" spans="1:13">
      <c r="A57" s="118">
        <v>373</v>
      </c>
      <c r="B57" s="53" t="s">
        <v>158</v>
      </c>
      <c r="C57" s="83">
        <v>61</v>
      </c>
      <c r="D57" s="122">
        <v>39814</v>
      </c>
      <c r="E57" s="198">
        <f>VLOOKUP(A57,'Membership Details'!C:J,8,FALSE)</f>
        <v>39707</v>
      </c>
      <c r="F57" s="198" t="b">
        <f t="shared" si="0"/>
        <v>1</v>
      </c>
      <c r="G57">
        <v>3208</v>
      </c>
      <c r="H57" s="119"/>
      <c r="I57" s="119"/>
      <c r="J57" s="119"/>
      <c r="K57" s="119"/>
      <c r="L57" s="53"/>
      <c r="M57" s="127"/>
    </row>
    <row r="58" spans="1:13">
      <c r="A58" s="118">
        <v>374</v>
      </c>
      <c r="B58" s="53" t="s">
        <v>158</v>
      </c>
      <c r="C58" s="83">
        <v>63</v>
      </c>
      <c r="D58" s="122">
        <v>39814</v>
      </c>
      <c r="E58" s="198">
        <f>VLOOKUP(A58,'Membership Details'!C:J,8,FALSE)</f>
        <v>39707</v>
      </c>
      <c r="F58" s="198" t="b">
        <f t="shared" si="0"/>
        <v>1</v>
      </c>
      <c r="G58">
        <v>201.92</v>
      </c>
      <c r="H58" s="119"/>
      <c r="I58" s="119"/>
      <c r="J58" s="119"/>
      <c r="K58" s="119"/>
      <c r="L58" s="53"/>
      <c r="M58" s="127"/>
    </row>
    <row r="59" spans="1:13">
      <c r="A59" s="118">
        <v>375</v>
      </c>
      <c r="B59" s="53" t="s">
        <v>158</v>
      </c>
      <c r="C59" s="83">
        <v>64</v>
      </c>
      <c r="D59" s="122">
        <v>39814</v>
      </c>
      <c r="E59" s="198">
        <f>VLOOKUP(A59,'Membership Details'!C:J,8,FALSE)</f>
        <v>39707</v>
      </c>
      <c r="F59" s="198" t="b">
        <f t="shared" si="0"/>
        <v>1</v>
      </c>
      <c r="G59">
        <v>332.46</v>
      </c>
      <c r="H59" s="119"/>
      <c r="I59" s="119"/>
      <c r="J59" s="119"/>
      <c r="K59" s="119"/>
      <c r="L59" s="53"/>
      <c r="M59" s="127"/>
    </row>
    <row r="60" spans="1:13">
      <c r="A60" s="118">
        <v>376</v>
      </c>
      <c r="B60" s="53" t="s">
        <v>158</v>
      </c>
      <c r="C60" s="83">
        <v>66</v>
      </c>
      <c r="D60" s="122">
        <v>39814</v>
      </c>
      <c r="E60" s="198">
        <f>VLOOKUP(A60,'Membership Details'!C:J,8,FALSE)</f>
        <v>39707</v>
      </c>
      <c r="F60" s="198" t="b">
        <f t="shared" si="0"/>
        <v>1</v>
      </c>
      <c r="G60">
        <v>169.8</v>
      </c>
      <c r="H60" s="119"/>
      <c r="I60" s="119"/>
      <c r="J60" s="119"/>
      <c r="K60" s="119"/>
      <c r="L60" s="53"/>
      <c r="M60" s="127"/>
    </row>
    <row r="61" spans="1:13">
      <c r="A61" s="118">
        <v>23</v>
      </c>
      <c r="B61" s="53" t="s">
        <v>158</v>
      </c>
      <c r="C61" s="83">
        <v>68</v>
      </c>
      <c r="D61" s="122">
        <v>39814</v>
      </c>
      <c r="E61" s="198">
        <f>VLOOKUP(A61,'Membership Details'!C:J,8,FALSE)</f>
        <v>36982</v>
      </c>
      <c r="F61" s="198" t="b">
        <f t="shared" si="0"/>
        <v>1</v>
      </c>
      <c r="G61">
        <v>6939.87</v>
      </c>
      <c r="H61" s="119"/>
      <c r="I61" s="119"/>
      <c r="J61" s="119"/>
      <c r="K61" s="119"/>
      <c r="L61" s="53"/>
      <c r="M61" s="127"/>
    </row>
    <row r="62" spans="1:13">
      <c r="A62" s="118">
        <v>155</v>
      </c>
      <c r="B62" s="53" t="s">
        <v>158</v>
      </c>
      <c r="C62" s="83">
        <v>69</v>
      </c>
      <c r="D62" s="122">
        <v>39814</v>
      </c>
      <c r="E62" s="198">
        <f>VLOOKUP(A62,'Membership Details'!C:J,8,FALSE)</f>
        <v>36982</v>
      </c>
      <c r="F62" s="198" t="b">
        <f t="shared" si="0"/>
        <v>1</v>
      </c>
      <c r="G62">
        <v>13991</v>
      </c>
      <c r="H62" s="119"/>
      <c r="I62" s="119"/>
      <c r="J62" s="119"/>
      <c r="K62" s="119"/>
      <c r="L62" s="53"/>
      <c r="M62" s="127"/>
    </row>
    <row r="63" spans="1:13">
      <c r="A63" s="118">
        <v>378</v>
      </c>
      <c r="B63" s="53" t="s">
        <v>158</v>
      </c>
      <c r="C63" s="83">
        <v>70</v>
      </c>
      <c r="D63" s="122">
        <v>39814</v>
      </c>
      <c r="E63" s="198">
        <f>VLOOKUP(A63,'Membership Details'!C:J,8,FALSE)</f>
        <v>39707</v>
      </c>
      <c r="F63" s="198" t="b">
        <f t="shared" si="0"/>
        <v>1</v>
      </c>
      <c r="G63">
        <v>4292</v>
      </c>
      <c r="H63" s="119"/>
      <c r="I63" s="119"/>
      <c r="J63" s="119"/>
      <c r="K63" s="119"/>
      <c r="L63" s="53"/>
      <c r="M63" s="127"/>
    </row>
    <row r="64" spans="1:13">
      <c r="A64" s="118">
        <v>379</v>
      </c>
      <c r="B64" s="53" t="s">
        <v>158</v>
      </c>
      <c r="C64" s="83">
        <v>71</v>
      </c>
      <c r="D64" s="122">
        <v>39814</v>
      </c>
      <c r="E64" s="198">
        <f>VLOOKUP(A64,'Membership Details'!C:J,8,FALSE)</f>
        <v>36982</v>
      </c>
      <c r="F64" s="198" t="b">
        <f t="shared" si="0"/>
        <v>1</v>
      </c>
      <c r="G64">
        <v>7481.5</v>
      </c>
      <c r="H64" s="119"/>
      <c r="I64" s="119"/>
      <c r="J64" s="119"/>
      <c r="K64" s="119"/>
      <c r="L64" s="53"/>
      <c r="M64" s="127"/>
    </row>
    <row r="65" spans="1:13">
      <c r="A65" s="118">
        <v>380</v>
      </c>
      <c r="B65" s="53" t="s">
        <v>158</v>
      </c>
      <c r="C65" s="83">
        <v>72</v>
      </c>
      <c r="D65" s="122">
        <v>39814</v>
      </c>
      <c r="E65" s="198">
        <f>VLOOKUP(A65,'Membership Details'!C:J,8,FALSE)</f>
        <v>39707</v>
      </c>
      <c r="F65" s="198" t="b">
        <f t="shared" si="0"/>
        <v>1</v>
      </c>
      <c r="G65">
        <v>3689.45</v>
      </c>
      <c r="H65" s="119"/>
      <c r="I65" s="119"/>
      <c r="J65" s="119"/>
      <c r="K65" s="119"/>
      <c r="L65" s="53"/>
      <c r="M65" s="127"/>
    </row>
    <row r="66" spans="1:13">
      <c r="A66" s="118">
        <v>332</v>
      </c>
      <c r="B66" s="53" t="s">
        <v>158</v>
      </c>
      <c r="C66" s="83">
        <v>73</v>
      </c>
      <c r="D66" s="122">
        <v>39814</v>
      </c>
      <c r="E66" s="198">
        <f>VLOOKUP(A66,'Membership Details'!C:J,8,FALSE)</f>
        <v>36982</v>
      </c>
      <c r="F66" s="198" t="b">
        <f t="shared" si="0"/>
        <v>1</v>
      </c>
      <c r="G66">
        <v>10347</v>
      </c>
      <c r="H66" s="119"/>
      <c r="I66" s="119"/>
      <c r="J66" s="119"/>
      <c r="K66" s="119"/>
      <c r="L66" s="53"/>
      <c r="M66" s="127"/>
    </row>
    <row r="67" spans="1:13">
      <c r="A67" s="118">
        <v>381</v>
      </c>
      <c r="B67" s="53" t="s">
        <v>158</v>
      </c>
      <c r="C67" s="83">
        <v>74</v>
      </c>
      <c r="D67" s="122">
        <v>39814</v>
      </c>
      <c r="E67" s="198">
        <f>VLOOKUP(A67,'Membership Details'!C:J,8,FALSE)</f>
        <v>36982</v>
      </c>
      <c r="F67" s="198" t="b">
        <f t="shared" ref="F67:F130" si="1">D67&gt;=E67</f>
        <v>1</v>
      </c>
      <c r="G67">
        <v>719</v>
      </c>
      <c r="H67" s="119"/>
      <c r="I67" s="119"/>
      <c r="J67" s="119"/>
      <c r="K67" s="119"/>
      <c r="L67" s="53"/>
      <c r="M67" s="127"/>
    </row>
    <row r="68" spans="1:13">
      <c r="A68" s="118">
        <v>382</v>
      </c>
      <c r="B68" s="53" t="s">
        <v>158</v>
      </c>
      <c r="C68" s="83">
        <v>75</v>
      </c>
      <c r="D68" s="122">
        <v>39814</v>
      </c>
      <c r="E68" s="198">
        <f>VLOOKUP(A68,'Membership Details'!C:J,8,FALSE)</f>
        <v>39707</v>
      </c>
      <c r="F68" s="198" t="b">
        <f t="shared" si="1"/>
        <v>1</v>
      </c>
      <c r="G68">
        <v>310</v>
      </c>
      <c r="H68" s="119"/>
      <c r="I68" s="119"/>
      <c r="J68" s="119"/>
      <c r="K68" s="119"/>
      <c r="L68" s="53"/>
      <c r="M68" s="127"/>
    </row>
    <row r="69" spans="1:13">
      <c r="A69" s="118">
        <v>93</v>
      </c>
      <c r="B69" s="53" t="s">
        <v>158</v>
      </c>
      <c r="C69" s="83">
        <v>76</v>
      </c>
      <c r="D69" s="122">
        <v>39814</v>
      </c>
      <c r="E69" s="198">
        <f>VLOOKUP(A69,'Membership Details'!C:J,8,FALSE)</f>
        <v>39707</v>
      </c>
      <c r="F69" s="198" t="b">
        <f t="shared" si="1"/>
        <v>1</v>
      </c>
      <c r="G69">
        <v>731.3</v>
      </c>
      <c r="H69" s="119"/>
      <c r="I69" s="119"/>
      <c r="J69" s="119"/>
      <c r="K69" s="119"/>
      <c r="L69" s="53"/>
      <c r="M69" s="127"/>
    </row>
    <row r="70" spans="1:13">
      <c r="A70" s="118">
        <v>98</v>
      </c>
      <c r="B70" s="53" t="s">
        <v>158</v>
      </c>
      <c r="C70" s="83">
        <v>77</v>
      </c>
      <c r="D70" s="122">
        <v>39814</v>
      </c>
      <c r="E70" s="198">
        <f>VLOOKUP(A70,'Membership Details'!C:J,8,FALSE)</f>
        <v>36982</v>
      </c>
      <c r="F70" s="198" t="b">
        <f t="shared" si="1"/>
        <v>1</v>
      </c>
      <c r="G70">
        <v>3071.7</v>
      </c>
      <c r="H70" s="119"/>
      <c r="I70" s="119"/>
      <c r="J70" s="119"/>
      <c r="K70" s="119"/>
      <c r="L70" s="53"/>
      <c r="M70" s="127"/>
    </row>
    <row r="71" spans="1:13">
      <c r="A71" s="118">
        <v>383</v>
      </c>
      <c r="B71" s="53" t="s">
        <v>158</v>
      </c>
      <c r="C71" s="83">
        <v>78</v>
      </c>
      <c r="D71" s="122">
        <v>39814</v>
      </c>
      <c r="E71" s="198">
        <f>VLOOKUP(A71,'Membership Details'!C:J,8,FALSE)</f>
        <v>36982</v>
      </c>
      <c r="F71" s="198" t="b">
        <f t="shared" si="1"/>
        <v>1</v>
      </c>
      <c r="G71">
        <v>1998.8</v>
      </c>
      <c r="H71" s="119"/>
      <c r="I71" s="119"/>
      <c r="J71" s="119"/>
      <c r="K71" s="119"/>
      <c r="L71" s="53"/>
      <c r="M71" s="127"/>
    </row>
    <row r="72" spans="1:13">
      <c r="A72" s="118">
        <v>333</v>
      </c>
      <c r="B72" s="53" t="s">
        <v>158</v>
      </c>
      <c r="C72" s="83">
        <v>79</v>
      </c>
      <c r="D72" s="122">
        <v>39814</v>
      </c>
      <c r="E72" s="198">
        <f>VLOOKUP(A72,'Membership Details'!C:J,8,FALSE)</f>
        <v>39707</v>
      </c>
      <c r="F72" s="198" t="b">
        <f t="shared" si="1"/>
        <v>1</v>
      </c>
      <c r="G72">
        <v>3609.14</v>
      </c>
      <c r="H72" s="119"/>
      <c r="I72" s="119"/>
      <c r="J72" s="119"/>
      <c r="K72" s="119"/>
      <c r="L72" s="53"/>
      <c r="M72" s="127"/>
    </row>
    <row r="73" spans="1:13">
      <c r="A73" s="118">
        <v>384</v>
      </c>
      <c r="B73" s="53" t="s">
        <v>158</v>
      </c>
      <c r="C73" s="83">
        <v>80</v>
      </c>
      <c r="D73" s="122">
        <v>39814</v>
      </c>
      <c r="E73" s="198">
        <f>VLOOKUP(A73,'Membership Details'!C:J,8,FALSE)</f>
        <v>36982</v>
      </c>
      <c r="F73" s="198" t="b">
        <f t="shared" si="1"/>
        <v>1</v>
      </c>
      <c r="G73">
        <v>1937.65</v>
      </c>
      <c r="H73" s="119"/>
      <c r="I73" s="119"/>
      <c r="J73" s="119"/>
      <c r="K73" s="119"/>
      <c r="L73" s="53"/>
      <c r="M73" s="127"/>
    </row>
    <row r="74" spans="1:13">
      <c r="A74" s="118">
        <v>138</v>
      </c>
      <c r="B74" s="53" t="s">
        <v>158</v>
      </c>
      <c r="C74" s="83">
        <v>81</v>
      </c>
      <c r="D74" s="122">
        <v>39814</v>
      </c>
      <c r="E74" s="198">
        <f>VLOOKUP(A74,'Membership Details'!C:J,8,FALSE)</f>
        <v>36982</v>
      </c>
      <c r="F74" s="198" t="b">
        <f t="shared" si="1"/>
        <v>1</v>
      </c>
      <c r="G74">
        <v>4618.2</v>
      </c>
      <c r="H74" s="119"/>
      <c r="I74" s="119"/>
      <c r="J74" s="119"/>
      <c r="K74" s="119"/>
      <c r="L74" s="53"/>
      <c r="M74" s="127"/>
    </row>
    <row r="75" spans="1:13">
      <c r="A75" s="118">
        <v>385</v>
      </c>
      <c r="B75" s="53" t="s">
        <v>158</v>
      </c>
      <c r="C75" s="83">
        <v>82</v>
      </c>
      <c r="D75" s="122">
        <v>39814</v>
      </c>
      <c r="E75" s="198">
        <f>VLOOKUP(A75,'Membership Details'!C:J,8,FALSE)</f>
        <v>36982</v>
      </c>
      <c r="F75" s="198" t="b">
        <f t="shared" si="1"/>
        <v>1</v>
      </c>
      <c r="G75">
        <v>3742</v>
      </c>
      <c r="H75" s="119"/>
      <c r="I75" s="119"/>
      <c r="J75" s="119"/>
      <c r="K75" s="119"/>
      <c r="L75" s="53"/>
      <c r="M75" s="127"/>
    </row>
    <row r="76" spans="1:13">
      <c r="A76" s="118">
        <v>386</v>
      </c>
      <c r="B76" s="53" t="s">
        <v>158</v>
      </c>
      <c r="C76" s="83">
        <v>83</v>
      </c>
      <c r="D76" s="122">
        <v>39814</v>
      </c>
      <c r="E76" s="198">
        <f>VLOOKUP(A76,'Membership Details'!C:J,8,FALSE)</f>
        <v>39707</v>
      </c>
      <c r="F76" s="198" t="b">
        <f t="shared" si="1"/>
        <v>1</v>
      </c>
      <c r="G76">
        <v>681</v>
      </c>
      <c r="H76" s="119"/>
      <c r="I76" s="119"/>
      <c r="J76" s="119"/>
      <c r="K76" s="119"/>
      <c r="L76" s="53"/>
      <c r="M76" s="127"/>
    </row>
    <row r="77" spans="1:13">
      <c r="A77" s="118">
        <v>387</v>
      </c>
      <c r="B77" s="53" t="s">
        <v>158</v>
      </c>
      <c r="C77" s="83">
        <v>84</v>
      </c>
      <c r="D77" s="122">
        <v>39814</v>
      </c>
      <c r="E77" s="198">
        <f>VLOOKUP(A77,'Membership Details'!C:J,8,FALSE)</f>
        <v>36982</v>
      </c>
      <c r="F77" s="198" t="b">
        <f t="shared" si="1"/>
        <v>1</v>
      </c>
      <c r="G77">
        <v>744.3</v>
      </c>
      <c r="H77" s="119"/>
      <c r="I77" s="119"/>
      <c r="J77" s="119"/>
      <c r="K77" s="119"/>
      <c r="L77" s="53"/>
      <c r="M77" s="127"/>
    </row>
    <row r="78" spans="1:13">
      <c r="A78" s="118">
        <v>388</v>
      </c>
      <c r="B78" s="53" t="s">
        <v>158</v>
      </c>
      <c r="C78" s="83">
        <v>85</v>
      </c>
      <c r="D78" s="122">
        <v>39814</v>
      </c>
      <c r="E78" s="198">
        <f>VLOOKUP(A78,'Membership Details'!C:J,8,FALSE)</f>
        <v>36982</v>
      </c>
      <c r="F78" s="198" t="b">
        <f t="shared" si="1"/>
        <v>1</v>
      </c>
      <c r="G78">
        <v>1234.8499999999999</v>
      </c>
      <c r="H78" s="119"/>
      <c r="I78" s="119"/>
      <c r="J78" s="119"/>
      <c r="K78" s="119"/>
      <c r="L78" s="53"/>
      <c r="M78" s="127"/>
    </row>
    <row r="79" spans="1:13">
      <c r="A79" s="118">
        <v>72</v>
      </c>
      <c r="B79" s="53" t="s">
        <v>158</v>
      </c>
      <c r="C79" s="83">
        <v>86</v>
      </c>
      <c r="D79" s="122">
        <v>39814</v>
      </c>
      <c r="E79" s="198">
        <f>VLOOKUP(A79,'Membership Details'!C:J,8,FALSE)</f>
        <v>36982</v>
      </c>
      <c r="F79" s="198" t="b">
        <f t="shared" si="1"/>
        <v>1</v>
      </c>
      <c r="G79">
        <v>801</v>
      </c>
      <c r="H79" s="119"/>
      <c r="I79" s="119"/>
      <c r="J79" s="119"/>
      <c r="K79" s="119"/>
      <c r="L79" s="53"/>
      <c r="M79" s="127"/>
    </row>
    <row r="80" spans="1:13">
      <c r="A80" s="118">
        <v>389</v>
      </c>
      <c r="B80" s="53" t="s">
        <v>158</v>
      </c>
      <c r="C80" s="83">
        <v>87</v>
      </c>
      <c r="D80" s="122">
        <v>39814</v>
      </c>
      <c r="E80" s="198">
        <f>VLOOKUP(A80,'Membership Details'!C:J,8,FALSE)</f>
        <v>39707</v>
      </c>
      <c r="F80" s="198" t="b">
        <f t="shared" si="1"/>
        <v>1</v>
      </c>
      <c r="G80">
        <v>3523</v>
      </c>
      <c r="H80" s="119"/>
      <c r="I80" s="119"/>
      <c r="J80" s="119"/>
      <c r="K80" s="119"/>
      <c r="L80" s="53"/>
      <c r="M80" s="127"/>
    </row>
    <row r="81" spans="1:13">
      <c r="A81" s="118">
        <v>341</v>
      </c>
      <c r="B81" s="53" t="s">
        <v>158</v>
      </c>
      <c r="C81" s="83">
        <v>88</v>
      </c>
      <c r="D81" s="122">
        <v>39814</v>
      </c>
      <c r="E81" s="198">
        <f>VLOOKUP(A81,'Membership Details'!C:J,8,FALSE)</f>
        <v>39707</v>
      </c>
      <c r="F81" s="198" t="b">
        <f t="shared" si="1"/>
        <v>1</v>
      </c>
      <c r="G81">
        <v>953.65</v>
      </c>
      <c r="H81" s="119"/>
      <c r="I81" s="119"/>
      <c r="J81" s="119"/>
      <c r="K81" s="119"/>
      <c r="L81" s="53"/>
      <c r="M81" s="127"/>
    </row>
    <row r="82" spans="1:13">
      <c r="A82" s="118">
        <v>390</v>
      </c>
      <c r="B82" s="53" t="s">
        <v>158</v>
      </c>
      <c r="C82" s="83">
        <v>89</v>
      </c>
      <c r="D82" s="122">
        <v>39814</v>
      </c>
      <c r="E82" s="198">
        <f>VLOOKUP(A82,'Membership Details'!C:J,8,FALSE)</f>
        <v>36982</v>
      </c>
      <c r="F82" s="198" t="b">
        <f t="shared" si="1"/>
        <v>1</v>
      </c>
      <c r="G82">
        <v>4006</v>
      </c>
      <c r="H82" s="119"/>
      <c r="I82" s="119"/>
      <c r="J82" s="119"/>
      <c r="K82" s="119"/>
      <c r="L82" s="53"/>
      <c r="M82" s="127"/>
    </row>
    <row r="83" spans="1:13">
      <c r="A83" s="118">
        <v>391</v>
      </c>
      <c r="B83" s="53" t="s">
        <v>158</v>
      </c>
      <c r="C83" s="83">
        <v>90</v>
      </c>
      <c r="D83" s="122">
        <v>39814</v>
      </c>
      <c r="E83" s="198">
        <f>VLOOKUP(A83,'Membership Details'!C:J,8,FALSE)</f>
        <v>39707</v>
      </c>
      <c r="F83" s="198" t="b">
        <f t="shared" si="1"/>
        <v>1</v>
      </c>
      <c r="G83">
        <v>2069</v>
      </c>
      <c r="H83" s="119"/>
      <c r="I83" s="119"/>
      <c r="J83" s="119"/>
      <c r="K83" s="119"/>
      <c r="L83" s="53"/>
      <c r="M83" s="127"/>
    </row>
    <row r="84" spans="1:13">
      <c r="A84" s="118">
        <v>392</v>
      </c>
      <c r="B84" s="53" t="s">
        <v>158</v>
      </c>
      <c r="C84" s="83">
        <v>91</v>
      </c>
      <c r="D84" s="122">
        <v>39814</v>
      </c>
      <c r="E84" s="198">
        <f>VLOOKUP(A84,'Membership Details'!C:J,8,FALSE)</f>
        <v>36982</v>
      </c>
      <c r="F84" s="198" t="b">
        <f t="shared" si="1"/>
        <v>1</v>
      </c>
      <c r="G84">
        <v>138</v>
      </c>
      <c r="H84" s="119"/>
      <c r="I84" s="119"/>
      <c r="J84" s="119"/>
      <c r="K84" s="119"/>
      <c r="L84" s="53"/>
      <c r="M84" s="127"/>
    </row>
    <row r="85" spans="1:13">
      <c r="A85" s="118">
        <v>350</v>
      </c>
      <c r="B85" s="53" t="s">
        <v>158</v>
      </c>
      <c r="C85" s="83">
        <v>92</v>
      </c>
      <c r="D85" s="122">
        <v>39814</v>
      </c>
      <c r="E85" s="198">
        <f>VLOOKUP(A85,'Membership Details'!C:J,8,FALSE)</f>
        <v>36982</v>
      </c>
      <c r="F85" s="198" t="b">
        <f t="shared" si="1"/>
        <v>1</v>
      </c>
      <c r="G85">
        <v>1119.3</v>
      </c>
      <c r="H85" s="119"/>
      <c r="I85" s="119"/>
      <c r="J85" s="119"/>
      <c r="K85" s="119"/>
      <c r="L85" s="53"/>
      <c r="M85" s="127"/>
    </row>
    <row r="86" spans="1:13">
      <c r="A86" s="118">
        <v>393</v>
      </c>
      <c r="B86" s="53" t="s">
        <v>158</v>
      </c>
      <c r="C86" s="83">
        <v>93</v>
      </c>
      <c r="D86" s="122">
        <v>39814</v>
      </c>
      <c r="E86" s="198">
        <f>VLOOKUP(A86,'Membership Details'!C:J,8,FALSE)</f>
        <v>39707</v>
      </c>
      <c r="F86" s="198" t="b">
        <f t="shared" si="1"/>
        <v>1</v>
      </c>
      <c r="G86">
        <v>224</v>
      </c>
      <c r="H86" s="119"/>
      <c r="I86" s="119"/>
      <c r="J86" s="119"/>
      <c r="K86" s="119"/>
      <c r="L86" s="53"/>
      <c r="M86" s="127"/>
    </row>
    <row r="87" spans="1:13">
      <c r="A87" s="118">
        <v>270</v>
      </c>
      <c r="B87" s="53" t="s">
        <v>158</v>
      </c>
      <c r="C87" s="83">
        <v>94</v>
      </c>
      <c r="D87" s="122">
        <v>39814</v>
      </c>
      <c r="E87" s="198">
        <f>VLOOKUP(A87,'Membership Details'!C:J,8,FALSE)</f>
        <v>36982</v>
      </c>
      <c r="F87" s="198" t="b">
        <f t="shared" si="1"/>
        <v>1</v>
      </c>
      <c r="G87">
        <v>813</v>
      </c>
      <c r="H87" s="119"/>
      <c r="I87" s="119"/>
      <c r="J87" s="119"/>
      <c r="K87" s="119"/>
      <c r="L87" s="53"/>
      <c r="M87" s="127"/>
    </row>
    <row r="88" spans="1:13">
      <c r="A88" s="118">
        <v>394</v>
      </c>
      <c r="B88" s="53" t="s">
        <v>158</v>
      </c>
      <c r="C88" s="83">
        <v>95</v>
      </c>
      <c r="D88" s="122">
        <v>39814</v>
      </c>
      <c r="E88" s="198">
        <f>VLOOKUP(A88,'Membership Details'!C:J,8,FALSE)</f>
        <v>36982</v>
      </c>
      <c r="F88" s="198" t="b">
        <f t="shared" si="1"/>
        <v>1</v>
      </c>
      <c r="G88">
        <v>3165</v>
      </c>
      <c r="H88" s="119"/>
      <c r="I88" s="119"/>
      <c r="J88" s="119"/>
      <c r="K88" s="119"/>
      <c r="L88" s="53"/>
      <c r="M88" s="127"/>
    </row>
    <row r="89" spans="1:13">
      <c r="A89" s="118">
        <v>210</v>
      </c>
      <c r="B89" s="53" t="s">
        <v>158</v>
      </c>
      <c r="C89" s="83">
        <v>96</v>
      </c>
      <c r="D89" s="122">
        <v>39814</v>
      </c>
      <c r="E89" s="198">
        <f>VLOOKUP(A89,'Membership Details'!C:J,8,FALSE)</f>
        <v>36982</v>
      </c>
      <c r="F89" s="198" t="b">
        <f t="shared" si="1"/>
        <v>1</v>
      </c>
      <c r="G89">
        <v>505</v>
      </c>
      <c r="H89" s="119"/>
      <c r="I89" s="119"/>
      <c r="J89" s="119"/>
      <c r="K89" s="119"/>
      <c r="L89" s="53"/>
      <c r="M89" s="127"/>
    </row>
    <row r="90" spans="1:13">
      <c r="A90" s="118">
        <v>395</v>
      </c>
      <c r="B90" s="53" t="s">
        <v>158</v>
      </c>
      <c r="C90" s="83">
        <v>97</v>
      </c>
      <c r="D90" s="122">
        <v>39814</v>
      </c>
      <c r="E90" s="198">
        <f>VLOOKUP(A90,'Membership Details'!C:J,8,FALSE)</f>
        <v>36982</v>
      </c>
      <c r="F90" s="198" t="b">
        <f t="shared" si="1"/>
        <v>1</v>
      </c>
      <c r="G90">
        <v>10429</v>
      </c>
      <c r="H90" s="119"/>
      <c r="I90" s="119"/>
      <c r="J90" s="119"/>
      <c r="K90" s="119"/>
      <c r="L90" s="53"/>
      <c r="M90" s="127"/>
    </row>
    <row r="91" spans="1:13">
      <c r="A91" s="118">
        <v>396</v>
      </c>
      <c r="B91" s="53" t="s">
        <v>158</v>
      </c>
      <c r="C91" s="83">
        <v>98</v>
      </c>
      <c r="D91" s="122">
        <v>39814</v>
      </c>
      <c r="E91" s="198">
        <f>VLOOKUP(A91,'Membership Details'!C:J,8,FALSE)</f>
        <v>36982</v>
      </c>
      <c r="F91" s="198" t="b">
        <f t="shared" si="1"/>
        <v>1</v>
      </c>
      <c r="G91">
        <v>495.5</v>
      </c>
      <c r="H91" s="119"/>
      <c r="I91" s="119"/>
      <c r="J91" s="119"/>
      <c r="K91" s="119"/>
      <c r="L91" s="53"/>
      <c r="M91" s="127"/>
    </row>
    <row r="92" spans="1:13">
      <c r="A92" s="118">
        <v>397</v>
      </c>
      <c r="B92" s="53" t="s">
        <v>158</v>
      </c>
      <c r="C92" s="83">
        <v>99</v>
      </c>
      <c r="D92" s="122">
        <v>39814</v>
      </c>
      <c r="E92" s="198">
        <f>VLOOKUP(A92,'Membership Details'!C:J,8,FALSE)</f>
        <v>39707</v>
      </c>
      <c r="F92" s="198" t="b">
        <f t="shared" si="1"/>
        <v>1</v>
      </c>
      <c r="G92">
        <v>200</v>
      </c>
      <c r="H92" s="119"/>
      <c r="I92" s="119"/>
      <c r="J92" s="119"/>
      <c r="K92" s="119"/>
      <c r="L92" s="53"/>
      <c r="M92" s="127"/>
    </row>
    <row r="93" spans="1:13">
      <c r="A93" s="118">
        <v>398</v>
      </c>
      <c r="B93" s="53" t="s">
        <v>158</v>
      </c>
      <c r="C93" s="83">
        <v>101</v>
      </c>
      <c r="D93" s="122">
        <v>39814</v>
      </c>
      <c r="E93" s="198">
        <f>VLOOKUP(A93,'Membership Details'!C:J,8,FALSE)</f>
        <v>39707</v>
      </c>
      <c r="F93" s="198" t="b">
        <f t="shared" si="1"/>
        <v>1</v>
      </c>
      <c r="G93">
        <v>2374</v>
      </c>
      <c r="H93" s="119"/>
      <c r="I93" s="119"/>
      <c r="J93" s="119"/>
      <c r="K93" s="119"/>
      <c r="L93" s="53"/>
      <c r="M93" s="127"/>
    </row>
    <row r="94" spans="1:13">
      <c r="A94" s="118">
        <v>399</v>
      </c>
      <c r="B94" s="53" t="s">
        <v>158</v>
      </c>
      <c r="C94" s="83">
        <v>102</v>
      </c>
      <c r="D94" s="122">
        <v>39814</v>
      </c>
      <c r="E94" s="198">
        <f>VLOOKUP(A94,'Membership Details'!C:J,8,FALSE)</f>
        <v>36982</v>
      </c>
      <c r="F94" s="198" t="b">
        <f t="shared" si="1"/>
        <v>1</v>
      </c>
      <c r="G94">
        <v>1391</v>
      </c>
      <c r="H94" s="119"/>
      <c r="I94" s="119"/>
      <c r="J94" s="119"/>
      <c r="K94" s="119"/>
      <c r="L94" s="53"/>
      <c r="M94" s="127"/>
    </row>
    <row r="95" spans="1:13">
      <c r="A95" s="118">
        <v>400</v>
      </c>
      <c r="B95" s="53" t="s">
        <v>158</v>
      </c>
      <c r="C95" s="83">
        <v>103</v>
      </c>
      <c r="D95" s="122">
        <v>39814</v>
      </c>
      <c r="E95" s="198">
        <f>VLOOKUP(A95,'Membership Details'!C:J,8,FALSE)</f>
        <v>36982</v>
      </c>
      <c r="F95" s="198" t="b">
        <f t="shared" si="1"/>
        <v>1</v>
      </c>
      <c r="G95">
        <v>1394</v>
      </c>
      <c r="H95" s="119"/>
      <c r="I95" s="119"/>
      <c r="J95" s="119"/>
      <c r="K95" s="119"/>
      <c r="L95" s="53"/>
      <c r="M95" s="127"/>
    </row>
    <row r="96" spans="1:13">
      <c r="A96" s="118">
        <v>401</v>
      </c>
      <c r="B96" s="53" t="s">
        <v>158</v>
      </c>
      <c r="C96" s="83">
        <v>105</v>
      </c>
      <c r="D96" s="122">
        <v>39814</v>
      </c>
      <c r="E96" s="198">
        <f>VLOOKUP(A96,'Membership Details'!C:J,8,FALSE)</f>
        <v>36982</v>
      </c>
      <c r="F96" s="198" t="b">
        <f t="shared" si="1"/>
        <v>1</v>
      </c>
      <c r="G96">
        <v>29.3</v>
      </c>
      <c r="H96" s="119"/>
      <c r="I96" s="119"/>
      <c r="J96" s="119"/>
      <c r="K96" s="119"/>
      <c r="L96" s="53"/>
      <c r="M96" s="127"/>
    </row>
    <row r="97" spans="1:13">
      <c r="A97" s="118">
        <v>402</v>
      </c>
      <c r="B97" s="53" t="s">
        <v>158</v>
      </c>
      <c r="C97" s="83">
        <v>106</v>
      </c>
      <c r="D97" s="122">
        <v>39814</v>
      </c>
      <c r="E97" s="198">
        <f>VLOOKUP(A97,'Membership Details'!C:J,8,FALSE)</f>
        <v>36637</v>
      </c>
      <c r="F97" s="198" t="b">
        <f t="shared" si="1"/>
        <v>1</v>
      </c>
      <c r="G97">
        <v>198.3</v>
      </c>
      <c r="H97" s="119"/>
      <c r="I97" s="119"/>
      <c r="J97" s="119"/>
      <c r="K97" s="119"/>
      <c r="L97" s="53"/>
      <c r="M97" s="127"/>
    </row>
    <row r="98" spans="1:13">
      <c r="A98" s="118">
        <v>403</v>
      </c>
      <c r="B98" s="53" t="s">
        <v>158</v>
      </c>
      <c r="C98" s="83">
        <v>107</v>
      </c>
      <c r="D98" s="122">
        <v>39814</v>
      </c>
      <c r="E98" s="198">
        <f>VLOOKUP(A98,'Membership Details'!C:J,8,FALSE)</f>
        <v>36982</v>
      </c>
      <c r="F98" s="198" t="b">
        <f t="shared" si="1"/>
        <v>1</v>
      </c>
      <c r="G98">
        <v>2460</v>
      </c>
      <c r="H98" s="119"/>
      <c r="I98" s="119"/>
      <c r="J98" s="119"/>
      <c r="K98" s="119"/>
      <c r="L98" s="53"/>
      <c r="M98" s="127"/>
    </row>
    <row r="99" spans="1:13">
      <c r="A99" s="118">
        <v>337</v>
      </c>
      <c r="B99" s="53" t="s">
        <v>158</v>
      </c>
      <c r="C99" s="83">
        <v>108</v>
      </c>
      <c r="D99" s="122">
        <v>39814</v>
      </c>
      <c r="E99" s="198">
        <f>VLOOKUP(A99,'Membership Details'!C:J,8,FALSE)</f>
        <v>39707</v>
      </c>
      <c r="F99" s="198" t="b">
        <f t="shared" si="1"/>
        <v>1</v>
      </c>
      <c r="G99">
        <v>2283.65</v>
      </c>
      <c r="H99" s="119"/>
      <c r="I99" s="119"/>
      <c r="J99" s="119"/>
      <c r="K99" s="119"/>
      <c r="L99" s="53"/>
      <c r="M99" s="127"/>
    </row>
    <row r="100" spans="1:13">
      <c r="A100" s="118">
        <v>405</v>
      </c>
      <c r="B100" s="53" t="s">
        <v>158</v>
      </c>
      <c r="C100" s="83">
        <v>109</v>
      </c>
      <c r="D100" s="122">
        <v>39814</v>
      </c>
      <c r="E100" s="198">
        <f>VLOOKUP(A100,'Membership Details'!C:J,8,FALSE)</f>
        <v>36982</v>
      </c>
      <c r="F100" s="198" t="b">
        <f t="shared" si="1"/>
        <v>1</v>
      </c>
      <c r="G100">
        <v>1445</v>
      </c>
      <c r="H100" s="119"/>
      <c r="I100" s="119"/>
      <c r="J100" s="119"/>
      <c r="K100" s="119"/>
      <c r="L100" s="53"/>
      <c r="M100" s="127"/>
    </row>
    <row r="101" spans="1:13">
      <c r="A101" s="118">
        <v>406</v>
      </c>
      <c r="B101" s="53" t="s">
        <v>158</v>
      </c>
      <c r="C101" s="83">
        <v>110</v>
      </c>
      <c r="D101" s="122">
        <v>39814</v>
      </c>
      <c r="E101" s="198">
        <f>VLOOKUP(A101,'Membership Details'!C:J,8,FALSE)</f>
        <v>36982</v>
      </c>
      <c r="F101" s="198" t="b">
        <f t="shared" si="1"/>
        <v>1</v>
      </c>
      <c r="G101">
        <v>2850</v>
      </c>
      <c r="H101" s="119"/>
      <c r="I101" s="119"/>
      <c r="J101" s="119"/>
      <c r="K101" s="119"/>
      <c r="L101" s="53"/>
      <c r="M101" s="127"/>
    </row>
    <row r="102" spans="1:13">
      <c r="A102" s="118">
        <v>153</v>
      </c>
      <c r="B102" s="53" t="s">
        <v>158</v>
      </c>
      <c r="C102" s="83">
        <v>111</v>
      </c>
      <c r="D102" s="122">
        <v>39814</v>
      </c>
      <c r="E102" s="198">
        <f>VLOOKUP(A102,'Membership Details'!C:J,8,FALSE)</f>
        <v>36982</v>
      </c>
      <c r="F102" s="198" t="b">
        <f t="shared" si="1"/>
        <v>1</v>
      </c>
      <c r="G102">
        <v>11884.18</v>
      </c>
      <c r="H102" s="119"/>
      <c r="I102" s="119"/>
      <c r="J102" s="119"/>
      <c r="K102" s="119"/>
      <c r="L102" s="53"/>
      <c r="M102" s="127"/>
    </row>
    <row r="103" spans="1:13">
      <c r="A103" s="118">
        <v>2</v>
      </c>
      <c r="B103" s="53" t="s">
        <v>158</v>
      </c>
      <c r="C103" s="83">
        <v>112</v>
      </c>
      <c r="D103" s="122">
        <v>39814</v>
      </c>
      <c r="E103" s="198">
        <f>VLOOKUP(A103,'Membership Details'!C:J,8,FALSE)</f>
        <v>39707</v>
      </c>
      <c r="F103" s="198" t="b">
        <f t="shared" si="1"/>
        <v>1</v>
      </c>
      <c r="G103">
        <v>3055.8</v>
      </c>
      <c r="H103" s="119"/>
      <c r="I103" s="119"/>
      <c r="J103" s="119"/>
      <c r="K103" s="119"/>
      <c r="L103" s="53"/>
      <c r="M103" s="127"/>
    </row>
    <row r="104" spans="1:13">
      <c r="A104" s="118">
        <v>408</v>
      </c>
      <c r="B104" s="53" t="s">
        <v>158</v>
      </c>
      <c r="C104" s="83">
        <v>114</v>
      </c>
      <c r="D104" s="122">
        <v>39814</v>
      </c>
      <c r="E104" s="198">
        <f>VLOOKUP(A104,'Membership Details'!C:J,8,FALSE)</f>
        <v>36982</v>
      </c>
      <c r="F104" s="198" t="b">
        <f t="shared" si="1"/>
        <v>1</v>
      </c>
      <c r="G104">
        <v>2082</v>
      </c>
      <c r="H104" s="119"/>
      <c r="I104" s="119"/>
      <c r="J104" s="119"/>
      <c r="K104" s="119"/>
      <c r="L104" s="53"/>
      <c r="M104" s="127"/>
    </row>
    <row r="105" spans="1:13">
      <c r="A105" s="118">
        <v>409</v>
      </c>
      <c r="B105" s="53" t="s">
        <v>158</v>
      </c>
      <c r="C105" s="83">
        <v>115</v>
      </c>
      <c r="D105" s="122">
        <v>39814</v>
      </c>
      <c r="E105" s="198">
        <f>VLOOKUP(A105,'Membership Details'!C:J,8,FALSE)</f>
        <v>36982</v>
      </c>
      <c r="F105" s="198" t="b">
        <f t="shared" si="1"/>
        <v>1</v>
      </c>
      <c r="G105">
        <v>2359</v>
      </c>
      <c r="H105" s="119"/>
      <c r="I105" s="119"/>
      <c r="J105" s="119"/>
      <c r="K105" s="119"/>
      <c r="L105" s="53"/>
      <c r="M105" s="127"/>
    </row>
    <row r="106" spans="1:13">
      <c r="A106" s="118">
        <v>209</v>
      </c>
      <c r="B106" s="53" t="s">
        <v>158</v>
      </c>
      <c r="C106" s="83">
        <v>116</v>
      </c>
      <c r="D106" s="122">
        <v>39814</v>
      </c>
      <c r="E106" s="198">
        <f>VLOOKUP(A106,'Membership Details'!C:J,8,FALSE)</f>
        <v>36982</v>
      </c>
      <c r="F106" s="198" t="b">
        <f t="shared" si="1"/>
        <v>1</v>
      </c>
      <c r="G106">
        <v>547</v>
      </c>
      <c r="H106" s="119"/>
      <c r="I106" s="119"/>
      <c r="J106" s="119"/>
      <c r="K106" s="119"/>
      <c r="L106" s="53"/>
      <c r="M106" s="127"/>
    </row>
    <row r="107" spans="1:13">
      <c r="A107" s="118">
        <v>33</v>
      </c>
      <c r="B107" s="53" t="s">
        <v>158</v>
      </c>
      <c r="C107" s="83">
        <v>117</v>
      </c>
      <c r="D107" s="122">
        <v>39814</v>
      </c>
      <c r="E107" s="198">
        <f>VLOOKUP(A107,'Membership Details'!C:J,8,FALSE)</f>
        <v>36982</v>
      </c>
      <c r="F107" s="198" t="b">
        <f t="shared" si="1"/>
        <v>1</v>
      </c>
      <c r="G107">
        <v>521</v>
      </c>
      <c r="H107" s="119"/>
      <c r="I107" s="119"/>
      <c r="J107" s="119"/>
      <c r="K107" s="119"/>
      <c r="L107" s="53"/>
      <c r="M107" s="127"/>
    </row>
    <row r="108" spans="1:13">
      <c r="A108" s="118">
        <v>410</v>
      </c>
      <c r="B108" s="53" t="s">
        <v>158</v>
      </c>
      <c r="C108" s="83">
        <v>118</v>
      </c>
      <c r="D108" s="122">
        <v>39814</v>
      </c>
      <c r="E108" s="198">
        <f>VLOOKUP(A108,'Membership Details'!C:J,8,FALSE)</f>
        <v>36982</v>
      </c>
      <c r="F108" s="198" t="b">
        <f t="shared" si="1"/>
        <v>1</v>
      </c>
      <c r="G108">
        <v>4073</v>
      </c>
      <c r="H108" s="119"/>
      <c r="I108" s="119"/>
      <c r="J108" s="119"/>
      <c r="K108" s="119"/>
      <c r="L108" s="53"/>
      <c r="M108" s="127"/>
    </row>
    <row r="109" spans="1:13">
      <c r="A109" s="118">
        <v>411</v>
      </c>
      <c r="B109" s="53" t="s">
        <v>158</v>
      </c>
      <c r="C109" s="83">
        <v>119</v>
      </c>
      <c r="D109" s="122">
        <v>39814</v>
      </c>
      <c r="E109" s="198">
        <f>VLOOKUP(A109,'Membership Details'!C:J,8,FALSE)</f>
        <v>36982</v>
      </c>
      <c r="F109" s="198" t="b">
        <f t="shared" si="1"/>
        <v>1</v>
      </c>
      <c r="G109">
        <v>7013</v>
      </c>
      <c r="H109" s="119"/>
      <c r="I109" s="119"/>
      <c r="J109" s="119"/>
      <c r="K109" s="119"/>
      <c r="L109" s="53"/>
      <c r="M109" s="127"/>
    </row>
    <row r="110" spans="1:13">
      <c r="A110" s="118">
        <v>70</v>
      </c>
      <c r="B110" s="53" t="s">
        <v>158</v>
      </c>
      <c r="C110" s="83">
        <v>120</v>
      </c>
      <c r="D110" s="122">
        <v>39814</v>
      </c>
      <c r="E110" s="198">
        <f>VLOOKUP(A110,'Membership Details'!C:J,8,FALSE)</f>
        <v>36982</v>
      </c>
      <c r="F110" s="198" t="b">
        <f t="shared" si="1"/>
        <v>1</v>
      </c>
      <c r="G110">
        <v>5</v>
      </c>
      <c r="H110" s="119"/>
      <c r="I110" s="119"/>
      <c r="J110" s="119"/>
      <c r="K110" s="119"/>
      <c r="L110" s="53"/>
      <c r="M110" s="127"/>
    </row>
    <row r="111" spans="1:13">
      <c r="A111" s="118">
        <v>2031</v>
      </c>
      <c r="B111" s="53" t="s">
        <v>158</v>
      </c>
      <c r="C111" s="83">
        <v>121</v>
      </c>
      <c r="D111" s="122">
        <v>39814</v>
      </c>
      <c r="E111" s="198">
        <f>VLOOKUP(A111,'Membership Details'!C:J,8,FALSE)</f>
        <v>36982</v>
      </c>
      <c r="F111" s="198" t="b">
        <f t="shared" si="1"/>
        <v>1</v>
      </c>
      <c r="G111">
        <v>1371.24</v>
      </c>
      <c r="H111" s="119"/>
      <c r="I111" s="119"/>
      <c r="J111" s="119"/>
      <c r="K111" s="119"/>
      <c r="L111" s="53"/>
      <c r="M111" s="127"/>
    </row>
    <row r="112" spans="1:13">
      <c r="A112" s="118">
        <v>39</v>
      </c>
      <c r="B112" s="53" t="s">
        <v>158</v>
      </c>
      <c r="C112" s="83">
        <v>122</v>
      </c>
      <c r="D112" s="122">
        <v>39814</v>
      </c>
      <c r="E112" s="198">
        <f>VLOOKUP(A112,'Membership Details'!C:J,8,FALSE)</f>
        <v>36982</v>
      </c>
      <c r="F112" s="198" t="b">
        <f t="shared" si="1"/>
        <v>1</v>
      </c>
      <c r="G112">
        <v>2012</v>
      </c>
      <c r="H112" s="119"/>
      <c r="I112" s="119"/>
      <c r="J112" s="119"/>
      <c r="K112" s="119"/>
      <c r="L112" s="53"/>
      <c r="M112" s="127"/>
    </row>
    <row r="113" spans="1:13">
      <c r="A113" s="118">
        <v>413</v>
      </c>
      <c r="B113" s="53" t="s">
        <v>158</v>
      </c>
      <c r="C113" s="83">
        <v>123</v>
      </c>
      <c r="D113" s="122">
        <v>39814</v>
      </c>
      <c r="E113" s="198">
        <f>VLOOKUP(A113,'Membership Details'!C:J,8,FALSE)</f>
        <v>36982</v>
      </c>
      <c r="F113" s="198" t="b">
        <f t="shared" si="1"/>
        <v>1</v>
      </c>
      <c r="G113">
        <v>9977</v>
      </c>
      <c r="H113" s="119"/>
      <c r="I113" s="119"/>
      <c r="J113" s="119"/>
      <c r="K113" s="119"/>
      <c r="L113" s="53"/>
      <c r="M113" s="127"/>
    </row>
    <row r="114" spans="1:13">
      <c r="A114" s="118">
        <v>414</v>
      </c>
      <c r="B114" s="53" t="s">
        <v>158</v>
      </c>
      <c r="C114" s="83">
        <v>124</v>
      </c>
      <c r="D114" s="122">
        <v>39814</v>
      </c>
      <c r="E114" s="198">
        <f>VLOOKUP(A114,'Membership Details'!C:J,8,FALSE)</f>
        <v>36982</v>
      </c>
      <c r="F114" s="198" t="b">
        <f t="shared" si="1"/>
        <v>1</v>
      </c>
      <c r="G114">
        <v>13351</v>
      </c>
      <c r="H114" s="119"/>
      <c r="I114" s="119"/>
      <c r="J114" s="119"/>
      <c r="K114" s="119"/>
      <c r="L114" s="53"/>
      <c r="M114" s="127"/>
    </row>
    <row r="115" spans="1:13">
      <c r="A115" s="118">
        <v>114</v>
      </c>
      <c r="B115" s="53" t="s">
        <v>158</v>
      </c>
      <c r="C115" s="83">
        <v>126</v>
      </c>
      <c r="D115" s="122">
        <v>39814</v>
      </c>
      <c r="E115" s="198">
        <f>VLOOKUP(A115,'Membership Details'!C:J,8,FALSE)</f>
        <v>36982</v>
      </c>
      <c r="F115" s="198" t="b">
        <f t="shared" si="1"/>
        <v>1</v>
      </c>
      <c r="G115">
        <v>1362</v>
      </c>
      <c r="H115" s="119"/>
      <c r="I115" s="119"/>
      <c r="J115" s="119"/>
      <c r="K115" s="119"/>
      <c r="L115" s="53"/>
      <c r="M115" s="127"/>
    </row>
    <row r="116" spans="1:13">
      <c r="A116" s="118">
        <v>190</v>
      </c>
      <c r="B116" s="53" t="s">
        <v>158</v>
      </c>
      <c r="C116" s="83">
        <v>127</v>
      </c>
      <c r="D116" s="122">
        <v>39814</v>
      </c>
      <c r="E116" s="198">
        <f>VLOOKUP(A116,'Membership Details'!C:J,8,FALSE)</f>
        <v>36982</v>
      </c>
      <c r="F116" s="198" t="b">
        <f t="shared" si="1"/>
        <v>1</v>
      </c>
      <c r="G116">
        <v>1892.75</v>
      </c>
      <c r="H116" s="119"/>
      <c r="I116" s="119"/>
      <c r="J116" s="119"/>
      <c r="K116" s="119"/>
      <c r="L116" s="53"/>
      <c r="M116" s="127"/>
    </row>
    <row r="117" spans="1:13">
      <c r="A117" s="118">
        <v>416</v>
      </c>
      <c r="B117" s="53" t="s">
        <v>158</v>
      </c>
      <c r="C117" s="83">
        <v>128</v>
      </c>
      <c r="D117" s="122">
        <v>39814</v>
      </c>
      <c r="E117" s="198">
        <f>VLOOKUP(A117,'Membership Details'!C:J,8,FALSE)</f>
        <v>37344</v>
      </c>
      <c r="F117" s="198" t="b">
        <f t="shared" si="1"/>
        <v>1</v>
      </c>
      <c r="G117">
        <v>1253</v>
      </c>
      <c r="H117" s="119"/>
      <c r="I117" s="119"/>
      <c r="J117" s="119"/>
      <c r="K117" s="119"/>
      <c r="L117" s="53"/>
      <c r="M117" s="127"/>
    </row>
    <row r="118" spans="1:13">
      <c r="A118" s="118">
        <v>417</v>
      </c>
      <c r="B118" s="53" t="s">
        <v>158</v>
      </c>
      <c r="C118" s="83">
        <v>129</v>
      </c>
      <c r="D118" s="122">
        <v>39814</v>
      </c>
      <c r="E118" s="198">
        <f>VLOOKUP(A118,'Membership Details'!C:J,8,FALSE)</f>
        <v>36982</v>
      </c>
      <c r="F118" s="198" t="b">
        <f t="shared" si="1"/>
        <v>1</v>
      </c>
      <c r="G118">
        <v>465</v>
      </c>
      <c r="H118" s="119"/>
      <c r="I118" s="119"/>
      <c r="J118" s="119"/>
      <c r="K118" s="119"/>
      <c r="L118" s="53"/>
      <c r="M118" s="127"/>
    </row>
    <row r="119" spans="1:13">
      <c r="A119" s="118">
        <v>418</v>
      </c>
      <c r="B119" s="53" t="s">
        <v>158</v>
      </c>
      <c r="C119" s="83">
        <v>130</v>
      </c>
      <c r="D119" s="122">
        <v>39814</v>
      </c>
      <c r="E119" s="198">
        <f>VLOOKUP(A119,'Membership Details'!C:J,8,FALSE)</f>
        <v>36982</v>
      </c>
      <c r="F119" s="198" t="b">
        <f t="shared" si="1"/>
        <v>1</v>
      </c>
      <c r="G119">
        <v>1320.5</v>
      </c>
      <c r="H119" s="119"/>
      <c r="I119" s="119"/>
      <c r="J119" s="119"/>
      <c r="K119" s="119"/>
      <c r="L119" s="53"/>
      <c r="M119" s="127"/>
    </row>
    <row r="120" spans="1:13">
      <c r="A120" s="118">
        <v>192</v>
      </c>
      <c r="B120" s="53" t="s">
        <v>158</v>
      </c>
      <c r="C120" s="83">
        <v>131</v>
      </c>
      <c r="D120" s="122">
        <v>39814</v>
      </c>
      <c r="E120" s="198">
        <f>VLOOKUP(A120,'Membership Details'!C:J,8,FALSE)</f>
        <v>39707</v>
      </c>
      <c r="F120" s="198" t="b">
        <f t="shared" si="1"/>
        <v>1</v>
      </c>
      <c r="G120">
        <v>374.38</v>
      </c>
      <c r="H120" s="119"/>
      <c r="I120" s="119"/>
      <c r="J120" s="119"/>
      <c r="K120" s="119"/>
      <c r="L120" s="53"/>
      <c r="M120" s="127"/>
    </row>
    <row r="121" spans="1:13">
      <c r="A121" s="118">
        <v>419</v>
      </c>
      <c r="B121" s="53" t="s">
        <v>158</v>
      </c>
      <c r="C121" s="83">
        <v>132</v>
      </c>
      <c r="D121" s="122">
        <v>39814</v>
      </c>
      <c r="E121" s="198">
        <f>VLOOKUP(A121,'Membership Details'!C:J,8,FALSE)</f>
        <v>39707</v>
      </c>
      <c r="F121" s="198" t="b">
        <f t="shared" si="1"/>
        <v>1</v>
      </c>
      <c r="G121">
        <v>3567.5</v>
      </c>
      <c r="H121" s="119"/>
      <c r="I121" s="119"/>
      <c r="J121" s="119"/>
      <c r="K121" s="119"/>
      <c r="L121" s="53"/>
      <c r="M121" s="127"/>
    </row>
    <row r="122" spans="1:13">
      <c r="A122" s="118">
        <v>164</v>
      </c>
      <c r="B122" s="53" t="s">
        <v>158</v>
      </c>
      <c r="C122" s="83">
        <v>134</v>
      </c>
      <c r="D122" s="122">
        <v>40390</v>
      </c>
      <c r="E122" s="198">
        <f>VLOOKUP(A122,'Membership Details'!C:J,8,FALSE)</f>
        <v>36982</v>
      </c>
      <c r="F122" s="198" t="b">
        <f t="shared" si="1"/>
        <v>1</v>
      </c>
      <c r="G122">
        <v>749.92</v>
      </c>
      <c r="H122" s="119"/>
      <c r="I122" s="119"/>
      <c r="J122" s="119"/>
      <c r="K122" s="119"/>
      <c r="L122" s="53"/>
      <c r="M122" s="127"/>
    </row>
    <row r="123" spans="1:13">
      <c r="A123" s="118">
        <v>420</v>
      </c>
      <c r="B123" s="53" t="s">
        <v>158</v>
      </c>
      <c r="C123" s="83">
        <v>135</v>
      </c>
      <c r="D123" s="122">
        <v>40482</v>
      </c>
      <c r="E123" s="198">
        <f>VLOOKUP(A123,'Membership Details'!C:J,8,FALSE)</f>
        <v>36982</v>
      </c>
      <c r="F123" s="198" t="b">
        <f t="shared" si="1"/>
        <v>1</v>
      </c>
      <c r="G123">
        <v>1257</v>
      </c>
      <c r="H123" s="119"/>
      <c r="I123" s="119"/>
      <c r="J123" s="119"/>
      <c r="K123" s="119"/>
      <c r="L123" s="53"/>
      <c r="M123" s="127"/>
    </row>
    <row r="124" spans="1:13">
      <c r="A124" s="118">
        <v>421</v>
      </c>
      <c r="B124" s="53" t="s">
        <v>158</v>
      </c>
      <c r="C124" s="83">
        <v>136</v>
      </c>
      <c r="D124" s="122">
        <v>40390</v>
      </c>
      <c r="E124" s="198">
        <f>VLOOKUP(A124,'Membership Details'!C:J,8,FALSE)</f>
        <v>39707</v>
      </c>
      <c r="F124" s="198" t="b">
        <f t="shared" si="1"/>
        <v>1</v>
      </c>
      <c r="G124">
        <v>223</v>
      </c>
      <c r="H124" s="119"/>
      <c r="I124" s="119"/>
      <c r="J124" s="119"/>
      <c r="K124" s="119"/>
      <c r="L124" s="53"/>
      <c r="M124" s="127"/>
    </row>
    <row r="125" spans="1:13">
      <c r="A125" s="118">
        <v>290</v>
      </c>
      <c r="B125" s="53" t="s">
        <v>158</v>
      </c>
      <c r="C125" s="83">
        <v>137</v>
      </c>
      <c r="D125" s="122">
        <v>40390</v>
      </c>
      <c r="E125" s="198">
        <f>VLOOKUP(A125,'Membership Details'!C:J,8,FALSE)</f>
        <v>39707</v>
      </c>
      <c r="F125" s="198" t="b">
        <f t="shared" si="1"/>
        <v>1</v>
      </c>
      <c r="G125">
        <v>3334</v>
      </c>
      <c r="H125" s="119"/>
      <c r="I125" s="119"/>
      <c r="J125" s="119"/>
      <c r="K125" s="119"/>
      <c r="L125" s="53"/>
      <c r="M125" s="127"/>
    </row>
    <row r="126" spans="1:13">
      <c r="A126" s="118">
        <v>74</v>
      </c>
      <c r="B126" s="53" t="s">
        <v>158</v>
      </c>
      <c r="C126" s="83">
        <v>138</v>
      </c>
      <c r="D126" s="122">
        <v>40390</v>
      </c>
      <c r="E126" s="198">
        <f>VLOOKUP(A126,'Membership Details'!C:J,8,FALSE)</f>
        <v>39707</v>
      </c>
      <c r="F126" s="198" t="b">
        <f t="shared" si="1"/>
        <v>1</v>
      </c>
      <c r="G126">
        <v>6491</v>
      </c>
      <c r="H126" s="119"/>
      <c r="I126" s="119"/>
      <c r="J126" s="119"/>
      <c r="K126" s="119"/>
      <c r="L126" s="53"/>
      <c r="M126" s="127"/>
    </row>
    <row r="127" spans="1:13">
      <c r="A127" s="118">
        <v>422</v>
      </c>
      <c r="B127" s="53" t="s">
        <v>158</v>
      </c>
      <c r="C127" s="83">
        <v>139</v>
      </c>
      <c r="D127" s="122">
        <v>40390</v>
      </c>
      <c r="E127" s="198">
        <f>VLOOKUP(A127,'Membership Details'!C:J,8,FALSE)</f>
        <v>39707</v>
      </c>
      <c r="F127" s="198" t="b">
        <f t="shared" si="1"/>
        <v>1</v>
      </c>
      <c r="G127">
        <v>339.93</v>
      </c>
      <c r="H127" s="119"/>
      <c r="I127" s="119"/>
      <c r="J127" s="119"/>
      <c r="K127" s="119"/>
      <c r="L127" s="53"/>
      <c r="M127" s="127"/>
    </row>
    <row r="128" spans="1:13">
      <c r="A128" s="118">
        <v>289</v>
      </c>
      <c r="B128" s="53" t="s">
        <v>158</v>
      </c>
      <c r="C128" s="83">
        <v>140</v>
      </c>
      <c r="D128" s="122">
        <v>40390</v>
      </c>
      <c r="E128" s="198">
        <f>VLOOKUP(A128,'Membership Details'!C:J,8,FALSE)</f>
        <v>36982</v>
      </c>
      <c r="F128" s="198" t="b">
        <f t="shared" si="1"/>
        <v>1</v>
      </c>
      <c r="G128">
        <v>1120.5</v>
      </c>
      <c r="H128" s="119"/>
      <c r="I128" s="119"/>
      <c r="J128" s="119"/>
      <c r="K128" s="119"/>
      <c r="L128" s="53"/>
      <c r="M128" s="127"/>
    </row>
    <row r="129" spans="1:13">
      <c r="A129" s="118">
        <v>423</v>
      </c>
      <c r="B129" s="53" t="s">
        <v>158</v>
      </c>
      <c r="C129" s="83">
        <v>141</v>
      </c>
      <c r="D129" s="122">
        <v>40390</v>
      </c>
      <c r="E129" s="198">
        <f>VLOOKUP(A129,'Membership Details'!C:J,8,FALSE)</f>
        <v>39707</v>
      </c>
      <c r="F129" s="198" t="b">
        <f t="shared" si="1"/>
        <v>1</v>
      </c>
      <c r="G129">
        <v>488</v>
      </c>
      <c r="H129" s="119"/>
      <c r="I129" s="119"/>
      <c r="J129" s="119"/>
      <c r="K129" s="119"/>
      <c r="L129" s="53"/>
      <c r="M129" s="127"/>
    </row>
    <row r="130" spans="1:13">
      <c r="A130" s="118">
        <v>1684</v>
      </c>
      <c r="B130" s="53" t="s">
        <v>158</v>
      </c>
      <c r="C130" s="83">
        <v>142</v>
      </c>
      <c r="D130" s="122">
        <v>40390</v>
      </c>
      <c r="E130" s="198">
        <f>VLOOKUP(A130,'Membership Details'!C:J,8,FALSE)</f>
        <v>36982</v>
      </c>
      <c r="F130" s="198" t="b">
        <f t="shared" si="1"/>
        <v>1</v>
      </c>
      <c r="G130">
        <v>4970</v>
      </c>
      <c r="H130" s="119"/>
      <c r="I130" s="119"/>
      <c r="J130" s="119"/>
      <c r="K130" s="119"/>
      <c r="L130" s="53"/>
      <c r="M130" s="127"/>
    </row>
    <row r="131" spans="1:13">
      <c r="A131" s="118">
        <v>425</v>
      </c>
      <c r="B131" s="53" t="s">
        <v>158</v>
      </c>
      <c r="C131" s="83">
        <v>143</v>
      </c>
      <c r="D131" s="122">
        <v>40390</v>
      </c>
      <c r="E131" s="198">
        <f>VLOOKUP(A131,'Membership Details'!C:J,8,FALSE)</f>
        <v>39707</v>
      </c>
      <c r="F131" s="198" t="b">
        <f t="shared" ref="F131:F194" si="2">D131&gt;=E131</f>
        <v>1</v>
      </c>
      <c r="G131">
        <v>224</v>
      </c>
      <c r="H131" s="119"/>
      <c r="I131" s="119"/>
      <c r="J131" s="119"/>
      <c r="K131" s="119"/>
      <c r="L131" s="53"/>
      <c r="M131" s="127"/>
    </row>
    <row r="132" spans="1:13">
      <c r="A132" s="118">
        <v>426</v>
      </c>
      <c r="B132" s="53" t="s">
        <v>158</v>
      </c>
      <c r="C132" s="83">
        <v>144</v>
      </c>
      <c r="D132" s="122">
        <v>40390</v>
      </c>
      <c r="E132" s="198">
        <f>VLOOKUP(A132,'Membership Details'!C:J,8,FALSE)</f>
        <v>36982</v>
      </c>
      <c r="F132" s="198" t="b">
        <f t="shared" si="2"/>
        <v>1</v>
      </c>
      <c r="G132">
        <v>216</v>
      </c>
      <c r="H132" s="119"/>
      <c r="I132" s="119"/>
      <c r="J132" s="119"/>
      <c r="K132" s="119"/>
      <c r="L132" s="53"/>
      <c r="M132" s="127"/>
    </row>
    <row r="133" spans="1:13">
      <c r="A133" s="118">
        <v>427</v>
      </c>
      <c r="B133" s="53" t="s">
        <v>158</v>
      </c>
      <c r="C133" s="83">
        <v>145</v>
      </c>
      <c r="D133" s="122">
        <v>40390</v>
      </c>
      <c r="E133" s="198">
        <f>VLOOKUP(A133,'Membership Details'!C:J,8,FALSE)</f>
        <v>39707</v>
      </c>
      <c r="F133" s="198" t="b">
        <f t="shared" si="2"/>
        <v>1</v>
      </c>
      <c r="G133">
        <v>2830</v>
      </c>
      <c r="H133" s="119"/>
      <c r="I133" s="119"/>
      <c r="J133" s="119"/>
      <c r="K133" s="119"/>
      <c r="L133" s="53"/>
      <c r="M133" s="127"/>
    </row>
    <row r="134" spans="1:13">
      <c r="A134" s="118">
        <v>428</v>
      </c>
      <c r="B134" s="53" t="s">
        <v>158</v>
      </c>
      <c r="C134" s="83">
        <v>149</v>
      </c>
      <c r="D134" s="122">
        <v>40390</v>
      </c>
      <c r="E134" s="198">
        <f>VLOOKUP(A134,'Membership Details'!C:J,8,FALSE)</f>
        <v>39707</v>
      </c>
      <c r="F134" s="198" t="b">
        <f t="shared" si="2"/>
        <v>1</v>
      </c>
      <c r="G134">
        <v>3541</v>
      </c>
      <c r="H134" s="119"/>
      <c r="I134" s="119"/>
      <c r="J134" s="119"/>
      <c r="K134" s="119"/>
      <c r="L134" s="53"/>
      <c r="M134" s="127"/>
    </row>
    <row r="135" spans="1:13">
      <c r="A135" s="118">
        <v>89</v>
      </c>
      <c r="B135" s="53" t="s">
        <v>158</v>
      </c>
      <c r="C135" s="83">
        <v>150</v>
      </c>
      <c r="D135" s="122">
        <v>40390</v>
      </c>
      <c r="E135" s="198">
        <f>VLOOKUP(A135,'Membership Details'!C:J,8,FALSE)</f>
        <v>36982</v>
      </c>
      <c r="F135" s="198" t="b">
        <f t="shared" si="2"/>
        <v>1</v>
      </c>
      <c r="G135">
        <v>12963.42</v>
      </c>
      <c r="H135" s="119"/>
      <c r="I135" s="119"/>
      <c r="J135" s="119"/>
      <c r="K135" s="119"/>
      <c r="L135" s="53"/>
      <c r="M135" s="127"/>
    </row>
    <row r="136" spans="1:13">
      <c r="A136" s="118">
        <v>2041</v>
      </c>
      <c r="B136" s="53" t="s">
        <v>158</v>
      </c>
      <c r="C136" s="83">
        <v>151</v>
      </c>
      <c r="D136" s="122">
        <v>40390</v>
      </c>
      <c r="E136" s="198">
        <f>VLOOKUP(A136,'Membership Details'!C:J,8,FALSE)</f>
        <v>36982</v>
      </c>
      <c r="F136" s="198" t="b">
        <f t="shared" si="2"/>
        <v>1</v>
      </c>
      <c r="G136">
        <v>5666</v>
      </c>
      <c r="H136" s="119"/>
      <c r="I136" s="119"/>
      <c r="J136" s="119"/>
      <c r="K136" s="119"/>
      <c r="L136" s="53"/>
      <c r="M136" s="127"/>
    </row>
    <row r="137" spans="1:13">
      <c r="A137" s="118">
        <v>1526</v>
      </c>
      <c r="B137" s="53" t="s">
        <v>158</v>
      </c>
      <c r="C137" s="83">
        <v>153</v>
      </c>
      <c r="D137" s="122">
        <v>40390</v>
      </c>
      <c r="E137" s="198">
        <f>VLOOKUP(A137,'Membership Details'!C:J,8,FALSE)</f>
        <v>39707</v>
      </c>
      <c r="F137" s="198" t="b">
        <f t="shared" si="2"/>
        <v>1</v>
      </c>
      <c r="G137">
        <v>3386</v>
      </c>
      <c r="H137" s="119"/>
      <c r="I137" s="119"/>
      <c r="J137" s="119"/>
      <c r="K137" s="119"/>
      <c r="L137" s="53"/>
      <c r="M137" s="127"/>
    </row>
    <row r="138" spans="1:13">
      <c r="A138" s="118">
        <v>429</v>
      </c>
      <c r="B138" s="53" t="s">
        <v>158</v>
      </c>
      <c r="C138" s="83">
        <v>156</v>
      </c>
      <c r="D138" s="122">
        <v>40390</v>
      </c>
      <c r="E138" s="198">
        <f>VLOOKUP(A138,'Membership Details'!C:J,8,FALSE)</f>
        <v>36982</v>
      </c>
      <c r="F138" s="198" t="b">
        <f t="shared" si="2"/>
        <v>1</v>
      </c>
      <c r="G138">
        <v>2506</v>
      </c>
      <c r="H138" s="119"/>
      <c r="I138" s="119"/>
      <c r="J138" s="119"/>
      <c r="K138" s="119"/>
      <c r="L138" s="53"/>
      <c r="M138" s="127"/>
    </row>
    <row r="139" spans="1:13">
      <c r="A139" s="118">
        <v>1480</v>
      </c>
      <c r="B139" s="53" t="s">
        <v>158</v>
      </c>
      <c r="C139" s="83">
        <v>157</v>
      </c>
      <c r="D139" s="122">
        <v>40390</v>
      </c>
      <c r="E139" s="198">
        <f>VLOOKUP(A139,'Membership Details'!C:J,8,FALSE)</f>
        <v>39707</v>
      </c>
      <c r="F139" s="198" t="b">
        <f t="shared" si="2"/>
        <v>1</v>
      </c>
      <c r="G139">
        <v>181.65</v>
      </c>
      <c r="H139" s="119"/>
      <c r="I139" s="119"/>
      <c r="J139" s="119"/>
      <c r="K139" s="119"/>
      <c r="L139" s="53"/>
      <c r="M139" s="127"/>
    </row>
    <row r="140" spans="1:13">
      <c r="A140" s="118">
        <v>8</v>
      </c>
      <c r="B140" s="53" t="s">
        <v>158</v>
      </c>
      <c r="C140" s="83">
        <v>158</v>
      </c>
      <c r="D140" s="122">
        <v>40390</v>
      </c>
      <c r="E140" s="198">
        <f>VLOOKUP(A140,'Membership Details'!C:J,8,FALSE)</f>
        <v>36982</v>
      </c>
      <c r="F140" s="198" t="b">
        <f t="shared" si="2"/>
        <v>1</v>
      </c>
      <c r="G140">
        <v>185</v>
      </c>
      <c r="H140" s="119"/>
      <c r="I140" s="119"/>
      <c r="J140" s="119"/>
      <c r="K140" s="119"/>
      <c r="L140" s="53"/>
      <c r="M140" s="127"/>
    </row>
    <row r="141" spans="1:13">
      <c r="A141" s="118">
        <v>86</v>
      </c>
      <c r="B141" s="53" t="s">
        <v>158</v>
      </c>
      <c r="C141" s="83">
        <v>159</v>
      </c>
      <c r="D141" s="122">
        <v>40390</v>
      </c>
      <c r="E141" s="198">
        <f>VLOOKUP(A141,'Membership Details'!C:J,8,FALSE)</f>
        <v>36982</v>
      </c>
      <c r="F141" s="198" t="b">
        <f t="shared" si="2"/>
        <v>1</v>
      </c>
      <c r="G141">
        <v>271</v>
      </c>
      <c r="H141" s="119"/>
      <c r="I141" s="119"/>
      <c r="J141" s="119"/>
      <c r="K141" s="119"/>
      <c r="L141" s="53"/>
      <c r="M141" s="127"/>
    </row>
    <row r="142" spans="1:13">
      <c r="A142" s="118">
        <v>430</v>
      </c>
      <c r="B142" s="53" t="s">
        <v>158</v>
      </c>
      <c r="C142" s="83">
        <v>160</v>
      </c>
      <c r="D142" s="122">
        <v>40390</v>
      </c>
      <c r="E142" s="198">
        <f>VLOOKUP(A142,'Membership Details'!C:J,8,FALSE)</f>
        <v>39707</v>
      </c>
      <c r="F142" s="198" t="b">
        <f t="shared" si="2"/>
        <v>1</v>
      </c>
      <c r="G142">
        <v>1068</v>
      </c>
      <c r="H142" s="119"/>
      <c r="I142" s="119"/>
      <c r="J142" s="119"/>
      <c r="K142" s="119"/>
      <c r="L142" s="53"/>
      <c r="M142" s="127"/>
    </row>
    <row r="143" spans="1:13">
      <c r="A143" s="118">
        <v>431</v>
      </c>
      <c r="B143" s="53" t="s">
        <v>158</v>
      </c>
      <c r="C143" s="83">
        <v>162</v>
      </c>
      <c r="D143" s="122">
        <v>40390</v>
      </c>
      <c r="E143" s="198">
        <f>VLOOKUP(A143,'Membership Details'!C:J,8,FALSE)</f>
        <v>36982</v>
      </c>
      <c r="F143" s="198" t="b">
        <f t="shared" si="2"/>
        <v>1</v>
      </c>
      <c r="G143">
        <v>526</v>
      </c>
      <c r="H143" s="119"/>
      <c r="I143" s="119"/>
      <c r="J143" s="119"/>
      <c r="K143" s="119"/>
      <c r="L143" s="53"/>
      <c r="M143" s="127"/>
    </row>
    <row r="144" spans="1:13">
      <c r="A144" s="118">
        <v>432</v>
      </c>
      <c r="B144" s="53" t="s">
        <v>158</v>
      </c>
      <c r="C144" s="83">
        <v>163</v>
      </c>
      <c r="D144" s="122">
        <v>40390</v>
      </c>
      <c r="E144" s="198">
        <f>VLOOKUP(A144,'Membership Details'!C:J,8,FALSE)</f>
        <v>36982</v>
      </c>
      <c r="F144" s="198" t="b">
        <f t="shared" si="2"/>
        <v>1</v>
      </c>
      <c r="G144">
        <v>3514</v>
      </c>
      <c r="H144" s="119"/>
      <c r="I144" s="119"/>
      <c r="J144" s="119"/>
      <c r="K144" s="119"/>
      <c r="L144" s="53"/>
      <c r="M144" s="127"/>
    </row>
    <row r="145" spans="1:13">
      <c r="A145" s="118">
        <v>201</v>
      </c>
      <c r="B145" s="53" t="s">
        <v>158</v>
      </c>
      <c r="C145" s="83">
        <v>164</v>
      </c>
      <c r="D145" s="122">
        <v>40390</v>
      </c>
      <c r="E145" s="198">
        <f>VLOOKUP(A145,'Membership Details'!C:J,8,FALSE)</f>
        <v>39707</v>
      </c>
      <c r="F145" s="198" t="b">
        <f t="shared" si="2"/>
        <v>1</v>
      </c>
      <c r="G145">
        <v>6123</v>
      </c>
      <c r="H145" s="119"/>
      <c r="I145" s="119"/>
      <c r="J145" s="119"/>
      <c r="K145" s="119"/>
      <c r="L145" s="53"/>
      <c r="M145" s="127"/>
    </row>
    <row r="146" spans="1:13">
      <c r="A146" s="118">
        <v>433</v>
      </c>
      <c r="B146" s="53" t="s">
        <v>158</v>
      </c>
      <c r="C146" s="83">
        <v>165</v>
      </c>
      <c r="D146" s="122">
        <v>40390</v>
      </c>
      <c r="E146" s="198">
        <f>VLOOKUP(A146,'Membership Details'!C:J,8,FALSE)</f>
        <v>36982</v>
      </c>
      <c r="F146" s="198" t="b">
        <f t="shared" si="2"/>
        <v>1</v>
      </c>
      <c r="G146">
        <v>3234</v>
      </c>
      <c r="H146" s="119"/>
      <c r="I146" s="119"/>
      <c r="J146" s="119"/>
      <c r="K146" s="119"/>
      <c r="L146" s="53"/>
      <c r="M146" s="127"/>
    </row>
    <row r="147" spans="1:13">
      <c r="A147" s="118">
        <v>434</v>
      </c>
      <c r="B147" s="53" t="s">
        <v>158</v>
      </c>
      <c r="C147" s="83">
        <v>166</v>
      </c>
      <c r="D147" s="122">
        <v>40390</v>
      </c>
      <c r="E147" s="198">
        <f>VLOOKUP(A147,'Membership Details'!C:J,8,FALSE)</f>
        <v>39707</v>
      </c>
      <c r="F147" s="198" t="b">
        <f t="shared" si="2"/>
        <v>1</v>
      </c>
      <c r="G147">
        <v>318</v>
      </c>
      <c r="H147" s="119"/>
      <c r="I147" s="119"/>
      <c r="J147" s="119"/>
      <c r="K147" s="119"/>
      <c r="L147" s="53"/>
      <c r="M147" s="127"/>
    </row>
    <row r="148" spans="1:13">
      <c r="A148" s="118">
        <v>435</v>
      </c>
      <c r="B148" s="53" t="s">
        <v>158</v>
      </c>
      <c r="C148" s="83">
        <v>167</v>
      </c>
      <c r="D148" s="122">
        <v>40390</v>
      </c>
      <c r="E148" s="198">
        <f>VLOOKUP(A148,'Membership Details'!C:J,8,FALSE)</f>
        <v>39707</v>
      </c>
      <c r="F148" s="198" t="b">
        <f t="shared" si="2"/>
        <v>1</v>
      </c>
      <c r="G148">
        <v>248</v>
      </c>
      <c r="H148" s="119"/>
      <c r="I148" s="119"/>
      <c r="J148" s="119"/>
      <c r="K148" s="119"/>
      <c r="L148" s="53"/>
      <c r="M148" s="127"/>
    </row>
    <row r="149" spans="1:13">
      <c r="A149" s="118">
        <v>436</v>
      </c>
      <c r="B149" s="53" t="s">
        <v>158</v>
      </c>
      <c r="C149" s="83">
        <v>168</v>
      </c>
      <c r="D149" s="122">
        <v>40390</v>
      </c>
      <c r="E149" s="198">
        <f>VLOOKUP(A149,'Membership Details'!C:J,8,FALSE)</f>
        <v>39707</v>
      </c>
      <c r="F149" s="198" t="b">
        <f t="shared" si="2"/>
        <v>1</v>
      </c>
      <c r="G149">
        <v>190</v>
      </c>
      <c r="H149" s="119"/>
      <c r="I149" s="119"/>
      <c r="J149" s="119"/>
      <c r="K149" s="119"/>
      <c r="L149" s="53"/>
      <c r="M149" s="127"/>
    </row>
    <row r="150" spans="1:13">
      <c r="A150" s="118">
        <v>284</v>
      </c>
      <c r="B150" s="53" t="s">
        <v>158</v>
      </c>
      <c r="C150" s="83">
        <v>169</v>
      </c>
      <c r="D150" s="122">
        <v>40390</v>
      </c>
      <c r="E150" s="198">
        <f>VLOOKUP(A150,'Membership Details'!C:J,8,FALSE)</f>
        <v>36982</v>
      </c>
      <c r="F150" s="198" t="b">
        <f t="shared" si="2"/>
        <v>1</v>
      </c>
      <c r="G150">
        <v>2811.05</v>
      </c>
      <c r="H150" s="119"/>
      <c r="I150" s="119"/>
      <c r="J150" s="119"/>
      <c r="K150" s="119"/>
      <c r="L150" s="53"/>
      <c r="M150" s="127"/>
    </row>
    <row r="151" spans="1:13">
      <c r="A151" s="118">
        <v>437</v>
      </c>
      <c r="B151" s="53" t="s">
        <v>158</v>
      </c>
      <c r="C151" s="83">
        <v>170</v>
      </c>
      <c r="D151" s="122">
        <v>40390</v>
      </c>
      <c r="E151" s="198">
        <f>VLOOKUP(A151,'Membership Details'!C:J,8,FALSE)</f>
        <v>36982</v>
      </c>
      <c r="F151" s="198" t="b">
        <f t="shared" si="2"/>
        <v>1</v>
      </c>
      <c r="G151">
        <v>65</v>
      </c>
      <c r="H151" s="119"/>
      <c r="I151" s="119"/>
      <c r="J151" s="119"/>
      <c r="K151" s="119"/>
      <c r="L151" s="53"/>
      <c r="M151" s="127"/>
    </row>
    <row r="152" spans="1:13">
      <c r="A152" s="118">
        <v>438</v>
      </c>
      <c r="B152" s="53" t="s">
        <v>158</v>
      </c>
      <c r="C152" s="83">
        <v>171</v>
      </c>
      <c r="D152" s="122">
        <v>40390</v>
      </c>
      <c r="E152" s="198">
        <f>VLOOKUP(A152,'Membership Details'!C:J,8,FALSE)</f>
        <v>36982</v>
      </c>
      <c r="F152" s="198" t="b">
        <f t="shared" si="2"/>
        <v>1</v>
      </c>
      <c r="G152">
        <v>734</v>
      </c>
      <c r="H152" s="119"/>
      <c r="I152" s="119"/>
      <c r="J152" s="119"/>
      <c r="K152" s="119"/>
      <c r="L152" s="53"/>
      <c r="M152" s="127"/>
    </row>
    <row r="153" spans="1:13">
      <c r="A153" s="118">
        <v>439</v>
      </c>
      <c r="B153" s="53" t="s">
        <v>158</v>
      </c>
      <c r="C153" s="83">
        <v>172</v>
      </c>
      <c r="D153" s="122">
        <v>40390</v>
      </c>
      <c r="E153" s="198">
        <f>VLOOKUP(A153,'Membership Details'!C:J,8,FALSE)</f>
        <v>36982</v>
      </c>
      <c r="F153" s="198" t="b">
        <f t="shared" si="2"/>
        <v>1</v>
      </c>
      <c r="G153">
        <v>737</v>
      </c>
      <c r="H153" s="119"/>
      <c r="I153" s="119"/>
      <c r="J153" s="119"/>
      <c r="K153" s="119"/>
      <c r="L153" s="53"/>
      <c r="M153" s="127"/>
    </row>
    <row r="154" spans="1:13">
      <c r="A154" s="118">
        <v>440</v>
      </c>
      <c r="B154" s="53" t="s">
        <v>158</v>
      </c>
      <c r="C154" s="83">
        <v>173</v>
      </c>
      <c r="D154" s="122">
        <v>40390</v>
      </c>
      <c r="E154" s="198">
        <f>VLOOKUP(A154,'Membership Details'!C:J,8,FALSE)</f>
        <v>36982</v>
      </c>
      <c r="F154" s="198" t="b">
        <f t="shared" si="2"/>
        <v>1</v>
      </c>
      <c r="G154">
        <v>656.7</v>
      </c>
      <c r="H154" s="119"/>
      <c r="I154" s="119"/>
      <c r="J154" s="119"/>
      <c r="K154" s="119"/>
      <c r="L154" s="53"/>
      <c r="M154" s="127"/>
    </row>
    <row r="155" spans="1:13">
      <c r="A155" s="118">
        <v>442</v>
      </c>
      <c r="B155" s="53" t="s">
        <v>158</v>
      </c>
      <c r="C155" s="83">
        <v>175</v>
      </c>
      <c r="D155" s="122">
        <v>40390</v>
      </c>
      <c r="E155" s="198">
        <f>VLOOKUP(A155,'Membership Details'!C:J,8,FALSE)</f>
        <v>36982</v>
      </c>
      <c r="F155" s="198" t="b">
        <f t="shared" si="2"/>
        <v>1</v>
      </c>
      <c r="G155">
        <v>3612</v>
      </c>
      <c r="H155" s="119"/>
      <c r="I155" s="119"/>
      <c r="J155" s="119"/>
      <c r="K155" s="119"/>
      <c r="L155" s="53"/>
      <c r="M155" s="127"/>
    </row>
    <row r="156" spans="1:13">
      <c r="A156" s="118">
        <v>283</v>
      </c>
      <c r="B156" s="53" t="s">
        <v>158</v>
      </c>
      <c r="C156" s="83">
        <v>176</v>
      </c>
      <c r="D156" s="122">
        <v>40390</v>
      </c>
      <c r="E156" s="198">
        <f>VLOOKUP(A156,'Membership Details'!C:J,8,FALSE)</f>
        <v>36982</v>
      </c>
      <c r="F156" s="198" t="b">
        <f t="shared" si="2"/>
        <v>1</v>
      </c>
      <c r="G156">
        <v>6837</v>
      </c>
      <c r="H156" s="119"/>
      <c r="I156" s="119"/>
      <c r="J156" s="119"/>
      <c r="K156" s="119"/>
      <c r="L156" s="53"/>
      <c r="M156" s="127"/>
    </row>
    <row r="157" spans="1:13">
      <c r="A157" s="118">
        <v>285</v>
      </c>
      <c r="B157" s="53" t="s">
        <v>158</v>
      </c>
      <c r="C157" s="83">
        <v>177</v>
      </c>
      <c r="D157" s="122">
        <v>40390</v>
      </c>
      <c r="E157" s="198">
        <f>VLOOKUP(A157,'Membership Details'!C:J,8,FALSE)</f>
        <v>39707</v>
      </c>
      <c r="F157" s="198" t="b">
        <f t="shared" si="2"/>
        <v>1</v>
      </c>
      <c r="G157">
        <v>1447</v>
      </c>
      <c r="H157" s="119"/>
      <c r="I157" s="119"/>
      <c r="J157" s="119"/>
      <c r="K157" s="119"/>
      <c r="L157" s="53"/>
      <c r="M157" s="127"/>
    </row>
    <row r="158" spans="1:13">
      <c r="A158" s="118">
        <v>444</v>
      </c>
      <c r="B158" s="53" t="s">
        <v>158</v>
      </c>
      <c r="C158" s="83">
        <v>178</v>
      </c>
      <c r="D158" s="122">
        <v>40390</v>
      </c>
      <c r="E158" s="198">
        <f>VLOOKUP(A158,'Membership Details'!C:J,8,FALSE)</f>
        <v>36982</v>
      </c>
      <c r="F158" s="198" t="b">
        <f t="shared" si="2"/>
        <v>1</v>
      </c>
      <c r="G158">
        <v>2897</v>
      </c>
      <c r="H158" s="119"/>
      <c r="I158" s="119"/>
      <c r="J158" s="119"/>
      <c r="K158" s="119"/>
      <c r="L158" s="53"/>
      <c r="M158" s="127"/>
    </row>
    <row r="159" spans="1:13">
      <c r="A159" s="118">
        <v>445</v>
      </c>
      <c r="B159" s="53" t="s">
        <v>158</v>
      </c>
      <c r="C159" s="83">
        <v>179</v>
      </c>
      <c r="D159" s="122">
        <v>40390</v>
      </c>
      <c r="E159" s="198">
        <f>VLOOKUP(A159,'Membership Details'!C:J,8,FALSE)</f>
        <v>36982</v>
      </c>
      <c r="F159" s="198" t="b">
        <f t="shared" si="2"/>
        <v>1</v>
      </c>
      <c r="G159">
        <v>825</v>
      </c>
      <c r="H159" s="119"/>
      <c r="I159" s="119"/>
      <c r="J159" s="119"/>
      <c r="K159" s="119"/>
      <c r="L159" s="53"/>
      <c r="M159" s="127"/>
    </row>
    <row r="160" spans="1:13">
      <c r="A160" s="118">
        <v>447</v>
      </c>
      <c r="B160" s="53" t="s">
        <v>158</v>
      </c>
      <c r="C160" s="83">
        <v>181</v>
      </c>
      <c r="D160" s="122">
        <v>40390</v>
      </c>
      <c r="E160" s="198">
        <f>VLOOKUP(A160,'Membership Details'!C:J,8,FALSE)</f>
        <v>36982</v>
      </c>
      <c r="F160" s="198" t="b">
        <f t="shared" si="2"/>
        <v>1</v>
      </c>
      <c r="G160">
        <v>341</v>
      </c>
      <c r="H160" s="119"/>
      <c r="I160" s="119"/>
      <c r="J160" s="119"/>
      <c r="K160" s="119"/>
      <c r="L160" s="53"/>
      <c r="M160" s="127"/>
    </row>
    <row r="161" spans="1:13">
      <c r="A161" s="118">
        <v>448</v>
      </c>
      <c r="B161" s="53" t="s">
        <v>158</v>
      </c>
      <c r="C161" s="83">
        <v>183</v>
      </c>
      <c r="D161" s="122">
        <v>40390</v>
      </c>
      <c r="E161" s="198">
        <f>VLOOKUP(A161,'Membership Details'!C:J,8,FALSE)</f>
        <v>36982</v>
      </c>
      <c r="F161" s="198" t="b">
        <f t="shared" si="2"/>
        <v>1</v>
      </c>
      <c r="G161">
        <v>4081.5</v>
      </c>
      <c r="H161" s="119"/>
      <c r="I161" s="119"/>
      <c r="J161" s="119"/>
      <c r="K161" s="119"/>
      <c r="L161" s="53"/>
      <c r="M161" s="127"/>
    </row>
    <row r="162" spans="1:13">
      <c r="A162" s="118">
        <v>449</v>
      </c>
      <c r="B162" s="53" t="s">
        <v>158</v>
      </c>
      <c r="C162" s="83">
        <v>184</v>
      </c>
      <c r="D162" s="122">
        <v>40390</v>
      </c>
      <c r="E162" s="198">
        <f>VLOOKUP(A162,'Membership Details'!C:J,8,FALSE)</f>
        <v>39707</v>
      </c>
      <c r="F162" s="198" t="b">
        <f t="shared" si="2"/>
        <v>1</v>
      </c>
      <c r="G162">
        <v>712</v>
      </c>
      <c r="H162" s="119"/>
      <c r="I162" s="119"/>
      <c r="J162" s="119"/>
      <c r="K162" s="119"/>
      <c r="L162" s="53"/>
      <c r="M162" s="127"/>
    </row>
    <row r="163" spans="1:13">
      <c r="A163" s="118">
        <v>450</v>
      </c>
      <c r="B163" s="53" t="s">
        <v>158</v>
      </c>
      <c r="C163" s="83">
        <v>185</v>
      </c>
      <c r="D163" s="122">
        <v>40390</v>
      </c>
      <c r="E163" s="198">
        <f>VLOOKUP(A163,'Membership Details'!C:J,8,FALSE)</f>
        <v>39707</v>
      </c>
      <c r="F163" s="198" t="b">
        <f t="shared" si="2"/>
        <v>1</v>
      </c>
      <c r="G163">
        <v>5227</v>
      </c>
      <c r="H163" s="119"/>
      <c r="I163" s="119"/>
      <c r="J163" s="119"/>
      <c r="K163" s="119"/>
      <c r="L163" s="53"/>
      <c r="M163" s="127"/>
    </row>
    <row r="164" spans="1:13">
      <c r="A164" s="118">
        <v>42</v>
      </c>
      <c r="B164" s="53" t="s">
        <v>158</v>
      </c>
      <c r="C164" s="83">
        <v>186</v>
      </c>
      <c r="D164" s="122">
        <v>40390</v>
      </c>
      <c r="E164" s="198">
        <f>VLOOKUP(A164,'Membership Details'!C:J,8,FALSE)</f>
        <v>36982</v>
      </c>
      <c r="F164" s="198" t="b">
        <f t="shared" si="2"/>
        <v>1</v>
      </c>
      <c r="G164">
        <v>13591.98</v>
      </c>
      <c r="H164" s="119"/>
      <c r="I164" s="119"/>
      <c r="J164" s="119"/>
      <c r="K164" s="119"/>
      <c r="L164" s="53"/>
      <c r="M164" s="127"/>
    </row>
    <row r="165" spans="1:13">
      <c r="A165" s="118">
        <v>452</v>
      </c>
      <c r="B165" s="53" t="s">
        <v>158</v>
      </c>
      <c r="C165" s="83">
        <v>188</v>
      </c>
      <c r="D165" s="122">
        <v>40390</v>
      </c>
      <c r="E165" s="198">
        <f>VLOOKUP(A165,'Membership Details'!C:J,8,FALSE)</f>
        <v>39707</v>
      </c>
      <c r="F165" s="198" t="b">
        <f t="shared" si="2"/>
        <v>1</v>
      </c>
      <c r="G165">
        <v>1481</v>
      </c>
      <c r="H165" s="119"/>
      <c r="I165" s="119"/>
      <c r="J165" s="119"/>
      <c r="K165" s="119"/>
      <c r="L165" s="53"/>
      <c r="M165" s="127"/>
    </row>
    <row r="166" spans="1:13">
      <c r="A166" s="118">
        <v>453</v>
      </c>
      <c r="B166" s="53" t="s">
        <v>158</v>
      </c>
      <c r="C166" s="83">
        <v>189</v>
      </c>
      <c r="D166" s="123">
        <v>40390</v>
      </c>
      <c r="E166" s="198">
        <f>VLOOKUP(A166,'Membership Details'!C:J,8,FALSE)</f>
        <v>36982</v>
      </c>
      <c r="F166" s="198" t="b">
        <f t="shared" si="2"/>
        <v>1</v>
      </c>
      <c r="G166">
        <v>930.05</v>
      </c>
      <c r="H166" s="119"/>
      <c r="I166" s="119"/>
      <c r="J166" s="119"/>
      <c r="K166" s="119"/>
      <c r="L166" s="53"/>
      <c r="M166" s="127"/>
    </row>
    <row r="167" spans="1:13">
      <c r="A167" s="118">
        <v>454</v>
      </c>
      <c r="B167" s="53" t="s">
        <v>158</v>
      </c>
      <c r="C167" s="83">
        <v>190</v>
      </c>
      <c r="D167" s="123">
        <v>40390</v>
      </c>
      <c r="E167" s="198">
        <f>VLOOKUP(A167,'Membership Details'!C:J,8,FALSE)</f>
        <v>36982</v>
      </c>
      <c r="F167" s="198" t="b">
        <f t="shared" si="2"/>
        <v>1</v>
      </c>
      <c r="G167">
        <v>752</v>
      </c>
      <c r="H167" s="119"/>
      <c r="I167" s="119"/>
      <c r="J167" s="119"/>
      <c r="K167" s="119"/>
      <c r="L167" s="53"/>
      <c r="M167" s="127"/>
    </row>
    <row r="168" spans="1:13">
      <c r="A168" s="118">
        <v>217</v>
      </c>
      <c r="B168" s="53" t="s">
        <v>158</v>
      </c>
      <c r="C168" s="83">
        <v>191</v>
      </c>
      <c r="D168" s="123">
        <v>40390</v>
      </c>
      <c r="E168" s="198">
        <f>VLOOKUP(A168,'Membership Details'!C:J,8,FALSE)</f>
        <v>39707</v>
      </c>
      <c r="F168" s="198" t="b">
        <f t="shared" si="2"/>
        <v>1</v>
      </c>
      <c r="G168">
        <v>3845.26</v>
      </c>
      <c r="H168" s="119"/>
      <c r="I168" s="119"/>
      <c r="J168" s="119"/>
      <c r="K168" s="119"/>
      <c r="L168" s="53"/>
      <c r="M168" s="127"/>
    </row>
    <row r="169" spans="1:13">
      <c r="A169" s="118">
        <v>455</v>
      </c>
      <c r="B169" s="53" t="s">
        <v>158</v>
      </c>
      <c r="C169" s="83">
        <v>192</v>
      </c>
      <c r="D169" s="123">
        <v>40390</v>
      </c>
      <c r="E169" s="198">
        <f>VLOOKUP(A169,'Membership Details'!C:J,8,FALSE)</f>
        <v>36982</v>
      </c>
      <c r="F169" s="198" t="b">
        <f t="shared" si="2"/>
        <v>1</v>
      </c>
      <c r="G169">
        <v>10567</v>
      </c>
      <c r="H169" s="119"/>
      <c r="I169" s="119"/>
      <c r="J169" s="119"/>
      <c r="K169" s="119"/>
      <c r="L169" s="53"/>
      <c r="M169" s="127"/>
    </row>
    <row r="170" spans="1:13">
      <c r="A170" s="118">
        <v>456</v>
      </c>
      <c r="B170" s="53" t="s">
        <v>158</v>
      </c>
      <c r="C170" s="83">
        <v>193</v>
      </c>
      <c r="D170" s="123">
        <v>40390</v>
      </c>
      <c r="E170" s="198">
        <f>VLOOKUP(A170,'Membership Details'!C:J,8,FALSE)</f>
        <v>39707</v>
      </c>
      <c r="F170" s="198" t="b">
        <f t="shared" si="2"/>
        <v>1</v>
      </c>
      <c r="G170">
        <v>2862.3</v>
      </c>
      <c r="H170" s="119"/>
      <c r="I170" s="119"/>
      <c r="J170" s="119"/>
      <c r="K170" s="119"/>
      <c r="L170" s="53"/>
      <c r="M170" s="127"/>
    </row>
    <row r="171" spans="1:13">
      <c r="A171" s="118">
        <v>189</v>
      </c>
      <c r="B171" s="53" t="s">
        <v>158</v>
      </c>
      <c r="C171" s="83">
        <v>194</v>
      </c>
      <c r="D171" s="123">
        <v>40390</v>
      </c>
      <c r="E171" s="198">
        <f>VLOOKUP(A171,'Membership Details'!C:J,8,FALSE)</f>
        <v>39707</v>
      </c>
      <c r="F171" s="198" t="b">
        <f t="shared" si="2"/>
        <v>1</v>
      </c>
      <c r="G171">
        <v>5022</v>
      </c>
      <c r="H171" s="119"/>
      <c r="I171" s="119"/>
      <c r="J171" s="119"/>
      <c r="K171" s="119"/>
      <c r="L171" s="53"/>
      <c r="M171" s="127"/>
    </row>
    <row r="172" spans="1:13">
      <c r="A172" s="118">
        <v>15</v>
      </c>
      <c r="B172" s="53" t="s">
        <v>158</v>
      </c>
      <c r="C172" s="83">
        <v>195</v>
      </c>
      <c r="D172" s="123">
        <v>40390</v>
      </c>
      <c r="E172" s="198">
        <f>VLOOKUP(A172,'Membership Details'!C:J,8,FALSE)</f>
        <v>36982</v>
      </c>
      <c r="F172" s="198" t="b">
        <f t="shared" si="2"/>
        <v>1</v>
      </c>
      <c r="G172">
        <v>4421.55</v>
      </c>
      <c r="H172" s="119"/>
      <c r="I172" s="119"/>
      <c r="J172" s="119"/>
      <c r="K172" s="119"/>
      <c r="L172" s="53"/>
      <c r="M172" s="127"/>
    </row>
    <row r="173" spans="1:13">
      <c r="A173" s="118">
        <v>457</v>
      </c>
      <c r="B173" s="53" t="s">
        <v>158</v>
      </c>
      <c r="C173" s="83">
        <v>196</v>
      </c>
      <c r="D173" s="123">
        <v>40390</v>
      </c>
      <c r="E173" s="198">
        <f>VLOOKUP(A173,'Membership Details'!C:J,8,FALSE)</f>
        <v>39707</v>
      </c>
      <c r="F173" s="198" t="b">
        <f t="shared" si="2"/>
        <v>1</v>
      </c>
      <c r="G173">
        <v>531</v>
      </c>
      <c r="H173" s="119"/>
      <c r="I173" s="119"/>
      <c r="J173" s="119"/>
      <c r="K173" s="119"/>
      <c r="L173" s="53"/>
      <c r="M173" s="127"/>
    </row>
    <row r="174" spans="1:13">
      <c r="A174" s="118">
        <v>458</v>
      </c>
      <c r="B174" s="53" t="s">
        <v>158</v>
      </c>
      <c r="C174" s="83">
        <v>197</v>
      </c>
      <c r="D174" s="123">
        <v>40390</v>
      </c>
      <c r="E174" s="198">
        <f>VLOOKUP(A174,'Membership Details'!C:J,8,FALSE)</f>
        <v>39707</v>
      </c>
      <c r="F174" s="198" t="b">
        <f t="shared" si="2"/>
        <v>1</v>
      </c>
      <c r="G174">
        <v>403.85</v>
      </c>
      <c r="H174" s="119"/>
      <c r="I174" s="119"/>
      <c r="J174" s="119"/>
      <c r="K174" s="119"/>
      <c r="L174" s="53"/>
      <c r="M174" s="127"/>
    </row>
    <row r="175" spans="1:13">
      <c r="A175" s="118">
        <v>459</v>
      </c>
      <c r="B175" s="53" t="s">
        <v>158</v>
      </c>
      <c r="C175" s="83">
        <v>198</v>
      </c>
      <c r="D175" s="123">
        <v>40390</v>
      </c>
      <c r="E175" s="198">
        <f>VLOOKUP(A175,'Membership Details'!C:J,8,FALSE)</f>
        <v>39707</v>
      </c>
      <c r="F175" s="198" t="b">
        <f t="shared" si="2"/>
        <v>1</v>
      </c>
      <c r="G175">
        <v>272</v>
      </c>
      <c r="H175" s="119"/>
      <c r="I175" s="119"/>
      <c r="J175" s="119"/>
      <c r="K175" s="119"/>
      <c r="L175" s="53"/>
      <c r="M175" s="127"/>
    </row>
    <row r="176" spans="1:13">
      <c r="A176" s="118">
        <v>460</v>
      </c>
      <c r="B176" s="53" t="s">
        <v>158</v>
      </c>
      <c r="C176" s="83">
        <v>199</v>
      </c>
      <c r="D176" s="123">
        <v>40390</v>
      </c>
      <c r="E176" s="198">
        <f>VLOOKUP(A176,'Membership Details'!C:J,8,FALSE)</f>
        <v>36982</v>
      </c>
      <c r="F176" s="198" t="b">
        <f t="shared" si="2"/>
        <v>1</v>
      </c>
      <c r="G176">
        <v>12758</v>
      </c>
      <c r="H176" s="119"/>
      <c r="I176" s="119"/>
      <c r="J176" s="119"/>
      <c r="K176" s="119"/>
      <c r="L176" s="53"/>
      <c r="M176" s="127"/>
    </row>
    <row r="177" spans="1:13">
      <c r="A177" s="118">
        <v>461</v>
      </c>
      <c r="B177" s="53" t="s">
        <v>158</v>
      </c>
      <c r="C177" s="83">
        <v>200</v>
      </c>
      <c r="D177" s="123">
        <v>40390</v>
      </c>
      <c r="E177" s="198">
        <f>VLOOKUP(A177,'Membership Details'!C:J,8,FALSE)</f>
        <v>36982</v>
      </c>
      <c r="F177" s="198" t="b">
        <f t="shared" si="2"/>
        <v>1</v>
      </c>
      <c r="G177">
        <v>2618</v>
      </c>
      <c r="H177" s="119"/>
      <c r="I177" s="119"/>
      <c r="J177" s="119"/>
      <c r="K177" s="119"/>
      <c r="L177" s="53"/>
      <c r="M177" s="127"/>
    </row>
    <row r="178" spans="1:13">
      <c r="A178" s="118">
        <v>462</v>
      </c>
      <c r="B178" s="53" t="s">
        <v>158</v>
      </c>
      <c r="C178" s="83">
        <v>201</v>
      </c>
      <c r="D178" s="123">
        <v>40390</v>
      </c>
      <c r="E178" s="198">
        <f>VLOOKUP(A178,'Membership Details'!C:J,8,FALSE)</f>
        <v>39707</v>
      </c>
      <c r="F178" s="198" t="b">
        <f t="shared" si="2"/>
        <v>1</v>
      </c>
      <c r="G178">
        <v>2019</v>
      </c>
      <c r="H178" s="119"/>
      <c r="I178" s="119"/>
      <c r="J178" s="119"/>
      <c r="K178" s="119"/>
      <c r="L178" s="53"/>
      <c r="M178" s="127"/>
    </row>
    <row r="179" spans="1:13">
      <c r="A179" s="118">
        <v>292</v>
      </c>
      <c r="B179" s="53" t="s">
        <v>158</v>
      </c>
      <c r="C179" s="83">
        <v>202</v>
      </c>
      <c r="D179" s="123">
        <v>40390</v>
      </c>
      <c r="E179" s="198">
        <f>VLOOKUP(A179,'Membership Details'!C:J,8,FALSE)</f>
        <v>39707</v>
      </c>
      <c r="F179" s="198" t="b">
        <f t="shared" si="2"/>
        <v>1</v>
      </c>
      <c r="G179">
        <v>3780</v>
      </c>
      <c r="H179" s="119"/>
      <c r="I179" s="119"/>
      <c r="J179" s="119"/>
      <c r="K179" s="119"/>
      <c r="L179" s="53"/>
      <c r="M179" s="127"/>
    </row>
    <row r="180" spans="1:13">
      <c r="A180" s="118">
        <v>464</v>
      </c>
      <c r="B180" s="53" t="s">
        <v>158</v>
      </c>
      <c r="C180" s="83">
        <v>203</v>
      </c>
      <c r="D180" s="123">
        <v>40390</v>
      </c>
      <c r="E180" s="198">
        <f>VLOOKUP(A180,'Membership Details'!C:J,8,FALSE)</f>
        <v>39707</v>
      </c>
      <c r="F180" s="198" t="b">
        <f t="shared" si="2"/>
        <v>1</v>
      </c>
      <c r="G180">
        <v>6257.65</v>
      </c>
      <c r="H180" s="119"/>
      <c r="I180" s="119"/>
      <c r="J180" s="119"/>
      <c r="K180" s="119"/>
      <c r="L180" s="53"/>
      <c r="M180" s="127"/>
    </row>
    <row r="181" spans="1:13">
      <c r="A181" s="118">
        <v>465</v>
      </c>
      <c r="B181" s="53" t="s">
        <v>158</v>
      </c>
      <c r="C181" s="83">
        <v>205</v>
      </c>
      <c r="D181" s="123">
        <v>40390</v>
      </c>
      <c r="E181" s="198">
        <f>VLOOKUP(A181,'Membership Details'!C:J,8,FALSE)</f>
        <v>36982</v>
      </c>
      <c r="F181" s="198" t="b">
        <f t="shared" si="2"/>
        <v>1</v>
      </c>
      <c r="G181">
        <v>829.75</v>
      </c>
      <c r="H181" s="119"/>
      <c r="I181" s="119"/>
      <c r="J181" s="119"/>
      <c r="K181" s="119"/>
      <c r="L181" s="53"/>
      <c r="M181" s="127"/>
    </row>
    <row r="182" spans="1:13">
      <c r="A182" s="118">
        <v>466</v>
      </c>
      <c r="B182" s="53" t="s">
        <v>158</v>
      </c>
      <c r="C182" s="83">
        <v>206</v>
      </c>
      <c r="D182" s="123">
        <v>40390</v>
      </c>
      <c r="E182" s="198">
        <f>VLOOKUP(A182,'Membership Details'!C:J,8,FALSE)</f>
        <v>36982</v>
      </c>
      <c r="F182" s="198" t="b">
        <f t="shared" si="2"/>
        <v>1</v>
      </c>
      <c r="G182">
        <v>154</v>
      </c>
      <c r="H182" s="119"/>
      <c r="I182" s="119"/>
      <c r="J182" s="119"/>
      <c r="K182" s="119"/>
      <c r="L182" s="53"/>
      <c r="M182" s="127"/>
    </row>
    <row r="183" spans="1:13">
      <c r="A183" s="118">
        <v>467</v>
      </c>
      <c r="B183" s="53" t="s">
        <v>158</v>
      </c>
      <c r="C183" s="83">
        <v>207</v>
      </c>
      <c r="D183" s="123">
        <v>40390</v>
      </c>
      <c r="E183" s="198">
        <f>VLOOKUP(A183,'Membership Details'!C:J,8,FALSE)</f>
        <v>39707</v>
      </c>
      <c r="F183" s="198" t="b">
        <f t="shared" si="2"/>
        <v>1</v>
      </c>
      <c r="G183">
        <v>349</v>
      </c>
      <c r="H183" s="119"/>
      <c r="I183" s="119"/>
      <c r="J183" s="119"/>
      <c r="K183" s="119"/>
      <c r="L183" s="53"/>
      <c r="M183" s="127"/>
    </row>
    <row r="184" spans="1:13">
      <c r="A184" s="118">
        <v>468</v>
      </c>
      <c r="B184" s="53" t="s">
        <v>158</v>
      </c>
      <c r="C184" s="83">
        <v>208</v>
      </c>
      <c r="D184" s="123">
        <v>40390</v>
      </c>
      <c r="E184" s="198">
        <f>VLOOKUP(A184,'Membership Details'!C:J,8,FALSE)</f>
        <v>39707</v>
      </c>
      <c r="F184" s="198" t="b">
        <f t="shared" si="2"/>
        <v>1</v>
      </c>
      <c r="G184">
        <v>1340.5</v>
      </c>
      <c r="H184" s="119"/>
      <c r="I184" s="119"/>
      <c r="J184" s="119"/>
      <c r="K184" s="119"/>
      <c r="L184" s="53"/>
      <c r="M184" s="127"/>
    </row>
    <row r="185" spans="1:13">
      <c r="A185" s="118">
        <v>470</v>
      </c>
      <c r="B185" s="53" t="s">
        <v>158</v>
      </c>
      <c r="C185" s="83">
        <v>210</v>
      </c>
      <c r="D185" s="123">
        <v>40390</v>
      </c>
      <c r="E185" s="198">
        <f>VLOOKUP(A185,'Membership Details'!C:J,8,FALSE)</f>
        <v>39707</v>
      </c>
      <c r="F185" s="198" t="b">
        <f t="shared" si="2"/>
        <v>1</v>
      </c>
      <c r="G185">
        <v>340</v>
      </c>
      <c r="H185" s="119"/>
      <c r="I185" s="119"/>
      <c r="J185" s="119"/>
      <c r="K185" s="119"/>
      <c r="L185" s="53"/>
      <c r="M185" s="127"/>
    </row>
    <row r="186" spans="1:13">
      <c r="A186" s="118">
        <v>471</v>
      </c>
      <c r="B186" s="53" t="s">
        <v>158</v>
      </c>
      <c r="C186" s="83">
        <v>211</v>
      </c>
      <c r="D186" s="123">
        <v>40390</v>
      </c>
      <c r="E186" s="198">
        <f>VLOOKUP(A186,'Membership Details'!C:J,8,FALSE)</f>
        <v>36982</v>
      </c>
      <c r="F186" s="198" t="b">
        <f t="shared" si="2"/>
        <v>1</v>
      </c>
      <c r="G186">
        <v>1751.5</v>
      </c>
      <c r="H186" s="119"/>
      <c r="I186" s="119"/>
      <c r="J186" s="119"/>
      <c r="K186" s="119"/>
      <c r="L186" s="53"/>
      <c r="M186" s="127"/>
    </row>
    <row r="187" spans="1:13">
      <c r="A187" s="118">
        <v>472</v>
      </c>
      <c r="B187" s="53" t="s">
        <v>158</v>
      </c>
      <c r="C187" s="83">
        <v>212</v>
      </c>
      <c r="D187" s="123">
        <v>40390</v>
      </c>
      <c r="E187" s="198">
        <f>VLOOKUP(A187,'Membership Details'!C:J,8,FALSE)</f>
        <v>36982</v>
      </c>
      <c r="F187" s="198" t="b">
        <f t="shared" si="2"/>
        <v>1</v>
      </c>
      <c r="G187">
        <v>1350</v>
      </c>
      <c r="H187" s="119"/>
      <c r="I187" s="119"/>
      <c r="J187" s="119"/>
      <c r="K187" s="119"/>
      <c r="L187" s="53"/>
      <c r="M187" s="127"/>
    </row>
    <row r="188" spans="1:13">
      <c r="A188" s="118">
        <v>473</v>
      </c>
      <c r="B188" s="53" t="s">
        <v>158</v>
      </c>
      <c r="C188" s="83">
        <v>213</v>
      </c>
      <c r="D188" s="123">
        <v>40390</v>
      </c>
      <c r="E188" s="198">
        <f>VLOOKUP(A188,'Membership Details'!C:J,8,FALSE)</f>
        <v>36982</v>
      </c>
      <c r="F188" s="198" t="b">
        <f t="shared" si="2"/>
        <v>1</v>
      </c>
      <c r="G188">
        <v>344</v>
      </c>
      <c r="H188" s="119"/>
      <c r="I188" s="119"/>
      <c r="J188" s="119"/>
      <c r="K188" s="119"/>
      <c r="L188" s="53"/>
      <c r="M188" s="127"/>
    </row>
    <row r="189" spans="1:13">
      <c r="A189" s="118">
        <v>474</v>
      </c>
      <c r="B189" s="53" t="s">
        <v>158</v>
      </c>
      <c r="C189" s="83">
        <v>214</v>
      </c>
      <c r="D189" s="123">
        <v>40390</v>
      </c>
      <c r="E189" s="198">
        <f>VLOOKUP(A189,'Membership Details'!C:J,8,FALSE)</f>
        <v>36982</v>
      </c>
      <c r="F189" s="198" t="b">
        <f t="shared" si="2"/>
        <v>1</v>
      </c>
      <c r="G189">
        <v>198.3</v>
      </c>
      <c r="H189" s="119"/>
      <c r="I189" s="119"/>
      <c r="J189" s="119"/>
      <c r="K189" s="119"/>
      <c r="L189" s="53"/>
      <c r="M189" s="127"/>
    </row>
    <row r="190" spans="1:13">
      <c r="A190" s="118">
        <v>475</v>
      </c>
      <c r="B190" s="53" t="s">
        <v>158</v>
      </c>
      <c r="C190" s="83">
        <v>215</v>
      </c>
      <c r="D190" s="123">
        <v>40390</v>
      </c>
      <c r="E190" s="198">
        <f>VLOOKUP(A190,'Membership Details'!C:J,8,FALSE)</f>
        <v>36982</v>
      </c>
      <c r="F190" s="198" t="b">
        <f t="shared" si="2"/>
        <v>1</v>
      </c>
      <c r="G190">
        <v>5876</v>
      </c>
      <c r="H190" s="119"/>
      <c r="I190" s="119"/>
      <c r="J190" s="119"/>
      <c r="K190" s="119"/>
      <c r="L190" s="53"/>
      <c r="M190" s="127"/>
    </row>
    <row r="191" spans="1:13">
      <c r="A191" s="118">
        <v>476</v>
      </c>
      <c r="B191" s="53" t="s">
        <v>158</v>
      </c>
      <c r="C191" s="83">
        <v>216</v>
      </c>
      <c r="D191" s="123">
        <v>40390</v>
      </c>
      <c r="E191" s="198">
        <f>VLOOKUP(A191,'Membership Details'!C:J,8,FALSE)</f>
        <v>36982</v>
      </c>
      <c r="F191" s="198" t="b">
        <f t="shared" si="2"/>
        <v>1</v>
      </c>
      <c r="G191">
        <v>8891</v>
      </c>
      <c r="H191" s="119"/>
      <c r="I191" s="119"/>
      <c r="J191" s="119"/>
      <c r="K191" s="119"/>
      <c r="L191" s="53"/>
      <c r="M191" s="127"/>
    </row>
    <row r="192" spans="1:13">
      <c r="A192" s="118">
        <v>273</v>
      </c>
      <c r="B192" s="53" t="s">
        <v>158</v>
      </c>
      <c r="C192" s="83">
        <v>217</v>
      </c>
      <c r="D192" s="123">
        <v>40390</v>
      </c>
      <c r="E192" s="198">
        <f>VLOOKUP(A192,'Membership Details'!C:J,8,FALSE)</f>
        <v>39707</v>
      </c>
      <c r="F192" s="198" t="b">
        <f t="shared" si="2"/>
        <v>1</v>
      </c>
      <c r="G192">
        <v>1451</v>
      </c>
      <c r="H192" s="119"/>
      <c r="I192" s="119"/>
      <c r="J192" s="119"/>
      <c r="K192" s="119"/>
      <c r="L192" s="53"/>
      <c r="M192" s="127"/>
    </row>
    <row r="193" spans="1:13">
      <c r="A193" s="118">
        <v>325</v>
      </c>
      <c r="B193" s="53" t="s">
        <v>158</v>
      </c>
      <c r="C193" s="83">
        <v>218</v>
      </c>
      <c r="D193" s="123">
        <v>40390</v>
      </c>
      <c r="E193" s="198">
        <f>VLOOKUP(A193,'Membership Details'!C:J,8,FALSE)</f>
        <v>36982</v>
      </c>
      <c r="F193" s="198" t="b">
        <f t="shared" si="2"/>
        <v>1</v>
      </c>
      <c r="G193">
        <v>13022</v>
      </c>
      <c r="H193" s="119"/>
      <c r="I193" s="119"/>
      <c r="J193" s="119"/>
      <c r="K193" s="119"/>
      <c r="L193" s="53"/>
      <c r="M193" s="127"/>
    </row>
    <row r="194" spans="1:13">
      <c r="A194" s="118">
        <v>477</v>
      </c>
      <c r="B194" s="53" t="s">
        <v>158</v>
      </c>
      <c r="C194" s="83">
        <v>221</v>
      </c>
      <c r="D194" s="123">
        <v>40390</v>
      </c>
      <c r="E194" s="198">
        <f>VLOOKUP(A194,'Membership Details'!C:J,8,FALSE)</f>
        <v>39707</v>
      </c>
      <c r="F194" s="198" t="b">
        <f t="shared" si="2"/>
        <v>1</v>
      </c>
      <c r="G194">
        <v>3295</v>
      </c>
      <c r="H194" s="119"/>
      <c r="I194" s="119"/>
      <c r="J194" s="119"/>
      <c r="K194" s="119"/>
      <c r="L194" s="53"/>
      <c r="M194" s="127"/>
    </row>
    <row r="195" spans="1:13">
      <c r="A195" s="118">
        <v>91</v>
      </c>
      <c r="B195" s="53" t="s">
        <v>158</v>
      </c>
      <c r="C195" s="83">
        <v>222</v>
      </c>
      <c r="D195" s="123">
        <v>40390</v>
      </c>
      <c r="E195" s="198">
        <f>VLOOKUP(A195,'Membership Details'!C:J,8,FALSE)</f>
        <v>34912</v>
      </c>
      <c r="F195" s="198" t="b">
        <f t="shared" ref="F195:F258" si="3">D195&gt;=E195</f>
        <v>1</v>
      </c>
      <c r="G195">
        <v>315</v>
      </c>
      <c r="H195" s="119"/>
      <c r="I195" s="119"/>
      <c r="J195" s="119"/>
      <c r="K195" s="119"/>
      <c r="L195" s="53"/>
      <c r="M195" s="127"/>
    </row>
    <row r="196" spans="1:13">
      <c r="A196" s="118">
        <v>478</v>
      </c>
      <c r="B196" s="53" t="s">
        <v>158</v>
      </c>
      <c r="C196" s="83">
        <v>223</v>
      </c>
      <c r="D196" s="123">
        <v>40390</v>
      </c>
      <c r="E196" s="198">
        <f>VLOOKUP(A196,'Membership Details'!C:J,8,FALSE)</f>
        <v>39707</v>
      </c>
      <c r="F196" s="198" t="b">
        <f t="shared" si="3"/>
        <v>1</v>
      </c>
      <c r="G196">
        <v>272.5</v>
      </c>
      <c r="H196" s="119"/>
      <c r="I196" s="119"/>
      <c r="J196" s="119"/>
      <c r="K196" s="119"/>
      <c r="L196" s="53"/>
      <c r="M196" s="127"/>
    </row>
    <row r="197" spans="1:13">
      <c r="A197" s="118">
        <v>479</v>
      </c>
      <c r="B197" s="53" t="s">
        <v>158</v>
      </c>
      <c r="C197" s="83">
        <v>224</v>
      </c>
      <c r="D197" s="123">
        <v>40390</v>
      </c>
      <c r="E197" s="198">
        <f>VLOOKUP(A197,'Membership Details'!C:J,8,FALSE)</f>
        <v>36982</v>
      </c>
      <c r="F197" s="198" t="b">
        <f t="shared" si="3"/>
        <v>1</v>
      </c>
      <c r="G197">
        <v>3487</v>
      </c>
      <c r="H197" s="119"/>
      <c r="I197" s="119"/>
      <c r="J197" s="119"/>
      <c r="K197" s="119"/>
      <c r="L197" s="53"/>
      <c r="M197" s="127"/>
    </row>
    <row r="198" spans="1:13">
      <c r="A198" s="118">
        <v>480</v>
      </c>
      <c r="B198" s="53" t="s">
        <v>158</v>
      </c>
      <c r="C198" s="83">
        <v>225</v>
      </c>
      <c r="D198" s="123">
        <v>40390</v>
      </c>
      <c r="E198" s="198">
        <f>VLOOKUP(A198,'Membership Details'!C:J,8,FALSE)</f>
        <v>36982</v>
      </c>
      <c r="F198" s="198" t="b">
        <f t="shared" si="3"/>
        <v>1</v>
      </c>
      <c r="G198">
        <v>1986.05</v>
      </c>
      <c r="H198" s="119"/>
      <c r="I198" s="119"/>
      <c r="J198" s="119"/>
      <c r="K198" s="119"/>
      <c r="L198" s="53"/>
      <c r="M198" s="127"/>
    </row>
    <row r="199" spans="1:13">
      <c r="A199" s="118">
        <v>259</v>
      </c>
      <c r="B199" s="53" t="s">
        <v>158</v>
      </c>
      <c r="C199" s="83">
        <v>226</v>
      </c>
      <c r="D199" s="123">
        <v>40390</v>
      </c>
      <c r="E199" s="198">
        <f>VLOOKUP(A199,'Membership Details'!C:J,8,FALSE)</f>
        <v>36982</v>
      </c>
      <c r="F199" s="198" t="b">
        <f t="shared" si="3"/>
        <v>1</v>
      </c>
      <c r="G199">
        <v>590.70000000000005</v>
      </c>
      <c r="H199" s="119"/>
      <c r="I199" s="119"/>
      <c r="J199" s="119"/>
      <c r="K199" s="119"/>
      <c r="L199" s="53"/>
      <c r="M199" s="127"/>
    </row>
    <row r="200" spans="1:13">
      <c r="A200" s="118">
        <v>481</v>
      </c>
      <c r="B200" s="53" t="s">
        <v>158</v>
      </c>
      <c r="C200" s="83">
        <v>227</v>
      </c>
      <c r="D200" s="123">
        <v>40390</v>
      </c>
      <c r="E200" s="198">
        <f>VLOOKUP(A200,'Membership Details'!C:J,8,FALSE)</f>
        <v>39707</v>
      </c>
      <c r="F200" s="198" t="b">
        <f t="shared" si="3"/>
        <v>1</v>
      </c>
      <c r="G200">
        <v>3352.5</v>
      </c>
      <c r="H200" s="119"/>
      <c r="I200" s="119"/>
      <c r="J200" s="119"/>
      <c r="K200" s="119"/>
      <c r="L200" s="53"/>
      <c r="M200" s="127"/>
    </row>
    <row r="201" spans="1:13">
      <c r="A201" s="118">
        <v>482</v>
      </c>
      <c r="B201" s="53" t="s">
        <v>158</v>
      </c>
      <c r="C201" s="83">
        <v>228</v>
      </c>
      <c r="D201" s="123">
        <v>40390</v>
      </c>
      <c r="E201" s="198">
        <f>VLOOKUP(A201,'Membership Details'!C:J,8,FALSE)</f>
        <v>36982</v>
      </c>
      <c r="F201" s="198" t="b">
        <f t="shared" si="3"/>
        <v>1</v>
      </c>
      <c r="G201">
        <v>677</v>
      </c>
      <c r="H201" s="119"/>
      <c r="I201" s="119"/>
      <c r="J201" s="119"/>
      <c r="K201" s="119"/>
      <c r="L201" s="53"/>
      <c r="M201" s="127"/>
    </row>
    <row r="202" spans="1:13">
      <c r="A202" s="118">
        <v>483</v>
      </c>
      <c r="B202" s="53" t="s">
        <v>158</v>
      </c>
      <c r="C202" s="83">
        <v>229</v>
      </c>
      <c r="D202" s="123">
        <v>40390</v>
      </c>
      <c r="E202" s="198">
        <f>VLOOKUP(A202,'Membership Details'!C:J,8,FALSE)</f>
        <v>39707</v>
      </c>
      <c r="F202" s="198" t="b">
        <f t="shared" si="3"/>
        <v>1</v>
      </c>
      <c r="G202">
        <v>367</v>
      </c>
      <c r="H202" s="119"/>
      <c r="I202" s="119"/>
      <c r="J202" s="119"/>
      <c r="K202" s="119"/>
      <c r="L202" s="53"/>
      <c r="M202" s="127"/>
    </row>
    <row r="203" spans="1:13">
      <c r="A203" s="118">
        <v>484</v>
      </c>
      <c r="B203" s="53" t="s">
        <v>158</v>
      </c>
      <c r="C203" s="83">
        <v>230</v>
      </c>
      <c r="D203" s="123">
        <v>40390</v>
      </c>
      <c r="E203" s="198">
        <f>VLOOKUP(A203,'Membership Details'!C:J,8,FALSE)</f>
        <v>36982</v>
      </c>
      <c r="F203" s="198" t="b">
        <f t="shared" si="3"/>
        <v>1</v>
      </c>
      <c r="G203">
        <v>2186</v>
      </c>
      <c r="H203" s="119"/>
      <c r="I203" s="119"/>
      <c r="J203" s="119"/>
      <c r="K203" s="119"/>
      <c r="L203" s="53"/>
      <c r="M203" s="127"/>
    </row>
    <row r="204" spans="1:13">
      <c r="A204" s="118">
        <v>485</v>
      </c>
      <c r="B204" s="53" t="s">
        <v>158</v>
      </c>
      <c r="C204" s="83">
        <v>231</v>
      </c>
      <c r="D204" s="123">
        <v>40390</v>
      </c>
      <c r="E204" s="198">
        <f>VLOOKUP(A204,'Membership Details'!C:J,8,FALSE)</f>
        <v>36982</v>
      </c>
      <c r="F204" s="198" t="b">
        <f t="shared" si="3"/>
        <v>1</v>
      </c>
      <c r="G204">
        <v>1472</v>
      </c>
      <c r="H204" s="119"/>
      <c r="I204" s="119"/>
      <c r="J204" s="119"/>
      <c r="K204" s="119"/>
      <c r="L204" s="53"/>
      <c r="M204" s="127"/>
    </row>
    <row r="205" spans="1:13">
      <c r="A205" s="118">
        <v>486</v>
      </c>
      <c r="B205" s="53" t="s">
        <v>158</v>
      </c>
      <c r="C205" s="83">
        <v>232</v>
      </c>
      <c r="D205" s="123">
        <v>40390</v>
      </c>
      <c r="E205" s="198">
        <f>VLOOKUP(A205,'Membership Details'!C:J,8,FALSE)</f>
        <v>36982</v>
      </c>
      <c r="F205" s="198" t="b">
        <f t="shared" si="3"/>
        <v>1</v>
      </c>
      <c r="G205">
        <v>498</v>
      </c>
      <c r="H205" s="119"/>
      <c r="I205" s="119"/>
      <c r="J205" s="119"/>
      <c r="K205" s="119"/>
      <c r="L205" s="53"/>
      <c r="M205" s="127"/>
    </row>
    <row r="206" spans="1:13">
      <c r="A206" s="118">
        <v>487</v>
      </c>
      <c r="B206" s="53" t="s">
        <v>158</v>
      </c>
      <c r="C206" s="83">
        <v>233</v>
      </c>
      <c r="D206" s="123">
        <v>40390</v>
      </c>
      <c r="E206" s="198">
        <f>VLOOKUP(A206,'Membership Details'!C:J,8,FALSE)</f>
        <v>36982</v>
      </c>
      <c r="F206" s="198" t="b">
        <f t="shared" si="3"/>
        <v>1</v>
      </c>
      <c r="G206">
        <v>10402</v>
      </c>
      <c r="H206" s="119"/>
      <c r="I206" s="119"/>
      <c r="J206" s="119"/>
      <c r="K206" s="119"/>
      <c r="L206" s="53"/>
      <c r="M206" s="127"/>
    </row>
    <row r="207" spans="1:13">
      <c r="A207" s="118">
        <v>488</v>
      </c>
      <c r="B207" s="53" t="s">
        <v>158</v>
      </c>
      <c r="C207" s="83">
        <v>235</v>
      </c>
      <c r="D207" s="123">
        <v>40390</v>
      </c>
      <c r="E207" s="198">
        <f>VLOOKUP(A207,'Membership Details'!C:J,8,FALSE)</f>
        <v>39707</v>
      </c>
      <c r="F207" s="198" t="b">
        <f t="shared" si="3"/>
        <v>1</v>
      </c>
      <c r="G207">
        <v>531</v>
      </c>
      <c r="H207" s="119"/>
      <c r="I207" s="119"/>
      <c r="J207" s="119"/>
      <c r="K207" s="119"/>
      <c r="L207" s="53"/>
      <c r="M207" s="127"/>
    </row>
    <row r="208" spans="1:13">
      <c r="A208" s="118">
        <v>489</v>
      </c>
      <c r="B208" s="53" t="s">
        <v>158</v>
      </c>
      <c r="C208" s="83">
        <v>236</v>
      </c>
      <c r="D208" s="123">
        <v>40390</v>
      </c>
      <c r="E208" s="198">
        <f>VLOOKUP(A208,'Membership Details'!C:J,8,FALSE)</f>
        <v>36982</v>
      </c>
      <c r="F208" s="198" t="b">
        <f t="shared" si="3"/>
        <v>1</v>
      </c>
      <c r="G208">
        <v>5568</v>
      </c>
      <c r="H208" s="119"/>
      <c r="I208" s="119"/>
      <c r="J208" s="119"/>
      <c r="K208" s="119"/>
      <c r="L208" s="53"/>
      <c r="M208" s="127"/>
    </row>
    <row r="209" spans="1:13">
      <c r="A209" s="118">
        <v>490</v>
      </c>
      <c r="B209" s="53" t="s">
        <v>158</v>
      </c>
      <c r="C209" s="83">
        <v>237</v>
      </c>
      <c r="D209" s="123">
        <v>40390</v>
      </c>
      <c r="E209" s="198">
        <f>VLOOKUP(A209,'Membership Details'!C:J,8,FALSE)</f>
        <v>39707</v>
      </c>
      <c r="F209" s="198" t="b">
        <f t="shared" si="3"/>
        <v>1</v>
      </c>
      <c r="G209">
        <v>308</v>
      </c>
      <c r="H209" s="119"/>
      <c r="I209" s="119"/>
      <c r="J209" s="119"/>
      <c r="K209" s="119"/>
      <c r="L209" s="53"/>
      <c r="M209" s="127"/>
    </row>
    <row r="210" spans="1:13">
      <c r="A210" s="118">
        <v>491</v>
      </c>
      <c r="B210" s="53" t="s">
        <v>158</v>
      </c>
      <c r="C210" s="83">
        <v>240</v>
      </c>
      <c r="D210" s="123">
        <v>40390</v>
      </c>
      <c r="E210" s="198">
        <f>VLOOKUP(A210,'Membership Details'!C:J,8,FALSE)</f>
        <v>39707</v>
      </c>
      <c r="F210" s="198" t="b">
        <f t="shared" si="3"/>
        <v>1</v>
      </c>
      <c r="G210">
        <v>53</v>
      </c>
      <c r="H210" s="119"/>
      <c r="I210" s="119"/>
      <c r="J210" s="119"/>
      <c r="K210" s="119"/>
      <c r="L210" s="53"/>
      <c r="M210" s="127"/>
    </row>
    <row r="211" spans="1:13">
      <c r="A211" s="118">
        <v>492</v>
      </c>
      <c r="B211" s="53" t="s">
        <v>158</v>
      </c>
      <c r="C211" s="83">
        <v>241</v>
      </c>
      <c r="D211" s="123">
        <v>40390</v>
      </c>
      <c r="E211" s="198">
        <f>VLOOKUP(A211,'Membership Details'!C:J,8,FALSE)</f>
        <v>36982</v>
      </c>
      <c r="F211" s="198" t="b">
        <f t="shared" si="3"/>
        <v>1</v>
      </c>
      <c r="G211">
        <v>1823</v>
      </c>
      <c r="H211" s="119"/>
      <c r="I211" s="119"/>
      <c r="J211" s="119"/>
      <c r="K211" s="119"/>
      <c r="L211" s="53"/>
      <c r="M211" s="127"/>
    </row>
    <row r="212" spans="1:13">
      <c r="A212" s="118">
        <v>115</v>
      </c>
      <c r="B212" s="53" t="s">
        <v>158</v>
      </c>
      <c r="C212" s="83">
        <v>242</v>
      </c>
      <c r="D212" s="123">
        <v>40390</v>
      </c>
      <c r="E212" s="198">
        <f>VLOOKUP(A212,'Membership Details'!C:J,8,FALSE)</f>
        <v>36982</v>
      </c>
      <c r="F212" s="198" t="b">
        <f t="shared" si="3"/>
        <v>1</v>
      </c>
      <c r="G212">
        <v>3735</v>
      </c>
      <c r="H212" s="119"/>
      <c r="I212" s="119"/>
      <c r="J212" s="119"/>
      <c r="K212" s="119"/>
      <c r="L212" s="53"/>
      <c r="M212" s="127"/>
    </row>
    <row r="213" spans="1:13">
      <c r="A213" s="118">
        <v>493</v>
      </c>
      <c r="B213" s="53" t="s">
        <v>158</v>
      </c>
      <c r="C213" s="83">
        <v>243</v>
      </c>
      <c r="D213" s="123">
        <v>40390</v>
      </c>
      <c r="E213" s="198">
        <f>VLOOKUP(A213,'Membership Details'!C:J,8,FALSE)</f>
        <v>39707</v>
      </c>
      <c r="F213" s="198" t="b">
        <f t="shared" si="3"/>
        <v>1</v>
      </c>
      <c r="G213">
        <v>236</v>
      </c>
      <c r="H213" s="119"/>
      <c r="I213" s="119"/>
      <c r="J213" s="119"/>
      <c r="K213" s="119"/>
      <c r="L213" s="53"/>
      <c r="M213" s="127"/>
    </row>
    <row r="214" spans="1:13">
      <c r="A214" s="118">
        <v>184</v>
      </c>
      <c r="B214" s="53" t="s">
        <v>158</v>
      </c>
      <c r="C214" s="83">
        <v>244</v>
      </c>
      <c r="D214" s="123">
        <v>40390</v>
      </c>
      <c r="E214" s="198">
        <f>VLOOKUP(A214,'Membership Details'!C:J,8,FALSE)</f>
        <v>36982</v>
      </c>
      <c r="F214" s="198" t="b">
        <f t="shared" si="3"/>
        <v>1</v>
      </c>
      <c r="G214">
        <v>1897.9</v>
      </c>
      <c r="H214" s="119"/>
      <c r="I214" s="119"/>
      <c r="J214" s="119"/>
      <c r="K214" s="119"/>
      <c r="L214" s="53"/>
      <c r="M214" s="127"/>
    </row>
    <row r="215" spans="1:13">
      <c r="A215" s="118">
        <v>494</v>
      </c>
      <c r="B215" s="53" t="s">
        <v>158</v>
      </c>
      <c r="C215" s="83">
        <v>245</v>
      </c>
      <c r="D215" s="123">
        <v>40390</v>
      </c>
      <c r="E215" s="198">
        <f>VLOOKUP(A215,'Membership Details'!C:J,8,FALSE)</f>
        <v>39707</v>
      </c>
      <c r="F215" s="198" t="b">
        <f t="shared" si="3"/>
        <v>1</v>
      </c>
      <c r="G215">
        <v>326</v>
      </c>
      <c r="H215" s="119"/>
      <c r="I215" s="119"/>
      <c r="J215" s="119"/>
      <c r="K215" s="119"/>
      <c r="L215" s="53"/>
      <c r="M215" s="127"/>
    </row>
    <row r="216" spans="1:13">
      <c r="A216" s="118">
        <v>495</v>
      </c>
      <c r="B216" s="53" t="s">
        <v>158</v>
      </c>
      <c r="C216" s="83">
        <v>246</v>
      </c>
      <c r="D216" s="123">
        <v>40390</v>
      </c>
      <c r="E216" s="198">
        <f>VLOOKUP(A216,'Membership Details'!C:J,8,FALSE)</f>
        <v>36982</v>
      </c>
      <c r="F216" s="198" t="b">
        <f t="shared" si="3"/>
        <v>1</v>
      </c>
      <c r="G216">
        <v>1355</v>
      </c>
      <c r="H216" s="119"/>
      <c r="I216" s="119"/>
      <c r="J216" s="119"/>
      <c r="K216" s="119"/>
      <c r="L216" s="53"/>
      <c r="M216" s="127"/>
    </row>
    <row r="217" spans="1:13">
      <c r="A217" s="118">
        <v>496</v>
      </c>
      <c r="B217" s="53" t="s">
        <v>158</v>
      </c>
      <c r="C217" s="83">
        <v>247</v>
      </c>
      <c r="D217" s="123">
        <v>40390</v>
      </c>
      <c r="E217" s="198">
        <f>VLOOKUP(A217,'Membership Details'!C:J,8,FALSE)</f>
        <v>36982</v>
      </c>
      <c r="F217" s="198" t="b">
        <f t="shared" si="3"/>
        <v>1</v>
      </c>
      <c r="G217">
        <v>866</v>
      </c>
      <c r="H217" s="119"/>
      <c r="I217" s="119"/>
      <c r="J217" s="119"/>
      <c r="K217" s="119"/>
      <c r="L217" s="53"/>
      <c r="M217" s="127"/>
    </row>
    <row r="218" spans="1:13">
      <c r="A218" s="118">
        <v>497</v>
      </c>
      <c r="B218" s="53" t="s">
        <v>158</v>
      </c>
      <c r="C218" s="83">
        <v>248</v>
      </c>
      <c r="D218" s="123">
        <v>40390</v>
      </c>
      <c r="E218" s="198">
        <f>VLOOKUP(A218,'Membership Details'!C:J,8,FALSE)</f>
        <v>39707</v>
      </c>
      <c r="F218" s="198" t="b">
        <f t="shared" si="3"/>
        <v>1</v>
      </c>
      <c r="G218">
        <v>348</v>
      </c>
      <c r="H218" s="119"/>
      <c r="I218" s="119"/>
      <c r="J218" s="119"/>
      <c r="K218" s="119"/>
      <c r="L218" s="53"/>
      <c r="M218" s="127"/>
    </row>
    <row r="219" spans="1:13">
      <c r="A219" s="118">
        <v>498</v>
      </c>
      <c r="B219" s="53" t="s">
        <v>158</v>
      </c>
      <c r="C219" s="83">
        <v>250</v>
      </c>
      <c r="D219" s="123">
        <v>40390</v>
      </c>
      <c r="E219" s="198">
        <f>VLOOKUP(A219,'Membership Details'!C:J,8,FALSE)</f>
        <v>36982</v>
      </c>
      <c r="F219" s="198" t="b">
        <f t="shared" si="3"/>
        <v>1</v>
      </c>
      <c r="G219">
        <v>1597</v>
      </c>
      <c r="H219" s="119"/>
      <c r="I219" s="119"/>
      <c r="J219" s="119"/>
      <c r="K219" s="119"/>
      <c r="L219" s="53"/>
      <c r="M219" s="127"/>
    </row>
    <row r="220" spans="1:13">
      <c r="A220" s="118">
        <v>499</v>
      </c>
      <c r="B220" s="53" t="s">
        <v>158</v>
      </c>
      <c r="C220" s="83">
        <v>251</v>
      </c>
      <c r="D220" s="123">
        <v>40390</v>
      </c>
      <c r="E220" s="198">
        <f>VLOOKUP(A220,'Membership Details'!C:J,8,FALSE)</f>
        <v>39707</v>
      </c>
      <c r="F220" s="198" t="b">
        <f t="shared" si="3"/>
        <v>1</v>
      </c>
      <c r="G220">
        <v>115</v>
      </c>
      <c r="H220" s="119"/>
      <c r="I220" s="119"/>
      <c r="J220" s="119"/>
      <c r="K220" s="119"/>
      <c r="L220" s="53"/>
      <c r="M220" s="127"/>
    </row>
    <row r="221" spans="1:13">
      <c r="A221" s="118">
        <v>49</v>
      </c>
      <c r="B221" s="53" t="s">
        <v>158</v>
      </c>
      <c r="C221" s="83">
        <v>252</v>
      </c>
      <c r="D221" s="123">
        <v>40390</v>
      </c>
      <c r="E221" s="198">
        <f>VLOOKUP(A221,'Membership Details'!C:J,8,FALSE)</f>
        <v>36982</v>
      </c>
      <c r="F221" s="198" t="b">
        <f t="shared" si="3"/>
        <v>1</v>
      </c>
      <c r="G221">
        <v>2512</v>
      </c>
      <c r="H221" s="119"/>
      <c r="I221" s="119"/>
      <c r="J221" s="119"/>
      <c r="K221" s="119"/>
      <c r="L221" s="53"/>
      <c r="M221" s="127"/>
    </row>
    <row r="222" spans="1:13">
      <c r="A222" s="118">
        <v>275</v>
      </c>
      <c r="B222" s="53" t="s">
        <v>158</v>
      </c>
      <c r="C222" s="83">
        <v>253</v>
      </c>
      <c r="D222" s="123">
        <v>40390</v>
      </c>
      <c r="E222" s="198">
        <f>VLOOKUP(A222,'Membership Details'!C:J,8,FALSE)</f>
        <v>36982</v>
      </c>
      <c r="F222" s="198" t="b">
        <f t="shared" si="3"/>
        <v>1</v>
      </c>
      <c r="G222">
        <v>3712.1</v>
      </c>
      <c r="H222" s="119"/>
      <c r="I222" s="119"/>
      <c r="J222" s="119"/>
      <c r="K222" s="119"/>
      <c r="L222" s="53"/>
      <c r="M222" s="127"/>
    </row>
    <row r="223" spans="1:13">
      <c r="A223" s="118">
        <v>500</v>
      </c>
      <c r="B223" s="53" t="s">
        <v>158</v>
      </c>
      <c r="C223" s="83">
        <v>254</v>
      </c>
      <c r="D223" s="123">
        <v>40390</v>
      </c>
      <c r="E223" s="198">
        <f>VLOOKUP(A223,'Membership Details'!C:J,8,FALSE)</f>
        <v>39707</v>
      </c>
      <c r="F223" s="198" t="b">
        <f t="shared" si="3"/>
        <v>1</v>
      </c>
      <c r="G223">
        <v>5946</v>
      </c>
      <c r="H223" s="119"/>
      <c r="I223" s="119"/>
      <c r="J223" s="119"/>
      <c r="K223" s="119"/>
      <c r="L223" s="53"/>
      <c r="M223" s="127"/>
    </row>
    <row r="224" spans="1:13">
      <c r="A224" s="118">
        <v>287</v>
      </c>
      <c r="B224" s="53" t="s">
        <v>158</v>
      </c>
      <c r="C224" s="83">
        <v>255</v>
      </c>
      <c r="D224" s="123">
        <v>40390</v>
      </c>
      <c r="E224" s="198">
        <f>VLOOKUP(A224,'Membership Details'!C:J,8,FALSE)</f>
        <v>36982</v>
      </c>
      <c r="F224" s="198" t="b">
        <f t="shared" si="3"/>
        <v>1</v>
      </c>
      <c r="G224">
        <v>1308</v>
      </c>
      <c r="H224" s="119"/>
      <c r="I224" s="119"/>
      <c r="J224" s="119"/>
      <c r="K224" s="119"/>
      <c r="L224" s="53"/>
      <c r="M224" s="127"/>
    </row>
    <row r="225" spans="1:13">
      <c r="A225" s="118">
        <v>501</v>
      </c>
      <c r="B225" s="53" t="s">
        <v>158</v>
      </c>
      <c r="C225" s="83">
        <v>256</v>
      </c>
      <c r="D225" s="123">
        <v>40390</v>
      </c>
      <c r="E225" s="198">
        <f>VLOOKUP(A225,'Membership Details'!C:J,8,FALSE)</f>
        <v>36982</v>
      </c>
      <c r="F225" s="198" t="b">
        <f t="shared" si="3"/>
        <v>1</v>
      </c>
      <c r="G225">
        <v>504</v>
      </c>
      <c r="H225" s="119"/>
      <c r="I225" s="119"/>
      <c r="J225" s="119"/>
      <c r="K225" s="119"/>
      <c r="L225" s="53"/>
      <c r="M225" s="127"/>
    </row>
    <row r="226" spans="1:13">
      <c r="A226" s="118">
        <v>57</v>
      </c>
      <c r="B226" s="53" t="s">
        <v>158</v>
      </c>
      <c r="C226" s="83">
        <v>257</v>
      </c>
      <c r="D226" s="123">
        <v>40390</v>
      </c>
      <c r="E226" s="198">
        <f>VLOOKUP(A226,'Membership Details'!C:J,8,FALSE)</f>
        <v>36982</v>
      </c>
      <c r="F226" s="198" t="b">
        <f t="shared" si="3"/>
        <v>1</v>
      </c>
      <c r="G226">
        <v>50927</v>
      </c>
      <c r="H226" s="119"/>
      <c r="I226" s="119"/>
      <c r="J226" s="119"/>
      <c r="K226" s="119"/>
      <c r="L226" s="53"/>
      <c r="M226" s="127"/>
    </row>
    <row r="227" spans="1:13">
      <c r="A227" s="118">
        <v>502</v>
      </c>
      <c r="B227" s="53" t="s">
        <v>158</v>
      </c>
      <c r="C227" s="83">
        <v>258</v>
      </c>
      <c r="D227" s="123">
        <v>40390</v>
      </c>
      <c r="E227" s="198">
        <f>VLOOKUP(A227,'Membership Details'!C:J,8,FALSE)</f>
        <v>36982</v>
      </c>
      <c r="F227" s="198" t="b">
        <f t="shared" si="3"/>
        <v>1</v>
      </c>
      <c r="G227">
        <v>4345</v>
      </c>
      <c r="H227" s="119"/>
      <c r="I227" s="119"/>
      <c r="J227" s="119"/>
      <c r="K227" s="119"/>
      <c r="L227" s="53"/>
      <c r="M227" s="127"/>
    </row>
    <row r="228" spans="1:13">
      <c r="A228" s="118">
        <v>503</v>
      </c>
      <c r="B228" s="53" t="s">
        <v>158</v>
      </c>
      <c r="C228" s="83">
        <v>259</v>
      </c>
      <c r="D228" s="123">
        <v>40390</v>
      </c>
      <c r="E228" s="198">
        <f>VLOOKUP(A228,'Membership Details'!C:J,8,FALSE)</f>
        <v>36982</v>
      </c>
      <c r="F228" s="198" t="b">
        <f t="shared" si="3"/>
        <v>1</v>
      </c>
      <c r="G228">
        <v>928</v>
      </c>
      <c r="H228" s="119"/>
      <c r="I228" s="119"/>
      <c r="J228" s="119"/>
      <c r="K228" s="119"/>
      <c r="L228" s="53"/>
      <c r="M228" s="127"/>
    </row>
    <row r="229" spans="1:13">
      <c r="A229" s="118">
        <v>137</v>
      </c>
      <c r="B229" s="53" t="s">
        <v>158</v>
      </c>
      <c r="C229" s="83">
        <v>260</v>
      </c>
      <c r="D229" s="123">
        <v>40390</v>
      </c>
      <c r="E229" s="198">
        <f>VLOOKUP(A229,'Membership Details'!C:J,8,FALSE)</f>
        <v>36982</v>
      </c>
      <c r="F229" s="198" t="b">
        <f t="shared" si="3"/>
        <v>1</v>
      </c>
      <c r="G229">
        <v>3576.4</v>
      </c>
      <c r="H229" s="119"/>
      <c r="I229" s="119"/>
      <c r="J229" s="119"/>
      <c r="K229" s="119"/>
      <c r="L229" s="53"/>
      <c r="M229" s="127"/>
    </row>
    <row r="230" spans="1:13">
      <c r="A230" s="118">
        <v>504</v>
      </c>
      <c r="B230" s="53" t="s">
        <v>158</v>
      </c>
      <c r="C230" s="83">
        <v>262</v>
      </c>
      <c r="D230" s="123">
        <v>40390</v>
      </c>
      <c r="E230" s="198">
        <f>VLOOKUP(A230,'Membership Details'!C:J,8,FALSE)</f>
        <v>36982</v>
      </c>
      <c r="F230" s="198" t="b">
        <f t="shared" si="3"/>
        <v>1</v>
      </c>
      <c r="G230">
        <v>3559.69</v>
      </c>
      <c r="H230" s="119"/>
      <c r="I230" s="119"/>
      <c r="J230" s="119"/>
      <c r="K230" s="119"/>
      <c r="L230" s="53"/>
      <c r="M230" s="127"/>
    </row>
    <row r="231" spans="1:13">
      <c r="A231" s="118">
        <v>505</v>
      </c>
      <c r="B231" s="53" t="s">
        <v>158</v>
      </c>
      <c r="C231" s="83">
        <v>263</v>
      </c>
      <c r="D231" s="123">
        <v>40390</v>
      </c>
      <c r="E231" s="198">
        <f>VLOOKUP(A231,'Membership Details'!C:J,8,FALSE)</f>
        <v>36982</v>
      </c>
      <c r="F231" s="198" t="b">
        <f t="shared" si="3"/>
        <v>1</v>
      </c>
      <c r="G231">
        <v>1729</v>
      </c>
      <c r="H231" s="119"/>
      <c r="I231" s="119"/>
      <c r="J231" s="119"/>
      <c r="K231" s="119"/>
      <c r="L231" s="53"/>
      <c r="M231" s="127"/>
    </row>
    <row r="232" spans="1:13">
      <c r="A232" s="118">
        <v>29</v>
      </c>
      <c r="B232" s="53" t="s">
        <v>158</v>
      </c>
      <c r="C232" s="83">
        <v>264</v>
      </c>
      <c r="D232" s="123">
        <v>40390</v>
      </c>
      <c r="E232" s="198">
        <f>VLOOKUP(A232,'Membership Details'!C:J,8,FALSE)</f>
        <v>36982</v>
      </c>
      <c r="F232" s="198" t="b">
        <f t="shared" si="3"/>
        <v>1</v>
      </c>
      <c r="G232">
        <v>5927</v>
      </c>
      <c r="H232" s="119"/>
      <c r="I232" s="119"/>
      <c r="J232" s="119"/>
      <c r="K232" s="119"/>
      <c r="L232" s="53"/>
      <c r="M232" s="127"/>
    </row>
    <row r="233" spans="1:13">
      <c r="A233" s="118">
        <v>506</v>
      </c>
      <c r="B233" s="53" t="s">
        <v>158</v>
      </c>
      <c r="C233" s="83">
        <v>265</v>
      </c>
      <c r="D233" s="123">
        <v>40390</v>
      </c>
      <c r="E233" s="198">
        <f>VLOOKUP(A233,'Membership Details'!C:J,8,FALSE)</f>
        <v>36982</v>
      </c>
      <c r="F233" s="198" t="b">
        <f t="shared" si="3"/>
        <v>1</v>
      </c>
      <c r="G233">
        <v>1071</v>
      </c>
      <c r="H233" s="119"/>
      <c r="I233" s="119"/>
      <c r="J233" s="119"/>
      <c r="K233" s="119"/>
      <c r="L233" s="53"/>
      <c r="M233" s="127"/>
    </row>
    <row r="234" spans="1:13">
      <c r="A234" s="118">
        <v>507</v>
      </c>
      <c r="B234" s="53" t="s">
        <v>158</v>
      </c>
      <c r="C234" s="83">
        <v>266</v>
      </c>
      <c r="D234" s="123">
        <v>40390</v>
      </c>
      <c r="E234" s="198">
        <f>VLOOKUP(A234,'Membership Details'!C:J,8,FALSE)</f>
        <v>39707</v>
      </c>
      <c r="F234" s="198" t="b">
        <f t="shared" si="3"/>
        <v>1</v>
      </c>
      <c r="G234">
        <v>85.65</v>
      </c>
      <c r="H234" s="119"/>
      <c r="I234" s="119"/>
      <c r="J234" s="119"/>
      <c r="K234" s="119"/>
      <c r="L234" s="53"/>
      <c r="M234" s="127"/>
    </row>
    <row r="235" spans="1:13">
      <c r="A235" s="118">
        <v>508</v>
      </c>
      <c r="B235" s="53" t="s">
        <v>158</v>
      </c>
      <c r="C235" s="83">
        <v>267</v>
      </c>
      <c r="D235" s="123">
        <v>40390</v>
      </c>
      <c r="E235" s="198">
        <f>VLOOKUP(A235,'Membership Details'!C:J,8,FALSE)</f>
        <v>36982</v>
      </c>
      <c r="F235" s="198" t="b">
        <f t="shared" si="3"/>
        <v>1</v>
      </c>
      <c r="G235">
        <v>1124</v>
      </c>
      <c r="H235" s="119"/>
      <c r="I235" s="119"/>
      <c r="J235" s="119"/>
      <c r="K235" s="119"/>
      <c r="L235" s="53"/>
      <c r="M235" s="127"/>
    </row>
    <row r="236" spans="1:13">
      <c r="A236" s="118">
        <v>509</v>
      </c>
      <c r="B236" s="53" t="s">
        <v>158</v>
      </c>
      <c r="C236" s="83">
        <v>268</v>
      </c>
      <c r="D236" s="123">
        <v>40390</v>
      </c>
      <c r="E236" s="198">
        <f>VLOOKUP(A236,'Membership Details'!C:J,8,FALSE)</f>
        <v>36982</v>
      </c>
      <c r="F236" s="198" t="b">
        <f t="shared" si="3"/>
        <v>1</v>
      </c>
      <c r="G236">
        <v>407</v>
      </c>
      <c r="H236" s="119"/>
      <c r="I236" s="119"/>
      <c r="J236" s="119"/>
      <c r="K236" s="119"/>
      <c r="L236" s="53"/>
      <c r="M236" s="127"/>
    </row>
    <row r="237" spans="1:13">
      <c r="A237" s="118">
        <v>510</v>
      </c>
      <c r="B237" s="53" t="s">
        <v>158</v>
      </c>
      <c r="C237" s="83">
        <v>269</v>
      </c>
      <c r="D237" s="123">
        <v>40390</v>
      </c>
      <c r="E237" s="198">
        <f>VLOOKUP(A237,'Membership Details'!C:J,8,FALSE)</f>
        <v>36982</v>
      </c>
      <c r="F237" s="198" t="b">
        <f t="shared" si="3"/>
        <v>1</v>
      </c>
      <c r="G237">
        <v>1211.5</v>
      </c>
      <c r="H237" s="119"/>
      <c r="I237" s="119"/>
      <c r="J237" s="119"/>
      <c r="K237" s="119"/>
      <c r="L237" s="53"/>
      <c r="M237" s="127"/>
    </row>
    <row r="238" spans="1:13">
      <c r="A238" s="118">
        <v>511</v>
      </c>
      <c r="B238" s="53" t="s">
        <v>158</v>
      </c>
      <c r="C238" s="83">
        <v>270</v>
      </c>
      <c r="D238" s="123">
        <v>40390</v>
      </c>
      <c r="E238" s="198">
        <f>VLOOKUP(A238,'Membership Details'!C:J,8,FALSE)</f>
        <v>36982</v>
      </c>
      <c r="F238" s="198" t="b">
        <f t="shared" si="3"/>
        <v>1</v>
      </c>
      <c r="G238">
        <v>735</v>
      </c>
      <c r="H238" s="119"/>
      <c r="I238" s="119"/>
      <c r="J238" s="119"/>
      <c r="K238" s="119"/>
      <c r="L238" s="53"/>
      <c r="M238" s="127"/>
    </row>
    <row r="239" spans="1:13">
      <c r="A239" s="118">
        <v>512</v>
      </c>
      <c r="B239" s="53" t="s">
        <v>158</v>
      </c>
      <c r="C239" s="83">
        <v>271</v>
      </c>
      <c r="D239" s="123">
        <v>40390</v>
      </c>
      <c r="E239" s="198">
        <f>VLOOKUP(A239,'Membership Details'!C:J,8,FALSE)</f>
        <v>36982</v>
      </c>
      <c r="F239" s="198" t="b">
        <f t="shared" si="3"/>
        <v>1</v>
      </c>
      <c r="G239">
        <v>678.73</v>
      </c>
      <c r="H239" s="119"/>
      <c r="I239" s="119"/>
      <c r="J239" s="119"/>
      <c r="K239" s="119"/>
      <c r="L239" s="53"/>
      <c r="M239" s="127"/>
    </row>
    <row r="240" spans="1:13">
      <c r="A240" s="118">
        <v>513</v>
      </c>
      <c r="B240" s="53" t="s">
        <v>158</v>
      </c>
      <c r="C240" s="83">
        <v>272</v>
      </c>
      <c r="D240" s="123">
        <v>40390</v>
      </c>
      <c r="E240" s="198">
        <f>VLOOKUP(A240,'Membership Details'!C:J,8,FALSE)</f>
        <v>39707</v>
      </c>
      <c r="F240" s="198" t="b">
        <f t="shared" si="3"/>
        <v>1</v>
      </c>
      <c r="G240">
        <v>191</v>
      </c>
      <c r="H240" s="119"/>
      <c r="I240" s="119"/>
      <c r="J240" s="119"/>
      <c r="K240" s="119"/>
      <c r="L240" s="53"/>
      <c r="M240" s="127"/>
    </row>
    <row r="241" spans="1:13">
      <c r="A241" s="118">
        <v>188</v>
      </c>
      <c r="B241" s="53" t="s">
        <v>158</v>
      </c>
      <c r="C241" s="83">
        <v>273</v>
      </c>
      <c r="D241" s="123">
        <v>40390</v>
      </c>
      <c r="E241" s="198">
        <f>VLOOKUP(A241,'Membership Details'!C:J,8,FALSE)</f>
        <v>36982</v>
      </c>
      <c r="F241" s="198" t="b">
        <f t="shared" si="3"/>
        <v>1</v>
      </c>
      <c r="G241">
        <v>7515</v>
      </c>
      <c r="H241" s="119"/>
      <c r="I241" s="119"/>
      <c r="J241" s="119"/>
      <c r="K241" s="119"/>
      <c r="L241" s="53"/>
      <c r="M241" s="127"/>
    </row>
    <row r="242" spans="1:13">
      <c r="A242" s="118">
        <v>206</v>
      </c>
      <c r="B242" s="53" t="s">
        <v>158</v>
      </c>
      <c r="C242" s="83">
        <v>274</v>
      </c>
      <c r="D242" s="123">
        <v>40390</v>
      </c>
      <c r="E242" s="198">
        <f>VLOOKUP(A242,'Membership Details'!C:J,8,FALSE)</f>
        <v>39707</v>
      </c>
      <c r="F242" s="198" t="b">
        <f t="shared" si="3"/>
        <v>1</v>
      </c>
      <c r="G242">
        <v>1308</v>
      </c>
      <c r="H242" s="119"/>
      <c r="I242" s="119"/>
      <c r="J242" s="119"/>
      <c r="K242" s="119"/>
      <c r="L242" s="53"/>
      <c r="M242" s="127"/>
    </row>
    <row r="243" spans="1:13">
      <c r="A243" s="118">
        <v>514</v>
      </c>
      <c r="B243" s="53" t="s">
        <v>158</v>
      </c>
      <c r="C243" s="83">
        <v>275</v>
      </c>
      <c r="D243" s="123">
        <v>40390</v>
      </c>
      <c r="E243" s="198">
        <f>VLOOKUP(A243,'Membership Details'!C:J,8,FALSE)</f>
        <v>39707</v>
      </c>
      <c r="F243" s="198" t="b">
        <f t="shared" si="3"/>
        <v>1</v>
      </c>
      <c r="G243">
        <v>522.25</v>
      </c>
      <c r="H243" s="119"/>
      <c r="I243" s="119"/>
      <c r="J243" s="119"/>
      <c r="K243" s="119"/>
      <c r="L243" s="53"/>
      <c r="M243" s="127"/>
    </row>
    <row r="244" spans="1:13">
      <c r="A244" s="118">
        <v>515</v>
      </c>
      <c r="B244" s="53" t="s">
        <v>158</v>
      </c>
      <c r="C244" s="83">
        <v>276</v>
      </c>
      <c r="D244" s="123">
        <v>40390</v>
      </c>
      <c r="E244" s="198">
        <f>VLOOKUP(A244,'Membership Details'!C:J,8,FALSE)</f>
        <v>39707</v>
      </c>
      <c r="F244" s="198" t="b">
        <f t="shared" si="3"/>
        <v>1</v>
      </c>
      <c r="G244">
        <v>677.16</v>
      </c>
      <c r="H244" s="119"/>
      <c r="I244" s="119"/>
      <c r="J244" s="119"/>
      <c r="K244" s="119"/>
      <c r="L244" s="53"/>
      <c r="M244" s="127"/>
    </row>
    <row r="245" spans="1:13">
      <c r="A245" s="118">
        <v>516</v>
      </c>
      <c r="B245" s="53" t="s">
        <v>158</v>
      </c>
      <c r="C245" s="83">
        <v>277</v>
      </c>
      <c r="D245" s="123">
        <v>40390</v>
      </c>
      <c r="E245" s="198">
        <f>VLOOKUP(A245,'Membership Details'!C:J,8,FALSE)</f>
        <v>39707</v>
      </c>
      <c r="F245" s="198" t="b">
        <f t="shared" si="3"/>
        <v>1</v>
      </c>
      <c r="G245">
        <v>1511</v>
      </c>
      <c r="H245" s="119"/>
      <c r="I245" s="119"/>
      <c r="J245" s="119"/>
      <c r="K245" s="119"/>
      <c r="L245" s="53"/>
      <c r="M245" s="127"/>
    </row>
    <row r="246" spans="1:13">
      <c r="A246" s="118">
        <v>517</v>
      </c>
      <c r="B246" s="53" t="s">
        <v>158</v>
      </c>
      <c r="C246" s="83">
        <v>279</v>
      </c>
      <c r="D246" s="123">
        <v>40390</v>
      </c>
      <c r="E246" s="198">
        <f>VLOOKUP(A246,'Membership Details'!C:J,8,FALSE)</f>
        <v>36982</v>
      </c>
      <c r="F246" s="198" t="b">
        <f t="shared" si="3"/>
        <v>1</v>
      </c>
      <c r="G246">
        <v>40561</v>
      </c>
      <c r="H246" s="119"/>
      <c r="I246" s="119"/>
      <c r="J246" s="119"/>
      <c r="K246" s="119"/>
      <c r="L246" s="53"/>
      <c r="M246" s="127"/>
    </row>
    <row r="247" spans="1:13">
      <c r="A247" s="118">
        <v>221</v>
      </c>
      <c r="B247" s="53" t="s">
        <v>158</v>
      </c>
      <c r="C247" s="83">
        <v>280</v>
      </c>
      <c r="D247" s="123">
        <v>40390</v>
      </c>
      <c r="E247" s="198">
        <f>VLOOKUP(A247,'Membership Details'!C:J,8,FALSE)</f>
        <v>36982</v>
      </c>
      <c r="F247" s="198" t="b">
        <f t="shared" si="3"/>
        <v>1</v>
      </c>
      <c r="G247">
        <v>4832</v>
      </c>
      <c r="H247" s="119"/>
      <c r="I247" s="119"/>
      <c r="J247" s="119"/>
      <c r="K247" s="119"/>
      <c r="L247" s="53"/>
      <c r="M247" s="127"/>
    </row>
    <row r="248" spans="1:13">
      <c r="A248" s="118">
        <v>58</v>
      </c>
      <c r="B248" s="53" t="s">
        <v>158</v>
      </c>
      <c r="C248" s="83">
        <v>281</v>
      </c>
      <c r="D248" s="123">
        <v>40390</v>
      </c>
      <c r="E248" s="198">
        <f>VLOOKUP(A248,'Membership Details'!C:J,8,FALSE)</f>
        <v>36982</v>
      </c>
      <c r="F248" s="198" t="b">
        <f t="shared" si="3"/>
        <v>1</v>
      </c>
      <c r="G248">
        <v>12036</v>
      </c>
      <c r="H248" s="119"/>
      <c r="I248" s="119"/>
      <c r="J248" s="119"/>
      <c r="K248" s="119"/>
      <c r="L248" s="53"/>
      <c r="M248" s="127"/>
    </row>
    <row r="249" spans="1:13">
      <c r="A249" s="118">
        <v>518</v>
      </c>
      <c r="B249" s="53" t="s">
        <v>158</v>
      </c>
      <c r="C249" s="83">
        <v>283</v>
      </c>
      <c r="D249" s="123">
        <v>40390</v>
      </c>
      <c r="E249" s="198">
        <f>VLOOKUP(A249,'Membership Details'!C:J,8,FALSE)</f>
        <v>39707</v>
      </c>
      <c r="F249" s="198" t="b">
        <f t="shared" si="3"/>
        <v>1</v>
      </c>
      <c r="G249">
        <v>696.6</v>
      </c>
      <c r="H249" s="119"/>
      <c r="I249" s="119"/>
      <c r="J249" s="119"/>
      <c r="K249" s="119"/>
      <c r="L249" s="53"/>
      <c r="M249" s="127"/>
    </row>
    <row r="250" spans="1:13">
      <c r="A250" s="118">
        <v>291</v>
      </c>
      <c r="B250" s="53" t="s">
        <v>158</v>
      </c>
      <c r="C250" s="83">
        <v>284</v>
      </c>
      <c r="D250" s="123">
        <v>40390</v>
      </c>
      <c r="E250" s="198">
        <f>VLOOKUP(A250,'Membership Details'!C:J,8,FALSE)</f>
        <v>39707</v>
      </c>
      <c r="F250" s="198" t="b">
        <f t="shared" si="3"/>
        <v>1</v>
      </c>
      <c r="G250">
        <v>97.65</v>
      </c>
      <c r="H250" s="119"/>
      <c r="I250" s="119"/>
      <c r="J250" s="119"/>
      <c r="K250" s="119"/>
      <c r="L250" s="53"/>
      <c r="M250" s="127"/>
    </row>
    <row r="251" spans="1:13">
      <c r="A251" s="118">
        <v>519</v>
      </c>
      <c r="B251" s="53" t="s">
        <v>158</v>
      </c>
      <c r="C251" s="83">
        <v>285</v>
      </c>
      <c r="D251" s="123">
        <v>40390</v>
      </c>
      <c r="E251" s="198">
        <f>VLOOKUP(A251,'Membership Details'!C:J,8,FALSE)</f>
        <v>36982</v>
      </c>
      <c r="F251" s="198" t="b">
        <f t="shared" si="3"/>
        <v>1</v>
      </c>
      <c r="G251">
        <v>404</v>
      </c>
      <c r="H251" s="119"/>
      <c r="I251" s="119"/>
      <c r="J251" s="119"/>
      <c r="K251" s="119"/>
      <c r="L251" s="53"/>
      <c r="M251" s="127"/>
    </row>
    <row r="252" spans="1:13">
      <c r="A252" s="118">
        <v>520</v>
      </c>
      <c r="B252" s="53" t="s">
        <v>158</v>
      </c>
      <c r="C252" s="83">
        <v>286</v>
      </c>
      <c r="D252" s="123">
        <v>40390</v>
      </c>
      <c r="E252" s="198">
        <f>VLOOKUP(A252,'Membership Details'!C:J,8,FALSE)</f>
        <v>36982</v>
      </c>
      <c r="F252" s="198" t="b">
        <f t="shared" si="3"/>
        <v>1</v>
      </c>
      <c r="G252">
        <v>801.5</v>
      </c>
      <c r="H252" s="119"/>
      <c r="I252" s="119"/>
      <c r="J252" s="119"/>
      <c r="K252" s="119"/>
      <c r="L252" s="53"/>
      <c r="M252" s="127"/>
    </row>
    <row r="253" spans="1:13">
      <c r="A253" s="118">
        <v>521</v>
      </c>
      <c r="B253" s="53" t="s">
        <v>158</v>
      </c>
      <c r="C253" s="83">
        <v>287</v>
      </c>
      <c r="D253" s="123">
        <v>40390</v>
      </c>
      <c r="E253" s="198">
        <f>VLOOKUP(A253,'Membership Details'!C:J,8,FALSE)</f>
        <v>36982</v>
      </c>
      <c r="F253" s="198" t="b">
        <f t="shared" si="3"/>
        <v>1</v>
      </c>
      <c r="G253">
        <v>2180.75</v>
      </c>
      <c r="H253" s="119"/>
      <c r="I253" s="119"/>
      <c r="J253" s="119"/>
      <c r="K253" s="119"/>
      <c r="L253" s="53"/>
      <c r="M253" s="127"/>
    </row>
    <row r="254" spans="1:13">
      <c r="A254" s="118">
        <v>522</v>
      </c>
      <c r="B254" s="53" t="s">
        <v>158</v>
      </c>
      <c r="C254" s="83">
        <v>288</v>
      </c>
      <c r="D254" s="123">
        <v>40390</v>
      </c>
      <c r="E254" s="198">
        <f>VLOOKUP(A254,'Membership Details'!C:J,8,FALSE)</f>
        <v>39707</v>
      </c>
      <c r="F254" s="198" t="b">
        <f t="shared" si="3"/>
        <v>1</v>
      </c>
      <c r="G254">
        <v>429</v>
      </c>
      <c r="H254" s="119"/>
      <c r="I254" s="119"/>
      <c r="J254" s="119"/>
      <c r="K254" s="119"/>
      <c r="L254" s="53"/>
      <c r="M254" s="127"/>
    </row>
    <row r="255" spans="1:13">
      <c r="A255" s="118">
        <v>125</v>
      </c>
      <c r="B255" s="53" t="s">
        <v>158</v>
      </c>
      <c r="C255" s="83">
        <v>289</v>
      </c>
      <c r="D255" s="123">
        <v>40390</v>
      </c>
      <c r="E255" s="198">
        <f>VLOOKUP(A255,'Membership Details'!C:J,8,FALSE)</f>
        <v>36982</v>
      </c>
      <c r="F255" s="198" t="b">
        <f t="shared" si="3"/>
        <v>1</v>
      </c>
      <c r="G255">
        <v>484</v>
      </c>
      <c r="H255" s="119"/>
      <c r="I255" s="119"/>
      <c r="J255" s="119"/>
      <c r="K255" s="119"/>
      <c r="L255" s="53"/>
      <c r="M255" s="127"/>
    </row>
    <row r="256" spans="1:13">
      <c r="A256" s="118">
        <v>523</v>
      </c>
      <c r="B256" s="53" t="s">
        <v>158</v>
      </c>
      <c r="C256" s="83">
        <v>290</v>
      </c>
      <c r="D256" s="123">
        <v>40390</v>
      </c>
      <c r="E256" s="198">
        <f>VLOOKUP(A256,'Membership Details'!C:J,8,FALSE)</f>
        <v>36982</v>
      </c>
      <c r="F256" s="198" t="b">
        <f t="shared" si="3"/>
        <v>1</v>
      </c>
      <c r="G256">
        <v>888</v>
      </c>
      <c r="H256" s="119"/>
      <c r="I256" s="119"/>
      <c r="J256" s="119"/>
      <c r="K256" s="119"/>
      <c r="L256" s="53"/>
      <c r="M256" s="127"/>
    </row>
    <row r="257" spans="1:13">
      <c r="A257" s="118">
        <v>524</v>
      </c>
      <c r="B257" s="53" t="s">
        <v>158</v>
      </c>
      <c r="C257" s="83">
        <v>291</v>
      </c>
      <c r="D257" s="123">
        <v>40390</v>
      </c>
      <c r="E257" s="198">
        <f>VLOOKUP(A257,'Membership Details'!C:J,8,FALSE)</f>
        <v>36982</v>
      </c>
      <c r="F257" s="198" t="b">
        <f t="shared" si="3"/>
        <v>1</v>
      </c>
      <c r="G257">
        <v>366</v>
      </c>
      <c r="H257" s="119"/>
      <c r="I257" s="119"/>
      <c r="J257" s="119"/>
      <c r="K257" s="119"/>
      <c r="L257" s="53"/>
      <c r="M257" s="127"/>
    </row>
    <row r="258" spans="1:13">
      <c r="A258" s="118">
        <v>525</v>
      </c>
      <c r="B258" s="53" t="s">
        <v>158</v>
      </c>
      <c r="C258" s="83">
        <v>292</v>
      </c>
      <c r="D258" s="123">
        <v>40390</v>
      </c>
      <c r="E258" s="198">
        <f>VLOOKUP(A258,'Membership Details'!C:J,8,FALSE)</f>
        <v>39707</v>
      </c>
      <c r="F258" s="198" t="b">
        <f t="shared" si="3"/>
        <v>1</v>
      </c>
      <c r="G258">
        <v>89.2</v>
      </c>
      <c r="H258" s="119"/>
      <c r="I258" s="119"/>
      <c r="J258" s="119"/>
      <c r="K258" s="119"/>
      <c r="L258" s="53"/>
      <c r="M258" s="127"/>
    </row>
    <row r="259" spans="1:13">
      <c r="A259" s="118">
        <v>526</v>
      </c>
      <c r="B259" s="53" t="s">
        <v>158</v>
      </c>
      <c r="C259" s="83">
        <v>293</v>
      </c>
      <c r="D259" s="123">
        <v>40390</v>
      </c>
      <c r="E259" s="198">
        <f>VLOOKUP(A259,'Membership Details'!C:J,8,FALSE)</f>
        <v>36982</v>
      </c>
      <c r="F259" s="198" t="b">
        <f t="shared" ref="F259:F322" si="4">D259&gt;=E259</f>
        <v>1</v>
      </c>
      <c r="G259">
        <v>2383</v>
      </c>
      <c r="H259" s="119"/>
      <c r="I259" s="119"/>
      <c r="J259" s="119"/>
      <c r="K259" s="119"/>
      <c r="L259" s="53"/>
      <c r="M259" s="127"/>
    </row>
    <row r="260" spans="1:13">
      <c r="A260" s="118">
        <v>527</v>
      </c>
      <c r="B260" s="53" t="s">
        <v>158</v>
      </c>
      <c r="C260" s="83">
        <v>294</v>
      </c>
      <c r="D260" s="123">
        <v>40390</v>
      </c>
      <c r="E260" s="198">
        <f>VLOOKUP(A260,'Membership Details'!C:J,8,FALSE)</f>
        <v>36982</v>
      </c>
      <c r="F260" s="198" t="b">
        <f t="shared" si="4"/>
        <v>1</v>
      </c>
      <c r="G260">
        <v>940.65</v>
      </c>
      <c r="H260" s="119"/>
      <c r="I260" s="119"/>
      <c r="J260" s="119"/>
      <c r="K260" s="119"/>
      <c r="L260" s="53"/>
      <c r="M260" s="127"/>
    </row>
    <row r="261" spans="1:13">
      <c r="A261" s="118">
        <v>528</v>
      </c>
      <c r="B261" s="53" t="s">
        <v>158</v>
      </c>
      <c r="C261" s="83">
        <v>295</v>
      </c>
      <c r="D261" s="123">
        <v>40390</v>
      </c>
      <c r="E261" s="198">
        <f>VLOOKUP(A261,'Membership Details'!C:J,8,FALSE)</f>
        <v>39707</v>
      </c>
      <c r="F261" s="198" t="b">
        <f t="shared" si="4"/>
        <v>1</v>
      </c>
      <c r="G261">
        <v>996</v>
      </c>
      <c r="H261" s="119"/>
      <c r="I261" s="119"/>
      <c r="J261" s="119"/>
      <c r="K261" s="119"/>
      <c r="L261" s="53"/>
      <c r="M261" s="127"/>
    </row>
    <row r="262" spans="1:13">
      <c r="A262" s="118">
        <v>529</v>
      </c>
      <c r="B262" s="53" t="s">
        <v>158</v>
      </c>
      <c r="C262" s="83">
        <v>297</v>
      </c>
      <c r="D262" s="123">
        <v>40390</v>
      </c>
      <c r="E262" s="198">
        <f>VLOOKUP(A262,'Membership Details'!C:J,8,FALSE)</f>
        <v>39707</v>
      </c>
      <c r="F262" s="198" t="b">
        <f t="shared" si="4"/>
        <v>1</v>
      </c>
      <c r="G262">
        <v>1142</v>
      </c>
      <c r="H262" s="119"/>
      <c r="I262" s="119"/>
      <c r="J262" s="119"/>
      <c r="K262" s="119"/>
      <c r="L262" s="53"/>
      <c r="M262" s="127"/>
    </row>
    <row r="263" spans="1:13">
      <c r="A263" s="118">
        <v>530</v>
      </c>
      <c r="B263" s="53" t="s">
        <v>158</v>
      </c>
      <c r="C263" s="83">
        <v>298</v>
      </c>
      <c r="D263" s="123">
        <v>40390</v>
      </c>
      <c r="E263" s="198">
        <f>VLOOKUP(A263,'Membership Details'!C:J,8,FALSE)</f>
        <v>36982</v>
      </c>
      <c r="F263" s="198" t="b">
        <f t="shared" si="4"/>
        <v>1</v>
      </c>
      <c r="G263">
        <v>589.75</v>
      </c>
      <c r="H263" s="119"/>
      <c r="I263" s="119"/>
      <c r="J263" s="119"/>
      <c r="K263" s="119"/>
      <c r="L263" s="53"/>
      <c r="M263" s="127"/>
    </row>
    <row r="264" spans="1:13">
      <c r="A264" s="118">
        <v>531</v>
      </c>
      <c r="B264" s="53" t="s">
        <v>158</v>
      </c>
      <c r="C264" s="83">
        <v>300</v>
      </c>
      <c r="D264" s="123">
        <v>40390</v>
      </c>
      <c r="E264" s="198">
        <f>VLOOKUP(A264,'Membership Details'!C:J,8,FALSE)</f>
        <v>39707</v>
      </c>
      <c r="F264" s="198" t="b">
        <f t="shared" si="4"/>
        <v>1</v>
      </c>
      <c r="G264">
        <v>1621</v>
      </c>
      <c r="H264" s="119"/>
      <c r="I264" s="119"/>
      <c r="J264" s="119"/>
      <c r="K264" s="119"/>
      <c r="L264" s="53"/>
      <c r="M264" s="127"/>
    </row>
    <row r="265" spans="1:13">
      <c r="A265" s="118">
        <v>532</v>
      </c>
      <c r="B265" s="53" t="s">
        <v>158</v>
      </c>
      <c r="C265" s="83">
        <v>301</v>
      </c>
      <c r="D265" s="123">
        <v>40390</v>
      </c>
      <c r="E265" s="198">
        <f>VLOOKUP(A265,'Membership Details'!C:J,8,FALSE)</f>
        <v>39707</v>
      </c>
      <c r="F265" s="198" t="b">
        <f t="shared" si="4"/>
        <v>1</v>
      </c>
      <c r="G265">
        <v>1362.8</v>
      </c>
      <c r="H265" s="119"/>
      <c r="I265" s="119"/>
      <c r="J265" s="119"/>
      <c r="K265" s="119"/>
      <c r="L265" s="53"/>
      <c r="M265" s="127"/>
    </row>
    <row r="266" spans="1:13">
      <c r="A266" s="118">
        <v>116</v>
      </c>
      <c r="B266" s="53" t="s">
        <v>158</v>
      </c>
      <c r="C266" s="83">
        <v>302</v>
      </c>
      <c r="D266" s="123">
        <v>40390</v>
      </c>
      <c r="E266" s="198">
        <f>VLOOKUP(A266,'Membership Details'!C:J,8,FALSE)</f>
        <v>36982</v>
      </c>
      <c r="F266" s="198" t="b">
        <f t="shared" si="4"/>
        <v>1</v>
      </c>
      <c r="G266">
        <v>3782</v>
      </c>
      <c r="H266" s="119"/>
      <c r="I266" s="119"/>
      <c r="J266" s="119"/>
      <c r="K266" s="119"/>
      <c r="L266" s="53"/>
      <c r="M266" s="127"/>
    </row>
    <row r="267" spans="1:13">
      <c r="A267" s="118">
        <v>216</v>
      </c>
      <c r="B267" s="53" t="s">
        <v>158</v>
      </c>
      <c r="C267" s="83">
        <v>303</v>
      </c>
      <c r="D267" s="123">
        <v>40390</v>
      </c>
      <c r="E267" s="198">
        <f>VLOOKUP(A267,'Membership Details'!C:J,8,FALSE)</f>
        <v>36982</v>
      </c>
      <c r="F267" s="198" t="b">
        <f t="shared" si="4"/>
        <v>1</v>
      </c>
      <c r="G267">
        <v>9638</v>
      </c>
      <c r="H267" s="119"/>
      <c r="I267" s="119"/>
      <c r="J267" s="119"/>
      <c r="K267" s="119"/>
      <c r="L267" s="53"/>
      <c r="M267" s="127"/>
    </row>
    <row r="268" spans="1:13">
      <c r="A268" s="118">
        <v>534</v>
      </c>
      <c r="B268" s="53" t="s">
        <v>158</v>
      </c>
      <c r="C268" s="83">
        <v>304</v>
      </c>
      <c r="D268" s="123">
        <v>40390</v>
      </c>
      <c r="E268" s="198">
        <f>VLOOKUP(A268,'Membership Details'!C:J,8,FALSE)</f>
        <v>39707</v>
      </c>
      <c r="F268" s="198" t="b">
        <f t="shared" si="4"/>
        <v>1</v>
      </c>
      <c r="G268">
        <v>43858</v>
      </c>
      <c r="H268" s="119"/>
      <c r="I268" s="119"/>
      <c r="J268" s="119"/>
      <c r="K268" s="119"/>
      <c r="L268" s="53"/>
      <c r="M268" s="127"/>
    </row>
    <row r="269" spans="1:13">
      <c r="A269" s="118">
        <v>99</v>
      </c>
      <c r="B269" s="53" t="s">
        <v>158</v>
      </c>
      <c r="C269" s="83">
        <v>305</v>
      </c>
      <c r="D269" s="123">
        <v>40390</v>
      </c>
      <c r="E269" s="198">
        <f>VLOOKUP(A269,'Membership Details'!C:J,8,FALSE)</f>
        <v>39707</v>
      </c>
      <c r="F269" s="198" t="b">
        <f t="shared" si="4"/>
        <v>1</v>
      </c>
      <c r="G269">
        <v>1787</v>
      </c>
      <c r="H269" s="119"/>
      <c r="I269" s="119"/>
      <c r="J269" s="119"/>
      <c r="K269" s="119"/>
      <c r="L269" s="53"/>
      <c r="M269" s="127"/>
    </row>
    <row r="270" spans="1:13">
      <c r="A270" s="118">
        <v>212</v>
      </c>
      <c r="B270" s="53" t="s">
        <v>158</v>
      </c>
      <c r="C270" s="83">
        <v>306</v>
      </c>
      <c r="D270" s="123">
        <v>40390</v>
      </c>
      <c r="E270" s="198">
        <f>VLOOKUP(A270,'Membership Details'!C:J,8,FALSE)</f>
        <v>39707</v>
      </c>
      <c r="F270" s="198" t="b">
        <f t="shared" si="4"/>
        <v>1</v>
      </c>
      <c r="G270">
        <v>2265</v>
      </c>
      <c r="H270" s="119"/>
      <c r="I270" s="119"/>
      <c r="J270" s="119"/>
      <c r="K270" s="119"/>
      <c r="L270" s="53"/>
      <c r="M270" s="127"/>
    </row>
    <row r="271" spans="1:13">
      <c r="A271" s="118">
        <v>536</v>
      </c>
      <c r="B271" s="53" t="s">
        <v>158</v>
      </c>
      <c r="C271" s="83">
        <v>307</v>
      </c>
      <c r="D271" s="123">
        <v>40390</v>
      </c>
      <c r="E271" s="198">
        <f>VLOOKUP(A271,'Membership Details'!C:J,8,FALSE)</f>
        <v>36982</v>
      </c>
      <c r="F271" s="198" t="b">
        <f t="shared" si="4"/>
        <v>1</v>
      </c>
      <c r="G271">
        <v>2199</v>
      </c>
      <c r="H271" s="119"/>
      <c r="I271" s="119"/>
      <c r="J271" s="119"/>
      <c r="K271" s="119"/>
      <c r="L271" s="53"/>
      <c r="M271" s="127"/>
    </row>
    <row r="272" spans="1:13">
      <c r="A272" s="118">
        <v>537</v>
      </c>
      <c r="B272" s="53" t="s">
        <v>158</v>
      </c>
      <c r="C272" s="83">
        <v>308</v>
      </c>
      <c r="D272" s="123">
        <v>40390</v>
      </c>
      <c r="E272" s="198">
        <f>VLOOKUP(A272,'Membership Details'!C:J,8,FALSE)</f>
        <v>39707</v>
      </c>
      <c r="F272" s="198" t="b">
        <f t="shared" si="4"/>
        <v>1</v>
      </c>
      <c r="G272">
        <v>1381.26</v>
      </c>
      <c r="H272" s="119"/>
      <c r="I272" s="119"/>
      <c r="J272" s="119"/>
      <c r="K272" s="119"/>
      <c r="L272" s="53"/>
      <c r="M272" s="127"/>
    </row>
    <row r="273" spans="1:13">
      <c r="A273" s="118">
        <v>224</v>
      </c>
      <c r="B273" s="53" t="s">
        <v>158</v>
      </c>
      <c r="C273" s="83">
        <v>309</v>
      </c>
      <c r="D273" s="123">
        <v>40390</v>
      </c>
      <c r="E273" s="198">
        <f>VLOOKUP(A273,'Membership Details'!C:J,8,FALSE)</f>
        <v>36982</v>
      </c>
      <c r="F273" s="198" t="b">
        <f t="shared" si="4"/>
        <v>1</v>
      </c>
      <c r="G273">
        <v>175.64</v>
      </c>
      <c r="H273" s="119"/>
      <c r="I273" s="119"/>
      <c r="J273" s="119"/>
      <c r="K273" s="119"/>
      <c r="L273" s="53"/>
      <c r="M273" s="127"/>
    </row>
    <row r="274" spans="1:13">
      <c r="A274" s="118">
        <v>211</v>
      </c>
      <c r="B274" s="53" t="s">
        <v>158</v>
      </c>
      <c r="C274" s="83">
        <v>310</v>
      </c>
      <c r="D274" s="123">
        <v>40390</v>
      </c>
      <c r="E274" s="198">
        <f>VLOOKUP(A274,'Membership Details'!C:J,8,FALSE)</f>
        <v>36982</v>
      </c>
      <c r="F274" s="198" t="b">
        <f t="shared" si="4"/>
        <v>1</v>
      </c>
      <c r="G274">
        <v>1097</v>
      </c>
      <c r="H274" s="119"/>
      <c r="I274" s="119"/>
      <c r="J274" s="119"/>
      <c r="K274" s="119"/>
      <c r="L274" s="53"/>
      <c r="M274" s="127"/>
    </row>
    <row r="275" spans="1:13">
      <c r="A275" s="118">
        <v>538</v>
      </c>
      <c r="B275" s="53" t="s">
        <v>158</v>
      </c>
      <c r="C275" s="83">
        <v>311</v>
      </c>
      <c r="D275" s="123">
        <v>40390</v>
      </c>
      <c r="E275" s="198">
        <f>VLOOKUP(A275,'Membership Details'!C:J,8,FALSE)</f>
        <v>39707</v>
      </c>
      <c r="F275" s="198" t="b">
        <f t="shared" si="4"/>
        <v>1</v>
      </c>
      <c r="G275">
        <v>477</v>
      </c>
      <c r="H275" s="119"/>
      <c r="I275" s="119"/>
      <c r="J275" s="119"/>
      <c r="K275" s="119"/>
      <c r="L275" s="53"/>
      <c r="M275" s="127"/>
    </row>
    <row r="276" spans="1:13">
      <c r="A276" s="118">
        <v>539</v>
      </c>
      <c r="B276" s="53" t="s">
        <v>158</v>
      </c>
      <c r="C276" s="83">
        <v>312</v>
      </c>
      <c r="D276" s="123">
        <v>40390</v>
      </c>
      <c r="E276" s="198">
        <f>VLOOKUP(A276,'Membership Details'!C:J,8,FALSE)</f>
        <v>39707</v>
      </c>
      <c r="F276" s="198" t="b">
        <f t="shared" si="4"/>
        <v>1</v>
      </c>
      <c r="G276">
        <v>378.45</v>
      </c>
      <c r="H276" s="119"/>
      <c r="I276" s="119"/>
      <c r="J276" s="119"/>
      <c r="K276" s="119"/>
      <c r="L276" s="53"/>
      <c r="M276" s="127"/>
    </row>
    <row r="277" spans="1:13">
      <c r="A277" s="118">
        <v>540</v>
      </c>
      <c r="B277" s="53" t="s">
        <v>158</v>
      </c>
      <c r="C277" s="83">
        <v>313</v>
      </c>
      <c r="D277" s="123">
        <v>40390</v>
      </c>
      <c r="E277" s="198">
        <f>VLOOKUP(A277,'Membership Details'!C:J,8,FALSE)</f>
        <v>39707</v>
      </c>
      <c r="F277" s="198" t="b">
        <f t="shared" si="4"/>
        <v>1</v>
      </c>
      <c r="G277">
        <v>435</v>
      </c>
      <c r="H277" s="119"/>
      <c r="I277" s="119"/>
      <c r="J277" s="119"/>
      <c r="K277" s="119"/>
      <c r="L277" s="53"/>
      <c r="M277" s="127"/>
    </row>
    <row r="278" spans="1:13">
      <c r="A278" s="118">
        <v>85</v>
      </c>
      <c r="B278" s="53" t="s">
        <v>158</v>
      </c>
      <c r="C278" s="83">
        <v>314</v>
      </c>
      <c r="D278" s="123">
        <v>40390</v>
      </c>
      <c r="E278" s="198">
        <f>VLOOKUP(A278,'Membership Details'!C:J,8,FALSE)</f>
        <v>36982</v>
      </c>
      <c r="F278" s="198" t="b">
        <f t="shared" si="4"/>
        <v>1</v>
      </c>
      <c r="G278">
        <v>4217.51</v>
      </c>
      <c r="H278" s="119"/>
      <c r="I278" s="119"/>
      <c r="J278" s="119"/>
      <c r="K278" s="119"/>
      <c r="L278" s="53"/>
      <c r="M278" s="127"/>
    </row>
    <row r="279" spans="1:13">
      <c r="A279" s="118">
        <v>541</v>
      </c>
      <c r="B279" s="53" t="s">
        <v>158</v>
      </c>
      <c r="C279" s="83">
        <v>315</v>
      </c>
      <c r="D279" s="123">
        <v>40390</v>
      </c>
      <c r="E279" s="198">
        <f>VLOOKUP(A279,'Membership Details'!C:J,8,FALSE)</f>
        <v>36982</v>
      </c>
      <c r="F279" s="198" t="b">
        <f t="shared" si="4"/>
        <v>1</v>
      </c>
      <c r="G279">
        <v>1650</v>
      </c>
      <c r="H279" s="119"/>
      <c r="I279" s="119"/>
      <c r="J279" s="119"/>
      <c r="K279" s="119"/>
      <c r="L279" s="53"/>
      <c r="M279" s="127"/>
    </row>
    <row r="280" spans="1:13">
      <c r="A280" s="118">
        <v>542</v>
      </c>
      <c r="B280" s="53" t="s">
        <v>158</v>
      </c>
      <c r="C280" s="83">
        <v>316</v>
      </c>
      <c r="D280" s="123">
        <v>40390</v>
      </c>
      <c r="E280" s="198">
        <f>VLOOKUP(A280,'Membership Details'!C:J,8,FALSE)</f>
        <v>39707</v>
      </c>
      <c r="F280" s="198" t="b">
        <f t="shared" si="4"/>
        <v>1</v>
      </c>
      <c r="G280">
        <v>8388</v>
      </c>
      <c r="H280" s="119"/>
      <c r="I280" s="119"/>
      <c r="J280" s="119"/>
      <c r="K280" s="119"/>
      <c r="L280" s="53"/>
      <c r="M280" s="127"/>
    </row>
    <row r="281" spans="1:13">
      <c r="A281" s="118">
        <v>543</v>
      </c>
      <c r="B281" s="53" t="s">
        <v>158</v>
      </c>
      <c r="C281" s="83">
        <v>317</v>
      </c>
      <c r="D281" s="123">
        <v>40390</v>
      </c>
      <c r="E281" s="198">
        <f>VLOOKUP(A281,'Membership Details'!C:J,8,FALSE)</f>
        <v>36982</v>
      </c>
      <c r="F281" s="198" t="b">
        <f t="shared" si="4"/>
        <v>1</v>
      </c>
      <c r="G281">
        <v>2926</v>
      </c>
      <c r="H281" s="119"/>
      <c r="I281" s="119"/>
      <c r="J281" s="119"/>
      <c r="K281" s="119"/>
      <c r="L281" s="53"/>
      <c r="M281" s="127"/>
    </row>
    <row r="282" spans="1:13">
      <c r="A282" s="118">
        <v>544</v>
      </c>
      <c r="B282" s="53" t="s">
        <v>158</v>
      </c>
      <c r="C282" s="83">
        <v>318</v>
      </c>
      <c r="D282" s="123">
        <v>40390</v>
      </c>
      <c r="E282" s="198">
        <f>VLOOKUP(A282,'Membership Details'!C:J,8,FALSE)</f>
        <v>36982</v>
      </c>
      <c r="F282" s="198" t="b">
        <f t="shared" si="4"/>
        <v>1</v>
      </c>
      <c r="G282">
        <v>159</v>
      </c>
      <c r="H282" s="119"/>
      <c r="I282" s="119"/>
      <c r="J282" s="119"/>
      <c r="K282" s="119"/>
      <c r="L282" s="53"/>
      <c r="M282" s="127"/>
    </row>
    <row r="283" spans="1:13">
      <c r="A283" s="118">
        <v>95</v>
      </c>
      <c r="B283" s="53" t="s">
        <v>158</v>
      </c>
      <c r="C283" s="83">
        <v>319</v>
      </c>
      <c r="D283" s="123">
        <v>40390</v>
      </c>
      <c r="E283" s="198">
        <f>VLOOKUP(A283,'Membership Details'!C:J,8,FALSE)</f>
        <v>36982</v>
      </c>
      <c r="F283" s="198" t="b">
        <f t="shared" si="4"/>
        <v>1</v>
      </c>
      <c r="G283">
        <v>230</v>
      </c>
      <c r="H283" s="119"/>
      <c r="I283" s="119"/>
      <c r="J283" s="119"/>
      <c r="K283" s="119"/>
      <c r="L283" s="53"/>
      <c r="M283" s="127"/>
    </row>
    <row r="284" spans="1:13">
      <c r="A284" s="118">
        <v>334</v>
      </c>
      <c r="B284" s="53" t="s">
        <v>158</v>
      </c>
      <c r="C284" s="83">
        <v>320</v>
      </c>
      <c r="D284" s="123">
        <v>40390</v>
      </c>
      <c r="E284" s="198">
        <f>VLOOKUP(A284,'Membership Details'!C:J,8,FALSE)</f>
        <v>39707</v>
      </c>
      <c r="F284" s="198" t="b">
        <f t="shared" si="4"/>
        <v>1</v>
      </c>
      <c r="G284">
        <v>4598.45</v>
      </c>
      <c r="H284" s="119"/>
      <c r="I284" s="119"/>
      <c r="J284" s="119"/>
      <c r="K284" s="119"/>
      <c r="L284" s="53"/>
      <c r="M284" s="127"/>
    </row>
    <row r="285" spans="1:13">
      <c r="A285" s="118">
        <v>546</v>
      </c>
      <c r="B285" s="53" t="s">
        <v>158</v>
      </c>
      <c r="C285" s="83">
        <v>322</v>
      </c>
      <c r="D285" s="123">
        <v>40390</v>
      </c>
      <c r="E285" s="198">
        <f>VLOOKUP(A285,'Membership Details'!C:J,8,FALSE)</f>
        <v>36982</v>
      </c>
      <c r="F285" s="198" t="b">
        <f t="shared" si="4"/>
        <v>1</v>
      </c>
      <c r="G285">
        <v>4429</v>
      </c>
      <c r="H285" s="119"/>
      <c r="I285" s="119"/>
      <c r="J285" s="119"/>
      <c r="K285" s="119"/>
      <c r="L285" s="53"/>
      <c r="M285" s="127"/>
    </row>
    <row r="286" spans="1:13">
      <c r="A286" s="118">
        <v>547</v>
      </c>
      <c r="B286" s="53" t="s">
        <v>158</v>
      </c>
      <c r="C286" s="83">
        <v>323</v>
      </c>
      <c r="D286" s="123">
        <v>40390</v>
      </c>
      <c r="E286" s="198">
        <f>VLOOKUP(A286,'Membership Details'!C:J,8,FALSE)</f>
        <v>39707</v>
      </c>
      <c r="F286" s="198" t="b">
        <f t="shared" si="4"/>
        <v>1</v>
      </c>
      <c r="G286">
        <v>5688</v>
      </c>
      <c r="H286" s="119"/>
      <c r="I286" s="119"/>
      <c r="J286" s="119"/>
      <c r="K286" s="119"/>
      <c r="L286" s="53"/>
      <c r="M286" s="127"/>
    </row>
    <row r="287" spans="1:13">
      <c r="A287" s="118">
        <v>548</v>
      </c>
      <c r="B287" s="53" t="s">
        <v>158</v>
      </c>
      <c r="C287" s="83">
        <v>324</v>
      </c>
      <c r="D287" s="123">
        <v>40390</v>
      </c>
      <c r="E287" s="198">
        <f>VLOOKUP(A287,'Membership Details'!C:J,8,FALSE)</f>
        <v>36982</v>
      </c>
      <c r="F287" s="198" t="b">
        <f t="shared" si="4"/>
        <v>1</v>
      </c>
      <c r="G287">
        <v>958</v>
      </c>
      <c r="H287" s="119"/>
      <c r="I287" s="119"/>
      <c r="J287" s="119"/>
      <c r="K287" s="119"/>
      <c r="L287" s="53"/>
      <c r="M287" s="127"/>
    </row>
    <row r="288" spans="1:13">
      <c r="A288" s="118">
        <v>549</v>
      </c>
      <c r="B288" s="53" t="s">
        <v>158</v>
      </c>
      <c r="C288" s="83">
        <v>325</v>
      </c>
      <c r="D288" s="123">
        <v>40390</v>
      </c>
      <c r="E288" s="198">
        <f>VLOOKUP(A288,'Membership Details'!C:J,8,FALSE)</f>
        <v>39707</v>
      </c>
      <c r="F288" s="198" t="b">
        <f t="shared" si="4"/>
        <v>1</v>
      </c>
      <c r="G288">
        <v>1052</v>
      </c>
      <c r="H288" s="119"/>
      <c r="I288" s="119"/>
      <c r="J288" s="119"/>
      <c r="K288" s="119"/>
      <c r="L288" s="53"/>
      <c r="M288" s="127"/>
    </row>
    <row r="289" spans="1:13">
      <c r="A289" s="118">
        <v>2575</v>
      </c>
      <c r="B289" s="53" t="s">
        <v>158</v>
      </c>
      <c r="C289" s="83">
        <v>326</v>
      </c>
      <c r="D289" s="123">
        <v>40390</v>
      </c>
      <c r="E289" s="198">
        <f>VLOOKUP(A289,'Membership Details'!C:J,8,FALSE)</f>
        <v>36982</v>
      </c>
      <c r="F289" s="198" t="b">
        <f t="shared" si="4"/>
        <v>1</v>
      </c>
      <c r="G289">
        <v>638</v>
      </c>
      <c r="H289" s="119"/>
      <c r="I289" s="119"/>
      <c r="J289" s="119"/>
      <c r="K289" s="119"/>
      <c r="L289" s="53"/>
      <c r="M289" s="127"/>
    </row>
    <row r="290" spans="1:13">
      <c r="A290" s="118">
        <v>550</v>
      </c>
      <c r="B290" s="53" t="s">
        <v>158</v>
      </c>
      <c r="C290" s="83">
        <v>327</v>
      </c>
      <c r="D290" s="123">
        <v>40390</v>
      </c>
      <c r="E290" s="198">
        <f>VLOOKUP(A290,'Membership Details'!C:J,8,FALSE)</f>
        <v>39707</v>
      </c>
      <c r="F290" s="198" t="b">
        <f t="shared" si="4"/>
        <v>1</v>
      </c>
      <c r="G290">
        <v>310</v>
      </c>
      <c r="H290" s="119"/>
      <c r="I290" s="119"/>
      <c r="J290" s="119"/>
      <c r="K290" s="119"/>
      <c r="L290" s="53"/>
      <c r="M290" s="127"/>
    </row>
    <row r="291" spans="1:13">
      <c r="A291" s="118">
        <v>551</v>
      </c>
      <c r="B291" s="53" t="s">
        <v>158</v>
      </c>
      <c r="C291" s="83">
        <v>329</v>
      </c>
      <c r="D291" s="123">
        <v>40390</v>
      </c>
      <c r="E291" s="198">
        <f>VLOOKUP(A291,'Membership Details'!C:J,8,FALSE)</f>
        <v>36982</v>
      </c>
      <c r="F291" s="198" t="b">
        <f t="shared" si="4"/>
        <v>1</v>
      </c>
      <c r="G291">
        <v>11932</v>
      </c>
      <c r="H291" s="119"/>
      <c r="I291" s="119"/>
      <c r="J291" s="119"/>
      <c r="K291" s="119"/>
      <c r="L291" s="53"/>
      <c r="M291" s="127"/>
    </row>
    <row r="292" spans="1:13">
      <c r="A292" s="118">
        <v>552</v>
      </c>
      <c r="B292" s="53" t="s">
        <v>158</v>
      </c>
      <c r="C292" s="83">
        <v>330</v>
      </c>
      <c r="D292" s="123">
        <v>40390</v>
      </c>
      <c r="E292" s="198">
        <f>VLOOKUP(A292,'Membership Details'!C:J,8,FALSE)</f>
        <v>39707</v>
      </c>
      <c r="F292" s="198" t="b">
        <f t="shared" si="4"/>
        <v>1</v>
      </c>
      <c r="G292">
        <v>315</v>
      </c>
      <c r="H292" s="119"/>
      <c r="I292" s="119"/>
      <c r="J292" s="119"/>
      <c r="K292" s="119"/>
      <c r="L292" s="53"/>
      <c r="M292" s="127"/>
    </row>
    <row r="293" spans="1:13">
      <c r="A293" s="118">
        <v>244</v>
      </c>
      <c r="B293" s="53" t="s">
        <v>158</v>
      </c>
      <c r="C293" s="83">
        <v>331</v>
      </c>
      <c r="D293" s="123">
        <v>40390</v>
      </c>
      <c r="E293" s="198">
        <f>VLOOKUP(A293,'Membership Details'!C:J,8,FALSE)</f>
        <v>36982</v>
      </c>
      <c r="F293" s="198" t="b">
        <f t="shared" si="4"/>
        <v>1</v>
      </c>
      <c r="G293">
        <v>329.77</v>
      </c>
      <c r="H293" s="119"/>
      <c r="I293" s="119"/>
      <c r="J293" s="119"/>
      <c r="K293" s="119"/>
      <c r="L293" s="53"/>
      <c r="M293" s="127"/>
    </row>
    <row r="294" spans="1:13">
      <c r="A294" s="118">
        <v>553</v>
      </c>
      <c r="B294" s="53" t="s">
        <v>158</v>
      </c>
      <c r="C294" s="83">
        <v>332</v>
      </c>
      <c r="D294" s="123">
        <v>40390</v>
      </c>
      <c r="E294" s="198">
        <f>VLOOKUP(A294,'Membership Details'!C:J,8,FALSE)</f>
        <v>36982</v>
      </c>
      <c r="F294" s="198" t="b">
        <f t="shared" si="4"/>
        <v>1</v>
      </c>
      <c r="G294">
        <v>3850</v>
      </c>
      <c r="H294" s="119"/>
      <c r="I294" s="119"/>
      <c r="J294" s="119"/>
      <c r="K294" s="119"/>
      <c r="L294" s="53"/>
      <c r="M294" s="127"/>
    </row>
    <row r="295" spans="1:13">
      <c r="A295" s="118">
        <v>117</v>
      </c>
      <c r="B295" s="53" t="s">
        <v>158</v>
      </c>
      <c r="C295" s="83">
        <v>333</v>
      </c>
      <c r="D295" s="123">
        <v>40390</v>
      </c>
      <c r="E295" s="198">
        <f>VLOOKUP(A295,'Membership Details'!C:J,8,FALSE)</f>
        <v>36982</v>
      </c>
      <c r="F295" s="198" t="b">
        <f t="shared" si="4"/>
        <v>1</v>
      </c>
      <c r="G295">
        <v>333.6</v>
      </c>
      <c r="H295" s="119"/>
      <c r="I295" s="119"/>
      <c r="J295" s="119"/>
      <c r="K295" s="119"/>
      <c r="L295" s="53"/>
      <c r="M295" s="127"/>
    </row>
    <row r="296" spans="1:13">
      <c r="A296" s="118">
        <v>242</v>
      </c>
      <c r="B296" s="53" t="s">
        <v>158</v>
      </c>
      <c r="C296" s="83">
        <v>334</v>
      </c>
      <c r="D296" s="123">
        <v>40390</v>
      </c>
      <c r="E296" s="198">
        <f>VLOOKUP(A296,'Membership Details'!C:J,8,FALSE)</f>
        <v>36982</v>
      </c>
      <c r="F296" s="198" t="b">
        <f t="shared" si="4"/>
        <v>1</v>
      </c>
      <c r="G296">
        <v>4498</v>
      </c>
      <c r="H296" s="119"/>
      <c r="I296" s="119"/>
      <c r="J296" s="119"/>
      <c r="K296" s="119"/>
      <c r="L296" s="53"/>
      <c r="M296" s="127"/>
    </row>
    <row r="297" spans="1:13">
      <c r="A297" s="118">
        <v>554</v>
      </c>
      <c r="B297" s="53" t="s">
        <v>158</v>
      </c>
      <c r="C297" s="83">
        <v>335</v>
      </c>
      <c r="D297" s="123">
        <v>40390</v>
      </c>
      <c r="E297" s="198">
        <f>VLOOKUP(A297,'Membership Details'!C:J,8,FALSE)</f>
        <v>36982</v>
      </c>
      <c r="F297" s="198" t="b">
        <f t="shared" si="4"/>
        <v>1</v>
      </c>
      <c r="G297">
        <v>653</v>
      </c>
      <c r="H297" s="119"/>
      <c r="I297" s="119"/>
      <c r="J297" s="119"/>
      <c r="K297" s="119"/>
      <c r="L297" s="53"/>
      <c r="M297" s="127"/>
    </row>
    <row r="298" spans="1:13">
      <c r="A298" s="118">
        <v>555</v>
      </c>
      <c r="B298" s="53" t="s">
        <v>158</v>
      </c>
      <c r="C298" s="83">
        <v>336</v>
      </c>
      <c r="D298" s="123">
        <v>40390</v>
      </c>
      <c r="E298" s="198">
        <f>VLOOKUP(A298,'Membership Details'!C:J,8,FALSE)</f>
        <v>36982</v>
      </c>
      <c r="F298" s="198" t="b">
        <f t="shared" si="4"/>
        <v>1</v>
      </c>
      <c r="G298">
        <v>8080.15</v>
      </c>
      <c r="H298" s="119"/>
      <c r="I298" s="119"/>
      <c r="J298" s="119"/>
      <c r="K298" s="119"/>
      <c r="L298" s="53"/>
      <c r="M298" s="127"/>
    </row>
    <row r="299" spans="1:13">
      <c r="A299" s="118">
        <v>556</v>
      </c>
      <c r="B299" s="53" t="s">
        <v>158</v>
      </c>
      <c r="C299" s="83">
        <v>337</v>
      </c>
      <c r="D299" s="123">
        <v>40390</v>
      </c>
      <c r="E299" s="198">
        <f>VLOOKUP(A299,'Membership Details'!C:J,8,FALSE)</f>
        <v>36982</v>
      </c>
      <c r="F299" s="198" t="b">
        <f t="shared" si="4"/>
        <v>1</v>
      </c>
      <c r="G299">
        <v>3796.55</v>
      </c>
      <c r="H299" s="119"/>
      <c r="I299" s="119"/>
      <c r="J299" s="119"/>
      <c r="K299" s="119"/>
      <c r="L299" s="53"/>
      <c r="M299" s="127"/>
    </row>
    <row r="300" spans="1:13">
      <c r="A300" s="118">
        <v>557</v>
      </c>
      <c r="B300" s="53" t="s">
        <v>158</v>
      </c>
      <c r="C300" s="83">
        <v>338</v>
      </c>
      <c r="D300" s="123">
        <v>40390</v>
      </c>
      <c r="E300" s="198">
        <f>VLOOKUP(A300,'Membership Details'!C:J,8,FALSE)</f>
        <v>39707</v>
      </c>
      <c r="F300" s="198" t="b">
        <f t="shared" si="4"/>
        <v>1</v>
      </c>
      <c r="G300">
        <v>2650</v>
      </c>
      <c r="H300" s="119"/>
      <c r="I300" s="119"/>
      <c r="J300" s="119"/>
      <c r="K300" s="119"/>
      <c r="L300" s="53"/>
      <c r="M300" s="127"/>
    </row>
    <row r="301" spans="1:13">
      <c r="A301" s="118">
        <v>558</v>
      </c>
      <c r="B301" s="53" t="s">
        <v>158</v>
      </c>
      <c r="C301" s="83">
        <v>339</v>
      </c>
      <c r="D301" s="123">
        <v>40390</v>
      </c>
      <c r="E301" s="198">
        <f>VLOOKUP(A301,'Membership Details'!C:J,8,FALSE)</f>
        <v>39707</v>
      </c>
      <c r="F301" s="198" t="b">
        <f t="shared" si="4"/>
        <v>1</v>
      </c>
      <c r="G301">
        <v>3383</v>
      </c>
      <c r="H301" s="119"/>
      <c r="I301" s="119"/>
      <c r="J301" s="119"/>
      <c r="K301" s="119"/>
      <c r="L301" s="53"/>
      <c r="M301" s="127"/>
    </row>
    <row r="302" spans="1:13">
      <c r="A302" s="118">
        <v>559</v>
      </c>
      <c r="B302" s="53" t="s">
        <v>158</v>
      </c>
      <c r="C302" s="83">
        <v>341</v>
      </c>
      <c r="D302" s="123">
        <v>40390</v>
      </c>
      <c r="E302" s="198">
        <f>VLOOKUP(A302,'Membership Details'!C:J,8,FALSE)</f>
        <v>36982</v>
      </c>
      <c r="F302" s="198" t="b">
        <f t="shared" si="4"/>
        <v>1</v>
      </c>
      <c r="G302">
        <v>215</v>
      </c>
      <c r="H302" s="119"/>
      <c r="I302" s="119"/>
      <c r="J302" s="119"/>
      <c r="K302" s="119"/>
      <c r="L302" s="53"/>
      <c r="M302" s="127"/>
    </row>
    <row r="303" spans="1:13">
      <c r="A303" s="118">
        <v>560</v>
      </c>
      <c r="B303" s="53" t="s">
        <v>158</v>
      </c>
      <c r="C303" s="83">
        <v>342</v>
      </c>
      <c r="D303" s="123">
        <v>40390</v>
      </c>
      <c r="E303" s="198">
        <f>VLOOKUP(A303,'Membership Details'!C:J,8,FALSE)</f>
        <v>36982</v>
      </c>
      <c r="F303" s="198" t="b">
        <f t="shared" si="4"/>
        <v>1</v>
      </c>
      <c r="G303">
        <v>778</v>
      </c>
      <c r="H303" s="119"/>
      <c r="I303" s="119"/>
      <c r="J303" s="119"/>
      <c r="K303" s="119"/>
      <c r="L303" s="53"/>
      <c r="M303" s="127"/>
    </row>
    <row r="304" spans="1:13">
      <c r="A304" s="118">
        <v>561</v>
      </c>
      <c r="B304" s="53" t="s">
        <v>158</v>
      </c>
      <c r="C304" s="83">
        <v>343</v>
      </c>
      <c r="D304" s="123">
        <v>40390</v>
      </c>
      <c r="E304" s="198">
        <f>VLOOKUP(A304,'Membership Details'!C:J,8,FALSE)</f>
        <v>36982</v>
      </c>
      <c r="F304" s="198" t="b">
        <f t="shared" si="4"/>
        <v>1</v>
      </c>
      <c r="G304">
        <v>1825.65</v>
      </c>
      <c r="H304" s="119"/>
      <c r="I304" s="119"/>
      <c r="J304" s="119"/>
      <c r="K304" s="119"/>
      <c r="L304" s="53"/>
      <c r="M304" s="127"/>
    </row>
    <row r="305" spans="1:13">
      <c r="A305" s="118">
        <v>562</v>
      </c>
      <c r="B305" s="53" t="s">
        <v>158</v>
      </c>
      <c r="C305" s="83">
        <v>344</v>
      </c>
      <c r="D305" s="123">
        <v>40390</v>
      </c>
      <c r="E305" s="198">
        <f>VLOOKUP(A305,'Membership Details'!C:J,8,FALSE)</f>
        <v>39707</v>
      </c>
      <c r="F305" s="198" t="b">
        <f t="shared" si="4"/>
        <v>1</v>
      </c>
      <c r="G305">
        <v>562</v>
      </c>
      <c r="H305" s="119"/>
      <c r="I305" s="119"/>
      <c r="J305" s="119"/>
      <c r="K305" s="119"/>
      <c r="L305" s="53"/>
      <c r="M305" s="127"/>
    </row>
    <row r="306" spans="1:13">
      <c r="A306" s="118">
        <v>563</v>
      </c>
      <c r="B306" s="53" t="s">
        <v>158</v>
      </c>
      <c r="C306" s="83">
        <v>345</v>
      </c>
      <c r="D306" s="123">
        <v>40390</v>
      </c>
      <c r="E306" s="198">
        <f>VLOOKUP(A306,'Membership Details'!C:J,8,FALSE)</f>
        <v>39707</v>
      </c>
      <c r="F306" s="198" t="b">
        <f t="shared" si="4"/>
        <v>1</v>
      </c>
      <c r="G306">
        <v>6194</v>
      </c>
      <c r="H306" s="119"/>
      <c r="I306" s="119"/>
      <c r="J306" s="119"/>
      <c r="K306" s="119"/>
      <c r="L306" s="53"/>
      <c r="M306" s="127"/>
    </row>
    <row r="307" spans="1:13">
      <c r="A307" s="118">
        <v>92</v>
      </c>
      <c r="B307" s="53" t="s">
        <v>158</v>
      </c>
      <c r="C307" s="83">
        <v>346</v>
      </c>
      <c r="D307" s="123">
        <v>40390</v>
      </c>
      <c r="E307" s="198">
        <f>VLOOKUP(A307,'Membership Details'!C:J,8,FALSE)</f>
        <v>39707</v>
      </c>
      <c r="F307" s="198" t="b">
        <f t="shared" si="4"/>
        <v>1</v>
      </c>
      <c r="G307">
        <v>5460</v>
      </c>
      <c r="H307" s="119"/>
      <c r="I307" s="119"/>
      <c r="J307" s="119"/>
      <c r="K307" s="119"/>
      <c r="L307" s="53"/>
      <c r="M307" s="127"/>
    </row>
    <row r="308" spans="1:13">
      <c r="A308" s="118">
        <v>564</v>
      </c>
      <c r="B308" s="53" t="s">
        <v>158</v>
      </c>
      <c r="C308" s="83">
        <v>347</v>
      </c>
      <c r="D308" s="123">
        <v>40390</v>
      </c>
      <c r="E308" s="198">
        <f>VLOOKUP(A308,'Membership Details'!C:J,8,FALSE)</f>
        <v>36982</v>
      </c>
      <c r="F308" s="198" t="b">
        <f t="shared" si="4"/>
        <v>1</v>
      </c>
      <c r="G308">
        <v>3817</v>
      </c>
      <c r="H308" s="119"/>
      <c r="I308" s="119"/>
      <c r="J308" s="119"/>
      <c r="K308" s="119"/>
      <c r="L308" s="53"/>
      <c r="M308" s="127"/>
    </row>
    <row r="309" spans="1:13">
      <c r="A309" s="118">
        <v>565</v>
      </c>
      <c r="B309" s="53" t="s">
        <v>158</v>
      </c>
      <c r="C309" s="83">
        <v>348</v>
      </c>
      <c r="D309" s="123">
        <v>40390</v>
      </c>
      <c r="E309" s="198">
        <f>VLOOKUP(A309,'Membership Details'!C:J,8,FALSE)</f>
        <v>36982</v>
      </c>
      <c r="F309" s="198" t="b">
        <f t="shared" si="4"/>
        <v>1</v>
      </c>
      <c r="G309">
        <v>4287</v>
      </c>
      <c r="H309" s="119"/>
      <c r="I309" s="119"/>
      <c r="J309" s="119"/>
      <c r="K309" s="119"/>
      <c r="L309" s="53"/>
      <c r="M309" s="127"/>
    </row>
    <row r="310" spans="1:13">
      <c r="A310" s="118">
        <v>566</v>
      </c>
      <c r="B310" s="53" t="s">
        <v>158</v>
      </c>
      <c r="C310" s="83">
        <v>349</v>
      </c>
      <c r="D310" s="123">
        <v>40390</v>
      </c>
      <c r="E310" s="198">
        <f>VLOOKUP(A310,'Membership Details'!C:J,8,FALSE)</f>
        <v>39707</v>
      </c>
      <c r="F310" s="198" t="b">
        <f t="shared" si="4"/>
        <v>1</v>
      </c>
      <c r="G310">
        <v>455</v>
      </c>
      <c r="H310" s="119"/>
      <c r="I310" s="119"/>
      <c r="J310" s="119"/>
      <c r="K310" s="119"/>
      <c r="L310" s="53"/>
      <c r="M310" s="127"/>
    </row>
    <row r="311" spans="1:13">
      <c r="A311" s="118">
        <v>567</v>
      </c>
      <c r="B311" s="53" t="s">
        <v>158</v>
      </c>
      <c r="C311" s="83">
        <v>350</v>
      </c>
      <c r="D311" s="123">
        <v>40390</v>
      </c>
      <c r="E311" s="198">
        <f>VLOOKUP(A311,'Membership Details'!C:J,8,FALSE)</f>
        <v>36982</v>
      </c>
      <c r="F311" s="198" t="b">
        <f t="shared" si="4"/>
        <v>1</v>
      </c>
      <c r="G311">
        <v>8653</v>
      </c>
      <c r="H311" s="119"/>
      <c r="I311" s="119"/>
      <c r="J311" s="119"/>
      <c r="K311" s="119"/>
      <c r="L311" s="53"/>
      <c r="M311" s="127"/>
    </row>
    <row r="312" spans="1:13">
      <c r="A312" s="118">
        <v>568</v>
      </c>
      <c r="B312" s="53" t="s">
        <v>158</v>
      </c>
      <c r="C312" s="83">
        <v>351</v>
      </c>
      <c r="D312" s="123">
        <v>40390</v>
      </c>
      <c r="E312" s="198">
        <f>VLOOKUP(A312,'Membership Details'!C:J,8,FALSE)</f>
        <v>36982</v>
      </c>
      <c r="F312" s="198" t="b">
        <f t="shared" si="4"/>
        <v>1</v>
      </c>
      <c r="G312">
        <v>20849</v>
      </c>
      <c r="H312" s="119"/>
      <c r="I312" s="119"/>
      <c r="J312" s="119"/>
      <c r="K312" s="119"/>
      <c r="L312" s="53"/>
      <c r="M312" s="127"/>
    </row>
    <row r="313" spans="1:13">
      <c r="A313" s="118">
        <v>569</v>
      </c>
      <c r="B313" s="53" t="s">
        <v>158</v>
      </c>
      <c r="C313" s="83">
        <v>352</v>
      </c>
      <c r="D313" s="123">
        <v>40390</v>
      </c>
      <c r="E313" s="198">
        <f>VLOOKUP(A313,'Membership Details'!C:J,8,FALSE)</f>
        <v>36982</v>
      </c>
      <c r="F313" s="198" t="b">
        <f t="shared" si="4"/>
        <v>1</v>
      </c>
      <c r="G313">
        <v>304932</v>
      </c>
      <c r="H313" s="119"/>
      <c r="I313" s="119"/>
      <c r="J313" s="119"/>
      <c r="K313" s="119"/>
      <c r="L313" s="53"/>
      <c r="M313" s="127"/>
    </row>
    <row r="314" spans="1:13">
      <c r="A314" s="118">
        <v>570</v>
      </c>
      <c r="B314" s="53" t="s">
        <v>158</v>
      </c>
      <c r="C314" s="83">
        <v>354</v>
      </c>
      <c r="D314" s="123">
        <v>40390</v>
      </c>
      <c r="E314" s="198">
        <f>VLOOKUP(A314,'Membership Details'!C:J,8,FALSE)</f>
        <v>39707</v>
      </c>
      <c r="F314" s="198" t="b">
        <f t="shared" si="4"/>
        <v>1</v>
      </c>
      <c r="G314">
        <v>330</v>
      </c>
      <c r="H314" s="119"/>
      <c r="I314" s="119"/>
      <c r="J314" s="119"/>
      <c r="K314" s="119"/>
      <c r="L314" s="53"/>
      <c r="M314" s="127"/>
    </row>
    <row r="315" spans="1:13">
      <c r="A315" s="118">
        <v>571</v>
      </c>
      <c r="B315" s="53" t="s">
        <v>158</v>
      </c>
      <c r="C315" s="83">
        <v>355</v>
      </c>
      <c r="D315" s="123">
        <v>40390</v>
      </c>
      <c r="E315" s="198">
        <f>VLOOKUP(A315,'Membership Details'!C:J,8,FALSE)</f>
        <v>39707</v>
      </c>
      <c r="F315" s="198" t="b">
        <f t="shared" si="4"/>
        <v>1</v>
      </c>
      <c r="G315">
        <v>507</v>
      </c>
      <c r="H315" s="119"/>
      <c r="I315" s="119"/>
      <c r="J315" s="119"/>
      <c r="K315" s="119"/>
      <c r="L315" s="53"/>
      <c r="M315" s="127"/>
    </row>
    <row r="316" spans="1:13">
      <c r="A316" s="118">
        <v>572</v>
      </c>
      <c r="B316" s="53" t="s">
        <v>158</v>
      </c>
      <c r="C316" s="83">
        <v>356</v>
      </c>
      <c r="D316" s="123">
        <v>40390</v>
      </c>
      <c r="E316" s="198">
        <f>VLOOKUP(A316,'Membership Details'!C:J,8,FALSE)</f>
        <v>36982</v>
      </c>
      <c r="F316" s="198" t="b">
        <f t="shared" si="4"/>
        <v>1</v>
      </c>
      <c r="G316">
        <v>791</v>
      </c>
      <c r="H316" s="119"/>
      <c r="I316" s="119"/>
      <c r="J316" s="119"/>
      <c r="K316" s="119"/>
      <c r="L316" s="53"/>
      <c r="M316" s="127"/>
    </row>
    <row r="317" spans="1:13">
      <c r="A317" s="118">
        <v>573</v>
      </c>
      <c r="B317" s="53" t="s">
        <v>158</v>
      </c>
      <c r="C317" s="83">
        <v>357</v>
      </c>
      <c r="D317" s="123">
        <v>40390</v>
      </c>
      <c r="E317" s="198">
        <f>VLOOKUP(A317,'Membership Details'!C:J,8,FALSE)</f>
        <v>36982</v>
      </c>
      <c r="F317" s="198" t="b">
        <f t="shared" si="4"/>
        <v>1</v>
      </c>
      <c r="G317">
        <v>39700</v>
      </c>
      <c r="H317" s="119"/>
      <c r="I317" s="119"/>
      <c r="J317" s="119"/>
      <c r="K317" s="119"/>
      <c r="L317" s="53"/>
      <c r="M317" s="127"/>
    </row>
    <row r="318" spans="1:13">
      <c r="A318" s="118">
        <v>574</v>
      </c>
      <c r="B318" s="53" t="s">
        <v>158</v>
      </c>
      <c r="C318" s="83">
        <v>358</v>
      </c>
      <c r="D318" s="123">
        <v>40390</v>
      </c>
      <c r="E318" s="198">
        <f>VLOOKUP(A318,'Membership Details'!C:J,8,FALSE)</f>
        <v>36637</v>
      </c>
      <c r="F318" s="198" t="b">
        <f t="shared" si="4"/>
        <v>1</v>
      </c>
      <c r="G318">
        <v>2582.3000000000002</v>
      </c>
      <c r="H318" s="119"/>
      <c r="I318" s="119"/>
      <c r="J318" s="119"/>
      <c r="K318" s="119"/>
      <c r="L318" s="53"/>
      <c r="M318" s="127"/>
    </row>
    <row r="319" spans="1:13">
      <c r="A319" s="118">
        <v>575</v>
      </c>
      <c r="B319" s="53" t="s">
        <v>158</v>
      </c>
      <c r="C319" s="83">
        <v>359</v>
      </c>
      <c r="D319" s="123">
        <v>40390</v>
      </c>
      <c r="E319" s="198">
        <f>VLOOKUP(A319,'Membership Details'!C:J,8,FALSE)</f>
        <v>36982</v>
      </c>
      <c r="F319" s="198" t="b">
        <f t="shared" si="4"/>
        <v>1</v>
      </c>
      <c r="G319">
        <v>499</v>
      </c>
      <c r="H319" s="119"/>
      <c r="I319" s="119"/>
      <c r="J319" s="119"/>
      <c r="K319" s="119"/>
      <c r="L319" s="53"/>
      <c r="M319" s="127"/>
    </row>
    <row r="320" spans="1:13">
      <c r="A320" s="118">
        <v>576</v>
      </c>
      <c r="B320" s="53" t="s">
        <v>158</v>
      </c>
      <c r="C320" s="83">
        <v>360</v>
      </c>
      <c r="D320" s="123">
        <v>40390</v>
      </c>
      <c r="E320" s="198">
        <f>VLOOKUP(A320,'Membership Details'!C:J,8,FALSE)</f>
        <v>39707</v>
      </c>
      <c r="F320" s="198" t="b">
        <f t="shared" si="4"/>
        <v>1</v>
      </c>
      <c r="G320">
        <v>1756.4</v>
      </c>
      <c r="H320" s="119"/>
      <c r="I320" s="119"/>
      <c r="J320" s="119"/>
      <c r="K320" s="119"/>
      <c r="L320" s="53"/>
      <c r="M320" s="127"/>
    </row>
    <row r="321" spans="1:13">
      <c r="A321" s="118">
        <v>577</v>
      </c>
      <c r="B321" s="53" t="s">
        <v>158</v>
      </c>
      <c r="C321" s="83">
        <v>361</v>
      </c>
      <c r="D321" s="123">
        <v>40390</v>
      </c>
      <c r="E321" s="198">
        <f>VLOOKUP(A321,'Membership Details'!C:J,8,FALSE)</f>
        <v>39707</v>
      </c>
      <c r="F321" s="198" t="b">
        <f t="shared" si="4"/>
        <v>1</v>
      </c>
      <c r="G321">
        <v>8351.69</v>
      </c>
      <c r="H321" s="119"/>
      <c r="I321" s="119"/>
      <c r="J321" s="119"/>
      <c r="K321" s="119"/>
      <c r="L321" s="53"/>
      <c r="M321" s="127"/>
    </row>
    <row r="322" spans="1:13">
      <c r="A322" s="118">
        <v>94</v>
      </c>
      <c r="B322" s="53" t="s">
        <v>158</v>
      </c>
      <c r="C322" s="83">
        <v>362</v>
      </c>
      <c r="D322" s="123">
        <v>40390</v>
      </c>
      <c r="E322" s="198">
        <f>VLOOKUP(A322,'Membership Details'!C:J,8,FALSE)</f>
        <v>39707</v>
      </c>
      <c r="F322" s="198" t="b">
        <f t="shared" si="4"/>
        <v>1</v>
      </c>
      <c r="G322">
        <v>11150.29</v>
      </c>
      <c r="H322" s="119"/>
      <c r="I322" s="119"/>
      <c r="J322" s="119"/>
      <c r="K322" s="119"/>
      <c r="L322" s="53"/>
      <c r="M322" s="127"/>
    </row>
    <row r="323" spans="1:13">
      <c r="A323" s="118">
        <v>71</v>
      </c>
      <c r="B323" s="53" t="s">
        <v>158</v>
      </c>
      <c r="C323" s="83">
        <v>363</v>
      </c>
      <c r="D323" s="123">
        <v>40390</v>
      </c>
      <c r="E323" s="198">
        <f>VLOOKUP(A323,'Membership Details'!C:J,8,FALSE)</f>
        <v>39707</v>
      </c>
      <c r="F323" s="198" t="b">
        <f t="shared" ref="F323:F386" si="5">D323&gt;=E323</f>
        <v>1</v>
      </c>
      <c r="G323">
        <v>679</v>
      </c>
      <c r="H323" s="119"/>
      <c r="I323" s="119"/>
      <c r="J323" s="119"/>
      <c r="K323" s="119"/>
      <c r="L323" s="53"/>
      <c r="M323" s="127"/>
    </row>
    <row r="324" spans="1:13">
      <c r="A324" s="118">
        <v>578</v>
      </c>
      <c r="B324" s="53" t="s">
        <v>158</v>
      </c>
      <c r="C324" s="83">
        <v>364</v>
      </c>
      <c r="D324" s="123">
        <v>40390</v>
      </c>
      <c r="E324" s="198">
        <f>VLOOKUP(A324,'Membership Details'!C:J,8,FALSE)</f>
        <v>39707</v>
      </c>
      <c r="F324" s="198" t="b">
        <f t="shared" si="5"/>
        <v>1</v>
      </c>
      <c r="G324">
        <v>9.8000000000000007</v>
      </c>
      <c r="H324" s="119"/>
      <c r="I324" s="119"/>
      <c r="J324" s="119"/>
      <c r="K324" s="119"/>
      <c r="L324" s="53"/>
      <c r="M324" s="127"/>
    </row>
    <row r="325" spans="1:13">
      <c r="A325" s="118">
        <v>579</v>
      </c>
      <c r="B325" s="53" t="s">
        <v>158</v>
      </c>
      <c r="C325" s="83">
        <v>365</v>
      </c>
      <c r="D325" s="123">
        <v>40390</v>
      </c>
      <c r="E325" s="198">
        <f>VLOOKUP(A325,'Membership Details'!C:J,8,FALSE)</f>
        <v>39707</v>
      </c>
      <c r="F325" s="198" t="b">
        <f t="shared" si="5"/>
        <v>1</v>
      </c>
      <c r="G325">
        <v>3121.13</v>
      </c>
      <c r="H325" s="119"/>
      <c r="I325" s="119"/>
      <c r="J325" s="119"/>
      <c r="K325" s="119"/>
      <c r="L325" s="53"/>
      <c r="M325" s="127"/>
    </row>
    <row r="326" spans="1:13">
      <c r="A326" s="118">
        <v>580</v>
      </c>
      <c r="B326" s="53" t="s">
        <v>158</v>
      </c>
      <c r="C326" s="83">
        <v>367</v>
      </c>
      <c r="D326" s="123">
        <v>40390</v>
      </c>
      <c r="E326" s="198">
        <f>VLOOKUP(A326,'Membership Details'!C:J,8,FALSE)</f>
        <v>36982</v>
      </c>
      <c r="F326" s="198" t="b">
        <f t="shared" si="5"/>
        <v>1</v>
      </c>
      <c r="G326">
        <v>1282</v>
      </c>
      <c r="H326" s="119"/>
      <c r="I326" s="119"/>
      <c r="J326" s="119"/>
      <c r="K326" s="119"/>
      <c r="L326" s="53"/>
      <c r="M326" s="127"/>
    </row>
    <row r="327" spans="1:13">
      <c r="A327" s="118">
        <v>581</v>
      </c>
      <c r="B327" s="53" t="s">
        <v>158</v>
      </c>
      <c r="C327" s="83">
        <v>368</v>
      </c>
      <c r="D327" s="123">
        <v>40390</v>
      </c>
      <c r="E327" s="198">
        <f>VLOOKUP(A327,'Membership Details'!C:J,8,FALSE)</f>
        <v>36982</v>
      </c>
      <c r="F327" s="198" t="b">
        <f t="shared" si="5"/>
        <v>1</v>
      </c>
      <c r="G327">
        <v>822</v>
      </c>
      <c r="H327" s="119"/>
      <c r="I327" s="119"/>
      <c r="J327" s="119"/>
      <c r="K327" s="119"/>
      <c r="L327" s="53"/>
      <c r="M327" s="127"/>
    </row>
    <row r="328" spans="1:13">
      <c r="A328" s="118">
        <v>582</v>
      </c>
      <c r="B328" s="53" t="s">
        <v>158</v>
      </c>
      <c r="C328" s="83">
        <v>369</v>
      </c>
      <c r="D328" s="123">
        <v>40390</v>
      </c>
      <c r="E328" s="198">
        <f>VLOOKUP(A328,'Membership Details'!C:J,8,FALSE)</f>
        <v>39707</v>
      </c>
      <c r="F328" s="198" t="b">
        <f t="shared" si="5"/>
        <v>1</v>
      </c>
      <c r="G328">
        <v>224</v>
      </c>
      <c r="H328" s="119"/>
      <c r="I328" s="119"/>
      <c r="J328" s="119"/>
      <c r="K328" s="119"/>
      <c r="L328" s="53"/>
      <c r="M328" s="127"/>
    </row>
    <row r="329" spans="1:13">
      <c r="A329" s="118">
        <v>199</v>
      </c>
      <c r="B329" s="53" t="s">
        <v>158</v>
      </c>
      <c r="C329" s="83">
        <v>370</v>
      </c>
      <c r="D329" s="123">
        <v>40390</v>
      </c>
      <c r="E329" s="198">
        <f>VLOOKUP(A329,'Membership Details'!C:J,8,FALSE)</f>
        <v>39707</v>
      </c>
      <c r="F329" s="198" t="b">
        <f t="shared" si="5"/>
        <v>1</v>
      </c>
      <c r="G329">
        <v>1565.35</v>
      </c>
      <c r="H329" s="119"/>
      <c r="I329" s="119"/>
      <c r="J329" s="119"/>
      <c r="K329" s="119"/>
      <c r="L329" s="53"/>
      <c r="M329" s="127"/>
    </row>
    <row r="330" spans="1:13">
      <c r="A330" s="118">
        <v>198</v>
      </c>
      <c r="B330" s="53" t="s">
        <v>158</v>
      </c>
      <c r="C330" s="83">
        <v>371</v>
      </c>
      <c r="D330" s="123">
        <v>40390</v>
      </c>
      <c r="E330" s="198">
        <f>VLOOKUP(A330,'Membership Details'!C:J,8,FALSE)</f>
        <v>36982</v>
      </c>
      <c r="F330" s="198" t="b">
        <f t="shared" si="5"/>
        <v>1</v>
      </c>
      <c r="G330">
        <v>966.6</v>
      </c>
      <c r="H330" s="119"/>
      <c r="I330" s="119"/>
      <c r="J330" s="119"/>
      <c r="K330" s="119"/>
      <c r="L330" s="53"/>
      <c r="M330" s="127"/>
    </row>
    <row r="331" spans="1:13">
      <c r="A331" s="118">
        <v>256</v>
      </c>
      <c r="B331" s="53" t="s">
        <v>158</v>
      </c>
      <c r="C331" s="83">
        <v>372</v>
      </c>
      <c r="D331" s="123">
        <v>40390</v>
      </c>
      <c r="E331" s="198">
        <f>VLOOKUP(A331,'Membership Details'!C:J,8,FALSE)</f>
        <v>39707</v>
      </c>
      <c r="F331" s="198" t="b">
        <f t="shared" si="5"/>
        <v>1</v>
      </c>
      <c r="G331">
        <v>2041</v>
      </c>
      <c r="H331" s="119"/>
      <c r="I331" s="119"/>
      <c r="J331" s="119"/>
      <c r="K331" s="119"/>
      <c r="L331" s="53"/>
      <c r="M331" s="127"/>
    </row>
    <row r="332" spans="1:13">
      <c r="A332" s="118">
        <v>583</v>
      </c>
      <c r="B332" s="53" t="s">
        <v>158</v>
      </c>
      <c r="C332" s="83">
        <v>373</v>
      </c>
      <c r="D332" s="123">
        <v>40390</v>
      </c>
      <c r="E332" s="198">
        <f>VLOOKUP(A332,'Membership Details'!C:J,8,FALSE)</f>
        <v>39707</v>
      </c>
      <c r="F332" s="198" t="b">
        <f t="shared" si="5"/>
        <v>1</v>
      </c>
      <c r="G332">
        <v>223</v>
      </c>
      <c r="H332" s="119"/>
      <c r="I332" s="119"/>
      <c r="J332" s="119"/>
      <c r="K332" s="119"/>
      <c r="L332" s="53"/>
      <c r="M332" s="127"/>
    </row>
    <row r="333" spans="1:13">
      <c r="A333" s="118">
        <v>584</v>
      </c>
      <c r="B333" s="53" t="s">
        <v>158</v>
      </c>
      <c r="C333" s="83">
        <v>374</v>
      </c>
      <c r="D333" s="123">
        <v>40390</v>
      </c>
      <c r="E333" s="198">
        <f>VLOOKUP(A333,'Membership Details'!C:J,8,FALSE)</f>
        <v>39707</v>
      </c>
      <c r="F333" s="198" t="b">
        <f t="shared" si="5"/>
        <v>1</v>
      </c>
      <c r="G333">
        <v>231</v>
      </c>
      <c r="H333" s="119"/>
      <c r="I333" s="119"/>
      <c r="J333" s="119"/>
      <c r="K333" s="119"/>
      <c r="L333" s="53"/>
      <c r="M333" s="127"/>
    </row>
    <row r="334" spans="1:13">
      <c r="A334" s="118">
        <v>130</v>
      </c>
      <c r="B334" s="53" t="s">
        <v>158</v>
      </c>
      <c r="C334" s="83">
        <v>375</v>
      </c>
      <c r="D334" s="123">
        <v>40390</v>
      </c>
      <c r="E334" s="198">
        <f>VLOOKUP(A334,'Membership Details'!C:J,8,FALSE)</f>
        <v>36982</v>
      </c>
      <c r="F334" s="198" t="b">
        <f t="shared" si="5"/>
        <v>1</v>
      </c>
      <c r="G334">
        <v>2216.65</v>
      </c>
      <c r="H334" s="119"/>
      <c r="I334" s="119"/>
      <c r="J334" s="119"/>
      <c r="K334" s="119"/>
      <c r="L334" s="53"/>
      <c r="M334" s="127"/>
    </row>
    <row r="335" spans="1:13">
      <c r="A335" s="118">
        <v>135</v>
      </c>
      <c r="B335" s="53" t="s">
        <v>158</v>
      </c>
      <c r="C335" s="83">
        <v>376</v>
      </c>
      <c r="D335" s="123">
        <v>40390</v>
      </c>
      <c r="E335" s="198">
        <f>VLOOKUP(A335,'Membership Details'!C:J,8,FALSE)</f>
        <v>39707</v>
      </c>
      <c r="F335" s="198" t="b">
        <f t="shared" si="5"/>
        <v>1</v>
      </c>
      <c r="G335">
        <v>2401</v>
      </c>
      <c r="H335" s="119"/>
      <c r="I335" s="119"/>
      <c r="J335" s="119"/>
      <c r="K335" s="119"/>
      <c r="L335" s="53"/>
      <c r="M335" s="127"/>
    </row>
    <row r="336" spans="1:13">
      <c r="A336" s="118">
        <v>585</v>
      </c>
      <c r="B336" s="53" t="s">
        <v>158</v>
      </c>
      <c r="C336" s="83">
        <v>377</v>
      </c>
      <c r="D336" s="123">
        <v>40390</v>
      </c>
      <c r="E336" s="198">
        <f>VLOOKUP(A336,'Membership Details'!C:J,8,FALSE)</f>
        <v>36982</v>
      </c>
      <c r="F336" s="198" t="b">
        <f t="shared" si="5"/>
        <v>1</v>
      </c>
      <c r="G336">
        <v>614</v>
      </c>
      <c r="H336" s="119"/>
      <c r="I336" s="119"/>
      <c r="J336" s="119"/>
      <c r="K336" s="119"/>
      <c r="L336" s="53"/>
      <c r="M336" s="127"/>
    </row>
    <row r="337" spans="1:13">
      <c r="A337" s="118">
        <v>586</v>
      </c>
      <c r="B337" s="53" t="s">
        <v>158</v>
      </c>
      <c r="C337" s="83">
        <v>378</v>
      </c>
      <c r="D337" s="123">
        <v>40390</v>
      </c>
      <c r="E337" s="198">
        <f>VLOOKUP(A337,'Membership Details'!C:J,8,FALSE)</f>
        <v>36982</v>
      </c>
      <c r="F337" s="198" t="b">
        <f t="shared" si="5"/>
        <v>1</v>
      </c>
      <c r="G337">
        <v>5434.2</v>
      </c>
      <c r="H337" s="119"/>
      <c r="I337" s="119"/>
      <c r="J337" s="119"/>
      <c r="K337" s="119"/>
      <c r="L337" s="53"/>
      <c r="M337" s="127"/>
    </row>
    <row r="338" spans="1:13">
      <c r="A338" s="118">
        <v>329</v>
      </c>
      <c r="B338" s="53" t="s">
        <v>158</v>
      </c>
      <c r="C338" s="83">
        <v>379</v>
      </c>
      <c r="D338" s="123">
        <v>40390</v>
      </c>
      <c r="E338" s="198">
        <f>VLOOKUP(A338,'Membership Details'!C:J,8,FALSE)</f>
        <v>36982</v>
      </c>
      <c r="F338" s="198" t="b">
        <f t="shared" si="5"/>
        <v>1</v>
      </c>
      <c r="G338">
        <v>1861</v>
      </c>
      <c r="H338" s="119"/>
      <c r="I338" s="119"/>
      <c r="J338" s="119"/>
      <c r="K338" s="119"/>
      <c r="L338" s="53"/>
      <c r="M338" s="127"/>
    </row>
    <row r="339" spans="1:13">
      <c r="A339" s="118">
        <v>587</v>
      </c>
      <c r="B339" s="53" t="s">
        <v>158</v>
      </c>
      <c r="C339" s="83">
        <v>380</v>
      </c>
      <c r="D339" s="123">
        <v>40390</v>
      </c>
      <c r="E339" s="198">
        <f>VLOOKUP(A339,'Membership Details'!C:J,8,FALSE)</f>
        <v>39707</v>
      </c>
      <c r="F339" s="198" t="b">
        <f t="shared" si="5"/>
        <v>1</v>
      </c>
      <c r="G339">
        <v>2791</v>
      </c>
      <c r="H339" s="119"/>
      <c r="I339" s="119"/>
      <c r="J339" s="119"/>
      <c r="K339" s="119"/>
      <c r="L339" s="53"/>
      <c r="M339" s="127"/>
    </row>
    <row r="340" spans="1:13">
      <c r="A340" s="118">
        <v>589</v>
      </c>
      <c r="B340" s="53" t="s">
        <v>158</v>
      </c>
      <c r="C340" s="83">
        <v>381</v>
      </c>
      <c r="D340" s="123">
        <v>40390</v>
      </c>
      <c r="E340" s="198">
        <f>VLOOKUP(A340,'Membership Details'!C:J,8,FALSE)</f>
        <v>39707</v>
      </c>
      <c r="F340" s="198" t="b">
        <f t="shared" si="5"/>
        <v>1</v>
      </c>
      <c r="G340">
        <v>2371</v>
      </c>
      <c r="H340" s="119"/>
      <c r="I340" s="119"/>
      <c r="J340" s="119"/>
      <c r="K340" s="119"/>
      <c r="L340" s="53"/>
      <c r="M340" s="127"/>
    </row>
    <row r="341" spans="1:13">
      <c r="A341" s="118">
        <v>590</v>
      </c>
      <c r="B341" s="53" t="s">
        <v>158</v>
      </c>
      <c r="C341" s="83">
        <v>382</v>
      </c>
      <c r="D341" s="123">
        <v>40390</v>
      </c>
      <c r="E341" s="198">
        <f>VLOOKUP(A341,'Membership Details'!C:J,8,FALSE)</f>
        <v>39707</v>
      </c>
      <c r="F341" s="198" t="b">
        <f t="shared" si="5"/>
        <v>1</v>
      </c>
      <c r="G341">
        <v>279</v>
      </c>
      <c r="H341" s="119"/>
      <c r="I341" s="119"/>
      <c r="J341" s="119"/>
      <c r="K341" s="119"/>
      <c r="L341" s="53"/>
      <c r="M341" s="127"/>
    </row>
    <row r="342" spans="1:13">
      <c r="A342" s="118">
        <v>277</v>
      </c>
      <c r="B342" s="53" t="s">
        <v>158</v>
      </c>
      <c r="C342" s="83">
        <v>383</v>
      </c>
      <c r="D342" s="123">
        <v>40390</v>
      </c>
      <c r="E342" s="198">
        <f>VLOOKUP(A342,'Membership Details'!C:J,8,FALSE)</f>
        <v>36982</v>
      </c>
      <c r="F342" s="198" t="b">
        <f t="shared" si="5"/>
        <v>1</v>
      </c>
      <c r="G342">
        <v>470.4</v>
      </c>
      <c r="H342" s="119"/>
      <c r="I342" s="119"/>
      <c r="J342" s="119"/>
      <c r="K342" s="119"/>
      <c r="L342" s="53"/>
      <c r="M342" s="127"/>
    </row>
    <row r="343" spans="1:13">
      <c r="A343" s="118">
        <v>193</v>
      </c>
      <c r="B343" s="53" t="s">
        <v>158</v>
      </c>
      <c r="C343" s="83">
        <v>384</v>
      </c>
      <c r="D343" s="123">
        <v>40390</v>
      </c>
      <c r="E343" s="198">
        <f>VLOOKUP(A343,'Membership Details'!C:J,8,FALSE)</f>
        <v>36982</v>
      </c>
      <c r="F343" s="198" t="b">
        <f t="shared" si="5"/>
        <v>1</v>
      </c>
      <c r="G343">
        <v>856.8</v>
      </c>
      <c r="H343" s="119"/>
      <c r="I343" s="119"/>
      <c r="J343" s="119"/>
      <c r="K343" s="119"/>
      <c r="L343" s="53"/>
      <c r="M343" s="127"/>
    </row>
    <row r="344" spans="1:13">
      <c r="A344" s="118">
        <v>591</v>
      </c>
      <c r="B344" s="53" t="s">
        <v>158</v>
      </c>
      <c r="C344" s="83">
        <v>385</v>
      </c>
      <c r="D344" s="123">
        <v>40390</v>
      </c>
      <c r="E344" s="198">
        <f>VLOOKUP(A344,'Membership Details'!C:J,8,FALSE)</f>
        <v>36982</v>
      </c>
      <c r="F344" s="198" t="b">
        <f t="shared" si="5"/>
        <v>1</v>
      </c>
      <c r="G344">
        <v>659</v>
      </c>
      <c r="H344" s="119"/>
      <c r="I344" s="119"/>
      <c r="J344" s="119"/>
      <c r="K344" s="119"/>
      <c r="L344" s="53"/>
      <c r="M344" s="127"/>
    </row>
    <row r="345" spans="1:13">
      <c r="A345" s="118">
        <v>2249</v>
      </c>
      <c r="B345" s="53" t="s">
        <v>158</v>
      </c>
      <c r="C345" s="83">
        <v>386</v>
      </c>
      <c r="D345" s="123">
        <v>40390</v>
      </c>
      <c r="E345" s="198">
        <f>VLOOKUP(A345,'Membership Details'!C:J,8,FALSE)</f>
        <v>39707</v>
      </c>
      <c r="F345" s="198" t="b">
        <f t="shared" si="5"/>
        <v>1</v>
      </c>
      <c r="G345">
        <v>552</v>
      </c>
      <c r="H345" s="119"/>
      <c r="I345" s="119"/>
      <c r="J345" s="119"/>
      <c r="K345" s="119"/>
      <c r="L345" s="53"/>
      <c r="M345" s="127"/>
    </row>
    <row r="346" spans="1:13">
      <c r="A346" s="118">
        <v>243</v>
      </c>
      <c r="B346" s="53" t="s">
        <v>158</v>
      </c>
      <c r="C346" s="83">
        <v>387</v>
      </c>
      <c r="D346" s="123">
        <v>40390</v>
      </c>
      <c r="E346" s="198">
        <f>VLOOKUP(A346,'Membership Details'!C:J,8,FALSE)</f>
        <v>36982</v>
      </c>
      <c r="F346" s="198" t="b">
        <f t="shared" si="5"/>
        <v>1</v>
      </c>
      <c r="G346">
        <v>1446</v>
      </c>
      <c r="H346" s="119"/>
      <c r="I346" s="119"/>
      <c r="J346" s="119"/>
      <c r="K346" s="119"/>
      <c r="L346" s="53"/>
      <c r="M346" s="127"/>
    </row>
    <row r="347" spans="1:13">
      <c r="A347" s="118">
        <v>593</v>
      </c>
      <c r="B347" s="53" t="s">
        <v>158</v>
      </c>
      <c r="C347" s="83">
        <v>388</v>
      </c>
      <c r="D347" s="123">
        <v>40390</v>
      </c>
      <c r="E347" s="198">
        <f>VLOOKUP(A347,'Membership Details'!C:J,8,FALSE)</f>
        <v>36982</v>
      </c>
      <c r="F347" s="198" t="b">
        <f t="shared" si="5"/>
        <v>1</v>
      </c>
      <c r="G347">
        <v>1841.5</v>
      </c>
      <c r="H347" s="119"/>
      <c r="I347" s="119"/>
      <c r="J347" s="119"/>
      <c r="K347" s="119"/>
      <c r="L347" s="53"/>
      <c r="M347" s="127"/>
    </row>
    <row r="348" spans="1:13">
      <c r="A348" s="118">
        <v>594</v>
      </c>
      <c r="B348" s="53" t="s">
        <v>158</v>
      </c>
      <c r="C348" s="83">
        <v>389</v>
      </c>
      <c r="D348" s="123">
        <v>40390</v>
      </c>
      <c r="E348" s="198">
        <f>VLOOKUP(A348,'Membership Details'!C:J,8,FALSE)</f>
        <v>39707</v>
      </c>
      <c r="F348" s="198" t="b">
        <f t="shared" si="5"/>
        <v>1</v>
      </c>
      <c r="G348">
        <v>764.7</v>
      </c>
      <c r="H348" s="119"/>
      <c r="I348" s="119"/>
      <c r="J348" s="119"/>
      <c r="K348" s="119"/>
      <c r="L348" s="53"/>
      <c r="M348" s="127"/>
    </row>
    <row r="349" spans="1:13">
      <c r="A349" s="118">
        <v>595</v>
      </c>
      <c r="B349" s="53" t="s">
        <v>158</v>
      </c>
      <c r="C349" s="83">
        <v>390</v>
      </c>
      <c r="D349" s="123">
        <v>40390</v>
      </c>
      <c r="E349" s="198">
        <f>VLOOKUP(A349,'Membership Details'!C:J,8,FALSE)</f>
        <v>36982</v>
      </c>
      <c r="F349" s="198" t="b">
        <f t="shared" si="5"/>
        <v>1</v>
      </c>
      <c r="G349">
        <v>1259</v>
      </c>
      <c r="H349" s="119"/>
      <c r="I349" s="119"/>
      <c r="J349" s="119"/>
      <c r="K349" s="119"/>
      <c r="L349" s="53"/>
      <c r="M349" s="127"/>
    </row>
    <row r="350" spans="1:13">
      <c r="A350" s="118">
        <v>596</v>
      </c>
      <c r="B350" s="53" t="s">
        <v>158</v>
      </c>
      <c r="C350" s="83">
        <v>391</v>
      </c>
      <c r="D350" s="123">
        <v>40390</v>
      </c>
      <c r="E350" s="198">
        <f>VLOOKUP(A350,'Membership Details'!C:J,8,FALSE)</f>
        <v>36982</v>
      </c>
      <c r="F350" s="198" t="b">
        <f t="shared" si="5"/>
        <v>1</v>
      </c>
      <c r="G350">
        <v>643</v>
      </c>
      <c r="H350" s="119"/>
      <c r="I350" s="119"/>
      <c r="J350" s="119"/>
      <c r="K350" s="119"/>
      <c r="L350" s="53"/>
      <c r="M350" s="127"/>
    </row>
    <row r="351" spans="1:13">
      <c r="A351" s="118">
        <v>597</v>
      </c>
      <c r="B351" s="53" t="s">
        <v>158</v>
      </c>
      <c r="C351" s="83">
        <v>392</v>
      </c>
      <c r="D351" s="123">
        <v>40390</v>
      </c>
      <c r="E351" s="198">
        <f>VLOOKUP(A351,'Membership Details'!C:J,8,FALSE)</f>
        <v>36982</v>
      </c>
      <c r="F351" s="198" t="b">
        <f t="shared" si="5"/>
        <v>1</v>
      </c>
      <c r="G351">
        <v>220.5</v>
      </c>
      <c r="H351" s="119"/>
      <c r="I351" s="119"/>
      <c r="J351" s="119"/>
      <c r="K351" s="119"/>
      <c r="L351" s="53"/>
      <c r="M351" s="127"/>
    </row>
    <row r="352" spans="1:13">
      <c r="A352" s="118">
        <v>598</v>
      </c>
      <c r="B352" s="53" t="s">
        <v>158</v>
      </c>
      <c r="C352" s="83">
        <v>394</v>
      </c>
      <c r="D352" s="123">
        <v>40390</v>
      </c>
      <c r="E352" s="198">
        <f>VLOOKUP(A352,'Membership Details'!C:J,8,FALSE)</f>
        <v>36982</v>
      </c>
      <c r="F352" s="198" t="b">
        <f t="shared" si="5"/>
        <v>1</v>
      </c>
      <c r="G352">
        <v>10704</v>
      </c>
      <c r="H352" s="119"/>
      <c r="I352" s="119"/>
      <c r="J352" s="119"/>
      <c r="K352" s="119"/>
      <c r="L352" s="53"/>
      <c r="M352" s="127"/>
    </row>
    <row r="353" spans="1:13">
      <c r="A353" s="118">
        <v>599</v>
      </c>
      <c r="B353" s="53" t="s">
        <v>158</v>
      </c>
      <c r="C353" s="83">
        <v>396</v>
      </c>
      <c r="D353" s="123">
        <v>40390</v>
      </c>
      <c r="E353" s="198">
        <f>VLOOKUP(A353,'Membership Details'!C:J,8,FALSE)</f>
        <v>39707</v>
      </c>
      <c r="F353" s="198" t="b">
        <f t="shared" si="5"/>
        <v>1</v>
      </c>
      <c r="G353">
        <v>2462</v>
      </c>
      <c r="H353" s="119"/>
      <c r="I353" s="119"/>
      <c r="J353" s="119"/>
      <c r="K353" s="119"/>
      <c r="L353" s="53"/>
      <c r="M353" s="127"/>
    </row>
    <row r="354" spans="1:13">
      <c r="A354" s="118">
        <v>600</v>
      </c>
      <c r="B354" s="53" t="s">
        <v>158</v>
      </c>
      <c r="C354" s="83">
        <v>397</v>
      </c>
      <c r="D354" s="123">
        <v>40390</v>
      </c>
      <c r="E354" s="198">
        <f>VLOOKUP(A354,'Membership Details'!C:J,8,FALSE)</f>
        <v>36982</v>
      </c>
      <c r="F354" s="198" t="b">
        <f t="shared" si="5"/>
        <v>1</v>
      </c>
      <c r="G354">
        <v>708.25</v>
      </c>
      <c r="H354" s="119"/>
      <c r="I354" s="119"/>
      <c r="J354" s="119"/>
      <c r="K354" s="119"/>
      <c r="L354" s="53"/>
      <c r="M354" s="127"/>
    </row>
    <row r="355" spans="1:13">
      <c r="A355" s="118">
        <v>601</v>
      </c>
      <c r="B355" s="53" t="s">
        <v>158</v>
      </c>
      <c r="C355" s="83">
        <v>398</v>
      </c>
      <c r="D355" s="123">
        <v>40390</v>
      </c>
      <c r="E355" s="198">
        <f>VLOOKUP(A355,'Membership Details'!C:J,8,FALSE)</f>
        <v>39707</v>
      </c>
      <c r="F355" s="198" t="b">
        <f t="shared" si="5"/>
        <v>1</v>
      </c>
      <c r="G355">
        <v>1906</v>
      </c>
      <c r="H355" s="119"/>
      <c r="I355" s="119"/>
      <c r="J355" s="119"/>
      <c r="K355" s="119"/>
      <c r="L355" s="53"/>
      <c r="M355" s="127"/>
    </row>
    <row r="356" spans="1:13">
      <c r="A356" s="118">
        <v>602</v>
      </c>
      <c r="B356" s="53" t="s">
        <v>158</v>
      </c>
      <c r="C356" s="83">
        <v>399</v>
      </c>
      <c r="D356" s="123">
        <v>40390</v>
      </c>
      <c r="E356" s="198">
        <f>VLOOKUP(A356,'Membership Details'!C:J,8,FALSE)</f>
        <v>36982</v>
      </c>
      <c r="F356" s="198" t="b">
        <f t="shared" si="5"/>
        <v>1</v>
      </c>
      <c r="G356">
        <v>1657</v>
      </c>
      <c r="H356" s="119"/>
      <c r="I356" s="119"/>
      <c r="J356" s="119"/>
      <c r="K356" s="119"/>
      <c r="L356" s="53"/>
      <c r="M356" s="127"/>
    </row>
    <row r="357" spans="1:13">
      <c r="A357" s="118">
        <v>603</v>
      </c>
      <c r="B357" s="53" t="s">
        <v>158</v>
      </c>
      <c r="C357" s="83">
        <v>400</v>
      </c>
      <c r="D357" s="123">
        <v>40390</v>
      </c>
      <c r="E357" s="198">
        <f>VLOOKUP(A357,'Membership Details'!C:J,8,FALSE)</f>
        <v>36982</v>
      </c>
      <c r="F357" s="198" t="b">
        <f t="shared" si="5"/>
        <v>1</v>
      </c>
      <c r="G357">
        <v>412.75</v>
      </c>
      <c r="H357" s="119"/>
      <c r="I357" s="119"/>
      <c r="J357" s="119"/>
      <c r="K357" s="119"/>
      <c r="L357" s="53"/>
      <c r="M357" s="127"/>
    </row>
    <row r="358" spans="1:13">
      <c r="A358" s="118">
        <v>604</v>
      </c>
      <c r="B358" s="53" t="s">
        <v>158</v>
      </c>
      <c r="C358" s="83">
        <v>401</v>
      </c>
      <c r="D358" s="123">
        <v>40390</v>
      </c>
      <c r="E358" s="198">
        <f>VLOOKUP(A358,'Membership Details'!C:J,8,FALSE)</f>
        <v>36982</v>
      </c>
      <c r="F358" s="198" t="b">
        <f t="shared" si="5"/>
        <v>1</v>
      </c>
      <c r="G358">
        <v>75764</v>
      </c>
      <c r="H358" s="119"/>
      <c r="I358" s="119"/>
      <c r="J358" s="119"/>
      <c r="K358" s="119"/>
      <c r="L358" s="53"/>
      <c r="M358" s="127"/>
    </row>
    <row r="359" spans="1:13">
      <c r="A359" s="118">
        <v>605</v>
      </c>
      <c r="B359" s="53" t="s">
        <v>158</v>
      </c>
      <c r="C359" s="83">
        <v>402</v>
      </c>
      <c r="D359" s="123">
        <v>40390</v>
      </c>
      <c r="E359" s="198">
        <f>VLOOKUP(A359,'Membership Details'!C:J,8,FALSE)</f>
        <v>36982</v>
      </c>
      <c r="F359" s="198" t="b">
        <f t="shared" si="5"/>
        <v>1</v>
      </c>
      <c r="G359">
        <v>5675.55</v>
      </c>
      <c r="H359" s="119"/>
      <c r="I359" s="119"/>
      <c r="J359" s="119"/>
      <c r="K359" s="119"/>
      <c r="L359" s="53"/>
      <c r="M359" s="127"/>
    </row>
    <row r="360" spans="1:13">
      <c r="A360" s="118">
        <v>606</v>
      </c>
      <c r="B360" s="53" t="s">
        <v>158</v>
      </c>
      <c r="C360" s="83">
        <v>403</v>
      </c>
      <c r="D360" s="123">
        <v>40390</v>
      </c>
      <c r="E360" s="198">
        <f>VLOOKUP(A360,'Membership Details'!C:J,8,FALSE)</f>
        <v>39707</v>
      </c>
      <c r="F360" s="198" t="b">
        <f t="shared" si="5"/>
        <v>1</v>
      </c>
      <c r="G360">
        <v>375.31</v>
      </c>
      <c r="H360" s="119"/>
      <c r="I360" s="119"/>
      <c r="J360" s="119"/>
      <c r="K360" s="119"/>
      <c r="L360" s="53"/>
      <c r="M360" s="127"/>
    </row>
    <row r="361" spans="1:13">
      <c r="A361" s="118">
        <v>126</v>
      </c>
      <c r="B361" s="53" t="s">
        <v>158</v>
      </c>
      <c r="C361" s="83">
        <v>404</v>
      </c>
      <c r="D361" s="123">
        <v>40390</v>
      </c>
      <c r="E361" s="198">
        <f>VLOOKUP(A361,'Membership Details'!C:J,8,FALSE)</f>
        <v>36982</v>
      </c>
      <c r="F361" s="198" t="b">
        <f t="shared" si="5"/>
        <v>1</v>
      </c>
      <c r="G361">
        <v>1996.5</v>
      </c>
      <c r="H361" s="119"/>
      <c r="I361" s="119"/>
      <c r="J361" s="119"/>
      <c r="K361" s="119"/>
      <c r="L361" s="53"/>
      <c r="M361" s="127"/>
    </row>
    <row r="362" spans="1:13">
      <c r="A362" s="118">
        <v>607</v>
      </c>
      <c r="B362" s="53" t="s">
        <v>158</v>
      </c>
      <c r="C362" s="83">
        <v>405</v>
      </c>
      <c r="D362" s="123">
        <v>40390</v>
      </c>
      <c r="E362" s="198">
        <f>VLOOKUP(A362,'Membership Details'!C:J,8,FALSE)</f>
        <v>39081</v>
      </c>
      <c r="F362" s="198" t="b">
        <f t="shared" si="5"/>
        <v>1</v>
      </c>
      <c r="G362">
        <v>415</v>
      </c>
      <c r="H362" s="119"/>
      <c r="I362" s="119"/>
      <c r="J362" s="119"/>
      <c r="K362" s="119"/>
      <c r="L362" s="53"/>
      <c r="M362" s="127"/>
    </row>
    <row r="363" spans="1:13">
      <c r="A363" s="118">
        <v>608</v>
      </c>
      <c r="B363" s="53" t="s">
        <v>158</v>
      </c>
      <c r="C363" s="83">
        <v>406</v>
      </c>
      <c r="D363" s="123">
        <v>40390</v>
      </c>
      <c r="E363" s="198">
        <f>VLOOKUP(A363,'Membership Details'!C:J,8,FALSE)</f>
        <v>36982</v>
      </c>
      <c r="F363" s="198" t="b">
        <f t="shared" si="5"/>
        <v>1</v>
      </c>
      <c r="G363">
        <v>404</v>
      </c>
      <c r="H363" s="119"/>
      <c r="I363" s="119"/>
      <c r="J363" s="119"/>
      <c r="K363" s="119"/>
      <c r="L363" s="53"/>
      <c r="M363" s="127"/>
    </row>
    <row r="364" spans="1:13">
      <c r="A364" s="118">
        <v>609</v>
      </c>
      <c r="B364" s="53" t="s">
        <v>158</v>
      </c>
      <c r="C364" s="83">
        <v>407</v>
      </c>
      <c r="D364" s="123">
        <v>40390</v>
      </c>
      <c r="E364" s="198">
        <f>VLOOKUP(A364,'Membership Details'!C:J,8,FALSE)</f>
        <v>36982</v>
      </c>
      <c r="F364" s="198" t="b">
        <f t="shared" si="5"/>
        <v>1</v>
      </c>
      <c r="G364">
        <v>2818</v>
      </c>
      <c r="H364" s="119"/>
      <c r="I364" s="119"/>
      <c r="J364" s="119"/>
      <c r="K364" s="119"/>
      <c r="L364" s="53"/>
      <c r="M364" s="127"/>
    </row>
    <row r="365" spans="1:13">
      <c r="A365" s="118">
        <v>610</v>
      </c>
      <c r="B365" s="53" t="s">
        <v>158</v>
      </c>
      <c r="C365" s="83">
        <v>408</v>
      </c>
      <c r="D365" s="123">
        <v>40390</v>
      </c>
      <c r="E365" s="198">
        <f>VLOOKUP(A365,'Membership Details'!C:J,8,FALSE)</f>
        <v>39707</v>
      </c>
      <c r="F365" s="198" t="b">
        <f t="shared" si="5"/>
        <v>1</v>
      </c>
      <c r="G365">
        <v>69.5</v>
      </c>
      <c r="H365" s="119"/>
      <c r="I365" s="119"/>
      <c r="J365" s="119"/>
      <c r="K365" s="119"/>
      <c r="L365" s="53"/>
      <c r="M365" s="127"/>
    </row>
    <row r="366" spans="1:13">
      <c r="A366" s="118">
        <v>611</v>
      </c>
      <c r="B366" s="53" t="s">
        <v>158</v>
      </c>
      <c r="C366" s="83">
        <v>409</v>
      </c>
      <c r="D366" s="123">
        <v>40390</v>
      </c>
      <c r="E366" s="198">
        <f>VLOOKUP(A366,'Membership Details'!C:J,8,FALSE)</f>
        <v>39707</v>
      </c>
      <c r="F366" s="198" t="b">
        <f t="shared" si="5"/>
        <v>1</v>
      </c>
      <c r="G366">
        <v>1192</v>
      </c>
      <c r="H366" s="119"/>
      <c r="I366" s="119"/>
      <c r="J366" s="119"/>
      <c r="K366" s="119"/>
      <c r="L366" s="53"/>
      <c r="M366" s="127"/>
    </row>
    <row r="367" spans="1:13">
      <c r="A367" s="118">
        <v>612</v>
      </c>
      <c r="B367" s="53" t="s">
        <v>158</v>
      </c>
      <c r="C367" s="83">
        <v>410</v>
      </c>
      <c r="D367" s="123">
        <v>40390</v>
      </c>
      <c r="E367" s="198">
        <f>VLOOKUP(A367,'Membership Details'!C:J,8,FALSE)</f>
        <v>36982</v>
      </c>
      <c r="F367" s="198" t="b">
        <f t="shared" si="5"/>
        <v>1</v>
      </c>
      <c r="G367">
        <v>1286.3</v>
      </c>
      <c r="H367" s="119"/>
      <c r="I367" s="119"/>
      <c r="J367" s="119"/>
      <c r="K367" s="119"/>
      <c r="L367" s="53"/>
      <c r="M367" s="127"/>
    </row>
    <row r="368" spans="1:13">
      <c r="A368" s="118">
        <v>613</v>
      </c>
      <c r="B368" s="53" t="s">
        <v>158</v>
      </c>
      <c r="C368" s="83">
        <v>411</v>
      </c>
      <c r="D368" s="123">
        <v>40390</v>
      </c>
      <c r="E368" s="198">
        <f>VLOOKUP(A368,'Membership Details'!C:J,8,FALSE)</f>
        <v>39707</v>
      </c>
      <c r="F368" s="198" t="b">
        <f t="shared" si="5"/>
        <v>1</v>
      </c>
      <c r="G368">
        <v>2639</v>
      </c>
      <c r="H368" s="119"/>
      <c r="I368" s="119"/>
      <c r="J368" s="119"/>
      <c r="K368" s="119"/>
      <c r="L368" s="53"/>
      <c r="M368" s="127"/>
    </row>
    <row r="369" spans="1:13">
      <c r="A369" s="118">
        <v>614</v>
      </c>
      <c r="B369" s="53" t="s">
        <v>158</v>
      </c>
      <c r="C369" s="83">
        <v>412</v>
      </c>
      <c r="D369" s="123">
        <v>40390</v>
      </c>
      <c r="E369" s="198">
        <f>VLOOKUP(A369,'Membership Details'!C:J,8,FALSE)</f>
        <v>39707</v>
      </c>
      <c r="F369" s="198" t="b">
        <f t="shared" si="5"/>
        <v>1</v>
      </c>
      <c r="G369">
        <v>5992</v>
      </c>
      <c r="H369" s="119"/>
      <c r="I369" s="119"/>
      <c r="J369" s="119"/>
      <c r="K369" s="119"/>
      <c r="L369" s="53"/>
      <c r="M369" s="127"/>
    </row>
    <row r="370" spans="1:13">
      <c r="A370" s="118">
        <v>615</v>
      </c>
      <c r="B370" s="53" t="s">
        <v>158</v>
      </c>
      <c r="C370" s="83">
        <v>413</v>
      </c>
      <c r="D370" s="123">
        <v>40390</v>
      </c>
      <c r="E370" s="198">
        <f>VLOOKUP(A370,'Membership Details'!C:J,8,FALSE)</f>
        <v>39707</v>
      </c>
      <c r="F370" s="198" t="b">
        <f t="shared" si="5"/>
        <v>1</v>
      </c>
      <c r="G370">
        <v>1628.85</v>
      </c>
      <c r="H370" s="119"/>
      <c r="I370" s="119"/>
      <c r="J370" s="119"/>
      <c r="K370" s="119"/>
      <c r="L370" s="53"/>
      <c r="M370" s="127"/>
    </row>
    <row r="371" spans="1:13">
      <c r="A371" s="118">
        <v>616</v>
      </c>
      <c r="B371" s="53" t="s">
        <v>158</v>
      </c>
      <c r="C371" s="83">
        <v>414</v>
      </c>
      <c r="D371" s="123">
        <v>40390</v>
      </c>
      <c r="E371" s="198">
        <f>VLOOKUP(A371,'Membership Details'!C:J,8,FALSE)</f>
        <v>36982</v>
      </c>
      <c r="F371" s="198" t="b">
        <f t="shared" si="5"/>
        <v>1</v>
      </c>
      <c r="G371">
        <v>5478.85</v>
      </c>
      <c r="H371" s="119"/>
      <c r="I371" s="119"/>
      <c r="J371" s="119"/>
      <c r="K371" s="119"/>
      <c r="L371" s="53"/>
      <c r="M371" s="127"/>
    </row>
    <row r="372" spans="1:13">
      <c r="A372" s="118">
        <v>617</v>
      </c>
      <c r="B372" s="53" t="s">
        <v>158</v>
      </c>
      <c r="C372" s="83">
        <v>415</v>
      </c>
      <c r="D372" s="123">
        <v>40390</v>
      </c>
      <c r="E372" s="198">
        <f>VLOOKUP(A372,'Membership Details'!C:J,8,FALSE)</f>
        <v>39707</v>
      </c>
      <c r="F372" s="198" t="b">
        <f t="shared" si="5"/>
        <v>1</v>
      </c>
      <c r="G372">
        <v>1077</v>
      </c>
      <c r="H372" s="119"/>
      <c r="I372" s="119"/>
      <c r="J372" s="119"/>
      <c r="K372" s="119"/>
      <c r="L372" s="53"/>
      <c r="M372" s="127"/>
    </row>
    <row r="373" spans="1:13">
      <c r="A373" s="118">
        <v>618</v>
      </c>
      <c r="B373" s="53" t="s">
        <v>158</v>
      </c>
      <c r="C373" s="83">
        <v>416</v>
      </c>
      <c r="D373" s="123">
        <v>40390</v>
      </c>
      <c r="E373" s="198">
        <f>VLOOKUP(A373,'Membership Details'!C:J,8,FALSE)</f>
        <v>36982</v>
      </c>
      <c r="F373" s="198" t="b">
        <f t="shared" si="5"/>
        <v>1</v>
      </c>
      <c r="G373">
        <v>23440</v>
      </c>
      <c r="H373" s="119"/>
      <c r="I373" s="119"/>
      <c r="J373" s="119"/>
      <c r="K373" s="119"/>
      <c r="L373" s="53"/>
      <c r="M373" s="127"/>
    </row>
    <row r="374" spans="1:13">
      <c r="A374" s="118">
        <v>619</v>
      </c>
      <c r="B374" s="53" t="s">
        <v>158</v>
      </c>
      <c r="C374" s="83">
        <v>418</v>
      </c>
      <c r="D374" s="123">
        <v>40390</v>
      </c>
      <c r="E374" s="198">
        <f>VLOOKUP(A374,'Membership Details'!C:J,8,FALSE)</f>
        <v>39707</v>
      </c>
      <c r="F374" s="198" t="b">
        <f t="shared" si="5"/>
        <v>1</v>
      </c>
      <c r="G374">
        <v>2532</v>
      </c>
      <c r="H374" s="119"/>
      <c r="I374" s="119"/>
      <c r="J374" s="119"/>
      <c r="K374" s="119"/>
      <c r="L374" s="53"/>
      <c r="M374" s="127"/>
    </row>
    <row r="375" spans="1:13">
      <c r="A375" s="118">
        <v>3419</v>
      </c>
      <c r="B375" s="53" t="s">
        <v>158</v>
      </c>
      <c r="C375" s="83">
        <v>420</v>
      </c>
      <c r="D375" s="123">
        <v>40390</v>
      </c>
      <c r="E375" s="198">
        <f>VLOOKUP(A375,'Membership Details'!C:J,8,FALSE)</f>
        <v>39707</v>
      </c>
      <c r="F375" s="198" t="b">
        <f t="shared" si="5"/>
        <v>1</v>
      </c>
      <c r="G375">
        <v>2898</v>
      </c>
      <c r="H375" s="119"/>
      <c r="I375" s="119"/>
      <c r="J375" s="119"/>
      <c r="K375" s="119"/>
      <c r="L375" s="53"/>
      <c r="M375" s="127"/>
    </row>
    <row r="376" spans="1:13">
      <c r="A376" s="118">
        <v>620</v>
      </c>
      <c r="B376" s="53" t="s">
        <v>158</v>
      </c>
      <c r="C376" s="83">
        <v>421</v>
      </c>
      <c r="D376" s="123">
        <v>40390</v>
      </c>
      <c r="E376" s="198">
        <f>VLOOKUP(A376,'Membership Details'!C:J,8,FALSE)</f>
        <v>36982</v>
      </c>
      <c r="F376" s="198" t="b">
        <f t="shared" si="5"/>
        <v>1</v>
      </c>
      <c r="G376">
        <v>641</v>
      </c>
      <c r="H376" s="119"/>
      <c r="I376" s="119"/>
      <c r="J376" s="119"/>
      <c r="K376" s="119"/>
      <c r="L376" s="53"/>
      <c r="M376" s="127"/>
    </row>
    <row r="377" spans="1:13">
      <c r="A377" s="118">
        <v>621</v>
      </c>
      <c r="B377" s="53" t="s">
        <v>158</v>
      </c>
      <c r="C377" s="83">
        <v>423</v>
      </c>
      <c r="D377" s="123">
        <v>40390</v>
      </c>
      <c r="E377" s="198">
        <f>VLOOKUP(A377,'Membership Details'!C:J,8,FALSE)</f>
        <v>36982</v>
      </c>
      <c r="F377" s="198" t="b">
        <f t="shared" si="5"/>
        <v>1</v>
      </c>
      <c r="G377">
        <v>3353</v>
      </c>
      <c r="H377" s="119"/>
      <c r="I377" s="119"/>
      <c r="J377" s="119"/>
      <c r="K377" s="119"/>
      <c r="L377" s="53"/>
      <c r="M377" s="127"/>
    </row>
    <row r="378" spans="1:13">
      <c r="A378" s="118">
        <v>622</v>
      </c>
      <c r="B378" s="53" t="s">
        <v>158</v>
      </c>
      <c r="C378" s="83">
        <v>425</v>
      </c>
      <c r="D378" s="123">
        <v>40390</v>
      </c>
      <c r="E378" s="198">
        <f>VLOOKUP(A378,'Membership Details'!C:J,8,FALSE)</f>
        <v>36982</v>
      </c>
      <c r="F378" s="198" t="b">
        <f t="shared" si="5"/>
        <v>1</v>
      </c>
      <c r="G378">
        <v>2473</v>
      </c>
      <c r="H378" s="119"/>
      <c r="I378" s="119"/>
      <c r="J378" s="119"/>
      <c r="K378" s="119"/>
      <c r="L378" s="53"/>
      <c r="M378" s="127"/>
    </row>
    <row r="379" spans="1:13">
      <c r="A379" s="118">
        <v>623</v>
      </c>
      <c r="B379" s="53" t="s">
        <v>158</v>
      </c>
      <c r="C379" s="83">
        <v>426</v>
      </c>
      <c r="D379" s="123">
        <v>40390</v>
      </c>
      <c r="E379" s="198">
        <f>VLOOKUP(A379,'Membership Details'!C:J,8,FALSE)</f>
        <v>37075</v>
      </c>
      <c r="F379" s="198" t="b">
        <f t="shared" si="5"/>
        <v>1</v>
      </c>
      <c r="G379">
        <v>628.70000000000005</v>
      </c>
      <c r="H379" s="119"/>
      <c r="I379" s="119"/>
      <c r="J379" s="119"/>
      <c r="K379" s="119"/>
      <c r="L379" s="53"/>
      <c r="M379" s="127"/>
    </row>
    <row r="380" spans="1:13">
      <c r="A380" s="118">
        <v>624</v>
      </c>
      <c r="B380" s="53" t="s">
        <v>158</v>
      </c>
      <c r="C380" s="83">
        <v>427</v>
      </c>
      <c r="D380" s="123">
        <v>40390</v>
      </c>
      <c r="E380" s="198">
        <f>VLOOKUP(A380,'Membership Details'!C:J,8,FALSE)</f>
        <v>36982</v>
      </c>
      <c r="F380" s="198" t="b">
        <f t="shared" si="5"/>
        <v>1</v>
      </c>
      <c r="G380">
        <v>2366</v>
      </c>
      <c r="H380" s="119"/>
      <c r="I380" s="119"/>
      <c r="J380" s="119"/>
      <c r="K380" s="119"/>
      <c r="L380" s="53"/>
      <c r="M380" s="127"/>
    </row>
    <row r="381" spans="1:13">
      <c r="A381" s="118">
        <v>625</v>
      </c>
      <c r="B381" s="53" t="s">
        <v>158</v>
      </c>
      <c r="C381" s="83">
        <v>428</v>
      </c>
      <c r="D381" s="123">
        <v>40390</v>
      </c>
      <c r="E381" s="198">
        <f>VLOOKUP(A381,'Membership Details'!C:J,8,FALSE)</f>
        <v>36982</v>
      </c>
      <c r="F381" s="198" t="b">
        <f t="shared" si="5"/>
        <v>1</v>
      </c>
      <c r="G381">
        <v>383</v>
      </c>
      <c r="H381" s="119"/>
      <c r="I381" s="119"/>
      <c r="J381" s="119"/>
      <c r="K381" s="119"/>
      <c r="L381" s="53"/>
      <c r="M381" s="127"/>
    </row>
    <row r="382" spans="1:13">
      <c r="A382" s="118">
        <v>627</v>
      </c>
      <c r="B382" s="53" t="s">
        <v>158</v>
      </c>
      <c r="C382" s="83">
        <v>432</v>
      </c>
      <c r="D382" s="123">
        <v>40390</v>
      </c>
      <c r="E382" s="198">
        <f>VLOOKUP(A382,'Membership Details'!C:J,8,FALSE)</f>
        <v>36982</v>
      </c>
      <c r="F382" s="198" t="b">
        <f t="shared" si="5"/>
        <v>1</v>
      </c>
      <c r="G382">
        <v>402</v>
      </c>
      <c r="H382" s="119"/>
      <c r="I382" s="119"/>
      <c r="J382" s="119"/>
      <c r="K382" s="119"/>
      <c r="L382" s="53"/>
      <c r="M382" s="127"/>
    </row>
    <row r="383" spans="1:13">
      <c r="A383" s="118">
        <v>197</v>
      </c>
      <c r="B383" s="53" t="s">
        <v>158</v>
      </c>
      <c r="C383" s="83">
        <v>433</v>
      </c>
      <c r="D383" s="123">
        <v>40390</v>
      </c>
      <c r="E383" s="198">
        <f>VLOOKUP(A383,'Membership Details'!C:J,8,FALSE)</f>
        <v>36982</v>
      </c>
      <c r="F383" s="198" t="b">
        <f t="shared" si="5"/>
        <v>1</v>
      </c>
      <c r="G383">
        <v>10329</v>
      </c>
      <c r="H383" s="119"/>
      <c r="I383" s="119"/>
      <c r="J383" s="119"/>
      <c r="K383" s="119"/>
      <c r="L383" s="53"/>
      <c r="M383" s="127"/>
    </row>
    <row r="384" spans="1:13">
      <c r="A384" s="118">
        <v>628</v>
      </c>
      <c r="B384" s="53" t="s">
        <v>158</v>
      </c>
      <c r="C384" s="83">
        <v>434</v>
      </c>
      <c r="D384" s="123">
        <v>40390</v>
      </c>
      <c r="E384" s="198">
        <f>VLOOKUP(A384,'Membership Details'!C:J,8,FALSE)</f>
        <v>36982</v>
      </c>
      <c r="F384" s="198" t="b">
        <f t="shared" si="5"/>
        <v>1</v>
      </c>
      <c r="G384">
        <v>452.65</v>
      </c>
      <c r="H384" s="119"/>
      <c r="I384" s="119"/>
      <c r="J384" s="119"/>
      <c r="K384" s="119"/>
      <c r="L384" s="53"/>
      <c r="M384" s="127"/>
    </row>
    <row r="385" spans="1:13">
      <c r="A385" s="118">
        <v>47</v>
      </c>
      <c r="B385" s="53" t="s">
        <v>158</v>
      </c>
      <c r="C385" s="83">
        <v>435</v>
      </c>
      <c r="D385" s="123">
        <v>40390</v>
      </c>
      <c r="E385" s="198">
        <f>VLOOKUP(A385,'Membership Details'!C:J,8,FALSE)</f>
        <v>36982</v>
      </c>
      <c r="F385" s="198" t="b">
        <f t="shared" si="5"/>
        <v>1</v>
      </c>
      <c r="G385">
        <v>603</v>
      </c>
      <c r="H385" s="119"/>
      <c r="I385" s="119"/>
      <c r="J385" s="119"/>
      <c r="K385" s="119"/>
      <c r="L385" s="53"/>
      <c r="M385" s="127"/>
    </row>
    <row r="386" spans="1:13">
      <c r="A386" s="118">
        <v>629</v>
      </c>
      <c r="B386" s="53" t="s">
        <v>158</v>
      </c>
      <c r="C386" s="83">
        <v>436</v>
      </c>
      <c r="D386" s="123">
        <v>40390</v>
      </c>
      <c r="E386" s="198">
        <f>VLOOKUP(A386,'Membership Details'!C:J,8,FALSE)</f>
        <v>36982</v>
      </c>
      <c r="F386" s="198" t="b">
        <f t="shared" si="5"/>
        <v>1</v>
      </c>
      <c r="G386">
        <v>3482</v>
      </c>
      <c r="H386" s="119"/>
      <c r="I386" s="119"/>
      <c r="J386" s="119"/>
      <c r="K386" s="119"/>
      <c r="L386" s="53"/>
      <c r="M386" s="127"/>
    </row>
    <row r="387" spans="1:13">
      <c r="A387" s="118">
        <v>19</v>
      </c>
      <c r="B387" s="53" t="s">
        <v>158</v>
      </c>
      <c r="C387" s="83">
        <v>437</v>
      </c>
      <c r="D387" s="123">
        <v>40390</v>
      </c>
      <c r="E387" s="198">
        <f>VLOOKUP(A387,'Membership Details'!C:J,8,FALSE)</f>
        <v>36982</v>
      </c>
      <c r="F387" s="198" t="b">
        <f t="shared" ref="F387:F450" si="6">D387&gt;=E387</f>
        <v>1</v>
      </c>
      <c r="G387">
        <v>5538.35</v>
      </c>
      <c r="H387" s="119"/>
      <c r="I387" s="119"/>
      <c r="J387" s="119"/>
      <c r="K387" s="119"/>
      <c r="L387" s="53"/>
      <c r="M387" s="127"/>
    </row>
    <row r="388" spans="1:13">
      <c r="A388" s="118">
        <v>630</v>
      </c>
      <c r="B388" s="53" t="s">
        <v>158</v>
      </c>
      <c r="C388" s="83">
        <v>438</v>
      </c>
      <c r="D388" s="123">
        <v>40390</v>
      </c>
      <c r="E388" s="198">
        <f>VLOOKUP(A388,'Membership Details'!C:J,8,FALSE)</f>
        <v>39707</v>
      </c>
      <c r="F388" s="198" t="b">
        <f t="shared" si="6"/>
        <v>1</v>
      </c>
      <c r="G388">
        <v>441</v>
      </c>
      <c r="H388" s="119"/>
      <c r="I388" s="119"/>
      <c r="J388" s="119"/>
      <c r="K388" s="119"/>
      <c r="L388" s="53"/>
      <c r="M388" s="127"/>
    </row>
    <row r="389" spans="1:13">
      <c r="A389" s="118">
        <v>631</v>
      </c>
      <c r="B389" s="53" t="s">
        <v>158</v>
      </c>
      <c r="C389" s="83">
        <v>439</v>
      </c>
      <c r="D389" s="123">
        <v>40390</v>
      </c>
      <c r="E389" s="198">
        <f>VLOOKUP(A389,'Membership Details'!C:J,8,FALSE)</f>
        <v>36982</v>
      </c>
      <c r="F389" s="198" t="b">
        <f t="shared" si="6"/>
        <v>1</v>
      </c>
      <c r="G389">
        <v>524</v>
      </c>
      <c r="H389" s="119"/>
      <c r="I389" s="119"/>
      <c r="J389" s="119"/>
      <c r="K389" s="119"/>
      <c r="L389" s="53"/>
      <c r="M389" s="127"/>
    </row>
    <row r="390" spans="1:13">
      <c r="A390" s="118">
        <v>632</v>
      </c>
      <c r="B390" s="53" t="s">
        <v>158</v>
      </c>
      <c r="C390" s="83">
        <v>440</v>
      </c>
      <c r="D390" s="123">
        <v>40390</v>
      </c>
      <c r="E390" s="198">
        <f>VLOOKUP(A390,'Membership Details'!C:J,8,FALSE)</f>
        <v>36982</v>
      </c>
      <c r="F390" s="198" t="b">
        <f t="shared" si="6"/>
        <v>1</v>
      </c>
      <c r="G390">
        <v>356</v>
      </c>
      <c r="H390" s="119"/>
      <c r="I390" s="119"/>
      <c r="J390" s="119"/>
      <c r="K390" s="119"/>
      <c r="L390" s="53"/>
      <c r="M390" s="127"/>
    </row>
    <row r="391" spans="1:13">
      <c r="A391" s="118">
        <v>220</v>
      </c>
      <c r="B391" s="53" t="s">
        <v>158</v>
      </c>
      <c r="C391" s="83">
        <v>442</v>
      </c>
      <c r="D391" s="123">
        <v>40390</v>
      </c>
      <c r="E391" s="198">
        <f>VLOOKUP(A391,'Membership Details'!C:J,8,FALSE)</f>
        <v>36982</v>
      </c>
      <c r="F391" s="198" t="b">
        <f t="shared" si="6"/>
        <v>1</v>
      </c>
      <c r="G391">
        <v>695</v>
      </c>
      <c r="H391" s="119"/>
      <c r="I391" s="119"/>
      <c r="J391" s="119"/>
      <c r="K391" s="119"/>
      <c r="L391" s="53"/>
      <c r="M391" s="127"/>
    </row>
    <row r="392" spans="1:13">
      <c r="A392" s="118">
        <v>633</v>
      </c>
      <c r="B392" s="53" t="s">
        <v>158</v>
      </c>
      <c r="C392" s="83">
        <v>443</v>
      </c>
      <c r="D392" s="123">
        <v>40390</v>
      </c>
      <c r="E392" s="198">
        <f>VLOOKUP(A392,'Membership Details'!C:J,8,FALSE)</f>
        <v>36982</v>
      </c>
      <c r="F392" s="198" t="b">
        <f t="shared" si="6"/>
        <v>1</v>
      </c>
      <c r="G392">
        <v>1589</v>
      </c>
      <c r="H392" s="119"/>
      <c r="I392" s="119"/>
      <c r="J392" s="119"/>
      <c r="K392" s="119"/>
      <c r="L392" s="53"/>
      <c r="M392" s="127"/>
    </row>
    <row r="393" spans="1:13">
      <c r="A393" s="118">
        <v>634</v>
      </c>
      <c r="B393" s="53" t="s">
        <v>158</v>
      </c>
      <c r="C393" s="83">
        <v>444</v>
      </c>
      <c r="D393" s="123">
        <v>40390</v>
      </c>
      <c r="E393" s="198">
        <f>VLOOKUP(A393,'Membership Details'!C:J,8,FALSE)</f>
        <v>36982</v>
      </c>
      <c r="F393" s="198" t="b">
        <f t="shared" si="6"/>
        <v>1</v>
      </c>
      <c r="G393">
        <v>1278</v>
      </c>
      <c r="H393" s="119"/>
      <c r="I393" s="119"/>
      <c r="J393" s="119"/>
      <c r="K393" s="119"/>
      <c r="L393" s="53"/>
      <c r="M393" s="127"/>
    </row>
    <row r="394" spans="1:13">
      <c r="A394" s="118">
        <v>635</v>
      </c>
      <c r="B394" s="53" t="s">
        <v>158</v>
      </c>
      <c r="C394" s="83">
        <v>445</v>
      </c>
      <c r="D394" s="123">
        <v>40390</v>
      </c>
      <c r="E394" s="198">
        <f>VLOOKUP(A394,'Membership Details'!C:J,8,FALSE)</f>
        <v>36982</v>
      </c>
      <c r="F394" s="198" t="b">
        <f t="shared" si="6"/>
        <v>1</v>
      </c>
      <c r="G394">
        <v>604.22</v>
      </c>
      <c r="H394" s="119"/>
      <c r="I394" s="119"/>
      <c r="J394" s="119"/>
      <c r="K394" s="119"/>
      <c r="L394" s="53"/>
      <c r="M394" s="127"/>
    </row>
    <row r="395" spans="1:13">
      <c r="A395" s="118">
        <v>636</v>
      </c>
      <c r="B395" s="53" t="s">
        <v>158</v>
      </c>
      <c r="C395" s="83">
        <v>446</v>
      </c>
      <c r="D395" s="123">
        <v>40390</v>
      </c>
      <c r="E395" s="198">
        <f>VLOOKUP(A395,'Membership Details'!C:J,8,FALSE)</f>
        <v>36982</v>
      </c>
      <c r="F395" s="198" t="b">
        <f t="shared" si="6"/>
        <v>1</v>
      </c>
      <c r="G395">
        <v>448</v>
      </c>
      <c r="H395" s="119"/>
      <c r="I395" s="119"/>
      <c r="J395" s="119"/>
      <c r="K395" s="119"/>
      <c r="L395" s="53"/>
      <c r="M395" s="127"/>
    </row>
    <row r="396" spans="1:13">
      <c r="A396" s="118">
        <v>637</v>
      </c>
      <c r="B396" s="53" t="s">
        <v>158</v>
      </c>
      <c r="C396" s="83">
        <v>447</v>
      </c>
      <c r="D396" s="123">
        <v>40390</v>
      </c>
      <c r="E396" s="198">
        <f>VLOOKUP(A396,'Membership Details'!C:J,8,FALSE)</f>
        <v>36982</v>
      </c>
      <c r="F396" s="198" t="b">
        <f t="shared" si="6"/>
        <v>1</v>
      </c>
      <c r="G396">
        <v>1828.8</v>
      </c>
      <c r="H396" s="119"/>
      <c r="I396" s="119"/>
      <c r="J396" s="119"/>
      <c r="K396" s="119"/>
      <c r="L396" s="53"/>
      <c r="M396" s="127"/>
    </row>
    <row r="397" spans="1:13">
      <c r="A397" s="118">
        <v>638</v>
      </c>
      <c r="B397" s="53" t="s">
        <v>158</v>
      </c>
      <c r="C397" s="83">
        <v>448</v>
      </c>
      <c r="D397" s="123">
        <v>40390</v>
      </c>
      <c r="E397" s="198">
        <f>VLOOKUP(A397,'Membership Details'!C:J,8,FALSE)</f>
        <v>36982</v>
      </c>
      <c r="F397" s="198" t="b">
        <f t="shared" si="6"/>
        <v>1</v>
      </c>
      <c r="G397">
        <v>1156</v>
      </c>
      <c r="H397" s="119"/>
      <c r="I397" s="119"/>
      <c r="J397" s="119"/>
      <c r="K397" s="119"/>
      <c r="L397" s="53"/>
      <c r="M397" s="127"/>
    </row>
    <row r="398" spans="1:13">
      <c r="A398" s="118">
        <v>639</v>
      </c>
      <c r="B398" s="53" t="s">
        <v>158</v>
      </c>
      <c r="C398" s="83">
        <v>449</v>
      </c>
      <c r="D398" s="123">
        <v>40390</v>
      </c>
      <c r="E398" s="198">
        <f>VLOOKUP(A398,'Membership Details'!C:J,8,FALSE)</f>
        <v>36982</v>
      </c>
      <c r="F398" s="198" t="b">
        <f t="shared" si="6"/>
        <v>1</v>
      </c>
      <c r="G398">
        <v>3782.25</v>
      </c>
      <c r="H398" s="119"/>
      <c r="I398" s="119"/>
      <c r="J398" s="119"/>
      <c r="K398" s="119"/>
      <c r="L398" s="53"/>
      <c r="M398" s="127"/>
    </row>
    <row r="399" spans="1:13">
      <c r="A399" s="118">
        <v>640</v>
      </c>
      <c r="B399" s="53" t="s">
        <v>158</v>
      </c>
      <c r="C399" s="83">
        <v>450</v>
      </c>
      <c r="D399" s="123">
        <v>40390</v>
      </c>
      <c r="E399" s="198">
        <f>VLOOKUP(A399,'Membership Details'!C:J,8,FALSE)</f>
        <v>39707</v>
      </c>
      <c r="F399" s="198" t="b">
        <f t="shared" si="6"/>
        <v>1</v>
      </c>
      <c r="G399">
        <v>723</v>
      </c>
      <c r="H399" s="119"/>
      <c r="I399" s="119"/>
      <c r="J399" s="119"/>
      <c r="K399" s="119"/>
      <c r="L399" s="53"/>
      <c r="M399" s="127"/>
    </row>
    <row r="400" spans="1:13">
      <c r="A400" s="118">
        <v>641</v>
      </c>
      <c r="B400" s="53" t="s">
        <v>158</v>
      </c>
      <c r="C400" s="83">
        <v>451</v>
      </c>
      <c r="D400" s="123">
        <v>40390</v>
      </c>
      <c r="E400" s="198">
        <f>VLOOKUP(A400,'Membership Details'!C:J,8,FALSE)</f>
        <v>36982</v>
      </c>
      <c r="F400" s="198" t="b">
        <f t="shared" si="6"/>
        <v>1</v>
      </c>
      <c r="G400">
        <v>681</v>
      </c>
      <c r="H400" s="119"/>
      <c r="I400" s="119"/>
      <c r="J400" s="119"/>
      <c r="K400" s="119"/>
      <c r="L400" s="53"/>
      <c r="M400" s="127"/>
    </row>
    <row r="401" spans="1:13">
      <c r="A401" s="118">
        <v>642</v>
      </c>
      <c r="B401" s="53" t="s">
        <v>158</v>
      </c>
      <c r="C401" s="83">
        <v>452</v>
      </c>
      <c r="D401" s="123">
        <v>40390</v>
      </c>
      <c r="E401" s="198">
        <f>VLOOKUP(A401,'Membership Details'!C:J,8,FALSE)</f>
        <v>36982</v>
      </c>
      <c r="F401" s="198" t="b">
        <f t="shared" si="6"/>
        <v>1</v>
      </c>
      <c r="G401">
        <v>896</v>
      </c>
      <c r="H401" s="119"/>
      <c r="I401" s="119"/>
      <c r="J401" s="119"/>
      <c r="K401" s="119"/>
      <c r="L401" s="53"/>
      <c r="M401" s="127"/>
    </row>
    <row r="402" spans="1:13">
      <c r="A402" s="118">
        <v>643</v>
      </c>
      <c r="B402" s="53" t="s">
        <v>158</v>
      </c>
      <c r="C402" s="83">
        <v>453</v>
      </c>
      <c r="D402" s="123">
        <v>40390</v>
      </c>
      <c r="E402" s="198">
        <f>VLOOKUP(A402,'Membership Details'!C:J,8,FALSE)</f>
        <v>37397</v>
      </c>
      <c r="F402" s="198" t="b">
        <f t="shared" si="6"/>
        <v>1</v>
      </c>
      <c r="G402">
        <v>560</v>
      </c>
      <c r="H402" s="119"/>
      <c r="I402" s="119"/>
      <c r="J402" s="119"/>
      <c r="K402" s="119"/>
      <c r="L402" s="53"/>
      <c r="M402" s="127"/>
    </row>
    <row r="403" spans="1:13">
      <c r="A403" s="118">
        <v>644</v>
      </c>
      <c r="B403" s="53" t="s">
        <v>158</v>
      </c>
      <c r="C403" s="83">
        <v>454</v>
      </c>
      <c r="D403" s="123">
        <v>40390</v>
      </c>
      <c r="E403" s="198">
        <f>VLOOKUP(A403,'Membership Details'!C:J,8,FALSE)</f>
        <v>36982</v>
      </c>
      <c r="F403" s="198" t="b">
        <f t="shared" si="6"/>
        <v>1</v>
      </c>
      <c r="G403">
        <v>6581</v>
      </c>
      <c r="H403" s="119"/>
      <c r="I403" s="119"/>
      <c r="J403" s="119"/>
      <c r="K403" s="119"/>
      <c r="L403" s="53"/>
      <c r="M403" s="127"/>
    </row>
    <row r="404" spans="1:13">
      <c r="A404" s="118">
        <v>102</v>
      </c>
      <c r="B404" s="53" t="s">
        <v>158</v>
      </c>
      <c r="C404" s="83">
        <v>455</v>
      </c>
      <c r="D404" s="123">
        <v>40390</v>
      </c>
      <c r="E404" s="198">
        <f>VLOOKUP(A404,'Membership Details'!C:J,8,FALSE)</f>
        <v>36982</v>
      </c>
      <c r="F404" s="198" t="b">
        <f t="shared" si="6"/>
        <v>1</v>
      </c>
      <c r="G404">
        <v>2836</v>
      </c>
      <c r="H404" s="119"/>
      <c r="I404" s="119"/>
      <c r="J404" s="119"/>
      <c r="K404" s="119"/>
      <c r="L404" s="53"/>
      <c r="M404" s="127"/>
    </row>
    <row r="405" spans="1:13">
      <c r="A405" s="118">
        <v>43</v>
      </c>
      <c r="B405" s="53" t="s">
        <v>158</v>
      </c>
      <c r="C405" s="83">
        <v>456</v>
      </c>
      <c r="D405" s="123">
        <v>40390</v>
      </c>
      <c r="E405" s="198">
        <f>VLOOKUP(A405,'Membership Details'!C:J,8,FALSE)</f>
        <v>36982</v>
      </c>
      <c r="F405" s="198" t="b">
        <f t="shared" si="6"/>
        <v>1</v>
      </c>
      <c r="G405">
        <v>5040</v>
      </c>
      <c r="H405" s="119"/>
      <c r="I405" s="119"/>
      <c r="J405" s="119"/>
      <c r="K405" s="119"/>
      <c r="L405" s="53"/>
      <c r="M405" s="127"/>
    </row>
    <row r="406" spans="1:13">
      <c r="A406" s="118">
        <v>645</v>
      </c>
      <c r="B406" s="53" t="s">
        <v>158</v>
      </c>
      <c r="C406" s="83">
        <v>457</v>
      </c>
      <c r="D406" s="123">
        <v>40390</v>
      </c>
      <c r="E406" s="198">
        <f>VLOOKUP(A406,'Membership Details'!C:J,8,FALSE)</f>
        <v>36982</v>
      </c>
      <c r="F406" s="198" t="b">
        <f t="shared" si="6"/>
        <v>1</v>
      </c>
      <c r="G406">
        <v>409</v>
      </c>
      <c r="H406" s="119"/>
      <c r="I406" s="119"/>
      <c r="J406" s="119"/>
      <c r="K406" s="119"/>
      <c r="L406" s="53"/>
      <c r="M406" s="127"/>
    </row>
    <row r="407" spans="1:13">
      <c r="A407" s="118">
        <v>104</v>
      </c>
      <c r="B407" s="53" t="s">
        <v>158</v>
      </c>
      <c r="C407" s="83">
        <v>458</v>
      </c>
      <c r="D407" s="123">
        <v>40390</v>
      </c>
      <c r="E407" s="198">
        <f>VLOOKUP(A407,'Membership Details'!C:J,8,FALSE)</f>
        <v>36982</v>
      </c>
      <c r="F407" s="198" t="b">
        <f t="shared" si="6"/>
        <v>1</v>
      </c>
      <c r="G407">
        <v>333278.38</v>
      </c>
      <c r="H407" s="119"/>
      <c r="I407" s="119"/>
      <c r="J407" s="119"/>
      <c r="K407" s="119"/>
      <c r="L407" s="53"/>
      <c r="M407" s="127"/>
    </row>
    <row r="408" spans="1:13">
      <c r="A408" s="118">
        <v>646</v>
      </c>
      <c r="B408" s="53" t="s">
        <v>158</v>
      </c>
      <c r="C408" s="83">
        <v>459</v>
      </c>
      <c r="D408" s="123">
        <v>40390</v>
      </c>
      <c r="E408" s="198">
        <f>VLOOKUP(A408,'Membership Details'!C:J,8,FALSE)</f>
        <v>39707</v>
      </c>
      <c r="F408" s="198" t="b">
        <f t="shared" si="6"/>
        <v>1</v>
      </c>
      <c r="G408">
        <v>438.43</v>
      </c>
      <c r="H408" s="119"/>
      <c r="I408" s="119"/>
      <c r="J408" s="119"/>
      <c r="K408" s="119"/>
      <c r="L408" s="53"/>
      <c r="M408" s="127"/>
    </row>
    <row r="409" spans="1:13">
      <c r="A409" s="118">
        <v>65</v>
      </c>
      <c r="B409" s="53" t="s">
        <v>158</v>
      </c>
      <c r="C409" s="83">
        <v>460</v>
      </c>
      <c r="D409" s="123">
        <v>40390</v>
      </c>
      <c r="E409" s="198">
        <f>VLOOKUP(A409,'Membership Details'!C:J,8,FALSE)</f>
        <v>36982</v>
      </c>
      <c r="F409" s="198" t="b">
        <f t="shared" si="6"/>
        <v>1</v>
      </c>
      <c r="G409">
        <v>1212.1099999999999</v>
      </c>
      <c r="H409" s="119"/>
      <c r="I409" s="119"/>
      <c r="J409" s="119"/>
      <c r="K409" s="119"/>
      <c r="L409" s="53"/>
      <c r="M409" s="127"/>
    </row>
    <row r="410" spans="1:13">
      <c r="A410" s="118">
        <v>647</v>
      </c>
      <c r="B410" s="53" t="s">
        <v>158</v>
      </c>
      <c r="C410" s="83">
        <v>461</v>
      </c>
      <c r="D410" s="123">
        <v>40390</v>
      </c>
      <c r="E410" s="198">
        <f>VLOOKUP(A410,'Membership Details'!C:J,8,FALSE)</f>
        <v>36982</v>
      </c>
      <c r="F410" s="198" t="b">
        <f t="shared" si="6"/>
        <v>1</v>
      </c>
      <c r="G410">
        <v>5801</v>
      </c>
      <c r="H410" s="119"/>
      <c r="I410" s="119"/>
      <c r="J410" s="119"/>
      <c r="K410" s="119"/>
      <c r="L410" s="53"/>
      <c r="M410" s="127"/>
    </row>
    <row r="411" spans="1:13">
      <c r="A411" s="118">
        <v>648</v>
      </c>
      <c r="B411" s="53" t="s">
        <v>158</v>
      </c>
      <c r="C411" s="83">
        <v>462</v>
      </c>
      <c r="D411" s="123">
        <v>40390</v>
      </c>
      <c r="E411" s="198">
        <f>VLOOKUP(A411,'Membership Details'!C:J,8,FALSE)</f>
        <v>39707</v>
      </c>
      <c r="F411" s="198" t="b">
        <f t="shared" si="6"/>
        <v>1</v>
      </c>
      <c r="G411">
        <v>495.01</v>
      </c>
      <c r="H411" s="119"/>
      <c r="I411" s="119"/>
      <c r="J411" s="119"/>
      <c r="K411" s="119"/>
      <c r="L411" s="53"/>
      <c r="M411" s="127"/>
    </row>
    <row r="412" spans="1:13">
      <c r="A412" s="118">
        <v>649</v>
      </c>
      <c r="B412" s="53" t="s">
        <v>158</v>
      </c>
      <c r="C412" s="83">
        <v>463</v>
      </c>
      <c r="D412" s="123">
        <v>40390</v>
      </c>
      <c r="E412" s="198">
        <f>VLOOKUP(A412,'Membership Details'!C:J,8,FALSE)</f>
        <v>36982</v>
      </c>
      <c r="F412" s="198" t="b">
        <f t="shared" si="6"/>
        <v>1</v>
      </c>
      <c r="G412">
        <v>5290.6</v>
      </c>
      <c r="H412" s="119"/>
      <c r="I412" s="119"/>
      <c r="J412" s="119"/>
      <c r="K412" s="119"/>
      <c r="L412" s="53"/>
      <c r="M412" s="127"/>
    </row>
    <row r="413" spans="1:13">
      <c r="A413" s="118">
        <v>132</v>
      </c>
      <c r="B413" s="53" t="s">
        <v>158</v>
      </c>
      <c r="C413" s="83">
        <v>464</v>
      </c>
      <c r="D413" s="123">
        <v>40390</v>
      </c>
      <c r="E413" s="198">
        <f>VLOOKUP(A413,'Membership Details'!C:J,8,FALSE)</f>
        <v>36982</v>
      </c>
      <c r="F413" s="198" t="b">
        <f t="shared" si="6"/>
        <v>1</v>
      </c>
      <c r="G413">
        <v>5600</v>
      </c>
      <c r="H413" s="119"/>
      <c r="I413" s="119"/>
      <c r="J413" s="119"/>
      <c r="K413" s="119"/>
      <c r="L413" s="53"/>
      <c r="M413" s="127"/>
    </row>
    <row r="414" spans="1:13">
      <c r="A414" s="118">
        <v>131</v>
      </c>
      <c r="B414" s="53" t="s">
        <v>158</v>
      </c>
      <c r="C414" s="83">
        <v>465</v>
      </c>
      <c r="D414" s="123">
        <v>40390</v>
      </c>
      <c r="E414" s="198">
        <f>VLOOKUP(A414,'Membership Details'!C:J,8,FALSE)</f>
        <v>39707</v>
      </c>
      <c r="F414" s="198" t="b">
        <f t="shared" si="6"/>
        <v>1</v>
      </c>
      <c r="G414">
        <v>13213</v>
      </c>
      <c r="H414" s="119"/>
      <c r="I414" s="119"/>
      <c r="J414" s="119"/>
      <c r="K414" s="119"/>
      <c r="L414" s="53"/>
      <c r="M414" s="127"/>
    </row>
    <row r="415" spans="1:13">
      <c r="A415" s="118">
        <v>650</v>
      </c>
      <c r="B415" s="53" t="s">
        <v>158</v>
      </c>
      <c r="C415" s="83">
        <v>466</v>
      </c>
      <c r="D415" s="123">
        <v>40390</v>
      </c>
      <c r="E415" s="198">
        <f>VLOOKUP(A415,'Membership Details'!C:J,8,FALSE)</f>
        <v>39707</v>
      </c>
      <c r="F415" s="198" t="b">
        <f t="shared" si="6"/>
        <v>1</v>
      </c>
      <c r="G415">
        <v>278</v>
      </c>
      <c r="H415" s="119"/>
      <c r="I415" s="119"/>
      <c r="J415" s="119"/>
      <c r="K415" s="119"/>
      <c r="L415" s="53"/>
      <c r="M415" s="127"/>
    </row>
    <row r="416" spans="1:13">
      <c r="A416" s="118">
        <v>133</v>
      </c>
      <c r="B416" s="53" t="s">
        <v>158</v>
      </c>
      <c r="C416" s="83">
        <v>467</v>
      </c>
      <c r="D416" s="123">
        <v>40390</v>
      </c>
      <c r="E416" s="198">
        <f>VLOOKUP(A416,'Membership Details'!C:J,8,FALSE)</f>
        <v>36982</v>
      </c>
      <c r="F416" s="198" t="b">
        <f t="shared" si="6"/>
        <v>1</v>
      </c>
      <c r="G416">
        <v>545</v>
      </c>
      <c r="H416" s="119"/>
      <c r="I416" s="119"/>
      <c r="J416" s="119"/>
      <c r="K416" s="119"/>
      <c r="L416" s="53"/>
      <c r="M416" s="127"/>
    </row>
    <row r="417" spans="1:13">
      <c r="A417" s="118">
        <v>651</v>
      </c>
      <c r="B417" s="53" t="s">
        <v>158</v>
      </c>
      <c r="C417" s="83">
        <v>468</v>
      </c>
      <c r="D417" s="123">
        <v>40390</v>
      </c>
      <c r="E417" s="198">
        <f>VLOOKUP(A417,'Membership Details'!C:J,8,FALSE)</f>
        <v>36982</v>
      </c>
      <c r="F417" s="198" t="b">
        <f t="shared" si="6"/>
        <v>1</v>
      </c>
      <c r="G417">
        <v>710.25</v>
      </c>
      <c r="H417" s="119"/>
      <c r="I417" s="119"/>
      <c r="J417" s="119"/>
      <c r="K417" s="119"/>
      <c r="L417" s="53"/>
      <c r="M417" s="127"/>
    </row>
    <row r="418" spans="1:13">
      <c r="A418" s="118">
        <v>652</v>
      </c>
      <c r="B418" s="53" t="s">
        <v>158</v>
      </c>
      <c r="C418" s="83">
        <v>469</v>
      </c>
      <c r="D418" s="123">
        <v>40390</v>
      </c>
      <c r="E418" s="198">
        <f>VLOOKUP(A418,'Membership Details'!C:J,8,FALSE)</f>
        <v>36982</v>
      </c>
      <c r="F418" s="198" t="b">
        <f t="shared" si="6"/>
        <v>1</v>
      </c>
      <c r="G418">
        <v>3659</v>
      </c>
      <c r="H418" s="119"/>
      <c r="I418" s="119"/>
      <c r="J418" s="119"/>
      <c r="K418" s="119"/>
      <c r="L418" s="53"/>
      <c r="M418" s="127"/>
    </row>
    <row r="419" spans="1:13">
      <c r="A419" s="118">
        <v>653</v>
      </c>
      <c r="B419" s="53" t="s">
        <v>158</v>
      </c>
      <c r="C419" s="83">
        <v>470</v>
      </c>
      <c r="D419" s="123">
        <v>40390</v>
      </c>
      <c r="E419" s="198">
        <f>VLOOKUP(A419,'Membership Details'!C:J,8,FALSE)</f>
        <v>36982</v>
      </c>
      <c r="F419" s="198" t="b">
        <f t="shared" si="6"/>
        <v>1</v>
      </c>
      <c r="G419">
        <v>407</v>
      </c>
      <c r="H419" s="119"/>
      <c r="I419" s="119"/>
      <c r="J419" s="119"/>
      <c r="K419" s="119"/>
      <c r="L419" s="53"/>
      <c r="M419" s="127"/>
    </row>
    <row r="420" spans="1:13">
      <c r="A420" s="118">
        <v>654</v>
      </c>
      <c r="B420" s="53" t="s">
        <v>158</v>
      </c>
      <c r="C420" s="83">
        <v>471</v>
      </c>
      <c r="D420" s="123">
        <v>40390</v>
      </c>
      <c r="E420" s="198">
        <f>VLOOKUP(A420,'Membership Details'!C:J,8,FALSE)</f>
        <v>36982</v>
      </c>
      <c r="F420" s="198" t="b">
        <f t="shared" si="6"/>
        <v>1</v>
      </c>
      <c r="G420">
        <v>8824</v>
      </c>
      <c r="H420" s="119"/>
      <c r="I420" s="119"/>
      <c r="J420" s="119"/>
      <c r="K420" s="119"/>
      <c r="L420" s="53"/>
      <c r="M420" s="127"/>
    </row>
    <row r="421" spans="1:13">
      <c r="A421" s="118">
        <v>655</v>
      </c>
      <c r="B421" s="53" t="s">
        <v>158</v>
      </c>
      <c r="C421" s="83">
        <v>472</v>
      </c>
      <c r="D421" s="123">
        <v>40390</v>
      </c>
      <c r="E421" s="198">
        <f>VLOOKUP(A421,'Membership Details'!C:J,8,FALSE)</f>
        <v>36982</v>
      </c>
      <c r="F421" s="198" t="b">
        <f t="shared" si="6"/>
        <v>1</v>
      </c>
      <c r="G421">
        <v>567</v>
      </c>
      <c r="H421" s="119"/>
      <c r="I421" s="119"/>
      <c r="J421" s="119"/>
      <c r="K421" s="119"/>
      <c r="L421" s="53"/>
      <c r="M421" s="127"/>
    </row>
    <row r="422" spans="1:13">
      <c r="A422" s="118">
        <v>251</v>
      </c>
      <c r="B422" s="53" t="s">
        <v>158</v>
      </c>
      <c r="C422" s="83">
        <v>473</v>
      </c>
      <c r="D422" s="123">
        <v>40390</v>
      </c>
      <c r="E422" s="198">
        <f>VLOOKUP(A422,'Membership Details'!C:J,8,FALSE)</f>
        <v>36982</v>
      </c>
      <c r="F422" s="198" t="b">
        <f t="shared" si="6"/>
        <v>1</v>
      </c>
      <c r="G422">
        <v>496.32</v>
      </c>
      <c r="H422" s="119"/>
      <c r="I422" s="119"/>
      <c r="J422" s="119"/>
      <c r="K422" s="119"/>
      <c r="L422" s="53"/>
      <c r="M422" s="127"/>
    </row>
    <row r="423" spans="1:13">
      <c r="A423" s="118">
        <v>656</v>
      </c>
      <c r="B423" s="53" t="s">
        <v>158</v>
      </c>
      <c r="C423" s="83">
        <v>474</v>
      </c>
      <c r="D423" s="123">
        <v>40390</v>
      </c>
      <c r="E423" s="198">
        <f>VLOOKUP(A423,'Membership Details'!C:J,8,FALSE)</f>
        <v>39707</v>
      </c>
      <c r="F423" s="198" t="b">
        <f t="shared" si="6"/>
        <v>1</v>
      </c>
      <c r="G423">
        <v>2551</v>
      </c>
      <c r="H423" s="119"/>
      <c r="I423" s="119"/>
      <c r="J423" s="119"/>
      <c r="K423" s="119"/>
      <c r="L423" s="53"/>
      <c r="M423" s="127"/>
    </row>
    <row r="424" spans="1:13">
      <c r="A424" s="118">
        <v>657</v>
      </c>
      <c r="B424" s="53" t="s">
        <v>158</v>
      </c>
      <c r="C424" s="83">
        <v>475</v>
      </c>
      <c r="D424" s="123">
        <v>40390</v>
      </c>
      <c r="E424" s="198">
        <f>VLOOKUP(A424,'Membership Details'!C:J,8,FALSE)</f>
        <v>36982</v>
      </c>
      <c r="F424" s="198" t="b">
        <f t="shared" si="6"/>
        <v>1</v>
      </c>
      <c r="G424">
        <v>536</v>
      </c>
      <c r="H424" s="119"/>
      <c r="I424" s="119"/>
      <c r="J424" s="119"/>
      <c r="K424" s="119"/>
      <c r="L424" s="53"/>
      <c r="M424" s="127"/>
    </row>
    <row r="425" spans="1:13">
      <c r="A425" s="118">
        <v>658</v>
      </c>
      <c r="B425" s="53" t="s">
        <v>158</v>
      </c>
      <c r="C425" s="83">
        <v>476</v>
      </c>
      <c r="D425" s="123">
        <v>40390</v>
      </c>
      <c r="E425" s="198">
        <f>VLOOKUP(A425,'Membership Details'!C:J,8,FALSE)</f>
        <v>36982</v>
      </c>
      <c r="F425" s="198" t="b">
        <f t="shared" si="6"/>
        <v>1</v>
      </c>
      <c r="G425">
        <v>3328</v>
      </c>
      <c r="H425" s="119"/>
      <c r="I425" s="119"/>
      <c r="J425" s="119"/>
      <c r="K425" s="119"/>
      <c r="L425" s="53"/>
      <c r="M425" s="127"/>
    </row>
    <row r="426" spans="1:13">
      <c r="A426" s="118">
        <v>208</v>
      </c>
      <c r="B426" s="53" t="s">
        <v>158</v>
      </c>
      <c r="C426" s="83">
        <v>477</v>
      </c>
      <c r="D426" s="123">
        <v>40390</v>
      </c>
      <c r="E426" s="198">
        <f>VLOOKUP(A426,'Membership Details'!C:J,8,FALSE)</f>
        <v>39707</v>
      </c>
      <c r="F426" s="198" t="b">
        <f t="shared" si="6"/>
        <v>1</v>
      </c>
      <c r="G426">
        <v>1901</v>
      </c>
      <c r="H426" s="119"/>
      <c r="I426" s="119"/>
      <c r="J426" s="119"/>
      <c r="K426" s="119"/>
      <c r="L426" s="53"/>
      <c r="M426" s="127"/>
    </row>
    <row r="427" spans="1:13">
      <c r="A427" s="118">
        <v>660</v>
      </c>
      <c r="B427" s="53" t="s">
        <v>158</v>
      </c>
      <c r="C427" s="83">
        <v>478</v>
      </c>
      <c r="D427" s="123">
        <v>40390</v>
      </c>
      <c r="E427" s="198">
        <f>VLOOKUP(A427,'Membership Details'!C:J,8,FALSE)</f>
        <v>36982</v>
      </c>
      <c r="F427" s="198" t="b">
        <f t="shared" si="6"/>
        <v>1</v>
      </c>
      <c r="G427">
        <v>377</v>
      </c>
      <c r="H427" s="119"/>
      <c r="I427" s="119"/>
      <c r="J427" s="119"/>
      <c r="K427" s="119"/>
      <c r="L427" s="53"/>
      <c r="M427" s="127"/>
    </row>
    <row r="428" spans="1:13">
      <c r="A428" s="118">
        <v>661</v>
      </c>
      <c r="B428" s="53" t="s">
        <v>158</v>
      </c>
      <c r="C428" s="83">
        <v>479</v>
      </c>
      <c r="D428" s="123">
        <v>40390</v>
      </c>
      <c r="E428" s="198">
        <f>VLOOKUP(A428,'Membership Details'!C:J,8,FALSE)</f>
        <v>39707</v>
      </c>
      <c r="F428" s="198" t="b">
        <f t="shared" si="6"/>
        <v>1</v>
      </c>
      <c r="G428">
        <v>4142</v>
      </c>
      <c r="H428" s="119"/>
      <c r="I428" s="119"/>
      <c r="J428" s="119"/>
      <c r="K428" s="119"/>
      <c r="L428" s="53"/>
      <c r="M428" s="127"/>
    </row>
    <row r="429" spans="1:13">
      <c r="A429" s="118">
        <v>662</v>
      </c>
      <c r="B429" s="53" t="s">
        <v>158</v>
      </c>
      <c r="C429" s="83">
        <v>481</v>
      </c>
      <c r="D429" s="123">
        <v>40390</v>
      </c>
      <c r="E429" s="198">
        <f>VLOOKUP(A429,'Membership Details'!C:J,8,FALSE)</f>
        <v>36982</v>
      </c>
      <c r="F429" s="198" t="b">
        <f t="shared" si="6"/>
        <v>1</v>
      </c>
      <c r="G429">
        <v>2178</v>
      </c>
      <c r="H429" s="119"/>
      <c r="I429" s="119"/>
      <c r="J429" s="119"/>
      <c r="K429" s="119"/>
      <c r="L429" s="53"/>
      <c r="M429" s="127"/>
    </row>
    <row r="430" spans="1:13">
      <c r="A430" s="118">
        <v>663</v>
      </c>
      <c r="B430" s="53" t="s">
        <v>158</v>
      </c>
      <c r="C430" s="83">
        <v>482</v>
      </c>
      <c r="D430" s="123">
        <v>40390</v>
      </c>
      <c r="E430" s="198">
        <f>VLOOKUP(A430,'Membership Details'!C:J,8,FALSE)</f>
        <v>36982</v>
      </c>
      <c r="F430" s="198" t="b">
        <f t="shared" si="6"/>
        <v>1</v>
      </c>
      <c r="G430">
        <v>1592.65</v>
      </c>
      <c r="H430" s="119"/>
      <c r="I430" s="119"/>
      <c r="J430" s="119"/>
      <c r="K430" s="119"/>
      <c r="L430" s="53"/>
      <c r="M430" s="127"/>
    </row>
    <row r="431" spans="1:13">
      <c r="A431" s="118">
        <v>664</v>
      </c>
      <c r="B431" s="53" t="s">
        <v>158</v>
      </c>
      <c r="C431" s="83">
        <v>483</v>
      </c>
      <c r="D431" s="123">
        <v>40390</v>
      </c>
      <c r="E431" s="198">
        <f>VLOOKUP(A431,'Membership Details'!C:J,8,FALSE)</f>
        <v>36982</v>
      </c>
      <c r="F431" s="198" t="b">
        <f t="shared" si="6"/>
        <v>1</v>
      </c>
      <c r="G431">
        <v>7026.35</v>
      </c>
      <c r="H431" s="119"/>
      <c r="I431" s="119"/>
      <c r="J431" s="119"/>
      <c r="K431" s="119"/>
      <c r="L431" s="53"/>
      <c r="M431" s="127"/>
    </row>
    <row r="432" spans="1:13">
      <c r="A432" s="118">
        <v>103</v>
      </c>
      <c r="B432" s="53" t="s">
        <v>158</v>
      </c>
      <c r="C432" s="83">
        <v>484</v>
      </c>
      <c r="D432" s="123">
        <v>40390</v>
      </c>
      <c r="E432" s="198">
        <f>VLOOKUP(A432,'Membership Details'!C:J,8,FALSE)</f>
        <v>36982</v>
      </c>
      <c r="F432" s="198" t="b">
        <f t="shared" si="6"/>
        <v>1</v>
      </c>
      <c r="G432">
        <v>4915.3999999999996</v>
      </c>
      <c r="H432" s="119"/>
      <c r="I432" s="119"/>
      <c r="J432" s="119"/>
      <c r="K432" s="119"/>
      <c r="L432" s="53"/>
      <c r="M432" s="127"/>
    </row>
    <row r="433" spans="1:13">
      <c r="A433" s="118">
        <v>26</v>
      </c>
      <c r="B433" s="53" t="s">
        <v>158</v>
      </c>
      <c r="C433" s="83">
        <v>485</v>
      </c>
      <c r="D433" s="123">
        <v>40390</v>
      </c>
      <c r="E433" s="198">
        <f>VLOOKUP(A433,'Membership Details'!C:J,8,FALSE)</f>
        <v>36982</v>
      </c>
      <c r="F433" s="198" t="b">
        <f t="shared" si="6"/>
        <v>1</v>
      </c>
      <c r="G433">
        <v>297</v>
      </c>
      <c r="H433" s="119"/>
      <c r="I433" s="119"/>
      <c r="J433" s="119"/>
      <c r="K433" s="119"/>
      <c r="L433" s="53"/>
      <c r="M433" s="127"/>
    </row>
    <row r="434" spans="1:13">
      <c r="A434" s="118">
        <v>665</v>
      </c>
      <c r="B434" s="53" t="s">
        <v>158</v>
      </c>
      <c r="C434" s="83">
        <v>486</v>
      </c>
      <c r="D434" s="123">
        <v>40390</v>
      </c>
      <c r="E434" s="198">
        <f>VLOOKUP(A434,'Membership Details'!C:J,8,FALSE)</f>
        <v>39707</v>
      </c>
      <c r="F434" s="198" t="b">
        <f t="shared" si="6"/>
        <v>1</v>
      </c>
      <c r="G434">
        <v>273</v>
      </c>
      <c r="H434" s="119"/>
      <c r="I434" s="119"/>
      <c r="J434" s="119"/>
      <c r="K434" s="119"/>
      <c r="L434" s="53"/>
      <c r="M434" s="127"/>
    </row>
    <row r="435" spans="1:13">
      <c r="A435" s="118">
        <v>666</v>
      </c>
      <c r="B435" s="53" t="s">
        <v>158</v>
      </c>
      <c r="C435" s="83">
        <v>487</v>
      </c>
      <c r="D435" s="123">
        <v>40390</v>
      </c>
      <c r="E435" s="198">
        <f>VLOOKUP(A435,'Membership Details'!C:J,8,FALSE)</f>
        <v>36982</v>
      </c>
      <c r="F435" s="198" t="b">
        <f t="shared" si="6"/>
        <v>1</v>
      </c>
      <c r="G435">
        <v>667</v>
      </c>
      <c r="H435" s="119"/>
      <c r="I435" s="119"/>
      <c r="J435" s="119"/>
      <c r="K435" s="119"/>
      <c r="L435" s="53"/>
      <c r="M435" s="127"/>
    </row>
    <row r="436" spans="1:13">
      <c r="A436" s="118">
        <v>667</v>
      </c>
      <c r="B436" s="53" t="s">
        <v>158</v>
      </c>
      <c r="C436" s="83">
        <v>488</v>
      </c>
      <c r="D436" s="123">
        <v>40390</v>
      </c>
      <c r="E436" s="198">
        <f>VLOOKUP(A436,'Membership Details'!C:J,8,FALSE)</f>
        <v>36982</v>
      </c>
      <c r="F436" s="198" t="b">
        <f t="shared" si="6"/>
        <v>1</v>
      </c>
      <c r="G436">
        <v>786</v>
      </c>
      <c r="H436" s="119"/>
      <c r="I436" s="119"/>
      <c r="J436" s="119"/>
      <c r="K436" s="119"/>
      <c r="L436" s="53"/>
      <c r="M436" s="127"/>
    </row>
    <row r="437" spans="1:13">
      <c r="A437" s="118">
        <v>668</v>
      </c>
      <c r="B437" s="53" t="s">
        <v>158</v>
      </c>
      <c r="C437" s="83">
        <v>489</v>
      </c>
      <c r="D437" s="123">
        <v>40390</v>
      </c>
      <c r="E437" s="198">
        <f>VLOOKUP(A437,'Membership Details'!C:J,8,FALSE)</f>
        <v>36982</v>
      </c>
      <c r="F437" s="198" t="b">
        <f t="shared" si="6"/>
        <v>1</v>
      </c>
      <c r="G437">
        <v>3940</v>
      </c>
      <c r="H437" s="119"/>
      <c r="I437" s="119"/>
      <c r="J437" s="119"/>
      <c r="K437" s="119"/>
      <c r="L437" s="53"/>
      <c r="M437" s="127"/>
    </row>
    <row r="438" spans="1:13">
      <c r="A438" s="118">
        <v>185</v>
      </c>
      <c r="B438" s="53" t="s">
        <v>158</v>
      </c>
      <c r="C438" s="83">
        <v>490</v>
      </c>
      <c r="D438" s="123">
        <v>40390</v>
      </c>
      <c r="E438" s="198">
        <f>VLOOKUP(A438,'Membership Details'!C:J,8,FALSE)</f>
        <v>36982</v>
      </c>
      <c r="F438" s="198" t="b">
        <f t="shared" si="6"/>
        <v>1</v>
      </c>
      <c r="G438">
        <v>570</v>
      </c>
      <c r="H438" s="119"/>
      <c r="I438" s="119"/>
      <c r="J438" s="119"/>
      <c r="K438" s="119"/>
      <c r="L438" s="53"/>
      <c r="M438" s="127"/>
    </row>
    <row r="439" spans="1:13">
      <c r="A439" s="118">
        <v>41</v>
      </c>
      <c r="B439" s="53" t="s">
        <v>158</v>
      </c>
      <c r="C439" s="83">
        <v>491</v>
      </c>
      <c r="D439" s="123">
        <v>40390</v>
      </c>
      <c r="E439" s="198">
        <f>VLOOKUP(A439,'Membership Details'!C:J,8,FALSE)</f>
        <v>36982</v>
      </c>
      <c r="F439" s="198" t="b">
        <f t="shared" si="6"/>
        <v>1</v>
      </c>
      <c r="G439">
        <v>50005</v>
      </c>
      <c r="H439" s="119"/>
      <c r="I439" s="119"/>
      <c r="J439" s="119"/>
      <c r="K439" s="119"/>
      <c r="L439" s="53"/>
      <c r="M439" s="127"/>
    </row>
    <row r="440" spans="1:13">
      <c r="A440" s="118">
        <v>136</v>
      </c>
      <c r="B440" s="53" t="s">
        <v>158</v>
      </c>
      <c r="C440" s="83">
        <v>492</v>
      </c>
      <c r="D440" s="123">
        <v>40390</v>
      </c>
      <c r="E440" s="198">
        <f>VLOOKUP(A440,'Membership Details'!C:J,8,FALSE)</f>
        <v>36982</v>
      </c>
      <c r="F440" s="198" t="b">
        <f t="shared" si="6"/>
        <v>1</v>
      </c>
      <c r="G440">
        <v>1670.56</v>
      </c>
      <c r="H440" s="119"/>
      <c r="I440" s="119"/>
      <c r="J440" s="119"/>
      <c r="K440" s="119"/>
      <c r="L440" s="53"/>
      <c r="M440" s="127"/>
    </row>
    <row r="441" spans="1:13">
      <c r="A441" s="118">
        <v>1465</v>
      </c>
      <c r="B441" s="53" t="s">
        <v>158</v>
      </c>
      <c r="C441" s="83">
        <v>493</v>
      </c>
      <c r="D441" s="123">
        <v>40390</v>
      </c>
      <c r="E441" s="198">
        <f>VLOOKUP(A441,'Membership Details'!C:J,8,FALSE)</f>
        <v>39707</v>
      </c>
      <c r="F441" s="198" t="b">
        <f t="shared" si="6"/>
        <v>1</v>
      </c>
      <c r="G441">
        <v>61.1</v>
      </c>
      <c r="H441" s="119"/>
      <c r="I441" s="119"/>
      <c r="J441" s="119"/>
      <c r="K441" s="119"/>
      <c r="L441" s="53"/>
      <c r="M441" s="127"/>
    </row>
    <row r="442" spans="1:13">
      <c r="A442" s="118">
        <v>670</v>
      </c>
      <c r="B442" s="53" t="s">
        <v>158</v>
      </c>
      <c r="C442" s="83">
        <v>494</v>
      </c>
      <c r="D442" s="123">
        <v>40390</v>
      </c>
      <c r="E442" s="198">
        <f>VLOOKUP(A442,'Membership Details'!C:J,8,FALSE)</f>
        <v>36982</v>
      </c>
      <c r="F442" s="198" t="b">
        <f t="shared" si="6"/>
        <v>1</v>
      </c>
      <c r="G442">
        <v>1550</v>
      </c>
      <c r="H442" s="119"/>
      <c r="I442" s="119"/>
      <c r="J442" s="119"/>
      <c r="K442" s="119"/>
      <c r="L442" s="53"/>
      <c r="M442" s="127"/>
    </row>
    <row r="443" spans="1:13">
      <c r="A443" s="118">
        <v>671</v>
      </c>
      <c r="B443" s="53" t="s">
        <v>158</v>
      </c>
      <c r="C443" s="83">
        <v>495</v>
      </c>
      <c r="D443" s="123">
        <v>40390</v>
      </c>
      <c r="E443" s="198">
        <f>VLOOKUP(A443,'Membership Details'!C:J,8,FALSE)</f>
        <v>36982</v>
      </c>
      <c r="F443" s="198" t="b">
        <f t="shared" si="6"/>
        <v>1</v>
      </c>
      <c r="G443">
        <v>358</v>
      </c>
      <c r="H443" s="119"/>
      <c r="I443" s="119"/>
      <c r="J443" s="119"/>
      <c r="K443" s="119"/>
      <c r="L443" s="53"/>
      <c r="M443" s="127"/>
    </row>
    <row r="444" spans="1:13">
      <c r="A444" s="118">
        <v>672</v>
      </c>
      <c r="B444" s="53" t="s">
        <v>158</v>
      </c>
      <c r="C444" s="83">
        <v>496</v>
      </c>
      <c r="D444" s="123">
        <v>40390</v>
      </c>
      <c r="E444" s="198">
        <f>VLOOKUP(A444,'Membership Details'!C:J,8,FALSE)</f>
        <v>39707</v>
      </c>
      <c r="F444" s="198" t="b">
        <f t="shared" si="6"/>
        <v>1</v>
      </c>
      <c r="G444">
        <v>578.29999999999995</v>
      </c>
      <c r="H444" s="119"/>
      <c r="I444" s="119"/>
      <c r="J444" s="119"/>
      <c r="K444" s="119"/>
      <c r="L444" s="53"/>
      <c r="M444" s="127"/>
    </row>
    <row r="445" spans="1:13">
      <c r="A445" s="118">
        <v>673</v>
      </c>
      <c r="B445" s="53" t="s">
        <v>158</v>
      </c>
      <c r="C445" s="83">
        <v>497</v>
      </c>
      <c r="D445" s="123">
        <v>40390</v>
      </c>
      <c r="E445" s="198">
        <f>VLOOKUP(A445,'Membership Details'!C:J,8,FALSE)</f>
        <v>36982</v>
      </c>
      <c r="F445" s="198" t="b">
        <f t="shared" si="6"/>
        <v>1</v>
      </c>
      <c r="G445">
        <v>2758</v>
      </c>
      <c r="H445" s="119"/>
      <c r="I445" s="119"/>
      <c r="J445" s="119"/>
      <c r="K445" s="119"/>
      <c r="L445" s="53"/>
      <c r="M445" s="127"/>
    </row>
    <row r="446" spans="1:13">
      <c r="A446" s="118">
        <v>674</v>
      </c>
      <c r="B446" s="53" t="s">
        <v>158</v>
      </c>
      <c r="C446" s="83">
        <v>498</v>
      </c>
      <c r="D446" s="123">
        <v>40390</v>
      </c>
      <c r="E446" s="198">
        <f>VLOOKUP(A446,'Membership Details'!C:J,8,FALSE)</f>
        <v>39707</v>
      </c>
      <c r="F446" s="198" t="b">
        <f t="shared" si="6"/>
        <v>1</v>
      </c>
      <c r="G446">
        <v>382.5</v>
      </c>
      <c r="H446" s="119"/>
      <c r="I446" s="119"/>
      <c r="J446" s="119"/>
      <c r="K446" s="119"/>
      <c r="L446" s="53"/>
      <c r="M446" s="127"/>
    </row>
    <row r="447" spans="1:13">
      <c r="A447" s="118">
        <v>675</v>
      </c>
      <c r="B447" s="53" t="s">
        <v>158</v>
      </c>
      <c r="C447" s="83">
        <v>499</v>
      </c>
      <c r="D447" s="123">
        <v>40390</v>
      </c>
      <c r="E447" s="198">
        <f>VLOOKUP(A447,'Membership Details'!C:J,8,FALSE)</f>
        <v>36982</v>
      </c>
      <c r="F447" s="198" t="b">
        <f t="shared" si="6"/>
        <v>1</v>
      </c>
      <c r="G447">
        <v>3277.5</v>
      </c>
      <c r="H447" s="119"/>
      <c r="I447" s="119"/>
      <c r="J447" s="119"/>
      <c r="K447" s="119"/>
      <c r="L447" s="53"/>
      <c r="M447" s="127"/>
    </row>
    <row r="448" spans="1:13">
      <c r="A448" s="118">
        <v>676</v>
      </c>
      <c r="B448" s="53" t="s">
        <v>158</v>
      </c>
      <c r="C448" s="83">
        <v>500</v>
      </c>
      <c r="D448" s="123">
        <v>40390</v>
      </c>
      <c r="E448" s="198">
        <f>VLOOKUP(A448,'Membership Details'!C:J,8,FALSE)</f>
        <v>36982</v>
      </c>
      <c r="F448" s="198" t="b">
        <f t="shared" si="6"/>
        <v>1</v>
      </c>
      <c r="G448">
        <v>2547</v>
      </c>
      <c r="H448" s="119"/>
      <c r="I448" s="119"/>
      <c r="J448" s="119"/>
      <c r="K448" s="119"/>
      <c r="L448" s="53"/>
      <c r="M448" s="127"/>
    </row>
    <row r="449" spans="1:13">
      <c r="A449" s="118">
        <v>677</v>
      </c>
      <c r="B449" s="53" t="s">
        <v>158</v>
      </c>
      <c r="C449" s="83">
        <v>501</v>
      </c>
      <c r="D449" s="123">
        <v>40390</v>
      </c>
      <c r="E449" s="198">
        <f>VLOOKUP(A449,'Membership Details'!C:J,8,FALSE)</f>
        <v>39707</v>
      </c>
      <c r="F449" s="198" t="b">
        <f t="shared" si="6"/>
        <v>1</v>
      </c>
      <c r="G449">
        <v>571</v>
      </c>
      <c r="H449" s="119"/>
      <c r="I449" s="119"/>
      <c r="J449" s="119"/>
      <c r="K449" s="119"/>
      <c r="L449" s="53"/>
      <c r="M449" s="127"/>
    </row>
    <row r="450" spans="1:13">
      <c r="A450" s="118">
        <v>678</v>
      </c>
      <c r="B450" s="53" t="s">
        <v>158</v>
      </c>
      <c r="C450" s="83">
        <v>503</v>
      </c>
      <c r="D450" s="123">
        <v>40390</v>
      </c>
      <c r="E450" s="198">
        <f>VLOOKUP(A450,'Membership Details'!C:J,8,FALSE)</f>
        <v>39707</v>
      </c>
      <c r="F450" s="198" t="b">
        <f t="shared" si="6"/>
        <v>1</v>
      </c>
      <c r="G450">
        <v>417</v>
      </c>
      <c r="H450" s="119"/>
      <c r="I450" s="119"/>
      <c r="J450" s="119"/>
      <c r="K450" s="119"/>
      <c r="L450" s="53"/>
      <c r="M450" s="127"/>
    </row>
    <row r="451" spans="1:13">
      <c r="A451" s="118">
        <v>56</v>
      </c>
      <c r="B451" s="53" t="s">
        <v>158</v>
      </c>
      <c r="C451" s="83">
        <v>505</v>
      </c>
      <c r="D451" s="123">
        <v>40390</v>
      </c>
      <c r="E451" s="198">
        <f>VLOOKUP(A451,'Membership Details'!C:J,8,FALSE)</f>
        <v>36982</v>
      </c>
      <c r="F451" s="198" t="b">
        <f t="shared" ref="F451:F514" si="7">D451&gt;=E451</f>
        <v>1</v>
      </c>
      <c r="G451">
        <v>12044</v>
      </c>
      <c r="H451" s="119"/>
      <c r="I451" s="119"/>
      <c r="J451" s="119"/>
      <c r="K451" s="119"/>
      <c r="L451" s="53"/>
      <c r="M451" s="127"/>
    </row>
    <row r="452" spans="1:13">
      <c r="A452" s="118">
        <v>680</v>
      </c>
      <c r="B452" s="53" t="s">
        <v>158</v>
      </c>
      <c r="C452" s="83">
        <v>506</v>
      </c>
      <c r="D452" s="123">
        <v>40390</v>
      </c>
      <c r="E452" s="198">
        <f>VLOOKUP(A452,'Membership Details'!C:J,8,FALSE)</f>
        <v>39707</v>
      </c>
      <c r="F452" s="198" t="b">
        <f t="shared" si="7"/>
        <v>1</v>
      </c>
      <c r="G452">
        <v>1078</v>
      </c>
      <c r="H452" s="119"/>
      <c r="I452" s="119"/>
      <c r="J452" s="119"/>
      <c r="K452" s="119"/>
      <c r="L452" s="53"/>
      <c r="M452" s="127"/>
    </row>
    <row r="453" spans="1:13">
      <c r="A453" s="118">
        <v>109</v>
      </c>
      <c r="B453" s="53" t="s">
        <v>158</v>
      </c>
      <c r="C453" s="83">
        <v>507</v>
      </c>
      <c r="D453" s="123">
        <v>40390</v>
      </c>
      <c r="E453" s="198">
        <f>VLOOKUP(A453,'Membership Details'!C:J,8,FALSE)</f>
        <v>39707</v>
      </c>
      <c r="F453" s="198" t="b">
        <f t="shared" si="7"/>
        <v>1</v>
      </c>
      <c r="G453">
        <v>3847</v>
      </c>
      <c r="H453" s="119"/>
      <c r="I453" s="119"/>
      <c r="J453" s="119"/>
      <c r="K453" s="119"/>
      <c r="L453" s="53"/>
      <c r="M453" s="127"/>
    </row>
    <row r="454" spans="1:13">
      <c r="A454" s="118">
        <v>682</v>
      </c>
      <c r="B454" s="53" t="s">
        <v>158</v>
      </c>
      <c r="C454" s="83">
        <v>508</v>
      </c>
      <c r="D454" s="123">
        <v>40390</v>
      </c>
      <c r="E454" s="198">
        <f>VLOOKUP(A454,'Membership Details'!C:J,8,FALSE)</f>
        <v>39707</v>
      </c>
      <c r="F454" s="198" t="b">
        <f t="shared" si="7"/>
        <v>1</v>
      </c>
      <c r="G454">
        <v>404</v>
      </c>
      <c r="H454" s="119"/>
      <c r="I454" s="119"/>
      <c r="J454" s="119"/>
      <c r="K454" s="119"/>
      <c r="L454" s="53"/>
      <c r="M454" s="127"/>
    </row>
    <row r="455" spans="1:13">
      <c r="A455" s="118">
        <v>234</v>
      </c>
      <c r="B455" s="53" t="s">
        <v>158</v>
      </c>
      <c r="C455" s="83">
        <v>509</v>
      </c>
      <c r="D455" s="123">
        <v>40390</v>
      </c>
      <c r="E455" s="198">
        <f>VLOOKUP(A455,'Membership Details'!C:J,8,FALSE)</f>
        <v>36982</v>
      </c>
      <c r="F455" s="198" t="b">
        <f t="shared" si="7"/>
        <v>1</v>
      </c>
      <c r="G455">
        <v>995</v>
      </c>
      <c r="H455" s="119"/>
      <c r="I455" s="119"/>
      <c r="J455" s="119"/>
      <c r="K455" s="119"/>
      <c r="L455" s="53"/>
      <c r="M455" s="127"/>
    </row>
    <row r="456" spans="1:13">
      <c r="A456" s="118">
        <v>683</v>
      </c>
      <c r="B456" s="53" t="s">
        <v>158</v>
      </c>
      <c r="C456" s="83">
        <v>510</v>
      </c>
      <c r="D456" s="123">
        <v>40390</v>
      </c>
      <c r="E456" s="198">
        <f>VLOOKUP(A456,'Membership Details'!C:J,8,FALSE)</f>
        <v>39707</v>
      </c>
      <c r="F456" s="198" t="b">
        <f t="shared" si="7"/>
        <v>1</v>
      </c>
      <c r="G456">
        <v>4407</v>
      </c>
      <c r="H456" s="119"/>
      <c r="I456" s="119"/>
      <c r="J456" s="119"/>
      <c r="K456" s="119"/>
      <c r="L456" s="53"/>
      <c r="M456" s="127"/>
    </row>
    <row r="457" spans="1:13">
      <c r="A457" s="118">
        <v>684</v>
      </c>
      <c r="B457" s="53" t="s">
        <v>158</v>
      </c>
      <c r="C457" s="83">
        <v>511</v>
      </c>
      <c r="D457" s="123">
        <v>40390</v>
      </c>
      <c r="E457" s="198">
        <f>VLOOKUP(A457,'Membership Details'!C:J,8,FALSE)</f>
        <v>36982</v>
      </c>
      <c r="F457" s="198" t="b">
        <f t="shared" si="7"/>
        <v>1</v>
      </c>
      <c r="G457">
        <v>931</v>
      </c>
      <c r="H457" s="119"/>
      <c r="I457" s="119"/>
      <c r="J457" s="119"/>
      <c r="K457" s="119"/>
      <c r="L457" s="53"/>
      <c r="M457" s="127"/>
    </row>
    <row r="458" spans="1:13">
      <c r="A458" s="118">
        <v>685</v>
      </c>
      <c r="B458" s="53" t="s">
        <v>158</v>
      </c>
      <c r="C458" s="83">
        <v>512</v>
      </c>
      <c r="D458" s="123">
        <v>40390</v>
      </c>
      <c r="E458" s="198">
        <f>VLOOKUP(A458,'Membership Details'!C:J,8,FALSE)</f>
        <v>36982</v>
      </c>
      <c r="F458" s="198" t="b">
        <f t="shared" si="7"/>
        <v>1</v>
      </c>
      <c r="G458">
        <v>5163</v>
      </c>
      <c r="H458" s="119"/>
      <c r="I458" s="119"/>
      <c r="J458" s="119"/>
      <c r="K458" s="119"/>
      <c r="L458" s="53"/>
      <c r="M458" s="127"/>
    </row>
    <row r="459" spans="1:13">
      <c r="A459" s="118">
        <v>686</v>
      </c>
      <c r="B459" s="53" t="s">
        <v>158</v>
      </c>
      <c r="C459" s="83">
        <v>513</v>
      </c>
      <c r="D459" s="123">
        <v>40390</v>
      </c>
      <c r="E459" s="198">
        <f>VLOOKUP(A459,'Membership Details'!C:J,8,FALSE)</f>
        <v>36982</v>
      </c>
      <c r="F459" s="198" t="b">
        <f t="shared" si="7"/>
        <v>1</v>
      </c>
      <c r="G459">
        <v>645.95000000000005</v>
      </c>
      <c r="H459" s="119"/>
      <c r="I459" s="119"/>
      <c r="J459" s="119"/>
      <c r="K459" s="119"/>
      <c r="L459" s="53"/>
      <c r="M459" s="127"/>
    </row>
    <row r="460" spans="1:13">
      <c r="A460" s="118">
        <v>687</v>
      </c>
      <c r="B460" s="53" t="s">
        <v>158</v>
      </c>
      <c r="C460" s="83">
        <v>514</v>
      </c>
      <c r="D460" s="123">
        <v>40390</v>
      </c>
      <c r="E460" s="198">
        <f>VLOOKUP(A460,'Membership Details'!C:J,8,FALSE)</f>
        <v>36982</v>
      </c>
      <c r="F460" s="198" t="b">
        <f t="shared" si="7"/>
        <v>1</v>
      </c>
      <c r="G460">
        <v>370</v>
      </c>
      <c r="H460" s="119"/>
      <c r="I460" s="119"/>
      <c r="J460" s="119"/>
      <c r="K460" s="119"/>
      <c r="L460" s="53"/>
      <c r="M460" s="127"/>
    </row>
    <row r="461" spans="1:13">
      <c r="A461" s="118">
        <v>689</v>
      </c>
      <c r="B461" s="53" t="s">
        <v>158</v>
      </c>
      <c r="C461" s="83">
        <v>516</v>
      </c>
      <c r="D461" s="123">
        <v>40390</v>
      </c>
      <c r="E461" s="198">
        <f>VLOOKUP(A461,'Membership Details'!C:J,8,FALSE)</f>
        <v>36982</v>
      </c>
      <c r="F461" s="198" t="b">
        <f t="shared" si="7"/>
        <v>1</v>
      </c>
      <c r="G461">
        <v>554</v>
      </c>
      <c r="H461" s="119"/>
      <c r="I461" s="119"/>
      <c r="J461" s="119"/>
      <c r="K461" s="119"/>
      <c r="L461" s="53"/>
      <c r="M461" s="127"/>
    </row>
    <row r="462" spans="1:13">
      <c r="A462" s="118">
        <v>690</v>
      </c>
      <c r="B462" s="53" t="s">
        <v>158</v>
      </c>
      <c r="C462" s="83">
        <v>517</v>
      </c>
      <c r="D462" s="123">
        <v>40390</v>
      </c>
      <c r="E462" s="198">
        <f>VLOOKUP(A462,'Membership Details'!C:J,8,FALSE)</f>
        <v>36982</v>
      </c>
      <c r="F462" s="198" t="b">
        <f t="shared" si="7"/>
        <v>1</v>
      </c>
      <c r="G462">
        <v>11827</v>
      </c>
      <c r="H462" s="119"/>
      <c r="I462" s="119"/>
      <c r="J462" s="119"/>
      <c r="K462" s="119"/>
      <c r="L462" s="53"/>
      <c r="M462" s="127"/>
    </row>
    <row r="463" spans="1:13">
      <c r="A463" s="118">
        <v>691</v>
      </c>
      <c r="B463" s="53" t="s">
        <v>158</v>
      </c>
      <c r="C463" s="83">
        <v>518</v>
      </c>
      <c r="D463" s="123">
        <v>40390</v>
      </c>
      <c r="E463" s="198">
        <f>VLOOKUP(A463,'Membership Details'!C:J,8,FALSE)</f>
        <v>39707</v>
      </c>
      <c r="F463" s="198" t="b">
        <f t="shared" si="7"/>
        <v>1</v>
      </c>
      <c r="G463">
        <v>5487.5</v>
      </c>
      <c r="H463" s="119"/>
      <c r="I463" s="119"/>
      <c r="J463" s="119"/>
      <c r="K463" s="119"/>
      <c r="L463" s="53"/>
      <c r="M463" s="127"/>
    </row>
    <row r="464" spans="1:13">
      <c r="A464" s="118">
        <v>22</v>
      </c>
      <c r="B464" s="53" t="s">
        <v>158</v>
      </c>
      <c r="C464" s="83">
        <v>519</v>
      </c>
      <c r="D464" s="123">
        <v>40390</v>
      </c>
      <c r="E464" s="198">
        <f>VLOOKUP(A464,'Membership Details'!C:J,8,FALSE)</f>
        <v>36982</v>
      </c>
      <c r="F464" s="198" t="b">
        <f t="shared" si="7"/>
        <v>1</v>
      </c>
      <c r="G464">
        <v>17360.5</v>
      </c>
      <c r="H464" s="119"/>
      <c r="I464" s="119"/>
      <c r="J464" s="119"/>
      <c r="K464" s="119"/>
      <c r="L464" s="53"/>
      <c r="M464" s="127"/>
    </row>
    <row r="465" spans="1:13">
      <c r="A465" s="118">
        <v>693</v>
      </c>
      <c r="B465" s="53" t="s">
        <v>158</v>
      </c>
      <c r="C465" s="83">
        <v>521</v>
      </c>
      <c r="D465" s="123">
        <v>40390</v>
      </c>
      <c r="E465" s="198">
        <f>VLOOKUP(A465,'Membership Details'!C:J,8,FALSE)</f>
        <v>39707</v>
      </c>
      <c r="F465" s="198" t="b">
        <f t="shared" si="7"/>
        <v>1</v>
      </c>
      <c r="G465">
        <v>1714</v>
      </c>
      <c r="H465" s="119"/>
      <c r="I465" s="119"/>
      <c r="J465" s="119"/>
      <c r="K465" s="119"/>
      <c r="L465" s="53"/>
      <c r="M465" s="127"/>
    </row>
    <row r="466" spans="1:13">
      <c r="A466" s="118">
        <v>694</v>
      </c>
      <c r="B466" s="53" t="s">
        <v>158</v>
      </c>
      <c r="C466" s="83">
        <v>522</v>
      </c>
      <c r="D466" s="123">
        <v>40390</v>
      </c>
      <c r="E466" s="198">
        <f>VLOOKUP(A466,'Membership Details'!C:J,8,FALSE)</f>
        <v>39707</v>
      </c>
      <c r="F466" s="198" t="b">
        <f t="shared" si="7"/>
        <v>1</v>
      </c>
      <c r="G466">
        <v>410</v>
      </c>
      <c r="H466" s="119"/>
      <c r="I466" s="119"/>
      <c r="J466" s="119"/>
      <c r="K466" s="119"/>
      <c r="L466" s="53"/>
      <c r="M466" s="127"/>
    </row>
    <row r="467" spans="1:13">
      <c r="A467" s="118">
        <v>695</v>
      </c>
      <c r="B467" s="53" t="s">
        <v>158</v>
      </c>
      <c r="C467" s="83">
        <v>523</v>
      </c>
      <c r="D467" s="123">
        <v>40390</v>
      </c>
      <c r="E467" s="198">
        <f>VLOOKUP(A467,'Membership Details'!C:J,8,FALSE)</f>
        <v>39707</v>
      </c>
      <c r="F467" s="198" t="b">
        <f t="shared" si="7"/>
        <v>1</v>
      </c>
      <c r="G467">
        <v>2806.75</v>
      </c>
      <c r="H467" s="119"/>
      <c r="I467" s="119"/>
      <c r="J467" s="119"/>
      <c r="K467" s="119"/>
      <c r="L467" s="53"/>
      <c r="M467" s="127"/>
    </row>
    <row r="468" spans="1:13">
      <c r="A468" s="118">
        <v>247</v>
      </c>
      <c r="B468" s="53" t="s">
        <v>158</v>
      </c>
      <c r="C468" s="83">
        <v>524</v>
      </c>
      <c r="D468" s="123">
        <v>40390</v>
      </c>
      <c r="E468" s="198">
        <f>VLOOKUP(A468,'Membership Details'!C:J,8,FALSE)</f>
        <v>34912</v>
      </c>
      <c r="F468" s="198" t="b">
        <f t="shared" si="7"/>
        <v>1</v>
      </c>
      <c r="G468">
        <v>1831</v>
      </c>
      <c r="H468" s="119"/>
      <c r="I468" s="119"/>
      <c r="J468" s="119"/>
      <c r="K468" s="119"/>
      <c r="L468" s="53"/>
      <c r="M468" s="127"/>
    </row>
    <row r="469" spans="1:13">
      <c r="A469" s="118">
        <v>697</v>
      </c>
      <c r="B469" s="53" t="s">
        <v>158</v>
      </c>
      <c r="C469" s="83">
        <v>525</v>
      </c>
      <c r="D469" s="123">
        <v>40390</v>
      </c>
      <c r="E469" s="198">
        <f>VLOOKUP(A469,'Membership Details'!C:J,8,FALSE)</f>
        <v>36982</v>
      </c>
      <c r="F469" s="198" t="b">
        <f t="shared" si="7"/>
        <v>1</v>
      </c>
      <c r="G469">
        <v>965.4</v>
      </c>
      <c r="H469" s="119"/>
      <c r="I469" s="119"/>
      <c r="J469" s="119"/>
      <c r="K469" s="119"/>
      <c r="L469" s="53"/>
      <c r="M469" s="127"/>
    </row>
    <row r="470" spans="1:13">
      <c r="A470" s="118">
        <v>698</v>
      </c>
      <c r="B470" s="53" t="s">
        <v>158</v>
      </c>
      <c r="C470" s="83">
        <v>526</v>
      </c>
      <c r="D470" s="123">
        <v>40390</v>
      </c>
      <c r="E470" s="198">
        <f>VLOOKUP(A470,'Membership Details'!C:J,8,FALSE)</f>
        <v>36982</v>
      </c>
      <c r="F470" s="198" t="b">
        <f t="shared" si="7"/>
        <v>1</v>
      </c>
      <c r="G470">
        <v>1668</v>
      </c>
      <c r="H470" s="119"/>
      <c r="I470" s="119"/>
      <c r="J470" s="119"/>
      <c r="K470" s="119"/>
      <c r="L470" s="53"/>
      <c r="M470" s="127"/>
    </row>
    <row r="471" spans="1:13">
      <c r="A471" s="118">
        <v>699</v>
      </c>
      <c r="B471" s="53" t="s">
        <v>158</v>
      </c>
      <c r="C471" s="83">
        <v>527</v>
      </c>
      <c r="D471" s="123">
        <v>40390</v>
      </c>
      <c r="E471" s="198">
        <f>VLOOKUP(A471,'Membership Details'!C:J,8,FALSE)</f>
        <v>36982</v>
      </c>
      <c r="F471" s="198" t="b">
        <f t="shared" si="7"/>
        <v>1</v>
      </c>
      <c r="G471">
        <v>5665</v>
      </c>
      <c r="H471" s="119"/>
      <c r="I471" s="119"/>
      <c r="J471" s="119"/>
      <c r="K471" s="119"/>
      <c r="L471" s="53"/>
      <c r="M471" s="127"/>
    </row>
    <row r="472" spans="1:13">
      <c r="A472" s="118">
        <v>3420</v>
      </c>
      <c r="B472" s="53" t="s">
        <v>158</v>
      </c>
      <c r="C472" s="83">
        <v>528</v>
      </c>
      <c r="D472" s="123">
        <v>40390</v>
      </c>
      <c r="E472" s="198">
        <f>VLOOKUP(A472,'Membership Details'!C:J,8,FALSE)</f>
        <v>39707</v>
      </c>
      <c r="F472" s="198" t="b">
        <f t="shared" si="7"/>
        <v>1</v>
      </c>
      <c r="G472">
        <v>115</v>
      </c>
      <c r="H472" s="119"/>
      <c r="I472" s="119"/>
      <c r="J472" s="119"/>
      <c r="K472" s="119"/>
      <c r="L472" s="53"/>
      <c r="M472" s="127"/>
    </row>
    <row r="473" spans="1:13">
      <c r="A473" s="118">
        <v>233</v>
      </c>
      <c r="B473" s="53" t="s">
        <v>158</v>
      </c>
      <c r="C473" s="83">
        <v>530</v>
      </c>
      <c r="D473" s="123">
        <v>40390</v>
      </c>
      <c r="E473" s="198">
        <f>VLOOKUP(A473,'Membership Details'!C:J,8,FALSE)</f>
        <v>36982</v>
      </c>
      <c r="F473" s="198" t="b">
        <f t="shared" si="7"/>
        <v>1</v>
      </c>
      <c r="G473">
        <v>44513.54</v>
      </c>
      <c r="H473" s="119"/>
      <c r="I473" s="119"/>
      <c r="J473" s="119"/>
      <c r="K473" s="119"/>
      <c r="L473" s="53"/>
      <c r="M473" s="127"/>
    </row>
    <row r="474" spans="1:13">
      <c r="A474" s="118">
        <v>700</v>
      </c>
      <c r="B474" s="53" t="s">
        <v>158</v>
      </c>
      <c r="C474" s="83">
        <v>531</v>
      </c>
      <c r="D474" s="123">
        <v>40390</v>
      </c>
      <c r="E474" s="198">
        <f>VLOOKUP(A474,'Membership Details'!C:J,8,FALSE)</f>
        <v>39707</v>
      </c>
      <c r="F474" s="198" t="b">
        <f t="shared" si="7"/>
        <v>1</v>
      </c>
      <c r="G474">
        <v>531</v>
      </c>
      <c r="H474" s="119"/>
      <c r="I474" s="119"/>
      <c r="J474" s="119"/>
      <c r="K474" s="119"/>
      <c r="L474" s="53"/>
      <c r="M474" s="127"/>
    </row>
    <row r="475" spans="1:13">
      <c r="A475" s="118">
        <v>701</v>
      </c>
      <c r="B475" s="53" t="s">
        <v>158</v>
      </c>
      <c r="C475" s="83">
        <v>532</v>
      </c>
      <c r="D475" s="123">
        <v>40390</v>
      </c>
      <c r="E475" s="198">
        <f>VLOOKUP(A475,'Membership Details'!C:J,8,FALSE)</f>
        <v>39707</v>
      </c>
      <c r="F475" s="198" t="b">
        <f t="shared" si="7"/>
        <v>1</v>
      </c>
      <c r="G475">
        <v>279</v>
      </c>
      <c r="H475" s="119"/>
      <c r="I475" s="119"/>
      <c r="J475" s="119"/>
      <c r="K475" s="119"/>
      <c r="L475" s="53"/>
      <c r="M475" s="127"/>
    </row>
    <row r="476" spans="1:13">
      <c r="A476" s="118">
        <v>702</v>
      </c>
      <c r="B476" s="53" t="s">
        <v>158</v>
      </c>
      <c r="C476" s="83">
        <v>533</v>
      </c>
      <c r="D476" s="123">
        <v>40390</v>
      </c>
      <c r="E476" s="198">
        <f>VLOOKUP(A476,'Membership Details'!C:J,8,FALSE)</f>
        <v>39707</v>
      </c>
      <c r="F476" s="198" t="b">
        <f t="shared" si="7"/>
        <v>1</v>
      </c>
      <c r="G476">
        <v>5646.6</v>
      </c>
      <c r="H476" s="119"/>
      <c r="I476" s="119"/>
      <c r="J476" s="119"/>
      <c r="K476" s="119"/>
      <c r="L476" s="53"/>
      <c r="M476" s="127"/>
    </row>
    <row r="477" spans="1:13">
      <c r="A477" s="118">
        <v>77</v>
      </c>
      <c r="B477" s="53" t="s">
        <v>158</v>
      </c>
      <c r="C477" s="83">
        <v>534</v>
      </c>
      <c r="D477" s="123">
        <v>40390</v>
      </c>
      <c r="E477" s="198">
        <f>VLOOKUP(A477,'Membership Details'!C:J,8,FALSE)</f>
        <v>36982</v>
      </c>
      <c r="F477" s="198" t="b">
        <f t="shared" si="7"/>
        <v>1</v>
      </c>
      <c r="G477">
        <v>9787</v>
      </c>
      <c r="H477" s="119"/>
      <c r="I477" s="119"/>
      <c r="J477" s="119"/>
      <c r="K477" s="119"/>
      <c r="L477" s="53"/>
      <c r="M477" s="127"/>
    </row>
    <row r="478" spans="1:13">
      <c r="A478" s="118">
        <v>703</v>
      </c>
      <c r="B478" s="53" t="s">
        <v>158</v>
      </c>
      <c r="C478" s="83">
        <v>535</v>
      </c>
      <c r="D478" s="123">
        <v>40390</v>
      </c>
      <c r="E478" s="198">
        <f>VLOOKUP(A478,'Membership Details'!C:J,8,FALSE)</f>
        <v>39707</v>
      </c>
      <c r="F478" s="198" t="b">
        <f t="shared" si="7"/>
        <v>1</v>
      </c>
      <c r="G478">
        <v>455</v>
      </c>
      <c r="H478" s="119"/>
      <c r="I478" s="119"/>
      <c r="J478" s="119"/>
      <c r="K478" s="119"/>
      <c r="L478" s="53"/>
      <c r="M478" s="127"/>
    </row>
    <row r="479" spans="1:13">
      <c r="A479" s="118">
        <v>215</v>
      </c>
      <c r="B479" s="53" t="s">
        <v>158</v>
      </c>
      <c r="C479" s="83">
        <v>536</v>
      </c>
      <c r="D479" s="123">
        <v>40390</v>
      </c>
      <c r="E479" s="198">
        <f>VLOOKUP(A479,'Membership Details'!C:J,8,FALSE)</f>
        <v>36982</v>
      </c>
      <c r="F479" s="198" t="b">
        <f t="shared" si="7"/>
        <v>1</v>
      </c>
      <c r="G479">
        <v>2154.35</v>
      </c>
      <c r="H479" s="119"/>
      <c r="I479" s="119"/>
      <c r="J479" s="119"/>
      <c r="K479" s="119"/>
      <c r="L479" s="53"/>
      <c r="M479" s="127"/>
    </row>
    <row r="480" spans="1:13">
      <c r="A480" s="118">
        <v>705</v>
      </c>
      <c r="B480" s="53" t="s">
        <v>158</v>
      </c>
      <c r="C480" s="83">
        <v>538</v>
      </c>
      <c r="D480" s="123">
        <v>40390</v>
      </c>
      <c r="E480" s="198">
        <f>VLOOKUP(A480,'Membership Details'!C:J,8,FALSE)</f>
        <v>36982</v>
      </c>
      <c r="F480" s="198" t="b">
        <f t="shared" si="7"/>
        <v>1</v>
      </c>
      <c r="G480">
        <v>101017</v>
      </c>
      <c r="H480" s="119"/>
      <c r="I480" s="119"/>
      <c r="J480" s="119"/>
      <c r="K480" s="119"/>
      <c r="L480" s="53"/>
      <c r="M480" s="127"/>
    </row>
    <row r="481" spans="1:13">
      <c r="A481" s="118">
        <v>706</v>
      </c>
      <c r="B481" s="53" t="s">
        <v>158</v>
      </c>
      <c r="C481" s="83">
        <v>539</v>
      </c>
      <c r="D481" s="123">
        <v>40390</v>
      </c>
      <c r="E481" s="198">
        <f>VLOOKUP(A481,'Membership Details'!C:J,8,FALSE)</f>
        <v>39707</v>
      </c>
      <c r="F481" s="198" t="b">
        <f t="shared" si="7"/>
        <v>1</v>
      </c>
      <c r="G481">
        <v>420</v>
      </c>
      <c r="H481" s="119"/>
      <c r="I481" s="119"/>
      <c r="J481" s="119"/>
      <c r="K481" s="119"/>
      <c r="L481" s="53"/>
      <c r="M481" s="127"/>
    </row>
    <row r="482" spans="1:13">
      <c r="A482" s="118">
        <v>80</v>
      </c>
      <c r="B482" s="53" t="s">
        <v>158</v>
      </c>
      <c r="C482" s="83">
        <v>540</v>
      </c>
      <c r="D482" s="123">
        <v>40390</v>
      </c>
      <c r="E482" s="198">
        <f>VLOOKUP(A482,'Membership Details'!C:J,8,FALSE)</f>
        <v>39707</v>
      </c>
      <c r="F482" s="198" t="b">
        <f t="shared" si="7"/>
        <v>1</v>
      </c>
      <c r="G482">
        <v>384.8</v>
      </c>
      <c r="H482" s="119"/>
      <c r="I482" s="119"/>
      <c r="J482" s="119"/>
      <c r="K482" s="119"/>
      <c r="L482" s="53"/>
      <c r="M482" s="127"/>
    </row>
    <row r="483" spans="1:13">
      <c r="A483" s="118">
        <v>708</v>
      </c>
      <c r="B483" s="53" t="s">
        <v>158</v>
      </c>
      <c r="C483" s="83">
        <v>542</v>
      </c>
      <c r="D483" s="123">
        <v>40390</v>
      </c>
      <c r="E483" s="198">
        <f>VLOOKUP(A483,'Membership Details'!C:J,8,FALSE)</f>
        <v>36982</v>
      </c>
      <c r="F483" s="198" t="b">
        <f t="shared" si="7"/>
        <v>1</v>
      </c>
      <c r="G483">
        <v>2569</v>
      </c>
      <c r="H483" s="119"/>
      <c r="I483" s="119"/>
      <c r="J483" s="119"/>
      <c r="K483" s="119"/>
      <c r="L483" s="53"/>
      <c r="M483" s="127"/>
    </row>
    <row r="484" spans="1:13">
      <c r="A484" s="118">
        <v>858</v>
      </c>
      <c r="B484" s="53" t="s">
        <v>158</v>
      </c>
      <c r="C484" s="83">
        <v>543</v>
      </c>
      <c r="D484" s="123">
        <v>40390</v>
      </c>
      <c r="E484" s="198">
        <f>VLOOKUP(A484,'Membership Details'!C:J,8,FALSE)</f>
        <v>36982</v>
      </c>
      <c r="F484" s="198" t="b">
        <f t="shared" si="7"/>
        <v>1</v>
      </c>
      <c r="G484">
        <v>2105</v>
      </c>
      <c r="H484" s="119"/>
      <c r="I484" s="119"/>
      <c r="J484" s="119"/>
      <c r="K484" s="119"/>
      <c r="L484" s="53"/>
      <c r="M484" s="127"/>
    </row>
    <row r="485" spans="1:13">
      <c r="A485" s="118">
        <v>710</v>
      </c>
      <c r="B485" s="53" t="s">
        <v>158</v>
      </c>
      <c r="C485" s="83">
        <v>544</v>
      </c>
      <c r="D485" s="123">
        <v>40390</v>
      </c>
      <c r="E485" s="198">
        <f>VLOOKUP(A485,'Membership Details'!C:J,8,FALSE)</f>
        <v>36982</v>
      </c>
      <c r="F485" s="198" t="b">
        <f t="shared" si="7"/>
        <v>1</v>
      </c>
      <c r="G485">
        <v>201</v>
      </c>
      <c r="H485" s="119"/>
      <c r="I485" s="119"/>
      <c r="J485" s="119"/>
      <c r="K485" s="119"/>
      <c r="L485" s="53"/>
      <c r="M485" s="127"/>
    </row>
    <row r="486" spans="1:13">
      <c r="A486" s="118">
        <v>711</v>
      </c>
      <c r="B486" s="53" t="s">
        <v>158</v>
      </c>
      <c r="C486" s="83">
        <v>545</v>
      </c>
      <c r="D486" s="123">
        <v>40390</v>
      </c>
      <c r="E486" s="198">
        <f>VLOOKUP(A486,'Membership Details'!C:J,8,FALSE)</f>
        <v>36982</v>
      </c>
      <c r="F486" s="198" t="b">
        <f t="shared" si="7"/>
        <v>1</v>
      </c>
      <c r="G486">
        <v>715.7</v>
      </c>
      <c r="H486" s="119"/>
      <c r="I486" s="119"/>
      <c r="J486" s="119"/>
      <c r="K486" s="119"/>
      <c r="L486" s="53"/>
      <c r="M486" s="127"/>
    </row>
    <row r="487" spans="1:13">
      <c r="A487" s="118">
        <v>713</v>
      </c>
      <c r="B487" s="53" t="s">
        <v>158</v>
      </c>
      <c r="C487" s="83">
        <v>547</v>
      </c>
      <c r="D487" s="123">
        <v>40390</v>
      </c>
      <c r="E487" s="198">
        <f>VLOOKUP(A487,'Membership Details'!C:J,8,FALSE)</f>
        <v>36982</v>
      </c>
      <c r="F487" s="198" t="b">
        <f t="shared" si="7"/>
        <v>1</v>
      </c>
      <c r="G487">
        <v>6486</v>
      </c>
      <c r="H487" s="119"/>
      <c r="I487" s="119"/>
      <c r="J487" s="119"/>
      <c r="K487" s="119"/>
      <c r="L487" s="53"/>
      <c r="M487" s="127"/>
    </row>
    <row r="488" spans="1:13">
      <c r="A488" s="118">
        <v>78</v>
      </c>
      <c r="B488" s="53" t="s">
        <v>158</v>
      </c>
      <c r="C488" s="83">
        <v>548</v>
      </c>
      <c r="D488" s="123">
        <v>40390</v>
      </c>
      <c r="E488" s="198">
        <f>VLOOKUP(A488,'Membership Details'!C:J,8,FALSE)</f>
        <v>36982</v>
      </c>
      <c r="F488" s="198" t="b">
        <f t="shared" si="7"/>
        <v>1</v>
      </c>
      <c r="G488">
        <v>5588</v>
      </c>
      <c r="H488" s="119"/>
      <c r="I488" s="119"/>
      <c r="J488" s="119"/>
      <c r="K488" s="119"/>
      <c r="L488" s="53"/>
      <c r="M488" s="127"/>
    </row>
    <row r="489" spans="1:13">
      <c r="A489" s="118">
        <v>715</v>
      </c>
      <c r="B489" s="53" t="s">
        <v>158</v>
      </c>
      <c r="C489" s="83">
        <v>549</v>
      </c>
      <c r="D489" s="123">
        <v>40390</v>
      </c>
      <c r="E489" s="198">
        <f>VLOOKUP(A489,'Membership Details'!C:J,8,FALSE)</f>
        <v>39707</v>
      </c>
      <c r="F489" s="198" t="b">
        <f t="shared" si="7"/>
        <v>1</v>
      </c>
      <c r="G489">
        <v>1835.2</v>
      </c>
      <c r="H489" s="119"/>
      <c r="I489" s="119"/>
      <c r="J489" s="119"/>
      <c r="K489" s="119"/>
      <c r="L489" s="53"/>
      <c r="M489" s="127"/>
    </row>
    <row r="490" spans="1:13">
      <c r="A490" s="118">
        <v>716</v>
      </c>
      <c r="B490" s="53" t="s">
        <v>158</v>
      </c>
      <c r="C490" s="83">
        <v>550</v>
      </c>
      <c r="D490" s="123">
        <v>40390</v>
      </c>
      <c r="E490" s="198">
        <f>VLOOKUP(A490,'Membership Details'!C:J,8,FALSE)</f>
        <v>39707</v>
      </c>
      <c r="F490" s="198" t="b">
        <f t="shared" si="7"/>
        <v>1</v>
      </c>
      <c r="G490">
        <v>200</v>
      </c>
      <c r="H490" s="119"/>
      <c r="I490" s="119"/>
      <c r="J490" s="119"/>
      <c r="K490" s="119"/>
      <c r="L490" s="53"/>
      <c r="M490" s="127"/>
    </row>
    <row r="491" spans="1:13">
      <c r="A491" s="118">
        <v>717</v>
      </c>
      <c r="B491" s="53" t="s">
        <v>158</v>
      </c>
      <c r="C491" s="83">
        <v>551</v>
      </c>
      <c r="D491" s="123">
        <v>40390</v>
      </c>
      <c r="E491" s="198">
        <f>VLOOKUP(A491,'Membership Details'!C:J,8,FALSE)</f>
        <v>36982</v>
      </c>
      <c r="F491" s="198" t="b">
        <f t="shared" si="7"/>
        <v>1</v>
      </c>
      <c r="G491">
        <v>1612</v>
      </c>
      <c r="H491" s="119"/>
      <c r="I491" s="119"/>
      <c r="J491" s="119"/>
      <c r="K491" s="119"/>
      <c r="L491" s="53"/>
      <c r="M491" s="127"/>
    </row>
    <row r="492" spans="1:13">
      <c r="A492" s="118">
        <v>2400</v>
      </c>
      <c r="B492" s="53" t="s">
        <v>158</v>
      </c>
      <c r="C492" s="83">
        <v>552</v>
      </c>
      <c r="D492" s="123">
        <v>40390</v>
      </c>
      <c r="E492" s="198">
        <f>VLOOKUP(A492,'Membership Details'!C:J,8,FALSE)</f>
        <v>39707</v>
      </c>
      <c r="F492" s="198" t="b">
        <f t="shared" si="7"/>
        <v>1</v>
      </c>
      <c r="G492">
        <v>4453</v>
      </c>
      <c r="H492" s="119"/>
      <c r="I492" s="119"/>
      <c r="J492" s="119"/>
      <c r="K492" s="119"/>
      <c r="L492" s="53"/>
      <c r="M492" s="127"/>
    </row>
    <row r="493" spans="1:13">
      <c r="A493" s="118">
        <v>719</v>
      </c>
      <c r="B493" s="53" t="s">
        <v>158</v>
      </c>
      <c r="C493" s="83">
        <v>553</v>
      </c>
      <c r="D493" s="123">
        <v>40390</v>
      </c>
      <c r="E493" s="198">
        <f>VLOOKUP(A493,'Membership Details'!C:J,8,FALSE)</f>
        <v>39707</v>
      </c>
      <c r="F493" s="198" t="b">
        <f t="shared" si="7"/>
        <v>1</v>
      </c>
      <c r="G493">
        <v>2371.75</v>
      </c>
      <c r="H493" s="119"/>
      <c r="I493" s="119"/>
      <c r="J493" s="119"/>
      <c r="K493" s="119"/>
      <c r="L493" s="53"/>
      <c r="M493" s="127"/>
    </row>
    <row r="494" spans="1:13">
      <c r="A494" s="118">
        <v>14</v>
      </c>
      <c r="B494" s="53" t="s">
        <v>158</v>
      </c>
      <c r="C494" s="83">
        <v>554</v>
      </c>
      <c r="D494" s="123">
        <v>40390</v>
      </c>
      <c r="E494" s="198">
        <f>VLOOKUP(A494,'Membership Details'!C:J,8,FALSE)</f>
        <v>36982</v>
      </c>
      <c r="F494" s="198" t="b">
        <f t="shared" si="7"/>
        <v>1</v>
      </c>
      <c r="G494">
        <v>508.78</v>
      </c>
      <c r="H494" s="119"/>
      <c r="I494" s="119"/>
      <c r="J494" s="119"/>
      <c r="K494" s="119"/>
      <c r="L494" s="53"/>
      <c r="M494" s="127"/>
    </row>
    <row r="495" spans="1:13">
      <c r="A495" s="118">
        <v>721</v>
      </c>
      <c r="B495" s="53" t="s">
        <v>158</v>
      </c>
      <c r="C495" s="83">
        <v>555</v>
      </c>
      <c r="D495" s="123">
        <v>40390</v>
      </c>
      <c r="E495" s="198">
        <f>VLOOKUP(A495,'Membership Details'!C:J,8,FALSE)</f>
        <v>36982</v>
      </c>
      <c r="F495" s="198" t="b">
        <f t="shared" si="7"/>
        <v>1</v>
      </c>
      <c r="G495">
        <v>641.09</v>
      </c>
      <c r="H495" s="119"/>
      <c r="I495" s="119"/>
      <c r="J495" s="119"/>
      <c r="K495" s="119"/>
      <c r="L495" s="53"/>
      <c r="M495" s="127"/>
    </row>
    <row r="496" spans="1:13">
      <c r="A496" s="118">
        <v>722</v>
      </c>
      <c r="B496" s="53" t="s">
        <v>158</v>
      </c>
      <c r="C496" s="83">
        <v>556</v>
      </c>
      <c r="D496" s="123">
        <v>40390</v>
      </c>
      <c r="E496" s="198">
        <f>VLOOKUP(A496,'Membership Details'!C:J,8,FALSE)</f>
        <v>36982</v>
      </c>
      <c r="F496" s="198" t="b">
        <f t="shared" si="7"/>
        <v>1</v>
      </c>
      <c r="G496">
        <v>4930</v>
      </c>
      <c r="H496" s="119"/>
      <c r="I496" s="119"/>
      <c r="J496" s="119"/>
      <c r="K496" s="119"/>
      <c r="L496" s="53"/>
      <c r="M496" s="127"/>
    </row>
    <row r="497" spans="1:13">
      <c r="A497" s="118">
        <v>723</v>
      </c>
      <c r="B497" s="53" t="s">
        <v>158</v>
      </c>
      <c r="C497" s="83">
        <v>557</v>
      </c>
      <c r="D497" s="123">
        <v>40390</v>
      </c>
      <c r="E497" s="198">
        <f>VLOOKUP(A497,'Membership Details'!C:J,8,FALSE)</f>
        <v>39707</v>
      </c>
      <c r="F497" s="198" t="b">
        <f t="shared" si="7"/>
        <v>1</v>
      </c>
      <c r="G497">
        <v>446</v>
      </c>
      <c r="H497" s="119"/>
      <c r="I497" s="119"/>
      <c r="J497" s="119"/>
      <c r="K497" s="119"/>
      <c r="L497" s="53"/>
      <c r="M497" s="127"/>
    </row>
    <row r="498" spans="1:13">
      <c r="A498" s="118">
        <v>724</v>
      </c>
      <c r="B498" s="53" t="s">
        <v>158</v>
      </c>
      <c r="C498" s="83">
        <v>558</v>
      </c>
      <c r="D498" s="123">
        <v>40390</v>
      </c>
      <c r="E498" s="198">
        <f>VLOOKUP(A498,'Membership Details'!C:J,8,FALSE)</f>
        <v>36982</v>
      </c>
      <c r="F498" s="198" t="b">
        <f t="shared" si="7"/>
        <v>1</v>
      </c>
      <c r="G498">
        <v>662</v>
      </c>
      <c r="H498" s="119"/>
      <c r="I498" s="119"/>
      <c r="J498" s="119"/>
      <c r="K498" s="119"/>
      <c r="L498" s="53"/>
      <c r="M498" s="127"/>
    </row>
    <row r="499" spans="1:13">
      <c r="A499" s="118">
        <v>725</v>
      </c>
      <c r="B499" s="53" t="s">
        <v>158</v>
      </c>
      <c r="C499" s="83">
        <v>559</v>
      </c>
      <c r="D499" s="123">
        <v>40390</v>
      </c>
      <c r="E499" s="198">
        <f>VLOOKUP(A499,'Membership Details'!C:J,8,FALSE)</f>
        <v>39707</v>
      </c>
      <c r="F499" s="198" t="b">
        <f t="shared" si="7"/>
        <v>1</v>
      </c>
      <c r="G499">
        <v>230</v>
      </c>
      <c r="H499" s="119"/>
      <c r="I499" s="119"/>
      <c r="J499" s="119"/>
      <c r="K499" s="119"/>
      <c r="L499" s="53"/>
      <c r="M499" s="127"/>
    </row>
    <row r="500" spans="1:13">
      <c r="A500" s="118">
        <v>97</v>
      </c>
      <c r="B500" s="53" t="s">
        <v>158</v>
      </c>
      <c r="C500" s="83">
        <v>560</v>
      </c>
      <c r="D500" s="123">
        <v>40390</v>
      </c>
      <c r="E500" s="198">
        <f>VLOOKUP(A500,'Membership Details'!C:J,8,FALSE)</f>
        <v>36982</v>
      </c>
      <c r="F500" s="198" t="b">
        <f t="shared" si="7"/>
        <v>1</v>
      </c>
      <c r="G500">
        <v>11074</v>
      </c>
      <c r="H500" s="119"/>
      <c r="I500" s="119"/>
      <c r="J500" s="119"/>
      <c r="K500" s="119"/>
      <c r="L500" s="53"/>
      <c r="M500" s="127"/>
    </row>
    <row r="501" spans="1:13">
      <c r="A501" s="118">
        <v>726</v>
      </c>
      <c r="B501" s="53" t="s">
        <v>158</v>
      </c>
      <c r="C501" s="83">
        <v>562</v>
      </c>
      <c r="D501" s="123">
        <v>40390</v>
      </c>
      <c r="E501" s="198">
        <f>VLOOKUP(A501,'Membership Details'!C:J,8,FALSE)</f>
        <v>36982</v>
      </c>
      <c r="F501" s="198" t="b">
        <f t="shared" si="7"/>
        <v>1</v>
      </c>
      <c r="G501">
        <v>5157</v>
      </c>
      <c r="H501" s="119"/>
      <c r="I501" s="119"/>
      <c r="J501" s="119"/>
      <c r="K501" s="119"/>
      <c r="L501" s="53"/>
      <c r="M501" s="127"/>
    </row>
    <row r="502" spans="1:13">
      <c r="A502" s="118">
        <v>729</v>
      </c>
      <c r="B502" s="53" t="s">
        <v>158</v>
      </c>
      <c r="C502" s="83">
        <v>563</v>
      </c>
      <c r="D502" s="123">
        <v>40390</v>
      </c>
      <c r="E502" s="198">
        <f>VLOOKUP(A502,'Membership Details'!C:J,8,FALSE)</f>
        <v>39707</v>
      </c>
      <c r="F502" s="198" t="b">
        <f t="shared" si="7"/>
        <v>1</v>
      </c>
      <c r="G502">
        <v>489.36</v>
      </c>
      <c r="H502" s="119"/>
      <c r="I502" s="119"/>
      <c r="J502" s="119"/>
      <c r="K502" s="119"/>
      <c r="L502" s="53"/>
      <c r="M502" s="127"/>
    </row>
    <row r="503" spans="1:13">
      <c r="A503" s="118">
        <v>730</v>
      </c>
      <c r="B503" s="53" t="s">
        <v>158</v>
      </c>
      <c r="C503" s="83">
        <v>565</v>
      </c>
      <c r="D503" s="123">
        <v>40390</v>
      </c>
      <c r="E503" s="198">
        <f>VLOOKUP(A503,'Membership Details'!C:J,8,FALSE)</f>
        <v>34912</v>
      </c>
      <c r="F503" s="198" t="b">
        <f t="shared" si="7"/>
        <v>1</v>
      </c>
      <c r="G503">
        <v>1044</v>
      </c>
      <c r="H503" s="119"/>
      <c r="I503" s="119"/>
      <c r="J503" s="119"/>
      <c r="K503" s="119"/>
      <c r="L503" s="53"/>
      <c r="M503" s="127"/>
    </row>
    <row r="504" spans="1:13">
      <c r="A504" s="118">
        <v>731</v>
      </c>
      <c r="B504" s="53" t="s">
        <v>158</v>
      </c>
      <c r="C504" s="83">
        <v>566</v>
      </c>
      <c r="D504" s="123">
        <v>40390</v>
      </c>
      <c r="E504" s="198">
        <f>VLOOKUP(A504,'Membership Details'!C:J,8,FALSE)</f>
        <v>39707</v>
      </c>
      <c r="F504" s="198" t="b">
        <f t="shared" si="7"/>
        <v>1</v>
      </c>
      <c r="G504">
        <v>947.97</v>
      </c>
      <c r="H504" s="119"/>
      <c r="I504" s="119"/>
      <c r="J504" s="119"/>
      <c r="K504" s="119"/>
      <c r="L504" s="53"/>
      <c r="M504" s="127"/>
    </row>
    <row r="505" spans="1:13">
      <c r="A505" s="118">
        <v>732</v>
      </c>
      <c r="B505" s="53" t="s">
        <v>158</v>
      </c>
      <c r="C505" s="83">
        <v>567</v>
      </c>
      <c r="D505" s="123">
        <v>40390</v>
      </c>
      <c r="E505" s="198">
        <f>VLOOKUP(A505,'Membership Details'!C:J,8,FALSE)</f>
        <v>39707</v>
      </c>
      <c r="F505" s="198" t="b">
        <f t="shared" si="7"/>
        <v>1</v>
      </c>
      <c r="G505">
        <v>429.26</v>
      </c>
      <c r="H505" s="119"/>
      <c r="I505" s="119"/>
      <c r="J505" s="119"/>
      <c r="K505" s="119"/>
      <c r="L505" s="53"/>
      <c r="M505" s="127"/>
    </row>
    <row r="506" spans="1:13">
      <c r="A506" s="118">
        <v>733</v>
      </c>
      <c r="B506" s="53" t="s">
        <v>158</v>
      </c>
      <c r="C506" s="83">
        <v>568</v>
      </c>
      <c r="D506" s="123">
        <v>40390</v>
      </c>
      <c r="E506" s="198">
        <f>VLOOKUP(A506,'Membership Details'!C:J,8,FALSE)</f>
        <v>39707</v>
      </c>
      <c r="F506" s="198" t="b">
        <f t="shared" si="7"/>
        <v>1</v>
      </c>
      <c r="G506">
        <v>747.97</v>
      </c>
      <c r="H506" s="119"/>
      <c r="I506" s="119"/>
      <c r="J506" s="119"/>
      <c r="K506" s="119"/>
      <c r="L506" s="53"/>
      <c r="M506" s="127"/>
    </row>
    <row r="507" spans="1:13">
      <c r="A507" s="118">
        <v>734</v>
      </c>
      <c r="B507" s="53" t="s">
        <v>158</v>
      </c>
      <c r="C507" s="83">
        <v>569</v>
      </c>
      <c r="D507" s="123">
        <v>40390</v>
      </c>
      <c r="E507" s="198">
        <f>VLOOKUP(A507,'Membership Details'!C:J,8,FALSE)</f>
        <v>39707</v>
      </c>
      <c r="F507" s="198" t="b">
        <f t="shared" si="7"/>
        <v>1</v>
      </c>
      <c r="G507">
        <v>330</v>
      </c>
      <c r="H507" s="119"/>
      <c r="I507" s="119"/>
      <c r="J507" s="119"/>
      <c r="K507" s="119"/>
      <c r="L507" s="53"/>
      <c r="M507" s="127"/>
    </row>
    <row r="508" spans="1:13">
      <c r="A508" s="118">
        <v>735</v>
      </c>
      <c r="B508" s="53" t="s">
        <v>158</v>
      </c>
      <c r="C508" s="83">
        <v>570</v>
      </c>
      <c r="D508" s="123">
        <v>40390</v>
      </c>
      <c r="E508" s="198">
        <f>VLOOKUP(A508,'Membership Details'!C:J,8,FALSE)</f>
        <v>39707</v>
      </c>
      <c r="F508" s="198" t="b">
        <f t="shared" si="7"/>
        <v>1</v>
      </c>
      <c r="G508">
        <v>445</v>
      </c>
      <c r="H508" s="119"/>
      <c r="I508" s="119"/>
      <c r="J508" s="119"/>
      <c r="K508" s="119"/>
      <c r="L508" s="53"/>
      <c r="M508" s="127"/>
    </row>
    <row r="509" spans="1:13">
      <c r="A509" s="118">
        <v>736</v>
      </c>
      <c r="B509" s="53" t="s">
        <v>158</v>
      </c>
      <c r="C509" s="83">
        <v>571</v>
      </c>
      <c r="D509" s="123">
        <v>40390</v>
      </c>
      <c r="E509" s="198">
        <f>VLOOKUP(A509,'Membership Details'!C:J,8,FALSE)</f>
        <v>39707</v>
      </c>
      <c r="F509" s="198" t="b">
        <f t="shared" si="7"/>
        <v>1</v>
      </c>
      <c r="G509">
        <v>372</v>
      </c>
      <c r="H509" s="119"/>
      <c r="I509" s="119"/>
      <c r="J509" s="119"/>
      <c r="K509" s="119"/>
      <c r="L509" s="53"/>
      <c r="M509" s="127"/>
    </row>
    <row r="510" spans="1:13">
      <c r="A510" s="118">
        <v>737</v>
      </c>
      <c r="B510" s="53" t="s">
        <v>158</v>
      </c>
      <c r="C510" s="83">
        <v>572</v>
      </c>
      <c r="D510" s="123">
        <v>40390</v>
      </c>
      <c r="E510" s="198">
        <f>VLOOKUP(A510,'Membership Details'!C:J,8,FALSE)</f>
        <v>39707</v>
      </c>
      <c r="F510" s="198" t="b">
        <f t="shared" si="7"/>
        <v>1</v>
      </c>
      <c r="G510">
        <v>215</v>
      </c>
      <c r="H510" s="119"/>
      <c r="I510" s="119"/>
      <c r="J510" s="119"/>
      <c r="K510" s="119"/>
      <c r="L510" s="53"/>
      <c r="M510" s="127"/>
    </row>
    <row r="511" spans="1:13">
      <c r="A511" s="118">
        <v>738</v>
      </c>
      <c r="B511" s="53" t="s">
        <v>158</v>
      </c>
      <c r="C511" s="83">
        <v>573</v>
      </c>
      <c r="D511" s="123">
        <v>40390</v>
      </c>
      <c r="E511" s="198">
        <f>VLOOKUP(A511,'Membership Details'!C:J,8,FALSE)</f>
        <v>39707</v>
      </c>
      <c r="F511" s="198" t="b">
        <f t="shared" si="7"/>
        <v>1</v>
      </c>
      <c r="G511">
        <v>278</v>
      </c>
      <c r="H511" s="119"/>
      <c r="I511" s="119"/>
      <c r="J511" s="119"/>
      <c r="K511" s="119"/>
      <c r="L511" s="53"/>
      <c r="M511" s="127"/>
    </row>
    <row r="512" spans="1:13">
      <c r="A512" s="118">
        <v>3421</v>
      </c>
      <c r="B512" s="53" t="s">
        <v>158</v>
      </c>
      <c r="C512" s="83">
        <v>574</v>
      </c>
      <c r="D512" s="123">
        <v>40390</v>
      </c>
      <c r="E512" s="198">
        <f>VLOOKUP(A512,'Membership Details'!C:J,8,FALSE)</f>
        <v>39707</v>
      </c>
      <c r="F512" s="198" t="b">
        <f t="shared" si="7"/>
        <v>1</v>
      </c>
      <c r="G512">
        <v>499.28</v>
      </c>
      <c r="H512" s="119"/>
      <c r="I512" s="119"/>
      <c r="J512" s="119"/>
      <c r="K512" s="119"/>
      <c r="L512" s="53"/>
      <c r="M512" s="127"/>
    </row>
    <row r="513" spans="1:13">
      <c r="A513" s="118">
        <v>740</v>
      </c>
      <c r="B513" s="53" t="s">
        <v>158</v>
      </c>
      <c r="C513" s="83">
        <v>575</v>
      </c>
      <c r="D513" s="123">
        <v>40390</v>
      </c>
      <c r="E513" s="198">
        <f>VLOOKUP(A513,'Membership Details'!C:J,8,FALSE)</f>
        <v>39707</v>
      </c>
      <c r="F513" s="198" t="b">
        <f t="shared" si="7"/>
        <v>1</v>
      </c>
      <c r="G513">
        <v>1672</v>
      </c>
      <c r="H513" s="119"/>
      <c r="I513" s="119"/>
      <c r="J513" s="119"/>
      <c r="K513" s="119"/>
      <c r="L513" s="53"/>
      <c r="M513" s="127"/>
    </row>
    <row r="514" spans="1:13">
      <c r="A514" s="118">
        <v>741</v>
      </c>
      <c r="B514" s="53" t="s">
        <v>158</v>
      </c>
      <c r="C514" s="83">
        <v>576</v>
      </c>
      <c r="D514" s="123">
        <v>40390</v>
      </c>
      <c r="E514" s="198">
        <f>VLOOKUP(A514,'Membership Details'!C:J,8,FALSE)</f>
        <v>39707</v>
      </c>
      <c r="F514" s="198" t="b">
        <f t="shared" si="7"/>
        <v>1</v>
      </c>
      <c r="G514">
        <v>1774.68</v>
      </c>
      <c r="H514" s="119"/>
      <c r="I514" s="119"/>
      <c r="J514" s="119"/>
      <c r="K514" s="119"/>
      <c r="L514" s="53"/>
      <c r="M514" s="127"/>
    </row>
    <row r="515" spans="1:13">
      <c r="A515" s="118">
        <v>742</v>
      </c>
      <c r="B515" s="53" t="s">
        <v>158</v>
      </c>
      <c r="C515" s="83">
        <v>577</v>
      </c>
      <c r="D515" s="123">
        <v>40390</v>
      </c>
      <c r="E515" s="198">
        <f>VLOOKUP(A515,'Membership Details'!C:J,8,FALSE)</f>
        <v>39707</v>
      </c>
      <c r="F515" s="198" t="b">
        <f t="shared" ref="F515:F578" si="8">D515&gt;=E515</f>
        <v>1</v>
      </c>
      <c r="G515">
        <v>952.67</v>
      </c>
      <c r="H515" s="119"/>
      <c r="I515" s="119"/>
      <c r="J515" s="119"/>
      <c r="K515" s="119"/>
      <c r="L515" s="53"/>
      <c r="M515" s="127"/>
    </row>
    <row r="516" spans="1:13">
      <c r="A516" s="118">
        <v>743</v>
      </c>
      <c r="B516" s="53" t="s">
        <v>158</v>
      </c>
      <c r="C516" s="83">
        <v>578</v>
      </c>
      <c r="D516" s="123">
        <v>40390</v>
      </c>
      <c r="E516" s="198">
        <f>VLOOKUP(A516,'Membership Details'!C:J,8,FALSE)</f>
        <v>39707</v>
      </c>
      <c r="F516" s="198" t="b">
        <f t="shared" si="8"/>
        <v>1</v>
      </c>
      <c r="G516">
        <v>1695</v>
      </c>
      <c r="H516" s="119"/>
      <c r="I516" s="119"/>
      <c r="J516" s="119"/>
      <c r="K516" s="119"/>
      <c r="L516" s="53"/>
      <c r="M516" s="127"/>
    </row>
    <row r="517" spans="1:13">
      <c r="A517" s="118">
        <v>744</v>
      </c>
      <c r="B517" s="53" t="s">
        <v>158</v>
      </c>
      <c r="C517" s="83">
        <v>579</v>
      </c>
      <c r="D517" s="123">
        <v>40390</v>
      </c>
      <c r="E517" s="198">
        <f>VLOOKUP(A517,'Membership Details'!C:J,8,FALSE)</f>
        <v>39707</v>
      </c>
      <c r="F517" s="198" t="b">
        <f t="shared" si="8"/>
        <v>1</v>
      </c>
      <c r="G517">
        <v>1706.93</v>
      </c>
      <c r="H517" s="119"/>
      <c r="I517" s="119"/>
      <c r="J517" s="119"/>
      <c r="K517" s="119"/>
      <c r="L517" s="53"/>
      <c r="M517" s="127"/>
    </row>
    <row r="518" spans="1:13">
      <c r="A518" s="118">
        <v>745</v>
      </c>
      <c r="B518" s="53" t="s">
        <v>158</v>
      </c>
      <c r="C518" s="83">
        <v>580</v>
      </c>
      <c r="D518" s="123">
        <v>40390</v>
      </c>
      <c r="E518" s="198">
        <f>VLOOKUP(A518,'Membership Details'!C:J,8,FALSE)</f>
        <v>39707</v>
      </c>
      <c r="F518" s="198" t="b">
        <f t="shared" si="8"/>
        <v>1</v>
      </c>
      <c r="G518">
        <v>3987.61</v>
      </c>
      <c r="H518" s="119"/>
      <c r="I518" s="119"/>
      <c r="J518" s="119"/>
      <c r="K518" s="119"/>
      <c r="L518" s="53"/>
      <c r="M518" s="127"/>
    </row>
    <row r="519" spans="1:13">
      <c r="A519" s="118">
        <v>746</v>
      </c>
      <c r="B519" s="53" t="s">
        <v>158</v>
      </c>
      <c r="C519" s="83">
        <v>581</v>
      </c>
      <c r="D519" s="123">
        <v>40390</v>
      </c>
      <c r="E519" s="198">
        <f>VLOOKUP(A519,'Membership Details'!C:J,8,FALSE)</f>
        <v>39707</v>
      </c>
      <c r="F519" s="198" t="b">
        <f t="shared" si="8"/>
        <v>1</v>
      </c>
      <c r="G519">
        <v>508.37</v>
      </c>
      <c r="H519" s="119"/>
      <c r="I519" s="119"/>
      <c r="J519" s="119"/>
      <c r="K519" s="119"/>
      <c r="L519" s="53"/>
      <c r="M519" s="127"/>
    </row>
    <row r="520" spans="1:13">
      <c r="A520" s="118">
        <v>747</v>
      </c>
      <c r="B520" s="53" t="s">
        <v>158</v>
      </c>
      <c r="C520" s="83">
        <v>582</v>
      </c>
      <c r="D520" s="123">
        <v>40390</v>
      </c>
      <c r="E520" s="198">
        <f>VLOOKUP(A520,'Membership Details'!C:J,8,FALSE)</f>
        <v>39707</v>
      </c>
      <c r="F520" s="198" t="b">
        <f t="shared" si="8"/>
        <v>1</v>
      </c>
      <c r="G520">
        <v>295</v>
      </c>
      <c r="H520" s="119"/>
      <c r="I520" s="119"/>
      <c r="J520" s="119"/>
      <c r="K520" s="119"/>
      <c r="L520" s="53"/>
      <c r="M520" s="127"/>
    </row>
    <row r="521" spans="1:13">
      <c r="A521" s="118">
        <v>748</v>
      </c>
      <c r="B521" s="53" t="s">
        <v>158</v>
      </c>
      <c r="C521" s="83">
        <v>583</v>
      </c>
      <c r="D521" s="123">
        <v>40390</v>
      </c>
      <c r="E521" s="198">
        <f>VLOOKUP(A521,'Membership Details'!C:J,8,FALSE)</f>
        <v>39707</v>
      </c>
      <c r="F521" s="198" t="b">
        <f t="shared" si="8"/>
        <v>1</v>
      </c>
      <c r="G521">
        <v>375.64</v>
      </c>
      <c r="H521" s="119"/>
      <c r="I521" s="119"/>
      <c r="J521" s="119"/>
      <c r="K521" s="119"/>
      <c r="L521" s="53"/>
      <c r="M521" s="127"/>
    </row>
    <row r="522" spans="1:13">
      <c r="A522" s="118">
        <v>749</v>
      </c>
      <c r="B522" s="53" t="s">
        <v>158</v>
      </c>
      <c r="C522" s="83">
        <v>584</v>
      </c>
      <c r="D522" s="123">
        <v>40390</v>
      </c>
      <c r="E522" s="198">
        <f>VLOOKUP(A522,'Membership Details'!C:J,8,FALSE)</f>
        <v>39707</v>
      </c>
      <c r="F522" s="198" t="b">
        <f t="shared" si="8"/>
        <v>1</v>
      </c>
      <c r="G522">
        <v>565</v>
      </c>
      <c r="H522" s="119"/>
      <c r="I522" s="119"/>
      <c r="J522" s="119"/>
      <c r="K522" s="119"/>
      <c r="L522" s="53"/>
      <c r="M522" s="127"/>
    </row>
    <row r="523" spans="1:13">
      <c r="A523" s="118">
        <v>750</v>
      </c>
      <c r="B523" s="53" t="s">
        <v>158</v>
      </c>
      <c r="C523" s="83">
        <v>585</v>
      </c>
      <c r="D523" s="123">
        <v>40390</v>
      </c>
      <c r="E523" s="198">
        <f>VLOOKUP(A523,'Membership Details'!C:J,8,FALSE)</f>
        <v>39707</v>
      </c>
      <c r="F523" s="198" t="b">
        <f t="shared" si="8"/>
        <v>1</v>
      </c>
      <c r="G523">
        <v>502.45</v>
      </c>
      <c r="H523" s="119"/>
      <c r="I523" s="119"/>
      <c r="J523" s="119"/>
      <c r="K523" s="119"/>
      <c r="L523" s="53"/>
      <c r="M523" s="127"/>
    </row>
    <row r="524" spans="1:13">
      <c r="A524" s="118">
        <v>751</v>
      </c>
      <c r="B524" s="53" t="s">
        <v>158</v>
      </c>
      <c r="C524" s="83">
        <v>586</v>
      </c>
      <c r="D524" s="123">
        <v>40390</v>
      </c>
      <c r="E524" s="198">
        <f>VLOOKUP(A524,'Membership Details'!C:J,8,FALSE)</f>
        <v>39707</v>
      </c>
      <c r="F524" s="198" t="b">
        <f t="shared" si="8"/>
        <v>1</v>
      </c>
      <c r="G524">
        <v>420</v>
      </c>
      <c r="H524" s="119"/>
      <c r="I524" s="119"/>
      <c r="J524" s="119"/>
      <c r="K524" s="119"/>
      <c r="L524" s="53"/>
      <c r="M524" s="127"/>
    </row>
    <row r="525" spans="1:13">
      <c r="A525" s="118">
        <v>752</v>
      </c>
      <c r="B525" s="53" t="s">
        <v>158</v>
      </c>
      <c r="C525" s="83">
        <v>587</v>
      </c>
      <c r="D525" s="123">
        <v>40390</v>
      </c>
      <c r="E525" s="198">
        <f>VLOOKUP(A525,'Membership Details'!C:J,8,FALSE)</f>
        <v>39707</v>
      </c>
      <c r="F525" s="198" t="b">
        <f t="shared" si="8"/>
        <v>1</v>
      </c>
      <c r="G525">
        <v>455.78</v>
      </c>
      <c r="H525" s="119"/>
      <c r="I525" s="119"/>
      <c r="J525" s="119"/>
      <c r="K525" s="119"/>
      <c r="L525" s="53"/>
      <c r="M525" s="127"/>
    </row>
    <row r="526" spans="1:13">
      <c r="A526" s="118">
        <v>753</v>
      </c>
      <c r="B526" s="53" t="s">
        <v>158</v>
      </c>
      <c r="C526" s="83">
        <v>588</v>
      </c>
      <c r="D526" s="123">
        <v>40390</v>
      </c>
      <c r="E526" s="198">
        <f>VLOOKUP(A526,'Membership Details'!C:J,8,FALSE)</f>
        <v>39707</v>
      </c>
      <c r="F526" s="198" t="b">
        <f t="shared" si="8"/>
        <v>1</v>
      </c>
      <c r="G526">
        <v>647.71</v>
      </c>
      <c r="H526" s="119"/>
      <c r="I526" s="119"/>
      <c r="J526" s="119"/>
      <c r="K526" s="119"/>
      <c r="L526" s="53"/>
      <c r="M526" s="127"/>
    </row>
    <row r="527" spans="1:13">
      <c r="A527" s="118">
        <v>754</v>
      </c>
      <c r="B527" s="53" t="s">
        <v>158</v>
      </c>
      <c r="C527" s="83">
        <v>589</v>
      </c>
      <c r="D527" s="123">
        <v>40390</v>
      </c>
      <c r="E527" s="198">
        <f>VLOOKUP(A527,'Membership Details'!C:J,8,FALSE)</f>
        <v>39707</v>
      </c>
      <c r="F527" s="198" t="b">
        <f t="shared" si="8"/>
        <v>1</v>
      </c>
      <c r="G527">
        <v>1662.79</v>
      </c>
      <c r="H527" s="119"/>
      <c r="I527" s="119"/>
      <c r="J527" s="119"/>
      <c r="K527" s="119"/>
      <c r="L527" s="53"/>
      <c r="M527" s="127"/>
    </row>
    <row r="528" spans="1:13">
      <c r="A528" s="118">
        <v>755</v>
      </c>
      <c r="B528" s="53" t="s">
        <v>158</v>
      </c>
      <c r="C528" s="83">
        <v>590</v>
      </c>
      <c r="D528" s="123">
        <v>40390</v>
      </c>
      <c r="E528" s="198">
        <f>VLOOKUP(A528,'Membership Details'!C:J,8,FALSE)</f>
        <v>39707</v>
      </c>
      <c r="F528" s="198" t="b">
        <f t="shared" si="8"/>
        <v>1</v>
      </c>
      <c r="G528">
        <v>199.16</v>
      </c>
      <c r="H528" s="119"/>
      <c r="I528" s="119"/>
      <c r="J528" s="119"/>
      <c r="K528" s="119"/>
      <c r="L528" s="53"/>
      <c r="M528" s="127"/>
    </row>
    <row r="529" spans="1:13">
      <c r="A529" s="118">
        <v>756</v>
      </c>
      <c r="B529" s="53" t="s">
        <v>158</v>
      </c>
      <c r="C529" s="83">
        <v>591</v>
      </c>
      <c r="D529" s="123">
        <v>40390</v>
      </c>
      <c r="E529" s="198">
        <f>VLOOKUP(A529,'Membership Details'!C:J,8,FALSE)</f>
        <v>39707</v>
      </c>
      <c r="F529" s="198" t="b">
        <f t="shared" si="8"/>
        <v>1</v>
      </c>
      <c r="G529">
        <v>212.42</v>
      </c>
      <c r="H529" s="119"/>
      <c r="I529" s="119"/>
      <c r="J529" s="119"/>
      <c r="K529" s="119"/>
      <c r="L529" s="53"/>
      <c r="M529" s="127"/>
    </row>
    <row r="530" spans="1:13">
      <c r="A530" s="118">
        <v>757</v>
      </c>
      <c r="B530" s="53" t="s">
        <v>158</v>
      </c>
      <c r="C530" s="83">
        <v>592</v>
      </c>
      <c r="D530" s="123">
        <v>40390</v>
      </c>
      <c r="E530" s="198">
        <f>VLOOKUP(A530,'Membership Details'!C:J,8,FALSE)</f>
        <v>39707</v>
      </c>
      <c r="F530" s="198" t="b">
        <f t="shared" si="8"/>
        <v>1</v>
      </c>
      <c r="G530">
        <v>356</v>
      </c>
      <c r="H530" s="119"/>
      <c r="I530" s="119"/>
      <c r="J530" s="119"/>
      <c r="K530" s="119"/>
      <c r="L530" s="53"/>
      <c r="M530" s="127"/>
    </row>
    <row r="531" spans="1:13">
      <c r="A531" s="118">
        <v>758</v>
      </c>
      <c r="B531" s="53" t="s">
        <v>158</v>
      </c>
      <c r="C531" s="83">
        <v>593</v>
      </c>
      <c r="D531" s="123">
        <v>40390</v>
      </c>
      <c r="E531" s="198">
        <f>VLOOKUP(A531,'Membership Details'!C:J,8,FALSE)</f>
        <v>39707</v>
      </c>
      <c r="F531" s="198" t="b">
        <f t="shared" si="8"/>
        <v>1</v>
      </c>
      <c r="G531">
        <v>1190.27</v>
      </c>
      <c r="H531" s="119"/>
      <c r="I531" s="119"/>
      <c r="J531" s="119"/>
      <c r="K531" s="119"/>
      <c r="L531" s="53"/>
      <c r="M531" s="127"/>
    </row>
    <row r="532" spans="1:13">
      <c r="A532" s="118">
        <v>759</v>
      </c>
      <c r="B532" s="53" t="s">
        <v>158</v>
      </c>
      <c r="C532" s="83">
        <v>594</v>
      </c>
      <c r="D532" s="123">
        <v>40390</v>
      </c>
      <c r="E532" s="198">
        <f>VLOOKUP(A532,'Membership Details'!C:J,8,FALSE)</f>
        <v>39707</v>
      </c>
      <c r="F532" s="198" t="b">
        <f t="shared" si="8"/>
        <v>1</v>
      </c>
      <c r="G532">
        <v>213379.83</v>
      </c>
      <c r="H532" s="119"/>
      <c r="I532" s="119"/>
      <c r="J532" s="119"/>
      <c r="K532" s="119"/>
      <c r="L532" s="53"/>
      <c r="M532" s="127"/>
    </row>
    <row r="533" spans="1:13">
      <c r="A533" s="118">
        <v>3422</v>
      </c>
      <c r="B533" s="53" t="s">
        <v>158</v>
      </c>
      <c r="C533" s="83">
        <v>595</v>
      </c>
      <c r="D533" s="123">
        <v>40390</v>
      </c>
      <c r="E533" s="198">
        <f>VLOOKUP(A533,'Membership Details'!C:J,8,FALSE)</f>
        <v>39707</v>
      </c>
      <c r="F533" s="198" t="b">
        <f t="shared" si="8"/>
        <v>1</v>
      </c>
      <c r="G533">
        <v>316</v>
      </c>
      <c r="H533" s="119"/>
      <c r="I533" s="119"/>
      <c r="J533" s="119"/>
      <c r="K533" s="119"/>
      <c r="L533" s="53"/>
      <c r="M533" s="127"/>
    </row>
    <row r="534" spans="1:13">
      <c r="A534" s="118">
        <v>3423</v>
      </c>
      <c r="B534" s="53" t="s">
        <v>158</v>
      </c>
      <c r="C534" s="83">
        <v>596</v>
      </c>
      <c r="D534" s="123">
        <v>40390</v>
      </c>
      <c r="E534" s="198">
        <f>VLOOKUP(A534,'Membership Details'!C:J,8,FALSE)</f>
        <v>39707</v>
      </c>
      <c r="F534" s="198" t="b">
        <f t="shared" si="8"/>
        <v>1</v>
      </c>
      <c r="G534">
        <v>1976.49</v>
      </c>
      <c r="H534" s="119"/>
      <c r="I534" s="119"/>
      <c r="J534" s="119"/>
      <c r="K534" s="119"/>
      <c r="L534" s="53"/>
      <c r="M534" s="127"/>
    </row>
    <row r="535" spans="1:13">
      <c r="A535" s="118">
        <v>762</v>
      </c>
      <c r="B535" s="53" t="s">
        <v>158</v>
      </c>
      <c r="C535" s="83">
        <v>597</v>
      </c>
      <c r="D535" s="123">
        <v>40390</v>
      </c>
      <c r="E535" s="198">
        <f>VLOOKUP(A535,'Membership Details'!C:J,8,FALSE)</f>
        <v>39707</v>
      </c>
      <c r="F535" s="198" t="b">
        <f t="shared" si="8"/>
        <v>1</v>
      </c>
      <c r="G535">
        <v>2922.69</v>
      </c>
      <c r="H535" s="119"/>
      <c r="I535" s="119"/>
      <c r="J535" s="119"/>
      <c r="K535" s="119"/>
      <c r="L535" s="53"/>
      <c r="M535" s="127"/>
    </row>
    <row r="536" spans="1:13">
      <c r="A536" s="118">
        <v>3424</v>
      </c>
      <c r="B536" s="53" t="s">
        <v>158</v>
      </c>
      <c r="C536" s="83">
        <v>598</v>
      </c>
      <c r="D536" s="123">
        <v>40390</v>
      </c>
      <c r="E536" s="198">
        <f>VLOOKUP(A536,'Membership Details'!C:J,8,FALSE)</f>
        <v>39707</v>
      </c>
      <c r="F536" s="198" t="b">
        <f t="shared" si="8"/>
        <v>1</v>
      </c>
      <c r="G536">
        <v>365.69</v>
      </c>
      <c r="H536" s="119"/>
      <c r="I536" s="119"/>
      <c r="J536" s="119"/>
      <c r="K536" s="119"/>
      <c r="L536" s="53"/>
      <c r="M536" s="127"/>
    </row>
    <row r="537" spans="1:13">
      <c r="A537" s="118">
        <v>3425</v>
      </c>
      <c r="B537" s="53" t="s">
        <v>158</v>
      </c>
      <c r="C537" s="83">
        <v>599</v>
      </c>
      <c r="D537" s="123">
        <v>40390</v>
      </c>
      <c r="E537" s="198">
        <f>VLOOKUP(A537,'Membership Details'!C:J,8,FALSE)</f>
        <v>39707</v>
      </c>
      <c r="F537" s="198" t="b">
        <f t="shared" si="8"/>
        <v>1</v>
      </c>
      <c r="G537">
        <v>2822</v>
      </c>
      <c r="H537" s="119"/>
      <c r="I537" s="119"/>
      <c r="J537" s="119"/>
      <c r="K537" s="119"/>
      <c r="L537" s="53"/>
      <c r="M537" s="127"/>
    </row>
    <row r="538" spans="1:13">
      <c r="A538" s="118">
        <v>3426</v>
      </c>
      <c r="B538" s="53" t="s">
        <v>158</v>
      </c>
      <c r="C538" s="83">
        <v>600</v>
      </c>
      <c r="D538" s="123">
        <v>40390</v>
      </c>
      <c r="E538" s="198">
        <f>VLOOKUP(A538,'Membership Details'!C:J,8,FALSE)</f>
        <v>39707</v>
      </c>
      <c r="F538" s="198" t="b">
        <f t="shared" si="8"/>
        <v>1</v>
      </c>
      <c r="G538">
        <v>1009</v>
      </c>
      <c r="H538" s="119"/>
      <c r="I538" s="119"/>
      <c r="J538" s="119"/>
      <c r="K538" s="119"/>
      <c r="L538" s="53"/>
      <c r="M538" s="127"/>
    </row>
    <row r="539" spans="1:13">
      <c r="A539" s="118">
        <v>3427</v>
      </c>
      <c r="B539" s="53" t="s">
        <v>158</v>
      </c>
      <c r="C539" s="83">
        <v>601</v>
      </c>
      <c r="D539" s="123">
        <v>40390</v>
      </c>
      <c r="E539" s="198">
        <f>VLOOKUP(A539,'Membership Details'!C:J,8,FALSE)</f>
        <v>39707</v>
      </c>
      <c r="F539" s="198" t="b">
        <f t="shared" si="8"/>
        <v>1</v>
      </c>
      <c r="G539">
        <v>279</v>
      </c>
      <c r="H539" s="119"/>
      <c r="I539" s="119"/>
      <c r="J539" s="119"/>
      <c r="K539" s="119"/>
      <c r="L539" s="53"/>
      <c r="M539" s="127"/>
    </row>
    <row r="540" spans="1:13">
      <c r="A540" s="118">
        <v>3428</v>
      </c>
      <c r="B540" s="53" t="s">
        <v>158</v>
      </c>
      <c r="C540" s="83">
        <v>602</v>
      </c>
      <c r="D540" s="123">
        <v>40390</v>
      </c>
      <c r="E540" s="198">
        <f>VLOOKUP(A540,'Membership Details'!C:J,8,FALSE)</f>
        <v>39707</v>
      </c>
      <c r="F540" s="198" t="b">
        <f t="shared" si="8"/>
        <v>1</v>
      </c>
      <c r="G540">
        <v>17310</v>
      </c>
      <c r="H540" s="119"/>
      <c r="I540" s="119"/>
      <c r="J540" s="119"/>
      <c r="K540" s="119"/>
      <c r="L540" s="53"/>
      <c r="M540" s="127"/>
    </row>
    <row r="541" spans="1:13">
      <c r="A541" s="118">
        <v>767</v>
      </c>
      <c r="B541" s="53" t="s">
        <v>158</v>
      </c>
      <c r="C541" s="83">
        <v>603</v>
      </c>
      <c r="D541" s="123">
        <v>40390</v>
      </c>
      <c r="E541" s="198">
        <f>VLOOKUP(A541,'Membership Details'!C:J,8,FALSE)</f>
        <v>39707</v>
      </c>
      <c r="F541" s="198" t="b">
        <f t="shared" si="8"/>
        <v>1</v>
      </c>
      <c r="G541">
        <v>1005</v>
      </c>
      <c r="H541" s="119"/>
      <c r="I541" s="119"/>
      <c r="J541" s="119"/>
      <c r="K541" s="119"/>
      <c r="L541" s="53"/>
      <c r="M541" s="127"/>
    </row>
    <row r="542" spans="1:13">
      <c r="A542" s="118">
        <v>3429</v>
      </c>
      <c r="B542" s="53" t="s">
        <v>158</v>
      </c>
      <c r="C542" s="83">
        <v>604</v>
      </c>
      <c r="D542" s="123">
        <v>40390</v>
      </c>
      <c r="E542" s="198">
        <f>VLOOKUP(A542,'Membership Details'!C:J,8,FALSE)</f>
        <v>39707</v>
      </c>
      <c r="F542" s="198" t="b">
        <f t="shared" si="8"/>
        <v>1</v>
      </c>
      <c r="G542">
        <v>522.36</v>
      </c>
      <c r="H542" s="119"/>
      <c r="I542" s="119"/>
      <c r="J542" s="119"/>
      <c r="K542" s="119"/>
      <c r="L542" s="53"/>
      <c r="M542" s="127"/>
    </row>
    <row r="543" spans="1:13">
      <c r="A543" s="118">
        <v>3430</v>
      </c>
      <c r="B543" s="53" t="s">
        <v>158</v>
      </c>
      <c r="C543" s="83">
        <v>605</v>
      </c>
      <c r="D543" s="123">
        <v>40390</v>
      </c>
      <c r="E543" s="198">
        <f>VLOOKUP(A543,'Membership Details'!C:J,8,FALSE)</f>
        <v>39707</v>
      </c>
      <c r="F543" s="198" t="b">
        <f t="shared" si="8"/>
        <v>1</v>
      </c>
      <c r="G543">
        <v>416.53</v>
      </c>
      <c r="H543" s="119"/>
      <c r="I543" s="119"/>
      <c r="J543" s="119"/>
      <c r="K543" s="119"/>
      <c r="L543" s="53"/>
      <c r="M543" s="127"/>
    </row>
    <row r="544" spans="1:13">
      <c r="A544" s="118">
        <v>3431</v>
      </c>
      <c r="B544" s="53" t="s">
        <v>158</v>
      </c>
      <c r="C544" s="83">
        <v>606</v>
      </c>
      <c r="D544" s="123">
        <v>40390</v>
      </c>
      <c r="E544" s="198">
        <f>VLOOKUP(A544,'Membership Details'!C:J,8,FALSE)</f>
        <v>39707</v>
      </c>
      <c r="F544" s="198" t="b">
        <f t="shared" si="8"/>
        <v>1</v>
      </c>
      <c r="G544">
        <v>755.98</v>
      </c>
      <c r="H544" s="119"/>
      <c r="I544" s="119"/>
      <c r="J544" s="119"/>
      <c r="K544" s="119"/>
      <c r="L544" s="53"/>
      <c r="M544" s="127"/>
    </row>
    <row r="545" spans="1:13">
      <c r="A545" s="118">
        <v>3432</v>
      </c>
      <c r="B545" s="53" t="s">
        <v>158</v>
      </c>
      <c r="C545" s="83">
        <v>607</v>
      </c>
      <c r="D545" s="123">
        <v>40390</v>
      </c>
      <c r="E545" s="198">
        <f>VLOOKUP(A545,'Membership Details'!C:J,8,FALSE)</f>
        <v>39707</v>
      </c>
      <c r="F545" s="198" t="b">
        <f t="shared" si="8"/>
        <v>1</v>
      </c>
      <c r="G545">
        <v>458.36</v>
      </c>
      <c r="H545" s="119"/>
      <c r="I545" s="119"/>
      <c r="J545" s="119"/>
      <c r="K545" s="119"/>
      <c r="L545" s="53"/>
      <c r="M545" s="127"/>
    </row>
    <row r="546" spans="1:13">
      <c r="A546" s="118">
        <v>3433</v>
      </c>
      <c r="B546" s="53" t="s">
        <v>158</v>
      </c>
      <c r="C546" s="83">
        <v>609</v>
      </c>
      <c r="D546" s="123">
        <v>40390</v>
      </c>
      <c r="E546" s="198">
        <f>VLOOKUP(A546,'Membership Details'!C:J,8,FALSE)</f>
        <v>39707</v>
      </c>
      <c r="F546" s="198" t="b">
        <f t="shared" si="8"/>
        <v>1</v>
      </c>
      <c r="G546">
        <v>1789.56</v>
      </c>
      <c r="H546" s="119"/>
      <c r="I546" s="119"/>
      <c r="J546" s="119"/>
      <c r="K546" s="119"/>
      <c r="L546" s="53"/>
      <c r="M546" s="127"/>
    </row>
    <row r="547" spans="1:13">
      <c r="A547" s="118">
        <v>3434</v>
      </c>
      <c r="B547" s="53" t="s">
        <v>158</v>
      </c>
      <c r="C547" s="83">
        <v>610</v>
      </c>
      <c r="D547" s="123">
        <v>40390</v>
      </c>
      <c r="E547" s="198">
        <f>VLOOKUP(A547,'Membership Details'!C:J,8,FALSE)</f>
        <v>39707</v>
      </c>
      <c r="F547" s="198" t="b">
        <f t="shared" si="8"/>
        <v>1</v>
      </c>
      <c r="G547">
        <v>854</v>
      </c>
      <c r="H547" s="119"/>
      <c r="I547" s="119"/>
      <c r="J547" s="119"/>
      <c r="K547" s="119"/>
      <c r="L547" s="53"/>
      <c r="M547" s="127"/>
    </row>
    <row r="548" spans="1:13">
      <c r="A548" s="118">
        <v>3435</v>
      </c>
      <c r="B548" s="53" t="s">
        <v>158</v>
      </c>
      <c r="C548" s="83">
        <v>611</v>
      </c>
      <c r="D548" s="123">
        <v>40390</v>
      </c>
      <c r="E548" s="198">
        <f>VLOOKUP(A548,'Membership Details'!C:J,8,FALSE)</f>
        <v>39707</v>
      </c>
      <c r="F548" s="198" t="b">
        <f t="shared" si="8"/>
        <v>1</v>
      </c>
      <c r="G548">
        <v>1738.92</v>
      </c>
      <c r="H548" s="119"/>
      <c r="I548" s="119"/>
      <c r="J548" s="119"/>
      <c r="K548" s="119"/>
      <c r="L548" s="53"/>
      <c r="M548" s="127"/>
    </row>
    <row r="549" spans="1:13">
      <c r="A549" s="118">
        <v>3436</v>
      </c>
      <c r="B549" s="53" t="s">
        <v>158</v>
      </c>
      <c r="C549" s="83">
        <v>612</v>
      </c>
      <c r="D549" s="123">
        <v>40390</v>
      </c>
      <c r="E549" s="198">
        <f>VLOOKUP(A549,'Membership Details'!C:J,8,FALSE)</f>
        <v>39707</v>
      </c>
      <c r="F549" s="198" t="b">
        <f t="shared" si="8"/>
        <v>1</v>
      </c>
      <c r="G549">
        <v>3544</v>
      </c>
      <c r="H549" s="119"/>
      <c r="I549" s="119"/>
      <c r="J549" s="119"/>
      <c r="K549" s="119"/>
      <c r="L549" s="53"/>
      <c r="M549" s="127"/>
    </row>
    <row r="550" spans="1:13">
      <c r="A550" s="118">
        <v>3437</v>
      </c>
      <c r="B550" s="53" t="s">
        <v>158</v>
      </c>
      <c r="C550" s="83">
        <v>613</v>
      </c>
      <c r="D550" s="123">
        <v>40390</v>
      </c>
      <c r="E550" s="198">
        <f>VLOOKUP(A550,'Membership Details'!C:J,8,FALSE)</f>
        <v>39707</v>
      </c>
      <c r="F550" s="198" t="b">
        <f t="shared" si="8"/>
        <v>1</v>
      </c>
      <c r="G550">
        <v>1771</v>
      </c>
      <c r="H550" s="119"/>
      <c r="I550" s="119"/>
      <c r="J550" s="119"/>
      <c r="K550" s="119"/>
      <c r="L550" s="53"/>
      <c r="M550" s="127"/>
    </row>
    <row r="551" spans="1:13">
      <c r="A551" s="118">
        <v>3438</v>
      </c>
      <c r="B551" s="53" t="s">
        <v>158</v>
      </c>
      <c r="C551" s="83">
        <v>614</v>
      </c>
      <c r="D551" s="123">
        <v>40390</v>
      </c>
      <c r="E551" s="198">
        <f>VLOOKUP(A551,'Membership Details'!C:J,8,FALSE)</f>
        <v>39707</v>
      </c>
      <c r="F551" s="198" t="b">
        <f t="shared" si="8"/>
        <v>1</v>
      </c>
      <c r="G551">
        <v>1122.08</v>
      </c>
      <c r="H551" s="119"/>
      <c r="I551" s="119"/>
      <c r="J551" s="119"/>
      <c r="K551" s="119"/>
      <c r="L551" s="53"/>
      <c r="M551" s="127"/>
    </row>
    <row r="552" spans="1:13">
      <c r="A552" s="118">
        <v>3439</v>
      </c>
      <c r="B552" s="53" t="s">
        <v>158</v>
      </c>
      <c r="C552" s="83">
        <v>615</v>
      </c>
      <c r="D552" s="123">
        <v>40390</v>
      </c>
      <c r="E552" s="198">
        <f>VLOOKUP(A552,'Membership Details'!C:J,8,FALSE)</f>
        <v>39707</v>
      </c>
      <c r="F552" s="198" t="b">
        <f t="shared" si="8"/>
        <v>1</v>
      </c>
      <c r="G552">
        <v>1057.79</v>
      </c>
      <c r="H552" s="119"/>
      <c r="I552" s="119"/>
      <c r="J552" s="119"/>
      <c r="K552" s="119"/>
      <c r="L552" s="53"/>
      <c r="M552" s="127"/>
    </row>
    <row r="553" spans="1:13">
      <c r="A553" s="118">
        <v>3441</v>
      </c>
      <c r="B553" s="53" t="s">
        <v>158</v>
      </c>
      <c r="C553" s="83">
        <v>617</v>
      </c>
      <c r="D553" s="123">
        <v>40390</v>
      </c>
      <c r="E553" s="198">
        <f>VLOOKUP(A553,'Membership Details'!C:J,8,FALSE)</f>
        <v>39707</v>
      </c>
      <c r="F553" s="198" t="b">
        <f t="shared" si="8"/>
        <v>1</v>
      </c>
      <c r="G553">
        <v>421.9</v>
      </c>
      <c r="H553" s="119"/>
      <c r="I553" s="119"/>
      <c r="J553" s="119"/>
      <c r="K553" s="119"/>
      <c r="L553" s="53"/>
      <c r="M553" s="127"/>
    </row>
    <row r="554" spans="1:13">
      <c r="A554" s="118">
        <v>761</v>
      </c>
      <c r="B554" s="53" t="s">
        <v>158</v>
      </c>
      <c r="C554" s="83">
        <v>618</v>
      </c>
      <c r="D554" s="123">
        <v>40390</v>
      </c>
      <c r="E554" s="198">
        <f>VLOOKUP(A554,'Membership Details'!C:J,8,FALSE)</f>
        <v>39707</v>
      </c>
      <c r="F554" s="198" t="b">
        <f t="shared" si="8"/>
        <v>1</v>
      </c>
      <c r="G554">
        <v>358.02</v>
      </c>
      <c r="H554" s="119"/>
      <c r="I554" s="119"/>
      <c r="J554" s="119"/>
      <c r="K554" s="119"/>
      <c r="L554" s="53"/>
      <c r="M554" s="127"/>
    </row>
    <row r="555" spans="1:13">
      <c r="A555" s="118">
        <v>763</v>
      </c>
      <c r="B555" s="53" t="s">
        <v>158</v>
      </c>
      <c r="C555" s="83">
        <v>619</v>
      </c>
      <c r="D555" s="123">
        <v>40390</v>
      </c>
      <c r="E555" s="198">
        <f>VLOOKUP(A555,'Membership Details'!C:J,8,FALSE)</f>
        <v>39707</v>
      </c>
      <c r="F555" s="198" t="b">
        <f t="shared" si="8"/>
        <v>1</v>
      </c>
      <c r="G555">
        <v>1162</v>
      </c>
      <c r="H555" s="119"/>
      <c r="I555" s="119"/>
      <c r="J555" s="119"/>
      <c r="K555" s="119"/>
      <c r="L555" s="53"/>
      <c r="M555" s="127"/>
    </row>
    <row r="556" spans="1:13">
      <c r="A556" s="118">
        <v>1139</v>
      </c>
      <c r="B556" s="53" t="s">
        <v>158</v>
      </c>
      <c r="C556" s="83">
        <v>620</v>
      </c>
      <c r="D556" s="123">
        <v>40390</v>
      </c>
      <c r="E556" s="198">
        <f>VLOOKUP(A556,'Membership Details'!C:J,8,FALSE)</f>
        <v>34912</v>
      </c>
      <c r="F556" s="198" t="b">
        <f t="shared" si="8"/>
        <v>1</v>
      </c>
      <c r="G556">
        <v>518</v>
      </c>
      <c r="H556" s="119"/>
      <c r="I556" s="119"/>
      <c r="J556" s="119"/>
      <c r="K556" s="119"/>
      <c r="L556" s="53"/>
      <c r="M556" s="127"/>
    </row>
    <row r="557" spans="1:13">
      <c r="A557" s="118">
        <v>3442</v>
      </c>
      <c r="B557" s="53" t="s">
        <v>158</v>
      </c>
      <c r="C557" s="83">
        <v>621</v>
      </c>
      <c r="D557" s="123">
        <v>40390</v>
      </c>
      <c r="E557" s="198">
        <f>VLOOKUP(A557,'Membership Details'!C:J,8,FALSE)</f>
        <v>39707</v>
      </c>
      <c r="F557" s="198" t="b">
        <f t="shared" si="8"/>
        <v>1</v>
      </c>
      <c r="G557">
        <v>426.74</v>
      </c>
      <c r="H557" s="119"/>
      <c r="I557" s="119"/>
      <c r="J557" s="119"/>
      <c r="K557" s="119"/>
      <c r="L557" s="53"/>
      <c r="M557" s="127"/>
    </row>
    <row r="558" spans="1:13">
      <c r="A558" s="118">
        <v>764</v>
      </c>
      <c r="B558" s="53" t="s">
        <v>158</v>
      </c>
      <c r="C558" s="83">
        <v>622</v>
      </c>
      <c r="D558" s="123">
        <v>40390</v>
      </c>
      <c r="E558" s="198">
        <f>VLOOKUP(A558,'Membership Details'!C:J,8,FALSE)</f>
        <v>39707</v>
      </c>
      <c r="F558" s="198" t="b">
        <f t="shared" si="8"/>
        <v>1</v>
      </c>
      <c r="G558">
        <v>85.52</v>
      </c>
      <c r="H558" s="119"/>
      <c r="I558" s="119"/>
      <c r="J558" s="119"/>
      <c r="K558" s="119"/>
      <c r="L558" s="53"/>
      <c r="M558" s="127"/>
    </row>
    <row r="559" spans="1:13">
      <c r="A559" s="118">
        <v>765</v>
      </c>
      <c r="B559" s="53" t="s">
        <v>158</v>
      </c>
      <c r="C559" s="83">
        <v>623</v>
      </c>
      <c r="D559" s="123">
        <v>40390</v>
      </c>
      <c r="E559" s="198">
        <f>VLOOKUP(A559,'Membership Details'!C:J,8,FALSE)</f>
        <v>39707</v>
      </c>
      <c r="F559" s="198" t="b">
        <f t="shared" si="8"/>
        <v>1</v>
      </c>
      <c r="G559">
        <v>409</v>
      </c>
      <c r="H559" s="119"/>
      <c r="I559" s="119"/>
      <c r="J559" s="119"/>
      <c r="K559" s="119"/>
      <c r="L559" s="53"/>
      <c r="M559" s="127"/>
    </row>
    <row r="560" spans="1:13">
      <c r="A560" s="118">
        <v>766</v>
      </c>
      <c r="B560" s="53" t="s">
        <v>158</v>
      </c>
      <c r="C560" s="83">
        <v>624</v>
      </c>
      <c r="D560" s="123">
        <v>40390</v>
      </c>
      <c r="E560" s="198">
        <f>VLOOKUP(A560,'Membership Details'!C:J,8,FALSE)</f>
        <v>39707</v>
      </c>
      <c r="F560" s="198" t="b">
        <f t="shared" si="8"/>
        <v>1</v>
      </c>
      <c r="G560">
        <v>468</v>
      </c>
      <c r="H560" s="119"/>
      <c r="I560" s="119"/>
      <c r="J560" s="119"/>
      <c r="K560" s="119"/>
      <c r="L560" s="53"/>
      <c r="M560" s="127"/>
    </row>
    <row r="561" spans="1:13">
      <c r="A561" s="118">
        <v>768</v>
      </c>
      <c r="B561" s="53" t="s">
        <v>158</v>
      </c>
      <c r="C561" s="83">
        <v>625</v>
      </c>
      <c r="D561" s="123">
        <v>40390</v>
      </c>
      <c r="E561" s="198">
        <f>VLOOKUP(A561,'Membership Details'!C:J,8,FALSE)</f>
        <v>39707</v>
      </c>
      <c r="F561" s="198" t="b">
        <f t="shared" si="8"/>
        <v>1</v>
      </c>
      <c r="G561">
        <v>497.09</v>
      </c>
      <c r="H561" s="119"/>
      <c r="I561" s="119"/>
      <c r="J561" s="119"/>
      <c r="K561" s="119"/>
      <c r="L561" s="53"/>
      <c r="M561" s="127"/>
    </row>
    <row r="562" spans="1:13">
      <c r="A562" s="118">
        <v>770</v>
      </c>
      <c r="B562" s="53" t="s">
        <v>158</v>
      </c>
      <c r="C562" s="83">
        <v>626</v>
      </c>
      <c r="D562" s="123">
        <v>40390</v>
      </c>
      <c r="E562" s="198">
        <f>VLOOKUP(A562,'Membership Details'!C:J,8,FALSE)</f>
        <v>39707</v>
      </c>
      <c r="F562" s="198" t="b">
        <f t="shared" si="8"/>
        <v>1</v>
      </c>
      <c r="G562">
        <v>811</v>
      </c>
      <c r="H562" s="119"/>
      <c r="I562" s="119"/>
      <c r="J562" s="119"/>
      <c r="K562" s="119"/>
      <c r="L562" s="53"/>
      <c r="M562" s="127"/>
    </row>
    <row r="563" spans="1:13">
      <c r="A563" s="118">
        <v>771</v>
      </c>
      <c r="B563" s="53" t="s">
        <v>158</v>
      </c>
      <c r="C563" s="83">
        <v>627</v>
      </c>
      <c r="D563" s="123">
        <v>40390</v>
      </c>
      <c r="E563" s="198">
        <f>VLOOKUP(A563,'Membership Details'!C:J,8,FALSE)</f>
        <v>39707</v>
      </c>
      <c r="F563" s="198" t="b">
        <f t="shared" si="8"/>
        <v>1</v>
      </c>
      <c r="G563">
        <v>474</v>
      </c>
      <c r="H563" s="119"/>
      <c r="I563" s="119"/>
      <c r="J563" s="119"/>
      <c r="K563" s="119"/>
      <c r="L563" s="53"/>
      <c r="M563" s="127"/>
    </row>
    <row r="564" spans="1:13">
      <c r="A564" s="118">
        <v>772</v>
      </c>
      <c r="B564" s="53" t="s">
        <v>158</v>
      </c>
      <c r="C564" s="83">
        <v>628</v>
      </c>
      <c r="D564" s="123">
        <v>40390</v>
      </c>
      <c r="E564" s="198">
        <f>VLOOKUP(A564,'Membership Details'!C:J,8,FALSE)</f>
        <v>39707</v>
      </c>
      <c r="F564" s="198" t="b">
        <f t="shared" si="8"/>
        <v>1</v>
      </c>
      <c r="G564">
        <v>398</v>
      </c>
      <c r="H564" s="119"/>
      <c r="I564" s="119"/>
      <c r="J564" s="119"/>
      <c r="K564" s="119"/>
      <c r="L564" s="53"/>
      <c r="M564" s="127"/>
    </row>
    <row r="565" spans="1:13">
      <c r="A565" s="118">
        <v>773</v>
      </c>
      <c r="B565" s="53" t="s">
        <v>158</v>
      </c>
      <c r="C565" s="83">
        <v>629</v>
      </c>
      <c r="D565" s="123">
        <v>40390</v>
      </c>
      <c r="E565" s="198">
        <f>VLOOKUP(A565,'Membership Details'!C:J,8,FALSE)</f>
        <v>39707</v>
      </c>
      <c r="F565" s="198" t="b">
        <f t="shared" si="8"/>
        <v>1</v>
      </c>
      <c r="G565">
        <v>277.29000000000002</v>
      </c>
      <c r="H565" s="119"/>
      <c r="I565" s="119"/>
      <c r="J565" s="119"/>
      <c r="K565" s="119"/>
      <c r="L565" s="53"/>
      <c r="M565" s="127"/>
    </row>
    <row r="566" spans="1:13">
      <c r="A566" s="118">
        <v>769</v>
      </c>
      <c r="B566" s="53" t="s">
        <v>158</v>
      </c>
      <c r="C566" s="83">
        <v>630</v>
      </c>
      <c r="D566" s="123">
        <v>40390</v>
      </c>
      <c r="E566" s="198">
        <f>VLOOKUP(A566,'Membership Details'!C:J,8,FALSE)</f>
        <v>39707</v>
      </c>
      <c r="F566" s="198" t="b">
        <f t="shared" si="8"/>
        <v>1</v>
      </c>
      <c r="G566">
        <v>695</v>
      </c>
      <c r="H566" s="119"/>
      <c r="I566" s="119"/>
      <c r="J566" s="119"/>
      <c r="K566" s="119"/>
      <c r="L566" s="53"/>
      <c r="M566" s="127"/>
    </row>
    <row r="567" spans="1:13">
      <c r="A567" s="118">
        <v>774</v>
      </c>
      <c r="B567" s="53" t="s">
        <v>158</v>
      </c>
      <c r="C567" s="83">
        <v>631</v>
      </c>
      <c r="D567" s="123">
        <v>40390</v>
      </c>
      <c r="E567" s="198">
        <f>VLOOKUP(A567,'Membership Details'!C:J,8,FALSE)</f>
        <v>39707</v>
      </c>
      <c r="F567" s="198" t="b">
        <f t="shared" si="8"/>
        <v>1</v>
      </c>
      <c r="G567">
        <v>248</v>
      </c>
      <c r="H567" s="119"/>
      <c r="I567" s="119"/>
      <c r="J567" s="119"/>
      <c r="K567" s="119"/>
      <c r="L567" s="53"/>
      <c r="M567" s="127"/>
    </row>
    <row r="568" spans="1:13">
      <c r="A568" s="118">
        <v>775</v>
      </c>
      <c r="B568" s="53" t="s">
        <v>158</v>
      </c>
      <c r="C568" s="83">
        <v>632</v>
      </c>
      <c r="D568" s="123">
        <v>40390</v>
      </c>
      <c r="E568" s="198">
        <f>VLOOKUP(A568,'Membership Details'!C:J,8,FALSE)</f>
        <v>36982</v>
      </c>
      <c r="F568" s="198" t="b">
        <f t="shared" si="8"/>
        <v>1</v>
      </c>
      <c r="G568">
        <v>4823</v>
      </c>
      <c r="H568" s="119"/>
      <c r="I568" s="119"/>
      <c r="J568" s="119"/>
      <c r="K568" s="119"/>
      <c r="L568" s="53"/>
      <c r="M568" s="127"/>
    </row>
    <row r="569" spans="1:13">
      <c r="A569" s="118">
        <v>776</v>
      </c>
      <c r="B569" s="53" t="s">
        <v>158</v>
      </c>
      <c r="C569" s="83">
        <v>634</v>
      </c>
      <c r="D569" s="123">
        <v>40390</v>
      </c>
      <c r="E569" s="198">
        <f>VLOOKUP(A569,'Membership Details'!C:J,8,FALSE)</f>
        <v>39707</v>
      </c>
      <c r="F569" s="198" t="b">
        <f t="shared" si="8"/>
        <v>1</v>
      </c>
      <c r="G569">
        <v>509</v>
      </c>
      <c r="H569" s="119"/>
      <c r="I569" s="119"/>
      <c r="J569" s="119"/>
      <c r="K569" s="119"/>
      <c r="L569" s="53"/>
      <c r="M569" s="127"/>
    </row>
    <row r="570" spans="1:13">
      <c r="A570" s="118">
        <v>777</v>
      </c>
      <c r="B570" s="53" t="s">
        <v>158</v>
      </c>
      <c r="C570" s="83">
        <v>635</v>
      </c>
      <c r="D570" s="123">
        <v>40390</v>
      </c>
      <c r="E570" s="198">
        <f>VLOOKUP(A570,'Membership Details'!C:J,8,FALSE)</f>
        <v>39707</v>
      </c>
      <c r="F570" s="198" t="b">
        <f t="shared" si="8"/>
        <v>1</v>
      </c>
      <c r="G570">
        <v>704</v>
      </c>
      <c r="H570" s="119"/>
      <c r="I570" s="119"/>
      <c r="J570" s="119"/>
      <c r="K570" s="119"/>
      <c r="L570" s="53"/>
      <c r="M570" s="127"/>
    </row>
    <row r="571" spans="1:13">
      <c r="A571" s="118">
        <v>160</v>
      </c>
      <c r="B571" s="53" t="s">
        <v>158</v>
      </c>
      <c r="C571" s="83">
        <v>636</v>
      </c>
      <c r="D571" s="123">
        <v>40390</v>
      </c>
      <c r="E571" s="198">
        <f>VLOOKUP(A571,'Membership Details'!C:J,8,FALSE)</f>
        <v>36982</v>
      </c>
      <c r="F571" s="198" t="b">
        <f t="shared" si="8"/>
        <v>1</v>
      </c>
      <c r="G571">
        <v>4041</v>
      </c>
      <c r="H571" s="119"/>
      <c r="I571" s="119"/>
      <c r="J571" s="119"/>
      <c r="K571" s="119"/>
      <c r="L571" s="53"/>
      <c r="M571" s="127"/>
    </row>
    <row r="572" spans="1:13">
      <c r="A572" s="118">
        <v>778</v>
      </c>
      <c r="B572" s="53" t="s">
        <v>158</v>
      </c>
      <c r="C572" s="83">
        <v>638</v>
      </c>
      <c r="D572" s="123">
        <v>40390</v>
      </c>
      <c r="E572" s="198">
        <f>VLOOKUP(A572,'Membership Details'!C:J,8,FALSE)</f>
        <v>39707</v>
      </c>
      <c r="F572" s="198" t="b">
        <f t="shared" si="8"/>
        <v>1</v>
      </c>
      <c r="G572">
        <v>1373</v>
      </c>
      <c r="H572" s="119"/>
      <c r="I572" s="119"/>
      <c r="J572" s="119"/>
      <c r="K572" s="119"/>
      <c r="L572" s="53"/>
      <c r="M572" s="127"/>
    </row>
    <row r="573" spans="1:13">
      <c r="A573" s="118">
        <v>83</v>
      </c>
      <c r="B573" s="53" t="s">
        <v>158</v>
      </c>
      <c r="C573" s="83">
        <v>639</v>
      </c>
      <c r="D573" s="123">
        <v>40390</v>
      </c>
      <c r="E573" s="198">
        <f>VLOOKUP(A573,'Membership Details'!C:J,8,FALSE)</f>
        <v>36982</v>
      </c>
      <c r="F573" s="198" t="b">
        <f t="shared" si="8"/>
        <v>1</v>
      </c>
      <c r="G573">
        <v>591</v>
      </c>
      <c r="H573" s="119"/>
      <c r="I573" s="119"/>
      <c r="J573" s="119"/>
      <c r="K573" s="119"/>
      <c r="L573" s="53"/>
      <c r="M573" s="127"/>
    </row>
    <row r="574" spans="1:13">
      <c r="A574" s="118">
        <v>779</v>
      </c>
      <c r="B574" s="53" t="s">
        <v>158</v>
      </c>
      <c r="C574" s="83">
        <v>640</v>
      </c>
      <c r="D574" s="123">
        <v>40390</v>
      </c>
      <c r="E574" s="198">
        <f>VLOOKUP(A574,'Membership Details'!C:J,8,FALSE)</f>
        <v>36982</v>
      </c>
      <c r="F574" s="198" t="b">
        <f t="shared" si="8"/>
        <v>1</v>
      </c>
      <c r="G574">
        <v>19.29</v>
      </c>
      <c r="H574" s="119"/>
      <c r="I574" s="119"/>
      <c r="J574" s="119"/>
      <c r="K574" s="119"/>
      <c r="L574" s="53"/>
      <c r="M574" s="127"/>
    </row>
    <row r="575" spans="1:13">
      <c r="A575" s="118">
        <v>780</v>
      </c>
      <c r="B575" s="53" t="s">
        <v>158</v>
      </c>
      <c r="C575" s="83">
        <v>641</v>
      </c>
      <c r="D575" s="123">
        <v>40390</v>
      </c>
      <c r="E575" s="198">
        <f>VLOOKUP(A575,'Membership Details'!C:J,8,FALSE)</f>
        <v>39707</v>
      </c>
      <c r="F575" s="198" t="b">
        <f t="shared" si="8"/>
        <v>1</v>
      </c>
      <c r="G575">
        <v>529.12</v>
      </c>
      <c r="H575" s="119"/>
      <c r="I575" s="119"/>
      <c r="J575" s="119"/>
      <c r="K575" s="119"/>
      <c r="L575" s="53"/>
      <c r="M575" s="127"/>
    </row>
    <row r="576" spans="1:13">
      <c r="A576" s="118">
        <v>50</v>
      </c>
      <c r="B576" s="53" t="s">
        <v>158</v>
      </c>
      <c r="C576" s="83">
        <v>642</v>
      </c>
      <c r="D576" s="123">
        <v>40390</v>
      </c>
      <c r="E576" s="198">
        <f>VLOOKUP(A576,'Membership Details'!C:J,8,FALSE)</f>
        <v>36982</v>
      </c>
      <c r="F576" s="198" t="b">
        <f t="shared" si="8"/>
        <v>1</v>
      </c>
      <c r="G576">
        <v>5474</v>
      </c>
      <c r="H576" s="119"/>
      <c r="I576" s="119"/>
      <c r="J576" s="119"/>
      <c r="K576" s="119"/>
      <c r="L576" s="53"/>
      <c r="M576" s="127"/>
    </row>
    <row r="577" spans="1:13">
      <c r="A577" s="118">
        <v>96</v>
      </c>
      <c r="B577" s="53" t="s">
        <v>158</v>
      </c>
      <c r="C577" s="83">
        <v>643</v>
      </c>
      <c r="D577" s="123">
        <v>40390</v>
      </c>
      <c r="E577" s="198">
        <f>VLOOKUP(A577,'Membership Details'!C:J,8,FALSE)</f>
        <v>36982</v>
      </c>
      <c r="F577" s="198" t="b">
        <f t="shared" si="8"/>
        <v>1</v>
      </c>
      <c r="G577">
        <v>5916</v>
      </c>
      <c r="H577" s="119"/>
      <c r="I577" s="119"/>
      <c r="J577" s="119"/>
      <c r="K577" s="119"/>
      <c r="L577" s="53"/>
      <c r="M577" s="127"/>
    </row>
    <row r="578" spans="1:13">
      <c r="A578" s="118">
        <v>157</v>
      </c>
      <c r="B578" s="53" t="s">
        <v>158</v>
      </c>
      <c r="C578" s="83">
        <v>644</v>
      </c>
      <c r="D578" s="123">
        <v>40390</v>
      </c>
      <c r="E578" s="198">
        <f>VLOOKUP(A578,'Membership Details'!C:J,8,FALSE)</f>
        <v>36982</v>
      </c>
      <c r="F578" s="198" t="b">
        <f t="shared" si="8"/>
        <v>1</v>
      </c>
      <c r="G578">
        <v>880</v>
      </c>
      <c r="H578" s="119"/>
      <c r="I578" s="119"/>
      <c r="J578" s="119"/>
      <c r="K578" s="119"/>
      <c r="L578" s="53"/>
      <c r="M578" s="127"/>
    </row>
    <row r="579" spans="1:13">
      <c r="A579" s="118">
        <v>178</v>
      </c>
      <c r="B579" s="53" t="s">
        <v>158</v>
      </c>
      <c r="C579" s="83">
        <v>645</v>
      </c>
      <c r="D579" s="123">
        <v>40390</v>
      </c>
      <c r="E579" s="198">
        <f>VLOOKUP(A579,'Membership Details'!C:J,8,FALSE)</f>
        <v>36982</v>
      </c>
      <c r="F579" s="198" t="b">
        <f t="shared" ref="F579:F642" si="9">D579&gt;=E579</f>
        <v>1</v>
      </c>
      <c r="G579">
        <v>10988</v>
      </c>
      <c r="H579" s="119"/>
      <c r="I579" s="119"/>
      <c r="J579" s="119"/>
      <c r="K579" s="119"/>
      <c r="L579" s="53"/>
      <c r="M579" s="127"/>
    </row>
    <row r="580" spans="1:13">
      <c r="A580" s="118">
        <v>21</v>
      </c>
      <c r="B580" s="53" t="s">
        <v>158</v>
      </c>
      <c r="C580" s="83">
        <v>646</v>
      </c>
      <c r="D580" s="123">
        <v>40390</v>
      </c>
      <c r="E580" s="198">
        <f>VLOOKUP(A580,'Membership Details'!C:J,8,FALSE)</f>
        <v>36982</v>
      </c>
      <c r="F580" s="198" t="b">
        <f t="shared" si="9"/>
        <v>1</v>
      </c>
      <c r="G580">
        <v>1035.04</v>
      </c>
      <c r="H580" s="119"/>
      <c r="I580" s="119"/>
      <c r="J580" s="119"/>
      <c r="K580" s="119"/>
      <c r="L580" s="53"/>
      <c r="M580" s="127"/>
    </row>
    <row r="581" spans="1:13">
      <c r="A581" s="118">
        <v>781</v>
      </c>
      <c r="B581" s="53" t="s">
        <v>158</v>
      </c>
      <c r="C581" s="83">
        <v>647</v>
      </c>
      <c r="D581" s="123">
        <v>40390</v>
      </c>
      <c r="E581" s="198">
        <f>VLOOKUP(A581,'Membership Details'!C:J,8,FALSE)</f>
        <v>39707</v>
      </c>
      <c r="F581" s="198" t="b">
        <f t="shared" si="9"/>
        <v>1</v>
      </c>
      <c r="G581">
        <v>4229</v>
      </c>
      <c r="H581" s="119"/>
      <c r="I581" s="119"/>
      <c r="J581" s="119"/>
      <c r="K581" s="119"/>
      <c r="L581" s="53"/>
      <c r="M581" s="127"/>
    </row>
    <row r="582" spans="1:13">
      <c r="A582" s="118">
        <v>179</v>
      </c>
      <c r="B582" s="53" t="s">
        <v>158</v>
      </c>
      <c r="C582" s="83">
        <v>648</v>
      </c>
      <c r="D582" s="123">
        <v>40390</v>
      </c>
      <c r="E582" s="198">
        <f>VLOOKUP(A582,'Membership Details'!C:J,8,FALSE)</f>
        <v>36982</v>
      </c>
      <c r="F582" s="198" t="b">
        <f t="shared" si="9"/>
        <v>1</v>
      </c>
      <c r="G582">
        <v>291.75</v>
      </c>
      <c r="H582" s="119"/>
      <c r="I582" s="119"/>
      <c r="J582" s="119"/>
      <c r="K582" s="119"/>
      <c r="L582" s="53"/>
      <c r="M582" s="127"/>
    </row>
    <row r="583" spans="1:13">
      <c r="A583" s="118">
        <v>782</v>
      </c>
      <c r="B583" s="53" t="s">
        <v>158</v>
      </c>
      <c r="C583" s="83">
        <v>649</v>
      </c>
      <c r="D583" s="123">
        <v>40390</v>
      </c>
      <c r="E583" s="198">
        <f>VLOOKUP(A583,'Membership Details'!C:J,8,FALSE)</f>
        <v>36982</v>
      </c>
      <c r="F583" s="198" t="b">
        <f t="shared" si="9"/>
        <v>1</v>
      </c>
      <c r="G583">
        <v>5667.5</v>
      </c>
      <c r="H583" s="119"/>
      <c r="I583" s="119"/>
      <c r="J583" s="119"/>
      <c r="K583" s="119"/>
      <c r="L583" s="53"/>
      <c r="M583" s="127"/>
    </row>
    <row r="584" spans="1:13">
      <c r="A584" s="118">
        <v>53</v>
      </c>
      <c r="B584" s="53" t="s">
        <v>158</v>
      </c>
      <c r="C584" s="83">
        <v>650</v>
      </c>
      <c r="D584" s="123">
        <v>40390</v>
      </c>
      <c r="E584" s="198">
        <f>VLOOKUP(A584,'Membership Details'!C:J,8,FALSE)</f>
        <v>36982</v>
      </c>
      <c r="F584" s="198" t="b">
        <f t="shared" si="9"/>
        <v>1</v>
      </c>
      <c r="G584">
        <v>6427.06</v>
      </c>
      <c r="H584" s="119"/>
      <c r="I584" s="119"/>
      <c r="J584" s="119"/>
      <c r="K584" s="119"/>
      <c r="L584" s="53"/>
      <c r="M584" s="127"/>
    </row>
    <row r="585" spans="1:13">
      <c r="A585" s="118">
        <v>783</v>
      </c>
      <c r="B585" s="53" t="s">
        <v>158</v>
      </c>
      <c r="C585" s="83">
        <v>652</v>
      </c>
      <c r="D585" s="123">
        <v>40390</v>
      </c>
      <c r="E585" s="198">
        <f>VLOOKUP(A585,'Membership Details'!C:J,8,FALSE)</f>
        <v>39707</v>
      </c>
      <c r="F585" s="198" t="b">
        <f t="shared" si="9"/>
        <v>1</v>
      </c>
      <c r="G585">
        <v>529.6</v>
      </c>
      <c r="H585" s="119"/>
      <c r="I585" s="119"/>
      <c r="J585" s="119"/>
      <c r="K585" s="119"/>
      <c r="L585" s="53"/>
      <c r="M585" s="127"/>
    </row>
    <row r="586" spans="1:13">
      <c r="A586" s="118">
        <v>784</v>
      </c>
      <c r="B586" s="53" t="s">
        <v>158</v>
      </c>
      <c r="C586" s="83">
        <v>653</v>
      </c>
      <c r="D586" s="123">
        <v>40390</v>
      </c>
      <c r="E586" s="198">
        <f>VLOOKUP(A586,'Membership Details'!C:J,8,FALSE)</f>
        <v>39707</v>
      </c>
      <c r="F586" s="198" t="b">
        <f t="shared" si="9"/>
        <v>1</v>
      </c>
      <c r="G586">
        <v>3901.68</v>
      </c>
      <c r="H586" s="119"/>
      <c r="I586" s="119"/>
      <c r="J586" s="119"/>
      <c r="K586" s="119"/>
      <c r="L586" s="53"/>
      <c r="M586" s="127"/>
    </row>
    <row r="587" spans="1:13">
      <c r="A587" s="118">
        <v>785</v>
      </c>
      <c r="B587" s="53" t="s">
        <v>158</v>
      </c>
      <c r="C587" s="83">
        <v>654</v>
      </c>
      <c r="D587" s="123">
        <v>40390</v>
      </c>
      <c r="E587" s="198">
        <f>VLOOKUP(A587,'Membership Details'!C:J,8,FALSE)</f>
        <v>36982</v>
      </c>
      <c r="F587" s="198" t="b">
        <f t="shared" si="9"/>
        <v>1</v>
      </c>
      <c r="G587">
        <v>2049</v>
      </c>
      <c r="H587" s="119"/>
      <c r="I587" s="119"/>
      <c r="J587" s="119"/>
      <c r="K587" s="119"/>
      <c r="L587" s="53"/>
      <c r="M587" s="127"/>
    </row>
    <row r="588" spans="1:13">
      <c r="A588" s="118">
        <v>123</v>
      </c>
      <c r="B588" s="53" t="s">
        <v>158</v>
      </c>
      <c r="C588" s="83">
        <v>655</v>
      </c>
      <c r="D588" s="123">
        <v>40390</v>
      </c>
      <c r="E588" s="198">
        <f>VLOOKUP(A588,'Membership Details'!C:J,8,FALSE)</f>
        <v>39707</v>
      </c>
      <c r="F588" s="198" t="b">
        <f t="shared" si="9"/>
        <v>1</v>
      </c>
      <c r="G588">
        <v>4790.5</v>
      </c>
      <c r="H588" s="119"/>
      <c r="I588" s="119"/>
      <c r="J588" s="119"/>
      <c r="K588" s="119"/>
      <c r="L588" s="53"/>
      <c r="M588" s="127"/>
    </row>
    <row r="589" spans="1:13">
      <c r="A589" s="118">
        <v>269</v>
      </c>
      <c r="B589" s="53" t="s">
        <v>158</v>
      </c>
      <c r="C589" s="83">
        <v>656</v>
      </c>
      <c r="D589" s="123">
        <v>40390</v>
      </c>
      <c r="E589" s="198">
        <f>VLOOKUP(A589,'Membership Details'!C:J,8,FALSE)</f>
        <v>36982</v>
      </c>
      <c r="F589" s="198" t="b">
        <f t="shared" si="9"/>
        <v>1</v>
      </c>
      <c r="G589">
        <v>3811</v>
      </c>
      <c r="H589" s="119"/>
      <c r="I589" s="119"/>
      <c r="J589" s="119"/>
      <c r="K589" s="119"/>
      <c r="L589" s="53"/>
      <c r="M589" s="127"/>
    </row>
    <row r="590" spans="1:13">
      <c r="A590" s="118">
        <v>787</v>
      </c>
      <c r="B590" s="53" t="s">
        <v>158</v>
      </c>
      <c r="C590" s="83">
        <v>658</v>
      </c>
      <c r="D590" s="123">
        <v>40390</v>
      </c>
      <c r="E590" s="198">
        <f>VLOOKUP(A590,'Membership Details'!C:J,8,FALSE)</f>
        <v>39707</v>
      </c>
      <c r="F590" s="198" t="b">
        <f t="shared" si="9"/>
        <v>1</v>
      </c>
      <c r="G590">
        <v>3619.27</v>
      </c>
      <c r="H590" s="119"/>
      <c r="I590" s="119"/>
      <c r="J590" s="119"/>
      <c r="K590" s="119"/>
      <c r="L590" s="53"/>
      <c r="M590" s="127"/>
    </row>
    <row r="591" spans="1:13">
      <c r="A591" s="118">
        <v>1953</v>
      </c>
      <c r="B591" s="53" t="s">
        <v>158</v>
      </c>
      <c r="C591" s="83">
        <v>660</v>
      </c>
      <c r="D591" s="123">
        <v>40390</v>
      </c>
      <c r="E591" s="198">
        <f>VLOOKUP(A591,'Membership Details'!C:J,8,FALSE)</f>
        <v>39707</v>
      </c>
      <c r="F591" s="198" t="b">
        <f t="shared" si="9"/>
        <v>1</v>
      </c>
      <c r="G591">
        <v>7634</v>
      </c>
      <c r="H591" s="119"/>
      <c r="I591" s="119"/>
      <c r="J591" s="119"/>
      <c r="K591" s="119"/>
      <c r="L591" s="53"/>
      <c r="M591" s="127"/>
    </row>
    <row r="592" spans="1:13">
      <c r="A592" s="118">
        <v>122</v>
      </c>
      <c r="B592" s="53" t="s">
        <v>158</v>
      </c>
      <c r="C592" s="83">
        <v>661</v>
      </c>
      <c r="D592" s="123">
        <v>40390</v>
      </c>
      <c r="E592" s="198">
        <f>VLOOKUP(A592,'Membership Details'!C:J,8,FALSE)</f>
        <v>36982</v>
      </c>
      <c r="F592" s="198" t="b">
        <f t="shared" si="9"/>
        <v>1</v>
      </c>
      <c r="G592">
        <v>658</v>
      </c>
      <c r="H592" s="119"/>
      <c r="I592" s="119"/>
      <c r="J592" s="119"/>
      <c r="K592" s="119"/>
      <c r="L592" s="53"/>
      <c r="M592" s="127"/>
    </row>
    <row r="593" spans="1:13">
      <c r="A593" s="118">
        <v>790</v>
      </c>
      <c r="B593" s="53" t="s">
        <v>158</v>
      </c>
      <c r="C593" s="83">
        <v>662</v>
      </c>
      <c r="D593" s="123">
        <v>40390</v>
      </c>
      <c r="E593" s="198">
        <f>VLOOKUP(A593,'Membership Details'!C:J,8,FALSE)</f>
        <v>36982</v>
      </c>
      <c r="F593" s="198" t="b">
        <f t="shared" si="9"/>
        <v>1</v>
      </c>
      <c r="G593">
        <v>14388</v>
      </c>
      <c r="H593" s="119"/>
      <c r="I593" s="119"/>
      <c r="J593" s="119"/>
      <c r="K593" s="119"/>
      <c r="L593" s="53"/>
      <c r="M593" s="127"/>
    </row>
    <row r="594" spans="1:13">
      <c r="A594" s="118">
        <v>257</v>
      </c>
      <c r="B594" s="53" t="s">
        <v>158</v>
      </c>
      <c r="C594" s="83">
        <v>663</v>
      </c>
      <c r="D594" s="123">
        <v>40390</v>
      </c>
      <c r="E594" s="198">
        <f>VLOOKUP(A594,'Membership Details'!C:J,8,FALSE)</f>
        <v>36982</v>
      </c>
      <c r="F594" s="198" t="b">
        <f t="shared" si="9"/>
        <v>1</v>
      </c>
      <c r="G594">
        <v>553.99</v>
      </c>
      <c r="H594" s="119"/>
      <c r="I594" s="119"/>
      <c r="J594" s="119"/>
      <c r="K594" s="119"/>
      <c r="L594" s="53"/>
      <c r="M594" s="127"/>
    </row>
    <row r="595" spans="1:13">
      <c r="A595" s="118">
        <v>791</v>
      </c>
      <c r="B595" s="53" t="s">
        <v>158</v>
      </c>
      <c r="C595" s="83">
        <v>664</v>
      </c>
      <c r="D595" s="123">
        <v>40390</v>
      </c>
      <c r="E595" s="198">
        <f>VLOOKUP(A595,'Membership Details'!C:J,8,FALSE)</f>
        <v>36982</v>
      </c>
      <c r="F595" s="198" t="b">
        <f t="shared" si="9"/>
        <v>1</v>
      </c>
      <c r="G595">
        <v>1547</v>
      </c>
      <c r="H595" s="119"/>
      <c r="I595" s="119"/>
      <c r="J595" s="119"/>
      <c r="K595" s="119"/>
      <c r="L595" s="53"/>
      <c r="M595" s="127"/>
    </row>
    <row r="596" spans="1:13">
      <c r="A596" s="118">
        <v>792</v>
      </c>
      <c r="B596" s="53" t="s">
        <v>158</v>
      </c>
      <c r="C596" s="83">
        <v>665</v>
      </c>
      <c r="D596" s="123">
        <v>40390</v>
      </c>
      <c r="E596" s="198">
        <f>VLOOKUP(A596,'Membership Details'!C:J,8,FALSE)</f>
        <v>36982</v>
      </c>
      <c r="F596" s="198" t="b">
        <f t="shared" si="9"/>
        <v>1</v>
      </c>
      <c r="G596">
        <v>6492</v>
      </c>
      <c r="H596" s="119"/>
      <c r="I596" s="119"/>
      <c r="J596" s="119"/>
      <c r="K596" s="119"/>
      <c r="L596" s="53"/>
      <c r="M596" s="127"/>
    </row>
    <row r="597" spans="1:13">
      <c r="A597" s="118">
        <v>793</v>
      </c>
      <c r="B597" s="53" t="s">
        <v>158</v>
      </c>
      <c r="C597" s="83">
        <v>666</v>
      </c>
      <c r="D597" s="123">
        <v>40390</v>
      </c>
      <c r="E597" s="198">
        <f>VLOOKUP(A597,'Membership Details'!C:J,8,FALSE)</f>
        <v>36982</v>
      </c>
      <c r="F597" s="198" t="b">
        <f t="shared" si="9"/>
        <v>1</v>
      </c>
      <c r="G597">
        <v>248.32</v>
      </c>
      <c r="H597" s="119"/>
      <c r="I597" s="119"/>
      <c r="J597" s="119"/>
      <c r="K597" s="119"/>
      <c r="L597" s="53"/>
      <c r="M597" s="127"/>
    </row>
    <row r="598" spans="1:13">
      <c r="A598" s="118">
        <v>794</v>
      </c>
      <c r="B598" s="53" t="s">
        <v>158</v>
      </c>
      <c r="C598" s="83">
        <v>667</v>
      </c>
      <c r="D598" s="123">
        <v>40390</v>
      </c>
      <c r="E598" s="198">
        <f>VLOOKUP(A598,'Membership Details'!C:J,8,FALSE)</f>
        <v>36982</v>
      </c>
      <c r="F598" s="198" t="b">
        <f t="shared" si="9"/>
        <v>1</v>
      </c>
      <c r="G598">
        <v>538</v>
      </c>
      <c r="H598" s="119"/>
      <c r="I598" s="119"/>
      <c r="J598" s="119"/>
      <c r="K598" s="119"/>
      <c r="L598" s="53"/>
      <c r="M598" s="127"/>
    </row>
    <row r="599" spans="1:13">
      <c r="A599" s="118">
        <v>187</v>
      </c>
      <c r="B599" s="53" t="s">
        <v>158</v>
      </c>
      <c r="C599" s="83">
        <v>668</v>
      </c>
      <c r="D599" s="123">
        <v>40390</v>
      </c>
      <c r="E599" s="198">
        <f>VLOOKUP(A599,'Membership Details'!C:J,8,FALSE)</f>
        <v>36982</v>
      </c>
      <c r="F599" s="198" t="b">
        <f t="shared" si="9"/>
        <v>1</v>
      </c>
      <c r="G599">
        <v>50312</v>
      </c>
      <c r="H599" s="119"/>
      <c r="I599" s="119"/>
      <c r="J599" s="119"/>
      <c r="K599" s="119"/>
      <c r="L599" s="53"/>
      <c r="M599" s="127"/>
    </row>
    <row r="600" spans="1:13">
      <c r="A600" s="118">
        <v>795</v>
      </c>
      <c r="B600" s="53" t="s">
        <v>158</v>
      </c>
      <c r="C600" s="83">
        <v>669</v>
      </c>
      <c r="D600" s="123">
        <v>40390</v>
      </c>
      <c r="E600" s="198">
        <f>VLOOKUP(A600,'Membership Details'!C:J,8,FALSE)</f>
        <v>39707</v>
      </c>
      <c r="F600" s="198" t="b">
        <f t="shared" si="9"/>
        <v>1</v>
      </c>
      <c r="G600">
        <v>265</v>
      </c>
      <c r="H600" s="119"/>
      <c r="I600" s="119"/>
      <c r="J600" s="119"/>
      <c r="K600" s="119"/>
      <c r="L600" s="53"/>
      <c r="M600" s="127"/>
    </row>
    <row r="601" spans="1:13">
      <c r="A601" s="118">
        <v>796</v>
      </c>
      <c r="B601" s="53" t="s">
        <v>158</v>
      </c>
      <c r="C601" s="83">
        <v>670</v>
      </c>
      <c r="D601" s="123">
        <v>40390</v>
      </c>
      <c r="E601" s="198">
        <f>VLOOKUP(A601,'Membership Details'!C:J,8,FALSE)</f>
        <v>36982</v>
      </c>
      <c r="F601" s="198" t="b">
        <f t="shared" si="9"/>
        <v>1</v>
      </c>
      <c r="G601">
        <v>11526</v>
      </c>
      <c r="H601" s="119"/>
      <c r="I601" s="119"/>
      <c r="J601" s="119"/>
      <c r="K601" s="119"/>
      <c r="L601" s="53"/>
      <c r="M601" s="127"/>
    </row>
    <row r="602" spans="1:13">
      <c r="A602" s="118">
        <v>797</v>
      </c>
      <c r="B602" s="53" t="s">
        <v>158</v>
      </c>
      <c r="C602" s="83">
        <v>671</v>
      </c>
      <c r="D602" s="123">
        <v>40390</v>
      </c>
      <c r="E602" s="198">
        <f>VLOOKUP(A602,'Membership Details'!C:J,8,FALSE)</f>
        <v>36982</v>
      </c>
      <c r="F602" s="198" t="b">
        <f t="shared" si="9"/>
        <v>1</v>
      </c>
      <c r="G602">
        <v>3254.6</v>
      </c>
      <c r="H602" s="119"/>
      <c r="I602" s="119"/>
      <c r="J602" s="119"/>
      <c r="K602" s="119"/>
      <c r="L602" s="53"/>
      <c r="M602" s="127"/>
    </row>
    <row r="603" spans="1:13">
      <c r="A603" s="118">
        <v>798</v>
      </c>
      <c r="B603" s="53" t="s">
        <v>158</v>
      </c>
      <c r="C603" s="83">
        <v>672</v>
      </c>
      <c r="D603" s="123">
        <v>40390</v>
      </c>
      <c r="E603" s="198">
        <f>VLOOKUP(A603,'Membership Details'!C:J,8,FALSE)</f>
        <v>39707</v>
      </c>
      <c r="F603" s="198" t="b">
        <f t="shared" si="9"/>
        <v>1</v>
      </c>
      <c r="G603">
        <v>4722</v>
      </c>
      <c r="H603" s="119"/>
      <c r="I603" s="119"/>
      <c r="J603" s="119"/>
      <c r="K603" s="119"/>
      <c r="L603" s="53"/>
      <c r="M603" s="127"/>
    </row>
    <row r="604" spans="1:13">
      <c r="A604" s="118">
        <v>312</v>
      </c>
      <c r="B604" s="53" t="s">
        <v>158</v>
      </c>
      <c r="C604" s="83">
        <v>673</v>
      </c>
      <c r="D604" s="123">
        <v>40390</v>
      </c>
      <c r="E604" s="198">
        <f>VLOOKUP(A604,'Membership Details'!C:J,8,FALSE)</f>
        <v>36982</v>
      </c>
      <c r="F604" s="198" t="b">
        <f t="shared" si="9"/>
        <v>1</v>
      </c>
      <c r="G604">
        <v>5816</v>
      </c>
      <c r="H604" s="119"/>
      <c r="I604" s="119"/>
      <c r="J604" s="119"/>
      <c r="K604" s="119"/>
      <c r="L604" s="53"/>
      <c r="M604" s="127"/>
    </row>
    <row r="605" spans="1:13">
      <c r="A605" s="118">
        <v>799</v>
      </c>
      <c r="B605" s="53" t="s">
        <v>158</v>
      </c>
      <c r="C605" s="83">
        <v>674</v>
      </c>
      <c r="D605" s="123">
        <v>40390</v>
      </c>
      <c r="E605" s="198">
        <f>VLOOKUP(A605,'Membership Details'!C:J,8,FALSE)</f>
        <v>39707</v>
      </c>
      <c r="F605" s="198" t="b">
        <f t="shared" si="9"/>
        <v>1</v>
      </c>
      <c r="G605">
        <v>3379</v>
      </c>
      <c r="H605" s="119"/>
      <c r="I605" s="119"/>
      <c r="J605" s="119"/>
      <c r="K605" s="119"/>
      <c r="L605" s="53"/>
      <c r="M605" s="127"/>
    </row>
    <row r="606" spans="1:13">
      <c r="A606" s="118">
        <v>105</v>
      </c>
      <c r="B606" s="53" t="s">
        <v>158</v>
      </c>
      <c r="C606" s="83">
        <v>675</v>
      </c>
      <c r="D606" s="123">
        <v>40390</v>
      </c>
      <c r="E606" s="198">
        <f>VLOOKUP(A606,'Membership Details'!C:J,8,FALSE)</f>
        <v>36982</v>
      </c>
      <c r="F606" s="198" t="b">
        <f t="shared" si="9"/>
        <v>1</v>
      </c>
      <c r="G606">
        <v>933.52</v>
      </c>
      <c r="H606" s="119"/>
      <c r="I606" s="119"/>
      <c r="J606" s="119"/>
      <c r="K606" s="119"/>
      <c r="L606" s="53"/>
      <c r="M606" s="127"/>
    </row>
    <row r="607" spans="1:13">
      <c r="A607" s="118">
        <v>186</v>
      </c>
      <c r="B607" s="53" t="s">
        <v>158</v>
      </c>
      <c r="C607" s="83">
        <v>676</v>
      </c>
      <c r="D607" s="123">
        <v>40390</v>
      </c>
      <c r="E607" s="198">
        <f>VLOOKUP(A607,'Membership Details'!C:J,8,FALSE)</f>
        <v>39707</v>
      </c>
      <c r="F607" s="198" t="b">
        <f t="shared" si="9"/>
        <v>1</v>
      </c>
      <c r="G607">
        <v>12479</v>
      </c>
      <c r="H607" s="119"/>
      <c r="I607" s="119"/>
      <c r="J607" s="119"/>
      <c r="K607" s="119"/>
      <c r="L607" s="53"/>
      <c r="M607" s="127"/>
    </row>
    <row r="608" spans="1:13">
      <c r="A608" s="118">
        <v>800</v>
      </c>
      <c r="B608" s="53" t="s">
        <v>158</v>
      </c>
      <c r="C608" s="83">
        <v>677</v>
      </c>
      <c r="D608" s="123">
        <v>40390</v>
      </c>
      <c r="E608" s="198">
        <f>VLOOKUP(A608,'Membership Details'!C:J,8,FALSE)</f>
        <v>39707</v>
      </c>
      <c r="F608" s="198" t="b">
        <f t="shared" si="9"/>
        <v>1</v>
      </c>
      <c r="G608">
        <v>1018</v>
      </c>
      <c r="H608" s="119"/>
      <c r="I608" s="119"/>
      <c r="J608" s="119"/>
      <c r="K608" s="119"/>
      <c r="L608" s="53"/>
      <c r="M608" s="127"/>
    </row>
    <row r="609" spans="1:13">
      <c r="A609" s="118">
        <v>801</v>
      </c>
      <c r="B609" s="53" t="s">
        <v>158</v>
      </c>
      <c r="C609" s="83">
        <v>678</v>
      </c>
      <c r="D609" s="123">
        <v>40390</v>
      </c>
      <c r="E609" s="198">
        <f>VLOOKUP(A609,'Membership Details'!C:J,8,FALSE)</f>
        <v>36982</v>
      </c>
      <c r="F609" s="198" t="b">
        <f t="shared" si="9"/>
        <v>1</v>
      </c>
      <c r="G609">
        <v>2259</v>
      </c>
      <c r="H609" s="119"/>
      <c r="I609" s="119"/>
      <c r="J609" s="119"/>
      <c r="K609" s="119"/>
      <c r="L609" s="53"/>
      <c r="M609" s="127"/>
    </row>
    <row r="610" spans="1:13">
      <c r="A610" s="118">
        <v>802</v>
      </c>
      <c r="B610" s="53" t="s">
        <v>158</v>
      </c>
      <c r="C610" s="83">
        <v>679</v>
      </c>
      <c r="D610" s="123">
        <v>40390</v>
      </c>
      <c r="E610" s="198">
        <f>VLOOKUP(A610,'Membership Details'!C:J,8,FALSE)</f>
        <v>37986</v>
      </c>
      <c r="F610" s="198" t="b">
        <f t="shared" si="9"/>
        <v>1</v>
      </c>
      <c r="G610">
        <v>1601</v>
      </c>
      <c r="H610" s="119"/>
      <c r="I610" s="119"/>
      <c r="J610" s="119"/>
      <c r="K610" s="119"/>
      <c r="L610" s="53"/>
      <c r="M610" s="127"/>
    </row>
    <row r="611" spans="1:13">
      <c r="A611" s="118">
        <v>803</v>
      </c>
      <c r="B611" s="53" t="s">
        <v>158</v>
      </c>
      <c r="C611" s="83">
        <v>680</v>
      </c>
      <c r="D611" s="123">
        <v>40390</v>
      </c>
      <c r="E611" s="198">
        <f>VLOOKUP(A611,'Membership Details'!C:J,8,FALSE)</f>
        <v>39707</v>
      </c>
      <c r="F611" s="198" t="b">
        <f t="shared" si="9"/>
        <v>1</v>
      </c>
      <c r="G611">
        <v>11146</v>
      </c>
      <c r="H611" s="119"/>
      <c r="I611" s="119"/>
      <c r="J611" s="119"/>
      <c r="K611" s="119"/>
      <c r="L611" s="53"/>
      <c r="M611" s="127"/>
    </row>
    <row r="612" spans="1:13">
      <c r="A612" s="118">
        <v>804</v>
      </c>
      <c r="B612" s="53" t="s">
        <v>158</v>
      </c>
      <c r="C612" s="83">
        <v>681</v>
      </c>
      <c r="D612" s="123">
        <v>40390</v>
      </c>
      <c r="E612" s="198">
        <f>VLOOKUP(A612,'Membership Details'!C:J,8,FALSE)</f>
        <v>36982</v>
      </c>
      <c r="F612" s="198" t="b">
        <f t="shared" si="9"/>
        <v>1</v>
      </c>
      <c r="G612">
        <v>568</v>
      </c>
      <c r="H612" s="119"/>
      <c r="I612" s="119"/>
      <c r="J612" s="119"/>
      <c r="K612" s="119"/>
      <c r="L612" s="53"/>
      <c r="M612" s="127"/>
    </row>
    <row r="613" spans="1:13">
      <c r="A613" s="118">
        <v>805</v>
      </c>
      <c r="B613" s="53" t="s">
        <v>158</v>
      </c>
      <c r="C613" s="83">
        <v>682</v>
      </c>
      <c r="D613" s="123">
        <v>40390</v>
      </c>
      <c r="E613" s="198">
        <f>VLOOKUP(A613,'Membership Details'!C:J,8,FALSE)</f>
        <v>36982</v>
      </c>
      <c r="F613" s="198" t="b">
        <f t="shared" si="9"/>
        <v>1</v>
      </c>
      <c r="G613">
        <v>823</v>
      </c>
      <c r="H613" s="119"/>
      <c r="I613" s="119"/>
      <c r="J613" s="119"/>
      <c r="K613" s="119"/>
      <c r="L613" s="53"/>
      <c r="M613" s="127"/>
    </row>
    <row r="614" spans="1:13">
      <c r="A614" s="118">
        <v>141</v>
      </c>
      <c r="B614" s="53" t="s">
        <v>158</v>
      </c>
      <c r="C614" s="83">
        <v>683</v>
      </c>
      <c r="D614" s="123">
        <v>40390</v>
      </c>
      <c r="E614" s="198">
        <f>VLOOKUP(A614,'Membership Details'!C:J,8,FALSE)</f>
        <v>36982</v>
      </c>
      <c r="F614" s="198" t="b">
        <f t="shared" si="9"/>
        <v>1</v>
      </c>
      <c r="G614">
        <v>1478.49</v>
      </c>
      <c r="H614" s="119"/>
      <c r="I614" s="119"/>
      <c r="J614" s="119"/>
      <c r="K614" s="119"/>
      <c r="L614" s="53"/>
      <c r="M614" s="127"/>
    </row>
    <row r="615" spans="1:13">
      <c r="A615" s="118">
        <v>328</v>
      </c>
      <c r="B615" s="53" t="s">
        <v>158</v>
      </c>
      <c r="C615" s="83">
        <v>685</v>
      </c>
      <c r="D615" s="123">
        <v>40390</v>
      </c>
      <c r="E615" s="198">
        <f>VLOOKUP(A615,'Membership Details'!C:J,8,FALSE)</f>
        <v>36982</v>
      </c>
      <c r="F615" s="198" t="b">
        <f t="shared" si="9"/>
        <v>1</v>
      </c>
      <c r="G615">
        <v>510</v>
      </c>
      <c r="H615" s="119"/>
      <c r="I615" s="119"/>
      <c r="J615" s="119"/>
      <c r="K615" s="119"/>
      <c r="L615" s="53"/>
      <c r="M615" s="127"/>
    </row>
    <row r="616" spans="1:13">
      <c r="A616" s="118">
        <v>61</v>
      </c>
      <c r="B616" s="53" t="s">
        <v>158</v>
      </c>
      <c r="C616" s="83">
        <v>686</v>
      </c>
      <c r="D616" s="123">
        <v>40390</v>
      </c>
      <c r="E616" s="198">
        <f>VLOOKUP(A616,'Membership Details'!C:J,8,FALSE)</f>
        <v>36982</v>
      </c>
      <c r="F616" s="198" t="b">
        <f t="shared" si="9"/>
        <v>1</v>
      </c>
      <c r="G616">
        <v>535.65</v>
      </c>
      <c r="H616" s="119"/>
      <c r="I616" s="119"/>
      <c r="J616" s="119"/>
      <c r="K616" s="119"/>
      <c r="L616" s="53"/>
      <c r="M616" s="127"/>
    </row>
    <row r="617" spans="1:13">
      <c r="A617" s="118">
        <v>128</v>
      </c>
      <c r="B617" s="53" t="s">
        <v>158</v>
      </c>
      <c r="C617" s="83">
        <v>687</v>
      </c>
      <c r="D617" s="123">
        <v>40390</v>
      </c>
      <c r="E617" s="198">
        <f>VLOOKUP(A617,'Membership Details'!C:J,8,FALSE)</f>
        <v>39707</v>
      </c>
      <c r="F617" s="198" t="b">
        <f t="shared" si="9"/>
        <v>1</v>
      </c>
      <c r="G617">
        <v>3112</v>
      </c>
      <c r="H617" s="119"/>
      <c r="I617" s="119"/>
      <c r="J617" s="119"/>
      <c r="K617" s="119"/>
      <c r="L617" s="53"/>
      <c r="M617" s="127"/>
    </row>
    <row r="618" spans="1:13">
      <c r="A618" s="118">
        <v>806</v>
      </c>
      <c r="B618" s="53" t="s">
        <v>158</v>
      </c>
      <c r="C618" s="83">
        <v>688</v>
      </c>
      <c r="D618" s="123">
        <v>40390</v>
      </c>
      <c r="E618" s="198">
        <f>VLOOKUP(A618,'Membership Details'!C:J,8,FALSE)</f>
        <v>39707</v>
      </c>
      <c r="F618" s="198" t="b">
        <f t="shared" si="9"/>
        <v>1</v>
      </c>
      <c r="G618">
        <v>19.25</v>
      </c>
      <c r="H618" s="119"/>
      <c r="I618" s="119"/>
      <c r="J618" s="119"/>
      <c r="K618" s="119"/>
      <c r="L618" s="53"/>
      <c r="M618" s="127"/>
    </row>
    <row r="619" spans="1:13">
      <c r="A619" s="118">
        <v>124</v>
      </c>
      <c r="B619" s="53" t="s">
        <v>158</v>
      </c>
      <c r="C619" s="83">
        <v>690</v>
      </c>
      <c r="D619" s="123">
        <v>40390</v>
      </c>
      <c r="E619" s="198">
        <f>VLOOKUP(A619,'Membership Details'!C:J,8,FALSE)</f>
        <v>36982</v>
      </c>
      <c r="F619" s="198" t="b">
        <f t="shared" si="9"/>
        <v>1</v>
      </c>
      <c r="G619">
        <v>2556.1999999999998</v>
      </c>
      <c r="H619" s="119"/>
      <c r="I619" s="119"/>
      <c r="J619" s="119"/>
      <c r="K619" s="119"/>
      <c r="L619" s="53"/>
      <c r="M619" s="127"/>
    </row>
    <row r="620" spans="1:13">
      <c r="A620" s="118">
        <v>807</v>
      </c>
      <c r="B620" s="53" t="s">
        <v>158</v>
      </c>
      <c r="C620" s="83">
        <v>691</v>
      </c>
      <c r="D620" s="123">
        <v>40390</v>
      </c>
      <c r="E620" s="198">
        <f>VLOOKUP(A620,'Membership Details'!C:J,8,FALSE)</f>
        <v>36982</v>
      </c>
      <c r="F620" s="198" t="b">
        <f t="shared" si="9"/>
        <v>1</v>
      </c>
      <c r="G620">
        <v>1957</v>
      </c>
      <c r="H620" s="119"/>
      <c r="I620" s="119"/>
      <c r="J620" s="119"/>
      <c r="K620" s="119"/>
      <c r="L620" s="53"/>
      <c r="M620" s="127"/>
    </row>
    <row r="621" spans="1:13">
      <c r="A621" s="118">
        <v>808</v>
      </c>
      <c r="B621" s="53" t="s">
        <v>158</v>
      </c>
      <c r="C621" s="83">
        <v>692</v>
      </c>
      <c r="D621" s="123">
        <v>40390</v>
      </c>
      <c r="E621" s="198">
        <f>VLOOKUP(A621,'Membership Details'!C:J,8,FALSE)</f>
        <v>39707</v>
      </c>
      <c r="F621" s="198" t="b">
        <f t="shared" si="9"/>
        <v>1</v>
      </c>
      <c r="G621">
        <v>429</v>
      </c>
      <c r="H621" s="119"/>
      <c r="I621" s="119"/>
      <c r="J621" s="119"/>
      <c r="K621" s="119"/>
      <c r="L621" s="53"/>
      <c r="M621" s="127"/>
    </row>
    <row r="622" spans="1:13">
      <c r="A622" s="118">
        <v>809</v>
      </c>
      <c r="B622" s="53" t="s">
        <v>158</v>
      </c>
      <c r="C622" s="83">
        <v>693</v>
      </c>
      <c r="D622" s="123">
        <v>40390</v>
      </c>
      <c r="E622" s="198">
        <f>VLOOKUP(A622,'Membership Details'!C:J,8,FALSE)</f>
        <v>36982</v>
      </c>
      <c r="F622" s="198" t="b">
        <f t="shared" si="9"/>
        <v>1</v>
      </c>
      <c r="G622">
        <v>3398.6</v>
      </c>
      <c r="H622" s="119"/>
      <c r="I622" s="119"/>
      <c r="J622" s="119"/>
      <c r="K622" s="119"/>
      <c r="L622" s="53"/>
      <c r="M622" s="127"/>
    </row>
    <row r="623" spans="1:13">
      <c r="A623" s="118">
        <v>810</v>
      </c>
      <c r="B623" s="53" t="s">
        <v>158</v>
      </c>
      <c r="C623" s="83">
        <v>694</v>
      </c>
      <c r="D623" s="123">
        <v>40390</v>
      </c>
      <c r="E623" s="198">
        <f>VLOOKUP(A623,'Membership Details'!C:J,8,FALSE)</f>
        <v>36982</v>
      </c>
      <c r="F623" s="198" t="b">
        <f t="shared" si="9"/>
        <v>1</v>
      </c>
      <c r="G623">
        <v>482</v>
      </c>
      <c r="H623" s="119"/>
      <c r="I623" s="119"/>
      <c r="J623" s="119"/>
      <c r="K623" s="119"/>
      <c r="L623" s="53"/>
      <c r="M623" s="127"/>
    </row>
    <row r="624" spans="1:13">
      <c r="A624" s="118">
        <v>295</v>
      </c>
      <c r="B624" s="53" t="s">
        <v>158</v>
      </c>
      <c r="C624" s="83">
        <v>695</v>
      </c>
      <c r="D624" s="123">
        <v>40390</v>
      </c>
      <c r="E624" s="198">
        <f>VLOOKUP(A624,'Membership Details'!C:J,8,FALSE)</f>
        <v>36982</v>
      </c>
      <c r="F624" s="198" t="b">
        <f t="shared" si="9"/>
        <v>1</v>
      </c>
      <c r="G624">
        <v>1429</v>
      </c>
      <c r="H624" s="119"/>
      <c r="I624" s="119"/>
      <c r="J624" s="119"/>
      <c r="K624" s="119"/>
      <c r="L624" s="53"/>
      <c r="M624" s="127"/>
    </row>
    <row r="625" spans="1:13">
      <c r="A625" s="118">
        <v>3443</v>
      </c>
      <c r="B625" s="53" t="s">
        <v>158</v>
      </c>
      <c r="C625" s="83">
        <v>696</v>
      </c>
      <c r="D625" s="123">
        <v>40390</v>
      </c>
      <c r="E625" s="198">
        <f>VLOOKUP(A625,'Membership Details'!C:J,8,FALSE)</f>
        <v>39707</v>
      </c>
      <c r="F625" s="198" t="b">
        <f t="shared" si="9"/>
        <v>1</v>
      </c>
      <c r="G625">
        <v>2498</v>
      </c>
      <c r="H625" s="119"/>
      <c r="I625" s="119"/>
      <c r="J625" s="119"/>
      <c r="K625" s="119"/>
      <c r="L625" s="53"/>
      <c r="M625" s="127"/>
    </row>
    <row r="626" spans="1:13">
      <c r="A626" s="118">
        <v>812</v>
      </c>
      <c r="B626" s="53" t="s">
        <v>158</v>
      </c>
      <c r="C626" s="83">
        <v>697</v>
      </c>
      <c r="D626" s="123">
        <v>40390</v>
      </c>
      <c r="E626" s="198">
        <f>VLOOKUP(A626,'Membership Details'!C:J,8,FALSE)</f>
        <v>39707</v>
      </c>
      <c r="F626" s="198" t="b">
        <f t="shared" si="9"/>
        <v>1</v>
      </c>
      <c r="G626">
        <v>223</v>
      </c>
      <c r="H626" s="119"/>
      <c r="I626" s="119"/>
      <c r="J626" s="119"/>
      <c r="K626" s="119"/>
      <c r="L626" s="53"/>
      <c r="M626" s="127"/>
    </row>
    <row r="627" spans="1:13">
      <c r="A627" s="118">
        <v>813</v>
      </c>
      <c r="B627" s="53" t="s">
        <v>158</v>
      </c>
      <c r="C627" s="83">
        <v>698</v>
      </c>
      <c r="D627" s="123">
        <v>40390</v>
      </c>
      <c r="E627" s="198">
        <f>VLOOKUP(A627,'Membership Details'!C:J,8,FALSE)</f>
        <v>36982</v>
      </c>
      <c r="F627" s="198" t="b">
        <f t="shared" si="9"/>
        <v>1</v>
      </c>
      <c r="G627">
        <v>2135</v>
      </c>
      <c r="H627" s="119"/>
      <c r="I627" s="119"/>
      <c r="J627" s="119"/>
      <c r="K627" s="119"/>
      <c r="L627" s="53"/>
      <c r="M627" s="127"/>
    </row>
    <row r="628" spans="1:13">
      <c r="A628" s="118">
        <v>814</v>
      </c>
      <c r="B628" s="53" t="s">
        <v>158</v>
      </c>
      <c r="C628" s="83">
        <v>700</v>
      </c>
      <c r="D628" s="123">
        <v>40390</v>
      </c>
      <c r="E628" s="198">
        <f>VLOOKUP(A628,'Membership Details'!C:J,8,FALSE)</f>
        <v>36982</v>
      </c>
      <c r="F628" s="198" t="b">
        <f t="shared" si="9"/>
        <v>1</v>
      </c>
      <c r="G628">
        <v>588</v>
      </c>
      <c r="H628" s="119"/>
      <c r="I628" s="119"/>
      <c r="J628" s="119"/>
      <c r="K628" s="119"/>
      <c r="L628" s="53"/>
      <c r="M628" s="127"/>
    </row>
    <row r="629" spans="1:13">
      <c r="A629" s="118">
        <v>335</v>
      </c>
      <c r="B629" s="53" t="s">
        <v>158</v>
      </c>
      <c r="C629" s="83">
        <v>701</v>
      </c>
      <c r="D629" s="123">
        <v>40390</v>
      </c>
      <c r="E629" s="198">
        <f>VLOOKUP(A629,'Membership Details'!C:J,8,FALSE)</f>
        <v>36982</v>
      </c>
      <c r="F629" s="198" t="b">
        <f t="shared" si="9"/>
        <v>1</v>
      </c>
      <c r="G629">
        <v>88439</v>
      </c>
      <c r="H629" s="119"/>
      <c r="I629" s="119"/>
      <c r="J629" s="119"/>
      <c r="K629" s="119"/>
      <c r="L629" s="53"/>
      <c r="M629" s="127"/>
    </row>
    <row r="630" spans="1:13">
      <c r="A630" s="118">
        <v>336</v>
      </c>
      <c r="B630" s="53" t="s">
        <v>158</v>
      </c>
      <c r="C630" s="83">
        <v>702</v>
      </c>
      <c r="D630" s="123">
        <v>40390</v>
      </c>
      <c r="E630" s="198">
        <f>VLOOKUP(A630,'Membership Details'!C:J,8,FALSE)</f>
        <v>36982</v>
      </c>
      <c r="F630" s="198" t="b">
        <f t="shared" si="9"/>
        <v>1</v>
      </c>
      <c r="G630">
        <v>1665</v>
      </c>
      <c r="H630" s="119"/>
      <c r="I630" s="119"/>
      <c r="J630" s="119"/>
      <c r="K630" s="119"/>
      <c r="L630" s="53"/>
      <c r="M630" s="127"/>
    </row>
    <row r="631" spans="1:13">
      <c r="A631" s="118">
        <v>815</v>
      </c>
      <c r="B631" s="53" t="s">
        <v>158</v>
      </c>
      <c r="C631" s="83">
        <v>704</v>
      </c>
      <c r="D631" s="123">
        <v>40390</v>
      </c>
      <c r="E631" s="198">
        <f>VLOOKUP(A631,'Membership Details'!C:J,8,FALSE)</f>
        <v>36982</v>
      </c>
      <c r="F631" s="198" t="b">
        <f t="shared" si="9"/>
        <v>1</v>
      </c>
      <c r="G631">
        <v>3979</v>
      </c>
      <c r="H631" s="119"/>
      <c r="I631" s="119"/>
      <c r="J631" s="119"/>
      <c r="K631" s="119"/>
      <c r="L631" s="53"/>
      <c r="M631" s="127"/>
    </row>
    <row r="632" spans="1:13">
      <c r="A632" s="118">
        <v>816</v>
      </c>
      <c r="B632" s="53" t="s">
        <v>158</v>
      </c>
      <c r="C632" s="83">
        <v>705</v>
      </c>
      <c r="D632" s="123">
        <v>40390</v>
      </c>
      <c r="E632" s="198">
        <f>VLOOKUP(A632,'Membership Details'!C:J,8,FALSE)</f>
        <v>36982</v>
      </c>
      <c r="F632" s="198" t="b">
        <f t="shared" si="9"/>
        <v>1</v>
      </c>
      <c r="G632">
        <v>561</v>
      </c>
      <c r="H632" s="119"/>
      <c r="I632" s="119"/>
      <c r="J632" s="119"/>
      <c r="K632" s="119"/>
      <c r="L632" s="53"/>
      <c r="M632" s="127"/>
    </row>
    <row r="633" spans="1:13">
      <c r="A633" s="118">
        <v>817</v>
      </c>
      <c r="B633" s="53" t="s">
        <v>158</v>
      </c>
      <c r="C633" s="83">
        <v>706</v>
      </c>
      <c r="D633" s="123">
        <v>40390</v>
      </c>
      <c r="E633" s="198">
        <f>VLOOKUP(A633,'Membership Details'!C:J,8,FALSE)</f>
        <v>36982</v>
      </c>
      <c r="F633" s="198" t="b">
        <f t="shared" si="9"/>
        <v>1</v>
      </c>
      <c r="G633">
        <v>1218</v>
      </c>
      <c r="H633" s="119"/>
      <c r="I633" s="119"/>
      <c r="J633" s="119"/>
      <c r="K633" s="119"/>
      <c r="L633" s="53"/>
      <c r="M633" s="127"/>
    </row>
    <row r="634" spans="1:13">
      <c r="A634" s="118">
        <v>818</v>
      </c>
      <c r="B634" s="53" t="s">
        <v>158</v>
      </c>
      <c r="C634" s="83">
        <v>707</v>
      </c>
      <c r="D634" s="123">
        <v>40390</v>
      </c>
      <c r="E634" s="198">
        <f>VLOOKUP(A634,'Membership Details'!C:J,8,FALSE)</f>
        <v>39707</v>
      </c>
      <c r="F634" s="198" t="b">
        <f t="shared" si="9"/>
        <v>1</v>
      </c>
      <c r="G634">
        <v>1532</v>
      </c>
      <c r="H634" s="119"/>
      <c r="I634" s="119"/>
      <c r="J634" s="119"/>
      <c r="K634" s="119"/>
      <c r="L634" s="53"/>
      <c r="M634" s="127"/>
    </row>
    <row r="635" spans="1:13">
      <c r="A635" s="118">
        <v>819</v>
      </c>
      <c r="B635" s="53" t="s">
        <v>158</v>
      </c>
      <c r="C635" s="83">
        <v>708</v>
      </c>
      <c r="D635" s="123">
        <v>40390</v>
      </c>
      <c r="E635" s="198">
        <f>VLOOKUP(A635,'Membership Details'!C:J,8,FALSE)</f>
        <v>36982</v>
      </c>
      <c r="F635" s="198" t="b">
        <f t="shared" si="9"/>
        <v>1</v>
      </c>
      <c r="G635">
        <v>49118.51</v>
      </c>
      <c r="H635" s="119"/>
      <c r="I635" s="119"/>
      <c r="J635" s="119"/>
      <c r="K635" s="119"/>
      <c r="L635" s="53"/>
      <c r="M635" s="127"/>
    </row>
    <row r="636" spans="1:13">
      <c r="A636" s="118">
        <v>820</v>
      </c>
      <c r="B636" s="53" t="s">
        <v>158</v>
      </c>
      <c r="C636" s="83">
        <v>709</v>
      </c>
      <c r="D636" s="123">
        <v>40390</v>
      </c>
      <c r="E636" s="198">
        <f>VLOOKUP(A636,'Membership Details'!C:J,8,FALSE)</f>
        <v>36982</v>
      </c>
      <c r="F636" s="198" t="b">
        <f t="shared" si="9"/>
        <v>1</v>
      </c>
      <c r="G636">
        <v>2164</v>
      </c>
      <c r="H636" s="119"/>
      <c r="I636" s="119"/>
      <c r="J636" s="119"/>
      <c r="K636" s="119"/>
      <c r="L636" s="53"/>
      <c r="M636" s="127"/>
    </row>
    <row r="637" spans="1:13">
      <c r="A637" s="118">
        <v>821</v>
      </c>
      <c r="B637" s="53" t="s">
        <v>158</v>
      </c>
      <c r="C637" s="83">
        <v>710</v>
      </c>
      <c r="D637" s="123">
        <v>40390</v>
      </c>
      <c r="E637" s="198">
        <f>VLOOKUP(A637,'Membership Details'!C:J,8,FALSE)</f>
        <v>36982</v>
      </c>
      <c r="F637" s="198" t="b">
        <f t="shared" si="9"/>
        <v>1</v>
      </c>
      <c r="G637">
        <v>1961</v>
      </c>
      <c r="H637" s="119"/>
      <c r="I637" s="119"/>
      <c r="J637" s="119"/>
      <c r="K637" s="119"/>
      <c r="L637" s="53"/>
      <c r="M637" s="127"/>
    </row>
    <row r="638" spans="1:13">
      <c r="A638" s="118">
        <v>822</v>
      </c>
      <c r="B638" s="53" t="s">
        <v>158</v>
      </c>
      <c r="C638" s="83">
        <v>711</v>
      </c>
      <c r="D638" s="123">
        <v>40390</v>
      </c>
      <c r="E638" s="198">
        <f>VLOOKUP(A638,'Membership Details'!C:J,8,FALSE)</f>
        <v>36982</v>
      </c>
      <c r="F638" s="198" t="b">
        <f t="shared" si="9"/>
        <v>1</v>
      </c>
      <c r="G638">
        <v>686</v>
      </c>
      <c r="H638" s="119"/>
      <c r="I638" s="119"/>
      <c r="J638" s="119"/>
      <c r="K638" s="119"/>
      <c r="L638" s="53"/>
      <c r="M638" s="127"/>
    </row>
    <row r="639" spans="1:13">
      <c r="A639" s="118">
        <v>823</v>
      </c>
      <c r="B639" s="53" t="s">
        <v>158</v>
      </c>
      <c r="C639" s="83">
        <v>712</v>
      </c>
      <c r="D639" s="123">
        <v>40390</v>
      </c>
      <c r="E639" s="198">
        <f>VLOOKUP(A639,'Membership Details'!C:J,8,FALSE)</f>
        <v>36982</v>
      </c>
      <c r="F639" s="198" t="b">
        <f t="shared" si="9"/>
        <v>1</v>
      </c>
      <c r="G639">
        <v>634</v>
      </c>
      <c r="H639" s="119"/>
      <c r="I639" s="119"/>
      <c r="J639" s="119"/>
      <c r="K639" s="119"/>
      <c r="L639" s="53"/>
      <c r="M639" s="127"/>
    </row>
    <row r="640" spans="1:13">
      <c r="A640" s="118">
        <v>317</v>
      </c>
      <c r="B640" s="53" t="s">
        <v>158</v>
      </c>
      <c r="C640" s="83">
        <v>713</v>
      </c>
      <c r="D640" s="123">
        <v>40390</v>
      </c>
      <c r="E640" s="198">
        <f>VLOOKUP(A640,'Membership Details'!C:J,8,FALSE)</f>
        <v>36982</v>
      </c>
      <c r="F640" s="198" t="b">
        <f t="shared" si="9"/>
        <v>1</v>
      </c>
      <c r="G640">
        <v>260.95</v>
      </c>
      <c r="H640" s="119"/>
      <c r="I640" s="119"/>
      <c r="J640" s="119"/>
      <c r="K640" s="119"/>
      <c r="L640" s="53"/>
      <c r="M640" s="127"/>
    </row>
    <row r="641" spans="1:13">
      <c r="A641" s="118">
        <v>825</v>
      </c>
      <c r="B641" s="53" t="s">
        <v>158</v>
      </c>
      <c r="C641" s="83">
        <v>714</v>
      </c>
      <c r="D641" s="123">
        <v>40390</v>
      </c>
      <c r="E641" s="198">
        <f>VLOOKUP(A641,'Membership Details'!C:J,8,FALSE)</f>
        <v>36982</v>
      </c>
      <c r="F641" s="198" t="b">
        <f t="shared" si="9"/>
        <v>1</v>
      </c>
      <c r="G641">
        <v>956.5</v>
      </c>
      <c r="H641" s="119"/>
      <c r="I641" s="119"/>
      <c r="J641" s="119"/>
      <c r="K641" s="119"/>
      <c r="L641" s="53"/>
      <c r="M641" s="127"/>
    </row>
    <row r="642" spans="1:13">
      <c r="A642" s="118">
        <v>826</v>
      </c>
      <c r="B642" s="53" t="s">
        <v>158</v>
      </c>
      <c r="C642" s="83">
        <v>715</v>
      </c>
      <c r="D642" s="123">
        <v>40390</v>
      </c>
      <c r="E642" s="198">
        <f>VLOOKUP(A642,'Membership Details'!C:J,8,FALSE)</f>
        <v>36982</v>
      </c>
      <c r="F642" s="198" t="b">
        <f t="shared" si="9"/>
        <v>1</v>
      </c>
      <c r="G642">
        <v>4262.5</v>
      </c>
      <c r="H642" s="119"/>
      <c r="I642" s="119"/>
      <c r="J642" s="119"/>
      <c r="K642" s="119"/>
      <c r="L642" s="53"/>
      <c r="M642" s="127"/>
    </row>
    <row r="643" spans="1:13">
      <c r="A643" s="118">
        <v>827</v>
      </c>
      <c r="B643" s="53" t="s">
        <v>158</v>
      </c>
      <c r="C643" s="83">
        <v>716</v>
      </c>
      <c r="D643" s="123">
        <v>40390</v>
      </c>
      <c r="E643" s="198">
        <f>VLOOKUP(A643,'Membership Details'!C:J,8,FALSE)</f>
        <v>36982</v>
      </c>
      <c r="F643" s="198" t="b">
        <f t="shared" ref="F643:F706" si="10">D643&gt;=E643</f>
        <v>1</v>
      </c>
      <c r="G643">
        <v>386</v>
      </c>
      <c r="H643" s="119"/>
      <c r="I643" s="119"/>
      <c r="J643" s="119"/>
      <c r="K643" s="119"/>
      <c r="L643" s="53"/>
      <c r="M643" s="127"/>
    </row>
    <row r="644" spans="1:13">
      <c r="A644" s="118">
        <v>127</v>
      </c>
      <c r="B644" s="53" t="s">
        <v>158</v>
      </c>
      <c r="C644" s="83">
        <v>717</v>
      </c>
      <c r="D644" s="123">
        <v>40390</v>
      </c>
      <c r="E644" s="198">
        <f>VLOOKUP(A644,'Membership Details'!C:J,8,FALSE)</f>
        <v>36982</v>
      </c>
      <c r="F644" s="198" t="b">
        <f t="shared" si="10"/>
        <v>1</v>
      </c>
      <c r="G644">
        <v>656.5</v>
      </c>
      <c r="H644" s="119"/>
      <c r="I644" s="119"/>
      <c r="J644" s="119"/>
      <c r="K644" s="119"/>
      <c r="L644" s="53"/>
      <c r="M644" s="127"/>
    </row>
    <row r="645" spans="1:13">
      <c r="A645" s="118">
        <v>829</v>
      </c>
      <c r="B645" s="53" t="s">
        <v>158</v>
      </c>
      <c r="C645" s="83">
        <v>718</v>
      </c>
      <c r="D645" s="123">
        <v>40390</v>
      </c>
      <c r="E645" s="198">
        <f>VLOOKUP(A645,'Membership Details'!C:J,8,FALSE)</f>
        <v>36982</v>
      </c>
      <c r="F645" s="198" t="b">
        <f t="shared" si="10"/>
        <v>1</v>
      </c>
      <c r="G645">
        <v>2712</v>
      </c>
      <c r="H645" s="119"/>
      <c r="I645" s="119"/>
      <c r="J645" s="119"/>
      <c r="K645" s="119"/>
      <c r="L645" s="53"/>
      <c r="M645" s="127"/>
    </row>
    <row r="646" spans="1:13">
      <c r="A646" s="118">
        <v>830</v>
      </c>
      <c r="B646" s="53" t="s">
        <v>158</v>
      </c>
      <c r="C646" s="83">
        <v>719</v>
      </c>
      <c r="D646" s="123">
        <v>40390</v>
      </c>
      <c r="E646" s="198">
        <f>VLOOKUP(A646,'Membership Details'!C:J,8,FALSE)</f>
        <v>39707</v>
      </c>
      <c r="F646" s="198" t="b">
        <f t="shared" si="10"/>
        <v>1</v>
      </c>
      <c r="G646">
        <v>5076.75</v>
      </c>
      <c r="H646" s="119"/>
      <c r="I646" s="119"/>
      <c r="J646" s="119"/>
      <c r="K646" s="119"/>
      <c r="L646" s="53"/>
      <c r="M646" s="127"/>
    </row>
    <row r="647" spans="1:13">
      <c r="A647" s="118">
        <v>831</v>
      </c>
      <c r="B647" s="53" t="s">
        <v>158</v>
      </c>
      <c r="C647" s="83">
        <v>720</v>
      </c>
      <c r="D647" s="123">
        <v>40390</v>
      </c>
      <c r="E647" s="198">
        <f>VLOOKUP(A647,'Membership Details'!C:J,8,FALSE)</f>
        <v>39707</v>
      </c>
      <c r="F647" s="198" t="b">
        <f t="shared" si="10"/>
        <v>1</v>
      </c>
      <c r="G647">
        <v>2825.5</v>
      </c>
      <c r="H647" s="119"/>
      <c r="I647" s="119"/>
      <c r="J647" s="119"/>
      <c r="K647" s="119"/>
      <c r="L647" s="53"/>
      <c r="M647" s="127"/>
    </row>
    <row r="648" spans="1:13">
      <c r="A648" s="118">
        <v>832</v>
      </c>
      <c r="B648" s="53" t="s">
        <v>158</v>
      </c>
      <c r="C648" s="83">
        <v>721</v>
      </c>
      <c r="D648" s="123">
        <v>40390</v>
      </c>
      <c r="E648" s="198">
        <f>VLOOKUP(A648,'Membership Details'!C:J,8,FALSE)</f>
        <v>36982</v>
      </c>
      <c r="F648" s="198" t="b">
        <f t="shared" si="10"/>
        <v>1</v>
      </c>
      <c r="G648">
        <v>699.5</v>
      </c>
      <c r="H648" s="119"/>
      <c r="I648" s="119"/>
      <c r="J648" s="119"/>
      <c r="K648" s="119"/>
      <c r="L648" s="53"/>
      <c r="M648" s="127"/>
    </row>
    <row r="649" spans="1:13">
      <c r="A649" s="118">
        <v>66</v>
      </c>
      <c r="B649" s="53" t="s">
        <v>158</v>
      </c>
      <c r="C649" s="83">
        <v>722</v>
      </c>
      <c r="D649" s="123">
        <v>40390</v>
      </c>
      <c r="E649" s="198">
        <f>VLOOKUP(A649,'Membership Details'!C:J,8,FALSE)</f>
        <v>39707</v>
      </c>
      <c r="F649" s="198" t="b">
        <f t="shared" si="10"/>
        <v>1</v>
      </c>
      <c r="G649">
        <v>1466</v>
      </c>
      <c r="H649" s="119"/>
      <c r="I649" s="119"/>
      <c r="J649" s="119"/>
      <c r="K649" s="119"/>
      <c r="L649" s="53"/>
      <c r="M649" s="127"/>
    </row>
    <row r="650" spans="1:13">
      <c r="A650" s="118">
        <v>834</v>
      </c>
      <c r="B650" s="53" t="s">
        <v>158</v>
      </c>
      <c r="C650" s="83">
        <v>723</v>
      </c>
      <c r="D650" s="123">
        <v>40390</v>
      </c>
      <c r="E650" s="198">
        <f>VLOOKUP(A650,'Membership Details'!C:J,8,FALSE)</f>
        <v>36982</v>
      </c>
      <c r="F650" s="198" t="b">
        <f t="shared" si="10"/>
        <v>1</v>
      </c>
      <c r="G650">
        <v>200</v>
      </c>
      <c r="H650" s="119"/>
      <c r="I650" s="119"/>
      <c r="J650" s="119"/>
      <c r="K650" s="119"/>
      <c r="L650" s="53"/>
      <c r="M650" s="127"/>
    </row>
    <row r="651" spans="1:13">
      <c r="A651" s="118">
        <v>110</v>
      </c>
      <c r="B651" s="53" t="s">
        <v>158</v>
      </c>
      <c r="C651" s="83">
        <v>724</v>
      </c>
      <c r="D651" s="123">
        <v>40390</v>
      </c>
      <c r="E651" s="198">
        <f>VLOOKUP(A651,'Membership Details'!C:J,8,FALSE)</f>
        <v>36982</v>
      </c>
      <c r="F651" s="198" t="b">
        <f t="shared" si="10"/>
        <v>1</v>
      </c>
      <c r="G651">
        <v>4129.3</v>
      </c>
      <c r="H651" s="119"/>
      <c r="I651" s="119"/>
      <c r="J651" s="119"/>
      <c r="K651" s="119"/>
      <c r="L651" s="53"/>
      <c r="M651" s="127"/>
    </row>
    <row r="652" spans="1:13">
      <c r="A652" s="118">
        <v>835</v>
      </c>
      <c r="B652" s="53" t="s">
        <v>158</v>
      </c>
      <c r="C652" s="83">
        <v>726</v>
      </c>
      <c r="D652" s="123">
        <v>40390</v>
      </c>
      <c r="E652" s="198">
        <f>VLOOKUP(A652,'Membership Details'!C:J,8,FALSE)</f>
        <v>39707</v>
      </c>
      <c r="F652" s="198" t="b">
        <f t="shared" si="10"/>
        <v>1</v>
      </c>
      <c r="G652">
        <v>198.3</v>
      </c>
      <c r="H652" s="119"/>
      <c r="I652" s="119"/>
      <c r="J652" s="119"/>
      <c r="K652" s="119"/>
      <c r="L652" s="53"/>
      <c r="M652" s="127"/>
    </row>
    <row r="653" spans="1:13">
      <c r="A653" s="118">
        <v>836</v>
      </c>
      <c r="B653" s="53" t="s">
        <v>158</v>
      </c>
      <c r="C653" s="83">
        <v>727</v>
      </c>
      <c r="D653" s="123">
        <v>40390</v>
      </c>
      <c r="E653" s="198">
        <f>VLOOKUP(A653,'Membership Details'!C:J,8,FALSE)</f>
        <v>36982</v>
      </c>
      <c r="F653" s="198" t="b">
        <f t="shared" si="10"/>
        <v>1</v>
      </c>
      <c r="G653">
        <v>5842</v>
      </c>
      <c r="H653" s="119"/>
      <c r="I653" s="119"/>
      <c r="J653" s="119"/>
      <c r="K653" s="119"/>
      <c r="L653" s="53"/>
      <c r="M653" s="127"/>
    </row>
    <row r="654" spans="1:13">
      <c r="A654" s="118">
        <v>837</v>
      </c>
      <c r="B654" s="53" t="s">
        <v>158</v>
      </c>
      <c r="C654" s="83">
        <v>728</v>
      </c>
      <c r="D654" s="123">
        <v>40390</v>
      </c>
      <c r="E654" s="198">
        <f>VLOOKUP(A654,'Membership Details'!C:J,8,FALSE)</f>
        <v>36982</v>
      </c>
      <c r="F654" s="198" t="b">
        <f t="shared" si="10"/>
        <v>1</v>
      </c>
      <c r="G654">
        <v>816</v>
      </c>
      <c r="H654" s="119"/>
      <c r="I654" s="119"/>
      <c r="J654" s="119"/>
      <c r="K654" s="119"/>
      <c r="L654" s="53"/>
      <c r="M654" s="127"/>
    </row>
    <row r="655" spans="1:13">
      <c r="A655" s="118">
        <v>838</v>
      </c>
      <c r="B655" s="53" t="s">
        <v>158</v>
      </c>
      <c r="C655" s="83">
        <v>729</v>
      </c>
      <c r="D655" s="123">
        <v>40390</v>
      </c>
      <c r="E655" s="198">
        <f>VLOOKUP(A655,'Membership Details'!C:J,8,FALSE)</f>
        <v>36982</v>
      </c>
      <c r="F655" s="198" t="b">
        <f t="shared" si="10"/>
        <v>1</v>
      </c>
      <c r="G655">
        <v>3278</v>
      </c>
      <c r="H655" s="119"/>
      <c r="I655" s="119"/>
      <c r="J655" s="119"/>
      <c r="K655" s="119"/>
      <c r="L655" s="53"/>
      <c r="M655" s="127"/>
    </row>
    <row r="656" spans="1:13">
      <c r="A656" s="118">
        <v>839</v>
      </c>
      <c r="B656" s="53" t="s">
        <v>158</v>
      </c>
      <c r="C656" s="83">
        <v>730</v>
      </c>
      <c r="D656" s="123">
        <v>40390</v>
      </c>
      <c r="E656" s="198">
        <f>VLOOKUP(A656,'Membership Details'!C:J,8,FALSE)</f>
        <v>36982</v>
      </c>
      <c r="F656" s="198" t="b">
        <f t="shared" si="10"/>
        <v>1</v>
      </c>
      <c r="G656">
        <v>544</v>
      </c>
      <c r="H656" s="119"/>
      <c r="I656" s="119"/>
      <c r="J656" s="119"/>
      <c r="K656" s="119"/>
      <c r="L656" s="53"/>
      <c r="M656" s="127"/>
    </row>
    <row r="657" spans="1:13">
      <c r="A657" s="118">
        <v>272</v>
      </c>
      <c r="B657" s="53" t="s">
        <v>158</v>
      </c>
      <c r="C657" s="83">
        <v>731</v>
      </c>
      <c r="D657" s="123">
        <v>40390</v>
      </c>
      <c r="E657" s="198">
        <f>VLOOKUP(A657,'Membership Details'!C:J,8,FALSE)</f>
        <v>36982</v>
      </c>
      <c r="F657" s="198" t="b">
        <f t="shared" si="10"/>
        <v>1</v>
      </c>
      <c r="G657">
        <v>15650</v>
      </c>
      <c r="H657" s="119"/>
      <c r="I657" s="119"/>
      <c r="J657" s="119"/>
      <c r="K657" s="119"/>
      <c r="L657" s="53"/>
      <c r="M657" s="127"/>
    </row>
    <row r="658" spans="1:13">
      <c r="A658" s="118">
        <v>840</v>
      </c>
      <c r="B658" s="53" t="s">
        <v>158</v>
      </c>
      <c r="C658" s="83">
        <v>733</v>
      </c>
      <c r="D658" s="123">
        <v>40390</v>
      </c>
      <c r="E658" s="198">
        <f>VLOOKUP(A658,'Membership Details'!C:J,8,FALSE)</f>
        <v>37453</v>
      </c>
      <c r="F658" s="198" t="b">
        <f t="shared" si="10"/>
        <v>1</v>
      </c>
      <c r="G658">
        <v>680</v>
      </c>
      <c r="H658" s="119"/>
      <c r="I658" s="119"/>
      <c r="J658" s="119"/>
      <c r="K658" s="119"/>
      <c r="L658" s="53"/>
      <c r="M658" s="127"/>
    </row>
    <row r="659" spans="1:13">
      <c r="A659" s="118">
        <v>841</v>
      </c>
      <c r="B659" s="53" t="s">
        <v>158</v>
      </c>
      <c r="C659" s="83">
        <v>735</v>
      </c>
      <c r="D659" s="123">
        <v>40390</v>
      </c>
      <c r="E659" s="198">
        <f>VLOOKUP(A659,'Membership Details'!C:J,8,FALSE)</f>
        <v>39707</v>
      </c>
      <c r="F659" s="198" t="b">
        <f t="shared" si="10"/>
        <v>1</v>
      </c>
      <c r="G659">
        <v>2643</v>
      </c>
      <c r="H659" s="119"/>
      <c r="I659" s="119"/>
      <c r="J659" s="119"/>
      <c r="K659" s="119"/>
      <c r="L659" s="53"/>
      <c r="M659" s="127"/>
    </row>
    <row r="660" spans="1:13">
      <c r="A660" s="118">
        <v>842</v>
      </c>
      <c r="B660" s="53" t="s">
        <v>158</v>
      </c>
      <c r="C660" s="83">
        <v>736</v>
      </c>
      <c r="D660" s="123">
        <v>40390</v>
      </c>
      <c r="E660" s="198">
        <f>VLOOKUP(A660,'Membership Details'!C:J,8,FALSE)</f>
        <v>39707</v>
      </c>
      <c r="F660" s="198" t="b">
        <f t="shared" si="10"/>
        <v>1</v>
      </c>
      <c r="G660">
        <v>5045.6000000000004</v>
      </c>
      <c r="H660" s="119"/>
      <c r="I660" s="119"/>
      <c r="J660" s="119"/>
      <c r="K660" s="119"/>
      <c r="L660" s="53"/>
      <c r="M660" s="127"/>
    </row>
    <row r="661" spans="1:13">
      <c r="A661" s="118">
        <v>843</v>
      </c>
      <c r="B661" s="53" t="s">
        <v>158</v>
      </c>
      <c r="C661" s="83">
        <v>737</v>
      </c>
      <c r="D661" s="123">
        <v>40390</v>
      </c>
      <c r="E661" s="198">
        <f>VLOOKUP(A661,'Membership Details'!C:J,8,FALSE)</f>
        <v>36982</v>
      </c>
      <c r="F661" s="198" t="b">
        <f t="shared" si="10"/>
        <v>1</v>
      </c>
      <c r="G661">
        <v>1945.34</v>
      </c>
      <c r="H661" s="119"/>
      <c r="I661" s="119"/>
      <c r="J661" s="119"/>
      <c r="K661" s="119"/>
      <c r="L661" s="53"/>
      <c r="M661" s="127"/>
    </row>
    <row r="662" spans="1:13">
      <c r="A662" s="118">
        <v>844</v>
      </c>
      <c r="B662" s="53" t="s">
        <v>158</v>
      </c>
      <c r="C662" s="83">
        <v>738</v>
      </c>
      <c r="D662" s="123">
        <v>40390</v>
      </c>
      <c r="E662" s="198">
        <f>VLOOKUP(A662,'Membership Details'!C:J,8,FALSE)</f>
        <v>36982</v>
      </c>
      <c r="F662" s="198" t="b">
        <f t="shared" si="10"/>
        <v>1</v>
      </c>
      <c r="G662">
        <v>2125</v>
      </c>
      <c r="H662" s="119"/>
      <c r="I662" s="119"/>
      <c r="J662" s="119"/>
      <c r="K662" s="119"/>
      <c r="L662" s="53"/>
      <c r="M662" s="127"/>
    </row>
    <row r="663" spans="1:13">
      <c r="A663" s="118">
        <v>845</v>
      </c>
      <c r="B663" s="53" t="s">
        <v>158</v>
      </c>
      <c r="C663" s="83">
        <v>739</v>
      </c>
      <c r="D663" s="123">
        <v>40390</v>
      </c>
      <c r="E663" s="198">
        <f>VLOOKUP(A663,'Membership Details'!C:J,8,FALSE)</f>
        <v>36982</v>
      </c>
      <c r="F663" s="198" t="b">
        <f t="shared" si="10"/>
        <v>1</v>
      </c>
      <c r="G663">
        <v>12102</v>
      </c>
      <c r="H663" s="119"/>
      <c r="I663" s="119"/>
      <c r="J663" s="119"/>
      <c r="K663" s="119"/>
      <c r="L663" s="53"/>
      <c r="M663" s="127"/>
    </row>
    <row r="664" spans="1:13">
      <c r="A664" s="118">
        <v>3444</v>
      </c>
      <c r="B664" s="53" t="s">
        <v>158</v>
      </c>
      <c r="C664" s="83">
        <v>740</v>
      </c>
      <c r="D664" s="123">
        <v>40390</v>
      </c>
      <c r="E664" s="198">
        <f>VLOOKUP(A664,'Membership Details'!C:J,8,FALSE)</f>
        <v>39707</v>
      </c>
      <c r="F664" s="198" t="b">
        <f t="shared" si="10"/>
        <v>1</v>
      </c>
      <c r="G664">
        <v>1129</v>
      </c>
      <c r="H664" s="119"/>
      <c r="I664" s="119"/>
      <c r="J664" s="119"/>
      <c r="K664" s="119"/>
      <c r="L664" s="53"/>
      <c r="M664" s="127"/>
    </row>
    <row r="665" spans="1:13">
      <c r="A665" s="118">
        <v>846</v>
      </c>
      <c r="B665" s="53" t="s">
        <v>158</v>
      </c>
      <c r="C665" s="83">
        <v>742</v>
      </c>
      <c r="D665" s="123">
        <v>40390</v>
      </c>
      <c r="E665" s="198">
        <f>VLOOKUP(A665,'Membership Details'!C:J,8,FALSE)</f>
        <v>39707</v>
      </c>
      <c r="F665" s="198" t="b">
        <f t="shared" si="10"/>
        <v>1</v>
      </c>
      <c r="G665">
        <v>5184</v>
      </c>
      <c r="H665" s="119"/>
      <c r="I665" s="119"/>
      <c r="J665" s="119"/>
      <c r="K665" s="119"/>
      <c r="L665" s="53"/>
      <c r="M665" s="127"/>
    </row>
    <row r="666" spans="1:13">
      <c r="A666" s="118">
        <v>59</v>
      </c>
      <c r="B666" s="53" t="s">
        <v>158</v>
      </c>
      <c r="C666" s="83">
        <v>743</v>
      </c>
      <c r="D666" s="123">
        <v>40390</v>
      </c>
      <c r="E666" s="198">
        <f>VLOOKUP(A666,'Membership Details'!C:J,8,FALSE)</f>
        <v>36982</v>
      </c>
      <c r="F666" s="198" t="b">
        <f t="shared" si="10"/>
        <v>1</v>
      </c>
      <c r="G666">
        <v>2808</v>
      </c>
      <c r="H666" s="119"/>
      <c r="I666" s="119"/>
      <c r="J666" s="119"/>
      <c r="K666" s="119"/>
      <c r="L666" s="53"/>
      <c r="M666" s="127"/>
    </row>
    <row r="667" spans="1:13">
      <c r="A667" s="118">
        <v>848</v>
      </c>
      <c r="B667" s="53" t="s">
        <v>158</v>
      </c>
      <c r="C667" s="83">
        <v>744</v>
      </c>
      <c r="D667" s="123">
        <v>40390</v>
      </c>
      <c r="E667" s="198">
        <f>VLOOKUP(A667,'Membership Details'!C:J,8,FALSE)</f>
        <v>36982</v>
      </c>
      <c r="F667" s="198" t="b">
        <f t="shared" si="10"/>
        <v>1</v>
      </c>
      <c r="G667">
        <v>707.05</v>
      </c>
      <c r="H667" s="119"/>
      <c r="I667" s="119"/>
      <c r="J667" s="119"/>
      <c r="K667" s="119"/>
      <c r="L667" s="53"/>
      <c r="M667" s="127"/>
    </row>
    <row r="668" spans="1:13">
      <c r="A668" s="118">
        <v>313</v>
      </c>
      <c r="B668" s="53" t="s">
        <v>158</v>
      </c>
      <c r="C668" s="83">
        <v>745</v>
      </c>
      <c r="D668" s="123">
        <v>40390</v>
      </c>
      <c r="E668" s="198">
        <f>VLOOKUP(A668,'Membership Details'!C:J,8,FALSE)</f>
        <v>36982</v>
      </c>
      <c r="F668" s="198" t="b">
        <f t="shared" si="10"/>
        <v>1</v>
      </c>
      <c r="G668">
        <v>8565.75</v>
      </c>
      <c r="H668" s="119"/>
      <c r="I668" s="119"/>
      <c r="J668" s="119"/>
      <c r="K668" s="119"/>
      <c r="L668" s="53"/>
      <c r="M668" s="127"/>
    </row>
    <row r="669" spans="1:13">
      <c r="A669" s="118">
        <v>850</v>
      </c>
      <c r="B669" s="53" t="s">
        <v>158</v>
      </c>
      <c r="C669" s="83">
        <v>746</v>
      </c>
      <c r="D669" s="123">
        <v>40390</v>
      </c>
      <c r="E669" s="198">
        <f>VLOOKUP(A669,'Membership Details'!C:J,8,FALSE)</f>
        <v>39707</v>
      </c>
      <c r="F669" s="198" t="b">
        <f t="shared" si="10"/>
        <v>1</v>
      </c>
      <c r="G669">
        <v>986</v>
      </c>
      <c r="H669" s="119"/>
      <c r="I669" s="119"/>
      <c r="J669" s="119"/>
      <c r="K669" s="119"/>
      <c r="L669" s="53"/>
      <c r="M669" s="127"/>
    </row>
    <row r="670" spans="1:13">
      <c r="A670" s="118">
        <v>38</v>
      </c>
      <c r="B670" s="53" t="s">
        <v>158</v>
      </c>
      <c r="C670" s="83">
        <v>747</v>
      </c>
      <c r="D670" s="123">
        <v>40390</v>
      </c>
      <c r="E670" s="198">
        <f>VLOOKUP(A670,'Membership Details'!C:J,8,FALSE)</f>
        <v>39707</v>
      </c>
      <c r="F670" s="198" t="b">
        <f t="shared" si="10"/>
        <v>1</v>
      </c>
      <c r="G670">
        <v>3060</v>
      </c>
      <c r="H670" s="119"/>
      <c r="I670" s="119"/>
      <c r="J670" s="119"/>
      <c r="K670" s="119"/>
      <c r="L670" s="53"/>
      <c r="M670" s="127"/>
    </row>
    <row r="671" spans="1:13">
      <c r="A671" s="118">
        <v>852</v>
      </c>
      <c r="B671" s="53" t="s">
        <v>158</v>
      </c>
      <c r="C671" s="83">
        <v>748</v>
      </c>
      <c r="D671" s="123">
        <v>40390</v>
      </c>
      <c r="E671" s="198">
        <f>VLOOKUP(A671,'Membership Details'!C:J,8,FALSE)</f>
        <v>39707</v>
      </c>
      <c r="F671" s="198" t="b">
        <f t="shared" si="10"/>
        <v>1</v>
      </c>
      <c r="G671">
        <v>421.18</v>
      </c>
      <c r="H671" s="119"/>
      <c r="I671" s="119"/>
      <c r="J671" s="119"/>
      <c r="K671" s="119"/>
      <c r="L671" s="53"/>
      <c r="M671" s="127"/>
    </row>
    <row r="672" spans="1:13">
      <c r="A672" s="118">
        <v>853</v>
      </c>
      <c r="B672" s="53" t="s">
        <v>158</v>
      </c>
      <c r="C672" s="83">
        <v>750</v>
      </c>
      <c r="D672" s="123">
        <v>40390</v>
      </c>
      <c r="E672" s="198">
        <f>VLOOKUP(A672,'Membership Details'!C:J,8,FALSE)</f>
        <v>39707</v>
      </c>
      <c r="F672" s="198" t="b">
        <f t="shared" si="10"/>
        <v>1</v>
      </c>
      <c r="G672">
        <v>4822</v>
      </c>
      <c r="H672" s="119"/>
      <c r="I672" s="119"/>
      <c r="J672" s="119"/>
      <c r="K672" s="119"/>
      <c r="L672" s="53"/>
      <c r="M672" s="127"/>
    </row>
    <row r="673" spans="1:13">
      <c r="A673" s="118">
        <v>204</v>
      </c>
      <c r="B673" s="53" t="s">
        <v>158</v>
      </c>
      <c r="C673" s="83">
        <v>751</v>
      </c>
      <c r="D673" s="123">
        <v>40390</v>
      </c>
      <c r="E673" s="198">
        <f>VLOOKUP(A673,'Membership Details'!C:J,8,FALSE)</f>
        <v>36982</v>
      </c>
      <c r="F673" s="198" t="b">
        <f t="shared" si="10"/>
        <v>1</v>
      </c>
      <c r="G673">
        <v>389</v>
      </c>
      <c r="H673" s="119"/>
      <c r="I673" s="119"/>
      <c r="J673" s="119"/>
      <c r="K673" s="119"/>
      <c r="L673" s="53"/>
      <c r="M673" s="127"/>
    </row>
    <row r="674" spans="1:13">
      <c r="A674" s="118">
        <v>241</v>
      </c>
      <c r="B674" s="53" t="s">
        <v>158</v>
      </c>
      <c r="C674" s="83">
        <v>752</v>
      </c>
      <c r="D674" s="123">
        <v>40390</v>
      </c>
      <c r="E674" s="198">
        <f>VLOOKUP(A674,'Membership Details'!C:J,8,FALSE)</f>
        <v>36982</v>
      </c>
      <c r="F674" s="198" t="b">
        <f t="shared" si="10"/>
        <v>1</v>
      </c>
      <c r="G674">
        <v>9561.31</v>
      </c>
      <c r="H674" s="119"/>
      <c r="I674" s="119"/>
      <c r="J674" s="119"/>
      <c r="K674" s="119"/>
      <c r="L674" s="53"/>
      <c r="M674" s="127"/>
    </row>
    <row r="675" spans="1:13">
      <c r="A675" s="118">
        <v>856</v>
      </c>
      <c r="B675" s="53" t="s">
        <v>158</v>
      </c>
      <c r="C675" s="83">
        <v>754</v>
      </c>
      <c r="D675" s="123">
        <v>40390</v>
      </c>
      <c r="E675" s="198">
        <f>VLOOKUP(A675,'Membership Details'!C:J,8,FALSE)</f>
        <v>36982</v>
      </c>
      <c r="F675" s="198" t="b">
        <f t="shared" si="10"/>
        <v>1</v>
      </c>
      <c r="G675">
        <v>3123</v>
      </c>
      <c r="H675" s="119"/>
      <c r="I675" s="119"/>
      <c r="J675" s="119"/>
      <c r="K675" s="119"/>
      <c r="L675" s="53"/>
      <c r="M675" s="127"/>
    </row>
    <row r="676" spans="1:13">
      <c r="A676" s="118">
        <v>857</v>
      </c>
      <c r="B676" s="53" t="s">
        <v>158</v>
      </c>
      <c r="C676" s="83">
        <v>755</v>
      </c>
      <c r="D676" s="123">
        <v>40390</v>
      </c>
      <c r="E676" s="198">
        <f>VLOOKUP(A676,'Membership Details'!C:J,8,FALSE)</f>
        <v>36982</v>
      </c>
      <c r="F676" s="198" t="b">
        <f t="shared" si="10"/>
        <v>1</v>
      </c>
      <c r="G676">
        <v>4273</v>
      </c>
      <c r="H676" s="119"/>
      <c r="I676" s="119"/>
      <c r="J676" s="119"/>
      <c r="K676" s="119"/>
      <c r="L676" s="53"/>
      <c r="M676" s="127"/>
    </row>
    <row r="677" spans="1:13">
      <c r="A677" s="118">
        <v>87</v>
      </c>
      <c r="B677" s="53" t="s">
        <v>158</v>
      </c>
      <c r="C677" s="83">
        <v>756</v>
      </c>
      <c r="D677" s="123">
        <v>40390</v>
      </c>
      <c r="E677" s="198">
        <f>VLOOKUP(A677,'Membership Details'!C:J,8,FALSE)</f>
        <v>36982</v>
      </c>
      <c r="F677" s="198" t="b">
        <f t="shared" si="10"/>
        <v>1</v>
      </c>
      <c r="G677">
        <v>567</v>
      </c>
      <c r="H677" s="119"/>
      <c r="I677" s="119"/>
      <c r="J677" s="119"/>
      <c r="K677" s="119"/>
      <c r="L677" s="53"/>
      <c r="M677" s="127"/>
    </row>
    <row r="678" spans="1:13">
      <c r="A678" s="118">
        <v>859</v>
      </c>
      <c r="B678" s="53" t="s">
        <v>158</v>
      </c>
      <c r="C678" s="83">
        <v>758</v>
      </c>
      <c r="D678" s="123">
        <v>40390</v>
      </c>
      <c r="E678" s="198">
        <f>VLOOKUP(A678,'Membership Details'!C:J,8,FALSE)</f>
        <v>36982</v>
      </c>
      <c r="F678" s="198" t="b">
        <f t="shared" si="10"/>
        <v>1</v>
      </c>
      <c r="G678">
        <v>2027</v>
      </c>
      <c r="H678" s="119"/>
      <c r="I678" s="119"/>
      <c r="J678" s="119"/>
      <c r="K678" s="119"/>
      <c r="L678" s="53"/>
      <c r="M678" s="127"/>
    </row>
    <row r="679" spans="1:13">
      <c r="A679" s="118">
        <v>860</v>
      </c>
      <c r="B679" s="53" t="s">
        <v>158</v>
      </c>
      <c r="C679" s="83">
        <v>759</v>
      </c>
      <c r="D679" s="123">
        <v>40390</v>
      </c>
      <c r="E679" s="198">
        <f>VLOOKUP(A679,'Membership Details'!C:J,8,FALSE)</f>
        <v>39707</v>
      </c>
      <c r="F679" s="198" t="b">
        <f t="shared" si="10"/>
        <v>1</v>
      </c>
      <c r="G679">
        <v>2139</v>
      </c>
      <c r="H679" s="119"/>
      <c r="I679" s="119"/>
      <c r="J679" s="119"/>
      <c r="K679" s="119"/>
      <c r="L679" s="53"/>
      <c r="M679" s="127"/>
    </row>
    <row r="680" spans="1:13">
      <c r="A680" s="118">
        <v>174</v>
      </c>
      <c r="B680" s="53" t="s">
        <v>158</v>
      </c>
      <c r="C680" s="83">
        <v>761</v>
      </c>
      <c r="D680" s="123">
        <v>40390</v>
      </c>
      <c r="E680" s="198">
        <f>VLOOKUP(A680,'Membership Details'!C:J,8,FALSE)</f>
        <v>36982</v>
      </c>
      <c r="F680" s="198" t="b">
        <f t="shared" si="10"/>
        <v>1</v>
      </c>
      <c r="G680">
        <v>653</v>
      </c>
      <c r="H680" s="119"/>
      <c r="I680" s="119"/>
      <c r="J680" s="119"/>
      <c r="K680" s="119"/>
      <c r="L680" s="53"/>
      <c r="M680" s="127"/>
    </row>
    <row r="681" spans="1:13">
      <c r="A681" s="118">
        <v>862</v>
      </c>
      <c r="B681" s="53" t="s">
        <v>158</v>
      </c>
      <c r="C681" s="83">
        <v>763</v>
      </c>
      <c r="D681" s="123">
        <v>40390</v>
      </c>
      <c r="E681" s="198">
        <f>VLOOKUP(A681,'Membership Details'!C:J,8,FALSE)</f>
        <v>39707</v>
      </c>
      <c r="F681" s="198" t="b">
        <f t="shared" si="10"/>
        <v>1</v>
      </c>
      <c r="G681">
        <v>10118.700000000001</v>
      </c>
      <c r="H681" s="119"/>
      <c r="I681" s="119"/>
      <c r="J681" s="119"/>
      <c r="K681" s="119"/>
      <c r="L681" s="53"/>
      <c r="M681" s="127"/>
    </row>
    <row r="682" spans="1:13">
      <c r="A682" s="118">
        <v>864</v>
      </c>
      <c r="B682" s="53" t="s">
        <v>158</v>
      </c>
      <c r="C682" s="83">
        <v>765</v>
      </c>
      <c r="D682" s="123">
        <v>40390</v>
      </c>
      <c r="E682" s="198">
        <f>VLOOKUP(A682,'Membership Details'!C:J,8,FALSE)</f>
        <v>39707</v>
      </c>
      <c r="F682" s="198" t="b">
        <f t="shared" si="10"/>
        <v>1</v>
      </c>
      <c r="G682">
        <v>666</v>
      </c>
      <c r="H682" s="119"/>
      <c r="I682" s="119"/>
      <c r="J682" s="119"/>
      <c r="K682" s="119"/>
      <c r="L682" s="53"/>
      <c r="M682" s="127"/>
    </row>
    <row r="683" spans="1:13">
      <c r="A683" s="118">
        <v>865</v>
      </c>
      <c r="B683" s="53" t="s">
        <v>158</v>
      </c>
      <c r="C683" s="83">
        <v>766</v>
      </c>
      <c r="D683" s="123">
        <v>40390</v>
      </c>
      <c r="E683" s="198">
        <f>VLOOKUP(A683,'Membership Details'!C:J,8,FALSE)</f>
        <v>39707</v>
      </c>
      <c r="F683" s="198" t="b">
        <f t="shared" si="10"/>
        <v>1</v>
      </c>
      <c r="G683">
        <v>4796</v>
      </c>
      <c r="H683" s="119"/>
      <c r="I683" s="119"/>
      <c r="J683" s="119"/>
      <c r="K683" s="119"/>
      <c r="L683" s="53"/>
      <c r="M683" s="127"/>
    </row>
    <row r="684" spans="1:13">
      <c r="A684" s="118">
        <v>866</v>
      </c>
      <c r="B684" s="53" t="s">
        <v>158</v>
      </c>
      <c r="C684" s="83">
        <v>768</v>
      </c>
      <c r="D684" s="123">
        <v>40390</v>
      </c>
      <c r="E684" s="198">
        <f>VLOOKUP(A684,'Membership Details'!C:J,8,FALSE)</f>
        <v>36982</v>
      </c>
      <c r="F684" s="198" t="b">
        <f t="shared" si="10"/>
        <v>1</v>
      </c>
      <c r="G684">
        <v>6974.28</v>
      </c>
      <c r="H684" s="119"/>
      <c r="I684" s="119"/>
      <c r="J684" s="119"/>
      <c r="K684" s="119"/>
      <c r="L684" s="53"/>
      <c r="M684" s="127"/>
    </row>
    <row r="685" spans="1:13">
      <c r="A685" s="118">
        <v>867</v>
      </c>
      <c r="B685" s="53" t="s">
        <v>158</v>
      </c>
      <c r="C685" s="83">
        <v>769</v>
      </c>
      <c r="D685" s="123">
        <v>40390</v>
      </c>
      <c r="E685" s="198">
        <f>VLOOKUP(A685,'Membership Details'!C:J,8,FALSE)</f>
        <v>36982</v>
      </c>
      <c r="F685" s="198" t="b">
        <f t="shared" si="10"/>
        <v>1</v>
      </c>
      <c r="G685">
        <v>1327.18</v>
      </c>
      <c r="H685" s="119"/>
      <c r="I685" s="119"/>
      <c r="J685" s="119"/>
      <c r="K685" s="119"/>
      <c r="L685" s="53"/>
      <c r="M685" s="127"/>
    </row>
    <row r="686" spans="1:13">
      <c r="A686" s="118">
        <v>868</v>
      </c>
      <c r="B686" s="53" t="s">
        <v>158</v>
      </c>
      <c r="C686" s="83">
        <v>770</v>
      </c>
      <c r="D686" s="123">
        <v>40390</v>
      </c>
      <c r="E686" s="198">
        <f>VLOOKUP(A686,'Membership Details'!C:J,8,FALSE)</f>
        <v>36982</v>
      </c>
      <c r="F686" s="198" t="b">
        <f t="shared" si="10"/>
        <v>1</v>
      </c>
      <c r="G686">
        <v>8942</v>
      </c>
      <c r="H686" s="119"/>
      <c r="I686" s="119"/>
      <c r="J686" s="119"/>
      <c r="K686" s="119"/>
      <c r="L686" s="53"/>
      <c r="M686" s="127"/>
    </row>
    <row r="687" spans="1:13">
      <c r="A687" s="118">
        <v>869</v>
      </c>
      <c r="B687" s="53" t="s">
        <v>158</v>
      </c>
      <c r="C687" s="83">
        <v>771</v>
      </c>
      <c r="D687" s="123">
        <v>40390</v>
      </c>
      <c r="E687" s="198">
        <f>VLOOKUP(A687,'Membership Details'!C:J,8,FALSE)</f>
        <v>39707</v>
      </c>
      <c r="F687" s="198" t="b">
        <f t="shared" si="10"/>
        <v>1</v>
      </c>
      <c r="G687">
        <v>7723</v>
      </c>
      <c r="H687" s="119"/>
      <c r="I687" s="119"/>
      <c r="J687" s="119"/>
      <c r="K687" s="119"/>
      <c r="L687" s="53"/>
      <c r="M687" s="127"/>
    </row>
    <row r="688" spans="1:13">
      <c r="A688" s="118">
        <v>171</v>
      </c>
      <c r="B688" s="53" t="s">
        <v>158</v>
      </c>
      <c r="C688" s="83">
        <v>772</v>
      </c>
      <c r="D688" s="123">
        <v>40390</v>
      </c>
      <c r="E688" s="198">
        <f>VLOOKUP(A688,'Membership Details'!C:J,8,FALSE)</f>
        <v>39707</v>
      </c>
      <c r="F688" s="198" t="b">
        <f t="shared" si="10"/>
        <v>1</v>
      </c>
      <c r="G688">
        <v>190</v>
      </c>
      <c r="H688" s="119"/>
      <c r="I688" s="119"/>
      <c r="J688" s="119"/>
      <c r="K688" s="119"/>
      <c r="L688" s="53"/>
      <c r="M688" s="127"/>
    </row>
    <row r="689" spans="1:13">
      <c r="A689" s="118">
        <v>228</v>
      </c>
      <c r="B689" s="53" t="s">
        <v>158</v>
      </c>
      <c r="C689" s="83">
        <v>774</v>
      </c>
      <c r="D689" s="123">
        <v>40390</v>
      </c>
      <c r="E689" s="198">
        <f>VLOOKUP(A689,'Membership Details'!C:J,8,FALSE)</f>
        <v>36982</v>
      </c>
      <c r="F689" s="198" t="b">
        <f t="shared" si="10"/>
        <v>1</v>
      </c>
      <c r="G689">
        <v>4626</v>
      </c>
      <c r="H689" s="119"/>
      <c r="I689" s="119"/>
      <c r="J689" s="119"/>
      <c r="K689" s="119"/>
      <c r="L689" s="53"/>
      <c r="M689" s="127"/>
    </row>
    <row r="690" spans="1:13">
      <c r="A690" s="118">
        <v>871</v>
      </c>
      <c r="B690" s="53" t="s">
        <v>158</v>
      </c>
      <c r="C690" s="83">
        <v>775</v>
      </c>
      <c r="D690" s="123">
        <v>40390</v>
      </c>
      <c r="E690" s="198">
        <f>VLOOKUP(A690,'Membership Details'!C:J,8,FALSE)</f>
        <v>36982</v>
      </c>
      <c r="F690" s="198" t="b">
        <f t="shared" si="10"/>
        <v>1</v>
      </c>
      <c r="G690">
        <v>154</v>
      </c>
      <c r="H690" s="119"/>
      <c r="I690" s="119"/>
      <c r="J690" s="119"/>
      <c r="K690" s="119"/>
      <c r="L690" s="53"/>
      <c r="M690" s="127"/>
    </row>
    <row r="691" spans="1:13">
      <c r="A691" s="118">
        <v>872</v>
      </c>
      <c r="B691" s="53" t="s">
        <v>158</v>
      </c>
      <c r="C691" s="83">
        <v>776</v>
      </c>
      <c r="D691" s="123">
        <v>40390</v>
      </c>
      <c r="E691" s="198">
        <f>VLOOKUP(A691,'Membership Details'!C:J,8,FALSE)</f>
        <v>36637</v>
      </c>
      <c r="F691" s="198" t="b">
        <f t="shared" si="10"/>
        <v>1</v>
      </c>
      <c r="G691">
        <v>6.15</v>
      </c>
      <c r="H691" s="119"/>
      <c r="I691" s="119"/>
      <c r="J691" s="119"/>
      <c r="K691" s="119"/>
      <c r="L691" s="53"/>
      <c r="M691" s="127"/>
    </row>
    <row r="692" spans="1:13">
      <c r="A692" s="118">
        <v>873</v>
      </c>
      <c r="B692" s="53" t="s">
        <v>158</v>
      </c>
      <c r="C692" s="83">
        <v>777</v>
      </c>
      <c r="D692" s="123">
        <v>40390</v>
      </c>
      <c r="E692" s="198">
        <f>VLOOKUP(A692,'Membership Details'!C:J,8,FALSE)</f>
        <v>36982</v>
      </c>
      <c r="F692" s="198" t="b">
        <f t="shared" si="10"/>
        <v>1</v>
      </c>
      <c r="G692">
        <v>807.69</v>
      </c>
      <c r="H692" s="119"/>
      <c r="I692" s="119"/>
      <c r="J692" s="119"/>
      <c r="K692" s="119"/>
      <c r="L692" s="53"/>
      <c r="M692" s="127"/>
    </row>
    <row r="693" spans="1:13">
      <c r="A693" s="118">
        <v>874</v>
      </c>
      <c r="B693" s="53" t="s">
        <v>158</v>
      </c>
      <c r="C693" s="83">
        <v>778</v>
      </c>
      <c r="D693" s="123">
        <v>40390</v>
      </c>
      <c r="E693" s="198">
        <f>VLOOKUP(A693,'Membership Details'!C:J,8,FALSE)</f>
        <v>39707</v>
      </c>
      <c r="F693" s="198" t="b">
        <f t="shared" si="10"/>
        <v>1</v>
      </c>
      <c r="G693">
        <v>2134.4499999999998</v>
      </c>
      <c r="H693" s="119"/>
      <c r="I693" s="119"/>
      <c r="J693" s="119"/>
      <c r="K693" s="119"/>
      <c r="L693" s="53"/>
      <c r="M693" s="127"/>
    </row>
    <row r="694" spans="1:13">
      <c r="A694" s="118">
        <v>875</v>
      </c>
      <c r="B694" s="53" t="s">
        <v>158</v>
      </c>
      <c r="C694" s="83">
        <v>779</v>
      </c>
      <c r="D694" s="123">
        <v>40390</v>
      </c>
      <c r="E694" s="198">
        <f>VLOOKUP(A694,'Membership Details'!C:J,8,FALSE)</f>
        <v>39707</v>
      </c>
      <c r="F694" s="198" t="b">
        <f t="shared" si="10"/>
        <v>1</v>
      </c>
      <c r="G694">
        <v>1802.1</v>
      </c>
      <c r="H694" s="119"/>
      <c r="I694" s="119"/>
      <c r="J694" s="119"/>
      <c r="K694" s="119"/>
      <c r="L694" s="53"/>
      <c r="M694" s="127"/>
    </row>
    <row r="695" spans="1:13">
      <c r="A695" s="118">
        <v>892</v>
      </c>
      <c r="B695" s="53" t="s">
        <v>158</v>
      </c>
      <c r="C695" s="83">
        <v>780</v>
      </c>
      <c r="D695" s="123">
        <v>40390</v>
      </c>
      <c r="E695" s="198">
        <f>VLOOKUP(A695,'Membership Details'!C:J,8,FALSE)</f>
        <v>39707</v>
      </c>
      <c r="F695" s="198" t="b">
        <f t="shared" si="10"/>
        <v>1</v>
      </c>
      <c r="G695">
        <v>210</v>
      </c>
      <c r="H695" s="119"/>
      <c r="I695" s="119"/>
      <c r="J695" s="119"/>
      <c r="K695" s="119"/>
      <c r="L695" s="53"/>
      <c r="M695" s="127"/>
    </row>
    <row r="696" spans="1:13">
      <c r="A696" s="118">
        <v>877</v>
      </c>
      <c r="B696" s="53" t="s">
        <v>158</v>
      </c>
      <c r="C696" s="83">
        <v>781</v>
      </c>
      <c r="D696" s="123">
        <v>40390</v>
      </c>
      <c r="E696" s="198">
        <f>VLOOKUP(A696,'Membership Details'!C:J,8,FALSE)</f>
        <v>39707</v>
      </c>
      <c r="F696" s="198" t="b">
        <f t="shared" si="10"/>
        <v>1</v>
      </c>
      <c r="G696">
        <v>458</v>
      </c>
      <c r="H696" s="119"/>
      <c r="I696" s="119"/>
      <c r="J696" s="119"/>
      <c r="K696" s="119"/>
      <c r="L696" s="53"/>
      <c r="M696" s="127"/>
    </row>
    <row r="697" spans="1:13">
      <c r="A697" s="118">
        <v>878</v>
      </c>
      <c r="B697" s="53" t="s">
        <v>158</v>
      </c>
      <c r="C697" s="83">
        <v>782</v>
      </c>
      <c r="D697" s="123">
        <v>40390</v>
      </c>
      <c r="E697" s="198">
        <f>VLOOKUP(A697,'Membership Details'!C:J,8,FALSE)</f>
        <v>36982</v>
      </c>
      <c r="F697" s="198" t="b">
        <f t="shared" si="10"/>
        <v>1</v>
      </c>
      <c r="G697">
        <v>1546</v>
      </c>
      <c r="H697" s="119"/>
      <c r="I697" s="119"/>
      <c r="J697" s="119"/>
      <c r="K697" s="119"/>
      <c r="L697" s="53"/>
      <c r="M697" s="127"/>
    </row>
    <row r="698" spans="1:13">
      <c r="A698" s="118">
        <v>879</v>
      </c>
      <c r="B698" s="53" t="s">
        <v>158</v>
      </c>
      <c r="C698" s="83">
        <v>783</v>
      </c>
      <c r="D698" s="123">
        <v>40390</v>
      </c>
      <c r="E698" s="198">
        <f>VLOOKUP(A698,'Membership Details'!C:J,8,FALSE)</f>
        <v>37315</v>
      </c>
      <c r="F698" s="198" t="b">
        <f t="shared" si="10"/>
        <v>1</v>
      </c>
      <c r="G698">
        <v>1421.75</v>
      </c>
      <c r="H698" s="119"/>
      <c r="I698" s="119"/>
      <c r="J698" s="119"/>
      <c r="K698" s="119"/>
      <c r="L698" s="53"/>
      <c r="M698" s="127"/>
    </row>
    <row r="699" spans="1:13">
      <c r="A699" s="118">
        <v>168</v>
      </c>
      <c r="B699" s="53" t="s">
        <v>158</v>
      </c>
      <c r="C699" s="83">
        <v>785</v>
      </c>
      <c r="D699" s="123">
        <v>40390</v>
      </c>
      <c r="E699" s="198">
        <f>VLOOKUP(A699,'Membership Details'!C:J,8,FALSE)</f>
        <v>39707</v>
      </c>
      <c r="F699" s="198" t="b">
        <f t="shared" si="10"/>
        <v>1</v>
      </c>
      <c r="G699">
        <v>991</v>
      </c>
      <c r="H699" s="119"/>
      <c r="I699" s="119"/>
      <c r="J699" s="119"/>
      <c r="K699" s="119"/>
      <c r="L699" s="53"/>
      <c r="M699" s="127"/>
    </row>
    <row r="700" spans="1:13">
      <c r="A700" s="118">
        <v>881</v>
      </c>
      <c r="B700" s="53" t="s">
        <v>158</v>
      </c>
      <c r="C700" s="83">
        <v>786</v>
      </c>
      <c r="D700" s="123">
        <v>40390</v>
      </c>
      <c r="E700" s="198">
        <f>VLOOKUP(A700,'Membership Details'!C:J,8,FALSE)</f>
        <v>36982</v>
      </c>
      <c r="F700" s="198" t="b">
        <f t="shared" si="10"/>
        <v>1</v>
      </c>
      <c r="G700">
        <v>2104</v>
      </c>
      <c r="H700" s="119"/>
      <c r="I700" s="119"/>
      <c r="J700" s="119"/>
      <c r="K700" s="119"/>
      <c r="L700" s="53"/>
      <c r="M700" s="127"/>
    </row>
    <row r="701" spans="1:13">
      <c r="A701" s="118">
        <v>882</v>
      </c>
      <c r="B701" s="53" t="s">
        <v>158</v>
      </c>
      <c r="C701" s="83">
        <v>787</v>
      </c>
      <c r="D701" s="123">
        <v>40390</v>
      </c>
      <c r="E701" s="198">
        <f>VLOOKUP(A701,'Membership Details'!C:J,8,FALSE)</f>
        <v>39707</v>
      </c>
      <c r="F701" s="198" t="b">
        <f t="shared" si="10"/>
        <v>1</v>
      </c>
      <c r="G701">
        <v>7418.2</v>
      </c>
      <c r="H701" s="119"/>
      <c r="I701" s="119"/>
      <c r="J701" s="119"/>
      <c r="K701" s="119"/>
      <c r="L701" s="53"/>
      <c r="M701" s="127"/>
    </row>
    <row r="702" spans="1:13">
      <c r="A702" s="118">
        <v>883</v>
      </c>
      <c r="B702" s="53" t="s">
        <v>158</v>
      </c>
      <c r="C702" s="83">
        <v>788</v>
      </c>
      <c r="D702" s="123">
        <v>40390</v>
      </c>
      <c r="E702" s="198">
        <f>VLOOKUP(A702,'Membership Details'!C:J,8,FALSE)</f>
        <v>36982</v>
      </c>
      <c r="F702" s="198" t="b">
        <f t="shared" si="10"/>
        <v>1</v>
      </c>
      <c r="G702">
        <v>4178</v>
      </c>
      <c r="H702" s="119"/>
      <c r="I702" s="119"/>
      <c r="J702" s="119"/>
      <c r="K702" s="119"/>
      <c r="L702" s="53"/>
      <c r="M702" s="127"/>
    </row>
    <row r="703" spans="1:13">
      <c r="A703" s="118">
        <v>884</v>
      </c>
      <c r="B703" s="53" t="s">
        <v>158</v>
      </c>
      <c r="C703" s="83">
        <v>790</v>
      </c>
      <c r="D703" s="123">
        <v>40390</v>
      </c>
      <c r="E703" s="198">
        <f>VLOOKUP(A703,'Membership Details'!C:J,8,FALSE)</f>
        <v>36982</v>
      </c>
      <c r="F703" s="198" t="b">
        <f t="shared" si="10"/>
        <v>1</v>
      </c>
      <c r="G703">
        <v>491</v>
      </c>
      <c r="H703" s="119"/>
      <c r="I703" s="119"/>
      <c r="J703" s="119"/>
      <c r="K703" s="119"/>
      <c r="L703" s="53"/>
      <c r="M703" s="127"/>
    </row>
    <row r="704" spans="1:13">
      <c r="A704" s="118">
        <v>885</v>
      </c>
      <c r="B704" s="53" t="s">
        <v>158</v>
      </c>
      <c r="C704" s="83">
        <v>791</v>
      </c>
      <c r="D704" s="123">
        <v>40390</v>
      </c>
      <c r="E704" s="198">
        <f>VLOOKUP(A704,'Membership Details'!C:J,8,FALSE)</f>
        <v>39707</v>
      </c>
      <c r="F704" s="198" t="b">
        <f t="shared" si="10"/>
        <v>1</v>
      </c>
      <c r="G704">
        <v>248.5</v>
      </c>
      <c r="H704" s="119"/>
      <c r="I704" s="119"/>
      <c r="J704" s="119"/>
      <c r="K704" s="119"/>
      <c r="L704" s="53"/>
      <c r="M704" s="127"/>
    </row>
    <row r="705" spans="1:13">
      <c r="A705" s="118">
        <v>886</v>
      </c>
      <c r="B705" s="53" t="s">
        <v>158</v>
      </c>
      <c r="C705" s="83">
        <v>792</v>
      </c>
      <c r="D705" s="123">
        <v>40390</v>
      </c>
      <c r="E705" s="198">
        <f>VLOOKUP(A705,'Membership Details'!C:J,8,FALSE)</f>
        <v>39707</v>
      </c>
      <c r="F705" s="198" t="b">
        <f t="shared" si="10"/>
        <v>1</v>
      </c>
      <c r="G705">
        <v>210</v>
      </c>
      <c r="H705" s="119"/>
      <c r="I705" s="119"/>
      <c r="J705" s="119"/>
      <c r="K705" s="119"/>
      <c r="L705" s="53"/>
      <c r="M705" s="127"/>
    </row>
    <row r="706" spans="1:13">
      <c r="A706" s="118">
        <v>1321</v>
      </c>
      <c r="B706" s="53" t="s">
        <v>158</v>
      </c>
      <c r="C706" s="83">
        <v>794</v>
      </c>
      <c r="D706" s="123">
        <v>40390</v>
      </c>
      <c r="E706" s="198">
        <f>VLOOKUP(A706,'Membership Details'!C:J,8,FALSE)</f>
        <v>39707</v>
      </c>
      <c r="F706" s="198" t="b">
        <f t="shared" si="10"/>
        <v>1</v>
      </c>
      <c r="G706">
        <v>2092.4</v>
      </c>
      <c r="H706" s="119"/>
      <c r="I706" s="119"/>
      <c r="J706" s="119"/>
      <c r="K706" s="119"/>
      <c r="L706" s="53"/>
      <c r="M706" s="127"/>
    </row>
    <row r="707" spans="1:13">
      <c r="A707" s="118">
        <v>36</v>
      </c>
      <c r="B707" s="53" t="s">
        <v>158</v>
      </c>
      <c r="C707" s="83">
        <v>795</v>
      </c>
      <c r="D707" s="123">
        <v>40390</v>
      </c>
      <c r="E707" s="198">
        <f>VLOOKUP(A707,'Membership Details'!C:J,8,FALSE)</f>
        <v>39707</v>
      </c>
      <c r="F707" s="198" t="b">
        <f t="shared" ref="F707:F770" si="11">D707&gt;=E707</f>
        <v>1</v>
      </c>
      <c r="G707">
        <v>6652</v>
      </c>
      <c r="H707" s="119"/>
      <c r="I707" s="119"/>
      <c r="J707" s="119"/>
      <c r="K707" s="119"/>
      <c r="L707" s="53"/>
      <c r="M707" s="127"/>
    </row>
    <row r="708" spans="1:13">
      <c r="A708" s="118">
        <v>180</v>
      </c>
      <c r="B708" s="53" t="s">
        <v>158</v>
      </c>
      <c r="C708" s="83">
        <v>796</v>
      </c>
      <c r="D708" s="123">
        <v>40390</v>
      </c>
      <c r="E708" s="198">
        <f>VLOOKUP(A708,'Membership Details'!C:J,8,FALSE)</f>
        <v>36982</v>
      </c>
      <c r="F708" s="198" t="b">
        <f t="shared" si="11"/>
        <v>1</v>
      </c>
      <c r="G708">
        <v>10710</v>
      </c>
      <c r="H708" s="119"/>
      <c r="I708" s="119"/>
      <c r="J708" s="119"/>
      <c r="K708" s="119"/>
      <c r="L708" s="53"/>
      <c r="M708" s="127"/>
    </row>
    <row r="709" spans="1:13">
      <c r="A709" s="118">
        <v>889</v>
      </c>
      <c r="B709" s="53" t="s">
        <v>158</v>
      </c>
      <c r="C709" s="83">
        <v>797</v>
      </c>
      <c r="D709" s="123">
        <v>40390</v>
      </c>
      <c r="E709" s="198">
        <f>VLOOKUP(A709,'Membership Details'!C:J,8,FALSE)</f>
        <v>39707</v>
      </c>
      <c r="F709" s="198" t="b">
        <f t="shared" si="11"/>
        <v>1</v>
      </c>
      <c r="G709">
        <v>14652</v>
      </c>
      <c r="H709" s="119"/>
      <c r="I709" s="119"/>
      <c r="J709" s="119"/>
      <c r="K709" s="119"/>
      <c r="L709" s="53"/>
      <c r="M709" s="127"/>
    </row>
    <row r="710" spans="1:13">
      <c r="A710" s="118">
        <v>890</v>
      </c>
      <c r="B710" s="53" t="s">
        <v>158</v>
      </c>
      <c r="C710" s="83">
        <v>798</v>
      </c>
      <c r="D710" s="123">
        <v>40390</v>
      </c>
      <c r="E710" s="198">
        <f>VLOOKUP(A710,'Membership Details'!C:J,8,FALSE)</f>
        <v>39707</v>
      </c>
      <c r="F710" s="198" t="b">
        <f t="shared" si="11"/>
        <v>1</v>
      </c>
      <c r="G710">
        <v>3680</v>
      </c>
      <c r="H710" s="119"/>
      <c r="I710" s="119"/>
      <c r="J710" s="119"/>
      <c r="K710" s="119"/>
      <c r="L710" s="53"/>
      <c r="M710" s="127"/>
    </row>
    <row r="711" spans="1:13">
      <c r="A711" s="118">
        <v>891</v>
      </c>
      <c r="B711" s="53" t="s">
        <v>158</v>
      </c>
      <c r="C711" s="83">
        <v>799</v>
      </c>
      <c r="D711" s="123">
        <v>40390</v>
      </c>
      <c r="E711" s="198">
        <f>VLOOKUP(A711,'Membership Details'!C:J,8,FALSE)</f>
        <v>39707</v>
      </c>
      <c r="F711" s="198" t="b">
        <f t="shared" si="11"/>
        <v>1</v>
      </c>
      <c r="G711">
        <v>647.11</v>
      </c>
      <c r="H711" s="119"/>
      <c r="I711" s="119"/>
      <c r="J711" s="119"/>
      <c r="K711" s="119"/>
      <c r="L711" s="53"/>
      <c r="M711" s="127"/>
    </row>
    <row r="712" spans="1:13">
      <c r="A712" s="118">
        <v>60</v>
      </c>
      <c r="B712" s="53" t="s">
        <v>158</v>
      </c>
      <c r="C712" s="83">
        <v>800</v>
      </c>
      <c r="D712" s="123">
        <v>40390</v>
      </c>
      <c r="E712" s="198">
        <f>VLOOKUP(A712,'Membership Details'!C:J,8,FALSE)</f>
        <v>36982</v>
      </c>
      <c r="F712" s="198" t="b">
        <f t="shared" si="11"/>
        <v>1</v>
      </c>
      <c r="G712">
        <v>3036</v>
      </c>
      <c r="H712" s="119"/>
      <c r="I712" s="119"/>
      <c r="J712" s="119"/>
      <c r="K712" s="119"/>
      <c r="L712" s="53"/>
      <c r="M712" s="127"/>
    </row>
    <row r="713" spans="1:13">
      <c r="A713" s="118">
        <v>261</v>
      </c>
      <c r="B713" s="53" t="s">
        <v>158</v>
      </c>
      <c r="C713" s="83">
        <v>801</v>
      </c>
      <c r="D713" s="123">
        <v>40390</v>
      </c>
      <c r="E713" s="198">
        <f>VLOOKUP(A713,'Membership Details'!C:J,8,FALSE)</f>
        <v>36982</v>
      </c>
      <c r="F713" s="198" t="b">
        <f t="shared" si="11"/>
        <v>1</v>
      </c>
      <c r="G713">
        <v>4915.5</v>
      </c>
      <c r="H713" s="119"/>
      <c r="I713" s="119"/>
      <c r="J713" s="119"/>
      <c r="K713" s="119"/>
      <c r="L713" s="53"/>
      <c r="M713" s="127"/>
    </row>
    <row r="714" spans="1:13">
      <c r="A714" s="118">
        <v>893</v>
      </c>
      <c r="B714" s="53" t="s">
        <v>158</v>
      </c>
      <c r="C714" s="83">
        <v>802</v>
      </c>
      <c r="D714" s="123">
        <v>40390</v>
      </c>
      <c r="E714" s="198">
        <f>VLOOKUP(A714,'Membership Details'!C:J,8,FALSE)</f>
        <v>36982</v>
      </c>
      <c r="F714" s="198" t="b">
        <f t="shared" si="11"/>
        <v>1</v>
      </c>
      <c r="G714">
        <v>36528.17</v>
      </c>
      <c r="H714" s="119"/>
      <c r="I714" s="119"/>
      <c r="J714" s="119"/>
      <c r="K714" s="119"/>
      <c r="L714" s="53"/>
      <c r="M714" s="127"/>
    </row>
    <row r="715" spans="1:13">
      <c r="A715" s="118">
        <v>894</v>
      </c>
      <c r="B715" s="53" t="s">
        <v>158</v>
      </c>
      <c r="C715" s="83">
        <v>803</v>
      </c>
      <c r="D715" s="123">
        <v>40390</v>
      </c>
      <c r="E715" s="198">
        <f>VLOOKUP(A715,'Membership Details'!C:J,8,FALSE)</f>
        <v>39707</v>
      </c>
      <c r="F715" s="198" t="b">
        <f t="shared" si="11"/>
        <v>1</v>
      </c>
      <c r="G715">
        <v>728</v>
      </c>
      <c r="H715" s="119"/>
      <c r="I715" s="119"/>
      <c r="J715" s="119"/>
      <c r="K715" s="119"/>
      <c r="L715" s="53"/>
      <c r="M715" s="127"/>
    </row>
    <row r="716" spans="1:13">
      <c r="A716" s="118">
        <v>895</v>
      </c>
      <c r="B716" s="53" t="s">
        <v>158</v>
      </c>
      <c r="C716" s="83">
        <v>804</v>
      </c>
      <c r="D716" s="123">
        <v>40390</v>
      </c>
      <c r="E716" s="198">
        <f>VLOOKUP(A716,'Membership Details'!C:J,8,FALSE)</f>
        <v>36982</v>
      </c>
      <c r="F716" s="198" t="b">
        <f t="shared" si="11"/>
        <v>1</v>
      </c>
      <c r="G716">
        <v>4314</v>
      </c>
      <c r="H716" s="119"/>
      <c r="I716" s="119"/>
      <c r="J716" s="119"/>
      <c r="K716" s="119"/>
      <c r="L716" s="53"/>
      <c r="M716" s="127"/>
    </row>
    <row r="717" spans="1:13">
      <c r="A717" s="118">
        <v>167</v>
      </c>
      <c r="B717" s="53" t="s">
        <v>158</v>
      </c>
      <c r="C717" s="83">
        <v>806</v>
      </c>
      <c r="D717" s="123">
        <v>40390</v>
      </c>
      <c r="E717" s="198">
        <f>VLOOKUP(A717,'Membership Details'!C:J,8,FALSE)</f>
        <v>39707</v>
      </c>
      <c r="F717" s="198" t="b">
        <f t="shared" si="11"/>
        <v>1</v>
      </c>
      <c r="G717">
        <v>544</v>
      </c>
      <c r="H717" s="119"/>
      <c r="I717" s="119"/>
      <c r="J717" s="119"/>
      <c r="K717" s="119"/>
      <c r="L717" s="53"/>
      <c r="M717" s="127"/>
    </row>
    <row r="718" spans="1:13">
      <c r="A718" s="118">
        <v>897</v>
      </c>
      <c r="B718" s="53" t="s">
        <v>158</v>
      </c>
      <c r="C718" s="83">
        <v>807</v>
      </c>
      <c r="D718" s="123">
        <v>40390</v>
      </c>
      <c r="E718" s="198">
        <f>VLOOKUP(A718,'Membership Details'!C:J,8,FALSE)</f>
        <v>36982</v>
      </c>
      <c r="F718" s="198" t="b">
        <f t="shared" si="11"/>
        <v>1</v>
      </c>
      <c r="G718">
        <v>2540</v>
      </c>
      <c r="H718" s="119"/>
      <c r="I718" s="119"/>
      <c r="J718" s="119"/>
      <c r="K718" s="119"/>
      <c r="L718" s="53"/>
      <c r="M718" s="127"/>
    </row>
    <row r="719" spans="1:13">
      <c r="A719" s="118">
        <v>898</v>
      </c>
      <c r="B719" s="53" t="s">
        <v>158</v>
      </c>
      <c r="C719" s="83">
        <v>808</v>
      </c>
      <c r="D719" s="123">
        <v>40390</v>
      </c>
      <c r="E719" s="198">
        <f>VLOOKUP(A719,'Membership Details'!C:J,8,FALSE)</f>
        <v>39707</v>
      </c>
      <c r="F719" s="198" t="b">
        <f t="shared" si="11"/>
        <v>1</v>
      </c>
      <c r="G719">
        <v>292</v>
      </c>
      <c r="H719" s="119"/>
      <c r="I719" s="119"/>
      <c r="J719" s="119"/>
      <c r="K719" s="119"/>
      <c r="L719" s="53"/>
      <c r="M719" s="127"/>
    </row>
    <row r="720" spans="1:13">
      <c r="A720" s="118">
        <v>899</v>
      </c>
      <c r="B720" s="53" t="s">
        <v>158</v>
      </c>
      <c r="C720" s="83">
        <v>809</v>
      </c>
      <c r="D720" s="123">
        <v>40390</v>
      </c>
      <c r="E720" s="198">
        <f>VLOOKUP(A720,'Membership Details'!C:J,8,FALSE)</f>
        <v>36982</v>
      </c>
      <c r="F720" s="198" t="b">
        <f t="shared" si="11"/>
        <v>1</v>
      </c>
      <c r="G720">
        <v>3714</v>
      </c>
      <c r="H720" s="119"/>
      <c r="I720" s="119"/>
      <c r="J720" s="119"/>
      <c r="K720" s="119"/>
      <c r="L720" s="53"/>
      <c r="M720" s="127"/>
    </row>
    <row r="721" spans="1:13">
      <c r="A721" s="118">
        <v>326</v>
      </c>
      <c r="B721" s="53" t="s">
        <v>158</v>
      </c>
      <c r="C721" s="83">
        <v>810</v>
      </c>
      <c r="D721" s="123">
        <v>40390</v>
      </c>
      <c r="E721" s="198">
        <f>VLOOKUP(A721,'Membership Details'!C:J,8,FALSE)</f>
        <v>36982</v>
      </c>
      <c r="F721" s="198" t="b">
        <f t="shared" si="11"/>
        <v>1</v>
      </c>
      <c r="G721">
        <v>1326</v>
      </c>
      <c r="H721" s="119"/>
      <c r="I721" s="119"/>
      <c r="J721" s="119"/>
      <c r="K721" s="119"/>
      <c r="L721" s="53"/>
      <c r="M721" s="127"/>
    </row>
    <row r="722" spans="1:13">
      <c r="A722" s="118">
        <v>901</v>
      </c>
      <c r="B722" s="53" t="s">
        <v>158</v>
      </c>
      <c r="C722" s="83">
        <v>811</v>
      </c>
      <c r="D722" s="123">
        <v>40390</v>
      </c>
      <c r="E722" s="198">
        <f>VLOOKUP(A722,'Membership Details'!C:J,8,FALSE)</f>
        <v>36982</v>
      </c>
      <c r="F722" s="198" t="b">
        <f t="shared" si="11"/>
        <v>1</v>
      </c>
      <c r="G722">
        <v>204</v>
      </c>
      <c r="H722" s="119"/>
      <c r="I722" s="119"/>
      <c r="J722" s="119"/>
      <c r="K722" s="119"/>
      <c r="L722" s="53"/>
      <c r="M722" s="127"/>
    </row>
    <row r="723" spans="1:13">
      <c r="A723" s="118">
        <v>902</v>
      </c>
      <c r="B723" s="53" t="s">
        <v>158</v>
      </c>
      <c r="C723" s="83">
        <v>812</v>
      </c>
      <c r="D723" s="123">
        <v>40390</v>
      </c>
      <c r="E723" s="198">
        <f>VLOOKUP(A723,'Membership Details'!C:J,8,FALSE)</f>
        <v>39707</v>
      </c>
      <c r="F723" s="198" t="b">
        <f t="shared" si="11"/>
        <v>1</v>
      </c>
      <c r="G723">
        <v>15851</v>
      </c>
      <c r="H723" s="119"/>
      <c r="I723" s="119"/>
      <c r="J723" s="119"/>
      <c r="K723" s="119"/>
      <c r="L723" s="53"/>
      <c r="M723" s="127"/>
    </row>
    <row r="724" spans="1:13">
      <c r="A724" s="118">
        <v>903</v>
      </c>
      <c r="B724" s="53" t="s">
        <v>158</v>
      </c>
      <c r="C724" s="83">
        <v>813</v>
      </c>
      <c r="D724" s="123">
        <v>40390</v>
      </c>
      <c r="E724" s="198">
        <f>VLOOKUP(A724,'Membership Details'!C:J,8,FALSE)</f>
        <v>36982</v>
      </c>
      <c r="F724" s="198" t="b">
        <f t="shared" si="11"/>
        <v>1</v>
      </c>
      <c r="G724">
        <v>1501</v>
      </c>
      <c r="H724" s="119"/>
      <c r="I724" s="119"/>
      <c r="J724" s="119"/>
      <c r="K724" s="119"/>
      <c r="L724" s="53"/>
      <c r="M724" s="127"/>
    </row>
    <row r="725" spans="1:13">
      <c r="A725" s="118">
        <v>904</v>
      </c>
      <c r="B725" s="53" t="s">
        <v>158</v>
      </c>
      <c r="C725" s="83">
        <v>814</v>
      </c>
      <c r="D725" s="123">
        <v>40390</v>
      </c>
      <c r="E725" s="198">
        <f>VLOOKUP(A725,'Membership Details'!C:J,8,FALSE)</f>
        <v>36982</v>
      </c>
      <c r="F725" s="198" t="b">
        <f t="shared" si="11"/>
        <v>1</v>
      </c>
      <c r="G725">
        <v>217</v>
      </c>
      <c r="H725" s="119"/>
      <c r="I725" s="119"/>
      <c r="J725" s="119"/>
      <c r="K725" s="119"/>
      <c r="L725" s="53"/>
      <c r="M725" s="127"/>
    </row>
    <row r="726" spans="1:13">
      <c r="A726" s="118">
        <v>905</v>
      </c>
      <c r="B726" s="53" t="s">
        <v>158</v>
      </c>
      <c r="C726" s="83">
        <v>815</v>
      </c>
      <c r="D726" s="123">
        <v>40390</v>
      </c>
      <c r="E726" s="198">
        <f>VLOOKUP(A726,'Membership Details'!C:J,8,FALSE)</f>
        <v>39707</v>
      </c>
      <c r="F726" s="198" t="b">
        <f t="shared" si="11"/>
        <v>1</v>
      </c>
      <c r="G726">
        <v>1054</v>
      </c>
      <c r="H726" s="119"/>
      <c r="I726" s="119"/>
      <c r="J726" s="119"/>
      <c r="K726" s="119"/>
      <c r="L726" s="53"/>
      <c r="M726" s="127"/>
    </row>
    <row r="727" spans="1:13">
      <c r="A727" s="118">
        <v>906</v>
      </c>
      <c r="B727" s="53" t="s">
        <v>158</v>
      </c>
      <c r="C727" s="83">
        <v>816</v>
      </c>
      <c r="D727" s="123">
        <v>40390</v>
      </c>
      <c r="E727" s="198">
        <f>VLOOKUP(A727,'Membership Details'!C:J,8,FALSE)</f>
        <v>39707</v>
      </c>
      <c r="F727" s="198" t="b">
        <f t="shared" si="11"/>
        <v>1</v>
      </c>
      <c r="G727">
        <v>796.5</v>
      </c>
      <c r="H727" s="119"/>
      <c r="I727" s="119"/>
      <c r="J727" s="119"/>
      <c r="K727" s="119"/>
      <c r="L727" s="53"/>
      <c r="M727" s="127"/>
    </row>
    <row r="728" spans="1:13">
      <c r="A728" s="118">
        <v>165</v>
      </c>
      <c r="B728" s="53" t="s">
        <v>158</v>
      </c>
      <c r="C728" s="83">
        <v>817</v>
      </c>
      <c r="D728" s="123">
        <v>40390</v>
      </c>
      <c r="E728" s="198">
        <f>VLOOKUP(A728,'Membership Details'!C:J,8,FALSE)</f>
        <v>39707</v>
      </c>
      <c r="F728" s="198" t="b">
        <f t="shared" si="11"/>
        <v>1</v>
      </c>
      <c r="G728">
        <v>1321</v>
      </c>
      <c r="H728" s="119"/>
      <c r="I728" s="119"/>
      <c r="J728" s="119"/>
      <c r="K728" s="119"/>
      <c r="L728" s="53"/>
      <c r="M728" s="127"/>
    </row>
    <row r="729" spans="1:13">
      <c r="A729" s="118">
        <v>908</v>
      </c>
      <c r="B729" s="53" t="s">
        <v>158</v>
      </c>
      <c r="C729" s="83">
        <v>818</v>
      </c>
      <c r="D729" s="123">
        <v>40390</v>
      </c>
      <c r="E729" s="198">
        <f>VLOOKUP(A729,'Membership Details'!C:J,8,FALSE)</f>
        <v>36982</v>
      </c>
      <c r="F729" s="198" t="b">
        <f t="shared" si="11"/>
        <v>1</v>
      </c>
      <c r="G729">
        <v>1246.4000000000001</v>
      </c>
      <c r="H729" s="119"/>
      <c r="I729" s="119"/>
      <c r="J729" s="119"/>
      <c r="K729" s="119"/>
      <c r="L729" s="53"/>
      <c r="M729" s="127"/>
    </row>
    <row r="730" spans="1:13">
      <c r="A730" s="118">
        <v>909</v>
      </c>
      <c r="B730" s="53" t="s">
        <v>158</v>
      </c>
      <c r="C730" s="83">
        <v>819</v>
      </c>
      <c r="D730" s="123">
        <v>40390</v>
      </c>
      <c r="E730" s="198">
        <f>VLOOKUP(A730,'Membership Details'!C:J,8,FALSE)</f>
        <v>39707</v>
      </c>
      <c r="F730" s="198" t="b">
        <f t="shared" si="11"/>
        <v>1</v>
      </c>
      <c r="G730">
        <v>517.79999999999995</v>
      </c>
      <c r="H730" s="119"/>
      <c r="I730" s="119"/>
      <c r="J730" s="119"/>
      <c r="K730" s="119"/>
      <c r="L730" s="53"/>
      <c r="M730" s="127"/>
    </row>
    <row r="731" spans="1:13">
      <c r="A731" s="118">
        <v>911</v>
      </c>
      <c r="B731" s="53" t="s">
        <v>158</v>
      </c>
      <c r="C731" s="83">
        <v>821</v>
      </c>
      <c r="D731" s="123">
        <v>40390</v>
      </c>
      <c r="E731" s="198">
        <f>VLOOKUP(A731,'Membership Details'!C:J,8,FALSE)</f>
        <v>36982</v>
      </c>
      <c r="F731" s="198" t="b">
        <f t="shared" si="11"/>
        <v>1</v>
      </c>
      <c r="G731">
        <v>2929</v>
      </c>
      <c r="H731" s="119"/>
      <c r="I731" s="119"/>
      <c r="J731" s="119"/>
      <c r="K731" s="119"/>
      <c r="L731" s="53"/>
      <c r="M731" s="127"/>
    </row>
    <row r="732" spans="1:13">
      <c r="A732" s="118">
        <v>912</v>
      </c>
      <c r="B732" s="53" t="s">
        <v>158</v>
      </c>
      <c r="C732" s="83">
        <v>822</v>
      </c>
      <c r="D732" s="123">
        <v>40390</v>
      </c>
      <c r="E732" s="198">
        <f>VLOOKUP(A732,'Membership Details'!C:J,8,FALSE)</f>
        <v>39707</v>
      </c>
      <c r="F732" s="198" t="b">
        <f t="shared" si="11"/>
        <v>1</v>
      </c>
      <c r="G732">
        <v>490</v>
      </c>
      <c r="H732" s="119"/>
      <c r="I732" s="119"/>
      <c r="J732" s="119"/>
      <c r="K732" s="119"/>
      <c r="L732" s="53"/>
      <c r="M732" s="127"/>
    </row>
    <row r="733" spans="1:13">
      <c r="A733" s="118">
        <v>913</v>
      </c>
      <c r="B733" s="53" t="s">
        <v>158</v>
      </c>
      <c r="C733" s="83">
        <v>823</v>
      </c>
      <c r="D733" s="123">
        <v>40390</v>
      </c>
      <c r="E733" s="198">
        <f>VLOOKUP(A733,'Membership Details'!C:J,8,FALSE)</f>
        <v>39707</v>
      </c>
      <c r="F733" s="198" t="b">
        <f t="shared" si="11"/>
        <v>1</v>
      </c>
      <c r="G733">
        <v>3313</v>
      </c>
      <c r="H733" s="119"/>
      <c r="I733" s="119"/>
      <c r="J733" s="119"/>
      <c r="K733" s="119"/>
      <c r="L733" s="53"/>
      <c r="M733" s="127"/>
    </row>
    <row r="734" spans="1:13">
      <c r="A734" s="118">
        <v>914</v>
      </c>
      <c r="B734" s="53" t="s">
        <v>158</v>
      </c>
      <c r="C734" s="83">
        <v>824</v>
      </c>
      <c r="D734" s="123">
        <v>40390</v>
      </c>
      <c r="E734" s="198">
        <f>VLOOKUP(A734,'Membership Details'!C:J,8,FALSE)</f>
        <v>39707</v>
      </c>
      <c r="F734" s="198" t="b">
        <f t="shared" si="11"/>
        <v>1</v>
      </c>
      <c r="G734">
        <v>496</v>
      </c>
      <c r="H734" s="119"/>
      <c r="I734" s="119"/>
      <c r="J734" s="119"/>
      <c r="K734" s="119"/>
      <c r="L734" s="53"/>
      <c r="M734" s="127"/>
    </row>
    <row r="735" spans="1:13">
      <c r="A735" s="118">
        <v>915</v>
      </c>
      <c r="B735" s="53" t="s">
        <v>158</v>
      </c>
      <c r="C735" s="83">
        <v>825</v>
      </c>
      <c r="D735" s="123">
        <v>40390</v>
      </c>
      <c r="E735" s="198">
        <f>VLOOKUP(A735,'Membership Details'!C:J,8,FALSE)</f>
        <v>39707</v>
      </c>
      <c r="F735" s="198" t="b">
        <f t="shared" si="11"/>
        <v>1</v>
      </c>
      <c r="G735">
        <v>460</v>
      </c>
      <c r="H735" s="119"/>
      <c r="I735" s="119"/>
      <c r="J735" s="119"/>
      <c r="K735" s="119"/>
      <c r="L735" s="53"/>
      <c r="M735" s="127"/>
    </row>
    <row r="736" spans="1:13">
      <c r="A736" s="118">
        <v>916</v>
      </c>
      <c r="B736" s="53" t="s">
        <v>158</v>
      </c>
      <c r="C736" s="83">
        <v>826</v>
      </c>
      <c r="D736" s="123">
        <v>40390</v>
      </c>
      <c r="E736" s="198">
        <f>VLOOKUP(A736,'Membership Details'!C:J,8,FALSE)</f>
        <v>39707</v>
      </c>
      <c r="F736" s="198" t="b">
        <f t="shared" si="11"/>
        <v>1</v>
      </c>
      <c r="G736">
        <v>975</v>
      </c>
      <c r="H736" s="119"/>
      <c r="I736" s="119"/>
      <c r="J736" s="119"/>
      <c r="K736" s="119"/>
      <c r="L736" s="53"/>
      <c r="M736" s="127"/>
    </row>
    <row r="737" spans="1:13">
      <c r="A737" s="118">
        <v>3445</v>
      </c>
      <c r="B737" s="53" t="s">
        <v>158</v>
      </c>
      <c r="C737" s="83">
        <v>827</v>
      </c>
      <c r="D737" s="123">
        <v>40390</v>
      </c>
      <c r="E737" s="198">
        <f>VLOOKUP(A737,'Membership Details'!C:J,8,FALSE)</f>
        <v>39707</v>
      </c>
      <c r="F737" s="198" t="b">
        <f t="shared" si="11"/>
        <v>1</v>
      </c>
      <c r="G737">
        <v>648.63</v>
      </c>
      <c r="H737" s="119"/>
      <c r="I737" s="119"/>
      <c r="J737" s="119"/>
      <c r="K737" s="119"/>
      <c r="L737" s="53"/>
      <c r="M737" s="127"/>
    </row>
    <row r="738" spans="1:13">
      <c r="A738" s="118">
        <v>3446</v>
      </c>
      <c r="B738" s="53" t="s">
        <v>158</v>
      </c>
      <c r="C738" s="83">
        <v>828</v>
      </c>
      <c r="D738" s="123">
        <v>40390</v>
      </c>
      <c r="E738" s="198">
        <f>VLOOKUP(A738,'Membership Details'!C:J,8,FALSE)</f>
        <v>39707</v>
      </c>
      <c r="F738" s="198" t="b">
        <f t="shared" si="11"/>
        <v>1</v>
      </c>
      <c r="G738">
        <v>1529.11</v>
      </c>
      <c r="H738" s="119"/>
      <c r="I738" s="119"/>
      <c r="J738" s="119"/>
      <c r="K738" s="119"/>
      <c r="L738" s="53"/>
      <c r="M738" s="127"/>
    </row>
    <row r="739" spans="1:13">
      <c r="A739" s="118">
        <v>918</v>
      </c>
      <c r="B739" s="53" t="s">
        <v>158</v>
      </c>
      <c r="C739" s="83">
        <v>830</v>
      </c>
      <c r="D739" s="123">
        <v>40390</v>
      </c>
      <c r="E739" s="198">
        <f>VLOOKUP(A739,'Membership Details'!C:J,8,FALSE)</f>
        <v>39707</v>
      </c>
      <c r="F739" s="198" t="b">
        <f t="shared" si="11"/>
        <v>1</v>
      </c>
      <c r="G739">
        <v>453.61</v>
      </c>
      <c r="H739" s="119"/>
      <c r="I739" s="119"/>
      <c r="J739" s="119"/>
      <c r="K739" s="119"/>
      <c r="L739" s="53"/>
      <c r="M739" s="127"/>
    </row>
    <row r="740" spans="1:13">
      <c r="A740" s="118">
        <v>3447</v>
      </c>
      <c r="B740" s="53" t="s">
        <v>158</v>
      </c>
      <c r="C740" s="83">
        <v>831</v>
      </c>
      <c r="D740" s="123">
        <v>40390</v>
      </c>
      <c r="E740" s="198">
        <f>VLOOKUP(A740,'Membership Details'!C:J,8,FALSE)</f>
        <v>39707</v>
      </c>
      <c r="F740" s="198" t="b">
        <f t="shared" si="11"/>
        <v>1</v>
      </c>
      <c r="G740">
        <v>3876.63</v>
      </c>
      <c r="H740" s="119"/>
      <c r="I740" s="119"/>
      <c r="J740" s="119"/>
      <c r="K740" s="119"/>
      <c r="L740" s="53"/>
      <c r="M740" s="127"/>
    </row>
    <row r="741" spans="1:13">
      <c r="A741" s="118">
        <v>919</v>
      </c>
      <c r="B741" s="53" t="s">
        <v>158</v>
      </c>
      <c r="C741" s="83">
        <v>832</v>
      </c>
      <c r="D741" s="123">
        <v>40390</v>
      </c>
      <c r="E741" s="198">
        <f>VLOOKUP(A741,'Membership Details'!C:J,8,FALSE)</f>
        <v>39707</v>
      </c>
      <c r="F741" s="198" t="b">
        <f t="shared" si="11"/>
        <v>1</v>
      </c>
      <c r="G741">
        <v>507</v>
      </c>
      <c r="H741" s="119"/>
      <c r="I741" s="119"/>
      <c r="J741" s="119"/>
      <c r="K741" s="119"/>
      <c r="L741" s="53"/>
      <c r="M741" s="127"/>
    </row>
    <row r="742" spans="1:13">
      <c r="A742" s="118">
        <v>920</v>
      </c>
      <c r="B742" s="53" t="s">
        <v>158</v>
      </c>
      <c r="C742" s="83">
        <v>833</v>
      </c>
      <c r="D742" s="123">
        <v>40390</v>
      </c>
      <c r="E742" s="198">
        <f>VLOOKUP(A742,'Membership Details'!C:J,8,FALSE)</f>
        <v>39707</v>
      </c>
      <c r="F742" s="198" t="b">
        <f t="shared" si="11"/>
        <v>1</v>
      </c>
      <c r="G742">
        <v>376.81</v>
      </c>
      <c r="H742" s="119"/>
      <c r="I742" s="119"/>
      <c r="J742" s="119"/>
      <c r="K742" s="119"/>
      <c r="L742" s="53"/>
      <c r="M742" s="127"/>
    </row>
    <row r="743" spans="1:13">
      <c r="A743" s="118">
        <v>921</v>
      </c>
      <c r="B743" s="53" t="s">
        <v>158</v>
      </c>
      <c r="C743" s="83">
        <v>834</v>
      </c>
      <c r="D743" s="123">
        <v>40390</v>
      </c>
      <c r="E743" s="198">
        <f>VLOOKUP(A743,'Membership Details'!C:J,8,FALSE)</f>
        <v>39707</v>
      </c>
      <c r="F743" s="198" t="b">
        <f t="shared" si="11"/>
        <v>1</v>
      </c>
      <c r="G743">
        <v>467.14</v>
      </c>
      <c r="H743" s="119"/>
      <c r="I743" s="119"/>
      <c r="J743" s="119"/>
      <c r="K743" s="119"/>
      <c r="L743" s="53"/>
      <c r="M743" s="127"/>
    </row>
    <row r="744" spans="1:13">
      <c r="A744" s="118">
        <v>922</v>
      </c>
      <c r="B744" s="53" t="s">
        <v>158</v>
      </c>
      <c r="C744" s="83">
        <v>835</v>
      </c>
      <c r="D744" s="123">
        <v>40390</v>
      </c>
      <c r="E744" s="198">
        <f>VLOOKUP(A744,'Membership Details'!C:J,8,FALSE)</f>
        <v>39707</v>
      </c>
      <c r="F744" s="198" t="b">
        <f t="shared" si="11"/>
        <v>1</v>
      </c>
      <c r="G744">
        <v>159</v>
      </c>
      <c r="H744" s="119"/>
      <c r="I744" s="119"/>
      <c r="J744" s="119"/>
      <c r="K744" s="119"/>
      <c r="L744" s="53"/>
      <c r="M744" s="127"/>
    </row>
    <row r="745" spans="1:13">
      <c r="A745" s="118">
        <v>923</v>
      </c>
      <c r="B745" s="53" t="s">
        <v>158</v>
      </c>
      <c r="C745" s="83">
        <v>836</v>
      </c>
      <c r="D745" s="123">
        <v>40390</v>
      </c>
      <c r="E745" s="198">
        <f>VLOOKUP(A745,'Membership Details'!C:J,8,FALSE)</f>
        <v>39707</v>
      </c>
      <c r="F745" s="198" t="b">
        <f t="shared" si="11"/>
        <v>1</v>
      </c>
      <c r="G745">
        <v>190</v>
      </c>
      <c r="H745" s="119"/>
      <c r="I745" s="119"/>
      <c r="J745" s="119"/>
      <c r="K745" s="119"/>
      <c r="L745" s="53"/>
      <c r="M745" s="127"/>
    </row>
    <row r="746" spans="1:13">
      <c r="A746" s="118">
        <v>924</v>
      </c>
      <c r="B746" s="53" t="s">
        <v>158</v>
      </c>
      <c r="C746" s="83">
        <v>837</v>
      </c>
      <c r="D746" s="123">
        <v>40390</v>
      </c>
      <c r="E746" s="198">
        <f>VLOOKUP(A746,'Membership Details'!C:J,8,FALSE)</f>
        <v>39707</v>
      </c>
      <c r="F746" s="198" t="b">
        <f t="shared" si="11"/>
        <v>1</v>
      </c>
      <c r="G746">
        <v>665.32</v>
      </c>
      <c r="H746" s="119"/>
      <c r="I746" s="119"/>
      <c r="J746" s="119"/>
      <c r="K746" s="119"/>
      <c r="L746" s="53"/>
      <c r="M746" s="127"/>
    </row>
    <row r="747" spans="1:13">
      <c r="A747" s="118">
        <v>925</v>
      </c>
      <c r="B747" s="53" t="s">
        <v>158</v>
      </c>
      <c r="C747" s="83">
        <v>838</v>
      </c>
      <c r="D747" s="123">
        <v>40390</v>
      </c>
      <c r="E747" s="198">
        <f>VLOOKUP(A747,'Membership Details'!C:J,8,FALSE)</f>
        <v>39707</v>
      </c>
      <c r="F747" s="198" t="b">
        <f t="shared" si="11"/>
        <v>1</v>
      </c>
      <c r="G747">
        <v>489</v>
      </c>
      <c r="H747" s="119"/>
      <c r="I747" s="119"/>
      <c r="J747" s="119"/>
      <c r="K747" s="119"/>
      <c r="L747" s="53"/>
      <c r="M747" s="127"/>
    </row>
    <row r="748" spans="1:13">
      <c r="A748" s="118">
        <v>926</v>
      </c>
      <c r="B748" s="53" t="s">
        <v>158</v>
      </c>
      <c r="C748" s="83">
        <v>839</v>
      </c>
      <c r="D748" s="123">
        <v>40390</v>
      </c>
      <c r="E748" s="198">
        <f>VLOOKUP(A748,'Membership Details'!C:J,8,FALSE)</f>
        <v>39707</v>
      </c>
      <c r="F748" s="198" t="b">
        <f t="shared" si="11"/>
        <v>1</v>
      </c>
      <c r="G748">
        <v>1599.44</v>
      </c>
      <c r="H748" s="119"/>
      <c r="I748" s="119"/>
      <c r="J748" s="119"/>
      <c r="K748" s="119"/>
      <c r="L748" s="53"/>
      <c r="M748" s="127"/>
    </row>
    <row r="749" spans="1:13">
      <c r="A749" s="118">
        <v>927</v>
      </c>
      <c r="B749" s="53" t="s">
        <v>158</v>
      </c>
      <c r="C749" s="83">
        <v>840</v>
      </c>
      <c r="D749" s="123">
        <v>40390</v>
      </c>
      <c r="E749" s="198">
        <f>VLOOKUP(A749,'Membership Details'!C:J,8,FALSE)</f>
        <v>39707</v>
      </c>
      <c r="F749" s="198" t="b">
        <f t="shared" si="11"/>
        <v>1</v>
      </c>
      <c r="G749">
        <v>1994</v>
      </c>
      <c r="H749" s="119"/>
      <c r="I749" s="119"/>
      <c r="J749" s="119"/>
      <c r="K749" s="119"/>
      <c r="L749" s="53"/>
      <c r="M749" s="127"/>
    </row>
    <row r="750" spans="1:13">
      <c r="A750" s="118">
        <v>929</v>
      </c>
      <c r="B750" s="53" t="s">
        <v>158</v>
      </c>
      <c r="C750" s="83">
        <v>842</v>
      </c>
      <c r="D750" s="123">
        <v>40390</v>
      </c>
      <c r="E750" s="198">
        <f>VLOOKUP(A750,'Membership Details'!C:J,8,FALSE)</f>
        <v>39707</v>
      </c>
      <c r="F750" s="198" t="b">
        <f t="shared" si="11"/>
        <v>1</v>
      </c>
      <c r="G750">
        <v>209</v>
      </c>
      <c r="H750" s="119"/>
      <c r="I750" s="119"/>
      <c r="J750" s="119"/>
      <c r="K750" s="119"/>
      <c r="L750" s="53"/>
      <c r="M750" s="127"/>
    </row>
    <row r="751" spans="1:13">
      <c r="A751" s="118">
        <v>930</v>
      </c>
      <c r="B751" s="53" t="s">
        <v>158</v>
      </c>
      <c r="C751" s="83">
        <v>843</v>
      </c>
      <c r="D751" s="123">
        <v>40390</v>
      </c>
      <c r="E751" s="198">
        <f>VLOOKUP(A751,'Membership Details'!C:J,8,FALSE)</f>
        <v>39707</v>
      </c>
      <c r="F751" s="198" t="b">
        <f t="shared" si="11"/>
        <v>1</v>
      </c>
      <c r="G751">
        <v>1119</v>
      </c>
      <c r="H751" s="119"/>
      <c r="I751" s="119"/>
      <c r="J751" s="119"/>
      <c r="K751" s="119"/>
      <c r="L751" s="53"/>
      <c r="M751" s="127"/>
    </row>
    <row r="752" spans="1:13">
      <c r="A752" s="118">
        <v>931</v>
      </c>
      <c r="B752" s="53" t="s">
        <v>158</v>
      </c>
      <c r="C752" s="83">
        <v>844</v>
      </c>
      <c r="D752" s="123">
        <v>40390</v>
      </c>
      <c r="E752" s="198">
        <f>VLOOKUP(A752,'Membership Details'!C:J,8,FALSE)</f>
        <v>39707</v>
      </c>
      <c r="F752" s="198" t="b">
        <f t="shared" si="11"/>
        <v>1</v>
      </c>
      <c r="G752">
        <v>224</v>
      </c>
      <c r="H752" s="119"/>
      <c r="I752" s="119"/>
      <c r="J752" s="119"/>
      <c r="K752" s="119"/>
      <c r="L752" s="53"/>
      <c r="M752" s="127"/>
    </row>
    <row r="753" spans="1:13">
      <c r="A753" s="118">
        <v>932</v>
      </c>
      <c r="B753" s="53" t="s">
        <v>158</v>
      </c>
      <c r="C753" s="83">
        <v>846</v>
      </c>
      <c r="D753" s="123">
        <v>40390</v>
      </c>
      <c r="E753" s="198">
        <f>VLOOKUP(A753,'Membership Details'!C:J,8,FALSE)</f>
        <v>39707</v>
      </c>
      <c r="F753" s="198" t="b">
        <f t="shared" si="11"/>
        <v>1</v>
      </c>
      <c r="G753">
        <v>225</v>
      </c>
      <c r="H753" s="119"/>
      <c r="I753" s="119"/>
      <c r="J753" s="119"/>
      <c r="K753" s="119"/>
      <c r="L753" s="53"/>
      <c r="M753" s="127"/>
    </row>
    <row r="754" spans="1:13">
      <c r="A754" s="118">
        <v>933</v>
      </c>
      <c r="B754" s="53" t="s">
        <v>158</v>
      </c>
      <c r="C754" s="83">
        <v>847</v>
      </c>
      <c r="D754" s="123">
        <v>40390</v>
      </c>
      <c r="E754" s="198">
        <f>VLOOKUP(A754,'Membership Details'!C:J,8,FALSE)</f>
        <v>39707</v>
      </c>
      <c r="F754" s="198" t="b">
        <f t="shared" si="11"/>
        <v>1</v>
      </c>
      <c r="G754">
        <v>200</v>
      </c>
      <c r="H754" s="119"/>
      <c r="I754" s="119"/>
      <c r="J754" s="119"/>
      <c r="K754" s="119"/>
      <c r="L754" s="53"/>
      <c r="M754" s="127"/>
    </row>
    <row r="755" spans="1:13">
      <c r="A755" s="118">
        <v>934</v>
      </c>
      <c r="B755" s="53" t="s">
        <v>158</v>
      </c>
      <c r="C755" s="83">
        <v>849</v>
      </c>
      <c r="D755" s="123">
        <v>40390</v>
      </c>
      <c r="E755" s="198">
        <f>VLOOKUP(A755,'Membership Details'!C:J,8,FALSE)</f>
        <v>36982</v>
      </c>
      <c r="F755" s="198" t="b">
        <f t="shared" si="11"/>
        <v>1</v>
      </c>
      <c r="G755">
        <v>622.29999999999995</v>
      </c>
      <c r="H755" s="119"/>
      <c r="I755" s="119"/>
      <c r="J755" s="119"/>
      <c r="K755" s="119"/>
      <c r="L755" s="53"/>
      <c r="M755" s="127"/>
    </row>
    <row r="756" spans="1:13">
      <c r="A756" s="118">
        <v>935</v>
      </c>
      <c r="B756" s="53" t="s">
        <v>158</v>
      </c>
      <c r="C756" s="83">
        <v>850</v>
      </c>
      <c r="D756" s="123">
        <v>40390</v>
      </c>
      <c r="E756" s="198">
        <f>VLOOKUP(A756,'Membership Details'!C:J,8,FALSE)</f>
        <v>39707</v>
      </c>
      <c r="F756" s="198" t="b">
        <f t="shared" si="11"/>
        <v>1</v>
      </c>
      <c r="G756">
        <v>2875.3</v>
      </c>
      <c r="H756" s="119"/>
      <c r="I756" s="119"/>
      <c r="J756" s="119"/>
      <c r="K756" s="119"/>
      <c r="L756" s="53"/>
      <c r="M756" s="127"/>
    </row>
    <row r="757" spans="1:13">
      <c r="A757" s="118">
        <v>936</v>
      </c>
      <c r="B757" s="53" t="s">
        <v>158</v>
      </c>
      <c r="C757" s="83">
        <v>851</v>
      </c>
      <c r="D757" s="123">
        <v>40390</v>
      </c>
      <c r="E757" s="198">
        <f>VLOOKUP(A757,'Membership Details'!C:J,8,FALSE)</f>
        <v>39707</v>
      </c>
      <c r="F757" s="198" t="b">
        <f t="shared" si="11"/>
        <v>1</v>
      </c>
      <c r="G757">
        <v>2016</v>
      </c>
      <c r="H757" s="119"/>
      <c r="I757" s="119"/>
      <c r="J757" s="119"/>
      <c r="K757" s="119"/>
      <c r="L757" s="53"/>
      <c r="M757" s="127"/>
    </row>
    <row r="758" spans="1:13">
      <c r="A758" s="118">
        <v>937</v>
      </c>
      <c r="B758" s="53" t="s">
        <v>158</v>
      </c>
      <c r="C758" s="83">
        <v>853</v>
      </c>
      <c r="D758" s="123">
        <v>40390</v>
      </c>
      <c r="E758" s="198">
        <f>VLOOKUP(A758,'Membership Details'!C:J,8,FALSE)</f>
        <v>36982</v>
      </c>
      <c r="F758" s="198" t="b">
        <f t="shared" si="11"/>
        <v>1</v>
      </c>
      <c r="G758">
        <v>1401</v>
      </c>
      <c r="H758" s="119"/>
      <c r="I758" s="119"/>
      <c r="J758" s="119"/>
      <c r="K758" s="119"/>
      <c r="L758" s="53"/>
      <c r="M758" s="127"/>
    </row>
    <row r="759" spans="1:13">
      <c r="A759" s="118">
        <v>938</v>
      </c>
      <c r="B759" s="53" t="s">
        <v>158</v>
      </c>
      <c r="C759" s="83">
        <v>854</v>
      </c>
      <c r="D759" s="123">
        <v>40390</v>
      </c>
      <c r="E759" s="198">
        <f>VLOOKUP(A759,'Membership Details'!C:J,8,FALSE)</f>
        <v>36982</v>
      </c>
      <c r="F759" s="198" t="b">
        <f t="shared" si="11"/>
        <v>1</v>
      </c>
      <c r="G759">
        <v>2135</v>
      </c>
      <c r="H759" s="119"/>
      <c r="I759" s="119"/>
      <c r="J759" s="119"/>
      <c r="K759" s="119"/>
      <c r="L759" s="53"/>
      <c r="M759" s="127"/>
    </row>
    <row r="760" spans="1:13">
      <c r="A760" s="118">
        <v>939</v>
      </c>
      <c r="B760" s="53" t="s">
        <v>158</v>
      </c>
      <c r="C760" s="83">
        <v>855</v>
      </c>
      <c r="D760" s="123">
        <v>40390</v>
      </c>
      <c r="E760" s="198">
        <f>VLOOKUP(A760,'Membership Details'!C:J,8,FALSE)</f>
        <v>36982</v>
      </c>
      <c r="F760" s="198" t="b">
        <f t="shared" si="11"/>
        <v>1</v>
      </c>
      <c r="G760">
        <v>1430</v>
      </c>
      <c r="H760" s="119"/>
      <c r="I760" s="119"/>
      <c r="J760" s="119"/>
      <c r="K760" s="119"/>
      <c r="L760" s="53"/>
      <c r="M760" s="127"/>
    </row>
    <row r="761" spans="1:13">
      <c r="A761" s="118">
        <v>940</v>
      </c>
      <c r="B761" s="53" t="s">
        <v>158</v>
      </c>
      <c r="C761" s="83">
        <v>856</v>
      </c>
      <c r="D761" s="123">
        <v>40390</v>
      </c>
      <c r="E761" s="198">
        <f>VLOOKUP(A761,'Membership Details'!C:J,8,FALSE)</f>
        <v>36982</v>
      </c>
      <c r="F761" s="198" t="b">
        <f t="shared" si="11"/>
        <v>1</v>
      </c>
      <c r="G761">
        <v>4431.75</v>
      </c>
      <c r="H761" s="119"/>
      <c r="I761" s="119"/>
      <c r="J761" s="119"/>
      <c r="K761" s="119"/>
      <c r="L761" s="53"/>
      <c r="M761" s="127"/>
    </row>
    <row r="762" spans="1:13">
      <c r="A762" s="118">
        <v>941</v>
      </c>
      <c r="B762" s="53" t="s">
        <v>158</v>
      </c>
      <c r="C762" s="83">
        <v>857</v>
      </c>
      <c r="D762" s="123">
        <v>40390</v>
      </c>
      <c r="E762" s="198">
        <f>VLOOKUP(A762,'Membership Details'!C:J,8,FALSE)</f>
        <v>36982</v>
      </c>
      <c r="F762" s="198" t="b">
        <f t="shared" si="11"/>
        <v>1</v>
      </c>
      <c r="G762">
        <v>208.45</v>
      </c>
      <c r="H762" s="119"/>
      <c r="I762" s="119"/>
      <c r="J762" s="119"/>
      <c r="K762" s="119"/>
      <c r="L762" s="53"/>
      <c r="M762" s="127"/>
    </row>
    <row r="763" spans="1:13">
      <c r="A763" s="118">
        <v>942</v>
      </c>
      <c r="B763" s="53" t="s">
        <v>158</v>
      </c>
      <c r="C763" s="83">
        <v>858</v>
      </c>
      <c r="D763" s="123">
        <v>40390</v>
      </c>
      <c r="E763" s="198">
        <f>VLOOKUP(A763,'Membership Details'!C:J,8,FALSE)</f>
        <v>36982</v>
      </c>
      <c r="F763" s="198" t="b">
        <f t="shared" si="11"/>
        <v>1</v>
      </c>
      <c r="G763">
        <v>740.75</v>
      </c>
      <c r="H763" s="119"/>
      <c r="I763" s="119"/>
      <c r="J763" s="119"/>
      <c r="K763" s="119"/>
      <c r="L763" s="53"/>
      <c r="M763" s="127"/>
    </row>
    <row r="764" spans="1:13">
      <c r="A764" s="118">
        <v>2274</v>
      </c>
      <c r="B764" s="53" t="s">
        <v>158</v>
      </c>
      <c r="C764" s="83">
        <v>859</v>
      </c>
      <c r="D764" s="123">
        <v>40390</v>
      </c>
      <c r="E764" s="198">
        <f>VLOOKUP(A764,'Membership Details'!C:J,8,FALSE)</f>
        <v>39707</v>
      </c>
      <c r="F764" s="198" t="b">
        <f t="shared" si="11"/>
        <v>1</v>
      </c>
      <c r="G764">
        <v>88</v>
      </c>
      <c r="H764" s="119"/>
      <c r="I764" s="119"/>
      <c r="J764" s="119"/>
      <c r="K764" s="119"/>
      <c r="L764" s="53"/>
      <c r="M764" s="127"/>
    </row>
    <row r="765" spans="1:13">
      <c r="A765" s="118">
        <v>944</v>
      </c>
      <c r="B765" s="53" t="s">
        <v>158</v>
      </c>
      <c r="C765" s="83">
        <v>861</v>
      </c>
      <c r="D765" s="123">
        <v>40390</v>
      </c>
      <c r="E765" s="198">
        <f>VLOOKUP(A765,'Membership Details'!C:J,8,FALSE)</f>
        <v>36982</v>
      </c>
      <c r="F765" s="198" t="b">
        <f t="shared" si="11"/>
        <v>1</v>
      </c>
      <c r="G765">
        <v>1750.5</v>
      </c>
      <c r="H765" s="119"/>
      <c r="I765" s="119"/>
      <c r="J765" s="119"/>
      <c r="K765" s="119"/>
      <c r="L765" s="53"/>
      <c r="M765" s="127"/>
    </row>
    <row r="766" spans="1:13">
      <c r="A766" s="118">
        <v>945</v>
      </c>
      <c r="B766" s="53" t="s">
        <v>158</v>
      </c>
      <c r="C766" s="83">
        <v>862</v>
      </c>
      <c r="D766" s="123">
        <v>40390</v>
      </c>
      <c r="E766" s="198">
        <f>VLOOKUP(A766,'Membership Details'!C:J,8,FALSE)</f>
        <v>36982</v>
      </c>
      <c r="F766" s="198" t="b">
        <f t="shared" si="11"/>
        <v>1</v>
      </c>
      <c r="G766">
        <v>778</v>
      </c>
      <c r="H766" s="119"/>
      <c r="I766" s="119"/>
      <c r="J766" s="119"/>
      <c r="K766" s="119"/>
      <c r="L766" s="53"/>
      <c r="M766" s="127"/>
    </row>
    <row r="767" spans="1:13">
      <c r="A767" s="118">
        <v>946</v>
      </c>
      <c r="B767" s="53" t="s">
        <v>158</v>
      </c>
      <c r="C767" s="83">
        <v>863</v>
      </c>
      <c r="D767" s="123">
        <v>40390</v>
      </c>
      <c r="E767" s="198">
        <f>VLOOKUP(A767,'Membership Details'!C:J,8,FALSE)</f>
        <v>36982</v>
      </c>
      <c r="F767" s="198" t="b">
        <f t="shared" si="11"/>
        <v>1</v>
      </c>
      <c r="G767">
        <v>765</v>
      </c>
      <c r="H767" s="119"/>
      <c r="I767" s="119"/>
      <c r="J767" s="119"/>
      <c r="K767" s="119"/>
      <c r="L767" s="53"/>
      <c r="M767" s="127"/>
    </row>
    <row r="768" spans="1:13">
      <c r="A768" s="118">
        <v>947</v>
      </c>
      <c r="B768" s="53" t="s">
        <v>158</v>
      </c>
      <c r="C768" s="83">
        <v>864</v>
      </c>
      <c r="D768" s="123">
        <v>40390</v>
      </c>
      <c r="E768" s="198">
        <f>VLOOKUP(A768,'Membership Details'!C:J,8,FALSE)</f>
        <v>39707</v>
      </c>
      <c r="F768" s="198" t="b">
        <f t="shared" si="11"/>
        <v>1</v>
      </c>
      <c r="G768">
        <v>332.18</v>
      </c>
      <c r="H768" s="119"/>
      <c r="I768" s="119"/>
      <c r="J768" s="119"/>
      <c r="K768" s="119"/>
      <c r="L768" s="53"/>
      <c r="M768" s="127"/>
    </row>
    <row r="769" spans="1:13">
      <c r="A769" s="118">
        <v>948</v>
      </c>
      <c r="B769" s="53" t="s">
        <v>158</v>
      </c>
      <c r="C769" s="83">
        <v>865</v>
      </c>
      <c r="D769" s="123">
        <v>40390</v>
      </c>
      <c r="E769" s="198">
        <f>VLOOKUP(A769,'Membership Details'!C:J,8,FALSE)</f>
        <v>36982</v>
      </c>
      <c r="F769" s="198" t="b">
        <f t="shared" si="11"/>
        <v>1</v>
      </c>
      <c r="G769">
        <v>641</v>
      </c>
      <c r="H769" s="119"/>
      <c r="I769" s="119"/>
      <c r="J769" s="119"/>
      <c r="K769" s="119"/>
      <c r="L769" s="53"/>
      <c r="M769" s="127"/>
    </row>
    <row r="770" spans="1:13">
      <c r="A770" s="118">
        <v>949</v>
      </c>
      <c r="B770" s="53" t="s">
        <v>158</v>
      </c>
      <c r="C770" s="83">
        <v>866</v>
      </c>
      <c r="D770" s="123">
        <v>40390</v>
      </c>
      <c r="E770" s="198">
        <f>VLOOKUP(A770,'Membership Details'!C:J,8,FALSE)</f>
        <v>39707</v>
      </c>
      <c r="F770" s="198" t="b">
        <f t="shared" si="11"/>
        <v>1</v>
      </c>
      <c r="G770">
        <v>812</v>
      </c>
      <c r="H770" s="119"/>
      <c r="I770" s="119"/>
      <c r="J770" s="119"/>
      <c r="K770" s="119"/>
      <c r="L770" s="53"/>
      <c r="M770" s="127"/>
    </row>
    <row r="771" spans="1:13">
      <c r="A771" s="118">
        <v>950</v>
      </c>
      <c r="B771" s="53" t="s">
        <v>158</v>
      </c>
      <c r="C771" s="83">
        <v>867</v>
      </c>
      <c r="D771" s="123">
        <v>40390</v>
      </c>
      <c r="E771" s="198">
        <f>VLOOKUP(A771,'Membership Details'!C:J,8,FALSE)</f>
        <v>39707</v>
      </c>
      <c r="F771" s="198" t="b">
        <f t="shared" ref="F771:F834" si="12">D771&gt;=E771</f>
        <v>1</v>
      </c>
      <c r="G771">
        <v>308</v>
      </c>
      <c r="H771" s="119"/>
      <c r="I771" s="119"/>
      <c r="J771" s="119"/>
      <c r="K771" s="119"/>
      <c r="L771" s="53"/>
      <c r="M771" s="127"/>
    </row>
    <row r="772" spans="1:13">
      <c r="A772" s="118">
        <v>12</v>
      </c>
      <c r="B772" s="53" t="s">
        <v>158</v>
      </c>
      <c r="C772" s="83">
        <v>868</v>
      </c>
      <c r="D772" s="123">
        <v>40390</v>
      </c>
      <c r="E772" s="198">
        <f>VLOOKUP(A772,'Membership Details'!C:J,8,FALSE)</f>
        <v>36982</v>
      </c>
      <c r="F772" s="198" t="b">
        <f t="shared" si="12"/>
        <v>1</v>
      </c>
      <c r="G772">
        <v>397.7</v>
      </c>
      <c r="H772" s="119"/>
      <c r="I772" s="119"/>
      <c r="J772" s="119"/>
      <c r="K772" s="119"/>
      <c r="L772" s="53"/>
      <c r="M772" s="127"/>
    </row>
    <row r="773" spans="1:13">
      <c r="A773" s="118">
        <v>952</v>
      </c>
      <c r="B773" s="53" t="s">
        <v>158</v>
      </c>
      <c r="C773" s="83">
        <v>869</v>
      </c>
      <c r="D773" s="123">
        <v>40390</v>
      </c>
      <c r="E773" s="198">
        <f>VLOOKUP(A773,'Membership Details'!C:J,8,FALSE)</f>
        <v>36982</v>
      </c>
      <c r="F773" s="198" t="b">
        <f t="shared" si="12"/>
        <v>1</v>
      </c>
      <c r="G773">
        <v>1008.5</v>
      </c>
      <c r="H773" s="119"/>
      <c r="I773" s="119"/>
      <c r="J773" s="119"/>
      <c r="K773" s="119"/>
      <c r="L773" s="53"/>
      <c r="M773" s="127"/>
    </row>
    <row r="774" spans="1:13">
      <c r="A774" s="118">
        <v>953</v>
      </c>
      <c r="B774" s="53" t="s">
        <v>158</v>
      </c>
      <c r="C774" s="83">
        <v>870</v>
      </c>
      <c r="D774" s="123">
        <v>40390</v>
      </c>
      <c r="E774" s="198">
        <f>VLOOKUP(A774,'Membership Details'!C:J,8,FALSE)</f>
        <v>36982</v>
      </c>
      <c r="F774" s="198" t="b">
        <f t="shared" si="12"/>
        <v>1</v>
      </c>
      <c r="G774">
        <v>1142</v>
      </c>
      <c r="H774" s="119"/>
      <c r="I774" s="119"/>
      <c r="J774" s="119"/>
      <c r="K774" s="119"/>
      <c r="L774" s="53"/>
      <c r="M774" s="127"/>
    </row>
    <row r="775" spans="1:13">
      <c r="A775" s="118">
        <v>954</v>
      </c>
      <c r="B775" s="53" t="s">
        <v>158</v>
      </c>
      <c r="C775" s="83">
        <v>871</v>
      </c>
      <c r="D775" s="123">
        <v>40390</v>
      </c>
      <c r="E775" s="198">
        <f>VLOOKUP(A775,'Membership Details'!C:J,8,FALSE)</f>
        <v>39707</v>
      </c>
      <c r="F775" s="198" t="b">
        <f t="shared" si="12"/>
        <v>1</v>
      </c>
      <c r="G775">
        <v>236</v>
      </c>
      <c r="H775" s="119"/>
      <c r="I775" s="119"/>
      <c r="J775" s="119"/>
      <c r="K775" s="119"/>
      <c r="L775" s="53"/>
      <c r="M775" s="127"/>
    </row>
    <row r="776" spans="1:13">
      <c r="A776" s="118">
        <v>955</v>
      </c>
      <c r="B776" s="53" t="s">
        <v>158</v>
      </c>
      <c r="C776" s="83">
        <v>872</v>
      </c>
      <c r="D776" s="123">
        <v>40390</v>
      </c>
      <c r="E776" s="198">
        <f>VLOOKUP(A776,'Membership Details'!C:J,8,FALSE)</f>
        <v>36982</v>
      </c>
      <c r="F776" s="198" t="b">
        <f t="shared" si="12"/>
        <v>1</v>
      </c>
      <c r="G776">
        <v>352.75</v>
      </c>
      <c r="H776" s="119"/>
      <c r="I776" s="119"/>
      <c r="J776" s="119"/>
      <c r="K776" s="119"/>
      <c r="L776" s="53"/>
      <c r="M776" s="127"/>
    </row>
    <row r="777" spans="1:13">
      <c r="A777" s="118">
        <v>956</v>
      </c>
      <c r="B777" s="53" t="s">
        <v>158</v>
      </c>
      <c r="C777" s="83">
        <v>873</v>
      </c>
      <c r="D777" s="123">
        <v>40390</v>
      </c>
      <c r="E777" s="198">
        <f>VLOOKUP(A777,'Membership Details'!C:J,8,FALSE)</f>
        <v>39707</v>
      </c>
      <c r="F777" s="198" t="b">
        <f t="shared" si="12"/>
        <v>1</v>
      </c>
      <c r="G777">
        <v>275</v>
      </c>
      <c r="H777" s="119"/>
      <c r="I777" s="119"/>
      <c r="J777" s="119"/>
      <c r="K777" s="119"/>
      <c r="L777" s="53"/>
      <c r="M777" s="127"/>
    </row>
    <row r="778" spans="1:13">
      <c r="A778" s="118">
        <v>957</v>
      </c>
      <c r="B778" s="53" t="s">
        <v>158</v>
      </c>
      <c r="C778" s="83">
        <v>874</v>
      </c>
      <c r="D778" s="123">
        <v>40390</v>
      </c>
      <c r="E778" s="198">
        <f>VLOOKUP(A778,'Membership Details'!C:J,8,FALSE)</f>
        <v>36982</v>
      </c>
      <c r="F778" s="198" t="b">
        <f t="shared" si="12"/>
        <v>1</v>
      </c>
      <c r="G778">
        <v>730</v>
      </c>
      <c r="H778" s="119"/>
      <c r="I778" s="119"/>
      <c r="J778" s="119"/>
      <c r="K778" s="119"/>
      <c r="L778" s="53"/>
      <c r="M778" s="127"/>
    </row>
    <row r="779" spans="1:13">
      <c r="A779" s="118">
        <v>958</v>
      </c>
      <c r="B779" s="53" t="s">
        <v>158</v>
      </c>
      <c r="C779" s="83">
        <v>875</v>
      </c>
      <c r="D779" s="123">
        <v>40390</v>
      </c>
      <c r="E779" s="198">
        <f>VLOOKUP(A779,'Membership Details'!C:J,8,FALSE)</f>
        <v>36982</v>
      </c>
      <c r="F779" s="198" t="b">
        <f t="shared" si="12"/>
        <v>1</v>
      </c>
      <c r="G779">
        <v>2649</v>
      </c>
      <c r="H779" s="119"/>
      <c r="I779" s="119"/>
      <c r="J779" s="119"/>
      <c r="K779" s="119"/>
      <c r="L779" s="53"/>
      <c r="M779" s="127"/>
    </row>
    <row r="780" spans="1:13">
      <c r="A780" s="118">
        <v>959</v>
      </c>
      <c r="B780" s="53" t="s">
        <v>158</v>
      </c>
      <c r="C780" s="83">
        <v>876</v>
      </c>
      <c r="D780" s="123">
        <v>40390</v>
      </c>
      <c r="E780" s="198">
        <f>VLOOKUP(A780,'Membership Details'!C:J,8,FALSE)</f>
        <v>36982</v>
      </c>
      <c r="F780" s="198" t="b">
        <f t="shared" si="12"/>
        <v>1</v>
      </c>
      <c r="G780">
        <v>411</v>
      </c>
      <c r="H780" s="119"/>
      <c r="I780" s="119"/>
      <c r="J780" s="119"/>
      <c r="K780" s="119"/>
      <c r="L780" s="53"/>
      <c r="M780" s="127"/>
    </row>
    <row r="781" spans="1:13">
      <c r="A781" s="118">
        <v>960</v>
      </c>
      <c r="B781" s="53" t="s">
        <v>158</v>
      </c>
      <c r="C781" s="83">
        <v>877</v>
      </c>
      <c r="D781" s="123">
        <v>40390</v>
      </c>
      <c r="E781" s="198">
        <f>VLOOKUP(A781,'Membership Details'!C:J,8,FALSE)</f>
        <v>39707</v>
      </c>
      <c r="F781" s="198" t="b">
        <f t="shared" si="12"/>
        <v>1</v>
      </c>
      <c r="G781">
        <v>6613</v>
      </c>
      <c r="H781" s="119"/>
      <c r="I781" s="119"/>
      <c r="J781" s="119"/>
      <c r="K781" s="119"/>
      <c r="L781" s="53"/>
      <c r="M781" s="127"/>
    </row>
    <row r="782" spans="1:13">
      <c r="A782" s="118">
        <v>961</v>
      </c>
      <c r="B782" s="53" t="s">
        <v>158</v>
      </c>
      <c r="C782" s="83">
        <v>878</v>
      </c>
      <c r="D782" s="123">
        <v>40390</v>
      </c>
      <c r="E782" s="198">
        <f>VLOOKUP(A782,'Membership Details'!C:J,8,FALSE)</f>
        <v>39707</v>
      </c>
      <c r="F782" s="198" t="b">
        <f t="shared" si="12"/>
        <v>1</v>
      </c>
      <c r="G782">
        <v>5685</v>
      </c>
      <c r="H782" s="119"/>
      <c r="I782" s="119"/>
      <c r="J782" s="119"/>
      <c r="K782" s="119"/>
      <c r="L782" s="53"/>
      <c r="M782" s="127"/>
    </row>
    <row r="783" spans="1:13">
      <c r="A783" s="118">
        <v>962</v>
      </c>
      <c r="B783" s="53" t="s">
        <v>158</v>
      </c>
      <c r="C783" s="83">
        <v>879</v>
      </c>
      <c r="D783" s="123">
        <v>40390</v>
      </c>
      <c r="E783" s="198">
        <f>VLOOKUP(A783,'Membership Details'!C:J,8,FALSE)</f>
        <v>36982</v>
      </c>
      <c r="F783" s="198" t="b">
        <f t="shared" si="12"/>
        <v>1</v>
      </c>
      <c r="G783">
        <v>11752</v>
      </c>
      <c r="H783" s="119"/>
      <c r="I783" s="119"/>
      <c r="J783" s="119"/>
      <c r="K783" s="119"/>
      <c r="L783" s="53"/>
      <c r="M783" s="127"/>
    </row>
    <row r="784" spans="1:13">
      <c r="A784" s="118">
        <v>963</v>
      </c>
      <c r="B784" s="53" t="s">
        <v>158</v>
      </c>
      <c r="C784" s="83">
        <v>880</v>
      </c>
      <c r="D784" s="123">
        <v>40390</v>
      </c>
      <c r="E784" s="198">
        <f>VLOOKUP(A784,'Membership Details'!C:J,8,FALSE)</f>
        <v>39707</v>
      </c>
      <c r="F784" s="198" t="b">
        <f t="shared" si="12"/>
        <v>1</v>
      </c>
      <c r="G784">
        <v>1662</v>
      </c>
      <c r="H784" s="119"/>
      <c r="I784" s="119"/>
      <c r="J784" s="119"/>
      <c r="K784" s="119"/>
      <c r="L784" s="53"/>
      <c r="M784" s="127"/>
    </row>
    <row r="785" spans="1:13">
      <c r="A785" s="118">
        <v>964</v>
      </c>
      <c r="B785" s="53" t="s">
        <v>158</v>
      </c>
      <c r="C785" s="83">
        <v>881</v>
      </c>
      <c r="D785" s="123">
        <v>40390</v>
      </c>
      <c r="E785" s="198">
        <f>VLOOKUP(A785,'Membership Details'!C:J,8,FALSE)</f>
        <v>36982</v>
      </c>
      <c r="F785" s="198" t="b">
        <f t="shared" si="12"/>
        <v>1</v>
      </c>
      <c r="G785">
        <v>3475.65</v>
      </c>
      <c r="H785" s="119"/>
      <c r="I785" s="119"/>
      <c r="J785" s="119"/>
      <c r="K785" s="119"/>
      <c r="L785" s="53"/>
      <c r="M785" s="127"/>
    </row>
    <row r="786" spans="1:13">
      <c r="A786" s="118">
        <v>965</v>
      </c>
      <c r="B786" s="53" t="s">
        <v>158</v>
      </c>
      <c r="C786" s="83">
        <v>882</v>
      </c>
      <c r="D786" s="123">
        <v>40390</v>
      </c>
      <c r="E786" s="198">
        <f>VLOOKUP(A786,'Membership Details'!C:J,8,FALSE)</f>
        <v>36982</v>
      </c>
      <c r="F786" s="198" t="b">
        <f t="shared" si="12"/>
        <v>1</v>
      </c>
      <c r="G786">
        <v>621</v>
      </c>
      <c r="H786" s="119"/>
      <c r="I786" s="119"/>
      <c r="J786" s="119"/>
      <c r="K786" s="119"/>
      <c r="L786" s="53"/>
      <c r="M786" s="127"/>
    </row>
    <row r="787" spans="1:13">
      <c r="A787" s="118">
        <v>966</v>
      </c>
      <c r="B787" s="53" t="s">
        <v>158</v>
      </c>
      <c r="C787" s="83">
        <v>883</v>
      </c>
      <c r="D787" s="123">
        <v>40390</v>
      </c>
      <c r="E787" s="198">
        <f>VLOOKUP(A787,'Membership Details'!C:J,8,FALSE)</f>
        <v>39707</v>
      </c>
      <c r="F787" s="198" t="b">
        <f t="shared" si="12"/>
        <v>1</v>
      </c>
      <c r="G787">
        <v>312</v>
      </c>
      <c r="H787" s="119"/>
      <c r="I787" s="119"/>
      <c r="J787" s="119"/>
      <c r="K787" s="119"/>
      <c r="L787" s="53"/>
      <c r="M787" s="127"/>
    </row>
    <row r="788" spans="1:13">
      <c r="A788" s="118">
        <v>967</v>
      </c>
      <c r="B788" s="53" t="s">
        <v>158</v>
      </c>
      <c r="C788" s="83">
        <v>884</v>
      </c>
      <c r="D788" s="123">
        <v>40390</v>
      </c>
      <c r="E788" s="198">
        <f>VLOOKUP(A788,'Membership Details'!C:J,8,FALSE)</f>
        <v>36982</v>
      </c>
      <c r="F788" s="198" t="b">
        <f t="shared" si="12"/>
        <v>1</v>
      </c>
      <c r="G788">
        <v>4061</v>
      </c>
      <c r="H788" s="119"/>
      <c r="I788" s="119"/>
      <c r="J788" s="119"/>
      <c r="K788" s="119"/>
      <c r="L788" s="53"/>
      <c r="M788" s="127"/>
    </row>
    <row r="789" spans="1:13">
      <c r="A789" s="118">
        <v>968</v>
      </c>
      <c r="B789" s="53" t="s">
        <v>158</v>
      </c>
      <c r="C789" s="83">
        <v>885</v>
      </c>
      <c r="D789" s="123">
        <v>40390</v>
      </c>
      <c r="E789" s="198">
        <f>VLOOKUP(A789,'Membership Details'!C:J,8,FALSE)</f>
        <v>39707</v>
      </c>
      <c r="F789" s="198" t="b">
        <f t="shared" si="12"/>
        <v>1</v>
      </c>
      <c r="G789">
        <v>277</v>
      </c>
      <c r="H789" s="119"/>
      <c r="I789" s="119"/>
      <c r="J789" s="119"/>
      <c r="K789" s="119"/>
      <c r="L789" s="53"/>
      <c r="M789" s="127"/>
    </row>
    <row r="790" spans="1:13">
      <c r="A790" s="118">
        <v>152</v>
      </c>
      <c r="B790" s="53" t="s">
        <v>158</v>
      </c>
      <c r="C790" s="83">
        <v>886</v>
      </c>
      <c r="D790" s="123">
        <v>40390</v>
      </c>
      <c r="E790" s="198">
        <f>VLOOKUP(A790,'Membership Details'!C:J,8,FALSE)</f>
        <v>39707</v>
      </c>
      <c r="F790" s="198" t="b">
        <f t="shared" si="12"/>
        <v>1</v>
      </c>
      <c r="G790">
        <v>3800.7</v>
      </c>
      <c r="H790" s="119"/>
      <c r="I790" s="119"/>
      <c r="J790" s="119"/>
      <c r="K790" s="119"/>
      <c r="L790" s="53"/>
      <c r="M790" s="127"/>
    </row>
    <row r="791" spans="1:13">
      <c r="A791" s="118">
        <v>970</v>
      </c>
      <c r="B791" s="53" t="s">
        <v>158</v>
      </c>
      <c r="C791" s="83">
        <v>887</v>
      </c>
      <c r="D791" s="123">
        <v>40390</v>
      </c>
      <c r="E791" s="198">
        <f>VLOOKUP(A791,'Membership Details'!C:J,8,FALSE)</f>
        <v>36982</v>
      </c>
      <c r="F791" s="198" t="b">
        <f t="shared" si="12"/>
        <v>1</v>
      </c>
      <c r="G791">
        <v>3485</v>
      </c>
      <c r="H791" s="119"/>
      <c r="I791" s="119"/>
      <c r="J791" s="119"/>
      <c r="K791" s="119"/>
      <c r="L791" s="53"/>
      <c r="M791" s="127"/>
    </row>
    <row r="792" spans="1:13">
      <c r="A792" s="118">
        <v>951</v>
      </c>
      <c r="B792" s="53" t="s">
        <v>158</v>
      </c>
      <c r="C792" s="83">
        <v>888</v>
      </c>
      <c r="D792" s="123">
        <v>40390</v>
      </c>
      <c r="E792" s="198">
        <f>VLOOKUP(A792,'Membership Details'!C:J,8,FALSE)</f>
        <v>36982</v>
      </c>
      <c r="F792" s="198" t="b">
        <f t="shared" si="12"/>
        <v>1</v>
      </c>
      <c r="G792">
        <v>3415</v>
      </c>
      <c r="H792" s="119"/>
      <c r="I792" s="119"/>
      <c r="J792" s="119"/>
      <c r="K792" s="119"/>
      <c r="L792" s="53"/>
      <c r="M792" s="127"/>
    </row>
    <row r="793" spans="1:13">
      <c r="A793" s="118">
        <v>971</v>
      </c>
      <c r="B793" s="53" t="s">
        <v>158</v>
      </c>
      <c r="C793" s="83">
        <v>889</v>
      </c>
      <c r="D793" s="123">
        <v>40390</v>
      </c>
      <c r="E793" s="198">
        <f>VLOOKUP(A793,'Membership Details'!C:J,8,FALSE)</f>
        <v>39707</v>
      </c>
      <c r="F793" s="198" t="b">
        <f t="shared" si="12"/>
        <v>1</v>
      </c>
      <c r="G793">
        <v>3533</v>
      </c>
      <c r="H793" s="119"/>
      <c r="I793" s="119"/>
      <c r="J793" s="119"/>
      <c r="K793" s="119"/>
      <c r="L793" s="53"/>
      <c r="M793" s="127"/>
    </row>
    <row r="794" spans="1:13">
      <c r="A794" s="118">
        <v>972</v>
      </c>
      <c r="B794" s="53" t="s">
        <v>158</v>
      </c>
      <c r="C794" s="83">
        <v>890</v>
      </c>
      <c r="D794" s="123">
        <v>40390</v>
      </c>
      <c r="E794" s="198">
        <f>VLOOKUP(A794,'Membership Details'!C:J,8,FALSE)</f>
        <v>36982</v>
      </c>
      <c r="F794" s="198" t="b">
        <f t="shared" si="12"/>
        <v>1</v>
      </c>
      <c r="G794">
        <v>1676</v>
      </c>
      <c r="H794" s="119"/>
      <c r="I794" s="119"/>
      <c r="J794" s="119"/>
      <c r="K794" s="119"/>
      <c r="L794" s="53"/>
      <c r="M794" s="127"/>
    </row>
    <row r="795" spans="1:13">
      <c r="A795" s="118">
        <v>973</v>
      </c>
      <c r="B795" s="53" t="s">
        <v>158</v>
      </c>
      <c r="C795" s="83">
        <v>891</v>
      </c>
      <c r="D795" s="123">
        <v>40390</v>
      </c>
      <c r="E795" s="198">
        <f>VLOOKUP(A795,'Membership Details'!C:J,8,FALSE)</f>
        <v>39707</v>
      </c>
      <c r="F795" s="198" t="b">
        <f t="shared" si="12"/>
        <v>1</v>
      </c>
      <c r="G795">
        <v>600</v>
      </c>
      <c r="H795" s="119"/>
      <c r="I795" s="119"/>
      <c r="J795" s="119"/>
      <c r="K795" s="119"/>
      <c r="L795" s="53"/>
      <c r="M795" s="127"/>
    </row>
    <row r="796" spans="1:13">
      <c r="A796" s="118">
        <v>974</v>
      </c>
      <c r="B796" s="53" t="s">
        <v>158</v>
      </c>
      <c r="C796" s="83">
        <v>892</v>
      </c>
      <c r="D796" s="123">
        <v>40390</v>
      </c>
      <c r="E796" s="198">
        <f>VLOOKUP(A796,'Membership Details'!C:J,8,FALSE)</f>
        <v>36982</v>
      </c>
      <c r="F796" s="198" t="b">
        <f t="shared" si="12"/>
        <v>1</v>
      </c>
      <c r="G796">
        <v>1341</v>
      </c>
      <c r="H796" s="119"/>
      <c r="I796" s="119"/>
      <c r="J796" s="119"/>
      <c r="K796" s="119"/>
      <c r="L796" s="53"/>
      <c r="M796" s="127"/>
    </row>
    <row r="797" spans="1:13">
      <c r="A797" s="118">
        <v>975</v>
      </c>
      <c r="B797" s="53" t="s">
        <v>158</v>
      </c>
      <c r="C797" s="83">
        <v>893</v>
      </c>
      <c r="D797" s="123">
        <v>40390</v>
      </c>
      <c r="E797" s="198">
        <f>VLOOKUP(A797,'Membership Details'!C:J,8,FALSE)</f>
        <v>36982</v>
      </c>
      <c r="F797" s="198" t="b">
        <f t="shared" si="12"/>
        <v>1</v>
      </c>
      <c r="G797">
        <v>791</v>
      </c>
      <c r="H797" s="119"/>
      <c r="I797" s="119"/>
      <c r="J797" s="119"/>
      <c r="K797" s="119"/>
      <c r="L797" s="53"/>
      <c r="M797" s="127"/>
    </row>
    <row r="798" spans="1:13">
      <c r="A798" s="118">
        <v>976</v>
      </c>
      <c r="B798" s="53" t="s">
        <v>158</v>
      </c>
      <c r="C798" s="83">
        <v>894</v>
      </c>
      <c r="D798" s="123">
        <v>40390</v>
      </c>
      <c r="E798" s="198">
        <f>VLOOKUP(A798,'Membership Details'!C:J,8,FALSE)</f>
        <v>39707</v>
      </c>
      <c r="F798" s="198" t="b">
        <f t="shared" si="12"/>
        <v>1</v>
      </c>
      <c r="G798">
        <v>589.29999999999995</v>
      </c>
      <c r="H798" s="119"/>
      <c r="I798" s="119"/>
      <c r="J798" s="119"/>
      <c r="K798" s="119"/>
      <c r="L798" s="53"/>
      <c r="M798" s="127"/>
    </row>
    <row r="799" spans="1:13">
      <c r="A799" s="118">
        <v>156</v>
      </c>
      <c r="B799" s="53" t="s">
        <v>158</v>
      </c>
      <c r="C799" s="83">
        <v>895</v>
      </c>
      <c r="D799" s="123">
        <v>40390</v>
      </c>
      <c r="E799" s="198">
        <f>VLOOKUP(A799,'Membership Details'!C:J,8,FALSE)</f>
        <v>39707</v>
      </c>
      <c r="F799" s="198" t="b">
        <f t="shared" si="12"/>
        <v>1</v>
      </c>
      <c r="G799">
        <v>4789</v>
      </c>
      <c r="H799" s="119"/>
      <c r="I799" s="119"/>
      <c r="J799" s="119"/>
      <c r="K799" s="119"/>
      <c r="L799" s="53"/>
      <c r="M799" s="127"/>
    </row>
    <row r="800" spans="1:13">
      <c r="A800" s="118">
        <v>977</v>
      </c>
      <c r="B800" s="53" t="s">
        <v>158</v>
      </c>
      <c r="C800" s="83">
        <v>896</v>
      </c>
      <c r="D800" s="123">
        <v>40390</v>
      </c>
      <c r="E800" s="198">
        <f>VLOOKUP(A800,'Membership Details'!C:J,8,FALSE)</f>
        <v>36982</v>
      </c>
      <c r="F800" s="198" t="b">
        <f t="shared" si="12"/>
        <v>1</v>
      </c>
      <c r="G800">
        <v>7631</v>
      </c>
      <c r="H800" s="119"/>
      <c r="I800" s="119"/>
      <c r="J800" s="119"/>
      <c r="K800" s="119"/>
      <c r="L800" s="53"/>
      <c r="M800" s="127"/>
    </row>
    <row r="801" spans="1:13">
      <c r="A801" s="118">
        <v>978</v>
      </c>
      <c r="B801" s="53" t="s">
        <v>158</v>
      </c>
      <c r="C801" s="83">
        <v>897</v>
      </c>
      <c r="D801" s="123">
        <v>40390</v>
      </c>
      <c r="E801" s="198">
        <f>VLOOKUP(A801,'Membership Details'!C:J,8,FALSE)</f>
        <v>36982</v>
      </c>
      <c r="F801" s="198" t="b">
        <f t="shared" si="12"/>
        <v>1</v>
      </c>
      <c r="G801">
        <v>519</v>
      </c>
      <c r="H801" s="119"/>
      <c r="I801" s="119"/>
      <c r="J801" s="119"/>
      <c r="K801" s="119"/>
      <c r="L801" s="53"/>
      <c r="M801" s="127"/>
    </row>
    <row r="802" spans="1:13">
      <c r="A802" s="118">
        <v>979</v>
      </c>
      <c r="B802" s="53" t="s">
        <v>158</v>
      </c>
      <c r="C802" s="83">
        <v>898</v>
      </c>
      <c r="D802" s="123">
        <v>40390</v>
      </c>
      <c r="E802" s="198">
        <f>VLOOKUP(A802,'Membership Details'!C:J,8,FALSE)</f>
        <v>36982</v>
      </c>
      <c r="F802" s="198" t="b">
        <f t="shared" si="12"/>
        <v>1</v>
      </c>
      <c r="G802">
        <v>803</v>
      </c>
      <c r="H802" s="119"/>
      <c r="I802" s="119"/>
      <c r="J802" s="119"/>
      <c r="K802" s="119"/>
      <c r="L802" s="53"/>
      <c r="M802" s="127"/>
    </row>
    <row r="803" spans="1:13">
      <c r="A803" s="118">
        <v>64</v>
      </c>
      <c r="B803" s="53" t="s">
        <v>158</v>
      </c>
      <c r="C803" s="83">
        <v>899</v>
      </c>
      <c r="D803" s="123">
        <v>40390</v>
      </c>
      <c r="E803" s="198">
        <f>VLOOKUP(A803,'Membership Details'!C:J,8,FALSE)</f>
        <v>36982</v>
      </c>
      <c r="F803" s="198" t="b">
        <f t="shared" si="12"/>
        <v>1</v>
      </c>
      <c r="G803">
        <v>3844</v>
      </c>
      <c r="H803" s="119"/>
      <c r="I803" s="119"/>
      <c r="J803" s="119"/>
      <c r="K803" s="119"/>
      <c r="L803" s="53"/>
      <c r="M803" s="127"/>
    </row>
    <row r="804" spans="1:13">
      <c r="A804" s="118">
        <v>63</v>
      </c>
      <c r="B804" s="53" t="s">
        <v>158</v>
      </c>
      <c r="C804" s="83">
        <v>900</v>
      </c>
      <c r="D804" s="123">
        <v>40390</v>
      </c>
      <c r="E804" s="198">
        <f>VLOOKUP(A804,'Membership Details'!C:J,8,FALSE)</f>
        <v>39707</v>
      </c>
      <c r="F804" s="198" t="b">
        <f t="shared" si="12"/>
        <v>1</v>
      </c>
      <c r="G804">
        <v>388.8</v>
      </c>
      <c r="H804" s="119"/>
      <c r="I804" s="119"/>
      <c r="J804" s="119"/>
      <c r="K804" s="119"/>
      <c r="L804" s="53"/>
      <c r="M804" s="127"/>
    </row>
    <row r="805" spans="1:13">
      <c r="A805" s="118">
        <v>108</v>
      </c>
      <c r="B805" s="53" t="s">
        <v>158</v>
      </c>
      <c r="C805" s="83">
        <v>901</v>
      </c>
      <c r="D805" s="123">
        <v>40390</v>
      </c>
      <c r="E805" s="198">
        <f>VLOOKUP(A805,'Membership Details'!C:J,8,FALSE)</f>
        <v>36982</v>
      </c>
      <c r="F805" s="198" t="b">
        <f t="shared" si="12"/>
        <v>1</v>
      </c>
      <c r="G805">
        <v>1669</v>
      </c>
      <c r="H805" s="119"/>
      <c r="I805" s="119"/>
      <c r="J805" s="119"/>
      <c r="K805" s="119"/>
      <c r="L805" s="53"/>
      <c r="M805" s="127"/>
    </row>
    <row r="806" spans="1:13">
      <c r="A806" s="118">
        <v>980</v>
      </c>
      <c r="B806" s="53" t="s">
        <v>158</v>
      </c>
      <c r="C806" s="83">
        <v>902</v>
      </c>
      <c r="D806" s="123">
        <v>40390</v>
      </c>
      <c r="E806" s="198">
        <f>VLOOKUP(A806,'Membership Details'!C:J,8,FALSE)</f>
        <v>36982</v>
      </c>
      <c r="F806" s="198" t="b">
        <f t="shared" si="12"/>
        <v>1</v>
      </c>
      <c r="G806">
        <v>25686</v>
      </c>
      <c r="H806" s="119"/>
      <c r="I806" s="119"/>
      <c r="J806" s="119"/>
      <c r="K806" s="119"/>
      <c r="L806" s="53"/>
      <c r="M806" s="127"/>
    </row>
    <row r="807" spans="1:13">
      <c r="A807" s="118">
        <v>981</v>
      </c>
      <c r="B807" s="53" t="s">
        <v>158</v>
      </c>
      <c r="C807" s="83">
        <v>903</v>
      </c>
      <c r="D807" s="123">
        <v>40390</v>
      </c>
      <c r="E807" s="198">
        <f>VLOOKUP(A807,'Membership Details'!C:J,8,FALSE)</f>
        <v>36982</v>
      </c>
      <c r="F807" s="198" t="b">
        <f t="shared" si="12"/>
        <v>1</v>
      </c>
      <c r="G807">
        <v>10242</v>
      </c>
      <c r="H807" s="119"/>
      <c r="I807" s="119"/>
      <c r="J807" s="119"/>
      <c r="K807" s="119"/>
      <c r="L807" s="53"/>
      <c r="M807" s="127"/>
    </row>
    <row r="808" spans="1:13">
      <c r="A808" s="118">
        <v>247</v>
      </c>
      <c r="B808" s="53" t="s">
        <v>158</v>
      </c>
      <c r="C808" s="83">
        <v>904</v>
      </c>
      <c r="D808" s="123">
        <v>40390</v>
      </c>
      <c r="E808" s="198">
        <f>VLOOKUP(A808,'Membership Details'!C:J,8,FALSE)</f>
        <v>34912</v>
      </c>
      <c r="F808" s="198" t="b">
        <f t="shared" si="12"/>
        <v>1</v>
      </c>
      <c r="G808">
        <v>515</v>
      </c>
      <c r="H808" s="119"/>
      <c r="I808" s="119"/>
      <c r="J808" s="119"/>
      <c r="K808" s="119"/>
      <c r="L808" s="53"/>
      <c r="M808" s="127"/>
    </row>
    <row r="809" spans="1:13">
      <c r="A809" s="118">
        <v>245</v>
      </c>
      <c r="B809" s="53" t="s">
        <v>158</v>
      </c>
      <c r="C809" s="83">
        <v>905</v>
      </c>
      <c r="D809" s="123">
        <v>40390</v>
      </c>
      <c r="E809" s="198">
        <f>VLOOKUP(A809,'Membership Details'!C:J,8,FALSE)</f>
        <v>36982</v>
      </c>
      <c r="F809" s="198" t="b">
        <f t="shared" si="12"/>
        <v>1</v>
      </c>
      <c r="G809">
        <v>2704.5</v>
      </c>
      <c r="H809" s="119"/>
      <c r="I809" s="119"/>
      <c r="J809" s="119"/>
      <c r="K809" s="119"/>
      <c r="L809" s="53"/>
      <c r="M809" s="127"/>
    </row>
    <row r="810" spans="1:13">
      <c r="A810" s="118">
        <v>982</v>
      </c>
      <c r="B810" s="53" t="s">
        <v>158</v>
      </c>
      <c r="C810" s="83">
        <v>906</v>
      </c>
      <c r="D810" s="123">
        <v>40390</v>
      </c>
      <c r="E810" s="198">
        <f>VLOOKUP(A810,'Membership Details'!C:J,8,FALSE)</f>
        <v>36982</v>
      </c>
      <c r="F810" s="198" t="b">
        <f t="shared" si="12"/>
        <v>1</v>
      </c>
      <c r="G810">
        <v>18605.45</v>
      </c>
      <c r="H810" s="119"/>
      <c r="I810" s="119"/>
      <c r="J810" s="119"/>
      <c r="K810" s="119"/>
      <c r="L810" s="53"/>
      <c r="M810" s="127"/>
    </row>
    <row r="811" spans="1:13">
      <c r="A811" s="118">
        <v>983</v>
      </c>
      <c r="B811" s="53" t="s">
        <v>158</v>
      </c>
      <c r="C811" s="83">
        <v>907</v>
      </c>
      <c r="D811" s="123">
        <v>40390</v>
      </c>
      <c r="E811" s="198">
        <f>VLOOKUP(A811,'Membership Details'!C:J,8,FALSE)</f>
        <v>38807</v>
      </c>
      <c r="F811" s="198" t="b">
        <f t="shared" si="12"/>
        <v>1</v>
      </c>
      <c r="G811">
        <v>17953</v>
      </c>
      <c r="H811" s="119"/>
      <c r="I811" s="119"/>
      <c r="J811" s="119"/>
      <c r="K811" s="119"/>
      <c r="L811" s="53"/>
      <c r="M811" s="127"/>
    </row>
    <row r="812" spans="1:13">
      <c r="A812" s="118">
        <v>984</v>
      </c>
      <c r="B812" s="53" t="s">
        <v>158</v>
      </c>
      <c r="C812" s="83">
        <v>908</v>
      </c>
      <c r="D812" s="123">
        <v>40390</v>
      </c>
      <c r="E812" s="198">
        <f>VLOOKUP(A812,'Membership Details'!C:J,8,FALSE)</f>
        <v>36982</v>
      </c>
      <c r="F812" s="198" t="b">
        <f t="shared" si="12"/>
        <v>1</v>
      </c>
      <c r="G812">
        <v>3793</v>
      </c>
      <c r="H812" s="119"/>
      <c r="I812" s="119"/>
      <c r="J812" s="119"/>
      <c r="K812" s="119"/>
      <c r="L812" s="53"/>
      <c r="M812" s="127"/>
    </row>
    <row r="813" spans="1:13">
      <c r="A813" s="118">
        <v>985</v>
      </c>
      <c r="B813" s="53" t="s">
        <v>158</v>
      </c>
      <c r="C813" s="83">
        <v>910</v>
      </c>
      <c r="D813" s="123">
        <v>40390</v>
      </c>
      <c r="E813" s="198">
        <f>VLOOKUP(A813,'Membership Details'!C:J,8,FALSE)</f>
        <v>39538</v>
      </c>
      <c r="F813" s="198" t="b">
        <f t="shared" si="12"/>
        <v>1</v>
      </c>
      <c r="G813">
        <v>57011.86</v>
      </c>
      <c r="H813" s="119"/>
      <c r="I813" s="119"/>
      <c r="J813" s="119"/>
      <c r="K813" s="119"/>
      <c r="L813" s="53"/>
      <c r="M813" s="127"/>
    </row>
    <row r="814" spans="1:13">
      <c r="A814" s="118">
        <v>986</v>
      </c>
      <c r="B814" s="53" t="s">
        <v>158</v>
      </c>
      <c r="C814" s="83">
        <v>911</v>
      </c>
      <c r="D814" s="123">
        <v>40390</v>
      </c>
      <c r="E814" s="198">
        <f>VLOOKUP(A814,'Membership Details'!C:J,8,FALSE)</f>
        <v>36982</v>
      </c>
      <c r="F814" s="198" t="b">
        <f t="shared" si="12"/>
        <v>1</v>
      </c>
      <c r="G814">
        <v>86878.86</v>
      </c>
      <c r="H814" s="119"/>
      <c r="I814" s="119"/>
      <c r="J814" s="119"/>
      <c r="K814" s="119"/>
      <c r="L814" s="53"/>
      <c r="M814" s="127"/>
    </row>
    <row r="815" spans="1:13">
      <c r="A815" s="118">
        <v>987</v>
      </c>
      <c r="B815" s="53" t="s">
        <v>158</v>
      </c>
      <c r="C815" s="83">
        <v>912</v>
      </c>
      <c r="D815" s="123">
        <v>40390</v>
      </c>
      <c r="E815" s="198">
        <f>VLOOKUP(A815,'Membership Details'!C:J,8,FALSE)</f>
        <v>36982</v>
      </c>
      <c r="F815" s="198" t="b">
        <f t="shared" si="12"/>
        <v>1</v>
      </c>
      <c r="G815">
        <v>434.48</v>
      </c>
      <c r="H815" s="119"/>
      <c r="I815" s="119"/>
      <c r="J815" s="119"/>
      <c r="K815" s="119"/>
      <c r="L815" s="53"/>
      <c r="M815" s="127"/>
    </row>
    <row r="816" spans="1:13">
      <c r="A816" s="118">
        <v>988</v>
      </c>
      <c r="B816" s="53" t="s">
        <v>158</v>
      </c>
      <c r="C816" s="83">
        <v>913</v>
      </c>
      <c r="D816" s="123">
        <v>40390</v>
      </c>
      <c r="E816" s="198">
        <f>VLOOKUP(A816,'Membership Details'!C:J,8,FALSE)</f>
        <v>36982</v>
      </c>
      <c r="F816" s="198" t="b">
        <f t="shared" si="12"/>
        <v>1</v>
      </c>
      <c r="G816">
        <v>420.62</v>
      </c>
      <c r="H816" s="119"/>
      <c r="I816" s="119"/>
      <c r="J816" s="119"/>
      <c r="K816" s="119"/>
      <c r="L816" s="53"/>
      <c r="M816" s="127"/>
    </row>
    <row r="817" spans="1:13">
      <c r="A817" s="118">
        <v>989</v>
      </c>
      <c r="B817" s="53" t="s">
        <v>158</v>
      </c>
      <c r="C817" s="83">
        <v>914</v>
      </c>
      <c r="D817" s="123">
        <v>40390</v>
      </c>
      <c r="E817" s="198">
        <f>VLOOKUP(A817,'Membership Details'!C:J,8,FALSE)</f>
        <v>37986</v>
      </c>
      <c r="F817" s="198" t="b">
        <f t="shared" si="12"/>
        <v>1</v>
      </c>
      <c r="G817">
        <v>11656</v>
      </c>
      <c r="H817" s="119"/>
      <c r="I817" s="119"/>
      <c r="J817" s="119"/>
      <c r="K817" s="119"/>
      <c r="L817" s="53"/>
      <c r="M817" s="127"/>
    </row>
    <row r="818" spans="1:13">
      <c r="A818" s="118">
        <v>990</v>
      </c>
      <c r="B818" s="53" t="s">
        <v>158</v>
      </c>
      <c r="C818" s="83">
        <v>915</v>
      </c>
      <c r="D818" s="123">
        <v>40390</v>
      </c>
      <c r="E818" s="198">
        <f>VLOOKUP(A818,'Membership Details'!C:J,8,FALSE)</f>
        <v>37604</v>
      </c>
      <c r="F818" s="198" t="b">
        <f t="shared" si="12"/>
        <v>1</v>
      </c>
      <c r="G818">
        <v>3875</v>
      </c>
      <c r="H818" s="119"/>
      <c r="I818" s="119"/>
      <c r="J818" s="119"/>
      <c r="K818" s="119"/>
      <c r="L818" s="53"/>
      <c r="M818" s="127"/>
    </row>
    <row r="819" spans="1:13">
      <c r="A819" s="118">
        <v>991</v>
      </c>
      <c r="B819" s="53" t="s">
        <v>158</v>
      </c>
      <c r="C819" s="83">
        <v>916</v>
      </c>
      <c r="D819" s="123">
        <v>40390</v>
      </c>
      <c r="E819" s="198">
        <f>VLOOKUP(A819,'Membership Details'!C:J,8,FALSE)</f>
        <v>39707</v>
      </c>
      <c r="F819" s="198" t="b">
        <f t="shared" si="12"/>
        <v>1</v>
      </c>
      <c r="G819">
        <v>4066</v>
      </c>
      <c r="H819" s="119"/>
      <c r="I819" s="119"/>
      <c r="J819" s="119"/>
      <c r="K819" s="119"/>
      <c r="L819" s="53"/>
      <c r="M819" s="127"/>
    </row>
    <row r="820" spans="1:13">
      <c r="A820" s="118">
        <v>992</v>
      </c>
      <c r="B820" s="53" t="s">
        <v>158</v>
      </c>
      <c r="C820" s="83">
        <v>917</v>
      </c>
      <c r="D820" s="123">
        <v>40390</v>
      </c>
      <c r="E820" s="198">
        <f>VLOOKUP(A820,'Membership Details'!C:J,8,FALSE)</f>
        <v>36982</v>
      </c>
      <c r="F820" s="198" t="b">
        <f t="shared" si="12"/>
        <v>1</v>
      </c>
      <c r="G820">
        <v>90</v>
      </c>
      <c r="H820" s="119"/>
      <c r="I820" s="119"/>
      <c r="J820" s="119"/>
      <c r="K820" s="119"/>
      <c r="L820" s="53"/>
      <c r="M820" s="127"/>
    </row>
    <row r="821" spans="1:13">
      <c r="A821" s="118">
        <v>993</v>
      </c>
      <c r="B821" s="53" t="s">
        <v>158</v>
      </c>
      <c r="C821" s="83">
        <v>918</v>
      </c>
      <c r="D821" s="123">
        <v>40390</v>
      </c>
      <c r="E821" s="198">
        <f>VLOOKUP(A821,'Membership Details'!C:J,8,FALSE)</f>
        <v>39707</v>
      </c>
      <c r="F821" s="198" t="b">
        <f t="shared" si="12"/>
        <v>1</v>
      </c>
      <c r="G821">
        <v>52</v>
      </c>
      <c r="H821" s="119"/>
      <c r="I821" s="119"/>
      <c r="J821" s="119"/>
      <c r="K821" s="119"/>
      <c r="L821" s="53"/>
      <c r="M821" s="127"/>
    </row>
    <row r="822" spans="1:13">
      <c r="A822" s="118">
        <v>81</v>
      </c>
      <c r="B822" s="53" t="s">
        <v>158</v>
      </c>
      <c r="C822" s="83">
        <v>919</v>
      </c>
      <c r="D822" s="123">
        <v>40390</v>
      </c>
      <c r="E822" s="198">
        <f>VLOOKUP(A822,'Membership Details'!C:J,8,FALSE)</f>
        <v>36982</v>
      </c>
      <c r="F822" s="198" t="b">
        <f t="shared" si="12"/>
        <v>1</v>
      </c>
      <c r="G822">
        <v>669290.17000000004</v>
      </c>
      <c r="H822" s="119"/>
      <c r="I822" s="119"/>
      <c r="J822" s="119"/>
      <c r="K822" s="119"/>
      <c r="L822" s="53"/>
      <c r="M822" s="127"/>
    </row>
    <row r="823" spans="1:13">
      <c r="A823" s="118">
        <v>994</v>
      </c>
      <c r="B823" s="53" t="s">
        <v>158</v>
      </c>
      <c r="C823" s="83">
        <v>920</v>
      </c>
      <c r="D823" s="123">
        <v>40390</v>
      </c>
      <c r="E823" s="198">
        <f>VLOOKUP(A823,'Membership Details'!C:J,8,FALSE)</f>
        <v>39707</v>
      </c>
      <c r="F823" s="198" t="b">
        <f t="shared" si="12"/>
        <v>1</v>
      </c>
      <c r="G823">
        <v>930</v>
      </c>
      <c r="H823" s="119"/>
      <c r="I823" s="119"/>
      <c r="J823" s="119"/>
      <c r="K823" s="119"/>
      <c r="L823" s="53"/>
      <c r="M823" s="127"/>
    </row>
    <row r="824" spans="1:13">
      <c r="A824" s="118">
        <v>194</v>
      </c>
      <c r="B824" s="53" t="s">
        <v>158</v>
      </c>
      <c r="C824" s="83">
        <v>921</v>
      </c>
      <c r="D824" s="123">
        <v>40390</v>
      </c>
      <c r="E824" s="198">
        <f>VLOOKUP(A824,'Membership Details'!C:J,8,FALSE)</f>
        <v>36982</v>
      </c>
      <c r="F824" s="198" t="b">
        <f t="shared" si="12"/>
        <v>1</v>
      </c>
      <c r="G824">
        <v>2847.4</v>
      </c>
      <c r="H824" s="119"/>
      <c r="I824" s="119"/>
      <c r="J824" s="119"/>
      <c r="K824" s="119"/>
      <c r="L824" s="53"/>
      <c r="M824" s="127"/>
    </row>
    <row r="825" spans="1:13">
      <c r="A825" s="118">
        <v>996</v>
      </c>
      <c r="B825" s="53" t="s">
        <v>158</v>
      </c>
      <c r="C825" s="83">
        <v>922</v>
      </c>
      <c r="D825" s="123">
        <v>40390</v>
      </c>
      <c r="E825" s="198">
        <f>VLOOKUP(A825,'Membership Details'!C:J,8,FALSE)</f>
        <v>39707</v>
      </c>
      <c r="F825" s="198" t="b">
        <f t="shared" si="12"/>
        <v>1</v>
      </c>
      <c r="G825">
        <v>369</v>
      </c>
      <c r="H825" s="119"/>
      <c r="I825" s="119"/>
      <c r="J825" s="119"/>
      <c r="K825" s="119"/>
      <c r="L825" s="53"/>
      <c r="M825" s="127"/>
    </row>
    <row r="826" spans="1:13">
      <c r="A826" s="118">
        <v>997</v>
      </c>
      <c r="B826" s="53" t="s">
        <v>158</v>
      </c>
      <c r="C826" s="83">
        <v>923</v>
      </c>
      <c r="D826" s="123">
        <v>40390</v>
      </c>
      <c r="E826" s="198">
        <f>VLOOKUP(A826,'Membership Details'!C:J,8,FALSE)</f>
        <v>39707</v>
      </c>
      <c r="F826" s="198" t="b">
        <f t="shared" si="12"/>
        <v>1</v>
      </c>
      <c r="G826">
        <v>982</v>
      </c>
      <c r="H826" s="119"/>
      <c r="I826" s="119"/>
      <c r="J826" s="119"/>
      <c r="K826" s="119"/>
      <c r="L826" s="53"/>
      <c r="M826" s="127"/>
    </row>
    <row r="827" spans="1:13">
      <c r="A827" s="118">
        <v>998</v>
      </c>
      <c r="B827" s="53" t="s">
        <v>158</v>
      </c>
      <c r="C827" s="83">
        <v>924</v>
      </c>
      <c r="D827" s="123">
        <v>40390</v>
      </c>
      <c r="E827" s="198">
        <f>VLOOKUP(A827,'Membership Details'!C:J,8,FALSE)</f>
        <v>39707</v>
      </c>
      <c r="F827" s="198" t="b">
        <f t="shared" si="12"/>
        <v>1</v>
      </c>
      <c r="G827">
        <v>63.95</v>
      </c>
      <c r="H827" s="119"/>
      <c r="I827" s="119"/>
      <c r="J827" s="119"/>
      <c r="K827" s="119"/>
      <c r="L827" s="53"/>
      <c r="M827" s="127"/>
    </row>
    <row r="828" spans="1:13">
      <c r="A828" s="118">
        <v>999</v>
      </c>
      <c r="B828" s="53" t="s">
        <v>158</v>
      </c>
      <c r="C828" s="83">
        <v>925</v>
      </c>
      <c r="D828" s="123">
        <v>40390</v>
      </c>
      <c r="E828" s="198">
        <f>VLOOKUP(A828,'Membership Details'!C:J,8,FALSE)</f>
        <v>39707</v>
      </c>
      <c r="F828" s="198" t="b">
        <f t="shared" si="12"/>
        <v>1</v>
      </c>
      <c r="G828">
        <v>93.2</v>
      </c>
      <c r="H828" s="119"/>
      <c r="I828" s="119"/>
      <c r="J828" s="119"/>
      <c r="K828" s="119"/>
      <c r="L828" s="53"/>
      <c r="M828" s="127"/>
    </row>
    <row r="829" spans="1:13">
      <c r="A829" s="118">
        <v>1000</v>
      </c>
      <c r="B829" s="53" t="s">
        <v>158</v>
      </c>
      <c r="C829" s="83">
        <v>926</v>
      </c>
      <c r="D829" s="123">
        <v>40390</v>
      </c>
      <c r="E829" s="198">
        <f>VLOOKUP(A829,'Membership Details'!C:J,8,FALSE)</f>
        <v>39707</v>
      </c>
      <c r="F829" s="198" t="b">
        <f t="shared" si="12"/>
        <v>1</v>
      </c>
      <c r="G829">
        <v>213</v>
      </c>
      <c r="H829" s="119"/>
      <c r="I829" s="119"/>
      <c r="J829" s="119"/>
      <c r="K829" s="119"/>
      <c r="L829" s="53"/>
      <c r="M829" s="127"/>
    </row>
    <row r="830" spans="1:13">
      <c r="A830" s="118">
        <v>1001</v>
      </c>
      <c r="B830" s="53" t="s">
        <v>158</v>
      </c>
      <c r="C830" s="83">
        <v>927</v>
      </c>
      <c r="D830" s="123">
        <v>40390</v>
      </c>
      <c r="E830" s="198">
        <f>VLOOKUP(A830,'Membership Details'!C:J,8,FALSE)</f>
        <v>38077</v>
      </c>
      <c r="F830" s="198" t="b">
        <f t="shared" si="12"/>
        <v>1</v>
      </c>
      <c r="G830">
        <v>1149</v>
      </c>
      <c r="H830" s="119"/>
      <c r="I830" s="119"/>
      <c r="J830" s="119"/>
      <c r="K830" s="119"/>
      <c r="L830" s="53"/>
      <c r="M830" s="127"/>
    </row>
    <row r="831" spans="1:13">
      <c r="A831" s="118">
        <v>1002</v>
      </c>
      <c r="B831" s="53" t="s">
        <v>158</v>
      </c>
      <c r="C831" s="83">
        <v>928</v>
      </c>
      <c r="D831" s="123">
        <v>40390</v>
      </c>
      <c r="E831" s="198">
        <f>VLOOKUP(A831,'Membership Details'!C:J,8,FALSE)</f>
        <v>39707</v>
      </c>
      <c r="F831" s="198" t="b">
        <f t="shared" si="12"/>
        <v>1</v>
      </c>
      <c r="G831">
        <v>426.4</v>
      </c>
      <c r="H831" s="119"/>
      <c r="I831" s="119"/>
      <c r="J831" s="119"/>
      <c r="K831" s="119"/>
      <c r="L831" s="53"/>
      <c r="M831" s="127"/>
    </row>
    <row r="832" spans="1:13">
      <c r="A832" s="118">
        <v>1003</v>
      </c>
      <c r="B832" s="53" t="s">
        <v>158</v>
      </c>
      <c r="C832" s="83">
        <v>929</v>
      </c>
      <c r="D832" s="123">
        <v>40390</v>
      </c>
      <c r="E832" s="198">
        <f>VLOOKUP(A832,'Membership Details'!C:J,8,FALSE)</f>
        <v>39707</v>
      </c>
      <c r="F832" s="198" t="b">
        <f t="shared" si="12"/>
        <v>1</v>
      </c>
      <c r="G832">
        <v>572</v>
      </c>
      <c r="H832" s="119"/>
      <c r="I832" s="119"/>
      <c r="J832" s="119"/>
      <c r="K832" s="119"/>
      <c r="L832" s="53"/>
      <c r="M832" s="127"/>
    </row>
    <row r="833" spans="1:13">
      <c r="A833" s="118">
        <v>3168</v>
      </c>
      <c r="B833" s="53" t="s">
        <v>158</v>
      </c>
      <c r="C833" s="83">
        <v>930</v>
      </c>
      <c r="D833" s="123">
        <v>40390</v>
      </c>
      <c r="E833" s="198">
        <f>VLOOKUP(A833,'Membership Details'!C:J,8,FALSE)</f>
        <v>39707</v>
      </c>
      <c r="F833" s="198" t="b">
        <f t="shared" si="12"/>
        <v>1</v>
      </c>
      <c r="G833">
        <v>501.4</v>
      </c>
      <c r="H833" s="119"/>
      <c r="I833" s="119"/>
      <c r="J833" s="119"/>
      <c r="K833" s="119"/>
      <c r="L833" s="53"/>
      <c r="M833" s="127"/>
    </row>
    <row r="834" spans="1:13">
      <c r="A834" s="118">
        <v>1005</v>
      </c>
      <c r="B834" s="53" t="s">
        <v>158</v>
      </c>
      <c r="C834" s="83">
        <v>931</v>
      </c>
      <c r="D834" s="123">
        <v>40390</v>
      </c>
      <c r="E834" s="198">
        <f>VLOOKUP(A834,'Membership Details'!C:J,8,FALSE)</f>
        <v>39707</v>
      </c>
      <c r="F834" s="198" t="b">
        <f t="shared" si="12"/>
        <v>1</v>
      </c>
      <c r="G834">
        <v>1170.67</v>
      </c>
      <c r="H834" s="119"/>
      <c r="I834" s="119"/>
      <c r="J834" s="119"/>
      <c r="K834" s="119"/>
      <c r="L834" s="53"/>
      <c r="M834" s="127"/>
    </row>
    <row r="835" spans="1:13">
      <c r="A835" s="118">
        <v>987</v>
      </c>
      <c r="B835" s="53" t="s">
        <v>158</v>
      </c>
      <c r="C835" s="83">
        <v>932</v>
      </c>
      <c r="D835" s="123">
        <v>40390</v>
      </c>
      <c r="E835" s="198">
        <f>VLOOKUP(A835,'Membership Details'!C:J,8,FALSE)</f>
        <v>36982</v>
      </c>
      <c r="F835" s="198" t="b">
        <f t="shared" ref="F835:F898" si="13">D835&gt;=E835</f>
        <v>1</v>
      </c>
      <c r="G835">
        <v>313</v>
      </c>
      <c r="H835" s="119"/>
      <c r="I835" s="119"/>
      <c r="J835" s="119"/>
      <c r="K835" s="119"/>
      <c r="L835" s="53"/>
      <c r="M835" s="127"/>
    </row>
    <row r="836" spans="1:13">
      <c r="A836" s="118">
        <v>1006</v>
      </c>
      <c r="B836" s="53" t="s">
        <v>158</v>
      </c>
      <c r="C836" s="83">
        <v>933</v>
      </c>
      <c r="D836" s="123">
        <v>40390</v>
      </c>
      <c r="E836" s="198">
        <f>VLOOKUP(A836,'Membership Details'!C:J,8,FALSE)</f>
        <v>39707</v>
      </c>
      <c r="F836" s="198" t="b">
        <f t="shared" si="13"/>
        <v>1</v>
      </c>
      <c r="G836">
        <v>397</v>
      </c>
      <c r="H836" s="119"/>
      <c r="I836" s="119"/>
      <c r="J836" s="119"/>
      <c r="K836" s="119"/>
      <c r="L836" s="53"/>
      <c r="M836" s="127"/>
    </row>
    <row r="837" spans="1:13">
      <c r="A837" s="118">
        <v>1007</v>
      </c>
      <c r="B837" s="53" t="s">
        <v>158</v>
      </c>
      <c r="C837" s="83">
        <v>935</v>
      </c>
      <c r="D837" s="123">
        <v>40390</v>
      </c>
      <c r="E837" s="198">
        <f>VLOOKUP(A837,'Membership Details'!C:J,8,FALSE)</f>
        <v>39707</v>
      </c>
      <c r="F837" s="198" t="b">
        <f t="shared" si="13"/>
        <v>1</v>
      </c>
      <c r="G837">
        <v>530</v>
      </c>
      <c r="H837" s="119"/>
      <c r="I837" s="119"/>
      <c r="J837" s="119"/>
      <c r="K837" s="119"/>
      <c r="L837" s="53"/>
      <c r="M837" s="127"/>
    </row>
    <row r="838" spans="1:13">
      <c r="A838" s="118">
        <v>1008</v>
      </c>
      <c r="B838" s="53" t="s">
        <v>158</v>
      </c>
      <c r="C838" s="83">
        <v>937</v>
      </c>
      <c r="D838" s="123">
        <v>40390</v>
      </c>
      <c r="E838" s="198">
        <f>VLOOKUP(A838,'Membership Details'!C:J,8,FALSE)</f>
        <v>39707</v>
      </c>
      <c r="F838" s="198" t="b">
        <f t="shared" si="13"/>
        <v>1</v>
      </c>
      <c r="G838">
        <v>378</v>
      </c>
      <c r="H838" s="119"/>
      <c r="I838" s="119"/>
      <c r="J838" s="119"/>
      <c r="K838" s="119"/>
      <c r="L838" s="53"/>
      <c r="M838" s="127"/>
    </row>
    <row r="839" spans="1:13">
      <c r="A839" s="118">
        <v>1009</v>
      </c>
      <c r="B839" s="53" t="s">
        <v>158</v>
      </c>
      <c r="C839" s="83">
        <v>938</v>
      </c>
      <c r="D839" s="123">
        <v>40390</v>
      </c>
      <c r="E839" s="198">
        <f>VLOOKUP(A839,'Membership Details'!C:J,8,FALSE)</f>
        <v>39707</v>
      </c>
      <c r="F839" s="198" t="b">
        <f t="shared" si="13"/>
        <v>1</v>
      </c>
      <c r="G839">
        <v>643</v>
      </c>
      <c r="H839" s="119"/>
      <c r="I839" s="119"/>
      <c r="J839" s="119"/>
      <c r="K839" s="119"/>
      <c r="L839" s="53"/>
      <c r="M839" s="127"/>
    </row>
    <row r="840" spans="1:13">
      <c r="A840" s="118">
        <v>1010</v>
      </c>
      <c r="B840" s="53" t="s">
        <v>158</v>
      </c>
      <c r="C840" s="83">
        <v>940</v>
      </c>
      <c r="D840" s="123">
        <v>40390</v>
      </c>
      <c r="E840" s="198">
        <f>VLOOKUP(A840,'Membership Details'!C:J,8,FALSE)</f>
        <v>39707</v>
      </c>
      <c r="F840" s="198" t="b">
        <f t="shared" si="13"/>
        <v>1</v>
      </c>
      <c r="G840">
        <v>1157</v>
      </c>
      <c r="H840" s="119"/>
      <c r="I840" s="119"/>
      <c r="J840" s="119"/>
      <c r="K840" s="119"/>
      <c r="L840" s="53"/>
      <c r="M840" s="127"/>
    </row>
    <row r="841" spans="1:13">
      <c r="A841" s="118">
        <v>1011</v>
      </c>
      <c r="B841" s="53" t="s">
        <v>158</v>
      </c>
      <c r="C841" s="83">
        <v>941</v>
      </c>
      <c r="D841" s="123">
        <v>40390</v>
      </c>
      <c r="E841" s="198">
        <f>VLOOKUP(A841,'Membership Details'!C:J,8,FALSE)</f>
        <v>36982</v>
      </c>
      <c r="F841" s="198" t="b">
        <f t="shared" si="13"/>
        <v>1</v>
      </c>
      <c r="G841">
        <v>775</v>
      </c>
      <c r="H841" s="119"/>
      <c r="I841" s="119"/>
      <c r="J841" s="119"/>
      <c r="K841" s="119"/>
      <c r="L841" s="53"/>
      <c r="M841" s="127"/>
    </row>
    <row r="842" spans="1:13">
      <c r="A842" s="118">
        <v>1012</v>
      </c>
      <c r="B842" s="53" t="s">
        <v>158</v>
      </c>
      <c r="C842" s="83">
        <v>942</v>
      </c>
      <c r="D842" s="123">
        <v>40390</v>
      </c>
      <c r="E842" s="198">
        <f>VLOOKUP(A842,'Membership Details'!C:J,8,FALSE)</f>
        <v>36982</v>
      </c>
      <c r="F842" s="198" t="b">
        <f t="shared" si="13"/>
        <v>1</v>
      </c>
      <c r="G842">
        <v>775</v>
      </c>
      <c r="H842" s="119"/>
      <c r="I842" s="119"/>
      <c r="J842" s="119"/>
      <c r="K842" s="119"/>
      <c r="L842" s="53"/>
      <c r="M842" s="127"/>
    </row>
    <row r="843" spans="1:13">
      <c r="A843" s="118">
        <v>1013</v>
      </c>
      <c r="B843" s="53" t="s">
        <v>158</v>
      </c>
      <c r="C843" s="83">
        <v>943</v>
      </c>
      <c r="D843" s="123">
        <v>40390</v>
      </c>
      <c r="E843" s="198">
        <f>VLOOKUP(A843,'Membership Details'!C:J,8,FALSE)</f>
        <v>39081</v>
      </c>
      <c r="F843" s="198" t="b">
        <f t="shared" si="13"/>
        <v>1</v>
      </c>
      <c r="G843">
        <v>226224</v>
      </c>
      <c r="H843" s="119"/>
      <c r="I843" s="119"/>
      <c r="J843" s="119"/>
      <c r="K843" s="119"/>
      <c r="L843" s="53"/>
      <c r="M843" s="127"/>
    </row>
    <row r="844" spans="1:13">
      <c r="A844" s="118">
        <v>1014</v>
      </c>
      <c r="B844" s="53" t="s">
        <v>158</v>
      </c>
      <c r="C844" s="83">
        <v>945</v>
      </c>
      <c r="D844" s="123">
        <v>40390</v>
      </c>
      <c r="E844" s="198">
        <f>VLOOKUP(A844,'Membership Details'!C:J,8,FALSE)</f>
        <v>39707</v>
      </c>
      <c r="F844" s="198" t="b">
        <f t="shared" si="13"/>
        <v>1</v>
      </c>
      <c r="G844">
        <v>40.75</v>
      </c>
      <c r="H844" s="119"/>
      <c r="I844" s="119"/>
      <c r="J844" s="119"/>
      <c r="K844" s="119"/>
      <c r="L844" s="53"/>
      <c r="M844" s="127"/>
    </row>
    <row r="845" spans="1:13">
      <c r="A845" s="118">
        <v>1015</v>
      </c>
      <c r="B845" s="53" t="s">
        <v>158</v>
      </c>
      <c r="C845" s="83">
        <v>946</v>
      </c>
      <c r="D845" s="123">
        <v>40390</v>
      </c>
      <c r="E845" s="198">
        <f>VLOOKUP(A845,'Membership Details'!C:J,8,FALSE)</f>
        <v>39707</v>
      </c>
      <c r="F845" s="198" t="b">
        <f t="shared" si="13"/>
        <v>1</v>
      </c>
      <c r="G845">
        <v>11.25</v>
      </c>
      <c r="H845" s="119"/>
      <c r="I845" s="119"/>
      <c r="J845" s="119"/>
      <c r="K845" s="119"/>
      <c r="L845" s="53"/>
      <c r="M845" s="127"/>
    </row>
    <row r="846" spans="1:13">
      <c r="A846" s="118">
        <v>1016</v>
      </c>
      <c r="B846" s="53" t="s">
        <v>158</v>
      </c>
      <c r="C846" s="83">
        <v>947</v>
      </c>
      <c r="D846" s="123">
        <v>40390</v>
      </c>
      <c r="E846" s="198">
        <f>VLOOKUP(A846,'Membership Details'!C:J,8,FALSE)</f>
        <v>39707</v>
      </c>
      <c r="F846" s="198" t="b">
        <f t="shared" si="13"/>
        <v>1</v>
      </c>
      <c r="G846">
        <v>733</v>
      </c>
      <c r="H846" s="119"/>
      <c r="I846" s="119"/>
      <c r="J846" s="119"/>
      <c r="K846" s="119"/>
      <c r="L846" s="53"/>
      <c r="M846" s="127"/>
    </row>
    <row r="847" spans="1:13">
      <c r="A847" s="118">
        <v>1017</v>
      </c>
      <c r="B847" s="53" t="s">
        <v>158</v>
      </c>
      <c r="C847" s="83">
        <v>948</v>
      </c>
      <c r="D847" s="123">
        <v>40390</v>
      </c>
      <c r="E847" s="198">
        <f>VLOOKUP(A847,'Membership Details'!C:J,8,FALSE)</f>
        <v>39707</v>
      </c>
      <c r="F847" s="198" t="b">
        <f t="shared" si="13"/>
        <v>1</v>
      </c>
      <c r="G847">
        <v>6093</v>
      </c>
      <c r="H847" s="119"/>
      <c r="I847" s="119"/>
      <c r="J847" s="119"/>
      <c r="K847" s="119"/>
      <c r="L847" s="53"/>
      <c r="M847" s="127"/>
    </row>
    <row r="848" spans="1:13">
      <c r="A848" s="118">
        <v>1018</v>
      </c>
      <c r="B848" s="53" t="s">
        <v>158</v>
      </c>
      <c r="C848" s="83">
        <v>949</v>
      </c>
      <c r="D848" s="123">
        <v>40390</v>
      </c>
      <c r="E848" s="198">
        <f>VLOOKUP(A848,'Membership Details'!C:J,8,FALSE)</f>
        <v>39707</v>
      </c>
      <c r="F848" s="198" t="b">
        <f t="shared" si="13"/>
        <v>1</v>
      </c>
      <c r="G848">
        <v>2154</v>
      </c>
      <c r="H848" s="119"/>
      <c r="I848" s="119"/>
      <c r="J848" s="119"/>
      <c r="K848" s="119"/>
      <c r="L848" s="53"/>
      <c r="M848" s="127"/>
    </row>
    <row r="849" spans="1:13">
      <c r="A849" s="118">
        <v>1019</v>
      </c>
      <c r="B849" s="53" t="s">
        <v>158</v>
      </c>
      <c r="C849" s="83">
        <v>950</v>
      </c>
      <c r="D849" s="123">
        <v>40390</v>
      </c>
      <c r="E849" s="198">
        <f>VLOOKUP(A849,'Membership Details'!C:J,8,FALSE)</f>
        <v>39707</v>
      </c>
      <c r="F849" s="198" t="b">
        <f t="shared" si="13"/>
        <v>1</v>
      </c>
      <c r="G849">
        <v>318</v>
      </c>
      <c r="H849" s="119"/>
      <c r="I849" s="119"/>
      <c r="J849" s="119"/>
      <c r="K849" s="119"/>
      <c r="L849" s="53"/>
      <c r="M849" s="127"/>
    </row>
    <row r="850" spans="1:13">
      <c r="A850" s="118">
        <v>1020</v>
      </c>
      <c r="B850" s="53" t="s">
        <v>158</v>
      </c>
      <c r="C850" s="83">
        <v>951</v>
      </c>
      <c r="D850" s="123">
        <v>40390</v>
      </c>
      <c r="E850" s="198">
        <f>VLOOKUP(A850,'Membership Details'!C:J,8,FALSE)</f>
        <v>39707</v>
      </c>
      <c r="F850" s="198" t="b">
        <f t="shared" si="13"/>
        <v>1</v>
      </c>
      <c r="G850">
        <v>21564</v>
      </c>
      <c r="H850" s="119"/>
      <c r="I850" s="119"/>
      <c r="J850" s="119"/>
      <c r="K850" s="119"/>
      <c r="L850" s="53"/>
      <c r="M850" s="127"/>
    </row>
    <row r="851" spans="1:13">
      <c r="A851" s="118">
        <v>1021</v>
      </c>
      <c r="B851" s="53" t="s">
        <v>158</v>
      </c>
      <c r="C851" s="83">
        <v>953</v>
      </c>
      <c r="D851" s="123">
        <v>40390</v>
      </c>
      <c r="E851" s="198">
        <f>VLOOKUP(A851,'Membership Details'!C:J,8,FALSE)</f>
        <v>39707</v>
      </c>
      <c r="F851" s="198" t="b">
        <f t="shared" si="13"/>
        <v>1</v>
      </c>
      <c r="G851">
        <v>308</v>
      </c>
      <c r="H851" s="119"/>
      <c r="I851" s="119"/>
      <c r="J851" s="119"/>
      <c r="K851" s="119"/>
      <c r="L851" s="53"/>
      <c r="M851" s="127"/>
    </row>
    <row r="852" spans="1:13">
      <c r="A852" s="118">
        <v>1004</v>
      </c>
      <c r="B852" s="53" t="s">
        <v>158</v>
      </c>
      <c r="C852" s="83">
        <v>954</v>
      </c>
      <c r="D852" s="123">
        <v>40390</v>
      </c>
      <c r="E852" s="198">
        <f>VLOOKUP(A852,'Membership Details'!C:J,8,FALSE)</f>
        <v>39707</v>
      </c>
      <c r="F852" s="198" t="b">
        <f t="shared" si="13"/>
        <v>1</v>
      </c>
      <c r="G852">
        <v>397</v>
      </c>
      <c r="H852" s="119"/>
      <c r="I852" s="119"/>
      <c r="J852" s="119"/>
      <c r="K852" s="119"/>
      <c r="L852" s="53"/>
      <c r="M852" s="127"/>
    </row>
    <row r="853" spans="1:13">
      <c r="A853" s="118">
        <v>1023</v>
      </c>
      <c r="B853" s="53" t="s">
        <v>158</v>
      </c>
      <c r="C853" s="83">
        <v>955</v>
      </c>
      <c r="D853" s="123">
        <v>40390</v>
      </c>
      <c r="E853" s="198">
        <f>VLOOKUP(A853,'Membership Details'!C:J,8,FALSE)</f>
        <v>39707</v>
      </c>
      <c r="F853" s="198" t="b">
        <f t="shared" si="13"/>
        <v>1</v>
      </c>
      <c r="G853">
        <v>349</v>
      </c>
      <c r="H853" s="119"/>
      <c r="I853" s="119"/>
      <c r="J853" s="119"/>
      <c r="K853" s="119"/>
      <c r="L853" s="53"/>
      <c r="M853" s="127"/>
    </row>
    <row r="854" spans="1:13">
      <c r="A854" s="118">
        <v>1024</v>
      </c>
      <c r="B854" s="53" t="s">
        <v>158</v>
      </c>
      <c r="C854" s="83">
        <v>956</v>
      </c>
      <c r="D854" s="123">
        <v>40390</v>
      </c>
      <c r="E854" s="198">
        <f>VLOOKUP(A854,'Membership Details'!C:J,8,FALSE)</f>
        <v>39707</v>
      </c>
      <c r="F854" s="198" t="b">
        <f t="shared" si="13"/>
        <v>1</v>
      </c>
      <c r="G854">
        <v>346.45</v>
      </c>
      <c r="H854" s="119"/>
      <c r="I854" s="119"/>
      <c r="J854" s="119"/>
      <c r="K854" s="119"/>
      <c r="L854" s="53"/>
      <c r="M854" s="127"/>
    </row>
    <row r="855" spans="1:13">
      <c r="A855" s="118">
        <v>1025</v>
      </c>
      <c r="B855" s="53" t="s">
        <v>158</v>
      </c>
      <c r="C855" s="83">
        <v>957</v>
      </c>
      <c r="D855" s="123">
        <v>40390</v>
      </c>
      <c r="E855" s="198">
        <f>VLOOKUP(A855,'Membership Details'!C:J,8,FALSE)</f>
        <v>36982</v>
      </c>
      <c r="F855" s="198" t="b">
        <f t="shared" si="13"/>
        <v>1</v>
      </c>
      <c r="G855">
        <v>547</v>
      </c>
      <c r="H855" s="119"/>
      <c r="I855" s="119"/>
      <c r="J855" s="119"/>
      <c r="K855" s="119"/>
      <c r="L855" s="53"/>
      <c r="M855" s="127"/>
    </row>
    <row r="856" spans="1:13">
      <c r="A856" s="118">
        <v>1026</v>
      </c>
      <c r="B856" s="53" t="s">
        <v>158</v>
      </c>
      <c r="C856" s="83">
        <v>958</v>
      </c>
      <c r="D856" s="123">
        <v>40390</v>
      </c>
      <c r="E856" s="198">
        <f>VLOOKUP(A856,'Membership Details'!C:J,8,FALSE)</f>
        <v>39707</v>
      </c>
      <c r="F856" s="198" t="b">
        <f t="shared" si="13"/>
        <v>1</v>
      </c>
      <c r="G856">
        <v>762.35</v>
      </c>
      <c r="H856" s="119"/>
      <c r="I856" s="119"/>
      <c r="J856" s="119"/>
      <c r="K856" s="119"/>
      <c r="L856" s="53"/>
      <c r="M856" s="127"/>
    </row>
    <row r="857" spans="1:13">
      <c r="A857" s="118">
        <v>1027</v>
      </c>
      <c r="B857" s="53" t="s">
        <v>158</v>
      </c>
      <c r="C857" s="83">
        <v>960</v>
      </c>
      <c r="D857" s="123">
        <v>40390</v>
      </c>
      <c r="E857" s="198">
        <f>VLOOKUP(A857,'Membership Details'!C:J,8,FALSE)</f>
        <v>39707</v>
      </c>
      <c r="F857" s="198" t="b">
        <f t="shared" si="13"/>
        <v>1</v>
      </c>
      <c r="G857">
        <v>700</v>
      </c>
      <c r="H857" s="119"/>
      <c r="I857" s="119"/>
      <c r="J857" s="119"/>
      <c r="K857" s="119"/>
      <c r="L857" s="53"/>
      <c r="M857" s="127"/>
    </row>
    <row r="858" spans="1:13">
      <c r="A858" s="118">
        <v>1028</v>
      </c>
      <c r="B858" s="53" t="s">
        <v>158</v>
      </c>
      <c r="C858" s="83">
        <v>962</v>
      </c>
      <c r="D858" s="123">
        <v>40390</v>
      </c>
      <c r="E858" s="198">
        <f>VLOOKUP(A858,'Membership Details'!C:J,8,FALSE)</f>
        <v>39707</v>
      </c>
      <c r="F858" s="198" t="b">
        <f t="shared" si="13"/>
        <v>1</v>
      </c>
      <c r="G858">
        <v>336</v>
      </c>
      <c r="H858" s="119"/>
      <c r="I858" s="119"/>
      <c r="J858" s="119"/>
      <c r="K858" s="119"/>
      <c r="L858" s="53"/>
      <c r="M858" s="127"/>
    </row>
    <row r="859" spans="1:13">
      <c r="A859" s="118">
        <v>1029</v>
      </c>
      <c r="B859" s="53" t="s">
        <v>158</v>
      </c>
      <c r="C859" s="83">
        <v>963</v>
      </c>
      <c r="D859" s="123">
        <v>40390</v>
      </c>
      <c r="E859" s="198">
        <f>VLOOKUP(A859,'Membership Details'!C:J,8,FALSE)</f>
        <v>39707</v>
      </c>
      <c r="F859" s="198" t="b">
        <f t="shared" si="13"/>
        <v>1</v>
      </c>
      <c r="G859">
        <v>565</v>
      </c>
      <c r="H859" s="119"/>
      <c r="I859" s="119"/>
      <c r="J859" s="119"/>
      <c r="K859" s="119"/>
      <c r="L859" s="53"/>
      <c r="M859" s="127"/>
    </row>
    <row r="860" spans="1:13">
      <c r="A860" s="118">
        <v>2759</v>
      </c>
      <c r="B860" s="53" t="s">
        <v>158</v>
      </c>
      <c r="C860" s="83">
        <v>964</v>
      </c>
      <c r="D860" s="123">
        <v>40390</v>
      </c>
      <c r="E860" s="198">
        <f>VLOOKUP(A860,'Membership Details'!C:J,8,FALSE)</f>
        <v>39707</v>
      </c>
      <c r="F860" s="198" t="b">
        <f t="shared" si="13"/>
        <v>1</v>
      </c>
      <c r="G860">
        <v>243</v>
      </c>
      <c r="H860" s="119"/>
      <c r="I860" s="119"/>
      <c r="J860" s="119"/>
      <c r="K860" s="119"/>
      <c r="L860" s="53"/>
      <c r="M860" s="127"/>
    </row>
    <row r="861" spans="1:13">
      <c r="A861" s="118">
        <v>1031</v>
      </c>
      <c r="B861" s="53" t="s">
        <v>158</v>
      </c>
      <c r="C861" s="83">
        <v>966</v>
      </c>
      <c r="D861" s="123">
        <v>40390</v>
      </c>
      <c r="E861" s="198">
        <f>VLOOKUP(A861,'Membership Details'!C:J,8,FALSE)</f>
        <v>36982</v>
      </c>
      <c r="F861" s="198" t="b">
        <f t="shared" si="13"/>
        <v>1</v>
      </c>
      <c r="G861">
        <v>154</v>
      </c>
      <c r="H861" s="119"/>
      <c r="I861" s="119"/>
      <c r="J861" s="119"/>
      <c r="K861" s="119"/>
      <c r="L861" s="53"/>
      <c r="M861" s="127"/>
    </row>
    <row r="862" spans="1:13">
      <c r="A862" s="118">
        <v>1032</v>
      </c>
      <c r="B862" s="53" t="s">
        <v>158</v>
      </c>
      <c r="C862" s="83">
        <v>967</v>
      </c>
      <c r="D862" s="123">
        <v>40390</v>
      </c>
      <c r="E862" s="198">
        <f>VLOOKUP(A862,'Membership Details'!C:J,8,FALSE)</f>
        <v>37986</v>
      </c>
      <c r="F862" s="198" t="b">
        <f t="shared" si="13"/>
        <v>1</v>
      </c>
      <c r="G862">
        <v>8206</v>
      </c>
      <c r="H862" s="119"/>
      <c r="I862" s="119"/>
      <c r="J862" s="119"/>
      <c r="K862" s="119"/>
      <c r="L862" s="53"/>
      <c r="M862" s="127"/>
    </row>
    <row r="863" spans="1:13">
      <c r="A863" s="118">
        <v>1033</v>
      </c>
      <c r="B863" s="53" t="s">
        <v>158</v>
      </c>
      <c r="C863" s="83">
        <v>968</v>
      </c>
      <c r="D863" s="123">
        <v>40390</v>
      </c>
      <c r="E863" s="198">
        <f>VLOOKUP(A863,'Membership Details'!C:J,8,FALSE)</f>
        <v>36982</v>
      </c>
      <c r="F863" s="198" t="b">
        <f t="shared" si="13"/>
        <v>1</v>
      </c>
      <c r="G863">
        <v>7787</v>
      </c>
      <c r="H863" s="119"/>
      <c r="I863" s="119"/>
      <c r="J863" s="119"/>
      <c r="K863" s="119"/>
      <c r="L863" s="53"/>
      <c r="M863" s="127"/>
    </row>
    <row r="864" spans="1:13">
      <c r="A864" s="118">
        <v>1034</v>
      </c>
      <c r="B864" s="53" t="s">
        <v>158</v>
      </c>
      <c r="C864" s="83">
        <v>969</v>
      </c>
      <c r="D864" s="123">
        <v>40390</v>
      </c>
      <c r="E864" s="198">
        <f>VLOOKUP(A864,'Membership Details'!C:J,8,FALSE)</f>
        <v>38352</v>
      </c>
      <c r="F864" s="198" t="b">
        <f t="shared" si="13"/>
        <v>1</v>
      </c>
      <c r="G864">
        <v>732</v>
      </c>
      <c r="H864" s="119"/>
      <c r="I864" s="119"/>
      <c r="J864" s="119"/>
      <c r="K864" s="119"/>
      <c r="L864" s="53"/>
      <c r="M864" s="127"/>
    </row>
    <row r="865" spans="1:13">
      <c r="A865" s="118">
        <v>1035</v>
      </c>
      <c r="B865" s="53" t="s">
        <v>158</v>
      </c>
      <c r="C865" s="83">
        <v>970</v>
      </c>
      <c r="D865" s="123">
        <v>40390</v>
      </c>
      <c r="E865" s="198">
        <f>VLOOKUP(A865,'Membership Details'!C:J,8,FALSE)</f>
        <v>38352</v>
      </c>
      <c r="F865" s="198" t="b">
        <f t="shared" si="13"/>
        <v>1</v>
      </c>
      <c r="G865">
        <v>505</v>
      </c>
      <c r="H865" s="119"/>
      <c r="I865" s="119"/>
      <c r="J865" s="119"/>
      <c r="K865" s="119"/>
      <c r="L865" s="53"/>
      <c r="M865" s="127"/>
    </row>
    <row r="866" spans="1:13">
      <c r="A866" s="118">
        <v>1036</v>
      </c>
      <c r="B866" s="53" t="s">
        <v>158</v>
      </c>
      <c r="C866" s="83">
        <v>971</v>
      </c>
      <c r="D866" s="123">
        <v>40390</v>
      </c>
      <c r="E866" s="198">
        <f>VLOOKUP(A866,'Membership Details'!C:J,8,FALSE)</f>
        <v>39707</v>
      </c>
      <c r="F866" s="198" t="b">
        <f t="shared" si="13"/>
        <v>1</v>
      </c>
      <c r="G866">
        <v>17</v>
      </c>
      <c r="H866" s="119"/>
      <c r="I866" s="119"/>
      <c r="J866" s="119"/>
      <c r="K866" s="119"/>
      <c r="L866" s="53"/>
      <c r="M866" s="127"/>
    </row>
    <row r="867" spans="1:13">
      <c r="A867" s="118">
        <v>1037</v>
      </c>
      <c r="B867" s="53" t="s">
        <v>158</v>
      </c>
      <c r="C867" s="83">
        <v>972</v>
      </c>
      <c r="D867" s="123">
        <v>40390</v>
      </c>
      <c r="E867" s="198">
        <f>VLOOKUP(A867,'Membership Details'!C:J,8,FALSE)</f>
        <v>36982</v>
      </c>
      <c r="F867" s="198" t="b">
        <f t="shared" si="13"/>
        <v>1</v>
      </c>
      <c r="G867">
        <v>1659.95</v>
      </c>
      <c r="H867" s="119"/>
      <c r="I867" s="119"/>
      <c r="J867" s="119"/>
      <c r="K867" s="119"/>
      <c r="L867" s="53"/>
      <c r="M867" s="127"/>
    </row>
    <row r="868" spans="1:13">
      <c r="A868" s="118">
        <v>178</v>
      </c>
      <c r="B868" s="53" t="s">
        <v>158</v>
      </c>
      <c r="C868" s="83">
        <v>973</v>
      </c>
      <c r="D868" s="123">
        <v>40390</v>
      </c>
      <c r="E868" s="198">
        <f>VLOOKUP(A868,'Membership Details'!C:J,8,FALSE)</f>
        <v>36982</v>
      </c>
      <c r="F868" s="198" t="b">
        <f t="shared" si="13"/>
        <v>1</v>
      </c>
      <c r="G868">
        <v>194</v>
      </c>
      <c r="H868" s="119"/>
      <c r="I868" s="119"/>
      <c r="J868" s="119"/>
      <c r="K868" s="119"/>
      <c r="L868" s="53"/>
      <c r="M868" s="127"/>
    </row>
    <row r="869" spans="1:13">
      <c r="A869" s="118">
        <v>1038</v>
      </c>
      <c r="B869" s="53" t="s">
        <v>158</v>
      </c>
      <c r="C869" s="83">
        <v>974</v>
      </c>
      <c r="D869" s="123">
        <v>40390</v>
      </c>
      <c r="E869" s="198">
        <f>VLOOKUP(A869,'Membership Details'!C:J,8,FALSE)</f>
        <v>39707</v>
      </c>
      <c r="F869" s="198" t="b">
        <f t="shared" si="13"/>
        <v>1</v>
      </c>
      <c r="G869">
        <v>456</v>
      </c>
      <c r="H869" s="119"/>
      <c r="I869" s="119"/>
      <c r="J869" s="119"/>
      <c r="K869" s="119"/>
      <c r="L869" s="53"/>
      <c r="M869" s="127"/>
    </row>
    <row r="870" spans="1:13">
      <c r="A870" s="118">
        <v>1039</v>
      </c>
      <c r="B870" s="53" t="s">
        <v>158</v>
      </c>
      <c r="C870" s="83">
        <v>975</v>
      </c>
      <c r="D870" s="123">
        <v>40390</v>
      </c>
      <c r="E870" s="198">
        <f>VLOOKUP(A870,'Membership Details'!C:J,8,FALSE)</f>
        <v>39707</v>
      </c>
      <c r="F870" s="198" t="b">
        <f t="shared" si="13"/>
        <v>1</v>
      </c>
      <c r="G870">
        <v>282</v>
      </c>
      <c r="H870" s="119"/>
      <c r="I870" s="119"/>
      <c r="J870" s="119"/>
      <c r="K870" s="119"/>
      <c r="L870" s="53"/>
      <c r="M870" s="127"/>
    </row>
    <row r="871" spans="1:13">
      <c r="A871" s="118">
        <v>1040</v>
      </c>
      <c r="B871" s="53" t="s">
        <v>158</v>
      </c>
      <c r="C871" s="83">
        <v>976</v>
      </c>
      <c r="D871" s="123">
        <v>40390</v>
      </c>
      <c r="E871" s="198">
        <f>VLOOKUP(A871,'Membership Details'!C:J,8,FALSE)</f>
        <v>39707</v>
      </c>
      <c r="F871" s="198" t="b">
        <f t="shared" si="13"/>
        <v>1</v>
      </c>
      <c r="G871">
        <v>515</v>
      </c>
      <c r="H871" s="119"/>
      <c r="I871" s="119"/>
      <c r="J871" s="119"/>
      <c r="K871" s="119"/>
      <c r="L871" s="53"/>
      <c r="M871" s="127"/>
    </row>
    <row r="872" spans="1:13">
      <c r="A872" s="118">
        <v>1041</v>
      </c>
      <c r="B872" s="53" t="s">
        <v>158</v>
      </c>
      <c r="C872" s="83">
        <v>977</v>
      </c>
      <c r="D872" s="123">
        <v>40390</v>
      </c>
      <c r="E872" s="198">
        <f>VLOOKUP(A872,'Membership Details'!C:J,8,FALSE)</f>
        <v>39707</v>
      </c>
      <c r="F872" s="198" t="b">
        <f t="shared" si="13"/>
        <v>1</v>
      </c>
      <c r="G872">
        <v>399</v>
      </c>
      <c r="H872" s="119"/>
      <c r="I872" s="119"/>
      <c r="J872" s="119"/>
      <c r="K872" s="119"/>
      <c r="L872" s="53"/>
      <c r="M872" s="127"/>
    </row>
    <row r="873" spans="1:13">
      <c r="A873" s="118">
        <v>1042</v>
      </c>
      <c r="B873" s="53" t="s">
        <v>158</v>
      </c>
      <c r="C873" s="83">
        <v>978</v>
      </c>
      <c r="D873" s="123">
        <v>40390</v>
      </c>
      <c r="E873" s="198">
        <f>VLOOKUP(A873,'Membership Details'!C:J,8,FALSE)</f>
        <v>39707</v>
      </c>
      <c r="F873" s="198" t="b">
        <f t="shared" si="13"/>
        <v>1</v>
      </c>
      <c r="G873">
        <v>455</v>
      </c>
      <c r="H873" s="119"/>
      <c r="I873" s="119"/>
      <c r="J873" s="119"/>
      <c r="K873" s="119"/>
      <c r="L873" s="53"/>
      <c r="M873" s="127"/>
    </row>
    <row r="874" spans="1:13">
      <c r="A874" s="118">
        <v>1043</v>
      </c>
      <c r="B874" s="53" t="s">
        <v>158</v>
      </c>
      <c r="C874" s="83">
        <v>979</v>
      </c>
      <c r="D874" s="123">
        <v>40390</v>
      </c>
      <c r="E874" s="198">
        <f>VLOOKUP(A874,'Membership Details'!C:J,8,FALSE)</f>
        <v>39707</v>
      </c>
      <c r="F874" s="198" t="b">
        <f t="shared" si="13"/>
        <v>1</v>
      </c>
      <c r="G874">
        <v>216</v>
      </c>
      <c r="H874" s="119"/>
      <c r="I874" s="119"/>
      <c r="J874" s="119"/>
      <c r="K874" s="119"/>
      <c r="L874" s="53"/>
      <c r="M874" s="127"/>
    </row>
    <row r="875" spans="1:13">
      <c r="A875" s="118">
        <v>1044</v>
      </c>
      <c r="B875" s="53" t="s">
        <v>158</v>
      </c>
      <c r="C875" s="83">
        <v>980</v>
      </c>
      <c r="D875" s="123">
        <v>40390</v>
      </c>
      <c r="E875" s="198">
        <f>VLOOKUP(A875,'Membership Details'!C:J,8,FALSE)</f>
        <v>38352</v>
      </c>
      <c r="F875" s="198" t="b">
        <f t="shared" si="13"/>
        <v>1</v>
      </c>
      <c r="G875">
        <v>513</v>
      </c>
      <c r="H875" s="119"/>
      <c r="I875" s="119"/>
      <c r="J875" s="119"/>
      <c r="K875" s="119"/>
      <c r="L875" s="53"/>
      <c r="M875" s="127"/>
    </row>
    <row r="876" spans="1:13">
      <c r="A876" s="118">
        <v>1045</v>
      </c>
      <c r="B876" s="53" t="s">
        <v>158</v>
      </c>
      <c r="C876" s="83">
        <v>981</v>
      </c>
      <c r="D876" s="123">
        <v>40390</v>
      </c>
      <c r="E876" s="198">
        <f>VLOOKUP(A876,'Membership Details'!C:J,8,FALSE)</f>
        <v>39707</v>
      </c>
      <c r="F876" s="198" t="b">
        <f t="shared" si="13"/>
        <v>1</v>
      </c>
      <c r="G876">
        <v>1488</v>
      </c>
      <c r="H876" s="119"/>
      <c r="I876" s="119"/>
      <c r="J876" s="119"/>
      <c r="K876" s="119"/>
      <c r="L876" s="53"/>
      <c r="M876" s="127"/>
    </row>
    <row r="877" spans="1:13">
      <c r="A877" s="118">
        <v>1046</v>
      </c>
      <c r="B877" s="53" t="s">
        <v>158</v>
      </c>
      <c r="C877" s="83">
        <v>982</v>
      </c>
      <c r="D877" s="123">
        <v>40390</v>
      </c>
      <c r="E877" s="198">
        <f>VLOOKUP(A877,'Membership Details'!C:J,8,FALSE)</f>
        <v>39707</v>
      </c>
      <c r="F877" s="198" t="b">
        <f t="shared" si="13"/>
        <v>1</v>
      </c>
      <c r="G877">
        <v>236</v>
      </c>
      <c r="H877" s="119"/>
      <c r="I877" s="119"/>
      <c r="J877" s="119"/>
      <c r="K877" s="119"/>
      <c r="L877" s="53"/>
      <c r="M877" s="127"/>
    </row>
    <row r="878" spans="1:13">
      <c r="A878" s="118">
        <v>1047</v>
      </c>
      <c r="B878" s="53" t="s">
        <v>158</v>
      </c>
      <c r="C878" s="83">
        <v>983</v>
      </c>
      <c r="D878" s="123">
        <v>40390</v>
      </c>
      <c r="E878" s="198">
        <f>VLOOKUP(A878,'Membership Details'!C:J,8,FALSE)</f>
        <v>39707</v>
      </c>
      <c r="F878" s="198" t="b">
        <f t="shared" si="13"/>
        <v>1</v>
      </c>
      <c r="G878">
        <v>8296</v>
      </c>
      <c r="H878" s="119"/>
      <c r="I878" s="119"/>
      <c r="J878" s="119"/>
      <c r="K878" s="119"/>
      <c r="L878" s="53"/>
      <c r="M878" s="127"/>
    </row>
    <row r="879" spans="1:13">
      <c r="A879" s="118">
        <v>1048</v>
      </c>
      <c r="B879" s="53" t="s">
        <v>158</v>
      </c>
      <c r="C879" s="83">
        <v>984</v>
      </c>
      <c r="D879" s="123">
        <v>40390</v>
      </c>
      <c r="E879" s="198">
        <f>VLOOKUP(A879,'Membership Details'!C:J,8,FALSE)</f>
        <v>36982</v>
      </c>
      <c r="F879" s="198" t="b">
        <f t="shared" si="13"/>
        <v>1</v>
      </c>
      <c r="G879">
        <v>364.9</v>
      </c>
      <c r="H879" s="119"/>
      <c r="I879" s="119"/>
      <c r="J879" s="119"/>
      <c r="K879" s="119"/>
      <c r="L879" s="53"/>
      <c r="M879" s="127"/>
    </row>
    <row r="880" spans="1:13">
      <c r="A880" s="118">
        <v>1049</v>
      </c>
      <c r="B880" s="53" t="s">
        <v>158</v>
      </c>
      <c r="C880" s="83">
        <v>985</v>
      </c>
      <c r="D880" s="123">
        <v>40390</v>
      </c>
      <c r="E880" s="198">
        <f>VLOOKUP(A880,'Membership Details'!C:J,8,FALSE)</f>
        <v>39707</v>
      </c>
      <c r="F880" s="198" t="b">
        <f t="shared" si="13"/>
        <v>1</v>
      </c>
      <c r="G880">
        <v>21.9</v>
      </c>
      <c r="H880" s="119"/>
      <c r="I880" s="119"/>
      <c r="J880" s="119"/>
      <c r="K880" s="119"/>
      <c r="L880" s="53"/>
      <c r="M880" s="127"/>
    </row>
    <row r="881" spans="1:13">
      <c r="A881" s="118">
        <v>1050</v>
      </c>
      <c r="B881" s="53" t="s">
        <v>158</v>
      </c>
      <c r="C881" s="83">
        <v>986</v>
      </c>
      <c r="D881" s="123">
        <v>40390</v>
      </c>
      <c r="E881" s="198">
        <f>VLOOKUP(A881,'Membership Details'!C:J,8,FALSE)</f>
        <v>39707</v>
      </c>
      <c r="F881" s="198" t="b">
        <f t="shared" si="13"/>
        <v>1</v>
      </c>
      <c r="G881">
        <v>417</v>
      </c>
      <c r="H881" s="119"/>
      <c r="I881" s="119"/>
      <c r="J881" s="119"/>
      <c r="K881" s="119"/>
      <c r="L881" s="53"/>
      <c r="M881" s="127"/>
    </row>
    <row r="882" spans="1:13">
      <c r="A882" s="118">
        <v>1051</v>
      </c>
      <c r="B882" s="53" t="s">
        <v>158</v>
      </c>
      <c r="C882" s="83">
        <v>987</v>
      </c>
      <c r="D882" s="123">
        <v>40390</v>
      </c>
      <c r="E882" s="198">
        <f>VLOOKUP(A882,'Membership Details'!C:J,8,FALSE)</f>
        <v>39707</v>
      </c>
      <c r="F882" s="198" t="b">
        <f t="shared" si="13"/>
        <v>1</v>
      </c>
      <c r="G882">
        <v>725</v>
      </c>
      <c r="H882" s="119"/>
      <c r="I882" s="119"/>
      <c r="J882" s="119"/>
      <c r="K882" s="119"/>
      <c r="L882" s="53"/>
      <c r="M882" s="127"/>
    </row>
    <row r="883" spans="1:13">
      <c r="A883" s="118">
        <v>1052</v>
      </c>
      <c r="B883" s="53" t="s">
        <v>158</v>
      </c>
      <c r="C883" s="83">
        <v>988</v>
      </c>
      <c r="D883" s="123">
        <v>40390</v>
      </c>
      <c r="E883" s="198">
        <f>VLOOKUP(A883,'Membership Details'!C:J,8,FALSE)</f>
        <v>39707</v>
      </c>
      <c r="F883" s="198" t="b">
        <f t="shared" si="13"/>
        <v>1</v>
      </c>
      <c r="G883">
        <v>1626</v>
      </c>
      <c r="H883" s="119"/>
      <c r="I883" s="119"/>
      <c r="J883" s="119"/>
      <c r="K883" s="119"/>
      <c r="L883" s="53"/>
      <c r="M883" s="127"/>
    </row>
    <row r="884" spans="1:13">
      <c r="A884" s="118">
        <v>1053</v>
      </c>
      <c r="B884" s="53" t="s">
        <v>158</v>
      </c>
      <c r="C884" s="83">
        <v>989</v>
      </c>
      <c r="D884" s="123">
        <v>40390</v>
      </c>
      <c r="E884" s="198">
        <f>VLOOKUP(A884,'Membership Details'!C:J,8,FALSE)</f>
        <v>39081</v>
      </c>
      <c r="F884" s="198" t="b">
        <f t="shared" si="13"/>
        <v>1</v>
      </c>
      <c r="G884">
        <v>85</v>
      </c>
      <c r="H884" s="119"/>
      <c r="I884" s="119"/>
      <c r="J884" s="119"/>
      <c r="K884" s="119"/>
      <c r="L884" s="53"/>
      <c r="M884" s="127"/>
    </row>
    <row r="885" spans="1:13">
      <c r="A885" s="118">
        <v>219</v>
      </c>
      <c r="B885" s="53" t="s">
        <v>158</v>
      </c>
      <c r="C885" s="83">
        <v>990</v>
      </c>
      <c r="D885" s="123">
        <v>40390</v>
      </c>
      <c r="E885" s="198">
        <f>VLOOKUP(A885,'Membership Details'!C:J,8,FALSE)</f>
        <v>36982</v>
      </c>
      <c r="F885" s="198" t="b">
        <f t="shared" si="13"/>
        <v>1</v>
      </c>
      <c r="G885">
        <v>518</v>
      </c>
      <c r="H885" s="119"/>
      <c r="I885" s="119"/>
      <c r="J885" s="119"/>
      <c r="K885" s="119"/>
      <c r="L885" s="53"/>
      <c r="M885" s="127"/>
    </row>
    <row r="886" spans="1:13">
      <c r="A886" s="118">
        <v>1055</v>
      </c>
      <c r="B886" s="53" t="s">
        <v>158</v>
      </c>
      <c r="C886" s="83">
        <v>991</v>
      </c>
      <c r="D886" s="123">
        <v>40390</v>
      </c>
      <c r="E886" s="198">
        <f>VLOOKUP(A886,'Membership Details'!C:J,8,FALSE)</f>
        <v>39707</v>
      </c>
      <c r="F886" s="198" t="b">
        <f t="shared" si="13"/>
        <v>1</v>
      </c>
      <c r="G886">
        <v>372</v>
      </c>
      <c r="H886" s="119"/>
      <c r="I886" s="119"/>
      <c r="J886" s="119"/>
      <c r="K886" s="119"/>
      <c r="L886" s="53"/>
      <c r="M886" s="127"/>
    </row>
    <row r="887" spans="1:13">
      <c r="A887" s="118">
        <v>1056</v>
      </c>
      <c r="B887" s="53" t="s">
        <v>158</v>
      </c>
      <c r="C887" s="83">
        <v>993</v>
      </c>
      <c r="D887" s="123">
        <v>40390</v>
      </c>
      <c r="E887" s="198">
        <f>VLOOKUP(A887,'Membership Details'!C:J,8,FALSE)</f>
        <v>39707</v>
      </c>
      <c r="F887" s="198" t="b">
        <f t="shared" si="13"/>
        <v>1</v>
      </c>
      <c r="G887">
        <v>113</v>
      </c>
      <c r="H887" s="119"/>
      <c r="I887" s="119"/>
      <c r="J887" s="119"/>
      <c r="K887" s="119"/>
      <c r="L887" s="53"/>
      <c r="M887" s="127"/>
    </row>
    <row r="888" spans="1:13">
      <c r="A888" s="118">
        <v>1057</v>
      </c>
      <c r="B888" s="53" t="s">
        <v>158</v>
      </c>
      <c r="C888" s="83">
        <v>994</v>
      </c>
      <c r="D888" s="123">
        <v>40390</v>
      </c>
      <c r="E888" s="198">
        <f>VLOOKUP(A888,'Membership Details'!C:J,8,FALSE)</f>
        <v>39707</v>
      </c>
      <c r="F888" s="198" t="b">
        <f t="shared" si="13"/>
        <v>1</v>
      </c>
      <c r="G888">
        <v>6460</v>
      </c>
      <c r="H888" s="119"/>
      <c r="I888" s="119"/>
      <c r="J888" s="119"/>
      <c r="K888" s="119"/>
      <c r="L888" s="53"/>
      <c r="M888" s="127"/>
    </row>
    <row r="889" spans="1:13">
      <c r="A889" s="118">
        <v>1058</v>
      </c>
      <c r="B889" s="53" t="s">
        <v>158</v>
      </c>
      <c r="C889" s="83">
        <v>995</v>
      </c>
      <c r="D889" s="123">
        <v>40390</v>
      </c>
      <c r="E889" s="198">
        <f>VLOOKUP(A889,'Membership Details'!C:J,8,FALSE)</f>
        <v>39707</v>
      </c>
      <c r="F889" s="198" t="b">
        <f t="shared" si="13"/>
        <v>1</v>
      </c>
      <c r="G889">
        <v>5323</v>
      </c>
      <c r="H889" s="119"/>
      <c r="I889" s="119"/>
      <c r="J889" s="119"/>
      <c r="K889" s="119"/>
      <c r="L889" s="53"/>
      <c r="M889" s="127"/>
    </row>
    <row r="890" spans="1:13">
      <c r="A890" s="118">
        <v>1059</v>
      </c>
      <c r="B890" s="53" t="s">
        <v>158</v>
      </c>
      <c r="C890" s="83">
        <v>996</v>
      </c>
      <c r="D890" s="123">
        <v>40390</v>
      </c>
      <c r="E890" s="198">
        <f>VLOOKUP(A890,'Membership Details'!C:J,8,FALSE)</f>
        <v>39707</v>
      </c>
      <c r="F890" s="198" t="b">
        <f t="shared" si="13"/>
        <v>1</v>
      </c>
      <c r="G890">
        <v>2771</v>
      </c>
      <c r="H890" s="119"/>
      <c r="I890" s="119"/>
      <c r="J890" s="119"/>
      <c r="K890" s="119"/>
      <c r="L890" s="53"/>
      <c r="M890" s="127"/>
    </row>
    <row r="891" spans="1:13">
      <c r="A891" s="118">
        <v>1060</v>
      </c>
      <c r="B891" s="53" t="s">
        <v>158</v>
      </c>
      <c r="C891" s="83">
        <v>997</v>
      </c>
      <c r="D891" s="123">
        <v>40390</v>
      </c>
      <c r="E891" s="198">
        <f>VLOOKUP(A891,'Membership Details'!C:J,8,FALSE)</f>
        <v>36982</v>
      </c>
      <c r="F891" s="198" t="b">
        <f t="shared" si="13"/>
        <v>1</v>
      </c>
      <c r="G891">
        <v>1209</v>
      </c>
      <c r="H891" s="119"/>
      <c r="I891" s="119"/>
      <c r="J891" s="119"/>
      <c r="K891" s="119"/>
      <c r="L891" s="53"/>
      <c r="M891" s="127"/>
    </row>
    <row r="892" spans="1:13">
      <c r="A892" s="118">
        <v>1061</v>
      </c>
      <c r="B892" s="53" t="s">
        <v>158</v>
      </c>
      <c r="C892" s="83">
        <v>999</v>
      </c>
      <c r="D892" s="123">
        <v>40390</v>
      </c>
      <c r="E892" s="198">
        <f>VLOOKUP(A892,'Membership Details'!C:J,8,FALSE)</f>
        <v>39081</v>
      </c>
      <c r="F892" s="198" t="b">
        <f t="shared" si="13"/>
        <v>1</v>
      </c>
      <c r="G892">
        <v>397</v>
      </c>
      <c r="H892" s="119"/>
      <c r="I892" s="119"/>
      <c r="J892" s="119"/>
      <c r="K892" s="119"/>
      <c r="L892" s="53"/>
      <c r="M892" s="127"/>
    </row>
    <row r="893" spans="1:13">
      <c r="A893" s="118">
        <v>1062</v>
      </c>
      <c r="B893" s="53" t="s">
        <v>158</v>
      </c>
      <c r="C893" s="83">
        <v>1000</v>
      </c>
      <c r="D893" s="123">
        <v>40390</v>
      </c>
      <c r="E893" s="198">
        <f>VLOOKUP(A893,'Membership Details'!C:J,8,FALSE)</f>
        <v>39707</v>
      </c>
      <c r="F893" s="198" t="b">
        <f t="shared" si="13"/>
        <v>1</v>
      </c>
      <c r="G893">
        <v>80.099999999999994</v>
      </c>
      <c r="H893" s="119"/>
      <c r="I893" s="119"/>
      <c r="J893" s="119"/>
      <c r="K893" s="119"/>
      <c r="L893" s="53"/>
      <c r="M893" s="127"/>
    </row>
    <row r="894" spans="1:13">
      <c r="A894" s="118">
        <v>1063</v>
      </c>
      <c r="B894" s="53" t="s">
        <v>158</v>
      </c>
      <c r="C894" s="83">
        <v>1001</v>
      </c>
      <c r="D894" s="123">
        <v>40390</v>
      </c>
      <c r="E894" s="198">
        <f>VLOOKUP(A894,'Membership Details'!C:J,8,FALSE)</f>
        <v>39707</v>
      </c>
      <c r="F894" s="198" t="b">
        <f t="shared" si="13"/>
        <v>1</v>
      </c>
      <c r="G894">
        <v>342</v>
      </c>
      <c r="H894" s="119"/>
      <c r="I894" s="119"/>
      <c r="J894" s="119"/>
      <c r="K894" s="119"/>
      <c r="L894" s="53"/>
      <c r="M894" s="127"/>
    </row>
    <row r="895" spans="1:13">
      <c r="A895" s="118">
        <v>263</v>
      </c>
      <c r="B895" s="53" t="s">
        <v>158</v>
      </c>
      <c r="C895" s="83">
        <v>1003</v>
      </c>
      <c r="D895" s="123">
        <v>40390</v>
      </c>
      <c r="E895" s="198">
        <f>VLOOKUP(A895,'Membership Details'!C:J,8,FALSE)</f>
        <v>36982</v>
      </c>
      <c r="F895" s="198" t="b">
        <f t="shared" si="13"/>
        <v>1</v>
      </c>
      <c r="G895">
        <v>4881</v>
      </c>
      <c r="H895" s="119"/>
      <c r="I895" s="119"/>
      <c r="J895" s="119"/>
      <c r="K895" s="119"/>
      <c r="L895" s="53"/>
      <c r="M895" s="127"/>
    </row>
    <row r="896" spans="1:13">
      <c r="A896" s="118">
        <v>1064</v>
      </c>
      <c r="B896" s="53" t="s">
        <v>158</v>
      </c>
      <c r="C896" s="83">
        <v>1004</v>
      </c>
      <c r="D896" s="123">
        <v>40390</v>
      </c>
      <c r="E896" s="198">
        <f>VLOOKUP(A896,'Membership Details'!C:J,8,FALSE)</f>
        <v>39707</v>
      </c>
      <c r="F896" s="198" t="b">
        <f t="shared" si="13"/>
        <v>1</v>
      </c>
      <c r="G896">
        <v>382</v>
      </c>
      <c r="H896" s="119"/>
      <c r="I896" s="119"/>
      <c r="J896" s="119"/>
      <c r="K896" s="119"/>
      <c r="L896" s="53"/>
      <c r="M896" s="127"/>
    </row>
    <row r="897" spans="1:13">
      <c r="A897" s="118">
        <v>1065</v>
      </c>
      <c r="B897" s="53" t="s">
        <v>158</v>
      </c>
      <c r="C897" s="83">
        <v>1005</v>
      </c>
      <c r="D897" s="123">
        <v>40390</v>
      </c>
      <c r="E897" s="198">
        <f>VLOOKUP(A897,'Membership Details'!C:J,8,FALSE)</f>
        <v>39707</v>
      </c>
      <c r="F897" s="198" t="b">
        <f t="shared" si="13"/>
        <v>1</v>
      </c>
      <c r="G897">
        <v>456</v>
      </c>
      <c r="H897" s="119"/>
      <c r="I897" s="119"/>
      <c r="J897" s="119"/>
      <c r="K897" s="119"/>
      <c r="L897" s="53"/>
      <c r="M897" s="127"/>
    </row>
    <row r="898" spans="1:13">
      <c r="A898" s="118">
        <v>1066</v>
      </c>
      <c r="B898" s="53" t="s">
        <v>158</v>
      </c>
      <c r="C898" s="83">
        <v>1006</v>
      </c>
      <c r="D898" s="123">
        <v>40390</v>
      </c>
      <c r="E898" s="198">
        <f>VLOOKUP(A898,'Membership Details'!C:J,8,FALSE)</f>
        <v>39707</v>
      </c>
      <c r="F898" s="198" t="b">
        <f t="shared" si="13"/>
        <v>1</v>
      </c>
      <c r="G898">
        <v>416</v>
      </c>
      <c r="H898" s="119"/>
      <c r="I898" s="119"/>
      <c r="J898" s="119"/>
      <c r="K898" s="119"/>
      <c r="L898" s="53"/>
      <c r="M898" s="127"/>
    </row>
    <row r="899" spans="1:13">
      <c r="A899" s="118">
        <v>1067</v>
      </c>
      <c r="B899" s="53" t="s">
        <v>158</v>
      </c>
      <c r="C899" s="83">
        <v>1007</v>
      </c>
      <c r="D899" s="123">
        <v>40390</v>
      </c>
      <c r="E899" s="198">
        <f>VLOOKUP(A899,'Membership Details'!C:J,8,FALSE)</f>
        <v>39707</v>
      </c>
      <c r="F899" s="198" t="b">
        <f t="shared" ref="F899:F962" si="14">D899&gt;=E899</f>
        <v>1</v>
      </c>
      <c r="G899">
        <v>245</v>
      </c>
      <c r="H899" s="119"/>
      <c r="I899" s="119"/>
      <c r="J899" s="119"/>
      <c r="K899" s="119"/>
      <c r="L899" s="53"/>
      <c r="M899" s="127"/>
    </row>
    <row r="900" spans="1:13">
      <c r="A900" s="118">
        <v>1068</v>
      </c>
      <c r="B900" s="53" t="s">
        <v>158</v>
      </c>
      <c r="C900" s="83">
        <v>1008</v>
      </c>
      <c r="D900" s="123">
        <v>40390</v>
      </c>
      <c r="E900" s="198">
        <f>VLOOKUP(A900,'Membership Details'!C:J,8,FALSE)</f>
        <v>39707</v>
      </c>
      <c r="F900" s="198" t="b">
        <f t="shared" si="14"/>
        <v>1</v>
      </c>
      <c r="G900">
        <v>31.9</v>
      </c>
      <c r="H900" s="119"/>
      <c r="I900" s="119"/>
      <c r="J900" s="119"/>
      <c r="K900" s="119"/>
      <c r="L900" s="53"/>
      <c r="M900" s="127"/>
    </row>
    <row r="901" spans="1:13">
      <c r="A901" s="118">
        <v>1069</v>
      </c>
      <c r="B901" s="53" t="s">
        <v>158</v>
      </c>
      <c r="C901" s="83">
        <v>1009</v>
      </c>
      <c r="D901" s="123">
        <v>40390</v>
      </c>
      <c r="E901" s="198">
        <f>VLOOKUP(A901,'Membership Details'!C:J,8,FALSE)</f>
        <v>39707</v>
      </c>
      <c r="F901" s="198" t="b">
        <f t="shared" si="14"/>
        <v>1</v>
      </c>
      <c r="G901">
        <v>340</v>
      </c>
      <c r="H901" s="119"/>
      <c r="I901" s="119"/>
      <c r="J901" s="119"/>
      <c r="K901" s="119"/>
      <c r="L901" s="53"/>
      <c r="M901" s="127"/>
    </row>
    <row r="902" spans="1:13">
      <c r="A902" s="118">
        <v>1070</v>
      </c>
      <c r="B902" s="53" t="s">
        <v>158</v>
      </c>
      <c r="C902" s="83">
        <v>1010</v>
      </c>
      <c r="D902" s="123">
        <v>40390</v>
      </c>
      <c r="E902" s="198">
        <f>VLOOKUP(A902,'Membership Details'!C:J,8,FALSE)</f>
        <v>36982</v>
      </c>
      <c r="F902" s="198" t="b">
        <f t="shared" si="14"/>
        <v>1</v>
      </c>
      <c r="G902">
        <v>349</v>
      </c>
      <c r="H902" s="119"/>
      <c r="I902" s="119"/>
      <c r="J902" s="119"/>
      <c r="K902" s="119"/>
      <c r="L902" s="53"/>
      <c r="M902" s="127"/>
    </row>
    <row r="903" spans="1:13">
      <c r="A903" s="118">
        <v>1071</v>
      </c>
      <c r="B903" s="53" t="s">
        <v>158</v>
      </c>
      <c r="C903" s="83">
        <v>1011</v>
      </c>
      <c r="D903" s="123">
        <v>40390</v>
      </c>
      <c r="E903" s="198">
        <f>VLOOKUP(A903,'Membership Details'!C:J,8,FALSE)</f>
        <v>39707</v>
      </c>
      <c r="F903" s="198" t="b">
        <f t="shared" si="14"/>
        <v>1</v>
      </c>
      <c r="G903">
        <v>215</v>
      </c>
      <c r="H903" s="119"/>
      <c r="I903" s="119"/>
      <c r="J903" s="119"/>
      <c r="K903" s="119"/>
      <c r="L903" s="53"/>
      <c r="M903" s="127"/>
    </row>
    <row r="904" spans="1:13">
      <c r="A904" s="118">
        <v>2312</v>
      </c>
      <c r="B904" s="53" t="s">
        <v>158</v>
      </c>
      <c r="C904" s="83">
        <v>1012</v>
      </c>
      <c r="D904" s="123">
        <v>40390</v>
      </c>
      <c r="E904" s="198">
        <f>VLOOKUP(A904,'Membership Details'!C:J,8,FALSE)</f>
        <v>34912</v>
      </c>
      <c r="F904" s="198" t="b">
        <f t="shared" si="14"/>
        <v>1</v>
      </c>
      <c r="G904">
        <v>326</v>
      </c>
      <c r="H904" s="119"/>
      <c r="I904" s="119"/>
      <c r="J904" s="119"/>
      <c r="K904" s="119"/>
      <c r="L904" s="53"/>
      <c r="M904" s="127"/>
    </row>
    <row r="905" spans="1:13">
      <c r="A905" s="118">
        <v>1073</v>
      </c>
      <c r="B905" s="53" t="s">
        <v>158</v>
      </c>
      <c r="C905" s="83">
        <v>1013</v>
      </c>
      <c r="D905" s="123">
        <v>40390</v>
      </c>
      <c r="E905" s="198">
        <f>VLOOKUP(A905,'Membership Details'!C:J,8,FALSE)</f>
        <v>37315</v>
      </c>
      <c r="F905" s="198" t="b">
        <f t="shared" si="14"/>
        <v>1</v>
      </c>
      <c r="G905">
        <v>772</v>
      </c>
      <c r="H905" s="119"/>
      <c r="I905" s="119"/>
      <c r="J905" s="119"/>
      <c r="K905" s="119"/>
      <c r="L905" s="53"/>
      <c r="M905" s="127"/>
    </row>
    <row r="906" spans="1:13">
      <c r="A906" s="118">
        <v>1074</v>
      </c>
      <c r="B906" s="53" t="s">
        <v>158</v>
      </c>
      <c r="C906" s="83">
        <v>1015</v>
      </c>
      <c r="D906" s="123">
        <v>40390</v>
      </c>
      <c r="E906" s="198">
        <f>VLOOKUP(A906,'Membership Details'!C:J,8,FALSE)</f>
        <v>39707</v>
      </c>
      <c r="F906" s="198" t="b">
        <f t="shared" si="14"/>
        <v>1</v>
      </c>
      <c r="G906">
        <v>661.6</v>
      </c>
      <c r="H906" s="119"/>
      <c r="I906" s="119"/>
      <c r="J906" s="119"/>
      <c r="K906" s="119"/>
      <c r="L906" s="53"/>
      <c r="M906" s="127"/>
    </row>
    <row r="907" spans="1:13">
      <c r="A907" s="118">
        <v>2836</v>
      </c>
      <c r="B907" s="53" t="s">
        <v>158</v>
      </c>
      <c r="C907" s="83">
        <v>1016</v>
      </c>
      <c r="D907" s="123">
        <v>40390</v>
      </c>
      <c r="E907" s="198">
        <f>VLOOKUP(A907,'Membership Details'!C:J,8,FALSE)</f>
        <v>36982</v>
      </c>
      <c r="F907" s="198" t="b">
        <f t="shared" si="14"/>
        <v>1</v>
      </c>
      <c r="G907">
        <v>536.4</v>
      </c>
      <c r="H907" s="119"/>
      <c r="I907" s="119"/>
      <c r="J907" s="119"/>
      <c r="K907" s="119"/>
      <c r="L907" s="53"/>
      <c r="M907" s="127"/>
    </row>
    <row r="908" spans="1:13">
      <c r="A908" s="118">
        <v>1076</v>
      </c>
      <c r="B908" s="53" t="s">
        <v>158</v>
      </c>
      <c r="C908" s="83">
        <v>1017</v>
      </c>
      <c r="D908" s="123">
        <v>40390</v>
      </c>
      <c r="E908" s="198">
        <f>VLOOKUP(A908,'Membership Details'!C:J,8,FALSE)</f>
        <v>39707</v>
      </c>
      <c r="F908" s="198" t="b">
        <f t="shared" si="14"/>
        <v>1</v>
      </c>
      <c r="G908">
        <v>167</v>
      </c>
      <c r="H908" s="119"/>
      <c r="I908" s="119"/>
      <c r="J908" s="119"/>
      <c r="K908" s="119"/>
      <c r="L908" s="53"/>
      <c r="M908" s="127"/>
    </row>
    <row r="909" spans="1:13">
      <c r="A909" s="118">
        <v>1077</v>
      </c>
      <c r="B909" s="53" t="s">
        <v>158</v>
      </c>
      <c r="C909" s="83">
        <v>1020</v>
      </c>
      <c r="D909" s="123">
        <v>40390</v>
      </c>
      <c r="E909" s="198">
        <f>VLOOKUP(A909,'Membership Details'!C:J,8,FALSE)</f>
        <v>39707</v>
      </c>
      <c r="F909" s="198" t="b">
        <f t="shared" si="14"/>
        <v>1</v>
      </c>
      <c r="G909">
        <v>215</v>
      </c>
      <c r="H909" s="119"/>
      <c r="I909" s="119"/>
      <c r="J909" s="119"/>
      <c r="K909" s="119"/>
      <c r="L909" s="53"/>
      <c r="M909" s="127"/>
    </row>
    <row r="910" spans="1:13">
      <c r="A910" s="118">
        <v>1078</v>
      </c>
      <c r="B910" s="53" t="s">
        <v>158</v>
      </c>
      <c r="C910" s="83">
        <v>1021</v>
      </c>
      <c r="D910" s="123">
        <v>40390</v>
      </c>
      <c r="E910" s="198">
        <f>VLOOKUP(A910,'Membership Details'!C:J,8,FALSE)</f>
        <v>39707</v>
      </c>
      <c r="F910" s="198" t="b">
        <f t="shared" si="14"/>
        <v>1</v>
      </c>
      <c r="G910">
        <v>243</v>
      </c>
      <c r="H910" s="119"/>
      <c r="I910" s="119"/>
      <c r="J910" s="119"/>
      <c r="K910" s="119"/>
      <c r="L910" s="53"/>
      <c r="M910" s="127"/>
    </row>
    <row r="911" spans="1:13">
      <c r="A911" s="118">
        <v>1079</v>
      </c>
      <c r="B911" s="53" t="s">
        <v>158</v>
      </c>
      <c r="C911" s="83">
        <v>1022</v>
      </c>
      <c r="D911" s="123">
        <v>40390</v>
      </c>
      <c r="E911" s="198">
        <f>VLOOKUP(A911,'Membership Details'!C:J,8,FALSE)</f>
        <v>39707</v>
      </c>
      <c r="F911" s="198" t="b">
        <f t="shared" si="14"/>
        <v>1</v>
      </c>
      <c r="G911">
        <v>535</v>
      </c>
      <c r="H911" s="119"/>
      <c r="I911" s="119"/>
      <c r="J911" s="119"/>
      <c r="K911" s="119"/>
      <c r="L911" s="53"/>
      <c r="M911" s="127"/>
    </row>
    <row r="912" spans="1:13">
      <c r="A912" s="118">
        <v>1080</v>
      </c>
      <c r="B912" s="53" t="s">
        <v>158</v>
      </c>
      <c r="C912" s="83">
        <v>1023</v>
      </c>
      <c r="D912" s="123">
        <v>40390</v>
      </c>
      <c r="E912" s="198">
        <f>VLOOKUP(A912,'Membership Details'!C:J,8,FALSE)</f>
        <v>39707</v>
      </c>
      <c r="F912" s="198" t="b">
        <f t="shared" si="14"/>
        <v>1</v>
      </c>
      <c r="G912">
        <v>512</v>
      </c>
      <c r="H912" s="119"/>
      <c r="I912" s="119"/>
      <c r="J912" s="119"/>
      <c r="K912" s="119"/>
      <c r="L912" s="53"/>
      <c r="M912" s="127"/>
    </row>
    <row r="913" spans="1:13">
      <c r="A913" s="118">
        <v>1081</v>
      </c>
      <c r="B913" s="53" t="s">
        <v>158</v>
      </c>
      <c r="C913" s="83">
        <v>1025</v>
      </c>
      <c r="D913" s="123">
        <v>40390</v>
      </c>
      <c r="E913" s="198">
        <f>VLOOKUP(A913,'Membership Details'!C:J,8,FALSE)</f>
        <v>36982</v>
      </c>
      <c r="F913" s="198" t="b">
        <f t="shared" si="14"/>
        <v>1</v>
      </c>
      <c r="G913">
        <v>1475</v>
      </c>
      <c r="H913" s="119"/>
      <c r="I913" s="119"/>
      <c r="J913" s="119"/>
      <c r="K913" s="119"/>
      <c r="L913" s="53"/>
      <c r="M913" s="127"/>
    </row>
    <row r="914" spans="1:13">
      <c r="A914" s="118">
        <v>1082</v>
      </c>
      <c r="B914" s="53" t="s">
        <v>158</v>
      </c>
      <c r="C914" s="83">
        <v>1026</v>
      </c>
      <c r="D914" s="123">
        <v>40390</v>
      </c>
      <c r="E914" s="198">
        <f>VLOOKUP(A914,'Membership Details'!C:J,8,FALSE)</f>
        <v>39707</v>
      </c>
      <c r="F914" s="198" t="b">
        <f t="shared" si="14"/>
        <v>1</v>
      </c>
      <c r="G914">
        <v>1951</v>
      </c>
      <c r="H914" s="119"/>
      <c r="I914" s="119"/>
      <c r="J914" s="119"/>
      <c r="K914" s="119"/>
      <c r="L914" s="53"/>
      <c r="M914" s="127"/>
    </row>
    <row r="915" spans="1:13">
      <c r="A915" s="118">
        <v>1083</v>
      </c>
      <c r="B915" s="53" t="s">
        <v>158</v>
      </c>
      <c r="C915" s="83">
        <v>1027</v>
      </c>
      <c r="D915" s="123">
        <v>40390</v>
      </c>
      <c r="E915" s="198">
        <f>VLOOKUP(A915,'Membership Details'!C:J,8,FALSE)</f>
        <v>39707</v>
      </c>
      <c r="F915" s="198" t="b">
        <f t="shared" si="14"/>
        <v>1</v>
      </c>
      <c r="G915">
        <v>2537</v>
      </c>
      <c r="H915" s="119"/>
      <c r="I915" s="119"/>
      <c r="J915" s="119"/>
      <c r="K915" s="119"/>
      <c r="L915" s="53"/>
      <c r="M915" s="127"/>
    </row>
    <row r="916" spans="1:13">
      <c r="A916" s="118">
        <v>1084</v>
      </c>
      <c r="B916" s="53" t="s">
        <v>158</v>
      </c>
      <c r="C916" s="83">
        <v>1028</v>
      </c>
      <c r="D916" s="123">
        <v>40390</v>
      </c>
      <c r="E916" s="198">
        <f>VLOOKUP(A916,'Membership Details'!C:J,8,FALSE)</f>
        <v>39707</v>
      </c>
      <c r="F916" s="198" t="b">
        <f t="shared" si="14"/>
        <v>1</v>
      </c>
      <c r="G916">
        <v>899</v>
      </c>
      <c r="H916" s="119"/>
      <c r="I916" s="119"/>
      <c r="J916" s="119"/>
      <c r="K916" s="119"/>
      <c r="L916" s="53"/>
      <c r="M916" s="127"/>
    </row>
    <row r="917" spans="1:13">
      <c r="A917" s="118">
        <v>1085</v>
      </c>
      <c r="B917" s="53" t="s">
        <v>158</v>
      </c>
      <c r="C917" s="83">
        <v>1029</v>
      </c>
      <c r="D917" s="123">
        <v>40390</v>
      </c>
      <c r="E917" s="198">
        <f>VLOOKUP(A917,'Membership Details'!C:J,8,FALSE)</f>
        <v>39707</v>
      </c>
      <c r="F917" s="198" t="b">
        <f t="shared" si="14"/>
        <v>1</v>
      </c>
      <c r="G917">
        <v>210</v>
      </c>
      <c r="H917" s="119"/>
      <c r="I917" s="119"/>
      <c r="J917" s="119"/>
      <c r="K917" s="119"/>
      <c r="L917" s="53"/>
      <c r="M917" s="127"/>
    </row>
    <row r="918" spans="1:13">
      <c r="A918" s="118">
        <v>1086</v>
      </c>
      <c r="B918" s="53" t="s">
        <v>158</v>
      </c>
      <c r="C918" s="83">
        <v>1031</v>
      </c>
      <c r="D918" s="123">
        <v>40390</v>
      </c>
      <c r="E918" s="198">
        <f>VLOOKUP(A918,'Membership Details'!C:J,8,FALSE)</f>
        <v>39707</v>
      </c>
      <c r="F918" s="198" t="b">
        <f t="shared" si="14"/>
        <v>1</v>
      </c>
      <c r="G918">
        <v>313</v>
      </c>
      <c r="H918" s="119"/>
      <c r="I918" s="119"/>
      <c r="J918" s="119"/>
      <c r="K918" s="119"/>
      <c r="L918" s="53"/>
      <c r="M918" s="127"/>
    </row>
    <row r="919" spans="1:13">
      <c r="A919" s="118">
        <v>1087</v>
      </c>
      <c r="B919" s="53" t="s">
        <v>158</v>
      </c>
      <c r="C919" s="83">
        <v>1032</v>
      </c>
      <c r="D919" s="123">
        <v>40390</v>
      </c>
      <c r="E919" s="198">
        <f>VLOOKUP(A919,'Membership Details'!C:J,8,FALSE)</f>
        <v>39707</v>
      </c>
      <c r="F919" s="198" t="b">
        <f t="shared" si="14"/>
        <v>1</v>
      </c>
      <c r="G919">
        <v>577</v>
      </c>
      <c r="H919" s="119"/>
      <c r="I919" s="119"/>
      <c r="J919" s="119"/>
      <c r="K919" s="119"/>
      <c r="L919" s="53"/>
      <c r="M919" s="127"/>
    </row>
    <row r="920" spans="1:13">
      <c r="A920" s="118">
        <v>1088</v>
      </c>
      <c r="B920" s="53" t="s">
        <v>158</v>
      </c>
      <c r="C920" s="83">
        <v>1033</v>
      </c>
      <c r="D920" s="123">
        <v>40390</v>
      </c>
      <c r="E920" s="198">
        <f>VLOOKUP(A920,'Membership Details'!C:J,8,FALSE)</f>
        <v>36982</v>
      </c>
      <c r="F920" s="198" t="b">
        <f t="shared" si="14"/>
        <v>1</v>
      </c>
      <c r="G920">
        <v>2997</v>
      </c>
      <c r="H920" s="119"/>
      <c r="I920" s="119"/>
      <c r="J920" s="119"/>
      <c r="K920" s="119"/>
      <c r="L920" s="53"/>
      <c r="M920" s="127"/>
    </row>
    <row r="921" spans="1:13">
      <c r="A921" s="118">
        <v>1090</v>
      </c>
      <c r="B921" s="53" t="s">
        <v>158</v>
      </c>
      <c r="C921" s="83">
        <v>1035</v>
      </c>
      <c r="D921" s="123">
        <v>40390</v>
      </c>
      <c r="E921" s="198">
        <f>VLOOKUP(A921,'Membership Details'!C:J,8,FALSE)</f>
        <v>39707</v>
      </c>
      <c r="F921" s="198" t="b">
        <f t="shared" si="14"/>
        <v>1</v>
      </c>
      <c r="G921">
        <v>3360</v>
      </c>
      <c r="H921" s="119"/>
      <c r="I921" s="119"/>
      <c r="J921" s="119"/>
      <c r="K921" s="119"/>
      <c r="L921" s="53"/>
      <c r="M921" s="127"/>
    </row>
    <row r="922" spans="1:13">
      <c r="A922" s="118">
        <v>1091</v>
      </c>
      <c r="B922" s="53" t="s">
        <v>158</v>
      </c>
      <c r="C922" s="83">
        <v>1036</v>
      </c>
      <c r="D922" s="123">
        <v>40390</v>
      </c>
      <c r="E922" s="198">
        <f>VLOOKUP(A922,'Membership Details'!C:J,8,FALSE)</f>
        <v>39707</v>
      </c>
      <c r="F922" s="198" t="b">
        <f t="shared" si="14"/>
        <v>1</v>
      </c>
      <c r="G922">
        <v>1121</v>
      </c>
      <c r="H922" s="119"/>
      <c r="I922" s="119"/>
      <c r="J922" s="119"/>
      <c r="K922" s="119"/>
      <c r="L922" s="53"/>
      <c r="M922" s="127"/>
    </row>
    <row r="923" spans="1:13">
      <c r="A923" s="118">
        <v>1092</v>
      </c>
      <c r="B923" s="53" t="s">
        <v>158</v>
      </c>
      <c r="C923" s="83">
        <v>1037</v>
      </c>
      <c r="D923" s="123">
        <v>40390</v>
      </c>
      <c r="E923" s="198">
        <f>VLOOKUP(A923,'Membership Details'!C:J,8,FALSE)</f>
        <v>39707</v>
      </c>
      <c r="F923" s="198" t="b">
        <f t="shared" si="14"/>
        <v>1</v>
      </c>
      <c r="G923">
        <v>377</v>
      </c>
      <c r="H923" s="119"/>
      <c r="I923" s="119"/>
      <c r="J923" s="119"/>
      <c r="K923" s="119"/>
      <c r="L923" s="53"/>
      <c r="M923" s="127"/>
    </row>
    <row r="924" spans="1:13">
      <c r="A924" s="118">
        <v>995</v>
      </c>
      <c r="B924" s="53" t="s">
        <v>158</v>
      </c>
      <c r="C924" s="83">
        <v>1039</v>
      </c>
      <c r="D924" s="123">
        <v>40390</v>
      </c>
      <c r="E924" s="198">
        <f>VLOOKUP(A924,'Membership Details'!C:J,8,FALSE)</f>
        <v>39707</v>
      </c>
      <c r="F924" s="198" t="b">
        <f t="shared" si="14"/>
        <v>1</v>
      </c>
      <c r="G924">
        <v>608</v>
      </c>
      <c r="H924" s="119"/>
      <c r="I924" s="119"/>
      <c r="J924" s="119"/>
      <c r="K924" s="119"/>
      <c r="L924" s="53"/>
      <c r="M924" s="127"/>
    </row>
    <row r="925" spans="1:13">
      <c r="A925" s="118">
        <v>245</v>
      </c>
      <c r="B925" s="53" t="s">
        <v>158</v>
      </c>
      <c r="C925" s="83">
        <v>1040</v>
      </c>
      <c r="D925" s="123">
        <v>40390</v>
      </c>
      <c r="E925" s="198">
        <f>VLOOKUP(A925,'Membership Details'!C:J,8,FALSE)</f>
        <v>36982</v>
      </c>
      <c r="F925" s="198" t="b">
        <f t="shared" si="14"/>
        <v>1</v>
      </c>
      <c r="G925">
        <v>76.650000000000006</v>
      </c>
      <c r="H925" s="119"/>
      <c r="I925" s="119"/>
      <c r="J925" s="119"/>
      <c r="K925" s="119"/>
      <c r="L925" s="53"/>
      <c r="M925" s="127"/>
    </row>
    <row r="926" spans="1:13">
      <c r="A926" s="118">
        <v>1093</v>
      </c>
      <c r="B926" s="53" t="s">
        <v>158</v>
      </c>
      <c r="C926" s="83">
        <v>1041</v>
      </c>
      <c r="D926" s="123">
        <v>40390</v>
      </c>
      <c r="E926" s="198">
        <f>VLOOKUP(A926,'Membership Details'!C:J,8,FALSE)</f>
        <v>39707</v>
      </c>
      <c r="F926" s="198" t="b">
        <f t="shared" si="14"/>
        <v>1</v>
      </c>
      <c r="G926">
        <v>279</v>
      </c>
      <c r="H926" s="119"/>
      <c r="I926" s="119"/>
      <c r="J926" s="119"/>
      <c r="K926" s="119"/>
      <c r="L926" s="53"/>
      <c r="M926" s="127"/>
    </row>
    <row r="927" spans="1:13">
      <c r="A927" s="118">
        <v>1334</v>
      </c>
      <c r="B927" s="53" t="s">
        <v>158</v>
      </c>
      <c r="C927" s="83">
        <v>1042</v>
      </c>
      <c r="D927" s="123">
        <v>40390</v>
      </c>
      <c r="E927" s="198">
        <f>VLOOKUP(A927,'Membership Details'!C:J,8,FALSE)</f>
        <v>36982</v>
      </c>
      <c r="F927" s="198" t="b">
        <f t="shared" si="14"/>
        <v>1</v>
      </c>
      <c r="G927">
        <v>1460</v>
      </c>
      <c r="H927" s="119"/>
      <c r="I927" s="119"/>
      <c r="J927" s="119"/>
      <c r="K927" s="119"/>
      <c r="L927" s="53"/>
      <c r="M927" s="127"/>
    </row>
    <row r="928" spans="1:13">
      <c r="A928" s="118">
        <v>1094</v>
      </c>
      <c r="B928" s="53" t="s">
        <v>158</v>
      </c>
      <c r="C928" s="83">
        <v>1043</v>
      </c>
      <c r="D928" s="123">
        <v>40390</v>
      </c>
      <c r="E928" s="198">
        <f>VLOOKUP(A928,'Membership Details'!C:J,8,FALSE)</f>
        <v>39707</v>
      </c>
      <c r="F928" s="198" t="b">
        <f t="shared" si="14"/>
        <v>1</v>
      </c>
      <c r="G928">
        <v>375</v>
      </c>
      <c r="H928" s="119"/>
      <c r="I928" s="119"/>
      <c r="J928" s="119"/>
      <c r="K928" s="119"/>
      <c r="L928" s="53"/>
      <c r="M928" s="127"/>
    </row>
    <row r="929" spans="1:13">
      <c r="A929" s="118">
        <v>245</v>
      </c>
      <c r="B929" s="53" t="s">
        <v>158</v>
      </c>
      <c r="C929" s="83">
        <v>1044</v>
      </c>
      <c r="D929" s="123">
        <v>40390</v>
      </c>
      <c r="E929" s="198">
        <f>VLOOKUP(A929,'Membership Details'!C:J,8,FALSE)</f>
        <v>36982</v>
      </c>
      <c r="F929" s="198" t="b">
        <f t="shared" si="14"/>
        <v>1</v>
      </c>
      <c r="G929">
        <v>675</v>
      </c>
      <c r="H929" s="119"/>
      <c r="I929" s="119"/>
      <c r="J929" s="119"/>
      <c r="K929" s="119"/>
      <c r="L929" s="53"/>
      <c r="M929" s="127"/>
    </row>
    <row r="930" spans="1:13">
      <c r="A930" s="118">
        <v>1072</v>
      </c>
      <c r="B930" s="53" t="s">
        <v>158</v>
      </c>
      <c r="C930" s="83">
        <v>1045</v>
      </c>
      <c r="D930" s="123">
        <v>40390</v>
      </c>
      <c r="E930" s="198">
        <f>VLOOKUP(A930,'Membership Details'!C:J,8,FALSE)</f>
        <v>39707</v>
      </c>
      <c r="F930" s="198" t="b">
        <f t="shared" si="14"/>
        <v>1</v>
      </c>
      <c r="G930">
        <v>731019</v>
      </c>
      <c r="H930" s="119"/>
      <c r="I930" s="119"/>
      <c r="J930" s="119"/>
      <c r="K930" s="119"/>
      <c r="L930" s="53"/>
      <c r="M930" s="127"/>
    </row>
    <row r="931" spans="1:13">
      <c r="A931" s="118">
        <v>1095</v>
      </c>
      <c r="B931" s="53" t="s">
        <v>158</v>
      </c>
      <c r="C931" s="83">
        <v>1046</v>
      </c>
      <c r="D931" s="123">
        <v>40390</v>
      </c>
      <c r="E931" s="198">
        <f>VLOOKUP(A931,'Membership Details'!C:J,8,FALSE)</f>
        <v>39707</v>
      </c>
      <c r="F931" s="198" t="b">
        <f t="shared" si="14"/>
        <v>1</v>
      </c>
      <c r="G931">
        <v>199</v>
      </c>
      <c r="H931" s="119"/>
      <c r="I931" s="119"/>
      <c r="J931" s="119"/>
      <c r="K931" s="119"/>
      <c r="L931" s="53"/>
      <c r="M931" s="127"/>
    </row>
    <row r="932" spans="1:13">
      <c r="A932" s="118">
        <v>1096</v>
      </c>
      <c r="B932" s="53" t="s">
        <v>158</v>
      </c>
      <c r="C932" s="83">
        <v>1047</v>
      </c>
      <c r="D932" s="123">
        <v>40390</v>
      </c>
      <c r="E932" s="198">
        <f>VLOOKUP(A932,'Membership Details'!C:J,8,FALSE)</f>
        <v>39707</v>
      </c>
      <c r="F932" s="198" t="b">
        <f t="shared" si="14"/>
        <v>1</v>
      </c>
      <c r="G932">
        <v>2587</v>
      </c>
      <c r="H932" s="119"/>
      <c r="I932" s="119"/>
      <c r="J932" s="119"/>
      <c r="K932" s="119"/>
      <c r="L932" s="53"/>
      <c r="M932" s="127"/>
    </row>
    <row r="933" spans="1:13">
      <c r="A933" s="118">
        <v>1097</v>
      </c>
      <c r="B933" s="53" t="s">
        <v>158</v>
      </c>
      <c r="C933" s="83">
        <v>1048</v>
      </c>
      <c r="D933" s="123">
        <v>40390</v>
      </c>
      <c r="E933" s="198">
        <f>VLOOKUP(A933,'Membership Details'!C:J,8,FALSE)</f>
        <v>37998</v>
      </c>
      <c r="F933" s="198" t="b">
        <f t="shared" si="14"/>
        <v>1</v>
      </c>
      <c r="G933">
        <v>845</v>
      </c>
      <c r="H933" s="119"/>
      <c r="I933" s="119"/>
      <c r="J933" s="119"/>
      <c r="K933" s="119"/>
      <c r="L933" s="53"/>
      <c r="M933" s="127"/>
    </row>
    <row r="934" spans="1:13">
      <c r="A934" s="118">
        <v>1098</v>
      </c>
      <c r="B934" s="53" t="s">
        <v>158</v>
      </c>
      <c r="C934" s="83">
        <v>1049</v>
      </c>
      <c r="D934" s="123">
        <v>40390</v>
      </c>
      <c r="E934" s="198">
        <f>VLOOKUP(A934,'Membership Details'!C:J,8,FALSE)</f>
        <v>37044</v>
      </c>
      <c r="F934" s="198" t="b">
        <f t="shared" si="14"/>
        <v>1</v>
      </c>
      <c r="G934">
        <v>11402</v>
      </c>
      <c r="H934" s="119"/>
      <c r="I934" s="119"/>
      <c r="J934" s="119"/>
      <c r="K934" s="119"/>
      <c r="L934" s="53"/>
      <c r="M934" s="127"/>
    </row>
    <row r="935" spans="1:13">
      <c r="A935" s="118">
        <v>1099</v>
      </c>
      <c r="B935" s="53" t="s">
        <v>158</v>
      </c>
      <c r="C935" s="83">
        <v>1050</v>
      </c>
      <c r="D935" s="123">
        <v>40390</v>
      </c>
      <c r="E935" s="198">
        <f>VLOOKUP(A935,'Membership Details'!C:J,8,FALSE)</f>
        <v>38352</v>
      </c>
      <c r="F935" s="198" t="b">
        <f t="shared" si="14"/>
        <v>1</v>
      </c>
      <c r="G935">
        <v>600</v>
      </c>
      <c r="H935" s="119"/>
      <c r="I935" s="119"/>
      <c r="J935" s="119"/>
      <c r="K935" s="119"/>
      <c r="L935" s="53"/>
      <c r="M935" s="127"/>
    </row>
    <row r="936" spans="1:13">
      <c r="A936" s="118">
        <v>1100</v>
      </c>
      <c r="B936" s="53" t="s">
        <v>158</v>
      </c>
      <c r="C936" s="83">
        <v>1051</v>
      </c>
      <c r="D936" s="123">
        <v>40390</v>
      </c>
      <c r="E936" s="198">
        <f>VLOOKUP(A936,'Membership Details'!C:J,8,FALSE)</f>
        <v>39707</v>
      </c>
      <c r="F936" s="198" t="b">
        <f t="shared" si="14"/>
        <v>1</v>
      </c>
      <c r="G936">
        <v>2960</v>
      </c>
      <c r="H936" s="119"/>
      <c r="I936" s="119"/>
      <c r="J936" s="119"/>
      <c r="K936" s="119"/>
      <c r="L936" s="53"/>
      <c r="M936" s="127"/>
    </row>
    <row r="937" spans="1:13">
      <c r="A937" s="118">
        <v>1101</v>
      </c>
      <c r="B937" s="53" t="s">
        <v>158</v>
      </c>
      <c r="C937" s="83">
        <v>1052</v>
      </c>
      <c r="D937" s="123">
        <v>40390</v>
      </c>
      <c r="E937" s="198">
        <f>VLOOKUP(A937,'Membership Details'!C:J,8,FALSE)</f>
        <v>39707</v>
      </c>
      <c r="F937" s="198" t="b">
        <f t="shared" si="14"/>
        <v>1</v>
      </c>
      <c r="G937">
        <v>2278</v>
      </c>
      <c r="H937" s="119"/>
      <c r="I937" s="119"/>
      <c r="J937" s="119"/>
      <c r="K937" s="119"/>
      <c r="L937" s="53"/>
      <c r="M937" s="127"/>
    </row>
    <row r="938" spans="1:13">
      <c r="A938" s="118">
        <v>1102</v>
      </c>
      <c r="B938" s="53" t="s">
        <v>158</v>
      </c>
      <c r="C938" s="83">
        <v>1053</v>
      </c>
      <c r="D938" s="123">
        <v>40390</v>
      </c>
      <c r="E938" s="198">
        <f>VLOOKUP(A938,'Membership Details'!C:J,8,FALSE)</f>
        <v>39707</v>
      </c>
      <c r="F938" s="198" t="b">
        <f t="shared" si="14"/>
        <v>1</v>
      </c>
      <c r="G938">
        <v>864</v>
      </c>
      <c r="H938" s="119"/>
      <c r="I938" s="119"/>
      <c r="J938" s="119"/>
      <c r="K938" s="119"/>
      <c r="L938" s="53"/>
      <c r="M938" s="127"/>
    </row>
    <row r="939" spans="1:13">
      <c r="A939" s="118">
        <v>1103</v>
      </c>
      <c r="B939" s="53" t="s">
        <v>158</v>
      </c>
      <c r="C939" s="83">
        <v>1054</v>
      </c>
      <c r="D939" s="123">
        <v>40390</v>
      </c>
      <c r="E939" s="198">
        <f>VLOOKUP(A939,'Membership Details'!C:J,8,FALSE)</f>
        <v>39707</v>
      </c>
      <c r="F939" s="198" t="b">
        <f t="shared" si="14"/>
        <v>1</v>
      </c>
      <c r="G939">
        <v>218</v>
      </c>
      <c r="H939" s="119"/>
      <c r="I939" s="119"/>
      <c r="J939" s="119"/>
      <c r="K939" s="119"/>
      <c r="L939" s="53"/>
      <c r="M939" s="127"/>
    </row>
    <row r="940" spans="1:13">
      <c r="A940" s="118">
        <v>1104</v>
      </c>
      <c r="B940" s="53" t="s">
        <v>158</v>
      </c>
      <c r="C940" s="83">
        <v>1055</v>
      </c>
      <c r="D940" s="123">
        <v>40390</v>
      </c>
      <c r="E940" s="198">
        <f>VLOOKUP(A940,'Membership Details'!C:J,8,FALSE)</f>
        <v>39707</v>
      </c>
      <c r="F940" s="198" t="b">
        <f t="shared" si="14"/>
        <v>1</v>
      </c>
      <c r="G940">
        <v>1672</v>
      </c>
      <c r="H940" s="119"/>
      <c r="I940" s="119"/>
      <c r="J940" s="119"/>
      <c r="K940" s="119"/>
      <c r="L940" s="53"/>
      <c r="M940" s="127"/>
    </row>
    <row r="941" spans="1:13">
      <c r="A941" s="118">
        <v>1105</v>
      </c>
      <c r="B941" s="53" t="s">
        <v>158</v>
      </c>
      <c r="C941" s="83">
        <v>1056</v>
      </c>
      <c r="D941" s="123">
        <v>40390</v>
      </c>
      <c r="E941" s="198">
        <f>VLOOKUP(A941,'Membership Details'!C:J,8,FALSE)</f>
        <v>37866</v>
      </c>
      <c r="F941" s="198" t="b">
        <f t="shared" si="14"/>
        <v>1</v>
      </c>
      <c r="G941">
        <v>566</v>
      </c>
      <c r="H941" s="119"/>
      <c r="I941" s="119"/>
      <c r="J941" s="119"/>
      <c r="K941" s="119"/>
      <c r="L941" s="53"/>
      <c r="M941" s="127"/>
    </row>
    <row r="942" spans="1:13">
      <c r="A942" s="118">
        <v>1106</v>
      </c>
      <c r="B942" s="53" t="s">
        <v>158</v>
      </c>
      <c r="C942" s="83">
        <v>1057</v>
      </c>
      <c r="D942" s="123">
        <v>40390</v>
      </c>
      <c r="E942" s="198">
        <f>VLOOKUP(A942,'Membership Details'!C:J,8,FALSE)</f>
        <v>36982</v>
      </c>
      <c r="F942" s="198" t="b">
        <f t="shared" si="14"/>
        <v>1</v>
      </c>
      <c r="G942">
        <v>1553</v>
      </c>
      <c r="H942" s="119"/>
      <c r="I942" s="119"/>
      <c r="J942" s="119"/>
      <c r="K942" s="119"/>
      <c r="L942" s="53"/>
      <c r="M942" s="127"/>
    </row>
    <row r="943" spans="1:13">
      <c r="A943" s="118">
        <v>1107</v>
      </c>
      <c r="B943" s="53" t="s">
        <v>158</v>
      </c>
      <c r="C943" s="83">
        <v>1058</v>
      </c>
      <c r="D943" s="123">
        <v>40390</v>
      </c>
      <c r="E943" s="198">
        <f>VLOOKUP(A943,'Membership Details'!C:J,8,FALSE)</f>
        <v>36982</v>
      </c>
      <c r="F943" s="198" t="b">
        <f t="shared" si="14"/>
        <v>1</v>
      </c>
      <c r="G943">
        <v>226</v>
      </c>
      <c r="H943" s="119"/>
      <c r="I943" s="119"/>
      <c r="J943" s="119"/>
      <c r="K943" s="119"/>
      <c r="L943" s="53"/>
      <c r="M943" s="127"/>
    </row>
    <row r="944" spans="1:13">
      <c r="A944" s="118">
        <v>1108</v>
      </c>
      <c r="B944" s="53" t="s">
        <v>158</v>
      </c>
      <c r="C944" s="83">
        <v>1059</v>
      </c>
      <c r="D944" s="123">
        <v>40390</v>
      </c>
      <c r="E944" s="198">
        <f>VLOOKUP(A944,'Membership Details'!C:J,8,FALSE)</f>
        <v>39707</v>
      </c>
      <c r="F944" s="198" t="b">
        <f t="shared" si="14"/>
        <v>1</v>
      </c>
      <c r="G944">
        <v>199</v>
      </c>
      <c r="H944" s="119"/>
      <c r="I944" s="119"/>
      <c r="J944" s="119"/>
      <c r="K944" s="119"/>
      <c r="L944" s="53"/>
      <c r="M944" s="127"/>
    </row>
    <row r="945" spans="1:13">
      <c r="A945" s="118">
        <v>1109</v>
      </c>
      <c r="B945" s="53" t="s">
        <v>158</v>
      </c>
      <c r="C945" s="83">
        <v>1060</v>
      </c>
      <c r="D945" s="123">
        <v>40390</v>
      </c>
      <c r="E945" s="198">
        <f>VLOOKUP(A945,'Membership Details'!C:J,8,FALSE)</f>
        <v>39707</v>
      </c>
      <c r="F945" s="198" t="b">
        <f t="shared" si="14"/>
        <v>1</v>
      </c>
      <c r="G945">
        <v>421</v>
      </c>
      <c r="H945" s="119"/>
      <c r="I945" s="119"/>
      <c r="J945" s="119"/>
      <c r="K945" s="119"/>
      <c r="L945" s="53"/>
      <c r="M945" s="127"/>
    </row>
    <row r="946" spans="1:13">
      <c r="A946" s="118">
        <v>310</v>
      </c>
      <c r="B946" s="53" t="s">
        <v>158</v>
      </c>
      <c r="C946" s="83">
        <v>1061</v>
      </c>
      <c r="D946" s="123">
        <v>40390</v>
      </c>
      <c r="E946" s="198">
        <f>VLOOKUP(A946,'Membership Details'!C:J,8,FALSE)</f>
        <v>39707</v>
      </c>
      <c r="F946" s="198" t="b">
        <f t="shared" si="14"/>
        <v>1</v>
      </c>
      <c r="G946">
        <v>2182</v>
      </c>
      <c r="H946" s="119"/>
      <c r="I946" s="119"/>
      <c r="J946" s="119"/>
      <c r="K946" s="119"/>
      <c r="L946" s="53"/>
      <c r="M946" s="127"/>
    </row>
    <row r="947" spans="1:13">
      <c r="A947" s="118">
        <v>1110</v>
      </c>
      <c r="B947" s="53" t="s">
        <v>158</v>
      </c>
      <c r="C947" s="83">
        <v>1062</v>
      </c>
      <c r="D947" s="123">
        <v>40390</v>
      </c>
      <c r="E947" s="198">
        <f>VLOOKUP(A947,'Membership Details'!C:J,8,FALSE)</f>
        <v>39707</v>
      </c>
      <c r="F947" s="198" t="b">
        <f t="shared" si="14"/>
        <v>1</v>
      </c>
      <c r="G947">
        <v>531</v>
      </c>
      <c r="H947" s="119"/>
      <c r="I947" s="119"/>
      <c r="J947" s="119"/>
      <c r="K947" s="119"/>
      <c r="L947" s="53"/>
      <c r="M947" s="127"/>
    </row>
    <row r="948" spans="1:13">
      <c r="A948" s="118">
        <v>35</v>
      </c>
      <c r="B948" s="53" t="s">
        <v>158</v>
      </c>
      <c r="C948" s="83">
        <v>1063</v>
      </c>
      <c r="D948" s="123">
        <v>40390</v>
      </c>
      <c r="E948" s="198">
        <f>VLOOKUP(A948,'Membership Details'!C:J,8,FALSE)</f>
        <v>39707</v>
      </c>
      <c r="F948" s="198" t="b">
        <f t="shared" si="14"/>
        <v>1</v>
      </c>
      <c r="G948">
        <v>21081</v>
      </c>
      <c r="H948" s="119"/>
      <c r="I948" s="119"/>
      <c r="J948" s="119"/>
      <c r="K948" s="119"/>
      <c r="L948" s="53"/>
      <c r="M948" s="127"/>
    </row>
    <row r="949" spans="1:13">
      <c r="A949" s="118">
        <v>1111</v>
      </c>
      <c r="B949" s="53" t="s">
        <v>158</v>
      </c>
      <c r="C949" s="83">
        <v>1064</v>
      </c>
      <c r="D949" s="123">
        <v>40390</v>
      </c>
      <c r="E949" s="198">
        <f>VLOOKUP(A949,'Membership Details'!C:J,8,FALSE)</f>
        <v>39707</v>
      </c>
      <c r="F949" s="198" t="b">
        <f t="shared" si="14"/>
        <v>1</v>
      </c>
      <c r="G949">
        <v>384</v>
      </c>
      <c r="H949" s="119"/>
      <c r="I949" s="119"/>
      <c r="J949" s="119"/>
      <c r="K949" s="119"/>
      <c r="L949" s="53"/>
      <c r="M949" s="127"/>
    </row>
    <row r="950" spans="1:13">
      <c r="A950" s="118">
        <v>1030</v>
      </c>
      <c r="B950" s="53" t="s">
        <v>158</v>
      </c>
      <c r="C950" s="83">
        <v>1065</v>
      </c>
      <c r="D950" s="123">
        <v>40390</v>
      </c>
      <c r="E950" s="198">
        <f>VLOOKUP(A950,'Membership Details'!C:J,8,FALSE)</f>
        <v>39707</v>
      </c>
      <c r="F950" s="198" t="b">
        <f t="shared" si="14"/>
        <v>1</v>
      </c>
      <c r="G950">
        <v>357</v>
      </c>
      <c r="H950" s="119"/>
      <c r="I950" s="119"/>
      <c r="J950" s="119"/>
      <c r="K950" s="119"/>
      <c r="L950" s="53"/>
      <c r="M950" s="127"/>
    </row>
    <row r="951" spans="1:13">
      <c r="A951" s="118">
        <v>1112</v>
      </c>
      <c r="B951" s="53" t="s">
        <v>158</v>
      </c>
      <c r="C951" s="83">
        <v>1066</v>
      </c>
      <c r="D951" s="123">
        <v>40390</v>
      </c>
      <c r="E951" s="198">
        <f>VLOOKUP(A951,'Membership Details'!C:J,8,FALSE)</f>
        <v>39707</v>
      </c>
      <c r="F951" s="198" t="b">
        <f t="shared" si="14"/>
        <v>1</v>
      </c>
      <c r="G951">
        <v>357</v>
      </c>
      <c r="H951" s="119"/>
      <c r="I951" s="119"/>
      <c r="J951" s="119"/>
      <c r="K951" s="119"/>
      <c r="L951" s="53"/>
      <c r="M951" s="127"/>
    </row>
    <row r="952" spans="1:13">
      <c r="A952" s="118">
        <v>2276</v>
      </c>
      <c r="B952" s="53" t="s">
        <v>158</v>
      </c>
      <c r="C952" s="83">
        <v>1067</v>
      </c>
      <c r="D952" s="123">
        <v>40390</v>
      </c>
      <c r="E952" s="198">
        <f>VLOOKUP(A952,'Membership Details'!C:J,8,FALSE)</f>
        <v>39707</v>
      </c>
      <c r="F952" s="198" t="b">
        <f t="shared" si="14"/>
        <v>1</v>
      </c>
      <c r="G952">
        <v>692</v>
      </c>
      <c r="H952" s="119"/>
      <c r="I952" s="119"/>
      <c r="J952" s="119"/>
      <c r="K952" s="119"/>
      <c r="L952" s="53"/>
      <c r="M952" s="127"/>
    </row>
    <row r="953" spans="1:13">
      <c r="A953" s="118">
        <v>1114</v>
      </c>
      <c r="B953" s="53" t="s">
        <v>158</v>
      </c>
      <c r="C953" s="83">
        <v>1068</v>
      </c>
      <c r="D953" s="123">
        <v>40390</v>
      </c>
      <c r="E953" s="198">
        <f>VLOOKUP(A953,'Membership Details'!C:J,8,FALSE)</f>
        <v>39707</v>
      </c>
      <c r="F953" s="198" t="b">
        <f t="shared" si="14"/>
        <v>1</v>
      </c>
      <c r="G953">
        <v>472</v>
      </c>
      <c r="H953" s="119"/>
      <c r="I953" s="119"/>
      <c r="J953" s="119"/>
      <c r="K953" s="119"/>
      <c r="L953" s="53"/>
      <c r="M953" s="127"/>
    </row>
    <row r="954" spans="1:13">
      <c r="A954" s="118">
        <v>1115</v>
      </c>
      <c r="B954" s="53" t="s">
        <v>158</v>
      </c>
      <c r="C954" s="83">
        <v>1069</v>
      </c>
      <c r="D954" s="123">
        <v>40390</v>
      </c>
      <c r="E954" s="198">
        <f>VLOOKUP(A954,'Membership Details'!C:J,8,FALSE)</f>
        <v>39707</v>
      </c>
      <c r="F954" s="198" t="b">
        <f t="shared" si="14"/>
        <v>1</v>
      </c>
      <c r="G954">
        <v>160</v>
      </c>
      <c r="H954" s="119"/>
      <c r="I954" s="119"/>
      <c r="J954" s="119"/>
      <c r="K954" s="119"/>
      <c r="L954" s="53"/>
      <c r="M954" s="127"/>
    </row>
    <row r="955" spans="1:13">
      <c r="A955" s="118">
        <v>1116</v>
      </c>
      <c r="B955" s="53" t="s">
        <v>158</v>
      </c>
      <c r="C955" s="83">
        <v>1071</v>
      </c>
      <c r="D955" s="123">
        <v>40390</v>
      </c>
      <c r="E955" s="198">
        <f>VLOOKUP(A955,'Membership Details'!C:J,8,FALSE)</f>
        <v>39707</v>
      </c>
      <c r="F955" s="198" t="b">
        <f t="shared" si="14"/>
        <v>1</v>
      </c>
      <c r="G955">
        <v>2950.55</v>
      </c>
      <c r="H955" s="119"/>
      <c r="I955" s="119"/>
      <c r="J955" s="119"/>
      <c r="K955" s="119"/>
      <c r="L955" s="53"/>
      <c r="M955" s="127"/>
    </row>
    <row r="956" spans="1:13">
      <c r="A956" s="118">
        <v>1117</v>
      </c>
      <c r="B956" s="53" t="s">
        <v>158</v>
      </c>
      <c r="C956" s="83">
        <v>1072</v>
      </c>
      <c r="D956" s="123">
        <v>40390</v>
      </c>
      <c r="E956" s="198">
        <f>VLOOKUP(A956,'Membership Details'!C:J,8,FALSE)</f>
        <v>39707</v>
      </c>
      <c r="F956" s="198" t="b">
        <f t="shared" si="14"/>
        <v>1</v>
      </c>
      <c r="G956">
        <v>2039</v>
      </c>
      <c r="H956" s="119"/>
      <c r="I956" s="119"/>
      <c r="J956" s="119"/>
      <c r="K956" s="119"/>
      <c r="L956" s="53"/>
      <c r="M956" s="127"/>
    </row>
    <row r="957" spans="1:13">
      <c r="A957" s="118">
        <v>1118</v>
      </c>
      <c r="B957" s="53" t="s">
        <v>158</v>
      </c>
      <c r="C957" s="83">
        <v>1073</v>
      </c>
      <c r="D957" s="123">
        <v>40390</v>
      </c>
      <c r="E957" s="198">
        <f>VLOOKUP(A957,'Membership Details'!C:J,8,FALSE)</f>
        <v>34912</v>
      </c>
      <c r="F957" s="198" t="b">
        <f t="shared" si="14"/>
        <v>1</v>
      </c>
      <c r="G957">
        <v>198</v>
      </c>
      <c r="H957" s="119"/>
      <c r="I957" s="119"/>
      <c r="J957" s="119"/>
      <c r="K957" s="119"/>
      <c r="L957" s="53"/>
      <c r="M957" s="127"/>
    </row>
    <row r="958" spans="1:13">
      <c r="A958" s="118">
        <v>1118</v>
      </c>
      <c r="B958" s="53" t="s">
        <v>158</v>
      </c>
      <c r="C958" s="83">
        <v>1074</v>
      </c>
      <c r="D958" s="123">
        <v>40390</v>
      </c>
      <c r="E958" s="198">
        <f>VLOOKUP(A958,'Membership Details'!C:J,8,FALSE)</f>
        <v>34912</v>
      </c>
      <c r="F958" s="198" t="b">
        <f t="shared" si="14"/>
        <v>1</v>
      </c>
      <c r="G958">
        <v>245</v>
      </c>
      <c r="H958" s="119"/>
      <c r="I958" s="119"/>
      <c r="J958" s="119"/>
      <c r="K958" s="119"/>
      <c r="L958" s="53"/>
      <c r="M958" s="127"/>
    </row>
    <row r="959" spans="1:13">
      <c r="A959" s="118">
        <v>1119</v>
      </c>
      <c r="B959" s="53" t="s">
        <v>158</v>
      </c>
      <c r="C959" s="83">
        <v>1075</v>
      </c>
      <c r="D959" s="123">
        <v>40390</v>
      </c>
      <c r="E959" s="198">
        <f>VLOOKUP(A959,'Membership Details'!C:J,8,FALSE)</f>
        <v>39707</v>
      </c>
      <c r="F959" s="198" t="b">
        <f t="shared" si="14"/>
        <v>1</v>
      </c>
      <c r="G959">
        <v>194</v>
      </c>
      <c r="H959" s="119"/>
      <c r="I959" s="119"/>
      <c r="J959" s="119"/>
      <c r="K959" s="119"/>
      <c r="L959" s="53"/>
      <c r="M959" s="127"/>
    </row>
    <row r="960" spans="1:13">
      <c r="A960" s="118">
        <v>1120</v>
      </c>
      <c r="B960" s="53" t="s">
        <v>158</v>
      </c>
      <c r="C960" s="83">
        <v>1076</v>
      </c>
      <c r="D960" s="123">
        <v>40390</v>
      </c>
      <c r="E960" s="198">
        <f>VLOOKUP(A960,'Membership Details'!C:J,8,FALSE)</f>
        <v>39707</v>
      </c>
      <c r="F960" s="198" t="b">
        <f t="shared" si="14"/>
        <v>1</v>
      </c>
      <c r="G960">
        <v>198</v>
      </c>
      <c r="H960" s="119"/>
      <c r="I960" s="119"/>
      <c r="J960" s="119"/>
      <c r="K960" s="119"/>
      <c r="L960" s="53"/>
      <c r="M960" s="127"/>
    </row>
    <row r="961" spans="1:13">
      <c r="A961" s="118">
        <v>1121</v>
      </c>
      <c r="B961" s="53" t="s">
        <v>158</v>
      </c>
      <c r="C961" s="83">
        <v>1077</v>
      </c>
      <c r="D961" s="123">
        <v>40390</v>
      </c>
      <c r="E961" s="198">
        <f>VLOOKUP(A961,'Membership Details'!C:J,8,FALSE)</f>
        <v>39707</v>
      </c>
      <c r="F961" s="198" t="b">
        <f t="shared" si="14"/>
        <v>1</v>
      </c>
      <c r="G961">
        <v>248</v>
      </c>
      <c r="H961" s="119"/>
      <c r="I961" s="119"/>
      <c r="J961" s="119"/>
      <c r="K961" s="119"/>
      <c r="L961" s="53"/>
      <c r="M961" s="127"/>
    </row>
    <row r="962" spans="1:13">
      <c r="A962" s="118">
        <v>304</v>
      </c>
      <c r="B962" s="53" t="s">
        <v>158</v>
      </c>
      <c r="C962" s="83">
        <v>1078</v>
      </c>
      <c r="D962" s="123">
        <v>40390</v>
      </c>
      <c r="E962" s="198">
        <f>VLOOKUP(A962,'Membership Details'!C:J,8,FALSE)</f>
        <v>36982</v>
      </c>
      <c r="F962" s="198" t="b">
        <f t="shared" si="14"/>
        <v>1</v>
      </c>
      <c r="G962">
        <v>2764</v>
      </c>
      <c r="H962" s="119"/>
      <c r="I962" s="119"/>
      <c r="J962" s="119"/>
      <c r="K962" s="119"/>
      <c r="L962" s="53"/>
      <c r="M962" s="127"/>
    </row>
    <row r="963" spans="1:13">
      <c r="A963" s="118">
        <v>1122</v>
      </c>
      <c r="B963" s="53" t="s">
        <v>158</v>
      </c>
      <c r="C963" s="83">
        <v>1079</v>
      </c>
      <c r="D963" s="123">
        <v>40390</v>
      </c>
      <c r="E963" s="198">
        <f>VLOOKUP(A963,'Membership Details'!C:J,8,FALSE)</f>
        <v>38442</v>
      </c>
      <c r="F963" s="198" t="b">
        <f t="shared" ref="F963:F1026" si="15">D963&gt;=E963</f>
        <v>1</v>
      </c>
      <c r="G963">
        <v>1910</v>
      </c>
      <c r="H963" s="119"/>
      <c r="I963" s="119"/>
      <c r="J963" s="119"/>
      <c r="K963" s="119"/>
      <c r="L963" s="53"/>
      <c r="M963" s="127"/>
    </row>
    <row r="964" spans="1:13">
      <c r="A964" s="118">
        <v>1123</v>
      </c>
      <c r="B964" s="53" t="s">
        <v>158</v>
      </c>
      <c r="C964" s="83">
        <v>1080</v>
      </c>
      <c r="D964" s="123">
        <v>40390</v>
      </c>
      <c r="E964" s="198">
        <f>VLOOKUP(A964,'Membership Details'!C:J,8,FALSE)</f>
        <v>39707</v>
      </c>
      <c r="F964" s="198" t="b">
        <f t="shared" si="15"/>
        <v>1</v>
      </c>
      <c r="G964">
        <v>468</v>
      </c>
      <c r="H964" s="119"/>
      <c r="I964" s="119"/>
      <c r="J964" s="119"/>
      <c r="K964" s="119"/>
      <c r="L964" s="53"/>
      <c r="M964" s="127"/>
    </row>
    <row r="965" spans="1:13">
      <c r="A965" s="118">
        <v>1124</v>
      </c>
      <c r="B965" s="53" t="s">
        <v>158</v>
      </c>
      <c r="C965" s="83">
        <v>1081</v>
      </c>
      <c r="D965" s="123">
        <v>40390</v>
      </c>
      <c r="E965" s="198">
        <f>VLOOKUP(A965,'Membership Details'!C:J,8,FALSE)</f>
        <v>39707</v>
      </c>
      <c r="F965" s="198" t="b">
        <f t="shared" si="15"/>
        <v>1</v>
      </c>
      <c r="G965">
        <v>208</v>
      </c>
      <c r="H965" s="119"/>
      <c r="I965" s="119"/>
      <c r="J965" s="119"/>
      <c r="K965" s="119"/>
      <c r="L965" s="53"/>
      <c r="M965" s="127"/>
    </row>
    <row r="966" spans="1:13">
      <c r="A966" s="118">
        <v>1125</v>
      </c>
      <c r="B966" s="53" t="s">
        <v>158</v>
      </c>
      <c r="C966" s="83">
        <v>1082</v>
      </c>
      <c r="D966" s="123">
        <v>40390</v>
      </c>
      <c r="E966" s="198">
        <f>VLOOKUP(A966,'Membership Details'!C:J,8,FALSE)</f>
        <v>39707</v>
      </c>
      <c r="F966" s="198" t="b">
        <f t="shared" si="15"/>
        <v>1</v>
      </c>
      <c r="G966">
        <v>498</v>
      </c>
      <c r="H966" s="119"/>
      <c r="I966" s="119"/>
      <c r="J966" s="119"/>
      <c r="K966" s="119"/>
      <c r="L966" s="53"/>
      <c r="M966" s="127"/>
    </row>
    <row r="967" spans="1:13">
      <c r="A967" s="118">
        <v>1126</v>
      </c>
      <c r="B967" s="53" t="s">
        <v>158</v>
      </c>
      <c r="C967" s="83">
        <v>1083</v>
      </c>
      <c r="D967" s="123">
        <v>40390</v>
      </c>
      <c r="E967" s="198">
        <f>VLOOKUP(A967,'Membership Details'!C:J,8,FALSE)</f>
        <v>36982</v>
      </c>
      <c r="F967" s="198" t="b">
        <f t="shared" si="15"/>
        <v>1</v>
      </c>
      <c r="G967">
        <v>156772</v>
      </c>
      <c r="H967" s="119"/>
      <c r="I967" s="119"/>
      <c r="J967" s="119"/>
      <c r="K967" s="119"/>
      <c r="L967" s="53"/>
      <c r="M967" s="127"/>
    </row>
    <row r="968" spans="1:13">
      <c r="A968" s="118">
        <v>1127</v>
      </c>
      <c r="B968" s="53" t="s">
        <v>158</v>
      </c>
      <c r="C968" s="83">
        <v>1084</v>
      </c>
      <c r="D968" s="123">
        <v>40390</v>
      </c>
      <c r="E968" s="198">
        <f>VLOOKUP(A968,'Membership Details'!C:J,8,FALSE)</f>
        <v>37986</v>
      </c>
      <c r="F968" s="198" t="b">
        <f t="shared" si="15"/>
        <v>1</v>
      </c>
      <c r="G968">
        <v>1881</v>
      </c>
      <c r="H968" s="119"/>
      <c r="I968" s="119"/>
      <c r="J968" s="119"/>
      <c r="K968" s="119"/>
      <c r="L968" s="53"/>
      <c r="M968" s="127"/>
    </row>
    <row r="969" spans="1:13">
      <c r="A969" s="118">
        <v>1128</v>
      </c>
      <c r="B969" s="53" t="s">
        <v>158</v>
      </c>
      <c r="C969" s="83">
        <v>1086</v>
      </c>
      <c r="D969" s="123">
        <v>40390</v>
      </c>
      <c r="E969" s="198">
        <f>VLOOKUP(A969,'Membership Details'!C:J,8,FALSE)</f>
        <v>36982</v>
      </c>
      <c r="F969" s="198" t="b">
        <f t="shared" si="15"/>
        <v>1</v>
      </c>
      <c r="G969">
        <v>545</v>
      </c>
      <c r="H969" s="119"/>
      <c r="I969" s="119"/>
      <c r="J969" s="119"/>
      <c r="K969" s="119"/>
      <c r="L969" s="53"/>
      <c r="M969" s="127"/>
    </row>
    <row r="970" spans="1:13">
      <c r="A970" s="118">
        <v>1129</v>
      </c>
      <c r="B970" s="53" t="s">
        <v>158</v>
      </c>
      <c r="C970" s="83">
        <v>1087</v>
      </c>
      <c r="D970" s="123">
        <v>40390</v>
      </c>
      <c r="E970" s="198">
        <f>VLOOKUP(A970,'Membership Details'!C:J,8,FALSE)</f>
        <v>36982</v>
      </c>
      <c r="F970" s="198" t="b">
        <f t="shared" si="15"/>
        <v>1</v>
      </c>
      <c r="G970">
        <v>353.3</v>
      </c>
      <c r="H970" s="119"/>
      <c r="I970" s="119"/>
      <c r="J970" s="119"/>
      <c r="K970" s="119"/>
      <c r="L970" s="53"/>
      <c r="M970" s="127"/>
    </row>
    <row r="971" spans="1:13">
      <c r="A971" s="118">
        <v>1130</v>
      </c>
      <c r="B971" s="53" t="s">
        <v>158</v>
      </c>
      <c r="C971" s="83">
        <v>1089</v>
      </c>
      <c r="D971" s="123">
        <v>40390</v>
      </c>
      <c r="E971" s="198">
        <f>VLOOKUP(A971,'Membership Details'!C:J,8,FALSE)</f>
        <v>39707</v>
      </c>
      <c r="F971" s="198" t="b">
        <f t="shared" si="15"/>
        <v>1</v>
      </c>
      <c r="G971">
        <v>176429</v>
      </c>
      <c r="H971" s="119"/>
      <c r="I971" s="119"/>
      <c r="J971" s="119"/>
      <c r="K971" s="119"/>
      <c r="L971" s="53"/>
      <c r="M971" s="127"/>
    </row>
    <row r="972" spans="1:13">
      <c r="A972" s="118">
        <v>1131</v>
      </c>
      <c r="B972" s="53" t="s">
        <v>158</v>
      </c>
      <c r="C972" s="83">
        <v>1090</v>
      </c>
      <c r="D972" s="123">
        <v>40390</v>
      </c>
      <c r="E972" s="198">
        <f>VLOOKUP(A972,'Membership Details'!C:J,8,FALSE)</f>
        <v>39707</v>
      </c>
      <c r="F972" s="198" t="b">
        <f t="shared" si="15"/>
        <v>1</v>
      </c>
      <c r="G972">
        <v>1267</v>
      </c>
      <c r="H972" s="119"/>
      <c r="I972" s="119"/>
      <c r="J972" s="119"/>
      <c r="K972" s="119"/>
      <c r="L972" s="53"/>
      <c r="M972" s="127"/>
    </row>
    <row r="973" spans="1:13">
      <c r="A973" s="118">
        <v>1132</v>
      </c>
      <c r="B973" s="53" t="s">
        <v>158</v>
      </c>
      <c r="C973" s="83">
        <v>1092</v>
      </c>
      <c r="D973" s="123">
        <v>40390</v>
      </c>
      <c r="E973" s="198">
        <f>VLOOKUP(A973,'Membership Details'!C:J,8,FALSE)</f>
        <v>39707</v>
      </c>
      <c r="F973" s="198" t="b">
        <f t="shared" si="15"/>
        <v>1</v>
      </c>
      <c r="G973">
        <v>902</v>
      </c>
      <c r="H973" s="119"/>
      <c r="I973" s="119"/>
      <c r="J973" s="119"/>
      <c r="K973" s="119"/>
      <c r="L973" s="53"/>
      <c r="M973" s="127"/>
    </row>
    <row r="974" spans="1:13">
      <c r="A974" s="118">
        <v>1133</v>
      </c>
      <c r="B974" s="53" t="s">
        <v>158</v>
      </c>
      <c r="C974" s="83">
        <v>1094</v>
      </c>
      <c r="D974" s="123">
        <v>40390</v>
      </c>
      <c r="E974" s="198">
        <f>VLOOKUP(A974,'Membership Details'!C:J,8,FALSE)</f>
        <v>39707</v>
      </c>
      <c r="F974" s="198" t="b">
        <f t="shared" si="15"/>
        <v>1</v>
      </c>
      <c r="G974">
        <v>5519</v>
      </c>
      <c r="H974" s="119"/>
      <c r="I974" s="119"/>
      <c r="J974" s="119"/>
      <c r="K974" s="119"/>
      <c r="L974" s="53"/>
      <c r="M974" s="127"/>
    </row>
    <row r="975" spans="1:13">
      <c r="A975" s="118">
        <v>1134</v>
      </c>
      <c r="B975" s="53" t="s">
        <v>158</v>
      </c>
      <c r="C975" s="83">
        <v>1095</v>
      </c>
      <c r="D975" s="123">
        <v>40390</v>
      </c>
      <c r="E975" s="198">
        <f>VLOOKUP(A975,'Membership Details'!C:J,8,FALSE)</f>
        <v>39707</v>
      </c>
      <c r="F975" s="198" t="b">
        <f t="shared" si="15"/>
        <v>1</v>
      </c>
      <c r="G975">
        <v>1337</v>
      </c>
      <c r="H975" s="119"/>
      <c r="I975" s="119"/>
      <c r="J975" s="119"/>
      <c r="K975" s="119"/>
      <c r="L975" s="53"/>
      <c r="M975" s="127"/>
    </row>
    <row r="976" spans="1:13">
      <c r="A976" s="118">
        <v>1135</v>
      </c>
      <c r="B976" s="53" t="s">
        <v>158</v>
      </c>
      <c r="C976" s="83">
        <v>1096</v>
      </c>
      <c r="D976" s="123">
        <v>40390</v>
      </c>
      <c r="E976" s="198">
        <f>VLOOKUP(A976,'Membership Details'!C:J,8,FALSE)</f>
        <v>36982</v>
      </c>
      <c r="F976" s="198" t="b">
        <f t="shared" si="15"/>
        <v>1</v>
      </c>
      <c r="G976">
        <v>1429</v>
      </c>
      <c r="H976" s="119"/>
      <c r="I976" s="119"/>
      <c r="J976" s="119"/>
      <c r="K976" s="119"/>
      <c r="L976" s="53"/>
      <c r="M976" s="127"/>
    </row>
    <row r="977" spans="1:13">
      <c r="A977" s="118">
        <v>1136</v>
      </c>
      <c r="B977" s="53" t="s">
        <v>158</v>
      </c>
      <c r="C977" s="83">
        <v>1097</v>
      </c>
      <c r="D977" s="123">
        <v>40390</v>
      </c>
      <c r="E977" s="198">
        <f>VLOOKUP(A977,'Membership Details'!C:J,8,FALSE)</f>
        <v>39707</v>
      </c>
      <c r="F977" s="198" t="b">
        <f t="shared" si="15"/>
        <v>1</v>
      </c>
      <c r="G977">
        <v>1126</v>
      </c>
      <c r="H977" s="119"/>
      <c r="I977" s="119"/>
      <c r="J977" s="119"/>
      <c r="K977" s="119"/>
      <c r="L977" s="53"/>
      <c r="M977" s="127"/>
    </row>
    <row r="978" spans="1:13">
      <c r="A978" s="118">
        <v>1137</v>
      </c>
      <c r="B978" s="53" t="s">
        <v>158</v>
      </c>
      <c r="C978" s="83">
        <v>1098</v>
      </c>
      <c r="D978" s="123">
        <v>40390</v>
      </c>
      <c r="E978" s="198">
        <f>VLOOKUP(A978,'Membership Details'!C:J,8,FALSE)</f>
        <v>39707</v>
      </c>
      <c r="F978" s="198" t="b">
        <f t="shared" si="15"/>
        <v>1</v>
      </c>
      <c r="G978">
        <v>196517</v>
      </c>
      <c r="H978" s="119"/>
      <c r="I978" s="119"/>
      <c r="J978" s="119"/>
      <c r="K978" s="119"/>
      <c r="L978" s="53"/>
      <c r="M978" s="127"/>
    </row>
    <row r="979" spans="1:13">
      <c r="A979" s="118">
        <v>1138</v>
      </c>
      <c r="B979" s="53" t="s">
        <v>158</v>
      </c>
      <c r="C979" s="83">
        <v>1099</v>
      </c>
      <c r="D979" s="123">
        <v>40390</v>
      </c>
      <c r="E979" s="198">
        <f>VLOOKUP(A979,'Membership Details'!C:J,8,FALSE)</f>
        <v>39707</v>
      </c>
      <c r="F979" s="198" t="b">
        <f t="shared" si="15"/>
        <v>1</v>
      </c>
      <c r="G979">
        <v>203</v>
      </c>
      <c r="H979" s="119"/>
      <c r="I979" s="119"/>
      <c r="J979" s="119"/>
      <c r="K979" s="119"/>
      <c r="L979" s="53"/>
      <c r="M979" s="127"/>
    </row>
    <row r="980" spans="1:13">
      <c r="A980" s="118">
        <v>1139</v>
      </c>
      <c r="B980" s="53" t="s">
        <v>158</v>
      </c>
      <c r="C980" s="83">
        <v>1100</v>
      </c>
      <c r="D980" s="123">
        <v>40390</v>
      </c>
      <c r="E980" s="198">
        <f>VLOOKUP(A980,'Membership Details'!C:J,8,FALSE)</f>
        <v>34912</v>
      </c>
      <c r="F980" s="198" t="b">
        <f t="shared" si="15"/>
        <v>1</v>
      </c>
      <c r="G980">
        <v>324.77999999999997</v>
      </c>
      <c r="H980" s="119"/>
      <c r="I980" s="119"/>
      <c r="J980" s="119"/>
      <c r="K980" s="119"/>
      <c r="L980" s="53"/>
      <c r="M980" s="127"/>
    </row>
    <row r="981" spans="1:13">
      <c r="A981" s="118">
        <v>1140</v>
      </c>
      <c r="B981" s="53" t="s">
        <v>158</v>
      </c>
      <c r="C981" s="83">
        <v>1101</v>
      </c>
      <c r="D981" s="123">
        <v>40390</v>
      </c>
      <c r="E981" s="198">
        <f>VLOOKUP(A981,'Membership Details'!C:J,8,FALSE)</f>
        <v>39707</v>
      </c>
      <c r="F981" s="198" t="b">
        <f t="shared" si="15"/>
        <v>1</v>
      </c>
      <c r="G981">
        <v>369</v>
      </c>
      <c r="H981" s="119"/>
      <c r="I981" s="119"/>
      <c r="J981" s="119"/>
      <c r="K981" s="119"/>
      <c r="L981" s="53"/>
      <c r="M981" s="127"/>
    </row>
    <row r="982" spans="1:13">
      <c r="A982" s="118">
        <v>1141</v>
      </c>
      <c r="B982" s="53" t="s">
        <v>158</v>
      </c>
      <c r="C982" s="83">
        <v>1102</v>
      </c>
      <c r="D982" s="123">
        <v>40390</v>
      </c>
      <c r="E982" s="198">
        <f>VLOOKUP(A982,'Membership Details'!C:J,8,FALSE)</f>
        <v>36982</v>
      </c>
      <c r="F982" s="198" t="b">
        <f t="shared" si="15"/>
        <v>1</v>
      </c>
      <c r="G982">
        <v>692.92</v>
      </c>
      <c r="H982" s="119"/>
      <c r="I982" s="119"/>
      <c r="J982" s="119"/>
      <c r="K982" s="119"/>
      <c r="L982" s="53"/>
      <c r="M982" s="127"/>
    </row>
    <row r="983" spans="1:13">
      <c r="A983" s="118">
        <v>1142</v>
      </c>
      <c r="B983" s="53" t="s">
        <v>158</v>
      </c>
      <c r="C983" s="83">
        <v>1103</v>
      </c>
      <c r="D983" s="123">
        <v>40390</v>
      </c>
      <c r="E983" s="198">
        <f>VLOOKUP(A983,'Membership Details'!C:J,8,FALSE)</f>
        <v>36982</v>
      </c>
      <c r="F983" s="198" t="b">
        <f t="shared" si="15"/>
        <v>1</v>
      </c>
      <c r="G983">
        <v>1523</v>
      </c>
      <c r="H983" s="119"/>
      <c r="I983" s="119"/>
      <c r="J983" s="119"/>
      <c r="K983" s="119"/>
      <c r="L983" s="53"/>
      <c r="M983" s="127"/>
    </row>
    <row r="984" spans="1:13">
      <c r="A984" s="118">
        <v>1143</v>
      </c>
      <c r="B984" s="53" t="s">
        <v>158</v>
      </c>
      <c r="C984" s="83">
        <v>1104</v>
      </c>
      <c r="D984" s="123">
        <v>40390</v>
      </c>
      <c r="E984" s="198">
        <f>VLOOKUP(A984,'Membership Details'!C:J,8,FALSE)</f>
        <v>39707</v>
      </c>
      <c r="F984" s="198" t="b">
        <f t="shared" si="15"/>
        <v>1</v>
      </c>
      <c r="G984">
        <v>564</v>
      </c>
      <c r="H984" s="119"/>
      <c r="I984" s="119"/>
      <c r="J984" s="119"/>
      <c r="K984" s="119"/>
      <c r="L984" s="53"/>
      <c r="M984" s="127"/>
    </row>
    <row r="985" spans="1:13">
      <c r="A985" s="118">
        <v>1144</v>
      </c>
      <c r="B985" s="53" t="s">
        <v>158</v>
      </c>
      <c r="C985" s="83">
        <v>1105</v>
      </c>
      <c r="D985" s="123">
        <v>40390</v>
      </c>
      <c r="E985" s="198">
        <f>VLOOKUP(A985,'Membership Details'!C:J,8,FALSE)</f>
        <v>39707</v>
      </c>
      <c r="F985" s="198" t="b">
        <f t="shared" si="15"/>
        <v>1</v>
      </c>
      <c r="G985">
        <v>157</v>
      </c>
      <c r="H985" s="119"/>
      <c r="I985" s="119"/>
      <c r="J985" s="119"/>
      <c r="K985" s="119"/>
      <c r="L985" s="53"/>
      <c r="M985" s="127"/>
    </row>
    <row r="986" spans="1:13">
      <c r="A986" s="118">
        <v>1145</v>
      </c>
      <c r="B986" s="53" t="s">
        <v>158</v>
      </c>
      <c r="C986" s="83">
        <v>1106</v>
      </c>
      <c r="D986" s="123">
        <v>40390</v>
      </c>
      <c r="E986" s="198">
        <f>VLOOKUP(A986,'Membership Details'!C:J,8,FALSE)</f>
        <v>36982</v>
      </c>
      <c r="F986" s="198" t="b">
        <f t="shared" si="15"/>
        <v>1</v>
      </c>
      <c r="G986">
        <v>3228</v>
      </c>
      <c r="H986" s="119"/>
      <c r="I986" s="119"/>
      <c r="J986" s="119"/>
      <c r="K986" s="119"/>
      <c r="L986" s="53"/>
      <c r="M986" s="127"/>
    </row>
    <row r="987" spans="1:13">
      <c r="A987" s="118">
        <v>1146</v>
      </c>
      <c r="B987" s="53" t="s">
        <v>158</v>
      </c>
      <c r="C987" s="83">
        <v>1107</v>
      </c>
      <c r="D987" s="123">
        <v>40390</v>
      </c>
      <c r="E987" s="198">
        <f>VLOOKUP(A987,'Membership Details'!C:J,8,FALSE)</f>
        <v>36982</v>
      </c>
      <c r="F987" s="198" t="b">
        <f t="shared" si="15"/>
        <v>1</v>
      </c>
      <c r="G987">
        <v>2723.8</v>
      </c>
      <c r="H987" s="119"/>
      <c r="I987" s="119"/>
      <c r="J987" s="119"/>
      <c r="K987" s="119"/>
      <c r="L987" s="53"/>
      <c r="M987" s="127"/>
    </row>
    <row r="988" spans="1:13">
      <c r="A988" s="118">
        <v>1148</v>
      </c>
      <c r="B988" s="53" t="s">
        <v>158</v>
      </c>
      <c r="C988" s="83">
        <v>1109</v>
      </c>
      <c r="D988" s="123">
        <v>40390</v>
      </c>
      <c r="E988" s="198">
        <f>VLOOKUP(A988,'Membership Details'!C:J,8,FALSE)</f>
        <v>36982</v>
      </c>
      <c r="F988" s="198" t="b">
        <f t="shared" si="15"/>
        <v>1</v>
      </c>
      <c r="G988">
        <v>157</v>
      </c>
      <c r="H988" s="119"/>
      <c r="I988" s="119"/>
      <c r="J988" s="119"/>
      <c r="K988" s="119"/>
      <c r="L988" s="53"/>
      <c r="M988" s="127"/>
    </row>
    <row r="989" spans="1:13">
      <c r="A989" s="118">
        <v>1149</v>
      </c>
      <c r="B989" s="53" t="s">
        <v>158</v>
      </c>
      <c r="C989" s="83">
        <v>1110</v>
      </c>
      <c r="D989" s="123">
        <v>40390</v>
      </c>
      <c r="E989" s="198">
        <f>VLOOKUP(A989,'Membership Details'!C:J,8,FALSE)</f>
        <v>36982</v>
      </c>
      <c r="F989" s="198" t="b">
        <f t="shared" si="15"/>
        <v>1</v>
      </c>
      <c r="G989">
        <v>6656</v>
      </c>
      <c r="H989" s="119"/>
      <c r="I989" s="119"/>
      <c r="J989" s="119"/>
      <c r="K989" s="119"/>
      <c r="L989" s="53"/>
      <c r="M989" s="127"/>
    </row>
    <row r="990" spans="1:13">
      <c r="A990" s="118">
        <v>113</v>
      </c>
      <c r="B990" s="53" t="s">
        <v>158</v>
      </c>
      <c r="C990" s="83">
        <v>1111</v>
      </c>
      <c r="D990" s="123">
        <v>40390</v>
      </c>
      <c r="E990" s="198">
        <f>VLOOKUP(A990,'Membership Details'!C:J,8,FALSE)</f>
        <v>36982</v>
      </c>
      <c r="F990" s="198" t="b">
        <f t="shared" si="15"/>
        <v>1</v>
      </c>
      <c r="G990">
        <v>5136</v>
      </c>
      <c r="H990" s="119"/>
      <c r="I990" s="119"/>
      <c r="J990" s="119"/>
      <c r="K990" s="119"/>
      <c r="L990" s="53"/>
      <c r="M990" s="127"/>
    </row>
    <row r="991" spans="1:13">
      <c r="A991" s="118">
        <v>1152</v>
      </c>
      <c r="B991" s="53" t="s">
        <v>158</v>
      </c>
      <c r="C991" s="83">
        <v>1112</v>
      </c>
      <c r="D991" s="123">
        <v>40390</v>
      </c>
      <c r="E991" s="198">
        <f>VLOOKUP(A991,'Membership Details'!C:J,8,FALSE)</f>
        <v>36982</v>
      </c>
      <c r="F991" s="198" t="b">
        <f t="shared" si="15"/>
        <v>1</v>
      </c>
      <c r="G991">
        <v>577</v>
      </c>
      <c r="H991" s="119"/>
      <c r="I991" s="119"/>
      <c r="J991" s="119"/>
      <c r="K991" s="119"/>
      <c r="L991" s="53"/>
      <c r="M991" s="127"/>
    </row>
    <row r="992" spans="1:13">
      <c r="A992" s="118">
        <v>1153</v>
      </c>
      <c r="B992" s="53" t="s">
        <v>158</v>
      </c>
      <c r="C992" s="83">
        <v>1113</v>
      </c>
      <c r="D992" s="123">
        <v>40390</v>
      </c>
      <c r="E992" s="198">
        <f>VLOOKUP(A992,'Membership Details'!C:J,8,FALSE)</f>
        <v>37103</v>
      </c>
      <c r="F992" s="198" t="b">
        <f t="shared" si="15"/>
        <v>1</v>
      </c>
      <c r="G992">
        <v>1965</v>
      </c>
      <c r="H992" s="119"/>
      <c r="I992" s="119"/>
      <c r="J992" s="119"/>
      <c r="K992" s="119"/>
      <c r="L992" s="53"/>
      <c r="M992" s="127"/>
    </row>
    <row r="993" spans="1:13">
      <c r="A993" s="118">
        <v>1154</v>
      </c>
      <c r="B993" s="53" t="s">
        <v>158</v>
      </c>
      <c r="C993" s="83">
        <v>1115</v>
      </c>
      <c r="D993" s="123">
        <v>40390</v>
      </c>
      <c r="E993" s="198">
        <f>VLOOKUP(A993,'Membership Details'!C:J,8,FALSE)</f>
        <v>36982</v>
      </c>
      <c r="F993" s="198" t="b">
        <f t="shared" si="15"/>
        <v>1</v>
      </c>
      <c r="G993">
        <v>677</v>
      </c>
      <c r="H993" s="119"/>
      <c r="I993" s="119"/>
      <c r="J993" s="119"/>
      <c r="K993" s="119"/>
      <c r="L993" s="53"/>
      <c r="M993" s="127"/>
    </row>
    <row r="994" spans="1:13">
      <c r="A994" s="118">
        <v>1155</v>
      </c>
      <c r="B994" s="53" t="s">
        <v>158</v>
      </c>
      <c r="C994" s="83">
        <v>1116</v>
      </c>
      <c r="D994" s="123">
        <v>40390</v>
      </c>
      <c r="E994" s="198">
        <f>VLOOKUP(A994,'Membership Details'!C:J,8,FALSE)</f>
        <v>36982</v>
      </c>
      <c r="F994" s="198" t="b">
        <f t="shared" si="15"/>
        <v>1</v>
      </c>
      <c r="G994">
        <v>950</v>
      </c>
      <c r="H994" s="119"/>
      <c r="I994" s="119"/>
      <c r="J994" s="119"/>
      <c r="K994" s="119"/>
      <c r="L994" s="53"/>
      <c r="M994" s="127"/>
    </row>
    <row r="995" spans="1:13">
      <c r="A995" s="118">
        <v>1156</v>
      </c>
      <c r="B995" s="53" t="s">
        <v>158</v>
      </c>
      <c r="C995" s="83">
        <v>1117</v>
      </c>
      <c r="D995" s="123">
        <v>40390</v>
      </c>
      <c r="E995" s="198">
        <f>VLOOKUP(A995,'Membership Details'!C:J,8,FALSE)</f>
        <v>39081</v>
      </c>
      <c r="F995" s="198" t="b">
        <f t="shared" si="15"/>
        <v>1</v>
      </c>
      <c r="G995">
        <v>40</v>
      </c>
      <c r="H995" s="119"/>
      <c r="I995" s="119"/>
      <c r="J995" s="119"/>
      <c r="K995" s="119"/>
      <c r="L995" s="53"/>
      <c r="M995" s="127"/>
    </row>
    <row r="996" spans="1:13">
      <c r="A996" s="118">
        <v>1157</v>
      </c>
      <c r="B996" s="53" t="s">
        <v>158</v>
      </c>
      <c r="C996" s="83">
        <v>1118</v>
      </c>
      <c r="D996" s="123">
        <v>40390</v>
      </c>
      <c r="E996" s="198">
        <f>VLOOKUP(A996,'Membership Details'!C:J,8,FALSE)</f>
        <v>39707</v>
      </c>
      <c r="F996" s="198" t="b">
        <f t="shared" si="15"/>
        <v>1</v>
      </c>
      <c r="G996">
        <v>205</v>
      </c>
      <c r="H996" s="119"/>
      <c r="I996" s="119"/>
      <c r="J996" s="119"/>
      <c r="K996" s="119"/>
      <c r="L996" s="53"/>
      <c r="M996" s="127"/>
    </row>
    <row r="997" spans="1:13">
      <c r="A997" s="118">
        <v>1158</v>
      </c>
      <c r="B997" s="53" t="s">
        <v>158</v>
      </c>
      <c r="C997" s="83">
        <v>1119</v>
      </c>
      <c r="D997" s="123">
        <v>40390</v>
      </c>
      <c r="E997" s="198">
        <f>VLOOKUP(A997,'Membership Details'!C:J,8,FALSE)</f>
        <v>39707</v>
      </c>
      <c r="F997" s="198" t="b">
        <f t="shared" si="15"/>
        <v>1</v>
      </c>
      <c r="G997">
        <v>709</v>
      </c>
      <c r="H997" s="119"/>
      <c r="I997" s="119"/>
      <c r="J997" s="119"/>
      <c r="K997" s="119"/>
      <c r="L997" s="53"/>
      <c r="M997" s="127"/>
    </row>
    <row r="998" spans="1:13">
      <c r="A998" s="118">
        <v>1159</v>
      </c>
      <c r="B998" s="53" t="s">
        <v>158</v>
      </c>
      <c r="C998" s="83">
        <v>1120</v>
      </c>
      <c r="D998" s="123">
        <v>40390</v>
      </c>
      <c r="E998" s="198">
        <f>VLOOKUP(A998,'Membership Details'!C:J,8,FALSE)</f>
        <v>37103</v>
      </c>
      <c r="F998" s="198" t="b">
        <f t="shared" si="15"/>
        <v>1</v>
      </c>
      <c r="G998">
        <v>128</v>
      </c>
      <c r="H998" s="119"/>
      <c r="I998" s="119"/>
      <c r="J998" s="119"/>
      <c r="K998" s="119"/>
      <c r="L998" s="53"/>
      <c r="M998" s="127"/>
    </row>
    <row r="999" spans="1:13">
      <c r="A999" s="118">
        <v>1160</v>
      </c>
      <c r="B999" s="53" t="s">
        <v>158</v>
      </c>
      <c r="C999" s="83">
        <v>1121</v>
      </c>
      <c r="D999" s="123">
        <v>40390</v>
      </c>
      <c r="E999" s="198">
        <f>VLOOKUP(A999,'Membership Details'!C:J,8,FALSE)</f>
        <v>37986</v>
      </c>
      <c r="F999" s="198" t="b">
        <f t="shared" si="15"/>
        <v>1</v>
      </c>
      <c r="G999">
        <v>782</v>
      </c>
      <c r="H999" s="119"/>
      <c r="I999" s="119"/>
      <c r="J999" s="119"/>
      <c r="K999" s="119"/>
      <c r="L999" s="53"/>
      <c r="M999" s="127"/>
    </row>
    <row r="1000" spans="1:13">
      <c r="A1000" s="118">
        <v>1162</v>
      </c>
      <c r="B1000" s="53" t="s">
        <v>158</v>
      </c>
      <c r="C1000" s="83">
        <v>1122</v>
      </c>
      <c r="D1000" s="123">
        <v>40390</v>
      </c>
      <c r="E1000" s="198">
        <f>VLOOKUP(A1000,'Membership Details'!C:J,8,FALSE)</f>
        <v>36982</v>
      </c>
      <c r="F1000" s="198" t="b">
        <f t="shared" si="15"/>
        <v>1</v>
      </c>
      <c r="G1000">
        <v>3100</v>
      </c>
      <c r="H1000" s="119"/>
      <c r="I1000" s="119"/>
      <c r="J1000" s="119"/>
      <c r="K1000" s="119"/>
      <c r="L1000" s="53"/>
      <c r="M1000" s="127"/>
    </row>
    <row r="1001" spans="1:13">
      <c r="A1001" s="118">
        <v>1163</v>
      </c>
      <c r="B1001" s="53" t="s">
        <v>158</v>
      </c>
      <c r="C1001" s="83">
        <v>1123</v>
      </c>
      <c r="D1001" s="123">
        <v>40390</v>
      </c>
      <c r="E1001" s="198">
        <f>VLOOKUP(A1001,'Membership Details'!C:J,8,FALSE)</f>
        <v>39707</v>
      </c>
      <c r="F1001" s="198" t="b">
        <f t="shared" si="15"/>
        <v>1</v>
      </c>
      <c r="G1001">
        <v>439</v>
      </c>
      <c r="H1001" s="119"/>
      <c r="I1001" s="119"/>
      <c r="J1001" s="119"/>
      <c r="K1001" s="119"/>
      <c r="L1001" s="53"/>
      <c r="M1001" s="127"/>
    </row>
    <row r="1002" spans="1:13">
      <c r="A1002" s="118">
        <v>1164</v>
      </c>
      <c r="B1002" s="53" t="s">
        <v>158</v>
      </c>
      <c r="C1002" s="83">
        <v>1124</v>
      </c>
      <c r="D1002" s="123">
        <v>40390</v>
      </c>
      <c r="E1002" s="198">
        <f>VLOOKUP(A1002,'Membership Details'!C:J,8,FALSE)</f>
        <v>39707</v>
      </c>
      <c r="F1002" s="198" t="b">
        <f t="shared" si="15"/>
        <v>1</v>
      </c>
      <c r="G1002">
        <v>315</v>
      </c>
      <c r="H1002" s="119"/>
      <c r="I1002" s="119"/>
      <c r="J1002" s="119"/>
      <c r="K1002" s="119"/>
      <c r="L1002" s="53"/>
      <c r="M1002" s="127"/>
    </row>
    <row r="1003" spans="1:13">
      <c r="A1003" s="118">
        <v>1165</v>
      </c>
      <c r="B1003" s="53" t="s">
        <v>158</v>
      </c>
      <c r="C1003" s="83">
        <v>1125</v>
      </c>
      <c r="D1003" s="123">
        <v>40390</v>
      </c>
      <c r="E1003" s="198">
        <f>VLOOKUP(A1003,'Membership Details'!C:J,8,FALSE)</f>
        <v>39707</v>
      </c>
      <c r="F1003" s="198" t="b">
        <f t="shared" si="15"/>
        <v>1</v>
      </c>
      <c r="G1003">
        <v>2020</v>
      </c>
      <c r="H1003" s="119"/>
      <c r="I1003" s="119"/>
      <c r="J1003" s="119"/>
      <c r="K1003" s="119"/>
      <c r="L1003" s="53"/>
      <c r="M1003" s="127"/>
    </row>
    <row r="1004" spans="1:13">
      <c r="A1004" s="118">
        <v>1166</v>
      </c>
      <c r="B1004" s="53" t="s">
        <v>158</v>
      </c>
      <c r="C1004" s="83">
        <v>1126</v>
      </c>
      <c r="D1004" s="123">
        <v>40390</v>
      </c>
      <c r="E1004" s="198">
        <f>VLOOKUP(A1004,'Membership Details'!C:J,8,FALSE)</f>
        <v>39707</v>
      </c>
      <c r="F1004" s="198" t="b">
        <f t="shared" si="15"/>
        <v>1</v>
      </c>
      <c r="G1004">
        <v>1847</v>
      </c>
      <c r="H1004" s="119"/>
      <c r="I1004" s="119"/>
      <c r="J1004" s="119"/>
      <c r="K1004" s="119"/>
      <c r="L1004" s="53"/>
      <c r="M1004" s="127"/>
    </row>
    <row r="1005" spans="1:13">
      <c r="A1005" s="118">
        <v>1167</v>
      </c>
      <c r="B1005" s="53" t="s">
        <v>158</v>
      </c>
      <c r="C1005" s="83">
        <v>1127</v>
      </c>
      <c r="D1005" s="123">
        <v>40390</v>
      </c>
      <c r="E1005" s="198">
        <f>VLOOKUP(A1005,'Membership Details'!C:J,8,FALSE)</f>
        <v>39707</v>
      </c>
      <c r="F1005" s="198" t="b">
        <f t="shared" si="15"/>
        <v>1</v>
      </c>
      <c r="G1005">
        <v>122</v>
      </c>
      <c r="H1005" s="119"/>
      <c r="I1005" s="119"/>
      <c r="J1005" s="119"/>
      <c r="K1005" s="119"/>
      <c r="L1005" s="53"/>
      <c r="M1005" s="127"/>
    </row>
    <row r="1006" spans="1:13">
      <c r="A1006" s="118">
        <v>1169</v>
      </c>
      <c r="B1006" s="53" t="s">
        <v>158</v>
      </c>
      <c r="C1006" s="83">
        <v>1128</v>
      </c>
      <c r="D1006" s="123">
        <v>40390</v>
      </c>
      <c r="E1006" s="198">
        <f>VLOOKUP(A1006,'Membership Details'!C:J,8,FALSE)</f>
        <v>39707</v>
      </c>
      <c r="F1006" s="198" t="b">
        <f t="shared" si="15"/>
        <v>1</v>
      </c>
      <c r="G1006">
        <v>353</v>
      </c>
      <c r="H1006" s="119"/>
      <c r="I1006" s="119"/>
      <c r="J1006" s="119"/>
      <c r="K1006" s="119"/>
      <c r="L1006" s="53"/>
      <c r="M1006" s="127"/>
    </row>
    <row r="1007" spans="1:13">
      <c r="A1007" s="118">
        <v>1170</v>
      </c>
      <c r="B1007" s="53" t="s">
        <v>158</v>
      </c>
      <c r="C1007" s="83">
        <v>1129</v>
      </c>
      <c r="D1007" s="123">
        <v>40390</v>
      </c>
      <c r="E1007" s="198">
        <f>VLOOKUP(A1007,'Membership Details'!C:J,8,FALSE)</f>
        <v>39707</v>
      </c>
      <c r="F1007" s="198" t="b">
        <f t="shared" si="15"/>
        <v>1</v>
      </c>
      <c r="G1007">
        <v>462</v>
      </c>
      <c r="H1007" s="119"/>
      <c r="I1007" s="119"/>
      <c r="J1007" s="119"/>
      <c r="K1007" s="119"/>
      <c r="L1007" s="53"/>
      <c r="M1007" s="127"/>
    </row>
    <row r="1008" spans="1:13">
      <c r="A1008" s="118">
        <v>1171</v>
      </c>
      <c r="B1008" s="53" t="s">
        <v>158</v>
      </c>
      <c r="C1008" s="83">
        <v>1131</v>
      </c>
      <c r="D1008" s="123">
        <v>40390</v>
      </c>
      <c r="E1008" s="198">
        <f>VLOOKUP(A1008,'Membership Details'!C:J,8,FALSE)</f>
        <v>39707</v>
      </c>
      <c r="F1008" s="198" t="b">
        <f t="shared" si="15"/>
        <v>1</v>
      </c>
      <c r="G1008">
        <v>1519.15</v>
      </c>
      <c r="H1008" s="119"/>
      <c r="I1008" s="119"/>
      <c r="J1008" s="119"/>
      <c r="K1008" s="119"/>
      <c r="L1008" s="53"/>
      <c r="M1008" s="127"/>
    </row>
    <row r="1009" spans="1:13">
      <c r="A1009" s="118">
        <v>1172</v>
      </c>
      <c r="B1009" s="53" t="s">
        <v>158</v>
      </c>
      <c r="C1009" s="83">
        <v>1132</v>
      </c>
      <c r="D1009" s="123">
        <v>40390</v>
      </c>
      <c r="E1009" s="198">
        <f>VLOOKUP(A1009,'Membership Details'!C:J,8,FALSE)</f>
        <v>36982</v>
      </c>
      <c r="F1009" s="198" t="b">
        <f t="shared" si="15"/>
        <v>1</v>
      </c>
      <c r="G1009">
        <v>859</v>
      </c>
      <c r="H1009" s="119"/>
      <c r="I1009" s="119"/>
      <c r="J1009" s="119"/>
      <c r="K1009" s="119"/>
      <c r="L1009" s="53"/>
      <c r="M1009" s="127"/>
    </row>
    <row r="1010" spans="1:13">
      <c r="A1010" s="118">
        <v>1173</v>
      </c>
      <c r="B1010" s="53" t="s">
        <v>158</v>
      </c>
      <c r="C1010" s="83">
        <v>1133</v>
      </c>
      <c r="D1010" s="123">
        <v>40390</v>
      </c>
      <c r="E1010" s="198">
        <f>VLOOKUP(A1010,'Membership Details'!C:J,8,FALSE)</f>
        <v>39707</v>
      </c>
      <c r="F1010" s="198" t="b">
        <f t="shared" si="15"/>
        <v>1</v>
      </c>
      <c r="G1010">
        <v>1156.2</v>
      </c>
      <c r="H1010" s="119"/>
      <c r="I1010" s="119"/>
      <c r="J1010" s="119"/>
      <c r="K1010" s="119"/>
      <c r="L1010" s="53"/>
      <c r="M1010" s="127"/>
    </row>
    <row r="1011" spans="1:13">
      <c r="A1011" s="118">
        <v>91</v>
      </c>
      <c r="B1011" s="53" t="s">
        <v>158</v>
      </c>
      <c r="C1011" s="83">
        <v>1134</v>
      </c>
      <c r="D1011" s="123">
        <v>40390</v>
      </c>
      <c r="E1011" s="198">
        <f>VLOOKUP(A1011,'Membership Details'!C:J,8,FALSE)</f>
        <v>34912</v>
      </c>
      <c r="F1011" s="198" t="b">
        <f t="shared" si="15"/>
        <v>1</v>
      </c>
      <c r="G1011">
        <v>1049</v>
      </c>
      <c r="H1011" s="119"/>
      <c r="I1011" s="119"/>
      <c r="J1011" s="119"/>
      <c r="K1011" s="119"/>
      <c r="L1011" s="53"/>
      <c r="M1011" s="127"/>
    </row>
    <row r="1012" spans="1:13">
      <c r="A1012" s="118">
        <v>1175</v>
      </c>
      <c r="B1012" s="53" t="s">
        <v>158</v>
      </c>
      <c r="C1012" s="83">
        <v>1135</v>
      </c>
      <c r="D1012" s="123">
        <v>40390</v>
      </c>
      <c r="E1012" s="198">
        <f>VLOOKUP(A1012,'Membership Details'!C:J,8,FALSE)</f>
        <v>37315</v>
      </c>
      <c r="F1012" s="198" t="b">
        <f t="shared" si="15"/>
        <v>1</v>
      </c>
      <c r="G1012">
        <v>1836</v>
      </c>
      <c r="H1012" s="119"/>
      <c r="I1012" s="119"/>
      <c r="J1012" s="119"/>
      <c r="K1012" s="119"/>
      <c r="L1012" s="53"/>
      <c r="M1012" s="127"/>
    </row>
    <row r="1013" spans="1:13">
      <c r="A1013" s="118">
        <v>1176</v>
      </c>
      <c r="B1013" s="53" t="s">
        <v>158</v>
      </c>
      <c r="C1013" s="83">
        <v>1136</v>
      </c>
      <c r="D1013" s="123">
        <v>40390</v>
      </c>
      <c r="E1013" s="198">
        <f>VLOOKUP(A1013,'Membership Details'!C:J,8,FALSE)</f>
        <v>36982</v>
      </c>
      <c r="F1013" s="198" t="b">
        <f t="shared" si="15"/>
        <v>1</v>
      </c>
      <c r="G1013">
        <v>6063</v>
      </c>
      <c r="H1013" s="119"/>
      <c r="I1013" s="119"/>
      <c r="J1013" s="119"/>
      <c r="K1013" s="119"/>
      <c r="L1013" s="53"/>
      <c r="M1013" s="127"/>
    </row>
    <row r="1014" spans="1:13">
      <c r="A1014" s="118">
        <v>1177</v>
      </c>
      <c r="B1014" s="53" t="s">
        <v>158</v>
      </c>
      <c r="C1014" s="83">
        <v>1137</v>
      </c>
      <c r="D1014" s="123">
        <v>40390</v>
      </c>
      <c r="E1014" s="198">
        <f>VLOOKUP(A1014,'Membership Details'!C:J,8,FALSE)</f>
        <v>39707</v>
      </c>
      <c r="F1014" s="198" t="b">
        <f t="shared" si="15"/>
        <v>1</v>
      </c>
      <c r="G1014">
        <v>752</v>
      </c>
      <c r="H1014" s="119"/>
      <c r="I1014" s="119"/>
      <c r="J1014" s="119"/>
      <c r="K1014" s="119"/>
      <c r="L1014" s="53"/>
      <c r="M1014" s="127"/>
    </row>
    <row r="1015" spans="1:13">
      <c r="A1015" s="118">
        <v>1178</v>
      </c>
      <c r="B1015" s="53" t="s">
        <v>158</v>
      </c>
      <c r="C1015" s="83">
        <v>1138</v>
      </c>
      <c r="D1015" s="123">
        <v>40390</v>
      </c>
      <c r="E1015" s="198">
        <f>VLOOKUP(A1015,'Membership Details'!C:J,8,FALSE)</f>
        <v>36982</v>
      </c>
      <c r="F1015" s="198" t="b">
        <f t="shared" si="15"/>
        <v>1</v>
      </c>
      <c r="G1015">
        <v>3554</v>
      </c>
      <c r="H1015" s="119"/>
      <c r="I1015" s="119"/>
      <c r="J1015" s="119"/>
      <c r="K1015" s="119"/>
      <c r="L1015" s="53"/>
      <c r="M1015" s="127"/>
    </row>
    <row r="1016" spans="1:13">
      <c r="A1016" s="118">
        <v>1179</v>
      </c>
      <c r="B1016" s="53" t="s">
        <v>158</v>
      </c>
      <c r="C1016" s="83">
        <v>1139</v>
      </c>
      <c r="D1016" s="123">
        <v>40390</v>
      </c>
      <c r="E1016" s="198">
        <f>VLOOKUP(A1016,'Membership Details'!C:J,8,FALSE)</f>
        <v>37315</v>
      </c>
      <c r="F1016" s="198" t="b">
        <f t="shared" si="15"/>
        <v>1</v>
      </c>
      <c r="G1016">
        <v>398</v>
      </c>
      <c r="H1016" s="119"/>
      <c r="I1016" s="119"/>
      <c r="J1016" s="119"/>
      <c r="K1016" s="119"/>
      <c r="L1016" s="53"/>
      <c r="M1016" s="127"/>
    </row>
    <row r="1017" spans="1:13">
      <c r="A1017" s="118">
        <v>1180</v>
      </c>
      <c r="B1017" s="53" t="s">
        <v>158</v>
      </c>
      <c r="C1017" s="83">
        <v>1140</v>
      </c>
      <c r="D1017" s="123">
        <v>40390</v>
      </c>
      <c r="E1017" s="198">
        <f>VLOOKUP(A1017,'Membership Details'!C:J,8,FALSE)</f>
        <v>36982</v>
      </c>
      <c r="F1017" s="198" t="b">
        <f t="shared" si="15"/>
        <v>1</v>
      </c>
      <c r="G1017">
        <v>571</v>
      </c>
      <c r="H1017" s="119"/>
      <c r="I1017" s="119"/>
      <c r="J1017" s="119"/>
      <c r="K1017" s="119"/>
      <c r="L1017" s="53"/>
      <c r="M1017" s="127"/>
    </row>
    <row r="1018" spans="1:13">
      <c r="A1018" s="118">
        <v>1181</v>
      </c>
      <c r="B1018" s="53" t="s">
        <v>158</v>
      </c>
      <c r="C1018" s="83">
        <v>1141</v>
      </c>
      <c r="D1018" s="123">
        <v>40390</v>
      </c>
      <c r="E1018" s="198">
        <f>VLOOKUP(A1018,'Membership Details'!C:J,8,FALSE)</f>
        <v>39707</v>
      </c>
      <c r="F1018" s="198" t="b">
        <f t="shared" si="15"/>
        <v>1</v>
      </c>
      <c r="G1018">
        <v>3364</v>
      </c>
      <c r="H1018" s="119"/>
      <c r="I1018" s="119"/>
      <c r="J1018" s="119"/>
      <c r="K1018" s="119"/>
      <c r="L1018" s="53"/>
      <c r="M1018" s="127"/>
    </row>
    <row r="1019" spans="1:13">
      <c r="A1019" s="118">
        <v>1182</v>
      </c>
      <c r="B1019" s="53" t="s">
        <v>158</v>
      </c>
      <c r="C1019" s="83">
        <v>1142</v>
      </c>
      <c r="D1019" s="123">
        <v>40390</v>
      </c>
      <c r="E1019" s="198">
        <f>VLOOKUP(A1019,'Membership Details'!C:J,8,FALSE)</f>
        <v>39707</v>
      </c>
      <c r="F1019" s="198" t="b">
        <f t="shared" si="15"/>
        <v>1</v>
      </c>
      <c r="G1019">
        <v>1289</v>
      </c>
      <c r="H1019" s="119"/>
      <c r="I1019" s="119"/>
      <c r="J1019" s="119"/>
      <c r="K1019" s="119"/>
      <c r="L1019" s="53"/>
      <c r="M1019" s="127"/>
    </row>
    <row r="1020" spans="1:13">
      <c r="A1020" s="118">
        <v>1183</v>
      </c>
      <c r="B1020" s="53" t="s">
        <v>158</v>
      </c>
      <c r="C1020" s="83">
        <v>1143</v>
      </c>
      <c r="D1020" s="123">
        <v>40390</v>
      </c>
      <c r="E1020" s="198">
        <f>VLOOKUP(A1020,'Membership Details'!C:J,8,FALSE)</f>
        <v>36982</v>
      </c>
      <c r="F1020" s="198" t="b">
        <f t="shared" si="15"/>
        <v>1</v>
      </c>
      <c r="G1020">
        <v>1008</v>
      </c>
      <c r="H1020" s="119"/>
      <c r="I1020" s="119"/>
      <c r="J1020" s="119"/>
      <c r="K1020" s="119"/>
      <c r="L1020" s="53"/>
      <c r="M1020" s="127"/>
    </row>
    <row r="1021" spans="1:13">
      <c r="A1021" s="118">
        <v>1184</v>
      </c>
      <c r="B1021" s="53" t="s">
        <v>158</v>
      </c>
      <c r="C1021" s="83">
        <v>1144</v>
      </c>
      <c r="D1021" s="123">
        <v>40390</v>
      </c>
      <c r="E1021" s="198">
        <f>VLOOKUP(A1021,'Membership Details'!C:J,8,FALSE)</f>
        <v>39707</v>
      </c>
      <c r="F1021" s="198" t="b">
        <f t="shared" si="15"/>
        <v>1</v>
      </c>
      <c r="G1021">
        <v>699</v>
      </c>
      <c r="H1021" s="119"/>
      <c r="I1021" s="119"/>
      <c r="J1021" s="119"/>
      <c r="K1021" s="119"/>
      <c r="L1021" s="53"/>
      <c r="M1021" s="127"/>
    </row>
    <row r="1022" spans="1:13">
      <c r="A1022" s="118">
        <v>1185</v>
      </c>
      <c r="B1022" s="53" t="s">
        <v>158</v>
      </c>
      <c r="C1022" s="83">
        <v>1145</v>
      </c>
      <c r="D1022" s="123">
        <v>40390</v>
      </c>
      <c r="E1022" s="198">
        <f>VLOOKUP(A1022,'Membership Details'!C:J,8,FALSE)</f>
        <v>39707</v>
      </c>
      <c r="F1022" s="198" t="b">
        <f t="shared" si="15"/>
        <v>1</v>
      </c>
      <c r="G1022">
        <v>681</v>
      </c>
      <c r="H1022" s="119"/>
      <c r="I1022" s="119"/>
      <c r="J1022" s="119"/>
      <c r="K1022" s="119"/>
      <c r="L1022" s="53"/>
      <c r="M1022" s="127"/>
    </row>
    <row r="1023" spans="1:13">
      <c r="A1023" s="118">
        <v>1186</v>
      </c>
      <c r="B1023" s="53" t="s">
        <v>158</v>
      </c>
      <c r="C1023" s="83">
        <v>1146</v>
      </c>
      <c r="D1023" s="123">
        <v>40390</v>
      </c>
      <c r="E1023" s="198">
        <f>VLOOKUP(A1023,'Membership Details'!C:J,8,FALSE)</f>
        <v>39707</v>
      </c>
      <c r="F1023" s="198" t="b">
        <f t="shared" si="15"/>
        <v>1</v>
      </c>
      <c r="G1023">
        <v>570</v>
      </c>
      <c r="H1023" s="119"/>
      <c r="I1023" s="119"/>
      <c r="J1023" s="119"/>
      <c r="K1023" s="119"/>
      <c r="L1023" s="53"/>
      <c r="M1023" s="127"/>
    </row>
    <row r="1024" spans="1:13">
      <c r="A1024" s="118">
        <v>1187</v>
      </c>
      <c r="B1024" s="53" t="s">
        <v>158</v>
      </c>
      <c r="C1024" s="83">
        <v>1147</v>
      </c>
      <c r="D1024" s="123">
        <v>40390</v>
      </c>
      <c r="E1024" s="198">
        <f>VLOOKUP(A1024,'Membership Details'!C:J,8,FALSE)</f>
        <v>39707</v>
      </c>
      <c r="F1024" s="198" t="b">
        <f t="shared" si="15"/>
        <v>1</v>
      </c>
      <c r="G1024">
        <v>956</v>
      </c>
      <c r="H1024" s="119"/>
      <c r="I1024" s="119"/>
      <c r="J1024" s="119"/>
      <c r="K1024" s="119"/>
      <c r="L1024" s="53"/>
      <c r="M1024" s="127"/>
    </row>
    <row r="1025" spans="1:13">
      <c r="A1025" s="118">
        <v>1188</v>
      </c>
      <c r="B1025" s="53" t="s">
        <v>158</v>
      </c>
      <c r="C1025" s="83">
        <v>1148</v>
      </c>
      <c r="D1025" s="123">
        <v>40390</v>
      </c>
      <c r="E1025" s="198">
        <f>VLOOKUP(A1025,'Membership Details'!C:J,8,FALSE)</f>
        <v>39707</v>
      </c>
      <c r="F1025" s="198" t="b">
        <f t="shared" si="15"/>
        <v>1</v>
      </c>
      <c r="G1025">
        <v>550</v>
      </c>
      <c r="H1025" s="119"/>
      <c r="I1025" s="119"/>
      <c r="J1025" s="119"/>
      <c r="K1025" s="119"/>
      <c r="L1025" s="53"/>
      <c r="M1025" s="127"/>
    </row>
    <row r="1026" spans="1:13">
      <c r="A1026" s="118">
        <v>1189</v>
      </c>
      <c r="B1026" s="53" t="s">
        <v>158</v>
      </c>
      <c r="C1026" s="83">
        <v>1149</v>
      </c>
      <c r="D1026" s="123">
        <v>40390</v>
      </c>
      <c r="E1026" s="198">
        <f>VLOOKUP(A1026,'Membership Details'!C:J,8,FALSE)</f>
        <v>39707</v>
      </c>
      <c r="F1026" s="198" t="b">
        <f t="shared" si="15"/>
        <v>1</v>
      </c>
      <c r="G1026">
        <v>921</v>
      </c>
      <c r="H1026" s="119"/>
      <c r="I1026" s="119"/>
      <c r="J1026" s="119"/>
      <c r="K1026" s="119"/>
      <c r="L1026" s="53"/>
      <c r="M1026" s="127"/>
    </row>
    <row r="1027" spans="1:13">
      <c r="A1027" s="118">
        <v>1190</v>
      </c>
      <c r="B1027" s="53" t="s">
        <v>158</v>
      </c>
      <c r="C1027" s="83">
        <v>1150</v>
      </c>
      <c r="D1027" s="123">
        <v>40390</v>
      </c>
      <c r="E1027" s="198">
        <f>VLOOKUP(A1027,'Membership Details'!C:J,8,FALSE)</f>
        <v>36982</v>
      </c>
      <c r="F1027" s="198" t="b">
        <f t="shared" ref="F1027:F1090" si="16">D1027&gt;=E1027</f>
        <v>1</v>
      </c>
      <c r="G1027">
        <v>12851</v>
      </c>
      <c r="H1027" s="119"/>
      <c r="I1027" s="119"/>
      <c r="J1027" s="119"/>
      <c r="K1027" s="119"/>
      <c r="L1027" s="53"/>
      <c r="M1027" s="127"/>
    </row>
    <row r="1028" spans="1:13">
      <c r="A1028" s="118">
        <v>1191</v>
      </c>
      <c r="B1028" s="53" t="s">
        <v>158</v>
      </c>
      <c r="C1028" s="83">
        <v>1152</v>
      </c>
      <c r="D1028" s="123">
        <v>40390</v>
      </c>
      <c r="E1028" s="198">
        <f>VLOOKUP(A1028,'Membership Details'!C:J,8,FALSE)</f>
        <v>39707</v>
      </c>
      <c r="F1028" s="198" t="b">
        <f t="shared" si="16"/>
        <v>1</v>
      </c>
      <c r="G1028">
        <v>369</v>
      </c>
      <c r="H1028" s="119"/>
      <c r="I1028" s="119"/>
      <c r="J1028" s="119"/>
      <c r="K1028" s="119"/>
      <c r="L1028" s="53"/>
      <c r="M1028" s="127"/>
    </row>
    <row r="1029" spans="1:13">
      <c r="A1029" s="118">
        <v>1075</v>
      </c>
      <c r="B1029" s="53" t="s">
        <v>158</v>
      </c>
      <c r="C1029" s="83">
        <v>1155</v>
      </c>
      <c r="D1029" s="123">
        <v>40390</v>
      </c>
      <c r="E1029" s="198">
        <f>VLOOKUP(A1029,'Membership Details'!C:J,8,FALSE)</f>
        <v>39707</v>
      </c>
      <c r="F1029" s="198" t="b">
        <f t="shared" si="16"/>
        <v>1</v>
      </c>
      <c r="G1029">
        <v>24</v>
      </c>
      <c r="H1029" s="119"/>
      <c r="I1029" s="119"/>
      <c r="J1029" s="119"/>
      <c r="K1029" s="119"/>
      <c r="L1029" s="53"/>
      <c r="M1029" s="127"/>
    </row>
    <row r="1030" spans="1:13">
      <c r="A1030" s="118">
        <v>1192</v>
      </c>
      <c r="B1030" s="53" t="s">
        <v>158</v>
      </c>
      <c r="C1030" s="83">
        <v>1157</v>
      </c>
      <c r="D1030" s="123">
        <v>40390</v>
      </c>
      <c r="E1030" s="198">
        <f>VLOOKUP(A1030,'Membership Details'!C:J,8,FALSE)</f>
        <v>39581</v>
      </c>
      <c r="F1030" s="198" t="b">
        <f t="shared" si="16"/>
        <v>1</v>
      </c>
      <c r="G1030">
        <v>627</v>
      </c>
      <c r="H1030" s="119"/>
      <c r="I1030" s="119"/>
      <c r="J1030" s="119"/>
      <c r="K1030" s="119"/>
      <c r="L1030" s="53"/>
      <c r="M1030" s="127"/>
    </row>
    <row r="1031" spans="1:13">
      <c r="A1031" s="118">
        <v>1193</v>
      </c>
      <c r="B1031" s="53" t="s">
        <v>158</v>
      </c>
      <c r="C1031" s="83">
        <v>1158</v>
      </c>
      <c r="D1031" s="123">
        <v>40390</v>
      </c>
      <c r="E1031" s="198">
        <f>VLOOKUP(A1031,'Membership Details'!C:J,8,FALSE)</f>
        <v>39707</v>
      </c>
      <c r="F1031" s="198" t="b">
        <f t="shared" si="16"/>
        <v>1</v>
      </c>
      <c r="G1031">
        <v>2939</v>
      </c>
      <c r="H1031" s="119"/>
      <c r="I1031" s="119"/>
      <c r="J1031" s="119"/>
      <c r="K1031" s="119"/>
      <c r="L1031" s="53"/>
      <c r="M1031" s="127"/>
    </row>
    <row r="1032" spans="1:13">
      <c r="A1032" s="118">
        <v>1194</v>
      </c>
      <c r="B1032" s="53" t="s">
        <v>158</v>
      </c>
      <c r="C1032" s="83">
        <v>1159</v>
      </c>
      <c r="D1032" s="123">
        <v>40390</v>
      </c>
      <c r="E1032" s="198">
        <f>VLOOKUP(A1032,'Membership Details'!C:J,8,FALSE)</f>
        <v>39707</v>
      </c>
      <c r="F1032" s="198" t="b">
        <f t="shared" si="16"/>
        <v>1</v>
      </c>
      <c r="G1032">
        <v>613</v>
      </c>
      <c r="H1032" s="119"/>
      <c r="I1032" s="119"/>
      <c r="J1032" s="119"/>
      <c r="K1032" s="119"/>
      <c r="L1032" s="53"/>
      <c r="M1032" s="127"/>
    </row>
    <row r="1033" spans="1:13">
      <c r="A1033" s="118">
        <v>1195</v>
      </c>
      <c r="B1033" s="53" t="s">
        <v>158</v>
      </c>
      <c r="C1033" s="83">
        <v>1160</v>
      </c>
      <c r="D1033" s="123">
        <v>40390</v>
      </c>
      <c r="E1033" s="198">
        <f>VLOOKUP(A1033,'Membership Details'!C:J,8,FALSE)</f>
        <v>39707</v>
      </c>
      <c r="F1033" s="198" t="b">
        <f t="shared" si="16"/>
        <v>1</v>
      </c>
      <c r="G1033">
        <v>1272</v>
      </c>
      <c r="H1033" s="119"/>
      <c r="I1033" s="119"/>
      <c r="J1033" s="119"/>
      <c r="K1033" s="119"/>
      <c r="L1033" s="53"/>
      <c r="M1033" s="127"/>
    </row>
    <row r="1034" spans="1:13">
      <c r="A1034" s="118">
        <v>1196</v>
      </c>
      <c r="B1034" s="53" t="s">
        <v>158</v>
      </c>
      <c r="C1034" s="83">
        <v>1161</v>
      </c>
      <c r="D1034" s="123">
        <v>40390</v>
      </c>
      <c r="E1034" s="198">
        <f>VLOOKUP(A1034,'Membership Details'!C:J,8,FALSE)</f>
        <v>39707</v>
      </c>
      <c r="F1034" s="198" t="b">
        <f t="shared" si="16"/>
        <v>1</v>
      </c>
      <c r="G1034">
        <v>389</v>
      </c>
      <c r="H1034" s="119"/>
      <c r="I1034" s="119"/>
      <c r="J1034" s="119"/>
      <c r="K1034" s="119"/>
      <c r="L1034" s="53"/>
      <c r="M1034" s="127"/>
    </row>
    <row r="1035" spans="1:13">
      <c r="A1035" s="118">
        <v>1197</v>
      </c>
      <c r="B1035" s="53" t="s">
        <v>158</v>
      </c>
      <c r="C1035" s="83">
        <v>1162</v>
      </c>
      <c r="D1035" s="123">
        <v>40390</v>
      </c>
      <c r="E1035" s="198">
        <f>VLOOKUP(A1035,'Membership Details'!C:J,8,FALSE)</f>
        <v>36982</v>
      </c>
      <c r="F1035" s="198" t="b">
        <f t="shared" si="16"/>
        <v>1</v>
      </c>
      <c r="G1035">
        <v>510</v>
      </c>
      <c r="H1035" s="119"/>
      <c r="I1035" s="119"/>
      <c r="J1035" s="119"/>
      <c r="K1035" s="119"/>
      <c r="L1035" s="53"/>
      <c r="M1035" s="127"/>
    </row>
    <row r="1036" spans="1:13">
      <c r="A1036" s="118">
        <v>1198</v>
      </c>
      <c r="B1036" s="53" t="s">
        <v>158</v>
      </c>
      <c r="C1036" s="83">
        <v>1163</v>
      </c>
      <c r="D1036" s="123">
        <v>40390</v>
      </c>
      <c r="E1036" s="198">
        <f>VLOOKUP(A1036,'Membership Details'!C:J,8,FALSE)</f>
        <v>36982</v>
      </c>
      <c r="F1036" s="198" t="b">
        <f t="shared" si="16"/>
        <v>1</v>
      </c>
      <c r="G1036">
        <v>12583</v>
      </c>
      <c r="H1036" s="119"/>
      <c r="I1036" s="119"/>
      <c r="J1036" s="119"/>
      <c r="K1036" s="119"/>
      <c r="L1036" s="53"/>
      <c r="M1036" s="127"/>
    </row>
    <row r="1037" spans="1:13">
      <c r="A1037" s="118">
        <v>1199</v>
      </c>
      <c r="B1037" s="53" t="s">
        <v>158</v>
      </c>
      <c r="C1037" s="83">
        <v>1164</v>
      </c>
      <c r="D1037" s="123">
        <v>40390</v>
      </c>
      <c r="E1037" s="198">
        <f>VLOOKUP(A1037,'Membership Details'!C:J,8,FALSE)</f>
        <v>39707</v>
      </c>
      <c r="F1037" s="198" t="b">
        <f t="shared" si="16"/>
        <v>1</v>
      </c>
      <c r="G1037">
        <v>382.4</v>
      </c>
      <c r="H1037" s="119"/>
      <c r="I1037" s="119"/>
      <c r="J1037" s="119"/>
      <c r="K1037" s="119"/>
      <c r="L1037" s="53"/>
      <c r="M1037" s="127"/>
    </row>
    <row r="1038" spans="1:13">
      <c r="A1038" s="118">
        <v>235</v>
      </c>
      <c r="B1038" s="53" t="s">
        <v>158</v>
      </c>
      <c r="C1038" s="83">
        <v>1165</v>
      </c>
      <c r="D1038" s="123">
        <v>40390</v>
      </c>
      <c r="E1038" s="198">
        <f>VLOOKUP(A1038,'Membership Details'!C:J,8,FALSE)</f>
        <v>36982</v>
      </c>
      <c r="F1038" s="198" t="b">
        <f t="shared" si="16"/>
        <v>1</v>
      </c>
      <c r="G1038">
        <v>4750.3999999999996</v>
      </c>
      <c r="H1038" s="119"/>
      <c r="I1038" s="119"/>
      <c r="J1038" s="119"/>
      <c r="K1038" s="119"/>
      <c r="L1038" s="53"/>
      <c r="M1038" s="127"/>
    </row>
    <row r="1039" spans="1:13">
      <c r="A1039" s="118">
        <v>1200</v>
      </c>
      <c r="B1039" s="53" t="s">
        <v>158</v>
      </c>
      <c r="C1039" s="83">
        <v>1166</v>
      </c>
      <c r="D1039" s="123">
        <v>40390</v>
      </c>
      <c r="E1039" s="198">
        <f>VLOOKUP(A1039,'Membership Details'!C:J,8,FALSE)</f>
        <v>36982</v>
      </c>
      <c r="F1039" s="198" t="b">
        <f t="shared" si="16"/>
        <v>1</v>
      </c>
      <c r="G1039">
        <v>3340</v>
      </c>
      <c r="H1039" s="119"/>
      <c r="I1039" s="119"/>
      <c r="J1039" s="119"/>
      <c r="K1039" s="119"/>
      <c r="L1039" s="53"/>
      <c r="M1039" s="127"/>
    </row>
    <row r="1040" spans="1:13">
      <c r="A1040" s="118">
        <v>1088</v>
      </c>
      <c r="B1040" s="53" t="s">
        <v>158</v>
      </c>
      <c r="C1040" s="83">
        <v>1167</v>
      </c>
      <c r="D1040" s="123">
        <v>40390</v>
      </c>
      <c r="E1040" s="198">
        <f>VLOOKUP(A1040,'Membership Details'!C:J,8,FALSE)</f>
        <v>36982</v>
      </c>
      <c r="F1040" s="198" t="b">
        <f t="shared" si="16"/>
        <v>1</v>
      </c>
      <c r="G1040">
        <v>213</v>
      </c>
      <c r="H1040" s="119"/>
      <c r="I1040" s="119"/>
      <c r="J1040" s="119"/>
      <c r="K1040" s="119"/>
      <c r="L1040" s="53"/>
      <c r="M1040" s="127"/>
    </row>
    <row r="1041" spans="1:13">
      <c r="A1041" s="118">
        <v>1202</v>
      </c>
      <c r="B1041" s="53" t="s">
        <v>158</v>
      </c>
      <c r="C1041" s="83">
        <v>1168</v>
      </c>
      <c r="D1041" s="123">
        <v>40390</v>
      </c>
      <c r="E1041" s="198">
        <f>VLOOKUP(A1041,'Membership Details'!C:J,8,FALSE)</f>
        <v>39707</v>
      </c>
      <c r="F1041" s="198" t="b">
        <f t="shared" si="16"/>
        <v>1</v>
      </c>
      <c r="G1041">
        <v>1711</v>
      </c>
      <c r="H1041" s="119"/>
      <c r="I1041" s="119"/>
      <c r="J1041" s="119"/>
      <c r="K1041" s="119"/>
      <c r="L1041" s="53"/>
      <c r="M1041" s="127"/>
    </row>
    <row r="1042" spans="1:13">
      <c r="A1042" s="118">
        <v>1203</v>
      </c>
      <c r="B1042" s="53" t="s">
        <v>158</v>
      </c>
      <c r="C1042" s="83">
        <v>1170</v>
      </c>
      <c r="D1042" s="123">
        <v>40390</v>
      </c>
      <c r="E1042" s="198">
        <f>VLOOKUP(A1042,'Membership Details'!C:J,8,FALSE)</f>
        <v>39707</v>
      </c>
      <c r="F1042" s="198" t="b">
        <f t="shared" si="16"/>
        <v>1</v>
      </c>
      <c r="G1042">
        <v>583</v>
      </c>
      <c r="H1042" s="119"/>
      <c r="I1042" s="119"/>
      <c r="J1042" s="119"/>
      <c r="K1042" s="119"/>
      <c r="L1042" s="53"/>
      <c r="M1042" s="127"/>
    </row>
    <row r="1043" spans="1:13">
      <c r="A1043" s="118">
        <v>1204</v>
      </c>
      <c r="B1043" s="53" t="s">
        <v>158</v>
      </c>
      <c r="C1043" s="83">
        <v>1171</v>
      </c>
      <c r="D1043" s="123">
        <v>40390</v>
      </c>
      <c r="E1043" s="198">
        <f>VLOOKUP(A1043,'Membership Details'!C:J,8,FALSE)</f>
        <v>38546</v>
      </c>
      <c r="F1043" s="198" t="b">
        <f t="shared" si="16"/>
        <v>1</v>
      </c>
      <c r="G1043">
        <v>361</v>
      </c>
      <c r="H1043" s="119"/>
      <c r="I1043" s="119"/>
      <c r="J1043" s="119"/>
      <c r="K1043" s="119"/>
      <c r="L1043" s="53"/>
      <c r="M1043" s="127"/>
    </row>
    <row r="1044" spans="1:13">
      <c r="A1044" s="118">
        <v>1205</v>
      </c>
      <c r="B1044" s="53" t="s">
        <v>158</v>
      </c>
      <c r="C1044" s="83">
        <v>1173</v>
      </c>
      <c r="D1044" s="123">
        <v>40390</v>
      </c>
      <c r="E1044" s="198">
        <f>VLOOKUP(A1044,'Membership Details'!C:J,8,FALSE)</f>
        <v>39707</v>
      </c>
      <c r="F1044" s="198" t="b">
        <f t="shared" si="16"/>
        <v>1</v>
      </c>
      <c r="G1044">
        <v>409</v>
      </c>
      <c r="H1044" s="119"/>
      <c r="I1044" s="119"/>
      <c r="J1044" s="119"/>
      <c r="K1044" s="119"/>
      <c r="L1044" s="53"/>
      <c r="M1044" s="127"/>
    </row>
    <row r="1045" spans="1:13">
      <c r="A1045" s="118">
        <v>1206</v>
      </c>
      <c r="B1045" s="53" t="s">
        <v>158</v>
      </c>
      <c r="C1045" s="83">
        <v>1176</v>
      </c>
      <c r="D1045" s="123">
        <v>40390</v>
      </c>
      <c r="E1045" s="198">
        <f>VLOOKUP(A1045,'Membership Details'!C:J,8,FALSE)</f>
        <v>36982</v>
      </c>
      <c r="F1045" s="198" t="b">
        <f t="shared" si="16"/>
        <v>1</v>
      </c>
      <c r="G1045">
        <v>321</v>
      </c>
      <c r="H1045" s="119"/>
      <c r="I1045" s="119"/>
      <c r="J1045" s="119"/>
      <c r="K1045" s="119"/>
      <c r="L1045" s="53"/>
      <c r="M1045" s="127"/>
    </row>
    <row r="1046" spans="1:13">
      <c r="A1046" s="118">
        <v>1207</v>
      </c>
      <c r="B1046" s="53" t="s">
        <v>158</v>
      </c>
      <c r="C1046" s="83">
        <v>1177</v>
      </c>
      <c r="D1046" s="123">
        <v>40390</v>
      </c>
      <c r="E1046" s="198">
        <f>VLOOKUP(A1046,'Membership Details'!C:J,8,FALSE)</f>
        <v>39707</v>
      </c>
      <c r="F1046" s="198" t="b">
        <f t="shared" si="16"/>
        <v>1</v>
      </c>
      <c r="G1046">
        <v>159</v>
      </c>
      <c r="H1046" s="119"/>
      <c r="I1046" s="119"/>
      <c r="J1046" s="119"/>
      <c r="K1046" s="119"/>
      <c r="L1046" s="53"/>
      <c r="M1046" s="127"/>
    </row>
    <row r="1047" spans="1:13">
      <c r="A1047" s="118">
        <v>1208</v>
      </c>
      <c r="B1047" s="53" t="s">
        <v>158</v>
      </c>
      <c r="C1047" s="83">
        <v>1178</v>
      </c>
      <c r="D1047" s="123">
        <v>40390</v>
      </c>
      <c r="E1047" s="198">
        <f>VLOOKUP(A1047,'Membership Details'!C:J,8,FALSE)</f>
        <v>39707</v>
      </c>
      <c r="F1047" s="198" t="b">
        <f t="shared" si="16"/>
        <v>1</v>
      </c>
      <c r="G1047">
        <v>373</v>
      </c>
      <c r="H1047" s="119"/>
      <c r="I1047" s="119"/>
      <c r="J1047" s="119"/>
      <c r="K1047" s="119"/>
      <c r="L1047" s="53"/>
      <c r="M1047" s="127"/>
    </row>
    <row r="1048" spans="1:13">
      <c r="A1048" s="118">
        <v>1209</v>
      </c>
      <c r="B1048" s="53" t="s">
        <v>158</v>
      </c>
      <c r="C1048" s="83">
        <v>1179</v>
      </c>
      <c r="D1048" s="123">
        <v>40390</v>
      </c>
      <c r="E1048" s="198">
        <f>VLOOKUP(A1048,'Membership Details'!C:J,8,FALSE)</f>
        <v>36982</v>
      </c>
      <c r="F1048" s="198" t="b">
        <f t="shared" si="16"/>
        <v>1</v>
      </c>
      <c r="G1048">
        <v>4740</v>
      </c>
      <c r="H1048" s="119"/>
      <c r="I1048" s="119"/>
      <c r="J1048" s="119"/>
      <c r="K1048" s="119"/>
      <c r="L1048" s="53"/>
      <c r="M1048" s="127"/>
    </row>
    <row r="1049" spans="1:13">
      <c r="A1049" s="118">
        <v>1210</v>
      </c>
      <c r="B1049" s="53" t="s">
        <v>158</v>
      </c>
      <c r="C1049" s="83">
        <v>1180</v>
      </c>
      <c r="D1049" s="123">
        <v>40390</v>
      </c>
      <c r="E1049" s="198">
        <f>VLOOKUP(A1049,'Membership Details'!C:J,8,FALSE)</f>
        <v>39707</v>
      </c>
      <c r="F1049" s="198" t="b">
        <f t="shared" si="16"/>
        <v>1</v>
      </c>
      <c r="G1049">
        <v>7436.59</v>
      </c>
      <c r="H1049" s="119"/>
      <c r="I1049" s="119"/>
      <c r="J1049" s="119"/>
      <c r="K1049" s="119"/>
      <c r="L1049" s="53"/>
      <c r="M1049" s="127"/>
    </row>
    <row r="1050" spans="1:13">
      <c r="A1050" s="118">
        <v>1211</v>
      </c>
      <c r="B1050" s="53" t="s">
        <v>158</v>
      </c>
      <c r="C1050" s="83">
        <v>1181</v>
      </c>
      <c r="D1050" s="123">
        <v>40390</v>
      </c>
      <c r="E1050" s="198">
        <f>VLOOKUP(A1050,'Membership Details'!C:J,8,FALSE)</f>
        <v>36982</v>
      </c>
      <c r="F1050" s="198" t="b">
        <f t="shared" si="16"/>
        <v>1</v>
      </c>
      <c r="G1050">
        <v>6905</v>
      </c>
      <c r="H1050" s="119"/>
      <c r="I1050" s="119"/>
      <c r="J1050" s="119"/>
      <c r="K1050" s="119"/>
      <c r="L1050" s="53"/>
      <c r="M1050" s="127"/>
    </row>
    <row r="1051" spans="1:13">
      <c r="A1051" s="118">
        <v>1213</v>
      </c>
      <c r="B1051" s="53" t="s">
        <v>158</v>
      </c>
      <c r="C1051" s="83">
        <v>1183</v>
      </c>
      <c r="D1051" s="123">
        <v>40390</v>
      </c>
      <c r="E1051" s="198">
        <f>VLOOKUP(A1051,'Membership Details'!C:J,8,FALSE)</f>
        <v>36982</v>
      </c>
      <c r="F1051" s="198" t="b">
        <f t="shared" si="16"/>
        <v>1</v>
      </c>
      <c r="G1051">
        <v>5220</v>
      </c>
      <c r="H1051" s="119"/>
      <c r="I1051" s="119"/>
      <c r="J1051" s="119"/>
      <c r="K1051" s="119"/>
      <c r="L1051" s="53"/>
      <c r="M1051" s="127"/>
    </row>
    <row r="1052" spans="1:13">
      <c r="A1052" s="118">
        <v>1214</v>
      </c>
      <c r="B1052" s="53" t="s">
        <v>158</v>
      </c>
      <c r="C1052" s="83">
        <v>1184</v>
      </c>
      <c r="D1052" s="123">
        <v>40390</v>
      </c>
      <c r="E1052" s="198">
        <f>VLOOKUP(A1052,'Membership Details'!C:J,8,FALSE)</f>
        <v>36982</v>
      </c>
      <c r="F1052" s="198" t="b">
        <f t="shared" si="16"/>
        <v>1</v>
      </c>
      <c r="G1052">
        <v>3327</v>
      </c>
      <c r="H1052" s="119"/>
      <c r="I1052" s="119"/>
      <c r="J1052" s="119"/>
      <c r="K1052" s="119"/>
      <c r="L1052" s="53"/>
      <c r="M1052" s="127"/>
    </row>
    <row r="1053" spans="1:13">
      <c r="A1053" s="118">
        <v>1215</v>
      </c>
      <c r="B1053" s="53" t="s">
        <v>158</v>
      </c>
      <c r="C1053" s="83">
        <v>1185</v>
      </c>
      <c r="D1053" s="123">
        <v>40390</v>
      </c>
      <c r="E1053" s="198">
        <f>VLOOKUP(A1053,'Membership Details'!C:J,8,FALSE)</f>
        <v>37986</v>
      </c>
      <c r="F1053" s="198" t="b">
        <f t="shared" si="16"/>
        <v>1</v>
      </c>
      <c r="G1053">
        <v>2361</v>
      </c>
      <c r="H1053" s="119"/>
      <c r="I1053" s="119"/>
      <c r="J1053" s="119"/>
      <c r="K1053" s="119"/>
      <c r="L1053" s="53"/>
      <c r="M1053" s="127"/>
    </row>
    <row r="1054" spans="1:13">
      <c r="A1054" s="118">
        <v>1216</v>
      </c>
      <c r="B1054" s="53" t="s">
        <v>158</v>
      </c>
      <c r="C1054" s="83">
        <v>1186</v>
      </c>
      <c r="D1054" s="123">
        <v>40390</v>
      </c>
      <c r="E1054" s="198">
        <f>VLOOKUP(A1054,'Membership Details'!C:J,8,FALSE)</f>
        <v>39707</v>
      </c>
      <c r="F1054" s="198" t="b">
        <f t="shared" si="16"/>
        <v>1</v>
      </c>
      <c r="G1054">
        <v>704</v>
      </c>
      <c r="H1054" s="119"/>
      <c r="I1054" s="119"/>
      <c r="J1054" s="119"/>
      <c r="K1054" s="119"/>
      <c r="L1054" s="53"/>
      <c r="M1054" s="127"/>
    </row>
    <row r="1055" spans="1:13">
      <c r="A1055" s="118">
        <v>1218</v>
      </c>
      <c r="B1055" s="53" t="s">
        <v>158</v>
      </c>
      <c r="C1055" s="83">
        <v>1189</v>
      </c>
      <c r="D1055" s="123">
        <v>40390</v>
      </c>
      <c r="E1055" s="198">
        <f>VLOOKUP(A1055,'Membership Details'!C:J,8,FALSE)</f>
        <v>36982</v>
      </c>
      <c r="F1055" s="198" t="b">
        <f t="shared" si="16"/>
        <v>1</v>
      </c>
      <c r="G1055">
        <v>16894</v>
      </c>
      <c r="H1055" s="119"/>
      <c r="I1055" s="119"/>
      <c r="J1055" s="119"/>
      <c r="K1055" s="119"/>
      <c r="L1055" s="53"/>
      <c r="M1055" s="127"/>
    </row>
    <row r="1056" spans="1:13">
      <c r="A1056" s="118">
        <v>1219</v>
      </c>
      <c r="B1056" s="53" t="s">
        <v>158</v>
      </c>
      <c r="C1056" s="83">
        <v>1190</v>
      </c>
      <c r="D1056" s="123">
        <v>40390</v>
      </c>
      <c r="E1056" s="198">
        <f>VLOOKUP(A1056,'Membership Details'!C:J,8,FALSE)</f>
        <v>36982</v>
      </c>
      <c r="F1056" s="198" t="b">
        <f t="shared" si="16"/>
        <v>1</v>
      </c>
      <c r="G1056">
        <v>3271</v>
      </c>
      <c r="H1056" s="119"/>
      <c r="I1056" s="119"/>
      <c r="J1056" s="119"/>
      <c r="K1056" s="119"/>
      <c r="L1056" s="53"/>
      <c r="M1056" s="127"/>
    </row>
    <row r="1057" spans="1:13">
      <c r="A1057" s="118">
        <v>1220</v>
      </c>
      <c r="B1057" s="53" t="s">
        <v>158</v>
      </c>
      <c r="C1057" s="83">
        <v>1191</v>
      </c>
      <c r="D1057" s="123">
        <v>40390</v>
      </c>
      <c r="E1057" s="198">
        <f>VLOOKUP(A1057,'Membership Details'!C:J,8,FALSE)</f>
        <v>37652</v>
      </c>
      <c r="F1057" s="198" t="b">
        <f t="shared" si="16"/>
        <v>1</v>
      </c>
      <c r="G1057">
        <v>1151</v>
      </c>
      <c r="H1057" s="119"/>
      <c r="I1057" s="119"/>
      <c r="J1057" s="119"/>
      <c r="K1057" s="119"/>
      <c r="L1057" s="53"/>
      <c r="M1057" s="127"/>
    </row>
    <row r="1058" spans="1:13">
      <c r="A1058" s="118">
        <v>1221</v>
      </c>
      <c r="B1058" s="53" t="s">
        <v>158</v>
      </c>
      <c r="C1058" s="83">
        <v>1192</v>
      </c>
      <c r="D1058" s="123">
        <v>40390</v>
      </c>
      <c r="E1058" s="198">
        <f>VLOOKUP(A1058,'Membership Details'!C:J,8,FALSE)</f>
        <v>39707</v>
      </c>
      <c r="F1058" s="198" t="b">
        <f t="shared" si="16"/>
        <v>1</v>
      </c>
      <c r="G1058">
        <v>418</v>
      </c>
      <c r="H1058" s="119"/>
      <c r="I1058" s="119"/>
      <c r="J1058" s="119"/>
      <c r="K1058" s="119"/>
      <c r="L1058" s="53"/>
      <c r="M1058" s="127"/>
    </row>
    <row r="1059" spans="1:13">
      <c r="A1059" s="118">
        <v>1222</v>
      </c>
      <c r="B1059" s="53" t="s">
        <v>158</v>
      </c>
      <c r="C1059" s="83">
        <v>1193</v>
      </c>
      <c r="D1059" s="123">
        <v>40390</v>
      </c>
      <c r="E1059" s="198">
        <f>VLOOKUP(A1059,'Membership Details'!C:J,8,FALSE)</f>
        <v>39707</v>
      </c>
      <c r="F1059" s="198" t="b">
        <f t="shared" si="16"/>
        <v>1</v>
      </c>
      <c r="G1059">
        <v>1831</v>
      </c>
      <c r="H1059" s="119"/>
      <c r="I1059" s="119"/>
      <c r="J1059" s="119"/>
      <c r="K1059" s="119"/>
      <c r="L1059" s="53"/>
      <c r="M1059" s="127"/>
    </row>
    <row r="1060" spans="1:13">
      <c r="A1060" s="118">
        <v>1223</v>
      </c>
      <c r="B1060" s="53" t="s">
        <v>158</v>
      </c>
      <c r="C1060" s="83">
        <v>1194</v>
      </c>
      <c r="D1060" s="123">
        <v>40390</v>
      </c>
      <c r="E1060" s="198">
        <f>VLOOKUP(A1060,'Membership Details'!C:J,8,FALSE)</f>
        <v>36982</v>
      </c>
      <c r="F1060" s="198" t="b">
        <f t="shared" si="16"/>
        <v>1</v>
      </c>
      <c r="G1060">
        <v>961</v>
      </c>
      <c r="H1060" s="119"/>
      <c r="I1060" s="119"/>
      <c r="J1060" s="119"/>
      <c r="K1060" s="119"/>
      <c r="L1060" s="53"/>
      <c r="M1060" s="127"/>
    </row>
    <row r="1061" spans="1:13">
      <c r="A1061" s="118">
        <v>1224</v>
      </c>
      <c r="B1061" s="53" t="s">
        <v>158</v>
      </c>
      <c r="C1061" s="83">
        <v>1195</v>
      </c>
      <c r="D1061" s="123">
        <v>40390</v>
      </c>
      <c r="E1061" s="198">
        <f>VLOOKUP(A1061,'Membership Details'!C:J,8,FALSE)</f>
        <v>36982</v>
      </c>
      <c r="F1061" s="198" t="b">
        <f t="shared" si="16"/>
        <v>1</v>
      </c>
      <c r="G1061">
        <v>9478</v>
      </c>
      <c r="H1061" s="119"/>
      <c r="I1061" s="119"/>
      <c r="J1061" s="119"/>
      <c r="K1061" s="119"/>
      <c r="L1061" s="53"/>
      <c r="M1061" s="127"/>
    </row>
    <row r="1062" spans="1:13">
      <c r="A1062" s="118">
        <v>1225</v>
      </c>
      <c r="B1062" s="53" t="s">
        <v>158</v>
      </c>
      <c r="C1062" s="83">
        <v>1196</v>
      </c>
      <c r="D1062" s="123">
        <v>40390</v>
      </c>
      <c r="E1062" s="198">
        <f>VLOOKUP(A1062,'Membership Details'!C:J,8,FALSE)</f>
        <v>39707</v>
      </c>
      <c r="F1062" s="198" t="b">
        <f t="shared" si="16"/>
        <v>1</v>
      </c>
      <c r="G1062">
        <v>417</v>
      </c>
      <c r="H1062" s="119"/>
      <c r="I1062" s="119"/>
      <c r="J1062" s="119"/>
      <c r="K1062" s="119"/>
      <c r="L1062" s="53"/>
      <c r="M1062" s="127"/>
    </row>
    <row r="1063" spans="1:13">
      <c r="A1063" s="118">
        <v>1226</v>
      </c>
      <c r="B1063" s="53" t="s">
        <v>158</v>
      </c>
      <c r="C1063" s="83">
        <v>1197</v>
      </c>
      <c r="D1063" s="123">
        <v>40390</v>
      </c>
      <c r="E1063" s="198">
        <f>VLOOKUP(A1063,'Membership Details'!C:J,8,FALSE)</f>
        <v>39707</v>
      </c>
      <c r="F1063" s="198" t="b">
        <f t="shared" si="16"/>
        <v>1</v>
      </c>
      <c r="G1063">
        <v>184</v>
      </c>
      <c r="H1063" s="119"/>
      <c r="I1063" s="119"/>
      <c r="J1063" s="119"/>
      <c r="K1063" s="119"/>
      <c r="L1063" s="53"/>
      <c r="M1063" s="127"/>
    </row>
    <row r="1064" spans="1:13">
      <c r="A1064" s="118">
        <v>1227</v>
      </c>
      <c r="B1064" s="53" t="s">
        <v>158</v>
      </c>
      <c r="C1064" s="83">
        <v>1198</v>
      </c>
      <c r="D1064" s="123">
        <v>40390</v>
      </c>
      <c r="E1064" s="198">
        <f>VLOOKUP(A1064,'Membership Details'!C:J,8,FALSE)</f>
        <v>37037</v>
      </c>
      <c r="F1064" s="198" t="b">
        <f t="shared" si="16"/>
        <v>1</v>
      </c>
      <c r="G1064">
        <v>860</v>
      </c>
      <c r="H1064" s="119"/>
      <c r="I1064" s="119"/>
      <c r="J1064" s="119"/>
      <c r="K1064" s="119"/>
      <c r="L1064" s="53"/>
      <c r="M1064" s="127"/>
    </row>
    <row r="1065" spans="1:13">
      <c r="A1065" s="118">
        <v>1228</v>
      </c>
      <c r="B1065" s="53" t="s">
        <v>158</v>
      </c>
      <c r="C1065" s="83">
        <v>1199</v>
      </c>
      <c r="D1065" s="123">
        <v>40390</v>
      </c>
      <c r="E1065" s="198">
        <f>VLOOKUP(A1065,'Membership Details'!C:J,8,FALSE)</f>
        <v>37037</v>
      </c>
      <c r="F1065" s="198" t="b">
        <f t="shared" si="16"/>
        <v>1</v>
      </c>
      <c r="G1065">
        <v>121</v>
      </c>
      <c r="H1065" s="119"/>
      <c r="I1065" s="119"/>
      <c r="J1065" s="119"/>
      <c r="K1065" s="119"/>
      <c r="L1065" s="53"/>
      <c r="M1065" s="127"/>
    </row>
    <row r="1066" spans="1:13">
      <c r="A1066" s="118">
        <v>1229</v>
      </c>
      <c r="B1066" s="53" t="s">
        <v>158</v>
      </c>
      <c r="C1066" s="83">
        <v>1200</v>
      </c>
      <c r="D1066" s="123">
        <v>40390</v>
      </c>
      <c r="E1066" s="198">
        <f>VLOOKUP(A1066,'Membership Details'!C:J,8,FALSE)</f>
        <v>39707</v>
      </c>
      <c r="F1066" s="198" t="b">
        <f t="shared" si="16"/>
        <v>1</v>
      </c>
      <c r="G1066">
        <v>1101.24</v>
      </c>
      <c r="H1066" s="119"/>
      <c r="I1066" s="119"/>
      <c r="J1066" s="119"/>
      <c r="K1066" s="119"/>
      <c r="L1066" s="53"/>
      <c r="M1066" s="127"/>
    </row>
    <row r="1067" spans="1:13">
      <c r="A1067" s="118">
        <v>1230</v>
      </c>
      <c r="B1067" s="53" t="s">
        <v>158</v>
      </c>
      <c r="C1067" s="83">
        <v>1201</v>
      </c>
      <c r="D1067" s="123">
        <v>40390</v>
      </c>
      <c r="E1067" s="198">
        <f>VLOOKUP(A1067,'Membership Details'!C:J,8,FALSE)</f>
        <v>39707</v>
      </c>
      <c r="F1067" s="198" t="b">
        <f t="shared" si="16"/>
        <v>1</v>
      </c>
      <c r="G1067">
        <v>499</v>
      </c>
      <c r="H1067" s="119"/>
      <c r="I1067" s="119"/>
      <c r="J1067" s="119"/>
      <c r="K1067" s="119"/>
      <c r="L1067" s="53"/>
      <c r="M1067" s="127"/>
    </row>
    <row r="1068" spans="1:13">
      <c r="A1068" s="118">
        <v>1231</v>
      </c>
      <c r="B1068" s="53" t="s">
        <v>158</v>
      </c>
      <c r="C1068" s="83">
        <v>1202</v>
      </c>
      <c r="D1068" s="123">
        <v>40390</v>
      </c>
      <c r="E1068" s="198">
        <f>VLOOKUP(A1068,'Membership Details'!C:J,8,FALSE)</f>
        <v>39707</v>
      </c>
      <c r="F1068" s="198" t="b">
        <f t="shared" si="16"/>
        <v>1</v>
      </c>
      <c r="G1068">
        <v>201</v>
      </c>
      <c r="H1068" s="119"/>
      <c r="I1068" s="119"/>
      <c r="J1068" s="119"/>
      <c r="K1068" s="119"/>
      <c r="L1068" s="53"/>
      <c r="M1068" s="127"/>
    </row>
    <row r="1069" spans="1:13">
      <c r="A1069" s="118">
        <v>1232</v>
      </c>
      <c r="B1069" s="53" t="s">
        <v>158</v>
      </c>
      <c r="C1069" s="83">
        <v>1203</v>
      </c>
      <c r="D1069" s="123">
        <v>40390</v>
      </c>
      <c r="E1069" s="198">
        <f>VLOOKUP(A1069,'Membership Details'!C:J,8,FALSE)</f>
        <v>39668</v>
      </c>
      <c r="F1069" s="198" t="b">
        <f t="shared" si="16"/>
        <v>1</v>
      </c>
      <c r="G1069">
        <v>4521</v>
      </c>
      <c r="H1069" s="119"/>
      <c r="I1069" s="119"/>
      <c r="J1069" s="119"/>
      <c r="K1069" s="119"/>
      <c r="L1069" s="53"/>
      <c r="M1069" s="127"/>
    </row>
    <row r="1070" spans="1:13">
      <c r="A1070" s="118">
        <v>1113</v>
      </c>
      <c r="B1070" s="53" t="s">
        <v>158</v>
      </c>
      <c r="C1070" s="83">
        <v>1204</v>
      </c>
      <c r="D1070" s="123">
        <v>40390</v>
      </c>
      <c r="E1070" s="198">
        <f>VLOOKUP(A1070,'Membership Details'!C:J,8,FALSE)</f>
        <v>39707</v>
      </c>
      <c r="F1070" s="198" t="b">
        <f t="shared" si="16"/>
        <v>1</v>
      </c>
      <c r="G1070">
        <v>115.52</v>
      </c>
      <c r="H1070" s="119"/>
      <c r="I1070" s="119"/>
      <c r="J1070" s="119"/>
      <c r="K1070" s="119"/>
      <c r="L1070" s="53"/>
      <c r="M1070" s="127"/>
    </row>
    <row r="1071" spans="1:13">
      <c r="A1071" s="118">
        <v>1233</v>
      </c>
      <c r="B1071" s="53" t="s">
        <v>158</v>
      </c>
      <c r="C1071" s="83">
        <v>1205</v>
      </c>
      <c r="D1071" s="123">
        <v>40390</v>
      </c>
      <c r="E1071" s="198">
        <f>VLOOKUP(A1071,'Membership Details'!C:J,8,FALSE)</f>
        <v>39707</v>
      </c>
      <c r="F1071" s="198" t="b">
        <f t="shared" si="16"/>
        <v>1</v>
      </c>
      <c r="G1071">
        <v>659</v>
      </c>
      <c r="H1071" s="119"/>
      <c r="I1071" s="119"/>
      <c r="J1071" s="119"/>
      <c r="K1071" s="119"/>
      <c r="L1071" s="53"/>
      <c r="M1071" s="127"/>
    </row>
    <row r="1072" spans="1:13">
      <c r="A1072" s="118">
        <v>1234</v>
      </c>
      <c r="B1072" s="53" t="s">
        <v>158</v>
      </c>
      <c r="C1072" s="83">
        <v>1207</v>
      </c>
      <c r="D1072" s="123">
        <v>40390</v>
      </c>
      <c r="E1072" s="198">
        <f>VLOOKUP(A1072,'Membership Details'!C:J,8,FALSE)</f>
        <v>40110</v>
      </c>
      <c r="F1072" s="198" t="b">
        <f t="shared" si="16"/>
        <v>1</v>
      </c>
      <c r="G1072">
        <v>958</v>
      </c>
      <c r="H1072" s="119"/>
      <c r="I1072" s="119"/>
      <c r="J1072" s="119"/>
      <c r="K1072" s="119"/>
      <c r="L1072" s="53"/>
      <c r="M1072" s="127"/>
    </row>
    <row r="1073" spans="1:13">
      <c r="A1073" s="118">
        <v>1235</v>
      </c>
      <c r="B1073" s="53" t="s">
        <v>158</v>
      </c>
      <c r="C1073" s="83">
        <v>1208</v>
      </c>
      <c r="D1073" s="123">
        <v>40390</v>
      </c>
      <c r="E1073" s="198">
        <f>VLOOKUP(A1073,'Membership Details'!C:J,8,FALSE)</f>
        <v>39707</v>
      </c>
      <c r="F1073" s="198" t="b">
        <f t="shared" si="16"/>
        <v>1</v>
      </c>
      <c r="G1073">
        <v>418</v>
      </c>
      <c r="H1073" s="119"/>
      <c r="I1073" s="119"/>
      <c r="J1073" s="119"/>
      <c r="K1073" s="119"/>
      <c r="L1073" s="53"/>
      <c r="M1073" s="127"/>
    </row>
    <row r="1074" spans="1:13">
      <c r="A1074" s="118">
        <v>1236</v>
      </c>
      <c r="B1074" s="53" t="s">
        <v>158</v>
      </c>
      <c r="C1074" s="83">
        <v>1209</v>
      </c>
      <c r="D1074" s="123">
        <v>40390</v>
      </c>
      <c r="E1074" s="198">
        <f>VLOOKUP(A1074,'Membership Details'!C:J,8,FALSE)</f>
        <v>39707</v>
      </c>
      <c r="F1074" s="198" t="b">
        <f t="shared" si="16"/>
        <v>1</v>
      </c>
      <c r="G1074">
        <v>4508</v>
      </c>
      <c r="H1074" s="119"/>
      <c r="I1074" s="119"/>
      <c r="J1074" s="119"/>
      <c r="K1074" s="119"/>
      <c r="L1074" s="53"/>
      <c r="M1074" s="127"/>
    </row>
    <row r="1075" spans="1:13">
      <c r="A1075" s="118">
        <v>1237</v>
      </c>
      <c r="B1075" s="53" t="s">
        <v>158</v>
      </c>
      <c r="C1075" s="83">
        <v>1210</v>
      </c>
      <c r="D1075" s="123">
        <v>40390</v>
      </c>
      <c r="E1075" s="198">
        <f>VLOOKUP(A1075,'Membership Details'!C:J,8,FALSE)</f>
        <v>39707</v>
      </c>
      <c r="F1075" s="198" t="b">
        <f t="shared" si="16"/>
        <v>1</v>
      </c>
      <c r="G1075">
        <v>783</v>
      </c>
      <c r="H1075" s="119"/>
      <c r="I1075" s="119"/>
      <c r="J1075" s="119"/>
      <c r="K1075" s="119"/>
      <c r="L1075" s="53"/>
      <c r="M1075" s="127"/>
    </row>
    <row r="1076" spans="1:13">
      <c r="A1076" s="118">
        <v>1238</v>
      </c>
      <c r="B1076" s="53" t="s">
        <v>158</v>
      </c>
      <c r="C1076" s="83">
        <v>1211</v>
      </c>
      <c r="D1076" s="123">
        <v>40390</v>
      </c>
      <c r="E1076" s="198">
        <f>VLOOKUP(A1076,'Membership Details'!C:J,8,FALSE)</f>
        <v>39707</v>
      </c>
      <c r="F1076" s="198" t="b">
        <f t="shared" si="16"/>
        <v>1</v>
      </c>
      <c r="G1076">
        <v>248</v>
      </c>
      <c r="H1076" s="119"/>
      <c r="I1076" s="119"/>
      <c r="J1076" s="119"/>
      <c r="K1076" s="119"/>
      <c r="L1076" s="53"/>
      <c r="M1076" s="127"/>
    </row>
    <row r="1077" spans="1:13">
      <c r="A1077" s="118">
        <v>1239</v>
      </c>
      <c r="B1077" s="53" t="s">
        <v>158</v>
      </c>
      <c r="C1077" s="83">
        <v>1212</v>
      </c>
      <c r="D1077" s="123">
        <v>40390</v>
      </c>
      <c r="E1077" s="198">
        <f>VLOOKUP(A1077,'Membership Details'!C:J,8,FALSE)</f>
        <v>39707</v>
      </c>
      <c r="F1077" s="198" t="b">
        <f t="shared" si="16"/>
        <v>1</v>
      </c>
      <c r="G1077">
        <v>275</v>
      </c>
      <c r="H1077" s="119"/>
      <c r="I1077" s="119"/>
      <c r="J1077" s="119"/>
      <c r="K1077" s="119"/>
      <c r="L1077" s="53"/>
      <c r="M1077" s="127"/>
    </row>
    <row r="1078" spans="1:13">
      <c r="A1078" s="118">
        <v>1240</v>
      </c>
      <c r="B1078" s="53" t="s">
        <v>158</v>
      </c>
      <c r="C1078" s="83">
        <v>1213</v>
      </c>
      <c r="D1078" s="123">
        <v>40390</v>
      </c>
      <c r="E1078" s="198">
        <f>VLOOKUP(A1078,'Membership Details'!C:J,8,FALSE)</f>
        <v>39707</v>
      </c>
      <c r="F1078" s="198" t="b">
        <f t="shared" si="16"/>
        <v>1</v>
      </c>
      <c r="G1078">
        <v>412</v>
      </c>
      <c r="H1078" s="119"/>
      <c r="I1078" s="119"/>
      <c r="J1078" s="119"/>
      <c r="K1078" s="119"/>
      <c r="L1078" s="53"/>
      <c r="M1078" s="127"/>
    </row>
    <row r="1079" spans="1:13">
      <c r="A1079" s="118">
        <v>1241</v>
      </c>
      <c r="B1079" s="53" t="s">
        <v>158</v>
      </c>
      <c r="C1079" s="83">
        <v>1214</v>
      </c>
      <c r="D1079" s="123">
        <v>40390</v>
      </c>
      <c r="E1079" s="198">
        <f>VLOOKUP(A1079,'Membership Details'!C:J,8,FALSE)</f>
        <v>39707</v>
      </c>
      <c r="F1079" s="198" t="b">
        <f t="shared" si="16"/>
        <v>1</v>
      </c>
      <c r="G1079">
        <v>574</v>
      </c>
      <c r="H1079" s="119"/>
      <c r="I1079" s="119"/>
      <c r="J1079" s="119"/>
      <c r="K1079" s="119"/>
      <c r="L1079" s="53"/>
      <c r="M1079" s="127"/>
    </row>
    <row r="1080" spans="1:13">
      <c r="A1080" s="118">
        <v>1242</v>
      </c>
      <c r="B1080" s="53" t="s">
        <v>158</v>
      </c>
      <c r="C1080" s="83">
        <v>1215</v>
      </c>
      <c r="D1080" s="123">
        <v>40390</v>
      </c>
      <c r="E1080" s="198">
        <f>VLOOKUP(A1080,'Membership Details'!C:J,8,FALSE)</f>
        <v>39707</v>
      </c>
      <c r="F1080" s="198" t="b">
        <f t="shared" si="16"/>
        <v>1</v>
      </c>
      <c r="G1080">
        <v>647</v>
      </c>
      <c r="H1080" s="119"/>
      <c r="I1080" s="119"/>
      <c r="J1080" s="119"/>
      <c r="K1080" s="119"/>
      <c r="L1080" s="53"/>
      <c r="M1080" s="127"/>
    </row>
    <row r="1081" spans="1:13">
      <c r="A1081" s="118">
        <v>1243</v>
      </c>
      <c r="B1081" s="53" t="s">
        <v>158</v>
      </c>
      <c r="C1081" s="83">
        <v>1216</v>
      </c>
      <c r="D1081" s="123">
        <v>40390</v>
      </c>
      <c r="E1081" s="198">
        <f>VLOOKUP(A1081,'Membership Details'!C:J,8,FALSE)</f>
        <v>39707</v>
      </c>
      <c r="F1081" s="198" t="b">
        <f t="shared" si="16"/>
        <v>1</v>
      </c>
      <c r="G1081">
        <v>410</v>
      </c>
      <c r="H1081" s="119"/>
      <c r="I1081" s="119"/>
      <c r="J1081" s="119"/>
      <c r="K1081" s="119"/>
      <c r="L1081" s="53"/>
      <c r="M1081" s="127"/>
    </row>
    <row r="1082" spans="1:13">
      <c r="A1082" s="118">
        <v>1244</v>
      </c>
      <c r="B1082" s="53" t="s">
        <v>158</v>
      </c>
      <c r="C1082" s="83">
        <v>1217</v>
      </c>
      <c r="D1082" s="123">
        <v>40390</v>
      </c>
      <c r="E1082" s="198">
        <f>VLOOKUP(A1082,'Membership Details'!C:J,8,FALSE)</f>
        <v>39707</v>
      </c>
      <c r="F1082" s="198" t="b">
        <f t="shared" si="16"/>
        <v>1</v>
      </c>
      <c r="G1082">
        <v>749</v>
      </c>
      <c r="H1082" s="119"/>
      <c r="I1082" s="119"/>
      <c r="J1082" s="119"/>
      <c r="K1082" s="119"/>
      <c r="L1082" s="53"/>
      <c r="M1082" s="127"/>
    </row>
    <row r="1083" spans="1:13">
      <c r="A1083" s="118">
        <v>1245</v>
      </c>
      <c r="B1083" s="53" t="s">
        <v>158</v>
      </c>
      <c r="C1083" s="83">
        <v>1218</v>
      </c>
      <c r="D1083" s="123">
        <v>40390</v>
      </c>
      <c r="E1083" s="198">
        <f>VLOOKUP(A1083,'Membership Details'!C:J,8,FALSE)</f>
        <v>39707</v>
      </c>
      <c r="F1083" s="198" t="b">
        <f t="shared" si="16"/>
        <v>1</v>
      </c>
      <c r="G1083">
        <v>1016</v>
      </c>
      <c r="H1083" s="119"/>
      <c r="I1083" s="119"/>
      <c r="J1083" s="119"/>
      <c r="K1083" s="119"/>
      <c r="L1083" s="53"/>
      <c r="M1083" s="127"/>
    </row>
    <row r="1084" spans="1:13">
      <c r="A1084" s="118">
        <v>1246</v>
      </c>
      <c r="B1084" s="53" t="s">
        <v>158</v>
      </c>
      <c r="C1084" s="83">
        <v>1219</v>
      </c>
      <c r="D1084" s="123">
        <v>40390</v>
      </c>
      <c r="E1084" s="198">
        <f>VLOOKUP(A1084,'Membership Details'!C:J,8,FALSE)</f>
        <v>39172</v>
      </c>
      <c r="F1084" s="198" t="b">
        <f t="shared" si="16"/>
        <v>1</v>
      </c>
      <c r="G1084">
        <v>408</v>
      </c>
      <c r="H1084" s="119"/>
      <c r="I1084" s="119"/>
      <c r="J1084" s="119"/>
      <c r="K1084" s="119"/>
      <c r="L1084" s="53"/>
      <c r="M1084" s="127"/>
    </row>
    <row r="1085" spans="1:13">
      <c r="A1085" s="118">
        <v>1247</v>
      </c>
      <c r="B1085" s="53" t="s">
        <v>158</v>
      </c>
      <c r="C1085" s="83">
        <v>1220</v>
      </c>
      <c r="D1085" s="123">
        <v>40390</v>
      </c>
      <c r="E1085" s="198">
        <f>VLOOKUP(A1085,'Membership Details'!C:J,8,FALSE)</f>
        <v>39707</v>
      </c>
      <c r="F1085" s="198" t="b">
        <f t="shared" si="16"/>
        <v>1</v>
      </c>
      <c r="G1085">
        <v>491</v>
      </c>
      <c r="H1085" s="119"/>
      <c r="I1085" s="119"/>
      <c r="J1085" s="119"/>
      <c r="K1085" s="119"/>
      <c r="L1085" s="53"/>
      <c r="M1085" s="127"/>
    </row>
    <row r="1086" spans="1:13">
      <c r="A1086" s="118">
        <v>1248</v>
      </c>
      <c r="B1086" s="53" t="s">
        <v>158</v>
      </c>
      <c r="C1086" s="83">
        <v>1221</v>
      </c>
      <c r="D1086" s="123">
        <v>40390</v>
      </c>
      <c r="E1086" s="198">
        <f>VLOOKUP(A1086,'Membership Details'!C:J,8,FALSE)</f>
        <v>39707</v>
      </c>
      <c r="F1086" s="198" t="b">
        <f t="shared" si="16"/>
        <v>1</v>
      </c>
      <c r="G1086">
        <v>3380</v>
      </c>
      <c r="H1086" s="119"/>
      <c r="I1086" s="119"/>
      <c r="J1086" s="119"/>
      <c r="K1086" s="119"/>
      <c r="L1086" s="53"/>
      <c r="M1086" s="127"/>
    </row>
    <row r="1087" spans="1:13">
      <c r="A1087" s="118">
        <v>1249</v>
      </c>
      <c r="B1087" s="53" t="s">
        <v>158</v>
      </c>
      <c r="C1087" s="83">
        <v>1222</v>
      </c>
      <c r="D1087" s="123">
        <v>40390</v>
      </c>
      <c r="E1087" s="198">
        <f>VLOOKUP(A1087,'Membership Details'!C:J,8,FALSE)</f>
        <v>39707</v>
      </c>
      <c r="F1087" s="198" t="b">
        <f t="shared" si="16"/>
        <v>1</v>
      </c>
      <c r="G1087">
        <v>827</v>
      </c>
      <c r="H1087" s="119"/>
      <c r="I1087" s="119"/>
      <c r="J1087" s="119"/>
      <c r="K1087" s="119"/>
      <c r="L1087" s="53"/>
      <c r="M1087" s="127"/>
    </row>
    <row r="1088" spans="1:13">
      <c r="A1088" s="118">
        <v>1250</v>
      </c>
      <c r="B1088" s="53" t="s">
        <v>158</v>
      </c>
      <c r="C1088" s="83">
        <v>1223</v>
      </c>
      <c r="D1088" s="123">
        <v>40390</v>
      </c>
      <c r="E1088" s="198">
        <f>VLOOKUP(A1088,'Membership Details'!C:J,8,FALSE)</f>
        <v>39707</v>
      </c>
      <c r="F1088" s="198" t="b">
        <f t="shared" si="16"/>
        <v>1</v>
      </c>
      <c r="G1088">
        <v>12896</v>
      </c>
      <c r="H1088" s="119"/>
      <c r="I1088" s="119"/>
      <c r="J1088" s="119"/>
      <c r="K1088" s="119"/>
      <c r="L1088" s="53"/>
      <c r="M1088" s="127"/>
    </row>
    <row r="1089" spans="1:13">
      <c r="A1089" s="118">
        <v>255</v>
      </c>
      <c r="B1089" s="53" t="s">
        <v>158</v>
      </c>
      <c r="C1089" s="83">
        <v>1224</v>
      </c>
      <c r="D1089" s="123">
        <v>40390</v>
      </c>
      <c r="E1089" s="198">
        <f>VLOOKUP(A1089,'Membership Details'!C:J,8,FALSE)</f>
        <v>36982</v>
      </c>
      <c r="F1089" s="198" t="b">
        <f t="shared" si="16"/>
        <v>1</v>
      </c>
      <c r="G1089">
        <v>2577</v>
      </c>
      <c r="H1089" s="119"/>
      <c r="I1089" s="119"/>
      <c r="J1089" s="119"/>
      <c r="K1089" s="119"/>
      <c r="L1089" s="53"/>
      <c r="M1089" s="127"/>
    </row>
    <row r="1090" spans="1:13">
      <c r="A1090" s="118">
        <v>1251</v>
      </c>
      <c r="B1090" s="53" t="s">
        <v>158</v>
      </c>
      <c r="C1090" s="83">
        <v>1225</v>
      </c>
      <c r="D1090" s="123">
        <v>40390</v>
      </c>
      <c r="E1090" s="198">
        <f>VLOOKUP(A1090,'Membership Details'!C:J,8,FALSE)</f>
        <v>37424</v>
      </c>
      <c r="F1090" s="198" t="b">
        <f t="shared" si="16"/>
        <v>1</v>
      </c>
      <c r="G1090">
        <v>3188</v>
      </c>
      <c r="H1090" s="119"/>
      <c r="I1090" s="119"/>
      <c r="J1090" s="119"/>
      <c r="K1090" s="119"/>
      <c r="L1090" s="53"/>
      <c r="M1090" s="127"/>
    </row>
    <row r="1091" spans="1:13">
      <c r="A1091" s="118">
        <v>1252</v>
      </c>
      <c r="B1091" s="53" t="s">
        <v>158</v>
      </c>
      <c r="C1091" s="83">
        <v>1226</v>
      </c>
      <c r="D1091" s="123">
        <v>40390</v>
      </c>
      <c r="E1091" s="198">
        <f>VLOOKUP(A1091,'Membership Details'!C:J,8,FALSE)</f>
        <v>39707</v>
      </c>
      <c r="F1091" s="198" t="b">
        <f t="shared" ref="F1091:F1154" si="17">D1091&gt;=E1091</f>
        <v>1</v>
      </c>
      <c r="G1091">
        <v>279</v>
      </c>
      <c r="H1091" s="119"/>
      <c r="I1091" s="119"/>
      <c r="J1091" s="119"/>
      <c r="K1091" s="119"/>
      <c r="L1091" s="53"/>
      <c r="M1091" s="127"/>
    </row>
    <row r="1092" spans="1:13">
      <c r="A1092" s="118">
        <v>1253</v>
      </c>
      <c r="B1092" s="53" t="s">
        <v>158</v>
      </c>
      <c r="C1092" s="83">
        <v>1227</v>
      </c>
      <c r="D1092" s="123">
        <v>40390</v>
      </c>
      <c r="E1092" s="198">
        <f>VLOOKUP(A1092,'Membership Details'!C:J,8,FALSE)</f>
        <v>39707</v>
      </c>
      <c r="F1092" s="198" t="b">
        <f t="shared" si="17"/>
        <v>1</v>
      </c>
      <c r="G1092">
        <v>1995</v>
      </c>
      <c r="H1092" s="119"/>
      <c r="I1092" s="119"/>
      <c r="J1092" s="119"/>
      <c r="K1092" s="119"/>
      <c r="L1092" s="53"/>
      <c r="M1092" s="127"/>
    </row>
    <row r="1093" spans="1:13">
      <c r="A1093" s="118">
        <v>1254</v>
      </c>
      <c r="B1093" s="53" t="s">
        <v>158</v>
      </c>
      <c r="C1093" s="83">
        <v>1228</v>
      </c>
      <c r="D1093" s="123">
        <v>40390</v>
      </c>
      <c r="E1093" s="198">
        <f>VLOOKUP(A1093,'Membership Details'!C:J,8,FALSE)</f>
        <v>36982</v>
      </c>
      <c r="F1093" s="198" t="b">
        <f t="shared" si="17"/>
        <v>1</v>
      </c>
      <c r="G1093">
        <v>1457</v>
      </c>
      <c r="H1093" s="119"/>
      <c r="I1093" s="119"/>
      <c r="J1093" s="119"/>
      <c r="K1093" s="119"/>
      <c r="L1093" s="53"/>
      <c r="M1093" s="127"/>
    </row>
    <row r="1094" spans="1:13">
      <c r="A1094" s="118">
        <v>1255</v>
      </c>
      <c r="B1094" s="53" t="s">
        <v>158</v>
      </c>
      <c r="C1094" s="83">
        <v>1229</v>
      </c>
      <c r="D1094" s="123">
        <v>40390</v>
      </c>
      <c r="E1094" s="198">
        <f>VLOOKUP(A1094,'Membership Details'!C:J,8,FALSE)</f>
        <v>38077</v>
      </c>
      <c r="F1094" s="198" t="b">
        <f t="shared" si="17"/>
        <v>1</v>
      </c>
      <c r="G1094">
        <v>338</v>
      </c>
      <c r="H1094" s="119"/>
      <c r="I1094" s="119"/>
      <c r="J1094" s="119"/>
      <c r="K1094" s="119"/>
      <c r="L1094" s="53"/>
      <c r="M1094" s="127"/>
    </row>
    <row r="1095" spans="1:13">
      <c r="A1095" s="118">
        <v>1256</v>
      </c>
      <c r="B1095" s="53" t="s">
        <v>158</v>
      </c>
      <c r="C1095" s="83">
        <v>1230</v>
      </c>
      <c r="D1095" s="123">
        <v>40390</v>
      </c>
      <c r="E1095" s="198">
        <f>VLOOKUP(A1095,'Membership Details'!C:J,8,FALSE)</f>
        <v>39707</v>
      </c>
      <c r="F1095" s="198" t="b">
        <f t="shared" si="17"/>
        <v>1</v>
      </c>
      <c r="G1095">
        <v>4381</v>
      </c>
      <c r="H1095" s="119"/>
      <c r="I1095" s="119"/>
      <c r="J1095" s="119"/>
      <c r="K1095" s="119"/>
      <c r="L1095" s="53"/>
      <c r="M1095" s="127"/>
    </row>
    <row r="1096" spans="1:13">
      <c r="A1096" s="118">
        <v>1257</v>
      </c>
      <c r="B1096" s="53" t="s">
        <v>158</v>
      </c>
      <c r="C1096" s="83">
        <v>1231</v>
      </c>
      <c r="D1096" s="123">
        <v>40390</v>
      </c>
      <c r="E1096" s="198">
        <f>VLOOKUP(A1096,'Membership Details'!C:J,8,FALSE)</f>
        <v>39707</v>
      </c>
      <c r="F1096" s="198" t="b">
        <f t="shared" si="17"/>
        <v>1</v>
      </c>
      <c r="G1096">
        <v>2425</v>
      </c>
      <c r="H1096" s="119"/>
      <c r="I1096" s="119"/>
      <c r="J1096" s="119"/>
      <c r="K1096" s="119"/>
      <c r="L1096" s="53"/>
      <c r="M1096" s="127"/>
    </row>
    <row r="1097" spans="1:13">
      <c r="A1097" s="118">
        <v>112</v>
      </c>
      <c r="B1097" s="53" t="s">
        <v>158</v>
      </c>
      <c r="C1097" s="83">
        <v>1232</v>
      </c>
      <c r="D1097" s="123">
        <v>40390</v>
      </c>
      <c r="E1097" s="198">
        <f>VLOOKUP(A1097,'Membership Details'!C:J,8,FALSE)</f>
        <v>36982</v>
      </c>
      <c r="F1097" s="198" t="b">
        <f t="shared" si="17"/>
        <v>1</v>
      </c>
      <c r="G1097">
        <v>8805</v>
      </c>
      <c r="H1097" s="119"/>
      <c r="I1097" s="119"/>
      <c r="J1097" s="119"/>
      <c r="K1097" s="119"/>
      <c r="L1097" s="53"/>
      <c r="M1097" s="127"/>
    </row>
    <row r="1098" spans="1:13">
      <c r="A1098" s="118">
        <v>1258</v>
      </c>
      <c r="B1098" s="53" t="s">
        <v>158</v>
      </c>
      <c r="C1098" s="83">
        <v>1233</v>
      </c>
      <c r="D1098" s="123">
        <v>40390</v>
      </c>
      <c r="E1098" s="198">
        <f>VLOOKUP(A1098,'Membership Details'!C:J,8,FALSE)</f>
        <v>39707</v>
      </c>
      <c r="F1098" s="198" t="b">
        <f t="shared" si="17"/>
        <v>1</v>
      </c>
      <c r="G1098">
        <v>8119</v>
      </c>
      <c r="H1098" s="119"/>
      <c r="I1098" s="119"/>
      <c r="J1098" s="119"/>
      <c r="K1098" s="119"/>
      <c r="L1098" s="53"/>
      <c r="M1098" s="127"/>
    </row>
    <row r="1099" spans="1:13">
      <c r="A1099" s="118">
        <v>1259</v>
      </c>
      <c r="B1099" s="53" t="s">
        <v>158</v>
      </c>
      <c r="C1099" s="83">
        <v>1234</v>
      </c>
      <c r="D1099" s="123">
        <v>40390</v>
      </c>
      <c r="E1099" s="198">
        <f>VLOOKUP(A1099,'Membership Details'!C:J,8,FALSE)</f>
        <v>37652</v>
      </c>
      <c r="F1099" s="198" t="b">
        <f t="shared" si="17"/>
        <v>1</v>
      </c>
      <c r="G1099">
        <v>1632</v>
      </c>
      <c r="H1099" s="119"/>
      <c r="I1099" s="119"/>
      <c r="J1099" s="119"/>
      <c r="K1099" s="119"/>
      <c r="L1099" s="53"/>
      <c r="M1099" s="127"/>
    </row>
    <row r="1100" spans="1:13">
      <c r="A1100" s="118">
        <v>1260</v>
      </c>
      <c r="B1100" s="53" t="s">
        <v>158</v>
      </c>
      <c r="C1100" s="83">
        <v>1235</v>
      </c>
      <c r="D1100" s="123">
        <v>40390</v>
      </c>
      <c r="E1100" s="198">
        <f>VLOOKUP(A1100,'Membership Details'!C:J,8,FALSE)</f>
        <v>39707</v>
      </c>
      <c r="F1100" s="198" t="b">
        <f t="shared" si="17"/>
        <v>1</v>
      </c>
      <c r="G1100">
        <v>1712</v>
      </c>
      <c r="H1100" s="119"/>
      <c r="I1100" s="119"/>
      <c r="J1100" s="119"/>
      <c r="K1100" s="119"/>
      <c r="L1100" s="53"/>
      <c r="M1100" s="127"/>
    </row>
    <row r="1101" spans="1:13">
      <c r="A1101" s="118">
        <v>1261</v>
      </c>
      <c r="B1101" s="53" t="s">
        <v>158</v>
      </c>
      <c r="C1101" s="83">
        <v>1236</v>
      </c>
      <c r="D1101" s="123">
        <v>40390</v>
      </c>
      <c r="E1101" s="198">
        <f>VLOOKUP(A1101,'Membership Details'!C:J,8,FALSE)</f>
        <v>36982</v>
      </c>
      <c r="F1101" s="198" t="b">
        <f t="shared" si="17"/>
        <v>1</v>
      </c>
      <c r="G1101">
        <v>9904</v>
      </c>
      <c r="H1101" s="119"/>
      <c r="I1101" s="119"/>
      <c r="J1101" s="119"/>
      <c r="K1101" s="119"/>
      <c r="L1101" s="53"/>
      <c r="M1101" s="127"/>
    </row>
    <row r="1102" spans="1:13">
      <c r="A1102" s="118">
        <v>1262</v>
      </c>
      <c r="B1102" s="53" t="s">
        <v>158</v>
      </c>
      <c r="C1102" s="83">
        <v>1237</v>
      </c>
      <c r="D1102" s="123">
        <v>40390</v>
      </c>
      <c r="E1102" s="198">
        <f>VLOOKUP(A1102,'Membership Details'!C:J,8,FALSE)</f>
        <v>37315</v>
      </c>
      <c r="F1102" s="198" t="b">
        <f t="shared" si="17"/>
        <v>1</v>
      </c>
      <c r="G1102">
        <v>3088</v>
      </c>
      <c r="H1102" s="119"/>
      <c r="I1102" s="119"/>
      <c r="J1102" s="119"/>
      <c r="K1102" s="119"/>
      <c r="L1102" s="53"/>
      <c r="M1102" s="127"/>
    </row>
    <row r="1103" spans="1:13">
      <c r="A1103" s="118">
        <v>1263</v>
      </c>
      <c r="B1103" s="53" t="s">
        <v>158</v>
      </c>
      <c r="C1103" s="83">
        <v>1239</v>
      </c>
      <c r="D1103" s="123">
        <v>40390</v>
      </c>
      <c r="E1103" s="198">
        <f>VLOOKUP(A1103,'Membership Details'!C:J,8,FALSE)</f>
        <v>36982</v>
      </c>
      <c r="F1103" s="198" t="b">
        <f t="shared" si="17"/>
        <v>1</v>
      </c>
      <c r="G1103">
        <v>6534</v>
      </c>
      <c r="H1103" s="119"/>
      <c r="I1103" s="119"/>
      <c r="J1103" s="119"/>
      <c r="K1103" s="119"/>
      <c r="L1103" s="53"/>
      <c r="M1103" s="127"/>
    </row>
    <row r="1104" spans="1:13">
      <c r="A1104" s="118">
        <v>1264</v>
      </c>
      <c r="B1104" s="53" t="s">
        <v>158</v>
      </c>
      <c r="C1104" s="83">
        <v>1240</v>
      </c>
      <c r="D1104" s="123">
        <v>40390</v>
      </c>
      <c r="E1104" s="198">
        <f>VLOOKUP(A1104,'Membership Details'!C:J,8,FALSE)</f>
        <v>36982</v>
      </c>
      <c r="F1104" s="198" t="b">
        <f t="shared" si="17"/>
        <v>1</v>
      </c>
      <c r="G1104">
        <v>7931</v>
      </c>
      <c r="H1104" s="119"/>
      <c r="I1104" s="119"/>
      <c r="J1104" s="119"/>
      <c r="K1104" s="119"/>
      <c r="L1104" s="53"/>
      <c r="M1104" s="127"/>
    </row>
    <row r="1105" spans="1:13">
      <c r="A1105" s="118">
        <v>1265</v>
      </c>
      <c r="B1105" s="53" t="s">
        <v>158</v>
      </c>
      <c r="C1105" s="83">
        <v>1241</v>
      </c>
      <c r="D1105" s="123">
        <v>40390</v>
      </c>
      <c r="E1105" s="198">
        <f>VLOOKUP(A1105,'Membership Details'!C:J,8,FALSE)</f>
        <v>36982</v>
      </c>
      <c r="F1105" s="198" t="b">
        <f t="shared" si="17"/>
        <v>1</v>
      </c>
      <c r="G1105">
        <v>848</v>
      </c>
      <c r="H1105" s="119"/>
      <c r="I1105" s="119"/>
      <c r="J1105" s="119"/>
      <c r="K1105" s="119"/>
      <c r="L1105" s="53"/>
      <c r="M1105" s="127"/>
    </row>
    <row r="1106" spans="1:13">
      <c r="A1106" s="118">
        <v>1266</v>
      </c>
      <c r="B1106" s="53" t="s">
        <v>158</v>
      </c>
      <c r="C1106" s="83">
        <v>1242</v>
      </c>
      <c r="D1106" s="123">
        <v>40390</v>
      </c>
      <c r="E1106" s="198">
        <f>VLOOKUP(A1106,'Membership Details'!C:J,8,FALSE)</f>
        <v>38306</v>
      </c>
      <c r="F1106" s="198" t="b">
        <f t="shared" si="17"/>
        <v>1</v>
      </c>
      <c r="G1106">
        <v>2871</v>
      </c>
      <c r="H1106" s="119"/>
      <c r="I1106" s="119"/>
      <c r="J1106" s="119"/>
      <c r="K1106" s="119"/>
      <c r="L1106" s="53"/>
      <c r="M1106" s="127"/>
    </row>
    <row r="1107" spans="1:13">
      <c r="A1107" s="118">
        <v>1267</v>
      </c>
      <c r="B1107" s="53" t="s">
        <v>158</v>
      </c>
      <c r="C1107" s="83">
        <v>1243</v>
      </c>
      <c r="D1107" s="123">
        <v>40390</v>
      </c>
      <c r="E1107" s="198">
        <f>VLOOKUP(A1107,'Membership Details'!C:J,8,FALSE)</f>
        <v>38306</v>
      </c>
      <c r="F1107" s="198" t="b">
        <f t="shared" si="17"/>
        <v>1</v>
      </c>
      <c r="G1107">
        <v>3092</v>
      </c>
      <c r="H1107" s="119"/>
      <c r="I1107" s="119"/>
      <c r="J1107" s="119"/>
      <c r="K1107" s="119"/>
      <c r="L1107" s="53"/>
      <c r="M1107" s="127"/>
    </row>
    <row r="1108" spans="1:13">
      <c r="A1108" s="118">
        <v>1268</v>
      </c>
      <c r="B1108" s="53" t="s">
        <v>158</v>
      </c>
      <c r="C1108" s="83">
        <v>1244</v>
      </c>
      <c r="D1108" s="123">
        <v>40390</v>
      </c>
      <c r="E1108" s="198">
        <f>VLOOKUP(A1108,'Membership Details'!C:J,8,FALSE)</f>
        <v>37315</v>
      </c>
      <c r="F1108" s="198" t="b">
        <f t="shared" si="17"/>
        <v>1</v>
      </c>
      <c r="G1108">
        <v>194</v>
      </c>
      <c r="H1108" s="119"/>
      <c r="I1108" s="119"/>
      <c r="J1108" s="119"/>
      <c r="K1108" s="119"/>
      <c r="L1108" s="53"/>
      <c r="M1108" s="127"/>
    </row>
    <row r="1109" spans="1:13">
      <c r="A1109" s="118">
        <v>1269</v>
      </c>
      <c r="B1109" s="53" t="s">
        <v>158</v>
      </c>
      <c r="C1109" s="83">
        <v>1245</v>
      </c>
      <c r="D1109" s="123">
        <v>40390</v>
      </c>
      <c r="E1109" s="198">
        <f>VLOOKUP(A1109,'Membership Details'!C:J,8,FALSE)</f>
        <v>37315</v>
      </c>
      <c r="F1109" s="198" t="b">
        <f t="shared" si="17"/>
        <v>1</v>
      </c>
      <c r="G1109">
        <v>285</v>
      </c>
      <c r="H1109" s="119"/>
      <c r="I1109" s="119"/>
      <c r="J1109" s="119"/>
      <c r="K1109" s="119"/>
      <c r="L1109" s="53"/>
      <c r="M1109" s="127"/>
    </row>
    <row r="1110" spans="1:13">
      <c r="A1110" s="118">
        <v>1270</v>
      </c>
      <c r="B1110" s="53" t="s">
        <v>158</v>
      </c>
      <c r="C1110" s="83">
        <v>1246</v>
      </c>
      <c r="D1110" s="123">
        <v>40390</v>
      </c>
      <c r="E1110" s="198">
        <f>VLOOKUP(A1110,'Membership Details'!C:J,8,FALSE)</f>
        <v>39707</v>
      </c>
      <c r="F1110" s="198" t="b">
        <f t="shared" si="17"/>
        <v>1</v>
      </c>
      <c r="G1110">
        <v>219</v>
      </c>
      <c r="H1110" s="119"/>
      <c r="I1110" s="119"/>
      <c r="J1110" s="119"/>
      <c r="K1110" s="119"/>
      <c r="L1110" s="53"/>
      <c r="M1110" s="127"/>
    </row>
    <row r="1111" spans="1:13">
      <c r="A1111" s="118">
        <v>1271</v>
      </c>
      <c r="B1111" s="53" t="s">
        <v>158</v>
      </c>
      <c r="C1111" s="83">
        <v>1247</v>
      </c>
      <c r="D1111" s="123">
        <v>40390</v>
      </c>
      <c r="E1111" s="198">
        <f>VLOOKUP(A1111,'Membership Details'!C:J,8,FALSE)</f>
        <v>39707</v>
      </c>
      <c r="F1111" s="198" t="b">
        <f t="shared" si="17"/>
        <v>1</v>
      </c>
      <c r="G1111">
        <v>68</v>
      </c>
      <c r="H1111" s="119"/>
      <c r="I1111" s="119"/>
      <c r="J1111" s="119"/>
      <c r="K1111" s="119"/>
      <c r="L1111" s="53"/>
      <c r="M1111" s="127"/>
    </row>
    <row r="1112" spans="1:13">
      <c r="A1112" s="118">
        <v>1272</v>
      </c>
      <c r="B1112" s="53" t="s">
        <v>158</v>
      </c>
      <c r="C1112" s="83">
        <v>1248</v>
      </c>
      <c r="D1112" s="123">
        <v>40390</v>
      </c>
      <c r="E1112" s="198">
        <f>VLOOKUP(A1112,'Membership Details'!C:J,8,FALSE)</f>
        <v>39707</v>
      </c>
      <c r="F1112" s="198" t="b">
        <f t="shared" si="17"/>
        <v>1</v>
      </c>
      <c r="G1112">
        <v>272</v>
      </c>
      <c r="H1112" s="119"/>
      <c r="I1112" s="119"/>
      <c r="J1112" s="119"/>
      <c r="K1112" s="119"/>
      <c r="L1112" s="53"/>
      <c r="M1112" s="127"/>
    </row>
    <row r="1113" spans="1:13">
      <c r="A1113" s="118">
        <v>134</v>
      </c>
      <c r="B1113" s="53" t="s">
        <v>158</v>
      </c>
      <c r="C1113" s="83">
        <v>1249</v>
      </c>
      <c r="D1113" s="123">
        <v>40390</v>
      </c>
      <c r="E1113" s="198">
        <f>VLOOKUP(A1113,'Membership Details'!C:J,8,FALSE)</f>
        <v>36982</v>
      </c>
      <c r="F1113" s="198" t="b">
        <f t="shared" si="17"/>
        <v>1</v>
      </c>
      <c r="G1113">
        <v>864</v>
      </c>
      <c r="H1113" s="119"/>
      <c r="I1113" s="119"/>
      <c r="J1113" s="119"/>
      <c r="K1113" s="119"/>
      <c r="L1113" s="53"/>
      <c r="M1113" s="127"/>
    </row>
    <row r="1114" spans="1:13">
      <c r="A1114" s="118">
        <v>1273</v>
      </c>
      <c r="B1114" s="53" t="s">
        <v>158</v>
      </c>
      <c r="C1114" s="83">
        <v>1250</v>
      </c>
      <c r="D1114" s="123">
        <v>40390</v>
      </c>
      <c r="E1114" s="198">
        <f>VLOOKUP(A1114,'Membership Details'!C:J,8,FALSE)</f>
        <v>36982</v>
      </c>
      <c r="F1114" s="198" t="b">
        <f t="shared" si="17"/>
        <v>1</v>
      </c>
      <c r="G1114">
        <v>854</v>
      </c>
      <c r="H1114" s="119"/>
      <c r="I1114" s="119"/>
      <c r="J1114" s="119"/>
      <c r="K1114" s="119"/>
      <c r="L1114" s="53"/>
      <c r="M1114" s="127"/>
    </row>
    <row r="1115" spans="1:13">
      <c r="A1115" s="118">
        <v>191</v>
      </c>
      <c r="B1115" s="53" t="s">
        <v>158</v>
      </c>
      <c r="C1115" s="83">
        <v>1251</v>
      </c>
      <c r="D1115" s="123">
        <v>40390</v>
      </c>
      <c r="E1115" s="198">
        <f>VLOOKUP(A1115,'Membership Details'!C:J,8,FALSE)</f>
        <v>36982</v>
      </c>
      <c r="F1115" s="198" t="b">
        <f t="shared" si="17"/>
        <v>1</v>
      </c>
      <c r="G1115">
        <v>7457</v>
      </c>
      <c r="H1115" s="119"/>
      <c r="I1115" s="119"/>
      <c r="J1115" s="119"/>
      <c r="K1115" s="119"/>
      <c r="L1115" s="53"/>
      <c r="M1115" s="127"/>
    </row>
    <row r="1116" spans="1:13">
      <c r="A1116" s="118">
        <v>1275</v>
      </c>
      <c r="B1116" s="53" t="s">
        <v>158</v>
      </c>
      <c r="C1116" s="83">
        <v>1252</v>
      </c>
      <c r="D1116" s="123">
        <v>40390</v>
      </c>
      <c r="E1116" s="198">
        <f>VLOOKUP(A1116,'Membership Details'!C:J,8,FALSE)</f>
        <v>37429</v>
      </c>
      <c r="F1116" s="198" t="b">
        <f t="shared" si="17"/>
        <v>1</v>
      </c>
      <c r="G1116">
        <v>956</v>
      </c>
      <c r="H1116" s="119"/>
      <c r="I1116" s="119"/>
      <c r="J1116" s="119"/>
      <c r="K1116" s="119"/>
      <c r="L1116" s="53"/>
      <c r="M1116" s="127"/>
    </row>
    <row r="1117" spans="1:13">
      <c r="A1117" s="118">
        <v>1276</v>
      </c>
      <c r="B1117" s="53" t="s">
        <v>158</v>
      </c>
      <c r="C1117" s="83">
        <v>1253</v>
      </c>
      <c r="D1117" s="123">
        <v>40390</v>
      </c>
      <c r="E1117" s="198">
        <f>VLOOKUP(A1117,'Membership Details'!C:J,8,FALSE)</f>
        <v>39707</v>
      </c>
      <c r="F1117" s="198" t="b">
        <f t="shared" si="17"/>
        <v>1</v>
      </c>
      <c r="G1117">
        <v>1847</v>
      </c>
      <c r="H1117" s="119"/>
      <c r="I1117" s="119"/>
      <c r="J1117" s="119"/>
      <c r="K1117" s="119"/>
      <c r="L1117" s="53"/>
      <c r="M1117" s="127"/>
    </row>
    <row r="1118" spans="1:13">
      <c r="A1118" s="118">
        <v>1277</v>
      </c>
      <c r="B1118" s="53" t="s">
        <v>158</v>
      </c>
      <c r="C1118" s="83">
        <v>1254</v>
      </c>
      <c r="D1118" s="123">
        <v>40390</v>
      </c>
      <c r="E1118" s="198">
        <f>VLOOKUP(A1118,'Membership Details'!C:J,8,FALSE)</f>
        <v>37986</v>
      </c>
      <c r="F1118" s="198" t="b">
        <f t="shared" si="17"/>
        <v>1</v>
      </c>
      <c r="G1118">
        <v>102</v>
      </c>
      <c r="H1118" s="119"/>
      <c r="I1118" s="119"/>
      <c r="J1118" s="119"/>
      <c r="K1118" s="119"/>
      <c r="L1118" s="53"/>
      <c r="M1118" s="127"/>
    </row>
    <row r="1119" spans="1:13">
      <c r="A1119" s="118">
        <v>1278</v>
      </c>
      <c r="B1119" s="53" t="s">
        <v>158</v>
      </c>
      <c r="C1119" s="83">
        <v>1255</v>
      </c>
      <c r="D1119" s="123">
        <v>40390</v>
      </c>
      <c r="E1119" s="198">
        <f>VLOOKUP(A1119,'Membership Details'!C:J,8,FALSE)</f>
        <v>36982</v>
      </c>
      <c r="F1119" s="198" t="b">
        <f t="shared" si="17"/>
        <v>1</v>
      </c>
      <c r="G1119">
        <v>1092</v>
      </c>
      <c r="H1119" s="119"/>
      <c r="I1119" s="119"/>
      <c r="J1119" s="119"/>
      <c r="K1119" s="119"/>
      <c r="L1119" s="53"/>
      <c r="M1119" s="127"/>
    </row>
    <row r="1120" spans="1:13">
      <c r="A1120" s="118">
        <v>1279</v>
      </c>
      <c r="B1120" s="53" t="s">
        <v>158</v>
      </c>
      <c r="C1120" s="83">
        <v>1256</v>
      </c>
      <c r="D1120" s="123">
        <v>40390</v>
      </c>
      <c r="E1120" s="198">
        <f>VLOOKUP(A1120,'Membership Details'!C:J,8,FALSE)</f>
        <v>37044</v>
      </c>
      <c r="F1120" s="198" t="b">
        <f t="shared" si="17"/>
        <v>1</v>
      </c>
      <c r="G1120">
        <v>1662</v>
      </c>
      <c r="H1120" s="119"/>
      <c r="I1120" s="119"/>
      <c r="J1120" s="119"/>
      <c r="K1120" s="119"/>
      <c r="L1120" s="53"/>
      <c r="M1120" s="127"/>
    </row>
    <row r="1121" spans="1:13">
      <c r="A1121" s="118">
        <v>1280</v>
      </c>
      <c r="B1121" s="53" t="s">
        <v>158</v>
      </c>
      <c r="C1121" s="83">
        <v>1257</v>
      </c>
      <c r="D1121" s="123">
        <v>40390</v>
      </c>
      <c r="E1121" s="198">
        <f>VLOOKUP(A1121,'Membership Details'!C:J,8,FALSE)</f>
        <v>39707</v>
      </c>
      <c r="F1121" s="198" t="b">
        <f t="shared" si="17"/>
        <v>1</v>
      </c>
      <c r="G1121">
        <v>1245</v>
      </c>
      <c r="H1121" s="119"/>
      <c r="I1121" s="119"/>
      <c r="J1121" s="119"/>
      <c r="K1121" s="119"/>
      <c r="L1121" s="53"/>
      <c r="M1121" s="127"/>
    </row>
    <row r="1122" spans="1:13">
      <c r="A1122" s="118">
        <v>1281</v>
      </c>
      <c r="B1122" s="53" t="s">
        <v>158</v>
      </c>
      <c r="C1122" s="83">
        <v>1259</v>
      </c>
      <c r="D1122" s="123">
        <v>40390</v>
      </c>
      <c r="E1122" s="198">
        <f>VLOOKUP(A1122,'Membership Details'!C:J,8,FALSE)</f>
        <v>37590</v>
      </c>
      <c r="F1122" s="198" t="b">
        <f t="shared" si="17"/>
        <v>1</v>
      </c>
      <c r="G1122">
        <v>1306</v>
      </c>
      <c r="H1122" s="119"/>
      <c r="I1122" s="119"/>
      <c r="J1122" s="119"/>
      <c r="K1122" s="119"/>
      <c r="L1122" s="53"/>
      <c r="M1122" s="127"/>
    </row>
    <row r="1123" spans="1:13">
      <c r="A1123" s="118">
        <v>1282</v>
      </c>
      <c r="B1123" s="53" t="s">
        <v>158</v>
      </c>
      <c r="C1123" s="83">
        <v>1260</v>
      </c>
      <c r="D1123" s="123">
        <v>40390</v>
      </c>
      <c r="E1123" s="198">
        <f>VLOOKUP(A1123,'Membership Details'!C:J,8,FALSE)</f>
        <v>37501</v>
      </c>
      <c r="F1123" s="198" t="b">
        <f t="shared" si="17"/>
        <v>1</v>
      </c>
      <c r="G1123">
        <v>137</v>
      </c>
      <c r="H1123" s="119"/>
      <c r="I1123" s="119"/>
      <c r="J1123" s="119"/>
      <c r="K1123" s="119"/>
      <c r="L1123" s="53"/>
      <c r="M1123" s="127"/>
    </row>
    <row r="1124" spans="1:13">
      <c r="A1124" s="118">
        <v>1283</v>
      </c>
      <c r="B1124" s="53" t="s">
        <v>158</v>
      </c>
      <c r="C1124" s="83">
        <v>1262</v>
      </c>
      <c r="D1124" s="123">
        <v>40390</v>
      </c>
      <c r="E1124" s="198">
        <f>VLOOKUP(A1124,'Membership Details'!C:J,8,FALSE)</f>
        <v>39707</v>
      </c>
      <c r="F1124" s="198" t="b">
        <f t="shared" si="17"/>
        <v>1</v>
      </c>
      <c r="G1124">
        <v>893</v>
      </c>
      <c r="H1124" s="119"/>
      <c r="I1124" s="119"/>
      <c r="J1124" s="119"/>
      <c r="K1124" s="119"/>
      <c r="L1124" s="53"/>
      <c r="M1124" s="127"/>
    </row>
    <row r="1125" spans="1:13">
      <c r="A1125" s="118">
        <v>1284</v>
      </c>
      <c r="B1125" s="53" t="s">
        <v>158</v>
      </c>
      <c r="C1125" s="83">
        <v>1263</v>
      </c>
      <c r="D1125" s="123">
        <v>40390</v>
      </c>
      <c r="E1125" s="198">
        <f>VLOOKUP(A1125,'Membership Details'!C:J,8,FALSE)</f>
        <v>39707</v>
      </c>
      <c r="F1125" s="198" t="b">
        <f t="shared" si="17"/>
        <v>1</v>
      </c>
      <c r="G1125">
        <v>318</v>
      </c>
      <c r="H1125" s="119"/>
      <c r="I1125" s="119"/>
      <c r="J1125" s="119"/>
      <c r="K1125" s="119"/>
      <c r="L1125" s="53"/>
      <c r="M1125" s="127"/>
    </row>
    <row r="1126" spans="1:13">
      <c r="A1126" s="118">
        <v>1285</v>
      </c>
      <c r="B1126" s="53" t="s">
        <v>158</v>
      </c>
      <c r="C1126" s="83">
        <v>1264</v>
      </c>
      <c r="D1126" s="123">
        <v>40390</v>
      </c>
      <c r="E1126" s="198">
        <f>VLOOKUP(A1126,'Membership Details'!C:J,8,FALSE)</f>
        <v>37986</v>
      </c>
      <c r="F1126" s="198" t="b">
        <f t="shared" si="17"/>
        <v>1</v>
      </c>
      <c r="G1126">
        <v>621</v>
      </c>
      <c r="H1126" s="119"/>
      <c r="I1126" s="119"/>
      <c r="J1126" s="119"/>
      <c r="K1126" s="119"/>
      <c r="L1126" s="53"/>
      <c r="M1126" s="127"/>
    </row>
    <row r="1127" spans="1:13">
      <c r="A1127" s="118">
        <v>1286</v>
      </c>
      <c r="B1127" s="53" t="s">
        <v>158</v>
      </c>
      <c r="C1127" s="83">
        <v>1265</v>
      </c>
      <c r="D1127" s="123">
        <v>40390</v>
      </c>
      <c r="E1127" s="198">
        <f>VLOOKUP(A1127,'Membership Details'!C:J,8,FALSE)</f>
        <v>39707</v>
      </c>
      <c r="F1127" s="198" t="b">
        <f t="shared" si="17"/>
        <v>1</v>
      </c>
      <c r="G1127">
        <v>969</v>
      </c>
      <c r="H1127" s="119"/>
      <c r="I1127" s="119"/>
      <c r="J1127" s="119"/>
      <c r="K1127" s="119"/>
      <c r="L1127" s="53"/>
      <c r="M1127" s="127"/>
    </row>
    <row r="1128" spans="1:13">
      <c r="A1128" s="118">
        <v>1287</v>
      </c>
      <c r="B1128" s="53" t="s">
        <v>158</v>
      </c>
      <c r="C1128" s="83">
        <v>1266</v>
      </c>
      <c r="D1128" s="123">
        <v>40390</v>
      </c>
      <c r="E1128" s="198">
        <f>VLOOKUP(A1128,'Membership Details'!C:J,8,FALSE)</f>
        <v>37996</v>
      </c>
      <c r="F1128" s="198" t="b">
        <f t="shared" si="17"/>
        <v>1</v>
      </c>
      <c r="G1128">
        <v>1276</v>
      </c>
      <c r="H1128" s="119"/>
      <c r="I1128" s="119"/>
      <c r="J1128" s="119"/>
      <c r="K1128" s="119"/>
      <c r="L1128" s="53"/>
      <c r="M1128" s="127"/>
    </row>
    <row r="1129" spans="1:13">
      <c r="A1129" s="118">
        <v>1288</v>
      </c>
      <c r="B1129" s="53" t="s">
        <v>158</v>
      </c>
      <c r="C1129" s="83">
        <v>1267</v>
      </c>
      <c r="D1129" s="123">
        <v>40390</v>
      </c>
      <c r="E1129" s="198">
        <f>VLOOKUP(A1129,'Membership Details'!C:J,8,FALSE)</f>
        <v>38306</v>
      </c>
      <c r="F1129" s="198" t="b">
        <f t="shared" si="17"/>
        <v>1</v>
      </c>
      <c r="G1129">
        <v>7576</v>
      </c>
      <c r="H1129" s="119"/>
      <c r="I1129" s="119"/>
      <c r="J1129" s="119"/>
      <c r="K1129" s="119"/>
      <c r="L1129" s="53"/>
      <c r="M1129" s="127"/>
    </row>
    <row r="1130" spans="1:13">
      <c r="A1130" s="118">
        <v>1159</v>
      </c>
      <c r="B1130" s="53" t="s">
        <v>158</v>
      </c>
      <c r="C1130" s="83">
        <v>1268</v>
      </c>
      <c r="D1130" s="123">
        <v>40390</v>
      </c>
      <c r="E1130" s="198">
        <f>VLOOKUP(A1130,'Membership Details'!C:J,8,FALSE)</f>
        <v>37103</v>
      </c>
      <c r="F1130" s="198" t="b">
        <f t="shared" si="17"/>
        <v>1</v>
      </c>
      <c r="G1130">
        <v>1648</v>
      </c>
      <c r="H1130" s="119"/>
      <c r="I1130" s="119"/>
      <c r="J1130" s="119"/>
      <c r="K1130" s="119"/>
      <c r="L1130" s="53"/>
      <c r="M1130" s="127"/>
    </row>
    <row r="1131" spans="1:13">
      <c r="A1131" s="118">
        <v>1290</v>
      </c>
      <c r="B1131" s="53" t="s">
        <v>158</v>
      </c>
      <c r="C1131" s="83">
        <v>1270</v>
      </c>
      <c r="D1131" s="123">
        <v>40390</v>
      </c>
      <c r="E1131" s="198">
        <f>VLOOKUP(A1131,'Membership Details'!C:J,8,FALSE)</f>
        <v>36982</v>
      </c>
      <c r="F1131" s="198" t="b">
        <f t="shared" si="17"/>
        <v>1</v>
      </c>
      <c r="G1131">
        <v>416</v>
      </c>
      <c r="H1131" s="119"/>
      <c r="I1131" s="119"/>
      <c r="J1131" s="119"/>
      <c r="K1131" s="119"/>
      <c r="L1131" s="53"/>
      <c r="M1131" s="127"/>
    </row>
    <row r="1132" spans="1:13">
      <c r="A1132" s="118">
        <v>1291</v>
      </c>
      <c r="B1132" s="53" t="s">
        <v>158</v>
      </c>
      <c r="C1132" s="83">
        <v>1271</v>
      </c>
      <c r="D1132" s="123">
        <v>40390</v>
      </c>
      <c r="E1132" s="198">
        <f>VLOOKUP(A1132,'Membership Details'!C:J,8,FALSE)</f>
        <v>37866</v>
      </c>
      <c r="F1132" s="198" t="b">
        <f t="shared" si="17"/>
        <v>1</v>
      </c>
      <c r="G1132">
        <v>745</v>
      </c>
      <c r="H1132" s="119"/>
      <c r="I1132" s="119"/>
      <c r="J1132" s="119"/>
      <c r="K1132" s="119"/>
      <c r="L1132" s="53"/>
      <c r="M1132" s="127"/>
    </row>
    <row r="1133" spans="1:13">
      <c r="A1133" s="118">
        <v>1292</v>
      </c>
      <c r="B1133" s="53" t="s">
        <v>158</v>
      </c>
      <c r="C1133" s="83">
        <v>1272</v>
      </c>
      <c r="D1133" s="123">
        <v>40390</v>
      </c>
      <c r="E1133" s="198">
        <f>VLOOKUP(A1133,'Membership Details'!C:J,8,FALSE)</f>
        <v>37344</v>
      </c>
      <c r="F1133" s="198" t="b">
        <f t="shared" si="17"/>
        <v>1</v>
      </c>
      <c r="G1133">
        <v>5664</v>
      </c>
      <c r="H1133" s="119"/>
      <c r="I1133" s="119"/>
      <c r="J1133" s="119"/>
      <c r="K1133" s="119"/>
      <c r="L1133" s="53"/>
      <c r="M1133" s="127"/>
    </row>
    <row r="1134" spans="1:13">
      <c r="A1134" s="118">
        <v>169</v>
      </c>
      <c r="B1134" s="53" t="s">
        <v>158</v>
      </c>
      <c r="C1134" s="83">
        <v>1273</v>
      </c>
      <c r="D1134" s="123">
        <v>40390</v>
      </c>
      <c r="E1134" s="198">
        <f>VLOOKUP(A1134,'Membership Details'!C:J,8,FALSE)</f>
        <v>36982</v>
      </c>
      <c r="F1134" s="198" t="b">
        <f t="shared" si="17"/>
        <v>1</v>
      </c>
      <c r="G1134">
        <v>4647</v>
      </c>
      <c r="H1134" s="119"/>
      <c r="I1134" s="119"/>
      <c r="J1134" s="119"/>
      <c r="K1134" s="119"/>
      <c r="L1134" s="53"/>
      <c r="M1134" s="127"/>
    </row>
    <row r="1135" spans="1:13">
      <c r="A1135" s="118">
        <v>1293</v>
      </c>
      <c r="B1135" s="53" t="s">
        <v>158</v>
      </c>
      <c r="C1135" s="83">
        <v>1274</v>
      </c>
      <c r="D1135" s="123">
        <v>40390</v>
      </c>
      <c r="E1135" s="198">
        <f>VLOOKUP(A1135,'Membership Details'!C:J,8,FALSE)</f>
        <v>39707</v>
      </c>
      <c r="F1135" s="198" t="b">
        <f t="shared" si="17"/>
        <v>1</v>
      </c>
      <c r="G1135">
        <v>8792</v>
      </c>
      <c r="H1135" s="119"/>
      <c r="I1135" s="119"/>
      <c r="J1135" s="119"/>
      <c r="K1135" s="119"/>
      <c r="L1135" s="53"/>
      <c r="M1135" s="127"/>
    </row>
    <row r="1136" spans="1:13">
      <c r="A1136" s="118">
        <v>1294</v>
      </c>
      <c r="B1136" s="53" t="s">
        <v>158</v>
      </c>
      <c r="C1136" s="83">
        <v>1275</v>
      </c>
      <c r="D1136" s="123">
        <v>40390</v>
      </c>
      <c r="E1136" s="198">
        <f>VLOOKUP(A1136,'Membership Details'!C:J,8,FALSE)</f>
        <v>37986</v>
      </c>
      <c r="F1136" s="198" t="b">
        <f t="shared" si="17"/>
        <v>1</v>
      </c>
      <c r="G1136">
        <v>229</v>
      </c>
      <c r="H1136" s="119"/>
      <c r="I1136" s="119"/>
      <c r="J1136" s="119"/>
      <c r="K1136" s="119"/>
      <c r="L1136" s="53"/>
      <c r="M1136" s="127"/>
    </row>
    <row r="1137" spans="1:13">
      <c r="A1137" s="118">
        <v>1295</v>
      </c>
      <c r="B1137" s="53" t="s">
        <v>158</v>
      </c>
      <c r="C1137" s="83">
        <v>1276</v>
      </c>
      <c r="D1137" s="123">
        <v>40390</v>
      </c>
      <c r="E1137" s="198">
        <f>VLOOKUP(A1137,'Membership Details'!C:J,8,FALSE)</f>
        <v>37866</v>
      </c>
      <c r="F1137" s="198" t="b">
        <f t="shared" si="17"/>
        <v>1</v>
      </c>
      <c r="G1137">
        <v>4698</v>
      </c>
      <c r="H1137" s="119"/>
      <c r="I1137" s="119"/>
      <c r="J1137" s="119"/>
      <c r="K1137" s="119"/>
      <c r="L1137" s="53"/>
      <c r="M1137" s="127"/>
    </row>
    <row r="1138" spans="1:13">
      <c r="A1138" s="118">
        <v>1296</v>
      </c>
      <c r="B1138" s="53" t="s">
        <v>158</v>
      </c>
      <c r="C1138" s="83">
        <v>1277</v>
      </c>
      <c r="D1138" s="123">
        <v>40390</v>
      </c>
      <c r="E1138" s="198">
        <f>VLOOKUP(A1138,'Membership Details'!C:J,8,FALSE)</f>
        <v>37866</v>
      </c>
      <c r="F1138" s="198" t="b">
        <f t="shared" si="17"/>
        <v>1</v>
      </c>
      <c r="G1138">
        <v>2175</v>
      </c>
      <c r="H1138" s="119"/>
      <c r="I1138" s="119"/>
      <c r="J1138" s="119"/>
      <c r="K1138" s="119"/>
      <c r="L1138" s="53"/>
      <c r="M1138" s="127"/>
    </row>
    <row r="1139" spans="1:13">
      <c r="A1139" s="118">
        <v>1297</v>
      </c>
      <c r="B1139" s="53" t="s">
        <v>158</v>
      </c>
      <c r="C1139" s="83">
        <v>1278</v>
      </c>
      <c r="D1139" s="123">
        <v>40390</v>
      </c>
      <c r="E1139" s="198">
        <f>VLOOKUP(A1139,'Membership Details'!C:J,8,FALSE)</f>
        <v>37986</v>
      </c>
      <c r="F1139" s="198" t="b">
        <f t="shared" si="17"/>
        <v>1</v>
      </c>
      <c r="G1139">
        <v>950</v>
      </c>
      <c r="H1139" s="119"/>
      <c r="I1139" s="119"/>
      <c r="J1139" s="119"/>
      <c r="K1139" s="119"/>
      <c r="L1139" s="53"/>
      <c r="M1139" s="127"/>
    </row>
    <row r="1140" spans="1:13">
      <c r="A1140" s="118">
        <v>1298</v>
      </c>
      <c r="B1140" s="53" t="s">
        <v>158</v>
      </c>
      <c r="C1140" s="83">
        <v>1279</v>
      </c>
      <c r="D1140" s="123">
        <v>40390</v>
      </c>
      <c r="E1140" s="198">
        <f>VLOOKUP(A1140,'Membership Details'!C:J,8,FALSE)</f>
        <v>37986</v>
      </c>
      <c r="F1140" s="198" t="b">
        <f t="shared" si="17"/>
        <v>1</v>
      </c>
      <c r="G1140">
        <v>535</v>
      </c>
      <c r="H1140" s="119"/>
      <c r="I1140" s="119"/>
      <c r="J1140" s="119"/>
      <c r="K1140" s="119"/>
      <c r="L1140" s="53"/>
      <c r="M1140" s="127"/>
    </row>
    <row r="1141" spans="1:13">
      <c r="A1141" s="118">
        <v>1299</v>
      </c>
      <c r="B1141" s="53" t="s">
        <v>158</v>
      </c>
      <c r="C1141" s="83">
        <v>1280</v>
      </c>
      <c r="D1141" s="123">
        <v>40390</v>
      </c>
      <c r="E1141" s="198">
        <f>VLOOKUP(A1141,'Membership Details'!C:J,8,FALSE)</f>
        <v>37986</v>
      </c>
      <c r="F1141" s="198" t="b">
        <f t="shared" si="17"/>
        <v>1</v>
      </c>
      <c r="G1141">
        <v>1199</v>
      </c>
      <c r="H1141" s="119"/>
      <c r="I1141" s="119"/>
      <c r="J1141" s="119"/>
      <c r="K1141" s="119"/>
      <c r="L1141" s="53"/>
      <c r="M1141" s="127"/>
    </row>
    <row r="1142" spans="1:13">
      <c r="A1142" s="118">
        <v>1300</v>
      </c>
      <c r="B1142" s="53" t="s">
        <v>158</v>
      </c>
      <c r="C1142" s="83">
        <v>1281</v>
      </c>
      <c r="D1142" s="123">
        <v>40390</v>
      </c>
      <c r="E1142" s="198">
        <f>VLOOKUP(A1142,'Membership Details'!C:J,8,FALSE)</f>
        <v>38352</v>
      </c>
      <c r="F1142" s="198" t="b">
        <f t="shared" si="17"/>
        <v>1</v>
      </c>
      <c r="G1142">
        <v>923</v>
      </c>
      <c r="H1142" s="119"/>
      <c r="I1142" s="119"/>
      <c r="J1142" s="119"/>
      <c r="K1142" s="119"/>
      <c r="L1142" s="53"/>
      <c r="M1142" s="127"/>
    </row>
    <row r="1143" spans="1:13">
      <c r="A1143" s="118">
        <v>1301</v>
      </c>
      <c r="B1143" s="53" t="s">
        <v>158</v>
      </c>
      <c r="C1143" s="83">
        <v>1283</v>
      </c>
      <c r="D1143" s="123">
        <v>40390</v>
      </c>
      <c r="E1143" s="198">
        <f>VLOOKUP(A1143,'Membership Details'!C:J,8,FALSE)</f>
        <v>39707</v>
      </c>
      <c r="F1143" s="198" t="b">
        <f t="shared" si="17"/>
        <v>1</v>
      </c>
      <c r="G1143">
        <v>1627</v>
      </c>
      <c r="H1143" s="119"/>
      <c r="I1143" s="119"/>
      <c r="J1143" s="119"/>
      <c r="K1143" s="119"/>
      <c r="L1143" s="53"/>
      <c r="M1143" s="127"/>
    </row>
    <row r="1144" spans="1:13">
      <c r="A1144" s="118">
        <v>1302</v>
      </c>
      <c r="B1144" s="53" t="s">
        <v>158</v>
      </c>
      <c r="C1144" s="83">
        <v>1284</v>
      </c>
      <c r="D1144" s="123">
        <v>40390</v>
      </c>
      <c r="E1144" s="198">
        <f>VLOOKUP(A1144,'Membership Details'!C:J,8,FALSE)</f>
        <v>37652</v>
      </c>
      <c r="F1144" s="198" t="b">
        <f t="shared" si="17"/>
        <v>1</v>
      </c>
      <c r="G1144">
        <v>285</v>
      </c>
      <c r="H1144" s="119"/>
      <c r="I1144" s="119"/>
      <c r="J1144" s="119"/>
      <c r="K1144" s="119"/>
      <c r="L1144" s="53"/>
      <c r="M1144" s="127"/>
    </row>
    <row r="1145" spans="1:13">
      <c r="A1145" s="118">
        <v>1303</v>
      </c>
      <c r="B1145" s="53" t="s">
        <v>158</v>
      </c>
      <c r="C1145" s="83">
        <v>1285</v>
      </c>
      <c r="D1145" s="123">
        <v>40390</v>
      </c>
      <c r="E1145" s="198">
        <f>VLOOKUP(A1145,'Membership Details'!C:J,8,FALSE)</f>
        <v>39707</v>
      </c>
      <c r="F1145" s="198" t="b">
        <f t="shared" si="17"/>
        <v>1</v>
      </c>
      <c r="G1145">
        <v>924</v>
      </c>
      <c r="H1145" s="119"/>
      <c r="I1145" s="119"/>
      <c r="J1145" s="119"/>
      <c r="K1145" s="119"/>
      <c r="L1145" s="53"/>
      <c r="M1145" s="127"/>
    </row>
    <row r="1146" spans="1:13">
      <c r="A1146" s="118">
        <v>1304</v>
      </c>
      <c r="B1146" s="53" t="s">
        <v>158</v>
      </c>
      <c r="C1146" s="83">
        <v>1286</v>
      </c>
      <c r="D1146" s="123">
        <v>40390</v>
      </c>
      <c r="E1146" s="198">
        <f>VLOOKUP(A1146,'Membership Details'!C:J,8,FALSE)</f>
        <v>37986</v>
      </c>
      <c r="F1146" s="198" t="b">
        <f t="shared" si="17"/>
        <v>1</v>
      </c>
      <c r="G1146">
        <v>1530</v>
      </c>
      <c r="H1146" s="119"/>
      <c r="I1146" s="119"/>
      <c r="J1146" s="119"/>
      <c r="K1146" s="119"/>
      <c r="L1146" s="53"/>
      <c r="M1146" s="127"/>
    </row>
    <row r="1147" spans="1:13">
      <c r="A1147" s="118">
        <v>1305</v>
      </c>
      <c r="B1147" s="53" t="s">
        <v>158</v>
      </c>
      <c r="C1147" s="83">
        <v>1287</v>
      </c>
      <c r="D1147" s="123">
        <v>40390</v>
      </c>
      <c r="E1147" s="198">
        <f>VLOOKUP(A1147,'Membership Details'!C:J,8,FALSE)</f>
        <v>37652</v>
      </c>
      <c r="F1147" s="198" t="b">
        <f t="shared" si="17"/>
        <v>1</v>
      </c>
      <c r="G1147">
        <v>542</v>
      </c>
      <c r="H1147" s="119"/>
      <c r="I1147" s="119"/>
      <c r="J1147" s="119"/>
      <c r="K1147" s="119"/>
      <c r="L1147" s="53"/>
      <c r="M1147" s="127"/>
    </row>
    <row r="1148" spans="1:13">
      <c r="A1148" s="118">
        <v>1306</v>
      </c>
      <c r="B1148" s="53" t="s">
        <v>158</v>
      </c>
      <c r="C1148" s="83">
        <v>1288</v>
      </c>
      <c r="D1148" s="123">
        <v>40390</v>
      </c>
      <c r="E1148" s="198">
        <f>VLOOKUP(A1148,'Membership Details'!C:J,8,FALSE)</f>
        <v>37652</v>
      </c>
      <c r="F1148" s="198" t="b">
        <f t="shared" si="17"/>
        <v>1</v>
      </c>
      <c r="G1148">
        <v>487</v>
      </c>
      <c r="H1148" s="119"/>
      <c r="I1148" s="119"/>
      <c r="J1148" s="119"/>
      <c r="K1148" s="119"/>
      <c r="L1148" s="53"/>
      <c r="M1148" s="127"/>
    </row>
    <row r="1149" spans="1:13">
      <c r="A1149" s="118">
        <v>1307</v>
      </c>
      <c r="B1149" s="53" t="s">
        <v>158</v>
      </c>
      <c r="C1149" s="83">
        <v>1289</v>
      </c>
      <c r="D1149" s="123">
        <v>40390</v>
      </c>
      <c r="E1149" s="198">
        <f>VLOOKUP(A1149,'Membership Details'!C:J,8,FALSE)</f>
        <v>37652</v>
      </c>
      <c r="F1149" s="198" t="b">
        <f t="shared" si="17"/>
        <v>1</v>
      </c>
      <c r="G1149">
        <v>577</v>
      </c>
      <c r="H1149" s="119"/>
      <c r="I1149" s="119"/>
      <c r="J1149" s="119"/>
      <c r="K1149" s="119"/>
      <c r="L1149" s="53"/>
      <c r="M1149" s="127"/>
    </row>
    <row r="1150" spans="1:13">
      <c r="A1150" s="118">
        <v>1308</v>
      </c>
      <c r="B1150" s="53" t="s">
        <v>158</v>
      </c>
      <c r="C1150" s="83">
        <v>1290</v>
      </c>
      <c r="D1150" s="123">
        <v>40390</v>
      </c>
      <c r="E1150" s="198">
        <f>VLOOKUP(A1150,'Membership Details'!C:J,8,FALSE)</f>
        <v>37986</v>
      </c>
      <c r="F1150" s="198" t="b">
        <f t="shared" si="17"/>
        <v>1</v>
      </c>
      <c r="G1150">
        <v>608</v>
      </c>
      <c r="H1150" s="119"/>
      <c r="I1150" s="119"/>
      <c r="J1150" s="119"/>
      <c r="K1150" s="119"/>
      <c r="L1150" s="53"/>
      <c r="M1150" s="127"/>
    </row>
    <row r="1151" spans="1:13">
      <c r="A1151" s="118">
        <v>1309</v>
      </c>
      <c r="B1151" s="53" t="s">
        <v>158</v>
      </c>
      <c r="C1151" s="83">
        <v>1291</v>
      </c>
      <c r="D1151" s="123">
        <v>40390</v>
      </c>
      <c r="E1151" s="198">
        <f>VLOOKUP(A1151,'Membership Details'!C:J,8,FALSE)</f>
        <v>39707</v>
      </c>
      <c r="F1151" s="198" t="b">
        <f t="shared" si="17"/>
        <v>1</v>
      </c>
      <c r="G1151">
        <v>3279</v>
      </c>
      <c r="H1151" s="119"/>
      <c r="I1151" s="119"/>
      <c r="J1151" s="119"/>
      <c r="K1151" s="119"/>
      <c r="L1151" s="53"/>
      <c r="M1151" s="127"/>
    </row>
    <row r="1152" spans="1:13">
      <c r="A1152" s="118">
        <v>1310</v>
      </c>
      <c r="B1152" s="53" t="s">
        <v>158</v>
      </c>
      <c r="C1152" s="83">
        <v>1292</v>
      </c>
      <c r="D1152" s="123">
        <v>40390</v>
      </c>
      <c r="E1152" s="198">
        <f>VLOOKUP(A1152,'Membership Details'!C:J,8,FALSE)</f>
        <v>37986</v>
      </c>
      <c r="F1152" s="198" t="b">
        <f t="shared" si="17"/>
        <v>1</v>
      </c>
      <c r="G1152">
        <v>1402</v>
      </c>
      <c r="H1152" s="119"/>
      <c r="I1152" s="119"/>
      <c r="J1152" s="119"/>
      <c r="K1152" s="119"/>
      <c r="L1152" s="53"/>
      <c r="M1152" s="127"/>
    </row>
    <row r="1153" spans="1:13">
      <c r="A1153" s="118">
        <v>1311</v>
      </c>
      <c r="B1153" s="53" t="s">
        <v>158</v>
      </c>
      <c r="C1153" s="83">
        <v>1293</v>
      </c>
      <c r="D1153" s="123">
        <v>40390</v>
      </c>
      <c r="E1153" s="198">
        <f>VLOOKUP(A1153,'Membership Details'!C:J,8,FALSE)</f>
        <v>38107</v>
      </c>
      <c r="F1153" s="198" t="b">
        <f t="shared" si="17"/>
        <v>1</v>
      </c>
      <c r="G1153">
        <v>1137</v>
      </c>
      <c r="H1153" s="119"/>
      <c r="I1153" s="119"/>
      <c r="J1153" s="119"/>
      <c r="K1153" s="119"/>
      <c r="L1153" s="53"/>
      <c r="M1153" s="127"/>
    </row>
    <row r="1154" spans="1:13">
      <c r="A1154" s="118">
        <v>1312</v>
      </c>
      <c r="B1154" s="53" t="s">
        <v>158</v>
      </c>
      <c r="C1154" s="83">
        <v>1294</v>
      </c>
      <c r="D1154" s="123">
        <v>40390</v>
      </c>
      <c r="E1154" s="198">
        <f>VLOOKUP(A1154,'Membership Details'!C:J,8,FALSE)</f>
        <v>36982</v>
      </c>
      <c r="F1154" s="198" t="b">
        <f t="shared" si="17"/>
        <v>1</v>
      </c>
      <c r="G1154">
        <v>376</v>
      </c>
      <c r="H1154" s="119"/>
      <c r="I1154" s="119"/>
      <c r="J1154" s="119"/>
      <c r="K1154" s="119"/>
      <c r="L1154" s="53"/>
      <c r="M1154" s="127"/>
    </row>
    <row r="1155" spans="1:13">
      <c r="A1155" s="118">
        <v>1313</v>
      </c>
      <c r="B1155" s="53" t="s">
        <v>158</v>
      </c>
      <c r="C1155" s="83">
        <v>1295</v>
      </c>
      <c r="D1155" s="123">
        <v>40390</v>
      </c>
      <c r="E1155" s="198">
        <f>VLOOKUP(A1155,'Membership Details'!C:J,8,FALSE)</f>
        <v>38306</v>
      </c>
      <c r="F1155" s="198" t="b">
        <f t="shared" ref="F1155:F1218" si="18">D1155&gt;=E1155</f>
        <v>1</v>
      </c>
      <c r="G1155">
        <v>1895</v>
      </c>
      <c r="H1155" s="119"/>
      <c r="I1155" s="119"/>
      <c r="J1155" s="119"/>
      <c r="K1155" s="119"/>
      <c r="L1155" s="53"/>
      <c r="M1155" s="127"/>
    </row>
    <row r="1156" spans="1:13">
      <c r="A1156" s="118">
        <v>1314</v>
      </c>
      <c r="B1156" s="53" t="s">
        <v>158</v>
      </c>
      <c r="C1156" s="83">
        <v>1296</v>
      </c>
      <c r="D1156" s="123">
        <v>40390</v>
      </c>
      <c r="E1156" s="198">
        <f>VLOOKUP(A1156,'Membership Details'!C:J,8,FALSE)</f>
        <v>37986</v>
      </c>
      <c r="F1156" s="198" t="b">
        <f t="shared" si="18"/>
        <v>1</v>
      </c>
      <c r="G1156">
        <v>1952</v>
      </c>
      <c r="H1156" s="119"/>
      <c r="I1156" s="119"/>
      <c r="J1156" s="119"/>
      <c r="K1156" s="119"/>
      <c r="L1156" s="53"/>
      <c r="M1156" s="127"/>
    </row>
    <row r="1157" spans="1:13">
      <c r="A1157" s="118">
        <v>1315</v>
      </c>
      <c r="B1157" s="53" t="s">
        <v>158</v>
      </c>
      <c r="C1157" s="83">
        <v>1297</v>
      </c>
      <c r="D1157" s="123">
        <v>40390</v>
      </c>
      <c r="E1157" s="198">
        <f>VLOOKUP(A1157,'Membership Details'!C:J,8,FALSE)</f>
        <v>38000</v>
      </c>
      <c r="F1157" s="198" t="b">
        <f t="shared" si="18"/>
        <v>1</v>
      </c>
      <c r="G1157">
        <v>375</v>
      </c>
      <c r="H1157" s="119"/>
      <c r="I1157" s="119"/>
      <c r="J1157" s="119"/>
      <c r="K1157" s="119"/>
      <c r="L1157" s="53"/>
      <c r="M1157" s="127"/>
    </row>
    <row r="1158" spans="1:13">
      <c r="A1158" s="118">
        <v>1316</v>
      </c>
      <c r="B1158" s="53" t="s">
        <v>158</v>
      </c>
      <c r="C1158" s="83">
        <v>1298</v>
      </c>
      <c r="D1158" s="123">
        <v>40390</v>
      </c>
      <c r="E1158" s="198">
        <f>VLOOKUP(A1158,'Membership Details'!C:J,8,FALSE)</f>
        <v>38352</v>
      </c>
      <c r="F1158" s="198" t="b">
        <f t="shared" si="18"/>
        <v>1</v>
      </c>
      <c r="G1158">
        <v>7741</v>
      </c>
      <c r="H1158" s="119"/>
      <c r="I1158" s="119"/>
      <c r="J1158" s="119"/>
      <c r="K1158" s="119"/>
      <c r="L1158" s="53"/>
      <c r="M1158" s="127"/>
    </row>
    <row r="1159" spans="1:13">
      <c r="A1159" s="118">
        <v>1317</v>
      </c>
      <c r="B1159" s="53" t="s">
        <v>158</v>
      </c>
      <c r="C1159" s="83">
        <v>1299</v>
      </c>
      <c r="D1159" s="123">
        <v>40390</v>
      </c>
      <c r="E1159" s="198">
        <f>VLOOKUP(A1159,'Membership Details'!C:J,8,FALSE)</f>
        <v>36982</v>
      </c>
      <c r="F1159" s="198" t="b">
        <f t="shared" si="18"/>
        <v>1</v>
      </c>
      <c r="G1159">
        <v>651</v>
      </c>
      <c r="H1159" s="119"/>
      <c r="I1159" s="119"/>
      <c r="J1159" s="119"/>
      <c r="K1159" s="119"/>
      <c r="L1159" s="53"/>
      <c r="M1159" s="127"/>
    </row>
    <row r="1160" spans="1:13">
      <c r="A1160" s="118">
        <v>1318</v>
      </c>
      <c r="B1160" s="53" t="s">
        <v>158</v>
      </c>
      <c r="C1160" s="83">
        <v>1302</v>
      </c>
      <c r="D1160" s="123">
        <v>40390</v>
      </c>
      <c r="E1160" s="198">
        <f>VLOOKUP(A1160,'Membership Details'!C:J,8,FALSE)</f>
        <v>39707</v>
      </c>
      <c r="F1160" s="198" t="b">
        <f t="shared" si="18"/>
        <v>1</v>
      </c>
      <c r="G1160">
        <v>1660</v>
      </c>
      <c r="H1160" s="119"/>
      <c r="I1160" s="119"/>
      <c r="J1160" s="119"/>
      <c r="K1160" s="119"/>
      <c r="L1160" s="53"/>
      <c r="M1160" s="127"/>
    </row>
    <row r="1161" spans="1:13">
      <c r="A1161" s="118">
        <v>1319</v>
      </c>
      <c r="B1161" s="53" t="s">
        <v>158</v>
      </c>
      <c r="C1161" s="83">
        <v>1303</v>
      </c>
      <c r="D1161" s="123">
        <v>40390</v>
      </c>
      <c r="E1161" s="198">
        <f>VLOOKUP(A1161,'Membership Details'!C:J,8,FALSE)</f>
        <v>37986</v>
      </c>
      <c r="F1161" s="198" t="b">
        <f t="shared" si="18"/>
        <v>1</v>
      </c>
      <c r="G1161">
        <v>634</v>
      </c>
      <c r="H1161" s="119"/>
      <c r="I1161" s="119"/>
      <c r="J1161" s="119"/>
      <c r="K1161" s="119"/>
      <c r="L1161" s="53"/>
      <c r="M1161" s="127"/>
    </row>
    <row r="1162" spans="1:13">
      <c r="A1162" s="118">
        <v>1320</v>
      </c>
      <c r="B1162" s="53" t="s">
        <v>158</v>
      </c>
      <c r="C1162" s="83">
        <v>1304</v>
      </c>
      <c r="D1162" s="123">
        <v>40390</v>
      </c>
      <c r="E1162" s="198">
        <f>VLOOKUP(A1162,'Membership Details'!C:J,8,FALSE)</f>
        <v>37986</v>
      </c>
      <c r="F1162" s="198" t="b">
        <f t="shared" si="18"/>
        <v>1</v>
      </c>
      <c r="G1162">
        <v>177</v>
      </c>
      <c r="H1162" s="119"/>
      <c r="I1162" s="119"/>
      <c r="J1162" s="119"/>
      <c r="K1162" s="119"/>
      <c r="L1162" s="53"/>
      <c r="M1162" s="127"/>
    </row>
    <row r="1163" spans="1:13">
      <c r="A1163" s="118">
        <v>75</v>
      </c>
      <c r="B1163" s="53" t="s">
        <v>158</v>
      </c>
      <c r="C1163" s="83">
        <v>1305</v>
      </c>
      <c r="D1163" s="123">
        <v>40390</v>
      </c>
      <c r="E1163" s="198">
        <f>VLOOKUP(A1163,'Membership Details'!C:J,8,FALSE)</f>
        <v>36982</v>
      </c>
      <c r="F1163" s="198" t="b">
        <f t="shared" si="18"/>
        <v>1</v>
      </c>
      <c r="G1163">
        <v>980</v>
      </c>
      <c r="H1163" s="119"/>
      <c r="I1163" s="119"/>
      <c r="J1163" s="119"/>
      <c r="K1163" s="119"/>
      <c r="L1163" s="53"/>
      <c r="M1163" s="127"/>
    </row>
    <row r="1164" spans="1:13">
      <c r="A1164" s="118">
        <v>1322</v>
      </c>
      <c r="B1164" s="53" t="s">
        <v>158</v>
      </c>
      <c r="C1164" s="83">
        <v>1306</v>
      </c>
      <c r="D1164" s="123">
        <v>40390</v>
      </c>
      <c r="E1164" s="198">
        <f>VLOOKUP(A1164,'Membership Details'!C:J,8,FALSE)</f>
        <v>39707</v>
      </c>
      <c r="F1164" s="198" t="b">
        <f t="shared" si="18"/>
        <v>1</v>
      </c>
      <c r="G1164">
        <v>1515</v>
      </c>
      <c r="H1164" s="119"/>
      <c r="I1164" s="119"/>
      <c r="J1164" s="119"/>
      <c r="K1164" s="119"/>
      <c r="L1164" s="53"/>
      <c r="M1164" s="127"/>
    </row>
    <row r="1165" spans="1:13">
      <c r="A1165" s="118">
        <v>1323</v>
      </c>
      <c r="B1165" s="53" t="s">
        <v>158</v>
      </c>
      <c r="C1165" s="83">
        <v>1307</v>
      </c>
      <c r="D1165" s="123">
        <v>40390</v>
      </c>
      <c r="E1165" s="198">
        <f>VLOOKUP(A1165,'Membership Details'!C:J,8,FALSE)</f>
        <v>36982</v>
      </c>
      <c r="F1165" s="198" t="b">
        <f t="shared" si="18"/>
        <v>1</v>
      </c>
      <c r="G1165">
        <v>287</v>
      </c>
      <c r="H1165" s="119"/>
      <c r="I1165" s="119"/>
      <c r="J1165" s="119"/>
      <c r="K1165" s="119"/>
      <c r="L1165" s="53"/>
      <c r="M1165" s="127"/>
    </row>
    <row r="1166" spans="1:13">
      <c r="A1166" s="118">
        <v>1324</v>
      </c>
      <c r="B1166" s="53" t="s">
        <v>158</v>
      </c>
      <c r="C1166" s="83">
        <v>1308</v>
      </c>
      <c r="D1166" s="123">
        <v>40390</v>
      </c>
      <c r="E1166" s="198">
        <f>VLOOKUP(A1166,'Membership Details'!C:J,8,FALSE)</f>
        <v>36982</v>
      </c>
      <c r="F1166" s="198" t="b">
        <f t="shared" si="18"/>
        <v>1</v>
      </c>
      <c r="G1166">
        <v>695</v>
      </c>
      <c r="H1166" s="119"/>
      <c r="I1166" s="119"/>
      <c r="J1166" s="119"/>
      <c r="K1166" s="119"/>
      <c r="L1166" s="53"/>
      <c r="M1166" s="127"/>
    </row>
    <row r="1167" spans="1:13">
      <c r="A1167" s="118">
        <v>1325</v>
      </c>
      <c r="B1167" s="53" t="s">
        <v>158</v>
      </c>
      <c r="C1167" s="83">
        <v>1309</v>
      </c>
      <c r="D1167" s="123">
        <v>40390</v>
      </c>
      <c r="E1167" s="198">
        <f>VLOOKUP(A1167,'Membership Details'!C:J,8,FALSE)</f>
        <v>37315</v>
      </c>
      <c r="F1167" s="198" t="b">
        <f t="shared" si="18"/>
        <v>1</v>
      </c>
      <c r="G1167">
        <v>2755</v>
      </c>
      <c r="H1167" s="119"/>
      <c r="I1167" s="119"/>
      <c r="J1167" s="119"/>
      <c r="K1167" s="119"/>
      <c r="L1167" s="53"/>
      <c r="M1167" s="127"/>
    </row>
    <row r="1168" spans="1:13">
      <c r="A1168" s="118">
        <v>1326</v>
      </c>
      <c r="B1168" s="53" t="s">
        <v>158</v>
      </c>
      <c r="C1168" s="83">
        <v>1310</v>
      </c>
      <c r="D1168" s="123">
        <v>40390</v>
      </c>
      <c r="E1168" s="198">
        <f>VLOOKUP(A1168,'Membership Details'!C:J,8,FALSE)</f>
        <v>39707</v>
      </c>
      <c r="F1168" s="198" t="b">
        <f t="shared" si="18"/>
        <v>1</v>
      </c>
      <c r="G1168">
        <v>491</v>
      </c>
      <c r="H1168" s="119"/>
      <c r="I1168" s="119"/>
      <c r="J1168" s="119"/>
      <c r="K1168" s="119"/>
      <c r="L1168" s="53"/>
      <c r="M1168" s="127"/>
    </row>
    <row r="1169" spans="1:13">
      <c r="A1169" s="118">
        <v>1217</v>
      </c>
      <c r="B1169" s="53" t="s">
        <v>158</v>
      </c>
      <c r="C1169" s="83">
        <v>1311</v>
      </c>
      <c r="D1169" s="123">
        <v>40390</v>
      </c>
      <c r="E1169" s="198">
        <f>VLOOKUP(A1169,'Membership Details'!C:J,8,FALSE)</f>
        <v>37986</v>
      </c>
      <c r="F1169" s="198" t="b">
        <f t="shared" si="18"/>
        <v>1</v>
      </c>
      <c r="G1169">
        <v>1095</v>
      </c>
      <c r="H1169" s="119"/>
      <c r="I1169" s="119"/>
      <c r="J1169" s="119"/>
      <c r="K1169" s="119"/>
      <c r="L1169" s="53"/>
      <c r="M1169" s="127"/>
    </row>
    <row r="1170" spans="1:13">
      <c r="A1170" s="118">
        <v>1328</v>
      </c>
      <c r="B1170" s="53" t="s">
        <v>158</v>
      </c>
      <c r="C1170" s="83">
        <v>1312</v>
      </c>
      <c r="D1170" s="123">
        <v>40390</v>
      </c>
      <c r="E1170" s="198">
        <f>VLOOKUP(A1170,'Membership Details'!C:J,8,FALSE)</f>
        <v>37986</v>
      </c>
      <c r="F1170" s="198" t="b">
        <f t="shared" si="18"/>
        <v>1</v>
      </c>
      <c r="G1170">
        <v>742</v>
      </c>
      <c r="H1170" s="119"/>
      <c r="I1170" s="119"/>
      <c r="J1170" s="119"/>
      <c r="K1170" s="119"/>
      <c r="L1170" s="53"/>
      <c r="M1170" s="127"/>
    </row>
    <row r="1171" spans="1:13">
      <c r="A1171" s="118">
        <v>1329</v>
      </c>
      <c r="B1171" s="53" t="s">
        <v>158</v>
      </c>
      <c r="C1171" s="83">
        <v>1313</v>
      </c>
      <c r="D1171" s="123">
        <v>40390</v>
      </c>
      <c r="E1171" s="198">
        <f>VLOOKUP(A1171,'Membership Details'!C:J,8,FALSE)</f>
        <v>37986</v>
      </c>
      <c r="F1171" s="198" t="b">
        <f t="shared" si="18"/>
        <v>1</v>
      </c>
      <c r="G1171">
        <v>1243</v>
      </c>
      <c r="H1171" s="119"/>
      <c r="I1171" s="119"/>
      <c r="J1171" s="119"/>
      <c r="K1171" s="119"/>
      <c r="L1171" s="53"/>
      <c r="M1171" s="127"/>
    </row>
    <row r="1172" spans="1:13">
      <c r="A1172" s="118">
        <v>1330</v>
      </c>
      <c r="B1172" s="53" t="s">
        <v>158</v>
      </c>
      <c r="C1172" s="83">
        <v>1314</v>
      </c>
      <c r="D1172" s="123">
        <v>40390</v>
      </c>
      <c r="E1172" s="198">
        <f>VLOOKUP(A1172,'Membership Details'!C:J,8,FALSE)</f>
        <v>38352</v>
      </c>
      <c r="F1172" s="198" t="b">
        <f t="shared" si="18"/>
        <v>1</v>
      </c>
      <c r="G1172">
        <v>796</v>
      </c>
      <c r="H1172" s="119"/>
      <c r="I1172" s="119"/>
      <c r="J1172" s="119"/>
      <c r="K1172" s="119"/>
      <c r="L1172" s="53"/>
      <c r="M1172" s="127"/>
    </row>
    <row r="1173" spans="1:13">
      <c r="A1173" s="118">
        <v>1331</v>
      </c>
      <c r="B1173" s="53" t="s">
        <v>158</v>
      </c>
      <c r="C1173" s="83">
        <v>1315</v>
      </c>
      <c r="D1173" s="123">
        <v>40390</v>
      </c>
      <c r="E1173" s="198">
        <f>VLOOKUP(A1173,'Membership Details'!C:J,8,FALSE)</f>
        <v>36982</v>
      </c>
      <c r="F1173" s="198" t="b">
        <f t="shared" si="18"/>
        <v>1</v>
      </c>
      <c r="G1173">
        <v>5644</v>
      </c>
      <c r="H1173" s="119"/>
      <c r="I1173" s="119"/>
      <c r="J1173" s="119"/>
      <c r="K1173" s="119"/>
      <c r="L1173" s="53"/>
      <c r="M1173" s="127"/>
    </row>
    <row r="1174" spans="1:13">
      <c r="A1174" s="118">
        <v>1332</v>
      </c>
      <c r="B1174" s="53" t="s">
        <v>158</v>
      </c>
      <c r="C1174" s="83">
        <v>1316</v>
      </c>
      <c r="D1174" s="123">
        <v>40390</v>
      </c>
      <c r="E1174" s="198">
        <f>VLOOKUP(A1174,'Membership Details'!C:J,8,FALSE)</f>
        <v>38352</v>
      </c>
      <c r="F1174" s="198" t="b">
        <f t="shared" si="18"/>
        <v>1</v>
      </c>
      <c r="G1174">
        <v>2343</v>
      </c>
      <c r="H1174" s="119"/>
      <c r="I1174" s="119"/>
      <c r="J1174" s="119"/>
      <c r="K1174" s="119"/>
      <c r="L1174" s="53"/>
      <c r="M1174" s="127"/>
    </row>
    <row r="1175" spans="1:13">
      <c r="A1175" s="118">
        <v>1333</v>
      </c>
      <c r="B1175" s="53" t="s">
        <v>158</v>
      </c>
      <c r="C1175" s="83">
        <v>1317</v>
      </c>
      <c r="D1175" s="123">
        <v>40390</v>
      </c>
      <c r="E1175" s="198">
        <f>VLOOKUP(A1175,'Membership Details'!C:J,8,FALSE)</f>
        <v>36982</v>
      </c>
      <c r="F1175" s="198" t="b">
        <f t="shared" si="18"/>
        <v>1</v>
      </c>
      <c r="G1175">
        <v>3821</v>
      </c>
      <c r="H1175" s="119"/>
      <c r="I1175" s="119"/>
      <c r="J1175" s="119"/>
      <c r="K1175" s="119"/>
      <c r="L1175" s="53"/>
      <c r="M1175" s="127"/>
    </row>
    <row r="1176" spans="1:13">
      <c r="A1176" s="118">
        <v>1334</v>
      </c>
      <c r="B1176" s="53" t="s">
        <v>158</v>
      </c>
      <c r="C1176" s="83">
        <v>1318</v>
      </c>
      <c r="D1176" s="123">
        <v>40390</v>
      </c>
      <c r="E1176" s="198">
        <f>VLOOKUP(A1176,'Membership Details'!C:J,8,FALSE)</f>
        <v>36982</v>
      </c>
      <c r="F1176" s="198" t="b">
        <f t="shared" si="18"/>
        <v>1</v>
      </c>
      <c r="G1176">
        <v>691</v>
      </c>
      <c r="H1176" s="119"/>
      <c r="I1176" s="119"/>
      <c r="J1176" s="119"/>
      <c r="K1176" s="119"/>
      <c r="L1176" s="53"/>
      <c r="M1176" s="127"/>
    </row>
    <row r="1177" spans="1:13">
      <c r="A1177" s="118">
        <v>1335</v>
      </c>
      <c r="B1177" s="53" t="s">
        <v>158</v>
      </c>
      <c r="C1177" s="83">
        <v>1319</v>
      </c>
      <c r="D1177" s="123">
        <v>40390</v>
      </c>
      <c r="E1177" s="198">
        <f>VLOOKUP(A1177,'Membership Details'!C:J,8,FALSE)</f>
        <v>39707</v>
      </c>
      <c r="F1177" s="198" t="b">
        <f t="shared" si="18"/>
        <v>1</v>
      </c>
      <c r="G1177">
        <v>24873</v>
      </c>
      <c r="H1177" s="119"/>
      <c r="I1177" s="119"/>
      <c r="J1177" s="119"/>
      <c r="K1177" s="119"/>
      <c r="L1177" s="53"/>
      <c r="M1177" s="127"/>
    </row>
    <row r="1178" spans="1:13">
      <c r="A1178" s="118">
        <v>1336</v>
      </c>
      <c r="B1178" s="53" t="s">
        <v>158</v>
      </c>
      <c r="C1178" s="83">
        <v>1320</v>
      </c>
      <c r="D1178" s="123">
        <v>40390</v>
      </c>
      <c r="E1178" s="198">
        <f>VLOOKUP(A1178,'Membership Details'!C:J,8,FALSE)</f>
        <v>36982</v>
      </c>
      <c r="F1178" s="198" t="b">
        <f t="shared" si="18"/>
        <v>1</v>
      </c>
      <c r="G1178">
        <v>4472</v>
      </c>
      <c r="H1178" s="119"/>
      <c r="I1178" s="119"/>
      <c r="J1178" s="119"/>
      <c r="K1178" s="119"/>
      <c r="L1178" s="53"/>
      <c r="M1178" s="127"/>
    </row>
    <row r="1179" spans="1:13">
      <c r="A1179" s="118">
        <v>1337</v>
      </c>
      <c r="B1179" s="53" t="s">
        <v>158</v>
      </c>
      <c r="C1179" s="83">
        <v>1321</v>
      </c>
      <c r="D1179" s="123">
        <v>40390</v>
      </c>
      <c r="E1179" s="198">
        <f>VLOOKUP(A1179,'Membership Details'!C:J,8,FALSE)</f>
        <v>38352</v>
      </c>
      <c r="F1179" s="198" t="b">
        <f t="shared" si="18"/>
        <v>1</v>
      </c>
      <c r="G1179">
        <v>1309</v>
      </c>
      <c r="H1179" s="119"/>
      <c r="I1179" s="119"/>
      <c r="J1179" s="119"/>
      <c r="K1179" s="119"/>
      <c r="L1179" s="53"/>
      <c r="M1179" s="127"/>
    </row>
    <row r="1180" spans="1:13">
      <c r="A1180" s="118">
        <v>1339</v>
      </c>
      <c r="B1180" s="53" t="s">
        <v>158</v>
      </c>
      <c r="C1180" s="83">
        <v>1323</v>
      </c>
      <c r="D1180" s="123">
        <v>40390</v>
      </c>
      <c r="E1180" s="198">
        <f>VLOOKUP(A1180,'Membership Details'!C:J,8,FALSE)</f>
        <v>36982</v>
      </c>
      <c r="F1180" s="198" t="b">
        <f t="shared" si="18"/>
        <v>1</v>
      </c>
      <c r="G1180">
        <v>2204</v>
      </c>
      <c r="H1180" s="119"/>
      <c r="I1180" s="119"/>
      <c r="J1180" s="119"/>
      <c r="K1180" s="119"/>
      <c r="L1180" s="53"/>
      <c r="M1180" s="127"/>
    </row>
    <row r="1181" spans="1:13">
      <c r="A1181" s="118">
        <v>1340</v>
      </c>
      <c r="B1181" s="53" t="s">
        <v>158</v>
      </c>
      <c r="C1181" s="83">
        <v>1324</v>
      </c>
      <c r="D1181" s="123">
        <v>40390</v>
      </c>
      <c r="E1181" s="198">
        <f>VLOOKUP(A1181,'Membership Details'!C:J,8,FALSE)</f>
        <v>37986</v>
      </c>
      <c r="F1181" s="198" t="b">
        <f t="shared" si="18"/>
        <v>1</v>
      </c>
      <c r="G1181">
        <v>9</v>
      </c>
      <c r="H1181" s="119"/>
      <c r="I1181" s="119"/>
      <c r="J1181" s="119"/>
      <c r="K1181" s="119"/>
      <c r="L1181" s="53"/>
      <c r="M1181" s="127"/>
    </row>
    <row r="1182" spans="1:13">
      <c r="A1182" s="118">
        <v>1341</v>
      </c>
      <c r="B1182" s="53" t="s">
        <v>158</v>
      </c>
      <c r="C1182" s="83">
        <v>1325</v>
      </c>
      <c r="D1182" s="123">
        <v>40390</v>
      </c>
      <c r="E1182" s="198">
        <f>VLOOKUP(A1182,'Membership Details'!C:J,8,FALSE)</f>
        <v>38352</v>
      </c>
      <c r="F1182" s="198" t="b">
        <f t="shared" si="18"/>
        <v>1</v>
      </c>
      <c r="G1182">
        <v>2504</v>
      </c>
      <c r="H1182" s="119"/>
      <c r="I1182" s="119"/>
      <c r="J1182" s="119"/>
      <c r="K1182" s="119"/>
      <c r="L1182" s="53"/>
      <c r="M1182" s="127"/>
    </row>
    <row r="1183" spans="1:13">
      <c r="A1183" s="118">
        <v>1342</v>
      </c>
      <c r="B1183" s="53" t="s">
        <v>158</v>
      </c>
      <c r="C1183" s="83">
        <v>1326</v>
      </c>
      <c r="D1183" s="123">
        <v>40390</v>
      </c>
      <c r="E1183" s="198">
        <f>VLOOKUP(A1183,'Membership Details'!C:J,8,FALSE)</f>
        <v>37663</v>
      </c>
      <c r="F1183" s="198" t="b">
        <f t="shared" si="18"/>
        <v>1</v>
      </c>
      <c r="G1183">
        <v>729</v>
      </c>
      <c r="H1183" s="119"/>
      <c r="I1183" s="119"/>
      <c r="J1183" s="119"/>
      <c r="K1183" s="119"/>
      <c r="L1183" s="53"/>
      <c r="M1183" s="127"/>
    </row>
    <row r="1184" spans="1:13">
      <c r="A1184" s="118">
        <v>1343</v>
      </c>
      <c r="B1184" s="53" t="s">
        <v>158</v>
      </c>
      <c r="C1184" s="83">
        <v>1327</v>
      </c>
      <c r="D1184" s="123">
        <v>40390</v>
      </c>
      <c r="E1184" s="198">
        <f>VLOOKUP(A1184,'Membership Details'!C:J,8,FALSE)</f>
        <v>39707</v>
      </c>
      <c r="F1184" s="198" t="b">
        <f t="shared" si="18"/>
        <v>1</v>
      </c>
      <c r="G1184">
        <v>469</v>
      </c>
      <c r="H1184" s="119"/>
      <c r="I1184" s="119"/>
      <c r="J1184" s="119"/>
      <c r="K1184" s="119"/>
      <c r="L1184" s="53"/>
      <c r="M1184" s="127"/>
    </row>
    <row r="1185" spans="1:13">
      <c r="A1185" s="118">
        <v>1344</v>
      </c>
      <c r="B1185" s="53" t="s">
        <v>158</v>
      </c>
      <c r="C1185" s="83">
        <v>1328</v>
      </c>
      <c r="D1185" s="123">
        <v>40390</v>
      </c>
      <c r="E1185" s="198">
        <f>VLOOKUP(A1185,'Membership Details'!C:J,8,FALSE)</f>
        <v>37986</v>
      </c>
      <c r="F1185" s="198" t="b">
        <f t="shared" si="18"/>
        <v>1</v>
      </c>
      <c r="G1185">
        <v>659</v>
      </c>
      <c r="H1185" s="119"/>
      <c r="I1185" s="119"/>
      <c r="J1185" s="119"/>
      <c r="K1185" s="119"/>
      <c r="L1185" s="53"/>
      <c r="M1185" s="127"/>
    </row>
    <row r="1186" spans="1:13">
      <c r="A1186" s="118">
        <v>307</v>
      </c>
      <c r="B1186" s="53" t="s">
        <v>158</v>
      </c>
      <c r="C1186" s="83">
        <v>1329</v>
      </c>
      <c r="D1186" s="123">
        <v>40390</v>
      </c>
      <c r="E1186" s="198">
        <f>VLOOKUP(A1186,'Membership Details'!C:J,8,FALSE)</f>
        <v>36982</v>
      </c>
      <c r="F1186" s="198" t="b">
        <f t="shared" si="18"/>
        <v>1</v>
      </c>
      <c r="G1186">
        <v>712</v>
      </c>
      <c r="H1186" s="119"/>
      <c r="I1186" s="119"/>
      <c r="J1186" s="119"/>
      <c r="K1186" s="119"/>
      <c r="L1186" s="53"/>
      <c r="M1186" s="127"/>
    </row>
    <row r="1187" spans="1:13">
      <c r="A1187" s="118">
        <v>1345</v>
      </c>
      <c r="B1187" s="53" t="s">
        <v>158</v>
      </c>
      <c r="C1187" s="83">
        <v>1330</v>
      </c>
      <c r="D1187" s="123">
        <v>40390</v>
      </c>
      <c r="E1187" s="198">
        <f>VLOOKUP(A1187,'Membership Details'!C:J,8,FALSE)</f>
        <v>37986</v>
      </c>
      <c r="F1187" s="198" t="b">
        <f t="shared" si="18"/>
        <v>1</v>
      </c>
      <c r="G1187">
        <v>556</v>
      </c>
      <c r="H1187" s="119"/>
      <c r="I1187" s="119"/>
      <c r="J1187" s="119"/>
      <c r="K1187" s="119"/>
      <c r="L1187" s="53"/>
      <c r="M1187" s="127"/>
    </row>
    <row r="1188" spans="1:13">
      <c r="A1188" s="118">
        <v>1346</v>
      </c>
      <c r="B1188" s="53" t="s">
        <v>158</v>
      </c>
      <c r="C1188" s="83">
        <v>1331</v>
      </c>
      <c r="D1188" s="123">
        <v>40390</v>
      </c>
      <c r="E1188" s="198">
        <f>VLOOKUP(A1188,'Membership Details'!C:J,8,FALSE)</f>
        <v>36982</v>
      </c>
      <c r="F1188" s="198" t="b">
        <f t="shared" si="18"/>
        <v>1</v>
      </c>
      <c r="G1188">
        <v>6772</v>
      </c>
      <c r="H1188" s="119"/>
      <c r="I1188" s="119"/>
      <c r="J1188" s="119"/>
      <c r="K1188" s="119"/>
      <c r="L1188" s="53"/>
      <c r="M1188" s="127"/>
    </row>
    <row r="1189" spans="1:13">
      <c r="A1189" s="118">
        <v>1347</v>
      </c>
      <c r="B1189" s="53" t="s">
        <v>158</v>
      </c>
      <c r="C1189" s="83">
        <v>1333</v>
      </c>
      <c r="D1189" s="123">
        <v>40390</v>
      </c>
      <c r="E1189" s="198">
        <f>VLOOKUP(A1189,'Membership Details'!C:J,8,FALSE)</f>
        <v>39172</v>
      </c>
      <c r="F1189" s="198" t="b">
        <f t="shared" si="18"/>
        <v>1</v>
      </c>
      <c r="G1189">
        <v>459</v>
      </c>
      <c r="H1189" s="119"/>
      <c r="I1189" s="119"/>
      <c r="J1189" s="119"/>
      <c r="K1189" s="119"/>
      <c r="L1189" s="53"/>
      <c r="M1189" s="127"/>
    </row>
    <row r="1190" spans="1:13">
      <c r="A1190" s="118">
        <v>1348</v>
      </c>
      <c r="B1190" s="53" t="s">
        <v>158</v>
      </c>
      <c r="C1190" s="83">
        <v>1334</v>
      </c>
      <c r="D1190" s="123">
        <v>40390</v>
      </c>
      <c r="E1190" s="198">
        <f>VLOOKUP(A1190,'Membership Details'!C:J,8,FALSE)</f>
        <v>38546</v>
      </c>
      <c r="F1190" s="198" t="b">
        <f t="shared" si="18"/>
        <v>1</v>
      </c>
      <c r="G1190">
        <v>1091</v>
      </c>
      <c r="H1190" s="119"/>
      <c r="I1190" s="119"/>
      <c r="J1190" s="119"/>
      <c r="K1190" s="119"/>
      <c r="L1190" s="53"/>
      <c r="M1190" s="127"/>
    </row>
    <row r="1191" spans="1:13">
      <c r="A1191" s="118">
        <v>1349</v>
      </c>
      <c r="B1191" s="53" t="s">
        <v>158</v>
      </c>
      <c r="C1191" s="83">
        <v>1335</v>
      </c>
      <c r="D1191" s="123">
        <v>40390</v>
      </c>
      <c r="E1191" s="198">
        <f>VLOOKUP(A1191,'Membership Details'!C:J,8,FALSE)</f>
        <v>39707</v>
      </c>
      <c r="F1191" s="198" t="b">
        <f t="shared" si="18"/>
        <v>1</v>
      </c>
      <c r="G1191">
        <v>831</v>
      </c>
      <c r="H1191" s="119"/>
      <c r="I1191" s="119"/>
      <c r="J1191" s="119"/>
      <c r="K1191" s="119"/>
      <c r="L1191" s="53"/>
      <c r="M1191" s="127"/>
    </row>
    <row r="1192" spans="1:13">
      <c r="A1192" s="118">
        <v>1350</v>
      </c>
      <c r="B1192" s="53" t="s">
        <v>158</v>
      </c>
      <c r="C1192" s="83">
        <v>1336</v>
      </c>
      <c r="D1192" s="123">
        <v>40390</v>
      </c>
      <c r="E1192" s="198">
        <f>VLOOKUP(A1192,'Membership Details'!C:J,8,FALSE)</f>
        <v>36982</v>
      </c>
      <c r="F1192" s="198" t="b">
        <f t="shared" si="18"/>
        <v>1</v>
      </c>
      <c r="G1192">
        <v>175.35</v>
      </c>
      <c r="H1192" s="119"/>
      <c r="I1192" s="119"/>
      <c r="J1192" s="119"/>
      <c r="K1192" s="119"/>
      <c r="L1192" s="53"/>
      <c r="M1192" s="127"/>
    </row>
    <row r="1193" spans="1:13">
      <c r="A1193" s="118">
        <v>1351</v>
      </c>
      <c r="B1193" s="53" t="s">
        <v>158</v>
      </c>
      <c r="C1193" s="83">
        <v>1337</v>
      </c>
      <c r="D1193" s="123">
        <v>40390</v>
      </c>
      <c r="E1193" s="198">
        <f>VLOOKUP(A1193,'Membership Details'!C:J,8,FALSE)</f>
        <v>39707</v>
      </c>
      <c r="F1193" s="198" t="b">
        <f t="shared" si="18"/>
        <v>1</v>
      </c>
      <c r="G1193">
        <v>398</v>
      </c>
      <c r="H1193" s="119"/>
      <c r="I1193" s="119"/>
      <c r="J1193" s="119"/>
      <c r="K1193" s="119"/>
      <c r="L1193" s="53"/>
      <c r="M1193" s="127"/>
    </row>
    <row r="1194" spans="1:13">
      <c r="A1194" s="118">
        <v>1352</v>
      </c>
      <c r="B1194" s="53" t="s">
        <v>158</v>
      </c>
      <c r="C1194" s="83">
        <v>1338</v>
      </c>
      <c r="D1194" s="123">
        <v>40390</v>
      </c>
      <c r="E1194" s="198">
        <f>VLOOKUP(A1194,'Membership Details'!C:J,8,FALSE)</f>
        <v>39707</v>
      </c>
      <c r="F1194" s="198" t="b">
        <f t="shared" si="18"/>
        <v>1</v>
      </c>
      <c r="G1194">
        <v>639.5</v>
      </c>
      <c r="H1194" s="119"/>
      <c r="I1194" s="119"/>
      <c r="J1194" s="119"/>
      <c r="K1194" s="119"/>
      <c r="L1194" s="53"/>
      <c r="M1194" s="127"/>
    </row>
    <row r="1195" spans="1:13">
      <c r="A1195" s="118">
        <v>1353</v>
      </c>
      <c r="B1195" s="53" t="s">
        <v>158</v>
      </c>
      <c r="C1195" s="83">
        <v>1339</v>
      </c>
      <c r="D1195" s="123">
        <v>40390</v>
      </c>
      <c r="E1195" s="198">
        <f>VLOOKUP(A1195,'Membership Details'!C:J,8,FALSE)</f>
        <v>36982</v>
      </c>
      <c r="F1195" s="198" t="b">
        <f t="shared" si="18"/>
        <v>1</v>
      </c>
      <c r="G1195">
        <v>1944</v>
      </c>
      <c r="H1195" s="119"/>
      <c r="I1195" s="119"/>
      <c r="J1195" s="119"/>
      <c r="K1195" s="119"/>
      <c r="L1195" s="53"/>
      <c r="M1195" s="127"/>
    </row>
    <row r="1196" spans="1:13">
      <c r="A1196" s="118">
        <v>1354</v>
      </c>
      <c r="B1196" s="53" t="s">
        <v>158</v>
      </c>
      <c r="C1196" s="83">
        <v>1340</v>
      </c>
      <c r="D1196" s="123">
        <v>40390</v>
      </c>
      <c r="E1196" s="198">
        <f>VLOOKUP(A1196,'Membership Details'!C:J,8,FALSE)</f>
        <v>39707</v>
      </c>
      <c r="F1196" s="198" t="b">
        <f t="shared" si="18"/>
        <v>1</v>
      </c>
      <c r="G1196">
        <v>196</v>
      </c>
      <c r="H1196" s="119"/>
      <c r="I1196" s="119"/>
      <c r="J1196" s="119"/>
      <c r="K1196" s="119"/>
      <c r="L1196" s="53"/>
      <c r="M1196" s="127"/>
    </row>
    <row r="1197" spans="1:13">
      <c r="A1197" s="118">
        <v>1355</v>
      </c>
      <c r="B1197" s="53" t="s">
        <v>158</v>
      </c>
      <c r="C1197" s="83">
        <v>1341</v>
      </c>
      <c r="D1197" s="123">
        <v>40390</v>
      </c>
      <c r="E1197" s="198">
        <f>VLOOKUP(A1197,'Membership Details'!C:J,8,FALSE)</f>
        <v>37652</v>
      </c>
      <c r="F1197" s="198" t="b">
        <f t="shared" si="18"/>
        <v>1</v>
      </c>
      <c r="G1197">
        <v>439</v>
      </c>
      <c r="H1197" s="119"/>
      <c r="I1197" s="119"/>
      <c r="J1197" s="119"/>
      <c r="K1197" s="119"/>
      <c r="L1197" s="53"/>
      <c r="M1197" s="127"/>
    </row>
    <row r="1198" spans="1:13">
      <c r="A1198" s="118">
        <v>1356</v>
      </c>
      <c r="B1198" s="53" t="s">
        <v>158</v>
      </c>
      <c r="C1198" s="83">
        <v>1342</v>
      </c>
      <c r="D1198" s="123">
        <v>40390</v>
      </c>
      <c r="E1198" s="198">
        <f>VLOOKUP(A1198,'Membership Details'!C:J,8,FALSE)</f>
        <v>38528</v>
      </c>
      <c r="F1198" s="198" t="b">
        <f t="shared" si="18"/>
        <v>1</v>
      </c>
      <c r="G1198">
        <v>1400</v>
      </c>
      <c r="H1198" s="119"/>
      <c r="I1198" s="119"/>
      <c r="J1198" s="119"/>
      <c r="K1198" s="119"/>
      <c r="L1198" s="53"/>
      <c r="M1198" s="127"/>
    </row>
    <row r="1199" spans="1:13">
      <c r="A1199" s="118">
        <v>1358</v>
      </c>
      <c r="B1199" s="53" t="s">
        <v>158</v>
      </c>
      <c r="C1199" s="83">
        <v>1343</v>
      </c>
      <c r="D1199" s="123">
        <v>40390</v>
      </c>
      <c r="E1199" s="198">
        <f>VLOOKUP(A1199,'Membership Details'!C:J,8,FALSE)</f>
        <v>37986</v>
      </c>
      <c r="F1199" s="198" t="b">
        <f t="shared" si="18"/>
        <v>1</v>
      </c>
      <c r="G1199">
        <v>1810</v>
      </c>
      <c r="H1199" s="119"/>
      <c r="I1199" s="119"/>
      <c r="J1199" s="119"/>
      <c r="K1199" s="119"/>
      <c r="L1199" s="53"/>
      <c r="M1199" s="127"/>
    </row>
    <row r="1200" spans="1:13">
      <c r="A1200" s="118">
        <v>1213</v>
      </c>
      <c r="B1200" s="53" t="s">
        <v>158</v>
      </c>
      <c r="C1200" s="83">
        <v>1344</v>
      </c>
      <c r="D1200" s="123">
        <v>40390</v>
      </c>
      <c r="E1200" s="198">
        <f>VLOOKUP(A1200,'Membership Details'!C:J,8,FALSE)</f>
        <v>36982</v>
      </c>
      <c r="F1200" s="198" t="b">
        <f t="shared" si="18"/>
        <v>1</v>
      </c>
      <c r="G1200">
        <v>1436</v>
      </c>
      <c r="H1200" s="119"/>
      <c r="I1200" s="119"/>
      <c r="J1200" s="119"/>
      <c r="K1200" s="119"/>
      <c r="L1200" s="53"/>
      <c r="M1200" s="127"/>
    </row>
    <row r="1201" spans="1:13">
      <c r="A1201" s="118">
        <v>1357</v>
      </c>
      <c r="B1201" s="53" t="s">
        <v>158</v>
      </c>
      <c r="C1201" s="83">
        <v>1345</v>
      </c>
      <c r="D1201" s="123">
        <v>40390</v>
      </c>
      <c r="E1201" s="198">
        <f>VLOOKUP(A1201,'Membership Details'!C:J,8,FALSE)</f>
        <v>39707</v>
      </c>
      <c r="F1201" s="198" t="b">
        <f t="shared" si="18"/>
        <v>1</v>
      </c>
      <c r="G1201">
        <v>1149</v>
      </c>
      <c r="H1201" s="119"/>
      <c r="I1201" s="119"/>
      <c r="J1201" s="119"/>
      <c r="K1201" s="119"/>
      <c r="L1201" s="53"/>
      <c r="M1201" s="127"/>
    </row>
    <row r="1202" spans="1:13">
      <c r="A1202" s="118">
        <v>1359</v>
      </c>
      <c r="B1202" s="53" t="s">
        <v>158</v>
      </c>
      <c r="C1202" s="83">
        <v>1346</v>
      </c>
      <c r="D1202" s="123">
        <v>40390</v>
      </c>
      <c r="E1202" s="198">
        <f>VLOOKUP(A1202,'Membership Details'!C:J,8,FALSE)</f>
        <v>38352</v>
      </c>
      <c r="F1202" s="198" t="b">
        <f t="shared" si="18"/>
        <v>1</v>
      </c>
      <c r="G1202">
        <v>1173</v>
      </c>
      <c r="H1202" s="119"/>
      <c r="I1202" s="119"/>
      <c r="J1202" s="119"/>
      <c r="K1202" s="119"/>
      <c r="L1202" s="53"/>
      <c r="M1202" s="127"/>
    </row>
    <row r="1203" spans="1:13">
      <c r="A1203" s="118">
        <v>1361</v>
      </c>
      <c r="B1203" s="53" t="s">
        <v>158</v>
      </c>
      <c r="C1203" s="83">
        <v>1347</v>
      </c>
      <c r="D1203" s="123">
        <v>40390</v>
      </c>
      <c r="E1203" s="198">
        <f>VLOOKUP(A1203,'Membership Details'!C:J,8,FALSE)</f>
        <v>37866</v>
      </c>
      <c r="F1203" s="198" t="b">
        <f t="shared" si="18"/>
        <v>1</v>
      </c>
      <c r="G1203">
        <v>1921</v>
      </c>
      <c r="H1203" s="119"/>
      <c r="I1203" s="119"/>
      <c r="J1203" s="119"/>
      <c r="K1203" s="119"/>
      <c r="L1203" s="53"/>
      <c r="M1203" s="127"/>
    </row>
    <row r="1204" spans="1:13">
      <c r="A1204" s="118">
        <v>696</v>
      </c>
      <c r="B1204" s="53" t="s">
        <v>158</v>
      </c>
      <c r="C1204" s="83">
        <v>1348</v>
      </c>
      <c r="D1204" s="123">
        <v>40390</v>
      </c>
      <c r="E1204" s="198">
        <f>VLOOKUP(A1204,'Membership Details'!C:J,8,FALSE)</f>
        <v>36982</v>
      </c>
      <c r="F1204" s="198" t="b">
        <f t="shared" si="18"/>
        <v>1</v>
      </c>
      <c r="G1204">
        <v>5413</v>
      </c>
      <c r="H1204" s="119"/>
      <c r="I1204" s="119"/>
      <c r="J1204" s="119"/>
      <c r="K1204" s="119"/>
      <c r="L1204" s="53"/>
      <c r="M1204" s="127"/>
    </row>
    <row r="1205" spans="1:13">
      <c r="A1205" s="118">
        <v>1363</v>
      </c>
      <c r="B1205" s="53" t="s">
        <v>158</v>
      </c>
      <c r="C1205" s="83">
        <v>1349</v>
      </c>
      <c r="D1205" s="123">
        <v>40390</v>
      </c>
      <c r="E1205" s="198">
        <f>VLOOKUP(A1205,'Membership Details'!C:J,8,FALSE)</f>
        <v>39619</v>
      </c>
      <c r="F1205" s="198" t="b">
        <f t="shared" si="18"/>
        <v>1</v>
      </c>
      <c r="G1205">
        <v>2452</v>
      </c>
      <c r="H1205" s="119"/>
      <c r="I1205" s="119"/>
      <c r="J1205" s="119"/>
      <c r="K1205" s="119"/>
      <c r="L1205" s="53"/>
      <c r="M1205" s="127"/>
    </row>
    <row r="1206" spans="1:13">
      <c r="A1206" s="118">
        <v>1364</v>
      </c>
      <c r="B1206" s="53" t="s">
        <v>158</v>
      </c>
      <c r="C1206" s="83">
        <v>1350</v>
      </c>
      <c r="D1206" s="123">
        <v>40390</v>
      </c>
      <c r="E1206" s="198">
        <f>VLOOKUP(A1206,'Membership Details'!C:J,8,FALSE)</f>
        <v>39707</v>
      </c>
      <c r="F1206" s="198" t="b">
        <f t="shared" si="18"/>
        <v>1</v>
      </c>
      <c r="G1206">
        <v>6865</v>
      </c>
      <c r="H1206" s="119"/>
      <c r="I1206" s="119"/>
      <c r="J1206" s="119"/>
      <c r="K1206" s="119"/>
      <c r="L1206" s="53"/>
      <c r="M1206" s="127"/>
    </row>
    <row r="1207" spans="1:13">
      <c r="A1207" s="118">
        <v>1365</v>
      </c>
      <c r="B1207" s="53" t="s">
        <v>158</v>
      </c>
      <c r="C1207" s="83">
        <v>1351</v>
      </c>
      <c r="D1207" s="123">
        <v>40390</v>
      </c>
      <c r="E1207" s="198">
        <f>VLOOKUP(A1207,'Membership Details'!C:J,8,FALSE)</f>
        <v>36982</v>
      </c>
      <c r="F1207" s="198" t="b">
        <f t="shared" si="18"/>
        <v>1</v>
      </c>
      <c r="G1207">
        <v>4517</v>
      </c>
      <c r="H1207" s="119"/>
      <c r="I1207" s="119"/>
      <c r="J1207" s="119"/>
      <c r="K1207" s="119"/>
      <c r="L1207" s="53"/>
      <c r="M1207" s="127"/>
    </row>
    <row r="1208" spans="1:13">
      <c r="A1208" s="118">
        <v>1366</v>
      </c>
      <c r="B1208" s="53" t="s">
        <v>158</v>
      </c>
      <c r="C1208" s="83">
        <v>1352</v>
      </c>
      <c r="D1208" s="123">
        <v>40390</v>
      </c>
      <c r="E1208" s="198">
        <f>VLOOKUP(A1208,'Membership Details'!C:J,8,FALSE)</f>
        <v>39707</v>
      </c>
      <c r="F1208" s="198" t="b">
        <f t="shared" si="18"/>
        <v>1</v>
      </c>
      <c r="G1208">
        <v>2752</v>
      </c>
      <c r="H1208" s="119"/>
      <c r="I1208" s="119"/>
      <c r="J1208" s="119"/>
      <c r="K1208" s="119"/>
      <c r="L1208" s="53"/>
      <c r="M1208" s="127"/>
    </row>
    <row r="1209" spans="1:13">
      <c r="A1209" s="118">
        <v>1367</v>
      </c>
      <c r="B1209" s="53" t="s">
        <v>158</v>
      </c>
      <c r="C1209" s="83">
        <v>1353</v>
      </c>
      <c r="D1209" s="123">
        <v>40390</v>
      </c>
      <c r="E1209" s="198">
        <f>VLOOKUP(A1209,'Membership Details'!C:J,8,FALSE)</f>
        <v>36982</v>
      </c>
      <c r="F1209" s="198" t="b">
        <f t="shared" si="18"/>
        <v>1</v>
      </c>
      <c r="G1209">
        <v>3380</v>
      </c>
      <c r="H1209" s="119"/>
      <c r="I1209" s="119"/>
      <c r="J1209" s="119"/>
      <c r="K1209" s="119"/>
      <c r="L1209" s="53"/>
      <c r="M1209" s="127"/>
    </row>
    <row r="1210" spans="1:13">
      <c r="A1210" s="118">
        <v>1368</v>
      </c>
      <c r="B1210" s="53" t="s">
        <v>158</v>
      </c>
      <c r="C1210" s="83">
        <v>1354</v>
      </c>
      <c r="D1210" s="123">
        <v>40390</v>
      </c>
      <c r="E1210" s="198">
        <f>VLOOKUP(A1210,'Membership Details'!C:J,8,FALSE)</f>
        <v>36982</v>
      </c>
      <c r="F1210" s="198" t="b">
        <f t="shared" si="18"/>
        <v>1</v>
      </c>
      <c r="G1210">
        <v>110</v>
      </c>
      <c r="H1210" s="119"/>
      <c r="I1210" s="119"/>
      <c r="J1210" s="119"/>
      <c r="K1210" s="119"/>
      <c r="L1210" s="53"/>
      <c r="M1210" s="127"/>
    </row>
    <row r="1211" spans="1:13">
      <c r="A1211" s="118">
        <v>1369</v>
      </c>
      <c r="B1211" s="53" t="s">
        <v>158</v>
      </c>
      <c r="C1211" s="83">
        <v>1355</v>
      </c>
      <c r="D1211" s="123">
        <v>40390</v>
      </c>
      <c r="E1211" s="198">
        <f>VLOOKUP(A1211,'Membership Details'!C:J,8,FALSE)</f>
        <v>39707</v>
      </c>
      <c r="F1211" s="198" t="b">
        <f t="shared" si="18"/>
        <v>1</v>
      </c>
      <c r="G1211">
        <v>704</v>
      </c>
      <c r="H1211" s="119"/>
      <c r="I1211" s="119"/>
      <c r="J1211" s="119"/>
      <c r="K1211" s="119"/>
      <c r="L1211" s="53"/>
      <c r="M1211" s="127"/>
    </row>
    <row r="1212" spans="1:13">
      <c r="A1212" s="118">
        <v>1370</v>
      </c>
      <c r="B1212" s="53" t="s">
        <v>158</v>
      </c>
      <c r="C1212" s="83">
        <v>1356</v>
      </c>
      <c r="D1212" s="123">
        <v>40390</v>
      </c>
      <c r="E1212" s="198">
        <f>VLOOKUP(A1212,'Membership Details'!C:J,8,FALSE)</f>
        <v>38621</v>
      </c>
      <c r="F1212" s="198" t="b">
        <f t="shared" si="18"/>
        <v>1</v>
      </c>
      <c r="G1212">
        <v>1097</v>
      </c>
      <c r="H1212" s="119"/>
      <c r="I1212" s="119"/>
      <c r="J1212" s="119"/>
      <c r="K1212" s="119"/>
      <c r="L1212" s="53"/>
      <c r="M1212" s="127"/>
    </row>
    <row r="1213" spans="1:13">
      <c r="A1213" s="118">
        <v>1371</v>
      </c>
      <c r="B1213" s="53" t="s">
        <v>158</v>
      </c>
      <c r="C1213" s="83">
        <v>1357</v>
      </c>
      <c r="D1213" s="123">
        <v>40390</v>
      </c>
      <c r="E1213" s="198">
        <f>VLOOKUP(A1213,'Membership Details'!C:J,8,FALSE)</f>
        <v>37986</v>
      </c>
      <c r="F1213" s="198" t="b">
        <f t="shared" si="18"/>
        <v>1</v>
      </c>
      <c r="G1213">
        <v>188</v>
      </c>
      <c r="H1213" s="119"/>
      <c r="I1213" s="119"/>
      <c r="J1213" s="119"/>
      <c r="K1213" s="119"/>
      <c r="L1213" s="53"/>
      <c r="M1213" s="127"/>
    </row>
    <row r="1214" spans="1:13">
      <c r="A1214" s="118">
        <v>1372</v>
      </c>
      <c r="B1214" s="53" t="s">
        <v>158</v>
      </c>
      <c r="C1214" s="83">
        <v>1358</v>
      </c>
      <c r="D1214" s="123">
        <v>40390</v>
      </c>
      <c r="E1214" s="198">
        <f>VLOOKUP(A1214,'Membership Details'!C:J,8,FALSE)</f>
        <v>39707</v>
      </c>
      <c r="F1214" s="198" t="b">
        <f t="shared" si="18"/>
        <v>1</v>
      </c>
      <c r="G1214">
        <v>597</v>
      </c>
      <c r="H1214" s="119"/>
      <c r="I1214" s="119"/>
      <c r="J1214" s="119"/>
      <c r="K1214" s="119"/>
      <c r="L1214" s="53"/>
      <c r="M1214" s="127"/>
    </row>
    <row r="1215" spans="1:13">
      <c r="A1215" s="118">
        <v>1373</v>
      </c>
      <c r="B1215" s="53" t="s">
        <v>158</v>
      </c>
      <c r="C1215" s="83">
        <v>1359</v>
      </c>
      <c r="D1215" s="123">
        <v>40390</v>
      </c>
      <c r="E1215" s="198">
        <f>VLOOKUP(A1215,'Membership Details'!C:J,8,FALSE)</f>
        <v>36982</v>
      </c>
      <c r="F1215" s="198" t="b">
        <f t="shared" si="18"/>
        <v>1</v>
      </c>
      <c r="G1215">
        <v>1010</v>
      </c>
      <c r="H1215" s="119"/>
      <c r="I1215" s="119"/>
      <c r="J1215" s="119"/>
      <c r="K1215" s="119"/>
      <c r="L1215" s="53"/>
      <c r="M1215" s="127"/>
    </row>
    <row r="1216" spans="1:13">
      <c r="A1216" s="118">
        <v>1375</v>
      </c>
      <c r="B1216" s="53" t="s">
        <v>158</v>
      </c>
      <c r="C1216" s="83">
        <v>1361</v>
      </c>
      <c r="D1216" s="123">
        <v>40390</v>
      </c>
      <c r="E1216" s="198">
        <f>VLOOKUP(A1216,'Membership Details'!C:J,8,FALSE)</f>
        <v>38621</v>
      </c>
      <c r="F1216" s="198" t="b">
        <f t="shared" si="18"/>
        <v>1</v>
      </c>
      <c r="G1216">
        <v>110</v>
      </c>
      <c r="H1216" s="119"/>
      <c r="I1216" s="119"/>
      <c r="J1216" s="119"/>
      <c r="K1216" s="119"/>
      <c r="L1216" s="53"/>
      <c r="M1216" s="127"/>
    </row>
    <row r="1217" spans="1:13">
      <c r="A1217" s="118">
        <v>1376</v>
      </c>
      <c r="B1217" s="53" t="s">
        <v>158</v>
      </c>
      <c r="C1217" s="83">
        <v>1362</v>
      </c>
      <c r="D1217" s="123">
        <v>40390</v>
      </c>
      <c r="E1217" s="198">
        <f>VLOOKUP(A1217,'Membership Details'!C:J,8,FALSE)</f>
        <v>38621</v>
      </c>
      <c r="F1217" s="198" t="b">
        <f t="shared" si="18"/>
        <v>1</v>
      </c>
      <c r="G1217">
        <v>479</v>
      </c>
      <c r="H1217" s="119"/>
      <c r="I1217" s="119"/>
      <c r="J1217" s="119"/>
      <c r="K1217" s="119"/>
      <c r="L1217" s="53"/>
      <c r="M1217" s="127"/>
    </row>
    <row r="1218" spans="1:13">
      <c r="A1218" s="118">
        <v>1360</v>
      </c>
      <c r="B1218" s="53" t="s">
        <v>158</v>
      </c>
      <c r="C1218" s="83">
        <v>1363</v>
      </c>
      <c r="D1218" s="123">
        <v>40390</v>
      </c>
      <c r="E1218" s="198">
        <f>VLOOKUP(A1218,'Membership Details'!C:J,8,FALSE)</f>
        <v>38621</v>
      </c>
      <c r="F1218" s="198" t="b">
        <f t="shared" si="18"/>
        <v>1</v>
      </c>
      <c r="G1218">
        <v>1246</v>
      </c>
      <c r="H1218" s="119"/>
      <c r="I1218" s="119"/>
      <c r="J1218" s="119"/>
      <c r="K1218" s="119"/>
      <c r="L1218" s="53"/>
      <c r="M1218" s="127"/>
    </row>
    <row r="1219" spans="1:13">
      <c r="A1219" s="118">
        <v>1378</v>
      </c>
      <c r="B1219" s="53" t="s">
        <v>158</v>
      </c>
      <c r="C1219" s="83">
        <v>1364</v>
      </c>
      <c r="D1219" s="123">
        <v>40390</v>
      </c>
      <c r="E1219" s="198">
        <f>VLOOKUP(A1219,'Membership Details'!C:J,8,FALSE)</f>
        <v>38621</v>
      </c>
      <c r="F1219" s="198" t="b">
        <f t="shared" ref="F1219:F1282" si="19">D1219&gt;=E1219</f>
        <v>1</v>
      </c>
      <c r="G1219">
        <v>266</v>
      </c>
      <c r="H1219" s="119"/>
      <c r="I1219" s="119"/>
      <c r="J1219" s="119"/>
      <c r="K1219" s="119"/>
      <c r="L1219" s="53"/>
      <c r="M1219" s="127"/>
    </row>
    <row r="1220" spans="1:13">
      <c r="A1220" s="118">
        <v>1379</v>
      </c>
      <c r="B1220" s="53" t="s">
        <v>158</v>
      </c>
      <c r="C1220" s="83">
        <v>1365</v>
      </c>
      <c r="D1220" s="123">
        <v>40390</v>
      </c>
      <c r="E1220" s="198">
        <f>VLOOKUP(A1220,'Membership Details'!C:J,8,FALSE)</f>
        <v>38621</v>
      </c>
      <c r="F1220" s="198" t="b">
        <f t="shared" si="19"/>
        <v>1</v>
      </c>
      <c r="G1220">
        <v>4774</v>
      </c>
      <c r="H1220" s="119"/>
      <c r="I1220" s="119"/>
      <c r="J1220" s="119"/>
      <c r="K1220" s="119"/>
      <c r="L1220" s="53"/>
      <c r="M1220" s="127"/>
    </row>
    <row r="1221" spans="1:13">
      <c r="A1221" s="118">
        <v>231</v>
      </c>
      <c r="B1221" s="53" t="s">
        <v>158</v>
      </c>
      <c r="C1221" s="83">
        <v>1369</v>
      </c>
      <c r="D1221" s="123">
        <v>40390</v>
      </c>
      <c r="E1221" s="198">
        <f>VLOOKUP(A1221,'Membership Details'!C:J,8,FALSE)</f>
        <v>36982</v>
      </c>
      <c r="F1221" s="198" t="b">
        <f t="shared" si="19"/>
        <v>1</v>
      </c>
      <c r="G1221">
        <v>2475</v>
      </c>
      <c r="H1221" s="119"/>
      <c r="I1221" s="119"/>
      <c r="J1221" s="119"/>
      <c r="K1221" s="119"/>
      <c r="L1221" s="53"/>
      <c r="M1221" s="127"/>
    </row>
    <row r="1222" spans="1:13">
      <c r="A1222" s="118">
        <v>1380</v>
      </c>
      <c r="B1222" s="53" t="s">
        <v>158</v>
      </c>
      <c r="C1222" s="83">
        <v>1370</v>
      </c>
      <c r="D1222" s="123">
        <v>40390</v>
      </c>
      <c r="E1222" s="198">
        <f>VLOOKUP(A1222,'Membership Details'!C:J,8,FALSE)</f>
        <v>39707</v>
      </c>
      <c r="F1222" s="198" t="b">
        <f t="shared" si="19"/>
        <v>1</v>
      </c>
      <c r="G1222">
        <v>110</v>
      </c>
      <c r="H1222" s="119"/>
      <c r="I1222" s="119"/>
      <c r="J1222" s="119"/>
      <c r="K1222" s="119"/>
      <c r="L1222" s="53"/>
      <c r="M1222" s="127"/>
    </row>
    <row r="1223" spans="1:13">
      <c r="A1223" s="118">
        <v>1381</v>
      </c>
      <c r="B1223" s="53" t="s">
        <v>158</v>
      </c>
      <c r="C1223" s="83">
        <v>1371</v>
      </c>
      <c r="D1223" s="123">
        <v>40390</v>
      </c>
      <c r="E1223" s="198">
        <f>VLOOKUP(A1223,'Membership Details'!C:J,8,FALSE)</f>
        <v>39707</v>
      </c>
      <c r="F1223" s="198" t="b">
        <f t="shared" si="19"/>
        <v>1</v>
      </c>
      <c r="G1223">
        <v>2037</v>
      </c>
      <c r="H1223" s="119"/>
      <c r="I1223" s="119"/>
      <c r="J1223" s="119"/>
      <c r="K1223" s="119"/>
      <c r="L1223" s="53"/>
      <c r="M1223" s="127"/>
    </row>
    <row r="1224" spans="1:13">
      <c r="A1224" s="118">
        <v>1382</v>
      </c>
      <c r="B1224" s="53" t="s">
        <v>158</v>
      </c>
      <c r="C1224" s="83">
        <v>1372</v>
      </c>
      <c r="D1224" s="123">
        <v>40390</v>
      </c>
      <c r="E1224" s="198">
        <f>VLOOKUP(A1224,'Membership Details'!C:J,8,FALSE)</f>
        <v>39707</v>
      </c>
      <c r="F1224" s="198" t="b">
        <f t="shared" si="19"/>
        <v>1</v>
      </c>
      <c r="G1224">
        <v>110</v>
      </c>
      <c r="H1224" s="119"/>
      <c r="I1224" s="119"/>
      <c r="J1224" s="119"/>
      <c r="K1224" s="119"/>
      <c r="L1224" s="53"/>
      <c r="M1224" s="127"/>
    </row>
    <row r="1225" spans="1:13">
      <c r="A1225" s="118">
        <v>1383</v>
      </c>
      <c r="B1225" s="53" t="s">
        <v>158</v>
      </c>
      <c r="C1225" s="83">
        <v>1373</v>
      </c>
      <c r="D1225" s="123">
        <v>40390</v>
      </c>
      <c r="E1225" s="198">
        <f>VLOOKUP(A1225,'Membership Details'!C:J,8,FALSE)</f>
        <v>38621</v>
      </c>
      <c r="F1225" s="198" t="b">
        <f t="shared" si="19"/>
        <v>1</v>
      </c>
      <c r="G1225">
        <v>107</v>
      </c>
      <c r="H1225" s="119"/>
      <c r="I1225" s="119"/>
      <c r="J1225" s="119"/>
      <c r="K1225" s="119"/>
      <c r="L1225" s="53"/>
      <c r="M1225" s="127"/>
    </row>
    <row r="1226" spans="1:13">
      <c r="A1226" s="118">
        <v>1384</v>
      </c>
      <c r="B1226" s="53" t="s">
        <v>158</v>
      </c>
      <c r="C1226" s="83">
        <v>1374</v>
      </c>
      <c r="D1226" s="123">
        <v>40390</v>
      </c>
      <c r="E1226" s="198">
        <f>VLOOKUP(A1226,'Membership Details'!C:J,8,FALSE)</f>
        <v>36982</v>
      </c>
      <c r="F1226" s="198" t="b">
        <f t="shared" si="19"/>
        <v>1</v>
      </c>
      <c r="G1226">
        <v>7709</v>
      </c>
      <c r="H1226" s="119"/>
      <c r="I1226" s="119"/>
      <c r="J1226" s="119"/>
      <c r="K1226" s="119"/>
      <c r="L1226" s="53"/>
      <c r="M1226" s="127"/>
    </row>
    <row r="1227" spans="1:13">
      <c r="A1227" s="118">
        <v>1385</v>
      </c>
      <c r="B1227" s="53" t="s">
        <v>158</v>
      </c>
      <c r="C1227" s="83">
        <v>1375</v>
      </c>
      <c r="D1227" s="123">
        <v>40390</v>
      </c>
      <c r="E1227" s="198">
        <f>VLOOKUP(A1227,'Membership Details'!C:J,8,FALSE)</f>
        <v>36982</v>
      </c>
      <c r="F1227" s="198" t="b">
        <f t="shared" si="19"/>
        <v>1</v>
      </c>
      <c r="G1227">
        <v>2172</v>
      </c>
      <c r="H1227" s="119"/>
      <c r="I1227" s="119"/>
      <c r="J1227" s="119"/>
      <c r="K1227" s="119"/>
      <c r="L1227" s="53"/>
      <c r="M1227" s="127"/>
    </row>
    <row r="1228" spans="1:13">
      <c r="A1228" s="118">
        <v>1386</v>
      </c>
      <c r="B1228" s="53" t="s">
        <v>158</v>
      </c>
      <c r="C1228" s="83">
        <v>1376</v>
      </c>
      <c r="D1228" s="123">
        <v>40390</v>
      </c>
      <c r="E1228" s="198">
        <f>VLOOKUP(A1228,'Membership Details'!C:J,8,FALSE)</f>
        <v>37986</v>
      </c>
      <c r="F1228" s="198" t="b">
        <f t="shared" si="19"/>
        <v>1</v>
      </c>
      <c r="G1228">
        <v>1651</v>
      </c>
      <c r="H1228" s="119"/>
      <c r="I1228" s="119"/>
      <c r="J1228" s="119"/>
      <c r="K1228" s="119"/>
      <c r="L1228" s="53"/>
      <c r="M1228" s="127"/>
    </row>
    <row r="1229" spans="1:13">
      <c r="A1229" s="118">
        <v>1387</v>
      </c>
      <c r="B1229" s="53" t="s">
        <v>158</v>
      </c>
      <c r="C1229" s="83">
        <v>1377</v>
      </c>
      <c r="D1229" s="123">
        <v>40390</v>
      </c>
      <c r="E1229" s="198">
        <f>VLOOKUP(A1229,'Membership Details'!C:J,8,FALSE)</f>
        <v>37590</v>
      </c>
      <c r="F1229" s="198" t="b">
        <f t="shared" si="19"/>
        <v>1</v>
      </c>
      <c r="G1229">
        <v>1632</v>
      </c>
      <c r="H1229" s="119"/>
      <c r="I1229" s="119"/>
      <c r="J1229" s="119"/>
      <c r="K1229" s="119"/>
      <c r="L1229" s="53"/>
      <c r="M1229" s="127"/>
    </row>
    <row r="1230" spans="1:13">
      <c r="A1230" s="118">
        <v>1388</v>
      </c>
      <c r="B1230" s="53" t="s">
        <v>158</v>
      </c>
      <c r="C1230" s="83">
        <v>1378</v>
      </c>
      <c r="D1230" s="123">
        <v>40390</v>
      </c>
      <c r="E1230" s="198">
        <f>VLOOKUP(A1230,'Membership Details'!C:J,8,FALSE)</f>
        <v>37866</v>
      </c>
      <c r="F1230" s="198" t="b">
        <f t="shared" si="19"/>
        <v>1</v>
      </c>
      <c r="G1230">
        <v>1828</v>
      </c>
      <c r="H1230" s="119"/>
      <c r="I1230" s="119"/>
      <c r="J1230" s="119"/>
      <c r="K1230" s="119"/>
      <c r="L1230" s="53"/>
      <c r="M1230" s="127"/>
    </row>
    <row r="1231" spans="1:13">
      <c r="A1231" s="118">
        <v>1389</v>
      </c>
      <c r="B1231" s="53" t="s">
        <v>158</v>
      </c>
      <c r="C1231" s="83">
        <v>1380</v>
      </c>
      <c r="D1231" s="123">
        <v>40390</v>
      </c>
      <c r="E1231" s="198">
        <f>VLOOKUP(A1231,'Membership Details'!C:J,8,FALSE)</f>
        <v>39707</v>
      </c>
      <c r="F1231" s="198" t="b">
        <f t="shared" si="19"/>
        <v>1</v>
      </c>
      <c r="G1231">
        <v>924</v>
      </c>
      <c r="H1231" s="119"/>
      <c r="I1231" s="119"/>
      <c r="J1231" s="119"/>
      <c r="K1231" s="119"/>
      <c r="L1231" s="53"/>
      <c r="M1231" s="127"/>
    </row>
    <row r="1232" spans="1:13">
      <c r="A1232" s="118">
        <v>1390</v>
      </c>
      <c r="B1232" s="53" t="s">
        <v>158</v>
      </c>
      <c r="C1232" s="83">
        <v>1383</v>
      </c>
      <c r="D1232" s="123">
        <v>40390</v>
      </c>
      <c r="E1232" s="198">
        <f>VLOOKUP(A1232,'Membership Details'!C:J,8,FALSE)</f>
        <v>37652</v>
      </c>
      <c r="F1232" s="198" t="b">
        <f t="shared" si="19"/>
        <v>1</v>
      </c>
      <c r="G1232">
        <v>1132</v>
      </c>
      <c r="H1232" s="119"/>
      <c r="I1232" s="119"/>
      <c r="J1232" s="119"/>
      <c r="K1232" s="119"/>
      <c r="L1232" s="53"/>
      <c r="M1232" s="127"/>
    </row>
    <row r="1233" spans="1:13">
      <c r="A1233" s="118">
        <v>1391</v>
      </c>
      <c r="B1233" s="53" t="s">
        <v>158</v>
      </c>
      <c r="C1233" s="83">
        <v>1384</v>
      </c>
      <c r="D1233" s="123">
        <v>40390</v>
      </c>
      <c r="E1233" s="198">
        <f>VLOOKUP(A1233,'Membership Details'!C:J,8,FALSE)</f>
        <v>39707</v>
      </c>
      <c r="F1233" s="198" t="b">
        <f t="shared" si="19"/>
        <v>1</v>
      </c>
      <c r="G1233">
        <v>3205.17</v>
      </c>
      <c r="H1233" s="119"/>
      <c r="I1233" s="119"/>
      <c r="J1233" s="119"/>
      <c r="K1233" s="119"/>
      <c r="L1233" s="53"/>
      <c r="M1233" s="127"/>
    </row>
    <row r="1234" spans="1:13">
      <c r="A1234" s="118">
        <v>1392</v>
      </c>
      <c r="B1234" s="53" t="s">
        <v>158</v>
      </c>
      <c r="C1234" s="83">
        <v>1385</v>
      </c>
      <c r="D1234" s="123">
        <v>40390</v>
      </c>
      <c r="E1234" s="198">
        <f>VLOOKUP(A1234,'Membership Details'!C:J,8,FALSE)</f>
        <v>39707</v>
      </c>
      <c r="F1234" s="198" t="b">
        <f t="shared" si="19"/>
        <v>1</v>
      </c>
      <c r="G1234">
        <v>36218</v>
      </c>
      <c r="H1234" s="119"/>
      <c r="I1234" s="119"/>
      <c r="J1234" s="119"/>
      <c r="K1234" s="119"/>
      <c r="L1234" s="53"/>
      <c r="M1234" s="127"/>
    </row>
    <row r="1235" spans="1:13">
      <c r="A1235" s="118">
        <v>1393</v>
      </c>
      <c r="B1235" s="53" t="s">
        <v>158</v>
      </c>
      <c r="C1235" s="83">
        <v>1386</v>
      </c>
      <c r="D1235" s="123">
        <v>40390</v>
      </c>
      <c r="E1235" s="198">
        <f>VLOOKUP(A1235,'Membership Details'!C:J,8,FALSE)</f>
        <v>37103</v>
      </c>
      <c r="F1235" s="198" t="b">
        <f t="shared" si="19"/>
        <v>1</v>
      </c>
      <c r="G1235">
        <v>4558</v>
      </c>
      <c r="H1235" s="119"/>
      <c r="I1235" s="119"/>
      <c r="J1235" s="119"/>
      <c r="K1235" s="119"/>
      <c r="L1235" s="53"/>
      <c r="M1235" s="127"/>
    </row>
    <row r="1236" spans="1:13">
      <c r="A1236" s="118">
        <v>1394</v>
      </c>
      <c r="B1236" s="53" t="s">
        <v>158</v>
      </c>
      <c r="C1236" s="83">
        <v>1387</v>
      </c>
      <c r="D1236" s="123">
        <v>40390</v>
      </c>
      <c r="E1236" s="198">
        <f>VLOOKUP(A1236,'Membership Details'!C:J,8,FALSE)</f>
        <v>37103</v>
      </c>
      <c r="F1236" s="198" t="b">
        <f t="shared" si="19"/>
        <v>1</v>
      </c>
      <c r="G1236">
        <v>4355</v>
      </c>
      <c r="H1236" s="119"/>
      <c r="I1236" s="119"/>
      <c r="J1236" s="119"/>
      <c r="K1236" s="119"/>
      <c r="L1236" s="53"/>
      <c r="M1236" s="127"/>
    </row>
    <row r="1237" spans="1:13">
      <c r="A1237" s="118">
        <v>1395</v>
      </c>
      <c r="B1237" s="53" t="s">
        <v>158</v>
      </c>
      <c r="C1237" s="83">
        <v>1388</v>
      </c>
      <c r="D1237" s="123">
        <v>40390</v>
      </c>
      <c r="E1237" s="198">
        <f>VLOOKUP(A1237,'Membership Details'!C:J,8,FALSE)</f>
        <v>37103</v>
      </c>
      <c r="F1237" s="198" t="b">
        <f t="shared" si="19"/>
        <v>1</v>
      </c>
      <c r="G1237">
        <v>348</v>
      </c>
      <c r="H1237" s="119"/>
      <c r="I1237" s="119"/>
      <c r="J1237" s="119"/>
      <c r="K1237" s="119"/>
      <c r="L1237" s="53"/>
      <c r="M1237" s="127"/>
    </row>
    <row r="1238" spans="1:13">
      <c r="A1238" s="118">
        <v>1396</v>
      </c>
      <c r="B1238" s="53" t="s">
        <v>158</v>
      </c>
      <c r="C1238" s="83">
        <v>1389</v>
      </c>
      <c r="D1238" s="123">
        <v>40390</v>
      </c>
      <c r="E1238" s="198">
        <f>VLOOKUP(A1238,'Membership Details'!C:J,8,FALSE)</f>
        <v>39707</v>
      </c>
      <c r="F1238" s="198" t="b">
        <f t="shared" si="19"/>
        <v>1</v>
      </c>
      <c r="G1238">
        <v>509</v>
      </c>
      <c r="H1238" s="119"/>
      <c r="I1238" s="119"/>
      <c r="J1238" s="119"/>
      <c r="K1238" s="119"/>
      <c r="L1238" s="53"/>
      <c r="M1238" s="127"/>
    </row>
    <row r="1239" spans="1:13">
      <c r="A1239" s="118">
        <v>1397</v>
      </c>
      <c r="B1239" s="53" t="s">
        <v>158</v>
      </c>
      <c r="C1239" s="83">
        <v>1390</v>
      </c>
      <c r="D1239" s="123">
        <v>40390</v>
      </c>
      <c r="E1239" s="198">
        <f>VLOOKUP(A1239,'Membership Details'!C:J,8,FALSE)</f>
        <v>36982</v>
      </c>
      <c r="F1239" s="198" t="b">
        <f t="shared" si="19"/>
        <v>1</v>
      </c>
      <c r="G1239">
        <v>1054</v>
      </c>
      <c r="H1239" s="119"/>
      <c r="I1239" s="119"/>
      <c r="J1239" s="119"/>
      <c r="K1239" s="119"/>
      <c r="L1239" s="53"/>
      <c r="M1239" s="127"/>
    </row>
    <row r="1240" spans="1:13">
      <c r="A1240" s="118">
        <v>1398</v>
      </c>
      <c r="B1240" s="53" t="s">
        <v>158</v>
      </c>
      <c r="C1240" s="83">
        <v>1391</v>
      </c>
      <c r="D1240" s="123">
        <v>40390</v>
      </c>
      <c r="E1240" s="198">
        <f>VLOOKUP(A1240,'Membership Details'!C:J,8,FALSE)</f>
        <v>39707</v>
      </c>
      <c r="F1240" s="198" t="b">
        <f t="shared" si="19"/>
        <v>1</v>
      </c>
      <c r="G1240">
        <v>155</v>
      </c>
      <c r="H1240" s="119"/>
      <c r="I1240" s="119"/>
      <c r="J1240" s="119"/>
      <c r="K1240" s="119"/>
      <c r="L1240" s="53"/>
      <c r="M1240" s="127"/>
    </row>
    <row r="1241" spans="1:13">
      <c r="A1241" s="118">
        <v>1399</v>
      </c>
      <c r="B1241" s="53" t="s">
        <v>158</v>
      </c>
      <c r="C1241" s="83">
        <v>1392</v>
      </c>
      <c r="D1241" s="123">
        <v>40390</v>
      </c>
      <c r="E1241" s="198">
        <f>VLOOKUP(A1241,'Membership Details'!C:J,8,FALSE)</f>
        <v>39081</v>
      </c>
      <c r="F1241" s="198" t="b">
        <f t="shared" si="19"/>
        <v>1</v>
      </c>
      <c r="G1241">
        <v>7917.8</v>
      </c>
      <c r="H1241" s="119"/>
      <c r="I1241" s="119"/>
      <c r="J1241" s="119"/>
      <c r="K1241" s="119"/>
      <c r="L1241" s="53"/>
      <c r="M1241" s="127"/>
    </row>
    <row r="1242" spans="1:13">
      <c r="A1242" s="118">
        <v>150</v>
      </c>
      <c r="B1242" s="53" t="s">
        <v>158</v>
      </c>
      <c r="C1242" s="83">
        <v>1393</v>
      </c>
      <c r="D1242" s="123">
        <v>40390</v>
      </c>
      <c r="E1242" s="198">
        <f>VLOOKUP(A1242,'Membership Details'!C:J,8,FALSE)</f>
        <v>36982</v>
      </c>
      <c r="F1242" s="198" t="b">
        <f t="shared" si="19"/>
        <v>1</v>
      </c>
      <c r="G1242">
        <v>4646</v>
      </c>
      <c r="H1242" s="119"/>
      <c r="I1242" s="119"/>
      <c r="J1242" s="119"/>
      <c r="K1242" s="119"/>
      <c r="L1242" s="53"/>
      <c r="M1242" s="127"/>
    </row>
    <row r="1243" spans="1:13">
      <c r="A1243" s="118">
        <v>1401</v>
      </c>
      <c r="B1243" s="53" t="s">
        <v>158</v>
      </c>
      <c r="C1243" s="83">
        <v>1394</v>
      </c>
      <c r="D1243" s="123">
        <v>40390</v>
      </c>
      <c r="E1243" s="198">
        <f>VLOOKUP(A1243,'Membership Details'!C:J,8,FALSE)</f>
        <v>39707</v>
      </c>
      <c r="F1243" s="198" t="b">
        <f t="shared" si="19"/>
        <v>1</v>
      </c>
      <c r="G1243">
        <v>215</v>
      </c>
      <c r="H1243" s="119"/>
      <c r="I1243" s="119"/>
      <c r="J1243" s="119"/>
      <c r="K1243" s="119"/>
      <c r="L1243" s="53"/>
      <c r="M1243" s="127"/>
    </row>
    <row r="1244" spans="1:13">
      <c r="A1244" s="118">
        <v>714</v>
      </c>
      <c r="B1244" s="53" t="s">
        <v>158</v>
      </c>
      <c r="C1244" s="83">
        <v>1395</v>
      </c>
      <c r="D1244" s="123">
        <v>40390</v>
      </c>
      <c r="E1244" s="198">
        <f>VLOOKUP(A1244,'Membership Details'!C:J,8,FALSE)</f>
        <v>36982</v>
      </c>
      <c r="F1244" s="198" t="b">
        <f t="shared" si="19"/>
        <v>1</v>
      </c>
      <c r="G1244">
        <v>2810</v>
      </c>
      <c r="H1244" s="119"/>
      <c r="I1244" s="119"/>
      <c r="J1244" s="119"/>
      <c r="K1244" s="119"/>
      <c r="L1244" s="53"/>
      <c r="M1244" s="127"/>
    </row>
    <row r="1245" spans="1:13">
      <c r="A1245" s="118">
        <v>229</v>
      </c>
      <c r="B1245" s="53" t="s">
        <v>158</v>
      </c>
      <c r="C1245" s="83">
        <v>1396</v>
      </c>
      <c r="D1245" s="123">
        <v>40390</v>
      </c>
      <c r="E1245" s="198">
        <f>VLOOKUP(A1245,'Membership Details'!C:J,8,FALSE)</f>
        <v>36982</v>
      </c>
      <c r="F1245" s="198" t="b">
        <f t="shared" si="19"/>
        <v>1</v>
      </c>
      <c r="G1245">
        <v>753</v>
      </c>
      <c r="H1245" s="119"/>
      <c r="I1245" s="119"/>
      <c r="J1245" s="119"/>
      <c r="K1245" s="119"/>
      <c r="L1245" s="53"/>
      <c r="M1245" s="127"/>
    </row>
    <row r="1246" spans="1:13">
      <c r="A1246" s="118">
        <v>1403</v>
      </c>
      <c r="B1246" s="53" t="s">
        <v>158</v>
      </c>
      <c r="C1246" s="83">
        <v>1397</v>
      </c>
      <c r="D1246" s="123">
        <v>40390</v>
      </c>
      <c r="E1246" s="198">
        <f>VLOOKUP(A1246,'Membership Details'!C:J,8,FALSE)</f>
        <v>36982</v>
      </c>
      <c r="F1246" s="198" t="b">
        <f t="shared" si="19"/>
        <v>1</v>
      </c>
      <c r="G1246">
        <v>1148</v>
      </c>
      <c r="H1246" s="119"/>
      <c r="I1246" s="119"/>
      <c r="J1246" s="119"/>
      <c r="K1246" s="119"/>
      <c r="L1246" s="53"/>
      <c r="M1246" s="127"/>
    </row>
    <row r="1247" spans="1:13">
      <c r="A1247" s="118">
        <v>1404</v>
      </c>
      <c r="B1247" s="53" t="s">
        <v>158</v>
      </c>
      <c r="C1247" s="83">
        <v>1398</v>
      </c>
      <c r="D1247" s="123">
        <v>40390</v>
      </c>
      <c r="E1247" s="198">
        <f>VLOOKUP(A1247,'Membership Details'!C:J,8,FALSE)</f>
        <v>37866</v>
      </c>
      <c r="F1247" s="198" t="b">
        <f t="shared" si="19"/>
        <v>1</v>
      </c>
      <c r="G1247">
        <v>1555</v>
      </c>
      <c r="H1247" s="119"/>
      <c r="I1247" s="119"/>
      <c r="J1247" s="119"/>
      <c r="K1247" s="119"/>
      <c r="L1247" s="53"/>
      <c r="M1247" s="127"/>
    </row>
    <row r="1248" spans="1:13">
      <c r="A1248" s="118">
        <v>1405</v>
      </c>
      <c r="B1248" s="53" t="s">
        <v>158</v>
      </c>
      <c r="C1248" s="83">
        <v>1399</v>
      </c>
      <c r="D1248" s="123">
        <v>40390</v>
      </c>
      <c r="E1248" s="198">
        <f>VLOOKUP(A1248,'Membership Details'!C:J,8,FALSE)</f>
        <v>38489</v>
      </c>
      <c r="F1248" s="198" t="b">
        <f t="shared" si="19"/>
        <v>1</v>
      </c>
      <c r="G1248">
        <v>991</v>
      </c>
      <c r="H1248" s="119"/>
      <c r="I1248" s="119"/>
      <c r="J1248" s="119"/>
      <c r="K1248" s="119"/>
      <c r="L1248" s="53"/>
      <c r="M1248" s="127"/>
    </row>
    <row r="1249" spans="1:13">
      <c r="A1249" s="118">
        <v>1406</v>
      </c>
      <c r="B1249" s="53" t="s">
        <v>158</v>
      </c>
      <c r="C1249" s="83">
        <v>1400</v>
      </c>
      <c r="D1249" s="123">
        <v>40390</v>
      </c>
      <c r="E1249" s="198">
        <f>VLOOKUP(A1249,'Membership Details'!C:J,8,FALSE)</f>
        <v>39707</v>
      </c>
      <c r="F1249" s="198" t="b">
        <f t="shared" si="19"/>
        <v>1</v>
      </c>
      <c r="G1249">
        <v>315</v>
      </c>
      <c r="H1249" s="119"/>
      <c r="I1249" s="119"/>
      <c r="J1249" s="119"/>
      <c r="K1249" s="119"/>
      <c r="L1249" s="53"/>
      <c r="M1249" s="127"/>
    </row>
    <row r="1250" spans="1:13">
      <c r="A1250" s="118">
        <v>1407</v>
      </c>
      <c r="B1250" s="53" t="s">
        <v>158</v>
      </c>
      <c r="C1250" s="83">
        <v>1401</v>
      </c>
      <c r="D1250" s="123">
        <v>40390</v>
      </c>
      <c r="E1250" s="198">
        <f>VLOOKUP(A1250,'Membership Details'!C:J,8,FALSE)</f>
        <v>39707</v>
      </c>
      <c r="F1250" s="198" t="b">
        <f t="shared" si="19"/>
        <v>1</v>
      </c>
      <c r="G1250">
        <v>60</v>
      </c>
      <c r="H1250" s="119"/>
      <c r="I1250" s="119"/>
      <c r="J1250" s="119"/>
      <c r="K1250" s="119"/>
      <c r="L1250" s="53"/>
      <c r="M1250" s="127"/>
    </row>
    <row r="1251" spans="1:13">
      <c r="A1251" s="118">
        <v>1408</v>
      </c>
      <c r="B1251" s="53" t="s">
        <v>158</v>
      </c>
      <c r="C1251" s="83">
        <v>1402</v>
      </c>
      <c r="D1251" s="123">
        <v>40390</v>
      </c>
      <c r="E1251" s="198">
        <f>VLOOKUP(A1251,'Membership Details'!C:J,8,FALSE)</f>
        <v>39707</v>
      </c>
      <c r="F1251" s="198" t="b">
        <f t="shared" si="19"/>
        <v>1</v>
      </c>
      <c r="G1251">
        <v>27301</v>
      </c>
      <c r="H1251" s="119"/>
      <c r="I1251" s="119"/>
      <c r="J1251" s="119"/>
      <c r="K1251" s="119"/>
      <c r="L1251" s="53"/>
      <c r="M1251" s="127"/>
    </row>
    <row r="1252" spans="1:13">
      <c r="A1252" s="118">
        <v>1409</v>
      </c>
      <c r="B1252" s="53" t="s">
        <v>158</v>
      </c>
      <c r="C1252" s="83">
        <v>1403</v>
      </c>
      <c r="D1252" s="123">
        <v>40390</v>
      </c>
      <c r="E1252" s="198">
        <f>VLOOKUP(A1252,'Membership Details'!C:J,8,FALSE)</f>
        <v>36982</v>
      </c>
      <c r="F1252" s="198" t="b">
        <f t="shared" si="19"/>
        <v>1</v>
      </c>
      <c r="G1252">
        <v>6607</v>
      </c>
      <c r="H1252" s="119"/>
      <c r="I1252" s="119"/>
      <c r="J1252" s="119"/>
      <c r="K1252" s="119"/>
      <c r="L1252" s="53"/>
      <c r="M1252" s="127"/>
    </row>
    <row r="1253" spans="1:13">
      <c r="A1253" s="118">
        <v>1410</v>
      </c>
      <c r="B1253" s="53" t="s">
        <v>158</v>
      </c>
      <c r="C1253" s="83">
        <v>1404</v>
      </c>
      <c r="D1253" s="123">
        <v>40390</v>
      </c>
      <c r="E1253" s="198">
        <f>VLOOKUP(A1253,'Membership Details'!C:J,8,FALSE)</f>
        <v>39707</v>
      </c>
      <c r="F1253" s="198" t="b">
        <f t="shared" si="19"/>
        <v>1</v>
      </c>
      <c r="G1253">
        <v>236</v>
      </c>
      <c r="H1253" s="119"/>
      <c r="I1253" s="119"/>
      <c r="J1253" s="119"/>
      <c r="K1253" s="119"/>
      <c r="L1253" s="53"/>
      <c r="M1253" s="127"/>
    </row>
    <row r="1254" spans="1:13">
      <c r="A1254" s="118">
        <v>1411</v>
      </c>
      <c r="B1254" s="53" t="s">
        <v>158</v>
      </c>
      <c r="C1254" s="83">
        <v>1406</v>
      </c>
      <c r="D1254" s="123">
        <v>40390</v>
      </c>
      <c r="E1254" s="198">
        <f>VLOOKUP(A1254,'Membership Details'!C:J,8,FALSE)</f>
        <v>36982</v>
      </c>
      <c r="F1254" s="198" t="b">
        <f t="shared" si="19"/>
        <v>1</v>
      </c>
      <c r="G1254">
        <v>525</v>
      </c>
      <c r="H1254" s="119"/>
      <c r="I1254" s="119"/>
      <c r="J1254" s="119"/>
      <c r="K1254" s="119"/>
      <c r="L1254" s="53"/>
      <c r="M1254" s="127"/>
    </row>
    <row r="1255" spans="1:13">
      <c r="A1255" s="118">
        <v>1413</v>
      </c>
      <c r="B1255" s="53" t="s">
        <v>158</v>
      </c>
      <c r="C1255" s="83">
        <v>1408</v>
      </c>
      <c r="D1255" s="123">
        <v>40390</v>
      </c>
      <c r="E1255" s="198">
        <f>VLOOKUP(A1255,'Membership Details'!C:J,8,FALSE)</f>
        <v>39707</v>
      </c>
      <c r="F1255" s="198" t="b">
        <f t="shared" si="19"/>
        <v>1</v>
      </c>
      <c r="G1255">
        <v>484</v>
      </c>
      <c r="H1255" s="119"/>
      <c r="I1255" s="119"/>
      <c r="J1255" s="119"/>
      <c r="K1255" s="119"/>
      <c r="L1255" s="53"/>
      <c r="M1255" s="127"/>
    </row>
    <row r="1256" spans="1:13">
      <c r="A1256" s="118">
        <v>1414</v>
      </c>
      <c r="B1256" s="53" t="s">
        <v>158</v>
      </c>
      <c r="C1256" s="83">
        <v>1409</v>
      </c>
      <c r="D1256" s="123">
        <v>40390</v>
      </c>
      <c r="E1256" s="198">
        <f>VLOOKUP(A1256,'Membership Details'!C:J,8,FALSE)</f>
        <v>37986</v>
      </c>
      <c r="F1256" s="198" t="b">
        <f t="shared" si="19"/>
        <v>1</v>
      </c>
      <c r="G1256">
        <v>510</v>
      </c>
      <c r="H1256" s="119"/>
      <c r="I1256" s="119"/>
      <c r="J1256" s="119"/>
      <c r="K1256" s="119"/>
      <c r="L1256" s="53"/>
      <c r="M1256" s="127"/>
    </row>
    <row r="1257" spans="1:13">
      <c r="A1257" s="118">
        <v>1415</v>
      </c>
      <c r="B1257" s="53" t="s">
        <v>158</v>
      </c>
      <c r="C1257" s="83">
        <v>1410</v>
      </c>
      <c r="D1257" s="123">
        <v>40390</v>
      </c>
      <c r="E1257" s="198">
        <f>VLOOKUP(A1257,'Membership Details'!C:J,8,FALSE)</f>
        <v>36982</v>
      </c>
      <c r="F1257" s="198" t="b">
        <f t="shared" si="19"/>
        <v>1</v>
      </c>
      <c r="G1257">
        <v>2774</v>
      </c>
      <c r="H1257" s="119"/>
      <c r="I1257" s="119"/>
      <c r="J1257" s="119"/>
      <c r="K1257" s="119"/>
      <c r="L1257" s="53"/>
      <c r="M1257" s="127"/>
    </row>
    <row r="1258" spans="1:13">
      <c r="A1258" s="118">
        <v>1416</v>
      </c>
      <c r="B1258" s="53" t="s">
        <v>158</v>
      </c>
      <c r="C1258" s="83">
        <v>1411</v>
      </c>
      <c r="D1258" s="123">
        <v>40390</v>
      </c>
      <c r="E1258" s="198">
        <f>VLOOKUP(A1258,'Membership Details'!C:J,8,FALSE)</f>
        <v>36982</v>
      </c>
      <c r="F1258" s="198" t="b">
        <f t="shared" si="19"/>
        <v>1</v>
      </c>
      <c r="G1258">
        <v>1248</v>
      </c>
      <c r="H1258" s="119"/>
      <c r="I1258" s="119"/>
      <c r="J1258" s="119"/>
      <c r="K1258" s="119"/>
      <c r="L1258" s="53"/>
      <c r="M1258" s="127"/>
    </row>
    <row r="1259" spans="1:13">
      <c r="A1259" s="118">
        <v>1417</v>
      </c>
      <c r="B1259" s="53" t="s">
        <v>158</v>
      </c>
      <c r="C1259" s="83">
        <v>1412</v>
      </c>
      <c r="D1259" s="123">
        <v>40390</v>
      </c>
      <c r="E1259" s="198">
        <f>VLOOKUP(A1259,'Membership Details'!C:J,8,FALSE)</f>
        <v>36982</v>
      </c>
      <c r="F1259" s="198" t="b">
        <f t="shared" si="19"/>
        <v>1</v>
      </c>
      <c r="G1259">
        <v>6984</v>
      </c>
      <c r="H1259" s="119"/>
      <c r="I1259" s="119"/>
      <c r="J1259" s="119"/>
      <c r="K1259" s="119"/>
      <c r="L1259" s="53"/>
      <c r="M1259" s="127"/>
    </row>
    <row r="1260" spans="1:13">
      <c r="A1260" s="118">
        <v>1418</v>
      </c>
      <c r="B1260" s="53" t="s">
        <v>158</v>
      </c>
      <c r="C1260" s="83">
        <v>1413</v>
      </c>
      <c r="D1260" s="123">
        <v>40390</v>
      </c>
      <c r="E1260" s="198">
        <f>VLOOKUP(A1260,'Membership Details'!C:J,8,FALSE)</f>
        <v>36982</v>
      </c>
      <c r="F1260" s="198" t="b">
        <f t="shared" si="19"/>
        <v>1</v>
      </c>
      <c r="G1260">
        <v>25348</v>
      </c>
      <c r="H1260" s="119"/>
      <c r="I1260" s="119"/>
      <c r="J1260" s="119"/>
      <c r="K1260" s="119"/>
      <c r="L1260" s="53"/>
      <c r="M1260" s="127"/>
    </row>
    <row r="1261" spans="1:13">
      <c r="A1261" s="118">
        <v>1419</v>
      </c>
      <c r="B1261" s="53" t="s">
        <v>158</v>
      </c>
      <c r="C1261" s="83">
        <v>1414</v>
      </c>
      <c r="D1261" s="123">
        <v>40390</v>
      </c>
      <c r="E1261" s="198">
        <f>VLOOKUP(A1261,'Membership Details'!C:J,8,FALSE)</f>
        <v>39707</v>
      </c>
      <c r="F1261" s="198" t="b">
        <f t="shared" si="19"/>
        <v>1</v>
      </c>
      <c r="G1261">
        <v>4354</v>
      </c>
      <c r="H1261" s="119"/>
      <c r="I1261" s="119"/>
      <c r="J1261" s="119"/>
      <c r="K1261" s="119"/>
      <c r="L1261" s="53"/>
      <c r="M1261" s="127"/>
    </row>
    <row r="1262" spans="1:13">
      <c r="A1262" s="118">
        <v>1420</v>
      </c>
      <c r="B1262" s="53" t="s">
        <v>158</v>
      </c>
      <c r="C1262" s="83">
        <v>1415</v>
      </c>
      <c r="D1262" s="123">
        <v>40390</v>
      </c>
      <c r="E1262" s="198">
        <f>VLOOKUP(A1262,'Membership Details'!C:J,8,FALSE)</f>
        <v>37996</v>
      </c>
      <c r="F1262" s="198" t="b">
        <f t="shared" si="19"/>
        <v>1</v>
      </c>
      <c r="G1262">
        <v>2521</v>
      </c>
      <c r="H1262" s="119"/>
      <c r="I1262" s="119"/>
      <c r="J1262" s="119"/>
      <c r="K1262" s="119"/>
      <c r="L1262" s="53"/>
      <c r="M1262" s="127"/>
    </row>
    <row r="1263" spans="1:13">
      <c r="A1263" s="118">
        <v>1421</v>
      </c>
      <c r="B1263" s="53" t="s">
        <v>158</v>
      </c>
      <c r="C1263" s="83">
        <v>1416</v>
      </c>
      <c r="D1263" s="123">
        <v>40390</v>
      </c>
      <c r="E1263" s="198">
        <f>VLOOKUP(A1263,'Membership Details'!C:J,8,FALSE)</f>
        <v>38866</v>
      </c>
      <c r="F1263" s="198" t="b">
        <f t="shared" si="19"/>
        <v>1</v>
      </c>
      <c r="G1263">
        <v>350</v>
      </c>
      <c r="H1263" s="119"/>
      <c r="I1263" s="119"/>
      <c r="J1263" s="119"/>
      <c r="K1263" s="119"/>
      <c r="L1263" s="53"/>
      <c r="M1263" s="127"/>
    </row>
    <row r="1264" spans="1:13">
      <c r="A1264" s="118">
        <v>1422</v>
      </c>
      <c r="B1264" s="53" t="s">
        <v>158</v>
      </c>
      <c r="C1264" s="83">
        <v>1417</v>
      </c>
      <c r="D1264" s="123">
        <v>40390</v>
      </c>
      <c r="E1264" s="198">
        <f>VLOOKUP(A1264,'Membership Details'!C:J,8,FALSE)</f>
        <v>39707</v>
      </c>
      <c r="F1264" s="198" t="b">
        <f t="shared" si="19"/>
        <v>1</v>
      </c>
      <c r="G1264">
        <v>384</v>
      </c>
      <c r="H1264" s="119"/>
      <c r="I1264" s="119"/>
      <c r="J1264" s="119"/>
      <c r="K1264" s="119"/>
      <c r="L1264" s="53"/>
      <c r="M1264" s="127"/>
    </row>
    <row r="1265" spans="1:13">
      <c r="A1265" s="118">
        <v>1423</v>
      </c>
      <c r="B1265" s="53" t="s">
        <v>158</v>
      </c>
      <c r="C1265" s="83">
        <v>1418</v>
      </c>
      <c r="D1265" s="123">
        <v>40390</v>
      </c>
      <c r="E1265" s="198">
        <f>VLOOKUP(A1265,'Membership Details'!C:J,8,FALSE)</f>
        <v>39081</v>
      </c>
      <c r="F1265" s="198" t="b">
        <f t="shared" si="19"/>
        <v>1</v>
      </c>
      <c r="G1265">
        <v>496</v>
      </c>
      <c r="H1265" s="119"/>
      <c r="I1265" s="119"/>
      <c r="J1265" s="119"/>
      <c r="K1265" s="119"/>
      <c r="L1265" s="53"/>
      <c r="M1265" s="127"/>
    </row>
    <row r="1266" spans="1:13">
      <c r="A1266" s="118">
        <v>1424</v>
      </c>
      <c r="B1266" s="53" t="s">
        <v>158</v>
      </c>
      <c r="C1266" s="83">
        <v>1419</v>
      </c>
      <c r="D1266" s="123">
        <v>40390</v>
      </c>
      <c r="E1266" s="198">
        <f>VLOOKUP(A1266,'Membership Details'!C:J,8,FALSE)</f>
        <v>36982</v>
      </c>
      <c r="F1266" s="198" t="b">
        <f t="shared" si="19"/>
        <v>1</v>
      </c>
      <c r="G1266">
        <v>344</v>
      </c>
      <c r="H1266" s="119"/>
      <c r="I1266" s="119"/>
      <c r="J1266" s="119"/>
      <c r="K1266" s="119"/>
      <c r="L1266" s="53"/>
      <c r="M1266" s="127"/>
    </row>
    <row r="1267" spans="1:13">
      <c r="A1267" s="118">
        <v>1425</v>
      </c>
      <c r="B1267" s="53" t="s">
        <v>158</v>
      </c>
      <c r="C1267" s="83">
        <v>1420</v>
      </c>
      <c r="D1267" s="123">
        <v>40390</v>
      </c>
      <c r="E1267" s="198">
        <f>VLOOKUP(A1267,'Membership Details'!C:J,8,FALSE)</f>
        <v>36982</v>
      </c>
      <c r="F1267" s="198" t="b">
        <f t="shared" si="19"/>
        <v>1</v>
      </c>
      <c r="G1267">
        <v>1407</v>
      </c>
      <c r="H1267" s="119"/>
      <c r="I1267" s="119"/>
      <c r="J1267" s="119"/>
      <c r="K1267" s="119"/>
      <c r="L1267" s="53"/>
      <c r="M1267" s="127"/>
    </row>
    <row r="1268" spans="1:13">
      <c r="A1268" s="118">
        <v>1426</v>
      </c>
      <c r="B1268" s="53" t="s">
        <v>158</v>
      </c>
      <c r="C1268" s="83">
        <v>1421</v>
      </c>
      <c r="D1268" s="123">
        <v>40390</v>
      </c>
      <c r="E1268" s="198">
        <f>VLOOKUP(A1268,'Membership Details'!C:J,8,FALSE)</f>
        <v>39707</v>
      </c>
      <c r="F1268" s="198" t="b">
        <f t="shared" si="19"/>
        <v>1</v>
      </c>
      <c r="G1268">
        <v>389</v>
      </c>
      <c r="H1268" s="119"/>
      <c r="I1268" s="119"/>
      <c r="J1268" s="119"/>
      <c r="K1268" s="119"/>
      <c r="L1268" s="53"/>
      <c r="M1268" s="127"/>
    </row>
    <row r="1269" spans="1:13">
      <c r="A1269" s="118">
        <v>1427</v>
      </c>
      <c r="B1269" s="53" t="s">
        <v>158</v>
      </c>
      <c r="C1269" s="83">
        <v>1422</v>
      </c>
      <c r="D1269" s="123">
        <v>40390</v>
      </c>
      <c r="E1269" s="198">
        <f>VLOOKUP(A1269,'Membership Details'!C:J,8,FALSE)</f>
        <v>39707</v>
      </c>
      <c r="F1269" s="198" t="b">
        <f t="shared" si="19"/>
        <v>1</v>
      </c>
      <c r="G1269">
        <v>1966</v>
      </c>
      <c r="H1269" s="119"/>
      <c r="I1269" s="119"/>
      <c r="J1269" s="119"/>
      <c r="K1269" s="119"/>
      <c r="L1269" s="53"/>
      <c r="M1269" s="127"/>
    </row>
    <row r="1270" spans="1:13">
      <c r="A1270" s="118">
        <v>1428</v>
      </c>
      <c r="B1270" s="53" t="s">
        <v>158</v>
      </c>
      <c r="C1270" s="83">
        <v>1423</v>
      </c>
      <c r="D1270" s="123">
        <v>40390</v>
      </c>
      <c r="E1270" s="198">
        <f>VLOOKUP(A1270,'Membership Details'!C:J,8,FALSE)</f>
        <v>39707</v>
      </c>
      <c r="F1270" s="198" t="b">
        <f t="shared" si="19"/>
        <v>1</v>
      </c>
      <c r="G1270">
        <v>675</v>
      </c>
      <c r="H1270" s="119"/>
      <c r="I1270" s="119"/>
      <c r="J1270" s="119"/>
      <c r="K1270" s="119"/>
      <c r="L1270" s="53"/>
      <c r="M1270" s="127"/>
    </row>
    <row r="1271" spans="1:13">
      <c r="A1271" s="118">
        <v>1429</v>
      </c>
      <c r="B1271" s="53" t="s">
        <v>158</v>
      </c>
      <c r="C1271" s="83">
        <v>1424</v>
      </c>
      <c r="D1271" s="123">
        <v>40390</v>
      </c>
      <c r="E1271" s="198">
        <f>VLOOKUP(A1271,'Membership Details'!C:J,8,FALSE)</f>
        <v>39172</v>
      </c>
      <c r="F1271" s="198" t="b">
        <f t="shared" si="19"/>
        <v>1</v>
      </c>
      <c r="G1271">
        <v>740</v>
      </c>
      <c r="H1271" s="119"/>
      <c r="I1271" s="119"/>
      <c r="J1271" s="119"/>
      <c r="K1271" s="119"/>
      <c r="L1271" s="53"/>
      <c r="M1271" s="127"/>
    </row>
    <row r="1272" spans="1:13">
      <c r="A1272" s="118">
        <v>1431</v>
      </c>
      <c r="B1272" s="53" t="s">
        <v>158</v>
      </c>
      <c r="C1272" s="83">
        <v>1426</v>
      </c>
      <c r="D1272" s="123">
        <v>40390</v>
      </c>
      <c r="E1272" s="198">
        <f>VLOOKUP(A1272,'Membership Details'!C:J,8,FALSE)</f>
        <v>36982</v>
      </c>
      <c r="F1272" s="198" t="b">
        <f t="shared" si="19"/>
        <v>1</v>
      </c>
      <c r="G1272">
        <v>478</v>
      </c>
      <c r="H1272" s="119"/>
      <c r="I1272" s="119"/>
      <c r="J1272" s="119"/>
      <c r="K1272" s="119"/>
      <c r="L1272" s="53"/>
      <c r="M1272" s="127"/>
    </row>
    <row r="1273" spans="1:13">
      <c r="A1273" s="118">
        <v>1432</v>
      </c>
      <c r="B1273" s="53" t="s">
        <v>158</v>
      </c>
      <c r="C1273" s="83">
        <v>1427</v>
      </c>
      <c r="D1273" s="123">
        <v>40390</v>
      </c>
      <c r="E1273" s="198">
        <f>VLOOKUP(A1273,'Membership Details'!C:J,8,FALSE)</f>
        <v>39707</v>
      </c>
      <c r="F1273" s="198" t="b">
        <f t="shared" si="19"/>
        <v>1</v>
      </c>
      <c r="G1273">
        <v>382</v>
      </c>
      <c r="H1273" s="119"/>
      <c r="I1273" s="119"/>
      <c r="J1273" s="119"/>
      <c r="K1273" s="119"/>
      <c r="L1273" s="53"/>
      <c r="M1273" s="127"/>
    </row>
    <row r="1274" spans="1:13">
      <c r="A1274" s="118">
        <v>1433</v>
      </c>
      <c r="B1274" s="53" t="s">
        <v>158</v>
      </c>
      <c r="C1274" s="83">
        <v>1428</v>
      </c>
      <c r="D1274" s="123">
        <v>40390</v>
      </c>
      <c r="E1274" s="198">
        <f>VLOOKUP(A1274,'Membership Details'!C:J,8,FALSE)</f>
        <v>37986</v>
      </c>
      <c r="F1274" s="198" t="b">
        <f t="shared" si="19"/>
        <v>1</v>
      </c>
      <c r="G1274">
        <v>184</v>
      </c>
      <c r="H1274" s="119"/>
      <c r="I1274" s="119"/>
      <c r="J1274" s="119"/>
      <c r="K1274" s="119"/>
      <c r="L1274" s="53"/>
      <c r="M1274" s="127"/>
    </row>
    <row r="1275" spans="1:13">
      <c r="A1275" s="118">
        <v>1434</v>
      </c>
      <c r="B1275" s="53" t="s">
        <v>158</v>
      </c>
      <c r="C1275" s="83">
        <v>1429</v>
      </c>
      <c r="D1275" s="123">
        <v>40390</v>
      </c>
      <c r="E1275" s="198">
        <f>VLOOKUP(A1275,'Membership Details'!C:J,8,FALSE)</f>
        <v>38807</v>
      </c>
      <c r="F1275" s="198" t="b">
        <f t="shared" si="19"/>
        <v>1</v>
      </c>
      <c r="G1275">
        <v>2936</v>
      </c>
      <c r="H1275" s="119"/>
      <c r="I1275" s="119"/>
      <c r="J1275" s="119"/>
      <c r="K1275" s="119"/>
      <c r="L1275" s="53"/>
      <c r="M1275" s="127"/>
    </row>
    <row r="1276" spans="1:13">
      <c r="A1276" s="118">
        <v>1435</v>
      </c>
      <c r="B1276" s="53" t="s">
        <v>158</v>
      </c>
      <c r="C1276" s="83">
        <v>1430</v>
      </c>
      <c r="D1276" s="123">
        <v>40390</v>
      </c>
      <c r="E1276" s="198">
        <f>VLOOKUP(A1276,'Membership Details'!C:J,8,FALSE)</f>
        <v>38621</v>
      </c>
      <c r="F1276" s="198" t="b">
        <f t="shared" si="19"/>
        <v>1</v>
      </c>
      <c r="G1276">
        <v>1930</v>
      </c>
      <c r="H1276" s="119"/>
      <c r="I1276" s="119"/>
      <c r="J1276" s="119"/>
      <c r="K1276" s="119"/>
      <c r="L1276" s="53"/>
      <c r="M1276" s="127"/>
    </row>
    <row r="1277" spans="1:13">
      <c r="A1277" s="118">
        <v>1436</v>
      </c>
      <c r="B1277" s="53" t="s">
        <v>158</v>
      </c>
      <c r="C1277" s="83">
        <v>1431</v>
      </c>
      <c r="D1277" s="123">
        <v>40390</v>
      </c>
      <c r="E1277" s="198">
        <f>VLOOKUP(A1277,'Membership Details'!C:J,8,FALSE)</f>
        <v>39707</v>
      </c>
      <c r="F1277" s="198" t="b">
        <f t="shared" si="19"/>
        <v>1</v>
      </c>
      <c r="G1277">
        <v>377</v>
      </c>
      <c r="H1277" s="119"/>
      <c r="I1277" s="119"/>
      <c r="J1277" s="119"/>
      <c r="K1277" s="119"/>
      <c r="L1277" s="53"/>
      <c r="M1277" s="127"/>
    </row>
    <row r="1278" spans="1:13">
      <c r="A1278" s="118">
        <v>1437</v>
      </c>
      <c r="B1278" s="53" t="s">
        <v>158</v>
      </c>
      <c r="C1278" s="83">
        <v>1432</v>
      </c>
      <c r="D1278" s="123">
        <v>40390</v>
      </c>
      <c r="E1278" s="198">
        <f>VLOOKUP(A1278,'Membership Details'!C:J,8,FALSE)</f>
        <v>39707</v>
      </c>
      <c r="F1278" s="198" t="b">
        <f t="shared" si="19"/>
        <v>1</v>
      </c>
      <c r="G1278">
        <v>477.4</v>
      </c>
      <c r="H1278" s="119"/>
      <c r="I1278" s="119"/>
      <c r="J1278" s="119"/>
      <c r="K1278" s="119"/>
      <c r="L1278" s="53"/>
      <c r="M1278" s="127"/>
    </row>
    <row r="1279" spans="1:13">
      <c r="A1279" s="118">
        <v>1438</v>
      </c>
      <c r="B1279" s="53" t="s">
        <v>158</v>
      </c>
      <c r="C1279" s="83">
        <v>1433</v>
      </c>
      <c r="D1279" s="123">
        <v>40390</v>
      </c>
      <c r="E1279" s="198">
        <f>VLOOKUP(A1279,'Membership Details'!C:J,8,FALSE)</f>
        <v>39707</v>
      </c>
      <c r="F1279" s="198" t="b">
        <f t="shared" si="19"/>
        <v>1</v>
      </c>
      <c r="G1279">
        <v>180</v>
      </c>
      <c r="H1279" s="119"/>
      <c r="I1279" s="119"/>
      <c r="J1279" s="119"/>
      <c r="K1279" s="119"/>
      <c r="L1279" s="53"/>
      <c r="M1279" s="127"/>
    </row>
    <row r="1280" spans="1:13">
      <c r="A1280" s="118">
        <v>1440</v>
      </c>
      <c r="B1280" s="53" t="s">
        <v>158</v>
      </c>
      <c r="C1280" s="83">
        <v>1434</v>
      </c>
      <c r="D1280" s="123">
        <v>40390</v>
      </c>
      <c r="E1280" s="198">
        <f>VLOOKUP(A1280,'Membership Details'!C:J,8,FALSE)</f>
        <v>38807</v>
      </c>
      <c r="F1280" s="198" t="b">
        <f t="shared" si="19"/>
        <v>1</v>
      </c>
      <c r="G1280">
        <v>539</v>
      </c>
      <c r="H1280" s="119"/>
      <c r="I1280" s="119"/>
      <c r="J1280" s="119"/>
      <c r="K1280" s="119"/>
      <c r="L1280" s="53"/>
      <c r="M1280" s="127"/>
    </row>
    <row r="1281" spans="1:13">
      <c r="A1281" s="118">
        <v>1441</v>
      </c>
      <c r="B1281" s="53" t="s">
        <v>158</v>
      </c>
      <c r="C1281" s="83">
        <v>1435</v>
      </c>
      <c r="D1281" s="123">
        <v>40390</v>
      </c>
      <c r="E1281" s="198">
        <f>VLOOKUP(A1281,'Membership Details'!C:J,8,FALSE)</f>
        <v>38807</v>
      </c>
      <c r="F1281" s="198" t="b">
        <f t="shared" si="19"/>
        <v>1</v>
      </c>
      <c r="G1281">
        <v>346</v>
      </c>
      <c r="H1281" s="119"/>
      <c r="I1281" s="119"/>
      <c r="J1281" s="119"/>
      <c r="K1281" s="119"/>
      <c r="L1281" s="53"/>
      <c r="M1281" s="127"/>
    </row>
    <row r="1282" spans="1:13">
      <c r="A1282" s="118">
        <v>1442</v>
      </c>
      <c r="B1282" s="53" t="s">
        <v>158</v>
      </c>
      <c r="C1282" s="83">
        <v>1436</v>
      </c>
      <c r="D1282" s="123">
        <v>40390</v>
      </c>
      <c r="E1282" s="198">
        <f>VLOOKUP(A1282,'Membership Details'!C:J,8,FALSE)</f>
        <v>38807</v>
      </c>
      <c r="F1282" s="198" t="b">
        <f t="shared" si="19"/>
        <v>1</v>
      </c>
      <c r="G1282">
        <v>586</v>
      </c>
      <c r="H1282" s="119"/>
      <c r="I1282" s="119"/>
      <c r="J1282" s="119"/>
      <c r="K1282" s="119"/>
      <c r="L1282" s="53"/>
      <c r="M1282" s="127"/>
    </row>
    <row r="1283" spans="1:13">
      <c r="A1283" s="118">
        <v>1443</v>
      </c>
      <c r="B1283" s="53" t="s">
        <v>158</v>
      </c>
      <c r="C1283" s="83">
        <v>1437</v>
      </c>
      <c r="D1283" s="123">
        <v>40390</v>
      </c>
      <c r="E1283" s="198">
        <f>VLOOKUP(A1283,'Membership Details'!C:J,8,FALSE)</f>
        <v>38996</v>
      </c>
      <c r="F1283" s="198" t="b">
        <f t="shared" ref="F1283:F1346" si="20">D1283&gt;=E1283</f>
        <v>1</v>
      </c>
      <c r="G1283">
        <v>7806</v>
      </c>
      <c r="H1283" s="119"/>
      <c r="I1283" s="119"/>
      <c r="J1283" s="119"/>
      <c r="K1283" s="119"/>
      <c r="L1283" s="53"/>
      <c r="M1283" s="127"/>
    </row>
    <row r="1284" spans="1:13">
      <c r="A1284" s="118">
        <v>1439</v>
      </c>
      <c r="B1284" s="53" t="s">
        <v>158</v>
      </c>
      <c r="C1284" s="83">
        <v>1438</v>
      </c>
      <c r="D1284" s="123">
        <v>40390</v>
      </c>
      <c r="E1284" s="198">
        <f>VLOOKUP(A1284,'Membership Details'!C:J,8,FALSE)</f>
        <v>37866</v>
      </c>
      <c r="F1284" s="198" t="b">
        <f t="shared" si="20"/>
        <v>1</v>
      </c>
      <c r="G1284">
        <v>576</v>
      </c>
      <c r="H1284" s="119"/>
      <c r="I1284" s="119"/>
      <c r="J1284" s="119"/>
      <c r="K1284" s="119"/>
      <c r="L1284" s="53"/>
      <c r="M1284" s="127"/>
    </row>
    <row r="1285" spans="1:13">
      <c r="A1285" s="118">
        <v>1444</v>
      </c>
      <c r="B1285" s="53" t="s">
        <v>158</v>
      </c>
      <c r="C1285" s="83">
        <v>1439</v>
      </c>
      <c r="D1285" s="123">
        <v>40390</v>
      </c>
      <c r="E1285" s="198">
        <f>VLOOKUP(A1285,'Membership Details'!C:J,8,FALSE)</f>
        <v>39707</v>
      </c>
      <c r="F1285" s="198" t="b">
        <f t="shared" si="20"/>
        <v>1</v>
      </c>
      <c r="G1285">
        <v>371</v>
      </c>
      <c r="H1285" s="119"/>
      <c r="I1285" s="119"/>
      <c r="J1285" s="119"/>
      <c r="K1285" s="119"/>
      <c r="L1285" s="53"/>
      <c r="M1285" s="127"/>
    </row>
    <row r="1286" spans="1:13">
      <c r="A1286" s="118">
        <v>1445</v>
      </c>
      <c r="B1286" s="53" t="s">
        <v>158</v>
      </c>
      <c r="C1286" s="83">
        <v>1440</v>
      </c>
      <c r="D1286" s="123">
        <v>40390</v>
      </c>
      <c r="E1286" s="198">
        <f>VLOOKUP(A1286,'Membership Details'!C:J,8,FALSE)</f>
        <v>37986</v>
      </c>
      <c r="F1286" s="198" t="b">
        <f t="shared" si="20"/>
        <v>1</v>
      </c>
      <c r="G1286">
        <v>1108</v>
      </c>
      <c r="H1286" s="119"/>
      <c r="I1286" s="119"/>
      <c r="J1286" s="119"/>
      <c r="K1286" s="119"/>
      <c r="L1286" s="53"/>
      <c r="M1286" s="127"/>
    </row>
    <row r="1287" spans="1:13">
      <c r="A1287" s="118">
        <v>1446</v>
      </c>
      <c r="B1287" s="53" t="s">
        <v>158</v>
      </c>
      <c r="C1287" s="83">
        <v>1441</v>
      </c>
      <c r="D1287" s="123">
        <v>40390</v>
      </c>
      <c r="E1287" s="198">
        <f>VLOOKUP(A1287,'Membership Details'!C:J,8,FALSE)</f>
        <v>37866</v>
      </c>
      <c r="F1287" s="198" t="b">
        <f t="shared" si="20"/>
        <v>1</v>
      </c>
      <c r="G1287">
        <v>13191</v>
      </c>
      <c r="H1287" s="119"/>
      <c r="I1287" s="119"/>
      <c r="J1287" s="119"/>
      <c r="K1287" s="119"/>
      <c r="L1287" s="53"/>
      <c r="M1287" s="127"/>
    </row>
    <row r="1288" spans="1:13">
      <c r="A1288" s="118">
        <v>1447</v>
      </c>
      <c r="B1288" s="53" t="s">
        <v>158</v>
      </c>
      <c r="C1288" s="83">
        <v>1442</v>
      </c>
      <c r="D1288" s="123">
        <v>40390</v>
      </c>
      <c r="E1288" s="198">
        <f>VLOOKUP(A1288,'Membership Details'!C:J,8,FALSE)</f>
        <v>39707</v>
      </c>
      <c r="F1288" s="198" t="b">
        <f t="shared" si="20"/>
        <v>1</v>
      </c>
      <c r="G1288">
        <v>451</v>
      </c>
      <c r="H1288" s="119"/>
      <c r="I1288" s="119"/>
      <c r="J1288" s="119"/>
      <c r="K1288" s="119"/>
      <c r="L1288" s="53"/>
      <c r="M1288" s="127"/>
    </row>
    <row r="1289" spans="1:13">
      <c r="A1289" s="118">
        <v>1147</v>
      </c>
      <c r="B1289" s="53" t="s">
        <v>158</v>
      </c>
      <c r="C1289" s="83">
        <v>1443</v>
      </c>
      <c r="D1289" s="123">
        <v>40390</v>
      </c>
      <c r="E1289" s="198">
        <f>VLOOKUP(A1289,'Membership Details'!C:J,8,FALSE)</f>
        <v>39707</v>
      </c>
      <c r="F1289" s="198" t="b">
        <f t="shared" si="20"/>
        <v>1</v>
      </c>
      <c r="G1289">
        <v>388</v>
      </c>
      <c r="H1289" s="119"/>
      <c r="I1289" s="119"/>
      <c r="J1289" s="119"/>
      <c r="K1289" s="119"/>
      <c r="L1289" s="53"/>
      <c r="M1289" s="127"/>
    </row>
    <row r="1290" spans="1:13">
      <c r="A1290" s="118">
        <v>1449</v>
      </c>
      <c r="B1290" s="53" t="s">
        <v>158</v>
      </c>
      <c r="C1290" s="83">
        <v>1444</v>
      </c>
      <c r="D1290" s="123">
        <v>40390</v>
      </c>
      <c r="E1290" s="198">
        <f>VLOOKUP(A1290,'Membership Details'!C:J,8,FALSE)</f>
        <v>39707</v>
      </c>
      <c r="F1290" s="198" t="b">
        <f t="shared" si="20"/>
        <v>1</v>
      </c>
      <c r="G1290">
        <v>371</v>
      </c>
      <c r="H1290" s="119"/>
      <c r="I1290" s="119"/>
      <c r="J1290" s="119"/>
      <c r="K1290" s="119"/>
      <c r="L1290" s="53"/>
      <c r="M1290" s="127"/>
    </row>
    <row r="1291" spans="1:13">
      <c r="A1291" s="118">
        <v>1450</v>
      </c>
      <c r="B1291" s="53" t="s">
        <v>158</v>
      </c>
      <c r="C1291" s="83">
        <v>1445</v>
      </c>
      <c r="D1291" s="123">
        <v>40390</v>
      </c>
      <c r="E1291" s="198">
        <f>VLOOKUP(A1291,'Membership Details'!C:J,8,FALSE)</f>
        <v>39707</v>
      </c>
      <c r="F1291" s="198" t="b">
        <f t="shared" si="20"/>
        <v>1</v>
      </c>
      <c r="G1291">
        <v>371</v>
      </c>
      <c r="H1291" s="119"/>
      <c r="I1291" s="119"/>
      <c r="J1291" s="119"/>
      <c r="K1291" s="119"/>
      <c r="L1291" s="53"/>
      <c r="M1291" s="127"/>
    </row>
    <row r="1292" spans="1:13">
      <c r="A1292" s="118">
        <v>3449</v>
      </c>
      <c r="B1292" s="53" t="s">
        <v>158</v>
      </c>
      <c r="C1292" s="83">
        <v>1446</v>
      </c>
      <c r="D1292" s="123">
        <v>40390</v>
      </c>
      <c r="E1292" s="198">
        <f>VLOOKUP(A1292,'Membership Details'!C:J,8,FALSE)</f>
        <v>39707</v>
      </c>
      <c r="F1292" s="198" t="b">
        <f t="shared" si="20"/>
        <v>1</v>
      </c>
      <c r="G1292">
        <v>371</v>
      </c>
      <c r="H1292" s="119"/>
      <c r="I1292" s="119"/>
      <c r="J1292" s="119"/>
      <c r="K1292" s="119"/>
      <c r="L1292" s="53"/>
      <c r="M1292" s="127"/>
    </row>
    <row r="1293" spans="1:13">
      <c r="A1293" s="118">
        <v>1452</v>
      </c>
      <c r="B1293" s="53" t="s">
        <v>158</v>
      </c>
      <c r="C1293" s="83">
        <v>1447</v>
      </c>
      <c r="D1293" s="123">
        <v>40390</v>
      </c>
      <c r="E1293" s="198">
        <f>VLOOKUP(A1293,'Membership Details'!C:J,8,FALSE)</f>
        <v>39707</v>
      </c>
      <c r="F1293" s="198" t="b">
        <f t="shared" si="20"/>
        <v>1</v>
      </c>
      <c r="G1293">
        <v>2093</v>
      </c>
      <c r="H1293" s="119"/>
      <c r="I1293" s="119"/>
      <c r="J1293" s="119"/>
      <c r="K1293" s="119"/>
      <c r="L1293" s="53"/>
      <c r="M1293" s="127"/>
    </row>
    <row r="1294" spans="1:13">
      <c r="A1294" s="118">
        <v>1454</v>
      </c>
      <c r="B1294" s="53" t="s">
        <v>158</v>
      </c>
      <c r="C1294" s="83">
        <v>1449</v>
      </c>
      <c r="D1294" s="123">
        <v>40390</v>
      </c>
      <c r="E1294" s="198">
        <f>VLOOKUP(A1294,'Membership Details'!C:J,8,FALSE)</f>
        <v>39707</v>
      </c>
      <c r="F1294" s="198" t="b">
        <f t="shared" si="20"/>
        <v>1</v>
      </c>
      <c r="G1294">
        <v>58777</v>
      </c>
      <c r="H1294" s="119"/>
      <c r="I1294" s="119"/>
      <c r="J1294" s="119"/>
      <c r="K1294" s="119"/>
      <c r="L1294" s="53"/>
      <c r="M1294" s="127"/>
    </row>
    <row r="1295" spans="1:13">
      <c r="A1295" s="118">
        <v>3450</v>
      </c>
      <c r="B1295" s="53" t="s">
        <v>158</v>
      </c>
      <c r="C1295" s="83">
        <v>1450</v>
      </c>
      <c r="D1295" s="123">
        <v>40390</v>
      </c>
      <c r="E1295" s="198">
        <f>VLOOKUP(A1295,'Membership Details'!C:J,8,FALSE)</f>
        <v>39707</v>
      </c>
      <c r="F1295" s="198" t="b">
        <f t="shared" si="20"/>
        <v>1</v>
      </c>
      <c r="G1295">
        <v>114</v>
      </c>
      <c r="H1295" s="119"/>
      <c r="I1295" s="119"/>
      <c r="J1295" s="119"/>
      <c r="K1295" s="119"/>
      <c r="L1295" s="53"/>
      <c r="M1295" s="127"/>
    </row>
    <row r="1296" spans="1:13">
      <c r="A1296" s="118">
        <v>1455</v>
      </c>
      <c r="B1296" s="53" t="s">
        <v>158</v>
      </c>
      <c r="C1296" s="83">
        <v>1451</v>
      </c>
      <c r="D1296" s="123">
        <v>40390</v>
      </c>
      <c r="E1296" s="198">
        <f>VLOOKUP(A1296,'Membership Details'!C:J,8,FALSE)</f>
        <v>39641</v>
      </c>
      <c r="F1296" s="198" t="b">
        <f t="shared" si="20"/>
        <v>1</v>
      </c>
      <c r="G1296">
        <v>1195</v>
      </c>
      <c r="H1296" s="119"/>
      <c r="I1296" s="119"/>
      <c r="J1296" s="119"/>
      <c r="K1296" s="119"/>
      <c r="L1296" s="53"/>
      <c r="M1296" s="127"/>
    </row>
    <row r="1297" spans="1:13">
      <c r="A1297" s="118">
        <v>1456</v>
      </c>
      <c r="B1297" s="53" t="s">
        <v>158</v>
      </c>
      <c r="C1297" s="83">
        <v>1452</v>
      </c>
      <c r="D1297" s="123">
        <v>40390</v>
      </c>
      <c r="E1297" s="198">
        <f>VLOOKUP(A1297,'Membership Details'!C:J,8,FALSE)</f>
        <v>39707</v>
      </c>
      <c r="F1297" s="198" t="b">
        <f t="shared" si="20"/>
        <v>1</v>
      </c>
      <c r="G1297">
        <v>369</v>
      </c>
      <c r="H1297" s="119"/>
      <c r="I1297" s="119"/>
      <c r="J1297" s="119"/>
      <c r="K1297" s="119"/>
      <c r="L1297" s="53"/>
      <c r="M1297" s="127"/>
    </row>
    <row r="1298" spans="1:13">
      <c r="A1298" s="118">
        <v>1457</v>
      </c>
      <c r="B1298" s="53" t="s">
        <v>158</v>
      </c>
      <c r="C1298" s="83">
        <v>1453</v>
      </c>
      <c r="D1298" s="123">
        <v>40390</v>
      </c>
      <c r="E1298" s="198">
        <f>VLOOKUP(A1298,'Membership Details'!C:J,8,FALSE)</f>
        <v>39707</v>
      </c>
      <c r="F1298" s="198" t="b">
        <f t="shared" si="20"/>
        <v>1</v>
      </c>
      <c r="G1298">
        <v>757</v>
      </c>
      <c r="H1298" s="119"/>
      <c r="I1298" s="119"/>
      <c r="J1298" s="119"/>
      <c r="K1298" s="119"/>
      <c r="L1298" s="53"/>
      <c r="M1298" s="127"/>
    </row>
    <row r="1299" spans="1:13">
      <c r="A1299" s="118">
        <v>1458</v>
      </c>
      <c r="B1299" s="53" t="s">
        <v>158</v>
      </c>
      <c r="C1299" s="83">
        <v>1454</v>
      </c>
      <c r="D1299" s="123">
        <v>40390</v>
      </c>
      <c r="E1299" s="198">
        <f>VLOOKUP(A1299,'Membership Details'!C:J,8,FALSE)</f>
        <v>39707</v>
      </c>
      <c r="F1299" s="198" t="b">
        <f t="shared" si="20"/>
        <v>1</v>
      </c>
      <c r="G1299">
        <v>446</v>
      </c>
      <c r="H1299" s="119"/>
      <c r="I1299" s="119"/>
      <c r="J1299" s="119"/>
      <c r="K1299" s="119"/>
      <c r="L1299" s="53"/>
      <c r="M1299" s="127"/>
    </row>
    <row r="1300" spans="1:13">
      <c r="A1300" s="118">
        <v>1459</v>
      </c>
      <c r="B1300" s="53" t="s">
        <v>158</v>
      </c>
      <c r="C1300" s="83">
        <v>1455</v>
      </c>
      <c r="D1300" s="123">
        <v>40390</v>
      </c>
      <c r="E1300" s="198">
        <f>VLOOKUP(A1300,'Membership Details'!C:J,8,FALSE)</f>
        <v>39707</v>
      </c>
      <c r="F1300" s="198" t="b">
        <f t="shared" si="20"/>
        <v>1</v>
      </c>
      <c r="G1300">
        <v>22114.95</v>
      </c>
      <c r="H1300" s="119"/>
      <c r="I1300" s="119"/>
      <c r="J1300" s="119"/>
      <c r="K1300" s="119"/>
      <c r="L1300" s="53"/>
      <c r="M1300" s="127"/>
    </row>
    <row r="1301" spans="1:13">
      <c r="A1301" s="118">
        <v>1460</v>
      </c>
      <c r="B1301" s="53" t="s">
        <v>158</v>
      </c>
      <c r="C1301" s="83">
        <v>1456</v>
      </c>
      <c r="D1301" s="123">
        <v>40390</v>
      </c>
      <c r="E1301" s="198">
        <f>VLOOKUP(A1301,'Membership Details'!C:J,8,FALSE)</f>
        <v>36982</v>
      </c>
      <c r="F1301" s="198" t="b">
        <f t="shared" si="20"/>
        <v>1</v>
      </c>
      <c r="G1301">
        <v>2863</v>
      </c>
      <c r="H1301" s="119"/>
      <c r="I1301" s="119"/>
      <c r="J1301" s="119"/>
      <c r="K1301" s="119"/>
      <c r="L1301" s="53"/>
      <c r="M1301" s="127"/>
    </row>
    <row r="1302" spans="1:13">
      <c r="A1302" s="118">
        <v>1461</v>
      </c>
      <c r="B1302" s="53" t="s">
        <v>158</v>
      </c>
      <c r="C1302" s="83">
        <v>1457</v>
      </c>
      <c r="D1302" s="123">
        <v>40390</v>
      </c>
      <c r="E1302" s="198">
        <f>VLOOKUP(A1302,'Membership Details'!C:J,8,FALSE)</f>
        <v>39707</v>
      </c>
      <c r="F1302" s="198" t="b">
        <f t="shared" si="20"/>
        <v>1</v>
      </c>
      <c r="G1302">
        <v>4137</v>
      </c>
      <c r="H1302" s="119"/>
      <c r="I1302" s="119"/>
      <c r="J1302" s="119"/>
      <c r="K1302" s="119"/>
      <c r="L1302" s="53"/>
      <c r="M1302" s="127"/>
    </row>
    <row r="1303" spans="1:13">
      <c r="A1303" s="118">
        <v>1463</v>
      </c>
      <c r="B1303" s="53" t="s">
        <v>158</v>
      </c>
      <c r="C1303" s="83">
        <v>1459</v>
      </c>
      <c r="D1303" s="123">
        <v>40390</v>
      </c>
      <c r="E1303" s="198">
        <f>VLOOKUP(A1303,'Membership Details'!C:J,8,FALSE)</f>
        <v>39707</v>
      </c>
      <c r="F1303" s="198" t="b">
        <f t="shared" si="20"/>
        <v>1</v>
      </c>
      <c r="G1303">
        <v>1178</v>
      </c>
      <c r="H1303" s="119"/>
      <c r="I1303" s="119"/>
      <c r="J1303" s="119"/>
      <c r="K1303" s="119"/>
      <c r="L1303" s="53"/>
      <c r="M1303" s="127"/>
    </row>
    <row r="1304" spans="1:13">
      <c r="A1304" s="118">
        <v>1464</v>
      </c>
      <c r="B1304" s="53" t="s">
        <v>158</v>
      </c>
      <c r="C1304" s="83">
        <v>1460</v>
      </c>
      <c r="D1304" s="123">
        <v>40390</v>
      </c>
      <c r="E1304" s="198">
        <f>VLOOKUP(A1304,'Membership Details'!C:J,8,FALSE)</f>
        <v>36982</v>
      </c>
      <c r="F1304" s="198" t="b">
        <f t="shared" si="20"/>
        <v>1</v>
      </c>
      <c r="G1304">
        <v>443</v>
      </c>
      <c r="H1304" s="119"/>
      <c r="I1304" s="119"/>
      <c r="J1304" s="119"/>
      <c r="K1304" s="119"/>
      <c r="L1304" s="53"/>
      <c r="M1304" s="127"/>
    </row>
    <row r="1305" spans="1:13">
      <c r="A1305" s="118">
        <v>68</v>
      </c>
      <c r="B1305" s="53" t="s">
        <v>158</v>
      </c>
      <c r="C1305" s="83">
        <v>1461</v>
      </c>
      <c r="D1305" s="123">
        <v>40390</v>
      </c>
      <c r="E1305" s="198">
        <f>VLOOKUP(A1305,'Membership Details'!C:J,8,FALSE)</f>
        <v>39707</v>
      </c>
      <c r="F1305" s="198" t="b">
        <f t="shared" si="20"/>
        <v>1</v>
      </c>
      <c r="G1305">
        <v>3190</v>
      </c>
      <c r="H1305" s="119"/>
      <c r="I1305" s="119"/>
      <c r="J1305" s="119"/>
      <c r="K1305" s="119"/>
      <c r="L1305" s="53"/>
      <c r="M1305" s="127"/>
    </row>
    <row r="1306" spans="1:13">
      <c r="A1306" s="118">
        <v>1466</v>
      </c>
      <c r="B1306" s="53" t="s">
        <v>158</v>
      </c>
      <c r="C1306" s="83">
        <v>1462</v>
      </c>
      <c r="D1306" s="123">
        <v>40390</v>
      </c>
      <c r="E1306" s="198">
        <f>VLOOKUP(A1306,'Membership Details'!C:J,8,FALSE)</f>
        <v>39172</v>
      </c>
      <c r="F1306" s="198" t="b">
        <f t="shared" si="20"/>
        <v>1</v>
      </c>
      <c r="G1306">
        <v>2669</v>
      </c>
      <c r="H1306" s="119"/>
      <c r="I1306" s="119"/>
      <c r="J1306" s="119"/>
      <c r="K1306" s="119"/>
      <c r="L1306" s="53"/>
      <c r="M1306" s="127"/>
    </row>
    <row r="1307" spans="1:13">
      <c r="A1307" s="118">
        <v>1467</v>
      </c>
      <c r="B1307" s="53" t="s">
        <v>158</v>
      </c>
      <c r="C1307" s="83">
        <v>1463</v>
      </c>
      <c r="D1307" s="123">
        <v>40390</v>
      </c>
      <c r="E1307" s="198">
        <f>VLOOKUP(A1307,'Membership Details'!C:J,8,FALSE)</f>
        <v>36982</v>
      </c>
      <c r="F1307" s="198" t="b">
        <f t="shared" si="20"/>
        <v>1</v>
      </c>
      <c r="G1307">
        <v>10491</v>
      </c>
      <c r="H1307" s="119"/>
      <c r="I1307" s="119"/>
      <c r="J1307" s="119"/>
      <c r="K1307" s="119"/>
      <c r="L1307" s="53"/>
      <c r="M1307" s="127"/>
    </row>
    <row r="1308" spans="1:13">
      <c r="A1308" s="118">
        <v>1468</v>
      </c>
      <c r="B1308" s="53" t="s">
        <v>158</v>
      </c>
      <c r="C1308" s="83">
        <v>1464</v>
      </c>
      <c r="D1308" s="123">
        <v>40390</v>
      </c>
      <c r="E1308" s="198">
        <f>VLOOKUP(A1308,'Membership Details'!C:J,8,FALSE)</f>
        <v>36982</v>
      </c>
      <c r="F1308" s="198" t="b">
        <f t="shared" si="20"/>
        <v>1</v>
      </c>
      <c r="G1308">
        <v>21041</v>
      </c>
      <c r="H1308" s="119"/>
      <c r="I1308" s="119"/>
      <c r="J1308" s="119"/>
      <c r="K1308" s="119"/>
      <c r="L1308" s="53"/>
      <c r="M1308" s="127"/>
    </row>
    <row r="1309" spans="1:13">
      <c r="A1309" s="118">
        <v>1469</v>
      </c>
      <c r="B1309" s="53" t="s">
        <v>158</v>
      </c>
      <c r="C1309" s="83">
        <v>1465</v>
      </c>
      <c r="D1309" s="123">
        <v>40390</v>
      </c>
      <c r="E1309" s="198">
        <f>VLOOKUP(A1309,'Membership Details'!C:J,8,FALSE)</f>
        <v>36982</v>
      </c>
      <c r="F1309" s="198" t="b">
        <f t="shared" si="20"/>
        <v>1</v>
      </c>
      <c r="G1309">
        <v>11671</v>
      </c>
      <c r="H1309" s="119"/>
      <c r="I1309" s="119"/>
      <c r="J1309" s="119"/>
      <c r="K1309" s="119"/>
      <c r="L1309" s="53"/>
      <c r="M1309" s="127"/>
    </row>
    <row r="1310" spans="1:13">
      <c r="A1310" s="118">
        <v>1470</v>
      </c>
      <c r="B1310" s="53" t="s">
        <v>158</v>
      </c>
      <c r="C1310" s="83">
        <v>1466</v>
      </c>
      <c r="D1310" s="123">
        <v>40390</v>
      </c>
      <c r="E1310" s="198">
        <f>VLOOKUP(A1310,'Membership Details'!C:J,8,FALSE)</f>
        <v>36982</v>
      </c>
      <c r="F1310" s="198" t="b">
        <f t="shared" si="20"/>
        <v>1</v>
      </c>
      <c r="G1310">
        <v>3241</v>
      </c>
      <c r="H1310" s="119"/>
      <c r="I1310" s="119"/>
      <c r="J1310" s="119"/>
      <c r="K1310" s="119"/>
      <c r="L1310" s="53"/>
      <c r="M1310" s="127"/>
    </row>
    <row r="1311" spans="1:13">
      <c r="A1311" s="118">
        <v>1471</v>
      </c>
      <c r="B1311" s="53" t="s">
        <v>158</v>
      </c>
      <c r="C1311" s="83">
        <v>1467</v>
      </c>
      <c r="D1311" s="123">
        <v>40390</v>
      </c>
      <c r="E1311" s="198">
        <f>VLOOKUP(A1311,'Membership Details'!C:J,8,FALSE)</f>
        <v>36982</v>
      </c>
      <c r="F1311" s="198" t="b">
        <f t="shared" si="20"/>
        <v>1</v>
      </c>
      <c r="G1311">
        <v>5556</v>
      </c>
      <c r="H1311" s="119"/>
      <c r="I1311" s="119"/>
      <c r="J1311" s="119"/>
      <c r="K1311" s="119"/>
      <c r="L1311" s="53"/>
      <c r="M1311" s="127"/>
    </row>
    <row r="1312" spans="1:13">
      <c r="A1312" s="118">
        <v>1473</v>
      </c>
      <c r="B1312" s="53" t="s">
        <v>158</v>
      </c>
      <c r="C1312" s="83">
        <v>1469</v>
      </c>
      <c r="D1312" s="123">
        <v>40390</v>
      </c>
      <c r="E1312" s="198">
        <f>VLOOKUP(A1312,'Membership Details'!C:J,8,FALSE)</f>
        <v>39707</v>
      </c>
      <c r="F1312" s="198" t="b">
        <f t="shared" si="20"/>
        <v>1</v>
      </c>
      <c r="G1312">
        <v>378</v>
      </c>
      <c r="H1312" s="119"/>
      <c r="I1312" s="119"/>
      <c r="J1312" s="119"/>
      <c r="K1312" s="119"/>
      <c r="L1312" s="53"/>
      <c r="M1312" s="127"/>
    </row>
    <row r="1313" spans="1:13">
      <c r="A1313" s="118">
        <v>1474</v>
      </c>
      <c r="B1313" s="53" t="s">
        <v>158</v>
      </c>
      <c r="C1313" s="83">
        <v>1470</v>
      </c>
      <c r="D1313" s="123">
        <v>40390</v>
      </c>
      <c r="E1313" s="198">
        <f>VLOOKUP(A1313,'Membership Details'!C:J,8,FALSE)</f>
        <v>36982</v>
      </c>
      <c r="F1313" s="198" t="b">
        <f t="shared" si="20"/>
        <v>1</v>
      </c>
      <c r="G1313">
        <v>362</v>
      </c>
      <c r="H1313" s="119"/>
      <c r="I1313" s="119"/>
      <c r="J1313" s="119"/>
      <c r="K1313" s="119"/>
      <c r="L1313" s="53"/>
      <c r="M1313" s="127"/>
    </row>
    <row r="1314" spans="1:13">
      <c r="A1314" s="118">
        <v>1475</v>
      </c>
      <c r="B1314" s="53" t="s">
        <v>158</v>
      </c>
      <c r="C1314" s="83">
        <v>1471</v>
      </c>
      <c r="D1314" s="123">
        <v>40390</v>
      </c>
      <c r="E1314" s="198">
        <f>VLOOKUP(A1314,'Membership Details'!C:J,8,FALSE)</f>
        <v>36982</v>
      </c>
      <c r="F1314" s="198" t="b">
        <f t="shared" si="20"/>
        <v>1</v>
      </c>
      <c r="G1314">
        <v>2401</v>
      </c>
      <c r="H1314" s="119"/>
      <c r="I1314" s="119"/>
      <c r="J1314" s="119"/>
      <c r="K1314" s="119"/>
      <c r="L1314" s="53"/>
      <c r="M1314" s="127"/>
    </row>
    <row r="1315" spans="1:13">
      <c r="A1315" s="118">
        <v>1476</v>
      </c>
      <c r="B1315" s="53" t="s">
        <v>158</v>
      </c>
      <c r="C1315" s="83">
        <v>1472</v>
      </c>
      <c r="D1315" s="123">
        <v>40390</v>
      </c>
      <c r="E1315" s="198">
        <f>VLOOKUP(A1315,'Membership Details'!C:J,8,FALSE)</f>
        <v>39707</v>
      </c>
      <c r="F1315" s="198" t="b">
        <f t="shared" si="20"/>
        <v>1</v>
      </c>
      <c r="G1315">
        <v>366</v>
      </c>
      <c r="H1315" s="119"/>
      <c r="I1315" s="119"/>
      <c r="J1315" s="119"/>
      <c r="K1315" s="119"/>
      <c r="L1315" s="53"/>
      <c r="M1315" s="127"/>
    </row>
    <row r="1316" spans="1:13">
      <c r="A1316" s="118">
        <v>1477</v>
      </c>
      <c r="B1316" s="53" t="s">
        <v>158</v>
      </c>
      <c r="C1316" s="83">
        <v>1474</v>
      </c>
      <c r="D1316" s="123">
        <v>40390</v>
      </c>
      <c r="E1316" s="198">
        <f>VLOOKUP(A1316,'Membership Details'!C:J,8,FALSE)</f>
        <v>39081</v>
      </c>
      <c r="F1316" s="198" t="b">
        <f t="shared" si="20"/>
        <v>1</v>
      </c>
      <c r="G1316">
        <v>4160</v>
      </c>
      <c r="H1316" s="119"/>
      <c r="I1316" s="119"/>
      <c r="J1316" s="119"/>
      <c r="K1316" s="119"/>
      <c r="L1316" s="53"/>
      <c r="M1316" s="127"/>
    </row>
    <row r="1317" spans="1:13">
      <c r="A1317" s="118">
        <v>69</v>
      </c>
      <c r="B1317" s="53" t="s">
        <v>158</v>
      </c>
      <c r="C1317" s="83">
        <v>1475</v>
      </c>
      <c r="D1317" s="123">
        <v>40390</v>
      </c>
      <c r="E1317" s="198">
        <f>VLOOKUP(A1317,'Membership Details'!C:J,8,FALSE)</f>
        <v>36982</v>
      </c>
      <c r="F1317" s="198" t="b">
        <f t="shared" si="20"/>
        <v>1</v>
      </c>
      <c r="G1317">
        <v>5223</v>
      </c>
      <c r="H1317" s="119"/>
      <c r="I1317" s="119"/>
      <c r="J1317" s="119"/>
      <c r="K1317" s="119"/>
      <c r="L1317" s="53"/>
      <c r="M1317" s="127"/>
    </row>
    <row r="1318" spans="1:13">
      <c r="A1318" s="118">
        <v>1479</v>
      </c>
      <c r="B1318" s="53" t="s">
        <v>158</v>
      </c>
      <c r="C1318" s="83">
        <v>1476</v>
      </c>
      <c r="D1318" s="123">
        <v>40390</v>
      </c>
      <c r="E1318" s="198">
        <f>VLOOKUP(A1318,'Membership Details'!C:J,8,FALSE)</f>
        <v>39707</v>
      </c>
      <c r="F1318" s="198" t="b">
        <f t="shared" si="20"/>
        <v>1</v>
      </c>
      <c r="G1318">
        <v>719</v>
      </c>
      <c r="H1318" s="119"/>
      <c r="I1318" s="119"/>
      <c r="J1318" s="119"/>
      <c r="K1318" s="119"/>
      <c r="L1318" s="53"/>
      <c r="M1318" s="127"/>
    </row>
    <row r="1319" spans="1:13">
      <c r="A1319" s="118">
        <v>327</v>
      </c>
      <c r="B1319" s="53" t="s">
        <v>158</v>
      </c>
      <c r="C1319" s="83">
        <v>1477</v>
      </c>
      <c r="D1319" s="123">
        <v>40390</v>
      </c>
      <c r="E1319" s="198">
        <f>VLOOKUP(A1319,'Membership Details'!C:J,8,FALSE)</f>
        <v>36982</v>
      </c>
      <c r="F1319" s="198" t="b">
        <f t="shared" si="20"/>
        <v>1</v>
      </c>
      <c r="G1319">
        <v>150</v>
      </c>
      <c r="H1319" s="119"/>
      <c r="I1319" s="119"/>
      <c r="J1319" s="119"/>
      <c r="K1319" s="119"/>
      <c r="L1319" s="53"/>
      <c r="M1319" s="127"/>
    </row>
    <row r="1320" spans="1:13">
      <c r="A1320" s="118">
        <v>1481</v>
      </c>
      <c r="B1320" s="53" t="s">
        <v>158</v>
      </c>
      <c r="C1320" s="83">
        <v>1478</v>
      </c>
      <c r="D1320" s="123">
        <v>40390</v>
      </c>
      <c r="E1320" s="198">
        <f>VLOOKUP(A1320,'Membership Details'!C:J,8,FALSE)</f>
        <v>36982</v>
      </c>
      <c r="F1320" s="198" t="b">
        <f t="shared" si="20"/>
        <v>1</v>
      </c>
      <c r="G1320">
        <v>3603</v>
      </c>
      <c r="H1320" s="119"/>
      <c r="I1320" s="119"/>
      <c r="J1320" s="119"/>
      <c r="K1320" s="119"/>
      <c r="L1320" s="53"/>
      <c r="M1320" s="127"/>
    </row>
    <row r="1321" spans="1:13">
      <c r="A1321" s="118">
        <v>1482</v>
      </c>
      <c r="B1321" s="53" t="s">
        <v>158</v>
      </c>
      <c r="C1321" s="83">
        <v>1479</v>
      </c>
      <c r="D1321" s="123">
        <v>40390</v>
      </c>
      <c r="E1321" s="198">
        <f>VLOOKUP(A1321,'Membership Details'!C:J,8,FALSE)</f>
        <v>39707</v>
      </c>
      <c r="F1321" s="198" t="b">
        <f t="shared" si="20"/>
        <v>1</v>
      </c>
      <c r="G1321">
        <v>2994</v>
      </c>
      <c r="H1321" s="119"/>
      <c r="I1321" s="119"/>
      <c r="J1321" s="119"/>
      <c r="K1321" s="119"/>
      <c r="L1321" s="53"/>
      <c r="M1321" s="127"/>
    </row>
    <row r="1322" spans="1:13">
      <c r="A1322" s="118">
        <v>278</v>
      </c>
      <c r="B1322" s="53" t="s">
        <v>158</v>
      </c>
      <c r="C1322" s="83">
        <v>1480</v>
      </c>
      <c r="D1322" s="123">
        <v>40390</v>
      </c>
      <c r="E1322" s="198">
        <f>VLOOKUP(A1322,'Membership Details'!C:J,8,FALSE)</f>
        <v>36982</v>
      </c>
      <c r="F1322" s="198" t="b">
        <f t="shared" si="20"/>
        <v>1</v>
      </c>
      <c r="G1322">
        <v>870</v>
      </c>
      <c r="H1322" s="119"/>
      <c r="I1322" s="119"/>
      <c r="J1322" s="119"/>
      <c r="K1322" s="119"/>
      <c r="L1322" s="53"/>
      <c r="M1322" s="127"/>
    </row>
    <row r="1323" spans="1:13">
      <c r="A1323" s="118">
        <v>237</v>
      </c>
      <c r="B1323" s="53" t="s">
        <v>158</v>
      </c>
      <c r="C1323" s="83">
        <v>1481</v>
      </c>
      <c r="D1323" s="123">
        <v>40390</v>
      </c>
      <c r="E1323" s="198">
        <f>VLOOKUP(A1323,'Membership Details'!C:J,8,FALSE)</f>
        <v>36982</v>
      </c>
      <c r="F1323" s="198" t="b">
        <f t="shared" si="20"/>
        <v>1</v>
      </c>
      <c r="G1323">
        <v>1465</v>
      </c>
      <c r="H1323" s="119"/>
      <c r="I1323" s="119"/>
      <c r="J1323" s="119"/>
      <c r="K1323" s="119"/>
      <c r="L1323" s="53"/>
      <c r="M1323" s="127"/>
    </row>
    <row r="1324" spans="1:13">
      <c r="A1324" s="118">
        <v>1485</v>
      </c>
      <c r="B1324" s="53" t="s">
        <v>158</v>
      </c>
      <c r="C1324" s="83">
        <v>1482</v>
      </c>
      <c r="D1324" s="123">
        <v>40390</v>
      </c>
      <c r="E1324" s="198">
        <f>VLOOKUP(A1324,'Membership Details'!C:J,8,FALSE)</f>
        <v>37345</v>
      </c>
      <c r="F1324" s="198" t="b">
        <f t="shared" si="20"/>
        <v>1</v>
      </c>
      <c r="G1324">
        <v>309</v>
      </c>
      <c r="H1324" s="119"/>
      <c r="I1324" s="119"/>
      <c r="J1324" s="119"/>
      <c r="K1324" s="119"/>
      <c r="L1324" s="53"/>
      <c r="M1324" s="127"/>
    </row>
    <row r="1325" spans="1:13">
      <c r="A1325" s="118">
        <v>1486</v>
      </c>
      <c r="B1325" s="53" t="s">
        <v>158</v>
      </c>
      <c r="C1325" s="83">
        <v>1483</v>
      </c>
      <c r="D1325" s="123">
        <v>40390</v>
      </c>
      <c r="E1325" s="198">
        <f>VLOOKUP(A1325,'Membership Details'!C:J,8,FALSE)</f>
        <v>37429</v>
      </c>
      <c r="F1325" s="198" t="b">
        <f t="shared" si="20"/>
        <v>1</v>
      </c>
      <c r="G1325">
        <v>840</v>
      </c>
      <c r="H1325" s="119"/>
      <c r="I1325" s="119"/>
      <c r="J1325" s="119"/>
      <c r="K1325" s="119"/>
      <c r="L1325" s="53"/>
      <c r="M1325" s="127"/>
    </row>
    <row r="1326" spans="1:13">
      <c r="A1326" s="118">
        <v>1487</v>
      </c>
      <c r="B1326" s="53" t="s">
        <v>158</v>
      </c>
      <c r="C1326" s="83">
        <v>1484</v>
      </c>
      <c r="D1326" s="123">
        <v>40390</v>
      </c>
      <c r="E1326" s="198">
        <f>VLOOKUP(A1326,'Membership Details'!C:J,8,FALSE)</f>
        <v>36982</v>
      </c>
      <c r="F1326" s="198" t="b">
        <f t="shared" si="20"/>
        <v>1</v>
      </c>
      <c r="G1326">
        <v>6592</v>
      </c>
      <c r="H1326" s="119"/>
      <c r="I1326" s="119"/>
      <c r="J1326" s="119"/>
      <c r="K1326" s="119"/>
      <c r="L1326" s="53"/>
      <c r="M1326" s="127"/>
    </row>
    <row r="1327" spans="1:13">
      <c r="A1327" s="118">
        <v>1488</v>
      </c>
      <c r="B1327" s="53" t="s">
        <v>158</v>
      </c>
      <c r="C1327" s="83">
        <v>1485</v>
      </c>
      <c r="D1327" s="123">
        <v>40390</v>
      </c>
      <c r="E1327" s="198">
        <f>VLOOKUP(A1327,'Membership Details'!C:J,8,FALSE)</f>
        <v>36982</v>
      </c>
      <c r="F1327" s="198" t="b">
        <f t="shared" si="20"/>
        <v>1</v>
      </c>
      <c r="G1327">
        <v>9415</v>
      </c>
      <c r="H1327" s="119"/>
      <c r="I1327" s="119"/>
      <c r="J1327" s="119"/>
      <c r="K1327" s="119"/>
      <c r="L1327" s="53"/>
      <c r="M1327" s="127"/>
    </row>
    <row r="1328" spans="1:13">
      <c r="A1328" s="118">
        <v>1489</v>
      </c>
      <c r="B1328" s="53" t="s">
        <v>158</v>
      </c>
      <c r="C1328" s="83">
        <v>1486</v>
      </c>
      <c r="D1328" s="123">
        <v>40390</v>
      </c>
      <c r="E1328" s="198">
        <f>VLOOKUP(A1328,'Membership Details'!C:J,8,FALSE)</f>
        <v>36982</v>
      </c>
      <c r="F1328" s="198" t="b">
        <f t="shared" si="20"/>
        <v>1</v>
      </c>
      <c r="G1328">
        <v>3979</v>
      </c>
      <c r="H1328" s="119"/>
      <c r="I1328" s="119"/>
      <c r="J1328" s="119"/>
      <c r="K1328" s="119"/>
      <c r="L1328" s="53"/>
      <c r="M1328" s="127"/>
    </row>
    <row r="1329" spans="1:13">
      <c r="A1329" s="118">
        <v>1490</v>
      </c>
      <c r="B1329" s="53" t="s">
        <v>158</v>
      </c>
      <c r="C1329" s="83">
        <v>1487</v>
      </c>
      <c r="D1329" s="123">
        <v>40390</v>
      </c>
      <c r="E1329" s="198">
        <f>VLOOKUP(A1329,'Membership Details'!C:J,8,FALSE)</f>
        <v>36982</v>
      </c>
      <c r="F1329" s="198" t="b">
        <f t="shared" si="20"/>
        <v>1</v>
      </c>
      <c r="G1329">
        <v>26199</v>
      </c>
      <c r="H1329" s="119"/>
      <c r="I1329" s="119"/>
      <c r="J1329" s="119"/>
      <c r="K1329" s="119"/>
      <c r="L1329" s="53"/>
      <c r="M1329" s="127"/>
    </row>
    <row r="1330" spans="1:13">
      <c r="A1330" s="118">
        <v>1491</v>
      </c>
      <c r="B1330" s="53" t="s">
        <v>158</v>
      </c>
      <c r="C1330" s="83">
        <v>1488</v>
      </c>
      <c r="D1330" s="123">
        <v>40390</v>
      </c>
      <c r="E1330" s="198">
        <f>VLOOKUP(A1330,'Membership Details'!C:J,8,FALSE)</f>
        <v>39707</v>
      </c>
      <c r="F1330" s="198" t="b">
        <f t="shared" si="20"/>
        <v>1</v>
      </c>
      <c r="G1330">
        <v>2695</v>
      </c>
      <c r="H1330" s="119"/>
      <c r="I1330" s="119"/>
      <c r="J1330" s="119"/>
      <c r="K1330" s="119"/>
      <c r="L1330" s="53"/>
      <c r="M1330" s="127"/>
    </row>
    <row r="1331" spans="1:13">
      <c r="A1331" s="118">
        <v>659</v>
      </c>
      <c r="B1331" s="53" t="s">
        <v>158</v>
      </c>
      <c r="C1331" s="83">
        <v>1489</v>
      </c>
      <c r="D1331" s="123">
        <v>40390</v>
      </c>
      <c r="E1331" s="198">
        <f>VLOOKUP(A1331,'Membership Details'!C:J,8,FALSE)</f>
        <v>39707</v>
      </c>
      <c r="F1331" s="198" t="b">
        <f t="shared" si="20"/>
        <v>1</v>
      </c>
      <c r="G1331">
        <v>11</v>
      </c>
      <c r="H1331" s="119"/>
      <c r="I1331" s="119"/>
      <c r="J1331" s="119"/>
      <c r="K1331" s="119"/>
      <c r="L1331" s="53"/>
      <c r="M1331" s="127"/>
    </row>
    <row r="1332" spans="1:13">
      <c r="A1332" s="118">
        <v>1492</v>
      </c>
      <c r="B1332" s="53" t="s">
        <v>158</v>
      </c>
      <c r="C1332" s="83">
        <v>1490</v>
      </c>
      <c r="D1332" s="123">
        <v>40390</v>
      </c>
      <c r="E1332" s="198">
        <f>VLOOKUP(A1332,'Membership Details'!C:J,8,FALSE)</f>
        <v>36982</v>
      </c>
      <c r="F1332" s="198" t="b">
        <f t="shared" si="20"/>
        <v>1</v>
      </c>
      <c r="G1332">
        <v>12988</v>
      </c>
      <c r="H1332" s="119"/>
      <c r="I1332" s="119"/>
      <c r="J1332" s="119"/>
      <c r="K1332" s="119"/>
      <c r="L1332" s="53"/>
      <c r="M1332" s="127"/>
    </row>
    <row r="1333" spans="1:13">
      <c r="A1333" s="118">
        <v>27</v>
      </c>
      <c r="B1333" s="53" t="s">
        <v>158</v>
      </c>
      <c r="C1333" s="83">
        <v>1491</v>
      </c>
      <c r="D1333" s="123">
        <v>40390</v>
      </c>
      <c r="E1333" s="198">
        <f>VLOOKUP(A1333,'Membership Details'!C:J,8,FALSE)</f>
        <v>39707</v>
      </c>
      <c r="F1333" s="198" t="b">
        <f t="shared" si="20"/>
        <v>1</v>
      </c>
      <c r="G1333">
        <v>5256</v>
      </c>
      <c r="H1333" s="119"/>
      <c r="I1333" s="119"/>
      <c r="J1333" s="119"/>
      <c r="K1333" s="119"/>
      <c r="L1333" s="53"/>
      <c r="M1333" s="127"/>
    </row>
    <row r="1334" spans="1:13">
      <c r="A1334" s="118">
        <v>1494</v>
      </c>
      <c r="B1334" s="53" t="s">
        <v>158</v>
      </c>
      <c r="C1334" s="83">
        <v>1492</v>
      </c>
      <c r="D1334" s="123">
        <v>40390</v>
      </c>
      <c r="E1334" s="198">
        <f>VLOOKUP(A1334,'Membership Details'!C:J,8,FALSE)</f>
        <v>37345</v>
      </c>
      <c r="F1334" s="198" t="b">
        <f t="shared" si="20"/>
        <v>1</v>
      </c>
      <c r="G1334">
        <v>433</v>
      </c>
      <c r="H1334" s="119"/>
      <c r="I1334" s="119"/>
      <c r="J1334" s="119"/>
      <c r="K1334" s="119"/>
      <c r="L1334" s="53"/>
      <c r="M1334" s="127"/>
    </row>
    <row r="1335" spans="1:13">
      <c r="A1335" s="118">
        <v>54</v>
      </c>
      <c r="B1335" s="53" t="s">
        <v>158</v>
      </c>
      <c r="C1335" s="83">
        <v>1494</v>
      </c>
      <c r="D1335" s="123">
        <v>40390</v>
      </c>
      <c r="E1335" s="198">
        <f>VLOOKUP(A1335,'Membership Details'!C:J,8,FALSE)</f>
        <v>36982</v>
      </c>
      <c r="F1335" s="198" t="b">
        <f t="shared" si="20"/>
        <v>1</v>
      </c>
      <c r="G1335">
        <v>4553</v>
      </c>
      <c r="H1335" s="119"/>
      <c r="I1335" s="119"/>
      <c r="J1335" s="119"/>
      <c r="K1335" s="119"/>
      <c r="L1335" s="53"/>
      <c r="M1335" s="127"/>
    </row>
    <row r="1336" spans="1:13">
      <c r="A1336" s="118">
        <v>1495</v>
      </c>
      <c r="B1336" s="53" t="s">
        <v>158</v>
      </c>
      <c r="C1336" s="83">
        <v>1495</v>
      </c>
      <c r="D1336" s="123">
        <v>40390</v>
      </c>
      <c r="E1336" s="198">
        <f>VLOOKUP(A1336,'Membership Details'!C:J,8,FALSE)</f>
        <v>39707</v>
      </c>
      <c r="F1336" s="198" t="b">
        <f t="shared" si="20"/>
        <v>1</v>
      </c>
      <c r="G1336">
        <v>3408</v>
      </c>
      <c r="H1336" s="119"/>
      <c r="I1336" s="119"/>
      <c r="J1336" s="119"/>
      <c r="K1336" s="119"/>
      <c r="L1336" s="53"/>
      <c r="M1336" s="127"/>
    </row>
    <row r="1337" spans="1:13">
      <c r="A1337" s="118">
        <v>1497</v>
      </c>
      <c r="B1337" s="53" t="s">
        <v>158</v>
      </c>
      <c r="C1337" s="83">
        <v>1497</v>
      </c>
      <c r="D1337" s="123">
        <v>40390</v>
      </c>
      <c r="E1337" s="198">
        <f>VLOOKUP(A1337,'Membership Details'!C:J,8,FALSE)</f>
        <v>39707</v>
      </c>
      <c r="F1337" s="198" t="b">
        <f t="shared" si="20"/>
        <v>1</v>
      </c>
      <c r="G1337">
        <v>4599</v>
      </c>
      <c r="H1337" s="119"/>
      <c r="I1337" s="119"/>
      <c r="J1337" s="119"/>
      <c r="K1337" s="119"/>
      <c r="L1337" s="53"/>
      <c r="M1337" s="127"/>
    </row>
    <row r="1338" spans="1:13">
      <c r="A1338" s="118">
        <v>1498</v>
      </c>
      <c r="B1338" s="53" t="s">
        <v>158</v>
      </c>
      <c r="C1338" s="83">
        <v>1498</v>
      </c>
      <c r="D1338" s="123">
        <v>40390</v>
      </c>
      <c r="E1338" s="198">
        <f>VLOOKUP(A1338,'Membership Details'!C:J,8,FALSE)</f>
        <v>38640</v>
      </c>
      <c r="F1338" s="198" t="b">
        <f t="shared" si="20"/>
        <v>1</v>
      </c>
      <c r="G1338">
        <v>1819</v>
      </c>
      <c r="H1338" s="119"/>
      <c r="I1338" s="119"/>
      <c r="J1338" s="119"/>
      <c r="K1338" s="119"/>
      <c r="L1338" s="53"/>
      <c r="M1338" s="127"/>
    </row>
    <row r="1339" spans="1:13">
      <c r="A1339" s="118">
        <v>1499</v>
      </c>
      <c r="B1339" s="53" t="s">
        <v>158</v>
      </c>
      <c r="C1339" s="83">
        <v>1500</v>
      </c>
      <c r="D1339" s="123">
        <v>40390</v>
      </c>
      <c r="E1339" s="198">
        <f>VLOOKUP(A1339,'Membership Details'!C:J,8,FALSE)</f>
        <v>36982</v>
      </c>
      <c r="F1339" s="198" t="b">
        <f t="shared" si="20"/>
        <v>1</v>
      </c>
      <c r="G1339">
        <v>191</v>
      </c>
      <c r="H1339" s="119"/>
      <c r="I1339" s="119"/>
      <c r="J1339" s="119"/>
      <c r="K1339" s="119"/>
      <c r="L1339" s="53"/>
      <c r="M1339" s="127"/>
    </row>
    <row r="1340" spans="1:13">
      <c r="A1340" s="118">
        <v>1500</v>
      </c>
      <c r="B1340" s="53" t="s">
        <v>158</v>
      </c>
      <c r="C1340" s="83">
        <v>1501</v>
      </c>
      <c r="D1340" s="123">
        <v>40390</v>
      </c>
      <c r="E1340" s="198">
        <f>VLOOKUP(A1340,'Membership Details'!C:J,8,FALSE)</f>
        <v>39707</v>
      </c>
      <c r="F1340" s="198" t="b">
        <f t="shared" si="20"/>
        <v>1</v>
      </c>
      <c r="G1340">
        <v>244</v>
      </c>
      <c r="H1340" s="119"/>
      <c r="I1340" s="119"/>
      <c r="J1340" s="119"/>
      <c r="K1340" s="119"/>
      <c r="L1340" s="53"/>
      <c r="M1340" s="127"/>
    </row>
    <row r="1341" spans="1:13">
      <c r="A1341" s="118">
        <v>258</v>
      </c>
      <c r="B1341" s="53" t="s">
        <v>158</v>
      </c>
      <c r="C1341" s="83">
        <v>1504</v>
      </c>
      <c r="D1341" s="123">
        <v>40390</v>
      </c>
      <c r="E1341" s="198">
        <f>VLOOKUP(A1341,'Membership Details'!C:J,8,FALSE)</f>
        <v>36982</v>
      </c>
      <c r="F1341" s="198" t="b">
        <f t="shared" si="20"/>
        <v>1</v>
      </c>
      <c r="G1341">
        <v>214</v>
      </c>
      <c r="H1341" s="119"/>
      <c r="I1341" s="119"/>
      <c r="J1341" s="119"/>
      <c r="K1341" s="119"/>
      <c r="L1341" s="53"/>
      <c r="M1341" s="127"/>
    </row>
    <row r="1342" spans="1:13">
      <c r="A1342" s="118">
        <v>45</v>
      </c>
      <c r="B1342" s="53" t="s">
        <v>158</v>
      </c>
      <c r="C1342" s="83">
        <v>1505</v>
      </c>
      <c r="D1342" s="123">
        <v>40390</v>
      </c>
      <c r="E1342" s="198">
        <f>VLOOKUP(A1342,'Membership Details'!C:J,8,FALSE)</f>
        <v>36982</v>
      </c>
      <c r="F1342" s="198" t="b">
        <f t="shared" si="20"/>
        <v>1</v>
      </c>
      <c r="G1342">
        <v>212</v>
      </c>
      <c r="H1342" s="119"/>
      <c r="I1342" s="119"/>
      <c r="J1342" s="119"/>
      <c r="K1342" s="119"/>
      <c r="L1342" s="53"/>
      <c r="M1342" s="127"/>
    </row>
    <row r="1343" spans="1:13">
      <c r="A1343" s="118">
        <v>1503</v>
      </c>
      <c r="B1343" s="53" t="s">
        <v>158</v>
      </c>
      <c r="C1343" s="83">
        <v>1506</v>
      </c>
      <c r="D1343" s="123">
        <v>40390</v>
      </c>
      <c r="E1343" s="198">
        <f>VLOOKUP(A1343,'Membership Details'!C:J,8,FALSE)</f>
        <v>36982</v>
      </c>
      <c r="F1343" s="198" t="b">
        <f t="shared" si="20"/>
        <v>1</v>
      </c>
      <c r="G1343">
        <v>204</v>
      </c>
      <c r="H1343" s="119"/>
      <c r="I1343" s="119"/>
      <c r="J1343" s="119"/>
      <c r="K1343" s="119"/>
      <c r="L1343" s="53"/>
      <c r="M1343" s="127"/>
    </row>
    <row r="1344" spans="1:13">
      <c r="A1344" s="118">
        <v>1504</v>
      </c>
      <c r="B1344" s="53" t="s">
        <v>158</v>
      </c>
      <c r="C1344" s="83">
        <v>1507</v>
      </c>
      <c r="D1344" s="123">
        <v>40390</v>
      </c>
      <c r="E1344" s="198">
        <f>VLOOKUP(A1344,'Membership Details'!C:J,8,FALSE)</f>
        <v>36982</v>
      </c>
      <c r="F1344" s="198" t="b">
        <f t="shared" si="20"/>
        <v>1</v>
      </c>
      <c r="G1344">
        <v>306</v>
      </c>
      <c r="H1344" s="119"/>
      <c r="I1344" s="119"/>
      <c r="J1344" s="119"/>
      <c r="K1344" s="119"/>
      <c r="L1344" s="53"/>
      <c r="M1344" s="127"/>
    </row>
    <row r="1345" spans="1:13">
      <c r="A1345" s="118">
        <v>1505</v>
      </c>
      <c r="B1345" s="53" t="s">
        <v>158</v>
      </c>
      <c r="C1345" s="83">
        <v>1508</v>
      </c>
      <c r="D1345" s="123">
        <v>40390</v>
      </c>
      <c r="E1345" s="198">
        <f>VLOOKUP(A1345,'Membership Details'!C:J,8,FALSE)</f>
        <v>36982</v>
      </c>
      <c r="F1345" s="198" t="b">
        <f t="shared" si="20"/>
        <v>1</v>
      </c>
      <c r="G1345">
        <v>757</v>
      </c>
      <c r="H1345" s="119"/>
      <c r="I1345" s="119"/>
      <c r="J1345" s="119"/>
      <c r="K1345" s="119"/>
      <c r="L1345" s="53"/>
      <c r="M1345" s="127"/>
    </row>
    <row r="1346" spans="1:13">
      <c r="A1346" s="118">
        <v>1506</v>
      </c>
      <c r="B1346" s="53" t="s">
        <v>158</v>
      </c>
      <c r="C1346" s="83">
        <v>1509</v>
      </c>
      <c r="D1346" s="123">
        <v>40390</v>
      </c>
      <c r="E1346" s="198">
        <f>VLOOKUP(A1346,'Membership Details'!C:J,8,FALSE)</f>
        <v>36982</v>
      </c>
      <c r="F1346" s="198" t="b">
        <f t="shared" si="20"/>
        <v>1</v>
      </c>
      <c r="G1346">
        <v>161</v>
      </c>
      <c r="H1346" s="119"/>
      <c r="I1346" s="119"/>
      <c r="J1346" s="119"/>
      <c r="K1346" s="119"/>
      <c r="L1346" s="53"/>
      <c r="M1346" s="127"/>
    </row>
    <row r="1347" spans="1:13">
      <c r="A1347" s="118">
        <v>1507</v>
      </c>
      <c r="B1347" s="53" t="s">
        <v>158</v>
      </c>
      <c r="C1347" s="83">
        <v>1510</v>
      </c>
      <c r="D1347" s="123">
        <v>40390</v>
      </c>
      <c r="E1347" s="198">
        <f>VLOOKUP(A1347,'Membership Details'!C:J,8,FALSE)</f>
        <v>36982</v>
      </c>
      <c r="F1347" s="198" t="b">
        <f t="shared" ref="F1347:F1410" si="21">D1347&gt;=E1347</f>
        <v>1</v>
      </c>
      <c r="G1347">
        <v>161</v>
      </c>
      <c r="H1347" s="119"/>
      <c r="I1347" s="119"/>
      <c r="J1347" s="119"/>
      <c r="K1347" s="119"/>
      <c r="L1347" s="53"/>
      <c r="M1347" s="127"/>
    </row>
    <row r="1348" spans="1:13">
      <c r="A1348" s="118">
        <v>1508</v>
      </c>
      <c r="B1348" s="53" t="s">
        <v>158</v>
      </c>
      <c r="C1348" s="83">
        <v>1511</v>
      </c>
      <c r="D1348" s="123">
        <v>40390</v>
      </c>
      <c r="E1348" s="198">
        <f>VLOOKUP(A1348,'Membership Details'!C:J,8,FALSE)</f>
        <v>39707</v>
      </c>
      <c r="F1348" s="198" t="b">
        <f t="shared" si="21"/>
        <v>1</v>
      </c>
      <c r="G1348">
        <v>8176</v>
      </c>
      <c r="H1348" s="119"/>
      <c r="I1348" s="119"/>
      <c r="J1348" s="119"/>
      <c r="K1348" s="119"/>
      <c r="L1348" s="53"/>
      <c r="M1348" s="127"/>
    </row>
    <row r="1349" spans="1:13">
      <c r="A1349" s="118">
        <v>1509</v>
      </c>
      <c r="B1349" s="53" t="s">
        <v>158</v>
      </c>
      <c r="C1349" s="83">
        <v>1512</v>
      </c>
      <c r="D1349" s="123">
        <v>40390</v>
      </c>
      <c r="E1349" s="198">
        <f>VLOOKUP(A1349,'Membership Details'!C:J,8,FALSE)</f>
        <v>39707</v>
      </c>
      <c r="F1349" s="198" t="b">
        <f t="shared" si="21"/>
        <v>1</v>
      </c>
      <c r="G1349">
        <v>2676</v>
      </c>
      <c r="H1349" s="119"/>
      <c r="I1349" s="119"/>
      <c r="J1349" s="119"/>
      <c r="K1349" s="119"/>
      <c r="L1349" s="53"/>
      <c r="M1349" s="127"/>
    </row>
    <row r="1350" spans="1:13">
      <c r="A1350" s="118">
        <v>1510</v>
      </c>
      <c r="B1350" s="53" t="s">
        <v>158</v>
      </c>
      <c r="C1350" s="83">
        <v>1513</v>
      </c>
      <c r="D1350" s="123">
        <v>40390</v>
      </c>
      <c r="E1350" s="198">
        <f>VLOOKUP(A1350,'Membership Details'!C:J,8,FALSE)</f>
        <v>39707</v>
      </c>
      <c r="F1350" s="198" t="b">
        <f t="shared" si="21"/>
        <v>1</v>
      </c>
      <c r="G1350">
        <v>2949</v>
      </c>
      <c r="H1350" s="119"/>
      <c r="I1350" s="119"/>
      <c r="J1350" s="119"/>
      <c r="K1350" s="119"/>
      <c r="L1350" s="53"/>
      <c r="M1350" s="127"/>
    </row>
    <row r="1351" spans="1:13">
      <c r="A1351" s="118">
        <v>1511</v>
      </c>
      <c r="B1351" s="53" t="s">
        <v>158</v>
      </c>
      <c r="C1351" s="83">
        <v>1515</v>
      </c>
      <c r="D1351" s="123">
        <v>40390</v>
      </c>
      <c r="E1351" s="198">
        <f>VLOOKUP(A1351,'Membership Details'!C:J,8,FALSE)</f>
        <v>39707</v>
      </c>
      <c r="F1351" s="198" t="b">
        <f t="shared" si="21"/>
        <v>1</v>
      </c>
      <c r="G1351">
        <v>100</v>
      </c>
      <c r="H1351" s="119"/>
      <c r="I1351" s="119"/>
      <c r="J1351" s="119"/>
      <c r="K1351" s="119"/>
      <c r="L1351" s="53"/>
      <c r="M1351" s="127"/>
    </row>
    <row r="1352" spans="1:13">
      <c r="A1352" s="118">
        <v>1512</v>
      </c>
      <c r="B1352" s="53" t="s">
        <v>158</v>
      </c>
      <c r="C1352" s="83">
        <v>1516</v>
      </c>
      <c r="D1352" s="123">
        <v>40390</v>
      </c>
      <c r="E1352" s="198">
        <f>VLOOKUP(A1352,'Membership Details'!C:J,8,FALSE)</f>
        <v>39707</v>
      </c>
      <c r="F1352" s="198" t="b">
        <f t="shared" si="21"/>
        <v>1</v>
      </c>
      <c r="G1352">
        <v>489</v>
      </c>
      <c r="H1352" s="119"/>
      <c r="I1352" s="119"/>
      <c r="J1352" s="119"/>
      <c r="K1352" s="119"/>
      <c r="L1352" s="53"/>
      <c r="M1352" s="127"/>
    </row>
    <row r="1353" spans="1:13">
      <c r="A1353" s="118">
        <v>1513</v>
      </c>
      <c r="B1353" s="53" t="s">
        <v>158</v>
      </c>
      <c r="C1353" s="83">
        <v>1517</v>
      </c>
      <c r="D1353" s="123">
        <v>40390</v>
      </c>
      <c r="E1353" s="198">
        <f>VLOOKUP(A1353,'Membership Details'!C:J,8,FALSE)</f>
        <v>39707</v>
      </c>
      <c r="F1353" s="198" t="b">
        <f t="shared" si="21"/>
        <v>1</v>
      </c>
      <c r="G1353">
        <v>804.42</v>
      </c>
      <c r="H1353" s="119"/>
      <c r="I1353" s="119"/>
      <c r="J1353" s="119"/>
      <c r="K1353" s="119"/>
      <c r="L1353" s="53"/>
      <c r="M1353" s="127"/>
    </row>
    <row r="1354" spans="1:13">
      <c r="A1354" s="118">
        <v>1514</v>
      </c>
      <c r="B1354" s="53" t="s">
        <v>158</v>
      </c>
      <c r="C1354" s="83">
        <v>1518</v>
      </c>
      <c r="D1354" s="123">
        <v>40390</v>
      </c>
      <c r="E1354" s="198">
        <f>VLOOKUP(A1354,'Membership Details'!C:J,8,FALSE)</f>
        <v>39707</v>
      </c>
      <c r="F1354" s="198" t="b">
        <f t="shared" si="21"/>
        <v>1</v>
      </c>
      <c r="G1354">
        <v>512</v>
      </c>
      <c r="H1354" s="119"/>
      <c r="I1354" s="119"/>
      <c r="J1354" s="119"/>
      <c r="K1354" s="119"/>
      <c r="L1354" s="53"/>
      <c r="M1354" s="127"/>
    </row>
    <row r="1355" spans="1:13">
      <c r="A1355" s="118">
        <v>1515</v>
      </c>
      <c r="B1355" s="53" t="s">
        <v>158</v>
      </c>
      <c r="C1355" s="83">
        <v>1519</v>
      </c>
      <c r="D1355" s="123">
        <v>40390</v>
      </c>
      <c r="E1355" s="198">
        <f>VLOOKUP(A1355,'Membership Details'!C:J,8,FALSE)</f>
        <v>39707</v>
      </c>
      <c r="F1355" s="198" t="b">
        <f t="shared" si="21"/>
        <v>1</v>
      </c>
      <c r="G1355">
        <v>363</v>
      </c>
      <c r="H1355" s="119"/>
      <c r="I1355" s="119"/>
      <c r="J1355" s="119"/>
      <c r="K1355" s="119"/>
      <c r="L1355" s="53"/>
      <c r="M1355" s="127"/>
    </row>
    <row r="1356" spans="1:13">
      <c r="A1356" s="118">
        <v>1516</v>
      </c>
      <c r="B1356" s="53" t="s">
        <v>158</v>
      </c>
      <c r="C1356" s="83">
        <v>1520</v>
      </c>
      <c r="D1356" s="123">
        <v>40390</v>
      </c>
      <c r="E1356" s="198">
        <f>VLOOKUP(A1356,'Membership Details'!C:J,8,FALSE)</f>
        <v>39707</v>
      </c>
      <c r="F1356" s="198" t="b">
        <f t="shared" si="21"/>
        <v>1</v>
      </c>
      <c r="G1356">
        <v>17099</v>
      </c>
      <c r="H1356" s="119"/>
      <c r="I1356" s="119"/>
      <c r="J1356" s="119"/>
      <c r="K1356" s="119"/>
      <c r="L1356" s="53"/>
      <c r="M1356" s="127"/>
    </row>
    <row r="1357" spans="1:13">
      <c r="A1357" s="118">
        <v>1517</v>
      </c>
      <c r="B1357" s="53" t="s">
        <v>158</v>
      </c>
      <c r="C1357" s="83">
        <v>1521</v>
      </c>
      <c r="D1357" s="123">
        <v>40390</v>
      </c>
      <c r="E1357" s="198">
        <f>VLOOKUP(A1357,'Membership Details'!C:J,8,FALSE)</f>
        <v>36982</v>
      </c>
      <c r="F1357" s="198" t="b">
        <f t="shared" si="21"/>
        <v>1</v>
      </c>
      <c r="G1357">
        <v>337</v>
      </c>
      <c r="H1357" s="119"/>
      <c r="I1357" s="119"/>
      <c r="J1357" s="119"/>
      <c r="K1357" s="119"/>
      <c r="L1357" s="53"/>
      <c r="M1357" s="127"/>
    </row>
    <row r="1358" spans="1:13">
      <c r="A1358" s="118">
        <v>1518</v>
      </c>
      <c r="B1358" s="53" t="s">
        <v>158</v>
      </c>
      <c r="C1358" s="83">
        <v>1522</v>
      </c>
      <c r="D1358" s="123">
        <v>40390</v>
      </c>
      <c r="E1358" s="198">
        <f>VLOOKUP(A1358,'Membership Details'!C:J,8,FALSE)</f>
        <v>39707</v>
      </c>
      <c r="F1358" s="198" t="b">
        <f t="shared" si="21"/>
        <v>1</v>
      </c>
      <c r="G1358">
        <v>905</v>
      </c>
      <c r="H1358" s="119"/>
      <c r="I1358" s="119"/>
      <c r="J1358" s="119"/>
      <c r="K1358" s="119"/>
      <c r="L1358" s="53"/>
      <c r="M1358" s="127"/>
    </row>
    <row r="1359" spans="1:13">
      <c r="A1359" s="118">
        <v>1519</v>
      </c>
      <c r="B1359" s="53" t="s">
        <v>158</v>
      </c>
      <c r="C1359" s="83">
        <v>1523</v>
      </c>
      <c r="D1359" s="123">
        <v>40390</v>
      </c>
      <c r="E1359" s="198">
        <f>VLOOKUP(A1359,'Membership Details'!C:J,8,FALSE)</f>
        <v>36982</v>
      </c>
      <c r="F1359" s="198" t="b">
        <f t="shared" si="21"/>
        <v>1</v>
      </c>
      <c r="G1359">
        <v>11120</v>
      </c>
      <c r="H1359" s="119"/>
      <c r="I1359" s="119"/>
      <c r="J1359" s="119"/>
      <c r="K1359" s="119"/>
      <c r="L1359" s="53"/>
      <c r="M1359" s="127"/>
    </row>
    <row r="1360" spans="1:13">
      <c r="A1360" s="118">
        <v>1520</v>
      </c>
      <c r="B1360" s="53" t="s">
        <v>158</v>
      </c>
      <c r="C1360" s="83">
        <v>1524</v>
      </c>
      <c r="D1360" s="123">
        <v>40390</v>
      </c>
      <c r="E1360" s="198">
        <f>VLOOKUP(A1360,'Membership Details'!C:J,8,FALSE)</f>
        <v>39707</v>
      </c>
      <c r="F1360" s="198" t="b">
        <f t="shared" si="21"/>
        <v>1</v>
      </c>
      <c r="G1360">
        <v>2521</v>
      </c>
      <c r="H1360" s="119"/>
      <c r="I1360" s="119"/>
      <c r="J1360" s="119"/>
      <c r="K1360" s="119"/>
      <c r="L1360" s="53"/>
      <c r="M1360" s="127"/>
    </row>
    <row r="1361" spans="1:13">
      <c r="A1361" s="118">
        <v>1521</v>
      </c>
      <c r="B1361" s="53" t="s">
        <v>158</v>
      </c>
      <c r="C1361" s="83">
        <v>1525</v>
      </c>
      <c r="D1361" s="123">
        <v>40390</v>
      </c>
      <c r="E1361" s="198">
        <f>VLOOKUP(A1361,'Membership Details'!C:J,8,FALSE)</f>
        <v>36982</v>
      </c>
      <c r="F1361" s="198" t="b">
        <f t="shared" si="21"/>
        <v>1</v>
      </c>
      <c r="G1361">
        <v>9150</v>
      </c>
      <c r="H1361" s="119"/>
      <c r="I1361" s="119"/>
      <c r="J1361" s="119"/>
      <c r="K1361" s="119"/>
      <c r="L1361" s="53"/>
      <c r="M1361" s="127"/>
    </row>
    <row r="1362" spans="1:13">
      <c r="A1362" s="118">
        <v>1522</v>
      </c>
      <c r="B1362" s="53" t="s">
        <v>158</v>
      </c>
      <c r="C1362" s="83">
        <v>1526</v>
      </c>
      <c r="D1362" s="123">
        <v>40390</v>
      </c>
      <c r="E1362" s="198">
        <f>VLOOKUP(A1362,'Membership Details'!C:J,8,FALSE)</f>
        <v>39707</v>
      </c>
      <c r="F1362" s="198" t="b">
        <f t="shared" si="21"/>
        <v>1</v>
      </c>
      <c r="G1362">
        <v>354</v>
      </c>
      <c r="H1362" s="119"/>
      <c r="I1362" s="119"/>
      <c r="J1362" s="119"/>
      <c r="K1362" s="119"/>
      <c r="L1362" s="53"/>
      <c r="M1362" s="127"/>
    </row>
    <row r="1363" spans="1:13">
      <c r="A1363" s="118">
        <v>1523</v>
      </c>
      <c r="B1363" s="53" t="s">
        <v>158</v>
      </c>
      <c r="C1363" s="83">
        <v>1527</v>
      </c>
      <c r="D1363" s="123">
        <v>40390</v>
      </c>
      <c r="E1363" s="198">
        <f>VLOOKUP(A1363,'Membership Details'!C:J,8,FALSE)</f>
        <v>39707</v>
      </c>
      <c r="F1363" s="198" t="b">
        <f t="shared" si="21"/>
        <v>1</v>
      </c>
      <c r="G1363">
        <v>354</v>
      </c>
      <c r="H1363" s="119"/>
      <c r="I1363" s="119"/>
      <c r="J1363" s="119"/>
      <c r="K1363" s="119"/>
      <c r="L1363" s="53"/>
      <c r="M1363" s="127"/>
    </row>
    <row r="1364" spans="1:13">
      <c r="A1364" s="118">
        <v>1524</v>
      </c>
      <c r="B1364" s="53" t="s">
        <v>158</v>
      </c>
      <c r="C1364" s="83">
        <v>1528</v>
      </c>
      <c r="D1364" s="123">
        <v>40390</v>
      </c>
      <c r="E1364" s="198">
        <f>VLOOKUP(A1364,'Membership Details'!C:J,8,FALSE)</f>
        <v>37986</v>
      </c>
      <c r="F1364" s="198" t="b">
        <f t="shared" si="21"/>
        <v>1</v>
      </c>
      <c r="G1364">
        <v>477</v>
      </c>
      <c r="H1364" s="119"/>
      <c r="I1364" s="119"/>
      <c r="J1364" s="119"/>
      <c r="K1364" s="119"/>
      <c r="L1364" s="53"/>
      <c r="M1364" s="127"/>
    </row>
    <row r="1365" spans="1:13">
      <c r="A1365" s="118">
        <v>1525</v>
      </c>
      <c r="B1365" s="53" t="s">
        <v>158</v>
      </c>
      <c r="C1365" s="83">
        <v>1530</v>
      </c>
      <c r="D1365" s="123">
        <v>40390</v>
      </c>
      <c r="E1365" s="198">
        <f>VLOOKUP(A1365,'Membership Details'!C:J,8,FALSE)</f>
        <v>39707</v>
      </c>
      <c r="F1365" s="198" t="b">
        <f t="shared" si="21"/>
        <v>1</v>
      </c>
      <c r="G1365">
        <v>3968</v>
      </c>
      <c r="H1365" s="119"/>
      <c r="I1365" s="119"/>
      <c r="J1365" s="119"/>
      <c r="K1365" s="119"/>
      <c r="L1365" s="53"/>
      <c r="M1365" s="127"/>
    </row>
    <row r="1366" spans="1:13">
      <c r="A1366" s="118">
        <v>667</v>
      </c>
      <c r="B1366" s="53" t="s">
        <v>158</v>
      </c>
      <c r="C1366" s="83">
        <v>1531</v>
      </c>
      <c r="D1366" s="123">
        <v>40390</v>
      </c>
      <c r="E1366" s="198">
        <f>VLOOKUP(A1366,'Membership Details'!C:J,8,FALSE)</f>
        <v>36982</v>
      </c>
      <c r="F1366" s="198" t="b">
        <f t="shared" si="21"/>
        <v>1</v>
      </c>
      <c r="G1366">
        <v>354</v>
      </c>
      <c r="H1366" s="119"/>
      <c r="I1366" s="119"/>
      <c r="J1366" s="119"/>
      <c r="K1366" s="119"/>
      <c r="L1366" s="53"/>
      <c r="M1366" s="127"/>
    </row>
    <row r="1367" spans="1:13">
      <c r="A1367" s="118">
        <v>1527</v>
      </c>
      <c r="B1367" s="53" t="s">
        <v>158</v>
      </c>
      <c r="C1367" s="83">
        <v>1532</v>
      </c>
      <c r="D1367" s="123">
        <v>40390</v>
      </c>
      <c r="E1367" s="198">
        <f>VLOOKUP(A1367,'Membership Details'!C:J,8,FALSE)</f>
        <v>39707</v>
      </c>
      <c r="F1367" s="198" t="b">
        <f t="shared" si="21"/>
        <v>1</v>
      </c>
      <c r="G1367">
        <v>2866</v>
      </c>
      <c r="H1367" s="119"/>
      <c r="I1367" s="119"/>
      <c r="J1367" s="119"/>
      <c r="K1367" s="119"/>
      <c r="L1367" s="53"/>
      <c r="M1367" s="127"/>
    </row>
    <row r="1368" spans="1:13">
      <c r="A1368" s="118">
        <v>1528</v>
      </c>
      <c r="B1368" s="53" t="s">
        <v>158</v>
      </c>
      <c r="C1368" s="83">
        <v>1533</v>
      </c>
      <c r="D1368" s="123">
        <v>40390</v>
      </c>
      <c r="E1368" s="198">
        <f>VLOOKUP(A1368,'Membership Details'!C:J,8,FALSE)</f>
        <v>36982</v>
      </c>
      <c r="F1368" s="198" t="b">
        <f t="shared" si="21"/>
        <v>1</v>
      </c>
      <c r="G1368">
        <v>1528</v>
      </c>
      <c r="H1368" s="119"/>
      <c r="I1368" s="119"/>
      <c r="J1368" s="119"/>
      <c r="K1368" s="119"/>
      <c r="L1368" s="53"/>
      <c r="M1368" s="127"/>
    </row>
    <row r="1369" spans="1:13">
      <c r="A1369" s="118">
        <v>1529</v>
      </c>
      <c r="B1369" s="53" t="s">
        <v>158</v>
      </c>
      <c r="C1369" s="83">
        <v>1534</v>
      </c>
      <c r="D1369" s="123">
        <v>40390</v>
      </c>
      <c r="E1369" s="198">
        <f>VLOOKUP(A1369,'Membership Details'!C:J,8,FALSE)</f>
        <v>38352</v>
      </c>
      <c r="F1369" s="198" t="b">
        <f t="shared" si="21"/>
        <v>1</v>
      </c>
      <c r="G1369">
        <v>118</v>
      </c>
      <c r="H1369" s="119"/>
      <c r="I1369" s="119"/>
      <c r="J1369" s="119"/>
      <c r="K1369" s="119"/>
      <c r="L1369" s="53"/>
      <c r="M1369" s="127"/>
    </row>
    <row r="1370" spans="1:13">
      <c r="A1370" s="118">
        <v>1530</v>
      </c>
      <c r="B1370" s="53" t="s">
        <v>158</v>
      </c>
      <c r="C1370" s="83">
        <v>1535</v>
      </c>
      <c r="D1370" s="123">
        <v>40390</v>
      </c>
      <c r="E1370" s="198">
        <f>VLOOKUP(A1370,'Membership Details'!C:J,8,FALSE)</f>
        <v>38352</v>
      </c>
      <c r="F1370" s="198" t="b">
        <f t="shared" si="21"/>
        <v>1</v>
      </c>
      <c r="G1370">
        <v>345</v>
      </c>
      <c r="H1370" s="119"/>
      <c r="I1370" s="119"/>
      <c r="J1370" s="119"/>
      <c r="K1370" s="119"/>
      <c r="L1370" s="53"/>
      <c r="M1370" s="127"/>
    </row>
    <row r="1371" spans="1:13">
      <c r="A1371" s="118">
        <v>1531</v>
      </c>
      <c r="B1371" s="53" t="s">
        <v>158</v>
      </c>
      <c r="C1371" s="83">
        <v>1536</v>
      </c>
      <c r="D1371" s="123">
        <v>40390</v>
      </c>
      <c r="E1371" s="198">
        <f>VLOOKUP(A1371,'Membership Details'!C:J,8,FALSE)</f>
        <v>37994</v>
      </c>
      <c r="F1371" s="198" t="b">
        <f t="shared" si="21"/>
        <v>1</v>
      </c>
      <c r="G1371">
        <v>878</v>
      </c>
      <c r="H1371" s="119"/>
      <c r="I1371" s="119"/>
      <c r="J1371" s="119"/>
      <c r="K1371" s="119"/>
      <c r="L1371" s="53"/>
      <c r="M1371" s="127"/>
    </row>
    <row r="1372" spans="1:13">
      <c r="A1372" s="118">
        <v>1532</v>
      </c>
      <c r="B1372" s="53" t="s">
        <v>158</v>
      </c>
      <c r="C1372" s="83">
        <v>1537</v>
      </c>
      <c r="D1372" s="123">
        <v>40390</v>
      </c>
      <c r="E1372" s="198">
        <f>VLOOKUP(A1372,'Membership Details'!C:J,8,FALSE)</f>
        <v>36982</v>
      </c>
      <c r="F1372" s="198" t="b">
        <f t="shared" si="21"/>
        <v>1</v>
      </c>
      <c r="G1372">
        <v>5074</v>
      </c>
      <c r="H1372" s="119"/>
      <c r="I1372" s="119"/>
      <c r="J1372" s="119"/>
      <c r="K1372" s="119"/>
      <c r="L1372" s="53"/>
      <c r="M1372" s="127"/>
    </row>
    <row r="1373" spans="1:13">
      <c r="A1373" s="118">
        <v>1533</v>
      </c>
      <c r="B1373" s="53" t="s">
        <v>158</v>
      </c>
      <c r="C1373" s="83">
        <v>1538</v>
      </c>
      <c r="D1373" s="123">
        <v>40390</v>
      </c>
      <c r="E1373" s="198">
        <f>VLOOKUP(A1373,'Membership Details'!C:J,8,FALSE)</f>
        <v>37986</v>
      </c>
      <c r="F1373" s="198" t="b">
        <f t="shared" si="21"/>
        <v>1</v>
      </c>
      <c r="G1373">
        <v>3714</v>
      </c>
      <c r="H1373" s="119"/>
      <c r="I1373" s="119"/>
      <c r="J1373" s="119"/>
      <c r="K1373" s="119"/>
      <c r="L1373" s="53"/>
      <c r="M1373" s="127"/>
    </row>
    <row r="1374" spans="1:13">
      <c r="A1374" s="118">
        <v>1534</v>
      </c>
      <c r="B1374" s="53" t="s">
        <v>158</v>
      </c>
      <c r="C1374" s="83">
        <v>1539</v>
      </c>
      <c r="D1374" s="123">
        <v>40390</v>
      </c>
      <c r="E1374" s="198">
        <f>VLOOKUP(A1374,'Membership Details'!C:J,8,FALSE)</f>
        <v>39707</v>
      </c>
      <c r="F1374" s="198" t="b">
        <f t="shared" si="21"/>
        <v>1</v>
      </c>
      <c r="G1374">
        <v>976</v>
      </c>
      <c r="H1374" s="119"/>
      <c r="I1374" s="119"/>
      <c r="J1374" s="119"/>
      <c r="K1374" s="119"/>
      <c r="L1374" s="53"/>
      <c r="M1374" s="127"/>
    </row>
    <row r="1375" spans="1:13">
      <c r="A1375" s="118">
        <v>1535</v>
      </c>
      <c r="B1375" s="53" t="s">
        <v>158</v>
      </c>
      <c r="C1375" s="83">
        <v>1540</v>
      </c>
      <c r="D1375" s="123">
        <v>40390</v>
      </c>
      <c r="E1375" s="198">
        <f>VLOOKUP(A1375,'Membership Details'!C:J,8,FALSE)</f>
        <v>37866</v>
      </c>
      <c r="F1375" s="198" t="b">
        <f t="shared" si="21"/>
        <v>1</v>
      </c>
      <c r="G1375">
        <v>3876</v>
      </c>
      <c r="H1375" s="119"/>
      <c r="I1375" s="119"/>
      <c r="J1375" s="119"/>
      <c r="K1375" s="119"/>
      <c r="L1375" s="53"/>
      <c r="M1375" s="127"/>
    </row>
    <row r="1376" spans="1:13">
      <c r="A1376" s="118">
        <v>1536</v>
      </c>
      <c r="B1376" s="53" t="s">
        <v>158</v>
      </c>
      <c r="C1376" s="83">
        <v>1541</v>
      </c>
      <c r="D1376" s="123">
        <v>40390</v>
      </c>
      <c r="E1376" s="198">
        <f>VLOOKUP(A1376,'Membership Details'!C:J,8,FALSE)</f>
        <v>36982</v>
      </c>
      <c r="F1376" s="198" t="b">
        <f t="shared" si="21"/>
        <v>1</v>
      </c>
      <c r="G1376">
        <v>696</v>
      </c>
      <c r="H1376" s="119"/>
      <c r="I1376" s="119"/>
      <c r="J1376" s="119"/>
      <c r="K1376" s="119"/>
      <c r="L1376" s="53"/>
      <c r="M1376" s="127"/>
    </row>
    <row r="1377" spans="1:13">
      <c r="A1377" s="118">
        <v>1537</v>
      </c>
      <c r="B1377" s="53" t="s">
        <v>158</v>
      </c>
      <c r="C1377" s="83">
        <v>1542</v>
      </c>
      <c r="D1377" s="123">
        <v>40390</v>
      </c>
      <c r="E1377" s="198">
        <f>VLOOKUP(A1377,'Membership Details'!C:J,8,FALSE)</f>
        <v>36982</v>
      </c>
      <c r="F1377" s="198" t="b">
        <f t="shared" si="21"/>
        <v>1</v>
      </c>
      <c r="G1377">
        <v>4078</v>
      </c>
      <c r="H1377" s="119"/>
      <c r="I1377" s="119"/>
      <c r="J1377" s="119"/>
      <c r="K1377" s="119"/>
      <c r="L1377" s="53"/>
      <c r="M1377" s="127"/>
    </row>
    <row r="1378" spans="1:13">
      <c r="A1378" s="118">
        <v>1538</v>
      </c>
      <c r="B1378" s="53" t="s">
        <v>158</v>
      </c>
      <c r="C1378" s="83">
        <v>1543</v>
      </c>
      <c r="D1378" s="123">
        <v>40390</v>
      </c>
      <c r="E1378" s="198">
        <f>VLOOKUP(A1378,'Membership Details'!C:J,8,FALSE)</f>
        <v>36982</v>
      </c>
      <c r="F1378" s="198" t="b">
        <f t="shared" si="21"/>
        <v>1</v>
      </c>
      <c r="G1378">
        <v>446</v>
      </c>
      <c r="H1378" s="119"/>
      <c r="I1378" s="119"/>
      <c r="J1378" s="119"/>
      <c r="K1378" s="119"/>
      <c r="L1378" s="53"/>
      <c r="M1378" s="127"/>
    </row>
    <row r="1379" spans="1:13">
      <c r="A1379" s="118">
        <v>1539</v>
      </c>
      <c r="B1379" s="53" t="s">
        <v>158</v>
      </c>
      <c r="C1379" s="83">
        <v>1544</v>
      </c>
      <c r="D1379" s="123">
        <v>40390</v>
      </c>
      <c r="E1379" s="198">
        <f>VLOOKUP(A1379,'Membership Details'!C:J,8,FALSE)</f>
        <v>36982</v>
      </c>
      <c r="F1379" s="198" t="b">
        <f t="shared" si="21"/>
        <v>1</v>
      </c>
      <c r="G1379">
        <v>713</v>
      </c>
      <c r="H1379" s="119"/>
      <c r="I1379" s="119"/>
      <c r="J1379" s="119"/>
      <c r="K1379" s="119"/>
      <c r="L1379" s="53"/>
      <c r="M1379" s="127"/>
    </row>
    <row r="1380" spans="1:13">
      <c r="A1380" s="118">
        <v>1540</v>
      </c>
      <c r="B1380" s="53" t="s">
        <v>158</v>
      </c>
      <c r="C1380" s="83">
        <v>1545</v>
      </c>
      <c r="D1380" s="123">
        <v>40390</v>
      </c>
      <c r="E1380" s="198">
        <f>VLOOKUP(A1380,'Membership Details'!C:J,8,FALSE)</f>
        <v>36982</v>
      </c>
      <c r="F1380" s="198" t="b">
        <f t="shared" si="21"/>
        <v>1</v>
      </c>
      <c r="G1380">
        <v>1037</v>
      </c>
      <c r="H1380" s="119"/>
      <c r="I1380" s="119"/>
      <c r="J1380" s="119"/>
      <c r="K1380" s="119"/>
      <c r="L1380" s="53"/>
      <c r="M1380" s="127"/>
    </row>
    <row r="1381" spans="1:13">
      <c r="A1381" s="118">
        <v>1541</v>
      </c>
      <c r="B1381" s="53" t="s">
        <v>158</v>
      </c>
      <c r="C1381" s="83">
        <v>1546</v>
      </c>
      <c r="D1381" s="123">
        <v>40390</v>
      </c>
      <c r="E1381" s="198">
        <f>VLOOKUP(A1381,'Membership Details'!C:J,8,FALSE)</f>
        <v>37866</v>
      </c>
      <c r="F1381" s="198" t="b">
        <f t="shared" si="21"/>
        <v>1</v>
      </c>
      <c r="G1381">
        <v>774</v>
      </c>
      <c r="H1381" s="119"/>
      <c r="I1381" s="119"/>
      <c r="J1381" s="119"/>
      <c r="K1381" s="119"/>
      <c r="L1381" s="53"/>
      <c r="M1381" s="127"/>
    </row>
    <row r="1382" spans="1:13">
      <c r="A1382" s="118">
        <v>1542</v>
      </c>
      <c r="B1382" s="53" t="s">
        <v>158</v>
      </c>
      <c r="C1382" s="83">
        <v>1547</v>
      </c>
      <c r="D1382" s="123">
        <v>40390</v>
      </c>
      <c r="E1382" s="198">
        <f>VLOOKUP(A1382,'Membership Details'!C:J,8,FALSE)</f>
        <v>37866</v>
      </c>
      <c r="F1382" s="198" t="b">
        <f t="shared" si="21"/>
        <v>1</v>
      </c>
      <c r="G1382">
        <v>740</v>
      </c>
      <c r="H1382" s="119"/>
      <c r="I1382" s="119"/>
      <c r="J1382" s="119"/>
      <c r="K1382" s="119"/>
      <c r="L1382" s="53"/>
      <c r="M1382" s="127"/>
    </row>
    <row r="1383" spans="1:13">
      <c r="A1383" s="118">
        <v>1543</v>
      </c>
      <c r="B1383" s="53" t="s">
        <v>158</v>
      </c>
      <c r="C1383" s="83">
        <v>1548</v>
      </c>
      <c r="D1383" s="123">
        <v>40390</v>
      </c>
      <c r="E1383" s="198">
        <f>VLOOKUP(A1383,'Membership Details'!C:J,8,FALSE)</f>
        <v>37866</v>
      </c>
      <c r="F1383" s="198" t="b">
        <f t="shared" si="21"/>
        <v>1</v>
      </c>
      <c r="G1383">
        <v>1389</v>
      </c>
      <c r="H1383" s="119"/>
      <c r="I1383" s="119"/>
      <c r="J1383" s="119"/>
      <c r="K1383" s="119"/>
      <c r="L1383" s="53"/>
      <c r="M1383" s="127"/>
    </row>
    <row r="1384" spans="1:13">
      <c r="A1384" s="118">
        <v>1544</v>
      </c>
      <c r="B1384" s="53" t="s">
        <v>158</v>
      </c>
      <c r="C1384" s="83">
        <v>1549</v>
      </c>
      <c r="D1384" s="123">
        <v>40390</v>
      </c>
      <c r="E1384" s="198">
        <f>VLOOKUP(A1384,'Membership Details'!C:J,8,FALSE)</f>
        <v>39707</v>
      </c>
      <c r="F1384" s="198" t="b">
        <f t="shared" si="21"/>
        <v>1</v>
      </c>
      <c r="G1384">
        <v>2401</v>
      </c>
      <c r="H1384" s="119"/>
      <c r="I1384" s="119"/>
      <c r="J1384" s="119"/>
      <c r="K1384" s="119"/>
      <c r="L1384" s="53"/>
      <c r="M1384" s="127"/>
    </row>
    <row r="1385" spans="1:13">
      <c r="A1385" s="118">
        <v>1545</v>
      </c>
      <c r="B1385" s="53" t="s">
        <v>158</v>
      </c>
      <c r="C1385" s="83">
        <v>1551</v>
      </c>
      <c r="D1385" s="123">
        <v>40390</v>
      </c>
      <c r="E1385" s="198">
        <f>VLOOKUP(A1385,'Membership Details'!C:J,8,FALSE)</f>
        <v>39707</v>
      </c>
      <c r="F1385" s="198" t="b">
        <f t="shared" si="21"/>
        <v>1</v>
      </c>
      <c r="G1385">
        <v>354</v>
      </c>
      <c r="H1385" s="119"/>
      <c r="I1385" s="119"/>
      <c r="J1385" s="119"/>
      <c r="K1385" s="119"/>
      <c r="L1385" s="53"/>
      <c r="M1385" s="127"/>
    </row>
    <row r="1386" spans="1:13">
      <c r="A1386" s="118">
        <v>1546</v>
      </c>
      <c r="B1386" s="53" t="s">
        <v>158</v>
      </c>
      <c r="C1386" s="83">
        <v>1552</v>
      </c>
      <c r="D1386" s="123">
        <v>40390</v>
      </c>
      <c r="E1386" s="198">
        <f>VLOOKUP(A1386,'Membership Details'!C:J,8,FALSE)</f>
        <v>39707</v>
      </c>
      <c r="F1386" s="198" t="b">
        <f t="shared" si="21"/>
        <v>1</v>
      </c>
      <c r="G1386">
        <v>976</v>
      </c>
      <c r="H1386" s="119"/>
      <c r="I1386" s="119"/>
      <c r="J1386" s="119"/>
      <c r="K1386" s="119"/>
      <c r="L1386" s="53"/>
      <c r="M1386" s="127"/>
    </row>
    <row r="1387" spans="1:13">
      <c r="A1387" s="118">
        <v>1547</v>
      </c>
      <c r="B1387" s="53" t="s">
        <v>158</v>
      </c>
      <c r="C1387" s="83">
        <v>1553</v>
      </c>
      <c r="D1387" s="123">
        <v>40390</v>
      </c>
      <c r="E1387" s="198">
        <f>VLOOKUP(A1387,'Membership Details'!C:J,8,FALSE)</f>
        <v>39707</v>
      </c>
      <c r="F1387" s="198" t="b">
        <f t="shared" si="21"/>
        <v>1</v>
      </c>
      <c r="G1387">
        <v>598</v>
      </c>
      <c r="H1387" s="119"/>
      <c r="I1387" s="119"/>
      <c r="J1387" s="119"/>
      <c r="K1387" s="119"/>
      <c r="L1387" s="53"/>
      <c r="M1387" s="127"/>
    </row>
    <row r="1388" spans="1:13">
      <c r="A1388" s="118">
        <v>1548</v>
      </c>
      <c r="B1388" s="53" t="s">
        <v>158</v>
      </c>
      <c r="C1388" s="83">
        <v>1554</v>
      </c>
      <c r="D1388" s="123">
        <v>40390</v>
      </c>
      <c r="E1388" s="198">
        <f>VLOOKUP(A1388,'Membership Details'!C:J,8,FALSE)</f>
        <v>39707</v>
      </c>
      <c r="F1388" s="198" t="b">
        <f t="shared" si="21"/>
        <v>1</v>
      </c>
      <c r="G1388">
        <v>3568</v>
      </c>
      <c r="H1388" s="119"/>
      <c r="I1388" s="119"/>
      <c r="J1388" s="119"/>
      <c r="K1388" s="119"/>
      <c r="L1388" s="53"/>
      <c r="M1388" s="127"/>
    </row>
    <row r="1389" spans="1:13">
      <c r="A1389" s="118">
        <v>1549</v>
      </c>
      <c r="B1389" s="53" t="s">
        <v>158</v>
      </c>
      <c r="C1389" s="83">
        <v>1555</v>
      </c>
      <c r="D1389" s="123">
        <v>40390</v>
      </c>
      <c r="E1389" s="198">
        <f>VLOOKUP(A1389,'Membership Details'!C:J,8,FALSE)</f>
        <v>39707</v>
      </c>
      <c r="F1389" s="198" t="b">
        <f t="shared" si="21"/>
        <v>1</v>
      </c>
      <c r="G1389">
        <v>1106</v>
      </c>
      <c r="H1389" s="119"/>
      <c r="I1389" s="119"/>
      <c r="J1389" s="119"/>
      <c r="K1389" s="119"/>
      <c r="L1389" s="53"/>
      <c r="M1389" s="127"/>
    </row>
    <row r="1390" spans="1:13">
      <c r="A1390" s="118">
        <v>1550</v>
      </c>
      <c r="B1390" s="53" t="s">
        <v>158</v>
      </c>
      <c r="C1390" s="83">
        <v>1556</v>
      </c>
      <c r="D1390" s="123">
        <v>40390</v>
      </c>
      <c r="E1390" s="198">
        <f>VLOOKUP(A1390,'Membership Details'!C:J,8,FALSE)</f>
        <v>39707</v>
      </c>
      <c r="F1390" s="198" t="b">
        <f t="shared" si="21"/>
        <v>1</v>
      </c>
      <c r="G1390">
        <v>675</v>
      </c>
      <c r="H1390" s="119"/>
      <c r="I1390" s="119"/>
      <c r="J1390" s="119"/>
      <c r="K1390" s="119"/>
      <c r="L1390" s="53"/>
      <c r="M1390" s="127"/>
    </row>
    <row r="1391" spans="1:13">
      <c r="A1391" s="118">
        <v>1551</v>
      </c>
      <c r="B1391" s="53" t="s">
        <v>158</v>
      </c>
      <c r="C1391" s="83">
        <v>1557</v>
      </c>
      <c r="D1391" s="123">
        <v>40390</v>
      </c>
      <c r="E1391" s="198">
        <f>VLOOKUP(A1391,'Membership Details'!C:J,8,FALSE)</f>
        <v>39707</v>
      </c>
      <c r="F1391" s="198" t="b">
        <f t="shared" si="21"/>
        <v>1</v>
      </c>
      <c r="G1391">
        <v>27243</v>
      </c>
      <c r="H1391" s="119"/>
      <c r="I1391" s="119"/>
      <c r="J1391" s="119"/>
      <c r="K1391" s="119"/>
      <c r="L1391" s="53"/>
      <c r="M1391" s="127"/>
    </row>
    <row r="1392" spans="1:13">
      <c r="A1392" s="118">
        <v>111</v>
      </c>
      <c r="B1392" s="53" t="s">
        <v>158</v>
      </c>
      <c r="C1392" s="83">
        <v>1558</v>
      </c>
      <c r="D1392" s="123">
        <v>40390</v>
      </c>
      <c r="E1392" s="198">
        <f>VLOOKUP(A1392,'Membership Details'!C:J,8,FALSE)</f>
        <v>36982</v>
      </c>
      <c r="F1392" s="198" t="b">
        <f t="shared" si="21"/>
        <v>1</v>
      </c>
      <c r="G1392">
        <v>914</v>
      </c>
      <c r="H1392" s="119"/>
      <c r="I1392" s="119"/>
      <c r="J1392" s="119"/>
      <c r="K1392" s="119"/>
      <c r="L1392" s="53"/>
      <c r="M1392" s="127"/>
    </row>
    <row r="1393" spans="1:13">
      <c r="A1393" s="118">
        <v>1553</v>
      </c>
      <c r="B1393" s="53" t="s">
        <v>158</v>
      </c>
      <c r="C1393" s="83">
        <v>1559</v>
      </c>
      <c r="D1393" s="123">
        <v>40390</v>
      </c>
      <c r="E1393" s="198">
        <f>VLOOKUP(A1393,'Membership Details'!C:J,8,FALSE)</f>
        <v>38996</v>
      </c>
      <c r="F1393" s="198" t="b">
        <f t="shared" si="21"/>
        <v>1</v>
      </c>
      <c r="G1393">
        <v>1354</v>
      </c>
      <c r="H1393" s="119"/>
      <c r="I1393" s="119"/>
      <c r="J1393" s="119"/>
      <c r="K1393" s="119"/>
      <c r="L1393" s="53"/>
      <c r="M1393" s="127"/>
    </row>
    <row r="1394" spans="1:13">
      <c r="A1394" s="118">
        <v>1554</v>
      </c>
      <c r="B1394" s="53" t="s">
        <v>158</v>
      </c>
      <c r="C1394" s="83">
        <v>1560</v>
      </c>
      <c r="D1394" s="123">
        <v>40390</v>
      </c>
      <c r="E1394" s="198">
        <f>VLOOKUP(A1394,'Membership Details'!C:J,8,FALSE)</f>
        <v>38528</v>
      </c>
      <c r="F1394" s="198" t="b">
        <f t="shared" si="21"/>
        <v>1</v>
      </c>
      <c r="G1394">
        <v>864</v>
      </c>
      <c r="H1394" s="119"/>
      <c r="I1394" s="119"/>
      <c r="J1394" s="119"/>
      <c r="K1394" s="119"/>
      <c r="L1394" s="53"/>
      <c r="M1394" s="127"/>
    </row>
    <row r="1395" spans="1:13">
      <c r="A1395" s="118">
        <v>1555</v>
      </c>
      <c r="B1395" s="53" t="s">
        <v>158</v>
      </c>
      <c r="C1395" s="83">
        <v>1561</v>
      </c>
      <c r="D1395" s="123">
        <v>40390</v>
      </c>
      <c r="E1395" s="198">
        <f>VLOOKUP(A1395,'Membership Details'!C:J,8,FALSE)</f>
        <v>39147</v>
      </c>
      <c r="F1395" s="198" t="b">
        <f t="shared" si="21"/>
        <v>1</v>
      </c>
      <c r="G1395">
        <v>417</v>
      </c>
      <c r="H1395" s="119"/>
      <c r="I1395" s="119"/>
      <c r="J1395" s="119"/>
      <c r="K1395" s="119"/>
      <c r="L1395" s="53"/>
      <c r="M1395" s="127"/>
    </row>
    <row r="1396" spans="1:13">
      <c r="A1396" s="118">
        <v>1557</v>
      </c>
      <c r="B1396" s="53" t="s">
        <v>158</v>
      </c>
      <c r="C1396" s="83">
        <v>1563</v>
      </c>
      <c r="D1396" s="123">
        <v>40390</v>
      </c>
      <c r="E1396" s="198">
        <f>VLOOKUP(A1396,'Membership Details'!C:J,8,FALSE)</f>
        <v>39263</v>
      </c>
      <c r="F1396" s="198" t="b">
        <f t="shared" si="21"/>
        <v>1</v>
      </c>
      <c r="G1396">
        <v>5398</v>
      </c>
      <c r="H1396" s="119"/>
      <c r="I1396" s="119"/>
      <c r="J1396" s="119"/>
      <c r="K1396" s="119"/>
      <c r="L1396" s="53"/>
      <c r="M1396" s="127"/>
    </row>
    <row r="1397" spans="1:13">
      <c r="A1397" s="118">
        <v>1558</v>
      </c>
      <c r="B1397" s="53" t="s">
        <v>158</v>
      </c>
      <c r="C1397" s="83">
        <v>1564</v>
      </c>
      <c r="D1397" s="123">
        <v>40390</v>
      </c>
      <c r="E1397" s="198">
        <f>VLOOKUP(A1397,'Membership Details'!C:J,8,FALSE)</f>
        <v>36982</v>
      </c>
      <c r="F1397" s="198" t="b">
        <f t="shared" si="21"/>
        <v>1</v>
      </c>
      <c r="G1397">
        <v>8960</v>
      </c>
      <c r="H1397" s="119"/>
      <c r="I1397" s="119"/>
      <c r="J1397" s="119"/>
      <c r="K1397" s="119"/>
      <c r="L1397" s="53"/>
      <c r="M1397" s="127"/>
    </row>
    <row r="1398" spans="1:13">
      <c r="A1398" s="118">
        <v>1559</v>
      </c>
      <c r="B1398" s="53" t="s">
        <v>158</v>
      </c>
      <c r="C1398" s="83">
        <v>1565</v>
      </c>
      <c r="D1398" s="123">
        <v>40390</v>
      </c>
      <c r="E1398" s="198">
        <f>VLOOKUP(A1398,'Membership Details'!C:J,8,FALSE)</f>
        <v>37103</v>
      </c>
      <c r="F1398" s="198" t="b">
        <f t="shared" si="21"/>
        <v>1</v>
      </c>
      <c r="G1398">
        <v>8659</v>
      </c>
      <c r="H1398" s="119"/>
      <c r="I1398" s="119"/>
      <c r="J1398" s="119"/>
      <c r="K1398" s="119"/>
      <c r="L1398" s="53"/>
      <c r="M1398" s="127"/>
    </row>
    <row r="1399" spans="1:13">
      <c r="A1399" s="118">
        <v>1560</v>
      </c>
      <c r="B1399" s="53" t="s">
        <v>158</v>
      </c>
      <c r="C1399" s="83">
        <v>1566</v>
      </c>
      <c r="D1399" s="123">
        <v>40390</v>
      </c>
      <c r="E1399" s="198">
        <f>VLOOKUP(A1399,'Membership Details'!C:J,8,FALSE)</f>
        <v>36982</v>
      </c>
      <c r="F1399" s="198" t="b">
        <f t="shared" si="21"/>
        <v>1</v>
      </c>
      <c r="G1399">
        <v>1076</v>
      </c>
      <c r="H1399" s="119"/>
      <c r="I1399" s="119"/>
      <c r="J1399" s="119"/>
      <c r="K1399" s="119"/>
      <c r="L1399" s="53"/>
      <c r="M1399" s="127"/>
    </row>
    <row r="1400" spans="1:13">
      <c r="A1400" s="118">
        <v>1562</v>
      </c>
      <c r="B1400" s="53" t="s">
        <v>158</v>
      </c>
      <c r="C1400" s="83">
        <v>1568</v>
      </c>
      <c r="D1400" s="123">
        <v>40390</v>
      </c>
      <c r="E1400" s="198">
        <f>VLOOKUP(A1400,'Membership Details'!C:J,8,FALSE)</f>
        <v>36982</v>
      </c>
      <c r="F1400" s="198" t="b">
        <f t="shared" si="21"/>
        <v>1</v>
      </c>
      <c r="G1400">
        <v>1257</v>
      </c>
      <c r="H1400" s="119"/>
      <c r="I1400" s="119"/>
      <c r="J1400" s="119"/>
      <c r="K1400" s="119"/>
      <c r="L1400" s="53"/>
      <c r="M1400" s="127"/>
    </row>
    <row r="1401" spans="1:13">
      <c r="A1401" s="118">
        <v>1563</v>
      </c>
      <c r="B1401" s="53" t="s">
        <v>158</v>
      </c>
      <c r="C1401" s="83">
        <v>1569</v>
      </c>
      <c r="D1401" s="123">
        <v>40390</v>
      </c>
      <c r="E1401" s="198">
        <f>VLOOKUP(A1401,'Membership Details'!C:J,8,FALSE)</f>
        <v>39405</v>
      </c>
      <c r="F1401" s="198" t="b">
        <f t="shared" si="21"/>
        <v>1</v>
      </c>
      <c r="G1401">
        <v>5876</v>
      </c>
      <c r="H1401" s="119"/>
      <c r="I1401" s="119"/>
      <c r="J1401" s="119"/>
      <c r="K1401" s="119"/>
      <c r="L1401" s="53"/>
      <c r="M1401" s="127"/>
    </row>
    <row r="1402" spans="1:13">
      <c r="A1402" s="118">
        <v>1564</v>
      </c>
      <c r="B1402" s="53" t="s">
        <v>158</v>
      </c>
      <c r="C1402" s="83">
        <v>1570</v>
      </c>
      <c r="D1402" s="123">
        <v>40390</v>
      </c>
      <c r="E1402" s="198">
        <f>VLOOKUP(A1402,'Membership Details'!C:J,8,FALSE)</f>
        <v>39707</v>
      </c>
      <c r="F1402" s="198" t="b">
        <f t="shared" si="21"/>
        <v>1</v>
      </c>
      <c r="G1402">
        <v>2932</v>
      </c>
      <c r="H1402" s="119"/>
      <c r="I1402" s="119"/>
      <c r="J1402" s="119"/>
      <c r="K1402" s="119"/>
      <c r="L1402" s="53"/>
      <c r="M1402" s="127"/>
    </row>
    <row r="1403" spans="1:13">
      <c r="A1403" s="118">
        <v>1565</v>
      </c>
      <c r="B1403" s="53" t="s">
        <v>158</v>
      </c>
      <c r="C1403" s="83">
        <v>1571</v>
      </c>
      <c r="D1403" s="123">
        <v>40390</v>
      </c>
      <c r="E1403" s="198">
        <f>VLOOKUP(A1403,'Membership Details'!C:J,8,FALSE)</f>
        <v>39403</v>
      </c>
      <c r="F1403" s="198" t="b">
        <f t="shared" si="21"/>
        <v>1</v>
      </c>
      <c r="G1403">
        <v>1160</v>
      </c>
      <c r="H1403" s="119"/>
      <c r="I1403" s="119"/>
      <c r="J1403" s="119"/>
      <c r="K1403" s="119"/>
      <c r="L1403" s="53"/>
      <c r="M1403" s="127"/>
    </row>
    <row r="1404" spans="1:13">
      <c r="A1404" s="118">
        <v>1566</v>
      </c>
      <c r="B1404" s="53" t="s">
        <v>158</v>
      </c>
      <c r="C1404" s="83">
        <v>1572</v>
      </c>
      <c r="D1404" s="123">
        <v>40390</v>
      </c>
      <c r="E1404" s="198">
        <f>VLOOKUP(A1404,'Membership Details'!C:J,8,FALSE)</f>
        <v>39707</v>
      </c>
      <c r="F1404" s="198" t="b">
        <f t="shared" si="21"/>
        <v>1</v>
      </c>
      <c r="G1404">
        <v>354</v>
      </c>
      <c r="H1404" s="119"/>
      <c r="I1404" s="119"/>
      <c r="J1404" s="119"/>
      <c r="K1404" s="119"/>
      <c r="L1404" s="53"/>
      <c r="M1404" s="127"/>
    </row>
    <row r="1405" spans="1:13">
      <c r="A1405" s="118">
        <v>1567</v>
      </c>
      <c r="B1405" s="53" t="s">
        <v>158</v>
      </c>
      <c r="C1405" s="83">
        <v>1573</v>
      </c>
      <c r="D1405" s="123">
        <v>40390</v>
      </c>
      <c r="E1405" s="198">
        <f>VLOOKUP(A1405,'Membership Details'!C:J,8,FALSE)</f>
        <v>39422</v>
      </c>
      <c r="F1405" s="198" t="b">
        <f t="shared" si="21"/>
        <v>1</v>
      </c>
      <c r="G1405">
        <v>1730</v>
      </c>
      <c r="H1405" s="119"/>
      <c r="I1405" s="119"/>
      <c r="J1405" s="119"/>
      <c r="K1405" s="119"/>
      <c r="L1405" s="53"/>
      <c r="M1405" s="127"/>
    </row>
    <row r="1406" spans="1:13">
      <c r="A1406" s="118">
        <v>1568</v>
      </c>
      <c r="B1406" s="53" t="s">
        <v>158</v>
      </c>
      <c r="C1406" s="83">
        <v>1574</v>
      </c>
      <c r="D1406" s="123">
        <v>40390</v>
      </c>
      <c r="E1406" s="198">
        <f>VLOOKUP(A1406,'Membership Details'!C:J,8,FALSE)</f>
        <v>39081</v>
      </c>
      <c r="F1406" s="198" t="b">
        <f t="shared" si="21"/>
        <v>1</v>
      </c>
      <c r="G1406">
        <v>776</v>
      </c>
      <c r="H1406" s="119"/>
      <c r="I1406" s="119"/>
      <c r="J1406" s="119"/>
      <c r="K1406" s="119"/>
      <c r="L1406" s="53"/>
      <c r="M1406" s="127"/>
    </row>
    <row r="1407" spans="1:13">
      <c r="A1407" s="118">
        <v>1569</v>
      </c>
      <c r="B1407" s="53" t="s">
        <v>158</v>
      </c>
      <c r="C1407" s="83">
        <v>1575</v>
      </c>
      <c r="D1407" s="123">
        <v>40390</v>
      </c>
      <c r="E1407" s="198">
        <f>VLOOKUP(A1407,'Membership Details'!C:J,8,FALSE)</f>
        <v>37453</v>
      </c>
      <c r="F1407" s="198" t="b">
        <f t="shared" si="21"/>
        <v>1</v>
      </c>
      <c r="G1407">
        <v>508</v>
      </c>
      <c r="H1407" s="119"/>
      <c r="I1407" s="119"/>
      <c r="J1407" s="119"/>
      <c r="K1407" s="119"/>
      <c r="L1407" s="53"/>
      <c r="M1407" s="127"/>
    </row>
    <row r="1408" spans="1:13">
      <c r="A1408" s="118">
        <v>1570</v>
      </c>
      <c r="B1408" s="53" t="s">
        <v>158</v>
      </c>
      <c r="C1408" s="83">
        <v>1576</v>
      </c>
      <c r="D1408" s="123">
        <v>40390</v>
      </c>
      <c r="E1408" s="198">
        <f>VLOOKUP(A1408,'Membership Details'!C:J,8,FALSE)</f>
        <v>37590</v>
      </c>
      <c r="F1408" s="198" t="b">
        <f t="shared" si="21"/>
        <v>1</v>
      </c>
      <c r="G1408">
        <v>1792</v>
      </c>
      <c r="H1408" s="119"/>
      <c r="I1408" s="119"/>
      <c r="J1408" s="119"/>
      <c r="K1408" s="119"/>
      <c r="L1408" s="53"/>
      <c r="M1408" s="127"/>
    </row>
    <row r="1409" spans="1:13">
      <c r="A1409" s="118">
        <v>1571</v>
      </c>
      <c r="B1409" s="53" t="s">
        <v>158</v>
      </c>
      <c r="C1409" s="83">
        <v>1577</v>
      </c>
      <c r="D1409" s="123">
        <v>40390</v>
      </c>
      <c r="E1409" s="198">
        <f>VLOOKUP(A1409,'Membership Details'!C:J,8,FALSE)</f>
        <v>37866</v>
      </c>
      <c r="F1409" s="198" t="b">
        <f t="shared" si="21"/>
        <v>1</v>
      </c>
      <c r="G1409">
        <v>3296</v>
      </c>
      <c r="H1409" s="119"/>
      <c r="I1409" s="119"/>
      <c r="J1409" s="119"/>
      <c r="K1409" s="119"/>
      <c r="L1409" s="53"/>
      <c r="M1409" s="127"/>
    </row>
    <row r="1410" spans="1:13">
      <c r="A1410" s="118">
        <v>1572</v>
      </c>
      <c r="B1410" s="53" t="s">
        <v>158</v>
      </c>
      <c r="C1410" s="83">
        <v>1578</v>
      </c>
      <c r="D1410" s="123">
        <v>40390</v>
      </c>
      <c r="E1410" s="198">
        <f>VLOOKUP(A1410,'Membership Details'!C:J,8,FALSE)</f>
        <v>39707</v>
      </c>
      <c r="F1410" s="198" t="b">
        <f t="shared" si="21"/>
        <v>1</v>
      </c>
      <c r="G1410">
        <v>3105</v>
      </c>
      <c r="H1410" s="119"/>
      <c r="I1410" s="119"/>
      <c r="J1410" s="119"/>
      <c r="K1410" s="119"/>
      <c r="L1410" s="53"/>
      <c r="M1410" s="127"/>
    </row>
    <row r="1411" spans="1:13">
      <c r="A1411" s="118">
        <v>1573</v>
      </c>
      <c r="B1411" s="53" t="s">
        <v>158</v>
      </c>
      <c r="C1411" s="83">
        <v>1579</v>
      </c>
      <c r="D1411" s="123">
        <v>40390</v>
      </c>
      <c r="E1411" s="198">
        <f>VLOOKUP(A1411,'Membership Details'!C:J,8,FALSE)</f>
        <v>39707</v>
      </c>
      <c r="F1411" s="198" t="b">
        <f t="shared" ref="F1411:F1474" si="22">D1411&gt;=E1411</f>
        <v>1</v>
      </c>
      <c r="G1411">
        <v>3889</v>
      </c>
      <c r="H1411" s="119"/>
      <c r="I1411" s="119"/>
      <c r="J1411" s="119"/>
      <c r="K1411" s="119"/>
      <c r="L1411" s="53"/>
      <c r="M1411" s="127"/>
    </row>
    <row r="1412" spans="1:13">
      <c r="A1412" s="118">
        <v>1574</v>
      </c>
      <c r="B1412" s="53" t="s">
        <v>158</v>
      </c>
      <c r="C1412" s="83">
        <v>1580</v>
      </c>
      <c r="D1412" s="123">
        <v>40390</v>
      </c>
      <c r="E1412" s="198">
        <f>VLOOKUP(A1412,'Membership Details'!C:J,8,FALSE)</f>
        <v>39707</v>
      </c>
      <c r="F1412" s="198" t="b">
        <f t="shared" si="22"/>
        <v>1</v>
      </c>
      <c r="G1412">
        <v>446</v>
      </c>
      <c r="H1412" s="119"/>
      <c r="I1412" s="119"/>
      <c r="J1412" s="119"/>
      <c r="K1412" s="119"/>
      <c r="L1412" s="53"/>
      <c r="M1412" s="127"/>
    </row>
    <row r="1413" spans="1:13">
      <c r="A1413" s="118">
        <v>1575</v>
      </c>
      <c r="B1413" s="53" t="s">
        <v>158</v>
      </c>
      <c r="C1413" s="83">
        <v>1581</v>
      </c>
      <c r="D1413" s="123">
        <v>40390</v>
      </c>
      <c r="E1413" s="198">
        <f>VLOOKUP(A1413,'Membership Details'!C:J,8,FALSE)</f>
        <v>39707</v>
      </c>
      <c r="F1413" s="198" t="b">
        <f t="shared" si="22"/>
        <v>1</v>
      </c>
      <c r="G1413">
        <v>2189.2399999999998</v>
      </c>
      <c r="H1413" s="119"/>
      <c r="I1413" s="119"/>
      <c r="J1413" s="119"/>
      <c r="K1413" s="119"/>
      <c r="L1413" s="53"/>
      <c r="M1413" s="127"/>
    </row>
    <row r="1414" spans="1:13">
      <c r="A1414" s="118">
        <v>1576</v>
      </c>
      <c r="B1414" s="53" t="s">
        <v>158</v>
      </c>
      <c r="C1414" s="83">
        <v>1582</v>
      </c>
      <c r="D1414" s="123">
        <v>40390</v>
      </c>
      <c r="E1414" s="198">
        <f>VLOOKUP(A1414,'Membership Details'!C:J,8,FALSE)</f>
        <v>39707</v>
      </c>
      <c r="F1414" s="198" t="b">
        <f t="shared" si="22"/>
        <v>1</v>
      </c>
      <c r="G1414">
        <v>13502</v>
      </c>
      <c r="H1414" s="119"/>
      <c r="I1414" s="119"/>
      <c r="J1414" s="119"/>
      <c r="K1414" s="119"/>
      <c r="L1414" s="53"/>
      <c r="M1414" s="127"/>
    </row>
    <row r="1415" spans="1:13">
      <c r="A1415" s="118">
        <v>1577</v>
      </c>
      <c r="B1415" s="53" t="s">
        <v>158</v>
      </c>
      <c r="C1415" s="83">
        <v>1583</v>
      </c>
      <c r="D1415" s="123">
        <v>40390</v>
      </c>
      <c r="E1415" s="198">
        <f>VLOOKUP(A1415,'Membership Details'!C:J,8,FALSE)</f>
        <v>39081</v>
      </c>
      <c r="F1415" s="198" t="b">
        <f t="shared" si="22"/>
        <v>1</v>
      </c>
      <c r="G1415">
        <v>527</v>
      </c>
      <c r="H1415" s="119"/>
      <c r="I1415" s="119"/>
      <c r="J1415" s="119"/>
      <c r="K1415" s="119"/>
      <c r="L1415" s="53"/>
      <c r="M1415" s="127"/>
    </row>
    <row r="1416" spans="1:13">
      <c r="A1416" s="118">
        <v>1578</v>
      </c>
      <c r="B1416" s="53" t="s">
        <v>158</v>
      </c>
      <c r="C1416" s="83">
        <v>1584</v>
      </c>
      <c r="D1416" s="123">
        <v>40390</v>
      </c>
      <c r="E1416" s="198">
        <f>VLOOKUP(A1416,'Membership Details'!C:J,8,FALSE)</f>
        <v>39707</v>
      </c>
      <c r="F1416" s="198" t="b">
        <f t="shared" si="22"/>
        <v>1</v>
      </c>
      <c r="G1416">
        <v>100</v>
      </c>
      <c r="H1416" s="119"/>
      <c r="I1416" s="119"/>
      <c r="J1416" s="119"/>
      <c r="K1416" s="119"/>
      <c r="L1416" s="53"/>
      <c r="M1416" s="127"/>
    </row>
    <row r="1417" spans="1:13">
      <c r="A1417" s="118">
        <v>1579</v>
      </c>
      <c r="B1417" s="53" t="s">
        <v>158</v>
      </c>
      <c r="C1417" s="83">
        <v>1585</v>
      </c>
      <c r="D1417" s="123">
        <v>40390</v>
      </c>
      <c r="E1417" s="198">
        <f>VLOOKUP(A1417,'Membership Details'!C:J,8,FALSE)</f>
        <v>39707</v>
      </c>
      <c r="F1417" s="198" t="b">
        <f t="shared" si="22"/>
        <v>1</v>
      </c>
      <c r="G1417">
        <v>1207</v>
      </c>
      <c r="H1417" s="119"/>
      <c r="I1417" s="119"/>
      <c r="J1417" s="119"/>
      <c r="K1417" s="119"/>
      <c r="L1417" s="53"/>
      <c r="M1417" s="127"/>
    </row>
    <row r="1418" spans="1:13">
      <c r="A1418" s="118">
        <v>1580</v>
      </c>
      <c r="B1418" s="53" t="s">
        <v>158</v>
      </c>
      <c r="C1418" s="83">
        <v>1586</v>
      </c>
      <c r="D1418" s="123">
        <v>40390</v>
      </c>
      <c r="E1418" s="198">
        <f>VLOOKUP(A1418,'Membership Details'!C:J,8,FALSE)</f>
        <v>37866</v>
      </c>
      <c r="F1418" s="198" t="b">
        <f t="shared" si="22"/>
        <v>1</v>
      </c>
      <c r="G1418">
        <v>2326</v>
      </c>
      <c r="H1418" s="119"/>
      <c r="I1418" s="119"/>
      <c r="J1418" s="119"/>
      <c r="K1418" s="119"/>
      <c r="L1418" s="53"/>
      <c r="M1418" s="127"/>
    </row>
    <row r="1419" spans="1:13">
      <c r="A1419" s="118">
        <v>1581</v>
      </c>
      <c r="B1419" s="53" t="s">
        <v>158</v>
      </c>
      <c r="C1419" s="83">
        <v>1587</v>
      </c>
      <c r="D1419" s="123">
        <v>40390</v>
      </c>
      <c r="E1419" s="198">
        <f>VLOOKUP(A1419,'Membership Details'!C:J,8,FALSE)</f>
        <v>36982</v>
      </c>
      <c r="F1419" s="198" t="b">
        <f t="shared" si="22"/>
        <v>1</v>
      </c>
      <c r="G1419">
        <v>2792</v>
      </c>
      <c r="H1419" s="119"/>
      <c r="I1419" s="119"/>
      <c r="J1419" s="119"/>
      <c r="K1419" s="119"/>
      <c r="L1419" s="53"/>
      <c r="M1419" s="127"/>
    </row>
    <row r="1420" spans="1:13">
      <c r="A1420" s="118">
        <v>1582</v>
      </c>
      <c r="B1420" s="53" t="s">
        <v>158</v>
      </c>
      <c r="C1420" s="83">
        <v>1588</v>
      </c>
      <c r="D1420" s="123">
        <v>40390</v>
      </c>
      <c r="E1420" s="198">
        <f>VLOOKUP(A1420,'Membership Details'!C:J,8,FALSE)</f>
        <v>36982</v>
      </c>
      <c r="F1420" s="198" t="b">
        <f t="shared" si="22"/>
        <v>1</v>
      </c>
      <c r="G1420">
        <v>1480</v>
      </c>
      <c r="H1420" s="119"/>
      <c r="I1420" s="119"/>
      <c r="J1420" s="119"/>
      <c r="K1420" s="119"/>
      <c r="L1420" s="53"/>
      <c r="M1420" s="127"/>
    </row>
    <row r="1421" spans="1:13">
      <c r="A1421" s="118">
        <v>1583</v>
      </c>
      <c r="B1421" s="53" t="s">
        <v>158</v>
      </c>
      <c r="C1421" s="83">
        <v>1589</v>
      </c>
      <c r="D1421" s="123">
        <v>40390</v>
      </c>
      <c r="E1421" s="198">
        <f>VLOOKUP(A1421,'Membership Details'!C:J,8,FALSE)</f>
        <v>37896</v>
      </c>
      <c r="F1421" s="198" t="b">
        <f t="shared" si="22"/>
        <v>1</v>
      </c>
      <c r="G1421">
        <v>1086</v>
      </c>
      <c r="H1421" s="119"/>
      <c r="I1421" s="119"/>
      <c r="J1421" s="119"/>
      <c r="K1421" s="119"/>
      <c r="L1421" s="53"/>
      <c r="M1421" s="127"/>
    </row>
    <row r="1422" spans="1:13">
      <c r="A1422" s="118">
        <v>1584</v>
      </c>
      <c r="B1422" s="53" t="s">
        <v>158</v>
      </c>
      <c r="C1422" s="83">
        <v>1590</v>
      </c>
      <c r="D1422" s="123">
        <v>40390</v>
      </c>
      <c r="E1422" s="198">
        <f>VLOOKUP(A1422,'Membership Details'!C:J,8,FALSE)</f>
        <v>37866</v>
      </c>
      <c r="F1422" s="198" t="b">
        <f t="shared" si="22"/>
        <v>1</v>
      </c>
      <c r="G1422">
        <v>211</v>
      </c>
      <c r="H1422" s="119"/>
      <c r="I1422" s="119"/>
      <c r="J1422" s="119"/>
      <c r="K1422" s="119"/>
      <c r="L1422" s="53"/>
      <c r="M1422" s="127"/>
    </row>
    <row r="1423" spans="1:13">
      <c r="A1423" s="118">
        <v>1585</v>
      </c>
      <c r="B1423" s="53" t="s">
        <v>158</v>
      </c>
      <c r="C1423" s="83">
        <v>1591</v>
      </c>
      <c r="D1423" s="123">
        <v>40390</v>
      </c>
      <c r="E1423" s="198">
        <f>VLOOKUP(A1423,'Membership Details'!C:J,8,FALSE)</f>
        <v>39707</v>
      </c>
      <c r="F1423" s="198" t="b">
        <f t="shared" si="22"/>
        <v>1</v>
      </c>
      <c r="G1423">
        <v>2843</v>
      </c>
      <c r="H1423" s="119"/>
      <c r="I1423" s="119"/>
      <c r="J1423" s="119"/>
      <c r="K1423" s="119"/>
      <c r="L1423" s="53"/>
      <c r="M1423" s="127"/>
    </row>
    <row r="1424" spans="1:13">
      <c r="A1424" s="118">
        <v>1586</v>
      </c>
      <c r="B1424" s="53" t="s">
        <v>158</v>
      </c>
      <c r="C1424" s="83">
        <v>1592</v>
      </c>
      <c r="D1424" s="123">
        <v>40390</v>
      </c>
      <c r="E1424" s="198">
        <f>VLOOKUP(A1424,'Membership Details'!C:J,8,FALSE)</f>
        <v>36982</v>
      </c>
      <c r="F1424" s="198" t="b">
        <f t="shared" si="22"/>
        <v>1</v>
      </c>
      <c r="G1424">
        <v>3280</v>
      </c>
      <c r="H1424" s="119"/>
      <c r="I1424" s="119"/>
      <c r="J1424" s="119"/>
      <c r="K1424" s="119"/>
      <c r="L1424" s="53"/>
      <c r="M1424" s="127"/>
    </row>
    <row r="1425" spans="1:13">
      <c r="A1425" s="118">
        <v>1588</v>
      </c>
      <c r="B1425" s="53" t="s">
        <v>158</v>
      </c>
      <c r="C1425" s="83">
        <v>1594</v>
      </c>
      <c r="D1425" s="123">
        <v>40390</v>
      </c>
      <c r="E1425" s="198">
        <f>VLOOKUP(A1425,'Membership Details'!C:J,8,FALSE)</f>
        <v>39081</v>
      </c>
      <c r="F1425" s="198" t="b">
        <f t="shared" si="22"/>
        <v>1</v>
      </c>
      <c r="G1425">
        <v>1009</v>
      </c>
      <c r="H1425" s="119"/>
      <c r="I1425" s="119"/>
      <c r="J1425" s="119"/>
      <c r="K1425" s="119"/>
      <c r="L1425" s="53"/>
      <c r="M1425" s="127"/>
    </row>
    <row r="1426" spans="1:13">
      <c r="A1426" s="118">
        <v>1589</v>
      </c>
      <c r="B1426" s="53" t="s">
        <v>158</v>
      </c>
      <c r="C1426" s="83">
        <v>1595</v>
      </c>
      <c r="D1426" s="123">
        <v>40390</v>
      </c>
      <c r="E1426" s="198">
        <f>VLOOKUP(A1426,'Membership Details'!C:J,8,FALSE)</f>
        <v>39707</v>
      </c>
      <c r="F1426" s="198" t="b">
        <f t="shared" si="22"/>
        <v>1</v>
      </c>
      <c r="G1426">
        <v>431</v>
      </c>
      <c r="H1426" s="119"/>
      <c r="I1426" s="119"/>
      <c r="J1426" s="119"/>
      <c r="K1426" s="119"/>
      <c r="L1426" s="53"/>
      <c r="M1426" s="127"/>
    </row>
    <row r="1427" spans="1:13">
      <c r="A1427" s="118">
        <v>1590</v>
      </c>
      <c r="B1427" s="53" t="s">
        <v>158</v>
      </c>
      <c r="C1427" s="83">
        <v>1596</v>
      </c>
      <c r="D1427" s="123">
        <v>40390</v>
      </c>
      <c r="E1427" s="198">
        <f>VLOOKUP(A1427,'Membership Details'!C:J,8,FALSE)</f>
        <v>37986</v>
      </c>
      <c r="F1427" s="198" t="b">
        <f t="shared" si="22"/>
        <v>1</v>
      </c>
      <c r="G1427">
        <v>944</v>
      </c>
      <c r="H1427" s="119"/>
      <c r="I1427" s="119"/>
      <c r="J1427" s="119"/>
      <c r="K1427" s="119"/>
      <c r="L1427" s="53"/>
      <c r="M1427" s="127"/>
    </row>
    <row r="1428" spans="1:13">
      <c r="A1428" s="118">
        <v>1591</v>
      </c>
      <c r="B1428" s="53" t="s">
        <v>158</v>
      </c>
      <c r="C1428" s="83">
        <v>1597</v>
      </c>
      <c r="D1428" s="123">
        <v>40390</v>
      </c>
      <c r="E1428" s="198">
        <f>VLOOKUP(A1428,'Membership Details'!C:J,8,FALSE)</f>
        <v>39081</v>
      </c>
      <c r="F1428" s="198" t="b">
        <f t="shared" si="22"/>
        <v>1</v>
      </c>
      <c r="G1428">
        <v>1980</v>
      </c>
      <c r="H1428" s="119"/>
      <c r="I1428" s="119"/>
      <c r="J1428" s="119"/>
      <c r="K1428" s="119"/>
      <c r="L1428" s="53"/>
      <c r="M1428" s="127"/>
    </row>
    <row r="1429" spans="1:13">
      <c r="A1429" s="118">
        <v>1592</v>
      </c>
      <c r="B1429" s="53" t="s">
        <v>158</v>
      </c>
      <c r="C1429" s="83">
        <v>1598</v>
      </c>
      <c r="D1429" s="123">
        <v>40390</v>
      </c>
      <c r="E1429" s="198">
        <f>VLOOKUP(A1429,'Membership Details'!C:J,8,FALSE)</f>
        <v>39081</v>
      </c>
      <c r="F1429" s="198" t="b">
        <f t="shared" si="22"/>
        <v>1</v>
      </c>
      <c r="G1429">
        <v>346</v>
      </c>
      <c r="H1429" s="119"/>
      <c r="I1429" s="119"/>
      <c r="J1429" s="119"/>
      <c r="K1429" s="119"/>
      <c r="L1429" s="53"/>
      <c r="M1429" s="127"/>
    </row>
    <row r="1430" spans="1:13">
      <c r="A1430" s="118">
        <v>1593</v>
      </c>
      <c r="B1430" s="53" t="s">
        <v>158</v>
      </c>
      <c r="C1430" s="83">
        <v>1599</v>
      </c>
      <c r="D1430" s="123">
        <v>40390</v>
      </c>
      <c r="E1430" s="198">
        <f>VLOOKUP(A1430,'Membership Details'!C:J,8,FALSE)</f>
        <v>39081</v>
      </c>
      <c r="F1430" s="198" t="b">
        <f t="shared" si="22"/>
        <v>1</v>
      </c>
      <c r="G1430">
        <v>298</v>
      </c>
      <c r="H1430" s="119"/>
      <c r="I1430" s="119"/>
      <c r="J1430" s="119"/>
      <c r="K1430" s="119"/>
      <c r="L1430" s="53"/>
      <c r="M1430" s="127"/>
    </row>
    <row r="1431" spans="1:13">
      <c r="A1431" s="118">
        <v>1594</v>
      </c>
      <c r="B1431" s="53" t="s">
        <v>158</v>
      </c>
      <c r="C1431" s="83">
        <v>1600</v>
      </c>
      <c r="D1431" s="123">
        <v>40390</v>
      </c>
      <c r="E1431" s="198">
        <f>VLOOKUP(A1431,'Membership Details'!C:J,8,FALSE)</f>
        <v>39081</v>
      </c>
      <c r="F1431" s="198" t="b">
        <f t="shared" si="22"/>
        <v>1</v>
      </c>
      <c r="G1431">
        <v>526</v>
      </c>
      <c r="H1431" s="119"/>
      <c r="I1431" s="119"/>
      <c r="J1431" s="119"/>
      <c r="K1431" s="119"/>
      <c r="L1431" s="53"/>
      <c r="M1431" s="127"/>
    </row>
    <row r="1432" spans="1:13">
      <c r="A1432" s="118">
        <v>1595</v>
      </c>
      <c r="B1432" s="53" t="s">
        <v>158</v>
      </c>
      <c r="C1432" s="83">
        <v>1601</v>
      </c>
      <c r="D1432" s="123">
        <v>40390</v>
      </c>
      <c r="E1432" s="198">
        <f>VLOOKUP(A1432,'Membership Details'!C:J,8,FALSE)</f>
        <v>39081</v>
      </c>
      <c r="F1432" s="198" t="b">
        <f t="shared" si="22"/>
        <v>1</v>
      </c>
      <c r="G1432">
        <v>1497</v>
      </c>
      <c r="H1432" s="119"/>
      <c r="I1432" s="119"/>
      <c r="J1432" s="119"/>
      <c r="K1432" s="119"/>
      <c r="L1432" s="53"/>
      <c r="M1432" s="127"/>
    </row>
    <row r="1433" spans="1:13">
      <c r="A1433" s="118">
        <v>1156</v>
      </c>
      <c r="B1433" s="53" t="s">
        <v>158</v>
      </c>
      <c r="C1433" s="83">
        <v>1602</v>
      </c>
      <c r="D1433" s="123">
        <v>40390</v>
      </c>
      <c r="E1433" s="198">
        <f>VLOOKUP(A1433,'Membership Details'!C:J,8,FALSE)</f>
        <v>39081</v>
      </c>
      <c r="F1433" s="198" t="b">
        <f t="shared" si="22"/>
        <v>1</v>
      </c>
      <c r="G1433">
        <v>705</v>
      </c>
      <c r="H1433" s="119"/>
      <c r="I1433" s="119"/>
      <c r="J1433" s="119"/>
      <c r="K1433" s="119"/>
      <c r="L1433" s="53"/>
      <c r="M1433" s="127"/>
    </row>
    <row r="1434" spans="1:13">
      <c r="A1434" s="118">
        <v>1597</v>
      </c>
      <c r="B1434" s="53" t="s">
        <v>158</v>
      </c>
      <c r="C1434" s="83">
        <v>1603</v>
      </c>
      <c r="D1434" s="123">
        <v>40390</v>
      </c>
      <c r="E1434" s="198">
        <f>VLOOKUP(A1434,'Membership Details'!C:J,8,FALSE)</f>
        <v>39707</v>
      </c>
      <c r="F1434" s="198" t="b">
        <f t="shared" si="22"/>
        <v>1</v>
      </c>
      <c r="G1434">
        <v>506</v>
      </c>
      <c r="H1434" s="119"/>
      <c r="I1434" s="119"/>
      <c r="J1434" s="119"/>
      <c r="K1434" s="119"/>
      <c r="L1434" s="53"/>
      <c r="M1434" s="127"/>
    </row>
    <row r="1435" spans="1:13">
      <c r="A1435" s="118">
        <v>1598</v>
      </c>
      <c r="B1435" s="53" t="s">
        <v>158</v>
      </c>
      <c r="C1435" s="83">
        <v>1604</v>
      </c>
      <c r="D1435" s="123">
        <v>40390</v>
      </c>
      <c r="E1435" s="198">
        <f>VLOOKUP(A1435,'Membership Details'!C:J,8,FALSE)</f>
        <v>39707</v>
      </c>
      <c r="F1435" s="198" t="b">
        <f t="shared" si="22"/>
        <v>1</v>
      </c>
      <c r="G1435">
        <v>2464</v>
      </c>
      <c r="H1435" s="119"/>
      <c r="I1435" s="119"/>
      <c r="J1435" s="119"/>
      <c r="K1435" s="119"/>
      <c r="L1435" s="53"/>
      <c r="M1435" s="127"/>
    </row>
    <row r="1436" spans="1:13">
      <c r="A1436" s="118">
        <v>1599</v>
      </c>
      <c r="B1436" s="53" t="s">
        <v>158</v>
      </c>
      <c r="C1436" s="83">
        <v>1605</v>
      </c>
      <c r="D1436" s="123">
        <v>40390</v>
      </c>
      <c r="E1436" s="198">
        <f>VLOOKUP(A1436,'Membership Details'!C:J,8,FALSE)</f>
        <v>39081</v>
      </c>
      <c r="F1436" s="198" t="b">
        <f t="shared" si="22"/>
        <v>1</v>
      </c>
      <c r="G1436">
        <v>442</v>
      </c>
      <c r="H1436" s="119"/>
      <c r="I1436" s="119"/>
      <c r="J1436" s="119"/>
      <c r="K1436" s="119"/>
      <c r="L1436" s="53"/>
      <c r="M1436" s="127"/>
    </row>
    <row r="1437" spans="1:13">
      <c r="A1437" s="118">
        <v>1600</v>
      </c>
      <c r="B1437" s="53" t="s">
        <v>158</v>
      </c>
      <c r="C1437" s="83">
        <v>1606</v>
      </c>
      <c r="D1437" s="123">
        <v>40390</v>
      </c>
      <c r="E1437" s="198">
        <f>VLOOKUP(A1437,'Membership Details'!C:J,8,FALSE)</f>
        <v>39707</v>
      </c>
      <c r="F1437" s="198" t="b">
        <f t="shared" si="22"/>
        <v>1</v>
      </c>
      <c r="G1437">
        <v>4905</v>
      </c>
      <c r="H1437" s="119"/>
      <c r="I1437" s="119"/>
      <c r="J1437" s="119"/>
      <c r="K1437" s="119"/>
      <c r="L1437" s="53"/>
      <c r="M1437" s="127"/>
    </row>
    <row r="1438" spans="1:13">
      <c r="A1438" s="118">
        <v>1601</v>
      </c>
      <c r="B1438" s="53" t="s">
        <v>158</v>
      </c>
      <c r="C1438" s="83">
        <v>1607</v>
      </c>
      <c r="D1438" s="123">
        <v>40390</v>
      </c>
      <c r="E1438" s="198">
        <f>VLOOKUP(A1438,'Membership Details'!C:J,8,FALSE)</f>
        <v>39081</v>
      </c>
      <c r="F1438" s="198" t="b">
        <f t="shared" si="22"/>
        <v>1</v>
      </c>
      <c r="G1438">
        <v>1311</v>
      </c>
      <c r="H1438" s="119"/>
      <c r="I1438" s="119"/>
      <c r="J1438" s="119"/>
      <c r="K1438" s="119"/>
      <c r="L1438" s="53"/>
      <c r="M1438" s="127"/>
    </row>
    <row r="1439" spans="1:13">
      <c r="A1439" s="118">
        <v>1602</v>
      </c>
      <c r="B1439" s="53" t="s">
        <v>158</v>
      </c>
      <c r="C1439" s="83">
        <v>1608</v>
      </c>
      <c r="D1439" s="123">
        <v>40390</v>
      </c>
      <c r="E1439" s="198">
        <f>VLOOKUP(A1439,'Membership Details'!C:J,8,FALSE)</f>
        <v>39081</v>
      </c>
      <c r="F1439" s="198" t="b">
        <f t="shared" si="22"/>
        <v>1</v>
      </c>
      <c r="G1439">
        <v>618</v>
      </c>
      <c r="H1439" s="119"/>
      <c r="I1439" s="119"/>
      <c r="J1439" s="119"/>
      <c r="K1439" s="119"/>
      <c r="L1439" s="53"/>
      <c r="M1439" s="127"/>
    </row>
    <row r="1440" spans="1:13">
      <c r="A1440" s="118">
        <v>1603</v>
      </c>
      <c r="B1440" s="53" t="s">
        <v>158</v>
      </c>
      <c r="C1440" s="83">
        <v>1609</v>
      </c>
      <c r="D1440" s="123">
        <v>40390</v>
      </c>
      <c r="E1440" s="198">
        <f>VLOOKUP(A1440,'Membership Details'!C:J,8,FALSE)</f>
        <v>39081</v>
      </c>
      <c r="F1440" s="198" t="b">
        <f t="shared" si="22"/>
        <v>1</v>
      </c>
      <c r="G1440">
        <v>725</v>
      </c>
      <c r="H1440" s="119"/>
      <c r="I1440" s="119"/>
      <c r="J1440" s="119"/>
      <c r="K1440" s="119"/>
      <c r="L1440" s="53"/>
      <c r="M1440" s="127"/>
    </row>
    <row r="1441" spans="1:13">
      <c r="A1441" s="118">
        <v>1604</v>
      </c>
      <c r="B1441" s="53" t="s">
        <v>158</v>
      </c>
      <c r="C1441" s="83">
        <v>1610</v>
      </c>
      <c r="D1441" s="123">
        <v>40390</v>
      </c>
      <c r="E1441" s="198">
        <f>VLOOKUP(A1441,'Membership Details'!C:J,8,FALSE)</f>
        <v>39081</v>
      </c>
      <c r="F1441" s="198" t="b">
        <f t="shared" si="22"/>
        <v>1</v>
      </c>
      <c r="G1441">
        <v>563</v>
      </c>
      <c r="H1441" s="119"/>
      <c r="I1441" s="119"/>
      <c r="J1441" s="119"/>
      <c r="K1441" s="119"/>
      <c r="L1441" s="53"/>
      <c r="M1441" s="127"/>
    </row>
    <row r="1442" spans="1:13">
      <c r="A1442" s="118">
        <v>1605</v>
      </c>
      <c r="B1442" s="53" t="s">
        <v>158</v>
      </c>
      <c r="C1442" s="83">
        <v>1611</v>
      </c>
      <c r="D1442" s="123">
        <v>40390</v>
      </c>
      <c r="E1442" s="198">
        <f>VLOOKUP(A1442,'Membership Details'!C:J,8,FALSE)</f>
        <v>37590</v>
      </c>
      <c r="F1442" s="198" t="b">
        <f t="shared" si="22"/>
        <v>1</v>
      </c>
      <c r="G1442">
        <v>157</v>
      </c>
      <c r="H1442" s="119"/>
      <c r="I1442" s="119"/>
      <c r="J1442" s="119"/>
      <c r="K1442" s="119"/>
      <c r="L1442" s="53"/>
      <c r="M1442" s="127"/>
    </row>
    <row r="1443" spans="1:13">
      <c r="A1443" s="118">
        <v>1606</v>
      </c>
      <c r="B1443" s="53" t="s">
        <v>158</v>
      </c>
      <c r="C1443" s="83">
        <v>1612</v>
      </c>
      <c r="D1443" s="123">
        <v>40390</v>
      </c>
      <c r="E1443" s="198">
        <f>VLOOKUP(A1443,'Membership Details'!C:J,8,FALSE)</f>
        <v>39081</v>
      </c>
      <c r="F1443" s="198" t="b">
        <f t="shared" si="22"/>
        <v>1</v>
      </c>
      <c r="G1443">
        <v>1477</v>
      </c>
      <c r="H1443" s="119"/>
      <c r="I1443" s="119"/>
      <c r="J1443" s="119"/>
      <c r="K1443" s="119"/>
      <c r="L1443" s="53"/>
      <c r="M1443" s="127"/>
    </row>
    <row r="1444" spans="1:13">
      <c r="A1444" s="118">
        <v>1607</v>
      </c>
      <c r="B1444" s="53" t="s">
        <v>158</v>
      </c>
      <c r="C1444" s="83">
        <v>1613</v>
      </c>
      <c r="D1444" s="123">
        <v>40390</v>
      </c>
      <c r="E1444" s="198">
        <f>VLOOKUP(A1444,'Membership Details'!C:J,8,FALSE)</f>
        <v>37590</v>
      </c>
      <c r="F1444" s="198" t="b">
        <f t="shared" si="22"/>
        <v>1</v>
      </c>
      <c r="G1444">
        <v>834</v>
      </c>
      <c r="H1444" s="119"/>
      <c r="I1444" s="119"/>
      <c r="J1444" s="119"/>
      <c r="K1444" s="119"/>
      <c r="L1444" s="53"/>
      <c r="M1444" s="127"/>
    </row>
    <row r="1445" spans="1:13">
      <c r="A1445" s="118">
        <v>1608</v>
      </c>
      <c r="B1445" s="53" t="s">
        <v>158</v>
      </c>
      <c r="C1445" s="83">
        <v>1614</v>
      </c>
      <c r="D1445" s="123">
        <v>40390</v>
      </c>
      <c r="E1445" s="198">
        <f>VLOOKUP(A1445,'Membership Details'!C:J,8,FALSE)</f>
        <v>39707</v>
      </c>
      <c r="F1445" s="198" t="b">
        <f t="shared" si="22"/>
        <v>1</v>
      </c>
      <c r="G1445">
        <v>3128</v>
      </c>
      <c r="H1445" s="119"/>
      <c r="I1445" s="119"/>
      <c r="J1445" s="119"/>
      <c r="K1445" s="119"/>
      <c r="L1445" s="53"/>
      <c r="M1445" s="127"/>
    </row>
    <row r="1446" spans="1:13">
      <c r="A1446" s="118">
        <v>1609</v>
      </c>
      <c r="B1446" s="53" t="s">
        <v>158</v>
      </c>
      <c r="C1446" s="83">
        <v>1615</v>
      </c>
      <c r="D1446" s="123">
        <v>40390</v>
      </c>
      <c r="E1446" s="198">
        <f>VLOOKUP(A1446,'Membership Details'!C:J,8,FALSE)</f>
        <v>39081</v>
      </c>
      <c r="F1446" s="198" t="b">
        <f t="shared" si="22"/>
        <v>1</v>
      </c>
      <c r="G1446">
        <v>692</v>
      </c>
      <c r="H1446" s="119"/>
      <c r="I1446" s="119"/>
      <c r="J1446" s="119"/>
      <c r="K1446" s="119"/>
      <c r="L1446" s="53"/>
      <c r="M1446" s="127"/>
    </row>
    <row r="1447" spans="1:13">
      <c r="A1447" s="118">
        <v>1610</v>
      </c>
      <c r="B1447" s="53" t="s">
        <v>158</v>
      </c>
      <c r="C1447" s="83">
        <v>1616</v>
      </c>
      <c r="D1447" s="123">
        <v>40390</v>
      </c>
      <c r="E1447" s="198">
        <f>VLOOKUP(A1447,'Membership Details'!C:J,8,FALSE)</f>
        <v>36982</v>
      </c>
      <c r="F1447" s="198" t="b">
        <f t="shared" si="22"/>
        <v>1</v>
      </c>
      <c r="G1447">
        <v>4195</v>
      </c>
      <c r="H1447" s="119"/>
      <c r="I1447" s="119"/>
      <c r="J1447" s="119"/>
      <c r="K1447" s="119"/>
      <c r="L1447" s="53"/>
      <c r="M1447" s="127"/>
    </row>
    <row r="1448" spans="1:13">
      <c r="A1448" s="118">
        <v>1612</v>
      </c>
      <c r="B1448" s="53" t="s">
        <v>158</v>
      </c>
      <c r="C1448" s="83">
        <v>1618</v>
      </c>
      <c r="D1448" s="123">
        <v>40390</v>
      </c>
      <c r="E1448" s="198">
        <f>VLOOKUP(A1448,'Membership Details'!C:J,8,FALSE)</f>
        <v>39081</v>
      </c>
      <c r="F1448" s="198" t="b">
        <f t="shared" si="22"/>
        <v>1</v>
      </c>
      <c r="G1448">
        <v>2236</v>
      </c>
      <c r="H1448" s="119"/>
      <c r="I1448" s="119"/>
      <c r="J1448" s="119"/>
      <c r="K1448" s="119"/>
      <c r="L1448" s="53"/>
      <c r="M1448" s="127"/>
    </row>
    <row r="1449" spans="1:13">
      <c r="A1449" s="118">
        <v>1613</v>
      </c>
      <c r="B1449" s="53" t="s">
        <v>158</v>
      </c>
      <c r="C1449" s="83">
        <v>1619</v>
      </c>
      <c r="D1449" s="123">
        <v>40390</v>
      </c>
      <c r="E1449" s="198">
        <f>VLOOKUP(A1449,'Membership Details'!C:J,8,FALSE)</f>
        <v>39081</v>
      </c>
      <c r="F1449" s="198" t="b">
        <f t="shared" si="22"/>
        <v>1</v>
      </c>
      <c r="G1449">
        <v>336</v>
      </c>
      <c r="H1449" s="119"/>
      <c r="I1449" s="119"/>
      <c r="J1449" s="119"/>
      <c r="K1449" s="119"/>
      <c r="L1449" s="53"/>
      <c r="M1449" s="127"/>
    </row>
    <row r="1450" spans="1:13">
      <c r="A1450" s="118">
        <v>1614</v>
      </c>
      <c r="B1450" s="53" t="s">
        <v>158</v>
      </c>
      <c r="C1450" s="83">
        <v>1620</v>
      </c>
      <c r="D1450" s="123">
        <v>40390</v>
      </c>
      <c r="E1450" s="198">
        <f>VLOOKUP(A1450,'Membership Details'!C:J,8,FALSE)</f>
        <v>37590</v>
      </c>
      <c r="F1450" s="198" t="b">
        <f t="shared" si="22"/>
        <v>1</v>
      </c>
      <c r="G1450">
        <v>1870</v>
      </c>
      <c r="H1450" s="119"/>
      <c r="I1450" s="119"/>
      <c r="J1450" s="119"/>
      <c r="K1450" s="119"/>
      <c r="L1450" s="53"/>
      <c r="M1450" s="127"/>
    </row>
    <row r="1451" spans="1:13">
      <c r="A1451" s="118">
        <v>1615</v>
      </c>
      <c r="B1451" s="53" t="s">
        <v>158</v>
      </c>
      <c r="C1451" s="83">
        <v>1621</v>
      </c>
      <c r="D1451" s="123">
        <v>40390</v>
      </c>
      <c r="E1451" s="198">
        <f>VLOOKUP(A1451,'Membership Details'!C:J,8,FALSE)</f>
        <v>38621</v>
      </c>
      <c r="F1451" s="198" t="b">
        <f t="shared" si="22"/>
        <v>1</v>
      </c>
      <c r="G1451">
        <v>670</v>
      </c>
      <c r="H1451" s="119"/>
      <c r="I1451" s="119"/>
      <c r="J1451" s="119"/>
      <c r="K1451" s="119"/>
      <c r="L1451" s="53"/>
      <c r="M1451" s="127"/>
    </row>
    <row r="1452" spans="1:13">
      <c r="A1452" s="118">
        <v>1616</v>
      </c>
      <c r="B1452" s="53" t="s">
        <v>158</v>
      </c>
      <c r="C1452" s="83">
        <v>1622</v>
      </c>
      <c r="D1452" s="123">
        <v>40390</v>
      </c>
      <c r="E1452" s="198">
        <f>VLOOKUP(A1452,'Membership Details'!C:J,8,FALSE)</f>
        <v>39707</v>
      </c>
      <c r="F1452" s="198" t="b">
        <f t="shared" si="22"/>
        <v>1</v>
      </c>
      <c r="G1452">
        <v>1903</v>
      </c>
      <c r="H1452" s="119"/>
      <c r="I1452" s="119"/>
      <c r="J1452" s="119"/>
      <c r="K1452" s="119"/>
      <c r="L1452" s="53"/>
      <c r="M1452" s="127"/>
    </row>
    <row r="1453" spans="1:13">
      <c r="A1453" s="118">
        <v>1617</v>
      </c>
      <c r="B1453" s="53" t="s">
        <v>158</v>
      </c>
      <c r="C1453" s="83">
        <v>1623</v>
      </c>
      <c r="D1453" s="123">
        <v>40390</v>
      </c>
      <c r="E1453" s="198">
        <f>VLOOKUP(A1453,'Membership Details'!C:J,8,FALSE)</f>
        <v>39707</v>
      </c>
      <c r="F1453" s="198" t="b">
        <f t="shared" si="22"/>
        <v>1</v>
      </c>
      <c r="G1453">
        <v>762</v>
      </c>
      <c r="H1453" s="119"/>
      <c r="I1453" s="119"/>
      <c r="J1453" s="119"/>
      <c r="K1453" s="119"/>
      <c r="L1453" s="53"/>
      <c r="M1453" s="127"/>
    </row>
    <row r="1454" spans="1:13">
      <c r="A1454" s="118">
        <v>1618</v>
      </c>
      <c r="B1454" s="53" t="s">
        <v>158</v>
      </c>
      <c r="C1454" s="83">
        <v>1624</v>
      </c>
      <c r="D1454" s="123">
        <v>40390</v>
      </c>
      <c r="E1454" s="198">
        <f>VLOOKUP(A1454,'Membership Details'!C:J,8,FALSE)</f>
        <v>39707</v>
      </c>
      <c r="F1454" s="198" t="b">
        <f t="shared" si="22"/>
        <v>1</v>
      </c>
      <c r="G1454">
        <v>803</v>
      </c>
      <c r="H1454" s="119"/>
      <c r="I1454" s="119"/>
      <c r="J1454" s="119"/>
      <c r="K1454" s="119"/>
      <c r="L1454" s="53"/>
      <c r="M1454" s="127"/>
    </row>
    <row r="1455" spans="1:13">
      <c r="A1455" s="118">
        <v>2548</v>
      </c>
      <c r="B1455" s="53" t="s">
        <v>158</v>
      </c>
      <c r="C1455" s="83">
        <v>1625</v>
      </c>
      <c r="D1455" s="123">
        <v>40390</v>
      </c>
      <c r="E1455" s="198">
        <f>VLOOKUP(A1455,'Membership Details'!C:J,8,FALSE)</f>
        <v>38853</v>
      </c>
      <c r="F1455" s="198" t="b">
        <f t="shared" si="22"/>
        <v>1</v>
      </c>
      <c r="G1455">
        <v>4044</v>
      </c>
      <c r="H1455" s="119"/>
      <c r="I1455" s="119"/>
      <c r="J1455" s="119"/>
      <c r="K1455" s="119"/>
      <c r="L1455" s="53"/>
      <c r="M1455" s="127"/>
    </row>
    <row r="1456" spans="1:13">
      <c r="A1456" s="118">
        <v>1620</v>
      </c>
      <c r="B1456" s="53" t="s">
        <v>158</v>
      </c>
      <c r="C1456" s="83">
        <v>1626</v>
      </c>
      <c r="D1456" s="123">
        <v>40390</v>
      </c>
      <c r="E1456" s="198">
        <f>VLOOKUP(A1456,'Membership Details'!C:J,8,FALSE)</f>
        <v>38441</v>
      </c>
      <c r="F1456" s="198" t="b">
        <f t="shared" si="22"/>
        <v>1</v>
      </c>
      <c r="G1456">
        <v>1089</v>
      </c>
      <c r="H1456" s="119"/>
      <c r="I1456" s="119"/>
      <c r="J1456" s="119"/>
      <c r="K1456" s="119"/>
      <c r="L1456" s="53"/>
      <c r="M1456" s="127"/>
    </row>
    <row r="1457" spans="1:13">
      <c r="A1457" s="118">
        <v>1621</v>
      </c>
      <c r="B1457" s="53" t="s">
        <v>158</v>
      </c>
      <c r="C1457" s="83">
        <v>1627</v>
      </c>
      <c r="D1457" s="123">
        <v>40390</v>
      </c>
      <c r="E1457" s="198">
        <f>VLOOKUP(A1457,'Membership Details'!C:J,8,FALSE)</f>
        <v>38933</v>
      </c>
      <c r="F1457" s="198" t="b">
        <f t="shared" si="22"/>
        <v>1</v>
      </c>
      <c r="G1457">
        <v>603</v>
      </c>
      <c r="H1457" s="119"/>
      <c r="I1457" s="119"/>
      <c r="J1457" s="119"/>
      <c r="K1457" s="119"/>
      <c r="L1457" s="53"/>
      <c r="M1457" s="127"/>
    </row>
    <row r="1458" spans="1:13">
      <c r="A1458" s="118">
        <v>1622</v>
      </c>
      <c r="B1458" s="53" t="s">
        <v>158</v>
      </c>
      <c r="C1458" s="83">
        <v>1628</v>
      </c>
      <c r="D1458" s="123">
        <v>40390</v>
      </c>
      <c r="E1458" s="198">
        <f>VLOOKUP(A1458,'Membership Details'!C:J,8,FALSE)</f>
        <v>38807</v>
      </c>
      <c r="F1458" s="198" t="b">
        <f t="shared" si="22"/>
        <v>1</v>
      </c>
      <c r="G1458">
        <v>881</v>
      </c>
      <c r="H1458" s="119"/>
      <c r="I1458" s="119"/>
      <c r="J1458" s="119"/>
      <c r="K1458" s="119"/>
      <c r="L1458" s="53"/>
      <c r="M1458" s="127"/>
    </row>
    <row r="1459" spans="1:13">
      <c r="A1459" s="118">
        <v>1623</v>
      </c>
      <c r="B1459" s="53" t="s">
        <v>158</v>
      </c>
      <c r="C1459" s="83">
        <v>1629</v>
      </c>
      <c r="D1459" s="123">
        <v>40390</v>
      </c>
      <c r="E1459" s="198">
        <f>VLOOKUP(A1459,'Membership Details'!C:J,8,FALSE)</f>
        <v>39081</v>
      </c>
      <c r="F1459" s="198" t="b">
        <f t="shared" si="22"/>
        <v>1</v>
      </c>
      <c r="G1459">
        <v>1254.2</v>
      </c>
      <c r="H1459" s="119"/>
      <c r="I1459" s="119"/>
      <c r="J1459" s="119"/>
      <c r="K1459" s="119"/>
      <c r="L1459" s="53"/>
      <c r="M1459" s="127"/>
    </row>
    <row r="1460" spans="1:13">
      <c r="A1460" s="118">
        <v>1624</v>
      </c>
      <c r="B1460" s="53" t="s">
        <v>158</v>
      </c>
      <c r="C1460" s="83">
        <v>1630</v>
      </c>
      <c r="D1460" s="123">
        <v>40390</v>
      </c>
      <c r="E1460" s="198">
        <f>VLOOKUP(A1460,'Membership Details'!C:J,8,FALSE)</f>
        <v>39081</v>
      </c>
      <c r="F1460" s="198" t="b">
        <f t="shared" si="22"/>
        <v>1</v>
      </c>
      <c r="G1460">
        <v>852</v>
      </c>
      <c r="H1460" s="119"/>
      <c r="I1460" s="119"/>
      <c r="J1460" s="119"/>
      <c r="K1460" s="119"/>
      <c r="L1460" s="53"/>
      <c r="M1460" s="127"/>
    </row>
    <row r="1461" spans="1:13">
      <c r="A1461" s="118">
        <v>1625</v>
      </c>
      <c r="B1461" s="53" t="s">
        <v>158</v>
      </c>
      <c r="C1461" s="83">
        <v>1631</v>
      </c>
      <c r="D1461" s="123">
        <v>40390</v>
      </c>
      <c r="E1461" s="198">
        <f>VLOOKUP(A1461,'Membership Details'!C:J,8,FALSE)</f>
        <v>36982</v>
      </c>
      <c r="F1461" s="198" t="b">
        <f t="shared" si="22"/>
        <v>1</v>
      </c>
      <c r="G1461">
        <v>17350</v>
      </c>
      <c r="H1461" s="119"/>
      <c r="I1461" s="119"/>
      <c r="J1461" s="119"/>
      <c r="K1461" s="119"/>
      <c r="L1461" s="53"/>
      <c r="M1461" s="127"/>
    </row>
    <row r="1462" spans="1:13">
      <c r="A1462" s="118">
        <v>1626</v>
      </c>
      <c r="B1462" s="53" t="s">
        <v>158</v>
      </c>
      <c r="C1462" s="83">
        <v>1632</v>
      </c>
      <c r="D1462" s="123">
        <v>40390</v>
      </c>
      <c r="E1462" s="198">
        <f>VLOOKUP(A1462,'Membership Details'!C:J,8,FALSE)</f>
        <v>36982</v>
      </c>
      <c r="F1462" s="198" t="b">
        <f t="shared" si="22"/>
        <v>1</v>
      </c>
      <c r="G1462">
        <v>6161</v>
      </c>
      <c r="H1462" s="119"/>
      <c r="I1462" s="119"/>
      <c r="J1462" s="119"/>
      <c r="K1462" s="119"/>
      <c r="L1462" s="53"/>
      <c r="M1462" s="127"/>
    </row>
    <row r="1463" spans="1:13">
      <c r="A1463" s="118">
        <v>1627</v>
      </c>
      <c r="B1463" s="53" t="s">
        <v>158</v>
      </c>
      <c r="C1463" s="83">
        <v>1633</v>
      </c>
      <c r="D1463" s="123">
        <v>40390</v>
      </c>
      <c r="E1463" s="198">
        <f>VLOOKUP(A1463,'Membership Details'!C:J,8,FALSE)</f>
        <v>39081</v>
      </c>
      <c r="F1463" s="198" t="b">
        <f t="shared" si="22"/>
        <v>1</v>
      </c>
      <c r="G1463">
        <v>1165</v>
      </c>
      <c r="H1463" s="119"/>
      <c r="I1463" s="119"/>
      <c r="J1463" s="119"/>
      <c r="K1463" s="119"/>
      <c r="L1463" s="53"/>
      <c r="M1463" s="127"/>
    </row>
    <row r="1464" spans="1:13">
      <c r="A1464" s="118">
        <v>1628</v>
      </c>
      <c r="B1464" s="53" t="s">
        <v>158</v>
      </c>
      <c r="C1464" s="83">
        <v>1634</v>
      </c>
      <c r="D1464" s="123">
        <v>40390</v>
      </c>
      <c r="E1464" s="198">
        <f>VLOOKUP(A1464,'Membership Details'!C:J,8,FALSE)</f>
        <v>39081</v>
      </c>
      <c r="F1464" s="198" t="b">
        <f t="shared" si="22"/>
        <v>1</v>
      </c>
      <c r="G1464">
        <v>257</v>
      </c>
      <c r="H1464" s="119"/>
      <c r="I1464" s="119"/>
      <c r="J1464" s="119"/>
      <c r="K1464" s="119"/>
      <c r="L1464" s="53"/>
      <c r="M1464" s="127"/>
    </row>
    <row r="1465" spans="1:13">
      <c r="A1465" s="118">
        <v>1629</v>
      </c>
      <c r="B1465" s="53" t="s">
        <v>158</v>
      </c>
      <c r="C1465" s="83">
        <v>1635</v>
      </c>
      <c r="D1465" s="123">
        <v>40390</v>
      </c>
      <c r="E1465" s="198">
        <f>VLOOKUP(A1465,'Membership Details'!C:J,8,FALSE)</f>
        <v>39081</v>
      </c>
      <c r="F1465" s="198" t="b">
        <f t="shared" si="22"/>
        <v>1</v>
      </c>
      <c r="G1465">
        <v>1654</v>
      </c>
      <c r="H1465" s="119"/>
      <c r="I1465" s="119"/>
      <c r="J1465" s="119"/>
      <c r="K1465" s="119"/>
      <c r="L1465" s="53"/>
      <c r="M1465" s="127"/>
    </row>
    <row r="1466" spans="1:13">
      <c r="A1466" s="118">
        <v>1630</v>
      </c>
      <c r="B1466" s="53" t="s">
        <v>158</v>
      </c>
      <c r="C1466" s="83">
        <v>1636</v>
      </c>
      <c r="D1466" s="123">
        <v>40390</v>
      </c>
      <c r="E1466" s="198">
        <f>VLOOKUP(A1466,'Membership Details'!C:J,8,FALSE)</f>
        <v>39707</v>
      </c>
      <c r="F1466" s="198" t="b">
        <f t="shared" si="22"/>
        <v>1</v>
      </c>
      <c r="G1466">
        <v>33</v>
      </c>
      <c r="H1466" s="119"/>
      <c r="I1466" s="119"/>
      <c r="J1466" s="119"/>
      <c r="K1466" s="119"/>
      <c r="L1466" s="53"/>
      <c r="M1466" s="127"/>
    </row>
    <row r="1467" spans="1:13">
      <c r="A1467" s="118">
        <v>1631</v>
      </c>
      <c r="B1467" s="53" t="s">
        <v>158</v>
      </c>
      <c r="C1467" s="83">
        <v>1637</v>
      </c>
      <c r="D1467" s="123">
        <v>40390</v>
      </c>
      <c r="E1467" s="198">
        <f>VLOOKUP(A1467,'Membership Details'!C:J,8,FALSE)</f>
        <v>37648</v>
      </c>
      <c r="F1467" s="198" t="b">
        <f t="shared" si="22"/>
        <v>1</v>
      </c>
      <c r="G1467">
        <v>522</v>
      </c>
      <c r="H1467" s="119"/>
      <c r="I1467" s="119"/>
      <c r="J1467" s="119"/>
      <c r="K1467" s="119"/>
      <c r="L1467" s="53"/>
      <c r="M1467" s="127"/>
    </row>
    <row r="1468" spans="1:13">
      <c r="A1468" s="118">
        <v>1632</v>
      </c>
      <c r="B1468" s="53" t="s">
        <v>158</v>
      </c>
      <c r="C1468" s="83">
        <v>1639</v>
      </c>
      <c r="D1468" s="123">
        <v>40390</v>
      </c>
      <c r="E1468" s="198">
        <f>VLOOKUP(A1468,'Membership Details'!C:J,8,FALSE)</f>
        <v>36982</v>
      </c>
      <c r="F1468" s="198" t="b">
        <f t="shared" si="22"/>
        <v>1</v>
      </c>
      <c r="G1468">
        <v>666</v>
      </c>
      <c r="H1468" s="119"/>
      <c r="I1468" s="119"/>
      <c r="J1468" s="119"/>
      <c r="K1468" s="119"/>
      <c r="L1468" s="53"/>
      <c r="M1468" s="127"/>
    </row>
    <row r="1469" spans="1:13">
      <c r="A1469" s="118">
        <v>1633</v>
      </c>
      <c r="B1469" s="53" t="s">
        <v>158</v>
      </c>
      <c r="C1469" s="83">
        <v>1640</v>
      </c>
      <c r="D1469" s="123">
        <v>40390</v>
      </c>
      <c r="E1469" s="198">
        <f>VLOOKUP(A1469,'Membership Details'!C:J,8,FALSE)</f>
        <v>38352</v>
      </c>
      <c r="F1469" s="198" t="b">
        <f t="shared" si="22"/>
        <v>1</v>
      </c>
      <c r="G1469">
        <v>928</v>
      </c>
      <c r="H1469" s="119"/>
      <c r="I1469" s="119"/>
      <c r="J1469" s="119"/>
      <c r="K1469" s="119"/>
      <c r="L1469" s="53"/>
      <c r="M1469" s="127"/>
    </row>
    <row r="1470" spans="1:13">
      <c r="A1470" s="118">
        <v>1634</v>
      </c>
      <c r="B1470" s="53" t="s">
        <v>158</v>
      </c>
      <c r="C1470" s="83">
        <v>1641</v>
      </c>
      <c r="D1470" s="123">
        <v>40390</v>
      </c>
      <c r="E1470" s="198">
        <f>VLOOKUP(A1470,'Membership Details'!C:J,8,FALSE)</f>
        <v>38352</v>
      </c>
      <c r="F1470" s="198" t="b">
        <f t="shared" si="22"/>
        <v>1</v>
      </c>
      <c r="G1470">
        <v>977</v>
      </c>
      <c r="H1470" s="119"/>
      <c r="I1470" s="119"/>
      <c r="J1470" s="119"/>
      <c r="K1470" s="119"/>
      <c r="L1470" s="53"/>
      <c r="M1470" s="127"/>
    </row>
    <row r="1471" spans="1:13">
      <c r="A1471" s="118">
        <v>1635</v>
      </c>
      <c r="B1471" s="53" t="s">
        <v>158</v>
      </c>
      <c r="C1471" s="83">
        <v>1642</v>
      </c>
      <c r="D1471" s="123">
        <v>40390</v>
      </c>
      <c r="E1471" s="198">
        <f>VLOOKUP(A1471,'Membership Details'!C:J,8,FALSE)</f>
        <v>39081</v>
      </c>
      <c r="F1471" s="198" t="b">
        <f t="shared" si="22"/>
        <v>1</v>
      </c>
      <c r="G1471">
        <v>562</v>
      </c>
      <c r="H1471" s="119"/>
      <c r="I1471" s="119"/>
      <c r="J1471" s="119"/>
      <c r="K1471" s="119"/>
      <c r="L1471" s="53"/>
      <c r="M1471" s="127"/>
    </row>
    <row r="1472" spans="1:13">
      <c r="A1472" s="118">
        <v>1636</v>
      </c>
      <c r="B1472" s="53" t="s">
        <v>158</v>
      </c>
      <c r="C1472" s="83">
        <v>1643</v>
      </c>
      <c r="D1472" s="123">
        <v>40390</v>
      </c>
      <c r="E1472" s="198">
        <f>VLOOKUP(A1472,'Membership Details'!C:J,8,FALSE)</f>
        <v>39707</v>
      </c>
      <c r="F1472" s="198" t="b">
        <f t="shared" si="22"/>
        <v>1</v>
      </c>
      <c r="G1472">
        <v>2424</v>
      </c>
      <c r="H1472" s="119"/>
      <c r="I1472" s="119"/>
      <c r="J1472" s="119"/>
      <c r="K1472" s="119"/>
      <c r="L1472" s="53"/>
      <c r="M1472" s="127"/>
    </row>
    <row r="1473" spans="1:13">
      <c r="A1473" s="118">
        <v>1637</v>
      </c>
      <c r="B1473" s="53" t="s">
        <v>158</v>
      </c>
      <c r="C1473" s="83">
        <v>1644</v>
      </c>
      <c r="D1473" s="123">
        <v>40390</v>
      </c>
      <c r="E1473" s="198">
        <f>VLOOKUP(A1473,'Membership Details'!C:J,8,FALSE)</f>
        <v>39707</v>
      </c>
      <c r="F1473" s="198" t="b">
        <f t="shared" si="22"/>
        <v>1</v>
      </c>
      <c r="G1473">
        <v>1919</v>
      </c>
      <c r="H1473" s="119"/>
      <c r="I1473" s="119"/>
      <c r="J1473" s="119"/>
      <c r="K1473" s="119"/>
      <c r="L1473" s="53"/>
      <c r="M1473" s="127"/>
    </row>
    <row r="1474" spans="1:13">
      <c r="A1474" s="118">
        <v>1638</v>
      </c>
      <c r="B1474" s="53" t="s">
        <v>158</v>
      </c>
      <c r="C1474" s="83">
        <v>1645</v>
      </c>
      <c r="D1474" s="123">
        <v>40390</v>
      </c>
      <c r="E1474" s="198">
        <f>VLOOKUP(A1474,'Membership Details'!C:J,8,FALSE)</f>
        <v>36982</v>
      </c>
      <c r="F1474" s="198" t="b">
        <f t="shared" si="22"/>
        <v>1</v>
      </c>
      <c r="G1474">
        <v>3299</v>
      </c>
      <c r="H1474" s="119"/>
      <c r="I1474" s="119"/>
      <c r="J1474" s="119"/>
      <c r="K1474" s="119"/>
      <c r="L1474" s="53"/>
      <c r="M1474" s="127"/>
    </row>
    <row r="1475" spans="1:13">
      <c r="A1475" s="118">
        <v>1639</v>
      </c>
      <c r="B1475" s="53" t="s">
        <v>158</v>
      </c>
      <c r="C1475" s="83">
        <v>1646</v>
      </c>
      <c r="D1475" s="123">
        <v>40390</v>
      </c>
      <c r="E1475" s="198">
        <f>VLOOKUP(A1475,'Membership Details'!C:J,8,FALSE)</f>
        <v>39484</v>
      </c>
      <c r="F1475" s="198" t="b">
        <f t="shared" ref="F1475:F1538" si="23">D1475&gt;=E1475</f>
        <v>1</v>
      </c>
      <c r="G1475">
        <v>800</v>
      </c>
      <c r="H1475" s="119"/>
      <c r="I1475" s="119"/>
      <c r="J1475" s="119"/>
      <c r="K1475" s="119"/>
      <c r="L1475" s="53"/>
      <c r="M1475" s="127"/>
    </row>
    <row r="1476" spans="1:13">
      <c r="A1476" s="118">
        <v>1640</v>
      </c>
      <c r="B1476" s="53" t="s">
        <v>158</v>
      </c>
      <c r="C1476" s="83">
        <v>1647</v>
      </c>
      <c r="D1476" s="123">
        <v>40390</v>
      </c>
      <c r="E1476" s="198">
        <f>VLOOKUP(A1476,'Membership Details'!C:J,8,FALSE)</f>
        <v>39081</v>
      </c>
      <c r="F1476" s="198" t="b">
        <f t="shared" si="23"/>
        <v>1</v>
      </c>
      <c r="G1476">
        <v>942</v>
      </c>
      <c r="H1476" s="119"/>
      <c r="I1476" s="119"/>
      <c r="J1476" s="119"/>
      <c r="K1476" s="119"/>
      <c r="L1476" s="53"/>
      <c r="M1476" s="127"/>
    </row>
    <row r="1477" spans="1:13">
      <c r="A1477" s="118">
        <v>1641</v>
      </c>
      <c r="B1477" s="53" t="s">
        <v>158</v>
      </c>
      <c r="C1477" s="83">
        <v>1648</v>
      </c>
      <c r="D1477" s="123">
        <v>40390</v>
      </c>
      <c r="E1477" s="198">
        <f>VLOOKUP(A1477,'Membership Details'!C:J,8,FALSE)</f>
        <v>39707</v>
      </c>
      <c r="F1477" s="198" t="b">
        <f t="shared" si="23"/>
        <v>1</v>
      </c>
      <c r="G1477">
        <v>1544</v>
      </c>
      <c r="H1477" s="119"/>
      <c r="I1477" s="119"/>
      <c r="J1477" s="119"/>
      <c r="K1477" s="119"/>
      <c r="L1477" s="53"/>
      <c r="M1477" s="127"/>
    </row>
    <row r="1478" spans="1:13">
      <c r="A1478" s="118">
        <v>1643</v>
      </c>
      <c r="B1478" s="53" t="s">
        <v>158</v>
      </c>
      <c r="C1478" s="83">
        <v>1650</v>
      </c>
      <c r="D1478" s="123">
        <v>40390</v>
      </c>
      <c r="E1478" s="198">
        <f>VLOOKUP(A1478,'Membership Details'!C:J,8,FALSE)</f>
        <v>39081</v>
      </c>
      <c r="F1478" s="198" t="b">
        <f t="shared" si="23"/>
        <v>1</v>
      </c>
      <c r="G1478">
        <v>3205</v>
      </c>
      <c r="H1478" s="119"/>
      <c r="I1478" s="119"/>
      <c r="J1478" s="119"/>
      <c r="K1478" s="119"/>
      <c r="L1478" s="53"/>
      <c r="M1478" s="127"/>
    </row>
    <row r="1479" spans="1:13">
      <c r="A1479" s="118">
        <v>1070</v>
      </c>
      <c r="B1479" s="53" t="s">
        <v>158</v>
      </c>
      <c r="C1479" s="83">
        <v>1651</v>
      </c>
      <c r="D1479" s="123">
        <v>40390</v>
      </c>
      <c r="E1479" s="198">
        <f>VLOOKUP(A1479,'Membership Details'!C:J,8,FALSE)</f>
        <v>36982</v>
      </c>
      <c r="F1479" s="198" t="b">
        <f t="shared" si="23"/>
        <v>1</v>
      </c>
      <c r="G1479">
        <v>10956</v>
      </c>
      <c r="H1479" s="119"/>
      <c r="I1479" s="119"/>
      <c r="J1479" s="119"/>
      <c r="K1479" s="119"/>
      <c r="L1479" s="53"/>
      <c r="M1479" s="127"/>
    </row>
    <row r="1480" spans="1:13">
      <c r="A1480" s="118">
        <v>1645</v>
      </c>
      <c r="B1480" s="53" t="s">
        <v>158</v>
      </c>
      <c r="C1480" s="83">
        <v>1652</v>
      </c>
      <c r="D1480" s="123">
        <v>40390</v>
      </c>
      <c r="E1480" s="198">
        <f>VLOOKUP(A1480,'Membership Details'!C:J,8,FALSE)</f>
        <v>39707</v>
      </c>
      <c r="F1480" s="198" t="b">
        <f t="shared" si="23"/>
        <v>1</v>
      </c>
      <c r="G1480">
        <v>86.06</v>
      </c>
      <c r="H1480" s="119"/>
      <c r="I1480" s="119"/>
      <c r="J1480" s="119"/>
      <c r="K1480" s="119"/>
      <c r="L1480" s="53"/>
      <c r="M1480" s="127"/>
    </row>
    <row r="1481" spans="1:13">
      <c r="A1481" s="118">
        <v>1646</v>
      </c>
      <c r="B1481" s="53" t="s">
        <v>158</v>
      </c>
      <c r="C1481" s="83">
        <v>1653</v>
      </c>
      <c r="D1481" s="123">
        <v>40390</v>
      </c>
      <c r="E1481" s="198">
        <f>VLOOKUP(A1481,'Membership Details'!C:J,8,FALSE)</f>
        <v>39707</v>
      </c>
      <c r="F1481" s="198" t="b">
        <f t="shared" si="23"/>
        <v>1</v>
      </c>
      <c r="G1481">
        <v>3682</v>
      </c>
      <c r="H1481" s="119"/>
      <c r="I1481" s="119"/>
      <c r="J1481" s="119"/>
      <c r="K1481" s="119"/>
      <c r="L1481" s="53"/>
      <c r="M1481" s="127"/>
    </row>
    <row r="1482" spans="1:13">
      <c r="A1482" s="118">
        <v>1647</v>
      </c>
      <c r="B1482" s="53" t="s">
        <v>158</v>
      </c>
      <c r="C1482" s="83">
        <v>1654</v>
      </c>
      <c r="D1482" s="123">
        <v>40390</v>
      </c>
      <c r="E1482" s="198">
        <f>VLOOKUP(A1482,'Membership Details'!C:J,8,FALSE)</f>
        <v>39707</v>
      </c>
      <c r="F1482" s="198" t="b">
        <f t="shared" si="23"/>
        <v>1</v>
      </c>
      <c r="G1482">
        <v>884</v>
      </c>
      <c r="H1482" s="119"/>
      <c r="I1482" s="119"/>
      <c r="J1482" s="119"/>
      <c r="K1482" s="119"/>
      <c r="L1482" s="53"/>
      <c r="M1482" s="127"/>
    </row>
    <row r="1483" spans="1:13">
      <c r="A1483" s="118">
        <v>1648</v>
      </c>
      <c r="B1483" s="53" t="s">
        <v>158</v>
      </c>
      <c r="C1483" s="83">
        <v>1655</v>
      </c>
      <c r="D1483" s="123">
        <v>40390</v>
      </c>
      <c r="E1483" s="198">
        <f>VLOOKUP(A1483,'Membership Details'!C:J,8,FALSE)</f>
        <v>39707</v>
      </c>
      <c r="F1483" s="198" t="b">
        <f t="shared" si="23"/>
        <v>1</v>
      </c>
      <c r="G1483">
        <v>17060.5</v>
      </c>
      <c r="H1483" s="119"/>
      <c r="I1483" s="119"/>
      <c r="J1483" s="119"/>
      <c r="K1483" s="119"/>
      <c r="L1483" s="53"/>
      <c r="M1483" s="127"/>
    </row>
    <row r="1484" spans="1:13">
      <c r="A1484" s="118">
        <v>1649</v>
      </c>
      <c r="B1484" s="53" t="s">
        <v>158</v>
      </c>
      <c r="C1484" s="83">
        <v>1656</v>
      </c>
      <c r="D1484" s="123">
        <v>40390</v>
      </c>
      <c r="E1484" s="198">
        <f>VLOOKUP(A1484,'Membership Details'!C:J,8,FALSE)</f>
        <v>39707</v>
      </c>
      <c r="F1484" s="198" t="b">
        <f t="shared" si="23"/>
        <v>1</v>
      </c>
      <c r="G1484">
        <v>884</v>
      </c>
      <c r="H1484" s="119"/>
      <c r="I1484" s="119"/>
      <c r="J1484" s="119"/>
      <c r="K1484" s="119"/>
      <c r="L1484" s="53"/>
      <c r="M1484" s="127"/>
    </row>
    <row r="1485" spans="1:13">
      <c r="A1485" s="118">
        <v>1556</v>
      </c>
      <c r="B1485" s="53" t="s">
        <v>158</v>
      </c>
      <c r="C1485" s="83">
        <v>1657</v>
      </c>
      <c r="D1485" s="123">
        <v>40390</v>
      </c>
      <c r="E1485" s="198">
        <f>VLOOKUP(A1485,'Membership Details'!C:J,8,FALSE)</f>
        <v>39707</v>
      </c>
      <c r="F1485" s="198" t="b">
        <f t="shared" si="23"/>
        <v>1</v>
      </c>
      <c r="G1485">
        <v>1537</v>
      </c>
      <c r="H1485" s="119"/>
      <c r="I1485" s="119"/>
      <c r="J1485" s="119"/>
      <c r="K1485" s="119"/>
      <c r="L1485" s="53"/>
      <c r="M1485" s="127"/>
    </row>
    <row r="1486" spans="1:13">
      <c r="A1486" s="118">
        <v>1651</v>
      </c>
      <c r="B1486" s="53" t="s">
        <v>158</v>
      </c>
      <c r="C1486" s="83">
        <v>1658</v>
      </c>
      <c r="D1486" s="123">
        <v>40390</v>
      </c>
      <c r="E1486" s="198">
        <f>VLOOKUP(A1486,'Membership Details'!C:J,8,FALSE)</f>
        <v>39707</v>
      </c>
      <c r="F1486" s="198" t="b">
        <f t="shared" si="23"/>
        <v>1</v>
      </c>
      <c r="G1486">
        <v>353</v>
      </c>
      <c r="H1486" s="119"/>
      <c r="I1486" s="119"/>
      <c r="J1486" s="119"/>
      <c r="K1486" s="119"/>
      <c r="L1486" s="53"/>
      <c r="M1486" s="127"/>
    </row>
    <row r="1487" spans="1:13">
      <c r="A1487" s="118">
        <v>1652</v>
      </c>
      <c r="B1487" s="53" t="s">
        <v>158</v>
      </c>
      <c r="C1487" s="83">
        <v>1659</v>
      </c>
      <c r="D1487" s="123">
        <v>40390</v>
      </c>
      <c r="E1487" s="198">
        <f>VLOOKUP(A1487,'Membership Details'!C:J,8,FALSE)</f>
        <v>38352</v>
      </c>
      <c r="F1487" s="198" t="b">
        <f t="shared" si="23"/>
        <v>1</v>
      </c>
      <c r="G1487">
        <v>3125</v>
      </c>
      <c r="H1487" s="119"/>
      <c r="I1487" s="119"/>
      <c r="J1487" s="119"/>
      <c r="K1487" s="119"/>
      <c r="L1487" s="53"/>
      <c r="M1487" s="127"/>
    </row>
    <row r="1488" spans="1:13">
      <c r="A1488" s="118">
        <v>1653</v>
      </c>
      <c r="B1488" s="53" t="s">
        <v>158</v>
      </c>
      <c r="C1488" s="83">
        <v>1660</v>
      </c>
      <c r="D1488" s="123">
        <v>40390</v>
      </c>
      <c r="E1488" s="198">
        <f>VLOOKUP(A1488,'Membership Details'!C:J,8,FALSE)</f>
        <v>39707</v>
      </c>
      <c r="F1488" s="198" t="b">
        <f t="shared" si="23"/>
        <v>1</v>
      </c>
      <c r="G1488">
        <v>2039</v>
      </c>
      <c r="H1488" s="119"/>
      <c r="I1488" s="119"/>
      <c r="J1488" s="119"/>
      <c r="K1488" s="119"/>
      <c r="L1488" s="53"/>
      <c r="M1488" s="127"/>
    </row>
    <row r="1489" spans="1:13">
      <c r="A1489" s="118">
        <v>1654</v>
      </c>
      <c r="B1489" s="53" t="s">
        <v>158</v>
      </c>
      <c r="C1489" s="83">
        <v>1661</v>
      </c>
      <c r="D1489" s="123">
        <v>40390</v>
      </c>
      <c r="E1489" s="198">
        <f>VLOOKUP(A1489,'Membership Details'!C:J,8,FALSE)</f>
        <v>39531</v>
      </c>
      <c r="F1489" s="198" t="b">
        <f t="shared" si="23"/>
        <v>1</v>
      </c>
      <c r="G1489">
        <v>151</v>
      </c>
      <c r="H1489" s="119"/>
      <c r="I1489" s="119"/>
      <c r="J1489" s="119"/>
      <c r="K1489" s="119"/>
      <c r="L1489" s="53"/>
      <c r="M1489" s="127"/>
    </row>
    <row r="1490" spans="1:13">
      <c r="A1490" s="118">
        <v>1655</v>
      </c>
      <c r="B1490" s="53" t="s">
        <v>158</v>
      </c>
      <c r="C1490" s="83">
        <v>1662</v>
      </c>
      <c r="D1490" s="123">
        <v>40390</v>
      </c>
      <c r="E1490" s="198">
        <f>VLOOKUP(A1490,'Membership Details'!C:J,8,FALSE)</f>
        <v>39531</v>
      </c>
      <c r="F1490" s="198" t="b">
        <f t="shared" si="23"/>
        <v>1</v>
      </c>
      <c r="G1490">
        <v>1391</v>
      </c>
      <c r="H1490" s="119"/>
      <c r="I1490" s="119"/>
      <c r="J1490" s="119"/>
      <c r="K1490" s="119"/>
      <c r="L1490" s="53"/>
      <c r="M1490" s="127"/>
    </row>
    <row r="1491" spans="1:13">
      <c r="A1491" s="118">
        <v>1656</v>
      </c>
      <c r="B1491" s="53" t="s">
        <v>158</v>
      </c>
      <c r="C1491" s="83">
        <v>1663</v>
      </c>
      <c r="D1491" s="123">
        <v>40390</v>
      </c>
      <c r="E1491" s="198">
        <f>VLOOKUP(A1491,'Membership Details'!C:J,8,FALSE)</f>
        <v>37986</v>
      </c>
      <c r="F1491" s="198" t="b">
        <f t="shared" si="23"/>
        <v>1</v>
      </c>
      <c r="G1491">
        <v>1776</v>
      </c>
      <c r="H1491" s="119"/>
      <c r="I1491" s="119"/>
      <c r="J1491" s="119"/>
      <c r="K1491" s="119"/>
      <c r="L1491" s="53"/>
      <c r="M1491" s="127"/>
    </row>
    <row r="1492" spans="1:13">
      <c r="A1492" s="118">
        <v>1657</v>
      </c>
      <c r="B1492" s="53" t="s">
        <v>158</v>
      </c>
      <c r="C1492" s="83">
        <v>1664</v>
      </c>
      <c r="D1492" s="123">
        <v>40390</v>
      </c>
      <c r="E1492" s="198">
        <f>VLOOKUP(A1492,'Membership Details'!C:J,8,FALSE)</f>
        <v>37986</v>
      </c>
      <c r="F1492" s="198" t="b">
        <f t="shared" si="23"/>
        <v>1</v>
      </c>
      <c r="G1492">
        <v>774</v>
      </c>
      <c r="H1492" s="119"/>
      <c r="I1492" s="119"/>
      <c r="J1492" s="119"/>
      <c r="K1492" s="119"/>
      <c r="L1492" s="53"/>
      <c r="M1492" s="127"/>
    </row>
    <row r="1493" spans="1:13">
      <c r="A1493" s="118">
        <v>1658</v>
      </c>
      <c r="B1493" s="53" t="s">
        <v>158</v>
      </c>
      <c r="C1493" s="83">
        <v>1665</v>
      </c>
      <c r="D1493" s="123">
        <v>40390</v>
      </c>
      <c r="E1493" s="198">
        <f>VLOOKUP(A1493,'Membership Details'!C:J,8,FALSE)</f>
        <v>37986</v>
      </c>
      <c r="F1493" s="198" t="b">
        <f t="shared" si="23"/>
        <v>1</v>
      </c>
      <c r="G1493">
        <v>4714</v>
      </c>
      <c r="H1493" s="119"/>
      <c r="I1493" s="119"/>
      <c r="J1493" s="119"/>
      <c r="K1493" s="119"/>
      <c r="L1493" s="53"/>
      <c r="M1493" s="127"/>
    </row>
    <row r="1494" spans="1:13">
      <c r="A1494" s="118">
        <v>1659</v>
      </c>
      <c r="B1494" s="53" t="s">
        <v>158</v>
      </c>
      <c r="C1494" s="83">
        <v>1666</v>
      </c>
      <c r="D1494" s="123">
        <v>40390</v>
      </c>
      <c r="E1494" s="198">
        <f>VLOOKUP(A1494,'Membership Details'!C:J,8,FALSE)</f>
        <v>38352</v>
      </c>
      <c r="F1494" s="198" t="b">
        <f t="shared" si="23"/>
        <v>1</v>
      </c>
      <c r="G1494">
        <v>1710</v>
      </c>
      <c r="H1494" s="119"/>
      <c r="I1494" s="119"/>
      <c r="J1494" s="119"/>
      <c r="K1494" s="119"/>
      <c r="L1494" s="53"/>
      <c r="M1494" s="127"/>
    </row>
    <row r="1495" spans="1:13">
      <c r="A1495" s="118">
        <v>1660</v>
      </c>
      <c r="B1495" s="53" t="s">
        <v>158</v>
      </c>
      <c r="C1495" s="83">
        <v>1667</v>
      </c>
      <c r="D1495" s="123">
        <v>40390</v>
      </c>
      <c r="E1495" s="198">
        <f>VLOOKUP(A1495,'Membership Details'!C:J,8,FALSE)</f>
        <v>38763</v>
      </c>
      <c r="F1495" s="198" t="b">
        <f t="shared" si="23"/>
        <v>1</v>
      </c>
      <c r="G1495">
        <v>1392</v>
      </c>
      <c r="H1495" s="119"/>
      <c r="I1495" s="119"/>
      <c r="J1495" s="119"/>
      <c r="K1495" s="119"/>
      <c r="L1495" s="53"/>
      <c r="M1495" s="127"/>
    </row>
    <row r="1496" spans="1:13">
      <c r="A1496" s="118">
        <v>1661</v>
      </c>
      <c r="B1496" s="53" t="s">
        <v>158</v>
      </c>
      <c r="C1496" s="83">
        <v>1668</v>
      </c>
      <c r="D1496" s="123">
        <v>40390</v>
      </c>
      <c r="E1496" s="198">
        <f>VLOOKUP(A1496,'Membership Details'!C:J,8,FALSE)</f>
        <v>39081</v>
      </c>
      <c r="F1496" s="198" t="b">
        <f t="shared" si="23"/>
        <v>1</v>
      </c>
      <c r="G1496">
        <v>3587</v>
      </c>
      <c r="H1496" s="119"/>
      <c r="I1496" s="119"/>
      <c r="J1496" s="119"/>
      <c r="K1496" s="119"/>
      <c r="L1496" s="53"/>
      <c r="M1496" s="127"/>
    </row>
    <row r="1497" spans="1:13">
      <c r="A1497" s="118">
        <v>1662</v>
      </c>
      <c r="B1497" s="53" t="s">
        <v>158</v>
      </c>
      <c r="C1497" s="83">
        <v>1669</v>
      </c>
      <c r="D1497" s="123">
        <v>40390</v>
      </c>
      <c r="E1497" s="198">
        <f>VLOOKUP(A1497,'Membership Details'!C:J,8,FALSE)</f>
        <v>39531</v>
      </c>
      <c r="F1497" s="198" t="b">
        <f t="shared" si="23"/>
        <v>1</v>
      </c>
      <c r="G1497">
        <v>630.29999999999995</v>
      </c>
      <c r="H1497" s="119"/>
      <c r="I1497" s="119"/>
      <c r="J1497" s="119"/>
      <c r="K1497" s="119"/>
      <c r="L1497" s="53"/>
      <c r="M1497" s="127"/>
    </row>
    <row r="1498" spans="1:13">
      <c r="A1498" s="118">
        <v>1663</v>
      </c>
      <c r="B1498" s="53" t="s">
        <v>158</v>
      </c>
      <c r="C1498" s="83">
        <v>1670</v>
      </c>
      <c r="D1498" s="123">
        <v>40390</v>
      </c>
      <c r="E1498" s="198">
        <f>VLOOKUP(A1498,'Membership Details'!C:J,8,FALSE)</f>
        <v>39707</v>
      </c>
      <c r="F1498" s="198" t="b">
        <f t="shared" si="23"/>
        <v>1</v>
      </c>
      <c r="G1498">
        <v>487</v>
      </c>
      <c r="H1498" s="119"/>
      <c r="I1498" s="119"/>
      <c r="J1498" s="119"/>
      <c r="K1498" s="119"/>
      <c r="L1498" s="53"/>
      <c r="M1498" s="127"/>
    </row>
    <row r="1499" spans="1:13">
      <c r="A1499" s="118">
        <v>1664</v>
      </c>
      <c r="B1499" s="53" t="s">
        <v>158</v>
      </c>
      <c r="C1499" s="83">
        <v>1671</v>
      </c>
      <c r="D1499" s="123">
        <v>40390</v>
      </c>
      <c r="E1499" s="198">
        <f>VLOOKUP(A1499,'Membership Details'!C:J,8,FALSE)</f>
        <v>39707</v>
      </c>
      <c r="F1499" s="198" t="b">
        <f t="shared" si="23"/>
        <v>1</v>
      </c>
      <c r="G1499">
        <v>80</v>
      </c>
      <c r="H1499" s="119"/>
      <c r="I1499" s="119"/>
      <c r="J1499" s="119"/>
      <c r="K1499" s="119"/>
      <c r="L1499" s="53"/>
      <c r="M1499" s="127"/>
    </row>
    <row r="1500" spans="1:13">
      <c r="A1500" s="118">
        <v>1665</v>
      </c>
      <c r="B1500" s="53" t="s">
        <v>158</v>
      </c>
      <c r="C1500" s="83">
        <v>1672</v>
      </c>
      <c r="D1500" s="123">
        <v>40390</v>
      </c>
      <c r="E1500" s="198">
        <f>VLOOKUP(A1500,'Membership Details'!C:J,8,FALSE)</f>
        <v>39081</v>
      </c>
      <c r="F1500" s="198" t="b">
        <f t="shared" si="23"/>
        <v>1</v>
      </c>
      <c r="G1500">
        <v>192</v>
      </c>
      <c r="H1500" s="119"/>
      <c r="I1500" s="119"/>
      <c r="J1500" s="119"/>
      <c r="K1500" s="119"/>
      <c r="L1500" s="53"/>
      <c r="M1500" s="127"/>
    </row>
    <row r="1501" spans="1:13">
      <c r="A1501" s="118">
        <v>1666</v>
      </c>
      <c r="B1501" s="53" t="s">
        <v>158</v>
      </c>
      <c r="C1501" s="83">
        <v>1673</v>
      </c>
      <c r="D1501" s="123">
        <v>40390</v>
      </c>
      <c r="E1501" s="198">
        <f>VLOOKUP(A1501,'Membership Details'!C:J,8,FALSE)</f>
        <v>39081</v>
      </c>
      <c r="F1501" s="198" t="b">
        <f t="shared" si="23"/>
        <v>1</v>
      </c>
      <c r="G1501">
        <v>1939</v>
      </c>
      <c r="H1501" s="119"/>
      <c r="I1501" s="119"/>
      <c r="J1501" s="119"/>
      <c r="K1501" s="119"/>
      <c r="L1501" s="53"/>
      <c r="M1501" s="127"/>
    </row>
    <row r="1502" spans="1:13">
      <c r="A1502" s="118">
        <v>1667</v>
      </c>
      <c r="B1502" s="53" t="s">
        <v>158</v>
      </c>
      <c r="C1502" s="83">
        <v>1674</v>
      </c>
      <c r="D1502" s="123">
        <v>40390</v>
      </c>
      <c r="E1502" s="198">
        <f>VLOOKUP(A1502,'Membership Details'!C:J,8,FALSE)</f>
        <v>38621</v>
      </c>
      <c r="F1502" s="198" t="b">
        <f t="shared" si="23"/>
        <v>1</v>
      </c>
      <c r="G1502">
        <v>2191</v>
      </c>
      <c r="H1502" s="119"/>
      <c r="I1502" s="119"/>
      <c r="J1502" s="119"/>
      <c r="K1502" s="119"/>
      <c r="L1502" s="53"/>
      <c r="M1502" s="127"/>
    </row>
    <row r="1503" spans="1:13">
      <c r="A1503" s="118">
        <v>1668</v>
      </c>
      <c r="B1503" s="53" t="s">
        <v>158</v>
      </c>
      <c r="C1503" s="83">
        <v>1675</v>
      </c>
      <c r="D1503" s="123">
        <v>40390</v>
      </c>
      <c r="E1503" s="198">
        <f>VLOOKUP(A1503,'Membership Details'!C:J,8,FALSE)</f>
        <v>39707</v>
      </c>
      <c r="F1503" s="198" t="b">
        <f t="shared" si="23"/>
        <v>1</v>
      </c>
      <c r="G1503">
        <v>451</v>
      </c>
      <c r="H1503" s="119"/>
      <c r="I1503" s="119"/>
      <c r="J1503" s="119"/>
      <c r="K1503" s="119"/>
      <c r="L1503" s="53"/>
      <c r="M1503" s="127"/>
    </row>
    <row r="1504" spans="1:13">
      <c r="A1504" s="118">
        <v>1669</v>
      </c>
      <c r="B1504" s="53" t="s">
        <v>158</v>
      </c>
      <c r="C1504" s="83">
        <v>1676</v>
      </c>
      <c r="D1504" s="123">
        <v>40390</v>
      </c>
      <c r="E1504" s="198">
        <f>VLOOKUP(A1504,'Membership Details'!C:J,8,FALSE)</f>
        <v>36982</v>
      </c>
      <c r="F1504" s="198" t="b">
        <f t="shared" si="23"/>
        <v>1</v>
      </c>
      <c r="G1504">
        <v>1915</v>
      </c>
      <c r="H1504" s="119"/>
      <c r="I1504" s="119"/>
      <c r="J1504" s="119"/>
      <c r="K1504" s="119"/>
      <c r="L1504" s="53"/>
      <c r="M1504" s="127"/>
    </row>
    <row r="1505" spans="1:13">
      <c r="A1505" s="118">
        <v>1670</v>
      </c>
      <c r="B1505" s="53" t="s">
        <v>158</v>
      </c>
      <c r="C1505" s="83">
        <v>1677</v>
      </c>
      <c r="D1505" s="123">
        <v>40390</v>
      </c>
      <c r="E1505" s="198">
        <f>VLOOKUP(A1505,'Membership Details'!C:J,8,FALSE)</f>
        <v>38621</v>
      </c>
      <c r="F1505" s="198" t="b">
        <f t="shared" si="23"/>
        <v>1</v>
      </c>
      <c r="G1505">
        <v>2892</v>
      </c>
      <c r="H1505" s="119"/>
      <c r="I1505" s="119"/>
      <c r="J1505" s="119"/>
      <c r="K1505" s="119"/>
      <c r="L1505" s="53"/>
      <c r="M1505" s="127"/>
    </row>
    <row r="1506" spans="1:13">
      <c r="A1506" s="118">
        <v>1671</v>
      </c>
      <c r="B1506" s="53" t="s">
        <v>158</v>
      </c>
      <c r="C1506" s="83">
        <v>1678</v>
      </c>
      <c r="D1506" s="123">
        <v>40390</v>
      </c>
      <c r="E1506" s="198">
        <f>VLOOKUP(A1506,'Membership Details'!C:J,8,FALSE)</f>
        <v>38621</v>
      </c>
      <c r="F1506" s="198" t="b">
        <f t="shared" si="23"/>
        <v>1</v>
      </c>
      <c r="G1506">
        <v>1759</v>
      </c>
      <c r="H1506" s="119"/>
      <c r="I1506" s="119"/>
      <c r="J1506" s="119"/>
      <c r="K1506" s="119"/>
      <c r="L1506" s="53"/>
      <c r="M1506" s="127"/>
    </row>
    <row r="1507" spans="1:13">
      <c r="A1507" s="118">
        <v>1672</v>
      </c>
      <c r="B1507" s="53" t="s">
        <v>158</v>
      </c>
      <c r="C1507" s="83">
        <v>1679</v>
      </c>
      <c r="D1507" s="123">
        <v>40390</v>
      </c>
      <c r="E1507" s="198">
        <f>VLOOKUP(A1507,'Membership Details'!C:J,8,FALSE)</f>
        <v>38621</v>
      </c>
      <c r="F1507" s="198" t="b">
        <f t="shared" si="23"/>
        <v>1</v>
      </c>
      <c r="G1507">
        <v>667</v>
      </c>
      <c r="H1507" s="119"/>
      <c r="I1507" s="119"/>
      <c r="J1507" s="119"/>
      <c r="K1507" s="119"/>
      <c r="L1507" s="53"/>
      <c r="M1507" s="127"/>
    </row>
    <row r="1508" spans="1:13">
      <c r="A1508" s="118">
        <v>1673</v>
      </c>
      <c r="B1508" s="53" t="s">
        <v>158</v>
      </c>
      <c r="C1508" s="83">
        <v>1680</v>
      </c>
      <c r="D1508" s="123">
        <v>40390</v>
      </c>
      <c r="E1508" s="198">
        <f>VLOOKUP(A1508,'Membership Details'!C:J,8,FALSE)</f>
        <v>37986</v>
      </c>
      <c r="F1508" s="198" t="b">
        <f t="shared" si="23"/>
        <v>1</v>
      </c>
      <c r="G1508">
        <v>2005</v>
      </c>
      <c r="H1508" s="119"/>
      <c r="I1508" s="119"/>
      <c r="J1508" s="119"/>
      <c r="K1508" s="119"/>
      <c r="L1508" s="53"/>
      <c r="M1508" s="127"/>
    </row>
    <row r="1509" spans="1:13">
      <c r="A1509" s="118">
        <v>1674</v>
      </c>
      <c r="B1509" s="53" t="s">
        <v>158</v>
      </c>
      <c r="C1509" s="83">
        <v>1681</v>
      </c>
      <c r="D1509" s="123">
        <v>40390</v>
      </c>
      <c r="E1509" s="198">
        <f>VLOOKUP(A1509,'Membership Details'!C:J,8,FALSE)</f>
        <v>38352</v>
      </c>
      <c r="F1509" s="198" t="b">
        <f t="shared" si="23"/>
        <v>1</v>
      </c>
      <c r="G1509">
        <v>977</v>
      </c>
      <c r="H1509" s="119"/>
      <c r="I1509" s="119"/>
      <c r="J1509" s="119"/>
      <c r="K1509" s="119"/>
      <c r="L1509" s="53"/>
      <c r="M1509" s="127"/>
    </row>
    <row r="1510" spans="1:13">
      <c r="A1510" s="118">
        <v>1675</v>
      </c>
      <c r="B1510" s="53" t="s">
        <v>158</v>
      </c>
      <c r="C1510" s="83">
        <v>1682</v>
      </c>
      <c r="D1510" s="123">
        <v>40390</v>
      </c>
      <c r="E1510" s="198">
        <f>VLOOKUP(A1510,'Membership Details'!C:J,8,FALSE)</f>
        <v>38352</v>
      </c>
      <c r="F1510" s="198" t="b">
        <f t="shared" si="23"/>
        <v>1</v>
      </c>
      <c r="G1510">
        <v>977</v>
      </c>
      <c r="H1510" s="119"/>
      <c r="I1510" s="119"/>
      <c r="J1510" s="119"/>
      <c r="K1510" s="119"/>
      <c r="L1510" s="53"/>
      <c r="M1510" s="127"/>
    </row>
    <row r="1511" spans="1:13">
      <c r="A1511" s="118">
        <v>1676</v>
      </c>
      <c r="B1511" s="53" t="s">
        <v>158</v>
      </c>
      <c r="C1511" s="83">
        <v>1683</v>
      </c>
      <c r="D1511" s="123">
        <v>40390</v>
      </c>
      <c r="E1511" s="198">
        <f>VLOOKUP(A1511,'Membership Details'!C:J,8,FALSE)</f>
        <v>38352</v>
      </c>
      <c r="F1511" s="198" t="b">
        <f t="shared" si="23"/>
        <v>1</v>
      </c>
      <c r="G1511">
        <v>981</v>
      </c>
      <c r="H1511" s="119"/>
      <c r="I1511" s="119"/>
      <c r="J1511" s="119"/>
      <c r="K1511" s="119"/>
      <c r="L1511" s="53"/>
      <c r="M1511" s="127"/>
    </row>
    <row r="1512" spans="1:13">
      <c r="A1512" s="118">
        <v>1677</v>
      </c>
      <c r="B1512" s="53" t="s">
        <v>158</v>
      </c>
      <c r="C1512" s="83">
        <v>1684</v>
      </c>
      <c r="D1512" s="123">
        <v>40390</v>
      </c>
      <c r="E1512" s="198">
        <f>VLOOKUP(A1512,'Membership Details'!C:J,8,FALSE)</f>
        <v>39531</v>
      </c>
      <c r="F1512" s="198" t="b">
        <f t="shared" si="23"/>
        <v>1</v>
      </c>
      <c r="G1512">
        <v>2985</v>
      </c>
      <c r="H1512" s="119"/>
      <c r="I1512" s="119"/>
      <c r="J1512" s="119"/>
      <c r="K1512" s="119"/>
      <c r="L1512" s="53"/>
      <c r="M1512" s="127"/>
    </row>
    <row r="1513" spans="1:13">
      <c r="A1513" s="118">
        <v>1678</v>
      </c>
      <c r="B1513" s="53" t="s">
        <v>158</v>
      </c>
      <c r="C1513" s="83">
        <v>1685</v>
      </c>
      <c r="D1513" s="123">
        <v>40390</v>
      </c>
      <c r="E1513" s="198">
        <f>VLOOKUP(A1513,'Membership Details'!C:J,8,FALSE)</f>
        <v>39707</v>
      </c>
      <c r="F1513" s="198" t="b">
        <f t="shared" si="23"/>
        <v>1</v>
      </c>
      <c r="G1513">
        <v>658</v>
      </c>
      <c r="H1513" s="119"/>
      <c r="I1513" s="119"/>
      <c r="J1513" s="119"/>
      <c r="K1513" s="119"/>
      <c r="L1513" s="53"/>
      <c r="M1513" s="127"/>
    </row>
    <row r="1514" spans="1:13">
      <c r="A1514" s="118">
        <v>698</v>
      </c>
      <c r="B1514" s="53" t="s">
        <v>158</v>
      </c>
      <c r="C1514" s="83">
        <v>1686</v>
      </c>
      <c r="D1514" s="123">
        <v>40390</v>
      </c>
      <c r="E1514" s="198">
        <f>VLOOKUP(A1514,'Membership Details'!C:J,8,FALSE)</f>
        <v>36982</v>
      </c>
      <c r="F1514" s="198" t="b">
        <f t="shared" si="23"/>
        <v>1</v>
      </c>
      <c r="G1514">
        <v>105</v>
      </c>
      <c r="H1514" s="119"/>
      <c r="I1514" s="119"/>
      <c r="J1514" s="119"/>
      <c r="K1514" s="119"/>
      <c r="L1514" s="53"/>
      <c r="M1514" s="127"/>
    </row>
    <row r="1515" spans="1:13">
      <c r="A1515" s="118">
        <v>1680</v>
      </c>
      <c r="B1515" s="53" t="s">
        <v>158</v>
      </c>
      <c r="C1515" s="83">
        <v>1687</v>
      </c>
      <c r="D1515" s="123">
        <v>40390</v>
      </c>
      <c r="E1515" s="198">
        <f>VLOOKUP(A1515,'Membership Details'!C:J,8,FALSE)</f>
        <v>39707</v>
      </c>
      <c r="F1515" s="198" t="b">
        <f t="shared" si="23"/>
        <v>1</v>
      </c>
      <c r="G1515">
        <v>1229</v>
      </c>
      <c r="H1515" s="119"/>
      <c r="I1515" s="119"/>
      <c r="J1515" s="119"/>
      <c r="K1515" s="119"/>
      <c r="L1515" s="53"/>
      <c r="M1515" s="127"/>
    </row>
    <row r="1516" spans="1:13">
      <c r="A1516" s="118">
        <v>1681</v>
      </c>
      <c r="B1516" s="53" t="s">
        <v>158</v>
      </c>
      <c r="C1516" s="83">
        <v>1688</v>
      </c>
      <c r="D1516" s="123">
        <v>40390</v>
      </c>
      <c r="E1516" s="198">
        <f>VLOOKUP(A1516,'Membership Details'!C:J,8,FALSE)</f>
        <v>39707</v>
      </c>
      <c r="F1516" s="198" t="b">
        <f t="shared" si="23"/>
        <v>1</v>
      </c>
      <c r="G1516">
        <v>1479</v>
      </c>
      <c r="H1516" s="119"/>
      <c r="I1516" s="119"/>
      <c r="J1516" s="119"/>
      <c r="K1516" s="119"/>
      <c r="L1516" s="53"/>
      <c r="M1516" s="127"/>
    </row>
    <row r="1517" spans="1:13">
      <c r="A1517" s="118">
        <v>1682</v>
      </c>
      <c r="B1517" s="53" t="s">
        <v>158</v>
      </c>
      <c r="C1517" s="83">
        <v>1689</v>
      </c>
      <c r="D1517" s="123">
        <v>40390</v>
      </c>
      <c r="E1517" s="198">
        <f>VLOOKUP(A1517,'Membership Details'!C:J,8,FALSE)</f>
        <v>37986</v>
      </c>
      <c r="F1517" s="198" t="b">
        <f t="shared" si="23"/>
        <v>1</v>
      </c>
      <c r="G1517">
        <v>768</v>
      </c>
      <c r="H1517" s="119"/>
      <c r="I1517" s="119"/>
      <c r="J1517" s="119"/>
      <c r="K1517" s="119"/>
      <c r="L1517" s="53"/>
      <c r="M1517" s="127"/>
    </row>
    <row r="1518" spans="1:13">
      <c r="A1518" s="118">
        <v>1683</v>
      </c>
      <c r="B1518" s="53" t="s">
        <v>158</v>
      </c>
      <c r="C1518" s="83">
        <v>1690</v>
      </c>
      <c r="D1518" s="123">
        <v>40390</v>
      </c>
      <c r="E1518" s="198">
        <f>VLOOKUP(A1518,'Membership Details'!C:J,8,FALSE)</f>
        <v>39707</v>
      </c>
      <c r="F1518" s="198" t="b">
        <f t="shared" si="23"/>
        <v>1</v>
      </c>
      <c r="G1518">
        <v>1603</v>
      </c>
      <c r="H1518" s="119"/>
      <c r="I1518" s="119"/>
      <c r="J1518" s="119"/>
      <c r="K1518" s="119"/>
      <c r="L1518" s="53"/>
      <c r="M1518" s="127"/>
    </row>
    <row r="1519" spans="1:13">
      <c r="A1519" s="118">
        <v>2551</v>
      </c>
      <c r="B1519" s="53" t="s">
        <v>158</v>
      </c>
      <c r="C1519" s="83">
        <v>1691</v>
      </c>
      <c r="D1519" s="123">
        <v>40390</v>
      </c>
      <c r="E1519" s="198">
        <f>VLOOKUP(A1519,'Membership Details'!C:J,8,FALSE)</f>
        <v>39707</v>
      </c>
      <c r="F1519" s="198" t="b">
        <f t="shared" si="23"/>
        <v>1</v>
      </c>
      <c r="G1519">
        <v>938</v>
      </c>
      <c r="H1519" s="119"/>
      <c r="I1519" s="119"/>
      <c r="J1519" s="119"/>
      <c r="K1519" s="119"/>
      <c r="L1519" s="53"/>
      <c r="M1519" s="127"/>
    </row>
    <row r="1520" spans="1:13">
      <c r="A1520" s="118">
        <v>1685</v>
      </c>
      <c r="B1520" s="53" t="s">
        <v>158</v>
      </c>
      <c r="C1520" s="83">
        <v>1692</v>
      </c>
      <c r="D1520" s="123">
        <v>40390</v>
      </c>
      <c r="E1520" s="198">
        <f>VLOOKUP(A1520,'Membership Details'!C:J,8,FALSE)</f>
        <v>36982</v>
      </c>
      <c r="F1520" s="198" t="b">
        <f t="shared" si="23"/>
        <v>1</v>
      </c>
      <c r="G1520">
        <v>2810</v>
      </c>
      <c r="H1520" s="119"/>
      <c r="I1520" s="119"/>
      <c r="J1520" s="119"/>
      <c r="K1520" s="119"/>
      <c r="L1520" s="53"/>
      <c r="M1520" s="127"/>
    </row>
    <row r="1521" spans="1:13">
      <c r="A1521" s="118">
        <v>1687</v>
      </c>
      <c r="B1521" s="53" t="s">
        <v>158</v>
      </c>
      <c r="C1521" s="83">
        <v>1693</v>
      </c>
      <c r="D1521" s="123">
        <v>40390</v>
      </c>
      <c r="E1521" s="198">
        <f>VLOOKUP(A1521,'Membership Details'!C:J,8,FALSE)</f>
        <v>39707</v>
      </c>
      <c r="F1521" s="198" t="b">
        <f t="shared" si="23"/>
        <v>1</v>
      </c>
      <c r="G1521">
        <v>878</v>
      </c>
      <c r="H1521" s="119"/>
      <c r="I1521" s="119"/>
      <c r="J1521" s="119"/>
      <c r="K1521" s="119"/>
      <c r="L1521" s="53"/>
      <c r="M1521" s="127"/>
    </row>
    <row r="1522" spans="1:13">
      <c r="A1522" s="118">
        <v>1686</v>
      </c>
      <c r="B1522" s="53" t="s">
        <v>158</v>
      </c>
      <c r="C1522" s="83">
        <v>1694</v>
      </c>
      <c r="D1522" s="123">
        <v>40390</v>
      </c>
      <c r="E1522" s="198">
        <f>VLOOKUP(A1522,'Membership Details'!C:J,8,FALSE)</f>
        <v>39707</v>
      </c>
      <c r="F1522" s="198" t="b">
        <f t="shared" si="23"/>
        <v>1</v>
      </c>
      <c r="G1522">
        <v>182</v>
      </c>
      <c r="H1522" s="119"/>
      <c r="I1522" s="119"/>
      <c r="J1522" s="119"/>
      <c r="K1522" s="119"/>
      <c r="L1522" s="53"/>
      <c r="M1522" s="127"/>
    </row>
    <row r="1523" spans="1:13">
      <c r="A1523" s="118">
        <v>1688</v>
      </c>
      <c r="B1523" s="53" t="s">
        <v>158</v>
      </c>
      <c r="C1523" s="83">
        <v>1695</v>
      </c>
      <c r="D1523" s="123">
        <v>40390</v>
      </c>
      <c r="E1523" s="198">
        <f>VLOOKUP(A1523,'Membership Details'!C:J,8,FALSE)</f>
        <v>39707</v>
      </c>
      <c r="F1523" s="198" t="b">
        <f t="shared" si="23"/>
        <v>1</v>
      </c>
      <c r="G1523">
        <v>362</v>
      </c>
      <c r="H1523" s="119"/>
      <c r="I1523" s="119"/>
      <c r="J1523" s="119"/>
      <c r="K1523" s="119"/>
      <c r="L1523" s="53"/>
      <c r="M1523" s="127"/>
    </row>
    <row r="1524" spans="1:13">
      <c r="A1524" s="118">
        <v>1689</v>
      </c>
      <c r="B1524" s="53" t="s">
        <v>158</v>
      </c>
      <c r="C1524" s="83">
        <v>1696</v>
      </c>
      <c r="D1524" s="123">
        <v>40390</v>
      </c>
      <c r="E1524" s="198">
        <f>VLOOKUP(A1524,'Membership Details'!C:J,8,FALSE)</f>
        <v>39707</v>
      </c>
      <c r="F1524" s="198" t="b">
        <f t="shared" si="23"/>
        <v>1</v>
      </c>
      <c r="G1524">
        <v>353</v>
      </c>
      <c r="H1524" s="119"/>
      <c r="I1524" s="119"/>
      <c r="J1524" s="119"/>
      <c r="K1524" s="119"/>
      <c r="L1524" s="53"/>
      <c r="M1524" s="127"/>
    </row>
    <row r="1525" spans="1:13">
      <c r="A1525" s="118">
        <v>1690</v>
      </c>
      <c r="B1525" s="53" t="s">
        <v>158</v>
      </c>
      <c r="C1525" s="83">
        <v>1697</v>
      </c>
      <c r="D1525" s="123">
        <v>40390</v>
      </c>
      <c r="E1525" s="198">
        <f>VLOOKUP(A1525,'Membership Details'!C:J,8,FALSE)</f>
        <v>38352</v>
      </c>
      <c r="F1525" s="198" t="b">
        <f t="shared" si="23"/>
        <v>1</v>
      </c>
      <c r="G1525">
        <v>598</v>
      </c>
      <c r="H1525" s="119"/>
      <c r="I1525" s="119"/>
      <c r="J1525" s="119"/>
      <c r="K1525" s="119"/>
      <c r="L1525" s="53"/>
      <c r="M1525" s="127"/>
    </row>
    <row r="1526" spans="1:13">
      <c r="A1526" s="118">
        <v>1691</v>
      </c>
      <c r="B1526" s="53" t="s">
        <v>158</v>
      </c>
      <c r="C1526" s="83">
        <v>1698</v>
      </c>
      <c r="D1526" s="123">
        <v>40390</v>
      </c>
      <c r="E1526" s="198">
        <f>VLOOKUP(A1526,'Membership Details'!C:J,8,FALSE)</f>
        <v>39707</v>
      </c>
      <c r="F1526" s="198" t="b">
        <f t="shared" si="23"/>
        <v>1</v>
      </c>
      <c r="G1526">
        <v>1079</v>
      </c>
      <c r="H1526" s="119"/>
      <c r="I1526" s="119"/>
      <c r="J1526" s="119"/>
      <c r="K1526" s="119"/>
      <c r="L1526" s="53"/>
      <c r="M1526" s="127"/>
    </row>
    <row r="1527" spans="1:13">
      <c r="A1527" s="118">
        <v>1692</v>
      </c>
      <c r="B1527" s="53" t="s">
        <v>158</v>
      </c>
      <c r="C1527" s="83">
        <v>1699</v>
      </c>
      <c r="D1527" s="123">
        <v>40390</v>
      </c>
      <c r="E1527" s="198">
        <f>VLOOKUP(A1527,'Membership Details'!C:J,8,FALSE)</f>
        <v>39707</v>
      </c>
      <c r="F1527" s="198" t="b">
        <f t="shared" si="23"/>
        <v>1</v>
      </c>
      <c r="G1527">
        <v>2209</v>
      </c>
      <c r="H1527" s="119"/>
      <c r="I1527" s="119"/>
      <c r="J1527" s="119"/>
      <c r="K1527" s="119"/>
      <c r="L1527" s="53"/>
      <c r="M1527" s="127"/>
    </row>
    <row r="1528" spans="1:13">
      <c r="A1528" s="118">
        <v>1694</v>
      </c>
      <c r="B1528" s="53" t="s">
        <v>158</v>
      </c>
      <c r="C1528" s="83">
        <v>1701</v>
      </c>
      <c r="D1528" s="123">
        <v>40390</v>
      </c>
      <c r="E1528" s="198">
        <f>VLOOKUP(A1528,'Membership Details'!C:J,8,FALSE)</f>
        <v>37866</v>
      </c>
      <c r="F1528" s="198" t="b">
        <f t="shared" si="23"/>
        <v>1</v>
      </c>
      <c r="G1528">
        <v>1237</v>
      </c>
      <c r="H1528" s="119"/>
      <c r="I1528" s="119"/>
      <c r="J1528" s="119"/>
      <c r="K1528" s="119"/>
      <c r="L1528" s="53"/>
      <c r="M1528" s="127"/>
    </row>
    <row r="1529" spans="1:13">
      <c r="A1529" s="118">
        <v>1695</v>
      </c>
      <c r="B1529" s="53" t="s">
        <v>158</v>
      </c>
      <c r="C1529" s="83">
        <v>1702</v>
      </c>
      <c r="D1529" s="123">
        <v>40390</v>
      </c>
      <c r="E1529" s="198">
        <f>VLOOKUP(A1529,'Membership Details'!C:J,8,FALSE)</f>
        <v>36982</v>
      </c>
      <c r="F1529" s="198" t="b">
        <f t="shared" si="23"/>
        <v>1</v>
      </c>
      <c r="G1529">
        <v>2600</v>
      </c>
      <c r="H1529" s="119"/>
      <c r="I1529" s="119"/>
      <c r="J1529" s="119"/>
      <c r="K1529" s="119"/>
      <c r="L1529" s="53"/>
      <c r="M1529" s="127"/>
    </row>
    <row r="1530" spans="1:13">
      <c r="A1530" s="118">
        <v>1698</v>
      </c>
      <c r="B1530" s="53" t="s">
        <v>158</v>
      </c>
      <c r="C1530" s="83">
        <v>1705</v>
      </c>
      <c r="D1530" s="123">
        <v>40390</v>
      </c>
      <c r="E1530" s="198">
        <f>VLOOKUP(A1530,'Membership Details'!C:J,8,FALSE)</f>
        <v>39533</v>
      </c>
      <c r="F1530" s="198" t="b">
        <f t="shared" si="23"/>
        <v>1</v>
      </c>
      <c r="G1530">
        <v>282</v>
      </c>
      <c r="H1530" s="119"/>
      <c r="I1530" s="119"/>
      <c r="J1530" s="119"/>
      <c r="K1530" s="119"/>
      <c r="L1530" s="53"/>
      <c r="M1530" s="127"/>
    </row>
    <row r="1531" spans="1:13">
      <c r="A1531" s="118">
        <v>1699</v>
      </c>
      <c r="B1531" s="53" t="s">
        <v>158</v>
      </c>
      <c r="C1531" s="83">
        <v>1706</v>
      </c>
      <c r="D1531" s="123">
        <v>40390</v>
      </c>
      <c r="E1531" s="198">
        <f>VLOOKUP(A1531,'Membership Details'!C:J,8,FALSE)</f>
        <v>39610</v>
      </c>
      <c r="F1531" s="198" t="b">
        <f t="shared" si="23"/>
        <v>1</v>
      </c>
      <c r="G1531">
        <v>4207</v>
      </c>
      <c r="H1531" s="119"/>
      <c r="I1531" s="119"/>
      <c r="J1531" s="119"/>
      <c r="K1531" s="119"/>
      <c r="L1531" s="53"/>
      <c r="M1531" s="127"/>
    </row>
    <row r="1532" spans="1:13">
      <c r="A1532" s="118">
        <v>1700</v>
      </c>
      <c r="B1532" s="53" t="s">
        <v>158</v>
      </c>
      <c r="C1532" s="83">
        <v>1707</v>
      </c>
      <c r="D1532" s="123">
        <v>40390</v>
      </c>
      <c r="E1532" s="198">
        <f>VLOOKUP(A1532,'Membership Details'!C:J,8,FALSE)</f>
        <v>36982</v>
      </c>
      <c r="F1532" s="198" t="b">
        <f t="shared" si="23"/>
        <v>1</v>
      </c>
      <c r="G1532">
        <v>883</v>
      </c>
      <c r="H1532" s="119"/>
      <c r="I1532" s="119"/>
      <c r="J1532" s="119"/>
      <c r="K1532" s="119"/>
      <c r="L1532" s="53"/>
      <c r="M1532" s="127"/>
    </row>
    <row r="1533" spans="1:13">
      <c r="A1533" s="118">
        <v>1701</v>
      </c>
      <c r="B1533" s="53" t="s">
        <v>158</v>
      </c>
      <c r="C1533" s="83">
        <v>1708</v>
      </c>
      <c r="D1533" s="123">
        <v>40390</v>
      </c>
      <c r="E1533" s="198">
        <f>VLOOKUP(A1533,'Membership Details'!C:J,8,FALSE)</f>
        <v>39707</v>
      </c>
      <c r="F1533" s="198" t="b">
        <f t="shared" si="23"/>
        <v>1</v>
      </c>
      <c r="G1533">
        <v>643</v>
      </c>
      <c r="H1533" s="119"/>
      <c r="I1533" s="119"/>
      <c r="J1533" s="119"/>
      <c r="K1533" s="119"/>
      <c r="L1533" s="53"/>
      <c r="M1533" s="127"/>
    </row>
    <row r="1534" spans="1:13">
      <c r="A1534" s="118">
        <v>1702</v>
      </c>
      <c r="B1534" s="53" t="s">
        <v>158</v>
      </c>
      <c r="C1534" s="83">
        <v>1709</v>
      </c>
      <c r="D1534" s="123">
        <v>40390</v>
      </c>
      <c r="E1534" s="198">
        <f>VLOOKUP(A1534,'Membership Details'!C:J,8,FALSE)</f>
        <v>36982</v>
      </c>
      <c r="F1534" s="198" t="b">
        <f t="shared" si="23"/>
        <v>1</v>
      </c>
      <c r="G1534">
        <v>4046</v>
      </c>
      <c r="H1534" s="119"/>
      <c r="I1534" s="119"/>
      <c r="J1534" s="119"/>
      <c r="K1534" s="119"/>
      <c r="L1534" s="53"/>
      <c r="M1534" s="127"/>
    </row>
    <row r="1535" spans="1:13">
      <c r="A1535" s="118">
        <v>1703</v>
      </c>
      <c r="B1535" s="53" t="s">
        <v>158</v>
      </c>
      <c r="C1535" s="83">
        <v>1710</v>
      </c>
      <c r="D1535" s="123">
        <v>40390</v>
      </c>
      <c r="E1535" s="198">
        <f>VLOOKUP(A1535,'Membership Details'!C:J,8,FALSE)</f>
        <v>39707</v>
      </c>
      <c r="F1535" s="198" t="b">
        <f t="shared" si="23"/>
        <v>1</v>
      </c>
      <c r="G1535">
        <v>100</v>
      </c>
      <c r="H1535" s="119"/>
      <c r="I1535" s="119"/>
      <c r="J1535" s="119"/>
      <c r="K1535" s="119"/>
      <c r="L1535" s="53"/>
      <c r="M1535" s="127"/>
    </row>
    <row r="1536" spans="1:13">
      <c r="A1536" s="118">
        <v>1704</v>
      </c>
      <c r="B1536" s="53" t="s">
        <v>158</v>
      </c>
      <c r="C1536" s="83">
        <v>1711</v>
      </c>
      <c r="D1536" s="123">
        <v>40390</v>
      </c>
      <c r="E1536" s="198">
        <f>VLOOKUP(A1536,'Membership Details'!C:J,8,FALSE)</f>
        <v>39707</v>
      </c>
      <c r="F1536" s="198" t="b">
        <f t="shared" si="23"/>
        <v>1</v>
      </c>
      <c r="G1536">
        <v>426</v>
      </c>
      <c r="H1536" s="119"/>
      <c r="I1536" s="119"/>
      <c r="J1536" s="119"/>
      <c r="K1536" s="119"/>
      <c r="L1536" s="53"/>
      <c r="M1536" s="127"/>
    </row>
    <row r="1537" spans="1:13">
      <c r="A1537" s="118">
        <v>1705</v>
      </c>
      <c r="B1537" s="53" t="s">
        <v>158</v>
      </c>
      <c r="C1537" s="83">
        <v>1712</v>
      </c>
      <c r="D1537" s="123">
        <v>40390</v>
      </c>
      <c r="E1537" s="198">
        <f>VLOOKUP(A1537,'Membership Details'!C:J,8,FALSE)</f>
        <v>39707</v>
      </c>
      <c r="F1537" s="198" t="b">
        <f t="shared" si="23"/>
        <v>1</v>
      </c>
      <c r="G1537">
        <v>895</v>
      </c>
      <c r="H1537" s="119"/>
      <c r="I1537" s="119"/>
      <c r="J1537" s="119"/>
      <c r="K1537" s="119"/>
      <c r="L1537" s="53"/>
      <c r="M1537" s="127"/>
    </row>
    <row r="1538" spans="1:13">
      <c r="A1538" s="118">
        <v>1706</v>
      </c>
      <c r="B1538" s="53" t="s">
        <v>158</v>
      </c>
      <c r="C1538" s="83">
        <v>1713</v>
      </c>
      <c r="D1538" s="123">
        <v>40390</v>
      </c>
      <c r="E1538" s="198">
        <f>VLOOKUP(A1538,'Membership Details'!C:J,8,FALSE)</f>
        <v>36982</v>
      </c>
      <c r="F1538" s="198" t="b">
        <f t="shared" si="23"/>
        <v>1</v>
      </c>
      <c r="G1538">
        <v>681</v>
      </c>
      <c r="H1538" s="119"/>
      <c r="I1538" s="119"/>
      <c r="J1538" s="119"/>
      <c r="K1538" s="119"/>
      <c r="L1538" s="53"/>
      <c r="M1538" s="127"/>
    </row>
    <row r="1539" spans="1:13">
      <c r="A1539" s="118">
        <v>1707</v>
      </c>
      <c r="B1539" s="53" t="s">
        <v>158</v>
      </c>
      <c r="C1539" s="83">
        <v>1715</v>
      </c>
      <c r="D1539" s="123">
        <v>40390</v>
      </c>
      <c r="E1539" s="198">
        <f>VLOOKUP(A1539,'Membership Details'!C:J,8,FALSE)</f>
        <v>36982</v>
      </c>
      <c r="F1539" s="198" t="b">
        <f t="shared" ref="F1539:F1602" si="24">D1539&gt;=E1539</f>
        <v>1</v>
      </c>
      <c r="G1539">
        <v>5127</v>
      </c>
      <c r="H1539" s="119"/>
      <c r="I1539" s="119"/>
      <c r="J1539" s="119"/>
      <c r="K1539" s="119"/>
      <c r="L1539" s="53"/>
      <c r="M1539" s="127"/>
    </row>
    <row r="1540" spans="1:13">
      <c r="A1540" s="118">
        <v>1708</v>
      </c>
      <c r="B1540" s="53" t="s">
        <v>158</v>
      </c>
      <c r="C1540" s="83">
        <v>1716</v>
      </c>
      <c r="D1540" s="123">
        <v>40390</v>
      </c>
      <c r="E1540" s="198">
        <f>VLOOKUP(A1540,'Membership Details'!C:J,8,FALSE)</f>
        <v>37986</v>
      </c>
      <c r="F1540" s="198" t="b">
        <f t="shared" si="24"/>
        <v>1</v>
      </c>
      <c r="G1540">
        <v>4329</v>
      </c>
      <c r="H1540" s="119"/>
      <c r="I1540" s="119"/>
      <c r="J1540" s="119"/>
      <c r="K1540" s="119"/>
      <c r="L1540" s="53"/>
      <c r="M1540" s="127"/>
    </row>
    <row r="1541" spans="1:13">
      <c r="A1541" s="118">
        <v>1709</v>
      </c>
      <c r="B1541" s="53" t="s">
        <v>158</v>
      </c>
      <c r="C1541" s="83">
        <v>1717</v>
      </c>
      <c r="D1541" s="123">
        <v>40390</v>
      </c>
      <c r="E1541" s="198">
        <f>VLOOKUP(A1541,'Membership Details'!C:J,8,FALSE)</f>
        <v>37986</v>
      </c>
      <c r="F1541" s="198" t="b">
        <f t="shared" si="24"/>
        <v>1</v>
      </c>
      <c r="G1541">
        <v>2299</v>
      </c>
      <c r="H1541" s="119"/>
      <c r="I1541" s="119"/>
      <c r="J1541" s="119"/>
      <c r="K1541" s="119"/>
      <c r="L1541" s="53"/>
      <c r="M1541" s="127"/>
    </row>
    <row r="1542" spans="1:13">
      <c r="A1542" s="118">
        <v>1710</v>
      </c>
      <c r="B1542" s="53" t="s">
        <v>158</v>
      </c>
      <c r="C1542" s="83">
        <v>1718</v>
      </c>
      <c r="D1542" s="123">
        <v>40390</v>
      </c>
      <c r="E1542" s="198">
        <f>VLOOKUP(A1542,'Membership Details'!C:J,8,FALSE)</f>
        <v>39707</v>
      </c>
      <c r="F1542" s="198" t="b">
        <f t="shared" si="24"/>
        <v>1</v>
      </c>
      <c r="G1542">
        <v>1739</v>
      </c>
      <c r="H1542" s="119"/>
      <c r="I1542" s="119"/>
      <c r="J1542" s="119"/>
      <c r="K1542" s="119"/>
      <c r="L1542" s="53"/>
      <c r="M1542" s="127"/>
    </row>
    <row r="1543" spans="1:13">
      <c r="A1543" s="118">
        <v>1711</v>
      </c>
      <c r="B1543" s="53" t="s">
        <v>158</v>
      </c>
      <c r="C1543" s="83">
        <v>1719</v>
      </c>
      <c r="D1543" s="123">
        <v>40390</v>
      </c>
      <c r="E1543" s="198">
        <f>VLOOKUP(A1543,'Membership Details'!C:J,8,FALSE)</f>
        <v>39707</v>
      </c>
      <c r="F1543" s="198" t="b">
        <f t="shared" si="24"/>
        <v>1</v>
      </c>
      <c r="G1543">
        <v>870</v>
      </c>
      <c r="H1543" s="119"/>
      <c r="I1543" s="119"/>
      <c r="J1543" s="119"/>
      <c r="K1543" s="119"/>
      <c r="L1543" s="53"/>
      <c r="M1543" s="127"/>
    </row>
    <row r="1544" spans="1:13">
      <c r="A1544" s="118">
        <v>1712</v>
      </c>
      <c r="B1544" s="53" t="s">
        <v>158</v>
      </c>
      <c r="C1544" s="83">
        <v>1720</v>
      </c>
      <c r="D1544" s="123">
        <v>40390</v>
      </c>
      <c r="E1544" s="198">
        <f>VLOOKUP(A1544,'Membership Details'!C:J,8,FALSE)</f>
        <v>36982</v>
      </c>
      <c r="F1544" s="198" t="b">
        <f t="shared" si="24"/>
        <v>1</v>
      </c>
      <c r="G1544">
        <v>3136</v>
      </c>
      <c r="H1544" s="119"/>
      <c r="I1544" s="119"/>
      <c r="J1544" s="119"/>
      <c r="K1544" s="119"/>
      <c r="L1544" s="53"/>
      <c r="M1544" s="127"/>
    </row>
    <row r="1545" spans="1:13">
      <c r="A1545" s="118">
        <v>1713</v>
      </c>
      <c r="B1545" s="53" t="s">
        <v>158</v>
      </c>
      <c r="C1545" s="83">
        <v>1722</v>
      </c>
      <c r="D1545" s="123">
        <v>40390</v>
      </c>
      <c r="E1545" s="198">
        <f>VLOOKUP(A1545,'Membership Details'!C:J,8,FALSE)</f>
        <v>39641</v>
      </c>
      <c r="F1545" s="198" t="b">
        <f t="shared" si="24"/>
        <v>1</v>
      </c>
      <c r="G1545">
        <v>657.72</v>
      </c>
      <c r="H1545" s="119"/>
      <c r="I1545" s="119"/>
      <c r="J1545" s="119"/>
      <c r="K1545" s="119"/>
      <c r="L1545" s="53"/>
      <c r="M1545" s="127"/>
    </row>
    <row r="1546" spans="1:13">
      <c r="A1546" s="118">
        <v>1714</v>
      </c>
      <c r="B1546" s="53" t="s">
        <v>158</v>
      </c>
      <c r="C1546" s="83">
        <v>1723</v>
      </c>
      <c r="D1546" s="123">
        <v>40390</v>
      </c>
      <c r="E1546" s="198">
        <f>VLOOKUP(A1546,'Membership Details'!C:J,8,FALSE)</f>
        <v>39707</v>
      </c>
      <c r="F1546" s="198" t="b">
        <f t="shared" si="24"/>
        <v>1</v>
      </c>
      <c r="G1546">
        <v>9611</v>
      </c>
      <c r="H1546" s="119"/>
      <c r="I1546" s="119"/>
      <c r="J1546" s="119"/>
      <c r="K1546" s="119"/>
      <c r="L1546" s="53"/>
      <c r="M1546" s="127"/>
    </row>
    <row r="1547" spans="1:13">
      <c r="A1547" s="118">
        <v>1715</v>
      </c>
      <c r="B1547" s="53" t="s">
        <v>158</v>
      </c>
      <c r="C1547" s="83">
        <v>1724</v>
      </c>
      <c r="D1547" s="123">
        <v>40390</v>
      </c>
      <c r="E1547" s="198">
        <f>VLOOKUP(A1547,'Membership Details'!C:J,8,FALSE)</f>
        <v>39707</v>
      </c>
      <c r="F1547" s="198" t="b">
        <f t="shared" si="24"/>
        <v>1</v>
      </c>
      <c r="G1547">
        <v>1000</v>
      </c>
      <c r="H1547" s="119"/>
      <c r="I1547" s="119"/>
      <c r="J1547" s="119"/>
      <c r="K1547" s="119"/>
      <c r="L1547" s="53"/>
      <c r="M1547" s="127"/>
    </row>
    <row r="1548" spans="1:13">
      <c r="A1548" s="118">
        <v>1716</v>
      </c>
      <c r="B1548" s="53" t="s">
        <v>158</v>
      </c>
      <c r="C1548" s="83">
        <v>1725</v>
      </c>
      <c r="D1548" s="123">
        <v>40390</v>
      </c>
      <c r="E1548" s="198">
        <f>VLOOKUP(A1548,'Membership Details'!C:J,8,FALSE)</f>
        <v>36982</v>
      </c>
      <c r="F1548" s="198" t="b">
        <f t="shared" si="24"/>
        <v>1</v>
      </c>
      <c r="G1548">
        <v>1418</v>
      </c>
      <c r="H1548" s="119"/>
      <c r="I1548" s="119"/>
      <c r="J1548" s="119"/>
      <c r="K1548" s="119"/>
      <c r="L1548" s="53"/>
      <c r="M1548" s="127"/>
    </row>
    <row r="1549" spans="1:13">
      <c r="A1549" s="118">
        <v>1717</v>
      </c>
      <c r="B1549" s="53" t="s">
        <v>158</v>
      </c>
      <c r="C1549" s="83">
        <v>1726</v>
      </c>
      <c r="D1549" s="123">
        <v>40390</v>
      </c>
      <c r="E1549" s="198">
        <f>VLOOKUP(A1549,'Membership Details'!C:J,8,FALSE)</f>
        <v>36982</v>
      </c>
      <c r="F1549" s="198" t="b">
        <f t="shared" si="24"/>
        <v>1</v>
      </c>
      <c r="G1549">
        <v>1278</v>
      </c>
      <c r="H1549" s="119"/>
      <c r="I1549" s="119"/>
      <c r="J1549" s="119"/>
      <c r="K1549" s="119"/>
      <c r="L1549" s="53"/>
      <c r="M1549" s="127"/>
    </row>
    <row r="1550" spans="1:13">
      <c r="A1550" s="118">
        <v>1718</v>
      </c>
      <c r="B1550" s="53" t="s">
        <v>158</v>
      </c>
      <c r="C1550" s="83">
        <v>1727</v>
      </c>
      <c r="D1550" s="123">
        <v>40390</v>
      </c>
      <c r="E1550" s="198">
        <f>VLOOKUP(A1550,'Membership Details'!C:J,8,FALSE)</f>
        <v>36982</v>
      </c>
      <c r="F1550" s="198" t="b">
        <f t="shared" si="24"/>
        <v>1</v>
      </c>
      <c r="G1550">
        <v>343</v>
      </c>
      <c r="H1550" s="119"/>
      <c r="I1550" s="119"/>
      <c r="J1550" s="119"/>
      <c r="K1550" s="119"/>
      <c r="L1550" s="53"/>
      <c r="M1550" s="127"/>
    </row>
    <row r="1551" spans="1:13">
      <c r="A1551" s="118">
        <v>2728</v>
      </c>
      <c r="B1551" s="53" t="s">
        <v>158</v>
      </c>
      <c r="C1551" s="83">
        <v>1728</v>
      </c>
      <c r="D1551" s="123">
        <v>40390</v>
      </c>
      <c r="E1551" s="198">
        <f>VLOOKUP(A1551,'Membership Details'!C:J,8,FALSE)</f>
        <v>36982</v>
      </c>
      <c r="F1551" s="198" t="b">
        <f t="shared" si="24"/>
        <v>1</v>
      </c>
      <c r="G1551">
        <v>1179</v>
      </c>
      <c r="H1551" s="119"/>
      <c r="I1551" s="119"/>
      <c r="J1551" s="119"/>
      <c r="K1551" s="119"/>
      <c r="L1551" s="53"/>
      <c r="M1551" s="127"/>
    </row>
    <row r="1552" spans="1:13">
      <c r="A1552" s="118">
        <v>1719</v>
      </c>
      <c r="B1552" s="53" t="s">
        <v>158</v>
      </c>
      <c r="C1552" s="83">
        <v>1729</v>
      </c>
      <c r="D1552" s="123">
        <v>40390</v>
      </c>
      <c r="E1552" s="198">
        <f>VLOOKUP(A1552,'Membership Details'!C:J,8,FALSE)</f>
        <v>36982</v>
      </c>
      <c r="F1552" s="198" t="b">
        <f t="shared" si="24"/>
        <v>1</v>
      </c>
      <c r="G1552">
        <v>4627.2</v>
      </c>
      <c r="H1552" s="119"/>
      <c r="I1552" s="119"/>
      <c r="J1552" s="119"/>
      <c r="K1552" s="119"/>
      <c r="L1552" s="53"/>
      <c r="M1552" s="127"/>
    </row>
    <row r="1553" spans="1:13">
      <c r="A1553" s="118">
        <v>1720</v>
      </c>
      <c r="B1553" s="53" t="s">
        <v>158</v>
      </c>
      <c r="C1553" s="83">
        <v>1730</v>
      </c>
      <c r="D1553" s="123">
        <v>40390</v>
      </c>
      <c r="E1553" s="198">
        <f>VLOOKUP(A1553,'Membership Details'!C:J,8,FALSE)</f>
        <v>39707</v>
      </c>
      <c r="F1553" s="198" t="b">
        <f t="shared" si="24"/>
        <v>1</v>
      </c>
      <c r="G1553">
        <v>1342</v>
      </c>
      <c r="H1553" s="119"/>
      <c r="I1553" s="119"/>
      <c r="J1553" s="119"/>
      <c r="K1553" s="119"/>
      <c r="L1553" s="53"/>
      <c r="M1553" s="127"/>
    </row>
    <row r="1554" spans="1:13">
      <c r="A1554" s="118">
        <v>1721</v>
      </c>
      <c r="B1554" s="53" t="s">
        <v>158</v>
      </c>
      <c r="C1554" s="83">
        <v>1731</v>
      </c>
      <c r="D1554" s="123">
        <v>40390</v>
      </c>
      <c r="E1554" s="198">
        <f>VLOOKUP(A1554,'Membership Details'!C:J,8,FALSE)</f>
        <v>36982</v>
      </c>
      <c r="F1554" s="198" t="b">
        <f t="shared" si="24"/>
        <v>1</v>
      </c>
      <c r="G1554">
        <v>416</v>
      </c>
      <c r="H1554" s="119"/>
      <c r="I1554" s="119"/>
      <c r="J1554" s="119"/>
      <c r="K1554" s="119"/>
      <c r="L1554" s="53"/>
      <c r="M1554" s="127"/>
    </row>
    <row r="1555" spans="1:13">
      <c r="A1555" s="118">
        <v>1722</v>
      </c>
      <c r="B1555" s="53" t="s">
        <v>158</v>
      </c>
      <c r="C1555" s="83">
        <v>1732</v>
      </c>
      <c r="D1555" s="123">
        <v>40390</v>
      </c>
      <c r="E1555" s="198">
        <f>VLOOKUP(A1555,'Membership Details'!C:J,8,FALSE)</f>
        <v>39829</v>
      </c>
      <c r="F1555" s="198" t="b">
        <f t="shared" si="24"/>
        <v>1</v>
      </c>
      <c r="G1555">
        <v>253</v>
      </c>
      <c r="H1555" s="119"/>
      <c r="I1555" s="119"/>
      <c r="J1555" s="119"/>
      <c r="K1555" s="119"/>
      <c r="L1555" s="53"/>
      <c r="M1555" s="127"/>
    </row>
    <row r="1556" spans="1:13">
      <c r="A1556" s="118">
        <v>1723</v>
      </c>
      <c r="B1556" s="53" t="s">
        <v>158</v>
      </c>
      <c r="C1556" s="83">
        <v>1733</v>
      </c>
      <c r="D1556" s="123">
        <v>40390</v>
      </c>
      <c r="E1556" s="198">
        <f>VLOOKUP(A1556,'Membership Details'!C:J,8,FALSE)</f>
        <v>39707</v>
      </c>
      <c r="F1556" s="198" t="b">
        <f t="shared" si="24"/>
        <v>1</v>
      </c>
      <c r="G1556">
        <v>180</v>
      </c>
      <c r="H1556" s="119"/>
      <c r="I1556" s="119"/>
      <c r="J1556" s="119"/>
      <c r="K1556" s="119"/>
      <c r="L1556" s="53"/>
      <c r="M1556" s="127"/>
    </row>
    <row r="1557" spans="1:13">
      <c r="A1557" s="118">
        <v>1724</v>
      </c>
      <c r="B1557" s="53" t="s">
        <v>158</v>
      </c>
      <c r="C1557" s="83">
        <v>1734</v>
      </c>
      <c r="D1557" s="123">
        <v>40390</v>
      </c>
      <c r="E1557" s="198">
        <f>VLOOKUP(A1557,'Membership Details'!C:J,8,FALSE)</f>
        <v>39707</v>
      </c>
      <c r="F1557" s="198" t="b">
        <f t="shared" si="24"/>
        <v>1</v>
      </c>
      <c r="G1557">
        <v>9014</v>
      </c>
      <c r="H1557" s="119"/>
      <c r="I1557" s="119"/>
      <c r="J1557" s="119"/>
      <c r="K1557" s="119"/>
      <c r="L1557" s="53"/>
      <c r="M1557" s="127"/>
    </row>
    <row r="1558" spans="1:13">
      <c r="A1558" s="118">
        <v>1725</v>
      </c>
      <c r="B1558" s="53" t="s">
        <v>158</v>
      </c>
      <c r="C1558" s="83">
        <v>1735</v>
      </c>
      <c r="D1558" s="123">
        <v>40390</v>
      </c>
      <c r="E1558" s="198">
        <f>VLOOKUP(A1558,'Membership Details'!C:J,8,FALSE)</f>
        <v>39707</v>
      </c>
      <c r="F1558" s="198" t="b">
        <f t="shared" si="24"/>
        <v>1</v>
      </c>
      <c r="G1558">
        <v>425</v>
      </c>
      <c r="H1558" s="119"/>
      <c r="I1558" s="119"/>
      <c r="J1558" s="119"/>
      <c r="K1558" s="119"/>
      <c r="L1558" s="53"/>
      <c r="M1558" s="127"/>
    </row>
    <row r="1559" spans="1:13">
      <c r="A1559" s="118">
        <v>1726</v>
      </c>
      <c r="B1559" s="53" t="s">
        <v>158</v>
      </c>
      <c r="C1559" s="83">
        <v>1736</v>
      </c>
      <c r="D1559" s="123">
        <v>40390</v>
      </c>
      <c r="E1559" s="198">
        <f>VLOOKUP(A1559,'Membership Details'!C:J,8,FALSE)</f>
        <v>39707</v>
      </c>
      <c r="F1559" s="198" t="b">
        <f t="shared" si="24"/>
        <v>1</v>
      </c>
      <c r="G1559">
        <v>342</v>
      </c>
      <c r="H1559" s="119"/>
      <c r="I1559" s="119"/>
      <c r="J1559" s="119"/>
      <c r="K1559" s="119"/>
      <c r="L1559" s="53"/>
      <c r="M1559" s="127"/>
    </row>
    <row r="1560" spans="1:13">
      <c r="A1560" s="118">
        <v>1727</v>
      </c>
      <c r="B1560" s="53" t="s">
        <v>158</v>
      </c>
      <c r="C1560" s="83">
        <v>1737</v>
      </c>
      <c r="D1560" s="123">
        <v>40390</v>
      </c>
      <c r="E1560" s="198">
        <f>VLOOKUP(A1560,'Membership Details'!C:J,8,FALSE)</f>
        <v>39707</v>
      </c>
      <c r="F1560" s="198" t="b">
        <f t="shared" si="24"/>
        <v>1</v>
      </c>
      <c r="G1560">
        <v>100</v>
      </c>
      <c r="H1560" s="119"/>
      <c r="I1560" s="119"/>
      <c r="J1560" s="119"/>
      <c r="K1560" s="119"/>
      <c r="L1560" s="53"/>
      <c r="M1560" s="127"/>
    </row>
    <row r="1561" spans="1:13">
      <c r="A1561" s="118">
        <v>1728</v>
      </c>
      <c r="B1561" s="53" t="s">
        <v>158</v>
      </c>
      <c r="C1561" s="83">
        <v>1738</v>
      </c>
      <c r="D1561" s="123">
        <v>40390</v>
      </c>
      <c r="E1561" s="198">
        <f>VLOOKUP(A1561,'Membership Details'!C:J,8,FALSE)</f>
        <v>39707</v>
      </c>
      <c r="F1561" s="198" t="b">
        <f t="shared" si="24"/>
        <v>1</v>
      </c>
      <c r="G1561">
        <v>931</v>
      </c>
      <c r="H1561" s="119"/>
      <c r="I1561" s="119"/>
      <c r="J1561" s="119"/>
      <c r="K1561" s="119"/>
      <c r="L1561" s="53"/>
      <c r="M1561" s="127"/>
    </row>
    <row r="1562" spans="1:13">
      <c r="A1562" s="118">
        <v>1729</v>
      </c>
      <c r="B1562" s="53" t="s">
        <v>158</v>
      </c>
      <c r="C1562" s="83">
        <v>1739</v>
      </c>
      <c r="D1562" s="123">
        <v>40390</v>
      </c>
      <c r="E1562" s="198">
        <f>VLOOKUP(A1562,'Membership Details'!C:J,8,FALSE)</f>
        <v>39968</v>
      </c>
      <c r="F1562" s="198" t="b">
        <f t="shared" si="24"/>
        <v>1</v>
      </c>
      <c r="G1562">
        <v>224.55</v>
      </c>
      <c r="H1562" s="119"/>
      <c r="I1562" s="119"/>
      <c r="J1562" s="119"/>
      <c r="K1562" s="119"/>
      <c r="L1562" s="53"/>
      <c r="M1562" s="127"/>
    </row>
    <row r="1563" spans="1:13">
      <c r="A1563" s="118">
        <v>1730</v>
      </c>
      <c r="B1563" s="53" t="s">
        <v>158</v>
      </c>
      <c r="C1563" s="83">
        <v>1740</v>
      </c>
      <c r="D1563" s="123">
        <v>40390</v>
      </c>
      <c r="E1563" s="198">
        <f>VLOOKUP(A1563,'Membership Details'!C:J,8,FALSE)</f>
        <v>39707</v>
      </c>
      <c r="F1563" s="198" t="b">
        <f t="shared" si="24"/>
        <v>1</v>
      </c>
      <c r="G1563">
        <v>100</v>
      </c>
      <c r="H1563" s="119"/>
      <c r="I1563" s="119"/>
      <c r="J1563" s="119"/>
      <c r="K1563" s="119"/>
      <c r="L1563" s="53"/>
      <c r="M1563" s="127"/>
    </row>
    <row r="1564" spans="1:13">
      <c r="A1564" s="118">
        <v>1731</v>
      </c>
      <c r="B1564" s="53" t="s">
        <v>158</v>
      </c>
      <c r="C1564" s="83">
        <v>1741</v>
      </c>
      <c r="D1564" s="123">
        <v>40390</v>
      </c>
      <c r="E1564" s="198">
        <f>VLOOKUP(A1564,'Membership Details'!C:J,8,FALSE)</f>
        <v>39707</v>
      </c>
      <c r="F1564" s="198" t="b">
        <f t="shared" si="24"/>
        <v>1</v>
      </c>
      <c r="G1564">
        <v>193</v>
      </c>
      <c r="H1564" s="119"/>
      <c r="I1564" s="119"/>
      <c r="J1564" s="119"/>
      <c r="K1564" s="119"/>
      <c r="L1564" s="53"/>
      <c r="M1564" s="127"/>
    </row>
    <row r="1565" spans="1:13">
      <c r="A1565" s="118">
        <v>1732</v>
      </c>
      <c r="B1565" s="53" t="s">
        <v>158</v>
      </c>
      <c r="C1565" s="83">
        <v>1742</v>
      </c>
      <c r="D1565" s="123">
        <v>40390</v>
      </c>
      <c r="E1565" s="198">
        <f>VLOOKUP(A1565,'Membership Details'!C:J,8,FALSE)</f>
        <v>39707</v>
      </c>
      <c r="F1565" s="198" t="b">
        <f t="shared" si="24"/>
        <v>1</v>
      </c>
      <c r="G1565">
        <v>111</v>
      </c>
      <c r="H1565" s="119"/>
      <c r="I1565" s="119"/>
      <c r="J1565" s="119"/>
      <c r="K1565" s="119"/>
      <c r="L1565" s="53"/>
      <c r="M1565" s="127"/>
    </row>
    <row r="1566" spans="1:13">
      <c r="A1566" s="118">
        <v>1733</v>
      </c>
      <c r="B1566" s="53" t="s">
        <v>158</v>
      </c>
      <c r="C1566" s="83">
        <v>1743</v>
      </c>
      <c r="D1566" s="123">
        <v>40390</v>
      </c>
      <c r="E1566" s="198">
        <f>VLOOKUP(A1566,'Membership Details'!C:J,8,FALSE)</f>
        <v>39707</v>
      </c>
      <c r="F1566" s="198" t="b">
        <f t="shared" si="24"/>
        <v>1</v>
      </c>
      <c r="G1566">
        <v>347</v>
      </c>
      <c r="H1566" s="119"/>
      <c r="I1566" s="119"/>
      <c r="J1566" s="119"/>
      <c r="K1566" s="119"/>
      <c r="L1566" s="53"/>
      <c r="M1566" s="127"/>
    </row>
    <row r="1567" spans="1:13">
      <c r="A1567" s="118">
        <v>1734</v>
      </c>
      <c r="B1567" s="53" t="s">
        <v>158</v>
      </c>
      <c r="C1567" s="83">
        <v>1744</v>
      </c>
      <c r="D1567" s="123">
        <v>40390</v>
      </c>
      <c r="E1567" s="198">
        <f>VLOOKUP(A1567,'Membership Details'!C:J,8,FALSE)</f>
        <v>39837</v>
      </c>
      <c r="F1567" s="198" t="b">
        <f t="shared" si="24"/>
        <v>1</v>
      </c>
      <c r="G1567">
        <v>758</v>
      </c>
      <c r="H1567" s="119"/>
      <c r="I1567" s="119"/>
      <c r="J1567" s="119"/>
      <c r="K1567" s="119"/>
      <c r="L1567" s="53"/>
      <c r="M1567" s="127"/>
    </row>
    <row r="1568" spans="1:13">
      <c r="A1568" s="118">
        <v>1735</v>
      </c>
      <c r="B1568" s="53" t="s">
        <v>158</v>
      </c>
      <c r="C1568" s="83">
        <v>1745</v>
      </c>
      <c r="D1568" s="123">
        <v>40390</v>
      </c>
      <c r="E1568" s="198">
        <f>VLOOKUP(A1568,'Membership Details'!C:J,8,FALSE)</f>
        <v>39707</v>
      </c>
      <c r="F1568" s="198" t="b">
        <f t="shared" si="24"/>
        <v>1</v>
      </c>
      <c r="G1568">
        <v>100</v>
      </c>
      <c r="H1568" s="119"/>
      <c r="I1568" s="119"/>
      <c r="J1568" s="119"/>
      <c r="K1568" s="119"/>
      <c r="L1568" s="53"/>
      <c r="M1568" s="127"/>
    </row>
    <row r="1569" spans="1:13">
      <c r="A1569" s="118">
        <v>1736</v>
      </c>
      <c r="B1569" s="53" t="s">
        <v>158</v>
      </c>
      <c r="C1569" s="83">
        <v>1746</v>
      </c>
      <c r="D1569" s="123">
        <v>40390</v>
      </c>
      <c r="E1569" s="198">
        <f>VLOOKUP(A1569,'Membership Details'!C:J,8,FALSE)</f>
        <v>39707</v>
      </c>
      <c r="F1569" s="198" t="b">
        <f t="shared" si="24"/>
        <v>1</v>
      </c>
      <c r="G1569">
        <v>100</v>
      </c>
      <c r="H1569" s="119"/>
      <c r="I1569" s="119"/>
      <c r="J1569" s="119"/>
      <c r="K1569" s="119"/>
      <c r="L1569" s="53"/>
      <c r="M1569" s="127"/>
    </row>
    <row r="1570" spans="1:13">
      <c r="A1570" s="118">
        <v>1737</v>
      </c>
      <c r="B1570" s="53" t="s">
        <v>158</v>
      </c>
      <c r="C1570" s="83">
        <v>1747</v>
      </c>
      <c r="D1570" s="123">
        <v>40390</v>
      </c>
      <c r="E1570" s="198">
        <f>VLOOKUP(A1570,'Membership Details'!C:J,8,FALSE)</f>
        <v>36982</v>
      </c>
      <c r="F1570" s="198" t="b">
        <f t="shared" si="24"/>
        <v>1</v>
      </c>
      <c r="G1570">
        <v>636</v>
      </c>
      <c r="H1570" s="119"/>
      <c r="I1570" s="119"/>
      <c r="J1570" s="119"/>
      <c r="K1570" s="119"/>
      <c r="L1570" s="53"/>
      <c r="M1570" s="127"/>
    </row>
    <row r="1571" spans="1:13">
      <c r="A1571" s="118">
        <v>1738</v>
      </c>
      <c r="B1571" s="53" t="s">
        <v>158</v>
      </c>
      <c r="C1571" s="83">
        <v>1748</v>
      </c>
      <c r="D1571" s="123">
        <v>40390</v>
      </c>
      <c r="E1571" s="198">
        <f>VLOOKUP(A1571,'Membership Details'!C:J,8,FALSE)</f>
        <v>39707</v>
      </c>
      <c r="F1571" s="198" t="b">
        <f t="shared" si="24"/>
        <v>1</v>
      </c>
      <c r="G1571">
        <v>115</v>
      </c>
      <c r="H1571" s="119"/>
      <c r="I1571" s="119"/>
      <c r="J1571" s="119"/>
      <c r="K1571" s="119"/>
      <c r="L1571" s="53"/>
      <c r="M1571" s="127"/>
    </row>
    <row r="1572" spans="1:13">
      <c r="A1572" s="118">
        <v>1739</v>
      </c>
      <c r="B1572" s="53" t="s">
        <v>158</v>
      </c>
      <c r="C1572" s="83">
        <v>1749</v>
      </c>
      <c r="D1572" s="123">
        <v>40390</v>
      </c>
      <c r="E1572" s="198">
        <f>VLOOKUP(A1572,'Membership Details'!C:J,8,FALSE)</f>
        <v>39707</v>
      </c>
      <c r="F1572" s="198" t="b">
        <f t="shared" si="24"/>
        <v>1</v>
      </c>
      <c r="G1572">
        <v>80</v>
      </c>
      <c r="H1572" s="119"/>
      <c r="I1572" s="119"/>
      <c r="J1572" s="119"/>
      <c r="K1572" s="119"/>
      <c r="L1572" s="53"/>
      <c r="M1572" s="127"/>
    </row>
    <row r="1573" spans="1:13">
      <c r="A1573" s="118">
        <v>1740</v>
      </c>
      <c r="B1573" s="53" t="s">
        <v>158</v>
      </c>
      <c r="C1573" s="83">
        <v>1750</v>
      </c>
      <c r="D1573" s="123">
        <v>40390</v>
      </c>
      <c r="E1573" s="198">
        <f>VLOOKUP(A1573,'Membership Details'!C:J,8,FALSE)</f>
        <v>39707</v>
      </c>
      <c r="F1573" s="198" t="b">
        <f t="shared" si="24"/>
        <v>1</v>
      </c>
      <c r="G1573">
        <v>454</v>
      </c>
      <c r="H1573" s="119"/>
      <c r="I1573" s="119"/>
      <c r="J1573" s="119"/>
      <c r="K1573" s="119"/>
      <c r="L1573" s="53"/>
      <c r="M1573" s="127"/>
    </row>
    <row r="1574" spans="1:13">
      <c r="A1574" s="118">
        <v>1741</v>
      </c>
      <c r="B1574" s="53" t="s">
        <v>158</v>
      </c>
      <c r="C1574" s="83">
        <v>1751</v>
      </c>
      <c r="D1574" s="123">
        <v>40390</v>
      </c>
      <c r="E1574" s="198">
        <f>VLOOKUP(A1574,'Membership Details'!C:J,8,FALSE)</f>
        <v>39707</v>
      </c>
      <c r="F1574" s="198" t="b">
        <f t="shared" si="24"/>
        <v>1</v>
      </c>
      <c r="G1574">
        <v>732</v>
      </c>
      <c r="H1574" s="119"/>
      <c r="I1574" s="119"/>
      <c r="J1574" s="119"/>
      <c r="K1574" s="119"/>
      <c r="L1574" s="53"/>
      <c r="M1574" s="127"/>
    </row>
    <row r="1575" spans="1:13">
      <c r="A1575" s="118">
        <v>1743</v>
      </c>
      <c r="B1575" s="53" t="s">
        <v>158</v>
      </c>
      <c r="C1575" s="83">
        <v>1754</v>
      </c>
      <c r="D1575" s="123">
        <v>40390</v>
      </c>
      <c r="E1575" s="198">
        <f>VLOOKUP(A1575,'Membership Details'!C:J,8,FALSE)</f>
        <v>39707</v>
      </c>
      <c r="F1575" s="198" t="b">
        <f t="shared" si="24"/>
        <v>1</v>
      </c>
      <c r="G1575">
        <v>495</v>
      </c>
      <c r="H1575" s="119"/>
      <c r="I1575" s="119"/>
      <c r="J1575" s="119"/>
      <c r="K1575" s="119"/>
      <c r="L1575" s="53"/>
      <c r="M1575" s="127"/>
    </row>
    <row r="1576" spans="1:13">
      <c r="A1576" s="118">
        <v>1744</v>
      </c>
      <c r="B1576" s="53" t="s">
        <v>158</v>
      </c>
      <c r="C1576" s="83">
        <v>1755</v>
      </c>
      <c r="D1576" s="123">
        <v>40390</v>
      </c>
      <c r="E1576" s="198">
        <f>VLOOKUP(A1576,'Membership Details'!C:J,8,FALSE)</f>
        <v>39707</v>
      </c>
      <c r="F1576" s="198" t="b">
        <f t="shared" si="24"/>
        <v>1</v>
      </c>
      <c r="G1576">
        <v>377</v>
      </c>
      <c r="H1576" s="119"/>
      <c r="I1576" s="119"/>
      <c r="J1576" s="119"/>
      <c r="K1576" s="119"/>
      <c r="L1576" s="53"/>
      <c r="M1576" s="127"/>
    </row>
    <row r="1577" spans="1:13">
      <c r="A1577" s="118">
        <v>1745</v>
      </c>
      <c r="B1577" s="53" t="s">
        <v>158</v>
      </c>
      <c r="C1577" s="83">
        <v>1756</v>
      </c>
      <c r="D1577" s="123">
        <v>40390</v>
      </c>
      <c r="E1577" s="198">
        <f>VLOOKUP(A1577,'Membership Details'!C:J,8,FALSE)</f>
        <v>39707</v>
      </c>
      <c r="F1577" s="198" t="b">
        <f t="shared" si="24"/>
        <v>1</v>
      </c>
      <c r="G1577">
        <v>351</v>
      </c>
      <c r="H1577" s="119"/>
      <c r="I1577" s="119"/>
      <c r="J1577" s="119"/>
      <c r="K1577" s="119"/>
      <c r="L1577" s="53"/>
      <c r="M1577" s="127"/>
    </row>
    <row r="1578" spans="1:13">
      <c r="A1578" s="118">
        <v>1746</v>
      </c>
      <c r="B1578" s="53" t="s">
        <v>158</v>
      </c>
      <c r="C1578" s="83">
        <v>1758</v>
      </c>
      <c r="D1578" s="123">
        <v>40390</v>
      </c>
      <c r="E1578" s="198">
        <f>VLOOKUP(A1578,'Membership Details'!C:J,8,FALSE)</f>
        <v>39707</v>
      </c>
      <c r="F1578" s="198" t="b">
        <f t="shared" si="24"/>
        <v>1</v>
      </c>
      <c r="G1578">
        <v>121</v>
      </c>
      <c r="H1578" s="119"/>
      <c r="I1578" s="119"/>
      <c r="J1578" s="119"/>
      <c r="K1578" s="119"/>
      <c r="L1578" s="53"/>
      <c r="M1578" s="127"/>
    </row>
    <row r="1579" spans="1:13">
      <c r="A1579" s="118">
        <v>1747</v>
      </c>
      <c r="B1579" s="53" t="s">
        <v>158</v>
      </c>
      <c r="C1579" s="83">
        <v>1759</v>
      </c>
      <c r="D1579" s="123">
        <v>40390</v>
      </c>
      <c r="E1579" s="198">
        <f>VLOOKUP(A1579,'Membership Details'!C:J,8,FALSE)</f>
        <v>39583</v>
      </c>
      <c r="F1579" s="198" t="b">
        <f t="shared" si="24"/>
        <v>1</v>
      </c>
      <c r="G1579">
        <v>201</v>
      </c>
      <c r="H1579" s="119"/>
      <c r="I1579" s="119"/>
      <c r="J1579" s="119"/>
      <c r="K1579" s="119"/>
      <c r="L1579" s="53"/>
      <c r="M1579" s="127"/>
    </row>
    <row r="1580" spans="1:13">
      <c r="A1580" s="118">
        <v>1748</v>
      </c>
      <c r="B1580" s="53" t="s">
        <v>158</v>
      </c>
      <c r="C1580" s="83">
        <v>1760</v>
      </c>
      <c r="D1580" s="123">
        <v>40390</v>
      </c>
      <c r="E1580" s="198">
        <f>VLOOKUP(A1580,'Membership Details'!C:J,8,FALSE)</f>
        <v>38621</v>
      </c>
      <c r="F1580" s="198" t="b">
        <f t="shared" si="24"/>
        <v>1</v>
      </c>
      <c r="G1580">
        <v>734</v>
      </c>
      <c r="H1580" s="119"/>
      <c r="I1580" s="119"/>
      <c r="J1580" s="119"/>
      <c r="K1580" s="119"/>
      <c r="L1580" s="53"/>
      <c r="M1580" s="127"/>
    </row>
    <row r="1581" spans="1:13">
      <c r="A1581" s="118">
        <v>1749</v>
      </c>
      <c r="B1581" s="53" t="s">
        <v>158</v>
      </c>
      <c r="C1581" s="83">
        <v>1761</v>
      </c>
      <c r="D1581" s="123">
        <v>40390</v>
      </c>
      <c r="E1581" s="198">
        <f>VLOOKUP(A1581,'Membership Details'!C:J,8,FALSE)</f>
        <v>39538</v>
      </c>
      <c r="F1581" s="198" t="b">
        <f t="shared" si="24"/>
        <v>1</v>
      </c>
      <c r="G1581">
        <v>191</v>
      </c>
      <c r="H1581" s="119"/>
      <c r="I1581" s="119"/>
      <c r="J1581" s="119"/>
      <c r="K1581" s="119"/>
      <c r="L1581" s="53"/>
      <c r="M1581" s="127"/>
    </row>
    <row r="1582" spans="1:13">
      <c r="A1582" s="118">
        <v>1750</v>
      </c>
      <c r="B1582" s="53" t="s">
        <v>158</v>
      </c>
      <c r="C1582" s="83">
        <v>1762</v>
      </c>
      <c r="D1582" s="123">
        <v>40390</v>
      </c>
      <c r="E1582" s="198">
        <f>VLOOKUP(A1582,'Membership Details'!C:J,8,FALSE)</f>
        <v>36982</v>
      </c>
      <c r="F1582" s="198" t="b">
        <f t="shared" si="24"/>
        <v>1</v>
      </c>
      <c r="G1582">
        <v>1547</v>
      </c>
      <c r="H1582" s="119"/>
      <c r="I1582" s="119"/>
      <c r="J1582" s="119"/>
      <c r="K1582" s="119"/>
      <c r="L1582" s="53"/>
      <c r="M1582" s="127"/>
    </row>
    <row r="1583" spans="1:13">
      <c r="A1583" s="118">
        <v>1751</v>
      </c>
      <c r="B1583" s="53" t="s">
        <v>158</v>
      </c>
      <c r="C1583" s="83">
        <v>1763</v>
      </c>
      <c r="D1583" s="123">
        <v>40390</v>
      </c>
      <c r="E1583" s="198">
        <f>VLOOKUP(A1583,'Membership Details'!C:J,8,FALSE)</f>
        <v>39533</v>
      </c>
      <c r="F1583" s="198" t="b">
        <f t="shared" si="24"/>
        <v>1</v>
      </c>
      <c r="G1583">
        <v>1603</v>
      </c>
      <c r="H1583" s="119"/>
      <c r="I1583" s="119"/>
      <c r="J1583" s="119"/>
      <c r="K1583" s="119"/>
      <c r="L1583" s="53"/>
      <c r="M1583" s="127"/>
    </row>
    <row r="1584" spans="1:13">
      <c r="A1584" s="118">
        <v>297</v>
      </c>
      <c r="B1584" s="53" t="s">
        <v>158</v>
      </c>
      <c r="C1584" s="83">
        <v>1764</v>
      </c>
      <c r="D1584" s="123">
        <v>40390</v>
      </c>
      <c r="E1584" s="198">
        <f>VLOOKUP(A1584,'Membership Details'!C:J,8,FALSE)</f>
        <v>36982</v>
      </c>
      <c r="F1584" s="198" t="b">
        <f t="shared" si="24"/>
        <v>1</v>
      </c>
      <c r="G1584">
        <v>717</v>
      </c>
      <c r="H1584" s="119"/>
      <c r="I1584" s="119"/>
      <c r="J1584" s="119"/>
      <c r="K1584" s="119"/>
      <c r="L1584" s="53"/>
      <c r="M1584" s="127"/>
    </row>
    <row r="1585" spans="1:13">
      <c r="A1585" s="118">
        <v>1753</v>
      </c>
      <c r="B1585" s="53" t="s">
        <v>158</v>
      </c>
      <c r="C1585" s="83">
        <v>1765</v>
      </c>
      <c r="D1585" s="123">
        <v>40390</v>
      </c>
      <c r="E1585" s="198">
        <f>VLOOKUP(A1585,'Membership Details'!C:J,8,FALSE)</f>
        <v>36982</v>
      </c>
      <c r="F1585" s="198" t="b">
        <f t="shared" si="24"/>
        <v>1</v>
      </c>
      <c r="G1585">
        <v>395</v>
      </c>
      <c r="H1585" s="119"/>
      <c r="I1585" s="119"/>
      <c r="J1585" s="119"/>
      <c r="K1585" s="119"/>
      <c r="L1585" s="53"/>
      <c r="M1585" s="127"/>
    </row>
    <row r="1586" spans="1:13">
      <c r="A1586" s="118">
        <v>1754</v>
      </c>
      <c r="B1586" s="53" t="s">
        <v>158</v>
      </c>
      <c r="C1586" s="83">
        <v>1766</v>
      </c>
      <c r="D1586" s="123">
        <v>40390</v>
      </c>
      <c r="E1586" s="198">
        <f>VLOOKUP(A1586,'Membership Details'!C:J,8,FALSE)</f>
        <v>39538</v>
      </c>
      <c r="F1586" s="198" t="b">
        <f t="shared" si="24"/>
        <v>1</v>
      </c>
      <c r="G1586">
        <v>973</v>
      </c>
      <c r="H1586" s="119"/>
      <c r="I1586" s="119"/>
      <c r="J1586" s="119"/>
      <c r="K1586" s="119"/>
      <c r="L1586" s="53"/>
      <c r="M1586" s="127"/>
    </row>
    <row r="1587" spans="1:13">
      <c r="A1587" s="118">
        <v>1755</v>
      </c>
      <c r="B1587" s="53" t="s">
        <v>158</v>
      </c>
      <c r="C1587" s="83">
        <v>1767</v>
      </c>
      <c r="D1587" s="123">
        <v>40390</v>
      </c>
      <c r="E1587" s="198">
        <f>VLOOKUP(A1587,'Membership Details'!C:J,8,FALSE)</f>
        <v>39567</v>
      </c>
      <c r="F1587" s="198" t="b">
        <f t="shared" si="24"/>
        <v>1</v>
      </c>
      <c r="G1587">
        <v>1453</v>
      </c>
      <c r="H1587" s="119"/>
      <c r="I1587" s="119"/>
      <c r="J1587" s="119"/>
      <c r="K1587" s="119"/>
      <c r="L1587" s="53"/>
      <c r="M1587" s="127"/>
    </row>
    <row r="1588" spans="1:13">
      <c r="A1588" s="118">
        <v>1756</v>
      </c>
      <c r="B1588" s="53" t="s">
        <v>158</v>
      </c>
      <c r="C1588" s="83">
        <v>1768</v>
      </c>
      <c r="D1588" s="123">
        <v>40390</v>
      </c>
      <c r="E1588" s="198">
        <f>VLOOKUP(A1588,'Membership Details'!C:J,8,FALSE)</f>
        <v>39533</v>
      </c>
      <c r="F1588" s="198" t="b">
        <f t="shared" si="24"/>
        <v>1</v>
      </c>
      <c r="G1588">
        <v>1575</v>
      </c>
      <c r="H1588" s="119"/>
      <c r="I1588" s="119"/>
      <c r="J1588" s="119"/>
      <c r="K1588" s="119"/>
      <c r="L1588" s="53"/>
      <c r="M1588" s="127"/>
    </row>
    <row r="1589" spans="1:13">
      <c r="A1589" s="118">
        <v>1757</v>
      </c>
      <c r="B1589" s="53" t="s">
        <v>158</v>
      </c>
      <c r="C1589" s="83">
        <v>1769</v>
      </c>
      <c r="D1589" s="123">
        <v>40390</v>
      </c>
      <c r="E1589" s="198">
        <f>VLOOKUP(A1589,'Membership Details'!C:J,8,FALSE)</f>
        <v>39903</v>
      </c>
      <c r="F1589" s="198" t="b">
        <f t="shared" si="24"/>
        <v>1</v>
      </c>
      <c r="G1589">
        <v>931</v>
      </c>
      <c r="H1589" s="119"/>
      <c r="I1589" s="119"/>
      <c r="J1589" s="119"/>
      <c r="K1589" s="119"/>
      <c r="L1589" s="53"/>
      <c r="M1589" s="127"/>
    </row>
    <row r="1590" spans="1:13">
      <c r="A1590" s="118">
        <v>1759</v>
      </c>
      <c r="B1590" s="53" t="s">
        <v>158</v>
      </c>
      <c r="C1590" s="83">
        <v>1771</v>
      </c>
      <c r="D1590" s="123">
        <v>40390</v>
      </c>
      <c r="E1590" s="198">
        <f>VLOOKUP(A1590,'Membership Details'!C:J,8,FALSE)</f>
        <v>39533</v>
      </c>
      <c r="F1590" s="198" t="b">
        <f t="shared" si="24"/>
        <v>1</v>
      </c>
      <c r="G1590">
        <v>1101</v>
      </c>
      <c r="H1590" s="119"/>
      <c r="I1590" s="119"/>
      <c r="J1590" s="119"/>
      <c r="K1590" s="119"/>
      <c r="L1590" s="53"/>
      <c r="M1590" s="127"/>
    </row>
    <row r="1591" spans="1:13">
      <c r="A1591" s="118">
        <v>1760</v>
      </c>
      <c r="B1591" s="53" t="s">
        <v>158</v>
      </c>
      <c r="C1591" s="83">
        <v>1772</v>
      </c>
      <c r="D1591" s="123">
        <v>40390</v>
      </c>
      <c r="E1591" s="198">
        <f>VLOOKUP(A1591,'Membership Details'!C:J,8,FALSE)</f>
        <v>39535</v>
      </c>
      <c r="F1591" s="198" t="b">
        <f t="shared" si="24"/>
        <v>1</v>
      </c>
      <c r="G1591">
        <v>799</v>
      </c>
      <c r="H1591" s="119"/>
      <c r="I1591" s="119"/>
      <c r="J1591" s="119"/>
      <c r="K1591" s="119"/>
      <c r="L1591" s="53"/>
      <c r="M1591" s="127"/>
    </row>
    <row r="1592" spans="1:13">
      <c r="A1592" s="118">
        <v>1761</v>
      </c>
      <c r="B1592" s="53" t="s">
        <v>158</v>
      </c>
      <c r="C1592" s="83">
        <v>1773</v>
      </c>
      <c r="D1592" s="123">
        <v>40390</v>
      </c>
      <c r="E1592" s="198">
        <f>VLOOKUP(A1592,'Membership Details'!C:J,8,FALSE)</f>
        <v>39534</v>
      </c>
      <c r="F1592" s="198" t="b">
        <f t="shared" si="24"/>
        <v>1</v>
      </c>
      <c r="G1592">
        <v>856</v>
      </c>
      <c r="H1592" s="119"/>
      <c r="I1592" s="119"/>
      <c r="J1592" s="119"/>
      <c r="K1592" s="119"/>
      <c r="L1592" s="53"/>
      <c r="M1592" s="127"/>
    </row>
    <row r="1593" spans="1:13">
      <c r="A1593" s="118">
        <v>1762</v>
      </c>
      <c r="B1593" s="53" t="s">
        <v>158</v>
      </c>
      <c r="C1593" s="83">
        <v>1774</v>
      </c>
      <c r="D1593" s="123">
        <v>40390</v>
      </c>
      <c r="E1593" s="198">
        <f>VLOOKUP(A1593,'Membership Details'!C:J,8,FALSE)</f>
        <v>39531</v>
      </c>
      <c r="F1593" s="198" t="b">
        <f t="shared" si="24"/>
        <v>1</v>
      </c>
      <c r="G1593">
        <v>692</v>
      </c>
      <c r="H1593" s="119"/>
      <c r="I1593" s="119"/>
      <c r="J1593" s="119"/>
      <c r="K1593" s="119"/>
      <c r="L1593" s="53"/>
      <c r="M1593" s="127"/>
    </row>
    <row r="1594" spans="1:13">
      <c r="A1594" s="118">
        <v>1763</v>
      </c>
      <c r="B1594" s="53" t="s">
        <v>158</v>
      </c>
      <c r="C1594" s="83">
        <v>1775</v>
      </c>
      <c r="D1594" s="123">
        <v>40390</v>
      </c>
      <c r="E1594" s="198">
        <f>VLOOKUP(A1594,'Membership Details'!C:J,8,FALSE)</f>
        <v>39531</v>
      </c>
      <c r="F1594" s="198" t="b">
        <f t="shared" si="24"/>
        <v>1</v>
      </c>
      <c r="G1594">
        <v>982</v>
      </c>
      <c r="H1594" s="119"/>
      <c r="I1594" s="119"/>
      <c r="J1594" s="119"/>
      <c r="K1594" s="119"/>
      <c r="L1594" s="53"/>
      <c r="M1594" s="127"/>
    </row>
    <row r="1595" spans="1:13">
      <c r="A1595" s="118">
        <v>1764</v>
      </c>
      <c r="B1595" s="53" t="s">
        <v>158</v>
      </c>
      <c r="C1595" s="83">
        <v>1776</v>
      </c>
      <c r="D1595" s="123">
        <v>40390</v>
      </c>
      <c r="E1595" s="198">
        <f>VLOOKUP(A1595,'Membership Details'!C:J,8,FALSE)</f>
        <v>39707</v>
      </c>
      <c r="F1595" s="198" t="b">
        <f t="shared" si="24"/>
        <v>1</v>
      </c>
      <c r="G1595">
        <v>1476</v>
      </c>
      <c r="H1595" s="119"/>
      <c r="I1595" s="119"/>
      <c r="J1595" s="119"/>
      <c r="K1595" s="119"/>
      <c r="L1595" s="53"/>
      <c r="M1595" s="127"/>
    </row>
    <row r="1596" spans="1:13">
      <c r="A1596" s="118">
        <v>1765</v>
      </c>
      <c r="B1596" s="53" t="s">
        <v>158</v>
      </c>
      <c r="C1596" s="83">
        <v>1777</v>
      </c>
      <c r="D1596" s="123">
        <v>40390</v>
      </c>
      <c r="E1596" s="198">
        <f>VLOOKUP(A1596,'Membership Details'!C:J,8,FALSE)</f>
        <v>39568</v>
      </c>
      <c r="F1596" s="198" t="b">
        <f t="shared" si="24"/>
        <v>1</v>
      </c>
      <c r="G1596">
        <v>1786</v>
      </c>
      <c r="H1596" s="119"/>
      <c r="I1596" s="119"/>
      <c r="J1596" s="119"/>
      <c r="K1596" s="119"/>
      <c r="L1596" s="53"/>
      <c r="M1596" s="127"/>
    </row>
    <row r="1597" spans="1:13">
      <c r="A1597" s="118">
        <v>1766</v>
      </c>
      <c r="B1597" s="53" t="s">
        <v>158</v>
      </c>
      <c r="C1597" s="83">
        <v>1778</v>
      </c>
      <c r="D1597" s="123">
        <v>40390</v>
      </c>
      <c r="E1597" s="198">
        <f>VLOOKUP(A1597,'Membership Details'!C:J,8,FALSE)</f>
        <v>39445</v>
      </c>
      <c r="F1597" s="198" t="b">
        <f t="shared" si="24"/>
        <v>1</v>
      </c>
      <c r="G1597">
        <v>595</v>
      </c>
      <c r="H1597" s="119"/>
      <c r="I1597" s="119"/>
      <c r="J1597" s="119"/>
      <c r="K1597" s="119"/>
      <c r="L1597" s="53"/>
      <c r="M1597" s="127"/>
    </row>
    <row r="1598" spans="1:13">
      <c r="A1598" s="118">
        <v>1767</v>
      </c>
      <c r="B1598" s="53" t="s">
        <v>158</v>
      </c>
      <c r="C1598" s="83">
        <v>1779</v>
      </c>
      <c r="D1598" s="123">
        <v>40390</v>
      </c>
      <c r="E1598" s="198">
        <f>VLOOKUP(A1598,'Membership Details'!C:J,8,FALSE)</f>
        <v>39168</v>
      </c>
      <c r="F1598" s="198" t="b">
        <f t="shared" si="24"/>
        <v>1</v>
      </c>
      <c r="G1598">
        <v>289</v>
      </c>
      <c r="H1598" s="119"/>
      <c r="I1598" s="119"/>
      <c r="J1598" s="119"/>
      <c r="K1598" s="119"/>
      <c r="L1598" s="53"/>
      <c r="M1598" s="127"/>
    </row>
    <row r="1599" spans="1:13">
      <c r="A1599" s="118">
        <v>1768</v>
      </c>
      <c r="B1599" s="53" t="s">
        <v>158</v>
      </c>
      <c r="C1599" s="83">
        <v>1781</v>
      </c>
      <c r="D1599" s="123">
        <v>40390</v>
      </c>
      <c r="E1599" s="198">
        <f>VLOOKUP(A1599,'Membership Details'!C:J,8,FALSE)</f>
        <v>38621</v>
      </c>
      <c r="F1599" s="198" t="b">
        <f t="shared" si="24"/>
        <v>1</v>
      </c>
      <c r="G1599">
        <v>14074</v>
      </c>
      <c r="H1599" s="119"/>
      <c r="I1599" s="119"/>
      <c r="J1599" s="119"/>
      <c r="K1599" s="119"/>
      <c r="L1599" s="53"/>
      <c r="M1599" s="127"/>
    </row>
    <row r="1600" spans="1:13">
      <c r="A1600" s="118">
        <v>1769</v>
      </c>
      <c r="B1600" s="53" t="s">
        <v>158</v>
      </c>
      <c r="C1600" s="83">
        <v>1782</v>
      </c>
      <c r="D1600" s="123">
        <v>40390</v>
      </c>
      <c r="E1600" s="198">
        <f>VLOOKUP(A1600,'Membership Details'!C:J,8,FALSE)</f>
        <v>39707</v>
      </c>
      <c r="F1600" s="198" t="b">
        <f t="shared" si="24"/>
        <v>1</v>
      </c>
      <c r="G1600">
        <v>1640</v>
      </c>
      <c r="H1600" s="119"/>
      <c r="I1600" s="119"/>
      <c r="J1600" s="119"/>
      <c r="K1600" s="119"/>
      <c r="L1600" s="53"/>
      <c r="M1600" s="127"/>
    </row>
    <row r="1601" spans="1:13">
      <c r="A1601" s="118">
        <v>1770</v>
      </c>
      <c r="B1601" s="53" t="s">
        <v>158</v>
      </c>
      <c r="C1601" s="83">
        <v>1783</v>
      </c>
      <c r="D1601" s="123">
        <v>40390</v>
      </c>
      <c r="E1601" s="198">
        <f>VLOOKUP(A1601,'Membership Details'!C:J,8,FALSE)</f>
        <v>36982</v>
      </c>
      <c r="F1601" s="198" t="b">
        <f t="shared" si="24"/>
        <v>1</v>
      </c>
      <c r="G1601">
        <v>3734</v>
      </c>
      <c r="H1601" s="119"/>
      <c r="I1601" s="119"/>
      <c r="J1601" s="119"/>
      <c r="K1601" s="119"/>
      <c r="L1601" s="53"/>
      <c r="M1601" s="127"/>
    </row>
    <row r="1602" spans="1:13">
      <c r="A1602" s="118">
        <v>1771</v>
      </c>
      <c r="B1602" s="53" t="s">
        <v>158</v>
      </c>
      <c r="C1602" s="83">
        <v>1784</v>
      </c>
      <c r="D1602" s="123">
        <v>40390</v>
      </c>
      <c r="E1602" s="198">
        <f>VLOOKUP(A1602,'Membership Details'!C:J,8,FALSE)</f>
        <v>39903</v>
      </c>
      <c r="F1602" s="198" t="b">
        <f t="shared" si="24"/>
        <v>1</v>
      </c>
      <c r="G1602">
        <v>2215</v>
      </c>
      <c r="H1602" s="119"/>
      <c r="I1602" s="119"/>
      <c r="J1602" s="119"/>
      <c r="K1602" s="119"/>
      <c r="L1602" s="53"/>
      <c r="M1602" s="127"/>
    </row>
    <row r="1603" spans="1:13">
      <c r="A1603" s="118">
        <v>1772</v>
      </c>
      <c r="B1603" s="53" t="s">
        <v>158</v>
      </c>
      <c r="C1603" s="83">
        <v>1785</v>
      </c>
      <c r="D1603" s="123">
        <v>40390</v>
      </c>
      <c r="E1603" s="198">
        <f>VLOOKUP(A1603,'Membership Details'!C:J,8,FALSE)</f>
        <v>39678</v>
      </c>
      <c r="F1603" s="198" t="b">
        <f t="shared" ref="F1603:F1666" si="25">D1603&gt;=E1603</f>
        <v>1</v>
      </c>
      <c r="G1603">
        <v>594</v>
      </c>
      <c r="H1603" s="119"/>
      <c r="I1603" s="119"/>
      <c r="J1603" s="119"/>
      <c r="K1603" s="119"/>
      <c r="L1603" s="53"/>
      <c r="M1603" s="127"/>
    </row>
    <row r="1604" spans="1:13">
      <c r="A1604" s="118">
        <v>1773</v>
      </c>
      <c r="B1604" s="53" t="s">
        <v>158</v>
      </c>
      <c r="C1604" s="83">
        <v>1786</v>
      </c>
      <c r="D1604" s="123">
        <v>40390</v>
      </c>
      <c r="E1604" s="198">
        <f>VLOOKUP(A1604,'Membership Details'!C:J,8,FALSE)</f>
        <v>39903</v>
      </c>
      <c r="F1604" s="198" t="b">
        <f t="shared" si="25"/>
        <v>1</v>
      </c>
      <c r="G1604">
        <v>205</v>
      </c>
      <c r="H1604" s="119"/>
      <c r="I1604" s="119"/>
      <c r="J1604" s="119"/>
      <c r="K1604" s="119"/>
      <c r="L1604" s="53"/>
      <c r="M1604" s="127"/>
    </row>
    <row r="1605" spans="1:13">
      <c r="A1605" s="118">
        <v>1774</v>
      </c>
      <c r="B1605" s="53" t="s">
        <v>158</v>
      </c>
      <c r="C1605" s="83">
        <v>1787</v>
      </c>
      <c r="D1605" s="123">
        <v>40390</v>
      </c>
      <c r="E1605" s="198">
        <f>VLOOKUP(A1605,'Membership Details'!C:J,8,FALSE)</f>
        <v>39587</v>
      </c>
      <c r="F1605" s="198" t="b">
        <f t="shared" si="25"/>
        <v>1</v>
      </c>
      <c r="G1605">
        <v>288</v>
      </c>
      <c r="H1605" s="119"/>
      <c r="I1605" s="119"/>
      <c r="J1605" s="119"/>
      <c r="K1605" s="119"/>
      <c r="L1605" s="53"/>
      <c r="M1605" s="127"/>
    </row>
    <row r="1606" spans="1:13">
      <c r="A1606" s="118">
        <v>1775</v>
      </c>
      <c r="B1606" s="53" t="s">
        <v>158</v>
      </c>
      <c r="C1606" s="83">
        <v>1788</v>
      </c>
      <c r="D1606" s="123">
        <v>40390</v>
      </c>
      <c r="E1606" s="198">
        <f>VLOOKUP(A1606,'Membership Details'!C:J,8,FALSE)</f>
        <v>39587</v>
      </c>
      <c r="F1606" s="198" t="b">
        <f t="shared" si="25"/>
        <v>1</v>
      </c>
      <c r="G1606">
        <v>197</v>
      </c>
      <c r="H1606" s="119"/>
      <c r="I1606" s="119"/>
      <c r="J1606" s="119"/>
      <c r="K1606" s="119"/>
      <c r="L1606" s="53"/>
      <c r="M1606" s="127"/>
    </row>
    <row r="1607" spans="1:13">
      <c r="A1607" s="118">
        <v>1776</v>
      </c>
      <c r="B1607" s="53" t="s">
        <v>158</v>
      </c>
      <c r="C1607" s="83">
        <v>1789</v>
      </c>
      <c r="D1607" s="123">
        <v>40390</v>
      </c>
      <c r="E1607" s="198">
        <f>VLOOKUP(A1607,'Membership Details'!C:J,8,FALSE)</f>
        <v>39587</v>
      </c>
      <c r="F1607" s="198" t="b">
        <f t="shared" si="25"/>
        <v>1</v>
      </c>
      <c r="G1607">
        <v>1291</v>
      </c>
      <c r="H1607" s="119"/>
      <c r="I1607" s="119"/>
      <c r="J1607" s="119"/>
      <c r="K1607" s="119"/>
      <c r="L1607" s="53"/>
      <c r="M1607" s="127"/>
    </row>
    <row r="1608" spans="1:13">
      <c r="A1608" s="118">
        <v>1777</v>
      </c>
      <c r="B1608" s="53" t="s">
        <v>158</v>
      </c>
      <c r="C1608" s="83">
        <v>1790</v>
      </c>
      <c r="D1608" s="123">
        <v>40390</v>
      </c>
      <c r="E1608" s="198">
        <f>VLOOKUP(A1608,'Membership Details'!C:J,8,FALSE)</f>
        <v>39587</v>
      </c>
      <c r="F1608" s="198" t="b">
        <f t="shared" si="25"/>
        <v>1</v>
      </c>
      <c r="G1608">
        <v>1827</v>
      </c>
      <c r="H1608" s="119"/>
      <c r="I1608" s="119"/>
      <c r="J1608" s="119"/>
      <c r="K1608" s="119"/>
      <c r="L1608" s="53"/>
      <c r="M1608" s="127"/>
    </row>
    <row r="1609" spans="1:13">
      <c r="A1609" s="118">
        <v>1778</v>
      </c>
      <c r="B1609" s="53" t="s">
        <v>158</v>
      </c>
      <c r="C1609" s="83">
        <v>1791</v>
      </c>
      <c r="D1609" s="123">
        <v>40390</v>
      </c>
      <c r="E1609" s="198">
        <f>VLOOKUP(A1609,'Membership Details'!C:J,8,FALSE)</f>
        <v>39533</v>
      </c>
      <c r="F1609" s="198" t="b">
        <f t="shared" si="25"/>
        <v>1</v>
      </c>
      <c r="G1609">
        <v>1026</v>
      </c>
      <c r="H1609" s="119"/>
      <c r="I1609" s="119"/>
      <c r="J1609" s="119"/>
      <c r="K1609" s="119"/>
      <c r="L1609" s="53"/>
      <c r="M1609" s="127"/>
    </row>
    <row r="1610" spans="1:13">
      <c r="A1610" s="118">
        <v>1779</v>
      </c>
      <c r="B1610" s="53" t="s">
        <v>158</v>
      </c>
      <c r="C1610" s="83">
        <v>1792</v>
      </c>
      <c r="D1610" s="123">
        <v>40390</v>
      </c>
      <c r="E1610" s="198">
        <f>VLOOKUP(A1610,'Membership Details'!C:J,8,FALSE)</f>
        <v>39533</v>
      </c>
      <c r="F1610" s="198" t="b">
        <f t="shared" si="25"/>
        <v>1</v>
      </c>
      <c r="G1610">
        <v>2138</v>
      </c>
      <c r="H1610" s="119"/>
      <c r="I1610" s="119"/>
      <c r="J1610" s="119"/>
      <c r="K1610" s="119"/>
      <c r="L1610" s="53"/>
      <c r="M1610" s="127"/>
    </row>
    <row r="1611" spans="1:13">
      <c r="A1611" s="118">
        <v>1780</v>
      </c>
      <c r="B1611" s="53" t="s">
        <v>158</v>
      </c>
      <c r="C1611" s="83">
        <v>1793</v>
      </c>
      <c r="D1611" s="123">
        <v>40390</v>
      </c>
      <c r="E1611" s="198">
        <f>VLOOKUP(A1611,'Membership Details'!C:J,8,FALSE)</f>
        <v>39672</v>
      </c>
      <c r="F1611" s="198" t="b">
        <f t="shared" si="25"/>
        <v>1</v>
      </c>
      <c r="G1611">
        <v>3882</v>
      </c>
      <c r="H1611" s="119"/>
      <c r="I1611" s="119"/>
      <c r="J1611" s="119"/>
      <c r="K1611" s="119"/>
      <c r="L1611" s="53"/>
      <c r="M1611" s="127"/>
    </row>
    <row r="1612" spans="1:13">
      <c r="A1612" s="118">
        <v>1781</v>
      </c>
      <c r="B1612" s="53" t="s">
        <v>158</v>
      </c>
      <c r="C1612" s="83">
        <v>1794</v>
      </c>
      <c r="D1612" s="123">
        <v>40390</v>
      </c>
      <c r="E1612" s="198">
        <f>VLOOKUP(A1612,'Membership Details'!C:J,8,FALSE)</f>
        <v>39172</v>
      </c>
      <c r="F1612" s="198" t="b">
        <f t="shared" si="25"/>
        <v>1</v>
      </c>
      <c r="G1612">
        <v>320</v>
      </c>
      <c r="H1612" s="119"/>
      <c r="I1612" s="119"/>
      <c r="J1612" s="119"/>
      <c r="K1612" s="119"/>
      <c r="L1612" s="53"/>
      <c r="M1612" s="127"/>
    </row>
    <row r="1613" spans="1:13">
      <c r="A1613" s="118">
        <v>1782</v>
      </c>
      <c r="B1613" s="53" t="s">
        <v>158</v>
      </c>
      <c r="C1613" s="83">
        <v>1795</v>
      </c>
      <c r="D1613" s="123">
        <v>40390</v>
      </c>
      <c r="E1613" s="198">
        <f>VLOOKUP(A1613,'Membership Details'!C:J,8,FALSE)</f>
        <v>36982</v>
      </c>
      <c r="F1613" s="198" t="b">
        <f t="shared" si="25"/>
        <v>1</v>
      </c>
      <c r="G1613">
        <v>314</v>
      </c>
      <c r="H1613" s="119"/>
      <c r="I1613" s="119"/>
      <c r="J1613" s="119"/>
      <c r="K1613" s="119"/>
      <c r="L1613" s="53"/>
      <c r="M1613" s="127"/>
    </row>
    <row r="1614" spans="1:13">
      <c r="A1614" s="118">
        <v>1783</v>
      </c>
      <c r="B1614" s="53" t="s">
        <v>158</v>
      </c>
      <c r="C1614" s="83">
        <v>1796</v>
      </c>
      <c r="D1614" s="123">
        <v>40390</v>
      </c>
      <c r="E1614" s="198">
        <f>VLOOKUP(A1614,'Membership Details'!C:J,8,FALSE)</f>
        <v>39707</v>
      </c>
      <c r="F1614" s="198" t="b">
        <f t="shared" si="25"/>
        <v>1</v>
      </c>
      <c r="G1614">
        <v>81</v>
      </c>
      <c r="H1614" s="119"/>
      <c r="I1614" s="119"/>
      <c r="J1614" s="119"/>
      <c r="K1614" s="119"/>
      <c r="L1614" s="53"/>
      <c r="M1614" s="127"/>
    </row>
    <row r="1615" spans="1:13">
      <c r="A1615" s="118">
        <v>1784</v>
      </c>
      <c r="B1615" s="53" t="s">
        <v>158</v>
      </c>
      <c r="C1615" s="83">
        <v>1797</v>
      </c>
      <c r="D1615" s="123">
        <v>40390</v>
      </c>
      <c r="E1615" s="198">
        <f>VLOOKUP(A1615,'Membership Details'!C:J,8,FALSE)</f>
        <v>39707</v>
      </c>
      <c r="F1615" s="198" t="b">
        <f t="shared" si="25"/>
        <v>1</v>
      </c>
      <c r="G1615">
        <v>248</v>
      </c>
      <c r="H1615" s="119"/>
      <c r="I1615" s="119"/>
      <c r="J1615" s="119"/>
      <c r="K1615" s="119"/>
      <c r="L1615" s="53"/>
      <c r="M1615" s="127"/>
    </row>
    <row r="1616" spans="1:13">
      <c r="A1616" s="118">
        <v>1785</v>
      </c>
      <c r="B1616" s="53" t="s">
        <v>158</v>
      </c>
      <c r="C1616" s="83">
        <v>1798</v>
      </c>
      <c r="D1616" s="123">
        <v>40390</v>
      </c>
      <c r="E1616" s="198">
        <f>VLOOKUP(A1616,'Membership Details'!C:J,8,FALSE)</f>
        <v>38807</v>
      </c>
      <c r="F1616" s="198" t="b">
        <f t="shared" si="25"/>
        <v>1</v>
      </c>
      <c r="G1616">
        <v>1005</v>
      </c>
      <c r="H1616" s="119"/>
      <c r="I1616" s="119"/>
      <c r="J1616" s="119"/>
      <c r="K1616" s="119"/>
      <c r="L1616" s="53"/>
      <c r="M1616" s="127"/>
    </row>
    <row r="1617" spans="1:13">
      <c r="A1617" s="118">
        <v>1786</v>
      </c>
      <c r="B1617" s="53" t="s">
        <v>158</v>
      </c>
      <c r="C1617" s="83">
        <v>1799</v>
      </c>
      <c r="D1617" s="123">
        <v>40390</v>
      </c>
      <c r="E1617" s="198">
        <f>VLOOKUP(A1617,'Membership Details'!C:J,8,FALSE)</f>
        <v>38807</v>
      </c>
      <c r="F1617" s="198" t="b">
        <f t="shared" si="25"/>
        <v>1</v>
      </c>
      <c r="G1617">
        <v>412</v>
      </c>
      <c r="H1617" s="119"/>
      <c r="I1617" s="119"/>
      <c r="J1617" s="119"/>
      <c r="K1617" s="119"/>
      <c r="L1617" s="53"/>
      <c r="M1617" s="127"/>
    </row>
    <row r="1618" spans="1:13">
      <c r="A1618" s="118">
        <v>314</v>
      </c>
      <c r="B1618" s="53" t="s">
        <v>158</v>
      </c>
      <c r="C1618" s="83">
        <v>1800</v>
      </c>
      <c r="D1618" s="123">
        <v>40390</v>
      </c>
      <c r="E1618" s="198">
        <f>VLOOKUP(A1618,'Membership Details'!C:J,8,FALSE)</f>
        <v>36982</v>
      </c>
      <c r="F1618" s="198" t="b">
        <f t="shared" si="25"/>
        <v>1</v>
      </c>
      <c r="G1618">
        <v>8530</v>
      </c>
      <c r="H1618" s="119"/>
      <c r="I1618" s="119"/>
      <c r="J1618" s="119"/>
      <c r="K1618" s="119"/>
      <c r="L1618" s="53"/>
      <c r="M1618" s="127"/>
    </row>
    <row r="1619" spans="1:13">
      <c r="A1619" s="118">
        <v>1787</v>
      </c>
      <c r="B1619" s="53" t="s">
        <v>158</v>
      </c>
      <c r="C1619" s="83">
        <v>1801</v>
      </c>
      <c r="D1619" s="123">
        <v>40390</v>
      </c>
      <c r="E1619" s="198">
        <f>VLOOKUP(A1619,'Membership Details'!C:J,8,FALSE)</f>
        <v>39707</v>
      </c>
      <c r="F1619" s="198" t="b">
        <f t="shared" si="25"/>
        <v>1</v>
      </c>
      <c r="G1619">
        <v>484</v>
      </c>
      <c r="H1619" s="119"/>
      <c r="I1619" s="119"/>
      <c r="J1619" s="119"/>
      <c r="K1619" s="119"/>
      <c r="L1619" s="53"/>
      <c r="M1619" s="127"/>
    </row>
    <row r="1620" spans="1:13">
      <c r="A1620" s="118">
        <v>265</v>
      </c>
      <c r="B1620" s="53" t="s">
        <v>158</v>
      </c>
      <c r="C1620" s="83">
        <v>1802</v>
      </c>
      <c r="D1620" s="123">
        <v>40390</v>
      </c>
      <c r="E1620" s="198">
        <f>VLOOKUP(A1620,'Membership Details'!C:J,8,FALSE)</f>
        <v>36982</v>
      </c>
      <c r="F1620" s="198" t="b">
        <f t="shared" si="25"/>
        <v>1</v>
      </c>
      <c r="G1620">
        <v>8604</v>
      </c>
      <c r="H1620" s="119"/>
      <c r="I1620" s="119"/>
      <c r="J1620" s="119"/>
      <c r="K1620" s="119"/>
      <c r="L1620" s="53"/>
      <c r="M1620" s="127"/>
    </row>
    <row r="1621" spans="1:13">
      <c r="A1621" s="118">
        <v>1788</v>
      </c>
      <c r="B1621" s="53" t="s">
        <v>158</v>
      </c>
      <c r="C1621" s="83">
        <v>1803</v>
      </c>
      <c r="D1621" s="123">
        <v>40390</v>
      </c>
      <c r="E1621" s="198">
        <f>VLOOKUP(A1621,'Membership Details'!C:J,8,FALSE)</f>
        <v>39113</v>
      </c>
      <c r="F1621" s="198" t="b">
        <f t="shared" si="25"/>
        <v>1</v>
      </c>
      <c r="G1621">
        <v>796</v>
      </c>
      <c r="H1621" s="119"/>
      <c r="I1621" s="119"/>
      <c r="J1621" s="119"/>
      <c r="K1621" s="119"/>
      <c r="L1621" s="53"/>
      <c r="M1621" s="127"/>
    </row>
    <row r="1622" spans="1:13">
      <c r="A1622" s="118">
        <v>1789</v>
      </c>
      <c r="B1622" s="53" t="s">
        <v>158</v>
      </c>
      <c r="C1622" s="83">
        <v>1804</v>
      </c>
      <c r="D1622" s="123">
        <v>40390</v>
      </c>
      <c r="E1622" s="198">
        <f>VLOOKUP(A1622,'Membership Details'!C:J,8,FALSE)</f>
        <v>39113</v>
      </c>
      <c r="F1622" s="198" t="b">
        <f t="shared" si="25"/>
        <v>1</v>
      </c>
      <c r="G1622">
        <v>722</v>
      </c>
      <c r="H1622" s="119"/>
      <c r="I1622" s="119"/>
      <c r="J1622" s="119"/>
      <c r="K1622" s="119"/>
      <c r="L1622" s="53"/>
      <c r="M1622" s="127"/>
    </row>
    <row r="1623" spans="1:13">
      <c r="A1623" s="118">
        <v>1790</v>
      </c>
      <c r="B1623" s="53" t="s">
        <v>158</v>
      </c>
      <c r="C1623" s="83">
        <v>1805</v>
      </c>
      <c r="D1623" s="123">
        <v>40390</v>
      </c>
      <c r="E1623" s="198">
        <f>VLOOKUP(A1623,'Membership Details'!C:J,8,FALSE)</f>
        <v>39113</v>
      </c>
      <c r="F1623" s="198" t="b">
        <f t="shared" si="25"/>
        <v>1</v>
      </c>
      <c r="G1623">
        <v>722</v>
      </c>
      <c r="H1623" s="119"/>
      <c r="I1623" s="119"/>
      <c r="J1623" s="119"/>
      <c r="K1623" s="119"/>
      <c r="L1623" s="53"/>
      <c r="M1623" s="127"/>
    </row>
    <row r="1624" spans="1:13">
      <c r="A1624" s="118">
        <v>1791</v>
      </c>
      <c r="B1624" s="53" t="s">
        <v>158</v>
      </c>
      <c r="C1624" s="83">
        <v>1806</v>
      </c>
      <c r="D1624" s="123">
        <v>40390</v>
      </c>
      <c r="E1624" s="198">
        <f>VLOOKUP(A1624,'Membership Details'!C:J,8,FALSE)</f>
        <v>39909</v>
      </c>
      <c r="F1624" s="198" t="b">
        <f t="shared" si="25"/>
        <v>1</v>
      </c>
      <c r="G1624">
        <v>979</v>
      </c>
      <c r="H1624" s="119"/>
      <c r="I1624" s="119"/>
      <c r="J1624" s="119"/>
      <c r="K1624" s="119"/>
      <c r="L1624" s="53"/>
      <c r="M1624" s="127"/>
    </row>
    <row r="1625" spans="1:13">
      <c r="A1625" s="118">
        <v>1792</v>
      </c>
      <c r="B1625" s="53" t="s">
        <v>158</v>
      </c>
      <c r="C1625" s="83">
        <v>1807</v>
      </c>
      <c r="D1625" s="123">
        <v>40390</v>
      </c>
      <c r="E1625" s="198">
        <f>VLOOKUP(A1625,'Membership Details'!C:J,8,FALSE)</f>
        <v>39909</v>
      </c>
      <c r="F1625" s="198" t="b">
        <f t="shared" si="25"/>
        <v>1</v>
      </c>
      <c r="G1625">
        <v>486</v>
      </c>
      <c r="H1625" s="119"/>
      <c r="I1625" s="119"/>
      <c r="J1625" s="119"/>
      <c r="K1625" s="119"/>
      <c r="L1625" s="53"/>
      <c r="M1625" s="127"/>
    </row>
    <row r="1626" spans="1:13">
      <c r="A1626" s="118">
        <v>1793</v>
      </c>
      <c r="B1626" s="53" t="s">
        <v>158</v>
      </c>
      <c r="C1626" s="83">
        <v>1808</v>
      </c>
      <c r="D1626" s="123">
        <v>40390</v>
      </c>
      <c r="E1626" s="198">
        <f>VLOOKUP(A1626,'Membership Details'!C:J,8,FALSE)</f>
        <v>39707</v>
      </c>
      <c r="F1626" s="198" t="b">
        <f t="shared" si="25"/>
        <v>1</v>
      </c>
      <c r="G1626">
        <v>610</v>
      </c>
      <c r="H1626" s="119"/>
      <c r="I1626" s="119"/>
      <c r="J1626" s="119"/>
      <c r="K1626" s="119"/>
      <c r="L1626" s="53"/>
      <c r="M1626" s="127"/>
    </row>
    <row r="1627" spans="1:13">
      <c r="A1627" s="118">
        <v>1794</v>
      </c>
      <c r="B1627" s="53" t="s">
        <v>158</v>
      </c>
      <c r="C1627" s="83">
        <v>1809</v>
      </c>
      <c r="D1627" s="123">
        <v>40390</v>
      </c>
      <c r="E1627" s="198">
        <f>VLOOKUP(A1627,'Membership Details'!C:J,8,FALSE)</f>
        <v>39707</v>
      </c>
      <c r="F1627" s="198" t="b">
        <f t="shared" si="25"/>
        <v>1</v>
      </c>
      <c r="G1627">
        <v>1661</v>
      </c>
      <c r="H1627" s="119"/>
      <c r="I1627" s="119"/>
      <c r="J1627" s="119"/>
      <c r="K1627" s="119"/>
      <c r="L1627" s="53"/>
      <c r="M1627" s="127"/>
    </row>
    <row r="1628" spans="1:13">
      <c r="A1628" s="118">
        <v>1795</v>
      </c>
      <c r="B1628" s="53" t="s">
        <v>158</v>
      </c>
      <c r="C1628" s="83">
        <v>1810</v>
      </c>
      <c r="D1628" s="123">
        <v>40390</v>
      </c>
      <c r="E1628" s="198">
        <f>VLOOKUP(A1628,'Membership Details'!C:J,8,FALSE)</f>
        <v>39707</v>
      </c>
      <c r="F1628" s="198" t="b">
        <f t="shared" si="25"/>
        <v>1</v>
      </c>
      <c r="G1628">
        <v>341</v>
      </c>
      <c r="H1628" s="119"/>
      <c r="I1628" s="119"/>
      <c r="J1628" s="119"/>
      <c r="K1628" s="119"/>
      <c r="L1628" s="53"/>
      <c r="M1628" s="127"/>
    </row>
    <row r="1629" spans="1:13">
      <c r="A1629" s="118">
        <v>1796</v>
      </c>
      <c r="B1629" s="53" t="s">
        <v>158</v>
      </c>
      <c r="C1629" s="83">
        <v>1811</v>
      </c>
      <c r="D1629" s="123">
        <v>40390</v>
      </c>
      <c r="E1629" s="198">
        <f>VLOOKUP(A1629,'Membership Details'!C:J,8,FALSE)</f>
        <v>39707</v>
      </c>
      <c r="F1629" s="198" t="b">
        <f t="shared" si="25"/>
        <v>1</v>
      </c>
      <c r="G1629">
        <v>217</v>
      </c>
      <c r="H1629" s="119"/>
      <c r="I1629" s="119"/>
      <c r="J1629" s="119"/>
      <c r="K1629" s="119"/>
      <c r="L1629" s="53"/>
      <c r="M1629" s="127"/>
    </row>
    <row r="1630" spans="1:13">
      <c r="A1630" s="118">
        <v>1797</v>
      </c>
      <c r="B1630" s="53" t="s">
        <v>158</v>
      </c>
      <c r="C1630" s="83">
        <v>1812</v>
      </c>
      <c r="D1630" s="123">
        <v>40390</v>
      </c>
      <c r="E1630" s="198">
        <f>VLOOKUP(A1630,'Membership Details'!C:J,8,FALSE)</f>
        <v>36982</v>
      </c>
      <c r="F1630" s="198" t="b">
        <f t="shared" si="25"/>
        <v>1</v>
      </c>
      <c r="G1630">
        <v>11662</v>
      </c>
      <c r="H1630" s="119"/>
      <c r="I1630" s="119"/>
      <c r="J1630" s="119"/>
      <c r="K1630" s="119"/>
      <c r="L1630" s="53"/>
      <c r="M1630" s="127"/>
    </row>
    <row r="1631" spans="1:13">
      <c r="A1631" s="118">
        <v>2553</v>
      </c>
      <c r="B1631" s="53" t="s">
        <v>158</v>
      </c>
      <c r="C1631" s="83">
        <v>1813</v>
      </c>
      <c r="D1631" s="123">
        <v>40390</v>
      </c>
      <c r="E1631" s="198">
        <f>VLOOKUP(A1631,'Membership Details'!C:J,8,FALSE)</f>
        <v>39101</v>
      </c>
      <c r="F1631" s="198" t="b">
        <f t="shared" si="25"/>
        <v>1</v>
      </c>
      <c r="G1631">
        <v>487</v>
      </c>
      <c r="H1631" s="119"/>
      <c r="I1631" s="119"/>
      <c r="J1631" s="119"/>
      <c r="K1631" s="119"/>
      <c r="L1631" s="53"/>
      <c r="M1631" s="127"/>
    </row>
    <row r="1632" spans="1:13">
      <c r="A1632" s="118">
        <v>264</v>
      </c>
      <c r="B1632" s="53" t="s">
        <v>158</v>
      </c>
      <c r="C1632" s="83">
        <v>1814</v>
      </c>
      <c r="D1632" s="123">
        <v>40390</v>
      </c>
      <c r="E1632" s="198">
        <f>VLOOKUP(A1632,'Membership Details'!C:J,8,FALSE)</f>
        <v>36982</v>
      </c>
      <c r="F1632" s="198" t="b">
        <f t="shared" si="25"/>
        <v>1</v>
      </c>
      <c r="G1632">
        <v>4934</v>
      </c>
      <c r="H1632" s="119"/>
      <c r="I1632" s="119"/>
      <c r="J1632" s="119"/>
      <c r="K1632" s="119"/>
      <c r="L1632" s="53"/>
      <c r="M1632" s="127"/>
    </row>
    <row r="1633" spans="1:13">
      <c r="A1633" s="118">
        <v>1799</v>
      </c>
      <c r="B1633" s="53" t="s">
        <v>158</v>
      </c>
      <c r="C1633" s="83">
        <v>1815</v>
      </c>
      <c r="D1633" s="123">
        <v>40390</v>
      </c>
      <c r="E1633" s="198">
        <f>VLOOKUP(A1633,'Membership Details'!C:J,8,FALSE)</f>
        <v>39668</v>
      </c>
      <c r="F1633" s="198" t="b">
        <f t="shared" si="25"/>
        <v>1</v>
      </c>
      <c r="G1633">
        <v>15664</v>
      </c>
      <c r="H1633" s="119"/>
      <c r="I1633" s="119"/>
      <c r="J1633" s="119"/>
      <c r="K1633" s="119"/>
      <c r="L1633" s="53"/>
      <c r="M1633" s="127"/>
    </row>
    <row r="1634" spans="1:13">
      <c r="A1634" s="118">
        <v>1800</v>
      </c>
      <c r="B1634" s="53" t="s">
        <v>158</v>
      </c>
      <c r="C1634" s="83">
        <v>1816</v>
      </c>
      <c r="D1634" s="123">
        <v>40390</v>
      </c>
      <c r="E1634" s="198">
        <f>VLOOKUP(A1634,'Membership Details'!C:J,8,FALSE)</f>
        <v>39707</v>
      </c>
      <c r="F1634" s="198" t="b">
        <f t="shared" si="25"/>
        <v>1</v>
      </c>
      <c r="G1634">
        <v>721</v>
      </c>
      <c r="H1634" s="119"/>
      <c r="I1634" s="119"/>
      <c r="J1634" s="119"/>
      <c r="K1634" s="119"/>
      <c r="L1634" s="53"/>
      <c r="M1634" s="127"/>
    </row>
    <row r="1635" spans="1:13">
      <c r="A1635" s="118">
        <v>1801</v>
      </c>
      <c r="B1635" s="53" t="s">
        <v>158</v>
      </c>
      <c r="C1635" s="83">
        <v>1817</v>
      </c>
      <c r="D1635" s="123">
        <v>40390</v>
      </c>
      <c r="E1635" s="198">
        <f>VLOOKUP(A1635,'Membership Details'!C:J,8,FALSE)</f>
        <v>39707</v>
      </c>
      <c r="F1635" s="198" t="b">
        <f t="shared" si="25"/>
        <v>1</v>
      </c>
      <c r="G1635">
        <v>216</v>
      </c>
      <c r="H1635" s="119"/>
      <c r="I1635" s="119"/>
      <c r="J1635" s="119"/>
      <c r="K1635" s="119"/>
      <c r="L1635" s="53"/>
      <c r="M1635" s="127"/>
    </row>
    <row r="1636" spans="1:13">
      <c r="A1636" s="118">
        <v>1802</v>
      </c>
      <c r="B1636" s="53" t="s">
        <v>158</v>
      </c>
      <c r="C1636" s="83">
        <v>1818</v>
      </c>
      <c r="D1636" s="123">
        <v>40390</v>
      </c>
      <c r="E1636" s="198">
        <f>VLOOKUP(A1636,'Membership Details'!C:J,8,FALSE)</f>
        <v>39692</v>
      </c>
      <c r="F1636" s="198" t="b">
        <f t="shared" si="25"/>
        <v>1</v>
      </c>
      <c r="G1636">
        <v>375</v>
      </c>
      <c r="H1636" s="119"/>
      <c r="I1636" s="119"/>
      <c r="J1636" s="119"/>
      <c r="K1636" s="119"/>
      <c r="L1636" s="53"/>
      <c r="M1636" s="127"/>
    </row>
    <row r="1637" spans="1:13">
      <c r="A1637" s="118">
        <v>1803</v>
      </c>
      <c r="B1637" s="53" t="s">
        <v>158</v>
      </c>
      <c r="C1637" s="83">
        <v>1819</v>
      </c>
      <c r="D1637" s="123">
        <v>40390</v>
      </c>
      <c r="E1637" s="198">
        <f>VLOOKUP(A1637,'Membership Details'!C:J,8,FALSE)</f>
        <v>39228</v>
      </c>
      <c r="F1637" s="198" t="b">
        <f t="shared" si="25"/>
        <v>1</v>
      </c>
      <c r="G1637">
        <v>176.3</v>
      </c>
      <c r="H1637" s="119"/>
      <c r="I1637" s="119"/>
      <c r="J1637" s="119"/>
      <c r="K1637" s="119"/>
      <c r="L1637" s="53"/>
      <c r="M1637" s="127"/>
    </row>
    <row r="1638" spans="1:13">
      <c r="A1638" s="118">
        <v>1804</v>
      </c>
      <c r="B1638" s="53" t="s">
        <v>158</v>
      </c>
      <c r="C1638" s="83">
        <v>1820</v>
      </c>
      <c r="D1638" s="123">
        <v>40390</v>
      </c>
      <c r="E1638" s="198">
        <f>VLOOKUP(A1638,'Membership Details'!C:J,8,FALSE)</f>
        <v>39535</v>
      </c>
      <c r="F1638" s="198" t="b">
        <f t="shared" si="25"/>
        <v>1</v>
      </c>
      <c r="G1638">
        <v>788</v>
      </c>
      <c r="H1638" s="119"/>
      <c r="I1638" s="119"/>
      <c r="J1638" s="119"/>
      <c r="K1638" s="119"/>
      <c r="L1638" s="53"/>
      <c r="M1638" s="127"/>
    </row>
    <row r="1639" spans="1:13">
      <c r="A1639" s="118">
        <v>1805</v>
      </c>
      <c r="B1639" s="53" t="s">
        <v>158</v>
      </c>
      <c r="C1639" s="83">
        <v>1821</v>
      </c>
      <c r="D1639" s="123">
        <v>40390</v>
      </c>
      <c r="E1639" s="198">
        <f>VLOOKUP(A1639,'Membership Details'!C:J,8,FALSE)</f>
        <v>39535</v>
      </c>
      <c r="F1639" s="198" t="b">
        <f t="shared" si="25"/>
        <v>1</v>
      </c>
      <c r="G1639">
        <v>275</v>
      </c>
      <c r="H1639" s="119"/>
      <c r="I1639" s="119"/>
      <c r="J1639" s="119"/>
      <c r="K1639" s="119"/>
      <c r="L1639" s="53"/>
      <c r="M1639" s="127"/>
    </row>
    <row r="1640" spans="1:13">
      <c r="A1640" s="118">
        <v>1806</v>
      </c>
      <c r="B1640" s="53" t="s">
        <v>158</v>
      </c>
      <c r="C1640" s="83">
        <v>1822</v>
      </c>
      <c r="D1640" s="123">
        <v>40390</v>
      </c>
      <c r="E1640" s="198">
        <f>VLOOKUP(A1640,'Membership Details'!C:J,8,FALSE)</f>
        <v>39172</v>
      </c>
      <c r="F1640" s="198" t="b">
        <f t="shared" si="25"/>
        <v>1</v>
      </c>
      <c r="G1640">
        <v>4189</v>
      </c>
      <c r="H1640" s="119"/>
      <c r="I1640" s="119"/>
      <c r="J1640" s="119"/>
      <c r="K1640" s="119"/>
      <c r="L1640" s="53"/>
      <c r="M1640" s="127"/>
    </row>
    <row r="1641" spans="1:13">
      <c r="A1641" s="118">
        <v>1807</v>
      </c>
      <c r="B1641" s="53" t="s">
        <v>158</v>
      </c>
      <c r="C1641" s="83">
        <v>1823</v>
      </c>
      <c r="D1641" s="123">
        <v>40390</v>
      </c>
      <c r="E1641" s="198">
        <f>VLOOKUP(A1641,'Membership Details'!C:J,8,FALSE)</f>
        <v>39524</v>
      </c>
      <c r="F1641" s="198" t="b">
        <f t="shared" si="25"/>
        <v>1</v>
      </c>
      <c r="G1641">
        <v>148</v>
      </c>
      <c r="H1641" s="119"/>
      <c r="I1641" s="119"/>
      <c r="J1641" s="119"/>
      <c r="K1641" s="119"/>
      <c r="L1641" s="53"/>
      <c r="M1641" s="127"/>
    </row>
    <row r="1642" spans="1:13">
      <c r="A1642" s="118">
        <v>1808</v>
      </c>
      <c r="B1642" s="53" t="s">
        <v>158</v>
      </c>
      <c r="C1642" s="83">
        <v>1824</v>
      </c>
      <c r="D1642" s="123">
        <v>40390</v>
      </c>
      <c r="E1642" s="198">
        <f>VLOOKUP(A1642,'Membership Details'!C:J,8,FALSE)</f>
        <v>36982</v>
      </c>
      <c r="F1642" s="198" t="b">
        <f t="shared" si="25"/>
        <v>1</v>
      </c>
      <c r="G1642">
        <v>20968</v>
      </c>
      <c r="H1642" s="119"/>
      <c r="I1642" s="119"/>
      <c r="J1642" s="119"/>
      <c r="K1642" s="119"/>
      <c r="L1642" s="53"/>
      <c r="M1642" s="127"/>
    </row>
    <row r="1643" spans="1:13">
      <c r="A1643" s="118">
        <v>1810</v>
      </c>
      <c r="B1643" s="53" t="s">
        <v>158</v>
      </c>
      <c r="C1643" s="83">
        <v>1826</v>
      </c>
      <c r="D1643" s="123">
        <v>40390</v>
      </c>
      <c r="E1643" s="198">
        <f>VLOOKUP(A1643,'Membership Details'!C:J,8,FALSE)</f>
        <v>39707</v>
      </c>
      <c r="F1643" s="198" t="b">
        <f t="shared" si="25"/>
        <v>1</v>
      </c>
      <c r="G1643">
        <v>116</v>
      </c>
      <c r="H1643" s="119"/>
      <c r="I1643" s="119"/>
      <c r="J1643" s="119"/>
      <c r="K1643" s="119"/>
      <c r="L1643" s="53"/>
      <c r="M1643" s="127"/>
    </row>
    <row r="1644" spans="1:13">
      <c r="A1644" s="118">
        <v>1811</v>
      </c>
      <c r="B1644" s="53" t="s">
        <v>158</v>
      </c>
      <c r="C1644" s="83">
        <v>1827</v>
      </c>
      <c r="D1644" s="123">
        <v>40390</v>
      </c>
      <c r="E1644" s="198">
        <f>VLOOKUP(A1644,'Membership Details'!C:J,8,FALSE)</f>
        <v>37986</v>
      </c>
      <c r="F1644" s="198" t="b">
        <f t="shared" si="25"/>
        <v>1</v>
      </c>
      <c r="G1644">
        <v>680</v>
      </c>
      <c r="H1644" s="119"/>
      <c r="I1644" s="119"/>
      <c r="J1644" s="119"/>
      <c r="K1644" s="119"/>
      <c r="L1644" s="53"/>
      <c r="M1644" s="127"/>
    </row>
    <row r="1645" spans="1:13">
      <c r="A1645" s="118">
        <v>1812</v>
      </c>
      <c r="B1645" s="53" t="s">
        <v>158</v>
      </c>
      <c r="C1645" s="83">
        <v>1828</v>
      </c>
      <c r="D1645" s="123">
        <v>40390</v>
      </c>
      <c r="E1645" s="198">
        <f>VLOOKUP(A1645,'Membership Details'!C:J,8,FALSE)</f>
        <v>39974</v>
      </c>
      <c r="F1645" s="198" t="b">
        <f t="shared" si="25"/>
        <v>1</v>
      </c>
      <c r="G1645">
        <v>1925</v>
      </c>
      <c r="H1645" s="119"/>
      <c r="I1645" s="119"/>
      <c r="J1645" s="119"/>
      <c r="K1645" s="119"/>
      <c r="L1645" s="53"/>
      <c r="M1645" s="127"/>
    </row>
    <row r="1646" spans="1:13">
      <c r="A1646" s="118">
        <v>1813</v>
      </c>
      <c r="B1646" s="53" t="s">
        <v>158</v>
      </c>
      <c r="C1646" s="83">
        <v>1829</v>
      </c>
      <c r="D1646" s="123">
        <v>40390</v>
      </c>
      <c r="E1646" s="198">
        <f>VLOOKUP(A1646,'Membership Details'!C:J,8,FALSE)</f>
        <v>39707</v>
      </c>
      <c r="F1646" s="198" t="b">
        <f t="shared" si="25"/>
        <v>1</v>
      </c>
      <c r="G1646">
        <v>1700</v>
      </c>
      <c r="H1646" s="119"/>
      <c r="I1646" s="119"/>
      <c r="J1646" s="119"/>
      <c r="K1646" s="119"/>
      <c r="L1646" s="53"/>
      <c r="M1646" s="127"/>
    </row>
    <row r="1647" spans="1:13">
      <c r="A1647" s="118">
        <v>1814</v>
      </c>
      <c r="B1647" s="53" t="s">
        <v>158</v>
      </c>
      <c r="C1647" s="83">
        <v>1830</v>
      </c>
      <c r="D1647" s="123">
        <v>40390</v>
      </c>
      <c r="E1647" s="198">
        <f>VLOOKUP(A1647,'Membership Details'!C:J,8,FALSE)</f>
        <v>39707</v>
      </c>
      <c r="F1647" s="198" t="b">
        <f t="shared" si="25"/>
        <v>1</v>
      </c>
      <c r="G1647">
        <v>424</v>
      </c>
      <c r="H1647" s="119"/>
      <c r="I1647" s="119"/>
      <c r="J1647" s="119"/>
      <c r="K1647" s="119"/>
      <c r="L1647" s="53"/>
      <c r="M1647" s="127"/>
    </row>
    <row r="1648" spans="1:13">
      <c r="A1648" s="118">
        <v>1815</v>
      </c>
      <c r="B1648" s="53" t="s">
        <v>158</v>
      </c>
      <c r="C1648" s="83">
        <v>1831</v>
      </c>
      <c r="D1648" s="123">
        <v>40390</v>
      </c>
      <c r="E1648" s="198">
        <f>VLOOKUP(A1648,'Membership Details'!C:J,8,FALSE)</f>
        <v>39398</v>
      </c>
      <c r="F1648" s="198" t="b">
        <f t="shared" si="25"/>
        <v>1</v>
      </c>
      <c r="G1648">
        <v>3315</v>
      </c>
      <c r="H1648" s="119"/>
      <c r="I1648" s="119"/>
      <c r="J1648" s="119"/>
      <c r="K1648" s="119"/>
      <c r="L1648" s="53"/>
      <c r="M1648" s="127"/>
    </row>
    <row r="1649" spans="1:13">
      <c r="A1649" s="118">
        <v>1816</v>
      </c>
      <c r="B1649" s="53" t="s">
        <v>158</v>
      </c>
      <c r="C1649" s="83">
        <v>1832</v>
      </c>
      <c r="D1649" s="123">
        <v>40390</v>
      </c>
      <c r="E1649" s="198">
        <f>VLOOKUP(A1649,'Membership Details'!C:J,8,FALSE)</f>
        <v>39707</v>
      </c>
      <c r="F1649" s="198" t="b">
        <f t="shared" si="25"/>
        <v>1</v>
      </c>
      <c r="G1649">
        <v>374</v>
      </c>
      <c r="H1649" s="119"/>
      <c r="I1649" s="119"/>
      <c r="J1649" s="119"/>
      <c r="K1649" s="119"/>
      <c r="L1649" s="53"/>
      <c r="M1649" s="127"/>
    </row>
    <row r="1650" spans="1:13">
      <c r="A1650" s="118">
        <v>1817</v>
      </c>
      <c r="B1650" s="53" t="s">
        <v>158</v>
      </c>
      <c r="C1650" s="83">
        <v>1833</v>
      </c>
      <c r="D1650" s="123">
        <v>40390</v>
      </c>
      <c r="E1650" s="198">
        <f>VLOOKUP(A1650,'Membership Details'!C:J,8,FALSE)</f>
        <v>40033</v>
      </c>
      <c r="F1650" s="198" t="b">
        <f t="shared" si="25"/>
        <v>1</v>
      </c>
      <c r="G1650">
        <v>592</v>
      </c>
      <c r="H1650" s="119"/>
      <c r="I1650" s="119"/>
      <c r="J1650" s="119"/>
      <c r="K1650" s="119"/>
      <c r="L1650" s="53"/>
      <c r="M1650" s="127"/>
    </row>
    <row r="1651" spans="1:13">
      <c r="A1651" s="118">
        <v>1818</v>
      </c>
      <c r="B1651" s="53" t="s">
        <v>158</v>
      </c>
      <c r="C1651" s="83">
        <v>1834</v>
      </c>
      <c r="D1651" s="123">
        <v>40390</v>
      </c>
      <c r="E1651" s="198">
        <f>VLOOKUP(A1651,'Membership Details'!C:J,8,FALSE)</f>
        <v>39707</v>
      </c>
      <c r="F1651" s="198" t="b">
        <f t="shared" si="25"/>
        <v>1</v>
      </c>
      <c r="G1651">
        <v>333</v>
      </c>
      <c r="H1651" s="119"/>
      <c r="I1651" s="119"/>
      <c r="J1651" s="119"/>
      <c r="K1651" s="119"/>
      <c r="L1651" s="53"/>
      <c r="M1651" s="127"/>
    </row>
    <row r="1652" spans="1:13">
      <c r="A1652" s="118">
        <v>1819</v>
      </c>
      <c r="B1652" s="53" t="s">
        <v>158</v>
      </c>
      <c r="C1652" s="83">
        <v>1835</v>
      </c>
      <c r="D1652" s="123">
        <v>40390</v>
      </c>
      <c r="E1652" s="198">
        <f>VLOOKUP(A1652,'Membership Details'!C:J,8,FALSE)</f>
        <v>39707</v>
      </c>
      <c r="F1652" s="198" t="b">
        <f t="shared" si="25"/>
        <v>1</v>
      </c>
      <c r="G1652">
        <v>836</v>
      </c>
      <c r="H1652" s="119"/>
      <c r="I1652" s="119"/>
      <c r="J1652" s="119"/>
      <c r="K1652" s="119"/>
      <c r="L1652" s="53"/>
      <c r="M1652" s="127"/>
    </row>
    <row r="1653" spans="1:13">
      <c r="A1653" s="118">
        <v>1820</v>
      </c>
      <c r="B1653" s="53" t="s">
        <v>158</v>
      </c>
      <c r="C1653" s="83">
        <v>1836</v>
      </c>
      <c r="D1653" s="123">
        <v>40390</v>
      </c>
      <c r="E1653" s="198">
        <f>VLOOKUP(A1653,'Membership Details'!C:J,8,FALSE)</f>
        <v>39707</v>
      </c>
      <c r="F1653" s="198" t="b">
        <f t="shared" si="25"/>
        <v>1</v>
      </c>
      <c r="G1653">
        <v>651</v>
      </c>
      <c r="H1653" s="119"/>
      <c r="I1653" s="119"/>
      <c r="J1653" s="119"/>
      <c r="K1653" s="119"/>
      <c r="L1653" s="53"/>
      <c r="M1653" s="127"/>
    </row>
    <row r="1654" spans="1:13">
      <c r="A1654" s="118">
        <v>1821</v>
      </c>
      <c r="B1654" s="53" t="s">
        <v>158</v>
      </c>
      <c r="C1654" s="83">
        <v>1837</v>
      </c>
      <c r="D1654" s="123">
        <v>40390</v>
      </c>
      <c r="E1654" s="198">
        <f>VLOOKUP(A1654,'Membership Details'!C:J,8,FALSE)</f>
        <v>39707</v>
      </c>
      <c r="F1654" s="198" t="b">
        <f t="shared" si="25"/>
        <v>1</v>
      </c>
      <c r="G1654">
        <v>1684</v>
      </c>
      <c r="H1654" s="119"/>
      <c r="I1654" s="119"/>
      <c r="J1654" s="119"/>
      <c r="K1654" s="119"/>
      <c r="L1654" s="53"/>
      <c r="M1654" s="127"/>
    </row>
    <row r="1655" spans="1:13">
      <c r="A1655" s="118">
        <v>1822</v>
      </c>
      <c r="B1655" s="53" t="s">
        <v>158</v>
      </c>
      <c r="C1655" s="83">
        <v>1838</v>
      </c>
      <c r="D1655" s="123">
        <v>40390</v>
      </c>
      <c r="E1655" s="198">
        <f>VLOOKUP(A1655,'Membership Details'!C:J,8,FALSE)</f>
        <v>39707</v>
      </c>
      <c r="F1655" s="198" t="b">
        <f t="shared" si="25"/>
        <v>1</v>
      </c>
      <c r="G1655">
        <v>980</v>
      </c>
      <c r="H1655" s="119"/>
      <c r="I1655" s="119"/>
      <c r="J1655" s="119"/>
      <c r="K1655" s="119"/>
      <c r="L1655" s="53"/>
      <c r="M1655" s="127"/>
    </row>
    <row r="1656" spans="1:13">
      <c r="A1656" s="118">
        <v>1823</v>
      </c>
      <c r="B1656" s="53" t="s">
        <v>158</v>
      </c>
      <c r="C1656" s="83">
        <v>1839</v>
      </c>
      <c r="D1656" s="123">
        <v>40390</v>
      </c>
      <c r="E1656" s="198">
        <f>VLOOKUP(A1656,'Membership Details'!C:J,8,FALSE)</f>
        <v>39707</v>
      </c>
      <c r="F1656" s="198" t="b">
        <f t="shared" si="25"/>
        <v>1</v>
      </c>
      <c r="G1656">
        <v>629.25</v>
      </c>
      <c r="H1656" s="119"/>
      <c r="I1656" s="119"/>
      <c r="J1656" s="119"/>
      <c r="K1656" s="119"/>
      <c r="L1656" s="53"/>
      <c r="M1656" s="127"/>
    </row>
    <row r="1657" spans="1:13">
      <c r="A1657" s="118">
        <v>1824</v>
      </c>
      <c r="B1657" s="53" t="s">
        <v>158</v>
      </c>
      <c r="C1657" s="83">
        <v>1840</v>
      </c>
      <c r="D1657" s="123">
        <v>40390</v>
      </c>
      <c r="E1657" s="198">
        <f>VLOOKUP(A1657,'Membership Details'!C:J,8,FALSE)</f>
        <v>39707</v>
      </c>
      <c r="F1657" s="198" t="b">
        <f t="shared" si="25"/>
        <v>1</v>
      </c>
      <c r="G1657">
        <v>1198</v>
      </c>
      <c r="H1657" s="119"/>
      <c r="I1657" s="119"/>
      <c r="J1657" s="119"/>
      <c r="K1657" s="119"/>
      <c r="L1657" s="53"/>
      <c r="M1657" s="127"/>
    </row>
    <row r="1658" spans="1:13">
      <c r="A1658" s="118">
        <v>1825</v>
      </c>
      <c r="B1658" s="53" t="s">
        <v>158</v>
      </c>
      <c r="C1658" s="83">
        <v>1841</v>
      </c>
      <c r="D1658" s="123">
        <v>40390</v>
      </c>
      <c r="E1658" s="198">
        <f>VLOOKUP(A1658,'Membership Details'!C:J,8,FALSE)</f>
        <v>39707</v>
      </c>
      <c r="F1658" s="198" t="b">
        <f t="shared" si="25"/>
        <v>1</v>
      </c>
      <c r="G1658">
        <v>826</v>
      </c>
      <c r="H1658" s="119"/>
      <c r="I1658" s="119"/>
      <c r="J1658" s="119"/>
      <c r="K1658" s="119"/>
      <c r="L1658" s="53"/>
      <c r="M1658" s="127"/>
    </row>
    <row r="1659" spans="1:13">
      <c r="A1659" s="118">
        <v>1826</v>
      </c>
      <c r="B1659" s="53" t="s">
        <v>158</v>
      </c>
      <c r="C1659" s="83">
        <v>1842</v>
      </c>
      <c r="D1659" s="123">
        <v>40390</v>
      </c>
      <c r="E1659" s="198">
        <f>VLOOKUP(A1659,'Membership Details'!C:J,8,FALSE)</f>
        <v>39707</v>
      </c>
      <c r="F1659" s="198" t="b">
        <f t="shared" si="25"/>
        <v>1</v>
      </c>
      <c r="G1659">
        <v>847</v>
      </c>
      <c r="H1659" s="119"/>
      <c r="I1659" s="119"/>
      <c r="J1659" s="119"/>
      <c r="K1659" s="119"/>
      <c r="L1659" s="53"/>
      <c r="M1659" s="127"/>
    </row>
    <row r="1660" spans="1:13">
      <c r="A1660" s="118">
        <v>1827</v>
      </c>
      <c r="B1660" s="53" t="s">
        <v>158</v>
      </c>
      <c r="C1660" s="83">
        <v>1843</v>
      </c>
      <c r="D1660" s="123">
        <v>40390</v>
      </c>
      <c r="E1660" s="198">
        <f>VLOOKUP(A1660,'Membership Details'!C:J,8,FALSE)</f>
        <v>39707</v>
      </c>
      <c r="F1660" s="198" t="b">
        <f t="shared" si="25"/>
        <v>1</v>
      </c>
      <c r="G1660">
        <v>724</v>
      </c>
      <c r="H1660" s="119"/>
      <c r="I1660" s="119"/>
      <c r="J1660" s="119"/>
      <c r="K1660" s="119"/>
      <c r="L1660" s="53"/>
      <c r="M1660" s="127"/>
    </row>
    <row r="1661" spans="1:13">
      <c r="A1661" s="118">
        <v>1828</v>
      </c>
      <c r="B1661" s="53" t="s">
        <v>158</v>
      </c>
      <c r="C1661" s="83">
        <v>1844</v>
      </c>
      <c r="D1661" s="123">
        <v>40390</v>
      </c>
      <c r="E1661" s="198">
        <f>VLOOKUP(A1661,'Membership Details'!C:J,8,FALSE)</f>
        <v>39707</v>
      </c>
      <c r="F1661" s="198" t="b">
        <f t="shared" si="25"/>
        <v>1</v>
      </c>
      <c r="G1661">
        <v>824</v>
      </c>
      <c r="H1661" s="119"/>
      <c r="I1661" s="119"/>
      <c r="J1661" s="119"/>
      <c r="K1661" s="119"/>
      <c r="L1661" s="53"/>
      <c r="M1661" s="127"/>
    </row>
    <row r="1662" spans="1:13">
      <c r="A1662" s="118">
        <v>1829</v>
      </c>
      <c r="B1662" s="53" t="s">
        <v>158</v>
      </c>
      <c r="C1662" s="83">
        <v>1845</v>
      </c>
      <c r="D1662" s="123">
        <v>40390</v>
      </c>
      <c r="E1662" s="198">
        <f>VLOOKUP(A1662,'Membership Details'!C:J,8,FALSE)</f>
        <v>39707</v>
      </c>
      <c r="F1662" s="198" t="b">
        <f t="shared" si="25"/>
        <v>1</v>
      </c>
      <c r="G1662">
        <v>824</v>
      </c>
      <c r="H1662" s="119"/>
      <c r="I1662" s="119"/>
      <c r="J1662" s="119"/>
      <c r="K1662" s="119"/>
      <c r="L1662" s="53"/>
      <c r="M1662" s="127"/>
    </row>
    <row r="1663" spans="1:13">
      <c r="A1663" s="118">
        <v>1830</v>
      </c>
      <c r="B1663" s="53" t="s">
        <v>158</v>
      </c>
      <c r="C1663" s="83">
        <v>1846</v>
      </c>
      <c r="D1663" s="123">
        <v>40390</v>
      </c>
      <c r="E1663" s="198">
        <f>VLOOKUP(A1663,'Membership Details'!C:J,8,FALSE)</f>
        <v>39707</v>
      </c>
      <c r="F1663" s="198" t="b">
        <f t="shared" si="25"/>
        <v>1</v>
      </c>
      <c r="G1663">
        <v>1161</v>
      </c>
      <c r="H1663" s="119"/>
      <c r="I1663" s="119"/>
      <c r="J1663" s="119"/>
      <c r="K1663" s="119"/>
      <c r="L1663" s="53"/>
      <c r="M1663" s="127"/>
    </row>
    <row r="1664" spans="1:13">
      <c r="A1664" s="118">
        <v>1831</v>
      </c>
      <c r="B1664" s="53" t="s">
        <v>158</v>
      </c>
      <c r="C1664" s="83">
        <v>1847</v>
      </c>
      <c r="D1664" s="123">
        <v>40390</v>
      </c>
      <c r="E1664" s="198">
        <f>VLOOKUP(A1664,'Membership Details'!C:J,8,FALSE)</f>
        <v>39707</v>
      </c>
      <c r="F1664" s="198" t="b">
        <f t="shared" si="25"/>
        <v>1</v>
      </c>
      <c r="G1664">
        <v>725</v>
      </c>
      <c r="H1664" s="119"/>
      <c r="I1664" s="119"/>
      <c r="J1664" s="119"/>
      <c r="K1664" s="119"/>
      <c r="L1664" s="53"/>
      <c r="M1664" s="127"/>
    </row>
    <row r="1665" spans="1:13">
      <c r="A1665" s="118">
        <v>1832</v>
      </c>
      <c r="B1665" s="53" t="s">
        <v>158</v>
      </c>
      <c r="C1665" s="83">
        <v>1848</v>
      </c>
      <c r="D1665" s="123">
        <v>40390</v>
      </c>
      <c r="E1665" s="198">
        <f>VLOOKUP(A1665,'Membership Details'!C:J,8,FALSE)</f>
        <v>39707</v>
      </c>
      <c r="F1665" s="198" t="b">
        <f t="shared" si="25"/>
        <v>1</v>
      </c>
      <c r="G1665">
        <v>1621</v>
      </c>
      <c r="H1665" s="119"/>
      <c r="I1665" s="119"/>
      <c r="J1665" s="119"/>
      <c r="K1665" s="119"/>
      <c r="L1665" s="53"/>
      <c r="M1665" s="127"/>
    </row>
    <row r="1666" spans="1:13">
      <c r="A1666" s="118">
        <v>1833</v>
      </c>
      <c r="B1666" s="53" t="s">
        <v>158</v>
      </c>
      <c r="C1666" s="83">
        <v>1849</v>
      </c>
      <c r="D1666" s="123">
        <v>40390</v>
      </c>
      <c r="E1666" s="198">
        <f>VLOOKUP(A1666,'Membership Details'!C:J,8,FALSE)</f>
        <v>39707</v>
      </c>
      <c r="F1666" s="198" t="b">
        <f t="shared" si="25"/>
        <v>1</v>
      </c>
      <c r="G1666">
        <v>330</v>
      </c>
      <c r="H1666" s="119"/>
      <c r="I1666" s="119"/>
      <c r="J1666" s="119"/>
      <c r="K1666" s="119"/>
      <c r="L1666" s="53"/>
      <c r="M1666" s="127"/>
    </row>
    <row r="1667" spans="1:13">
      <c r="A1667" s="118">
        <v>1834</v>
      </c>
      <c r="B1667" s="53" t="s">
        <v>158</v>
      </c>
      <c r="C1667" s="83">
        <v>1850</v>
      </c>
      <c r="D1667" s="123">
        <v>40390</v>
      </c>
      <c r="E1667" s="198">
        <f>VLOOKUP(A1667,'Membership Details'!C:J,8,FALSE)</f>
        <v>39707</v>
      </c>
      <c r="F1667" s="198" t="b">
        <f t="shared" ref="F1667:F1730" si="26">D1667&gt;=E1667</f>
        <v>1</v>
      </c>
      <c r="G1667">
        <v>413</v>
      </c>
      <c r="H1667" s="119"/>
      <c r="I1667" s="119"/>
      <c r="J1667" s="119"/>
      <c r="K1667" s="119"/>
      <c r="L1667" s="53"/>
      <c r="M1667" s="127"/>
    </row>
    <row r="1668" spans="1:13">
      <c r="A1668" s="118">
        <v>1835</v>
      </c>
      <c r="B1668" s="53" t="s">
        <v>158</v>
      </c>
      <c r="C1668" s="83">
        <v>1851</v>
      </c>
      <c r="D1668" s="123">
        <v>40390</v>
      </c>
      <c r="E1668" s="198">
        <f>VLOOKUP(A1668,'Membership Details'!C:J,8,FALSE)</f>
        <v>39707</v>
      </c>
      <c r="F1668" s="198" t="b">
        <f t="shared" si="26"/>
        <v>1</v>
      </c>
      <c r="G1668">
        <v>413</v>
      </c>
      <c r="H1668" s="119"/>
      <c r="I1668" s="119"/>
      <c r="J1668" s="119"/>
      <c r="K1668" s="119"/>
      <c r="L1668" s="53"/>
      <c r="M1668" s="127"/>
    </row>
    <row r="1669" spans="1:13">
      <c r="A1669" s="118">
        <v>1837</v>
      </c>
      <c r="B1669" s="53" t="s">
        <v>158</v>
      </c>
      <c r="C1669" s="83">
        <v>1853</v>
      </c>
      <c r="D1669" s="123">
        <v>40390</v>
      </c>
      <c r="E1669" s="198">
        <f>VLOOKUP(A1669,'Membership Details'!C:J,8,FALSE)</f>
        <v>39707</v>
      </c>
      <c r="F1669" s="198" t="b">
        <f t="shared" si="26"/>
        <v>1</v>
      </c>
      <c r="G1669">
        <v>1542.75</v>
      </c>
      <c r="H1669" s="119"/>
      <c r="I1669" s="119"/>
      <c r="J1669" s="119"/>
      <c r="K1669" s="119"/>
      <c r="L1669" s="53"/>
      <c r="M1669" s="127"/>
    </row>
    <row r="1670" spans="1:13">
      <c r="A1670" s="118">
        <v>1838</v>
      </c>
      <c r="B1670" s="53" t="s">
        <v>158</v>
      </c>
      <c r="C1670" s="83">
        <v>1854</v>
      </c>
      <c r="D1670" s="123">
        <v>40390</v>
      </c>
      <c r="E1670" s="198">
        <f>VLOOKUP(A1670,'Membership Details'!C:J,8,FALSE)</f>
        <v>39707</v>
      </c>
      <c r="F1670" s="198" t="b">
        <f t="shared" si="26"/>
        <v>1</v>
      </c>
      <c r="G1670">
        <v>1535</v>
      </c>
      <c r="H1670" s="119"/>
      <c r="I1670" s="119"/>
      <c r="J1670" s="119"/>
      <c r="K1670" s="119"/>
      <c r="L1670" s="53"/>
      <c r="M1670" s="127"/>
    </row>
    <row r="1671" spans="1:13">
      <c r="A1671" s="118">
        <v>1839</v>
      </c>
      <c r="B1671" s="53" t="s">
        <v>158</v>
      </c>
      <c r="C1671" s="83">
        <v>1855</v>
      </c>
      <c r="D1671" s="123">
        <v>40390</v>
      </c>
      <c r="E1671" s="198">
        <f>VLOOKUP(A1671,'Membership Details'!C:J,8,FALSE)</f>
        <v>39672</v>
      </c>
      <c r="F1671" s="198" t="b">
        <f t="shared" si="26"/>
        <v>1</v>
      </c>
      <c r="G1671">
        <v>1510</v>
      </c>
      <c r="H1671" s="119"/>
      <c r="I1671" s="119"/>
      <c r="J1671" s="119"/>
      <c r="K1671" s="119"/>
      <c r="L1671" s="53"/>
      <c r="M1671" s="127"/>
    </row>
    <row r="1672" spans="1:13">
      <c r="A1672" s="118">
        <v>44</v>
      </c>
      <c r="B1672" s="53" t="s">
        <v>158</v>
      </c>
      <c r="C1672" s="83">
        <v>1856</v>
      </c>
      <c r="D1672" s="123">
        <v>40390</v>
      </c>
      <c r="E1672" s="198">
        <f>VLOOKUP(A1672,'Membership Details'!C:J,8,FALSE)</f>
        <v>36982</v>
      </c>
      <c r="F1672" s="198" t="b">
        <f t="shared" si="26"/>
        <v>1</v>
      </c>
      <c r="G1672">
        <v>132</v>
      </c>
      <c r="H1672" s="119"/>
      <c r="I1672" s="119"/>
      <c r="J1672" s="119"/>
      <c r="K1672" s="119"/>
      <c r="L1672" s="53"/>
      <c r="M1672" s="127"/>
    </row>
    <row r="1673" spans="1:13">
      <c r="A1673" s="118">
        <v>1841</v>
      </c>
      <c r="B1673" s="53" t="s">
        <v>158</v>
      </c>
      <c r="C1673" s="83">
        <v>1857</v>
      </c>
      <c r="D1673" s="123">
        <v>40390</v>
      </c>
      <c r="E1673" s="198">
        <f>VLOOKUP(A1673,'Membership Details'!C:J,8,FALSE)</f>
        <v>39531</v>
      </c>
      <c r="F1673" s="198" t="b">
        <f t="shared" si="26"/>
        <v>1</v>
      </c>
      <c r="G1673">
        <v>1933</v>
      </c>
      <c r="H1673" s="119"/>
      <c r="I1673" s="119"/>
      <c r="J1673" s="119"/>
      <c r="K1673" s="119"/>
      <c r="L1673" s="53"/>
      <c r="M1673" s="127"/>
    </row>
    <row r="1674" spans="1:13">
      <c r="A1674" s="118">
        <v>1842</v>
      </c>
      <c r="B1674" s="53" t="s">
        <v>158</v>
      </c>
      <c r="C1674" s="83">
        <v>1858</v>
      </c>
      <c r="D1674" s="123">
        <v>40390</v>
      </c>
      <c r="E1674" s="198">
        <f>VLOOKUP(A1674,'Membership Details'!C:J,8,FALSE)</f>
        <v>38621</v>
      </c>
      <c r="F1674" s="198" t="b">
        <f t="shared" si="26"/>
        <v>1</v>
      </c>
      <c r="G1674">
        <v>5009</v>
      </c>
      <c r="H1674" s="119"/>
      <c r="I1674" s="119"/>
      <c r="J1674" s="119"/>
      <c r="K1674" s="119"/>
      <c r="L1674" s="53"/>
      <c r="M1674" s="127"/>
    </row>
    <row r="1675" spans="1:13">
      <c r="A1675" s="118">
        <v>1843</v>
      </c>
      <c r="B1675" s="53" t="s">
        <v>158</v>
      </c>
      <c r="C1675" s="83">
        <v>1859</v>
      </c>
      <c r="D1675" s="123">
        <v>40390</v>
      </c>
      <c r="E1675" s="198">
        <f>VLOOKUP(A1675,'Membership Details'!C:J,8,FALSE)</f>
        <v>36982</v>
      </c>
      <c r="F1675" s="198" t="b">
        <f t="shared" si="26"/>
        <v>1</v>
      </c>
      <c r="G1675">
        <v>2166</v>
      </c>
      <c r="H1675" s="119"/>
      <c r="I1675" s="119"/>
      <c r="J1675" s="119"/>
      <c r="K1675" s="119"/>
      <c r="L1675" s="53"/>
      <c r="M1675" s="127"/>
    </row>
    <row r="1676" spans="1:13">
      <c r="A1676" s="118">
        <v>1844</v>
      </c>
      <c r="B1676" s="53" t="s">
        <v>158</v>
      </c>
      <c r="C1676" s="83">
        <v>1860</v>
      </c>
      <c r="D1676" s="123">
        <v>40390</v>
      </c>
      <c r="E1676" s="198">
        <f>VLOOKUP(A1676,'Membership Details'!C:J,8,FALSE)</f>
        <v>39707</v>
      </c>
      <c r="F1676" s="198" t="b">
        <f t="shared" si="26"/>
        <v>1</v>
      </c>
      <c r="G1676">
        <v>626</v>
      </c>
      <c r="H1676" s="119"/>
      <c r="I1676" s="119"/>
      <c r="J1676" s="119"/>
      <c r="K1676" s="119"/>
      <c r="L1676" s="53"/>
      <c r="M1676" s="127"/>
    </row>
    <row r="1677" spans="1:13">
      <c r="A1677" s="118">
        <v>1845</v>
      </c>
      <c r="B1677" s="53" t="s">
        <v>158</v>
      </c>
      <c r="C1677" s="83">
        <v>1861</v>
      </c>
      <c r="D1677" s="123">
        <v>40390</v>
      </c>
      <c r="E1677" s="198">
        <f>VLOOKUP(A1677,'Membership Details'!C:J,8,FALSE)</f>
        <v>39707</v>
      </c>
      <c r="F1677" s="198" t="b">
        <f t="shared" si="26"/>
        <v>1</v>
      </c>
      <c r="G1677">
        <v>337</v>
      </c>
      <c r="H1677" s="119"/>
      <c r="I1677" s="119"/>
      <c r="J1677" s="119"/>
      <c r="K1677" s="119"/>
      <c r="L1677" s="53"/>
      <c r="M1677" s="127"/>
    </row>
    <row r="1678" spans="1:13">
      <c r="A1678" s="118">
        <v>1846</v>
      </c>
      <c r="B1678" s="53" t="s">
        <v>158</v>
      </c>
      <c r="C1678" s="83">
        <v>1862</v>
      </c>
      <c r="D1678" s="123">
        <v>40390</v>
      </c>
      <c r="E1678" s="198">
        <f>VLOOKUP(A1678,'Membership Details'!C:J,8,FALSE)</f>
        <v>39837</v>
      </c>
      <c r="F1678" s="198" t="b">
        <f t="shared" si="26"/>
        <v>1</v>
      </c>
      <c r="G1678">
        <v>1338</v>
      </c>
      <c r="H1678" s="119"/>
      <c r="I1678" s="119"/>
      <c r="J1678" s="119"/>
      <c r="K1678" s="119"/>
      <c r="L1678" s="53"/>
      <c r="M1678" s="127"/>
    </row>
    <row r="1679" spans="1:13">
      <c r="A1679" s="118">
        <v>1847</v>
      </c>
      <c r="B1679" s="53" t="s">
        <v>158</v>
      </c>
      <c r="C1679" s="83">
        <v>1863</v>
      </c>
      <c r="D1679" s="123">
        <v>40390</v>
      </c>
      <c r="E1679" s="198">
        <f>VLOOKUP(A1679,'Membership Details'!C:J,8,FALSE)</f>
        <v>39837</v>
      </c>
      <c r="F1679" s="198" t="b">
        <f t="shared" si="26"/>
        <v>1</v>
      </c>
      <c r="G1679">
        <v>1940</v>
      </c>
      <c r="H1679" s="119"/>
      <c r="I1679" s="119"/>
      <c r="J1679" s="119"/>
      <c r="K1679" s="119"/>
      <c r="L1679" s="53"/>
      <c r="M1679" s="127"/>
    </row>
    <row r="1680" spans="1:13">
      <c r="A1680" s="118">
        <v>1848</v>
      </c>
      <c r="B1680" s="53" t="s">
        <v>158</v>
      </c>
      <c r="C1680" s="83">
        <v>1864</v>
      </c>
      <c r="D1680" s="123">
        <v>40390</v>
      </c>
      <c r="E1680" s="198">
        <f>VLOOKUP(A1680,'Membership Details'!C:J,8,FALSE)</f>
        <v>40137</v>
      </c>
      <c r="F1680" s="198" t="b">
        <f t="shared" si="26"/>
        <v>1</v>
      </c>
      <c r="G1680">
        <v>981</v>
      </c>
      <c r="H1680" s="119"/>
      <c r="I1680" s="119"/>
      <c r="J1680" s="119"/>
      <c r="K1680" s="119"/>
      <c r="L1680" s="53"/>
      <c r="M1680" s="127"/>
    </row>
    <row r="1681" spans="1:13">
      <c r="A1681" s="118">
        <v>1849</v>
      </c>
      <c r="B1681" s="53" t="s">
        <v>158</v>
      </c>
      <c r="C1681" s="83">
        <v>1865</v>
      </c>
      <c r="D1681" s="123">
        <v>40390</v>
      </c>
      <c r="E1681" s="198">
        <f>VLOOKUP(A1681,'Membership Details'!C:J,8,FALSE)</f>
        <v>40149</v>
      </c>
      <c r="F1681" s="198" t="b">
        <f t="shared" si="26"/>
        <v>1</v>
      </c>
      <c r="G1681">
        <v>2580</v>
      </c>
      <c r="H1681" s="119"/>
      <c r="I1681" s="119"/>
      <c r="J1681" s="119"/>
      <c r="K1681" s="119"/>
      <c r="L1681" s="53"/>
      <c r="M1681" s="127"/>
    </row>
    <row r="1682" spans="1:13">
      <c r="A1682" s="118">
        <v>1850</v>
      </c>
      <c r="B1682" s="53" t="s">
        <v>158</v>
      </c>
      <c r="C1682" s="83">
        <v>1866</v>
      </c>
      <c r="D1682" s="123">
        <v>40390</v>
      </c>
      <c r="E1682" s="198">
        <f>VLOOKUP(A1682,'Membership Details'!C:J,8,FALSE)</f>
        <v>40051</v>
      </c>
      <c r="F1682" s="198" t="b">
        <f t="shared" si="26"/>
        <v>1</v>
      </c>
      <c r="G1682">
        <v>401</v>
      </c>
      <c r="H1682" s="119"/>
      <c r="I1682" s="119"/>
      <c r="J1682" s="119"/>
      <c r="K1682" s="119"/>
      <c r="L1682" s="53"/>
      <c r="M1682" s="127"/>
    </row>
    <row r="1683" spans="1:13">
      <c r="A1683" s="118">
        <v>1851</v>
      </c>
      <c r="B1683" s="53" t="s">
        <v>158</v>
      </c>
      <c r="C1683" s="83">
        <v>1867</v>
      </c>
      <c r="D1683" s="123">
        <v>40390</v>
      </c>
      <c r="E1683" s="198">
        <f>VLOOKUP(A1683,'Membership Details'!C:J,8,FALSE)</f>
        <v>40109</v>
      </c>
      <c r="F1683" s="198" t="b">
        <f t="shared" si="26"/>
        <v>1</v>
      </c>
      <c r="G1683">
        <v>981</v>
      </c>
      <c r="H1683" s="119"/>
      <c r="I1683" s="119"/>
      <c r="J1683" s="119"/>
      <c r="K1683" s="119"/>
      <c r="L1683" s="53"/>
      <c r="M1683" s="127"/>
    </row>
    <row r="1684" spans="1:13">
      <c r="A1684" s="118">
        <v>1852</v>
      </c>
      <c r="B1684" s="53" t="s">
        <v>158</v>
      </c>
      <c r="C1684" s="83">
        <v>1868</v>
      </c>
      <c r="D1684" s="123">
        <v>40390</v>
      </c>
      <c r="E1684" s="198">
        <f>VLOOKUP(A1684,'Membership Details'!C:J,8,FALSE)</f>
        <v>37866</v>
      </c>
      <c r="F1684" s="198" t="b">
        <f t="shared" si="26"/>
        <v>1</v>
      </c>
      <c r="G1684">
        <v>17393</v>
      </c>
      <c r="H1684" s="119"/>
      <c r="I1684" s="119"/>
      <c r="J1684" s="119"/>
      <c r="K1684" s="119"/>
      <c r="L1684" s="53"/>
      <c r="M1684" s="127"/>
    </row>
    <row r="1685" spans="1:13">
      <c r="A1685" s="118">
        <v>1853</v>
      </c>
      <c r="B1685" s="53" t="s">
        <v>158</v>
      </c>
      <c r="C1685" s="83">
        <v>1869</v>
      </c>
      <c r="D1685" s="123">
        <v>40390</v>
      </c>
      <c r="E1685" s="198">
        <f>VLOOKUP(A1685,'Membership Details'!C:J,8,FALSE)</f>
        <v>39956</v>
      </c>
      <c r="F1685" s="198" t="b">
        <f t="shared" si="26"/>
        <v>1</v>
      </c>
      <c r="G1685">
        <v>380</v>
      </c>
      <c r="H1685" s="119"/>
      <c r="I1685" s="119"/>
      <c r="J1685" s="119"/>
      <c r="K1685" s="119"/>
      <c r="L1685" s="53"/>
      <c r="M1685" s="127"/>
    </row>
    <row r="1686" spans="1:13">
      <c r="A1686" s="118">
        <v>1854</v>
      </c>
      <c r="B1686" s="53" t="s">
        <v>158</v>
      </c>
      <c r="C1686" s="83">
        <v>1870</v>
      </c>
      <c r="D1686" s="123">
        <v>40390</v>
      </c>
      <c r="E1686" s="198">
        <f>VLOOKUP(A1686,'Membership Details'!C:J,8,FALSE)</f>
        <v>39956</v>
      </c>
      <c r="F1686" s="198" t="b">
        <f t="shared" si="26"/>
        <v>1</v>
      </c>
      <c r="G1686">
        <v>313</v>
      </c>
      <c r="H1686" s="119"/>
      <c r="I1686" s="119"/>
      <c r="J1686" s="119"/>
      <c r="K1686" s="119"/>
      <c r="L1686" s="53"/>
      <c r="M1686" s="127"/>
    </row>
    <row r="1687" spans="1:13">
      <c r="A1687" s="118">
        <v>1855</v>
      </c>
      <c r="B1687" s="53" t="s">
        <v>158</v>
      </c>
      <c r="C1687" s="83">
        <v>1871</v>
      </c>
      <c r="D1687" s="123">
        <v>40390</v>
      </c>
      <c r="E1687" s="198">
        <f>VLOOKUP(A1687,'Membership Details'!C:J,8,FALSE)</f>
        <v>40009</v>
      </c>
      <c r="F1687" s="198" t="b">
        <f t="shared" si="26"/>
        <v>1</v>
      </c>
      <c r="G1687">
        <v>794</v>
      </c>
      <c r="H1687" s="119"/>
      <c r="I1687" s="119"/>
      <c r="J1687" s="119"/>
      <c r="K1687" s="119"/>
      <c r="L1687" s="53"/>
      <c r="M1687" s="127"/>
    </row>
    <row r="1688" spans="1:13">
      <c r="A1688" s="118">
        <v>1856</v>
      </c>
      <c r="B1688" s="53" t="s">
        <v>158</v>
      </c>
      <c r="C1688" s="83">
        <v>1872</v>
      </c>
      <c r="D1688" s="123">
        <v>40390</v>
      </c>
      <c r="E1688" s="198">
        <f>VLOOKUP(A1688,'Membership Details'!C:J,8,FALSE)</f>
        <v>40009</v>
      </c>
      <c r="F1688" s="198" t="b">
        <f t="shared" si="26"/>
        <v>1</v>
      </c>
      <c r="G1688">
        <v>470</v>
      </c>
      <c r="H1688" s="119"/>
      <c r="I1688" s="119"/>
      <c r="J1688" s="119"/>
      <c r="K1688" s="119"/>
      <c r="L1688" s="53"/>
      <c r="M1688" s="127"/>
    </row>
    <row r="1689" spans="1:13">
      <c r="A1689" s="118">
        <v>1857</v>
      </c>
      <c r="B1689" s="53" t="s">
        <v>158</v>
      </c>
      <c r="C1689" s="83">
        <v>1873</v>
      </c>
      <c r="D1689" s="123">
        <v>40390</v>
      </c>
      <c r="E1689" s="198">
        <f>VLOOKUP(A1689,'Membership Details'!C:J,8,FALSE)</f>
        <v>39991</v>
      </c>
      <c r="F1689" s="198" t="b">
        <f t="shared" si="26"/>
        <v>1</v>
      </c>
      <c r="G1689">
        <v>666</v>
      </c>
      <c r="H1689" s="119"/>
      <c r="I1689" s="119"/>
      <c r="J1689" s="119"/>
      <c r="K1689" s="119"/>
      <c r="L1689" s="53"/>
      <c r="M1689" s="127"/>
    </row>
    <row r="1690" spans="1:13">
      <c r="A1690" s="118">
        <v>1858</v>
      </c>
      <c r="B1690" s="53" t="s">
        <v>158</v>
      </c>
      <c r="C1690" s="83">
        <v>1874</v>
      </c>
      <c r="D1690" s="123">
        <v>40390</v>
      </c>
      <c r="E1690" s="198">
        <f>VLOOKUP(A1690,'Membership Details'!C:J,8,FALSE)</f>
        <v>39707</v>
      </c>
      <c r="F1690" s="198" t="b">
        <f t="shared" si="26"/>
        <v>1</v>
      </c>
      <c r="G1690">
        <v>100</v>
      </c>
      <c r="H1690" s="119"/>
      <c r="I1690" s="119"/>
      <c r="J1690" s="119"/>
      <c r="K1690" s="119"/>
      <c r="L1690" s="53"/>
      <c r="M1690" s="127"/>
    </row>
    <row r="1691" spans="1:13">
      <c r="A1691" s="118">
        <v>1859</v>
      </c>
      <c r="B1691" s="53" t="s">
        <v>158</v>
      </c>
      <c r="C1691" s="83">
        <v>1875</v>
      </c>
      <c r="D1691" s="123">
        <v>40390</v>
      </c>
      <c r="E1691" s="198">
        <f>VLOOKUP(A1691,'Membership Details'!C:J,8,FALSE)</f>
        <v>39707</v>
      </c>
      <c r="F1691" s="198" t="b">
        <f t="shared" si="26"/>
        <v>1</v>
      </c>
      <c r="G1691">
        <v>821</v>
      </c>
      <c r="H1691" s="119"/>
      <c r="I1691" s="119"/>
      <c r="J1691" s="119"/>
      <c r="K1691" s="119"/>
      <c r="L1691" s="53"/>
      <c r="M1691" s="127"/>
    </row>
    <row r="1692" spans="1:13">
      <c r="A1692" s="118">
        <v>1860</v>
      </c>
      <c r="B1692" s="53" t="s">
        <v>158</v>
      </c>
      <c r="C1692" s="83">
        <v>1876</v>
      </c>
      <c r="D1692" s="123">
        <v>40390</v>
      </c>
      <c r="E1692" s="198">
        <f>VLOOKUP(A1692,'Membership Details'!C:J,8,FALSE)</f>
        <v>39707</v>
      </c>
      <c r="F1692" s="198" t="b">
        <f t="shared" si="26"/>
        <v>1</v>
      </c>
      <c r="G1692">
        <v>768</v>
      </c>
      <c r="H1692" s="119"/>
      <c r="I1692" s="119"/>
      <c r="J1692" s="119"/>
      <c r="K1692" s="119"/>
      <c r="L1692" s="53"/>
      <c r="M1692" s="127"/>
    </row>
    <row r="1693" spans="1:13">
      <c r="A1693" s="118">
        <v>1862</v>
      </c>
      <c r="B1693" s="53" t="s">
        <v>158</v>
      </c>
      <c r="C1693" s="83">
        <v>1878</v>
      </c>
      <c r="D1693" s="123">
        <v>40390</v>
      </c>
      <c r="E1693" s="198">
        <f>VLOOKUP(A1693,'Membership Details'!C:J,8,FALSE)</f>
        <v>39538</v>
      </c>
      <c r="F1693" s="198" t="b">
        <f t="shared" si="26"/>
        <v>1</v>
      </c>
      <c r="G1693">
        <v>683</v>
      </c>
      <c r="H1693" s="119"/>
      <c r="I1693" s="119"/>
      <c r="J1693" s="119"/>
      <c r="K1693" s="119"/>
      <c r="L1693" s="53"/>
      <c r="M1693" s="127"/>
    </row>
    <row r="1694" spans="1:13">
      <c r="A1694" s="118">
        <v>1863</v>
      </c>
      <c r="B1694" s="53" t="s">
        <v>158</v>
      </c>
      <c r="C1694" s="83">
        <v>1879</v>
      </c>
      <c r="D1694" s="123">
        <v>40390</v>
      </c>
      <c r="E1694" s="198">
        <f>VLOOKUP(A1694,'Membership Details'!C:J,8,FALSE)</f>
        <v>39538</v>
      </c>
      <c r="F1694" s="198" t="b">
        <f t="shared" si="26"/>
        <v>1</v>
      </c>
      <c r="G1694">
        <v>55</v>
      </c>
      <c r="H1694" s="119"/>
      <c r="I1694" s="119"/>
      <c r="J1694" s="119"/>
      <c r="K1694" s="119"/>
      <c r="L1694" s="53"/>
      <c r="M1694" s="127"/>
    </row>
    <row r="1695" spans="1:13">
      <c r="A1695" s="118">
        <v>2555</v>
      </c>
      <c r="B1695" s="53" t="s">
        <v>158</v>
      </c>
      <c r="C1695" s="83">
        <v>1880</v>
      </c>
      <c r="D1695" s="123">
        <v>40390</v>
      </c>
      <c r="E1695" s="198">
        <f>VLOOKUP(A1695,'Membership Details'!C:J,8,FALSE)</f>
        <v>38892</v>
      </c>
      <c r="F1695" s="198" t="b">
        <f t="shared" si="26"/>
        <v>1</v>
      </c>
      <c r="G1695">
        <v>324</v>
      </c>
      <c r="H1695" s="119"/>
      <c r="I1695" s="119"/>
      <c r="J1695" s="119"/>
      <c r="K1695" s="119"/>
      <c r="L1695" s="53"/>
      <c r="M1695" s="127"/>
    </row>
    <row r="1696" spans="1:13">
      <c r="A1696" s="118">
        <v>1865</v>
      </c>
      <c r="B1696" s="53" t="s">
        <v>158</v>
      </c>
      <c r="C1696" s="83">
        <v>1881</v>
      </c>
      <c r="D1696" s="123">
        <v>40390</v>
      </c>
      <c r="E1696" s="198">
        <f>VLOOKUP(A1696,'Membership Details'!C:J,8,FALSE)</f>
        <v>38352</v>
      </c>
      <c r="F1696" s="198" t="b">
        <f t="shared" si="26"/>
        <v>1</v>
      </c>
      <c r="G1696">
        <v>4305</v>
      </c>
      <c r="H1696" s="119"/>
      <c r="I1696" s="119"/>
      <c r="J1696" s="119"/>
      <c r="K1696" s="119"/>
      <c r="L1696" s="53"/>
      <c r="M1696" s="127"/>
    </row>
    <row r="1697" spans="1:13">
      <c r="A1697" s="118">
        <v>1866</v>
      </c>
      <c r="B1697" s="53" t="s">
        <v>158</v>
      </c>
      <c r="C1697" s="83">
        <v>1882</v>
      </c>
      <c r="D1697" s="123">
        <v>40390</v>
      </c>
      <c r="E1697" s="198">
        <f>VLOOKUP(A1697,'Membership Details'!C:J,8,FALSE)</f>
        <v>38352</v>
      </c>
      <c r="F1697" s="198" t="b">
        <f t="shared" si="26"/>
        <v>1</v>
      </c>
      <c r="G1697">
        <v>5273</v>
      </c>
      <c r="H1697" s="119"/>
      <c r="I1697" s="119"/>
      <c r="J1697" s="119"/>
      <c r="K1697" s="119"/>
      <c r="L1697" s="53"/>
      <c r="M1697" s="127"/>
    </row>
    <row r="1698" spans="1:13">
      <c r="A1698" s="118">
        <v>1867</v>
      </c>
      <c r="B1698" s="53" t="s">
        <v>158</v>
      </c>
      <c r="C1698" s="83">
        <v>1883</v>
      </c>
      <c r="D1698" s="123">
        <v>40390</v>
      </c>
      <c r="E1698" s="198">
        <f>VLOOKUP(A1698,'Membership Details'!C:J,8,FALSE)</f>
        <v>37986</v>
      </c>
      <c r="F1698" s="198" t="b">
        <f t="shared" si="26"/>
        <v>1</v>
      </c>
      <c r="G1698">
        <v>1851</v>
      </c>
      <c r="H1698" s="119"/>
      <c r="I1698" s="119"/>
      <c r="J1698" s="119"/>
      <c r="K1698" s="119"/>
      <c r="L1698" s="53"/>
      <c r="M1698" s="127"/>
    </row>
    <row r="1699" spans="1:13">
      <c r="A1699" s="118">
        <v>1868</v>
      </c>
      <c r="B1699" s="53" t="s">
        <v>158</v>
      </c>
      <c r="C1699" s="83">
        <v>1884</v>
      </c>
      <c r="D1699" s="123">
        <v>40390</v>
      </c>
      <c r="E1699" s="198">
        <f>VLOOKUP(A1699,'Membership Details'!C:J,8,FALSE)</f>
        <v>39707</v>
      </c>
      <c r="F1699" s="198" t="b">
        <f t="shared" si="26"/>
        <v>1</v>
      </c>
      <c r="G1699">
        <v>360</v>
      </c>
      <c r="H1699" s="119"/>
      <c r="I1699" s="119"/>
      <c r="J1699" s="119"/>
      <c r="K1699" s="119"/>
      <c r="L1699" s="53"/>
      <c r="M1699" s="127"/>
    </row>
    <row r="1700" spans="1:13">
      <c r="A1700" s="118">
        <v>1869</v>
      </c>
      <c r="B1700" s="53" t="s">
        <v>158</v>
      </c>
      <c r="C1700" s="83">
        <v>1885</v>
      </c>
      <c r="D1700" s="123">
        <v>40390</v>
      </c>
      <c r="E1700" s="198">
        <f>VLOOKUP(A1700,'Membership Details'!C:J,8,FALSE)</f>
        <v>40166</v>
      </c>
      <c r="F1700" s="198" t="b">
        <f t="shared" si="26"/>
        <v>1</v>
      </c>
      <c r="G1700">
        <v>24</v>
      </c>
      <c r="H1700" s="119"/>
      <c r="I1700" s="119"/>
      <c r="J1700" s="119"/>
      <c r="K1700" s="119"/>
      <c r="L1700" s="53"/>
      <c r="M1700" s="127"/>
    </row>
    <row r="1701" spans="1:13">
      <c r="A1701" s="118">
        <v>1870</v>
      </c>
      <c r="B1701" s="53" t="s">
        <v>158</v>
      </c>
      <c r="C1701" s="83">
        <v>1886</v>
      </c>
      <c r="D1701" s="123">
        <v>40390</v>
      </c>
      <c r="E1701" s="198">
        <f>VLOOKUP(A1701,'Membership Details'!C:J,8,FALSE)</f>
        <v>37986</v>
      </c>
      <c r="F1701" s="198" t="b">
        <f t="shared" si="26"/>
        <v>1</v>
      </c>
      <c r="G1701">
        <v>1098</v>
      </c>
      <c r="H1701" s="119"/>
      <c r="I1701" s="119"/>
      <c r="J1701" s="119"/>
      <c r="K1701" s="119"/>
      <c r="L1701" s="53"/>
      <c r="M1701" s="127"/>
    </row>
    <row r="1702" spans="1:13">
      <c r="A1702" s="118">
        <v>1871</v>
      </c>
      <c r="B1702" s="53" t="s">
        <v>158</v>
      </c>
      <c r="C1702" s="83">
        <v>1887</v>
      </c>
      <c r="D1702" s="123">
        <v>40390</v>
      </c>
      <c r="E1702" s="198">
        <f>VLOOKUP(A1702,'Membership Details'!C:J,8,FALSE)</f>
        <v>39707</v>
      </c>
      <c r="F1702" s="198" t="b">
        <f t="shared" si="26"/>
        <v>1</v>
      </c>
      <c r="G1702">
        <v>2091</v>
      </c>
      <c r="H1702" s="119"/>
      <c r="I1702" s="119"/>
      <c r="J1702" s="119"/>
      <c r="K1702" s="119"/>
      <c r="L1702" s="53"/>
      <c r="M1702" s="127"/>
    </row>
    <row r="1703" spans="1:13">
      <c r="A1703" s="118">
        <v>1872</v>
      </c>
      <c r="B1703" s="53" t="s">
        <v>158</v>
      </c>
      <c r="C1703" s="83">
        <v>1888</v>
      </c>
      <c r="D1703" s="123">
        <v>40390</v>
      </c>
      <c r="E1703" s="198">
        <f>VLOOKUP(A1703,'Membership Details'!C:J,8,FALSE)</f>
        <v>39707</v>
      </c>
      <c r="F1703" s="198" t="b">
        <f t="shared" si="26"/>
        <v>1</v>
      </c>
      <c r="G1703">
        <v>818</v>
      </c>
      <c r="H1703" s="119"/>
      <c r="I1703" s="119"/>
      <c r="J1703" s="119"/>
      <c r="K1703" s="119"/>
      <c r="L1703" s="53"/>
      <c r="M1703" s="127"/>
    </row>
    <row r="1704" spans="1:13">
      <c r="A1704" s="118">
        <v>1873</v>
      </c>
      <c r="B1704" s="53" t="s">
        <v>158</v>
      </c>
      <c r="C1704" s="83">
        <v>1889</v>
      </c>
      <c r="D1704" s="123">
        <v>40390</v>
      </c>
      <c r="E1704" s="198">
        <f>VLOOKUP(A1704,'Membership Details'!C:J,8,FALSE)</f>
        <v>39707</v>
      </c>
      <c r="F1704" s="198" t="b">
        <f t="shared" si="26"/>
        <v>1</v>
      </c>
      <c r="G1704">
        <v>439</v>
      </c>
      <c r="H1704" s="119"/>
      <c r="I1704" s="119"/>
      <c r="J1704" s="119"/>
      <c r="K1704" s="119"/>
      <c r="L1704" s="53"/>
      <c r="M1704" s="127"/>
    </row>
    <row r="1705" spans="1:13">
      <c r="A1705" s="118">
        <v>32</v>
      </c>
      <c r="B1705" s="53" t="s">
        <v>158</v>
      </c>
      <c r="C1705" s="83">
        <v>1890</v>
      </c>
      <c r="D1705" s="123">
        <v>40390</v>
      </c>
      <c r="E1705" s="198">
        <f>VLOOKUP(A1705,'Membership Details'!C:J,8,FALSE)</f>
        <v>36982</v>
      </c>
      <c r="F1705" s="198" t="b">
        <f t="shared" si="26"/>
        <v>1</v>
      </c>
      <c r="G1705">
        <v>2921</v>
      </c>
      <c r="H1705" s="119"/>
      <c r="I1705" s="119"/>
      <c r="J1705" s="119"/>
      <c r="K1705" s="119"/>
      <c r="L1705" s="53"/>
      <c r="M1705" s="127"/>
    </row>
    <row r="1706" spans="1:13">
      <c r="A1706" s="118">
        <v>1875</v>
      </c>
      <c r="B1706" s="53" t="s">
        <v>158</v>
      </c>
      <c r="C1706" s="83">
        <v>1891</v>
      </c>
      <c r="D1706" s="123">
        <v>40390</v>
      </c>
      <c r="E1706" s="198">
        <f>VLOOKUP(A1706,'Membership Details'!C:J,8,FALSE)</f>
        <v>39707</v>
      </c>
      <c r="F1706" s="198" t="b">
        <f t="shared" si="26"/>
        <v>1</v>
      </c>
      <c r="G1706">
        <v>1212</v>
      </c>
      <c r="H1706" s="119"/>
      <c r="I1706" s="119"/>
      <c r="J1706" s="119"/>
      <c r="K1706" s="119"/>
      <c r="L1706" s="53"/>
      <c r="M1706" s="127"/>
    </row>
    <row r="1707" spans="1:13">
      <c r="A1707" s="118">
        <v>1876</v>
      </c>
      <c r="B1707" s="53" t="s">
        <v>158</v>
      </c>
      <c r="C1707" s="83">
        <v>1892</v>
      </c>
      <c r="D1707" s="123">
        <v>40390</v>
      </c>
      <c r="E1707" s="198">
        <f>VLOOKUP(A1707,'Membership Details'!C:J,8,FALSE)</f>
        <v>40344</v>
      </c>
      <c r="F1707" s="198" t="b">
        <f t="shared" si="26"/>
        <v>1</v>
      </c>
      <c r="G1707">
        <v>809</v>
      </c>
      <c r="H1707" s="119"/>
      <c r="I1707" s="119"/>
      <c r="J1707" s="119"/>
      <c r="K1707" s="119"/>
      <c r="L1707" s="53"/>
      <c r="M1707" s="127"/>
    </row>
    <row r="1708" spans="1:13">
      <c r="A1708" s="118">
        <v>1878</v>
      </c>
      <c r="B1708" s="53" t="s">
        <v>158</v>
      </c>
      <c r="C1708" s="83">
        <v>1894</v>
      </c>
      <c r="D1708" s="123">
        <v>40390</v>
      </c>
      <c r="E1708" s="198">
        <f>VLOOKUP(A1708,'Membership Details'!C:J,8,FALSE)</f>
        <v>40350</v>
      </c>
      <c r="F1708" s="198" t="b">
        <f t="shared" si="26"/>
        <v>1</v>
      </c>
      <c r="G1708">
        <v>2183</v>
      </c>
      <c r="H1708" s="119"/>
      <c r="I1708" s="119"/>
      <c r="J1708" s="119"/>
      <c r="K1708" s="119"/>
      <c r="L1708" s="53"/>
      <c r="M1708" s="127"/>
    </row>
    <row r="1709" spans="1:13">
      <c r="A1709" s="118">
        <v>1879</v>
      </c>
      <c r="B1709" s="53" t="s">
        <v>158</v>
      </c>
      <c r="C1709" s="83">
        <v>1895</v>
      </c>
      <c r="D1709" s="123">
        <v>40390</v>
      </c>
      <c r="E1709" s="198">
        <f>VLOOKUP(A1709,'Membership Details'!C:J,8,FALSE)</f>
        <v>40355</v>
      </c>
      <c r="F1709" s="198" t="b">
        <f t="shared" si="26"/>
        <v>1</v>
      </c>
      <c r="G1709">
        <v>1868</v>
      </c>
      <c r="H1709" s="119"/>
      <c r="I1709" s="119"/>
      <c r="J1709" s="119"/>
      <c r="K1709" s="119"/>
      <c r="L1709" s="53"/>
      <c r="M1709" s="127"/>
    </row>
    <row r="1710" spans="1:13">
      <c r="A1710" s="118">
        <v>1880</v>
      </c>
      <c r="B1710" s="53" t="s">
        <v>158</v>
      </c>
      <c r="C1710" s="83">
        <v>1896</v>
      </c>
      <c r="D1710" s="123">
        <v>40390</v>
      </c>
      <c r="E1710" s="198">
        <f>VLOOKUP(A1710,'Membership Details'!C:J,8,FALSE)</f>
        <v>40367</v>
      </c>
      <c r="F1710" s="198" t="b">
        <f t="shared" si="26"/>
        <v>1</v>
      </c>
      <c r="G1710">
        <v>1077</v>
      </c>
      <c r="H1710" s="119"/>
      <c r="I1710" s="119"/>
      <c r="J1710" s="119"/>
      <c r="K1710" s="119"/>
      <c r="L1710" s="53"/>
      <c r="M1710" s="127"/>
    </row>
    <row r="1711" spans="1:13">
      <c r="A1711" s="118">
        <v>1881</v>
      </c>
      <c r="B1711" s="53" t="s">
        <v>158</v>
      </c>
      <c r="C1711" s="83">
        <v>1897</v>
      </c>
      <c r="D1711" s="123">
        <v>40390</v>
      </c>
      <c r="E1711" s="198">
        <f>VLOOKUP(A1711,'Membership Details'!C:J,8,FALSE)</f>
        <v>40353</v>
      </c>
      <c r="F1711" s="198" t="b">
        <f t="shared" si="26"/>
        <v>1</v>
      </c>
      <c r="G1711">
        <v>219</v>
      </c>
      <c r="H1711" s="119"/>
      <c r="I1711" s="119"/>
      <c r="J1711" s="119"/>
      <c r="K1711" s="119"/>
      <c r="L1711" s="53"/>
      <c r="M1711" s="127"/>
    </row>
    <row r="1712" spans="1:13">
      <c r="A1712" s="118">
        <v>1882</v>
      </c>
      <c r="B1712" s="53" t="s">
        <v>158</v>
      </c>
      <c r="C1712" s="83">
        <v>1898</v>
      </c>
      <c r="D1712" s="123">
        <v>40390</v>
      </c>
      <c r="E1712" s="198">
        <f>VLOOKUP(A1712,'Membership Details'!C:J,8,FALSE)</f>
        <v>40353</v>
      </c>
      <c r="F1712" s="198" t="b">
        <f t="shared" si="26"/>
        <v>1</v>
      </c>
      <c r="G1712">
        <v>296</v>
      </c>
      <c r="H1712" s="119"/>
      <c r="I1712" s="119"/>
      <c r="J1712" s="119"/>
      <c r="K1712" s="119"/>
      <c r="L1712" s="53"/>
      <c r="M1712" s="127"/>
    </row>
    <row r="1713" spans="1:13">
      <c r="A1713" s="118">
        <v>1883</v>
      </c>
      <c r="B1713" s="53" t="s">
        <v>158</v>
      </c>
      <c r="C1713" s="83">
        <v>1899</v>
      </c>
      <c r="D1713" s="123">
        <v>40390</v>
      </c>
      <c r="E1713" s="198">
        <f>VLOOKUP(A1713,'Membership Details'!C:J,8,FALSE)</f>
        <v>36982</v>
      </c>
      <c r="F1713" s="198" t="b">
        <f t="shared" si="26"/>
        <v>1</v>
      </c>
      <c r="G1713">
        <v>371</v>
      </c>
      <c r="H1713" s="119"/>
      <c r="I1713" s="119"/>
      <c r="J1713" s="119"/>
      <c r="K1713" s="119"/>
      <c r="L1713" s="53"/>
      <c r="M1713" s="127"/>
    </row>
    <row r="1714" spans="1:13">
      <c r="A1714" s="118">
        <v>1884</v>
      </c>
      <c r="B1714" s="53" t="s">
        <v>158</v>
      </c>
      <c r="C1714" s="83">
        <v>1900</v>
      </c>
      <c r="D1714" s="123">
        <v>40390</v>
      </c>
      <c r="E1714" s="198">
        <f>VLOOKUP(A1714,'Membership Details'!C:J,8,FALSE)</f>
        <v>36982</v>
      </c>
      <c r="F1714" s="198" t="b">
        <f t="shared" si="26"/>
        <v>1</v>
      </c>
      <c r="G1714">
        <v>262</v>
      </c>
      <c r="H1714" s="119"/>
      <c r="I1714" s="119"/>
      <c r="J1714" s="119"/>
      <c r="K1714" s="119"/>
      <c r="L1714" s="53"/>
      <c r="M1714" s="127"/>
    </row>
    <row r="1715" spans="1:13">
      <c r="A1715" s="118">
        <v>1885</v>
      </c>
      <c r="B1715" s="53" t="s">
        <v>158</v>
      </c>
      <c r="C1715" s="83">
        <v>1901</v>
      </c>
      <c r="D1715" s="123">
        <v>40390</v>
      </c>
      <c r="E1715" s="198">
        <f>VLOOKUP(A1715,'Membership Details'!C:J,8,FALSE)</f>
        <v>40367</v>
      </c>
      <c r="F1715" s="198" t="b">
        <f t="shared" si="26"/>
        <v>1</v>
      </c>
      <c r="G1715">
        <v>117932</v>
      </c>
      <c r="H1715" s="119"/>
      <c r="I1715" s="119"/>
      <c r="J1715" s="119"/>
      <c r="K1715" s="119"/>
      <c r="L1715" s="53"/>
      <c r="M1715" s="127"/>
    </row>
    <row r="1716" spans="1:13">
      <c r="A1716" s="118">
        <v>1886</v>
      </c>
      <c r="B1716" s="53" t="s">
        <v>158</v>
      </c>
      <c r="C1716" s="83">
        <v>1902</v>
      </c>
      <c r="D1716" s="123">
        <v>40390</v>
      </c>
      <c r="E1716" s="198">
        <f>VLOOKUP(A1716,'Membership Details'!C:J,8,FALSE)</f>
        <v>40367</v>
      </c>
      <c r="F1716" s="198" t="b">
        <f t="shared" si="26"/>
        <v>1</v>
      </c>
      <c r="G1716">
        <v>758</v>
      </c>
      <c r="H1716" s="119"/>
      <c r="I1716" s="119"/>
      <c r="J1716" s="119"/>
      <c r="K1716" s="119"/>
      <c r="L1716" s="53"/>
      <c r="M1716" s="127"/>
    </row>
    <row r="1717" spans="1:13">
      <c r="A1717" s="118">
        <v>1887</v>
      </c>
      <c r="B1717" s="53" t="s">
        <v>158</v>
      </c>
      <c r="C1717" s="83">
        <v>1903</v>
      </c>
      <c r="D1717" s="123">
        <v>40390</v>
      </c>
      <c r="E1717" s="198">
        <f>VLOOKUP(A1717,'Membership Details'!C:J,8,FALSE)</f>
        <v>39619</v>
      </c>
      <c r="F1717" s="198" t="b">
        <f t="shared" si="26"/>
        <v>1</v>
      </c>
      <c r="G1717">
        <v>2346</v>
      </c>
      <c r="H1717" s="119"/>
      <c r="I1717" s="119"/>
      <c r="J1717" s="119"/>
      <c r="K1717" s="119"/>
      <c r="L1717" s="53"/>
      <c r="M1717" s="127"/>
    </row>
    <row r="1718" spans="1:13">
      <c r="A1718" s="118">
        <v>1888</v>
      </c>
      <c r="B1718" s="53" t="s">
        <v>158</v>
      </c>
      <c r="C1718" s="83">
        <v>1904</v>
      </c>
      <c r="D1718" s="123">
        <v>40390</v>
      </c>
      <c r="E1718" s="198">
        <f>VLOOKUP(A1718,'Membership Details'!C:J,8,FALSE)</f>
        <v>39707</v>
      </c>
      <c r="F1718" s="198" t="b">
        <f t="shared" si="26"/>
        <v>1</v>
      </c>
      <c r="G1718">
        <v>6906</v>
      </c>
      <c r="H1718" s="119"/>
      <c r="I1718" s="119"/>
      <c r="J1718" s="119"/>
      <c r="K1718" s="119"/>
      <c r="L1718" s="53"/>
      <c r="M1718" s="127"/>
    </row>
    <row r="1719" spans="1:13">
      <c r="A1719" s="118">
        <v>1889</v>
      </c>
      <c r="B1719" s="53" t="s">
        <v>158</v>
      </c>
      <c r="C1719" s="83">
        <v>1905</v>
      </c>
      <c r="D1719" s="123">
        <v>40390</v>
      </c>
      <c r="E1719" s="198">
        <f>VLOOKUP(A1719,'Membership Details'!C:J,8,FALSE)</f>
        <v>39619</v>
      </c>
      <c r="F1719" s="198" t="b">
        <f t="shared" si="26"/>
        <v>1</v>
      </c>
      <c r="G1719">
        <v>2140</v>
      </c>
      <c r="H1719" s="119"/>
      <c r="I1719" s="119"/>
      <c r="J1719" s="119"/>
      <c r="K1719" s="119"/>
      <c r="L1719" s="53"/>
      <c r="M1719" s="127"/>
    </row>
    <row r="1720" spans="1:13">
      <c r="A1720" s="118">
        <v>1890</v>
      </c>
      <c r="B1720" s="53" t="s">
        <v>158</v>
      </c>
      <c r="C1720" s="83">
        <v>1906</v>
      </c>
      <c r="D1720" s="123">
        <v>40390</v>
      </c>
      <c r="E1720" s="198">
        <f>VLOOKUP(A1720,'Membership Details'!C:J,8,FALSE)</f>
        <v>40159</v>
      </c>
      <c r="F1720" s="198" t="b">
        <f t="shared" si="26"/>
        <v>1</v>
      </c>
      <c r="G1720">
        <v>1055</v>
      </c>
      <c r="H1720" s="119"/>
      <c r="I1720" s="119"/>
      <c r="J1720" s="119"/>
      <c r="K1720" s="119"/>
      <c r="L1720" s="53"/>
      <c r="M1720" s="127"/>
    </row>
    <row r="1721" spans="1:13">
      <c r="A1721" s="118">
        <v>1891</v>
      </c>
      <c r="B1721" s="53" t="s">
        <v>158</v>
      </c>
      <c r="C1721" s="83">
        <v>1907</v>
      </c>
      <c r="D1721" s="123">
        <v>40390</v>
      </c>
      <c r="E1721" s="198">
        <f>VLOOKUP(A1721,'Membership Details'!C:J,8,FALSE)</f>
        <v>39707</v>
      </c>
      <c r="F1721" s="198" t="b">
        <f t="shared" si="26"/>
        <v>1</v>
      </c>
      <c r="G1721">
        <v>542</v>
      </c>
      <c r="H1721" s="119"/>
      <c r="I1721" s="119"/>
      <c r="J1721" s="119"/>
      <c r="K1721" s="119"/>
      <c r="L1721" s="53"/>
      <c r="M1721" s="127"/>
    </row>
    <row r="1722" spans="1:13">
      <c r="A1722" s="118">
        <v>1892</v>
      </c>
      <c r="B1722" s="53" t="s">
        <v>158</v>
      </c>
      <c r="C1722" s="83">
        <v>1908</v>
      </c>
      <c r="D1722" s="123">
        <v>40390</v>
      </c>
      <c r="E1722" s="198">
        <f>VLOOKUP(A1722,'Membership Details'!C:J,8,FALSE)</f>
        <v>40383</v>
      </c>
      <c r="F1722" s="198" t="b">
        <f t="shared" si="26"/>
        <v>1</v>
      </c>
      <c r="G1722">
        <v>4252</v>
      </c>
      <c r="H1722" s="119"/>
      <c r="I1722" s="119"/>
      <c r="J1722" s="119"/>
      <c r="K1722" s="119"/>
      <c r="L1722" s="53"/>
      <c r="M1722" s="127"/>
    </row>
    <row r="1723" spans="1:13">
      <c r="A1723" s="118">
        <v>1893</v>
      </c>
      <c r="B1723" s="53" t="s">
        <v>158</v>
      </c>
      <c r="C1723" s="83">
        <v>1909</v>
      </c>
      <c r="D1723" s="123">
        <v>40390</v>
      </c>
      <c r="E1723" s="198">
        <f>VLOOKUP(A1723,'Membership Details'!C:J,8,FALSE)</f>
        <v>40383</v>
      </c>
      <c r="F1723" s="198" t="b">
        <f t="shared" si="26"/>
        <v>1</v>
      </c>
      <c r="G1723">
        <v>295</v>
      </c>
      <c r="H1723" s="119"/>
      <c r="I1723" s="119"/>
      <c r="J1723" s="119"/>
      <c r="K1723" s="119"/>
      <c r="L1723" s="53"/>
      <c r="M1723" s="127"/>
    </row>
    <row r="1724" spans="1:13">
      <c r="A1724" s="118">
        <v>1894</v>
      </c>
      <c r="B1724" s="53" t="s">
        <v>158</v>
      </c>
      <c r="C1724" s="83">
        <v>1910</v>
      </c>
      <c r="D1724" s="123">
        <v>40390</v>
      </c>
      <c r="E1724" s="198">
        <f>VLOOKUP(A1724,'Membership Details'!C:J,8,FALSE)</f>
        <v>39707</v>
      </c>
      <c r="F1724" s="198" t="b">
        <f t="shared" si="26"/>
        <v>1</v>
      </c>
      <c r="G1724">
        <v>104</v>
      </c>
      <c r="H1724" s="119"/>
      <c r="I1724" s="119"/>
      <c r="J1724" s="119"/>
      <c r="K1724" s="119"/>
      <c r="L1724" s="53"/>
      <c r="M1724" s="127"/>
    </row>
    <row r="1725" spans="1:13">
      <c r="A1725" s="118">
        <v>1895</v>
      </c>
      <c r="B1725" s="53" t="s">
        <v>158</v>
      </c>
      <c r="C1725" s="83">
        <v>1911</v>
      </c>
      <c r="D1725" s="123">
        <v>40390</v>
      </c>
      <c r="E1725" s="198">
        <f>VLOOKUP(A1725,'Membership Details'!C:J,8,FALSE)</f>
        <v>39707</v>
      </c>
      <c r="F1725" s="198" t="b">
        <f t="shared" si="26"/>
        <v>1</v>
      </c>
      <c r="G1725">
        <v>100</v>
      </c>
      <c r="H1725" s="119"/>
      <c r="I1725" s="119"/>
      <c r="J1725" s="119"/>
      <c r="K1725" s="119"/>
      <c r="L1725" s="53"/>
      <c r="M1725" s="127"/>
    </row>
    <row r="1726" spans="1:13">
      <c r="A1726" s="118">
        <v>1896</v>
      </c>
      <c r="B1726" s="53" t="s">
        <v>158</v>
      </c>
      <c r="C1726" s="83">
        <v>1912</v>
      </c>
      <c r="D1726" s="123">
        <v>40390</v>
      </c>
      <c r="E1726" s="198">
        <f>VLOOKUP(A1726,'Membership Details'!C:J,8,FALSE)</f>
        <v>39707</v>
      </c>
      <c r="F1726" s="198" t="b">
        <f t="shared" si="26"/>
        <v>1</v>
      </c>
      <c r="G1726">
        <v>646</v>
      </c>
      <c r="H1726" s="119"/>
      <c r="I1726" s="119"/>
      <c r="J1726" s="119"/>
      <c r="K1726" s="119"/>
      <c r="L1726" s="53"/>
      <c r="M1726" s="127"/>
    </row>
    <row r="1727" spans="1:13">
      <c r="A1727" s="118">
        <v>1897</v>
      </c>
      <c r="B1727" s="53" t="s">
        <v>158</v>
      </c>
      <c r="C1727" s="83">
        <v>1913</v>
      </c>
      <c r="D1727" s="123">
        <v>40390</v>
      </c>
      <c r="E1727" s="198">
        <f>VLOOKUP(A1727,'Membership Details'!C:J,8,FALSE)</f>
        <v>39707</v>
      </c>
      <c r="F1727" s="198" t="b">
        <f t="shared" si="26"/>
        <v>1</v>
      </c>
      <c r="G1727">
        <v>751</v>
      </c>
      <c r="H1727" s="119"/>
      <c r="I1727" s="119"/>
      <c r="J1727" s="119"/>
      <c r="K1727" s="119"/>
      <c r="L1727" s="53"/>
      <c r="M1727" s="127"/>
    </row>
    <row r="1728" spans="1:13">
      <c r="A1728" s="118">
        <v>1898</v>
      </c>
      <c r="B1728" s="53" t="s">
        <v>158</v>
      </c>
      <c r="C1728" s="83">
        <v>1914</v>
      </c>
      <c r="D1728" s="123">
        <v>40390</v>
      </c>
      <c r="E1728" s="198">
        <f>VLOOKUP(A1728,'Membership Details'!C:J,8,FALSE)</f>
        <v>39707</v>
      </c>
      <c r="F1728" s="198" t="b">
        <f t="shared" si="26"/>
        <v>1</v>
      </c>
      <c r="G1728">
        <v>397</v>
      </c>
      <c r="H1728" s="119"/>
      <c r="I1728" s="119"/>
      <c r="J1728" s="119"/>
      <c r="K1728" s="119"/>
      <c r="L1728" s="53"/>
      <c r="M1728" s="127"/>
    </row>
    <row r="1729" spans="1:13">
      <c r="A1729" s="118">
        <v>1900</v>
      </c>
      <c r="B1729" s="53" t="s">
        <v>158</v>
      </c>
      <c r="C1729" s="83">
        <v>1915</v>
      </c>
      <c r="D1729" s="123">
        <v>40390</v>
      </c>
      <c r="E1729" s="198">
        <f>VLOOKUP(A1729,'Membership Details'!C:J,8,FALSE)</f>
        <v>39081</v>
      </c>
      <c r="F1729" s="198" t="b">
        <f t="shared" si="26"/>
        <v>1</v>
      </c>
      <c r="G1729">
        <v>8851</v>
      </c>
      <c r="H1729" s="119"/>
      <c r="I1729" s="119"/>
      <c r="J1729" s="119"/>
      <c r="K1729" s="119"/>
      <c r="L1729" s="53"/>
      <c r="M1729" s="127"/>
    </row>
    <row r="1730" spans="1:13">
      <c r="A1730" s="118">
        <v>1899</v>
      </c>
      <c r="B1730" s="53" t="s">
        <v>158</v>
      </c>
      <c r="C1730" s="83">
        <v>1916</v>
      </c>
      <c r="D1730" s="123">
        <v>40390</v>
      </c>
      <c r="E1730" s="198">
        <f>VLOOKUP(A1730,'Membership Details'!C:J,8,FALSE)</f>
        <v>39707</v>
      </c>
      <c r="F1730" s="198" t="b">
        <f t="shared" si="26"/>
        <v>1</v>
      </c>
      <c r="G1730">
        <v>321</v>
      </c>
      <c r="H1730" s="119"/>
      <c r="I1730" s="119"/>
      <c r="J1730" s="119"/>
      <c r="K1730" s="119"/>
      <c r="L1730" s="53"/>
      <c r="M1730" s="127"/>
    </row>
    <row r="1731" spans="1:13">
      <c r="A1731" s="118">
        <v>1901</v>
      </c>
      <c r="B1731" s="53" t="s">
        <v>158</v>
      </c>
      <c r="C1731" s="83">
        <v>1917</v>
      </c>
      <c r="D1731" s="123">
        <v>40390</v>
      </c>
      <c r="E1731" s="198">
        <f>VLOOKUP(A1731,'Membership Details'!C:J,8,FALSE)</f>
        <v>39707</v>
      </c>
      <c r="F1731" s="198" t="b">
        <f t="shared" ref="F1731:F1794" si="27">D1731&gt;=E1731</f>
        <v>1</v>
      </c>
      <c r="G1731">
        <v>1250</v>
      </c>
      <c r="H1731" s="119"/>
      <c r="I1731" s="119"/>
      <c r="J1731" s="119"/>
      <c r="K1731" s="119"/>
      <c r="L1731" s="53"/>
      <c r="M1731" s="127"/>
    </row>
    <row r="1732" spans="1:13">
      <c r="A1732" s="118">
        <v>1902</v>
      </c>
      <c r="B1732" s="53" t="s">
        <v>158</v>
      </c>
      <c r="C1732" s="83">
        <v>1918</v>
      </c>
      <c r="D1732" s="123">
        <v>40390</v>
      </c>
      <c r="E1732" s="198">
        <f>VLOOKUP(A1732,'Membership Details'!C:J,8,FALSE)</f>
        <v>39707</v>
      </c>
      <c r="F1732" s="198" t="b">
        <f t="shared" si="27"/>
        <v>1</v>
      </c>
      <c r="G1732">
        <v>797</v>
      </c>
      <c r="H1732" s="119"/>
      <c r="I1732" s="119"/>
      <c r="J1732" s="119"/>
      <c r="K1732" s="119"/>
      <c r="L1732" s="53"/>
      <c r="M1732" s="127"/>
    </row>
    <row r="1733" spans="1:13">
      <c r="A1733" s="118">
        <v>1903</v>
      </c>
      <c r="B1733" s="53" t="s">
        <v>158</v>
      </c>
      <c r="C1733" s="83">
        <v>1919</v>
      </c>
      <c r="D1733" s="123">
        <v>40390</v>
      </c>
      <c r="E1733" s="198">
        <f>VLOOKUP(A1733,'Membership Details'!C:J,8,FALSE)</f>
        <v>39707</v>
      </c>
      <c r="F1733" s="198" t="b">
        <f t="shared" si="27"/>
        <v>1</v>
      </c>
      <c r="G1733">
        <v>165</v>
      </c>
      <c r="H1733" s="119"/>
      <c r="I1733" s="119"/>
      <c r="J1733" s="119"/>
      <c r="K1733" s="119"/>
      <c r="L1733" s="53"/>
      <c r="M1733" s="127"/>
    </row>
    <row r="1734" spans="1:13">
      <c r="A1734" s="118">
        <v>1904</v>
      </c>
      <c r="B1734" s="53" t="s">
        <v>158</v>
      </c>
      <c r="C1734" s="83">
        <v>1920</v>
      </c>
      <c r="D1734" s="123">
        <v>40390</v>
      </c>
      <c r="E1734" s="198">
        <f>VLOOKUP(A1734,'Membership Details'!C:J,8,FALSE)</f>
        <v>39707</v>
      </c>
      <c r="F1734" s="198" t="b">
        <f t="shared" si="27"/>
        <v>1</v>
      </c>
      <c r="G1734">
        <v>4250</v>
      </c>
      <c r="H1734" s="119"/>
      <c r="I1734" s="119"/>
      <c r="J1734" s="119"/>
      <c r="K1734" s="119"/>
      <c r="L1734" s="53"/>
      <c r="M1734" s="127"/>
    </row>
    <row r="1735" spans="1:13">
      <c r="A1735" s="118">
        <v>1905</v>
      </c>
      <c r="B1735" s="53" t="s">
        <v>158</v>
      </c>
      <c r="C1735" s="83">
        <v>1921</v>
      </c>
      <c r="D1735" s="123">
        <v>40390</v>
      </c>
      <c r="E1735" s="198">
        <f>VLOOKUP(A1735,'Membership Details'!C:J,8,FALSE)</f>
        <v>39707</v>
      </c>
      <c r="F1735" s="198" t="b">
        <f t="shared" si="27"/>
        <v>1</v>
      </c>
      <c r="G1735">
        <v>796</v>
      </c>
      <c r="H1735" s="119"/>
      <c r="I1735" s="119"/>
      <c r="J1735" s="119"/>
      <c r="K1735" s="119"/>
      <c r="L1735" s="53"/>
      <c r="M1735" s="127"/>
    </row>
    <row r="1736" spans="1:13">
      <c r="A1736" s="118">
        <v>1906</v>
      </c>
      <c r="B1736" s="53" t="s">
        <v>158</v>
      </c>
      <c r="C1736" s="83">
        <v>1923</v>
      </c>
      <c r="D1736" s="123">
        <v>40390</v>
      </c>
      <c r="E1736" s="198">
        <f>VLOOKUP(A1736,'Membership Details'!C:J,8,FALSE)</f>
        <v>39707</v>
      </c>
      <c r="F1736" s="198" t="b">
        <f t="shared" si="27"/>
        <v>1</v>
      </c>
      <c r="G1736">
        <v>797</v>
      </c>
      <c r="H1736" s="119"/>
      <c r="I1736" s="119"/>
      <c r="J1736" s="119"/>
      <c r="K1736" s="119"/>
      <c r="L1736" s="53"/>
      <c r="M1736" s="127"/>
    </row>
    <row r="1737" spans="1:13">
      <c r="A1737" s="118">
        <v>1907</v>
      </c>
      <c r="B1737" s="53" t="s">
        <v>158</v>
      </c>
      <c r="C1737" s="83">
        <v>1924</v>
      </c>
      <c r="D1737" s="123">
        <v>40390</v>
      </c>
      <c r="E1737" s="198">
        <f>VLOOKUP(A1737,'Membership Details'!C:J,8,FALSE)</f>
        <v>39707</v>
      </c>
      <c r="F1737" s="198" t="b">
        <f t="shared" si="27"/>
        <v>1</v>
      </c>
      <c r="G1737">
        <v>600</v>
      </c>
      <c r="H1737" s="119"/>
      <c r="I1737" s="119"/>
      <c r="J1737" s="119"/>
      <c r="K1737" s="119"/>
      <c r="L1737" s="53"/>
      <c r="M1737" s="127"/>
    </row>
    <row r="1738" spans="1:13">
      <c r="A1738" s="118">
        <v>1908</v>
      </c>
      <c r="B1738" s="53" t="s">
        <v>158</v>
      </c>
      <c r="C1738" s="83">
        <v>1925</v>
      </c>
      <c r="D1738" s="123">
        <v>40390</v>
      </c>
      <c r="E1738" s="198">
        <f>VLOOKUP(A1738,'Membership Details'!C:J,8,FALSE)</f>
        <v>39172</v>
      </c>
      <c r="F1738" s="198" t="b">
        <f t="shared" si="27"/>
        <v>1</v>
      </c>
      <c r="G1738">
        <v>1171</v>
      </c>
      <c r="H1738" s="119"/>
      <c r="I1738" s="119"/>
      <c r="J1738" s="119"/>
      <c r="K1738" s="119"/>
      <c r="L1738" s="53"/>
      <c r="M1738" s="127"/>
    </row>
    <row r="1739" spans="1:13">
      <c r="A1739" s="118">
        <v>1909</v>
      </c>
      <c r="B1739" s="53" t="s">
        <v>158</v>
      </c>
      <c r="C1739" s="83">
        <v>1926</v>
      </c>
      <c r="D1739" s="123">
        <v>40390</v>
      </c>
      <c r="E1739" s="198">
        <f>VLOOKUP(A1739,'Membership Details'!C:J,8,FALSE)</f>
        <v>39707</v>
      </c>
      <c r="F1739" s="198" t="b">
        <f t="shared" si="27"/>
        <v>1</v>
      </c>
      <c r="G1739">
        <v>341</v>
      </c>
      <c r="H1739" s="119"/>
      <c r="I1739" s="119"/>
      <c r="J1739" s="119"/>
      <c r="K1739" s="119"/>
      <c r="L1739" s="53"/>
      <c r="M1739" s="127"/>
    </row>
    <row r="1740" spans="1:13">
      <c r="A1740" s="118">
        <v>1910</v>
      </c>
      <c r="B1740" s="53" t="s">
        <v>158</v>
      </c>
      <c r="C1740" s="83">
        <v>1927</v>
      </c>
      <c r="D1740" s="123">
        <v>40390</v>
      </c>
      <c r="E1740" s="198">
        <f>VLOOKUP(A1740,'Membership Details'!C:J,8,FALSE)</f>
        <v>37986</v>
      </c>
      <c r="F1740" s="198" t="b">
        <f t="shared" si="27"/>
        <v>1</v>
      </c>
      <c r="G1740">
        <v>2130</v>
      </c>
      <c r="H1740" s="119"/>
      <c r="I1740" s="119"/>
      <c r="J1740" s="119"/>
      <c r="K1740" s="119"/>
      <c r="L1740" s="53"/>
      <c r="M1740" s="127"/>
    </row>
    <row r="1741" spans="1:13">
      <c r="A1741" s="118">
        <v>1911</v>
      </c>
      <c r="B1741" s="53" t="s">
        <v>158</v>
      </c>
      <c r="C1741" s="83">
        <v>1928</v>
      </c>
      <c r="D1741" s="123">
        <v>40390</v>
      </c>
      <c r="E1741" s="198">
        <f>VLOOKUP(A1741,'Membership Details'!C:J,8,FALSE)</f>
        <v>36982</v>
      </c>
      <c r="F1741" s="198" t="b">
        <f t="shared" si="27"/>
        <v>1</v>
      </c>
      <c r="G1741">
        <v>6321</v>
      </c>
      <c r="H1741" s="119"/>
      <c r="I1741" s="119"/>
      <c r="J1741" s="119"/>
      <c r="K1741" s="119"/>
      <c r="L1741" s="53"/>
      <c r="M1741" s="127"/>
    </row>
    <row r="1742" spans="1:13">
      <c r="A1742" s="118">
        <v>1912</v>
      </c>
      <c r="B1742" s="53" t="s">
        <v>158</v>
      </c>
      <c r="C1742" s="83">
        <v>1929</v>
      </c>
      <c r="D1742" s="123">
        <v>40390</v>
      </c>
      <c r="E1742" s="198">
        <f>VLOOKUP(A1742,'Membership Details'!C:J,8,FALSE)</f>
        <v>36982</v>
      </c>
      <c r="F1742" s="198" t="b">
        <f t="shared" si="27"/>
        <v>1</v>
      </c>
      <c r="G1742">
        <v>5407</v>
      </c>
      <c r="H1742" s="119"/>
      <c r="I1742" s="119"/>
      <c r="J1742" s="119"/>
      <c r="K1742" s="119"/>
      <c r="L1742" s="53"/>
      <c r="M1742" s="127"/>
    </row>
    <row r="1743" spans="1:13">
      <c r="A1743" s="118">
        <v>1913</v>
      </c>
      <c r="B1743" s="53" t="s">
        <v>158</v>
      </c>
      <c r="C1743" s="83">
        <v>1930</v>
      </c>
      <c r="D1743" s="123">
        <v>40390</v>
      </c>
      <c r="E1743" s="198">
        <f>VLOOKUP(A1743,'Membership Details'!C:J,8,FALSE)</f>
        <v>36982</v>
      </c>
      <c r="F1743" s="198" t="b">
        <f t="shared" si="27"/>
        <v>1</v>
      </c>
      <c r="G1743">
        <v>6622</v>
      </c>
      <c r="H1743" s="119"/>
      <c r="I1743" s="119"/>
      <c r="J1743" s="119"/>
      <c r="K1743" s="119"/>
      <c r="L1743" s="53"/>
      <c r="M1743" s="127"/>
    </row>
    <row r="1744" spans="1:13">
      <c r="A1744" s="118">
        <v>311</v>
      </c>
      <c r="B1744" s="53" t="s">
        <v>158</v>
      </c>
      <c r="C1744" s="83">
        <v>1931</v>
      </c>
      <c r="D1744" s="123">
        <v>40390</v>
      </c>
      <c r="E1744" s="198">
        <f>VLOOKUP(A1744,'Membership Details'!C:J,8,FALSE)</f>
        <v>36982</v>
      </c>
      <c r="F1744" s="198" t="b">
        <f t="shared" si="27"/>
        <v>1</v>
      </c>
      <c r="G1744">
        <v>6418</v>
      </c>
      <c r="H1744" s="119"/>
      <c r="I1744" s="119"/>
      <c r="J1744" s="119"/>
      <c r="K1744" s="119"/>
      <c r="L1744" s="53"/>
      <c r="M1744" s="127"/>
    </row>
    <row r="1745" spans="1:13">
      <c r="A1745" s="118">
        <v>1915</v>
      </c>
      <c r="B1745" s="53" t="s">
        <v>158</v>
      </c>
      <c r="C1745" s="83">
        <v>1932</v>
      </c>
      <c r="D1745" s="123">
        <v>40390</v>
      </c>
      <c r="E1745" s="198">
        <f>VLOOKUP(A1745,'Membership Details'!C:J,8,FALSE)</f>
        <v>36982</v>
      </c>
      <c r="F1745" s="198" t="b">
        <f t="shared" si="27"/>
        <v>1</v>
      </c>
      <c r="G1745">
        <v>10157</v>
      </c>
      <c r="H1745" s="119"/>
      <c r="I1745" s="119"/>
      <c r="J1745" s="119"/>
      <c r="K1745" s="119"/>
      <c r="L1745" s="53"/>
      <c r="M1745" s="127"/>
    </row>
    <row r="1746" spans="1:13">
      <c r="A1746" s="118">
        <v>1916</v>
      </c>
      <c r="B1746" s="53" t="s">
        <v>158</v>
      </c>
      <c r="C1746" s="83">
        <v>1933</v>
      </c>
      <c r="D1746" s="123">
        <v>40390</v>
      </c>
      <c r="E1746" s="198">
        <f>VLOOKUP(A1746,'Membership Details'!C:J,8,FALSE)</f>
        <v>39707</v>
      </c>
      <c r="F1746" s="198" t="b">
        <f t="shared" si="27"/>
        <v>1</v>
      </c>
      <c r="G1746">
        <v>590</v>
      </c>
      <c r="H1746" s="119"/>
      <c r="I1746" s="119"/>
      <c r="J1746" s="119"/>
      <c r="K1746" s="119"/>
      <c r="L1746" s="53"/>
      <c r="M1746" s="127"/>
    </row>
    <row r="1747" spans="1:13">
      <c r="A1747" s="118">
        <v>1917</v>
      </c>
      <c r="B1747" s="53" t="s">
        <v>158</v>
      </c>
      <c r="C1747" s="83">
        <v>1934</v>
      </c>
      <c r="D1747" s="123">
        <v>40390</v>
      </c>
      <c r="E1747" s="198">
        <f>VLOOKUP(A1747,'Membership Details'!C:J,8,FALSE)</f>
        <v>37652</v>
      </c>
      <c r="F1747" s="198" t="b">
        <f t="shared" si="27"/>
        <v>1</v>
      </c>
      <c r="G1747">
        <v>10389</v>
      </c>
      <c r="H1747" s="119"/>
      <c r="I1747" s="119"/>
      <c r="J1747" s="119"/>
      <c r="K1747" s="119"/>
      <c r="L1747" s="53"/>
      <c r="M1747" s="127"/>
    </row>
    <row r="1748" spans="1:13">
      <c r="A1748" s="118">
        <v>1918</v>
      </c>
      <c r="B1748" s="53" t="s">
        <v>158</v>
      </c>
      <c r="C1748" s="83">
        <v>1935</v>
      </c>
      <c r="D1748" s="123">
        <v>40390</v>
      </c>
      <c r="E1748" s="198">
        <f>VLOOKUP(A1748,'Membership Details'!C:J,8,FALSE)</f>
        <v>39534</v>
      </c>
      <c r="F1748" s="198" t="b">
        <f t="shared" si="27"/>
        <v>1</v>
      </c>
      <c r="G1748">
        <v>470</v>
      </c>
      <c r="H1748" s="119"/>
      <c r="I1748" s="119"/>
      <c r="J1748" s="119"/>
      <c r="K1748" s="119"/>
      <c r="L1748" s="53"/>
      <c r="M1748" s="127"/>
    </row>
    <row r="1749" spans="1:13">
      <c r="A1749" s="118">
        <v>1919</v>
      </c>
      <c r="B1749" s="53" t="s">
        <v>158</v>
      </c>
      <c r="C1749" s="83">
        <v>1936</v>
      </c>
      <c r="D1749" s="123">
        <v>40390</v>
      </c>
      <c r="E1749" s="198">
        <f>VLOOKUP(A1749,'Membership Details'!C:J,8,FALSE)</f>
        <v>39707</v>
      </c>
      <c r="F1749" s="198" t="b">
        <f t="shared" si="27"/>
        <v>1</v>
      </c>
      <c r="G1749">
        <v>1</v>
      </c>
      <c r="H1749" s="119"/>
      <c r="I1749" s="119"/>
      <c r="J1749" s="119"/>
      <c r="K1749" s="119"/>
      <c r="L1749" s="53"/>
      <c r="M1749" s="127"/>
    </row>
    <row r="1750" spans="1:13">
      <c r="A1750" s="118">
        <v>1920</v>
      </c>
      <c r="B1750" s="53" t="s">
        <v>158</v>
      </c>
      <c r="C1750" s="83">
        <v>1937</v>
      </c>
      <c r="D1750" s="123">
        <v>40390</v>
      </c>
      <c r="E1750" s="198">
        <f>VLOOKUP(A1750,'Membership Details'!C:J,8,FALSE)</f>
        <v>39707</v>
      </c>
      <c r="F1750" s="198" t="b">
        <f t="shared" si="27"/>
        <v>1</v>
      </c>
      <c r="G1750">
        <v>6133</v>
      </c>
      <c r="H1750" s="119"/>
      <c r="I1750" s="119"/>
      <c r="J1750" s="119"/>
      <c r="K1750" s="119"/>
      <c r="L1750" s="53"/>
      <c r="M1750" s="127"/>
    </row>
    <row r="1751" spans="1:13">
      <c r="A1751" s="118">
        <v>1921</v>
      </c>
      <c r="B1751" s="53" t="s">
        <v>158</v>
      </c>
      <c r="C1751" s="83">
        <v>1938</v>
      </c>
      <c r="D1751" s="123">
        <v>40390</v>
      </c>
      <c r="E1751" s="198">
        <f>VLOOKUP(A1751,'Membership Details'!C:J,8,FALSE)</f>
        <v>39707</v>
      </c>
      <c r="F1751" s="198" t="b">
        <f t="shared" si="27"/>
        <v>1</v>
      </c>
      <c r="G1751">
        <v>6133</v>
      </c>
      <c r="H1751" s="119"/>
      <c r="I1751" s="119"/>
      <c r="J1751" s="119"/>
      <c r="K1751" s="119"/>
      <c r="L1751" s="53"/>
      <c r="M1751" s="127"/>
    </row>
    <row r="1752" spans="1:13">
      <c r="A1752" s="118">
        <v>1922</v>
      </c>
      <c r="B1752" s="53" t="s">
        <v>158</v>
      </c>
      <c r="C1752" s="83">
        <v>1939</v>
      </c>
      <c r="D1752" s="123">
        <v>40390</v>
      </c>
      <c r="E1752" s="198">
        <f>VLOOKUP(A1752,'Membership Details'!C:J,8,FALSE)</f>
        <v>39707</v>
      </c>
      <c r="F1752" s="198" t="b">
        <f t="shared" si="27"/>
        <v>1</v>
      </c>
      <c r="G1752">
        <v>1250</v>
      </c>
      <c r="H1752" s="119"/>
      <c r="I1752" s="119"/>
      <c r="J1752" s="119"/>
      <c r="K1752" s="119"/>
      <c r="L1752" s="53"/>
      <c r="M1752" s="127"/>
    </row>
    <row r="1753" spans="1:13">
      <c r="A1753" s="118">
        <v>1923</v>
      </c>
      <c r="B1753" s="53" t="s">
        <v>158</v>
      </c>
      <c r="C1753" s="83">
        <v>1940</v>
      </c>
      <c r="D1753" s="123">
        <v>40390</v>
      </c>
      <c r="E1753" s="198">
        <f>VLOOKUP(A1753,'Membership Details'!C:J,8,FALSE)</f>
        <v>39707</v>
      </c>
      <c r="F1753" s="198" t="b">
        <f t="shared" si="27"/>
        <v>1</v>
      </c>
      <c r="G1753">
        <v>418</v>
      </c>
      <c r="H1753" s="119"/>
      <c r="I1753" s="119"/>
      <c r="J1753" s="119"/>
      <c r="K1753" s="119"/>
      <c r="L1753" s="53"/>
      <c r="M1753" s="127"/>
    </row>
    <row r="1754" spans="1:13">
      <c r="A1754" s="118">
        <v>1924</v>
      </c>
      <c r="B1754" s="53" t="s">
        <v>158</v>
      </c>
      <c r="C1754" s="83">
        <v>1941</v>
      </c>
      <c r="D1754" s="123">
        <v>40390</v>
      </c>
      <c r="E1754" s="198">
        <f>VLOOKUP(A1754,'Membership Details'!C:J,8,FALSE)</f>
        <v>39707</v>
      </c>
      <c r="F1754" s="198" t="b">
        <f t="shared" si="27"/>
        <v>1</v>
      </c>
      <c r="G1754">
        <v>170</v>
      </c>
      <c r="H1754" s="119"/>
      <c r="I1754" s="119"/>
      <c r="J1754" s="119"/>
      <c r="K1754" s="119"/>
      <c r="L1754" s="53"/>
      <c r="M1754" s="127"/>
    </row>
    <row r="1755" spans="1:13">
      <c r="A1755" s="118">
        <v>1925</v>
      </c>
      <c r="B1755" s="53" t="s">
        <v>158</v>
      </c>
      <c r="C1755" s="83">
        <v>1942</v>
      </c>
      <c r="D1755" s="123">
        <v>40390</v>
      </c>
      <c r="E1755" s="198">
        <f>VLOOKUP(A1755,'Membership Details'!C:J,8,FALSE)</f>
        <v>39707</v>
      </c>
      <c r="F1755" s="198" t="b">
        <f t="shared" si="27"/>
        <v>1</v>
      </c>
      <c r="G1755">
        <v>295</v>
      </c>
      <c r="H1755" s="119"/>
      <c r="I1755" s="119"/>
      <c r="J1755" s="119"/>
      <c r="K1755" s="119"/>
      <c r="L1755" s="53"/>
      <c r="M1755" s="127"/>
    </row>
    <row r="1756" spans="1:13">
      <c r="A1756" s="118">
        <v>1926</v>
      </c>
      <c r="B1756" s="53" t="s">
        <v>158</v>
      </c>
      <c r="C1756" s="83">
        <v>1943</v>
      </c>
      <c r="D1756" s="123">
        <v>40390</v>
      </c>
      <c r="E1756" s="198">
        <f>VLOOKUP(A1756,'Membership Details'!C:J,8,FALSE)</f>
        <v>36637</v>
      </c>
      <c r="F1756" s="198" t="b">
        <f t="shared" si="27"/>
        <v>1</v>
      </c>
      <c r="G1756">
        <v>247</v>
      </c>
      <c r="H1756" s="119"/>
      <c r="I1756" s="119"/>
      <c r="J1756" s="119"/>
      <c r="K1756" s="119"/>
      <c r="L1756" s="53"/>
      <c r="M1756" s="127"/>
    </row>
    <row r="1757" spans="1:13">
      <c r="A1757" s="118">
        <v>1927</v>
      </c>
      <c r="B1757" s="53" t="s">
        <v>158</v>
      </c>
      <c r="C1757" s="83">
        <v>1944</v>
      </c>
      <c r="D1757" s="123">
        <v>40390</v>
      </c>
      <c r="E1757" s="198">
        <f>VLOOKUP(A1757,'Membership Details'!C:J,8,FALSE)</f>
        <v>39707</v>
      </c>
      <c r="F1757" s="198" t="b">
        <f t="shared" si="27"/>
        <v>1</v>
      </c>
      <c r="G1757">
        <v>327</v>
      </c>
      <c r="H1757" s="119"/>
      <c r="I1757" s="119"/>
      <c r="J1757" s="119"/>
      <c r="K1757" s="119"/>
      <c r="L1757" s="53"/>
      <c r="M1757" s="127"/>
    </row>
    <row r="1758" spans="1:13">
      <c r="A1758" s="118">
        <v>1928</v>
      </c>
      <c r="B1758" s="53" t="s">
        <v>158</v>
      </c>
      <c r="C1758" s="83">
        <v>1945</v>
      </c>
      <c r="D1758" s="123">
        <v>40390</v>
      </c>
      <c r="E1758" s="198">
        <f>VLOOKUP(A1758,'Membership Details'!C:J,8,FALSE)</f>
        <v>36982</v>
      </c>
      <c r="F1758" s="198" t="b">
        <f t="shared" si="27"/>
        <v>1</v>
      </c>
      <c r="G1758">
        <v>7316</v>
      </c>
      <c r="H1758" s="119"/>
      <c r="I1758" s="119"/>
      <c r="J1758" s="119"/>
      <c r="K1758" s="119"/>
      <c r="L1758" s="53"/>
      <c r="M1758" s="127"/>
    </row>
    <row r="1759" spans="1:13">
      <c r="A1759" s="118">
        <v>1929</v>
      </c>
      <c r="B1759" s="53" t="s">
        <v>158</v>
      </c>
      <c r="C1759" s="83">
        <v>1946</v>
      </c>
      <c r="D1759" s="123">
        <v>40390</v>
      </c>
      <c r="E1759" s="198">
        <f>VLOOKUP(A1759,'Membership Details'!C:J,8,FALSE)</f>
        <v>39707</v>
      </c>
      <c r="F1759" s="198" t="b">
        <f t="shared" si="27"/>
        <v>1</v>
      </c>
      <c r="G1759">
        <v>197</v>
      </c>
      <c r="H1759" s="119"/>
      <c r="I1759" s="119"/>
      <c r="J1759" s="119"/>
      <c r="K1759" s="119"/>
      <c r="L1759" s="53"/>
      <c r="M1759" s="127"/>
    </row>
    <row r="1760" spans="1:13">
      <c r="A1760" s="118">
        <v>1930</v>
      </c>
      <c r="B1760" s="53" t="s">
        <v>158</v>
      </c>
      <c r="C1760" s="83">
        <v>1947</v>
      </c>
      <c r="D1760" s="123">
        <v>40390</v>
      </c>
      <c r="E1760" s="198">
        <f>VLOOKUP(A1760,'Membership Details'!C:J,8,FALSE)</f>
        <v>39707</v>
      </c>
      <c r="F1760" s="198" t="b">
        <f t="shared" si="27"/>
        <v>1</v>
      </c>
      <c r="G1760">
        <v>3092</v>
      </c>
      <c r="H1760" s="119"/>
      <c r="I1760" s="119"/>
      <c r="J1760" s="119"/>
      <c r="K1760" s="119"/>
      <c r="L1760" s="53"/>
      <c r="M1760" s="127"/>
    </row>
    <row r="1761" spans="1:13">
      <c r="A1761" s="118">
        <v>1931</v>
      </c>
      <c r="B1761" s="53" t="s">
        <v>158</v>
      </c>
      <c r="C1761" s="83">
        <v>1948</v>
      </c>
      <c r="D1761" s="123">
        <v>40390</v>
      </c>
      <c r="E1761" s="198">
        <f>VLOOKUP(A1761,'Membership Details'!C:J,8,FALSE)</f>
        <v>39707</v>
      </c>
      <c r="F1761" s="198" t="b">
        <f t="shared" si="27"/>
        <v>1</v>
      </c>
      <c r="G1761">
        <v>2415</v>
      </c>
      <c r="H1761" s="119"/>
      <c r="I1761" s="119"/>
      <c r="J1761" s="119"/>
      <c r="K1761" s="119"/>
      <c r="L1761" s="53"/>
      <c r="M1761" s="127"/>
    </row>
    <row r="1762" spans="1:13">
      <c r="A1762" s="118">
        <v>1932</v>
      </c>
      <c r="B1762" s="53" t="s">
        <v>158</v>
      </c>
      <c r="C1762" s="83">
        <v>1949</v>
      </c>
      <c r="D1762" s="123">
        <v>40390</v>
      </c>
      <c r="E1762" s="198">
        <f>VLOOKUP(A1762,'Membership Details'!C:J,8,FALSE)</f>
        <v>37652</v>
      </c>
      <c r="F1762" s="198" t="b">
        <f t="shared" si="27"/>
        <v>1</v>
      </c>
      <c r="G1762">
        <v>1082</v>
      </c>
      <c r="H1762" s="119"/>
      <c r="I1762" s="119"/>
      <c r="J1762" s="119"/>
      <c r="K1762" s="119"/>
      <c r="L1762" s="53"/>
      <c r="M1762" s="127"/>
    </row>
    <row r="1763" spans="1:13">
      <c r="A1763" s="118">
        <v>1933</v>
      </c>
      <c r="B1763" s="53" t="s">
        <v>158</v>
      </c>
      <c r="C1763" s="83">
        <v>1950</v>
      </c>
      <c r="D1763" s="123">
        <v>40390</v>
      </c>
      <c r="E1763" s="198">
        <f>VLOOKUP(A1763,'Membership Details'!C:J,8,FALSE)</f>
        <v>37652</v>
      </c>
      <c r="F1763" s="198" t="b">
        <f t="shared" si="27"/>
        <v>1</v>
      </c>
      <c r="G1763">
        <v>956</v>
      </c>
      <c r="H1763" s="119"/>
      <c r="I1763" s="119"/>
      <c r="J1763" s="119"/>
      <c r="K1763" s="119"/>
      <c r="L1763" s="53"/>
      <c r="M1763" s="127"/>
    </row>
    <row r="1764" spans="1:13">
      <c r="A1764" s="118">
        <v>1934</v>
      </c>
      <c r="B1764" s="53" t="s">
        <v>158</v>
      </c>
      <c r="C1764" s="83">
        <v>1951</v>
      </c>
      <c r="D1764" s="123">
        <v>40390</v>
      </c>
      <c r="E1764" s="198">
        <f>VLOOKUP(A1764,'Membership Details'!C:J,8,FALSE)</f>
        <v>39903</v>
      </c>
      <c r="F1764" s="198" t="b">
        <f t="shared" si="27"/>
        <v>1</v>
      </c>
      <c r="G1764">
        <v>226</v>
      </c>
      <c r="H1764" s="119"/>
      <c r="I1764" s="119"/>
      <c r="J1764" s="119"/>
      <c r="K1764" s="119"/>
      <c r="L1764" s="53"/>
      <c r="M1764" s="127"/>
    </row>
    <row r="1765" spans="1:13">
      <c r="A1765" s="118">
        <v>1935</v>
      </c>
      <c r="B1765" s="53" t="s">
        <v>158</v>
      </c>
      <c r="C1765" s="83">
        <v>1952</v>
      </c>
      <c r="D1765" s="123">
        <v>40390</v>
      </c>
      <c r="E1765" s="198">
        <f>VLOOKUP(A1765,'Membership Details'!C:J,8,FALSE)</f>
        <v>39903</v>
      </c>
      <c r="F1765" s="198" t="b">
        <f t="shared" si="27"/>
        <v>1</v>
      </c>
      <c r="G1765">
        <v>226</v>
      </c>
      <c r="H1765" s="119"/>
      <c r="I1765" s="119"/>
      <c r="J1765" s="119"/>
      <c r="K1765" s="119"/>
      <c r="L1765" s="53"/>
      <c r="M1765" s="127"/>
    </row>
    <row r="1766" spans="1:13">
      <c r="A1766" s="118">
        <v>1936</v>
      </c>
      <c r="B1766" s="53" t="s">
        <v>158</v>
      </c>
      <c r="C1766" s="83">
        <v>1953</v>
      </c>
      <c r="D1766" s="123">
        <v>40390</v>
      </c>
      <c r="E1766" s="198">
        <f>VLOOKUP(A1766,'Membership Details'!C:J,8,FALSE)</f>
        <v>39903</v>
      </c>
      <c r="F1766" s="198" t="b">
        <f t="shared" si="27"/>
        <v>1</v>
      </c>
      <c r="G1766">
        <v>226</v>
      </c>
      <c r="H1766" s="119"/>
      <c r="I1766" s="119"/>
      <c r="J1766" s="119"/>
      <c r="K1766" s="119"/>
      <c r="L1766" s="53"/>
      <c r="M1766" s="127"/>
    </row>
    <row r="1767" spans="1:13">
      <c r="A1767" s="118">
        <v>1937</v>
      </c>
      <c r="B1767" s="53" t="s">
        <v>158</v>
      </c>
      <c r="C1767" s="83">
        <v>1954</v>
      </c>
      <c r="D1767" s="123">
        <v>40390</v>
      </c>
      <c r="E1767" s="198">
        <f>VLOOKUP(A1767,'Membership Details'!C:J,8,FALSE)</f>
        <v>39903</v>
      </c>
      <c r="F1767" s="198" t="b">
        <f t="shared" si="27"/>
        <v>1</v>
      </c>
      <c r="G1767">
        <v>226</v>
      </c>
      <c r="H1767" s="119"/>
      <c r="I1767" s="119"/>
      <c r="J1767" s="119"/>
      <c r="K1767" s="119"/>
      <c r="L1767" s="53"/>
      <c r="M1767" s="127"/>
    </row>
    <row r="1768" spans="1:13">
      <c r="A1768" s="118">
        <v>1938</v>
      </c>
      <c r="B1768" s="53" t="s">
        <v>158</v>
      </c>
      <c r="C1768" s="83">
        <v>1955</v>
      </c>
      <c r="D1768" s="123">
        <v>40390</v>
      </c>
      <c r="E1768" s="198">
        <f>VLOOKUP(A1768,'Membership Details'!C:J,8,FALSE)</f>
        <v>39447</v>
      </c>
      <c r="F1768" s="198" t="b">
        <f t="shared" si="27"/>
        <v>1</v>
      </c>
      <c r="G1768">
        <v>1357</v>
      </c>
      <c r="H1768" s="119"/>
      <c r="I1768" s="119"/>
      <c r="J1768" s="119"/>
      <c r="K1768" s="119"/>
      <c r="L1768" s="53"/>
      <c r="M1768" s="127"/>
    </row>
    <row r="1769" spans="1:13">
      <c r="A1769" s="118">
        <v>1939</v>
      </c>
      <c r="B1769" s="53" t="s">
        <v>158</v>
      </c>
      <c r="C1769" s="83">
        <v>1956</v>
      </c>
      <c r="D1769" s="123">
        <v>40390</v>
      </c>
      <c r="E1769" s="198">
        <f>VLOOKUP(A1769,'Membership Details'!C:J,8,FALSE)</f>
        <v>39707</v>
      </c>
      <c r="F1769" s="198" t="b">
        <f t="shared" si="27"/>
        <v>1</v>
      </c>
      <c r="G1769">
        <v>318</v>
      </c>
      <c r="H1769" s="119"/>
      <c r="I1769" s="119"/>
      <c r="J1769" s="119"/>
      <c r="K1769" s="119"/>
      <c r="L1769" s="53"/>
      <c r="M1769" s="127"/>
    </row>
    <row r="1770" spans="1:13">
      <c r="A1770" s="118">
        <v>1940</v>
      </c>
      <c r="B1770" s="53" t="s">
        <v>158</v>
      </c>
      <c r="C1770" s="83">
        <v>1957</v>
      </c>
      <c r="D1770" s="123">
        <v>40390</v>
      </c>
      <c r="E1770" s="198">
        <f>VLOOKUP(A1770,'Membership Details'!C:J,8,FALSE)</f>
        <v>39707</v>
      </c>
      <c r="F1770" s="198" t="b">
        <f t="shared" si="27"/>
        <v>1</v>
      </c>
      <c r="G1770">
        <v>509</v>
      </c>
      <c r="H1770" s="119"/>
      <c r="I1770" s="119"/>
      <c r="J1770" s="119"/>
      <c r="K1770" s="119"/>
      <c r="L1770" s="53"/>
      <c r="M1770" s="127"/>
    </row>
    <row r="1771" spans="1:13">
      <c r="A1771" s="118">
        <v>1941</v>
      </c>
      <c r="B1771" s="53" t="s">
        <v>158</v>
      </c>
      <c r="C1771" s="83">
        <v>1958</v>
      </c>
      <c r="D1771" s="123">
        <v>40390</v>
      </c>
      <c r="E1771" s="198">
        <f>VLOOKUP(A1771,'Membership Details'!C:J,8,FALSE)</f>
        <v>39707</v>
      </c>
      <c r="F1771" s="198" t="b">
        <f t="shared" si="27"/>
        <v>1</v>
      </c>
      <c r="G1771">
        <v>284</v>
      </c>
      <c r="H1771" s="119"/>
      <c r="I1771" s="119"/>
      <c r="J1771" s="119"/>
      <c r="K1771" s="119"/>
      <c r="L1771" s="53"/>
      <c r="M1771" s="127"/>
    </row>
    <row r="1772" spans="1:13">
      <c r="A1772" s="118">
        <v>1942</v>
      </c>
      <c r="B1772" s="53" t="s">
        <v>158</v>
      </c>
      <c r="C1772" s="83">
        <v>1959</v>
      </c>
      <c r="D1772" s="123">
        <v>40390</v>
      </c>
      <c r="E1772" s="198">
        <f>VLOOKUP(A1772,'Membership Details'!C:J,8,FALSE)</f>
        <v>39707</v>
      </c>
      <c r="F1772" s="198" t="b">
        <f t="shared" si="27"/>
        <v>1</v>
      </c>
      <c r="G1772">
        <v>120</v>
      </c>
      <c r="H1772" s="119"/>
      <c r="I1772" s="119"/>
      <c r="J1772" s="119"/>
      <c r="K1772" s="119"/>
      <c r="L1772" s="53"/>
      <c r="M1772" s="127"/>
    </row>
    <row r="1773" spans="1:13">
      <c r="A1773" s="118">
        <v>1943</v>
      </c>
      <c r="B1773" s="53" t="s">
        <v>158</v>
      </c>
      <c r="C1773" s="83">
        <v>1960</v>
      </c>
      <c r="D1773" s="123">
        <v>40390</v>
      </c>
      <c r="E1773" s="198">
        <f>VLOOKUP(A1773,'Membership Details'!C:J,8,FALSE)</f>
        <v>39977</v>
      </c>
      <c r="F1773" s="198" t="b">
        <f t="shared" si="27"/>
        <v>1</v>
      </c>
      <c r="G1773">
        <v>565.20000000000005</v>
      </c>
      <c r="H1773" s="119"/>
      <c r="I1773" s="119"/>
      <c r="J1773" s="119"/>
      <c r="K1773" s="119"/>
      <c r="L1773" s="53"/>
      <c r="M1773" s="127"/>
    </row>
    <row r="1774" spans="1:13">
      <c r="A1774" s="118">
        <v>1944</v>
      </c>
      <c r="B1774" s="53" t="s">
        <v>158</v>
      </c>
      <c r="C1774" s="83">
        <v>1961</v>
      </c>
      <c r="D1774" s="123">
        <v>40390</v>
      </c>
      <c r="E1774" s="198">
        <f>VLOOKUP(A1774,'Membership Details'!C:J,8,FALSE)</f>
        <v>37986</v>
      </c>
      <c r="F1774" s="198" t="b">
        <f t="shared" si="27"/>
        <v>1</v>
      </c>
      <c r="G1774">
        <v>860</v>
      </c>
      <c r="H1774" s="119"/>
      <c r="I1774" s="119"/>
      <c r="J1774" s="119"/>
      <c r="K1774" s="119"/>
      <c r="L1774" s="53"/>
      <c r="M1774" s="127"/>
    </row>
    <row r="1775" spans="1:13">
      <c r="A1775" s="118">
        <v>1945</v>
      </c>
      <c r="B1775" s="53" t="s">
        <v>158</v>
      </c>
      <c r="C1775" s="83">
        <v>1962</v>
      </c>
      <c r="D1775" s="123">
        <v>40390</v>
      </c>
      <c r="E1775" s="198">
        <f>VLOOKUP(A1775,'Membership Details'!C:J,8,FALSE)</f>
        <v>39707</v>
      </c>
      <c r="F1775" s="198" t="b">
        <f t="shared" si="27"/>
        <v>1</v>
      </c>
      <c r="G1775">
        <v>237</v>
      </c>
      <c r="H1775" s="119"/>
      <c r="I1775" s="119"/>
      <c r="J1775" s="119"/>
      <c r="K1775" s="119"/>
      <c r="L1775" s="53"/>
      <c r="M1775" s="127"/>
    </row>
    <row r="1776" spans="1:13">
      <c r="A1776" s="118">
        <v>1946</v>
      </c>
      <c r="B1776" s="53" t="s">
        <v>158</v>
      </c>
      <c r="C1776" s="83">
        <v>1963</v>
      </c>
      <c r="D1776" s="123">
        <v>40390</v>
      </c>
      <c r="E1776" s="198">
        <f>VLOOKUP(A1776,'Membership Details'!C:J,8,FALSE)</f>
        <v>39707</v>
      </c>
      <c r="F1776" s="198" t="b">
        <f t="shared" si="27"/>
        <v>1</v>
      </c>
      <c r="G1776">
        <v>3159</v>
      </c>
      <c r="H1776" s="119"/>
      <c r="I1776" s="119"/>
      <c r="J1776" s="119"/>
      <c r="K1776" s="119"/>
      <c r="L1776" s="53"/>
      <c r="M1776" s="127"/>
    </row>
    <row r="1777" spans="1:13">
      <c r="A1777" s="118">
        <v>1947</v>
      </c>
      <c r="B1777" s="53" t="s">
        <v>158</v>
      </c>
      <c r="C1777" s="83">
        <v>1964</v>
      </c>
      <c r="D1777" s="123">
        <v>40390</v>
      </c>
      <c r="E1777" s="198">
        <f>VLOOKUP(A1777,'Membership Details'!C:J,8,FALSE)</f>
        <v>39707</v>
      </c>
      <c r="F1777" s="198" t="b">
        <f t="shared" si="27"/>
        <v>1</v>
      </c>
      <c r="G1777">
        <v>1088</v>
      </c>
      <c r="H1777" s="119"/>
      <c r="I1777" s="119"/>
      <c r="J1777" s="119"/>
      <c r="K1777" s="119"/>
      <c r="L1777" s="53"/>
      <c r="M1777" s="127"/>
    </row>
    <row r="1778" spans="1:13">
      <c r="A1778" s="118">
        <v>1948</v>
      </c>
      <c r="B1778" s="53" t="s">
        <v>158</v>
      </c>
      <c r="C1778" s="83">
        <v>1966</v>
      </c>
      <c r="D1778" s="123">
        <v>40390</v>
      </c>
      <c r="E1778" s="198">
        <f>VLOOKUP(A1778,'Membership Details'!C:J,8,FALSE)</f>
        <v>39707</v>
      </c>
      <c r="F1778" s="198" t="b">
        <f t="shared" si="27"/>
        <v>1</v>
      </c>
      <c r="G1778">
        <v>1276</v>
      </c>
      <c r="H1778" s="119"/>
      <c r="I1778" s="119"/>
      <c r="J1778" s="119"/>
      <c r="K1778" s="119"/>
      <c r="L1778" s="53"/>
      <c r="M1778" s="127"/>
    </row>
    <row r="1779" spans="1:13">
      <c r="A1779" s="118">
        <v>1949</v>
      </c>
      <c r="B1779" s="53" t="s">
        <v>158</v>
      </c>
      <c r="C1779" s="83">
        <v>1967</v>
      </c>
      <c r="D1779" s="123">
        <v>40390</v>
      </c>
      <c r="E1779" s="198">
        <f>VLOOKUP(A1779,'Membership Details'!C:J,8,FALSE)</f>
        <v>36982</v>
      </c>
      <c r="F1779" s="198" t="b">
        <f t="shared" si="27"/>
        <v>1</v>
      </c>
      <c r="G1779">
        <v>541</v>
      </c>
      <c r="H1779" s="119"/>
      <c r="I1779" s="119"/>
      <c r="J1779" s="119"/>
      <c r="K1779" s="119"/>
      <c r="L1779" s="53"/>
      <c r="M1779" s="127"/>
    </row>
    <row r="1780" spans="1:13">
      <c r="A1780" s="118">
        <v>1950</v>
      </c>
      <c r="B1780" s="53" t="s">
        <v>158</v>
      </c>
      <c r="C1780" s="83">
        <v>1969</v>
      </c>
      <c r="D1780" s="123">
        <v>40390</v>
      </c>
      <c r="E1780" s="198">
        <f>VLOOKUP(A1780,'Membership Details'!C:J,8,FALSE)</f>
        <v>39707</v>
      </c>
      <c r="F1780" s="198" t="b">
        <f t="shared" si="27"/>
        <v>1</v>
      </c>
      <c r="G1780">
        <v>66</v>
      </c>
      <c r="H1780" s="119"/>
      <c r="I1780" s="119"/>
      <c r="J1780" s="119"/>
      <c r="K1780" s="119"/>
      <c r="L1780" s="53"/>
      <c r="M1780" s="127"/>
    </row>
    <row r="1781" spans="1:13">
      <c r="A1781" s="118">
        <v>1951</v>
      </c>
      <c r="B1781" s="53" t="s">
        <v>158</v>
      </c>
      <c r="C1781" s="83">
        <v>1970</v>
      </c>
      <c r="D1781" s="123">
        <v>40390</v>
      </c>
      <c r="E1781" s="198">
        <f>VLOOKUP(A1781,'Membership Details'!C:J,8,FALSE)</f>
        <v>36982</v>
      </c>
      <c r="F1781" s="198" t="b">
        <f t="shared" si="27"/>
        <v>1</v>
      </c>
      <c r="G1781">
        <v>1034</v>
      </c>
      <c r="H1781" s="119"/>
      <c r="I1781" s="119"/>
      <c r="J1781" s="119"/>
      <c r="K1781" s="119"/>
      <c r="L1781" s="53"/>
      <c r="M1781" s="127"/>
    </row>
    <row r="1782" spans="1:13">
      <c r="A1782" s="118">
        <v>1952</v>
      </c>
      <c r="B1782" s="53" t="s">
        <v>158</v>
      </c>
      <c r="C1782" s="83">
        <v>1971</v>
      </c>
      <c r="D1782" s="123">
        <v>40390</v>
      </c>
      <c r="E1782" s="198">
        <f>VLOOKUP(A1782,'Membership Details'!C:J,8,FALSE)</f>
        <v>36982</v>
      </c>
      <c r="F1782" s="198" t="b">
        <f t="shared" si="27"/>
        <v>1</v>
      </c>
      <c r="G1782">
        <v>386</v>
      </c>
      <c r="H1782" s="119"/>
      <c r="I1782" s="119"/>
      <c r="J1782" s="119"/>
      <c r="K1782" s="119"/>
      <c r="L1782" s="53"/>
      <c r="M1782" s="127"/>
    </row>
    <row r="1783" spans="1:13">
      <c r="A1783" s="118">
        <v>338</v>
      </c>
      <c r="B1783" s="53" t="s">
        <v>158</v>
      </c>
      <c r="C1783" s="83">
        <v>1972</v>
      </c>
      <c r="D1783" s="123">
        <v>40390</v>
      </c>
      <c r="E1783" s="198">
        <f>VLOOKUP(A1783,'Membership Details'!C:J,8,FALSE)</f>
        <v>36982</v>
      </c>
      <c r="F1783" s="198" t="b">
        <f t="shared" si="27"/>
        <v>1</v>
      </c>
      <c r="G1783">
        <v>308</v>
      </c>
      <c r="H1783" s="119"/>
      <c r="I1783" s="119"/>
      <c r="J1783" s="119"/>
      <c r="K1783" s="119"/>
      <c r="L1783" s="53"/>
      <c r="M1783" s="127"/>
    </row>
    <row r="1784" spans="1:13">
      <c r="A1784" s="118">
        <v>1954</v>
      </c>
      <c r="B1784" s="53" t="s">
        <v>158</v>
      </c>
      <c r="C1784" s="83">
        <v>1973</v>
      </c>
      <c r="D1784" s="123">
        <v>40390</v>
      </c>
      <c r="E1784" s="198">
        <f>VLOOKUP(A1784,'Membership Details'!C:J,8,FALSE)</f>
        <v>36982</v>
      </c>
      <c r="F1784" s="198" t="b">
        <f t="shared" si="27"/>
        <v>1</v>
      </c>
      <c r="G1784">
        <v>212</v>
      </c>
      <c r="H1784" s="119"/>
      <c r="I1784" s="119"/>
      <c r="J1784" s="119"/>
      <c r="K1784" s="119"/>
      <c r="L1784" s="53"/>
      <c r="M1784" s="127"/>
    </row>
    <row r="1785" spans="1:13">
      <c r="A1785" s="118">
        <v>1955</v>
      </c>
      <c r="B1785" s="53" t="s">
        <v>158</v>
      </c>
      <c r="C1785" s="83">
        <v>1974</v>
      </c>
      <c r="D1785" s="123">
        <v>40390</v>
      </c>
      <c r="E1785" s="198">
        <f>VLOOKUP(A1785,'Membership Details'!C:J,8,FALSE)</f>
        <v>36982</v>
      </c>
      <c r="F1785" s="198" t="b">
        <f t="shared" si="27"/>
        <v>1</v>
      </c>
      <c r="G1785">
        <v>1086</v>
      </c>
      <c r="H1785" s="119"/>
      <c r="I1785" s="119"/>
      <c r="J1785" s="119"/>
      <c r="K1785" s="119"/>
      <c r="L1785" s="53"/>
      <c r="M1785" s="127"/>
    </row>
    <row r="1786" spans="1:13">
      <c r="A1786" s="118">
        <v>1956</v>
      </c>
      <c r="B1786" s="53" t="s">
        <v>158</v>
      </c>
      <c r="C1786" s="83">
        <v>1975</v>
      </c>
      <c r="D1786" s="123">
        <v>40390</v>
      </c>
      <c r="E1786" s="198">
        <f>VLOOKUP(A1786,'Membership Details'!C:J,8,FALSE)</f>
        <v>36982</v>
      </c>
      <c r="F1786" s="198" t="b">
        <f t="shared" si="27"/>
        <v>1</v>
      </c>
      <c r="G1786">
        <v>255</v>
      </c>
      <c r="H1786" s="119"/>
      <c r="I1786" s="119"/>
      <c r="J1786" s="119"/>
      <c r="K1786" s="119"/>
      <c r="L1786" s="53"/>
      <c r="M1786" s="127"/>
    </row>
    <row r="1787" spans="1:13">
      <c r="A1787" s="118">
        <v>1957</v>
      </c>
      <c r="B1787" s="53" t="s">
        <v>158</v>
      </c>
      <c r="C1787" s="83">
        <v>1976</v>
      </c>
      <c r="D1787" s="123">
        <v>40390</v>
      </c>
      <c r="E1787" s="198">
        <f>VLOOKUP(A1787,'Membership Details'!C:J,8,FALSE)</f>
        <v>36982</v>
      </c>
      <c r="F1787" s="198" t="b">
        <f t="shared" si="27"/>
        <v>1</v>
      </c>
      <c r="G1787">
        <v>255</v>
      </c>
      <c r="H1787" s="119"/>
      <c r="I1787" s="119"/>
      <c r="J1787" s="119"/>
      <c r="K1787" s="119"/>
      <c r="L1787" s="53"/>
      <c r="M1787" s="127"/>
    </row>
    <row r="1788" spans="1:13">
      <c r="A1788" s="118">
        <v>1958</v>
      </c>
      <c r="B1788" s="53" t="s">
        <v>158</v>
      </c>
      <c r="C1788" s="83">
        <v>1977</v>
      </c>
      <c r="D1788" s="123">
        <v>40390</v>
      </c>
      <c r="E1788" s="198">
        <f>VLOOKUP(A1788,'Membership Details'!C:J,8,FALSE)</f>
        <v>39172</v>
      </c>
      <c r="F1788" s="198" t="b">
        <f t="shared" si="27"/>
        <v>1</v>
      </c>
      <c r="G1788">
        <v>265</v>
      </c>
      <c r="H1788" s="119"/>
      <c r="I1788" s="119"/>
      <c r="J1788" s="119"/>
      <c r="K1788" s="119"/>
      <c r="L1788" s="53"/>
      <c r="M1788" s="127"/>
    </row>
    <row r="1789" spans="1:13">
      <c r="A1789" s="118">
        <v>1959</v>
      </c>
      <c r="B1789" s="53" t="s">
        <v>158</v>
      </c>
      <c r="C1789" s="83">
        <v>1978</v>
      </c>
      <c r="D1789" s="123">
        <v>40390</v>
      </c>
      <c r="E1789" s="198">
        <f>VLOOKUP(A1789,'Membership Details'!C:J,8,FALSE)</f>
        <v>39707</v>
      </c>
      <c r="F1789" s="198" t="b">
        <f t="shared" si="27"/>
        <v>1</v>
      </c>
      <c r="G1789">
        <v>20377</v>
      </c>
      <c r="H1789" s="119"/>
      <c r="I1789" s="119"/>
      <c r="J1789" s="119"/>
      <c r="K1789" s="119"/>
      <c r="L1789" s="53"/>
      <c r="M1789" s="127"/>
    </row>
    <row r="1790" spans="1:13">
      <c r="A1790" s="118">
        <v>1960</v>
      </c>
      <c r="B1790" s="53" t="s">
        <v>158</v>
      </c>
      <c r="C1790" s="83">
        <v>1979</v>
      </c>
      <c r="D1790" s="123">
        <v>40390</v>
      </c>
      <c r="E1790" s="198">
        <f>VLOOKUP(A1790,'Membership Details'!C:J,8,FALSE)</f>
        <v>39707</v>
      </c>
      <c r="F1790" s="198" t="b">
        <f t="shared" si="27"/>
        <v>1</v>
      </c>
      <c r="G1790">
        <v>342</v>
      </c>
      <c r="H1790" s="119"/>
      <c r="I1790" s="119"/>
      <c r="J1790" s="119"/>
      <c r="K1790" s="119"/>
      <c r="L1790" s="53"/>
      <c r="M1790" s="127"/>
    </row>
    <row r="1791" spans="1:13">
      <c r="A1791" s="118">
        <v>1961</v>
      </c>
      <c r="B1791" s="53" t="s">
        <v>158</v>
      </c>
      <c r="C1791" s="83">
        <v>1980</v>
      </c>
      <c r="D1791" s="123">
        <v>40390</v>
      </c>
      <c r="E1791" s="198">
        <f>VLOOKUP(A1791,'Membership Details'!C:J,8,FALSE)</f>
        <v>39172</v>
      </c>
      <c r="F1791" s="198" t="b">
        <f t="shared" si="27"/>
        <v>1</v>
      </c>
      <c r="G1791">
        <v>2996.14</v>
      </c>
      <c r="H1791" s="119"/>
      <c r="I1791" s="119"/>
      <c r="J1791" s="119"/>
      <c r="K1791" s="119"/>
      <c r="L1791" s="53"/>
      <c r="M1791" s="127"/>
    </row>
    <row r="1792" spans="1:13">
      <c r="A1792" s="118">
        <v>1962</v>
      </c>
      <c r="B1792" s="53" t="s">
        <v>158</v>
      </c>
      <c r="C1792" s="83">
        <v>1981</v>
      </c>
      <c r="D1792" s="123">
        <v>40390</v>
      </c>
      <c r="E1792" s="198">
        <f>VLOOKUP(A1792,'Membership Details'!C:J,8,FALSE)</f>
        <v>39707</v>
      </c>
      <c r="F1792" s="198" t="b">
        <f t="shared" si="27"/>
        <v>1</v>
      </c>
      <c r="G1792">
        <v>4279.83</v>
      </c>
      <c r="H1792" s="119"/>
      <c r="I1792" s="119"/>
      <c r="J1792" s="119"/>
      <c r="K1792" s="119"/>
      <c r="L1792" s="53"/>
      <c r="M1792" s="127"/>
    </row>
    <row r="1793" spans="1:13">
      <c r="A1793" s="118">
        <v>1963</v>
      </c>
      <c r="B1793" s="53" t="s">
        <v>158</v>
      </c>
      <c r="C1793" s="83">
        <v>1982</v>
      </c>
      <c r="D1793" s="123">
        <v>40390</v>
      </c>
      <c r="E1793" s="198">
        <f>VLOOKUP(A1793,'Membership Details'!C:J,8,FALSE)</f>
        <v>39707</v>
      </c>
      <c r="F1793" s="198" t="b">
        <f t="shared" si="27"/>
        <v>1</v>
      </c>
      <c r="G1793">
        <v>100</v>
      </c>
      <c r="H1793" s="119"/>
      <c r="I1793" s="119"/>
      <c r="J1793" s="119"/>
      <c r="K1793" s="119"/>
      <c r="L1793" s="53"/>
      <c r="M1793" s="127"/>
    </row>
    <row r="1794" spans="1:13">
      <c r="A1794" s="118">
        <v>1965</v>
      </c>
      <c r="B1794" s="53" t="s">
        <v>158</v>
      </c>
      <c r="C1794" s="83">
        <v>1984</v>
      </c>
      <c r="D1794" s="123">
        <v>40390</v>
      </c>
      <c r="E1794" s="198">
        <f>VLOOKUP(A1794,'Membership Details'!C:J,8,FALSE)</f>
        <v>36982</v>
      </c>
      <c r="F1794" s="198" t="b">
        <f t="shared" si="27"/>
        <v>1</v>
      </c>
      <c r="G1794">
        <v>774</v>
      </c>
      <c r="H1794" s="119"/>
      <c r="I1794" s="119"/>
      <c r="J1794" s="119"/>
      <c r="K1794" s="119"/>
      <c r="L1794" s="53"/>
      <c r="M1794" s="127"/>
    </row>
    <row r="1795" spans="1:13">
      <c r="A1795" s="118">
        <v>1966</v>
      </c>
      <c r="B1795" s="53" t="s">
        <v>158</v>
      </c>
      <c r="C1795" s="83">
        <v>1985</v>
      </c>
      <c r="D1795" s="123">
        <v>40390</v>
      </c>
      <c r="E1795" s="198">
        <f>VLOOKUP(A1795,'Membership Details'!C:J,8,FALSE)</f>
        <v>36982</v>
      </c>
      <c r="F1795" s="198" t="b">
        <f t="shared" ref="F1795:F1858" si="28">D1795&gt;=E1795</f>
        <v>1</v>
      </c>
      <c r="G1795">
        <v>12</v>
      </c>
      <c r="H1795" s="119"/>
      <c r="I1795" s="119"/>
      <c r="J1795" s="119"/>
      <c r="K1795" s="119"/>
      <c r="L1795" s="53"/>
      <c r="M1795" s="127"/>
    </row>
    <row r="1796" spans="1:13">
      <c r="A1796" s="118">
        <v>1967</v>
      </c>
      <c r="B1796" s="53" t="s">
        <v>158</v>
      </c>
      <c r="C1796" s="83">
        <v>1986</v>
      </c>
      <c r="D1796" s="123">
        <v>40390</v>
      </c>
      <c r="E1796" s="198">
        <f>VLOOKUP(A1796,'Membership Details'!C:J,8,FALSE)</f>
        <v>39707</v>
      </c>
      <c r="F1796" s="198" t="b">
        <f t="shared" si="28"/>
        <v>1</v>
      </c>
      <c r="G1796">
        <v>141</v>
      </c>
      <c r="H1796" s="119"/>
      <c r="I1796" s="119"/>
      <c r="J1796" s="119"/>
      <c r="K1796" s="119"/>
      <c r="L1796" s="53"/>
      <c r="M1796" s="127"/>
    </row>
    <row r="1797" spans="1:13">
      <c r="A1797" s="118">
        <v>1968</v>
      </c>
      <c r="B1797" s="53" t="s">
        <v>158</v>
      </c>
      <c r="C1797" s="83">
        <v>1987</v>
      </c>
      <c r="D1797" s="123">
        <v>40390</v>
      </c>
      <c r="E1797" s="198">
        <f>VLOOKUP(A1797,'Membership Details'!C:J,8,FALSE)</f>
        <v>39707</v>
      </c>
      <c r="F1797" s="198" t="b">
        <f t="shared" si="28"/>
        <v>1</v>
      </c>
      <c r="G1797">
        <v>2758</v>
      </c>
      <c r="H1797" s="119"/>
      <c r="I1797" s="119"/>
      <c r="J1797" s="119"/>
      <c r="K1797" s="119"/>
      <c r="L1797" s="53"/>
      <c r="M1797" s="127"/>
    </row>
    <row r="1798" spans="1:13">
      <c r="A1798" s="118">
        <v>1969</v>
      </c>
      <c r="B1798" s="53" t="s">
        <v>158</v>
      </c>
      <c r="C1798" s="83">
        <v>1988</v>
      </c>
      <c r="D1798" s="123">
        <v>40390</v>
      </c>
      <c r="E1798" s="198">
        <f>VLOOKUP(A1798,'Membership Details'!C:J,8,FALSE)</f>
        <v>39707</v>
      </c>
      <c r="F1798" s="198" t="b">
        <f t="shared" si="28"/>
        <v>1</v>
      </c>
      <c r="G1798">
        <v>344</v>
      </c>
      <c r="H1798" s="119"/>
      <c r="I1798" s="119"/>
      <c r="J1798" s="119"/>
      <c r="K1798" s="119"/>
      <c r="L1798" s="53"/>
      <c r="M1798" s="127"/>
    </row>
    <row r="1799" spans="1:13">
      <c r="A1799" s="118">
        <v>1970</v>
      </c>
      <c r="B1799" s="53" t="s">
        <v>158</v>
      </c>
      <c r="C1799" s="83">
        <v>1989</v>
      </c>
      <c r="D1799" s="123">
        <v>40390</v>
      </c>
      <c r="E1799" s="198">
        <f>VLOOKUP(A1799,'Membership Details'!C:J,8,FALSE)</f>
        <v>39707</v>
      </c>
      <c r="F1799" s="198" t="b">
        <f t="shared" si="28"/>
        <v>1</v>
      </c>
      <c r="G1799">
        <v>30577</v>
      </c>
      <c r="H1799" s="119"/>
      <c r="I1799" s="119"/>
      <c r="J1799" s="119"/>
      <c r="K1799" s="119"/>
      <c r="L1799" s="53"/>
      <c r="M1799" s="127"/>
    </row>
    <row r="1800" spans="1:13">
      <c r="A1800" s="118">
        <v>1971</v>
      </c>
      <c r="B1800" s="53" t="s">
        <v>158</v>
      </c>
      <c r="C1800" s="83">
        <v>1990</v>
      </c>
      <c r="D1800" s="123">
        <v>40390</v>
      </c>
      <c r="E1800" s="198">
        <f>VLOOKUP(A1800,'Membership Details'!C:J,8,FALSE)</f>
        <v>39707</v>
      </c>
      <c r="F1800" s="198" t="b">
        <f t="shared" si="28"/>
        <v>1</v>
      </c>
      <c r="G1800">
        <v>646</v>
      </c>
      <c r="H1800" s="119"/>
      <c r="I1800" s="119"/>
      <c r="J1800" s="119"/>
      <c r="K1800" s="119"/>
      <c r="L1800" s="53"/>
      <c r="M1800" s="127"/>
    </row>
    <row r="1801" spans="1:13">
      <c r="A1801" s="118">
        <v>1972</v>
      </c>
      <c r="B1801" s="53" t="s">
        <v>158</v>
      </c>
      <c r="C1801" s="83">
        <v>1991</v>
      </c>
      <c r="D1801" s="123">
        <v>40390</v>
      </c>
      <c r="E1801" s="198">
        <f>VLOOKUP(A1801,'Membership Details'!C:J,8,FALSE)</f>
        <v>39707</v>
      </c>
      <c r="F1801" s="198" t="b">
        <f t="shared" si="28"/>
        <v>1</v>
      </c>
      <c r="G1801">
        <v>456</v>
      </c>
      <c r="H1801" s="119"/>
      <c r="I1801" s="119"/>
      <c r="J1801" s="119"/>
      <c r="K1801" s="119"/>
      <c r="L1801" s="53"/>
      <c r="M1801" s="127"/>
    </row>
    <row r="1802" spans="1:13">
      <c r="A1802" s="118">
        <v>1973</v>
      </c>
      <c r="B1802" s="53" t="s">
        <v>158</v>
      </c>
      <c r="C1802" s="83">
        <v>1992</v>
      </c>
      <c r="D1802" s="123">
        <v>40390</v>
      </c>
      <c r="E1802" s="198">
        <f>VLOOKUP(A1802,'Membership Details'!C:J,8,FALSE)</f>
        <v>39707</v>
      </c>
      <c r="F1802" s="198" t="b">
        <f t="shared" si="28"/>
        <v>1</v>
      </c>
      <c r="G1802">
        <v>2182</v>
      </c>
      <c r="H1802" s="119"/>
      <c r="I1802" s="119"/>
      <c r="J1802" s="119"/>
      <c r="K1802" s="119"/>
      <c r="L1802" s="53"/>
      <c r="M1802" s="127"/>
    </row>
    <row r="1803" spans="1:13">
      <c r="A1803" s="118">
        <v>1974</v>
      </c>
      <c r="B1803" s="53" t="s">
        <v>158</v>
      </c>
      <c r="C1803" s="83">
        <v>1993</v>
      </c>
      <c r="D1803" s="123">
        <v>40390</v>
      </c>
      <c r="E1803" s="198">
        <f>VLOOKUP(A1803,'Membership Details'!C:J,8,FALSE)</f>
        <v>39707</v>
      </c>
      <c r="F1803" s="198" t="b">
        <f t="shared" si="28"/>
        <v>1</v>
      </c>
      <c r="G1803">
        <v>892</v>
      </c>
      <c r="H1803" s="119"/>
      <c r="I1803" s="119"/>
      <c r="J1803" s="119"/>
      <c r="K1803" s="119"/>
      <c r="L1803" s="53"/>
      <c r="M1803" s="127"/>
    </row>
    <row r="1804" spans="1:13">
      <c r="A1804" s="118">
        <v>1064</v>
      </c>
      <c r="B1804" s="53" t="s">
        <v>158</v>
      </c>
      <c r="C1804" s="83">
        <v>1994</v>
      </c>
      <c r="D1804" s="123">
        <v>40390</v>
      </c>
      <c r="E1804" s="198">
        <f>VLOOKUP(A1804,'Membership Details'!C:J,8,FALSE)</f>
        <v>39707</v>
      </c>
      <c r="F1804" s="198" t="b">
        <f t="shared" si="28"/>
        <v>1</v>
      </c>
      <c r="G1804">
        <v>386</v>
      </c>
      <c r="H1804" s="119"/>
      <c r="I1804" s="119"/>
      <c r="J1804" s="119"/>
      <c r="K1804" s="119"/>
      <c r="L1804" s="53"/>
      <c r="M1804" s="127"/>
    </row>
    <row r="1805" spans="1:13">
      <c r="A1805" s="118">
        <v>1976</v>
      </c>
      <c r="B1805" s="53" t="s">
        <v>158</v>
      </c>
      <c r="C1805" s="83">
        <v>1995</v>
      </c>
      <c r="D1805" s="123">
        <v>40390</v>
      </c>
      <c r="E1805" s="198">
        <f>VLOOKUP(A1805,'Membership Details'!C:J,8,FALSE)</f>
        <v>36982</v>
      </c>
      <c r="F1805" s="198" t="b">
        <f t="shared" si="28"/>
        <v>1</v>
      </c>
      <c r="G1805">
        <v>15726</v>
      </c>
      <c r="H1805" s="119"/>
      <c r="I1805" s="119"/>
      <c r="J1805" s="119"/>
      <c r="K1805" s="119"/>
      <c r="L1805" s="53"/>
      <c r="M1805" s="127"/>
    </row>
    <row r="1806" spans="1:13">
      <c r="A1806" s="118">
        <v>1977</v>
      </c>
      <c r="B1806" s="53" t="s">
        <v>158</v>
      </c>
      <c r="C1806" s="83">
        <v>1996</v>
      </c>
      <c r="D1806" s="123">
        <v>40390</v>
      </c>
      <c r="E1806" s="198">
        <f>VLOOKUP(A1806,'Membership Details'!C:J,8,FALSE)</f>
        <v>39707</v>
      </c>
      <c r="F1806" s="198" t="b">
        <f t="shared" si="28"/>
        <v>1</v>
      </c>
      <c r="G1806">
        <v>1322</v>
      </c>
      <c r="H1806" s="119"/>
      <c r="I1806" s="119"/>
      <c r="J1806" s="119"/>
      <c r="K1806" s="119"/>
      <c r="L1806" s="53"/>
      <c r="M1806" s="127"/>
    </row>
    <row r="1807" spans="1:13">
      <c r="A1807" s="118">
        <v>1978</v>
      </c>
      <c r="B1807" s="53" t="s">
        <v>158</v>
      </c>
      <c r="C1807" s="83">
        <v>1997</v>
      </c>
      <c r="D1807" s="123">
        <v>40390</v>
      </c>
      <c r="E1807" s="198">
        <f>VLOOKUP(A1807,'Membership Details'!C:J,8,FALSE)</f>
        <v>38621</v>
      </c>
      <c r="F1807" s="198" t="b">
        <f t="shared" si="28"/>
        <v>1</v>
      </c>
      <c r="G1807">
        <v>634</v>
      </c>
      <c r="H1807" s="119"/>
      <c r="I1807" s="119"/>
      <c r="J1807" s="119"/>
      <c r="K1807" s="119"/>
      <c r="L1807" s="53"/>
      <c r="M1807" s="127"/>
    </row>
    <row r="1808" spans="1:13">
      <c r="A1808" s="118">
        <v>1979</v>
      </c>
      <c r="B1808" s="53" t="s">
        <v>158</v>
      </c>
      <c r="C1808" s="83">
        <v>1998</v>
      </c>
      <c r="D1808" s="123">
        <v>40390</v>
      </c>
      <c r="E1808" s="198">
        <f>VLOOKUP(A1808,'Membership Details'!C:J,8,FALSE)</f>
        <v>36982</v>
      </c>
      <c r="F1808" s="198" t="b">
        <f t="shared" si="28"/>
        <v>1</v>
      </c>
      <c r="G1808">
        <v>225</v>
      </c>
      <c r="H1808" s="119"/>
      <c r="I1808" s="119"/>
      <c r="J1808" s="119"/>
      <c r="K1808" s="119"/>
      <c r="L1808" s="53"/>
      <c r="M1808" s="127"/>
    </row>
    <row r="1809" spans="1:13">
      <c r="A1809" s="118">
        <v>1980</v>
      </c>
      <c r="B1809" s="53" t="s">
        <v>158</v>
      </c>
      <c r="C1809" s="83">
        <v>1999</v>
      </c>
      <c r="D1809" s="123">
        <v>40390</v>
      </c>
      <c r="E1809" s="198">
        <f>VLOOKUP(A1809,'Membership Details'!C:J,8,FALSE)</f>
        <v>39707</v>
      </c>
      <c r="F1809" s="198" t="b">
        <f t="shared" si="28"/>
        <v>1</v>
      </c>
      <c r="G1809">
        <v>467</v>
      </c>
      <c r="H1809" s="119"/>
      <c r="I1809" s="119"/>
      <c r="J1809" s="119"/>
      <c r="K1809" s="119"/>
      <c r="L1809" s="53"/>
      <c r="M1809" s="127"/>
    </row>
    <row r="1810" spans="1:13">
      <c r="A1810" s="118">
        <v>1981</v>
      </c>
      <c r="B1810" s="53" t="s">
        <v>158</v>
      </c>
      <c r="C1810" s="83">
        <v>2000</v>
      </c>
      <c r="D1810" s="123">
        <v>40390</v>
      </c>
      <c r="E1810" s="198">
        <f>VLOOKUP(A1810,'Membership Details'!C:J,8,FALSE)</f>
        <v>39707</v>
      </c>
      <c r="F1810" s="198" t="b">
        <f t="shared" si="28"/>
        <v>1</v>
      </c>
      <c r="G1810">
        <v>310</v>
      </c>
      <c r="H1810" s="119"/>
      <c r="I1810" s="119"/>
      <c r="J1810" s="119"/>
      <c r="K1810" s="119"/>
      <c r="L1810" s="53"/>
      <c r="M1810" s="127"/>
    </row>
    <row r="1811" spans="1:13">
      <c r="A1811" s="118">
        <v>1982</v>
      </c>
      <c r="B1811" s="53" t="s">
        <v>158</v>
      </c>
      <c r="C1811" s="83">
        <v>2001</v>
      </c>
      <c r="D1811" s="124">
        <v>40837</v>
      </c>
      <c r="E1811" s="198">
        <f>VLOOKUP(A1811,'Membership Details'!C:J,8,FALSE)</f>
        <v>39707</v>
      </c>
      <c r="F1811" s="198" t="b">
        <f t="shared" si="28"/>
        <v>1</v>
      </c>
      <c r="G1811">
        <v>422</v>
      </c>
      <c r="H1811" s="119"/>
      <c r="I1811" s="119"/>
      <c r="J1811" s="119"/>
      <c r="K1811" s="119"/>
      <c r="L1811" s="53"/>
      <c r="M1811" s="127"/>
    </row>
    <row r="1812" spans="1:13">
      <c r="A1812" s="118">
        <v>1983</v>
      </c>
      <c r="B1812" s="53" t="s">
        <v>158</v>
      </c>
      <c r="C1812" s="83">
        <v>2002</v>
      </c>
      <c r="D1812" s="124">
        <v>40835</v>
      </c>
      <c r="E1812" s="198">
        <f>VLOOKUP(A1812,'Membership Details'!C:J,8,FALSE)</f>
        <v>39707</v>
      </c>
      <c r="F1812" s="198" t="b">
        <f t="shared" si="28"/>
        <v>1</v>
      </c>
      <c r="G1812">
        <v>422</v>
      </c>
      <c r="H1812" s="119"/>
      <c r="I1812" s="119"/>
      <c r="J1812" s="119"/>
      <c r="K1812" s="119"/>
      <c r="L1812" s="53"/>
      <c r="M1812" s="127"/>
    </row>
    <row r="1813" spans="1:13">
      <c r="A1813" s="118">
        <v>1984</v>
      </c>
      <c r="B1813" s="53" t="s">
        <v>158</v>
      </c>
      <c r="C1813" s="83">
        <v>2003</v>
      </c>
      <c r="D1813" s="124">
        <v>40835</v>
      </c>
      <c r="E1813" s="198">
        <f>VLOOKUP(A1813,'Membership Details'!C:J,8,FALSE)</f>
        <v>39707</v>
      </c>
      <c r="F1813" s="198" t="b">
        <f t="shared" si="28"/>
        <v>1</v>
      </c>
      <c r="G1813">
        <v>422</v>
      </c>
      <c r="H1813" s="119"/>
      <c r="I1813" s="119"/>
      <c r="J1813" s="119"/>
      <c r="K1813" s="119"/>
      <c r="L1813" s="53"/>
      <c r="M1813" s="127"/>
    </row>
    <row r="1814" spans="1:13">
      <c r="A1814" s="118">
        <v>1985</v>
      </c>
      <c r="B1814" s="53" t="s">
        <v>158</v>
      </c>
      <c r="C1814" s="83">
        <v>2004</v>
      </c>
      <c r="D1814" s="124">
        <v>40835</v>
      </c>
      <c r="E1814" s="198">
        <f>VLOOKUP(A1814,'Membership Details'!C:J,8,FALSE)</f>
        <v>39707</v>
      </c>
      <c r="F1814" s="198" t="b">
        <f t="shared" si="28"/>
        <v>1</v>
      </c>
      <c r="G1814">
        <v>422</v>
      </c>
      <c r="H1814" s="119"/>
      <c r="I1814" s="119"/>
      <c r="J1814" s="119"/>
      <c r="K1814" s="119"/>
      <c r="L1814" s="53"/>
      <c r="M1814" s="127"/>
    </row>
    <row r="1815" spans="1:13">
      <c r="A1815" s="118">
        <v>1987</v>
      </c>
      <c r="B1815" s="53" t="s">
        <v>158</v>
      </c>
      <c r="C1815" s="83">
        <v>2006</v>
      </c>
      <c r="D1815" s="124">
        <v>40835</v>
      </c>
      <c r="E1815" s="198">
        <f>VLOOKUP(A1815,'Membership Details'!C:J,8,FALSE)</f>
        <v>36982</v>
      </c>
      <c r="F1815" s="198" t="b">
        <f t="shared" si="28"/>
        <v>1</v>
      </c>
      <c r="G1815">
        <v>161</v>
      </c>
      <c r="H1815" s="119"/>
      <c r="I1815" s="119"/>
      <c r="J1815" s="119"/>
      <c r="K1815" s="119"/>
      <c r="L1815" s="53"/>
      <c r="M1815" s="127"/>
    </row>
    <row r="1816" spans="1:13">
      <c r="A1816" s="118">
        <v>1988</v>
      </c>
      <c r="B1816" s="53" t="s">
        <v>158</v>
      </c>
      <c r="C1816" s="83">
        <v>2007</v>
      </c>
      <c r="D1816" s="124">
        <v>40835</v>
      </c>
      <c r="E1816" s="198">
        <f>VLOOKUP(A1816,'Membership Details'!C:J,8,FALSE)</f>
        <v>39707</v>
      </c>
      <c r="F1816" s="198" t="b">
        <f t="shared" si="28"/>
        <v>1</v>
      </c>
      <c r="G1816">
        <v>630</v>
      </c>
      <c r="H1816" s="119"/>
      <c r="I1816" s="119"/>
      <c r="J1816" s="119"/>
      <c r="K1816" s="119"/>
      <c r="L1816" s="53"/>
      <c r="M1816" s="127"/>
    </row>
    <row r="1817" spans="1:13">
      <c r="A1817" s="118">
        <v>1989</v>
      </c>
      <c r="B1817" s="53" t="s">
        <v>158</v>
      </c>
      <c r="C1817" s="83">
        <v>2009</v>
      </c>
      <c r="D1817" s="124">
        <v>40837</v>
      </c>
      <c r="E1817" s="198">
        <f>VLOOKUP(A1817,'Membership Details'!C:J,8,FALSE)</f>
        <v>39707</v>
      </c>
      <c r="F1817" s="198" t="b">
        <f t="shared" si="28"/>
        <v>1</v>
      </c>
      <c r="G1817">
        <v>100</v>
      </c>
      <c r="H1817" s="119"/>
      <c r="I1817" s="119"/>
      <c r="J1817" s="119"/>
      <c r="K1817" s="119"/>
      <c r="L1817" s="53"/>
      <c r="M1817" s="127"/>
    </row>
    <row r="1818" spans="1:13">
      <c r="A1818" s="118">
        <v>1990</v>
      </c>
      <c r="B1818" s="53" t="s">
        <v>158</v>
      </c>
      <c r="C1818" s="83">
        <v>2010</v>
      </c>
      <c r="D1818" s="124">
        <v>40913</v>
      </c>
      <c r="E1818" s="198">
        <f>VLOOKUP(A1818,'Membership Details'!C:J,8,FALSE)</f>
        <v>39707</v>
      </c>
      <c r="F1818" s="198" t="b">
        <f t="shared" si="28"/>
        <v>1</v>
      </c>
      <c r="G1818">
        <v>310</v>
      </c>
      <c r="H1818" s="119"/>
      <c r="I1818" s="119"/>
      <c r="J1818" s="119"/>
      <c r="K1818" s="119"/>
      <c r="L1818" s="53"/>
      <c r="M1818" s="127"/>
    </row>
    <row r="1819" spans="1:13">
      <c r="A1819" s="118">
        <v>1991</v>
      </c>
      <c r="B1819" s="53" t="s">
        <v>158</v>
      </c>
      <c r="C1819" s="83">
        <v>2011</v>
      </c>
      <c r="D1819" s="126">
        <v>40925</v>
      </c>
      <c r="E1819" s="198">
        <f>VLOOKUP(A1819,'Membership Details'!C:J,8,FALSE)</f>
        <v>39707</v>
      </c>
      <c r="F1819" s="198" t="b">
        <f t="shared" si="28"/>
        <v>1</v>
      </c>
      <c r="G1819">
        <v>814</v>
      </c>
      <c r="H1819" s="119"/>
      <c r="I1819" s="119"/>
      <c r="J1819" s="119"/>
      <c r="K1819" s="119"/>
      <c r="L1819" s="53"/>
      <c r="M1819" s="127"/>
    </row>
    <row r="1820" spans="1:13">
      <c r="A1820" s="118">
        <v>1992</v>
      </c>
      <c r="B1820" s="53" t="s">
        <v>158</v>
      </c>
      <c r="C1820" s="83">
        <v>2012</v>
      </c>
      <c r="D1820" s="124">
        <v>40956</v>
      </c>
      <c r="E1820" s="198">
        <f>VLOOKUP(A1820,'Membership Details'!C:J,8,FALSE)</f>
        <v>39707</v>
      </c>
      <c r="F1820" s="198" t="b">
        <f t="shared" si="28"/>
        <v>1</v>
      </c>
      <c r="G1820">
        <v>481</v>
      </c>
      <c r="H1820" s="119"/>
      <c r="I1820" s="119"/>
      <c r="J1820" s="119"/>
      <c r="K1820" s="119"/>
      <c r="L1820" s="53"/>
      <c r="M1820" s="127"/>
    </row>
    <row r="1821" spans="1:13">
      <c r="A1821" s="118">
        <v>1993</v>
      </c>
      <c r="B1821" s="53" t="s">
        <v>158</v>
      </c>
      <c r="C1821" s="83">
        <v>2013</v>
      </c>
      <c r="D1821" s="124">
        <v>40982</v>
      </c>
      <c r="E1821" s="198">
        <f>VLOOKUP(A1821,'Membership Details'!C:J,8,FALSE)</f>
        <v>39707</v>
      </c>
      <c r="F1821" s="198" t="b">
        <f t="shared" si="28"/>
        <v>1</v>
      </c>
      <c r="G1821">
        <v>573</v>
      </c>
      <c r="H1821" s="119"/>
      <c r="I1821" s="119"/>
      <c r="J1821" s="119"/>
      <c r="K1821" s="119"/>
      <c r="L1821" s="53"/>
      <c r="M1821" s="127"/>
    </row>
    <row r="1822" spans="1:13">
      <c r="A1822" s="118">
        <v>1994</v>
      </c>
      <c r="B1822" s="53" t="s">
        <v>158</v>
      </c>
      <c r="C1822" s="83">
        <v>2014</v>
      </c>
      <c r="D1822" s="124">
        <v>40991</v>
      </c>
      <c r="E1822" s="198">
        <f>VLOOKUP(A1822,'Membership Details'!C:J,8,FALSE)</f>
        <v>39707</v>
      </c>
      <c r="F1822" s="198" t="b">
        <f t="shared" si="28"/>
        <v>1</v>
      </c>
      <c r="G1822">
        <v>415</v>
      </c>
      <c r="H1822" s="119"/>
      <c r="I1822" s="119"/>
      <c r="J1822" s="119"/>
      <c r="K1822" s="119"/>
      <c r="L1822" s="53"/>
      <c r="M1822" s="127"/>
    </row>
    <row r="1823" spans="1:13">
      <c r="A1823" s="118">
        <v>1995</v>
      </c>
      <c r="B1823" s="53" t="s">
        <v>158</v>
      </c>
      <c r="C1823" s="83">
        <v>2015</v>
      </c>
      <c r="D1823" s="124">
        <v>40997</v>
      </c>
      <c r="E1823" s="198">
        <f>VLOOKUP(A1823,'Membership Details'!C:J,8,FALSE)</f>
        <v>36982</v>
      </c>
      <c r="F1823" s="198" t="b">
        <f t="shared" si="28"/>
        <v>1</v>
      </c>
      <c r="G1823">
        <v>1624</v>
      </c>
      <c r="H1823" s="119"/>
      <c r="I1823" s="119"/>
      <c r="J1823" s="119"/>
      <c r="K1823" s="119"/>
      <c r="L1823" s="53"/>
      <c r="M1823" s="127"/>
    </row>
    <row r="1824" spans="1:13">
      <c r="A1824" s="118">
        <v>1996</v>
      </c>
      <c r="B1824" s="53" t="s">
        <v>158</v>
      </c>
      <c r="C1824" s="83">
        <v>2016</v>
      </c>
      <c r="D1824" s="124">
        <v>40991</v>
      </c>
      <c r="E1824" s="198">
        <f>VLOOKUP(A1824,'Membership Details'!C:J,8,FALSE)</f>
        <v>39081</v>
      </c>
      <c r="F1824" s="198" t="b">
        <f t="shared" si="28"/>
        <v>1</v>
      </c>
      <c r="G1824">
        <v>2703</v>
      </c>
      <c r="H1824" s="119"/>
      <c r="I1824" s="119"/>
      <c r="J1824" s="119"/>
      <c r="K1824" s="119"/>
      <c r="L1824" s="53"/>
      <c r="M1824" s="127"/>
    </row>
    <row r="1825" spans="1:13">
      <c r="A1825" s="118">
        <v>1997</v>
      </c>
      <c r="B1825" s="53" t="s">
        <v>158</v>
      </c>
      <c r="C1825" s="83">
        <v>2017</v>
      </c>
      <c r="D1825" s="124">
        <v>41020</v>
      </c>
      <c r="E1825" s="198">
        <f>VLOOKUP(A1825,'Membership Details'!C:J,8,FALSE)</f>
        <v>39707</v>
      </c>
      <c r="F1825" s="198" t="b">
        <f t="shared" si="28"/>
        <v>1</v>
      </c>
      <c r="G1825">
        <v>3205</v>
      </c>
      <c r="H1825" s="119"/>
      <c r="I1825" s="119"/>
      <c r="J1825" s="119"/>
      <c r="K1825" s="119"/>
      <c r="L1825" s="53"/>
      <c r="M1825" s="127"/>
    </row>
    <row r="1826" spans="1:13">
      <c r="A1826" s="118">
        <v>1998</v>
      </c>
      <c r="B1826" s="53" t="s">
        <v>158</v>
      </c>
      <c r="C1826" s="83">
        <v>2019</v>
      </c>
      <c r="D1826" s="124">
        <v>41044</v>
      </c>
      <c r="E1826" s="198">
        <f>VLOOKUP(A1826,'Membership Details'!C:J,8,FALSE)</f>
        <v>36982</v>
      </c>
      <c r="F1826" s="198" t="b">
        <f t="shared" si="28"/>
        <v>1</v>
      </c>
      <c r="G1826">
        <v>186</v>
      </c>
      <c r="H1826" s="119"/>
      <c r="I1826" s="119"/>
      <c r="J1826" s="119"/>
      <c r="K1826" s="119"/>
      <c r="L1826" s="53"/>
      <c r="M1826" s="127"/>
    </row>
    <row r="1827" spans="1:13">
      <c r="A1827" s="118">
        <v>1999</v>
      </c>
      <c r="B1827" s="53" t="s">
        <v>158</v>
      </c>
      <c r="C1827" s="83">
        <v>2020</v>
      </c>
      <c r="D1827" s="124">
        <v>41050</v>
      </c>
      <c r="E1827" s="198">
        <f>VLOOKUP(A1827,'Membership Details'!C:J,8,FALSE)</f>
        <v>39707</v>
      </c>
      <c r="F1827" s="198" t="b">
        <f t="shared" si="28"/>
        <v>1</v>
      </c>
      <c r="G1827">
        <v>1813</v>
      </c>
      <c r="H1827" s="119"/>
      <c r="I1827" s="119"/>
      <c r="J1827" s="119"/>
      <c r="K1827" s="119"/>
      <c r="L1827" s="53"/>
      <c r="M1827" s="127"/>
    </row>
    <row r="1828" spans="1:13">
      <c r="A1828" s="118">
        <v>2000</v>
      </c>
      <c r="B1828" s="53" t="s">
        <v>158</v>
      </c>
      <c r="C1828" s="83">
        <v>2021</v>
      </c>
      <c r="D1828" s="124">
        <v>41057</v>
      </c>
      <c r="E1828" s="198">
        <f>VLOOKUP(A1828,'Membership Details'!C:J,8,FALSE)</f>
        <v>39707</v>
      </c>
      <c r="F1828" s="198" t="b">
        <f t="shared" si="28"/>
        <v>1</v>
      </c>
      <c r="G1828">
        <v>2963</v>
      </c>
      <c r="H1828" s="119"/>
      <c r="I1828" s="119"/>
      <c r="J1828" s="119"/>
      <c r="K1828" s="119"/>
      <c r="L1828" s="53"/>
      <c r="M1828" s="127"/>
    </row>
    <row r="1829" spans="1:13">
      <c r="A1829" s="118">
        <v>2001</v>
      </c>
      <c r="B1829" s="53" t="s">
        <v>158</v>
      </c>
      <c r="C1829" s="83">
        <v>2022</v>
      </c>
      <c r="D1829" s="124">
        <v>41071</v>
      </c>
      <c r="E1829" s="198">
        <f>VLOOKUP(A1829,'Membership Details'!C:J,8,FALSE)</f>
        <v>41026</v>
      </c>
      <c r="F1829" s="198" t="b">
        <f t="shared" si="28"/>
        <v>1</v>
      </c>
      <c r="G1829">
        <v>335</v>
      </c>
      <c r="H1829" s="119"/>
      <c r="I1829" s="119"/>
      <c r="J1829" s="119"/>
      <c r="K1829" s="119"/>
      <c r="L1829" s="53"/>
      <c r="M1829" s="127"/>
    </row>
    <row r="1830" spans="1:13">
      <c r="A1830" s="118">
        <v>2002</v>
      </c>
      <c r="B1830" s="53" t="s">
        <v>158</v>
      </c>
      <c r="C1830" s="83">
        <v>2023</v>
      </c>
      <c r="D1830" s="124">
        <v>41081</v>
      </c>
      <c r="E1830" s="198">
        <f>VLOOKUP(A1830,'Membership Details'!C:J,8,FALSE)</f>
        <v>39707</v>
      </c>
      <c r="F1830" s="198" t="b">
        <f t="shared" si="28"/>
        <v>1</v>
      </c>
      <c r="G1830">
        <v>567</v>
      </c>
      <c r="H1830" s="119"/>
      <c r="I1830" s="119"/>
      <c r="J1830" s="119"/>
      <c r="K1830" s="119"/>
      <c r="L1830" s="53"/>
      <c r="M1830" s="127"/>
    </row>
    <row r="1831" spans="1:13">
      <c r="A1831" s="118">
        <v>2003</v>
      </c>
      <c r="B1831" s="53" t="s">
        <v>158</v>
      </c>
      <c r="C1831" s="83">
        <v>2024</v>
      </c>
      <c r="D1831" s="124">
        <v>41081</v>
      </c>
      <c r="E1831" s="198">
        <f>VLOOKUP(A1831,'Membership Details'!C:J,8,FALSE)</f>
        <v>39707</v>
      </c>
      <c r="F1831" s="198" t="b">
        <f t="shared" si="28"/>
        <v>1</v>
      </c>
      <c r="G1831">
        <v>371</v>
      </c>
      <c r="H1831" s="119"/>
      <c r="I1831" s="119"/>
      <c r="J1831" s="119"/>
      <c r="K1831" s="119"/>
      <c r="L1831" s="53"/>
      <c r="M1831" s="127"/>
    </row>
    <row r="1832" spans="1:13">
      <c r="A1832" s="118">
        <v>2004</v>
      </c>
      <c r="B1832" s="53" t="s">
        <v>158</v>
      </c>
      <c r="C1832" s="83">
        <v>2025</v>
      </c>
      <c r="D1832" s="124">
        <v>41081</v>
      </c>
      <c r="E1832" s="198">
        <f>VLOOKUP(A1832,'Membership Details'!C:J,8,FALSE)</f>
        <v>39707</v>
      </c>
      <c r="F1832" s="198" t="b">
        <f t="shared" si="28"/>
        <v>1</v>
      </c>
      <c r="G1832">
        <v>274</v>
      </c>
      <c r="H1832" s="119"/>
      <c r="I1832" s="119"/>
      <c r="J1832" s="119"/>
      <c r="K1832" s="119"/>
      <c r="L1832" s="53"/>
      <c r="M1832" s="127"/>
    </row>
    <row r="1833" spans="1:13">
      <c r="A1833" s="118">
        <v>2005</v>
      </c>
      <c r="B1833" s="53" t="s">
        <v>158</v>
      </c>
      <c r="C1833" s="83">
        <v>2026</v>
      </c>
      <c r="D1833" s="124">
        <v>41085</v>
      </c>
      <c r="E1833" s="198">
        <f>VLOOKUP(A1833,'Membership Details'!C:J,8,FALSE)</f>
        <v>40896</v>
      </c>
      <c r="F1833" s="198" t="b">
        <f t="shared" si="28"/>
        <v>1</v>
      </c>
      <c r="G1833">
        <v>1048</v>
      </c>
      <c r="H1833" s="119"/>
      <c r="I1833" s="119"/>
      <c r="J1833" s="119"/>
      <c r="K1833" s="119"/>
      <c r="L1833" s="53"/>
      <c r="M1833" s="127"/>
    </row>
    <row r="1834" spans="1:13">
      <c r="A1834" s="118">
        <v>2006</v>
      </c>
      <c r="B1834" s="53" t="s">
        <v>158</v>
      </c>
      <c r="C1834" s="83">
        <v>2027</v>
      </c>
      <c r="D1834" s="124">
        <v>41095</v>
      </c>
      <c r="E1834" s="198">
        <f>VLOOKUP(A1834,'Membership Details'!C:J,8,FALSE)</f>
        <v>39707</v>
      </c>
      <c r="F1834" s="198" t="b">
        <f t="shared" si="28"/>
        <v>1</v>
      </c>
      <c r="G1834">
        <v>242</v>
      </c>
      <c r="H1834" s="119"/>
      <c r="I1834" s="119"/>
      <c r="J1834" s="119"/>
      <c r="K1834" s="119"/>
      <c r="L1834" s="53"/>
      <c r="M1834" s="127"/>
    </row>
    <row r="1835" spans="1:13">
      <c r="A1835" s="118">
        <v>2007</v>
      </c>
      <c r="B1835" s="53" t="s">
        <v>158</v>
      </c>
      <c r="C1835" s="83">
        <v>2028</v>
      </c>
      <c r="D1835" s="124">
        <v>41108</v>
      </c>
      <c r="E1835" s="198">
        <f>VLOOKUP(A1835,'Membership Details'!C:J,8,FALSE)</f>
        <v>39707</v>
      </c>
      <c r="F1835" s="198" t="b">
        <f t="shared" si="28"/>
        <v>1</v>
      </c>
      <c r="G1835">
        <v>274</v>
      </c>
      <c r="H1835" s="119"/>
      <c r="I1835" s="119"/>
      <c r="J1835" s="119"/>
      <c r="K1835" s="119"/>
      <c r="L1835" s="53"/>
      <c r="M1835" s="127"/>
    </row>
    <row r="1836" spans="1:13">
      <c r="A1836" s="118">
        <v>2008</v>
      </c>
      <c r="B1836" s="53" t="s">
        <v>158</v>
      </c>
      <c r="C1836" s="83">
        <v>2029</v>
      </c>
      <c r="D1836" s="124">
        <v>41111</v>
      </c>
      <c r="E1836" s="198">
        <f>VLOOKUP(A1836,'Membership Details'!C:J,8,FALSE)</f>
        <v>39707</v>
      </c>
      <c r="F1836" s="198" t="b">
        <f t="shared" si="28"/>
        <v>1</v>
      </c>
      <c r="G1836">
        <v>493</v>
      </c>
      <c r="H1836" s="119"/>
      <c r="I1836" s="119"/>
      <c r="J1836" s="119"/>
      <c r="K1836" s="119"/>
      <c r="L1836" s="53"/>
      <c r="M1836" s="127"/>
    </row>
    <row r="1837" spans="1:13">
      <c r="A1837" s="118">
        <v>2009</v>
      </c>
      <c r="B1837" s="53" t="s">
        <v>158</v>
      </c>
      <c r="C1837" s="83">
        <v>2030</v>
      </c>
      <c r="D1837" s="124">
        <v>41115</v>
      </c>
      <c r="E1837" s="198">
        <f>VLOOKUP(A1837,'Membership Details'!C:J,8,FALSE)</f>
        <v>39707</v>
      </c>
      <c r="F1837" s="198" t="b">
        <f t="shared" si="28"/>
        <v>1</v>
      </c>
      <c r="G1837">
        <v>274</v>
      </c>
      <c r="H1837" s="119"/>
      <c r="I1837" s="119"/>
      <c r="J1837" s="119"/>
      <c r="K1837" s="119"/>
      <c r="L1837" s="53"/>
      <c r="M1837" s="127"/>
    </row>
    <row r="1838" spans="1:13">
      <c r="A1838" s="118">
        <v>2010</v>
      </c>
      <c r="B1838" s="53" t="s">
        <v>158</v>
      </c>
      <c r="C1838" s="83">
        <v>2031</v>
      </c>
      <c r="D1838" s="124">
        <v>41116</v>
      </c>
      <c r="E1838" s="198">
        <f>VLOOKUP(A1838,'Membership Details'!C:J,8,FALSE)</f>
        <v>41102</v>
      </c>
      <c r="F1838" s="198" t="b">
        <f t="shared" si="28"/>
        <v>1</v>
      </c>
      <c r="G1838">
        <v>746</v>
      </c>
      <c r="H1838" s="119"/>
      <c r="I1838" s="119"/>
      <c r="J1838" s="119"/>
      <c r="K1838" s="119"/>
      <c r="L1838" s="53"/>
      <c r="M1838" s="127"/>
    </row>
    <row r="1839" spans="1:13">
      <c r="A1839" s="118">
        <v>2011</v>
      </c>
      <c r="B1839" s="53" t="s">
        <v>158</v>
      </c>
      <c r="C1839" s="83">
        <v>2032</v>
      </c>
      <c r="D1839" s="124">
        <v>41116</v>
      </c>
      <c r="E1839" s="198">
        <f>VLOOKUP(A1839,'Membership Details'!C:J,8,FALSE)</f>
        <v>37315</v>
      </c>
      <c r="F1839" s="198" t="b">
        <f t="shared" si="28"/>
        <v>1</v>
      </c>
      <c r="G1839">
        <v>326</v>
      </c>
      <c r="H1839" s="119"/>
      <c r="I1839" s="119"/>
      <c r="J1839" s="119"/>
      <c r="K1839" s="119"/>
      <c r="L1839" s="53"/>
      <c r="M1839" s="127"/>
    </row>
    <row r="1840" spans="1:13">
      <c r="A1840" s="118">
        <v>2012</v>
      </c>
      <c r="B1840" s="53" t="s">
        <v>158</v>
      </c>
      <c r="C1840" s="83">
        <v>2033</v>
      </c>
      <c r="D1840" s="126">
        <v>41092</v>
      </c>
      <c r="E1840" s="198">
        <f>VLOOKUP(A1840,'Membership Details'!C:J,8,FALSE)</f>
        <v>39707</v>
      </c>
      <c r="F1840" s="198" t="b">
        <f t="shared" si="28"/>
        <v>1</v>
      </c>
      <c r="G1840">
        <v>870</v>
      </c>
      <c r="H1840" s="119"/>
      <c r="I1840" s="119"/>
      <c r="J1840" s="119"/>
      <c r="K1840" s="119"/>
      <c r="L1840" s="53"/>
      <c r="M1840" s="127"/>
    </row>
    <row r="1841" spans="1:13">
      <c r="A1841" s="118">
        <v>2013</v>
      </c>
      <c r="B1841" s="53" t="s">
        <v>158</v>
      </c>
      <c r="C1841" s="83">
        <v>2034</v>
      </c>
      <c r="D1841" s="124">
        <v>41092</v>
      </c>
      <c r="E1841" s="198">
        <f>VLOOKUP(A1841,'Membership Details'!C:J,8,FALSE)</f>
        <v>39707</v>
      </c>
      <c r="F1841" s="198" t="b">
        <f t="shared" si="28"/>
        <v>1</v>
      </c>
      <c r="G1841">
        <v>184</v>
      </c>
      <c r="H1841" s="119"/>
      <c r="I1841" s="119"/>
      <c r="J1841" s="119"/>
      <c r="K1841" s="119"/>
      <c r="L1841" s="53"/>
      <c r="M1841" s="127"/>
    </row>
    <row r="1842" spans="1:13">
      <c r="A1842" s="118">
        <v>2014</v>
      </c>
      <c r="B1842" s="53" t="s">
        <v>158</v>
      </c>
      <c r="C1842" s="83">
        <v>2035</v>
      </c>
      <c r="D1842" s="124">
        <v>41092</v>
      </c>
      <c r="E1842" s="198">
        <f>VLOOKUP(A1842,'Membership Details'!C:J,8,FALSE)</f>
        <v>39707</v>
      </c>
      <c r="F1842" s="198" t="b">
        <f t="shared" si="28"/>
        <v>1</v>
      </c>
      <c r="G1842">
        <v>105</v>
      </c>
      <c r="H1842" s="119"/>
      <c r="I1842" s="119"/>
      <c r="J1842" s="119"/>
      <c r="K1842" s="119"/>
      <c r="L1842" s="53"/>
      <c r="M1842" s="127"/>
    </row>
    <row r="1843" spans="1:13">
      <c r="A1843" s="118">
        <v>2015</v>
      </c>
      <c r="B1843" s="53" t="s">
        <v>158</v>
      </c>
      <c r="C1843" s="83">
        <v>2036</v>
      </c>
      <c r="D1843" s="124">
        <v>41149</v>
      </c>
      <c r="E1843" s="198">
        <f>VLOOKUP(A1843,'Membership Details'!C:J,8,FALSE)</f>
        <v>41137</v>
      </c>
      <c r="F1843" s="198" t="b">
        <f t="shared" si="28"/>
        <v>1</v>
      </c>
      <c r="G1843">
        <v>213</v>
      </c>
      <c r="H1843" s="119"/>
      <c r="I1843" s="119"/>
      <c r="J1843" s="119"/>
      <c r="K1843" s="119"/>
      <c r="L1843" s="53"/>
      <c r="M1843" s="127"/>
    </row>
    <row r="1844" spans="1:13">
      <c r="A1844" s="118">
        <v>2016</v>
      </c>
      <c r="B1844" s="53" t="s">
        <v>158</v>
      </c>
      <c r="C1844" s="83">
        <v>2037</v>
      </c>
      <c r="D1844" s="124">
        <v>41149</v>
      </c>
      <c r="E1844" s="198">
        <f>VLOOKUP(A1844,'Membership Details'!C:J,8,FALSE)</f>
        <v>39707</v>
      </c>
      <c r="F1844" s="198" t="b">
        <f t="shared" si="28"/>
        <v>1</v>
      </c>
      <c r="G1844">
        <v>7148</v>
      </c>
      <c r="H1844" s="119"/>
      <c r="I1844" s="119"/>
      <c r="J1844" s="119"/>
      <c r="K1844" s="119"/>
      <c r="L1844" s="53"/>
      <c r="M1844" s="127"/>
    </row>
    <row r="1845" spans="1:13">
      <c r="A1845" s="118">
        <v>2017</v>
      </c>
      <c r="B1845" s="53" t="s">
        <v>158</v>
      </c>
      <c r="C1845" s="83">
        <v>2038</v>
      </c>
      <c r="D1845" s="124">
        <v>41174</v>
      </c>
      <c r="E1845" s="198">
        <f>VLOOKUP(A1845,'Membership Details'!C:J,8,FALSE)</f>
        <v>39707</v>
      </c>
      <c r="F1845" s="198" t="b">
        <f t="shared" si="28"/>
        <v>1</v>
      </c>
      <c r="G1845">
        <v>274</v>
      </c>
      <c r="H1845" s="119"/>
      <c r="I1845" s="119"/>
      <c r="J1845" s="119"/>
      <c r="K1845" s="119"/>
      <c r="L1845" s="53"/>
      <c r="M1845" s="127"/>
    </row>
    <row r="1846" spans="1:13">
      <c r="A1846" s="118">
        <v>2018</v>
      </c>
      <c r="B1846" s="53" t="s">
        <v>158</v>
      </c>
      <c r="C1846" s="83">
        <v>2039</v>
      </c>
      <c r="D1846" s="124">
        <v>41179</v>
      </c>
      <c r="E1846" s="198">
        <f>VLOOKUP(A1846,'Membership Details'!C:J,8,FALSE)</f>
        <v>39707</v>
      </c>
      <c r="F1846" s="198" t="b">
        <f t="shared" si="28"/>
        <v>1</v>
      </c>
      <c r="G1846">
        <v>626</v>
      </c>
      <c r="H1846" s="119"/>
      <c r="I1846" s="119"/>
      <c r="J1846" s="119"/>
      <c r="K1846" s="119"/>
      <c r="L1846" s="53"/>
      <c r="M1846" s="127"/>
    </row>
    <row r="1847" spans="1:13">
      <c r="A1847" s="118">
        <v>2019</v>
      </c>
      <c r="B1847" s="53" t="s">
        <v>158</v>
      </c>
      <c r="C1847" s="83">
        <v>2040</v>
      </c>
      <c r="D1847" s="124">
        <v>41190</v>
      </c>
      <c r="E1847" s="198">
        <f>VLOOKUP(A1847,'Membership Details'!C:J,8,FALSE)</f>
        <v>39707</v>
      </c>
      <c r="F1847" s="198" t="b">
        <f t="shared" si="28"/>
        <v>1</v>
      </c>
      <c r="G1847">
        <v>274</v>
      </c>
      <c r="H1847" s="119"/>
      <c r="I1847" s="119"/>
      <c r="J1847" s="119"/>
      <c r="K1847" s="119"/>
      <c r="L1847" s="53"/>
      <c r="M1847" s="127"/>
    </row>
    <row r="1848" spans="1:13">
      <c r="A1848" s="118">
        <v>2020</v>
      </c>
      <c r="B1848" s="53" t="s">
        <v>158</v>
      </c>
      <c r="C1848" s="83">
        <v>2041</v>
      </c>
      <c r="D1848" s="124">
        <v>41192</v>
      </c>
      <c r="E1848" s="198">
        <f>VLOOKUP(A1848,'Membership Details'!C:J,8,FALSE)</f>
        <v>39707</v>
      </c>
      <c r="F1848" s="198" t="b">
        <f t="shared" si="28"/>
        <v>1</v>
      </c>
      <c r="G1848">
        <v>322</v>
      </c>
      <c r="H1848" s="119"/>
      <c r="I1848" s="119"/>
      <c r="J1848" s="119"/>
      <c r="K1848" s="119"/>
      <c r="L1848" s="53"/>
      <c r="M1848" s="127"/>
    </row>
    <row r="1849" spans="1:13">
      <c r="A1849" s="118">
        <v>1041</v>
      </c>
      <c r="B1849" s="53" t="s">
        <v>158</v>
      </c>
      <c r="C1849" s="83">
        <v>2042</v>
      </c>
      <c r="D1849" s="124">
        <v>41198</v>
      </c>
      <c r="E1849" s="198">
        <f>VLOOKUP(A1849,'Membership Details'!C:J,8,FALSE)</f>
        <v>39707</v>
      </c>
      <c r="F1849" s="198" t="b">
        <f t="shared" si="28"/>
        <v>1</v>
      </c>
      <c r="G1849">
        <v>1005</v>
      </c>
      <c r="H1849" s="119"/>
      <c r="I1849" s="119"/>
      <c r="J1849" s="119"/>
      <c r="K1849" s="119"/>
      <c r="L1849" s="53"/>
      <c r="M1849" s="127"/>
    </row>
    <row r="1850" spans="1:13">
      <c r="A1850" s="118">
        <v>2022</v>
      </c>
      <c r="B1850" s="53" t="s">
        <v>158</v>
      </c>
      <c r="C1850" s="83">
        <v>2043</v>
      </c>
      <c r="D1850" s="124">
        <v>41213</v>
      </c>
      <c r="E1850" s="198">
        <f>VLOOKUP(A1850,'Membership Details'!C:J,8,FALSE)</f>
        <v>39707</v>
      </c>
      <c r="F1850" s="198" t="b">
        <f t="shared" si="28"/>
        <v>1</v>
      </c>
      <c r="G1850">
        <v>218</v>
      </c>
      <c r="H1850" s="119"/>
      <c r="I1850" s="119"/>
      <c r="J1850" s="119"/>
      <c r="K1850" s="119"/>
      <c r="L1850" s="53"/>
      <c r="M1850" s="127"/>
    </row>
    <row r="1851" spans="1:13">
      <c r="A1851" s="118">
        <v>2024</v>
      </c>
      <c r="B1851" s="53" t="s">
        <v>158</v>
      </c>
      <c r="C1851" s="83">
        <v>2045</v>
      </c>
      <c r="D1851" s="124">
        <v>41237</v>
      </c>
      <c r="E1851" s="198">
        <f>VLOOKUP(A1851,'Membership Details'!C:J,8,FALSE)</f>
        <v>39707</v>
      </c>
      <c r="F1851" s="198" t="b">
        <f t="shared" si="28"/>
        <v>1</v>
      </c>
      <c r="G1851">
        <v>282</v>
      </c>
      <c r="H1851" s="119"/>
      <c r="I1851" s="119"/>
      <c r="J1851" s="119"/>
      <c r="K1851" s="119"/>
      <c r="L1851" s="53"/>
      <c r="M1851" s="127"/>
    </row>
    <row r="1852" spans="1:13">
      <c r="A1852" s="118">
        <v>2025</v>
      </c>
      <c r="B1852" s="53" t="s">
        <v>158</v>
      </c>
      <c r="C1852" s="83">
        <v>2046</v>
      </c>
      <c r="D1852" s="124">
        <v>41599</v>
      </c>
      <c r="E1852" s="198">
        <f>VLOOKUP(A1852,'Membership Details'!C:J,8,FALSE)</f>
        <v>39707</v>
      </c>
      <c r="F1852" s="198" t="b">
        <f t="shared" si="28"/>
        <v>1</v>
      </c>
      <c r="G1852">
        <v>274</v>
      </c>
      <c r="H1852" s="119"/>
      <c r="I1852" s="119"/>
      <c r="J1852" s="119"/>
      <c r="K1852" s="119"/>
      <c r="L1852" s="53"/>
      <c r="M1852" s="127"/>
    </row>
    <row r="1853" spans="1:13">
      <c r="A1853" s="118">
        <v>2027</v>
      </c>
      <c r="B1853" s="53" t="s">
        <v>158</v>
      </c>
      <c r="C1853" s="83">
        <v>2048</v>
      </c>
      <c r="D1853" s="124">
        <v>41599</v>
      </c>
      <c r="E1853" s="198">
        <f>VLOOKUP(A1853,'Membership Details'!C:J,8,FALSE)</f>
        <v>39707</v>
      </c>
      <c r="F1853" s="198" t="b">
        <f t="shared" si="28"/>
        <v>1</v>
      </c>
      <c r="G1853">
        <v>100</v>
      </c>
      <c r="H1853" s="119"/>
      <c r="I1853" s="119"/>
      <c r="J1853" s="119"/>
      <c r="K1853" s="119"/>
      <c r="L1853" s="53"/>
      <c r="M1853" s="127"/>
    </row>
    <row r="1854" spans="1:13">
      <c r="A1854" s="118">
        <v>2028</v>
      </c>
      <c r="B1854" s="53" t="s">
        <v>158</v>
      </c>
      <c r="C1854" s="83">
        <v>2049</v>
      </c>
      <c r="D1854" s="124">
        <v>41311</v>
      </c>
      <c r="E1854" s="198">
        <f>VLOOKUP(A1854,'Membership Details'!C:J,8,FALSE)</f>
        <v>39707</v>
      </c>
      <c r="F1854" s="198" t="b">
        <f t="shared" si="28"/>
        <v>1</v>
      </c>
      <c r="G1854">
        <v>836</v>
      </c>
      <c r="H1854" s="119"/>
      <c r="I1854" s="119"/>
      <c r="J1854" s="119"/>
      <c r="K1854" s="119"/>
      <c r="L1854" s="53"/>
      <c r="M1854" s="127"/>
    </row>
    <row r="1855" spans="1:13">
      <c r="A1855" s="118">
        <v>2029</v>
      </c>
      <c r="B1855" s="53" t="s">
        <v>158</v>
      </c>
      <c r="C1855" s="83">
        <v>2050</v>
      </c>
      <c r="D1855" s="124">
        <v>41317</v>
      </c>
      <c r="E1855" s="198">
        <f>VLOOKUP(A1855,'Membership Details'!C:J,8,FALSE)</f>
        <v>39707</v>
      </c>
      <c r="F1855" s="198" t="b">
        <f t="shared" si="28"/>
        <v>1</v>
      </c>
      <c r="G1855">
        <v>740</v>
      </c>
      <c r="H1855" s="119"/>
      <c r="I1855" s="119"/>
      <c r="J1855" s="119"/>
      <c r="K1855" s="119"/>
      <c r="L1855" s="53"/>
      <c r="M1855" s="127"/>
    </row>
    <row r="1856" spans="1:13">
      <c r="A1856" s="118">
        <v>2030</v>
      </c>
      <c r="B1856" s="53" t="s">
        <v>158</v>
      </c>
      <c r="C1856" s="83">
        <v>2051</v>
      </c>
      <c r="D1856" s="124">
        <v>41323</v>
      </c>
      <c r="E1856" s="198">
        <f>VLOOKUP(A1856,'Membership Details'!C:J,8,FALSE)</f>
        <v>37652</v>
      </c>
      <c r="F1856" s="198" t="b">
        <f t="shared" si="28"/>
        <v>1</v>
      </c>
      <c r="G1856">
        <v>1040</v>
      </c>
      <c r="H1856" s="119"/>
      <c r="I1856" s="119"/>
      <c r="J1856" s="119"/>
      <c r="K1856" s="119"/>
      <c r="L1856" s="53"/>
      <c r="M1856" s="127"/>
    </row>
    <row r="1857" spans="1:13">
      <c r="A1857" s="118">
        <v>163</v>
      </c>
      <c r="B1857" s="53" t="s">
        <v>158</v>
      </c>
      <c r="C1857" s="83">
        <v>2052</v>
      </c>
      <c r="D1857" s="124">
        <v>41323</v>
      </c>
      <c r="E1857" s="198">
        <f>VLOOKUP(A1857,'Membership Details'!C:J,8,FALSE)</f>
        <v>39707</v>
      </c>
      <c r="F1857" s="198" t="b">
        <f t="shared" si="28"/>
        <v>1</v>
      </c>
      <c r="G1857">
        <v>282</v>
      </c>
      <c r="H1857" s="119"/>
      <c r="I1857" s="119"/>
      <c r="J1857" s="119"/>
      <c r="K1857" s="119"/>
      <c r="L1857" s="53"/>
      <c r="M1857" s="127"/>
    </row>
    <row r="1858" spans="1:13">
      <c r="A1858" s="118">
        <v>2033</v>
      </c>
      <c r="B1858" s="53" t="s">
        <v>158</v>
      </c>
      <c r="C1858" s="83">
        <v>2054</v>
      </c>
      <c r="D1858" s="124">
        <v>41323</v>
      </c>
      <c r="E1858" s="198">
        <f>VLOOKUP(A1858,'Membership Details'!C:J,8,FALSE)</f>
        <v>36982</v>
      </c>
      <c r="F1858" s="198" t="b">
        <f t="shared" si="28"/>
        <v>1</v>
      </c>
      <c r="G1858">
        <v>4190</v>
      </c>
      <c r="H1858" s="119"/>
      <c r="I1858" s="119"/>
      <c r="J1858" s="119"/>
      <c r="K1858" s="119"/>
      <c r="L1858" s="53"/>
      <c r="M1858" s="127"/>
    </row>
    <row r="1859" spans="1:13">
      <c r="A1859" s="118">
        <v>2034</v>
      </c>
      <c r="B1859" s="53" t="s">
        <v>158</v>
      </c>
      <c r="C1859" s="83">
        <v>2055</v>
      </c>
      <c r="D1859" s="124">
        <v>41324</v>
      </c>
      <c r="E1859" s="198">
        <f>VLOOKUP(A1859,'Membership Details'!C:J,8,FALSE)</f>
        <v>39707</v>
      </c>
      <c r="F1859" s="198" t="b">
        <f t="shared" ref="F1859:F1922" si="29">D1859&gt;=E1859</f>
        <v>1</v>
      </c>
      <c r="G1859">
        <v>233</v>
      </c>
      <c r="H1859" s="119"/>
      <c r="I1859" s="119"/>
      <c r="J1859" s="119"/>
      <c r="K1859" s="119"/>
      <c r="L1859" s="53"/>
      <c r="M1859" s="127"/>
    </row>
    <row r="1860" spans="1:13">
      <c r="A1860" s="118">
        <v>2143</v>
      </c>
      <c r="B1860" s="53" t="s">
        <v>158</v>
      </c>
      <c r="C1860" s="83">
        <v>2056</v>
      </c>
      <c r="D1860" s="124">
        <v>41320</v>
      </c>
      <c r="E1860" s="198">
        <f>VLOOKUP(A1860,'Membership Details'!C:J,8,FALSE)</f>
        <v>39935</v>
      </c>
      <c r="F1860" s="198" t="b">
        <f t="shared" si="29"/>
        <v>1</v>
      </c>
      <c r="G1860">
        <v>3991</v>
      </c>
      <c r="H1860" s="119"/>
      <c r="I1860" s="119"/>
      <c r="J1860" s="119"/>
      <c r="K1860" s="119"/>
      <c r="L1860" s="53"/>
      <c r="M1860" s="127"/>
    </row>
    <row r="1861" spans="1:13">
      <c r="A1861" s="118">
        <v>2035</v>
      </c>
      <c r="B1861" s="53" t="s">
        <v>158</v>
      </c>
      <c r="C1861" s="83">
        <v>2057</v>
      </c>
      <c r="D1861" s="124">
        <v>41348</v>
      </c>
      <c r="E1861" s="198">
        <f>VLOOKUP(A1861,'Membership Details'!C:J,8,FALSE)</f>
        <v>39707</v>
      </c>
      <c r="F1861" s="198" t="b">
        <f t="shared" si="29"/>
        <v>1</v>
      </c>
      <c r="G1861">
        <v>723</v>
      </c>
      <c r="H1861" s="119"/>
      <c r="I1861" s="119"/>
      <c r="J1861" s="119"/>
      <c r="K1861" s="119"/>
      <c r="L1861" s="53"/>
      <c r="M1861" s="127"/>
    </row>
    <row r="1862" spans="1:13">
      <c r="A1862" s="118">
        <v>2036</v>
      </c>
      <c r="B1862" s="53" t="s">
        <v>158</v>
      </c>
      <c r="C1862" s="83">
        <v>2058</v>
      </c>
      <c r="D1862" s="124">
        <v>41348</v>
      </c>
      <c r="E1862" s="198">
        <f>VLOOKUP(A1862,'Membership Details'!C:J,8,FALSE)</f>
        <v>39707</v>
      </c>
      <c r="F1862" s="198" t="b">
        <f t="shared" si="29"/>
        <v>1</v>
      </c>
      <c r="G1862">
        <v>739</v>
      </c>
      <c r="H1862" s="119"/>
      <c r="I1862" s="119"/>
      <c r="J1862" s="119"/>
      <c r="K1862" s="119"/>
      <c r="L1862" s="53"/>
      <c r="M1862" s="127"/>
    </row>
    <row r="1863" spans="1:13">
      <c r="A1863" s="118">
        <v>2037</v>
      </c>
      <c r="B1863" s="53" t="s">
        <v>158</v>
      </c>
      <c r="C1863" s="83">
        <v>2059</v>
      </c>
      <c r="D1863" s="124">
        <v>41370</v>
      </c>
      <c r="E1863" s="198">
        <f>VLOOKUP(A1863,'Membership Details'!C:J,8,FALSE)</f>
        <v>39707</v>
      </c>
      <c r="F1863" s="198" t="b">
        <f t="shared" si="29"/>
        <v>1</v>
      </c>
      <c r="G1863">
        <v>5947</v>
      </c>
      <c r="H1863" s="119"/>
      <c r="I1863" s="119"/>
      <c r="J1863" s="119"/>
      <c r="K1863" s="119"/>
      <c r="L1863" s="53"/>
      <c r="M1863" s="127"/>
    </row>
    <row r="1864" spans="1:13">
      <c r="A1864" s="118">
        <v>2038</v>
      </c>
      <c r="B1864" s="53" t="s">
        <v>158</v>
      </c>
      <c r="C1864" s="83">
        <v>2060</v>
      </c>
      <c r="D1864" s="124">
        <v>41468</v>
      </c>
      <c r="E1864" s="198">
        <f>VLOOKUP(A1864,'Membership Details'!C:J,8,FALSE)</f>
        <v>39707</v>
      </c>
      <c r="F1864" s="198" t="b">
        <f t="shared" si="29"/>
        <v>1</v>
      </c>
      <c r="G1864">
        <v>12923</v>
      </c>
      <c r="H1864" s="119"/>
      <c r="I1864" s="119"/>
      <c r="J1864" s="119"/>
      <c r="K1864" s="119"/>
      <c r="L1864" s="53"/>
      <c r="M1864" s="127"/>
    </row>
    <row r="1865" spans="1:13">
      <c r="A1865" s="118">
        <v>2039</v>
      </c>
      <c r="B1865" s="53" t="s">
        <v>158</v>
      </c>
      <c r="C1865" s="83">
        <v>2061</v>
      </c>
      <c r="D1865" s="124">
        <v>41384</v>
      </c>
      <c r="E1865" s="198">
        <f>VLOOKUP(A1865,'Membership Details'!C:J,8,FALSE)</f>
        <v>39707</v>
      </c>
      <c r="F1865" s="198" t="b">
        <f t="shared" si="29"/>
        <v>1</v>
      </c>
      <c r="G1865">
        <v>410</v>
      </c>
      <c r="H1865" s="119"/>
      <c r="I1865" s="119"/>
      <c r="J1865" s="119"/>
      <c r="K1865" s="119"/>
      <c r="L1865" s="53"/>
      <c r="M1865" s="127"/>
    </row>
    <row r="1866" spans="1:13">
      <c r="A1866" s="118">
        <v>1742</v>
      </c>
      <c r="B1866" s="53" t="s">
        <v>158</v>
      </c>
      <c r="C1866" s="83">
        <v>2062</v>
      </c>
      <c r="D1866" s="124">
        <v>41402</v>
      </c>
      <c r="E1866" s="198">
        <f>VLOOKUP(A1866,'Membership Details'!C:J,8,FALSE)</f>
        <v>37866</v>
      </c>
      <c r="F1866" s="198" t="b">
        <f t="shared" si="29"/>
        <v>1</v>
      </c>
      <c r="G1866">
        <v>1210</v>
      </c>
      <c r="H1866" s="119"/>
      <c r="I1866" s="119"/>
      <c r="J1866" s="119"/>
      <c r="K1866" s="119"/>
      <c r="L1866" s="53"/>
      <c r="M1866" s="127"/>
    </row>
    <row r="1867" spans="1:13">
      <c r="A1867" s="118">
        <v>1696</v>
      </c>
      <c r="B1867" s="53" t="s">
        <v>158</v>
      </c>
      <c r="C1867" s="83">
        <v>2063</v>
      </c>
      <c r="D1867" s="124">
        <v>41404</v>
      </c>
      <c r="E1867" s="198">
        <f>VLOOKUP(A1867,'Membership Details'!C:J,8,FALSE)</f>
        <v>39081</v>
      </c>
      <c r="F1867" s="198" t="b">
        <f t="shared" si="29"/>
        <v>1</v>
      </c>
      <c r="G1867">
        <v>1331</v>
      </c>
      <c r="H1867" s="119"/>
      <c r="I1867" s="119"/>
      <c r="J1867" s="119"/>
      <c r="K1867" s="119"/>
      <c r="L1867" s="53"/>
      <c r="M1867" s="127"/>
    </row>
    <row r="1868" spans="1:13">
      <c r="A1868" s="118">
        <v>2042</v>
      </c>
      <c r="B1868" s="53" t="s">
        <v>158</v>
      </c>
      <c r="C1868" s="83">
        <v>2064</v>
      </c>
      <c r="D1868" s="124">
        <v>41405</v>
      </c>
      <c r="E1868" s="198">
        <f>VLOOKUP(A1868,'Membership Details'!C:J,8,FALSE)</f>
        <v>36982</v>
      </c>
      <c r="F1868" s="198" t="b">
        <f t="shared" si="29"/>
        <v>1</v>
      </c>
      <c r="G1868">
        <v>18369</v>
      </c>
      <c r="H1868" s="119"/>
      <c r="I1868" s="119"/>
      <c r="J1868" s="119"/>
      <c r="K1868" s="119"/>
      <c r="L1868" s="53"/>
      <c r="M1868" s="127"/>
    </row>
    <row r="1869" spans="1:13">
      <c r="A1869" s="118">
        <v>2043</v>
      </c>
      <c r="B1869" s="53" t="s">
        <v>158</v>
      </c>
      <c r="C1869" s="83">
        <v>2065</v>
      </c>
      <c r="D1869" s="124">
        <v>41414</v>
      </c>
      <c r="E1869" s="198">
        <f>VLOOKUP(A1869,'Membership Details'!C:J,8,FALSE)</f>
        <v>41405</v>
      </c>
      <c r="F1869" s="198" t="b">
        <f t="shared" si="29"/>
        <v>1</v>
      </c>
      <c r="G1869">
        <v>424</v>
      </c>
      <c r="H1869" s="119"/>
      <c r="I1869" s="119"/>
      <c r="J1869" s="119"/>
      <c r="K1869" s="119"/>
      <c r="L1869" s="53"/>
      <c r="M1869" s="127"/>
    </row>
    <row r="1870" spans="1:13">
      <c r="A1870" s="118">
        <v>2044</v>
      </c>
      <c r="B1870" s="53" t="s">
        <v>158</v>
      </c>
      <c r="C1870" s="83">
        <v>2066</v>
      </c>
      <c r="D1870" s="124">
        <v>41414</v>
      </c>
      <c r="E1870" s="198">
        <f>VLOOKUP(A1870,'Membership Details'!C:J,8,FALSE)</f>
        <v>41414</v>
      </c>
      <c r="F1870" s="198" t="b">
        <f t="shared" si="29"/>
        <v>1</v>
      </c>
      <c r="G1870">
        <v>1326</v>
      </c>
      <c r="H1870" s="119"/>
      <c r="I1870" s="119"/>
      <c r="J1870" s="119"/>
      <c r="K1870" s="119"/>
      <c r="L1870" s="53"/>
      <c r="M1870" s="127"/>
    </row>
    <row r="1871" spans="1:13">
      <c r="A1871" s="118">
        <v>2045</v>
      </c>
      <c r="B1871" s="53" t="s">
        <v>158</v>
      </c>
      <c r="C1871" s="83">
        <v>2067</v>
      </c>
      <c r="D1871" s="124">
        <v>41418</v>
      </c>
      <c r="E1871" s="198">
        <f>VLOOKUP(A1871,'Membership Details'!C:J,8,FALSE)</f>
        <v>39707</v>
      </c>
      <c r="F1871" s="198" t="b">
        <f t="shared" si="29"/>
        <v>1</v>
      </c>
      <c r="G1871">
        <v>457</v>
      </c>
      <c r="H1871" s="119"/>
      <c r="I1871" s="119"/>
      <c r="J1871" s="119"/>
      <c r="K1871" s="119"/>
      <c r="L1871" s="53"/>
      <c r="M1871" s="127"/>
    </row>
    <row r="1872" spans="1:13">
      <c r="A1872" s="118">
        <v>2046</v>
      </c>
      <c r="B1872" s="53" t="s">
        <v>158</v>
      </c>
      <c r="C1872" s="83">
        <v>2068</v>
      </c>
      <c r="D1872" s="124">
        <v>41421</v>
      </c>
      <c r="E1872" s="198">
        <f>VLOOKUP(A1872,'Membership Details'!C:J,8,FALSE)</f>
        <v>36982</v>
      </c>
      <c r="F1872" s="198" t="b">
        <f t="shared" si="29"/>
        <v>1</v>
      </c>
      <c r="G1872">
        <v>1754</v>
      </c>
      <c r="H1872" s="119"/>
      <c r="I1872" s="119"/>
      <c r="J1872" s="119"/>
      <c r="K1872" s="119"/>
      <c r="L1872" s="53"/>
      <c r="M1872" s="127"/>
    </row>
    <row r="1873" spans="1:13">
      <c r="A1873" s="118">
        <v>248</v>
      </c>
      <c r="B1873" s="53" t="s">
        <v>158</v>
      </c>
      <c r="C1873" s="83">
        <v>2069</v>
      </c>
      <c r="D1873" s="124">
        <v>41421</v>
      </c>
      <c r="E1873" s="198">
        <f>VLOOKUP(A1873,'Membership Details'!C:J,8,FALSE)</f>
        <v>39707</v>
      </c>
      <c r="F1873" s="198" t="b">
        <f t="shared" si="29"/>
        <v>1</v>
      </c>
      <c r="G1873">
        <v>428</v>
      </c>
      <c r="H1873" s="119"/>
      <c r="I1873" s="119"/>
      <c r="J1873" s="119"/>
      <c r="K1873" s="119"/>
      <c r="L1873" s="53"/>
      <c r="M1873" s="127"/>
    </row>
    <row r="1874" spans="1:13">
      <c r="A1874" s="118">
        <v>2048</v>
      </c>
      <c r="B1874" s="53" t="s">
        <v>158</v>
      </c>
      <c r="C1874" s="83">
        <v>2070</v>
      </c>
      <c r="D1874" s="124">
        <v>41421</v>
      </c>
      <c r="E1874" s="198">
        <f>VLOOKUP(A1874,'Membership Details'!C:J,8,FALSE)</f>
        <v>41409</v>
      </c>
      <c r="F1874" s="198" t="b">
        <f t="shared" si="29"/>
        <v>1</v>
      </c>
      <c r="G1874">
        <v>677</v>
      </c>
      <c r="H1874" s="119"/>
      <c r="I1874" s="119"/>
      <c r="J1874" s="119"/>
      <c r="K1874" s="119"/>
      <c r="L1874" s="53"/>
      <c r="M1874" s="127"/>
    </row>
    <row r="1875" spans="1:13">
      <c r="A1875" s="118">
        <v>2049</v>
      </c>
      <c r="B1875" s="53" t="s">
        <v>158</v>
      </c>
      <c r="C1875" s="83">
        <v>2071</v>
      </c>
      <c r="D1875" s="124">
        <v>41421</v>
      </c>
      <c r="E1875" s="198">
        <f>VLOOKUP(A1875,'Membership Details'!C:J,8,FALSE)</f>
        <v>36982</v>
      </c>
      <c r="F1875" s="198" t="b">
        <f t="shared" si="29"/>
        <v>1</v>
      </c>
      <c r="G1875">
        <v>382</v>
      </c>
      <c r="H1875" s="119"/>
      <c r="I1875" s="119"/>
      <c r="J1875" s="119"/>
      <c r="K1875" s="119"/>
      <c r="L1875" s="53"/>
      <c r="M1875" s="127"/>
    </row>
    <row r="1876" spans="1:13">
      <c r="A1876" s="118">
        <v>2050</v>
      </c>
      <c r="B1876" s="53" t="s">
        <v>158</v>
      </c>
      <c r="C1876" s="83">
        <v>2072</v>
      </c>
      <c r="D1876" s="124">
        <v>41421</v>
      </c>
      <c r="E1876" s="198">
        <f>VLOOKUP(A1876,'Membership Details'!C:J,8,FALSE)</f>
        <v>37345</v>
      </c>
      <c r="F1876" s="198" t="b">
        <f t="shared" si="29"/>
        <v>1</v>
      </c>
      <c r="G1876">
        <v>351</v>
      </c>
      <c r="H1876" s="119"/>
      <c r="I1876" s="119"/>
      <c r="J1876" s="119"/>
      <c r="K1876" s="119"/>
      <c r="L1876" s="53"/>
      <c r="M1876" s="127"/>
    </row>
    <row r="1877" spans="1:13">
      <c r="A1877" s="118">
        <v>2051</v>
      </c>
      <c r="B1877" s="53" t="s">
        <v>158</v>
      </c>
      <c r="C1877" s="83">
        <v>2073</v>
      </c>
      <c r="D1877" s="124">
        <v>41421</v>
      </c>
      <c r="E1877" s="198">
        <f>VLOOKUP(A1877,'Membership Details'!C:J,8,FALSE)</f>
        <v>37345</v>
      </c>
      <c r="F1877" s="198" t="b">
        <f t="shared" si="29"/>
        <v>1</v>
      </c>
      <c r="G1877">
        <v>186</v>
      </c>
      <c r="H1877" s="119"/>
      <c r="I1877" s="119"/>
      <c r="J1877" s="119"/>
      <c r="K1877" s="119"/>
      <c r="L1877" s="53"/>
      <c r="M1877" s="127"/>
    </row>
    <row r="1878" spans="1:13">
      <c r="A1878" s="118">
        <v>2052</v>
      </c>
      <c r="B1878" s="53" t="s">
        <v>158</v>
      </c>
      <c r="C1878" s="83">
        <v>2074</v>
      </c>
      <c r="D1878" s="124">
        <v>41421</v>
      </c>
      <c r="E1878" s="198">
        <f>VLOOKUP(A1878,'Membership Details'!C:J,8,FALSE)</f>
        <v>37345</v>
      </c>
      <c r="F1878" s="198" t="b">
        <f t="shared" si="29"/>
        <v>1</v>
      </c>
      <c r="G1878">
        <v>356</v>
      </c>
      <c r="H1878" s="119"/>
      <c r="I1878" s="119"/>
      <c r="J1878" s="119"/>
      <c r="K1878" s="119"/>
      <c r="L1878" s="53"/>
      <c r="M1878" s="127"/>
    </row>
    <row r="1879" spans="1:13">
      <c r="A1879" s="118">
        <v>2053</v>
      </c>
      <c r="B1879" s="53" t="s">
        <v>158</v>
      </c>
      <c r="C1879" s="83">
        <v>2075</v>
      </c>
      <c r="D1879" s="124">
        <v>41421</v>
      </c>
      <c r="E1879" s="198">
        <f>VLOOKUP(A1879,'Membership Details'!C:J,8,FALSE)</f>
        <v>40872</v>
      </c>
      <c r="F1879" s="198" t="b">
        <f t="shared" si="29"/>
        <v>1</v>
      </c>
      <c r="G1879">
        <v>159</v>
      </c>
      <c r="H1879" s="119"/>
      <c r="I1879" s="119"/>
      <c r="J1879" s="119"/>
      <c r="K1879" s="119"/>
      <c r="L1879" s="53"/>
      <c r="M1879" s="127"/>
    </row>
    <row r="1880" spans="1:13">
      <c r="A1880" s="118">
        <v>2054</v>
      </c>
      <c r="B1880" s="53" t="s">
        <v>158</v>
      </c>
      <c r="C1880" s="83">
        <v>2076</v>
      </c>
      <c r="D1880" s="124">
        <v>41421</v>
      </c>
      <c r="E1880" s="198">
        <f>VLOOKUP(A1880,'Membership Details'!C:J,8,FALSE)</f>
        <v>41416</v>
      </c>
      <c r="F1880" s="198" t="b">
        <f t="shared" si="29"/>
        <v>1</v>
      </c>
      <c r="G1880">
        <v>1559</v>
      </c>
      <c r="H1880" s="119"/>
      <c r="I1880" s="119"/>
      <c r="J1880" s="119"/>
      <c r="K1880" s="119"/>
      <c r="L1880" s="53"/>
      <c r="M1880" s="127"/>
    </row>
    <row r="1881" spans="1:13">
      <c r="A1881" s="118">
        <v>2055</v>
      </c>
      <c r="B1881" s="53" t="s">
        <v>158</v>
      </c>
      <c r="C1881" s="83">
        <v>2077</v>
      </c>
      <c r="D1881" s="124">
        <v>41421</v>
      </c>
      <c r="E1881" s="198">
        <f>VLOOKUP(A1881,'Membership Details'!C:J,8,FALSE)</f>
        <v>41415</v>
      </c>
      <c r="F1881" s="198" t="b">
        <f t="shared" si="29"/>
        <v>1</v>
      </c>
      <c r="G1881">
        <v>659</v>
      </c>
      <c r="H1881" s="119"/>
      <c r="I1881" s="119"/>
      <c r="J1881" s="119"/>
      <c r="K1881" s="119"/>
      <c r="L1881" s="53"/>
      <c r="M1881" s="127"/>
    </row>
    <row r="1882" spans="1:13">
      <c r="A1882" s="118">
        <v>2056</v>
      </c>
      <c r="B1882" s="53" t="s">
        <v>158</v>
      </c>
      <c r="C1882" s="83">
        <v>2078</v>
      </c>
      <c r="D1882" s="124">
        <v>41426</v>
      </c>
      <c r="E1882" s="198">
        <f>VLOOKUP(A1882,'Membership Details'!C:J,8,FALSE)</f>
        <v>41409</v>
      </c>
      <c r="F1882" s="198" t="b">
        <f t="shared" si="29"/>
        <v>1</v>
      </c>
      <c r="G1882">
        <v>647</v>
      </c>
      <c r="H1882" s="119"/>
      <c r="I1882" s="119"/>
      <c r="J1882" s="119"/>
      <c r="K1882" s="119"/>
      <c r="L1882" s="53"/>
      <c r="M1882" s="127"/>
    </row>
    <row r="1883" spans="1:13">
      <c r="A1883" s="118">
        <v>2057</v>
      </c>
      <c r="B1883" s="53" t="s">
        <v>158</v>
      </c>
      <c r="C1883" s="83">
        <v>2079</v>
      </c>
      <c r="D1883" s="124">
        <v>41426</v>
      </c>
      <c r="E1883" s="198">
        <f>VLOOKUP(A1883,'Membership Details'!C:J,8,FALSE)</f>
        <v>39707</v>
      </c>
      <c r="F1883" s="198" t="b">
        <f t="shared" si="29"/>
        <v>1</v>
      </c>
      <c r="G1883">
        <v>4339</v>
      </c>
      <c r="H1883" s="119"/>
      <c r="I1883" s="119"/>
      <c r="J1883" s="119"/>
      <c r="K1883" s="119"/>
      <c r="L1883" s="53"/>
      <c r="M1883" s="127"/>
    </row>
    <row r="1884" spans="1:13">
      <c r="A1884" s="118">
        <v>2058</v>
      </c>
      <c r="B1884" s="53" t="s">
        <v>158</v>
      </c>
      <c r="C1884" s="83">
        <v>2080</v>
      </c>
      <c r="D1884" s="124">
        <v>41431</v>
      </c>
      <c r="E1884" s="198">
        <f>VLOOKUP(A1884,'Membership Details'!C:J,8,FALSE)</f>
        <v>39707</v>
      </c>
      <c r="F1884" s="198" t="b">
        <f t="shared" si="29"/>
        <v>1</v>
      </c>
      <c r="G1884">
        <v>320</v>
      </c>
      <c r="H1884" s="119"/>
      <c r="I1884" s="119"/>
      <c r="J1884" s="119"/>
      <c r="K1884" s="119"/>
      <c r="L1884" s="53"/>
      <c r="M1884" s="127"/>
    </row>
    <row r="1885" spans="1:13">
      <c r="A1885" s="118">
        <v>2059</v>
      </c>
      <c r="B1885" s="53" t="s">
        <v>158</v>
      </c>
      <c r="C1885" s="83">
        <v>2081</v>
      </c>
      <c r="D1885" s="124">
        <v>41431</v>
      </c>
      <c r="E1885" s="198">
        <f>VLOOKUP(A1885,'Membership Details'!C:J,8,FALSE)</f>
        <v>36982</v>
      </c>
      <c r="F1885" s="198" t="b">
        <f t="shared" si="29"/>
        <v>1</v>
      </c>
      <c r="G1885">
        <v>3587</v>
      </c>
      <c r="H1885" s="119"/>
      <c r="I1885" s="119"/>
      <c r="J1885" s="119"/>
      <c r="K1885" s="119"/>
      <c r="L1885" s="53"/>
      <c r="M1885" s="127"/>
    </row>
    <row r="1886" spans="1:13">
      <c r="A1886" s="118">
        <v>2060</v>
      </c>
      <c r="B1886" s="53" t="s">
        <v>158</v>
      </c>
      <c r="C1886" s="83">
        <v>2082</v>
      </c>
      <c r="D1886" s="124">
        <v>41431</v>
      </c>
      <c r="E1886" s="198">
        <f>VLOOKUP(A1886,'Membership Details'!C:J,8,FALSE)</f>
        <v>41411</v>
      </c>
      <c r="F1886" s="198" t="b">
        <f t="shared" si="29"/>
        <v>1</v>
      </c>
      <c r="G1886">
        <v>634</v>
      </c>
      <c r="H1886" s="119"/>
      <c r="I1886" s="119"/>
      <c r="J1886" s="119"/>
      <c r="K1886" s="119"/>
      <c r="L1886" s="53"/>
      <c r="M1886" s="127"/>
    </row>
    <row r="1887" spans="1:13">
      <c r="A1887" s="118">
        <v>2061</v>
      </c>
      <c r="B1887" s="53" t="s">
        <v>158</v>
      </c>
      <c r="C1887" s="83">
        <v>2083</v>
      </c>
      <c r="D1887" s="124">
        <v>41431</v>
      </c>
      <c r="E1887" s="198">
        <f>VLOOKUP(A1887,'Membership Details'!C:J,8,FALSE)</f>
        <v>39707</v>
      </c>
      <c r="F1887" s="198" t="b">
        <f t="shared" si="29"/>
        <v>1</v>
      </c>
      <c r="G1887">
        <v>482</v>
      </c>
      <c r="H1887" s="119"/>
      <c r="I1887" s="119"/>
      <c r="J1887" s="119"/>
      <c r="K1887" s="119"/>
      <c r="L1887" s="53"/>
      <c r="M1887" s="127"/>
    </row>
    <row r="1888" spans="1:13">
      <c r="A1888" s="118">
        <v>2062</v>
      </c>
      <c r="B1888" s="53" t="s">
        <v>158</v>
      </c>
      <c r="C1888" s="83">
        <v>2084</v>
      </c>
      <c r="D1888" s="124">
        <v>41431</v>
      </c>
      <c r="E1888" s="198">
        <f>VLOOKUP(A1888,'Membership Details'!C:J,8,FALSE)</f>
        <v>40642</v>
      </c>
      <c r="F1888" s="198" t="b">
        <f t="shared" si="29"/>
        <v>1</v>
      </c>
      <c r="G1888">
        <v>573</v>
      </c>
      <c r="H1888" s="119"/>
      <c r="I1888" s="119"/>
      <c r="J1888" s="119"/>
      <c r="K1888" s="119"/>
      <c r="L1888" s="53"/>
      <c r="M1888" s="127"/>
    </row>
    <row r="1889" spans="1:13">
      <c r="A1889" s="118">
        <v>2063</v>
      </c>
      <c r="B1889" s="53" t="s">
        <v>158</v>
      </c>
      <c r="C1889" s="83">
        <v>2085</v>
      </c>
      <c r="D1889" s="124">
        <v>41431</v>
      </c>
      <c r="E1889" s="198">
        <f>VLOOKUP(A1889,'Membership Details'!C:J,8,FALSE)</f>
        <v>39172</v>
      </c>
      <c r="F1889" s="198" t="b">
        <f t="shared" si="29"/>
        <v>1</v>
      </c>
      <c r="G1889">
        <v>538</v>
      </c>
      <c r="H1889" s="119"/>
      <c r="I1889" s="119"/>
      <c r="J1889" s="119"/>
      <c r="K1889" s="119"/>
      <c r="L1889" s="53"/>
      <c r="M1889" s="127"/>
    </row>
    <row r="1890" spans="1:13">
      <c r="A1890" s="118">
        <v>2064</v>
      </c>
      <c r="B1890" s="53" t="s">
        <v>158</v>
      </c>
      <c r="C1890" s="83">
        <v>2086</v>
      </c>
      <c r="D1890" s="124">
        <v>41431</v>
      </c>
      <c r="E1890" s="198">
        <f>VLOOKUP(A1890,'Membership Details'!C:J,8,FALSE)</f>
        <v>41416</v>
      </c>
      <c r="F1890" s="198" t="b">
        <f t="shared" si="29"/>
        <v>1</v>
      </c>
      <c r="G1890">
        <v>843</v>
      </c>
      <c r="H1890" s="119"/>
      <c r="I1890" s="119"/>
      <c r="J1890" s="119"/>
      <c r="K1890" s="119"/>
      <c r="L1890" s="53"/>
      <c r="M1890" s="127"/>
    </row>
    <row r="1891" spans="1:13">
      <c r="A1891" s="118">
        <v>2065</v>
      </c>
      <c r="B1891" s="53" t="s">
        <v>158</v>
      </c>
      <c r="C1891" s="83">
        <v>2087</v>
      </c>
      <c r="D1891" s="124">
        <v>41431</v>
      </c>
      <c r="E1891" s="198">
        <f>VLOOKUP(A1891,'Membership Details'!C:J,8,FALSE)</f>
        <v>41416</v>
      </c>
      <c r="F1891" s="198" t="b">
        <f t="shared" si="29"/>
        <v>1</v>
      </c>
      <c r="G1891">
        <v>2130</v>
      </c>
      <c r="H1891" s="119"/>
      <c r="I1891" s="119"/>
      <c r="J1891" s="119"/>
      <c r="K1891" s="119"/>
      <c r="L1891" s="53"/>
      <c r="M1891" s="127"/>
    </row>
    <row r="1892" spans="1:13">
      <c r="A1892" s="118">
        <v>2066</v>
      </c>
      <c r="B1892" s="53" t="s">
        <v>158</v>
      </c>
      <c r="C1892" s="83">
        <v>2088</v>
      </c>
      <c r="D1892" s="124">
        <v>41431</v>
      </c>
      <c r="E1892" s="198">
        <f>VLOOKUP(A1892,'Membership Details'!C:J,8,FALSE)</f>
        <v>41416</v>
      </c>
      <c r="F1892" s="198" t="b">
        <f t="shared" si="29"/>
        <v>1</v>
      </c>
      <c r="G1892">
        <v>1830</v>
      </c>
      <c r="H1892" s="119"/>
      <c r="I1892" s="119"/>
      <c r="J1892" s="119"/>
      <c r="K1892" s="119"/>
      <c r="L1892" s="53"/>
      <c r="M1892" s="127"/>
    </row>
    <row r="1893" spans="1:13">
      <c r="A1893" s="118">
        <v>2067</v>
      </c>
      <c r="B1893" s="53" t="s">
        <v>158</v>
      </c>
      <c r="C1893" s="83">
        <v>2089</v>
      </c>
      <c r="D1893" s="124">
        <v>41431</v>
      </c>
      <c r="E1893" s="198">
        <f>VLOOKUP(A1893,'Membership Details'!C:J,8,FALSE)</f>
        <v>41411</v>
      </c>
      <c r="F1893" s="198" t="b">
        <f t="shared" si="29"/>
        <v>1</v>
      </c>
      <c r="G1893">
        <v>852</v>
      </c>
      <c r="H1893" s="119"/>
      <c r="I1893" s="119"/>
      <c r="J1893" s="119"/>
      <c r="K1893" s="119"/>
      <c r="L1893" s="53"/>
      <c r="M1893" s="127"/>
    </row>
    <row r="1894" spans="1:13">
      <c r="A1894" s="118">
        <v>2068</v>
      </c>
      <c r="B1894" s="53" t="s">
        <v>158</v>
      </c>
      <c r="C1894" s="83">
        <v>2090</v>
      </c>
      <c r="D1894" s="124">
        <v>41431</v>
      </c>
      <c r="E1894" s="198">
        <f>VLOOKUP(A1894,'Membership Details'!C:J,8,FALSE)</f>
        <v>41411</v>
      </c>
      <c r="F1894" s="198" t="b">
        <f t="shared" si="29"/>
        <v>1</v>
      </c>
      <c r="G1894">
        <v>910</v>
      </c>
      <c r="H1894" s="119"/>
      <c r="I1894" s="119"/>
      <c r="J1894" s="119"/>
      <c r="K1894" s="119"/>
      <c r="L1894" s="53"/>
      <c r="M1894" s="127"/>
    </row>
    <row r="1895" spans="1:13">
      <c r="A1895" s="118">
        <v>2069</v>
      </c>
      <c r="B1895" s="53" t="s">
        <v>158</v>
      </c>
      <c r="C1895" s="83">
        <v>2091</v>
      </c>
      <c r="D1895" s="124">
        <v>41431</v>
      </c>
      <c r="E1895" s="198">
        <f>VLOOKUP(A1895,'Membership Details'!C:J,8,FALSE)</f>
        <v>41411</v>
      </c>
      <c r="F1895" s="198" t="b">
        <f t="shared" si="29"/>
        <v>1</v>
      </c>
      <c r="G1895">
        <v>911</v>
      </c>
      <c r="H1895" s="119"/>
      <c r="I1895" s="119"/>
      <c r="J1895" s="119"/>
      <c r="K1895" s="119"/>
      <c r="L1895" s="53"/>
      <c r="M1895" s="127"/>
    </row>
    <row r="1896" spans="1:13">
      <c r="A1896" s="118">
        <v>2070</v>
      </c>
      <c r="B1896" s="53" t="s">
        <v>158</v>
      </c>
      <c r="C1896" s="83">
        <v>2092</v>
      </c>
      <c r="D1896" s="124">
        <v>41431</v>
      </c>
      <c r="E1896" s="198">
        <f>VLOOKUP(A1896,'Membership Details'!C:J,8,FALSE)</f>
        <v>41429</v>
      </c>
      <c r="F1896" s="198" t="b">
        <f t="shared" si="29"/>
        <v>1</v>
      </c>
      <c r="G1896">
        <v>1722</v>
      </c>
      <c r="H1896" s="119"/>
      <c r="I1896" s="119"/>
      <c r="J1896" s="119"/>
      <c r="K1896" s="119"/>
      <c r="L1896" s="53"/>
      <c r="M1896" s="127"/>
    </row>
    <row r="1897" spans="1:13">
      <c r="A1897" s="118">
        <v>2071</v>
      </c>
      <c r="B1897" s="53" t="s">
        <v>158</v>
      </c>
      <c r="C1897" s="83">
        <v>2093</v>
      </c>
      <c r="D1897" s="124">
        <v>41431</v>
      </c>
      <c r="E1897" s="198">
        <f>VLOOKUP(A1897,'Membership Details'!C:J,8,FALSE)</f>
        <v>36982</v>
      </c>
      <c r="F1897" s="198" t="b">
        <f t="shared" si="29"/>
        <v>1</v>
      </c>
      <c r="G1897">
        <v>9872</v>
      </c>
      <c r="H1897" s="119"/>
      <c r="I1897" s="119"/>
      <c r="J1897" s="119"/>
      <c r="K1897" s="119"/>
      <c r="L1897" s="53"/>
      <c r="M1897" s="127"/>
    </row>
    <row r="1898" spans="1:13">
      <c r="A1898" s="118">
        <v>2072</v>
      </c>
      <c r="B1898" s="53" t="s">
        <v>158</v>
      </c>
      <c r="C1898" s="83">
        <v>2094</v>
      </c>
      <c r="D1898" s="124">
        <v>41431</v>
      </c>
      <c r="E1898" s="198">
        <f>VLOOKUP(A1898,'Membership Details'!C:J,8,FALSE)</f>
        <v>36982</v>
      </c>
      <c r="F1898" s="198" t="b">
        <f t="shared" si="29"/>
        <v>1</v>
      </c>
      <c r="G1898">
        <v>1133</v>
      </c>
      <c r="H1898" s="119"/>
      <c r="I1898" s="119"/>
      <c r="J1898" s="119"/>
      <c r="K1898" s="119"/>
      <c r="L1898" s="53"/>
      <c r="M1898" s="127"/>
    </row>
    <row r="1899" spans="1:13">
      <c r="A1899" s="118">
        <v>2073</v>
      </c>
      <c r="B1899" s="53" t="s">
        <v>158</v>
      </c>
      <c r="C1899" s="83">
        <v>2095</v>
      </c>
      <c r="D1899" s="124">
        <v>41450</v>
      </c>
      <c r="E1899" s="198">
        <f>VLOOKUP(A1899,'Membership Details'!C:J,8,FALSE)</f>
        <v>41102</v>
      </c>
      <c r="F1899" s="198" t="b">
        <f t="shared" si="29"/>
        <v>1</v>
      </c>
      <c r="G1899">
        <v>576</v>
      </c>
      <c r="H1899" s="119"/>
      <c r="I1899" s="119"/>
      <c r="J1899" s="119"/>
      <c r="K1899" s="119"/>
      <c r="L1899" s="53"/>
      <c r="M1899" s="127"/>
    </row>
    <row r="1900" spans="1:13">
      <c r="A1900" s="118">
        <v>2074</v>
      </c>
      <c r="B1900" s="53" t="s">
        <v>158</v>
      </c>
      <c r="C1900" s="83">
        <v>2096</v>
      </c>
      <c r="D1900" s="124">
        <v>41420</v>
      </c>
      <c r="E1900" s="198">
        <f>VLOOKUP(A1900,'Membership Details'!C:J,8,FALSE)</f>
        <v>39707</v>
      </c>
      <c r="F1900" s="198" t="b">
        <f t="shared" si="29"/>
        <v>1</v>
      </c>
      <c r="G1900">
        <v>320</v>
      </c>
      <c r="H1900" s="119"/>
      <c r="I1900" s="119"/>
      <c r="J1900" s="119"/>
      <c r="K1900" s="119"/>
      <c r="L1900" s="53"/>
      <c r="M1900" s="127"/>
    </row>
    <row r="1901" spans="1:13">
      <c r="A1901" s="118">
        <v>2075</v>
      </c>
      <c r="B1901" s="53" t="s">
        <v>158</v>
      </c>
      <c r="C1901" s="83">
        <v>2097</v>
      </c>
      <c r="D1901" s="124">
        <v>41420</v>
      </c>
      <c r="E1901" s="198">
        <f>VLOOKUP(A1901,'Membership Details'!C:J,8,FALSE)</f>
        <v>37986</v>
      </c>
      <c r="F1901" s="198" t="b">
        <f t="shared" si="29"/>
        <v>1</v>
      </c>
      <c r="G1901">
        <v>1695</v>
      </c>
      <c r="H1901" s="119"/>
      <c r="I1901" s="119"/>
      <c r="J1901" s="119"/>
      <c r="K1901" s="119"/>
      <c r="L1901" s="53"/>
      <c r="M1901" s="127"/>
    </row>
    <row r="1902" spans="1:13">
      <c r="A1902" s="118">
        <v>2076</v>
      </c>
      <c r="B1902" s="53" t="s">
        <v>158</v>
      </c>
      <c r="C1902" s="83">
        <v>2098</v>
      </c>
      <c r="D1902" s="124">
        <v>41420</v>
      </c>
      <c r="E1902" s="198">
        <f>VLOOKUP(A1902,'Membership Details'!C:J,8,FALSE)</f>
        <v>37652</v>
      </c>
      <c r="F1902" s="198" t="b">
        <f t="shared" si="29"/>
        <v>1</v>
      </c>
      <c r="G1902">
        <v>346</v>
      </c>
      <c r="H1902" s="119"/>
      <c r="I1902" s="119"/>
      <c r="J1902" s="119"/>
      <c r="K1902" s="119"/>
      <c r="L1902" s="53"/>
      <c r="M1902" s="127"/>
    </row>
    <row r="1903" spans="1:13">
      <c r="A1903" s="118">
        <v>2077</v>
      </c>
      <c r="B1903" s="53" t="s">
        <v>158</v>
      </c>
      <c r="C1903" s="83">
        <v>2099</v>
      </c>
      <c r="D1903" s="124">
        <v>41420</v>
      </c>
      <c r="E1903" s="198">
        <f>VLOOKUP(A1903,'Membership Details'!C:J,8,FALSE)</f>
        <v>37652</v>
      </c>
      <c r="F1903" s="198" t="b">
        <f t="shared" si="29"/>
        <v>1</v>
      </c>
      <c r="G1903">
        <v>801</v>
      </c>
      <c r="H1903" s="119"/>
      <c r="I1903" s="119"/>
      <c r="J1903" s="119"/>
      <c r="K1903" s="119"/>
      <c r="L1903" s="53"/>
      <c r="M1903" s="127"/>
    </row>
    <row r="1904" spans="1:13">
      <c r="A1904" s="118">
        <v>2078</v>
      </c>
      <c r="B1904" s="53" t="s">
        <v>158</v>
      </c>
      <c r="C1904" s="83">
        <v>2100</v>
      </c>
      <c r="D1904" s="124">
        <v>41420</v>
      </c>
      <c r="E1904" s="198">
        <f>VLOOKUP(A1904,'Membership Details'!C:J,8,FALSE)</f>
        <v>39707</v>
      </c>
      <c r="F1904" s="198" t="b">
        <f t="shared" si="29"/>
        <v>1</v>
      </c>
      <c r="G1904">
        <v>907</v>
      </c>
      <c r="H1904" s="119"/>
      <c r="I1904" s="119"/>
      <c r="J1904" s="119"/>
      <c r="K1904" s="119"/>
      <c r="L1904" s="53"/>
      <c r="M1904" s="127"/>
    </row>
    <row r="1905" spans="1:13">
      <c r="A1905" s="118">
        <v>2079</v>
      </c>
      <c r="B1905" s="53" t="s">
        <v>158</v>
      </c>
      <c r="C1905" s="83">
        <v>2101</v>
      </c>
      <c r="D1905" s="124">
        <v>41420</v>
      </c>
      <c r="E1905" s="198">
        <f>VLOOKUP(A1905,'Membership Details'!C:J,8,FALSE)</f>
        <v>39587</v>
      </c>
      <c r="F1905" s="198" t="b">
        <f t="shared" si="29"/>
        <v>1</v>
      </c>
      <c r="G1905">
        <v>652</v>
      </c>
      <c r="H1905" s="119"/>
      <c r="I1905" s="119"/>
      <c r="J1905" s="119"/>
      <c r="K1905" s="119"/>
      <c r="L1905" s="53"/>
      <c r="M1905" s="127"/>
    </row>
    <row r="1906" spans="1:13">
      <c r="A1906" s="118">
        <v>2080</v>
      </c>
      <c r="B1906" s="53" t="s">
        <v>158</v>
      </c>
      <c r="C1906" s="83">
        <v>2102</v>
      </c>
      <c r="D1906" s="124">
        <v>41420</v>
      </c>
      <c r="E1906" s="198">
        <f>VLOOKUP(A1906,'Membership Details'!C:J,8,FALSE)</f>
        <v>39707</v>
      </c>
      <c r="F1906" s="198" t="b">
        <f t="shared" si="29"/>
        <v>1</v>
      </c>
      <c r="G1906">
        <v>1147</v>
      </c>
      <c r="H1906" s="119"/>
      <c r="I1906" s="119"/>
      <c r="J1906" s="119"/>
      <c r="K1906" s="119"/>
      <c r="L1906" s="53"/>
      <c r="M1906" s="127"/>
    </row>
    <row r="1907" spans="1:13">
      <c r="A1907" s="118">
        <v>2081</v>
      </c>
      <c r="B1907" s="53" t="s">
        <v>158</v>
      </c>
      <c r="C1907" s="83">
        <v>2103</v>
      </c>
      <c r="D1907" s="124">
        <v>41420</v>
      </c>
      <c r="E1907" s="198">
        <f>VLOOKUP(A1907,'Membership Details'!C:J,8,FALSE)</f>
        <v>39707</v>
      </c>
      <c r="F1907" s="198" t="b">
        <f t="shared" si="29"/>
        <v>1</v>
      </c>
      <c r="G1907">
        <v>900</v>
      </c>
      <c r="H1907" s="119"/>
      <c r="I1907" s="119"/>
      <c r="J1907" s="119"/>
      <c r="K1907" s="119"/>
      <c r="L1907" s="53"/>
      <c r="M1907" s="127"/>
    </row>
    <row r="1908" spans="1:13">
      <c r="A1908" s="118">
        <v>2082</v>
      </c>
      <c r="B1908" s="53" t="s">
        <v>158</v>
      </c>
      <c r="C1908" s="83">
        <v>2104</v>
      </c>
      <c r="D1908" s="124">
        <v>41420</v>
      </c>
      <c r="E1908" s="198">
        <f>VLOOKUP(A1908,'Membership Details'!C:J,8,FALSE)</f>
        <v>39707</v>
      </c>
      <c r="F1908" s="198" t="b">
        <f t="shared" si="29"/>
        <v>1</v>
      </c>
      <c r="G1908">
        <v>337</v>
      </c>
      <c r="H1908" s="119"/>
      <c r="I1908" s="119"/>
      <c r="J1908" s="119"/>
      <c r="K1908" s="119"/>
      <c r="L1908" s="53"/>
      <c r="M1908" s="127"/>
    </row>
    <row r="1909" spans="1:13">
      <c r="A1909" s="118">
        <v>2083</v>
      </c>
      <c r="B1909" s="53" t="s">
        <v>158</v>
      </c>
      <c r="C1909" s="83">
        <v>2105</v>
      </c>
      <c r="D1909" s="124">
        <v>41420</v>
      </c>
      <c r="E1909" s="198">
        <f>VLOOKUP(A1909,'Membership Details'!C:J,8,FALSE)</f>
        <v>39707</v>
      </c>
      <c r="F1909" s="198" t="b">
        <f t="shared" si="29"/>
        <v>1</v>
      </c>
      <c r="G1909">
        <v>4671</v>
      </c>
      <c r="H1909" s="119"/>
      <c r="I1909" s="119"/>
      <c r="J1909" s="119"/>
      <c r="K1909" s="119"/>
      <c r="L1909" s="53"/>
      <c r="M1909" s="127"/>
    </row>
    <row r="1910" spans="1:13">
      <c r="A1910" s="118">
        <v>2084</v>
      </c>
      <c r="B1910" s="53" t="s">
        <v>158</v>
      </c>
      <c r="C1910" s="83">
        <v>2106</v>
      </c>
      <c r="D1910" s="124">
        <v>41420</v>
      </c>
      <c r="E1910" s="198">
        <f>VLOOKUP(A1910,'Membership Details'!C:J,8,FALSE)</f>
        <v>39172</v>
      </c>
      <c r="F1910" s="198" t="b">
        <f t="shared" si="29"/>
        <v>1</v>
      </c>
      <c r="G1910">
        <v>2690</v>
      </c>
      <c r="H1910" s="119"/>
      <c r="I1910" s="119"/>
      <c r="J1910" s="119"/>
      <c r="K1910" s="119"/>
      <c r="L1910" s="53"/>
      <c r="M1910" s="127"/>
    </row>
    <row r="1911" spans="1:13">
      <c r="A1911" s="118">
        <v>2085</v>
      </c>
      <c r="B1911" s="53" t="s">
        <v>158</v>
      </c>
      <c r="C1911" s="83">
        <v>2107</v>
      </c>
      <c r="D1911" s="124">
        <v>41420</v>
      </c>
      <c r="E1911" s="198">
        <f>VLOOKUP(A1911,'Membership Details'!C:J,8,FALSE)</f>
        <v>39707</v>
      </c>
      <c r="F1911" s="198" t="b">
        <f t="shared" si="29"/>
        <v>1</v>
      </c>
      <c r="G1911">
        <v>2093</v>
      </c>
      <c r="H1911" s="119"/>
      <c r="I1911" s="119"/>
      <c r="J1911" s="119"/>
      <c r="K1911" s="119"/>
      <c r="L1911" s="53"/>
      <c r="M1911" s="127"/>
    </row>
    <row r="1912" spans="1:13">
      <c r="A1912" s="118">
        <v>2086</v>
      </c>
      <c r="B1912" s="53" t="s">
        <v>158</v>
      </c>
      <c r="C1912" s="83">
        <v>2108</v>
      </c>
      <c r="D1912" s="124">
        <v>41420</v>
      </c>
      <c r="E1912" s="198">
        <f>VLOOKUP(A1912,'Membership Details'!C:J,8,FALSE)</f>
        <v>39707</v>
      </c>
      <c r="F1912" s="198" t="b">
        <f t="shared" si="29"/>
        <v>1</v>
      </c>
      <c r="G1912">
        <v>416</v>
      </c>
      <c r="H1912" s="119"/>
      <c r="I1912" s="119"/>
      <c r="J1912" s="119"/>
      <c r="K1912" s="119"/>
      <c r="L1912" s="53"/>
      <c r="M1912" s="127"/>
    </row>
    <row r="1913" spans="1:13">
      <c r="A1913" s="118">
        <v>2087</v>
      </c>
      <c r="B1913" s="53" t="s">
        <v>158</v>
      </c>
      <c r="C1913" s="83">
        <v>2109</v>
      </c>
      <c r="D1913" s="124">
        <v>41420</v>
      </c>
      <c r="E1913" s="198">
        <f>VLOOKUP(A1913,'Membership Details'!C:J,8,FALSE)</f>
        <v>39707</v>
      </c>
      <c r="F1913" s="198" t="b">
        <f t="shared" si="29"/>
        <v>1</v>
      </c>
      <c r="G1913">
        <v>756</v>
      </c>
      <c r="H1913" s="119"/>
      <c r="I1913" s="119"/>
      <c r="J1913" s="119"/>
      <c r="K1913" s="119"/>
      <c r="L1913" s="53"/>
      <c r="M1913" s="127"/>
    </row>
    <row r="1914" spans="1:13">
      <c r="A1914" s="118">
        <v>2088</v>
      </c>
      <c r="B1914" s="53" t="s">
        <v>158</v>
      </c>
      <c r="C1914" s="83">
        <v>2110</v>
      </c>
      <c r="D1914" s="124">
        <v>41420</v>
      </c>
      <c r="E1914" s="198">
        <f>VLOOKUP(A1914,'Membership Details'!C:J,8,FALSE)</f>
        <v>39172</v>
      </c>
      <c r="F1914" s="198" t="b">
        <f t="shared" si="29"/>
        <v>1</v>
      </c>
      <c r="G1914">
        <v>10301</v>
      </c>
      <c r="H1914" s="119"/>
      <c r="I1914" s="119"/>
      <c r="J1914" s="119"/>
      <c r="K1914" s="119"/>
      <c r="L1914" s="53"/>
      <c r="M1914" s="127"/>
    </row>
    <row r="1915" spans="1:13">
      <c r="A1915" s="118">
        <v>2089</v>
      </c>
      <c r="B1915" s="53" t="s">
        <v>158</v>
      </c>
      <c r="C1915" s="83">
        <v>2111</v>
      </c>
      <c r="D1915" s="124">
        <v>41420</v>
      </c>
      <c r="E1915" s="198">
        <f>VLOOKUP(A1915,'Membership Details'!C:J,8,FALSE)</f>
        <v>39172</v>
      </c>
      <c r="F1915" s="198" t="b">
        <f t="shared" si="29"/>
        <v>1</v>
      </c>
      <c r="G1915">
        <v>11751</v>
      </c>
      <c r="H1915" s="119"/>
      <c r="I1915" s="119"/>
      <c r="J1915" s="119"/>
      <c r="K1915" s="119"/>
      <c r="L1915" s="53"/>
      <c r="M1915" s="127"/>
    </row>
    <row r="1916" spans="1:13">
      <c r="A1916" s="118">
        <v>2090</v>
      </c>
      <c r="B1916" s="53" t="s">
        <v>158</v>
      </c>
      <c r="C1916" s="83">
        <v>2112</v>
      </c>
      <c r="D1916" s="124">
        <v>41420</v>
      </c>
      <c r="E1916" s="198">
        <f>VLOOKUP(A1916,'Membership Details'!C:J,8,FALSE)</f>
        <v>39707</v>
      </c>
      <c r="F1916" s="198" t="b">
        <f t="shared" si="29"/>
        <v>1</v>
      </c>
      <c r="G1916">
        <v>2294</v>
      </c>
      <c r="H1916" s="119"/>
      <c r="I1916" s="119"/>
      <c r="J1916" s="119"/>
      <c r="K1916" s="119"/>
      <c r="L1916" s="53"/>
      <c r="M1916" s="127"/>
    </row>
    <row r="1917" spans="1:13">
      <c r="A1917" s="118">
        <v>2091</v>
      </c>
      <c r="B1917" s="53" t="s">
        <v>158</v>
      </c>
      <c r="C1917" s="83">
        <v>2113</v>
      </c>
      <c r="D1917" s="124">
        <v>41420</v>
      </c>
      <c r="E1917" s="198">
        <f>VLOOKUP(A1917,'Membership Details'!C:J,8,FALSE)</f>
        <v>39707</v>
      </c>
      <c r="F1917" s="198" t="b">
        <f t="shared" si="29"/>
        <v>1</v>
      </c>
      <c r="G1917">
        <v>4918</v>
      </c>
      <c r="H1917" s="119"/>
      <c r="I1917" s="119"/>
      <c r="J1917" s="119"/>
      <c r="K1917" s="119"/>
      <c r="L1917" s="53"/>
      <c r="M1917" s="127"/>
    </row>
    <row r="1918" spans="1:13">
      <c r="A1918" s="118">
        <v>2092</v>
      </c>
      <c r="B1918" s="53" t="s">
        <v>158</v>
      </c>
      <c r="C1918" s="83">
        <v>2114</v>
      </c>
      <c r="D1918" s="124">
        <v>41477</v>
      </c>
      <c r="E1918" s="198">
        <f>VLOOKUP(A1918,'Membership Details'!C:J,8,FALSE)</f>
        <v>39707</v>
      </c>
      <c r="F1918" s="198" t="b">
        <f t="shared" si="29"/>
        <v>1</v>
      </c>
      <c r="G1918">
        <v>868</v>
      </c>
      <c r="H1918" s="119"/>
      <c r="I1918" s="119"/>
      <c r="J1918" s="119"/>
      <c r="K1918" s="119"/>
      <c r="L1918" s="53"/>
      <c r="M1918" s="127"/>
    </row>
    <row r="1919" spans="1:13">
      <c r="A1919" s="118">
        <v>2560</v>
      </c>
      <c r="B1919" s="53" t="s">
        <v>158</v>
      </c>
      <c r="C1919" s="83">
        <v>2115</v>
      </c>
      <c r="D1919" s="124">
        <v>41477</v>
      </c>
      <c r="E1919" s="198">
        <f>VLOOKUP(A1919,'Membership Details'!C:J,8,FALSE)</f>
        <v>39707</v>
      </c>
      <c r="F1919" s="198" t="b">
        <f t="shared" si="29"/>
        <v>1</v>
      </c>
      <c r="G1919">
        <v>726</v>
      </c>
      <c r="H1919" s="119"/>
      <c r="I1919" s="119"/>
      <c r="J1919" s="119"/>
      <c r="K1919" s="119"/>
      <c r="L1919" s="53"/>
      <c r="M1919" s="127"/>
    </row>
    <row r="1920" spans="1:13">
      <c r="A1920" s="118">
        <v>2093</v>
      </c>
      <c r="B1920" s="53" t="s">
        <v>158</v>
      </c>
      <c r="C1920" s="83">
        <v>2116</v>
      </c>
      <c r="D1920" s="126" t="s">
        <v>6111</v>
      </c>
      <c r="E1920" s="198">
        <f>VLOOKUP(A1920,'Membership Details'!C:J,8,FALSE)</f>
        <v>43585</v>
      </c>
      <c r="F1920" s="198" t="b">
        <f t="shared" si="29"/>
        <v>1</v>
      </c>
      <c r="G1920">
        <v>1549</v>
      </c>
      <c r="H1920" s="119"/>
      <c r="I1920" s="119"/>
      <c r="J1920" s="119"/>
      <c r="K1920" s="119"/>
      <c r="L1920" s="53"/>
      <c r="M1920" s="127"/>
    </row>
    <row r="1921" spans="1:13">
      <c r="A1921" s="118">
        <v>2094</v>
      </c>
      <c r="B1921" s="53" t="s">
        <v>158</v>
      </c>
      <c r="C1921" s="83">
        <v>2117</v>
      </c>
      <c r="D1921" s="124">
        <v>41499</v>
      </c>
      <c r="E1921" s="198">
        <f>VLOOKUP(A1921,'Membership Details'!C:J,8,FALSE)</f>
        <v>39707</v>
      </c>
      <c r="F1921" s="198" t="b">
        <f t="shared" si="29"/>
        <v>1</v>
      </c>
      <c r="G1921">
        <v>761</v>
      </c>
      <c r="H1921" s="119"/>
      <c r="I1921" s="119"/>
      <c r="J1921" s="119"/>
      <c r="K1921" s="119"/>
      <c r="L1921" s="53"/>
      <c r="M1921" s="127"/>
    </row>
    <row r="1922" spans="1:13">
      <c r="A1922" s="118">
        <v>2096</v>
      </c>
      <c r="B1922" s="53" t="s">
        <v>158</v>
      </c>
      <c r="C1922" s="83">
        <v>2118</v>
      </c>
      <c r="D1922" s="124">
        <v>41537</v>
      </c>
      <c r="E1922" s="198">
        <f>VLOOKUP(A1922,'Membership Details'!C:J,8,FALSE)</f>
        <v>39707</v>
      </c>
      <c r="F1922" s="198" t="b">
        <f t="shared" si="29"/>
        <v>1</v>
      </c>
      <c r="G1922">
        <v>244</v>
      </c>
      <c r="H1922" s="119"/>
      <c r="I1922" s="119"/>
      <c r="J1922" s="119"/>
      <c r="K1922" s="119"/>
      <c r="L1922" s="53"/>
      <c r="M1922" s="127"/>
    </row>
    <row r="1923" spans="1:13">
      <c r="A1923" s="118">
        <v>2095</v>
      </c>
      <c r="B1923" s="53" t="s">
        <v>158</v>
      </c>
      <c r="C1923" s="83">
        <v>2119</v>
      </c>
      <c r="D1923" s="124">
        <v>41537</v>
      </c>
      <c r="E1923" s="198">
        <f>VLOOKUP(A1923,'Membership Details'!C:J,8,FALSE)</f>
        <v>39707</v>
      </c>
      <c r="F1923" s="198" t="b">
        <f t="shared" ref="F1923:F1986" si="30">D1923&gt;=E1923</f>
        <v>1</v>
      </c>
      <c r="G1923">
        <v>541</v>
      </c>
      <c r="H1923" s="119"/>
      <c r="I1923" s="119"/>
      <c r="J1923" s="119"/>
      <c r="K1923" s="119"/>
      <c r="L1923" s="53"/>
      <c r="M1923" s="127"/>
    </row>
    <row r="1924" spans="1:13">
      <c r="A1924" s="118">
        <v>100</v>
      </c>
      <c r="B1924" s="53" t="s">
        <v>158</v>
      </c>
      <c r="C1924" s="83">
        <v>2120</v>
      </c>
      <c r="D1924" s="126">
        <v>41555</v>
      </c>
      <c r="E1924" s="198">
        <f>VLOOKUP(A1924,'Membership Details'!C:J,8,FALSE)</f>
        <v>36982</v>
      </c>
      <c r="F1924" s="198" t="b">
        <f t="shared" si="30"/>
        <v>1</v>
      </c>
      <c r="G1924">
        <v>23441</v>
      </c>
      <c r="H1924" s="119"/>
      <c r="I1924" s="119"/>
      <c r="J1924" s="119"/>
      <c r="K1924" s="119"/>
      <c r="L1924" s="53"/>
      <c r="M1924" s="127"/>
    </row>
    <row r="1925" spans="1:13">
      <c r="A1925" s="118">
        <v>2098</v>
      </c>
      <c r="B1925" s="53" t="s">
        <v>158</v>
      </c>
      <c r="C1925" s="83">
        <v>2121</v>
      </c>
      <c r="D1925" s="126">
        <v>41555</v>
      </c>
      <c r="E1925" s="198">
        <f>VLOOKUP(A1925,'Membership Details'!C:J,8,FALSE)</f>
        <v>40761</v>
      </c>
      <c r="F1925" s="198" t="b">
        <f t="shared" si="30"/>
        <v>1</v>
      </c>
      <c r="G1925">
        <v>174</v>
      </c>
      <c r="H1925" s="119"/>
      <c r="I1925" s="119"/>
      <c r="J1925" s="119"/>
      <c r="K1925" s="119"/>
      <c r="L1925" s="53"/>
      <c r="M1925" s="127"/>
    </row>
    <row r="1926" spans="1:13">
      <c r="A1926" s="118">
        <v>2099</v>
      </c>
      <c r="B1926" s="53" t="s">
        <v>158</v>
      </c>
      <c r="C1926" s="83">
        <v>2122</v>
      </c>
      <c r="D1926" s="126">
        <v>41555</v>
      </c>
      <c r="E1926" s="198">
        <f>VLOOKUP(A1926,'Membership Details'!C:J,8,FALSE)</f>
        <v>41555</v>
      </c>
      <c r="F1926" s="198" t="b">
        <f t="shared" si="30"/>
        <v>1</v>
      </c>
      <c r="G1926">
        <v>81</v>
      </c>
      <c r="H1926" s="119"/>
      <c r="I1926" s="119"/>
      <c r="J1926" s="119"/>
      <c r="K1926" s="119"/>
      <c r="L1926" s="53"/>
      <c r="M1926" s="127"/>
    </row>
    <row r="1927" spans="1:13">
      <c r="A1927" s="118">
        <v>2100</v>
      </c>
      <c r="B1927" s="53" t="s">
        <v>158</v>
      </c>
      <c r="C1927" s="83">
        <v>2123</v>
      </c>
      <c r="D1927" s="126">
        <v>41555</v>
      </c>
      <c r="E1927" s="198">
        <f>VLOOKUP(A1927,'Membership Details'!C:J,8,FALSE)</f>
        <v>41555</v>
      </c>
      <c r="F1927" s="198" t="b">
        <f t="shared" si="30"/>
        <v>1</v>
      </c>
      <c r="G1927">
        <v>125</v>
      </c>
      <c r="H1927" s="119"/>
      <c r="I1927" s="119"/>
      <c r="J1927" s="119"/>
      <c r="K1927" s="119"/>
      <c r="L1927" s="53"/>
      <c r="M1927" s="127"/>
    </row>
    <row r="1928" spans="1:13">
      <c r="A1928" s="118">
        <v>2102</v>
      </c>
      <c r="B1928" s="53" t="s">
        <v>158</v>
      </c>
      <c r="C1928" s="83">
        <v>2125</v>
      </c>
      <c r="D1928" s="126">
        <v>41555</v>
      </c>
      <c r="E1928" s="198">
        <f>VLOOKUP(A1928,'Membership Details'!C:J,8,FALSE)</f>
        <v>41555</v>
      </c>
      <c r="F1928" s="198" t="b">
        <f t="shared" si="30"/>
        <v>1</v>
      </c>
      <c r="G1928">
        <v>58</v>
      </c>
      <c r="H1928" s="119"/>
      <c r="I1928" s="119"/>
      <c r="J1928" s="119"/>
      <c r="K1928" s="119"/>
      <c r="L1928" s="53"/>
      <c r="M1928" s="127"/>
    </row>
    <row r="1929" spans="1:13">
      <c r="A1929" s="118">
        <v>1194</v>
      </c>
      <c r="B1929" s="53" t="s">
        <v>158</v>
      </c>
      <c r="C1929" s="83">
        <v>2126</v>
      </c>
      <c r="D1929" s="126">
        <v>41555</v>
      </c>
      <c r="E1929" s="198">
        <f>VLOOKUP(A1929,'Membership Details'!C:J,8,FALSE)</f>
        <v>39707</v>
      </c>
      <c r="F1929" s="198" t="b">
        <f t="shared" si="30"/>
        <v>1</v>
      </c>
      <c r="G1929">
        <v>2466</v>
      </c>
      <c r="H1929" s="119"/>
      <c r="I1929" s="119"/>
      <c r="J1929" s="119"/>
      <c r="K1929" s="119"/>
      <c r="L1929" s="53"/>
      <c r="M1929" s="127"/>
    </row>
    <row r="1930" spans="1:13">
      <c r="A1930" s="118">
        <v>2104</v>
      </c>
      <c r="B1930" s="53" t="s">
        <v>158</v>
      </c>
      <c r="C1930" s="83">
        <v>2127</v>
      </c>
      <c r="D1930" s="126">
        <v>41555</v>
      </c>
      <c r="E1930" s="198">
        <f>VLOOKUP(A1930,'Membership Details'!C:J,8,FALSE)</f>
        <v>41418</v>
      </c>
      <c r="F1930" s="198" t="b">
        <f t="shared" si="30"/>
        <v>1</v>
      </c>
      <c r="G1930">
        <v>729</v>
      </c>
      <c r="H1930" s="119"/>
      <c r="I1930" s="119"/>
      <c r="J1930" s="119"/>
      <c r="K1930" s="119"/>
      <c r="L1930" s="53"/>
      <c r="M1930" s="127"/>
    </row>
    <row r="1931" spans="1:13">
      <c r="A1931" s="118">
        <v>2105</v>
      </c>
      <c r="B1931" s="53" t="s">
        <v>158</v>
      </c>
      <c r="C1931" s="83">
        <v>2128</v>
      </c>
      <c r="D1931" s="126">
        <v>41555</v>
      </c>
      <c r="E1931" s="198">
        <f>VLOOKUP(A1931,'Membership Details'!C:J,8,FALSE)</f>
        <v>41418</v>
      </c>
      <c r="F1931" s="198" t="b">
        <f t="shared" si="30"/>
        <v>1</v>
      </c>
      <c r="G1931">
        <v>919</v>
      </c>
      <c r="H1931" s="119"/>
      <c r="I1931" s="119"/>
      <c r="J1931" s="119"/>
      <c r="K1931" s="119"/>
      <c r="L1931" s="53"/>
      <c r="M1931" s="127"/>
    </row>
    <row r="1932" spans="1:13">
      <c r="A1932" s="118">
        <v>2106</v>
      </c>
      <c r="B1932" s="53" t="s">
        <v>158</v>
      </c>
      <c r="C1932" s="83">
        <v>2129</v>
      </c>
      <c r="D1932" s="126">
        <v>41555</v>
      </c>
      <c r="E1932" s="198">
        <f>VLOOKUP(A1932,'Membership Details'!C:J,8,FALSE)</f>
        <v>41418</v>
      </c>
      <c r="F1932" s="198" t="b">
        <f t="shared" si="30"/>
        <v>1</v>
      </c>
      <c r="G1932">
        <v>1848</v>
      </c>
      <c r="H1932" s="119"/>
      <c r="I1932" s="119"/>
      <c r="J1932" s="119"/>
      <c r="K1932" s="119"/>
      <c r="L1932" s="53"/>
      <c r="M1932" s="127"/>
    </row>
    <row r="1933" spans="1:13">
      <c r="A1933" s="118">
        <v>2107</v>
      </c>
      <c r="B1933" s="53" t="s">
        <v>158</v>
      </c>
      <c r="C1933" s="83">
        <v>2130</v>
      </c>
      <c r="D1933" s="126">
        <v>41555</v>
      </c>
      <c r="E1933" s="198">
        <f>VLOOKUP(A1933,'Membership Details'!C:J,8,FALSE)</f>
        <v>41416</v>
      </c>
      <c r="F1933" s="198" t="b">
        <f t="shared" si="30"/>
        <v>1</v>
      </c>
      <c r="G1933">
        <v>550</v>
      </c>
      <c r="H1933" s="119"/>
      <c r="I1933" s="119"/>
      <c r="J1933" s="119"/>
      <c r="K1933" s="119"/>
      <c r="L1933" s="53"/>
      <c r="M1933" s="127"/>
    </row>
    <row r="1934" spans="1:13">
      <c r="A1934" s="118">
        <v>2108</v>
      </c>
      <c r="B1934" s="53" t="s">
        <v>158</v>
      </c>
      <c r="C1934" s="83">
        <v>2131</v>
      </c>
      <c r="D1934" s="126">
        <v>41555</v>
      </c>
      <c r="E1934" s="198">
        <f>VLOOKUP(A1934,'Membership Details'!C:J,8,FALSE)</f>
        <v>41414</v>
      </c>
      <c r="F1934" s="198" t="b">
        <f t="shared" si="30"/>
        <v>1</v>
      </c>
      <c r="G1934">
        <v>1330</v>
      </c>
      <c r="H1934" s="119"/>
      <c r="I1934" s="119"/>
      <c r="J1934" s="119"/>
      <c r="K1934" s="119"/>
      <c r="L1934" s="53"/>
      <c r="M1934" s="127"/>
    </row>
    <row r="1935" spans="1:13">
      <c r="A1935" s="118">
        <v>2109</v>
      </c>
      <c r="B1935" s="53" t="s">
        <v>158</v>
      </c>
      <c r="C1935" s="83">
        <v>2132</v>
      </c>
      <c r="D1935" s="126">
        <v>41555</v>
      </c>
      <c r="E1935" s="198">
        <f>VLOOKUP(A1935,'Membership Details'!C:J,8,FALSE)</f>
        <v>39707</v>
      </c>
      <c r="F1935" s="198" t="b">
        <f t="shared" si="30"/>
        <v>1</v>
      </c>
      <c r="G1935">
        <v>807</v>
      </c>
      <c r="H1935" s="119"/>
      <c r="I1935" s="119"/>
      <c r="J1935" s="119"/>
      <c r="K1935" s="119"/>
      <c r="L1935" s="53"/>
      <c r="M1935" s="127"/>
    </row>
    <row r="1936" spans="1:13">
      <c r="A1936" s="118">
        <v>2110</v>
      </c>
      <c r="B1936" s="53" t="s">
        <v>158</v>
      </c>
      <c r="C1936" s="83">
        <v>2133</v>
      </c>
      <c r="D1936" s="126">
        <v>41555</v>
      </c>
      <c r="E1936" s="198">
        <f>VLOOKUP(A1936,'Membership Details'!C:J,8,FALSE)</f>
        <v>41416</v>
      </c>
      <c r="F1936" s="198" t="b">
        <f t="shared" si="30"/>
        <v>1</v>
      </c>
      <c r="G1936">
        <v>629</v>
      </c>
      <c r="H1936" s="119"/>
      <c r="I1936" s="119"/>
      <c r="J1936" s="119"/>
      <c r="K1936" s="119"/>
      <c r="L1936" s="53"/>
      <c r="M1936" s="127"/>
    </row>
    <row r="1937" spans="1:13">
      <c r="A1937" s="118">
        <v>2111</v>
      </c>
      <c r="B1937" s="53" t="s">
        <v>158</v>
      </c>
      <c r="C1937" s="83">
        <v>2134</v>
      </c>
      <c r="D1937" s="126">
        <v>41555</v>
      </c>
      <c r="E1937" s="198">
        <f>VLOOKUP(A1937,'Membership Details'!C:J,8,FALSE)</f>
        <v>41463</v>
      </c>
      <c r="F1937" s="198" t="b">
        <f t="shared" si="30"/>
        <v>1</v>
      </c>
      <c r="G1937">
        <v>1191</v>
      </c>
      <c r="H1937" s="119"/>
      <c r="I1937" s="119"/>
      <c r="J1937" s="119"/>
      <c r="K1937" s="119"/>
      <c r="L1937" s="53"/>
      <c r="M1937" s="127"/>
    </row>
    <row r="1938" spans="1:13">
      <c r="A1938" s="118">
        <v>2112</v>
      </c>
      <c r="B1938" s="53" t="s">
        <v>158</v>
      </c>
      <c r="C1938" s="83">
        <v>2135</v>
      </c>
      <c r="D1938" s="126">
        <v>41555</v>
      </c>
      <c r="E1938" s="198">
        <f>VLOOKUP(A1938,'Membership Details'!C:J,8,FALSE)</f>
        <v>41409</v>
      </c>
      <c r="F1938" s="198" t="b">
        <f t="shared" si="30"/>
        <v>1</v>
      </c>
      <c r="G1938">
        <v>1311</v>
      </c>
      <c r="H1938" s="119"/>
      <c r="I1938" s="119"/>
      <c r="J1938" s="119"/>
      <c r="K1938" s="119"/>
      <c r="L1938" s="53"/>
      <c r="M1938" s="127"/>
    </row>
    <row r="1939" spans="1:13">
      <c r="A1939" s="118">
        <v>2113</v>
      </c>
      <c r="B1939" s="53" t="s">
        <v>158</v>
      </c>
      <c r="C1939" s="83">
        <v>2136</v>
      </c>
      <c r="D1939" s="126">
        <v>41555</v>
      </c>
      <c r="E1939" s="198">
        <f>VLOOKUP(A1939,'Membership Details'!C:J,8,FALSE)</f>
        <v>41409</v>
      </c>
      <c r="F1939" s="198" t="b">
        <f t="shared" si="30"/>
        <v>1</v>
      </c>
      <c r="G1939">
        <v>1972</v>
      </c>
      <c r="H1939" s="119"/>
      <c r="I1939" s="119"/>
      <c r="J1939" s="119"/>
      <c r="K1939" s="119"/>
      <c r="L1939" s="53"/>
      <c r="M1939" s="127"/>
    </row>
    <row r="1940" spans="1:13">
      <c r="A1940" s="118">
        <v>2114</v>
      </c>
      <c r="B1940" s="53" t="s">
        <v>158</v>
      </c>
      <c r="C1940" s="83">
        <v>2137</v>
      </c>
      <c r="D1940" s="126">
        <v>41555</v>
      </c>
      <c r="E1940" s="198">
        <f>VLOOKUP(A1940,'Membership Details'!C:J,8,FALSE)</f>
        <v>41544</v>
      </c>
      <c r="F1940" s="198" t="b">
        <f t="shared" si="30"/>
        <v>1</v>
      </c>
      <c r="G1940">
        <v>2845</v>
      </c>
      <c r="H1940" s="119"/>
      <c r="I1940" s="119"/>
      <c r="J1940" s="119"/>
      <c r="K1940" s="119"/>
      <c r="L1940" s="53"/>
      <c r="M1940" s="127"/>
    </row>
    <row r="1941" spans="1:13">
      <c r="A1941" s="118">
        <v>2115</v>
      </c>
      <c r="B1941" s="53" t="s">
        <v>158</v>
      </c>
      <c r="C1941" s="83">
        <v>2138</v>
      </c>
      <c r="D1941" s="126">
        <v>41555</v>
      </c>
      <c r="E1941" s="198">
        <f>VLOOKUP(A1941,'Membership Details'!C:J,8,FALSE)</f>
        <v>39172</v>
      </c>
      <c r="F1941" s="198" t="b">
        <f t="shared" si="30"/>
        <v>1</v>
      </c>
      <c r="G1941">
        <v>768</v>
      </c>
      <c r="H1941" s="119"/>
      <c r="I1941" s="119"/>
      <c r="J1941" s="119"/>
      <c r="K1941" s="119"/>
      <c r="L1941" s="53"/>
      <c r="M1941" s="127"/>
    </row>
    <row r="1942" spans="1:13">
      <c r="A1942" s="118">
        <v>2116</v>
      </c>
      <c r="B1942" s="53" t="s">
        <v>158</v>
      </c>
      <c r="C1942" s="83">
        <v>2139</v>
      </c>
      <c r="D1942" s="126">
        <v>41555</v>
      </c>
      <c r="E1942" s="198">
        <f>VLOOKUP(A1942,'Membership Details'!C:J,8,FALSE)</f>
        <v>39172</v>
      </c>
      <c r="F1942" s="198" t="b">
        <f t="shared" si="30"/>
        <v>1</v>
      </c>
      <c r="G1942">
        <v>2140</v>
      </c>
      <c r="H1942" s="119"/>
      <c r="I1942" s="119"/>
      <c r="J1942" s="119"/>
      <c r="K1942" s="119"/>
      <c r="L1942" s="53"/>
      <c r="M1942" s="127"/>
    </row>
    <row r="1943" spans="1:13">
      <c r="A1943" s="118">
        <v>2117</v>
      </c>
      <c r="B1943" s="53" t="s">
        <v>158</v>
      </c>
      <c r="C1943" s="83">
        <v>2140</v>
      </c>
      <c r="D1943" s="126">
        <v>41555</v>
      </c>
      <c r="E1943" s="198">
        <f>VLOOKUP(A1943,'Membership Details'!C:J,8,FALSE)</f>
        <v>41414</v>
      </c>
      <c r="F1943" s="198" t="b">
        <f t="shared" si="30"/>
        <v>1</v>
      </c>
      <c r="G1943">
        <v>648</v>
      </c>
      <c r="H1943" s="119"/>
      <c r="I1943" s="119"/>
      <c r="J1943" s="119"/>
      <c r="K1943" s="119"/>
      <c r="L1943" s="53"/>
      <c r="M1943" s="127"/>
    </row>
    <row r="1944" spans="1:13">
      <c r="A1944" s="118">
        <v>2118</v>
      </c>
      <c r="B1944" s="53" t="s">
        <v>158</v>
      </c>
      <c r="C1944" s="83">
        <v>2142</v>
      </c>
      <c r="D1944" s="126">
        <v>41555</v>
      </c>
      <c r="E1944" s="198">
        <f>VLOOKUP(A1944,'Membership Details'!C:J,8,FALSE)</f>
        <v>41414</v>
      </c>
      <c r="F1944" s="198" t="b">
        <f t="shared" si="30"/>
        <v>1</v>
      </c>
      <c r="G1944">
        <v>648</v>
      </c>
      <c r="H1944" s="119"/>
      <c r="I1944" s="119"/>
      <c r="J1944" s="119"/>
      <c r="K1944" s="119"/>
      <c r="L1944" s="53"/>
      <c r="M1944" s="127"/>
    </row>
    <row r="1945" spans="1:13">
      <c r="A1945" s="118">
        <v>2119</v>
      </c>
      <c r="B1945" s="53" t="s">
        <v>158</v>
      </c>
      <c r="C1945" s="83">
        <v>2143</v>
      </c>
      <c r="D1945" s="126">
        <v>41555</v>
      </c>
      <c r="E1945" s="198">
        <f>VLOOKUP(A1945,'Membership Details'!C:J,8,FALSE)</f>
        <v>39707</v>
      </c>
      <c r="F1945" s="198" t="b">
        <f t="shared" si="30"/>
        <v>1</v>
      </c>
      <c r="G1945">
        <v>1434</v>
      </c>
      <c r="H1945" s="119"/>
      <c r="I1945" s="119"/>
      <c r="J1945" s="119"/>
      <c r="K1945" s="119"/>
      <c r="L1945" s="53"/>
      <c r="M1945" s="127"/>
    </row>
    <row r="1946" spans="1:13">
      <c r="A1946" s="118">
        <v>2120</v>
      </c>
      <c r="B1946" s="53" t="s">
        <v>158</v>
      </c>
      <c r="C1946" s="83">
        <v>2144</v>
      </c>
      <c r="D1946" s="126">
        <v>41555</v>
      </c>
      <c r="E1946" s="198">
        <f>VLOOKUP(A1946,'Membership Details'!C:J,8,FALSE)</f>
        <v>39707</v>
      </c>
      <c r="F1946" s="198" t="b">
        <f t="shared" si="30"/>
        <v>1</v>
      </c>
      <c r="G1946">
        <v>1434</v>
      </c>
      <c r="H1946" s="119"/>
      <c r="I1946" s="119"/>
      <c r="J1946" s="119"/>
      <c r="K1946" s="119"/>
      <c r="L1946" s="53"/>
      <c r="M1946" s="127"/>
    </row>
    <row r="1947" spans="1:13">
      <c r="A1947" s="118">
        <v>2121</v>
      </c>
      <c r="B1947" s="53" t="s">
        <v>158</v>
      </c>
      <c r="C1947" s="83">
        <v>2145</v>
      </c>
      <c r="D1947" s="126">
        <v>41555</v>
      </c>
      <c r="E1947" s="198">
        <f>VLOOKUP(A1947,'Membership Details'!C:J,8,FALSE)</f>
        <v>41544</v>
      </c>
      <c r="F1947" s="198" t="b">
        <f t="shared" si="30"/>
        <v>1</v>
      </c>
      <c r="G1947">
        <v>1924</v>
      </c>
      <c r="H1947" s="119"/>
      <c r="I1947" s="119"/>
      <c r="J1947" s="119"/>
      <c r="K1947" s="119"/>
      <c r="L1947" s="53"/>
      <c r="M1947" s="127"/>
    </row>
    <row r="1948" spans="1:13">
      <c r="A1948" s="118">
        <v>2122</v>
      </c>
      <c r="B1948" s="53" t="s">
        <v>158</v>
      </c>
      <c r="C1948" s="83">
        <v>2146</v>
      </c>
      <c r="D1948" s="126">
        <v>41555</v>
      </c>
      <c r="E1948" s="198">
        <f>VLOOKUP(A1948,'Membership Details'!C:J,8,FALSE)</f>
        <v>41544</v>
      </c>
      <c r="F1948" s="198" t="b">
        <f t="shared" si="30"/>
        <v>1</v>
      </c>
      <c r="G1948">
        <v>1843</v>
      </c>
      <c r="H1948" s="119"/>
      <c r="I1948" s="119"/>
      <c r="J1948" s="119"/>
      <c r="K1948" s="119"/>
      <c r="L1948" s="53"/>
      <c r="M1948" s="127"/>
    </row>
    <row r="1949" spans="1:13">
      <c r="A1949" s="118">
        <v>2123</v>
      </c>
      <c r="B1949" s="53" t="s">
        <v>158</v>
      </c>
      <c r="C1949" s="83">
        <v>2147</v>
      </c>
      <c r="D1949" s="126">
        <v>41555</v>
      </c>
      <c r="E1949" s="198">
        <f>VLOOKUP(A1949,'Membership Details'!C:J,8,FALSE)</f>
        <v>41430</v>
      </c>
      <c r="F1949" s="198" t="b">
        <f t="shared" si="30"/>
        <v>1</v>
      </c>
      <c r="G1949">
        <v>670</v>
      </c>
      <c r="H1949" s="119"/>
      <c r="I1949" s="119"/>
      <c r="J1949" s="119"/>
      <c r="K1949" s="119"/>
      <c r="L1949" s="53"/>
      <c r="M1949" s="127"/>
    </row>
    <row r="1950" spans="1:13">
      <c r="A1950" s="118">
        <v>2124</v>
      </c>
      <c r="B1950" s="53" t="s">
        <v>158</v>
      </c>
      <c r="C1950" s="83">
        <v>2148</v>
      </c>
      <c r="D1950" s="126">
        <v>41555</v>
      </c>
      <c r="E1950" s="198">
        <f>VLOOKUP(A1950,'Membership Details'!C:J,8,FALSE)</f>
        <v>41430</v>
      </c>
      <c r="F1950" s="198" t="b">
        <f t="shared" si="30"/>
        <v>1</v>
      </c>
      <c r="G1950">
        <v>8250</v>
      </c>
      <c r="H1950" s="119"/>
      <c r="I1950" s="119"/>
      <c r="J1950" s="119"/>
      <c r="K1950" s="119"/>
      <c r="L1950" s="53"/>
      <c r="M1950" s="127"/>
    </row>
    <row r="1951" spans="1:13">
      <c r="A1951" s="118">
        <v>2125</v>
      </c>
      <c r="B1951" s="53" t="s">
        <v>158</v>
      </c>
      <c r="C1951" s="83">
        <v>2149</v>
      </c>
      <c r="D1951" s="126">
        <v>41555</v>
      </c>
      <c r="E1951" s="198">
        <f>VLOOKUP(A1951,'Membership Details'!C:J,8,FALSE)</f>
        <v>39172</v>
      </c>
      <c r="F1951" s="198" t="b">
        <f t="shared" si="30"/>
        <v>1</v>
      </c>
      <c r="G1951">
        <v>1280</v>
      </c>
      <c r="H1951" s="119"/>
      <c r="I1951" s="119"/>
      <c r="J1951" s="119"/>
      <c r="K1951" s="119"/>
      <c r="L1951" s="53"/>
      <c r="M1951" s="127"/>
    </row>
    <row r="1952" spans="1:13">
      <c r="A1952" s="118">
        <v>2126</v>
      </c>
      <c r="B1952" s="53" t="s">
        <v>158</v>
      </c>
      <c r="C1952" s="83">
        <v>2150</v>
      </c>
      <c r="D1952" s="126">
        <v>41555</v>
      </c>
      <c r="E1952" s="198">
        <f>VLOOKUP(A1952,'Membership Details'!C:J,8,FALSE)</f>
        <v>41555</v>
      </c>
      <c r="F1952" s="198" t="b">
        <f t="shared" si="30"/>
        <v>1</v>
      </c>
      <c r="G1952">
        <v>2413</v>
      </c>
      <c r="H1952" s="119"/>
      <c r="I1952" s="119"/>
      <c r="J1952" s="119"/>
      <c r="K1952" s="119"/>
      <c r="L1952" s="53"/>
      <c r="M1952" s="127"/>
    </row>
    <row r="1953" spans="1:13">
      <c r="A1953" s="118">
        <v>2127</v>
      </c>
      <c r="B1953" s="53" t="s">
        <v>158</v>
      </c>
      <c r="C1953" s="83">
        <v>2151</v>
      </c>
      <c r="D1953" s="126">
        <v>41555</v>
      </c>
      <c r="E1953" s="198">
        <f>VLOOKUP(A1953,'Membership Details'!C:J,8,FALSE)</f>
        <v>41555</v>
      </c>
      <c r="F1953" s="198" t="b">
        <f t="shared" si="30"/>
        <v>1</v>
      </c>
      <c r="G1953">
        <v>901</v>
      </c>
      <c r="H1953" s="119"/>
      <c r="I1953" s="119"/>
      <c r="J1953" s="119"/>
      <c r="K1953" s="119"/>
      <c r="L1953" s="53"/>
      <c r="M1953" s="127"/>
    </row>
    <row r="1954" spans="1:13">
      <c r="A1954" s="118">
        <v>2128</v>
      </c>
      <c r="B1954" s="53" t="s">
        <v>158</v>
      </c>
      <c r="C1954" s="83">
        <v>2152</v>
      </c>
      <c r="D1954" s="126">
        <v>41555</v>
      </c>
      <c r="E1954" s="198">
        <f>VLOOKUP(A1954,'Membership Details'!C:J,8,FALSE)</f>
        <v>41430</v>
      </c>
      <c r="F1954" s="198" t="b">
        <f t="shared" si="30"/>
        <v>1</v>
      </c>
      <c r="G1954">
        <v>5336</v>
      </c>
      <c r="H1954" s="119"/>
      <c r="I1954" s="119"/>
      <c r="J1954" s="119"/>
      <c r="K1954" s="119"/>
      <c r="L1954" s="53"/>
      <c r="M1954" s="127"/>
    </row>
    <row r="1955" spans="1:13">
      <c r="A1955" s="118">
        <v>2130</v>
      </c>
      <c r="B1955" s="53" t="s">
        <v>158</v>
      </c>
      <c r="C1955" s="83">
        <v>2154</v>
      </c>
      <c r="D1955" s="126">
        <v>41555</v>
      </c>
      <c r="E1955" s="198">
        <f>VLOOKUP(A1955,'Membership Details'!C:J,8,FALSE)</f>
        <v>38352</v>
      </c>
      <c r="F1955" s="198" t="b">
        <f t="shared" si="30"/>
        <v>1</v>
      </c>
      <c r="G1955">
        <v>1429</v>
      </c>
      <c r="H1955" s="119"/>
      <c r="I1955" s="119"/>
      <c r="J1955" s="119"/>
      <c r="K1955" s="119"/>
      <c r="L1955" s="53"/>
      <c r="M1955" s="127"/>
    </row>
    <row r="1956" spans="1:13">
      <c r="A1956" s="118">
        <v>2131</v>
      </c>
      <c r="B1956" s="53" t="s">
        <v>158</v>
      </c>
      <c r="C1956" s="83">
        <v>2155</v>
      </c>
      <c r="D1956" s="126">
        <v>41555</v>
      </c>
      <c r="E1956" s="198">
        <f>VLOOKUP(A1956,'Membership Details'!C:J,8,FALSE)</f>
        <v>41463</v>
      </c>
      <c r="F1956" s="198" t="b">
        <f t="shared" si="30"/>
        <v>1</v>
      </c>
      <c r="G1956">
        <v>551</v>
      </c>
      <c r="H1956" s="119"/>
      <c r="I1956" s="119"/>
      <c r="J1956" s="119"/>
      <c r="K1956" s="119"/>
      <c r="L1956" s="53"/>
      <c r="M1956" s="127"/>
    </row>
    <row r="1957" spans="1:13">
      <c r="A1957" s="118">
        <v>2132</v>
      </c>
      <c r="B1957" s="53" t="s">
        <v>158</v>
      </c>
      <c r="C1957" s="83">
        <v>2156</v>
      </c>
      <c r="D1957" s="126">
        <v>41576</v>
      </c>
      <c r="E1957" s="198">
        <f>VLOOKUP(A1957,'Membership Details'!C:J,8,FALSE)</f>
        <v>39707</v>
      </c>
      <c r="F1957" s="198" t="b">
        <f t="shared" si="30"/>
        <v>1</v>
      </c>
      <c r="G1957">
        <v>152</v>
      </c>
      <c r="H1957" s="119"/>
      <c r="I1957" s="119"/>
      <c r="J1957" s="119"/>
      <c r="K1957" s="119"/>
      <c r="L1957" s="53"/>
      <c r="M1957" s="127"/>
    </row>
    <row r="1958" spans="1:13">
      <c r="A1958" s="118">
        <v>2133</v>
      </c>
      <c r="B1958" s="53" t="s">
        <v>158</v>
      </c>
      <c r="C1958" s="83">
        <v>2157</v>
      </c>
      <c r="D1958" s="124">
        <v>41582</v>
      </c>
      <c r="E1958" s="198">
        <f>VLOOKUP(A1958,'Membership Details'!C:J,8,FALSE)</f>
        <v>39707</v>
      </c>
      <c r="F1958" s="198" t="b">
        <f t="shared" si="30"/>
        <v>1</v>
      </c>
      <c r="G1958">
        <v>7375</v>
      </c>
      <c r="H1958" s="119"/>
      <c r="I1958" s="119"/>
      <c r="J1958" s="119"/>
      <c r="K1958" s="119"/>
      <c r="L1958" s="53"/>
      <c r="M1958" s="127"/>
    </row>
    <row r="1959" spans="1:13">
      <c r="A1959" s="118">
        <v>2134</v>
      </c>
      <c r="B1959" s="53" t="s">
        <v>158</v>
      </c>
      <c r="C1959" s="83">
        <v>2158</v>
      </c>
      <c r="D1959" s="124">
        <v>41585</v>
      </c>
      <c r="E1959" s="198">
        <f>VLOOKUP(A1959,'Membership Details'!C:J,8,FALSE)</f>
        <v>39707</v>
      </c>
      <c r="F1959" s="198" t="b">
        <f t="shared" si="30"/>
        <v>1</v>
      </c>
      <c r="G1959">
        <v>244</v>
      </c>
      <c r="H1959" s="119"/>
      <c r="I1959" s="119"/>
      <c r="J1959" s="119"/>
      <c r="K1959" s="119"/>
      <c r="L1959" s="53"/>
      <c r="M1959" s="127"/>
    </row>
    <row r="1960" spans="1:13">
      <c r="A1960" s="118">
        <v>2136</v>
      </c>
      <c r="B1960" s="53" t="s">
        <v>158</v>
      </c>
      <c r="C1960" s="83">
        <v>2160</v>
      </c>
      <c r="D1960" s="124">
        <v>41614</v>
      </c>
      <c r="E1960" s="198">
        <f>VLOOKUP(A1960,'Membership Details'!C:J,8,FALSE)</f>
        <v>39707</v>
      </c>
      <c r="F1960" s="198" t="b">
        <f t="shared" si="30"/>
        <v>1</v>
      </c>
      <c r="G1960">
        <v>736</v>
      </c>
      <c r="H1960" s="119"/>
      <c r="I1960" s="119"/>
      <c r="J1960" s="119"/>
      <c r="K1960" s="119"/>
      <c r="L1960" s="53"/>
      <c r="M1960" s="127"/>
    </row>
    <row r="1961" spans="1:13">
      <c r="A1961" s="118">
        <v>2137</v>
      </c>
      <c r="B1961" s="53" t="s">
        <v>158</v>
      </c>
      <c r="C1961" s="83">
        <v>2161</v>
      </c>
      <c r="D1961" s="124">
        <v>41680</v>
      </c>
      <c r="E1961" s="198">
        <f>VLOOKUP(A1961,'Membership Details'!C:J,8,FALSE)</f>
        <v>39707</v>
      </c>
      <c r="F1961" s="198" t="b">
        <f t="shared" si="30"/>
        <v>1</v>
      </c>
      <c r="G1961">
        <v>1178</v>
      </c>
      <c r="H1961" s="119"/>
      <c r="I1961" s="119"/>
      <c r="J1961" s="119"/>
      <c r="K1961" s="119"/>
      <c r="L1961" s="53"/>
      <c r="M1961" s="127"/>
    </row>
    <row r="1962" spans="1:13">
      <c r="A1962" s="118">
        <v>2138</v>
      </c>
      <c r="B1962" s="53" t="s">
        <v>158</v>
      </c>
      <c r="C1962" s="83">
        <v>2162</v>
      </c>
      <c r="D1962" s="124">
        <v>41698</v>
      </c>
      <c r="E1962" s="198">
        <f>VLOOKUP(A1962,'Membership Details'!C:J,8,FALSE)</f>
        <v>39081</v>
      </c>
      <c r="F1962" s="198" t="b">
        <f t="shared" si="30"/>
        <v>1</v>
      </c>
      <c r="G1962">
        <v>391</v>
      </c>
      <c r="H1962" s="119"/>
      <c r="I1962" s="119"/>
      <c r="J1962" s="119"/>
      <c r="K1962" s="119"/>
      <c r="L1962" s="53"/>
      <c r="M1962" s="127"/>
    </row>
    <row r="1963" spans="1:13">
      <c r="A1963" s="118">
        <v>2139</v>
      </c>
      <c r="B1963" s="53" t="s">
        <v>158</v>
      </c>
      <c r="C1963" s="83">
        <v>2163</v>
      </c>
      <c r="D1963" s="124">
        <v>41705</v>
      </c>
      <c r="E1963" s="198">
        <f>VLOOKUP(A1963,'Membership Details'!C:J,8,FALSE)</f>
        <v>39081</v>
      </c>
      <c r="F1963" s="198" t="b">
        <f t="shared" si="30"/>
        <v>1</v>
      </c>
      <c r="G1963">
        <v>671</v>
      </c>
      <c r="H1963" s="119"/>
      <c r="I1963" s="119"/>
      <c r="J1963" s="119"/>
      <c r="K1963" s="119"/>
      <c r="L1963" s="53"/>
      <c r="M1963" s="127"/>
    </row>
    <row r="1964" spans="1:13">
      <c r="A1964" s="118">
        <v>2140</v>
      </c>
      <c r="B1964" s="53" t="s">
        <v>158</v>
      </c>
      <c r="C1964" s="83">
        <v>2164</v>
      </c>
      <c r="D1964" s="124">
        <v>41750</v>
      </c>
      <c r="E1964" s="198">
        <f>VLOOKUP(A1964,'Membership Details'!C:J,8,FALSE)</f>
        <v>39707</v>
      </c>
      <c r="F1964" s="198" t="b">
        <f t="shared" si="30"/>
        <v>1</v>
      </c>
      <c r="G1964">
        <v>243</v>
      </c>
      <c r="H1964" s="119"/>
      <c r="I1964" s="119"/>
      <c r="J1964" s="119"/>
      <c r="K1964" s="119"/>
      <c r="L1964" s="53"/>
      <c r="M1964" s="127"/>
    </row>
    <row r="1965" spans="1:13">
      <c r="A1965" s="118">
        <v>2141</v>
      </c>
      <c r="B1965" s="53" t="s">
        <v>158</v>
      </c>
      <c r="C1965" s="83">
        <v>2165</v>
      </c>
      <c r="D1965" s="124">
        <v>41736</v>
      </c>
      <c r="E1965" s="198">
        <f>VLOOKUP(A1965,'Membership Details'!C:J,8,FALSE)</f>
        <v>39707</v>
      </c>
      <c r="F1965" s="198" t="b">
        <f t="shared" si="30"/>
        <v>1</v>
      </c>
      <c r="G1965">
        <v>243</v>
      </c>
      <c r="H1965" s="119"/>
      <c r="I1965" s="119"/>
      <c r="J1965" s="119"/>
      <c r="K1965" s="119"/>
      <c r="L1965" s="53"/>
      <c r="M1965" s="127"/>
    </row>
    <row r="1966" spans="1:13">
      <c r="A1966" s="118">
        <v>2142</v>
      </c>
      <c r="B1966" s="53" t="s">
        <v>158</v>
      </c>
      <c r="C1966" s="83">
        <v>2166</v>
      </c>
      <c r="D1966" s="124">
        <v>41744</v>
      </c>
      <c r="E1966" s="198">
        <f>VLOOKUP(A1966,'Membership Details'!C:J,8,FALSE)</f>
        <v>39707</v>
      </c>
      <c r="F1966" s="198" t="b">
        <f t="shared" si="30"/>
        <v>1</v>
      </c>
      <c r="G1966">
        <v>691</v>
      </c>
      <c r="H1966" s="119"/>
      <c r="I1966" s="119"/>
      <c r="J1966" s="119"/>
      <c r="K1966" s="119"/>
      <c r="L1966" s="53"/>
      <c r="M1966" s="127"/>
    </row>
    <row r="1967" spans="1:13">
      <c r="A1967" s="118">
        <v>2143</v>
      </c>
      <c r="B1967" s="53" t="s">
        <v>158</v>
      </c>
      <c r="C1967" s="83">
        <v>2167</v>
      </c>
      <c r="D1967" s="124">
        <v>41759</v>
      </c>
      <c r="E1967" s="198">
        <f>VLOOKUP(A1967,'Membership Details'!C:J,8,FALSE)</f>
        <v>39935</v>
      </c>
      <c r="F1967" s="198" t="b">
        <f t="shared" si="30"/>
        <v>1</v>
      </c>
      <c r="G1967">
        <v>1072</v>
      </c>
      <c r="H1967" s="119"/>
      <c r="I1967" s="119"/>
      <c r="J1967" s="119"/>
      <c r="K1967" s="119"/>
      <c r="L1967" s="53"/>
      <c r="M1967" s="127"/>
    </row>
    <row r="1968" spans="1:13">
      <c r="A1968" s="118">
        <v>2144</v>
      </c>
      <c r="B1968" s="53" t="s">
        <v>158</v>
      </c>
      <c r="C1968" s="83">
        <v>2168</v>
      </c>
      <c r="D1968" s="124">
        <v>41769</v>
      </c>
      <c r="E1968" s="198">
        <f>VLOOKUP(A1968,'Membership Details'!C:J,8,FALSE)</f>
        <v>39707</v>
      </c>
      <c r="F1968" s="198" t="b">
        <f t="shared" si="30"/>
        <v>1</v>
      </c>
      <c r="G1968">
        <v>80</v>
      </c>
      <c r="H1968" s="119"/>
      <c r="I1968" s="119"/>
      <c r="J1968" s="119"/>
      <c r="K1968" s="119"/>
      <c r="L1968" s="53"/>
      <c r="M1968" s="127"/>
    </row>
    <row r="1969" spans="1:13">
      <c r="A1969" s="118">
        <v>2145</v>
      </c>
      <c r="B1969" s="53" t="s">
        <v>158</v>
      </c>
      <c r="C1969" s="83">
        <v>2169</v>
      </c>
      <c r="D1969" s="124">
        <v>41779</v>
      </c>
      <c r="E1969" s="198">
        <f>VLOOKUP(A1969,'Membership Details'!C:J,8,FALSE)</f>
        <v>41705</v>
      </c>
      <c r="F1969" s="198" t="b">
        <f t="shared" si="30"/>
        <v>1</v>
      </c>
      <c r="G1969">
        <v>1008</v>
      </c>
      <c r="H1969" s="119"/>
      <c r="I1969" s="119"/>
      <c r="J1969" s="119"/>
      <c r="K1969" s="119"/>
      <c r="L1969" s="53"/>
      <c r="M1969" s="127"/>
    </row>
    <row r="1970" spans="1:13">
      <c r="A1970" s="118">
        <v>2044</v>
      </c>
      <c r="B1970" s="53" t="s">
        <v>158</v>
      </c>
      <c r="C1970" s="83">
        <v>2170</v>
      </c>
      <c r="D1970" s="124">
        <v>41779</v>
      </c>
      <c r="E1970" s="198">
        <f>VLOOKUP(A1970,'Membership Details'!C:J,8,FALSE)</f>
        <v>41414</v>
      </c>
      <c r="F1970" s="198" t="b">
        <f t="shared" si="30"/>
        <v>1</v>
      </c>
      <c r="G1970">
        <v>345</v>
      </c>
      <c r="H1970" s="119"/>
      <c r="I1970" s="119"/>
      <c r="J1970" s="119"/>
      <c r="K1970" s="119"/>
      <c r="L1970" s="53"/>
      <c r="M1970" s="127"/>
    </row>
    <row r="1971" spans="1:13">
      <c r="A1971" s="118">
        <v>2147</v>
      </c>
      <c r="B1971" s="53" t="s">
        <v>158</v>
      </c>
      <c r="C1971" s="83">
        <v>2171</v>
      </c>
      <c r="D1971" s="124">
        <v>41782</v>
      </c>
      <c r="E1971" s="198">
        <f>VLOOKUP(A1971,'Membership Details'!C:J,8,FALSE)</f>
        <v>40896</v>
      </c>
      <c r="F1971" s="198" t="b">
        <f t="shared" si="30"/>
        <v>1</v>
      </c>
      <c r="G1971">
        <v>458</v>
      </c>
      <c r="H1971" s="119"/>
      <c r="I1971" s="119"/>
      <c r="J1971" s="119"/>
      <c r="K1971" s="119"/>
      <c r="L1971" s="53"/>
      <c r="M1971" s="127"/>
    </row>
    <row r="1972" spans="1:13">
      <c r="A1972" s="118">
        <v>3264</v>
      </c>
      <c r="B1972" s="53" t="s">
        <v>158</v>
      </c>
      <c r="C1972" s="83">
        <v>2172</v>
      </c>
      <c r="D1972" s="124">
        <v>41795</v>
      </c>
      <c r="E1972" s="198">
        <f>VLOOKUP(A1972,'Membership Details'!C:J,8,FALSE)</f>
        <v>39707</v>
      </c>
      <c r="F1972" s="198" t="b">
        <f t="shared" si="30"/>
        <v>1</v>
      </c>
      <c r="G1972">
        <v>1129</v>
      </c>
      <c r="H1972" s="119"/>
      <c r="I1972" s="119"/>
      <c r="J1972" s="119"/>
      <c r="K1972" s="119"/>
      <c r="L1972" s="53"/>
      <c r="M1972" s="127"/>
    </row>
    <row r="1973" spans="1:13">
      <c r="A1973" s="118">
        <v>2149</v>
      </c>
      <c r="B1973" s="53" t="s">
        <v>158</v>
      </c>
      <c r="C1973" s="83">
        <v>2173</v>
      </c>
      <c r="D1973" s="124">
        <v>41804</v>
      </c>
      <c r="E1973" s="198">
        <f>VLOOKUP(A1973,'Membership Details'!C:J,8,FALSE)</f>
        <v>39707</v>
      </c>
      <c r="F1973" s="198" t="b">
        <f t="shared" si="30"/>
        <v>1</v>
      </c>
      <c r="G1973">
        <v>321</v>
      </c>
      <c r="H1973" s="119"/>
      <c r="I1973" s="119"/>
      <c r="J1973" s="119"/>
      <c r="K1973" s="119"/>
      <c r="L1973" s="53"/>
      <c r="M1973" s="127"/>
    </row>
    <row r="1974" spans="1:13">
      <c r="A1974" s="118">
        <v>2150</v>
      </c>
      <c r="B1974" s="53" t="s">
        <v>158</v>
      </c>
      <c r="C1974" s="83">
        <v>2174</v>
      </c>
      <c r="D1974" s="124">
        <v>41806</v>
      </c>
      <c r="E1974" s="198">
        <f>VLOOKUP(A1974,'Membership Details'!C:J,8,FALSE)</f>
        <v>37989</v>
      </c>
      <c r="F1974" s="198" t="b">
        <f t="shared" si="30"/>
        <v>1</v>
      </c>
      <c r="G1974">
        <v>1919</v>
      </c>
      <c r="H1974" s="119"/>
      <c r="I1974" s="119"/>
      <c r="J1974" s="119"/>
      <c r="K1974" s="119"/>
      <c r="L1974" s="53"/>
      <c r="M1974" s="127"/>
    </row>
    <row r="1975" spans="1:13">
      <c r="A1975" s="118">
        <v>2151</v>
      </c>
      <c r="B1975" s="53" t="s">
        <v>158</v>
      </c>
      <c r="C1975" s="83">
        <v>2175</v>
      </c>
      <c r="D1975" s="124">
        <v>41809</v>
      </c>
      <c r="E1975" s="198">
        <f>VLOOKUP(A1975,'Membership Details'!C:J,8,FALSE)</f>
        <v>41809</v>
      </c>
      <c r="F1975" s="198" t="b">
        <f t="shared" si="30"/>
        <v>1</v>
      </c>
      <c r="G1975">
        <v>327</v>
      </c>
      <c r="H1975" s="119"/>
      <c r="I1975" s="119"/>
      <c r="J1975" s="119"/>
      <c r="K1975" s="119"/>
      <c r="L1975" s="53"/>
      <c r="M1975" s="127"/>
    </row>
    <row r="1976" spans="1:13">
      <c r="A1976" s="118">
        <v>2152</v>
      </c>
      <c r="B1976" s="53" t="s">
        <v>158</v>
      </c>
      <c r="C1976" s="83">
        <v>2176</v>
      </c>
      <c r="D1976" s="124">
        <v>41809</v>
      </c>
      <c r="E1976" s="198">
        <f>VLOOKUP(A1976,'Membership Details'!C:J,8,FALSE)</f>
        <v>41809</v>
      </c>
      <c r="F1976" s="198" t="b">
        <f t="shared" si="30"/>
        <v>1</v>
      </c>
      <c r="G1976">
        <v>958</v>
      </c>
      <c r="H1976" s="119"/>
      <c r="I1976" s="119"/>
      <c r="J1976" s="119"/>
      <c r="K1976" s="119"/>
      <c r="L1976" s="53"/>
      <c r="M1976" s="127"/>
    </row>
    <row r="1977" spans="1:13">
      <c r="A1977" s="118">
        <v>2153</v>
      </c>
      <c r="B1977" s="53" t="s">
        <v>158</v>
      </c>
      <c r="C1977" s="83">
        <v>2177</v>
      </c>
      <c r="D1977" s="124">
        <v>41809</v>
      </c>
      <c r="E1977" s="198">
        <f>VLOOKUP(A1977,'Membership Details'!C:J,8,FALSE)</f>
        <v>36982</v>
      </c>
      <c r="F1977" s="198" t="b">
        <f t="shared" si="30"/>
        <v>1</v>
      </c>
      <c r="G1977">
        <v>642</v>
      </c>
      <c r="H1977" s="119"/>
      <c r="I1977" s="119"/>
      <c r="J1977" s="119"/>
      <c r="K1977" s="119"/>
      <c r="L1977" s="53"/>
      <c r="M1977" s="127"/>
    </row>
    <row r="1978" spans="1:13">
      <c r="A1978" s="118">
        <v>2154</v>
      </c>
      <c r="B1978" s="53" t="s">
        <v>158</v>
      </c>
      <c r="C1978" s="83">
        <v>2178</v>
      </c>
      <c r="D1978" s="124">
        <v>41809</v>
      </c>
      <c r="E1978" s="198">
        <f>VLOOKUP(A1978,'Membership Details'!C:J,8,FALSE)</f>
        <v>36982</v>
      </c>
      <c r="F1978" s="198" t="b">
        <f t="shared" si="30"/>
        <v>1</v>
      </c>
      <c r="G1978">
        <v>142</v>
      </c>
      <c r="H1978" s="119"/>
      <c r="I1978" s="119"/>
      <c r="J1978" s="119"/>
      <c r="K1978" s="119"/>
      <c r="L1978" s="53"/>
      <c r="M1978" s="127"/>
    </row>
    <row r="1979" spans="1:13">
      <c r="A1979" s="118">
        <v>2155</v>
      </c>
      <c r="B1979" s="53" t="s">
        <v>158</v>
      </c>
      <c r="C1979" s="83">
        <v>2179</v>
      </c>
      <c r="D1979" s="124">
        <v>41809</v>
      </c>
      <c r="E1979" s="198">
        <f>VLOOKUP(A1979,'Membership Details'!C:J,8,FALSE)</f>
        <v>41549</v>
      </c>
      <c r="F1979" s="198" t="b">
        <f t="shared" si="30"/>
        <v>1</v>
      </c>
      <c r="G1979">
        <v>1119</v>
      </c>
      <c r="H1979" s="119"/>
      <c r="I1979" s="119"/>
      <c r="J1979" s="119"/>
      <c r="K1979" s="119"/>
      <c r="L1979" s="53"/>
      <c r="M1979" s="127"/>
    </row>
    <row r="1980" spans="1:13">
      <c r="A1980" s="118">
        <v>2156</v>
      </c>
      <c r="B1980" s="53" t="s">
        <v>158</v>
      </c>
      <c r="C1980" s="83">
        <v>2180</v>
      </c>
      <c r="D1980" s="124">
        <v>41809</v>
      </c>
      <c r="E1980" s="198">
        <f>VLOOKUP(A1980,'Membership Details'!C:J,8,FALSE)</f>
        <v>41809</v>
      </c>
      <c r="F1980" s="198" t="b">
        <f t="shared" si="30"/>
        <v>1</v>
      </c>
      <c r="G1980">
        <v>1303</v>
      </c>
      <c r="H1980" s="119"/>
      <c r="I1980" s="119"/>
      <c r="J1980" s="119"/>
      <c r="K1980" s="119"/>
      <c r="L1980" s="53"/>
      <c r="M1980" s="127"/>
    </row>
    <row r="1981" spans="1:13">
      <c r="A1981" s="118">
        <v>2157</v>
      </c>
      <c r="B1981" s="53" t="s">
        <v>158</v>
      </c>
      <c r="C1981" s="83">
        <v>2181</v>
      </c>
      <c r="D1981" s="124">
        <v>41809</v>
      </c>
      <c r="E1981" s="198">
        <f>VLOOKUP(A1981,'Membership Details'!C:J,8,FALSE)</f>
        <v>39172</v>
      </c>
      <c r="F1981" s="198" t="b">
        <f t="shared" si="30"/>
        <v>1</v>
      </c>
      <c r="G1981">
        <v>415</v>
      </c>
      <c r="H1981" s="119"/>
      <c r="I1981" s="119"/>
      <c r="J1981" s="119"/>
      <c r="K1981" s="119"/>
      <c r="L1981" s="53"/>
      <c r="M1981" s="127"/>
    </row>
    <row r="1982" spans="1:13">
      <c r="A1982" s="118">
        <v>2158</v>
      </c>
      <c r="B1982" s="53" t="s">
        <v>158</v>
      </c>
      <c r="C1982" s="83">
        <v>2182</v>
      </c>
      <c r="D1982" s="124">
        <v>41809</v>
      </c>
      <c r="E1982" s="198">
        <f>VLOOKUP(A1982,'Membership Details'!C:J,8,FALSE)</f>
        <v>39707</v>
      </c>
      <c r="F1982" s="198" t="b">
        <f t="shared" si="30"/>
        <v>1</v>
      </c>
      <c r="G1982">
        <v>3672</v>
      </c>
      <c r="H1982" s="119"/>
      <c r="I1982" s="119"/>
      <c r="J1982" s="119"/>
      <c r="K1982" s="119"/>
      <c r="L1982" s="53"/>
      <c r="M1982" s="127"/>
    </row>
    <row r="1983" spans="1:13">
      <c r="A1983" s="118">
        <v>2159</v>
      </c>
      <c r="B1983" s="53" t="s">
        <v>158</v>
      </c>
      <c r="C1983" s="83">
        <v>2183</v>
      </c>
      <c r="D1983" s="124">
        <v>41809</v>
      </c>
      <c r="E1983" s="198">
        <f>VLOOKUP(A1983,'Membership Details'!C:J,8,FALSE)</f>
        <v>39707</v>
      </c>
      <c r="F1983" s="198" t="b">
        <f t="shared" si="30"/>
        <v>1</v>
      </c>
      <c r="G1983">
        <v>2586</v>
      </c>
      <c r="H1983" s="119"/>
      <c r="I1983" s="119"/>
      <c r="J1983" s="119"/>
      <c r="K1983" s="119"/>
      <c r="L1983" s="53"/>
      <c r="M1983" s="127"/>
    </row>
    <row r="1984" spans="1:13">
      <c r="A1984" s="118">
        <v>2160</v>
      </c>
      <c r="B1984" s="53" t="s">
        <v>158</v>
      </c>
      <c r="C1984" s="83">
        <v>2184</v>
      </c>
      <c r="D1984" s="124">
        <v>41809</v>
      </c>
      <c r="E1984" s="198">
        <f>VLOOKUP(A1984,'Membership Details'!C:J,8,FALSE)</f>
        <v>39707</v>
      </c>
      <c r="F1984" s="198" t="b">
        <f t="shared" si="30"/>
        <v>1</v>
      </c>
      <c r="G1984">
        <v>283</v>
      </c>
      <c r="H1984" s="119"/>
      <c r="I1984" s="119"/>
      <c r="J1984" s="119"/>
      <c r="K1984" s="119"/>
      <c r="L1984" s="53"/>
      <c r="M1984" s="127"/>
    </row>
    <row r="1985" spans="1:13">
      <c r="A1985" s="118">
        <v>2161</v>
      </c>
      <c r="B1985" s="53" t="s">
        <v>158</v>
      </c>
      <c r="C1985" s="83">
        <v>2185</v>
      </c>
      <c r="D1985" s="124">
        <v>41809</v>
      </c>
      <c r="E1985" s="198">
        <f>VLOOKUP(A1985,'Membership Details'!C:J,8,FALSE)</f>
        <v>39707</v>
      </c>
      <c r="F1985" s="198" t="b">
        <f t="shared" si="30"/>
        <v>1</v>
      </c>
      <c r="G1985">
        <v>576</v>
      </c>
      <c r="H1985" s="119"/>
      <c r="I1985" s="119"/>
      <c r="J1985" s="119"/>
      <c r="K1985" s="119"/>
      <c r="L1985" s="53"/>
      <c r="M1985" s="127"/>
    </row>
    <row r="1986" spans="1:13">
      <c r="A1986" s="118">
        <v>2162</v>
      </c>
      <c r="B1986" s="53" t="s">
        <v>158</v>
      </c>
      <c r="C1986" s="83">
        <v>2186</v>
      </c>
      <c r="D1986" s="124">
        <v>41811</v>
      </c>
      <c r="E1986" s="198">
        <f>VLOOKUP(A1986,'Membership Details'!C:J,8,FALSE)</f>
        <v>39707</v>
      </c>
      <c r="F1986" s="198" t="b">
        <f t="shared" si="30"/>
        <v>1</v>
      </c>
      <c r="G1986">
        <v>571</v>
      </c>
      <c r="H1986" s="119"/>
      <c r="I1986" s="119"/>
      <c r="J1986" s="119"/>
      <c r="K1986" s="119"/>
      <c r="L1986" s="53"/>
      <c r="M1986" s="127"/>
    </row>
    <row r="1987" spans="1:13">
      <c r="A1987" s="118">
        <v>2163</v>
      </c>
      <c r="B1987" s="53" t="s">
        <v>158</v>
      </c>
      <c r="C1987" s="83">
        <v>2187</v>
      </c>
      <c r="D1987" s="124">
        <v>41812</v>
      </c>
      <c r="E1987" s="198">
        <f>VLOOKUP(A1987,'Membership Details'!C:J,8,FALSE)</f>
        <v>39707</v>
      </c>
      <c r="F1987" s="198" t="b">
        <f t="shared" ref="F1987:F2050" si="31">D1987&gt;=E1987</f>
        <v>1</v>
      </c>
      <c r="G1987">
        <v>328</v>
      </c>
      <c r="H1987" s="119"/>
      <c r="I1987" s="119"/>
      <c r="J1987" s="119"/>
      <c r="K1987" s="119"/>
      <c r="L1987" s="53"/>
      <c r="M1987" s="127"/>
    </row>
    <row r="1988" spans="1:13">
      <c r="A1988" s="118">
        <v>2164</v>
      </c>
      <c r="B1988" s="53" t="s">
        <v>158</v>
      </c>
      <c r="C1988" s="83">
        <v>2189</v>
      </c>
      <c r="D1988" s="124">
        <v>41838</v>
      </c>
      <c r="E1988" s="198">
        <f>VLOOKUP(A1988,'Membership Details'!C:J,8,FALSE)</f>
        <v>41419</v>
      </c>
      <c r="F1988" s="198" t="b">
        <f t="shared" si="31"/>
        <v>1</v>
      </c>
      <c r="G1988">
        <v>2136</v>
      </c>
      <c r="H1988" s="119"/>
      <c r="I1988" s="119"/>
      <c r="J1988" s="119"/>
      <c r="K1988" s="119"/>
      <c r="L1988" s="53"/>
      <c r="M1988" s="127"/>
    </row>
    <row r="1989" spans="1:13">
      <c r="A1989" s="118">
        <v>2165</v>
      </c>
      <c r="B1989" s="53" t="s">
        <v>158</v>
      </c>
      <c r="C1989" s="83">
        <v>2190</v>
      </c>
      <c r="D1989" s="124">
        <v>41838</v>
      </c>
      <c r="E1989" s="198">
        <f>VLOOKUP(A1989,'Membership Details'!C:J,8,FALSE)</f>
        <v>39707</v>
      </c>
      <c r="F1989" s="198" t="b">
        <f t="shared" si="31"/>
        <v>1</v>
      </c>
      <c r="G1989">
        <v>2453</v>
      </c>
      <c r="H1989" s="119"/>
      <c r="I1989" s="119"/>
      <c r="J1989" s="119"/>
      <c r="K1989" s="119"/>
      <c r="L1989" s="53"/>
      <c r="M1989" s="127"/>
    </row>
    <row r="1990" spans="1:13">
      <c r="A1990" s="118">
        <v>2166</v>
      </c>
      <c r="B1990" s="53" t="s">
        <v>158</v>
      </c>
      <c r="C1990" s="83">
        <v>2191</v>
      </c>
      <c r="D1990" s="124">
        <v>41838</v>
      </c>
      <c r="E1990" s="198">
        <f>VLOOKUP(A1990,'Membership Details'!C:J,8,FALSE)</f>
        <v>36982</v>
      </c>
      <c r="F1990" s="198" t="b">
        <f t="shared" si="31"/>
        <v>1</v>
      </c>
      <c r="G1990">
        <v>181</v>
      </c>
      <c r="H1990" s="119"/>
      <c r="I1990" s="119"/>
      <c r="J1990" s="119"/>
      <c r="K1990" s="119"/>
      <c r="L1990" s="53"/>
      <c r="M1990" s="127"/>
    </row>
    <row r="1991" spans="1:13">
      <c r="A1991" s="118">
        <v>2167</v>
      </c>
      <c r="B1991" s="53" t="s">
        <v>158</v>
      </c>
      <c r="C1991" s="83">
        <v>2192</v>
      </c>
      <c r="D1991" s="124">
        <v>41841</v>
      </c>
      <c r="E1991" s="198">
        <f>VLOOKUP(A1991,'Membership Details'!C:J,8,FALSE)</f>
        <v>39707</v>
      </c>
      <c r="F1991" s="198" t="b">
        <f t="shared" si="31"/>
        <v>1</v>
      </c>
      <c r="G1991">
        <v>444</v>
      </c>
      <c r="H1991" s="119"/>
      <c r="I1991" s="119"/>
      <c r="J1991" s="119"/>
      <c r="K1991" s="119"/>
      <c r="L1991" s="53"/>
      <c r="M1991" s="127"/>
    </row>
    <row r="1992" spans="1:13">
      <c r="A1992" s="118">
        <v>2168</v>
      </c>
      <c r="B1992" s="53" t="s">
        <v>158</v>
      </c>
      <c r="C1992" s="83">
        <v>2193</v>
      </c>
      <c r="D1992" s="124">
        <v>41853</v>
      </c>
      <c r="E1992" s="198">
        <f>VLOOKUP(A1992,'Membership Details'!C:J,8,FALSE)</f>
        <v>39707</v>
      </c>
      <c r="F1992" s="198" t="b">
        <f t="shared" si="31"/>
        <v>1</v>
      </c>
      <c r="G1992">
        <v>1419</v>
      </c>
      <c r="H1992" s="119"/>
      <c r="I1992" s="119"/>
      <c r="J1992" s="119"/>
      <c r="K1992" s="119"/>
      <c r="L1992" s="53"/>
      <c r="M1992" s="127"/>
    </row>
    <row r="1993" spans="1:13">
      <c r="A1993" s="118">
        <v>2169</v>
      </c>
      <c r="B1993" s="53" t="s">
        <v>158</v>
      </c>
      <c r="C1993" s="83">
        <v>2194</v>
      </c>
      <c r="D1993" s="124">
        <v>41853</v>
      </c>
      <c r="E1993" s="198">
        <f>VLOOKUP(A1993,'Membership Details'!C:J,8,FALSE)</f>
        <v>39707</v>
      </c>
      <c r="F1993" s="198" t="b">
        <f t="shared" si="31"/>
        <v>1</v>
      </c>
      <c r="G1993">
        <v>7878</v>
      </c>
      <c r="H1993" s="119"/>
      <c r="I1993" s="119"/>
      <c r="J1993" s="119"/>
      <c r="K1993" s="119"/>
      <c r="L1993" s="53"/>
      <c r="M1993" s="127"/>
    </row>
    <row r="1994" spans="1:13">
      <c r="A1994" s="118">
        <v>2170</v>
      </c>
      <c r="B1994" s="53" t="s">
        <v>158</v>
      </c>
      <c r="C1994" s="83">
        <v>2195</v>
      </c>
      <c r="D1994" s="124">
        <v>41858</v>
      </c>
      <c r="E1994" s="198">
        <f>VLOOKUP(A1994,'Membership Details'!C:J,8,FALSE)</f>
        <v>36982</v>
      </c>
      <c r="F1994" s="198" t="b">
        <f t="shared" si="31"/>
        <v>1</v>
      </c>
      <c r="G1994">
        <v>1270</v>
      </c>
      <c r="H1994" s="119"/>
      <c r="I1994" s="119"/>
      <c r="J1994" s="119"/>
      <c r="K1994" s="119"/>
      <c r="L1994" s="53"/>
      <c r="M1994" s="127"/>
    </row>
    <row r="1995" spans="1:13">
      <c r="A1995" s="118">
        <v>2171</v>
      </c>
      <c r="B1995" s="53" t="s">
        <v>158</v>
      </c>
      <c r="C1995" s="83">
        <v>2196</v>
      </c>
      <c r="D1995" s="124">
        <v>41858</v>
      </c>
      <c r="E1995" s="198">
        <f>VLOOKUP(A1995,'Membership Details'!C:J,8,FALSE)</f>
        <v>39707</v>
      </c>
      <c r="F1995" s="198" t="b">
        <f t="shared" si="31"/>
        <v>1</v>
      </c>
      <c r="G1995">
        <v>2455</v>
      </c>
      <c r="H1995" s="119"/>
      <c r="I1995" s="119"/>
      <c r="J1995" s="119"/>
      <c r="K1995" s="119"/>
      <c r="L1995" s="53"/>
      <c r="M1995" s="127"/>
    </row>
    <row r="1996" spans="1:13">
      <c r="A1996" s="118">
        <v>2172</v>
      </c>
      <c r="B1996" s="53" t="s">
        <v>158</v>
      </c>
      <c r="C1996" s="83">
        <v>2197</v>
      </c>
      <c r="D1996" s="124">
        <v>41858</v>
      </c>
      <c r="E1996" s="198">
        <f>VLOOKUP(A1996,'Membership Details'!C:J,8,FALSE)</f>
        <v>41857</v>
      </c>
      <c r="F1996" s="198" t="b">
        <f t="shared" si="31"/>
        <v>1</v>
      </c>
      <c r="G1996">
        <v>838</v>
      </c>
      <c r="H1996" s="119"/>
      <c r="I1996" s="119"/>
      <c r="J1996" s="119"/>
      <c r="K1996" s="119"/>
      <c r="L1996" s="53"/>
      <c r="M1996" s="127"/>
    </row>
    <row r="1997" spans="1:13">
      <c r="A1997" s="118">
        <v>2173</v>
      </c>
      <c r="B1997" s="53" t="s">
        <v>158</v>
      </c>
      <c r="C1997" s="83">
        <v>2198</v>
      </c>
      <c r="D1997" s="124">
        <v>41883</v>
      </c>
      <c r="E1997" s="198">
        <f>VLOOKUP(A1997,'Membership Details'!C:J,8,FALSE)</f>
        <v>39707</v>
      </c>
      <c r="F1997" s="198" t="b">
        <f t="shared" si="31"/>
        <v>1</v>
      </c>
      <c r="G1997">
        <v>302</v>
      </c>
      <c r="H1997" s="119"/>
      <c r="I1997" s="119"/>
      <c r="J1997" s="119"/>
      <c r="K1997" s="119"/>
      <c r="L1997" s="53"/>
      <c r="M1997" s="127"/>
    </row>
    <row r="1998" spans="1:13">
      <c r="A1998" s="118">
        <v>2174</v>
      </c>
      <c r="B1998" s="53" t="s">
        <v>158</v>
      </c>
      <c r="C1998" s="83">
        <v>2200</v>
      </c>
      <c r="D1998" s="124">
        <v>41891</v>
      </c>
      <c r="E1998" s="198">
        <f>VLOOKUP(A1998,'Membership Details'!C:J,8,FALSE)</f>
        <v>41450</v>
      </c>
      <c r="F1998" s="198" t="b">
        <f t="shared" si="31"/>
        <v>1</v>
      </c>
      <c r="G1998">
        <v>707</v>
      </c>
      <c r="H1998" s="119"/>
      <c r="I1998" s="119"/>
      <c r="J1998" s="119"/>
      <c r="K1998" s="119"/>
      <c r="L1998" s="53"/>
      <c r="M1998" s="127"/>
    </row>
    <row r="1999" spans="1:13">
      <c r="A1999" s="118">
        <v>2175</v>
      </c>
      <c r="B1999" s="53" t="s">
        <v>158</v>
      </c>
      <c r="C1999" s="83">
        <v>2201</v>
      </c>
      <c r="D1999" s="124">
        <v>41926</v>
      </c>
      <c r="E1999" s="198">
        <f>VLOOKUP(A1999,'Membership Details'!C:J,8,FALSE)</f>
        <v>39707</v>
      </c>
      <c r="F1999" s="198" t="b">
        <f t="shared" si="31"/>
        <v>1</v>
      </c>
      <c r="G1999">
        <v>1529</v>
      </c>
      <c r="H1999" s="119"/>
      <c r="I1999" s="119"/>
      <c r="J1999" s="119"/>
      <c r="K1999" s="119"/>
      <c r="L1999" s="53"/>
      <c r="M1999" s="127"/>
    </row>
    <row r="2000" spans="1:13">
      <c r="A2000" s="118">
        <v>2176</v>
      </c>
      <c r="B2000" s="53" t="s">
        <v>158</v>
      </c>
      <c r="C2000" s="83">
        <v>2202</v>
      </c>
      <c r="D2000" s="124">
        <v>41942</v>
      </c>
      <c r="E2000" s="198">
        <f>VLOOKUP(A2000,'Membership Details'!C:J,8,FALSE)</f>
        <v>39707</v>
      </c>
      <c r="F2000" s="198" t="b">
        <f t="shared" si="31"/>
        <v>1</v>
      </c>
      <c r="G2000">
        <v>2695</v>
      </c>
      <c r="H2000" s="119"/>
      <c r="I2000" s="119"/>
      <c r="J2000" s="119"/>
      <c r="K2000" s="119"/>
      <c r="L2000" s="53"/>
      <c r="M2000" s="127"/>
    </row>
    <row r="2001" spans="1:13">
      <c r="A2001" s="118">
        <v>2177</v>
      </c>
      <c r="B2001" s="53" t="s">
        <v>158</v>
      </c>
      <c r="C2001" s="83">
        <v>2205</v>
      </c>
      <c r="D2001" s="124">
        <v>42017</v>
      </c>
      <c r="E2001" s="198">
        <f>VLOOKUP(A2001,'Membership Details'!C:J,8,FALSE)</f>
        <v>39707</v>
      </c>
      <c r="F2001" s="198" t="b">
        <f t="shared" si="31"/>
        <v>1</v>
      </c>
      <c r="G2001">
        <v>101431</v>
      </c>
      <c r="H2001" s="119"/>
      <c r="I2001" s="119"/>
      <c r="J2001" s="119"/>
      <c r="K2001" s="119"/>
      <c r="L2001" s="53"/>
      <c r="M2001" s="127"/>
    </row>
    <row r="2002" spans="1:13">
      <c r="A2002" s="118">
        <v>2178</v>
      </c>
      <c r="B2002" s="53" t="s">
        <v>158</v>
      </c>
      <c r="C2002" s="83">
        <v>2206</v>
      </c>
      <c r="D2002" s="124">
        <v>42126</v>
      </c>
      <c r="E2002" s="198">
        <f>VLOOKUP(A2002,'Membership Details'!C:J,8,FALSE)</f>
        <v>39707</v>
      </c>
      <c r="F2002" s="198" t="b">
        <f t="shared" si="31"/>
        <v>1</v>
      </c>
      <c r="G2002">
        <v>28623</v>
      </c>
      <c r="H2002" s="119"/>
      <c r="I2002" s="119"/>
      <c r="J2002" s="119"/>
      <c r="K2002" s="119"/>
      <c r="L2002" s="53"/>
      <c r="M2002" s="127"/>
    </row>
    <row r="2003" spans="1:13">
      <c r="A2003" s="118">
        <v>2180</v>
      </c>
      <c r="B2003" s="53" t="s">
        <v>158</v>
      </c>
      <c r="C2003" s="83">
        <v>2208</v>
      </c>
      <c r="D2003" s="124">
        <v>42041</v>
      </c>
      <c r="E2003" s="198">
        <f>VLOOKUP(A2003,'Membership Details'!C:J,8,FALSE)</f>
        <v>39707</v>
      </c>
      <c r="F2003" s="198" t="b">
        <f t="shared" si="31"/>
        <v>1</v>
      </c>
      <c r="G2003">
        <v>21371</v>
      </c>
      <c r="H2003" s="119"/>
      <c r="I2003" s="119"/>
      <c r="J2003" s="119"/>
      <c r="K2003" s="119"/>
      <c r="L2003" s="53"/>
      <c r="M2003" s="127"/>
    </row>
    <row r="2004" spans="1:13">
      <c r="A2004" s="118">
        <v>2181</v>
      </c>
      <c r="B2004" s="53" t="s">
        <v>158</v>
      </c>
      <c r="C2004" s="83">
        <v>2209</v>
      </c>
      <c r="D2004" s="124">
        <v>42136</v>
      </c>
      <c r="E2004" s="198">
        <f>VLOOKUP(A2004,'Membership Details'!C:J,8,FALSE)</f>
        <v>39707</v>
      </c>
      <c r="F2004" s="198" t="b">
        <f t="shared" si="31"/>
        <v>1</v>
      </c>
      <c r="G2004">
        <v>469</v>
      </c>
      <c r="H2004" s="119"/>
      <c r="I2004" s="119"/>
      <c r="J2004" s="119"/>
      <c r="K2004" s="119"/>
      <c r="L2004" s="53"/>
      <c r="M2004" s="127"/>
    </row>
    <row r="2005" spans="1:13">
      <c r="A2005" s="118">
        <v>2182</v>
      </c>
      <c r="B2005" s="53" t="s">
        <v>158</v>
      </c>
      <c r="C2005" s="83">
        <v>2210</v>
      </c>
      <c r="D2005" s="124">
        <v>42071</v>
      </c>
      <c r="E2005" s="198">
        <f>VLOOKUP(A2005,'Membership Details'!C:J,8,FALSE)</f>
        <v>39707</v>
      </c>
      <c r="F2005" s="198" t="b">
        <f t="shared" si="31"/>
        <v>1</v>
      </c>
      <c r="G2005">
        <v>877</v>
      </c>
      <c r="H2005" s="119"/>
      <c r="I2005" s="119"/>
      <c r="J2005" s="119"/>
      <c r="K2005" s="119"/>
      <c r="L2005" s="53"/>
      <c r="M2005" s="127"/>
    </row>
    <row r="2006" spans="1:13">
      <c r="A2006" s="118">
        <v>2183</v>
      </c>
      <c r="B2006" s="53" t="s">
        <v>158</v>
      </c>
      <c r="C2006" s="83">
        <v>2211</v>
      </c>
      <c r="D2006" s="124">
        <v>42103</v>
      </c>
      <c r="E2006" s="198">
        <f>VLOOKUP(A2006,'Membership Details'!C:J,8,FALSE)</f>
        <v>39707</v>
      </c>
      <c r="F2006" s="198" t="b">
        <f t="shared" si="31"/>
        <v>1</v>
      </c>
      <c r="G2006">
        <v>529</v>
      </c>
      <c r="H2006" s="119"/>
      <c r="I2006" s="119"/>
      <c r="J2006" s="119"/>
      <c r="K2006" s="119"/>
      <c r="L2006" s="53"/>
      <c r="M2006" s="127"/>
    </row>
    <row r="2007" spans="1:13">
      <c r="A2007" s="118">
        <v>2184</v>
      </c>
      <c r="B2007" s="53" t="s">
        <v>158</v>
      </c>
      <c r="C2007" s="83">
        <v>2212</v>
      </c>
      <c r="D2007" s="126">
        <v>42103</v>
      </c>
      <c r="E2007" s="198">
        <f>VLOOKUP(A2007,'Membership Details'!C:J,8,FALSE)</f>
        <v>39707</v>
      </c>
      <c r="F2007" s="198" t="b">
        <f t="shared" si="31"/>
        <v>1</v>
      </c>
      <c r="G2007">
        <v>513.91999999999996</v>
      </c>
      <c r="H2007" s="119"/>
      <c r="I2007" s="119"/>
      <c r="J2007" s="119"/>
      <c r="K2007" s="119"/>
      <c r="L2007" s="53"/>
      <c r="M2007" s="127"/>
    </row>
    <row r="2008" spans="1:13">
      <c r="A2008" s="118">
        <v>2185</v>
      </c>
      <c r="B2008" s="53" t="s">
        <v>158</v>
      </c>
      <c r="C2008" s="83">
        <v>2213</v>
      </c>
      <c r="D2008" s="124">
        <v>42103</v>
      </c>
      <c r="E2008" s="198">
        <f>VLOOKUP(A2008,'Membership Details'!C:J,8,FALSE)</f>
        <v>39707</v>
      </c>
      <c r="F2008" s="198" t="b">
        <f t="shared" si="31"/>
        <v>1</v>
      </c>
      <c r="G2008">
        <v>259.04000000000002</v>
      </c>
      <c r="H2008" s="119"/>
      <c r="I2008" s="119"/>
      <c r="J2008" s="119"/>
      <c r="K2008" s="119"/>
      <c r="L2008" s="53"/>
      <c r="M2008" s="127"/>
    </row>
    <row r="2009" spans="1:13">
      <c r="A2009" s="118">
        <v>2186</v>
      </c>
      <c r="B2009" s="53" t="s">
        <v>158</v>
      </c>
      <c r="C2009" s="83">
        <v>2214</v>
      </c>
      <c r="D2009" s="124">
        <v>42114</v>
      </c>
      <c r="E2009" s="198">
        <f>VLOOKUP(A2009,'Membership Details'!C:J,8,FALSE)</f>
        <v>39707</v>
      </c>
      <c r="F2009" s="198" t="b">
        <f t="shared" si="31"/>
        <v>1</v>
      </c>
      <c r="G2009">
        <v>1494</v>
      </c>
      <c r="H2009" s="119"/>
      <c r="I2009" s="119"/>
      <c r="J2009" s="119"/>
      <c r="K2009" s="119"/>
      <c r="L2009" s="53"/>
      <c r="M2009" s="127"/>
    </row>
    <row r="2010" spans="1:13">
      <c r="A2010" s="118">
        <v>2187</v>
      </c>
      <c r="B2010" s="53" t="s">
        <v>158</v>
      </c>
      <c r="C2010" s="83">
        <v>2215</v>
      </c>
      <c r="D2010" s="124">
        <v>42114</v>
      </c>
      <c r="E2010" s="198">
        <f>VLOOKUP(A2010,'Membership Details'!C:J,8,FALSE)</f>
        <v>39707</v>
      </c>
      <c r="F2010" s="198" t="b">
        <f t="shared" si="31"/>
        <v>1</v>
      </c>
      <c r="G2010">
        <v>1489</v>
      </c>
      <c r="H2010" s="119"/>
      <c r="I2010" s="119"/>
      <c r="J2010" s="119"/>
      <c r="K2010" s="119"/>
      <c r="L2010" s="53"/>
      <c r="M2010" s="127"/>
    </row>
    <row r="2011" spans="1:13">
      <c r="A2011" s="118">
        <v>2188</v>
      </c>
      <c r="B2011" s="53" t="s">
        <v>158</v>
      </c>
      <c r="C2011" s="83">
        <v>2216</v>
      </c>
      <c r="D2011" s="124">
        <v>42114</v>
      </c>
      <c r="E2011" s="198">
        <f>VLOOKUP(A2011,'Membership Details'!C:J,8,FALSE)</f>
        <v>39707</v>
      </c>
      <c r="F2011" s="198" t="b">
        <f t="shared" si="31"/>
        <v>1</v>
      </c>
      <c r="G2011">
        <v>1526</v>
      </c>
      <c r="H2011" s="119"/>
      <c r="I2011" s="119"/>
      <c r="J2011" s="119"/>
      <c r="K2011" s="119"/>
      <c r="L2011" s="53"/>
      <c r="M2011" s="127"/>
    </row>
    <row r="2012" spans="1:13">
      <c r="A2012" s="118">
        <v>2189</v>
      </c>
      <c r="B2012" s="53" t="s">
        <v>158</v>
      </c>
      <c r="C2012" s="83">
        <v>2217</v>
      </c>
      <c r="D2012" s="124">
        <v>42122</v>
      </c>
      <c r="E2012" s="198">
        <f>VLOOKUP(A2012,'Membership Details'!C:J,8,FALSE)</f>
        <v>39707</v>
      </c>
      <c r="F2012" s="198" t="b">
        <f t="shared" si="31"/>
        <v>1</v>
      </c>
      <c r="G2012">
        <v>427</v>
      </c>
      <c r="H2012" s="119"/>
      <c r="I2012" s="119"/>
      <c r="J2012" s="119"/>
      <c r="K2012" s="119"/>
      <c r="L2012" s="53"/>
      <c r="M2012" s="127"/>
    </row>
    <row r="2013" spans="1:13">
      <c r="A2013" s="118">
        <v>2190</v>
      </c>
      <c r="B2013" s="53" t="s">
        <v>158</v>
      </c>
      <c r="C2013" s="83">
        <v>2218</v>
      </c>
      <c r="D2013" s="124">
        <v>42139</v>
      </c>
      <c r="E2013" s="198">
        <f>VLOOKUP(A2013,'Membership Details'!C:J,8,FALSE)</f>
        <v>42126</v>
      </c>
      <c r="F2013" s="198" t="b">
        <f t="shared" si="31"/>
        <v>1</v>
      </c>
      <c r="G2013">
        <v>1891</v>
      </c>
      <c r="H2013" s="119"/>
      <c r="I2013" s="119"/>
      <c r="J2013" s="119"/>
      <c r="K2013" s="119"/>
      <c r="L2013" s="53"/>
      <c r="M2013" s="127"/>
    </row>
    <row r="2014" spans="1:13">
      <c r="A2014" s="118">
        <v>2191</v>
      </c>
      <c r="B2014" s="53" t="s">
        <v>158</v>
      </c>
      <c r="C2014" s="83">
        <v>2219</v>
      </c>
      <c r="D2014" s="126" t="s">
        <v>6112</v>
      </c>
      <c r="E2014" s="198">
        <f>VLOOKUP(A2014,'Membership Details'!C:J,8,FALSE)</f>
        <v>43950</v>
      </c>
      <c r="F2014" s="198" t="b">
        <f t="shared" si="31"/>
        <v>1</v>
      </c>
      <c r="G2014">
        <v>710</v>
      </c>
      <c r="H2014" s="119"/>
      <c r="I2014" s="119"/>
      <c r="J2014" s="119"/>
      <c r="K2014" s="119"/>
      <c r="L2014" s="53"/>
      <c r="M2014" s="127"/>
    </row>
    <row r="2015" spans="1:13">
      <c r="A2015" s="118">
        <v>2192</v>
      </c>
      <c r="B2015" s="53" t="s">
        <v>158</v>
      </c>
      <c r="C2015" s="83">
        <v>2220</v>
      </c>
      <c r="D2015" s="124">
        <v>42163</v>
      </c>
      <c r="E2015" s="198">
        <f>VLOOKUP(A2015,'Membership Details'!C:J,8,FALSE)</f>
        <v>39081</v>
      </c>
      <c r="F2015" s="198" t="b">
        <f t="shared" si="31"/>
        <v>1</v>
      </c>
      <c r="G2015">
        <v>1546</v>
      </c>
      <c r="H2015" s="119"/>
      <c r="I2015" s="119"/>
      <c r="J2015" s="119"/>
      <c r="K2015" s="119"/>
      <c r="L2015" s="53"/>
      <c r="M2015" s="127"/>
    </row>
    <row r="2016" spans="1:13">
      <c r="A2016" s="118">
        <v>2193</v>
      </c>
      <c r="B2016" s="53" t="s">
        <v>158</v>
      </c>
      <c r="C2016" s="83">
        <v>2221</v>
      </c>
      <c r="D2016" s="124">
        <v>42172</v>
      </c>
      <c r="E2016" s="198">
        <f>VLOOKUP(A2016,'Membership Details'!C:J,8,FALSE)</f>
        <v>39707</v>
      </c>
      <c r="F2016" s="198" t="b">
        <f t="shared" si="31"/>
        <v>1</v>
      </c>
      <c r="G2016">
        <v>71.98</v>
      </c>
      <c r="H2016" s="119"/>
      <c r="I2016" s="119"/>
      <c r="J2016" s="119"/>
      <c r="K2016" s="119"/>
      <c r="L2016" s="53"/>
      <c r="M2016" s="127"/>
    </row>
    <row r="2017" spans="1:13">
      <c r="A2017" s="118">
        <v>2195</v>
      </c>
      <c r="B2017" s="53" t="s">
        <v>158</v>
      </c>
      <c r="C2017" s="83">
        <v>2222</v>
      </c>
      <c r="D2017" s="124">
        <v>42172</v>
      </c>
      <c r="E2017" s="198">
        <f>VLOOKUP(A2017,'Membership Details'!C:J,8,FALSE)</f>
        <v>39707</v>
      </c>
      <c r="F2017" s="198" t="b">
        <f t="shared" si="31"/>
        <v>1</v>
      </c>
      <c r="G2017">
        <v>574</v>
      </c>
      <c r="H2017" s="119"/>
      <c r="I2017" s="119"/>
      <c r="J2017" s="119"/>
      <c r="K2017" s="119"/>
      <c r="L2017" s="53"/>
      <c r="M2017" s="127"/>
    </row>
    <row r="2018" spans="1:13">
      <c r="A2018" s="118">
        <v>2196</v>
      </c>
      <c r="B2018" s="53" t="s">
        <v>158</v>
      </c>
      <c r="C2018" s="83">
        <v>2223</v>
      </c>
      <c r="D2018" s="124">
        <v>42172</v>
      </c>
      <c r="E2018" s="198">
        <f>VLOOKUP(A2018,'Membership Details'!C:J,8,FALSE)</f>
        <v>39707</v>
      </c>
      <c r="F2018" s="198" t="b">
        <f t="shared" si="31"/>
        <v>1</v>
      </c>
      <c r="G2018">
        <v>676</v>
      </c>
      <c r="H2018" s="119"/>
      <c r="I2018" s="119"/>
      <c r="J2018" s="119"/>
      <c r="K2018" s="119"/>
      <c r="L2018" s="53"/>
      <c r="M2018" s="127"/>
    </row>
    <row r="2019" spans="1:13">
      <c r="A2019" s="118">
        <v>2194</v>
      </c>
      <c r="B2019" s="53" t="s">
        <v>158</v>
      </c>
      <c r="C2019" s="83">
        <v>2225</v>
      </c>
      <c r="D2019" s="124">
        <v>42196</v>
      </c>
      <c r="E2019" s="198">
        <f>VLOOKUP(A2019,'Membership Details'!C:J,8,FALSE)</f>
        <v>41414</v>
      </c>
      <c r="F2019" s="198" t="b">
        <f t="shared" si="31"/>
        <v>1</v>
      </c>
      <c r="G2019">
        <v>834</v>
      </c>
      <c r="H2019" s="119"/>
      <c r="I2019" s="119"/>
      <c r="J2019" s="119"/>
      <c r="K2019" s="119"/>
      <c r="L2019" s="53"/>
      <c r="M2019" s="127"/>
    </row>
    <row r="2020" spans="1:13">
      <c r="A2020" s="118">
        <v>2198</v>
      </c>
      <c r="B2020" s="53" t="s">
        <v>158</v>
      </c>
      <c r="C2020" s="83">
        <v>2226</v>
      </c>
      <c r="D2020" s="124">
        <v>42196</v>
      </c>
      <c r="E2020" s="198">
        <f>VLOOKUP(A2020,'Membership Details'!C:J,8,FALSE)</f>
        <v>39707</v>
      </c>
      <c r="F2020" s="198" t="b">
        <f t="shared" si="31"/>
        <v>1</v>
      </c>
      <c r="G2020">
        <v>936</v>
      </c>
      <c r="H2020" s="119"/>
      <c r="I2020" s="119"/>
      <c r="J2020" s="119"/>
      <c r="K2020" s="119"/>
      <c r="L2020" s="53"/>
      <c r="M2020" s="127"/>
    </row>
    <row r="2021" spans="1:13">
      <c r="A2021" s="118">
        <v>2200</v>
      </c>
      <c r="B2021" s="53" t="s">
        <v>158</v>
      </c>
      <c r="C2021" s="83">
        <v>2227</v>
      </c>
      <c r="D2021" s="124">
        <v>42196</v>
      </c>
      <c r="E2021" s="198">
        <f>VLOOKUP(A2021,'Membership Details'!C:J,8,FALSE)</f>
        <v>39707</v>
      </c>
      <c r="F2021" s="198" t="b">
        <f t="shared" si="31"/>
        <v>1</v>
      </c>
      <c r="G2021">
        <v>799</v>
      </c>
      <c r="H2021" s="119"/>
      <c r="I2021" s="119"/>
      <c r="J2021" s="119"/>
      <c r="K2021" s="119"/>
      <c r="L2021" s="53"/>
      <c r="M2021" s="127"/>
    </row>
    <row r="2022" spans="1:13">
      <c r="A2022" s="118">
        <v>2201</v>
      </c>
      <c r="B2022" s="53" t="s">
        <v>158</v>
      </c>
      <c r="C2022" s="83">
        <v>2228</v>
      </c>
      <c r="D2022" s="124">
        <v>42261</v>
      </c>
      <c r="E2022" s="198">
        <f>VLOOKUP(A2022,'Membership Details'!C:J,8,FALSE)</f>
        <v>39707</v>
      </c>
      <c r="F2022" s="198" t="b">
        <f t="shared" si="31"/>
        <v>1</v>
      </c>
      <c r="G2022">
        <v>68792</v>
      </c>
      <c r="H2022" s="119"/>
      <c r="I2022" s="119"/>
      <c r="J2022" s="119"/>
      <c r="K2022" s="119"/>
      <c r="L2022" s="53"/>
      <c r="M2022" s="127"/>
    </row>
    <row r="2023" spans="1:13">
      <c r="A2023" s="118">
        <v>2202</v>
      </c>
      <c r="B2023" s="53" t="s">
        <v>158</v>
      </c>
      <c r="C2023" s="83">
        <v>2229</v>
      </c>
      <c r="D2023" s="124">
        <v>42263</v>
      </c>
      <c r="E2023" s="198">
        <f>VLOOKUP(A2023,'Membership Details'!C:J,8,FALSE)</f>
        <v>42222</v>
      </c>
      <c r="F2023" s="198" t="b">
        <f t="shared" si="31"/>
        <v>1</v>
      </c>
      <c r="G2023">
        <v>2636</v>
      </c>
      <c r="H2023" s="119"/>
      <c r="I2023" s="119"/>
      <c r="J2023" s="119"/>
      <c r="K2023" s="119"/>
      <c r="L2023" s="53"/>
      <c r="M2023" s="127"/>
    </row>
    <row r="2024" spans="1:13">
      <c r="A2024" s="118">
        <v>2203</v>
      </c>
      <c r="B2024" s="53" t="s">
        <v>158</v>
      </c>
      <c r="C2024" s="83">
        <v>2230</v>
      </c>
      <c r="D2024" s="124">
        <v>42263</v>
      </c>
      <c r="E2024" s="198">
        <f>VLOOKUP(A2024,'Membership Details'!C:J,8,FALSE)</f>
        <v>42228</v>
      </c>
      <c r="F2024" s="198" t="b">
        <f t="shared" si="31"/>
        <v>1</v>
      </c>
      <c r="G2024">
        <v>1692</v>
      </c>
      <c r="H2024" s="119"/>
      <c r="I2024" s="119"/>
      <c r="J2024" s="119"/>
      <c r="K2024" s="119"/>
      <c r="L2024" s="53"/>
      <c r="M2024" s="127"/>
    </row>
    <row r="2025" spans="1:13">
      <c r="A2025" s="118">
        <v>2205</v>
      </c>
      <c r="B2025" s="53" t="s">
        <v>158</v>
      </c>
      <c r="C2025" s="83">
        <v>2232</v>
      </c>
      <c r="D2025" s="124">
        <v>42263</v>
      </c>
      <c r="E2025" s="198">
        <f>VLOOKUP(A2025,'Membership Details'!C:J,8,FALSE)</f>
        <v>42229</v>
      </c>
      <c r="F2025" s="198" t="b">
        <f t="shared" si="31"/>
        <v>1</v>
      </c>
      <c r="G2025">
        <v>1068</v>
      </c>
      <c r="H2025" s="119"/>
      <c r="I2025" s="119"/>
      <c r="J2025" s="119"/>
      <c r="K2025" s="119"/>
      <c r="L2025" s="53"/>
      <c r="M2025" s="127"/>
    </row>
    <row r="2026" spans="1:13">
      <c r="A2026" s="118">
        <v>2206</v>
      </c>
      <c r="B2026" s="53" t="s">
        <v>158</v>
      </c>
      <c r="C2026" s="83">
        <v>2233</v>
      </c>
      <c r="D2026" s="124">
        <v>42263</v>
      </c>
      <c r="E2026" s="198">
        <f>VLOOKUP(A2026,'Membership Details'!C:J,8,FALSE)</f>
        <v>42229</v>
      </c>
      <c r="F2026" s="198" t="b">
        <f t="shared" si="31"/>
        <v>1</v>
      </c>
      <c r="G2026">
        <v>1068</v>
      </c>
      <c r="H2026" s="119"/>
      <c r="I2026" s="119"/>
      <c r="J2026" s="119"/>
      <c r="K2026" s="119"/>
      <c r="L2026" s="53"/>
      <c r="M2026" s="127"/>
    </row>
    <row r="2027" spans="1:13">
      <c r="A2027" s="118">
        <v>2207</v>
      </c>
      <c r="B2027" s="53" t="s">
        <v>158</v>
      </c>
      <c r="C2027" s="83">
        <v>2234</v>
      </c>
      <c r="D2027" s="124">
        <v>42263</v>
      </c>
      <c r="E2027" s="198">
        <f>VLOOKUP(A2027,'Membership Details'!C:J,8,FALSE)</f>
        <v>40896</v>
      </c>
      <c r="F2027" s="198" t="b">
        <f t="shared" si="31"/>
        <v>1</v>
      </c>
      <c r="G2027">
        <v>296</v>
      </c>
      <c r="H2027" s="119"/>
      <c r="I2027" s="119"/>
      <c r="J2027" s="119"/>
      <c r="K2027" s="119"/>
      <c r="L2027" s="53"/>
      <c r="M2027" s="127"/>
    </row>
    <row r="2028" spans="1:13">
      <c r="A2028" s="118">
        <v>2208</v>
      </c>
      <c r="B2028" s="53" t="s">
        <v>158</v>
      </c>
      <c r="C2028" s="83">
        <v>2235</v>
      </c>
      <c r="D2028" s="124">
        <v>42263</v>
      </c>
      <c r="E2028" s="198">
        <f>VLOOKUP(A2028,'Membership Details'!C:J,8,FALSE)</f>
        <v>42224</v>
      </c>
      <c r="F2028" s="198" t="b">
        <f t="shared" si="31"/>
        <v>1</v>
      </c>
      <c r="G2028">
        <v>597</v>
      </c>
      <c r="H2028" s="119"/>
      <c r="I2028" s="119"/>
      <c r="J2028" s="119"/>
      <c r="K2028" s="119"/>
      <c r="L2028" s="53"/>
      <c r="M2028" s="127"/>
    </row>
    <row r="2029" spans="1:13">
      <c r="A2029" s="118">
        <v>2209</v>
      </c>
      <c r="B2029" s="53" t="s">
        <v>158</v>
      </c>
      <c r="C2029" s="83">
        <v>2236</v>
      </c>
      <c r="D2029" s="124">
        <v>42286</v>
      </c>
      <c r="E2029" s="198">
        <f>VLOOKUP(A2029,'Membership Details'!C:J,8,FALSE)</f>
        <v>39707</v>
      </c>
      <c r="F2029" s="198" t="b">
        <f t="shared" si="31"/>
        <v>1</v>
      </c>
      <c r="G2029">
        <v>3970</v>
      </c>
      <c r="H2029" s="119"/>
      <c r="I2029" s="119"/>
      <c r="J2029" s="119"/>
      <c r="K2029" s="119"/>
      <c r="L2029" s="53"/>
      <c r="M2029" s="127"/>
    </row>
    <row r="2030" spans="1:13">
      <c r="A2030" s="118">
        <v>983</v>
      </c>
      <c r="B2030" s="53" t="s">
        <v>158</v>
      </c>
      <c r="C2030" s="83">
        <v>2237</v>
      </c>
      <c r="D2030" s="124">
        <v>42311</v>
      </c>
      <c r="E2030" s="198">
        <f>VLOOKUP(A2030,'Membership Details'!C:J,8,FALSE)</f>
        <v>38807</v>
      </c>
      <c r="F2030" s="198" t="b">
        <f t="shared" si="31"/>
        <v>1</v>
      </c>
      <c r="G2030">
        <v>12546.48</v>
      </c>
      <c r="H2030" s="119"/>
      <c r="I2030" s="119"/>
      <c r="J2030" s="119"/>
      <c r="K2030" s="119"/>
      <c r="L2030" s="53"/>
      <c r="M2030" s="127"/>
    </row>
    <row r="2031" spans="1:13">
      <c r="A2031" s="118">
        <v>2210</v>
      </c>
      <c r="B2031" s="53" t="s">
        <v>158</v>
      </c>
      <c r="C2031" s="83">
        <v>2238</v>
      </c>
      <c r="D2031" s="124">
        <v>42043</v>
      </c>
      <c r="E2031" s="198">
        <f>VLOOKUP(A2031,'Membership Details'!C:J,8,FALSE)</f>
        <v>34912</v>
      </c>
      <c r="F2031" s="198" t="b">
        <f t="shared" si="31"/>
        <v>1</v>
      </c>
      <c r="G2031">
        <v>151</v>
      </c>
      <c r="H2031" s="119"/>
      <c r="I2031" s="119"/>
      <c r="J2031" s="119"/>
      <c r="K2031" s="119"/>
      <c r="L2031" s="53"/>
      <c r="M2031" s="127"/>
    </row>
    <row r="2032" spans="1:13">
      <c r="A2032" s="118">
        <v>2211</v>
      </c>
      <c r="B2032" s="53" t="s">
        <v>158</v>
      </c>
      <c r="C2032" s="83">
        <v>2239</v>
      </c>
      <c r="D2032" s="124">
        <v>42043</v>
      </c>
      <c r="E2032" s="198">
        <f>VLOOKUP(A2032,'Membership Details'!C:J,8,FALSE)</f>
        <v>39707</v>
      </c>
      <c r="F2032" s="198" t="b">
        <f t="shared" si="31"/>
        <v>1</v>
      </c>
      <c r="G2032">
        <v>293</v>
      </c>
      <c r="H2032" s="119"/>
      <c r="I2032" s="119"/>
      <c r="J2032" s="119"/>
      <c r="K2032" s="119"/>
      <c r="L2032" s="53"/>
      <c r="M2032" s="127"/>
    </row>
    <row r="2033" spans="1:13">
      <c r="A2033" s="118">
        <v>2212</v>
      </c>
      <c r="B2033" s="53" t="s">
        <v>158</v>
      </c>
      <c r="C2033" s="83">
        <v>2240</v>
      </c>
      <c r="D2033" s="126">
        <v>42043</v>
      </c>
      <c r="E2033" s="198">
        <f>VLOOKUP(A2033,'Membership Details'!C:J,8,FALSE)</f>
        <v>39707</v>
      </c>
      <c r="F2033" s="198" t="b">
        <f t="shared" si="31"/>
        <v>1</v>
      </c>
      <c r="G2033">
        <v>831</v>
      </c>
      <c r="H2033" s="119"/>
      <c r="I2033" s="119"/>
      <c r="J2033" s="119"/>
      <c r="K2033" s="119"/>
      <c r="L2033" s="53"/>
      <c r="M2033" s="127"/>
    </row>
    <row r="2034" spans="1:13">
      <c r="A2034" s="118">
        <v>2341</v>
      </c>
      <c r="B2034" s="53" t="s">
        <v>158</v>
      </c>
      <c r="C2034" s="83">
        <v>2241</v>
      </c>
      <c r="D2034" s="124">
        <v>42431</v>
      </c>
      <c r="E2034" s="198">
        <f>VLOOKUP(A2034,'Membership Details'!C:J,8,FALSE)</f>
        <v>39707</v>
      </c>
      <c r="F2034" s="198" t="b">
        <f t="shared" si="31"/>
        <v>1</v>
      </c>
      <c r="G2034">
        <v>225</v>
      </c>
      <c r="H2034" s="119"/>
      <c r="I2034" s="119"/>
      <c r="J2034" s="119"/>
      <c r="K2034" s="119"/>
      <c r="L2034" s="53"/>
      <c r="M2034" s="127"/>
    </row>
    <row r="2035" spans="1:13">
      <c r="A2035" s="118">
        <v>2214</v>
      </c>
      <c r="B2035" s="53" t="s">
        <v>158</v>
      </c>
      <c r="C2035" s="83">
        <v>2242</v>
      </c>
      <c r="D2035" s="124">
        <v>42453</v>
      </c>
      <c r="E2035" s="198">
        <f>VLOOKUP(A2035,'Membership Details'!C:J,8,FALSE)</f>
        <v>39707</v>
      </c>
      <c r="F2035" s="198" t="b">
        <f t="shared" si="31"/>
        <v>1</v>
      </c>
      <c r="G2035">
        <v>570</v>
      </c>
      <c r="H2035" s="119"/>
      <c r="I2035" s="119"/>
      <c r="J2035" s="119"/>
      <c r="K2035" s="119"/>
      <c r="L2035" s="53"/>
      <c r="M2035" s="127"/>
    </row>
    <row r="2036" spans="1:13">
      <c r="A2036" s="118">
        <v>2215</v>
      </c>
      <c r="B2036" s="53" t="s">
        <v>158</v>
      </c>
      <c r="C2036" s="83">
        <v>2243</v>
      </c>
      <c r="D2036" s="124">
        <v>42473</v>
      </c>
      <c r="E2036" s="198">
        <f>VLOOKUP(A2036,'Membership Details'!C:J,8,FALSE)</f>
        <v>42473</v>
      </c>
      <c r="F2036" s="198" t="b">
        <f t="shared" si="31"/>
        <v>1</v>
      </c>
      <c r="G2036">
        <v>826</v>
      </c>
      <c r="H2036" s="119"/>
      <c r="I2036" s="119"/>
      <c r="J2036" s="119"/>
      <c r="K2036" s="119"/>
      <c r="L2036" s="53"/>
      <c r="M2036" s="127"/>
    </row>
    <row r="2037" spans="1:13">
      <c r="A2037" s="118">
        <v>2216</v>
      </c>
      <c r="B2037" s="53" t="s">
        <v>158</v>
      </c>
      <c r="C2037" s="83">
        <v>2244</v>
      </c>
      <c r="D2037" s="124">
        <v>42477</v>
      </c>
      <c r="E2037" s="198">
        <f>VLOOKUP(A2037,'Membership Details'!C:J,8,FALSE)</f>
        <v>39707</v>
      </c>
      <c r="F2037" s="198" t="b">
        <f t="shared" si="31"/>
        <v>1</v>
      </c>
      <c r="G2037">
        <v>7119</v>
      </c>
      <c r="H2037" s="119"/>
      <c r="I2037" s="119"/>
      <c r="J2037" s="119"/>
      <c r="K2037" s="119"/>
      <c r="L2037" s="53"/>
      <c r="M2037" s="127"/>
    </row>
    <row r="2038" spans="1:13">
      <c r="A2038" s="118">
        <v>2217</v>
      </c>
      <c r="B2038" s="53" t="s">
        <v>158</v>
      </c>
      <c r="C2038" s="83">
        <v>2245</v>
      </c>
      <c r="D2038" s="124">
        <v>42481</v>
      </c>
      <c r="E2038" s="198">
        <f>VLOOKUP(A2038,'Membership Details'!C:J,8,FALSE)</f>
        <v>42471</v>
      </c>
      <c r="F2038" s="198" t="b">
        <f t="shared" si="31"/>
        <v>1</v>
      </c>
      <c r="G2038">
        <v>1152</v>
      </c>
      <c r="H2038" s="119"/>
      <c r="I2038" s="119"/>
      <c r="J2038" s="119"/>
      <c r="K2038" s="119"/>
      <c r="L2038" s="53"/>
      <c r="M2038" s="127"/>
    </row>
    <row r="2039" spans="1:13">
      <c r="A2039" s="118">
        <v>2218</v>
      </c>
      <c r="B2039" s="53" t="s">
        <v>158</v>
      </c>
      <c r="C2039" s="83">
        <v>2246</v>
      </c>
      <c r="D2039" s="124">
        <v>42481</v>
      </c>
      <c r="E2039" s="198">
        <f>VLOOKUP(A2039,'Membership Details'!C:J,8,FALSE)</f>
        <v>39707</v>
      </c>
      <c r="F2039" s="198" t="b">
        <f t="shared" si="31"/>
        <v>1</v>
      </c>
      <c r="G2039">
        <v>1310</v>
      </c>
      <c r="H2039" s="119"/>
      <c r="I2039" s="119"/>
      <c r="J2039" s="119"/>
      <c r="K2039" s="119"/>
      <c r="L2039" s="53"/>
      <c r="M2039" s="127"/>
    </row>
    <row r="2040" spans="1:13">
      <c r="A2040" s="118">
        <v>2219</v>
      </c>
      <c r="B2040" s="53" t="s">
        <v>158</v>
      </c>
      <c r="C2040" s="83">
        <v>2247</v>
      </c>
      <c r="D2040" s="124">
        <v>42488</v>
      </c>
      <c r="E2040" s="198">
        <f>VLOOKUP(A2040,'Membership Details'!C:J,8,FALSE)</f>
        <v>39707</v>
      </c>
      <c r="F2040" s="198" t="b">
        <f t="shared" si="31"/>
        <v>1</v>
      </c>
      <c r="G2040">
        <v>655</v>
      </c>
      <c r="H2040" s="119"/>
      <c r="I2040" s="119"/>
      <c r="J2040" s="119"/>
      <c r="K2040" s="119"/>
      <c r="L2040" s="53"/>
      <c r="M2040" s="127"/>
    </row>
    <row r="2041" spans="1:13">
      <c r="A2041" s="118">
        <v>2220</v>
      </c>
      <c r="B2041" s="53" t="s">
        <v>158</v>
      </c>
      <c r="C2041" s="83">
        <v>2248</v>
      </c>
      <c r="D2041" s="124">
        <v>42488</v>
      </c>
      <c r="E2041" s="198">
        <f>VLOOKUP(A2041,'Membership Details'!C:J,8,FALSE)</f>
        <v>39707</v>
      </c>
      <c r="F2041" s="198" t="b">
        <f t="shared" si="31"/>
        <v>1</v>
      </c>
      <c r="G2041">
        <v>655</v>
      </c>
      <c r="H2041" s="119"/>
      <c r="I2041" s="119"/>
      <c r="J2041" s="119"/>
      <c r="K2041" s="119"/>
      <c r="L2041" s="53"/>
      <c r="M2041" s="127"/>
    </row>
    <row r="2042" spans="1:13">
      <c r="A2042" s="118">
        <v>2221</v>
      </c>
      <c r="B2042" s="53" t="s">
        <v>158</v>
      </c>
      <c r="C2042" s="83">
        <v>2249</v>
      </c>
      <c r="D2042" s="124">
        <v>42490</v>
      </c>
      <c r="E2042" s="198">
        <f>VLOOKUP(A2042,'Membership Details'!C:J,8,FALSE)</f>
        <v>39707</v>
      </c>
      <c r="F2042" s="198" t="b">
        <f t="shared" si="31"/>
        <v>1</v>
      </c>
      <c r="G2042">
        <v>655</v>
      </c>
      <c r="H2042" s="119"/>
      <c r="I2042" s="119"/>
      <c r="J2042" s="119"/>
      <c r="K2042" s="119"/>
      <c r="L2042" s="53"/>
      <c r="M2042" s="127"/>
    </row>
    <row r="2043" spans="1:13">
      <c r="A2043" s="118">
        <v>2222</v>
      </c>
      <c r="B2043" s="53" t="s">
        <v>158</v>
      </c>
      <c r="C2043" s="83">
        <v>2250</v>
      </c>
      <c r="D2043" s="124">
        <v>42496</v>
      </c>
      <c r="E2043" s="198">
        <f>VLOOKUP(A2043,'Membership Details'!C:J,8,FALSE)</f>
        <v>42496</v>
      </c>
      <c r="F2043" s="198" t="b">
        <f t="shared" si="31"/>
        <v>1</v>
      </c>
      <c r="G2043">
        <v>2201</v>
      </c>
      <c r="H2043" s="119"/>
      <c r="I2043" s="119"/>
      <c r="J2043" s="119"/>
      <c r="K2043" s="119"/>
      <c r="L2043" s="53"/>
      <c r="M2043" s="127"/>
    </row>
    <row r="2044" spans="1:13">
      <c r="A2044" s="118">
        <v>2223</v>
      </c>
      <c r="B2044" s="53" t="s">
        <v>158</v>
      </c>
      <c r="C2044" s="83">
        <v>2251</v>
      </c>
      <c r="D2044" s="124">
        <v>42508</v>
      </c>
      <c r="E2044" s="198">
        <f>VLOOKUP(A2044,'Membership Details'!C:J,8,FALSE)</f>
        <v>42447</v>
      </c>
      <c r="F2044" s="198" t="b">
        <f t="shared" si="31"/>
        <v>1</v>
      </c>
      <c r="G2044">
        <v>2421</v>
      </c>
      <c r="H2044" s="119"/>
      <c r="I2044" s="119"/>
      <c r="J2044" s="119"/>
      <c r="K2044" s="119"/>
      <c r="L2044" s="53"/>
      <c r="M2044" s="127"/>
    </row>
    <row r="2045" spans="1:13">
      <c r="A2045" s="118">
        <v>2224</v>
      </c>
      <c r="B2045" s="53" t="s">
        <v>158</v>
      </c>
      <c r="C2045" s="83">
        <v>2252</v>
      </c>
      <c r="D2045" s="124">
        <v>42508</v>
      </c>
      <c r="E2045" s="198">
        <f>VLOOKUP(A2045,'Membership Details'!C:J,8,FALSE)</f>
        <v>39669</v>
      </c>
      <c r="F2045" s="198" t="b">
        <f t="shared" si="31"/>
        <v>1</v>
      </c>
      <c r="G2045">
        <v>2018</v>
      </c>
      <c r="H2045" s="119"/>
      <c r="I2045" s="119"/>
      <c r="J2045" s="119"/>
      <c r="K2045" s="119"/>
      <c r="L2045" s="53"/>
      <c r="M2045" s="127"/>
    </row>
    <row r="2046" spans="1:13">
      <c r="A2046" s="118">
        <v>2225</v>
      </c>
      <c r="B2046" s="53" t="s">
        <v>158</v>
      </c>
      <c r="C2046" s="83">
        <v>2253</v>
      </c>
      <c r="D2046" s="124">
        <v>42508</v>
      </c>
      <c r="E2046" s="198">
        <f>VLOOKUP(A2046,'Membership Details'!C:J,8,FALSE)</f>
        <v>42508</v>
      </c>
      <c r="F2046" s="198" t="b">
        <f t="shared" si="31"/>
        <v>1</v>
      </c>
      <c r="G2046">
        <v>114</v>
      </c>
      <c r="H2046" s="119"/>
      <c r="I2046" s="119"/>
      <c r="J2046" s="119"/>
      <c r="K2046" s="119"/>
      <c r="L2046" s="53"/>
      <c r="M2046" s="127"/>
    </row>
    <row r="2047" spans="1:13">
      <c r="A2047" s="118">
        <v>2226</v>
      </c>
      <c r="B2047" s="53" t="s">
        <v>158</v>
      </c>
      <c r="C2047" s="83">
        <v>2254</v>
      </c>
      <c r="D2047" s="124">
        <v>42508</v>
      </c>
      <c r="E2047" s="198">
        <f>VLOOKUP(A2047,'Membership Details'!C:J,8,FALSE)</f>
        <v>37986</v>
      </c>
      <c r="F2047" s="198" t="b">
        <f t="shared" si="31"/>
        <v>1</v>
      </c>
      <c r="G2047">
        <v>804</v>
      </c>
      <c r="H2047" s="119"/>
      <c r="I2047" s="119"/>
      <c r="J2047" s="119"/>
      <c r="K2047" s="119"/>
      <c r="L2047" s="53"/>
      <c r="M2047" s="127"/>
    </row>
    <row r="2048" spans="1:13">
      <c r="A2048" s="118">
        <v>2227</v>
      </c>
      <c r="B2048" s="53" t="s">
        <v>158</v>
      </c>
      <c r="C2048" s="83">
        <v>2255</v>
      </c>
      <c r="D2048" s="124">
        <v>42508</v>
      </c>
      <c r="E2048" s="198">
        <f>VLOOKUP(A2048,'Membership Details'!C:J,8,FALSE)</f>
        <v>37986</v>
      </c>
      <c r="F2048" s="198" t="b">
        <f t="shared" si="31"/>
        <v>1</v>
      </c>
      <c r="G2048">
        <v>216</v>
      </c>
      <c r="H2048" s="119"/>
      <c r="I2048" s="119"/>
      <c r="J2048" s="119"/>
      <c r="K2048" s="119"/>
      <c r="L2048" s="53"/>
      <c r="M2048" s="127"/>
    </row>
    <row r="2049" spans="1:13">
      <c r="A2049" s="118">
        <v>2230</v>
      </c>
      <c r="B2049" s="53" t="s">
        <v>158</v>
      </c>
      <c r="C2049" s="83">
        <v>2256</v>
      </c>
      <c r="D2049" s="124">
        <v>42508</v>
      </c>
      <c r="E2049" s="198">
        <f>VLOOKUP(A2049,'Membership Details'!C:J,8,FALSE)</f>
        <v>36982</v>
      </c>
      <c r="F2049" s="198" t="b">
        <f t="shared" si="31"/>
        <v>1</v>
      </c>
      <c r="G2049">
        <v>170</v>
      </c>
      <c r="H2049" s="119"/>
      <c r="I2049" s="119"/>
      <c r="J2049" s="119"/>
      <c r="K2049" s="119"/>
      <c r="L2049" s="53"/>
      <c r="M2049" s="127"/>
    </row>
    <row r="2050" spans="1:13">
      <c r="A2050" s="118">
        <v>2228</v>
      </c>
      <c r="B2050" s="53" t="s">
        <v>158</v>
      </c>
      <c r="C2050" s="83">
        <v>2257</v>
      </c>
      <c r="D2050" s="124">
        <v>42508</v>
      </c>
      <c r="E2050" s="198">
        <f>VLOOKUP(A2050,'Membership Details'!C:J,8,FALSE)</f>
        <v>42508</v>
      </c>
      <c r="F2050" s="198" t="b">
        <f t="shared" si="31"/>
        <v>1</v>
      </c>
      <c r="G2050">
        <v>1202</v>
      </c>
      <c r="H2050" s="119"/>
      <c r="I2050" s="119"/>
      <c r="J2050" s="119"/>
      <c r="K2050" s="119"/>
      <c r="L2050" s="53"/>
      <c r="M2050" s="127"/>
    </row>
    <row r="2051" spans="1:13">
      <c r="A2051" s="118">
        <v>2231</v>
      </c>
      <c r="B2051" s="53" t="s">
        <v>158</v>
      </c>
      <c r="C2051" s="83">
        <v>2258</v>
      </c>
      <c r="D2051" s="124">
        <v>42508</v>
      </c>
      <c r="E2051" s="198">
        <f>VLOOKUP(A2051,'Membership Details'!C:J,8,FALSE)</f>
        <v>39069</v>
      </c>
      <c r="F2051" s="198" t="b">
        <f t="shared" ref="F2051:F2114" si="32">D2051&gt;=E2051</f>
        <v>1</v>
      </c>
      <c r="G2051">
        <v>153</v>
      </c>
      <c r="H2051" s="119"/>
      <c r="I2051" s="119"/>
      <c r="J2051" s="119"/>
      <c r="K2051" s="119"/>
      <c r="L2051" s="53"/>
      <c r="M2051" s="127"/>
    </row>
    <row r="2052" spans="1:13">
      <c r="A2052" s="118">
        <v>2229</v>
      </c>
      <c r="B2052" s="53" t="s">
        <v>158</v>
      </c>
      <c r="C2052" s="83">
        <v>2259</v>
      </c>
      <c r="D2052" s="124">
        <v>42511</v>
      </c>
      <c r="E2052" s="198">
        <f>VLOOKUP(A2052,'Membership Details'!C:J,8,FALSE)</f>
        <v>37866</v>
      </c>
      <c r="F2052" s="198" t="b">
        <f t="shared" si="32"/>
        <v>1</v>
      </c>
      <c r="G2052">
        <v>306</v>
      </c>
      <c r="H2052" s="119"/>
      <c r="I2052" s="119"/>
      <c r="J2052" s="119"/>
      <c r="K2052" s="119"/>
      <c r="L2052" s="53"/>
      <c r="M2052" s="127"/>
    </row>
    <row r="2053" spans="1:13">
      <c r="A2053" s="118">
        <v>2233</v>
      </c>
      <c r="B2053" s="53" t="s">
        <v>158</v>
      </c>
      <c r="C2053" s="83">
        <v>2260</v>
      </c>
      <c r="D2053" s="124">
        <v>42511</v>
      </c>
      <c r="E2053" s="198">
        <f>VLOOKUP(A2053,'Membership Details'!C:J,8,FALSE)</f>
        <v>39172</v>
      </c>
      <c r="F2053" s="198" t="b">
        <f t="shared" si="32"/>
        <v>1</v>
      </c>
      <c r="G2053">
        <v>295</v>
      </c>
      <c r="H2053" s="119"/>
      <c r="I2053" s="119"/>
      <c r="J2053" s="119"/>
      <c r="K2053" s="119"/>
      <c r="L2053" s="53"/>
      <c r="M2053" s="127"/>
    </row>
    <row r="2054" spans="1:13">
      <c r="A2054" s="118">
        <v>2234</v>
      </c>
      <c r="B2054" s="53" t="s">
        <v>158</v>
      </c>
      <c r="C2054" s="83">
        <v>2261</v>
      </c>
      <c r="D2054" s="124">
        <v>42511</v>
      </c>
      <c r="E2054" s="198">
        <f>VLOOKUP(A2054,'Membership Details'!C:J,8,FALSE)</f>
        <v>39872</v>
      </c>
      <c r="F2054" s="198" t="b">
        <f t="shared" si="32"/>
        <v>1</v>
      </c>
      <c r="G2054">
        <v>1933</v>
      </c>
      <c r="H2054" s="119"/>
      <c r="I2054" s="119"/>
      <c r="J2054" s="119"/>
      <c r="K2054" s="119"/>
      <c r="L2054" s="53"/>
      <c r="M2054" s="127"/>
    </row>
    <row r="2055" spans="1:13">
      <c r="A2055" s="118">
        <v>2235</v>
      </c>
      <c r="B2055" s="53" t="s">
        <v>158</v>
      </c>
      <c r="C2055" s="83">
        <v>2262</v>
      </c>
      <c r="D2055" s="124">
        <v>42533</v>
      </c>
      <c r="E2055" s="198">
        <f>VLOOKUP(A2055,'Membership Details'!C:J,8,FALSE)</f>
        <v>39263</v>
      </c>
      <c r="F2055" s="198" t="b">
        <f t="shared" si="32"/>
        <v>1</v>
      </c>
      <c r="G2055">
        <v>6286</v>
      </c>
      <c r="H2055" s="119"/>
      <c r="I2055" s="119"/>
      <c r="J2055" s="119"/>
      <c r="K2055" s="119"/>
      <c r="L2055" s="53"/>
      <c r="M2055" s="127"/>
    </row>
    <row r="2056" spans="1:13">
      <c r="A2056" s="118">
        <v>2236</v>
      </c>
      <c r="B2056" s="53" t="s">
        <v>158</v>
      </c>
      <c r="C2056" s="83">
        <v>2263</v>
      </c>
      <c r="D2056" s="124">
        <v>42536</v>
      </c>
      <c r="E2056" s="198">
        <f>VLOOKUP(A2056,'Membership Details'!C:J,8,FALSE)</f>
        <v>40896</v>
      </c>
      <c r="F2056" s="198" t="b">
        <f t="shared" si="32"/>
        <v>1</v>
      </c>
      <c r="G2056">
        <v>825</v>
      </c>
      <c r="H2056" s="119"/>
      <c r="I2056" s="119"/>
      <c r="J2056" s="119"/>
      <c r="K2056" s="119"/>
      <c r="L2056" s="53"/>
      <c r="M2056" s="127"/>
    </row>
    <row r="2057" spans="1:13">
      <c r="A2057" s="118">
        <v>2237</v>
      </c>
      <c r="B2057" s="53" t="s">
        <v>158</v>
      </c>
      <c r="C2057" s="83">
        <v>2264</v>
      </c>
      <c r="D2057" s="124">
        <v>42537</v>
      </c>
      <c r="E2057" s="198">
        <f>VLOOKUP(A2057,'Membership Details'!C:J,8,FALSE)</f>
        <v>38352</v>
      </c>
      <c r="F2057" s="198" t="b">
        <f t="shared" si="32"/>
        <v>1</v>
      </c>
      <c r="G2057">
        <v>1351</v>
      </c>
      <c r="H2057" s="119"/>
      <c r="I2057" s="119"/>
      <c r="J2057" s="119"/>
      <c r="K2057" s="119"/>
      <c r="L2057" s="53"/>
      <c r="M2057" s="127"/>
    </row>
    <row r="2058" spans="1:13">
      <c r="A2058" s="118">
        <v>2232</v>
      </c>
      <c r="B2058" s="53" t="s">
        <v>158</v>
      </c>
      <c r="C2058" s="83">
        <v>2265</v>
      </c>
      <c r="D2058" s="124">
        <v>42537</v>
      </c>
      <c r="E2058" s="198">
        <f>VLOOKUP(A2058,'Membership Details'!C:J,8,FALSE)</f>
        <v>42222</v>
      </c>
      <c r="F2058" s="198" t="b">
        <f t="shared" si="32"/>
        <v>1</v>
      </c>
      <c r="G2058">
        <v>2571</v>
      </c>
      <c r="H2058" s="119"/>
      <c r="I2058" s="119"/>
      <c r="J2058" s="119"/>
      <c r="K2058" s="119"/>
      <c r="L2058" s="53"/>
      <c r="M2058" s="127"/>
    </row>
    <row r="2059" spans="1:13">
      <c r="A2059" s="118">
        <v>2238</v>
      </c>
      <c r="B2059" s="53" t="s">
        <v>158</v>
      </c>
      <c r="C2059" s="83">
        <v>2266</v>
      </c>
      <c r="D2059" s="124">
        <v>42537</v>
      </c>
      <c r="E2059" s="198">
        <f>VLOOKUP(A2059,'Membership Details'!C:J,8,FALSE)</f>
        <v>42537</v>
      </c>
      <c r="F2059" s="198" t="b">
        <f t="shared" si="32"/>
        <v>1</v>
      </c>
      <c r="G2059">
        <v>172</v>
      </c>
      <c r="H2059" s="119"/>
      <c r="I2059" s="119"/>
      <c r="J2059" s="119"/>
      <c r="K2059" s="119"/>
      <c r="L2059" s="53"/>
      <c r="M2059" s="127"/>
    </row>
    <row r="2060" spans="1:13">
      <c r="A2060" s="118">
        <v>2239</v>
      </c>
      <c r="B2060" s="53" t="s">
        <v>158</v>
      </c>
      <c r="C2060" s="83">
        <v>2267</v>
      </c>
      <c r="D2060" s="124">
        <v>42537</v>
      </c>
      <c r="E2060" s="198">
        <f>VLOOKUP(A2060,'Membership Details'!C:J,8,FALSE)</f>
        <v>39413</v>
      </c>
      <c r="F2060" s="198" t="b">
        <f t="shared" si="32"/>
        <v>1</v>
      </c>
      <c r="G2060">
        <v>1845</v>
      </c>
      <c r="H2060" s="119"/>
      <c r="I2060" s="119"/>
      <c r="J2060" s="119"/>
      <c r="K2060" s="119"/>
      <c r="L2060" s="53"/>
      <c r="M2060" s="127"/>
    </row>
    <row r="2061" spans="1:13">
      <c r="A2061" s="118">
        <v>2240</v>
      </c>
      <c r="B2061" s="53" t="s">
        <v>158</v>
      </c>
      <c r="C2061" s="83">
        <v>2268</v>
      </c>
      <c r="D2061" s="124">
        <v>42542</v>
      </c>
      <c r="E2061" s="198">
        <f>VLOOKUP(A2061,'Membership Details'!C:J,8,FALSE)</f>
        <v>42524</v>
      </c>
      <c r="F2061" s="198" t="b">
        <f t="shared" si="32"/>
        <v>1</v>
      </c>
      <c r="G2061">
        <v>144</v>
      </c>
      <c r="H2061" s="119"/>
      <c r="I2061" s="119"/>
      <c r="J2061" s="119"/>
      <c r="K2061" s="119"/>
      <c r="L2061" s="53"/>
      <c r="M2061" s="127"/>
    </row>
    <row r="2062" spans="1:13">
      <c r="A2062" s="118">
        <v>2241</v>
      </c>
      <c r="B2062" s="53" t="s">
        <v>158</v>
      </c>
      <c r="C2062" s="83">
        <v>2269</v>
      </c>
      <c r="D2062" s="124">
        <v>42542</v>
      </c>
      <c r="E2062" s="198">
        <f>VLOOKUP(A2062,'Membership Details'!C:J,8,FALSE)</f>
        <v>42524</v>
      </c>
      <c r="F2062" s="198" t="b">
        <f t="shared" si="32"/>
        <v>1</v>
      </c>
      <c r="G2062">
        <v>144</v>
      </c>
      <c r="H2062" s="119"/>
      <c r="I2062" s="119"/>
      <c r="J2062" s="119"/>
      <c r="K2062" s="119"/>
      <c r="L2062" s="53"/>
      <c r="M2062" s="127"/>
    </row>
    <row r="2063" spans="1:13">
      <c r="A2063" s="118">
        <v>2174</v>
      </c>
      <c r="B2063" s="53" t="s">
        <v>158</v>
      </c>
      <c r="C2063" s="83">
        <v>2270</v>
      </c>
      <c r="D2063" s="124">
        <v>42542</v>
      </c>
      <c r="E2063" s="198">
        <f>VLOOKUP(A2063,'Membership Details'!C:J,8,FALSE)</f>
        <v>41450</v>
      </c>
      <c r="F2063" s="198" t="b">
        <f t="shared" si="32"/>
        <v>1</v>
      </c>
      <c r="G2063">
        <v>345</v>
      </c>
      <c r="H2063" s="119"/>
      <c r="I2063" s="119"/>
      <c r="J2063" s="119"/>
      <c r="K2063" s="119"/>
      <c r="L2063" s="53"/>
      <c r="M2063" s="127"/>
    </row>
    <row r="2064" spans="1:13">
      <c r="A2064" s="118">
        <v>1883</v>
      </c>
      <c r="B2064" s="53" t="s">
        <v>158</v>
      </c>
      <c r="C2064" s="83">
        <v>2271</v>
      </c>
      <c r="D2064" s="124">
        <v>42542</v>
      </c>
      <c r="E2064" s="198">
        <f>VLOOKUP(A2064,'Membership Details'!C:J,8,FALSE)</f>
        <v>36982</v>
      </c>
      <c r="F2064" s="198" t="b">
        <f t="shared" si="32"/>
        <v>1</v>
      </c>
      <c r="G2064">
        <v>4427</v>
      </c>
      <c r="H2064" s="119"/>
      <c r="I2064" s="119"/>
      <c r="J2064" s="119"/>
      <c r="K2064" s="119"/>
      <c r="L2064" s="53"/>
      <c r="M2064" s="127"/>
    </row>
    <row r="2065" spans="1:13">
      <c r="A2065" s="118">
        <v>2244</v>
      </c>
      <c r="B2065" s="53" t="s">
        <v>158</v>
      </c>
      <c r="C2065" s="83">
        <v>2272</v>
      </c>
      <c r="D2065" s="124">
        <v>42550</v>
      </c>
      <c r="E2065" s="198">
        <f>VLOOKUP(A2065,'Membership Details'!C:J,8,FALSE)</f>
        <v>39707</v>
      </c>
      <c r="F2065" s="198" t="b">
        <f t="shared" si="32"/>
        <v>1</v>
      </c>
      <c r="G2065">
        <v>649</v>
      </c>
      <c r="H2065" s="119"/>
      <c r="I2065" s="119"/>
      <c r="J2065" s="119"/>
      <c r="K2065" s="119"/>
      <c r="L2065" s="53"/>
      <c r="M2065" s="127"/>
    </row>
    <row r="2066" spans="1:13">
      <c r="A2066" s="118">
        <v>2245</v>
      </c>
      <c r="B2066" s="53" t="s">
        <v>158</v>
      </c>
      <c r="C2066" s="83">
        <v>2273</v>
      </c>
      <c r="D2066" s="124">
        <v>42550</v>
      </c>
      <c r="E2066" s="198">
        <f>VLOOKUP(A2066,'Membership Details'!C:J,8,FALSE)</f>
        <v>39707</v>
      </c>
      <c r="F2066" s="198" t="b">
        <f t="shared" si="32"/>
        <v>1</v>
      </c>
      <c r="G2066">
        <v>2313</v>
      </c>
      <c r="H2066" s="119"/>
      <c r="I2066" s="119"/>
      <c r="J2066" s="119"/>
      <c r="K2066" s="119"/>
      <c r="L2066" s="53"/>
      <c r="M2066" s="127"/>
    </row>
    <row r="2067" spans="1:13">
      <c r="A2067" s="118">
        <v>2246</v>
      </c>
      <c r="B2067" s="53" t="s">
        <v>158</v>
      </c>
      <c r="C2067" s="83">
        <v>2274</v>
      </c>
      <c r="D2067" s="124">
        <v>42577</v>
      </c>
      <c r="E2067" s="198">
        <f>VLOOKUP(A2067,'Membership Details'!C:J,8,FALSE)</f>
        <v>36982</v>
      </c>
      <c r="F2067" s="198" t="b">
        <f t="shared" si="32"/>
        <v>1</v>
      </c>
      <c r="G2067">
        <v>655</v>
      </c>
      <c r="H2067" s="119"/>
      <c r="I2067" s="119"/>
      <c r="J2067" s="119"/>
      <c r="K2067" s="119"/>
      <c r="L2067" s="53"/>
      <c r="M2067" s="127"/>
    </row>
    <row r="2068" spans="1:13">
      <c r="A2068" s="118">
        <v>2247</v>
      </c>
      <c r="B2068" s="53" t="s">
        <v>158</v>
      </c>
      <c r="C2068" s="83">
        <v>2275</v>
      </c>
      <c r="D2068" s="124">
        <v>42577</v>
      </c>
      <c r="E2068" s="198">
        <f>VLOOKUP(A2068,'Membership Details'!C:J,8,FALSE)</f>
        <v>41600</v>
      </c>
      <c r="F2068" s="198" t="b">
        <f t="shared" si="32"/>
        <v>1</v>
      </c>
      <c r="G2068">
        <v>3833</v>
      </c>
      <c r="H2068" s="119"/>
      <c r="I2068" s="119"/>
      <c r="J2068" s="119"/>
      <c r="K2068" s="119"/>
      <c r="L2068" s="53"/>
      <c r="M2068" s="127"/>
    </row>
    <row r="2069" spans="1:13">
      <c r="A2069" s="118">
        <v>2248</v>
      </c>
      <c r="B2069" s="53" t="s">
        <v>158</v>
      </c>
      <c r="C2069" s="83">
        <v>2276</v>
      </c>
      <c r="D2069" s="124">
        <v>42577</v>
      </c>
      <c r="E2069" s="198">
        <f>VLOOKUP(A2069,'Membership Details'!C:J,8,FALSE)</f>
        <v>42503</v>
      </c>
      <c r="F2069" s="198" t="b">
        <f t="shared" si="32"/>
        <v>1</v>
      </c>
      <c r="G2069">
        <v>3023</v>
      </c>
      <c r="H2069" s="119"/>
      <c r="I2069" s="119"/>
      <c r="J2069" s="119"/>
      <c r="K2069" s="119"/>
      <c r="L2069" s="53"/>
      <c r="M2069" s="127"/>
    </row>
    <row r="2070" spans="1:13">
      <c r="A2070" s="118">
        <v>1453</v>
      </c>
      <c r="B2070" s="53" t="s">
        <v>158</v>
      </c>
      <c r="C2070" s="83">
        <v>2277</v>
      </c>
      <c r="D2070" s="124">
        <v>42577</v>
      </c>
      <c r="E2070" s="198">
        <f>VLOOKUP(A2070,'Membership Details'!C:J,8,FALSE)</f>
        <v>42296</v>
      </c>
      <c r="F2070" s="198" t="b">
        <f t="shared" si="32"/>
        <v>1</v>
      </c>
      <c r="G2070">
        <v>591</v>
      </c>
      <c r="H2070" s="119"/>
      <c r="I2070" s="119"/>
      <c r="J2070" s="119"/>
      <c r="K2070" s="119"/>
      <c r="L2070" s="53"/>
      <c r="M2070" s="127"/>
    </row>
    <row r="2071" spans="1:13">
      <c r="A2071" s="118">
        <v>2250</v>
      </c>
      <c r="B2071" s="53" t="s">
        <v>158</v>
      </c>
      <c r="C2071" s="83">
        <v>2278</v>
      </c>
      <c r="D2071" s="124">
        <v>42577</v>
      </c>
      <c r="E2071" s="198">
        <f>VLOOKUP(A2071,'Membership Details'!C:J,8,FALSE)</f>
        <v>42577</v>
      </c>
      <c r="F2071" s="198" t="b">
        <f t="shared" si="32"/>
        <v>1</v>
      </c>
      <c r="G2071">
        <v>165</v>
      </c>
      <c r="H2071" s="119"/>
      <c r="I2071" s="119"/>
      <c r="J2071" s="119"/>
      <c r="K2071" s="119"/>
      <c r="L2071" s="53"/>
      <c r="M2071" s="127"/>
    </row>
    <row r="2072" spans="1:13">
      <c r="A2072" s="118">
        <v>2251</v>
      </c>
      <c r="B2072" s="53" t="s">
        <v>158</v>
      </c>
      <c r="C2072" s="83">
        <v>2279</v>
      </c>
      <c r="D2072" s="124">
        <v>42577</v>
      </c>
      <c r="E2072" s="198">
        <f>VLOOKUP(A2072,'Membership Details'!C:J,8,FALSE)</f>
        <v>42577</v>
      </c>
      <c r="F2072" s="198" t="b">
        <f t="shared" si="32"/>
        <v>1</v>
      </c>
      <c r="G2072">
        <v>1114</v>
      </c>
      <c r="H2072" s="119"/>
      <c r="I2072" s="119"/>
      <c r="J2072" s="119"/>
      <c r="K2072" s="119"/>
      <c r="L2072" s="53"/>
      <c r="M2072" s="127"/>
    </row>
    <row r="2073" spans="1:13">
      <c r="A2073" s="118">
        <v>2252</v>
      </c>
      <c r="B2073" s="53" t="s">
        <v>158</v>
      </c>
      <c r="C2073" s="83">
        <v>2280</v>
      </c>
      <c r="D2073" s="124">
        <v>42577</v>
      </c>
      <c r="E2073" s="198">
        <f>VLOOKUP(A2073,'Membership Details'!C:J,8,FALSE)</f>
        <v>42577</v>
      </c>
      <c r="F2073" s="198" t="b">
        <f t="shared" si="32"/>
        <v>1</v>
      </c>
      <c r="G2073">
        <v>304</v>
      </c>
      <c r="H2073" s="119"/>
      <c r="I2073" s="119"/>
      <c r="J2073" s="119"/>
      <c r="K2073" s="119"/>
      <c r="L2073" s="53"/>
      <c r="M2073" s="127"/>
    </row>
    <row r="2074" spans="1:13">
      <c r="A2074" s="118">
        <v>2253</v>
      </c>
      <c r="B2074" s="53" t="s">
        <v>158</v>
      </c>
      <c r="C2074" s="83">
        <v>2281</v>
      </c>
      <c r="D2074" s="124">
        <v>42577</v>
      </c>
      <c r="E2074" s="198">
        <f>VLOOKUP(A2074,'Membership Details'!C:J,8,FALSE)</f>
        <v>42430</v>
      </c>
      <c r="F2074" s="198" t="b">
        <f t="shared" si="32"/>
        <v>1</v>
      </c>
      <c r="G2074">
        <v>788</v>
      </c>
      <c r="H2074" s="119"/>
      <c r="I2074" s="119"/>
      <c r="J2074" s="119"/>
      <c r="K2074" s="119"/>
      <c r="L2074" s="53"/>
      <c r="M2074" s="127"/>
    </row>
    <row r="2075" spans="1:13">
      <c r="A2075" s="118">
        <v>2254</v>
      </c>
      <c r="B2075" s="53" t="s">
        <v>158</v>
      </c>
      <c r="C2075" s="83">
        <v>2282</v>
      </c>
      <c r="D2075" s="124">
        <v>42577</v>
      </c>
      <c r="E2075" s="198">
        <f>VLOOKUP(A2075,'Membership Details'!C:J,8,FALSE)</f>
        <v>42577</v>
      </c>
      <c r="F2075" s="198" t="b">
        <f t="shared" si="32"/>
        <v>1</v>
      </c>
      <c r="G2075">
        <v>447</v>
      </c>
      <c r="H2075" s="119"/>
      <c r="I2075" s="119"/>
      <c r="J2075" s="119"/>
      <c r="K2075" s="119"/>
      <c r="L2075" s="53"/>
      <c r="M2075" s="127"/>
    </row>
    <row r="2076" spans="1:13">
      <c r="A2076" s="118">
        <v>2255</v>
      </c>
      <c r="B2076" s="53" t="s">
        <v>158</v>
      </c>
      <c r="C2076" s="83">
        <v>2283</v>
      </c>
      <c r="D2076" s="124">
        <v>42577</v>
      </c>
      <c r="E2076" s="198">
        <f>VLOOKUP(A2076,'Membership Details'!C:J,8,FALSE)</f>
        <v>42577</v>
      </c>
      <c r="F2076" s="198" t="b">
        <f t="shared" si="32"/>
        <v>1</v>
      </c>
      <c r="G2076">
        <v>2705</v>
      </c>
      <c r="H2076" s="119"/>
      <c r="I2076" s="119"/>
      <c r="J2076" s="119"/>
      <c r="K2076" s="119"/>
      <c r="L2076" s="53"/>
      <c r="M2076" s="127"/>
    </row>
    <row r="2077" spans="1:13">
      <c r="A2077" s="118">
        <v>2256</v>
      </c>
      <c r="B2077" s="53" t="s">
        <v>158</v>
      </c>
      <c r="C2077" s="83">
        <v>2284</v>
      </c>
      <c r="D2077" s="124">
        <v>42577</v>
      </c>
      <c r="E2077" s="198">
        <f>VLOOKUP(A2077,'Membership Details'!C:J,8,FALSE)</f>
        <v>42577</v>
      </c>
      <c r="F2077" s="198" t="b">
        <f t="shared" si="32"/>
        <v>1</v>
      </c>
      <c r="G2077">
        <v>395</v>
      </c>
      <c r="H2077" s="119"/>
      <c r="I2077" s="119"/>
      <c r="J2077" s="119"/>
      <c r="K2077" s="119"/>
      <c r="L2077" s="53"/>
      <c r="M2077" s="127"/>
    </row>
    <row r="2078" spans="1:13">
      <c r="A2078" s="118">
        <v>2257</v>
      </c>
      <c r="B2078" s="53" t="s">
        <v>158</v>
      </c>
      <c r="C2078" s="83">
        <v>2285</v>
      </c>
      <c r="D2078" s="124">
        <v>42577</v>
      </c>
      <c r="E2078" s="198">
        <f>VLOOKUP(A2078,'Membership Details'!C:J,8,FALSE)</f>
        <v>39707</v>
      </c>
      <c r="F2078" s="198" t="b">
        <f t="shared" si="32"/>
        <v>1</v>
      </c>
      <c r="G2078">
        <v>233</v>
      </c>
      <c r="H2078" s="119"/>
      <c r="I2078" s="119"/>
      <c r="J2078" s="119"/>
      <c r="K2078" s="119"/>
      <c r="L2078" s="53"/>
      <c r="M2078" s="127"/>
    </row>
    <row r="2079" spans="1:13">
      <c r="A2079" s="118">
        <v>2258</v>
      </c>
      <c r="B2079" s="53" t="s">
        <v>158</v>
      </c>
      <c r="C2079" s="83">
        <v>2286</v>
      </c>
      <c r="D2079" s="124">
        <v>42577</v>
      </c>
      <c r="E2079" s="198">
        <f>VLOOKUP(A2079,'Membership Details'!C:J,8,FALSE)</f>
        <v>42577</v>
      </c>
      <c r="F2079" s="198" t="b">
        <f t="shared" si="32"/>
        <v>1</v>
      </c>
      <c r="G2079">
        <v>103</v>
      </c>
      <c r="H2079" s="119"/>
      <c r="I2079" s="119"/>
      <c r="J2079" s="119"/>
      <c r="K2079" s="119"/>
      <c r="L2079" s="53"/>
      <c r="M2079" s="127"/>
    </row>
    <row r="2080" spans="1:13">
      <c r="A2080" s="118">
        <v>2259</v>
      </c>
      <c r="B2080" s="53" t="s">
        <v>158</v>
      </c>
      <c r="C2080" s="83">
        <v>2287</v>
      </c>
      <c r="D2080" s="124">
        <v>42577</v>
      </c>
      <c r="E2080" s="198">
        <f>VLOOKUP(A2080,'Membership Details'!C:J,8,FALSE)</f>
        <v>42577</v>
      </c>
      <c r="F2080" s="198" t="b">
        <f t="shared" si="32"/>
        <v>1</v>
      </c>
      <c r="G2080">
        <v>550</v>
      </c>
      <c r="H2080" s="119"/>
      <c r="I2080" s="119"/>
      <c r="J2080" s="119"/>
      <c r="K2080" s="119"/>
      <c r="L2080" s="53"/>
      <c r="M2080" s="127"/>
    </row>
    <row r="2081" spans="1:13">
      <c r="A2081" s="118">
        <v>2260</v>
      </c>
      <c r="B2081" s="53" t="s">
        <v>158</v>
      </c>
      <c r="C2081" s="83">
        <v>2288</v>
      </c>
      <c r="D2081" s="124">
        <v>42577</v>
      </c>
      <c r="E2081" s="198">
        <f>VLOOKUP(A2081,'Membership Details'!C:J,8,FALSE)</f>
        <v>39172</v>
      </c>
      <c r="F2081" s="198" t="b">
        <f t="shared" si="32"/>
        <v>1</v>
      </c>
      <c r="G2081">
        <v>1446</v>
      </c>
      <c r="H2081" s="119"/>
      <c r="I2081" s="119"/>
      <c r="J2081" s="119"/>
      <c r="K2081" s="119"/>
      <c r="L2081" s="53"/>
      <c r="M2081" s="127"/>
    </row>
    <row r="2082" spans="1:13">
      <c r="A2082" s="118">
        <v>2261</v>
      </c>
      <c r="B2082" s="53" t="s">
        <v>158</v>
      </c>
      <c r="C2082" s="83">
        <v>2289</v>
      </c>
      <c r="D2082" s="124">
        <v>42577</v>
      </c>
      <c r="E2082" s="198">
        <f>VLOOKUP(A2082,'Membership Details'!C:J,8,FALSE)</f>
        <v>40866</v>
      </c>
      <c r="F2082" s="198" t="b">
        <f t="shared" si="32"/>
        <v>1</v>
      </c>
      <c r="G2082">
        <v>1250</v>
      </c>
      <c r="H2082" s="119"/>
      <c r="I2082" s="119"/>
      <c r="J2082" s="119"/>
      <c r="K2082" s="119"/>
      <c r="L2082" s="53"/>
      <c r="M2082" s="127"/>
    </row>
    <row r="2083" spans="1:13">
      <c r="A2083" s="118">
        <v>2262</v>
      </c>
      <c r="B2083" s="53" t="s">
        <v>158</v>
      </c>
      <c r="C2083" s="83">
        <v>2290</v>
      </c>
      <c r="D2083" s="124">
        <v>42577</v>
      </c>
      <c r="E2083" s="198">
        <f>VLOOKUP(A2083,'Membership Details'!C:J,8,FALSE)</f>
        <v>40896</v>
      </c>
      <c r="F2083" s="198" t="b">
        <f t="shared" si="32"/>
        <v>1</v>
      </c>
      <c r="G2083">
        <v>1639</v>
      </c>
      <c r="H2083" s="119"/>
      <c r="I2083" s="119"/>
      <c r="J2083" s="119"/>
      <c r="K2083" s="119"/>
      <c r="L2083" s="53"/>
      <c r="M2083" s="127"/>
    </row>
    <row r="2084" spans="1:13">
      <c r="A2084" s="118">
        <v>2263</v>
      </c>
      <c r="B2084" s="53" t="s">
        <v>158</v>
      </c>
      <c r="C2084" s="83">
        <v>2291</v>
      </c>
      <c r="D2084" s="124">
        <v>42577</v>
      </c>
      <c r="E2084" s="198">
        <f>VLOOKUP(A2084,'Membership Details'!C:J,8,FALSE)</f>
        <v>39172</v>
      </c>
      <c r="F2084" s="198" t="b">
        <f t="shared" si="32"/>
        <v>1</v>
      </c>
      <c r="G2084">
        <v>1177</v>
      </c>
      <c r="H2084" s="119"/>
      <c r="I2084" s="119"/>
      <c r="J2084" s="119"/>
      <c r="K2084" s="119"/>
      <c r="L2084" s="53"/>
      <c r="M2084" s="127"/>
    </row>
    <row r="2085" spans="1:13">
      <c r="A2085" s="118">
        <v>2264</v>
      </c>
      <c r="B2085" s="53" t="s">
        <v>158</v>
      </c>
      <c r="C2085" s="83">
        <v>2292</v>
      </c>
      <c r="D2085" s="124">
        <v>42577</v>
      </c>
      <c r="E2085" s="198">
        <f>VLOOKUP(A2085,'Membership Details'!C:J,8,FALSE)</f>
        <v>42430</v>
      </c>
      <c r="F2085" s="198" t="b">
        <f t="shared" si="32"/>
        <v>1</v>
      </c>
      <c r="G2085">
        <v>707</v>
      </c>
      <c r="H2085" s="119"/>
      <c r="I2085" s="119"/>
      <c r="J2085" s="119"/>
      <c r="K2085" s="119"/>
      <c r="L2085" s="53"/>
      <c r="M2085" s="127"/>
    </row>
    <row r="2086" spans="1:13">
      <c r="A2086" s="118">
        <v>2265</v>
      </c>
      <c r="B2086" s="53" t="s">
        <v>158</v>
      </c>
      <c r="C2086" s="83">
        <v>2293</v>
      </c>
      <c r="D2086" s="124">
        <v>42577</v>
      </c>
      <c r="E2086" s="198">
        <f>VLOOKUP(A2086,'Membership Details'!C:J,8,FALSE)</f>
        <v>42346</v>
      </c>
      <c r="F2086" s="198" t="b">
        <f t="shared" si="32"/>
        <v>1</v>
      </c>
      <c r="G2086">
        <v>2031</v>
      </c>
      <c r="H2086" s="119"/>
      <c r="I2086" s="119"/>
      <c r="J2086" s="119"/>
      <c r="K2086" s="119"/>
      <c r="L2086" s="53"/>
      <c r="M2086" s="127"/>
    </row>
    <row r="2087" spans="1:13">
      <c r="A2087" s="118">
        <v>2266</v>
      </c>
      <c r="B2087" s="53" t="s">
        <v>158</v>
      </c>
      <c r="C2087" s="83">
        <v>2294</v>
      </c>
      <c r="D2087" s="124">
        <v>42577</v>
      </c>
      <c r="E2087" s="198">
        <f>VLOOKUP(A2087,'Membership Details'!C:J,8,FALSE)</f>
        <v>42346</v>
      </c>
      <c r="F2087" s="198" t="b">
        <f t="shared" si="32"/>
        <v>1</v>
      </c>
      <c r="G2087">
        <v>2046</v>
      </c>
      <c r="H2087" s="119"/>
      <c r="I2087" s="119"/>
      <c r="J2087" s="119"/>
      <c r="K2087" s="119"/>
      <c r="L2087" s="53"/>
      <c r="M2087" s="127"/>
    </row>
    <row r="2088" spans="1:13">
      <c r="A2088" s="118">
        <v>2267</v>
      </c>
      <c r="B2088" s="53" t="s">
        <v>158</v>
      </c>
      <c r="C2088" s="83">
        <v>2295</v>
      </c>
      <c r="D2088" s="124">
        <v>42577</v>
      </c>
      <c r="E2088" s="198">
        <f>VLOOKUP(A2088,'Membership Details'!C:J,8,FALSE)</f>
        <v>42361</v>
      </c>
      <c r="F2088" s="198" t="b">
        <f t="shared" si="32"/>
        <v>1</v>
      </c>
      <c r="G2088">
        <v>1538</v>
      </c>
      <c r="H2088" s="119"/>
      <c r="I2088" s="119"/>
      <c r="J2088" s="119"/>
      <c r="K2088" s="119"/>
      <c r="L2088" s="53"/>
      <c r="M2088" s="127"/>
    </row>
    <row r="2089" spans="1:13">
      <c r="A2089" s="118">
        <v>2268</v>
      </c>
      <c r="B2089" s="53" t="s">
        <v>158</v>
      </c>
      <c r="C2089" s="83">
        <v>2296</v>
      </c>
      <c r="D2089" s="124">
        <v>42577</v>
      </c>
      <c r="E2089" s="198">
        <f>VLOOKUP(A2089,'Membership Details'!C:J,8,FALSE)</f>
        <v>42360</v>
      </c>
      <c r="F2089" s="198" t="b">
        <f t="shared" si="32"/>
        <v>1</v>
      </c>
      <c r="G2089">
        <v>1179</v>
      </c>
      <c r="H2089" s="119"/>
      <c r="I2089" s="119"/>
      <c r="J2089" s="119"/>
      <c r="K2089" s="119"/>
      <c r="L2089" s="53"/>
      <c r="M2089" s="127"/>
    </row>
    <row r="2090" spans="1:13">
      <c r="A2090" s="118">
        <v>2269</v>
      </c>
      <c r="B2090" s="53" t="s">
        <v>158</v>
      </c>
      <c r="C2090" s="83">
        <v>2297</v>
      </c>
      <c r="D2090" s="124">
        <v>42577</v>
      </c>
      <c r="E2090" s="198">
        <f>VLOOKUP(A2090,'Membership Details'!C:J,8,FALSE)</f>
        <v>42577</v>
      </c>
      <c r="F2090" s="198" t="b">
        <f t="shared" si="32"/>
        <v>1</v>
      </c>
      <c r="G2090">
        <v>131</v>
      </c>
      <c r="H2090" s="119"/>
      <c r="I2090" s="119"/>
      <c r="J2090" s="119"/>
      <c r="K2090" s="119"/>
      <c r="L2090" s="53"/>
      <c r="M2090" s="127"/>
    </row>
    <row r="2091" spans="1:13">
      <c r="A2091" s="118">
        <v>2270</v>
      </c>
      <c r="B2091" s="53" t="s">
        <v>158</v>
      </c>
      <c r="C2091" s="83">
        <v>2298</v>
      </c>
      <c r="D2091" s="124">
        <v>42577</v>
      </c>
      <c r="E2091" s="198">
        <f>VLOOKUP(A2091,'Membership Details'!C:J,8,FALSE)</f>
        <v>42332</v>
      </c>
      <c r="F2091" s="198" t="b">
        <f t="shared" si="32"/>
        <v>1</v>
      </c>
      <c r="G2091">
        <v>150</v>
      </c>
      <c r="H2091" s="119"/>
      <c r="I2091" s="119"/>
      <c r="J2091" s="119"/>
      <c r="K2091" s="119"/>
      <c r="L2091" s="53"/>
      <c r="M2091" s="127"/>
    </row>
    <row r="2092" spans="1:13">
      <c r="A2092" s="118">
        <v>2271</v>
      </c>
      <c r="B2092" s="53" t="s">
        <v>158</v>
      </c>
      <c r="C2092" s="83">
        <v>2299</v>
      </c>
      <c r="D2092" s="124">
        <v>42577</v>
      </c>
      <c r="E2092" s="198">
        <f>VLOOKUP(A2092,'Membership Details'!C:J,8,FALSE)</f>
        <v>42577</v>
      </c>
      <c r="F2092" s="198" t="b">
        <f t="shared" si="32"/>
        <v>1</v>
      </c>
      <c r="G2092">
        <v>144</v>
      </c>
      <c r="H2092" s="119"/>
      <c r="I2092" s="119"/>
      <c r="J2092" s="119"/>
      <c r="K2092" s="119"/>
      <c r="L2092" s="53"/>
      <c r="M2092" s="127"/>
    </row>
    <row r="2093" spans="1:13">
      <c r="A2093" s="118">
        <v>2272</v>
      </c>
      <c r="B2093" s="53" t="s">
        <v>158</v>
      </c>
      <c r="C2093" s="83">
        <v>2300</v>
      </c>
      <c r="D2093" s="124">
        <v>42577</v>
      </c>
      <c r="E2093" s="198">
        <f>VLOOKUP(A2093,'Membership Details'!C:J,8,FALSE)</f>
        <v>42577</v>
      </c>
      <c r="F2093" s="198" t="b">
        <f t="shared" si="32"/>
        <v>1</v>
      </c>
      <c r="G2093">
        <v>655</v>
      </c>
      <c r="H2093" s="119"/>
      <c r="I2093" s="119"/>
      <c r="J2093" s="119"/>
      <c r="K2093" s="119"/>
      <c r="L2093" s="53"/>
      <c r="M2093" s="127"/>
    </row>
    <row r="2094" spans="1:13">
      <c r="A2094" s="118">
        <v>2273</v>
      </c>
      <c r="B2094" s="53" t="s">
        <v>158</v>
      </c>
      <c r="C2094" s="83">
        <v>2301</v>
      </c>
      <c r="D2094" s="124">
        <v>42577</v>
      </c>
      <c r="E2094" s="198">
        <f>VLOOKUP(A2094,'Membership Details'!C:J,8,FALSE)</f>
        <v>42577</v>
      </c>
      <c r="F2094" s="198" t="b">
        <f t="shared" si="32"/>
        <v>1</v>
      </c>
      <c r="G2094">
        <v>1</v>
      </c>
      <c r="H2094" s="119"/>
      <c r="I2094" s="119"/>
      <c r="J2094" s="119"/>
      <c r="K2094" s="119"/>
      <c r="L2094" s="53"/>
      <c r="M2094" s="127"/>
    </row>
    <row r="2095" spans="1:13">
      <c r="A2095" s="118">
        <v>2274</v>
      </c>
      <c r="B2095" s="53" t="s">
        <v>158</v>
      </c>
      <c r="C2095" s="83">
        <v>2302</v>
      </c>
      <c r="D2095" s="124">
        <v>42577</v>
      </c>
      <c r="E2095" s="198">
        <f>VLOOKUP(A2095,'Membership Details'!C:J,8,FALSE)</f>
        <v>39707</v>
      </c>
      <c r="F2095" s="198" t="b">
        <f t="shared" si="32"/>
        <v>1</v>
      </c>
      <c r="G2095">
        <v>1264</v>
      </c>
      <c r="H2095" s="119"/>
      <c r="I2095" s="119"/>
      <c r="J2095" s="119"/>
      <c r="K2095" s="119"/>
      <c r="L2095" s="53"/>
      <c r="M2095" s="127"/>
    </row>
    <row r="2096" spans="1:13">
      <c r="A2096" s="118">
        <v>2275</v>
      </c>
      <c r="B2096" s="53" t="s">
        <v>158</v>
      </c>
      <c r="C2096" s="83">
        <v>2303</v>
      </c>
      <c r="D2096" s="124">
        <v>42577</v>
      </c>
      <c r="E2096" s="198">
        <f>VLOOKUP(A2096,'Membership Details'!C:J,8,FALSE)</f>
        <v>41547</v>
      </c>
      <c r="F2096" s="198" t="b">
        <f t="shared" si="32"/>
        <v>1</v>
      </c>
      <c r="G2096">
        <v>11676</v>
      </c>
      <c r="H2096" s="119"/>
      <c r="I2096" s="119"/>
      <c r="J2096" s="119"/>
      <c r="K2096" s="119"/>
      <c r="L2096" s="53"/>
      <c r="M2096" s="127"/>
    </row>
    <row r="2097" spans="1:13">
      <c r="A2097" s="118">
        <v>2276</v>
      </c>
      <c r="B2097" s="53" t="s">
        <v>158</v>
      </c>
      <c r="C2097" s="83">
        <v>2304</v>
      </c>
      <c r="D2097" s="124">
        <v>42577</v>
      </c>
      <c r="E2097" s="198">
        <f>VLOOKUP(A2097,'Membership Details'!C:J,8,FALSE)</f>
        <v>39707</v>
      </c>
      <c r="F2097" s="198" t="b">
        <f t="shared" si="32"/>
        <v>1</v>
      </c>
      <c r="G2097">
        <v>3093</v>
      </c>
      <c r="H2097" s="119"/>
      <c r="I2097" s="119"/>
      <c r="J2097" s="119"/>
      <c r="K2097" s="119"/>
      <c r="L2097" s="53"/>
      <c r="M2097" s="127"/>
    </row>
    <row r="2098" spans="1:13">
      <c r="A2098" s="118">
        <v>2277</v>
      </c>
      <c r="B2098" s="53" t="s">
        <v>158</v>
      </c>
      <c r="C2098" s="83">
        <v>2305</v>
      </c>
      <c r="D2098" s="124">
        <v>42577</v>
      </c>
      <c r="E2098" s="198">
        <f>VLOOKUP(A2098,'Membership Details'!C:J,8,FALSE)</f>
        <v>42553</v>
      </c>
      <c r="F2098" s="198" t="b">
        <f t="shared" si="32"/>
        <v>1</v>
      </c>
      <c r="G2098">
        <v>696</v>
      </c>
      <c r="H2098" s="119"/>
      <c r="I2098" s="119"/>
      <c r="J2098" s="119"/>
      <c r="K2098" s="119"/>
      <c r="L2098" s="53"/>
      <c r="M2098" s="127"/>
    </row>
    <row r="2099" spans="1:13">
      <c r="A2099" s="118">
        <v>2278</v>
      </c>
      <c r="B2099" s="53" t="s">
        <v>158</v>
      </c>
      <c r="C2099" s="83">
        <v>2306</v>
      </c>
      <c r="D2099" s="124">
        <v>42577</v>
      </c>
      <c r="E2099" s="198">
        <f>VLOOKUP(A2099,'Membership Details'!C:J,8,FALSE)</f>
        <v>39707</v>
      </c>
      <c r="F2099" s="198" t="b">
        <f t="shared" si="32"/>
        <v>1</v>
      </c>
      <c r="G2099">
        <v>653</v>
      </c>
      <c r="H2099" s="119"/>
      <c r="I2099" s="119"/>
      <c r="J2099" s="119"/>
      <c r="K2099" s="119"/>
      <c r="L2099" s="53"/>
      <c r="M2099" s="127"/>
    </row>
    <row r="2100" spans="1:13">
      <c r="A2100" s="118">
        <v>2279</v>
      </c>
      <c r="B2100" s="53" t="s">
        <v>158</v>
      </c>
      <c r="C2100" s="83">
        <v>2307</v>
      </c>
      <c r="D2100" s="124">
        <v>42578</v>
      </c>
      <c r="E2100" s="198">
        <f>VLOOKUP(A2100,'Membership Details'!C:J,8,FALSE)</f>
        <v>39099</v>
      </c>
      <c r="F2100" s="198" t="b">
        <f t="shared" si="32"/>
        <v>1</v>
      </c>
      <c r="G2100">
        <v>2154</v>
      </c>
      <c r="H2100" s="119"/>
      <c r="I2100" s="119"/>
      <c r="J2100" s="119"/>
      <c r="K2100" s="119"/>
      <c r="L2100" s="53"/>
      <c r="M2100" s="127"/>
    </row>
    <row r="2101" spans="1:13">
      <c r="A2101" s="118">
        <v>2280</v>
      </c>
      <c r="B2101" s="53" t="s">
        <v>158</v>
      </c>
      <c r="C2101" s="83">
        <v>2308</v>
      </c>
      <c r="D2101" s="124">
        <v>42590</v>
      </c>
      <c r="E2101" s="198">
        <f>VLOOKUP(A2101,'Membership Details'!C:J,8,FALSE)</f>
        <v>39707</v>
      </c>
      <c r="F2101" s="198" t="b">
        <f t="shared" si="32"/>
        <v>1</v>
      </c>
      <c r="G2101">
        <v>755</v>
      </c>
      <c r="H2101" s="119"/>
      <c r="I2101" s="119"/>
      <c r="J2101" s="119"/>
      <c r="K2101" s="119"/>
      <c r="L2101" s="53"/>
      <c r="M2101" s="127"/>
    </row>
    <row r="2102" spans="1:13">
      <c r="A2102" s="118">
        <v>2281</v>
      </c>
      <c r="B2102" s="53" t="s">
        <v>158</v>
      </c>
      <c r="C2102" s="83">
        <v>2309</v>
      </c>
      <c r="D2102" s="124">
        <v>42590</v>
      </c>
      <c r="E2102" s="198">
        <f>VLOOKUP(A2102,'Membership Details'!C:J,8,FALSE)</f>
        <v>42352</v>
      </c>
      <c r="F2102" s="198" t="b">
        <f t="shared" si="32"/>
        <v>1</v>
      </c>
      <c r="G2102">
        <v>1140</v>
      </c>
      <c r="H2102" s="119"/>
      <c r="I2102" s="119"/>
      <c r="J2102" s="119"/>
      <c r="K2102" s="119"/>
      <c r="L2102" s="53"/>
      <c r="M2102" s="127"/>
    </row>
    <row r="2103" spans="1:13">
      <c r="A2103" s="118">
        <v>2282</v>
      </c>
      <c r="B2103" s="53" t="s">
        <v>158</v>
      </c>
      <c r="C2103" s="83">
        <v>2310</v>
      </c>
      <c r="D2103" s="124">
        <v>42590</v>
      </c>
      <c r="E2103" s="198">
        <f>VLOOKUP(A2103,'Membership Details'!C:J,8,FALSE)</f>
        <v>42352</v>
      </c>
      <c r="F2103" s="198" t="b">
        <f t="shared" si="32"/>
        <v>1</v>
      </c>
      <c r="G2103">
        <v>1140</v>
      </c>
      <c r="H2103" s="119"/>
      <c r="I2103" s="119"/>
      <c r="J2103" s="119"/>
      <c r="K2103" s="119"/>
      <c r="L2103" s="53"/>
      <c r="M2103" s="127"/>
    </row>
    <row r="2104" spans="1:13">
      <c r="A2104" s="118">
        <v>2283</v>
      </c>
      <c r="B2104" s="53" t="s">
        <v>158</v>
      </c>
      <c r="C2104" s="83">
        <v>2311</v>
      </c>
      <c r="D2104" s="124">
        <v>42590</v>
      </c>
      <c r="E2104" s="198">
        <f>VLOOKUP(A2104,'Membership Details'!C:J,8,FALSE)</f>
        <v>39707</v>
      </c>
      <c r="F2104" s="198" t="b">
        <f t="shared" si="32"/>
        <v>1</v>
      </c>
      <c r="G2104">
        <v>8427</v>
      </c>
      <c r="H2104" s="119"/>
      <c r="I2104" s="119"/>
      <c r="J2104" s="119"/>
      <c r="K2104" s="119"/>
      <c r="L2104" s="53"/>
      <c r="M2104" s="127"/>
    </row>
    <row r="2105" spans="1:13">
      <c r="A2105" s="118">
        <v>2284</v>
      </c>
      <c r="B2105" s="53" t="s">
        <v>158</v>
      </c>
      <c r="C2105" s="83">
        <v>2312</v>
      </c>
      <c r="D2105" s="126" t="s">
        <v>6113</v>
      </c>
      <c r="E2105" s="198">
        <f>VLOOKUP(A2105,'Membership Details'!C:J,8,FALSE)</f>
        <v>36982</v>
      </c>
      <c r="F2105" s="198" t="b">
        <f t="shared" si="32"/>
        <v>1</v>
      </c>
      <c r="G2105">
        <v>290</v>
      </c>
      <c r="H2105" s="119"/>
      <c r="I2105" s="119"/>
      <c r="J2105" s="119"/>
      <c r="K2105" s="119"/>
      <c r="L2105" s="53"/>
      <c r="M2105" s="127"/>
    </row>
    <row r="2106" spans="1:13">
      <c r="A2106" s="118">
        <v>3451</v>
      </c>
      <c r="B2106" s="53" t="s">
        <v>158</v>
      </c>
      <c r="C2106" s="83">
        <v>2313</v>
      </c>
      <c r="D2106" s="126" t="s">
        <v>6114</v>
      </c>
      <c r="E2106" s="198">
        <f>VLOOKUP(A2106,'Membership Details'!C:J,8,FALSE)</f>
        <v>44468</v>
      </c>
      <c r="F2106" s="198" t="b">
        <f t="shared" si="32"/>
        <v>1</v>
      </c>
      <c r="G2106">
        <v>779</v>
      </c>
      <c r="H2106" s="119"/>
      <c r="I2106" s="119"/>
      <c r="J2106" s="119"/>
      <c r="K2106" s="119"/>
      <c r="L2106" s="53"/>
      <c r="M2106" s="127"/>
    </row>
    <row r="2107" spans="1:13">
      <c r="A2107" s="118">
        <v>2461</v>
      </c>
      <c r="B2107" s="53" t="s">
        <v>158</v>
      </c>
      <c r="C2107" s="83">
        <v>2314</v>
      </c>
      <c r="D2107" s="126" t="s">
        <v>6115</v>
      </c>
      <c r="E2107" s="198">
        <f>VLOOKUP(A2107,'Membership Details'!C:J,8,FALSE)</f>
        <v>42628</v>
      </c>
      <c r="F2107" s="198" t="b">
        <f t="shared" si="32"/>
        <v>1</v>
      </c>
      <c r="G2107">
        <v>4577</v>
      </c>
      <c r="H2107" s="119"/>
      <c r="I2107" s="119"/>
      <c r="J2107" s="119"/>
      <c r="K2107" s="119"/>
      <c r="L2107" s="53"/>
      <c r="M2107" s="127"/>
    </row>
    <row r="2108" spans="1:13">
      <c r="A2108" s="118">
        <v>2286</v>
      </c>
      <c r="B2108" s="53" t="s">
        <v>158</v>
      </c>
      <c r="C2108" s="83">
        <v>2315</v>
      </c>
      <c r="D2108" s="124">
        <v>42644</v>
      </c>
      <c r="E2108" s="198">
        <f>VLOOKUP(A2108,'Membership Details'!C:J,8,FALSE)</f>
        <v>39081</v>
      </c>
      <c r="F2108" s="198" t="b">
        <f t="shared" si="32"/>
        <v>1</v>
      </c>
      <c r="G2108">
        <v>722</v>
      </c>
      <c r="H2108" s="119"/>
      <c r="I2108" s="119"/>
      <c r="J2108" s="119"/>
      <c r="K2108" s="119"/>
      <c r="L2108" s="53"/>
      <c r="M2108" s="127"/>
    </row>
    <row r="2109" spans="1:13">
      <c r="A2109" s="118">
        <v>2287</v>
      </c>
      <c r="B2109" s="53" t="s">
        <v>158</v>
      </c>
      <c r="C2109" s="83">
        <v>2316</v>
      </c>
      <c r="D2109" s="124">
        <v>42644</v>
      </c>
      <c r="E2109" s="198">
        <f>VLOOKUP(A2109,'Membership Details'!C:J,8,FALSE)</f>
        <v>42331</v>
      </c>
      <c r="F2109" s="198" t="b">
        <f t="shared" si="32"/>
        <v>1</v>
      </c>
      <c r="G2109">
        <v>1179.5999999999999</v>
      </c>
      <c r="H2109" s="119"/>
      <c r="I2109" s="119"/>
      <c r="J2109" s="119"/>
      <c r="K2109" s="119"/>
      <c r="L2109" s="53"/>
      <c r="M2109" s="127"/>
    </row>
    <row r="2110" spans="1:13">
      <c r="A2110" s="118">
        <v>2288</v>
      </c>
      <c r="B2110" s="53" t="s">
        <v>158</v>
      </c>
      <c r="C2110" s="83">
        <v>2317</v>
      </c>
      <c r="D2110" s="124">
        <v>42644</v>
      </c>
      <c r="E2110" s="198">
        <f>VLOOKUP(A2110,'Membership Details'!C:J,8,FALSE)</f>
        <v>42331</v>
      </c>
      <c r="F2110" s="198" t="b">
        <f t="shared" si="32"/>
        <v>1</v>
      </c>
      <c r="G2110">
        <v>1196.8</v>
      </c>
      <c r="H2110" s="119"/>
      <c r="I2110" s="119"/>
      <c r="J2110" s="119"/>
      <c r="K2110" s="119"/>
      <c r="L2110" s="53"/>
      <c r="M2110" s="127"/>
    </row>
    <row r="2111" spans="1:13">
      <c r="A2111" s="118">
        <v>2289</v>
      </c>
      <c r="B2111" s="53" t="s">
        <v>158</v>
      </c>
      <c r="C2111" s="83">
        <v>2318</v>
      </c>
      <c r="D2111" s="124">
        <v>42644</v>
      </c>
      <c r="E2111" s="198">
        <f>VLOOKUP(A2111,'Membership Details'!C:J,8,FALSE)</f>
        <v>42331</v>
      </c>
      <c r="F2111" s="198" t="b">
        <f t="shared" si="32"/>
        <v>1</v>
      </c>
      <c r="G2111">
        <v>1207.5999999999999</v>
      </c>
      <c r="H2111" s="119"/>
      <c r="I2111" s="119"/>
      <c r="J2111" s="119"/>
      <c r="K2111" s="119"/>
      <c r="L2111" s="53"/>
      <c r="M2111" s="127"/>
    </row>
    <row r="2112" spans="1:13">
      <c r="A2112" s="118">
        <v>2290</v>
      </c>
      <c r="B2112" s="53" t="s">
        <v>158</v>
      </c>
      <c r="C2112" s="83">
        <v>2319</v>
      </c>
      <c r="D2112" s="124">
        <v>42644</v>
      </c>
      <c r="E2112" s="198">
        <f>VLOOKUP(A2112,'Membership Details'!C:J,8,FALSE)</f>
        <v>42331</v>
      </c>
      <c r="F2112" s="198" t="b">
        <f t="shared" si="32"/>
        <v>1</v>
      </c>
      <c r="G2112">
        <v>1207.5999999999999</v>
      </c>
      <c r="H2112" s="119"/>
      <c r="I2112" s="119"/>
      <c r="J2112" s="119"/>
      <c r="K2112" s="119"/>
      <c r="L2112" s="53"/>
      <c r="M2112" s="127"/>
    </row>
    <row r="2113" spans="1:13">
      <c r="A2113" s="118">
        <v>2291</v>
      </c>
      <c r="B2113" s="53" t="s">
        <v>158</v>
      </c>
      <c r="C2113" s="83">
        <v>2320</v>
      </c>
      <c r="D2113" s="124">
        <v>42644</v>
      </c>
      <c r="E2113" s="198">
        <f>VLOOKUP(A2113,'Membership Details'!C:J,8,FALSE)</f>
        <v>42331</v>
      </c>
      <c r="F2113" s="198" t="b">
        <f t="shared" si="32"/>
        <v>1</v>
      </c>
      <c r="G2113">
        <v>1109.8</v>
      </c>
      <c r="H2113" s="119"/>
      <c r="I2113" s="119"/>
      <c r="J2113" s="119"/>
      <c r="K2113" s="119"/>
      <c r="L2113" s="53"/>
      <c r="M2113" s="127"/>
    </row>
    <row r="2114" spans="1:13">
      <c r="A2114" s="118">
        <v>2292</v>
      </c>
      <c r="B2114" s="53" t="s">
        <v>158</v>
      </c>
      <c r="C2114" s="83">
        <v>2321</v>
      </c>
      <c r="D2114" s="124">
        <v>42644</v>
      </c>
      <c r="E2114" s="198">
        <f>VLOOKUP(A2114,'Membership Details'!C:J,8,FALSE)</f>
        <v>42331</v>
      </c>
      <c r="F2114" s="198" t="b">
        <f t="shared" si="32"/>
        <v>1</v>
      </c>
      <c r="G2114">
        <v>1174.5999999999999</v>
      </c>
      <c r="H2114" s="119"/>
      <c r="I2114" s="119"/>
      <c r="J2114" s="119"/>
      <c r="K2114" s="119"/>
      <c r="L2114" s="53"/>
      <c r="M2114" s="127"/>
    </row>
    <row r="2115" spans="1:13">
      <c r="A2115" s="118">
        <v>2293</v>
      </c>
      <c r="B2115" s="53" t="s">
        <v>158</v>
      </c>
      <c r="C2115" s="83">
        <v>2322</v>
      </c>
      <c r="D2115" s="124">
        <v>42644</v>
      </c>
      <c r="E2115" s="198">
        <f>VLOOKUP(A2115,'Membership Details'!C:J,8,FALSE)</f>
        <v>42331</v>
      </c>
      <c r="F2115" s="198" t="b">
        <f t="shared" ref="F2115:F2178" si="33">D2115&gt;=E2115</f>
        <v>1</v>
      </c>
      <c r="G2115">
        <v>1464.6</v>
      </c>
      <c r="H2115" s="119"/>
      <c r="I2115" s="119"/>
      <c r="J2115" s="119"/>
      <c r="K2115" s="119"/>
      <c r="L2115" s="53"/>
      <c r="M2115" s="127"/>
    </row>
    <row r="2116" spans="1:13">
      <c r="A2116" s="118">
        <v>2294</v>
      </c>
      <c r="B2116" s="53" t="s">
        <v>158</v>
      </c>
      <c r="C2116" s="83">
        <v>2323</v>
      </c>
      <c r="D2116" s="124">
        <v>42644</v>
      </c>
      <c r="E2116" s="198">
        <f>VLOOKUP(A2116,'Membership Details'!C:J,8,FALSE)</f>
        <v>42331</v>
      </c>
      <c r="F2116" s="198" t="b">
        <f t="shared" si="33"/>
        <v>1</v>
      </c>
      <c r="G2116">
        <v>236.6</v>
      </c>
      <c r="H2116" s="119"/>
      <c r="I2116" s="119"/>
      <c r="J2116" s="119"/>
      <c r="K2116" s="119"/>
      <c r="L2116" s="53"/>
      <c r="M2116" s="127"/>
    </row>
    <row r="2117" spans="1:13">
      <c r="A2117" s="118">
        <v>2295</v>
      </c>
      <c r="B2117" s="53" t="s">
        <v>158</v>
      </c>
      <c r="C2117" s="83">
        <v>2324</v>
      </c>
      <c r="D2117" s="124">
        <v>42644</v>
      </c>
      <c r="E2117" s="198">
        <f>VLOOKUP(A2117,'Membership Details'!C:J,8,FALSE)</f>
        <v>39707</v>
      </c>
      <c r="F2117" s="198" t="b">
        <f t="shared" si="33"/>
        <v>1</v>
      </c>
      <c r="G2117">
        <v>709</v>
      </c>
      <c r="H2117" s="119"/>
      <c r="I2117" s="119"/>
      <c r="J2117" s="119"/>
      <c r="K2117" s="119"/>
      <c r="L2117" s="53"/>
      <c r="M2117" s="127"/>
    </row>
    <row r="2118" spans="1:13">
      <c r="A2118" s="118">
        <v>2296</v>
      </c>
      <c r="B2118" s="53" t="s">
        <v>158</v>
      </c>
      <c r="C2118" s="83">
        <v>2325</v>
      </c>
      <c r="D2118" s="124">
        <v>42644</v>
      </c>
      <c r="E2118" s="198">
        <f>VLOOKUP(A2118,'Membership Details'!C:J,8,FALSE)</f>
        <v>39707</v>
      </c>
      <c r="F2118" s="198" t="b">
        <f t="shared" si="33"/>
        <v>1</v>
      </c>
      <c r="G2118">
        <v>798</v>
      </c>
      <c r="H2118" s="119"/>
      <c r="I2118" s="119"/>
      <c r="J2118" s="119"/>
      <c r="K2118" s="119"/>
      <c r="L2118" s="53"/>
      <c r="M2118" s="127"/>
    </row>
    <row r="2119" spans="1:13">
      <c r="A2119" s="118">
        <v>2297</v>
      </c>
      <c r="B2119" s="53" t="s">
        <v>158</v>
      </c>
      <c r="C2119" s="83">
        <v>2326</v>
      </c>
      <c r="D2119" s="124">
        <v>42644</v>
      </c>
      <c r="E2119" s="198">
        <f>VLOOKUP(A2119,'Membership Details'!C:J,8,FALSE)</f>
        <v>39707</v>
      </c>
      <c r="F2119" s="198" t="b">
        <f t="shared" si="33"/>
        <v>1</v>
      </c>
      <c r="G2119">
        <v>1130</v>
      </c>
      <c r="H2119" s="119"/>
      <c r="I2119" s="119"/>
      <c r="J2119" s="119"/>
      <c r="K2119" s="119"/>
      <c r="L2119" s="53"/>
      <c r="M2119" s="127"/>
    </row>
    <row r="2120" spans="1:13">
      <c r="A2120" s="118">
        <v>2298</v>
      </c>
      <c r="B2120" s="53" t="s">
        <v>158</v>
      </c>
      <c r="C2120" s="83">
        <v>2327</v>
      </c>
      <c r="D2120" s="124">
        <v>42644</v>
      </c>
      <c r="E2120" s="198">
        <f>VLOOKUP(A2120,'Membership Details'!C:J,8,FALSE)</f>
        <v>39707</v>
      </c>
      <c r="F2120" s="198" t="b">
        <f t="shared" si="33"/>
        <v>1</v>
      </c>
      <c r="G2120">
        <v>819</v>
      </c>
      <c r="H2120" s="119"/>
      <c r="I2120" s="119"/>
      <c r="J2120" s="119"/>
      <c r="K2120" s="119"/>
      <c r="L2120" s="53"/>
      <c r="M2120" s="127"/>
    </row>
    <row r="2121" spans="1:13">
      <c r="A2121" s="118">
        <v>2299</v>
      </c>
      <c r="B2121" s="53" t="s">
        <v>158</v>
      </c>
      <c r="C2121" s="83">
        <v>2328</v>
      </c>
      <c r="D2121" s="124">
        <v>42644</v>
      </c>
      <c r="E2121" s="198">
        <f>VLOOKUP(A2121,'Membership Details'!C:J,8,FALSE)</f>
        <v>42644</v>
      </c>
      <c r="F2121" s="198" t="b">
        <f t="shared" si="33"/>
        <v>1</v>
      </c>
      <c r="G2121">
        <v>179</v>
      </c>
      <c r="H2121" s="119"/>
      <c r="I2121" s="119"/>
      <c r="J2121" s="119"/>
      <c r="K2121" s="119"/>
      <c r="L2121" s="53"/>
      <c r="M2121" s="127"/>
    </row>
    <row r="2122" spans="1:13">
      <c r="A2122" s="118">
        <v>2300</v>
      </c>
      <c r="B2122" s="53" t="s">
        <v>158</v>
      </c>
      <c r="C2122" s="83">
        <v>2329</v>
      </c>
      <c r="D2122" s="124">
        <v>42644</v>
      </c>
      <c r="E2122" s="198">
        <f>VLOOKUP(A2122,'Membership Details'!C:J,8,FALSE)</f>
        <v>42644</v>
      </c>
      <c r="F2122" s="198" t="b">
        <f t="shared" si="33"/>
        <v>1</v>
      </c>
      <c r="G2122">
        <v>1015</v>
      </c>
      <c r="H2122" s="119"/>
      <c r="I2122" s="119"/>
      <c r="J2122" s="119"/>
      <c r="K2122" s="119"/>
      <c r="L2122" s="53"/>
      <c r="M2122" s="127"/>
    </row>
    <row r="2123" spans="1:13">
      <c r="A2123" s="118">
        <v>2301</v>
      </c>
      <c r="B2123" s="53" t="s">
        <v>158</v>
      </c>
      <c r="C2123" s="83">
        <v>2330</v>
      </c>
      <c r="D2123" s="124">
        <v>42644</v>
      </c>
      <c r="E2123" s="198">
        <f>VLOOKUP(A2123,'Membership Details'!C:J,8,FALSE)</f>
        <v>42332</v>
      </c>
      <c r="F2123" s="198" t="b">
        <f t="shared" si="33"/>
        <v>1</v>
      </c>
      <c r="G2123">
        <v>1196.8</v>
      </c>
      <c r="H2123" s="119"/>
      <c r="I2123" s="119"/>
      <c r="J2123" s="119"/>
      <c r="K2123" s="119"/>
      <c r="L2123" s="53"/>
      <c r="M2123" s="127"/>
    </row>
    <row r="2124" spans="1:13">
      <c r="A2124" s="118">
        <v>24</v>
      </c>
      <c r="B2124" s="53" t="s">
        <v>158</v>
      </c>
      <c r="C2124" s="83">
        <v>2331</v>
      </c>
      <c r="D2124" s="124">
        <v>42646</v>
      </c>
      <c r="E2124" s="198">
        <f>VLOOKUP(A2124,'Membership Details'!C:J,8,FALSE)</f>
        <v>40896</v>
      </c>
      <c r="F2124" s="198" t="b">
        <f t="shared" si="33"/>
        <v>1</v>
      </c>
      <c r="G2124">
        <v>1447.91</v>
      </c>
      <c r="H2124" s="119"/>
      <c r="I2124" s="119"/>
      <c r="J2124" s="119"/>
      <c r="K2124" s="119"/>
      <c r="L2124" s="53"/>
      <c r="M2124" s="127"/>
    </row>
    <row r="2125" spans="1:13">
      <c r="A2125" s="118">
        <v>730</v>
      </c>
      <c r="B2125" s="53" t="s">
        <v>158</v>
      </c>
      <c r="C2125" s="83">
        <v>2332</v>
      </c>
      <c r="D2125" s="124">
        <v>42655</v>
      </c>
      <c r="E2125" s="198">
        <f>VLOOKUP(A2125,'Membership Details'!C:J,8,FALSE)</f>
        <v>34912</v>
      </c>
      <c r="F2125" s="198" t="b">
        <f t="shared" si="33"/>
        <v>1</v>
      </c>
      <c r="G2125">
        <v>1119</v>
      </c>
      <c r="H2125" s="119"/>
      <c r="I2125" s="119"/>
      <c r="J2125" s="119"/>
      <c r="K2125" s="119"/>
      <c r="L2125" s="53"/>
      <c r="M2125" s="127"/>
    </row>
    <row r="2126" spans="1:13">
      <c r="A2126" s="118">
        <v>2303</v>
      </c>
      <c r="B2126" s="53" t="s">
        <v>158</v>
      </c>
      <c r="C2126" s="83">
        <v>2333</v>
      </c>
      <c r="D2126" s="124">
        <v>42662</v>
      </c>
      <c r="E2126" s="198">
        <f>VLOOKUP(A2126,'Membership Details'!C:J,8,FALSE)</f>
        <v>39707</v>
      </c>
      <c r="F2126" s="198" t="b">
        <f t="shared" si="33"/>
        <v>1</v>
      </c>
      <c r="G2126">
        <v>1458</v>
      </c>
      <c r="H2126" s="119"/>
      <c r="I2126" s="119"/>
      <c r="J2126" s="119"/>
      <c r="K2126" s="119"/>
      <c r="L2126" s="53"/>
      <c r="M2126" s="127"/>
    </row>
    <row r="2127" spans="1:13">
      <c r="A2127" s="118">
        <v>2304</v>
      </c>
      <c r="B2127" s="53" t="s">
        <v>158</v>
      </c>
      <c r="C2127" s="83">
        <v>2334</v>
      </c>
      <c r="D2127" s="124">
        <v>42667</v>
      </c>
      <c r="E2127" s="198">
        <f>VLOOKUP(A2127,'Membership Details'!C:J,8,FALSE)</f>
        <v>39081</v>
      </c>
      <c r="F2127" s="198" t="b">
        <f t="shared" si="33"/>
        <v>1</v>
      </c>
      <c r="G2127">
        <v>969</v>
      </c>
      <c r="H2127" s="119"/>
      <c r="I2127" s="119"/>
      <c r="J2127" s="119"/>
      <c r="K2127" s="119"/>
      <c r="L2127" s="53"/>
      <c r="M2127" s="127"/>
    </row>
    <row r="2128" spans="1:13">
      <c r="A2128" s="118">
        <v>2305</v>
      </c>
      <c r="B2128" s="53" t="s">
        <v>158</v>
      </c>
      <c r="C2128" s="83">
        <v>2335</v>
      </c>
      <c r="D2128" s="124">
        <v>42683</v>
      </c>
      <c r="E2128" s="198">
        <f>VLOOKUP(A2128,'Membership Details'!C:J,8,FALSE)</f>
        <v>39707</v>
      </c>
      <c r="F2128" s="198" t="b">
        <f t="shared" si="33"/>
        <v>1</v>
      </c>
      <c r="G2128">
        <v>3571</v>
      </c>
      <c r="H2128" s="119"/>
      <c r="I2128" s="119"/>
      <c r="J2128" s="119"/>
      <c r="K2128" s="119"/>
      <c r="L2128" s="53"/>
      <c r="M2128" s="127"/>
    </row>
    <row r="2129" spans="1:13">
      <c r="A2129" s="118">
        <v>2306</v>
      </c>
      <c r="B2129" s="53" t="s">
        <v>158</v>
      </c>
      <c r="C2129" s="83">
        <v>2336</v>
      </c>
      <c r="D2129" s="124">
        <v>42705</v>
      </c>
      <c r="E2129" s="198">
        <f>VLOOKUP(A2129,'Membership Details'!C:J,8,FALSE)</f>
        <v>39707</v>
      </c>
      <c r="F2129" s="198" t="b">
        <f t="shared" si="33"/>
        <v>1</v>
      </c>
      <c r="G2129">
        <v>685</v>
      </c>
      <c r="H2129" s="119"/>
      <c r="I2129" s="119"/>
      <c r="J2129" s="119"/>
      <c r="K2129" s="119"/>
      <c r="L2129" s="53"/>
      <c r="M2129" s="127"/>
    </row>
    <row r="2130" spans="1:13">
      <c r="A2130" s="118">
        <v>2307</v>
      </c>
      <c r="B2130" s="53" t="s">
        <v>158</v>
      </c>
      <c r="C2130" s="83">
        <v>2337</v>
      </c>
      <c r="D2130" s="124">
        <v>42706</v>
      </c>
      <c r="E2130" s="198">
        <f>VLOOKUP(A2130,'Membership Details'!C:J,8,FALSE)</f>
        <v>39707</v>
      </c>
      <c r="F2130" s="198" t="b">
        <f t="shared" si="33"/>
        <v>1</v>
      </c>
      <c r="G2130">
        <v>316</v>
      </c>
      <c r="H2130" s="119"/>
      <c r="I2130" s="119"/>
      <c r="J2130" s="119"/>
      <c r="K2130" s="119"/>
      <c r="L2130" s="53"/>
      <c r="M2130" s="127"/>
    </row>
    <row r="2131" spans="1:13">
      <c r="A2131" s="118">
        <v>2308</v>
      </c>
      <c r="B2131" s="53" t="s">
        <v>158</v>
      </c>
      <c r="C2131" s="83">
        <v>2338</v>
      </c>
      <c r="D2131" s="124">
        <v>42709</v>
      </c>
      <c r="E2131" s="198">
        <f>VLOOKUP(A2131,'Membership Details'!C:J,8,FALSE)</f>
        <v>39707</v>
      </c>
      <c r="F2131" s="198" t="b">
        <f t="shared" si="33"/>
        <v>1</v>
      </c>
      <c r="G2131">
        <v>228</v>
      </c>
      <c r="H2131" s="119"/>
      <c r="I2131" s="119"/>
      <c r="J2131" s="119"/>
      <c r="K2131" s="119"/>
      <c r="L2131" s="53"/>
      <c r="M2131" s="127"/>
    </row>
    <row r="2132" spans="1:13">
      <c r="A2132" s="118">
        <v>2309</v>
      </c>
      <c r="B2132" s="53" t="s">
        <v>158</v>
      </c>
      <c r="C2132" s="83">
        <v>2339</v>
      </c>
      <c r="D2132" s="124">
        <v>42709</v>
      </c>
      <c r="E2132" s="198">
        <f>VLOOKUP(A2132,'Membership Details'!C:J,8,FALSE)</f>
        <v>39707</v>
      </c>
      <c r="F2132" s="198" t="b">
        <f t="shared" si="33"/>
        <v>1</v>
      </c>
      <c r="G2132">
        <v>863</v>
      </c>
      <c r="H2132" s="119"/>
      <c r="I2132" s="119"/>
      <c r="J2132" s="119"/>
      <c r="K2132" s="119"/>
      <c r="L2132" s="53"/>
      <c r="M2132" s="127"/>
    </row>
    <row r="2133" spans="1:13">
      <c r="A2133" s="118">
        <v>2310</v>
      </c>
      <c r="B2133" s="53" t="s">
        <v>158</v>
      </c>
      <c r="C2133" s="83">
        <v>2340</v>
      </c>
      <c r="D2133" s="124">
        <v>42717</v>
      </c>
      <c r="E2133" s="198">
        <f>VLOOKUP(A2133,'Membership Details'!C:J,8,FALSE)</f>
        <v>39081</v>
      </c>
      <c r="F2133" s="198" t="b">
        <f t="shared" si="33"/>
        <v>1</v>
      </c>
      <c r="G2133">
        <v>101094</v>
      </c>
      <c r="H2133" s="119"/>
      <c r="I2133" s="119"/>
      <c r="J2133" s="119"/>
      <c r="K2133" s="119"/>
      <c r="L2133" s="53"/>
      <c r="M2133" s="127"/>
    </row>
    <row r="2134" spans="1:13">
      <c r="A2134" s="118">
        <v>2311</v>
      </c>
      <c r="B2134" s="53" t="s">
        <v>158</v>
      </c>
      <c r="C2134" s="83">
        <v>2341</v>
      </c>
      <c r="D2134" s="124">
        <v>42720</v>
      </c>
      <c r="E2134" s="198">
        <f>VLOOKUP(A2134,'Membership Details'!C:J,8,FALSE)</f>
        <v>39707</v>
      </c>
      <c r="F2134" s="198" t="b">
        <f t="shared" si="33"/>
        <v>1</v>
      </c>
      <c r="G2134">
        <v>1223</v>
      </c>
      <c r="H2134" s="119"/>
      <c r="I2134" s="119"/>
      <c r="J2134" s="119"/>
      <c r="K2134" s="119"/>
      <c r="L2134" s="53"/>
      <c r="M2134" s="127"/>
    </row>
    <row r="2135" spans="1:13">
      <c r="A2135" s="118">
        <v>2312</v>
      </c>
      <c r="B2135" s="53" t="s">
        <v>158</v>
      </c>
      <c r="C2135" s="83">
        <v>2342</v>
      </c>
      <c r="D2135" s="124">
        <v>42773</v>
      </c>
      <c r="E2135" s="198">
        <f>VLOOKUP(A2135,'Membership Details'!C:J,8,FALSE)</f>
        <v>34912</v>
      </c>
      <c r="F2135" s="198" t="b">
        <f t="shared" si="33"/>
        <v>1</v>
      </c>
      <c r="G2135">
        <v>369</v>
      </c>
      <c r="H2135" s="119"/>
      <c r="I2135" s="119"/>
      <c r="J2135" s="119"/>
      <c r="K2135" s="119"/>
      <c r="L2135" s="53"/>
      <c r="M2135" s="127"/>
    </row>
    <row r="2136" spans="1:13">
      <c r="A2136" s="118">
        <v>2313</v>
      </c>
      <c r="B2136" s="53" t="s">
        <v>158</v>
      </c>
      <c r="C2136" s="83">
        <v>2343</v>
      </c>
      <c r="D2136" s="124">
        <v>42793</v>
      </c>
      <c r="E2136" s="198">
        <f>VLOOKUP(A2136,'Membership Details'!C:J,8,FALSE)</f>
        <v>39707</v>
      </c>
      <c r="F2136" s="198" t="b">
        <f t="shared" si="33"/>
        <v>1</v>
      </c>
      <c r="G2136">
        <v>721</v>
      </c>
      <c r="H2136" s="119"/>
      <c r="I2136" s="119"/>
      <c r="J2136" s="119"/>
      <c r="K2136" s="119"/>
      <c r="L2136" s="53"/>
      <c r="M2136" s="127"/>
    </row>
    <row r="2137" spans="1:13">
      <c r="A2137" s="118">
        <v>2314</v>
      </c>
      <c r="B2137" s="53" t="s">
        <v>158</v>
      </c>
      <c r="C2137" s="83">
        <v>2344</v>
      </c>
      <c r="D2137" s="124">
        <v>42802</v>
      </c>
      <c r="E2137" s="198">
        <f>VLOOKUP(A2137,'Membership Details'!C:J,8,FALSE)</f>
        <v>39707</v>
      </c>
      <c r="F2137" s="198" t="b">
        <f t="shared" si="33"/>
        <v>1</v>
      </c>
      <c r="G2137">
        <v>1374</v>
      </c>
      <c r="H2137" s="119"/>
      <c r="I2137" s="119"/>
      <c r="J2137" s="119"/>
      <c r="K2137" s="119"/>
      <c r="L2137" s="53"/>
      <c r="M2137" s="127"/>
    </row>
    <row r="2138" spans="1:13">
      <c r="A2138" s="118">
        <v>2315</v>
      </c>
      <c r="B2138" s="53" t="s">
        <v>158</v>
      </c>
      <c r="C2138" s="83">
        <v>2345</v>
      </c>
      <c r="D2138" s="124">
        <v>42808</v>
      </c>
      <c r="E2138" s="198">
        <f>VLOOKUP(A2138,'Membership Details'!C:J,8,FALSE)</f>
        <v>39707</v>
      </c>
      <c r="F2138" s="198" t="b">
        <f t="shared" si="33"/>
        <v>1</v>
      </c>
      <c r="G2138">
        <v>1886</v>
      </c>
      <c r="H2138" s="119"/>
      <c r="I2138" s="119"/>
      <c r="J2138" s="119"/>
      <c r="K2138" s="119"/>
      <c r="L2138" s="53"/>
      <c r="M2138" s="127"/>
    </row>
    <row r="2139" spans="1:13">
      <c r="A2139" s="118">
        <v>2316</v>
      </c>
      <c r="B2139" s="53" t="s">
        <v>158</v>
      </c>
      <c r="C2139" s="83">
        <v>2346</v>
      </c>
      <c r="D2139" s="124">
        <v>42815</v>
      </c>
      <c r="E2139" s="198">
        <f>VLOOKUP(A2139,'Membership Details'!C:J,8,FALSE)</f>
        <v>42331</v>
      </c>
      <c r="F2139" s="198" t="b">
        <f t="shared" si="33"/>
        <v>1</v>
      </c>
      <c r="G2139">
        <v>9749</v>
      </c>
      <c r="H2139" s="119"/>
      <c r="I2139" s="119"/>
      <c r="J2139" s="119"/>
      <c r="K2139" s="119"/>
      <c r="L2139" s="53"/>
      <c r="M2139" s="127"/>
    </row>
    <row r="2140" spans="1:13">
      <c r="A2140" s="118">
        <v>2317</v>
      </c>
      <c r="B2140" s="53" t="s">
        <v>158</v>
      </c>
      <c r="C2140" s="83">
        <v>2347</v>
      </c>
      <c r="D2140" s="124">
        <v>42815</v>
      </c>
      <c r="E2140" s="198">
        <f>VLOOKUP(A2140,'Membership Details'!C:J,8,FALSE)</f>
        <v>37986</v>
      </c>
      <c r="F2140" s="198" t="b">
        <f t="shared" si="33"/>
        <v>1</v>
      </c>
      <c r="G2140">
        <v>339</v>
      </c>
      <c r="H2140" s="119"/>
      <c r="I2140" s="119"/>
      <c r="J2140" s="119"/>
      <c r="K2140" s="119"/>
      <c r="L2140" s="53"/>
      <c r="M2140" s="127"/>
    </row>
    <row r="2141" spans="1:13">
      <c r="A2141" s="118">
        <v>2318</v>
      </c>
      <c r="B2141" s="53" t="s">
        <v>158</v>
      </c>
      <c r="C2141" s="83">
        <v>2348</v>
      </c>
      <c r="D2141" s="124">
        <v>42825</v>
      </c>
      <c r="E2141" s="198">
        <f>VLOOKUP(A2141,'Membership Details'!C:J,8,FALSE)</f>
        <v>39707</v>
      </c>
      <c r="F2141" s="198" t="b">
        <f t="shared" si="33"/>
        <v>1</v>
      </c>
      <c r="G2141">
        <v>14473</v>
      </c>
      <c r="H2141" s="119"/>
      <c r="I2141" s="119"/>
      <c r="J2141" s="119"/>
      <c r="K2141" s="119"/>
      <c r="L2141" s="53"/>
      <c r="M2141" s="127"/>
    </row>
    <row r="2142" spans="1:13">
      <c r="A2142" s="118">
        <v>2319</v>
      </c>
      <c r="B2142" s="53" t="s">
        <v>158</v>
      </c>
      <c r="C2142" s="83">
        <v>2349</v>
      </c>
      <c r="D2142" s="124">
        <v>42846</v>
      </c>
      <c r="E2142" s="198">
        <f>VLOOKUP(A2142,'Membership Details'!C:J,8,FALSE)</f>
        <v>37652</v>
      </c>
      <c r="F2142" s="198" t="b">
        <f t="shared" si="33"/>
        <v>1</v>
      </c>
      <c r="G2142">
        <v>283</v>
      </c>
      <c r="H2142" s="119"/>
      <c r="I2142" s="119"/>
      <c r="J2142" s="119"/>
      <c r="K2142" s="119"/>
      <c r="L2142" s="53"/>
      <c r="M2142" s="127"/>
    </row>
    <row r="2143" spans="1:13">
      <c r="A2143" s="118">
        <v>2320</v>
      </c>
      <c r="B2143" s="53" t="s">
        <v>158</v>
      </c>
      <c r="C2143" s="83">
        <v>2350</v>
      </c>
      <c r="D2143" s="124">
        <v>42853</v>
      </c>
      <c r="E2143" s="198">
        <f>VLOOKUP(A2143,'Membership Details'!C:J,8,FALSE)</f>
        <v>36982</v>
      </c>
      <c r="F2143" s="198" t="b">
        <f t="shared" si="33"/>
        <v>1</v>
      </c>
      <c r="G2143">
        <v>49</v>
      </c>
      <c r="H2143" s="119"/>
      <c r="I2143" s="119"/>
      <c r="J2143" s="119"/>
      <c r="K2143" s="119"/>
      <c r="L2143" s="53"/>
      <c r="M2143" s="127"/>
    </row>
    <row r="2144" spans="1:13">
      <c r="A2144" s="118">
        <v>3261</v>
      </c>
      <c r="B2144" s="53" t="s">
        <v>158</v>
      </c>
      <c r="C2144" s="83">
        <v>2351</v>
      </c>
      <c r="D2144" s="124">
        <v>42853</v>
      </c>
      <c r="E2144" s="198">
        <f>VLOOKUP(A2144,'Membership Details'!C:J,8,FALSE)</f>
        <v>40932</v>
      </c>
      <c r="F2144" s="198" t="b">
        <f t="shared" si="33"/>
        <v>1</v>
      </c>
      <c r="G2144">
        <v>1140</v>
      </c>
      <c r="H2144" s="119"/>
      <c r="I2144" s="119"/>
      <c r="J2144" s="119"/>
      <c r="K2144" s="119"/>
      <c r="L2144" s="53"/>
      <c r="M2144" s="127"/>
    </row>
    <row r="2145" spans="1:13">
      <c r="A2145" s="118">
        <v>2322</v>
      </c>
      <c r="B2145" s="53" t="s">
        <v>158</v>
      </c>
      <c r="C2145" s="83">
        <v>2352</v>
      </c>
      <c r="D2145" s="124">
        <v>42871</v>
      </c>
      <c r="E2145" s="198">
        <f>VLOOKUP(A2145,'Membership Details'!C:J,8,FALSE)</f>
        <v>41496</v>
      </c>
      <c r="F2145" s="198" t="b">
        <f t="shared" si="33"/>
        <v>1</v>
      </c>
      <c r="G2145">
        <v>157</v>
      </c>
      <c r="H2145" s="119"/>
      <c r="I2145" s="119"/>
      <c r="J2145" s="119"/>
      <c r="K2145" s="119"/>
      <c r="L2145" s="53"/>
      <c r="M2145" s="127"/>
    </row>
    <row r="2146" spans="1:13">
      <c r="A2146" s="118">
        <v>2324</v>
      </c>
      <c r="B2146" s="53" t="s">
        <v>158</v>
      </c>
      <c r="C2146" s="83">
        <v>2354</v>
      </c>
      <c r="D2146" s="124">
        <v>42894</v>
      </c>
      <c r="E2146" s="198">
        <f>VLOOKUP(A2146,'Membership Details'!C:J,8,FALSE)</f>
        <v>39707</v>
      </c>
      <c r="F2146" s="198" t="b">
        <f t="shared" si="33"/>
        <v>1</v>
      </c>
      <c r="G2146">
        <v>1481</v>
      </c>
      <c r="H2146" s="119"/>
      <c r="I2146" s="119"/>
      <c r="J2146" s="119"/>
      <c r="K2146" s="119"/>
      <c r="L2146" s="53"/>
      <c r="M2146" s="127"/>
    </row>
    <row r="2147" spans="1:13">
      <c r="A2147" s="118">
        <v>2325</v>
      </c>
      <c r="B2147" s="53" t="s">
        <v>158</v>
      </c>
      <c r="C2147" s="83">
        <v>2355</v>
      </c>
      <c r="D2147" s="124">
        <v>42900</v>
      </c>
      <c r="E2147" s="198">
        <f>VLOOKUP(A2147,'Membership Details'!C:J,8,FALSE)</f>
        <v>39707</v>
      </c>
      <c r="F2147" s="198" t="b">
        <f t="shared" si="33"/>
        <v>1</v>
      </c>
      <c r="G2147">
        <v>1826</v>
      </c>
      <c r="H2147" s="119"/>
      <c r="I2147" s="119"/>
      <c r="J2147" s="119"/>
      <c r="K2147" s="119"/>
      <c r="L2147" s="53"/>
      <c r="M2147" s="127"/>
    </row>
    <row r="2148" spans="1:13">
      <c r="A2148" s="118">
        <v>2326</v>
      </c>
      <c r="B2148" s="53" t="s">
        <v>158</v>
      </c>
      <c r="C2148" s="83">
        <v>2356</v>
      </c>
      <c r="D2148" s="124">
        <v>42900</v>
      </c>
      <c r="E2148" s="198">
        <f>VLOOKUP(A2148,'Membership Details'!C:J,8,FALSE)</f>
        <v>39707</v>
      </c>
      <c r="F2148" s="198" t="b">
        <f t="shared" si="33"/>
        <v>1</v>
      </c>
      <c r="G2148">
        <v>1826</v>
      </c>
      <c r="H2148" s="119"/>
      <c r="I2148" s="119"/>
      <c r="J2148" s="119"/>
      <c r="K2148" s="119"/>
      <c r="L2148" s="53"/>
      <c r="M2148" s="127"/>
    </row>
    <row r="2149" spans="1:13">
      <c r="A2149" s="118">
        <v>2327</v>
      </c>
      <c r="B2149" s="53" t="s">
        <v>158</v>
      </c>
      <c r="C2149" s="83">
        <v>2357</v>
      </c>
      <c r="D2149" s="124">
        <v>42902</v>
      </c>
      <c r="E2149" s="198">
        <f>VLOOKUP(A2149,'Membership Details'!C:J,8,FALSE)</f>
        <v>39707</v>
      </c>
      <c r="F2149" s="198" t="b">
        <f t="shared" si="33"/>
        <v>1</v>
      </c>
      <c r="G2149">
        <v>4755</v>
      </c>
      <c r="H2149" s="119"/>
      <c r="I2149" s="119"/>
      <c r="J2149" s="119"/>
      <c r="K2149" s="119"/>
      <c r="L2149" s="53"/>
      <c r="M2149" s="127"/>
    </row>
    <row r="2150" spans="1:13">
      <c r="A2150" s="118">
        <v>2328</v>
      </c>
      <c r="B2150" s="53" t="s">
        <v>158</v>
      </c>
      <c r="C2150" s="83">
        <v>2358</v>
      </c>
      <c r="D2150" s="124">
        <v>42902</v>
      </c>
      <c r="E2150" s="198">
        <f>VLOOKUP(A2150,'Membership Details'!C:J,8,FALSE)</f>
        <v>39707</v>
      </c>
      <c r="F2150" s="198" t="b">
        <f t="shared" si="33"/>
        <v>1</v>
      </c>
      <c r="G2150">
        <v>1826</v>
      </c>
      <c r="H2150" s="119"/>
      <c r="I2150" s="119"/>
      <c r="J2150" s="119"/>
      <c r="K2150" s="119"/>
      <c r="L2150" s="53"/>
      <c r="M2150" s="127"/>
    </row>
    <row r="2151" spans="1:13">
      <c r="A2151" s="118">
        <v>2329</v>
      </c>
      <c r="B2151" s="53" t="s">
        <v>158</v>
      </c>
      <c r="C2151" s="83">
        <v>2359</v>
      </c>
      <c r="D2151" s="124">
        <v>42916</v>
      </c>
      <c r="E2151" s="198">
        <f>VLOOKUP(A2151,'Membership Details'!C:J,8,FALSE)</f>
        <v>39707</v>
      </c>
      <c r="F2151" s="198" t="b">
        <f t="shared" si="33"/>
        <v>1</v>
      </c>
      <c r="G2151">
        <v>1314</v>
      </c>
      <c r="H2151" s="119"/>
      <c r="I2151" s="119"/>
      <c r="J2151" s="119"/>
      <c r="K2151" s="119"/>
      <c r="L2151" s="53"/>
      <c r="M2151" s="127"/>
    </row>
    <row r="2152" spans="1:13">
      <c r="A2152" s="118">
        <v>2330</v>
      </c>
      <c r="B2152" s="53" t="s">
        <v>158</v>
      </c>
      <c r="C2152" s="83">
        <v>2360</v>
      </c>
      <c r="D2152" s="124">
        <v>42916</v>
      </c>
      <c r="E2152" s="198">
        <f>VLOOKUP(A2152,'Membership Details'!C:J,8,FALSE)</f>
        <v>39707</v>
      </c>
      <c r="F2152" s="198" t="b">
        <f t="shared" si="33"/>
        <v>1</v>
      </c>
      <c r="G2152">
        <v>971</v>
      </c>
      <c r="H2152" s="119"/>
      <c r="I2152" s="119"/>
      <c r="J2152" s="119"/>
      <c r="K2152" s="119"/>
      <c r="L2152" s="53"/>
      <c r="M2152" s="127"/>
    </row>
    <row r="2153" spans="1:13">
      <c r="A2153" s="118">
        <v>2331</v>
      </c>
      <c r="B2153" s="53" t="s">
        <v>158</v>
      </c>
      <c r="C2153" s="83">
        <v>2361</v>
      </c>
      <c r="D2153" s="124">
        <v>42916</v>
      </c>
      <c r="E2153" s="198">
        <f>VLOOKUP(A2153,'Membership Details'!C:J,8,FALSE)</f>
        <v>39707</v>
      </c>
      <c r="F2153" s="198" t="b">
        <f t="shared" si="33"/>
        <v>1</v>
      </c>
      <c r="G2153">
        <v>965</v>
      </c>
      <c r="H2153" s="119"/>
      <c r="I2153" s="119"/>
      <c r="J2153" s="119"/>
      <c r="K2153" s="119"/>
      <c r="L2153" s="53"/>
      <c r="M2153" s="127"/>
    </row>
    <row r="2154" spans="1:13">
      <c r="A2154" s="118">
        <v>2332</v>
      </c>
      <c r="B2154" s="53" t="s">
        <v>158</v>
      </c>
      <c r="C2154" s="83">
        <v>2362</v>
      </c>
      <c r="D2154" s="124">
        <v>42916</v>
      </c>
      <c r="E2154" s="198">
        <f>VLOOKUP(A2154,'Membership Details'!C:J,8,FALSE)</f>
        <v>39707</v>
      </c>
      <c r="F2154" s="198" t="b">
        <f t="shared" si="33"/>
        <v>1</v>
      </c>
      <c r="G2154">
        <v>2937</v>
      </c>
      <c r="H2154" s="119"/>
      <c r="I2154" s="119"/>
      <c r="J2154" s="119"/>
      <c r="K2154" s="119"/>
      <c r="L2154" s="53"/>
      <c r="M2154" s="127"/>
    </row>
    <row r="2155" spans="1:13">
      <c r="A2155" s="118">
        <v>3255</v>
      </c>
      <c r="B2155" s="53" t="s">
        <v>158</v>
      </c>
      <c r="C2155" s="83">
        <v>2363</v>
      </c>
      <c r="D2155" s="124">
        <v>42979</v>
      </c>
      <c r="E2155" s="198">
        <f>VLOOKUP(A2155,'Membership Details'!C:J,8,FALSE)</f>
        <v>40896</v>
      </c>
      <c r="F2155" s="198" t="b">
        <f t="shared" si="33"/>
        <v>1</v>
      </c>
      <c r="G2155">
        <v>1859</v>
      </c>
      <c r="H2155" s="119"/>
      <c r="I2155" s="119"/>
      <c r="J2155" s="119"/>
      <c r="K2155" s="119"/>
      <c r="L2155" s="53"/>
      <c r="M2155" s="127"/>
    </row>
    <row r="2156" spans="1:13">
      <c r="A2156" s="118">
        <v>3406</v>
      </c>
      <c r="B2156" s="53" t="s">
        <v>158</v>
      </c>
      <c r="C2156" s="83">
        <v>2364</v>
      </c>
      <c r="D2156" s="124">
        <v>43015</v>
      </c>
      <c r="E2156" s="198">
        <f>VLOOKUP(A2156,'Membership Details'!C:J,8,FALSE)</f>
        <v>43015</v>
      </c>
      <c r="F2156" s="198" t="b">
        <f t="shared" si="33"/>
        <v>1</v>
      </c>
      <c r="G2156">
        <v>472</v>
      </c>
      <c r="H2156" s="119"/>
      <c r="I2156" s="119"/>
      <c r="J2156" s="119"/>
      <c r="K2156" s="119"/>
      <c r="L2156" s="53"/>
      <c r="M2156" s="127"/>
    </row>
    <row r="2157" spans="1:13">
      <c r="A2157" s="118">
        <v>3407</v>
      </c>
      <c r="B2157" s="53" t="s">
        <v>158</v>
      </c>
      <c r="C2157" s="83">
        <v>2365</v>
      </c>
      <c r="D2157" s="124">
        <v>43015</v>
      </c>
      <c r="E2157" s="198">
        <f>VLOOKUP(A2157,'Membership Details'!C:J,8,FALSE)</f>
        <v>43015</v>
      </c>
      <c r="F2157" s="198" t="b">
        <f t="shared" si="33"/>
        <v>1</v>
      </c>
      <c r="G2157">
        <v>533</v>
      </c>
      <c r="H2157" s="119"/>
      <c r="I2157" s="119"/>
      <c r="J2157" s="119"/>
      <c r="K2157" s="119"/>
      <c r="L2157" s="53"/>
      <c r="M2157" s="127"/>
    </row>
    <row r="2158" spans="1:13">
      <c r="A2158" s="118">
        <v>3272</v>
      </c>
      <c r="B2158" s="53" t="s">
        <v>158</v>
      </c>
      <c r="C2158" s="83">
        <v>2366</v>
      </c>
      <c r="D2158" s="124">
        <v>43015</v>
      </c>
      <c r="E2158" s="198">
        <f>VLOOKUP(A2158,'Membership Details'!C:J,8,FALSE)</f>
        <v>41835</v>
      </c>
      <c r="F2158" s="198" t="b">
        <f t="shared" si="33"/>
        <v>1</v>
      </c>
      <c r="G2158">
        <v>3742</v>
      </c>
      <c r="H2158" s="119"/>
      <c r="I2158" s="119"/>
      <c r="J2158" s="119"/>
      <c r="K2158" s="119"/>
      <c r="L2158" s="53"/>
      <c r="M2158" s="127"/>
    </row>
    <row r="2159" spans="1:13">
      <c r="A2159" s="118">
        <v>2618</v>
      </c>
      <c r="B2159" s="53" t="s">
        <v>158</v>
      </c>
      <c r="C2159" s="83">
        <v>2367</v>
      </c>
      <c r="D2159" s="124">
        <v>43015</v>
      </c>
      <c r="E2159" s="198">
        <f>VLOOKUP(A2159,'Membership Details'!C:J,8,FALSE)</f>
        <v>36982</v>
      </c>
      <c r="F2159" s="198" t="b">
        <f t="shared" si="33"/>
        <v>1</v>
      </c>
      <c r="G2159">
        <v>1766</v>
      </c>
      <c r="H2159" s="119"/>
      <c r="I2159" s="119"/>
      <c r="J2159" s="119"/>
      <c r="K2159" s="119"/>
      <c r="L2159" s="53"/>
      <c r="M2159" s="127"/>
    </row>
    <row r="2160" spans="1:13">
      <c r="A2160" s="118">
        <v>2617</v>
      </c>
      <c r="B2160" s="53" t="s">
        <v>158</v>
      </c>
      <c r="C2160" s="83">
        <v>2368</v>
      </c>
      <c r="D2160" s="124">
        <v>43015</v>
      </c>
      <c r="E2160" s="198">
        <f>VLOOKUP(A2160,'Membership Details'!C:J,8,FALSE)</f>
        <v>36982</v>
      </c>
      <c r="F2160" s="198" t="b">
        <f t="shared" si="33"/>
        <v>1</v>
      </c>
      <c r="G2160">
        <v>1938</v>
      </c>
      <c r="H2160" s="119"/>
      <c r="I2160" s="119"/>
      <c r="J2160" s="119"/>
      <c r="K2160" s="119"/>
      <c r="L2160" s="53"/>
      <c r="M2160" s="127"/>
    </row>
    <row r="2161" spans="1:13">
      <c r="A2161" s="118">
        <v>3408</v>
      </c>
      <c r="B2161" s="53" t="s">
        <v>158</v>
      </c>
      <c r="C2161" s="83">
        <v>2369</v>
      </c>
      <c r="D2161" s="124">
        <v>43015</v>
      </c>
      <c r="E2161" s="198">
        <f>VLOOKUP(A2161,'Membership Details'!C:J,8,FALSE)</f>
        <v>43015</v>
      </c>
      <c r="F2161" s="198" t="b">
        <f t="shared" si="33"/>
        <v>1</v>
      </c>
      <c r="G2161">
        <v>1049</v>
      </c>
      <c r="H2161" s="119"/>
      <c r="I2161" s="119"/>
      <c r="J2161" s="119"/>
      <c r="K2161" s="119"/>
      <c r="L2161" s="53"/>
      <c r="M2161" s="127"/>
    </row>
    <row r="2162" spans="1:13">
      <c r="A2162" s="118">
        <v>3413</v>
      </c>
      <c r="B2162" s="53" t="s">
        <v>158</v>
      </c>
      <c r="C2162" s="83">
        <v>2370</v>
      </c>
      <c r="D2162" s="124">
        <v>43029</v>
      </c>
      <c r="E2162" s="198">
        <f>VLOOKUP(A2162,'Membership Details'!C:J,8,FALSE)</f>
        <v>39707</v>
      </c>
      <c r="F2162" s="198" t="b">
        <f t="shared" si="33"/>
        <v>1</v>
      </c>
      <c r="G2162">
        <v>458</v>
      </c>
      <c r="H2162" s="119"/>
      <c r="I2162" s="119"/>
      <c r="J2162" s="119"/>
      <c r="K2162" s="119"/>
      <c r="L2162" s="53"/>
      <c r="M2162" s="127"/>
    </row>
    <row r="2163" spans="1:13">
      <c r="A2163" s="118">
        <v>2360</v>
      </c>
      <c r="B2163" s="53" t="s">
        <v>158</v>
      </c>
      <c r="C2163" s="83">
        <v>2374</v>
      </c>
      <c r="D2163" s="124">
        <v>43172</v>
      </c>
      <c r="E2163" s="198">
        <f>VLOOKUP(A2163,'Membership Details'!C:J,8,FALSE)</f>
        <v>39707</v>
      </c>
      <c r="F2163" s="198" t="b">
        <f t="shared" si="33"/>
        <v>1</v>
      </c>
      <c r="G2163">
        <v>33</v>
      </c>
      <c r="H2163" s="119"/>
      <c r="I2163" s="119"/>
      <c r="J2163" s="119"/>
      <c r="K2163" s="119"/>
      <c r="L2163" s="53"/>
      <c r="M2163" s="127"/>
    </row>
    <row r="2164" spans="1:13">
      <c r="A2164" s="118">
        <v>3970</v>
      </c>
      <c r="B2164" s="53" t="s">
        <v>158</v>
      </c>
      <c r="C2164" s="83">
        <v>2375</v>
      </c>
      <c r="D2164" s="124">
        <v>43172</v>
      </c>
      <c r="E2164" s="198">
        <f>VLOOKUP(A2164,'Membership Details'!C:J,8,FALSE)</f>
        <v>39707</v>
      </c>
      <c r="F2164" s="198" t="b">
        <f t="shared" si="33"/>
        <v>1</v>
      </c>
      <c r="G2164">
        <v>40</v>
      </c>
      <c r="H2164" s="119"/>
      <c r="I2164" s="119"/>
      <c r="J2164" s="119"/>
      <c r="K2164" s="119"/>
      <c r="L2164" s="53"/>
      <c r="M2164" s="127"/>
    </row>
    <row r="2165" spans="1:13">
      <c r="A2165" s="118">
        <v>3971</v>
      </c>
      <c r="B2165" s="53" t="s">
        <v>158</v>
      </c>
      <c r="C2165" s="83">
        <v>2376</v>
      </c>
      <c r="D2165" s="124">
        <v>43172</v>
      </c>
      <c r="E2165" s="198">
        <f>VLOOKUP(A2165,'Membership Details'!C:J,8,FALSE)</f>
        <v>39707</v>
      </c>
      <c r="F2165" s="198" t="b">
        <f t="shared" si="33"/>
        <v>1</v>
      </c>
      <c r="G2165">
        <v>40</v>
      </c>
      <c r="H2165" s="119"/>
      <c r="I2165" s="119"/>
      <c r="J2165" s="119"/>
      <c r="K2165" s="119"/>
      <c r="L2165" s="53"/>
      <c r="M2165" s="127"/>
    </row>
    <row r="2166" spans="1:13">
      <c r="A2166" s="118">
        <v>3972</v>
      </c>
      <c r="B2166" s="53" t="s">
        <v>158</v>
      </c>
      <c r="C2166" s="83">
        <v>2377</v>
      </c>
      <c r="D2166" s="124">
        <v>43172</v>
      </c>
      <c r="E2166" s="198">
        <f>VLOOKUP(A2166,'Membership Details'!C:J,8,FALSE)</f>
        <v>39707</v>
      </c>
      <c r="F2166" s="198" t="b">
        <f t="shared" si="33"/>
        <v>1</v>
      </c>
      <c r="G2166">
        <v>50</v>
      </c>
      <c r="H2166" s="119"/>
      <c r="I2166" s="119"/>
      <c r="J2166" s="119"/>
      <c r="K2166" s="119"/>
      <c r="L2166" s="53"/>
      <c r="M2166" s="127"/>
    </row>
    <row r="2167" spans="1:13">
      <c r="A2167" s="118">
        <v>3973</v>
      </c>
      <c r="B2167" s="53" t="s">
        <v>158</v>
      </c>
      <c r="C2167" s="83">
        <v>2378</v>
      </c>
      <c r="D2167" s="124">
        <v>43172</v>
      </c>
      <c r="E2167" s="198">
        <f>VLOOKUP(A2167,'Membership Details'!C:J,8,FALSE)</f>
        <v>39707</v>
      </c>
      <c r="F2167" s="198" t="b">
        <f t="shared" si="33"/>
        <v>1</v>
      </c>
      <c r="G2167">
        <v>69</v>
      </c>
      <c r="H2167" s="119"/>
      <c r="I2167" s="119"/>
      <c r="J2167" s="119"/>
      <c r="K2167" s="119"/>
      <c r="L2167" s="53"/>
      <c r="M2167" s="127"/>
    </row>
    <row r="2168" spans="1:13">
      <c r="A2168" s="118">
        <v>3974</v>
      </c>
      <c r="B2168" s="53" t="s">
        <v>158</v>
      </c>
      <c r="C2168" s="83">
        <v>2379</v>
      </c>
      <c r="D2168" s="124">
        <v>43172</v>
      </c>
      <c r="E2168" s="198">
        <f>VLOOKUP(A2168,'Membership Details'!C:J,8,FALSE)</f>
        <v>39707</v>
      </c>
      <c r="F2168" s="198" t="b">
        <f t="shared" si="33"/>
        <v>1</v>
      </c>
      <c r="G2168">
        <v>15</v>
      </c>
      <c r="H2168" s="119"/>
      <c r="I2168" s="119"/>
      <c r="J2168" s="119"/>
      <c r="K2168" s="119"/>
      <c r="L2168" s="53"/>
      <c r="M2168" s="127"/>
    </row>
    <row r="2169" spans="1:13">
      <c r="A2169" s="118">
        <v>3975</v>
      </c>
      <c r="B2169" s="53" t="s">
        <v>158</v>
      </c>
      <c r="C2169" s="83">
        <v>2380</v>
      </c>
      <c r="D2169" s="124">
        <v>43172</v>
      </c>
      <c r="E2169" s="198">
        <f>VLOOKUP(A2169,'Membership Details'!C:J,8,FALSE)</f>
        <v>39707</v>
      </c>
      <c r="F2169" s="198" t="b">
        <f t="shared" si="33"/>
        <v>1</v>
      </c>
      <c r="G2169">
        <v>23</v>
      </c>
      <c r="H2169" s="119"/>
      <c r="I2169" s="119"/>
      <c r="J2169" s="119"/>
      <c r="K2169" s="119"/>
      <c r="L2169" s="53"/>
      <c r="M2169" s="127"/>
    </row>
    <row r="2170" spans="1:13">
      <c r="A2170" s="118">
        <v>3976</v>
      </c>
      <c r="B2170" s="53" t="s">
        <v>158</v>
      </c>
      <c r="C2170" s="83">
        <v>2381</v>
      </c>
      <c r="D2170" s="124">
        <v>43172</v>
      </c>
      <c r="E2170" s="198">
        <f>VLOOKUP(A2170,'Membership Details'!C:J,8,FALSE)</f>
        <v>39707</v>
      </c>
      <c r="F2170" s="198" t="b">
        <f t="shared" si="33"/>
        <v>1</v>
      </c>
      <c r="G2170">
        <v>47</v>
      </c>
      <c r="H2170" s="119"/>
      <c r="I2170" s="119"/>
      <c r="J2170" s="119"/>
      <c r="K2170" s="119"/>
      <c r="L2170" s="53"/>
      <c r="M2170" s="127"/>
    </row>
    <row r="2171" spans="1:13">
      <c r="A2171" s="118">
        <v>3977</v>
      </c>
      <c r="B2171" s="53" t="s">
        <v>158</v>
      </c>
      <c r="C2171" s="83">
        <v>2382</v>
      </c>
      <c r="D2171" s="124">
        <v>43172</v>
      </c>
      <c r="E2171" s="198">
        <f>VLOOKUP(A2171,'Membership Details'!C:J,8,FALSE)</f>
        <v>39707</v>
      </c>
      <c r="F2171" s="198" t="b">
        <f t="shared" si="33"/>
        <v>1</v>
      </c>
      <c r="G2171">
        <v>66</v>
      </c>
      <c r="H2171" s="119"/>
      <c r="I2171" s="119"/>
      <c r="J2171" s="119"/>
      <c r="K2171" s="119"/>
      <c r="L2171" s="53"/>
      <c r="M2171" s="127"/>
    </row>
    <row r="2172" spans="1:13">
      <c r="A2172" s="118">
        <v>2507</v>
      </c>
      <c r="B2172" s="53" t="s">
        <v>158</v>
      </c>
      <c r="C2172" s="83">
        <v>2383</v>
      </c>
      <c r="D2172" s="124">
        <v>43172</v>
      </c>
      <c r="E2172" s="198">
        <f>VLOOKUP(A2172,'Membership Details'!C:J,8,FALSE)</f>
        <v>39707</v>
      </c>
      <c r="F2172" s="198" t="b">
        <f t="shared" si="33"/>
        <v>1</v>
      </c>
      <c r="G2172">
        <v>9865</v>
      </c>
      <c r="H2172" s="119"/>
      <c r="I2172" s="119"/>
      <c r="J2172" s="119"/>
      <c r="K2172" s="119"/>
      <c r="L2172" s="53"/>
      <c r="M2172" s="127"/>
    </row>
    <row r="2173" spans="1:13">
      <c r="A2173" s="118">
        <v>3981</v>
      </c>
      <c r="B2173" s="53" t="s">
        <v>158</v>
      </c>
      <c r="C2173" s="83">
        <v>2384</v>
      </c>
      <c r="D2173" s="124">
        <v>43172</v>
      </c>
      <c r="E2173" s="198">
        <f>VLOOKUP(A2173,'Membership Details'!C:J,8,FALSE)</f>
        <v>39707</v>
      </c>
      <c r="F2173" s="198" t="b">
        <f t="shared" si="33"/>
        <v>1</v>
      </c>
      <c r="G2173">
        <v>100</v>
      </c>
      <c r="H2173" s="119"/>
      <c r="I2173" s="119"/>
      <c r="J2173" s="119"/>
      <c r="K2173" s="119"/>
      <c r="L2173" s="53"/>
      <c r="M2173" s="127"/>
    </row>
    <row r="2174" spans="1:13">
      <c r="A2174" s="118">
        <v>3982</v>
      </c>
      <c r="B2174" s="53" t="s">
        <v>158</v>
      </c>
      <c r="C2174" s="83">
        <v>2385</v>
      </c>
      <c r="D2174" s="124">
        <v>43172</v>
      </c>
      <c r="E2174" s="198">
        <f>VLOOKUP(A2174,'Membership Details'!C:J,8,FALSE)</f>
        <v>39707</v>
      </c>
      <c r="F2174" s="198" t="b">
        <f t="shared" si="33"/>
        <v>1</v>
      </c>
      <c r="G2174">
        <v>1426</v>
      </c>
      <c r="H2174" s="119"/>
      <c r="I2174" s="119"/>
      <c r="J2174" s="119"/>
      <c r="K2174" s="119"/>
      <c r="L2174" s="53"/>
      <c r="M2174" s="127"/>
    </row>
    <row r="2175" spans="1:13">
      <c r="A2175" s="118">
        <v>3983</v>
      </c>
      <c r="B2175" s="53" t="s">
        <v>158</v>
      </c>
      <c r="C2175" s="83">
        <v>2386</v>
      </c>
      <c r="D2175" s="124">
        <v>43172</v>
      </c>
      <c r="E2175" s="198">
        <f>VLOOKUP(A2175,'Membership Details'!C:J,8,FALSE)</f>
        <v>39707</v>
      </c>
      <c r="F2175" s="198" t="b">
        <f t="shared" si="33"/>
        <v>1</v>
      </c>
      <c r="G2175">
        <v>438</v>
      </c>
      <c r="H2175" s="119"/>
      <c r="I2175" s="119"/>
      <c r="J2175" s="119"/>
      <c r="K2175" s="119"/>
      <c r="L2175" s="53"/>
      <c r="M2175" s="127"/>
    </row>
    <row r="2176" spans="1:13">
      <c r="A2176" s="118">
        <v>3985</v>
      </c>
      <c r="B2176" s="53" t="s">
        <v>158</v>
      </c>
      <c r="C2176" s="83">
        <v>2388</v>
      </c>
      <c r="D2176" s="124">
        <v>43172</v>
      </c>
      <c r="E2176" s="198">
        <f>VLOOKUP(A2176,'Membership Details'!C:J,8,FALSE)</f>
        <v>39707</v>
      </c>
      <c r="F2176" s="198" t="b">
        <f t="shared" si="33"/>
        <v>1</v>
      </c>
      <c r="G2176">
        <v>36</v>
      </c>
      <c r="H2176" s="119"/>
      <c r="I2176" s="119"/>
      <c r="J2176" s="119"/>
      <c r="K2176" s="119"/>
      <c r="L2176" s="53"/>
      <c r="M2176" s="127"/>
    </row>
    <row r="2177" spans="1:13">
      <c r="A2177" s="118">
        <v>2383</v>
      </c>
      <c r="B2177" s="53" t="s">
        <v>158</v>
      </c>
      <c r="C2177" s="83">
        <v>2389</v>
      </c>
      <c r="D2177" s="124">
        <v>43172</v>
      </c>
      <c r="E2177" s="198">
        <f>VLOOKUP(A2177,'Membership Details'!C:J,8,FALSE)</f>
        <v>39707</v>
      </c>
      <c r="F2177" s="198" t="b">
        <f t="shared" si="33"/>
        <v>1</v>
      </c>
      <c r="G2177">
        <v>214</v>
      </c>
      <c r="H2177" s="119"/>
      <c r="I2177" s="119"/>
      <c r="J2177" s="119"/>
      <c r="K2177" s="119"/>
      <c r="L2177" s="53"/>
      <c r="M2177" s="127"/>
    </row>
    <row r="2178" spans="1:13">
      <c r="A2178" s="118">
        <v>3986</v>
      </c>
      <c r="B2178" s="53" t="s">
        <v>158</v>
      </c>
      <c r="C2178" s="83">
        <v>2390</v>
      </c>
      <c r="D2178" s="124">
        <v>43172</v>
      </c>
      <c r="E2178" s="198">
        <f>VLOOKUP(A2178,'Membership Details'!C:J,8,FALSE)</f>
        <v>39707</v>
      </c>
      <c r="F2178" s="198" t="b">
        <f t="shared" si="33"/>
        <v>1</v>
      </c>
      <c r="G2178">
        <v>100</v>
      </c>
      <c r="H2178" s="119"/>
      <c r="I2178" s="119"/>
      <c r="J2178" s="119"/>
      <c r="K2178" s="119"/>
      <c r="L2178" s="53"/>
      <c r="M2178" s="127"/>
    </row>
    <row r="2179" spans="1:13">
      <c r="A2179" s="118">
        <v>3988</v>
      </c>
      <c r="B2179" s="53" t="s">
        <v>158</v>
      </c>
      <c r="C2179" s="83">
        <v>2392</v>
      </c>
      <c r="D2179" s="124">
        <v>43172</v>
      </c>
      <c r="E2179" s="198">
        <f>VLOOKUP(A2179,'Membership Details'!C:J,8,FALSE)</f>
        <v>39707</v>
      </c>
      <c r="F2179" s="198" t="b">
        <f t="shared" ref="F2179:F2242" si="34">D2179&gt;=E2179</f>
        <v>1</v>
      </c>
      <c r="G2179">
        <v>2500</v>
      </c>
      <c r="H2179" s="119"/>
      <c r="I2179" s="119"/>
      <c r="J2179" s="119"/>
      <c r="K2179" s="119"/>
      <c r="L2179" s="53"/>
      <c r="M2179" s="127"/>
    </row>
    <row r="2180" spans="1:13">
      <c r="A2180" s="118">
        <v>3989</v>
      </c>
      <c r="B2180" s="53" t="s">
        <v>158</v>
      </c>
      <c r="C2180" s="83">
        <v>2393</v>
      </c>
      <c r="D2180" s="124">
        <v>43172</v>
      </c>
      <c r="E2180" s="198">
        <f>VLOOKUP(A2180,'Membership Details'!C:J,8,FALSE)</f>
        <v>39707</v>
      </c>
      <c r="F2180" s="198" t="b">
        <f t="shared" si="34"/>
        <v>1</v>
      </c>
      <c r="G2180">
        <v>20</v>
      </c>
      <c r="H2180" s="119"/>
      <c r="I2180" s="119"/>
      <c r="J2180" s="119"/>
      <c r="K2180" s="119"/>
      <c r="L2180" s="53"/>
      <c r="M2180" s="127"/>
    </row>
    <row r="2181" spans="1:13">
      <c r="A2181" s="118">
        <v>3990</v>
      </c>
      <c r="B2181" s="53" t="s">
        <v>158</v>
      </c>
      <c r="C2181" s="83">
        <v>2394</v>
      </c>
      <c r="D2181" s="124">
        <v>43172</v>
      </c>
      <c r="E2181" s="198">
        <f>VLOOKUP(A2181,'Membership Details'!C:J,8,FALSE)</f>
        <v>39707</v>
      </c>
      <c r="F2181" s="198" t="b">
        <f t="shared" si="34"/>
        <v>1</v>
      </c>
      <c r="G2181">
        <v>100</v>
      </c>
      <c r="H2181" s="119"/>
      <c r="I2181" s="119"/>
      <c r="J2181" s="119"/>
      <c r="K2181" s="119"/>
      <c r="L2181" s="53"/>
      <c r="M2181" s="127"/>
    </row>
    <row r="2182" spans="1:13">
      <c r="A2182" s="118">
        <v>3991</v>
      </c>
      <c r="B2182" s="53" t="s">
        <v>158</v>
      </c>
      <c r="C2182" s="83">
        <v>2395</v>
      </c>
      <c r="D2182" s="124">
        <v>43172</v>
      </c>
      <c r="E2182" s="198">
        <f>VLOOKUP(A2182,'Membership Details'!C:J,8,FALSE)</f>
        <v>39707</v>
      </c>
      <c r="F2182" s="198" t="b">
        <f t="shared" si="34"/>
        <v>1</v>
      </c>
      <c r="G2182">
        <v>5121</v>
      </c>
      <c r="H2182" s="119"/>
      <c r="I2182" s="119"/>
      <c r="J2182" s="119"/>
      <c r="K2182" s="119"/>
      <c r="L2182" s="53"/>
      <c r="M2182" s="127"/>
    </row>
    <row r="2183" spans="1:13">
      <c r="A2183" s="118">
        <v>3992</v>
      </c>
      <c r="B2183" s="53" t="s">
        <v>158</v>
      </c>
      <c r="C2183" s="83">
        <v>2396</v>
      </c>
      <c r="D2183" s="124">
        <v>43172</v>
      </c>
      <c r="E2183" s="198">
        <f>VLOOKUP(A2183,'Membership Details'!C:J,8,FALSE)</f>
        <v>39707</v>
      </c>
      <c r="F2183" s="198" t="b">
        <f t="shared" si="34"/>
        <v>1</v>
      </c>
      <c r="G2183">
        <v>1359</v>
      </c>
      <c r="H2183" s="119"/>
      <c r="I2183" s="119"/>
      <c r="J2183" s="119"/>
      <c r="K2183" s="119"/>
      <c r="L2183" s="53"/>
      <c r="M2183" s="127"/>
    </row>
    <row r="2184" spans="1:13">
      <c r="A2184" s="118">
        <v>3993</v>
      </c>
      <c r="B2184" s="53" t="s">
        <v>158</v>
      </c>
      <c r="C2184" s="83">
        <v>2397</v>
      </c>
      <c r="D2184" s="124">
        <v>43172</v>
      </c>
      <c r="E2184" s="198">
        <f>VLOOKUP(A2184,'Membership Details'!C:J,8,FALSE)</f>
        <v>39707</v>
      </c>
      <c r="F2184" s="198" t="b">
        <f t="shared" si="34"/>
        <v>1</v>
      </c>
      <c r="G2184">
        <v>100</v>
      </c>
      <c r="H2184" s="119"/>
      <c r="I2184" s="119"/>
      <c r="J2184" s="119"/>
      <c r="K2184" s="119"/>
      <c r="L2184" s="53"/>
      <c r="M2184" s="127"/>
    </row>
    <row r="2185" spans="1:13">
      <c r="A2185" s="118">
        <v>2210</v>
      </c>
      <c r="B2185" s="53" t="s">
        <v>158</v>
      </c>
      <c r="C2185" s="83">
        <v>2398</v>
      </c>
      <c r="D2185" s="124">
        <v>43172</v>
      </c>
      <c r="E2185" s="198">
        <f>VLOOKUP(A2185,'Membership Details'!C:J,8,FALSE)</f>
        <v>34912</v>
      </c>
      <c r="F2185" s="198" t="b">
        <f t="shared" si="34"/>
        <v>1</v>
      </c>
      <c r="G2185">
        <v>110</v>
      </c>
      <c r="H2185" s="119"/>
      <c r="I2185" s="119"/>
      <c r="J2185" s="119"/>
      <c r="K2185" s="119"/>
      <c r="L2185" s="53"/>
      <c r="M2185" s="127"/>
    </row>
    <row r="2186" spans="1:13">
      <c r="A2186" s="118">
        <v>3994</v>
      </c>
      <c r="B2186" s="53" t="s">
        <v>158</v>
      </c>
      <c r="C2186" s="83">
        <v>2399</v>
      </c>
      <c r="D2186" s="124">
        <v>43172</v>
      </c>
      <c r="E2186" s="198">
        <f>VLOOKUP(A2186,'Membership Details'!C:J,8,FALSE)</f>
        <v>39707</v>
      </c>
      <c r="F2186" s="198" t="b">
        <f t="shared" si="34"/>
        <v>1</v>
      </c>
      <c r="G2186">
        <v>1008</v>
      </c>
      <c r="H2186" s="119"/>
      <c r="I2186" s="119"/>
      <c r="J2186" s="119"/>
      <c r="K2186" s="119"/>
      <c r="L2186" s="53"/>
      <c r="M2186" s="127"/>
    </row>
    <row r="2187" spans="1:13">
      <c r="A2187" s="118">
        <v>3996</v>
      </c>
      <c r="B2187" s="53" t="s">
        <v>158</v>
      </c>
      <c r="C2187" s="83">
        <v>2401</v>
      </c>
      <c r="D2187" s="124">
        <v>43172</v>
      </c>
      <c r="E2187" s="198">
        <f>VLOOKUP(A2187,'Membership Details'!C:J,8,FALSE)</f>
        <v>39707</v>
      </c>
      <c r="F2187" s="198" t="b">
        <f t="shared" si="34"/>
        <v>1</v>
      </c>
      <c r="G2187">
        <v>620</v>
      </c>
      <c r="H2187" s="119"/>
      <c r="I2187" s="119"/>
      <c r="J2187" s="119"/>
      <c r="K2187" s="119"/>
      <c r="L2187" s="53"/>
      <c r="M2187" s="127"/>
    </row>
    <row r="2188" spans="1:13">
      <c r="A2188" s="118">
        <v>2363</v>
      </c>
      <c r="B2188" s="53" t="s">
        <v>158</v>
      </c>
      <c r="C2188" s="83">
        <v>2406</v>
      </c>
      <c r="D2188" s="124">
        <v>43172</v>
      </c>
      <c r="E2188" s="198">
        <f>VLOOKUP(A2188,'Membership Details'!C:J,8,FALSE)</f>
        <v>39707</v>
      </c>
      <c r="F2188" s="198" t="b">
        <f t="shared" si="34"/>
        <v>1</v>
      </c>
      <c r="G2188">
        <v>135</v>
      </c>
      <c r="H2188" s="119"/>
      <c r="I2188" s="119"/>
      <c r="J2188" s="119"/>
      <c r="K2188" s="119"/>
      <c r="L2188" s="53"/>
      <c r="M2188" s="127"/>
    </row>
    <row r="2189" spans="1:13">
      <c r="A2189" s="118">
        <v>4000</v>
      </c>
      <c r="B2189" s="53" t="s">
        <v>158</v>
      </c>
      <c r="C2189" s="83">
        <v>2408</v>
      </c>
      <c r="D2189" s="124">
        <v>43172</v>
      </c>
      <c r="E2189" s="198">
        <f>VLOOKUP(A2189,'Membership Details'!C:J,8,FALSE)</f>
        <v>39707</v>
      </c>
      <c r="F2189" s="198" t="b">
        <f t="shared" si="34"/>
        <v>1</v>
      </c>
      <c r="G2189">
        <v>225</v>
      </c>
      <c r="H2189" s="119"/>
      <c r="I2189" s="119"/>
      <c r="J2189" s="119"/>
      <c r="K2189" s="119"/>
      <c r="L2189" s="53"/>
      <c r="M2189" s="127"/>
    </row>
    <row r="2190" spans="1:13">
      <c r="A2190" s="118">
        <v>4001</v>
      </c>
      <c r="B2190" s="53" t="s">
        <v>158</v>
      </c>
      <c r="C2190" s="83">
        <v>2409</v>
      </c>
      <c r="D2190" s="124">
        <v>43172</v>
      </c>
      <c r="E2190" s="198">
        <f>VLOOKUP(A2190,'Membership Details'!C:J,8,FALSE)</f>
        <v>39707</v>
      </c>
      <c r="F2190" s="198" t="b">
        <f t="shared" si="34"/>
        <v>1</v>
      </c>
      <c r="G2190">
        <v>316</v>
      </c>
      <c r="H2190" s="119"/>
      <c r="I2190" s="119"/>
      <c r="J2190" s="119"/>
      <c r="K2190" s="119"/>
      <c r="L2190" s="53"/>
      <c r="M2190" s="127"/>
    </row>
    <row r="2191" spans="1:13">
      <c r="A2191" s="118">
        <v>3978</v>
      </c>
      <c r="B2191" s="53" t="s">
        <v>158</v>
      </c>
      <c r="C2191" s="83">
        <v>2410</v>
      </c>
      <c r="D2191" s="124">
        <v>43172</v>
      </c>
      <c r="E2191" s="198">
        <f>VLOOKUP(A2191,'Membership Details'!C:J,8,FALSE)</f>
        <v>39707</v>
      </c>
      <c r="F2191" s="198" t="b">
        <f t="shared" si="34"/>
        <v>1</v>
      </c>
      <c r="G2191">
        <v>455</v>
      </c>
      <c r="H2191" s="119"/>
      <c r="I2191" s="119"/>
      <c r="J2191" s="119"/>
      <c r="K2191" s="119"/>
      <c r="L2191" s="53"/>
      <c r="M2191" s="127"/>
    </row>
    <row r="2192" spans="1:13">
      <c r="A2192" s="118">
        <v>3979</v>
      </c>
      <c r="B2192" s="53" t="s">
        <v>158</v>
      </c>
      <c r="C2192" s="83">
        <v>2411</v>
      </c>
      <c r="D2192" s="124">
        <v>43172</v>
      </c>
      <c r="E2192" s="198">
        <f>VLOOKUP(A2192,'Membership Details'!C:J,8,FALSE)</f>
        <v>39707</v>
      </c>
      <c r="F2192" s="198" t="b">
        <f t="shared" si="34"/>
        <v>1</v>
      </c>
      <c r="G2192">
        <v>456</v>
      </c>
      <c r="H2192" s="119"/>
      <c r="I2192" s="119"/>
      <c r="J2192" s="119"/>
      <c r="K2192" s="119"/>
      <c r="L2192" s="53"/>
      <c r="M2192" s="127"/>
    </row>
    <row r="2193" spans="1:13">
      <c r="A2193" s="118">
        <v>3980</v>
      </c>
      <c r="B2193" s="53" t="s">
        <v>158</v>
      </c>
      <c r="C2193" s="83">
        <v>2412</v>
      </c>
      <c r="D2193" s="124">
        <v>43172</v>
      </c>
      <c r="E2193" s="198">
        <f>VLOOKUP(A2193,'Membership Details'!C:J,8,FALSE)</f>
        <v>39707</v>
      </c>
      <c r="F2193" s="198" t="b">
        <f t="shared" si="34"/>
        <v>1</v>
      </c>
      <c r="G2193">
        <v>21</v>
      </c>
      <c r="H2193" s="119"/>
      <c r="I2193" s="119"/>
      <c r="J2193" s="119"/>
      <c r="K2193" s="119"/>
      <c r="L2193" s="53"/>
      <c r="M2193" s="127"/>
    </row>
    <row r="2194" spans="1:13">
      <c r="A2194" s="118">
        <v>1679</v>
      </c>
      <c r="B2194" s="53" t="s">
        <v>158</v>
      </c>
      <c r="C2194" s="83">
        <v>2413</v>
      </c>
      <c r="D2194" s="124">
        <v>43172</v>
      </c>
      <c r="E2194" s="198">
        <f>VLOOKUP(A2194,'Membership Details'!C:J,8,FALSE)</f>
        <v>36982</v>
      </c>
      <c r="F2194" s="198" t="b">
        <f t="shared" si="34"/>
        <v>1</v>
      </c>
      <c r="G2194">
        <v>770</v>
      </c>
      <c r="H2194" s="119"/>
      <c r="I2194" s="119"/>
      <c r="J2194" s="119"/>
      <c r="K2194" s="119"/>
      <c r="L2194" s="53"/>
      <c r="M2194" s="127"/>
    </row>
    <row r="2195" spans="1:13">
      <c r="A2195" s="118">
        <v>149</v>
      </c>
      <c r="B2195" s="53" t="s">
        <v>158</v>
      </c>
      <c r="C2195" s="83">
        <v>2414</v>
      </c>
      <c r="D2195" s="124">
        <v>43172</v>
      </c>
      <c r="E2195" s="198">
        <f>VLOOKUP(A2195,'Membership Details'!C:J,8,FALSE)</f>
        <v>36982</v>
      </c>
      <c r="F2195" s="198" t="b">
        <f t="shared" si="34"/>
        <v>1</v>
      </c>
      <c r="G2195">
        <v>52</v>
      </c>
      <c r="H2195" s="119"/>
      <c r="I2195" s="119"/>
      <c r="J2195" s="119"/>
      <c r="K2195" s="119"/>
      <c r="L2195" s="53"/>
      <c r="M2195" s="127"/>
    </row>
    <row r="2196" spans="1:13">
      <c r="A2196" s="118">
        <v>1234</v>
      </c>
      <c r="B2196" s="53" t="s">
        <v>158</v>
      </c>
      <c r="C2196" s="83">
        <v>2415</v>
      </c>
      <c r="D2196" s="124">
        <v>43172</v>
      </c>
      <c r="E2196" s="198">
        <f>VLOOKUP(A2196,'Membership Details'!C:J,8,FALSE)</f>
        <v>40110</v>
      </c>
      <c r="F2196" s="198" t="b">
        <f t="shared" si="34"/>
        <v>1</v>
      </c>
      <c r="G2196">
        <v>21582</v>
      </c>
      <c r="H2196" s="119"/>
      <c r="I2196" s="119"/>
      <c r="J2196" s="119"/>
      <c r="K2196" s="119"/>
      <c r="L2196" s="53"/>
      <c r="M2196" s="127"/>
    </row>
    <row r="2197" spans="1:13">
      <c r="A2197" s="118">
        <v>4033</v>
      </c>
      <c r="B2197" s="53" t="s">
        <v>158</v>
      </c>
      <c r="C2197" s="83">
        <v>2416</v>
      </c>
      <c r="D2197" s="124">
        <v>43172</v>
      </c>
      <c r="E2197" s="198">
        <f>VLOOKUP(A2197,'Membership Details'!C:J,8,FALSE)</f>
        <v>39707</v>
      </c>
      <c r="F2197" s="198" t="b">
        <f t="shared" si="34"/>
        <v>1</v>
      </c>
      <c r="G2197">
        <v>18875</v>
      </c>
      <c r="H2197" s="119"/>
      <c r="I2197" s="119"/>
      <c r="J2197" s="119"/>
      <c r="K2197" s="119"/>
      <c r="L2197" s="53"/>
      <c r="M2197" s="127"/>
    </row>
    <row r="2198" spans="1:13">
      <c r="A2198" s="118">
        <v>321</v>
      </c>
      <c r="B2198" s="53" t="s">
        <v>158</v>
      </c>
      <c r="C2198" s="83">
        <v>2418</v>
      </c>
      <c r="D2198" s="124">
        <v>43172</v>
      </c>
      <c r="E2198" s="198">
        <f>VLOOKUP(A2198,'Membership Details'!C:J,8,FALSE)</f>
        <v>39707</v>
      </c>
      <c r="F2198" s="198" t="b">
        <f t="shared" si="34"/>
        <v>1</v>
      </c>
      <c r="G2198">
        <v>582</v>
      </c>
      <c r="H2198" s="119"/>
      <c r="I2198" s="119"/>
      <c r="J2198" s="119"/>
      <c r="K2198" s="119"/>
      <c r="L2198" s="53"/>
      <c r="M2198" s="127"/>
    </row>
    <row r="2199" spans="1:13">
      <c r="A2199" s="118">
        <v>4062</v>
      </c>
      <c r="B2199" s="53" t="s">
        <v>158</v>
      </c>
      <c r="C2199" s="83">
        <v>2419</v>
      </c>
      <c r="D2199" s="124">
        <v>43172</v>
      </c>
      <c r="E2199" s="198">
        <f>VLOOKUP(A2199,'Membership Details'!C:J,8,FALSE)</f>
        <v>39707</v>
      </c>
      <c r="F2199" s="198" t="b">
        <f t="shared" si="34"/>
        <v>1</v>
      </c>
      <c r="G2199">
        <v>34503</v>
      </c>
      <c r="H2199" s="119"/>
      <c r="I2199" s="119"/>
      <c r="J2199" s="119"/>
      <c r="K2199" s="119"/>
      <c r="L2199" s="53"/>
      <c r="M2199" s="127"/>
    </row>
    <row r="2200" spans="1:13">
      <c r="A2200" s="118">
        <v>4063</v>
      </c>
      <c r="B2200" s="53" t="s">
        <v>158</v>
      </c>
      <c r="C2200" s="83">
        <v>2420</v>
      </c>
      <c r="D2200" s="124">
        <v>43172</v>
      </c>
      <c r="E2200" s="198">
        <f>VLOOKUP(A2200,'Membership Details'!C:J,8,FALSE)</f>
        <v>39707</v>
      </c>
      <c r="F2200" s="198" t="b">
        <f t="shared" si="34"/>
        <v>1</v>
      </c>
      <c r="G2200">
        <v>1427</v>
      </c>
      <c r="H2200" s="119"/>
      <c r="I2200" s="119"/>
      <c r="J2200" s="119"/>
      <c r="K2200" s="119"/>
      <c r="L2200" s="53"/>
      <c r="M2200" s="127"/>
    </row>
    <row r="2201" spans="1:13">
      <c r="A2201" s="118">
        <v>4095</v>
      </c>
      <c r="B2201" s="53" t="s">
        <v>158</v>
      </c>
      <c r="C2201" s="83">
        <v>2421</v>
      </c>
      <c r="D2201" s="124">
        <v>43172</v>
      </c>
      <c r="E2201" s="198">
        <f>VLOOKUP(A2201,'Membership Details'!C:J,8,FALSE)</f>
        <v>39707</v>
      </c>
      <c r="F2201" s="198" t="b">
        <f t="shared" si="34"/>
        <v>1</v>
      </c>
      <c r="G2201">
        <v>2770</v>
      </c>
      <c r="H2201" s="119"/>
      <c r="I2201" s="119"/>
      <c r="J2201" s="119"/>
      <c r="K2201" s="119"/>
      <c r="L2201" s="53"/>
      <c r="M2201" s="127"/>
    </row>
    <row r="2202" spans="1:13">
      <c r="A2202" s="118">
        <v>4096</v>
      </c>
      <c r="B2202" s="53" t="s">
        <v>158</v>
      </c>
      <c r="C2202" s="83">
        <v>2422</v>
      </c>
      <c r="D2202" s="124">
        <v>43172</v>
      </c>
      <c r="E2202" s="198">
        <f>VLOOKUP(A2202,'Membership Details'!C:J,8,FALSE)</f>
        <v>39707</v>
      </c>
      <c r="F2202" s="198" t="b">
        <f t="shared" si="34"/>
        <v>1</v>
      </c>
      <c r="G2202">
        <v>7312</v>
      </c>
      <c r="H2202" s="119"/>
      <c r="I2202" s="119"/>
      <c r="J2202" s="119"/>
      <c r="K2202" s="119"/>
      <c r="L2202" s="53"/>
      <c r="M2202" s="127"/>
    </row>
    <row r="2203" spans="1:13">
      <c r="A2203" s="118">
        <v>4175</v>
      </c>
      <c r="B2203" s="53" t="s">
        <v>158</v>
      </c>
      <c r="C2203" s="83">
        <v>2423</v>
      </c>
      <c r="D2203" s="124">
        <v>43172</v>
      </c>
      <c r="E2203" s="198">
        <f>VLOOKUP(A2203,'Membership Details'!C:J,8,FALSE)</f>
        <v>39707</v>
      </c>
      <c r="F2203" s="198" t="b">
        <f t="shared" si="34"/>
        <v>1</v>
      </c>
      <c r="G2203">
        <v>27154</v>
      </c>
      <c r="H2203" s="119"/>
      <c r="I2203" s="119"/>
      <c r="J2203" s="119"/>
      <c r="K2203" s="119"/>
      <c r="L2203" s="53"/>
      <c r="M2203" s="127"/>
    </row>
    <row r="2204" spans="1:13">
      <c r="A2204" s="118">
        <v>3354</v>
      </c>
      <c r="B2204" s="53" t="s">
        <v>158</v>
      </c>
      <c r="C2204" s="83">
        <v>2424</v>
      </c>
      <c r="D2204" s="124">
        <v>43172</v>
      </c>
      <c r="E2204" s="198">
        <f>VLOOKUP(A2204,'Membership Details'!C:J,8,FALSE)</f>
        <v>42469</v>
      </c>
      <c r="F2204" s="198" t="b">
        <f t="shared" si="34"/>
        <v>1</v>
      </c>
      <c r="G2204">
        <v>607</v>
      </c>
      <c r="H2204" s="119"/>
      <c r="I2204" s="119"/>
      <c r="J2204" s="119"/>
      <c r="K2204" s="119"/>
      <c r="L2204" s="53"/>
      <c r="M2204" s="127"/>
    </row>
    <row r="2205" spans="1:13">
      <c r="A2205" s="118">
        <v>4179</v>
      </c>
      <c r="B2205" s="53" t="s">
        <v>158</v>
      </c>
      <c r="C2205" s="83">
        <v>2425</v>
      </c>
      <c r="D2205" s="124">
        <v>43172</v>
      </c>
      <c r="E2205" s="198">
        <f>VLOOKUP(A2205,'Membership Details'!C:J,8,FALSE)</f>
        <v>39707</v>
      </c>
      <c r="F2205" s="198" t="b">
        <f t="shared" si="34"/>
        <v>1</v>
      </c>
      <c r="G2205">
        <v>460</v>
      </c>
      <c r="H2205" s="119"/>
      <c r="I2205" s="119"/>
      <c r="J2205" s="119"/>
      <c r="K2205" s="119"/>
      <c r="L2205" s="53"/>
      <c r="M2205" s="127"/>
    </row>
    <row r="2206" spans="1:13">
      <c r="A2206" s="118">
        <v>4134</v>
      </c>
      <c r="B2206" s="53" t="s">
        <v>158</v>
      </c>
      <c r="C2206" s="83">
        <v>2426</v>
      </c>
      <c r="D2206" s="124">
        <v>43172</v>
      </c>
      <c r="E2206" s="198">
        <f>VLOOKUP(A2206,'Membership Details'!C:J,8,FALSE)</f>
        <v>39707</v>
      </c>
      <c r="F2206" s="198" t="b">
        <f t="shared" si="34"/>
        <v>1</v>
      </c>
      <c r="G2206">
        <v>2583</v>
      </c>
      <c r="H2206" s="119"/>
      <c r="I2206" s="119"/>
      <c r="J2206" s="119"/>
      <c r="K2206" s="119"/>
      <c r="L2206" s="53"/>
      <c r="M2206" s="127"/>
    </row>
    <row r="2207" spans="1:13">
      <c r="A2207" s="118">
        <v>4117</v>
      </c>
      <c r="B2207" s="53" t="s">
        <v>158</v>
      </c>
      <c r="C2207" s="83">
        <v>2427</v>
      </c>
      <c r="D2207" s="124">
        <v>43172</v>
      </c>
      <c r="E2207" s="198">
        <f>VLOOKUP(A2207,'Membership Details'!C:J,8,FALSE)</f>
        <v>39707</v>
      </c>
      <c r="F2207" s="198" t="b">
        <f t="shared" si="34"/>
        <v>1</v>
      </c>
      <c r="G2207">
        <v>809</v>
      </c>
      <c r="H2207" s="119"/>
      <c r="I2207" s="119"/>
      <c r="J2207" s="119"/>
      <c r="K2207" s="119"/>
      <c r="L2207" s="53"/>
      <c r="M2207" s="127"/>
    </row>
    <row r="2208" spans="1:13">
      <c r="A2208" s="118">
        <v>4189</v>
      </c>
      <c r="B2208" s="53" t="s">
        <v>158</v>
      </c>
      <c r="C2208" s="83">
        <v>2428</v>
      </c>
      <c r="D2208" s="124">
        <v>43172</v>
      </c>
      <c r="E2208" s="198">
        <f>VLOOKUP(A2208,'Membership Details'!C:J,8,FALSE)</f>
        <v>42331</v>
      </c>
      <c r="F2208" s="198" t="b">
        <f t="shared" si="34"/>
        <v>1</v>
      </c>
      <c r="G2208">
        <v>11425</v>
      </c>
      <c r="H2208" s="119"/>
      <c r="I2208" s="119"/>
      <c r="J2208" s="119"/>
      <c r="K2208" s="119"/>
      <c r="L2208" s="53"/>
      <c r="M2208" s="127"/>
    </row>
    <row r="2209" spans="1:13">
      <c r="A2209" s="118">
        <v>2524</v>
      </c>
      <c r="B2209" s="53" t="s">
        <v>158</v>
      </c>
      <c r="C2209" s="83">
        <v>2429</v>
      </c>
      <c r="D2209" s="124">
        <v>43172</v>
      </c>
      <c r="E2209" s="198">
        <f>VLOOKUP(A2209,'Membership Details'!C:J,8,FALSE)</f>
        <v>36982</v>
      </c>
      <c r="F2209" s="198" t="b">
        <f t="shared" si="34"/>
        <v>1</v>
      </c>
      <c r="G2209">
        <v>2761</v>
      </c>
      <c r="H2209" s="119"/>
      <c r="I2209" s="119"/>
      <c r="J2209" s="119"/>
      <c r="K2209" s="119"/>
      <c r="L2209" s="53"/>
      <c r="M2209" s="127"/>
    </row>
    <row r="2210" spans="1:13">
      <c r="A2210" s="118">
        <v>1274</v>
      </c>
      <c r="B2210" s="53" t="s">
        <v>158</v>
      </c>
      <c r="C2210" s="83">
        <v>2430</v>
      </c>
      <c r="D2210" s="124">
        <v>43172</v>
      </c>
      <c r="E2210" s="198">
        <f>VLOOKUP(A2210,'Membership Details'!C:J,8,FALSE)</f>
        <v>38352</v>
      </c>
      <c r="F2210" s="198" t="b">
        <f t="shared" si="34"/>
        <v>1</v>
      </c>
      <c r="G2210">
        <v>920</v>
      </c>
      <c r="H2210" s="119"/>
      <c r="I2210" s="119"/>
      <c r="J2210" s="119"/>
      <c r="K2210" s="119"/>
      <c r="L2210" s="53"/>
      <c r="M2210" s="127"/>
    </row>
    <row r="2211" spans="1:13">
      <c r="A2211" s="118">
        <v>4196</v>
      </c>
      <c r="B2211" s="53" t="s">
        <v>158</v>
      </c>
      <c r="C2211" s="83">
        <v>2431</v>
      </c>
      <c r="D2211" s="124">
        <v>43172</v>
      </c>
      <c r="E2211" s="198">
        <f>VLOOKUP(A2211,'Membership Details'!C:J,8,FALSE)</f>
        <v>39707</v>
      </c>
      <c r="F2211" s="198" t="b">
        <f t="shared" si="34"/>
        <v>1</v>
      </c>
      <c r="G2211">
        <v>414</v>
      </c>
      <c r="H2211" s="119"/>
      <c r="I2211" s="119"/>
      <c r="J2211" s="119"/>
      <c r="K2211" s="119"/>
      <c r="L2211" s="53"/>
      <c r="M2211" s="127"/>
    </row>
    <row r="2212" spans="1:13">
      <c r="A2212" s="118">
        <v>4160</v>
      </c>
      <c r="B2212" s="53" t="s">
        <v>158</v>
      </c>
      <c r="C2212" s="83">
        <v>2432</v>
      </c>
      <c r="D2212" s="124">
        <v>43726</v>
      </c>
      <c r="E2212" s="198">
        <f>VLOOKUP(A2212,'Membership Details'!C:J,8,FALSE)</f>
        <v>43586</v>
      </c>
      <c r="F2212" s="198" t="b">
        <f t="shared" si="34"/>
        <v>1</v>
      </c>
      <c r="G2212">
        <v>1968</v>
      </c>
      <c r="H2212" s="119"/>
      <c r="I2212" s="119"/>
      <c r="J2212" s="119"/>
      <c r="K2212" s="119"/>
      <c r="L2212" s="53"/>
      <c r="M2212" s="127"/>
    </row>
    <row r="2213" spans="1:13">
      <c r="A2213" s="118">
        <v>4088</v>
      </c>
      <c r="B2213" s="53" t="s">
        <v>158</v>
      </c>
      <c r="C2213" s="83">
        <v>2433</v>
      </c>
      <c r="D2213" s="124">
        <v>43726</v>
      </c>
      <c r="E2213" s="198">
        <f>VLOOKUP(A2213,'Membership Details'!C:J,8,FALSE)</f>
        <v>43539</v>
      </c>
      <c r="F2213" s="198" t="b">
        <f t="shared" si="34"/>
        <v>1</v>
      </c>
      <c r="G2213">
        <v>2094</v>
      </c>
      <c r="H2213" s="119"/>
      <c r="I2213" s="119"/>
      <c r="J2213" s="119"/>
      <c r="K2213" s="119"/>
      <c r="L2213" s="53"/>
      <c r="M2213" s="127"/>
    </row>
    <row r="2214" spans="1:13">
      <c r="A2214" s="118">
        <v>4065</v>
      </c>
      <c r="B2214" s="53" t="s">
        <v>158</v>
      </c>
      <c r="C2214" s="83">
        <v>2434</v>
      </c>
      <c r="D2214" s="124">
        <v>43726</v>
      </c>
      <c r="E2214" s="198">
        <f>VLOOKUP(A2214,'Membership Details'!C:J,8,FALSE)</f>
        <v>43531</v>
      </c>
      <c r="F2214" s="198" t="b">
        <f t="shared" si="34"/>
        <v>1</v>
      </c>
      <c r="G2214">
        <v>78</v>
      </c>
      <c r="H2214" s="119"/>
      <c r="I2214" s="119"/>
      <c r="J2214" s="119"/>
      <c r="K2214" s="119"/>
      <c r="L2214" s="53"/>
      <c r="M2214" s="127"/>
    </row>
    <row r="2215" spans="1:13">
      <c r="A2215" s="118">
        <v>4069</v>
      </c>
      <c r="B2215" s="53" t="s">
        <v>158</v>
      </c>
      <c r="C2215" s="83">
        <v>2435</v>
      </c>
      <c r="D2215" s="124">
        <v>43726</v>
      </c>
      <c r="E2215" s="198">
        <f>VLOOKUP(A2215,'Membership Details'!C:J,8,FALSE)</f>
        <v>43532</v>
      </c>
      <c r="F2215" s="198" t="b">
        <f t="shared" si="34"/>
        <v>1</v>
      </c>
      <c r="G2215">
        <v>1751</v>
      </c>
      <c r="H2215" s="119"/>
      <c r="I2215" s="119"/>
      <c r="J2215" s="119"/>
      <c r="K2215" s="119"/>
      <c r="L2215" s="53"/>
      <c r="M2215" s="127"/>
    </row>
    <row r="2216" spans="1:13">
      <c r="A2216" s="118">
        <v>4131</v>
      </c>
      <c r="B2216" s="53" t="s">
        <v>158</v>
      </c>
      <c r="C2216" s="83">
        <v>2436</v>
      </c>
      <c r="D2216" s="124">
        <v>43726</v>
      </c>
      <c r="E2216" s="198">
        <f>VLOOKUP(A2216,'Membership Details'!C:J,8,FALSE)</f>
        <v>43585</v>
      </c>
      <c r="F2216" s="198" t="b">
        <f t="shared" si="34"/>
        <v>1</v>
      </c>
      <c r="G2216">
        <v>1678</v>
      </c>
      <c r="H2216" s="119"/>
      <c r="I2216" s="119"/>
      <c r="J2216" s="119"/>
      <c r="K2216" s="119"/>
      <c r="L2216" s="53"/>
      <c r="M2216" s="127"/>
    </row>
    <row r="2217" spans="1:13">
      <c r="A2217" s="118">
        <v>4108</v>
      </c>
      <c r="B2217" s="53" t="s">
        <v>158</v>
      </c>
      <c r="C2217" s="83">
        <v>2437</v>
      </c>
      <c r="D2217" s="124">
        <v>43726</v>
      </c>
      <c r="E2217" s="198">
        <f>VLOOKUP(A2217,'Membership Details'!C:J,8,FALSE)</f>
        <v>43573</v>
      </c>
      <c r="F2217" s="198" t="b">
        <f t="shared" si="34"/>
        <v>1</v>
      </c>
      <c r="G2217">
        <v>617</v>
      </c>
      <c r="H2217" s="119"/>
      <c r="I2217" s="119"/>
      <c r="J2217" s="119"/>
      <c r="K2217" s="119"/>
      <c r="L2217" s="53"/>
      <c r="M2217" s="127"/>
    </row>
    <row r="2218" spans="1:13">
      <c r="A2218" s="118">
        <v>3416</v>
      </c>
      <c r="B2218" s="53" t="s">
        <v>158</v>
      </c>
      <c r="C2218" s="83">
        <v>2438</v>
      </c>
      <c r="D2218" s="124">
        <v>43726</v>
      </c>
      <c r="E2218" s="198">
        <f>VLOOKUP(A2218,'Membership Details'!C:J,8,FALSE)</f>
        <v>39707</v>
      </c>
      <c r="F2218" s="198" t="b">
        <f t="shared" si="34"/>
        <v>1</v>
      </c>
      <c r="G2218">
        <v>763</v>
      </c>
      <c r="H2218" s="119"/>
      <c r="I2218" s="119"/>
      <c r="J2218" s="119"/>
      <c r="K2218" s="119"/>
      <c r="L2218" s="53"/>
      <c r="M2218" s="127"/>
    </row>
    <row r="2219" spans="1:13">
      <c r="A2219" s="118">
        <v>4073</v>
      </c>
      <c r="B2219" s="53" t="s">
        <v>158</v>
      </c>
      <c r="C2219" s="83">
        <v>2439</v>
      </c>
      <c r="D2219" s="124">
        <v>43726</v>
      </c>
      <c r="E2219" s="198">
        <f>VLOOKUP(A2219,'Membership Details'!C:J,8,FALSE)</f>
        <v>43533</v>
      </c>
      <c r="F2219" s="198" t="b">
        <f t="shared" si="34"/>
        <v>1</v>
      </c>
      <c r="G2219">
        <v>1205</v>
      </c>
      <c r="H2219" s="119"/>
      <c r="I2219" s="119"/>
      <c r="J2219" s="119"/>
      <c r="K2219" s="119"/>
      <c r="L2219" s="53"/>
      <c r="M2219" s="127"/>
    </row>
    <row r="2220" spans="1:13">
      <c r="A2220" s="118">
        <v>4072</v>
      </c>
      <c r="B2220" s="53" t="s">
        <v>158</v>
      </c>
      <c r="C2220" s="83">
        <v>2440</v>
      </c>
      <c r="D2220" s="124">
        <v>43726</v>
      </c>
      <c r="E2220" s="198">
        <f>VLOOKUP(A2220,'Membership Details'!C:J,8,FALSE)</f>
        <v>43533</v>
      </c>
      <c r="F2220" s="198" t="b">
        <f t="shared" si="34"/>
        <v>1</v>
      </c>
      <c r="G2220">
        <v>1205</v>
      </c>
      <c r="H2220" s="119"/>
      <c r="I2220" s="119"/>
      <c r="J2220" s="119"/>
      <c r="K2220" s="119"/>
      <c r="L2220" s="53"/>
      <c r="M2220" s="127"/>
    </row>
    <row r="2221" spans="1:13">
      <c r="A2221" s="118">
        <v>4161</v>
      </c>
      <c r="B2221" s="53" t="s">
        <v>158</v>
      </c>
      <c r="C2221" s="83">
        <v>2441</v>
      </c>
      <c r="D2221" s="124">
        <v>43726</v>
      </c>
      <c r="E2221" s="198">
        <f>VLOOKUP(A2221,'Membership Details'!C:J,8,FALSE)</f>
        <v>43586</v>
      </c>
      <c r="F2221" s="198" t="b">
        <f t="shared" si="34"/>
        <v>1</v>
      </c>
      <c r="G2221">
        <v>503</v>
      </c>
      <c r="H2221" s="119"/>
      <c r="I2221" s="119"/>
      <c r="J2221" s="119"/>
      <c r="K2221" s="119"/>
      <c r="L2221" s="53"/>
      <c r="M2221" s="127"/>
    </row>
    <row r="2222" spans="1:13">
      <c r="A2222" s="118">
        <v>4152</v>
      </c>
      <c r="B2222" s="53" t="s">
        <v>158</v>
      </c>
      <c r="C2222" s="83">
        <v>2442</v>
      </c>
      <c r="D2222" s="124">
        <v>43726</v>
      </c>
      <c r="E2222" s="198">
        <f>VLOOKUP(A2222,'Membership Details'!C:J,8,FALSE)</f>
        <v>43586</v>
      </c>
      <c r="F2222" s="198" t="b">
        <f t="shared" si="34"/>
        <v>1</v>
      </c>
      <c r="G2222">
        <v>619</v>
      </c>
      <c r="H2222" s="119"/>
      <c r="I2222" s="119"/>
      <c r="J2222" s="119"/>
      <c r="K2222" s="119"/>
      <c r="L2222" s="53"/>
      <c r="M2222" s="127"/>
    </row>
    <row r="2223" spans="1:13">
      <c r="A2223" s="118">
        <v>4153</v>
      </c>
      <c r="B2223" s="53" t="s">
        <v>158</v>
      </c>
      <c r="C2223" s="83">
        <v>2443</v>
      </c>
      <c r="D2223" s="124">
        <v>43726</v>
      </c>
      <c r="E2223" s="198">
        <f>VLOOKUP(A2223,'Membership Details'!C:J,8,FALSE)</f>
        <v>43586</v>
      </c>
      <c r="F2223" s="198" t="b">
        <f t="shared" si="34"/>
        <v>1</v>
      </c>
      <c r="G2223">
        <v>4793</v>
      </c>
      <c r="H2223" s="119"/>
      <c r="I2223" s="119"/>
      <c r="J2223" s="119"/>
      <c r="K2223" s="119"/>
      <c r="L2223" s="53"/>
      <c r="M2223" s="127"/>
    </row>
    <row r="2224" spans="1:13">
      <c r="A2224" s="118">
        <v>4126</v>
      </c>
      <c r="B2224" s="53" t="s">
        <v>158</v>
      </c>
      <c r="C2224" s="83">
        <v>2444</v>
      </c>
      <c r="D2224" s="124">
        <v>43726</v>
      </c>
      <c r="E2224" s="198">
        <f>VLOOKUP(A2224,'Membership Details'!C:J,8,FALSE)</f>
        <v>43585</v>
      </c>
      <c r="F2224" s="198" t="b">
        <f t="shared" si="34"/>
        <v>1</v>
      </c>
      <c r="G2224">
        <v>619</v>
      </c>
      <c r="H2224" s="119"/>
      <c r="I2224" s="119"/>
      <c r="J2224" s="119"/>
      <c r="K2224" s="119"/>
      <c r="L2224" s="53"/>
      <c r="M2224" s="127"/>
    </row>
    <row r="2225" spans="1:13">
      <c r="A2225" s="118">
        <v>4127</v>
      </c>
      <c r="B2225" s="53" t="s">
        <v>158</v>
      </c>
      <c r="C2225" s="83">
        <v>2445</v>
      </c>
      <c r="D2225" s="124">
        <v>43726</v>
      </c>
      <c r="E2225" s="198">
        <f>VLOOKUP(A2225,'Membership Details'!C:J,8,FALSE)</f>
        <v>43585</v>
      </c>
      <c r="F2225" s="198" t="b">
        <f t="shared" si="34"/>
        <v>1</v>
      </c>
      <c r="G2225">
        <v>736</v>
      </c>
      <c r="H2225" s="119"/>
      <c r="I2225" s="119"/>
      <c r="J2225" s="119"/>
      <c r="K2225" s="119"/>
      <c r="L2225" s="53"/>
      <c r="M2225" s="127"/>
    </row>
    <row r="2226" spans="1:13">
      <c r="A2226" s="118">
        <v>2589</v>
      </c>
      <c r="B2226" s="53" t="s">
        <v>158</v>
      </c>
      <c r="C2226" s="83">
        <v>2446</v>
      </c>
      <c r="D2226" s="124">
        <v>43726</v>
      </c>
      <c r="E2226" s="198">
        <f>VLOOKUP(A2226,'Membership Details'!C:J,8,FALSE)</f>
        <v>36982</v>
      </c>
      <c r="F2226" s="198" t="b">
        <f t="shared" si="34"/>
        <v>1</v>
      </c>
      <c r="G2226">
        <v>503</v>
      </c>
      <c r="H2226" s="119"/>
      <c r="I2226" s="119"/>
      <c r="J2226" s="119"/>
      <c r="K2226" s="119"/>
      <c r="L2226" s="53"/>
      <c r="M2226" s="127"/>
    </row>
    <row r="2227" spans="1:13">
      <c r="A2227" s="118">
        <v>4121</v>
      </c>
      <c r="B2227" s="53" t="s">
        <v>158</v>
      </c>
      <c r="C2227" s="83">
        <v>2447</v>
      </c>
      <c r="D2227" s="124">
        <v>43726</v>
      </c>
      <c r="E2227" s="198">
        <f>VLOOKUP(A2227,'Membership Details'!C:J,8,FALSE)</f>
        <v>43584</v>
      </c>
      <c r="F2227" s="198" t="b">
        <f t="shared" si="34"/>
        <v>1</v>
      </c>
      <c r="G2227">
        <v>560</v>
      </c>
      <c r="H2227" s="119"/>
      <c r="I2227" s="119"/>
      <c r="J2227" s="119"/>
      <c r="K2227" s="119"/>
      <c r="L2227" s="53"/>
      <c r="M2227" s="127"/>
    </row>
    <row r="2228" spans="1:13">
      <c r="A2228" s="118">
        <v>4120</v>
      </c>
      <c r="B2228" s="53" t="s">
        <v>158</v>
      </c>
      <c r="C2228" s="83">
        <v>2448</v>
      </c>
      <c r="D2228" s="124">
        <v>43726</v>
      </c>
      <c r="E2228" s="198">
        <f>VLOOKUP(A2228,'Membership Details'!C:J,8,FALSE)</f>
        <v>43584</v>
      </c>
      <c r="F2228" s="198" t="b">
        <f t="shared" si="34"/>
        <v>1</v>
      </c>
      <c r="G2228">
        <v>594</v>
      </c>
      <c r="H2228" s="119"/>
      <c r="I2228" s="119"/>
      <c r="J2228" s="119"/>
      <c r="K2228" s="119"/>
      <c r="L2228" s="53"/>
      <c r="M2228" s="127"/>
    </row>
    <row r="2229" spans="1:13">
      <c r="A2229" s="118">
        <v>4166</v>
      </c>
      <c r="B2229" s="53" t="s">
        <v>158</v>
      </c>
      <c r="C2229" s="83">
        <v>2449</v>
      </c>
      <c r="D2229" s="124">
        <v>43726</v>
      </c>
      <c r="E2229" s="198">
        <f>VLOOKUP(A2229,'Membership Details'!C:J,8,FALSE)</f>
        <v>43587</v>
      </c>
      <c r="F2229" s="198" t="b">
        <f t="shared" si="34"/>
        <v>1</v>
      </c>
      <c r="G2229">
        <v>503</v>
      </c>
      <c r="H2229" s="119"/>
      <c r="I2229" s="119"/>
      <c r="J2229" s="119"/>
      <c r="K2229" s="119"/>
      <c r="L2229" s="53"/>
      <c r="M2229" s="127"/>
    </row>
    <row r="2230" spans="1:13">
      <c r="A2230" s="118">
        <v>4156</v>
      </c>
      <c r="B2230" s="53" t="s">
        <v>158</v>
      </c>
      <c r="C2230" s="83">
        <v>2450</v>
      </c>
      <c r="D2230" s="124">
        <v>43726</v>
      </c>
      <c r="E2230" s="198">
        <f>VLOOKUP(A2230,'Membership Details'!C:J,8,FALSE)</f>
        <v>43586</v>
      </c>
      <c r="F2230" s="198" t="b">
        <f t="shared" si="34"/>
        <v>1</v>
      </c>
      <c r="G2230">
        <v>446</v>
      </c>
      <c r="H2230" s="119"/>
      <c r="I2230" s="119"/>
      <c r="J2230" s="119"/>
      <c r="K2230" s="119"/>
      <c r="L2230" s="53"/>
      <c r="M2230" s="127"/>
    </row>
    <row r="2231" spans="1:13">
      <c r="A2231" s="118">
        <v>4097</v>
      </c>
      <c r="B2231" s="53" t="s">
        <v>158</v>
      </c>
      <c r="C2231" s="83">
        <v>2451</v>
      </c>
      <c r="D2231" s="124">
        <v>43726</v>
      </c>
      <c r="E2231" s="198">
        <f>VLOOKUP(A2231,'Membership Details'!C:J,8,FALSE)</f>
        <v>43546</v>
      </c>
      <c r="F2231" s="198" t="b">
        <f t="shared" si="34"/>
        <v>1</v>
      </c>
      <c r="G2231">
        <v>564</v>
      </c>
      <c r="H2231" s="119"/>
      <c r="I2231" s="119"/>
      <c r="J2231" s="119"/>
      <c r="K2231" s="119"/>
      <c r="L2231" s="53"/>
      <c r="M2231" s="127"/>
    </row>
    <row r="2232" spans="1:13">
      <c r="A2232" s="118">
        <v>3417</v>
      </c>
      <c r="B2232" s="53" t="s">
        <v>158</v>
      </c>
      <c r="C2232" s="83">
        <v>2452</v>
      </c>
      <c r="D2232" s="124">
        <v>43726</v>
      </c>
      <c r="E2232" s="198">
        <f>VLOOKUP(A2232,'Membership Details'!C:J,8,FALSE)</f>
        <v>39707</v>
      </c>
      <c r="F2232" s="198" t="b">
        <f t="shared" si="34"/>
        <v>1</v>
      </c>
      <c r="G2232">
        <v>4087</v>
      </c>
      <c r="H2232" s="119"/>
      <c r="I2232" s="119"/>
      <c r="J2232" s="119"/>
      <c r="K2232" s="119"/>
      <c r="L2232" s="53"/>
      <c r="M2232" s="127"/>
    </row>
    <row r="2233" spans="1:13">
      <c r="A2233" s="118">
        <v>4071</v>
      </c>
      <c r="B2233" s="53" t="s">
        <v>158</v>
      </c>
      <c r="C2233" s="83">
        <v>2453</v>
      </c>
      <c r="D2233" s="124">
        <v>43726</v>
      </c>
      <c r="E2233" s="198">
        <f>VLOOKUP(A2233,'Membership Details'!C:J,8,FALSE)</f>
        <v>43533</v>
      </c>
      <c r="F2233" s="198" t="b">
        <f t="shared" si="34"/>
        <v>1</v>
      </c>
      <c r="G2233">
        <v>2094</v>
      </c>
      <c r="H2233" s="119"/>
      <c r="I2233" s="119"/>
      <c r="J2233" s="119"/>
      <c r="K2233" s="119"/>
      <c r="L2233" s="53"/>
      <c r="M2233" s="127"/>
    </row>
    <row r="2234" spans="1:13">
      <c r="A2234" s="118">
        <v>2799</v>
      </c>
      <c r="B2234" s="53" t="s">
        <v>158</v>
      </c>
      <c r="C2234" s="83">
        <v>2454</v>
      </c>
      <c r="D2234" s="124">
        <v>43726</v>
      </c>
      <c r="E2234" s="198">
        <f>VLOOKUP(A2234,'Membership Details'!C:J,8,FALSE)</f>
        <v>36982</v>
      </c>
      <c r="F2234" s="198" t="b">
        <f t="shared" si="34"/>
        <v>1</v>
      </c>
      <c r="G2234">
        <v>625</v>
      </c>
      <c r="H2234" s="119"/>
      <c r="I2234" s="119"/>
      <c r="J2234" s="119"/>
      <c r="K2234" s="119"/>
      <c r="L2234" s="53"/>
      <c r="M2234" s="127"/>
    </row>
    <row r="2235" spans="1:13">
      <c r="A2235" s="118">
        <v>2609</v>
      </c>
      <c r="B2235" s="53" t="s">
        <v>158</v>
      </c>
      <c r="C2235" s="83">
        <v>2455</v>
      </c>
      <c r="D2235" s="124">
        <v>43726</v>
      </c>
      <c r="E2235" s="198">
        <f>VLOOKUP(A2235,'Membership Details'!C:J,8,FALSE)</f>
        <v>36982</v>
      </c>
      <c r="F2235" s="198" t="b">
        <f t="shared" si="34"/>
        <v>1</v>
      </c>
      <c r="G2235">
        <v>503</v>
      </c>
      <c r="H2235" s="119"/>
      <c r="I2235" s="119"/>
      <c r="J2235" s="119"/>
      <c r="K2235" s="119"/>
      <c r="L2235" s="53"/>
      <c r="M2235" s="127"/>
    </row>
    <row r="2236" spans="1:13">
      <c r="A2236" s="118">
        <v>3257</v>
      </c>
      <c r="B2236" s="53" t="s">
        <v>158</v>
      </c>
      <c r="C2236" s="83">
        <v>2456</v>
      </c>
      <c r="D2236" s="124">
        <v>43726</v>
      </c>
      <c r="E2236" s="198">
        <f>VLOOKUP(A2236,'Membership Details'!C:J,8,FALSE)</f>
        <v>40896</v>
      </c>
      <c r="F2236" s="198" t="b">
        <f t="shared" si="34"/>
        <v>1</v>
      </c>
      <c r="G2236">
        <v>503</v>
      </c>
      <c r="H2236" s="119"/>
      <c r="I2236" s="119"/>
      <c r="J2236" s="119"/>
      <c r="K2236" s="119"/>
      <c r="L2236" s="53"/>
      <c r="M2236" s="127"/>
    </row>
    <row r="2237" spans="1:13">
      <c r="A2237" s="118">
        <v>3253</v>
      </c>
      <c r="B2237" s="53" t="s">
        <v>158</v>
      </c>
      <c r="C2237" s="83">
        <v>2457</v>
      </c>
      <c r="D2237" s="124">
        <v>43726</v>
      </c>
      <c r="E2237" s="198">
        <f>VLOOKUP(A2237,'Membership Details'!C:J,8,FALSE)</f>
        <v>40896</v>
      </c>
      <c r="F2237" s="198" t="b">
        <f t="shared" si="34"/>
        <v>1</v>
      </c>
      <c r="G2237">
        <v>1164</v>
      </c>
      <c r="H2237" s="119"/>
      <c r="I2237" s="119"/>
      <c r="J2237" s="119"/>
      <c r="K2237" s="119"/>
      <c r="L2237" s="53"/>
      <c r="M2237" s="127"/>
    </row>
    <row r="2238" spans="1:13">
      <c r="A2238" s="118">
        <v>3011</v>
      </c>
      <c r="B2238" s="53" t="s">
        <v>158</v>
      </c>
      <c r="C2238" s="83">
        <v>2458</v>
      </c>
      <c r="D2238" s="124">
        <v>43728</v>
      </c>
      <c r="E2238" s="198">
        <f>VLOOKUP(A2238,'Membership Details'!C:J,8,FALSE)</f>
        <v>39067</v>
      </c>
      <c r="F2238" s="198" t="b">
        <f t="shared" si="34"/>
        <v>1</v>
      </c>
      <c r="G2238">
        <v>503</v>
      </c>
      <c r="H2238" s="119"/>
      <c r="I2238" s="119"/>
      <c r="J2238" s="119"/>
      <c r="K2238" s="119"/>
      <c r="L2238" s="53"/>
      <c r="M2238" s="127"/>
    </row>
    <row r="2239" spans="1:13">
      <c r="A2239" s="118">
        <v>4129</v>
      </c>
      <c r="B2239" s="53" t="s">
        <v>158</v>
      </c>
      <c r="C2239" s="83">
        <v>2459</v>
      </c>
      <c r="D2239" s="124">
        <v>43728</v>
      </c>
      <c r="E2239" s="198">
        <f>VLOOKUP(A2239,'Membership Details'!C:J,8,FALSE)</f>
        <v>43585</v>
      </c>
      <c r="F2239" s="198" t="b">
        <f t="shared" si="34"/>
        <v>1</v>
      </c>
      <c r="G2239">
        <v>567</v>
      </c>
      <c r="H2239" s="119"/>
      <c r="I2239" s="119"/>
      <c r="J2239" s="119"/>
      <c r="K2239" s="119"/>
      <c r="L2239" s="53"/>
      <c r="M2239" s="127"/>
    </row>
    <row r="2240" spans="1:13">
      <c r="A2240" s="118">
        <v>2653</v>
      </c>
      <c r="B2240" s="53" t="s">
        <v>158</v>
      </c>
      <c r="C2240" s="83">
        <v>2460</v>
      </c>
      <c r="D2240" s="124">
        <v>43728</v>
      </c>
      <c r="E2240" s="198">
        <f>VLOOKUP(A2240,'Membership Details'!C:J,8,FALSE)</f>
        <v>36982</v>
      </c>
      <c r="F2240" s="198" t="b">
        <f t="shared" si="34"/>
        <v>1</v>
      </c>
      <c r="G2240">
        <v>1509</v>
      </c>
      <c r="H2240" s="119"/>
      <c r="I2240" s="119"/>
      <c r="J2240" s="119"/>
      <c r="K2240" s="119"/>
      <c r="L2240" s="53"/>
      <c r="M2240" s="127"/>
    </row>
    <row r="2241" spans="1:13">
      <c r="A2241" s="118">
        <v>4199</v>
      </c>
      <c r="B2241" s="53" t="s">
        <v>158</v>
      </c>
      <c r="C2241" s="83">
        <v>2461</v>
      </c>
      <c r="D2241" s="124">
        <v>43728</v>
      </c>
      <c r="E2241" s="198">
        <f>VLOOKUP(A2241,'Membership Details'!C:J,8,FALSE)</f>
        <v>43728</v>
      </c>
      <c r="F2241" s="198" t="b">
        <f t="shared" si="34"/>
        <v>1</v>
      </c>
      <c r="G2241">
        <v>556</v>
      </c>
      <c r="H2241" s="119"/>
      <c r="I2241" s="119"/>
      <c r="J2241" s="119"/>
      <c r="K2241" s="119"/>
      <c r="L2241" s="53"/>
      <c r="M2241" s="127"/>
    </row>
    <row r="2242" spans="1:13">
      <c r="A2242" s="118">
        <v>4107</v>
      </c>
      <c r="B2242" s="53" t="s">
        <v>158</v>
      </c>
      <c r="C2242" s="83">
        <v>2462</v>
      </c>
      <c r="D2242" s="124">
        <v>43728</v>
      </c>
      <c r="E2242" s="198">
        <f>VLOOKUP(A2242,'Membership Details'!C:J,8,FALSE)</f>
        <v>43573</v>
      </c>
      <c r="F2242" s="198" t="b">
        <f t="shared" si="34"/>
        <v>1</v>
      </c>
      <c r="G2242">
        <v>503</v>
      </c>
      <c r="H2242" s="119"/>
      <c r="I2242" s="119"/>
      <c r="J2242" s="119"/>
      <c r="K2242" s="119"/>
      <c r="L2242" s="53"/>
      <c r="M2242" s="127"/>
    </row>
    <row r="2243" spans="1:13">
      <c r="A2243" s="118">
        <v>4049</v>
      </c>
      <c r="B2243" s="53" t="s">
        <v>158</v>
      </c>
      <c r="C2243" s="83">
        <v>2463</v>
      </c>
      <c r="D2243" s="124">
        <v>43728</v>
      </c>
      <c r="E2243" s="198">
        <f>VLOOKUP(A2243,'Membership Details'!C:J,8,FALSE)</f>
        <v>43444</v>
      </c>
      <c r="F2243" s="198" t="b">
        <f t="shared" ref="F2243:F2306" si="35">D2243&gt;=E2243</f>
        <v>1</v>
      </c>
      <c r="G2243">
        <v>564</v>
      </c>
      <c r="H2243" s="119"/>
      <c r="I2243" s="119"/>
      <c r="J2243" s="119"/>
      <c r="K2243" s="119"/>
      <c r="L2243" s="53"/>
      <c r="M2243" s="127"/>
    </row>
    <row r="2244" spans="1:13">
      <c r="A2244" s="118">
        <v>4119</v>
      </c>
      <c r="B2244" s="53" t="s">
        <v>158</v>
      </c>
      <c r="C2244" s="83">
        <v>2464</v>
      </c>
      <c r="D2244" s="124">
        <v>43728</v>
      </c>
      <c r="E2244" s="198">
        <f>VLOOKUP(A2244,'Membership Details'!C:J,8,FALSE)</f>
        <v>43584</v>
      </c>
      <c r="F2244" s="198" t="b">
        <f t="shared" si="35"/>
        <v>1</v>
      </c>
      <c r="G2244">
        <v>503</v>
      </c>
      <c r="H2244" s="119"/>
      <c r="I2244" s="119"/>
      <c r="J2244" s="119"/>
      <c r="K2244" s="119"/>
      <c r="L2244" s="53"/>
      <c r="M2244" s="127"/>
    </row>
    <row r="2245" spans="1:13">
      <c r="A2245" s="118">
        <v>4090</v>
      </c>
      <c r="B2245" s="53" t="s">
        <v>158</v>
      </c>
      <c r="C2245" s="83">
        <v>2465</v>
      </c>
      <c r="D2245" s="124">
        <v>43728</v>
      </c>
      <c r="E2245" s="198">
        <f>VLOOKUP(A2245,'Membership Details'!C:J,8,FALSE)</f>
        <v>43540</v>
      </c>
      <c r="F2245" s="198" t="b">
        <f t="shared" si="35"/>
        <v>1</v>
      </c>
      <c r="G2245">
        <v>1800</v>
      </c>
      <c r="H2245" s="119"/>
      <c r="I2245" s="119"/>
      <c r="J2245" s="119"/>
      <c r="K2245" s="119"/>
      <c r="L2245" s="53"/>
      <c r="M2245" s="127"/>
    </row>
    <row r="2246" spans="1:13">
      <c r="A2246" s="118">
        <v>3242</v>
      </c>
      <c r="B2246" s="53" t="s">
        <v>158</v>
      </c>
      <c r="C2246" s="83">
        <v>2466</v>
      </c>
      <c r="D2246" s="124">
        <v>43728</v>
      </c>
      <c r="E2246" s="198">
        <f>VLOOKUP(A2246,'Membership Details'!C:J,8,FALSE)</f>
        <v>40896</v>
      </c>
      <c r="F2246" s="198" t="b">
        <f t="shared" si="35"/>
        <v>1</v>
      </c>
      <c r="G2246">
        <v>564</v>
      </c>
      <c r="H2246" s="119"/>
      <c r="I2246" s="119"/>
      <c r="J2246" s="119"/>
      <c r="K2246" s="119"/>
      <c r="L2246" s="53"/>
      <c r="M2246" s="127"/>
    </row>
    <row r="2247" spans="1:13">
      <c r="A2247" s="118">
        <v>4048</v>
      </c>
      <c r="B2247" s="53" t="s">
        <v>158</v>
      </c>
      <c r="C2247" s="83">
        <v>2467</v>
      </c>
      <c r="D2247" s="124">
        <v>43728</v>
      </c>
      <c r="E2247" s="198">
        <f>VLOOKUP(A2247,'Membership Details'!C:J,8,FALSE)</f>
        <v>43444</v>
      </c>
      <c r="F2247" s="198" t="b">
        <f t="shared" si="35"/>
        <v>1</v>
      </c>
      <c r="G2247">
        <v>1111</v>
      </c>
      <c r="H2247" s="119"/>
      <c r="I2247" s="119"/>
      <c r="J2247" s="119"/>
      <c r="K2247" s="119"/>
      <c r="L2247" s="53"/>
      <c r="M2247" s="127"/>
    </row>
    <row r="2248" spans="1:13">
      <c r="A2248" s="118">
        <v>4142</v>
      </c>
      <c r="B2248" s="53" t="s">
        <v>158</v>
      </c>
      <c r="C2248" s="83">
        <v>2468</v>
      </c>
      <c r="D2248" s="124">
        <v>43728</v>
      </c>
      <c r="E2248" s="198">
        <f>VLOOKUP(A2248,'Membership Details'!C:J,8,FALSE)</f>
        <v>43585</v>
      </c>
      <c r="F2248" s="198" t="b">
        <f t="shared" si="35"/>
        <v>1</v>
      </c>
      <c r="G2248">
        <v>827</v>
      </c>
      <c r="H2248" s="119"/>
      <c r="I2248" s="119"/>
      <c r="J2248" s="119"/>
      <c r="K2248" s="119"/>
      <c r="L2248" s="53"/>
      <c r="M2248" s="127"/>
    </row>
    <row r="2249" spans="1:13">
      <c r="A2249" s="118">
        <v>2696</v>
      </c>
      <c r="B2249" s="53" t="s">
        <v>158</v>
      </c>
      <c r="C2249" s="83">
        <v>2469</v>
      </c>
      <c r="D2249" s="124">
        <v>43728</v>
      </c>
      <c r="E2249" s="198">
        <f>VLOOKUP(A2249,'Membership Details'!C:J,8,FALSE)</f>
        <v>36982</v>
      </c>
      <c r="F2249" s="198" t="b">
        <f t="shared" si="35"/>
        <v>1</v>
      </c>
      <c r="G2249">
        <v>574</v>
      </c>
      <c r="H2249" s="119"/>
      <c r="I2249" s="119"/>
      <c r="J2249" s="119"/>
      <c r="K2249" s="119"/>
      <c r="L2249" s="53"/>
      <c r="M2249" s="127"/>
    </row>
    <row r="2250" spans="1:13">
      <c r="A2250" s="118">
        <v>4158</v>
      </c>
      <c r="B2250" s="53" t="s">
        <v>158</v>
      </c>
      <c r="C2250" s="83">
        <v>2470</v>
      </c>
      <c r="D2250" s="124">
        <v>43728</v>
      </c>
      <c r="E2250" s="198">
        <f>VLOOKUP(A2250,'Membership Details'!C:J,8,FALSE)</f>
        <v>43586</v>
      </c>
      <c r="F2250" s="198" t="b">
        <f t="shared" si="35"/>
        <v>1</v>
      </c>
      <c r="G2250">
        <v>1849</v>
      </c>
      <c r="H2250" s="119"/>
      <c r="I2250" s="119"/>
      <c r="J2250" s="119"/>
      <c r="K2250" s="119"/>
      <c r="L2250" s="53"/>
      <c r="M2250" s="127"/>
    </row>
    <row r="2251" spans="1:13">
      <c r="A2251" s="118">
        <v>3966</v>
      </c>
      <c r="B2251" s="53" t="s">
        <v>158</v>
      </c>
      <c r="C2251" s="83">
        <v>2471</v>
      </c>
      <c r="D2251" s="124">
        <v>43728</v>
      </c>
      <c r="E2251" s="198">
        <f>VLOOKUP(A2251,'Membership Details'!C:J,8,FALSE)</f>
        <v>43049</v>
      </c>
      <c r="F2251" s="198" t="b">
        <f t="shared" si="35"/>
        <v>1</v>
      </c>
      <c r="G2251">
        <v>625</v>
      </c>
      <c r="H2251" s="119"/>
      <c r="I2251" s="119"/>
      <c r="J2251" s="119"/>
      <c r="K2251" s="119"/>
      <c r="L2251" s="53"/>
      <c r="M2251" s="127"/>
    </row>
    <row r="2252" spans="1:13">
      <c r="A2252" s="118">
        <v>3965</v>
      </c>
      <c r="B2252" s="53" t="s">
        <v>158</v>
      </c>
      <c r="C2252" s="83">
        <v>2472</v>
      </c>
      <c r="D2252" s="124">
        <v>43728</v>
      </c>
      <c r="E2252" s="198">
        <f>VLOOKUP(A2252,'Membership Details'!C:J,8,FALSE)</f>
        <v>43049</v>
      </c>
      <c r="F2252" s="198" t="b">
        <f t="shared" si="35"/>
        <v>1</v>
      </c>
      <c r="G2252">
        <v>564</v>
      </c>
      <c r="H2252" s="119"/>
      <c r="I2252" s="119"/>
      <c r="J2252" s="119"/>
      <c r="K2252" s="119"/>
      <c r="L2252" s="53"/>
      <c r="M2252" s="127"/>
    </row>
    <row r="2253" spans="1:13">
      <c r="A2253" s="118">
        <v>3964</v>
      </c>
      <c r="B2253" s="53" t="s">
        <v>158</v>
      </c>
      <c r="C2253" s="83">
        <v>2473</v>
      </c>
      <c r="D2253" s="124">
        <v>43728</v>
      </c>
      <c r="E2253" s="198">
        <f>VLOOKUP(A2253,'Membership Details'!C:J,8,FALSE)</f>
        <v>43049</v>
      </c>
      <c r="F2253" s="198" t="b">
        <f t="shared" si="35"/>
        <v>1</v>
      </c>
      <c r="G2253">
        <v>625</v>
      </c>
      <c r="H2253" s="119"/>
      <c r="I2253" s="119"/>
      <c r="J2253" s="119"/>
      <c r="K2253" s="119"/>
      <c r="L2253" s="53"/>
      <c r="M2253" s="127"/>
    </row>
    <row r="2254" spans="1:13">
      <c r="A2254" s="118">
        <v>4066</v>
      </c>
      <c r="B2254" s="53" t="s">
        <v>158</v>
      </c>
      <c r="C2254" s="83">
        <v>2474</v>
      </c>
      <c r="D2254" s="124">
        <v>43728</v>
      </c>
      <c r="E2254" s="198">
        <f>VLOOKUP(A2254,'Membership Details'!C:J,8,FALSE)</f>
        <v>43531</v>
      </c>
      <c r="F2254" s="198" t="b">
        <f t="shared" si="35"/>
        <v>1</v>
      </c>
      <c r="G2254">
        <v>654</v>
      </c>
      <c r="H2254" s="119"/>
      <c r="I2254" s="119"/>
      <c r="J2254" s="119"/>
      <c r="K2254" s="119"/>
      <c r="L2254" s="53"/>
      <c r="M2254" s="127"/>
    </row>
    <row r="2255" spans="1:13">
      <c r="A2255" s="118">
        <v>4109</v>
      </c>
      <c r="B2255" s="53" t="s">
        <v>158</v>
      </c>
      <c r="C2255" s="83">
        <v>2475</v>
      </c>
      <c r="D2255" s="124">
        <v>43728</v>
      </c>
      <c r="E2255" s="198">
        <f>VLOOKUP(A2255,'Membership Details'!C:J,8,FALSE)</f>
        <v>43573</v>
      </c>
      <c r="F2255" s="198" t="b">
        <f t="shared" si="35"/>
        <v>1</v>
      </c>
      <c r="G2255">
        <v>3441</v>
      </c>
      <c r="H2255" s="119"/>
      <c r="I2255" s="119"/>
      <c r="J2255" s="119"/>
      <c r="K2255" s="119"/>
      <c r="L2255" s="53"/>
      <c r="M2255" s="127"/>
    </row>
    <row r="2256" spans="1:13">
      <c r="A2256" s="118">
        <v>4141</v>
      </c>
      <c r="B2256" s="53" t="s">
        <v>158</v>
      </c>
      <c r="C2256" s="83">
        <v>2476</v>
      </c>
      <c r="D2256" s="124">
        <v>43728</v>
      </c>
      <c r="E2256" s="198">
        <f>VLOOKUP(A2256,'Membership Details'!C:J,8,FALSE)</f>
        <v>43585</v>
      </c>
      <c r="F2256" s="198" t="b">
        <f t="shared" si="35"/>
        <v>1</v>
      </c>
      <c r="G2256">
        <v>878</v>
      </c>
      <c r="H2256" s="119"/>
      <c r="I2256" s="119"/>
      <c r="J2256" s="119"/>
      <c r="K2256" s="119"/>
      <c r="L2256" s="53"/>
      <c r="M2256" s="127"/>
    </row>
    <row r="2257" spans="1:13">
      <c r="A2257" s="118">
        <v>4123</v>
      </c>
      <c r="B2257" s="53" t="s">
        <v>158</v>
      </c>
      <c r="C2257" s="83">
        <v>2477</v>
      </c>
      <c r="D2257" s="124">
        <v>43728</v>
      </c>
      <c r="E2257" s="198">
        <f>VLOOKUP(A2257,'Membership Details'!C:J,8,FALSE)</f>
        <v>43585</v>
      </c>
      <c r="F2257" s="198" t="b">
        <f t="shared" si="35"/>
        <v>1</v>
      </c>
      <c r="G2257">
        <v>707</v>
      </c>
      <c r="H2257" s="119"/>
      <c r="I2257" s="119"/>
      <c r="J2257" s="119"/>
      <c r="K2257" s="119"/>
      <c r="L2257" s="53"/>
      <c r="M2257" s="127"/>
    </row>
    <row r="2258" spans="1:13">
      <c r="A2258" s="118">
        <v>4098</v>
      </c>
      <c r="B2258" s="53" t="s">
        <v>158</v>
      </c>
      <c r="C2258" s="83">
        <v>2478</v>
      </c>
      <c r="D2258" s="124">
        <v>43728</v>
      </c>
      <c r="E2258" s="198">
        <f>VLOOKUP(A2258,'Membership Details'!C:J,8,FALSE)</f>
        <v>43546</v>
      </c>
      <c r="F2258" s="198" t="b">
        <f t="shared" si="35"/>
        <v>1</v>
      </c>
      <c r="G2258">
        <v>564</v>
      </c>
      <c r="H2258" s="119"/>
      <c r="I2258" s="119"/>
      <c r="J2258" s="119"/>
      <c r="K2258" s="119"/>
      <c r="L2258" s="53"/>
      <c r="M2258" s="127"/>
    </row>
    <row r="2259" spans="1:13">
      <c r="A2259" s="118">
        <v>4122</v>
      </c>
      <c r="B2259" s="53" t="s">
        <v>158</v>
      </c>
      <c r="C2259" s="83">
        <v>2479</v>
      </c>
      <c r="D2259" s="124">
        <v>43728</v>
      </c>
      <c r="E2259" s="198">
        <f>VLOOKUP(A2259,'Membership Details'!C:J,8,FALSE)</f>
        <v>43585</v>
      </c>
      <c r="F2259" s="198" t="b">
        <f t="shared" si="35"/>
        <v>1</v>
      </c>
      <c r="G2259">
        <v>553</v>
      </c>
      <c r="H2259" s="119"/>
      <c r="I2259" s="119"/>
      <c r="J2259" s="119"/>
      <c r="K2259" s="119"/>
      <c r="L2259" s="53"/>
      <c r="M2259" s="127"/>
    </row>
    <row r="2260" spans="1:13">
      <c r="A2260" s="118">
        <v>3344</v>
      </c>
      <c r="B2260" s="53" t="s">
        <v>158</v>
      </c>
      <c r="C2260" s="83">
        <v>2480</v>
      </c>
      <c r="D2260" s="124">
        <v>43728</v>
      </c>
      <c r="E2260" s="198">
        <f>VLOOKUP(A2260,'Membership Details'!C:J,8,FALSE)</f>
        <v>42469</v>
      </c>
      <c r="F2260" s="198" t="b">
        <f t="shared" si="35"/>
        <v>1</v>
      </c>
      <c r="G2260">
        <v>1031</v>
      </c>
      <c r="H2260" s="119"/>
      <c r="I2260" s="119"/>
      <c r="J2260" s="119"/>
      <c r="K2260" s="119"/>
      <c r="L2260" s="53"/>
      <c r="M2260" s="127"/>
    </row>
    <row r="2261" spans="1:13">
      <c r="A2261" s="118">
        <v>4076</v>
      </c>
      <c r="B2261" s="53" t="s">
        <v>158</v>
      </c>
      <c r="C2261" s="83">
        <v>2481</v>
      </c>
      <c r="D2261" s="124">
        <v>43728</v>
      </c>
      <c r="E2261" s="198">
        <f>VLOOKUP(A2261,'Membership Details'!C:J,8,FALSE)</f>
        <v>43533</v>
      </c>
      <c r="F2261" s="198" t="b">
        <f t="shared" si="35"/>
        <v>1</v>
      </c>
      <c r="G2261">
        <v>554</v>
      </c>
      <c r="H2261" s="119"/>
      <c r="I2261" s="119"/>
      <c r="J2261" s="119"/>
      <c r="K2261" s="119"/>
      <c r="L2261" s="53"/>
      <c r="M2261" s="127"/>
    </row>
    <row r="2262" spans="1:13">
      <c r="A2262" s="118">
        <v>4040</v>
      </c>
      <c r="B2262" s="53" t="s">
        <v>158</v>
      </c>
      <c r="C2262" s="83">
        <v>2482</v>
      </c>
      <c r="D2262" s="124">
        <v>43728</v>
      </c>
      <c r="E2262" s="198">
        <f>VLOOKUP(A2262,'Membership Details'!C:J,8,FALSE)</f>
        <v>43364</v>
      </c>
      <c r="F2262" s="198" t="b">
        <f t="shared" si="35"/>
        <v>1</v>
      </c>
      <c r="G2262">
        <v>1115</v>
      </c>
      <c r="H2262" s="119"/>
      <c r="I2262" s="119"/>
      <c r="J2262" s="119"/>
      <c r="K2262" s="119"/>
      <c r="L2262" s="53"/>
      <c r="M2262" s="127"/>
    </row>
    <row r="2263" spans="1:13">
      <c r="A2263" s="118">
        <v>4038</v>
      </c>
      <c r="B2263" s="53" t="s">
        <v>158</v>
      </c>
      <c r="C2263" s="83">
        <v>2483</v>
      </c>
      <c r="D2263" s="124">
        <v>43728</v>
      </c>
      <c r="E2263" s="198">
        <f>VLOOKUP(A2263,'Membership Details'!C:J,8,FALSE)</f>
        <v>43364</v>
      </c>
      <c r="F2263" s="198" t="b">
        <f t="shared" si="35"/>
        <v>1</v>
      </c>
      <c r="G2263">
        <v>2094</v>
      </c>
      <c r="H2263" s="119"/>
      <c r="I2263" s="119"/>
      <c r="J2263" s="119"/>
      <c r="K2263" s="119"/>
      <c r="L2263" s="53"/>
      <c r="M2263" s="127"/>
    </row>
    <row r="2264" spans="1:13">
      <c r="A2264" s="118">
        <v>4039</v>
      </c>
      <c r="B2264" s="53" t="s">
        <v>158</v>
      </c>
      <c r="C2264" s="83">
        <v>2484</v>
      </c>
      <c r="D2264" s="124">
        <v>43728</v>
      </c>
      <c r="E2264" s="198">
        <f>VLOOKUP(A2264,'Membership Details'!C:J,8,FALSE)</f>
        <v>43364</v>
      </c>
      <c r="F2264" s="198" t="b">
        <f t="shared" si="35"/>
        <v>1</v>
      </c>
      <c r="G2264">
        <v>1507</v>
      </c>
      <c r="H2264" s="119"/>
      <c r="I2264" s="119"/>
      <c r="J2264" s="119"/>
      <c r="K2264" s="119"/>
      <c r="L2264" s="53"/>
      <c r="M2264" s="127"/>
    </row>
    <row r="2265" spans="1:13">
      <c r="A2265" s="118">
        <v>4154</v>
      </c>
      <c r="B2265" s="53" t="s">
        <v>158</v>
      </c>
      <c r="C2265" s="83">
        <v>2485</v>
      </c>
      <c r="D2265" s="124">
        <v>43728</v>
      </c>
      <c r="E2265" s="198">
        <f>VLOOKUP(A2265,'Membership Details'!C:J,8,FALSE)</f>
        <v>43586</v>
      </c>
      <c r="F2265" s="198" t="b">
        <f t="shared" si="35"/>
        <v>1</v>
      </c>
      <c r="G2265">
        <v>503</v>
      </c>
      <c r="H2265" s="119"/>
      <c r="I2265" s="119"/>
      <c r="J2265" s="119"/>
      <c r="K2265" s="119"/>
      <c r="L2265" s="53"/>
      <c r="M2265" s="127"/>
    </row>
    <row r="2266" spans="1:13">
      <c r="A2266" s="118">
        <v>51</v>
      </c>
      <c r="B2266" s="53" t="s">
        <v>158</v>
      </c>
      <c r="C2266" s="83">
        <v>2486</v>
      </c>
      <c r="D2266" s="124">
        <v>43728</v>
      </c>
      <c r="E2266" s="198">
        <f>VLOOKUP(A2266,'Membership Details'!C:J,8,FALSE)</f>
        <v>36982</v>
      </c>
      <c r="F2266" s="198" t="b">
        <f t="shared" si="35"/>
        <v>1</v>
      </c>
      <c r="G2266">
        <v>3723</v>
      </c>
      <c r="H2266" s="119"/>
      <c r="I2266" s="119"/>
      <c r="J2266" s="119"/>
      <c r="K2266" s="119"/>
      <c r="L2266" s="53"/>
      <c r="M2266" s="127"/>
    </row>
    <row r="2267" spans="1:13">
      <c r="A2267" s="118">
        <v>315</v>
      </c>
      <c r="B2267" s="53" t="s">
        <v>158</v>
      </c>
      <c r="C2267" s="83">
        <v>2487</v>
      </c>
      <c r="D2267" s="124">
        <v>43728</v>
      </c>
      <c r="E2267" s="198">
        <f>VLOOKUP(A2267,'Membership Details'!C:J,8,FALSE)</f>
        <v>36982</v>
      </c>
      <c r="F2267" s="198" t="b">
        <f t="shared" si="35"/>
        <v>1</v>
      </c>
      <c r="G2267">
        <v>3652</v>
      </c>
      <c r="H2267" s="119"/>
      <c r="I2267" s="119"/>
      <c r="J2267" s="119"/>
      <c r="K2267" s="119"/>
      <c r="L2267" s="53"/>
      <c r="M2267" s="127"/>
    </row>
    <row r="2268" spans="1:13">
      <c r="A2268" s="118">
        <v>4135</v>
      </c>
      <c r="B2268" s="53" t="s">
        <v>158</v>
      </c>
      <c r="C2268" s="83">
        <v>2488</v>
      </c>
      <c r="D2268" s="124">
        <v>43728</v>
      </c>
      <c r="E2268" s="198">
        <f>VLOOKUP(A2268,'Membership Details'!C:J,8,FALSE)</f>
        <v>43585</v>
      </c>
      <c r="F2268" s="198" t="b">
        <f t="shared" si="35"/>
        <v>1</v>
      </c>
      <c r="G2268">
        <v>3392</v>
      </c>
      <c r="H2268" s="119"/>
      <c r="I2268" s="119"/>
      <c r="J2268" s="119"/>
      <c r="K2268" s="119"/>
      <c r="L2268" s="53"/>
      <c r="M2268" s="127"/>
    </row>
    <row r="2269" spans="1:13">
      <c r="A2269" s="118">
        <v>4106</v>
      </c>
      <c r="B2269" s="53" t="s">
        <v>158</v>
      </c>
      <c r="C2269" s="83">
        <v>2489</v>
      </c>
      <c r="D2269" s="124">
        <v>43728</v>
      </c>
      <c r="E2269" s="198">
        <f>VLOOKUP(A2269,'Membership Details'!C:J,8,FALSE)</f>
        <v>43573</v>
      </c>
      <c r="F2269" s="198" t="b">
        <f t="shared" si="35"/>
        <v>1</v>
      </c>
      <c r="G2269">
        <v>889</v>
      </c>
      <c r="H2269" s="119"/>
      <c r="I2269" s="119"/>
      <c r="J2269" s="119"/>
      <c r="K2269" s="119"/>
      <c r="L2269" s="53"/>
      <c r="M2269" s="127"/>
    </row>
    <row r="2270" spans="1:13">
      <c r="A2270" s="118">
        <v>4167</v>
      </c>
      <c r="B2270" s="53" t="s">
        <v>158</v>
      </c>
      <c r="C2270" s="83">
        <v>2490</v>
      </c>
      <c r="D2270" s="124">
        <v>43729</v>
      </c>
      <c r="E2270" s="198">
        <f>VLOOKUP(A2270,'Membership Details'!C:J,8,FALSE)</f>
        <v>43587</v>
      </c>
      <c r="F2270" s="198" t="b">
        <f t="shared" si="35"/>
        <v>1</v>
      </c>
      <c r="G2270">
        <v>503</v>
      </c>
      <c r="H2270" s="119"/>
      <c r="I2270" s="119"/>
      <c r="J2270" s="119"/>
      <c r="K2270" s="119"/>
      <c r="L2270" s="53"/>
      <c r="M2270" s="127"/>
    </row>
    <row r="2271" spans="1:13">
      <c r="A2271" s="118">
        <v>2415</v>
      </c>
      <c r="B2271" s="53" t="s">
        <v>158</v>
      </c>
      <c r="C2271" s="83">
        <v>2491</v>
      </c>
      <c r="D2271" s="124">
        <v>43729</v>
      </c>
      <c r="E2271" s="198">
        <f>VLOOKUP(A2271,'Membership Details'!C:J,8,FALSE)</f>
        <v>43585</v>
      </c>
      <c r="F2271" s="198" t="b">
        <f t="shared" si="35"/>
        <v>1</v>
      </c>
      <c r="G2271">
        <v>529</v>
      </c>
      <c r="H2271" s="119"/>
      <c r="I2271" s="119"/>
      <c r="J2271" s="119"/>
      <c r="K2271" s="119"/>
      <c r="L2271" s="53"/>
      <c r="M2271" s="127"/>
    </row>
    <row r="2272" spans="1:13">
      <c r="A2272" s="118">
        <v>4105</v>
      </c>
      <c r="B2272" s="53" t="s">
        <v>158</v>
      </c>
      <c r="C2272" s="83">
        <v>2492</v>
      </c>
      <c r="D2272" s="124">
        <v>43729</v>
      </c>
      <c r="E2272" s="198">
        <f>VLOOKUP(A2272,'Membership Details'!C:J,8,FALSE)</f>
        <v>43573</v>
      </c>
      <c r="F2272" s="198" t="b">
        <f t="shared" si="35"/>
        <v>1</v>
      </c>
      <c r="G2272">
        <v>503</v>
      </c>
      <c r="H2272" s="119"/>
      <c r="I2272" s="119"/>
      <c r="J2272" s="119"/>
      <c r="K2272" s="119"/>
      <c r="L2272" s="53"/>
      <c r="M2272" s="127"/>
    </row>
    <row r="2273" spans="1:13">
      <c r="A2273" s="118">
        <v>4075</v>
      </c>
      <c r="B2273" s="53" t="s">
        <v>158</v>
      </c>
      <c r="C2273" s="83">
        <v>2493</v>
      </c>
      <c r="D2273" s="124">
        <v>43729</v>
      </c>
      <c r="E2273" s="198">
        <f>VLOOKUP(A2273,'Membership Details'!C:J,8,FALSE)</f>
        <v>43533</v>
      </c>
      <c r="F2273" s="198" t="b">
        <f t="shared" si="35"/>
        <v>1</v>
      </c>
      <c r="G2273">
        <v>554</v>
      </c>
      <c r="H2273" s="119"/>
      <c r="I2273" s="119"/>
      <c r="J2273" s="119"/>
      <c r="K2273" s="119"/>
      <c r="L2273" s="53"/>
      <c r="M2273" s="127"/>
    </row>
    <row r="2274" spans="1:13">
      <c r="A2274" s="118">
        <v>4074</v>
      </c>
      <c r="B2274" s="53" t="s">
        <v>158</v>
      </c>
      <c r="C2274" s="83">
        <v>2494</v>
      </c>
      <c r="D2274" s="124">
        <v>43729</v>
      </c>
      <c r="E2274" s="198">
        <f>VLOOKUP(A2274,'Membership Details'!C:J,8,FALSE)</f>
        <v>43533</v>
      </c>
      <c r="F2274" s="198" t="b">
        <f t="shared" si="35"/>
        <v>1</v>
      </c>
      <c r="G2274">
        <v>503</v>
      </c>
      <c r="H2274" s="119"/>
      <c r="I2274" s="119"/>
      <c r="J2274" s="119"/>
      <c r="K2274" s="119"/>
      <c r="L2274" s="53"/>
      <c r="M2274" s="127"/>
    </row>
    <row r="2275" spans="1:13">
      <c r="A2275" s="118">
        <v>4130</v>
      </c>
      <c r="B2275" s="53" t="s">
        <v>158</v>
      </c>
      <c r="C2275" s="83">
        <v>2495</v>
      </c>
      <c r="D2275" s="124">
        <v>43729</v>
      </c>
      <c r="E2275" s="198">
        <f>VLOOKUP(A2275,'Membership Details'!C:J,8,FALSE)</f>
        <v>43585</v>
      </c>
      <c r="F2275" s="198" t="b">
        <f t="shared" si="35"/>
        <v>1</v>
      </c>
      <c r="G2275">
        <v>469</v>
      </c>
      <c r="H2275" s="119"/>
      <c r="I2275" s="119"/>
      <c r="J2275" s="119"/>
      <c r="K2275" s="119"/>
      <c r="L2275" s="53"/>
      <c r="M2275" s="127"/>
    </row>
    <row r="2276" spans="1:13">
      <c r="A2276" s="118">
        <v>4157</v>
      </c>
      <c r="B2276" s="53" t="s">
        <v>158</v>
      </c>
      <c r="C2276" s="83">
        <v>2496</v>
      </c>
      <c r="D2276" s="124">
        <v>43729</v>
      </c>
      <c r="E2276" s="198">
        <f>VLOOKUP(A2276,'Membership Details'!C:J,8,FALSE)</f>
        <v>43586</v>
      </c>
      <c r="F2276" s="198" t="b">
        <f t="shared" si="35"/>
        <v>1</v>
      </c>
      <c r="G2276">
        <v>1531</v>
      </c>
      <c r="H2276" s="119"/>
      <c r="I2276" s="119"/>
      <c r="J2276" s="119"/>
      <c r="K2276" s="119"/>
      <c r="L2276" s="53"/>
      <c r="M2276" s="127"/>
    </row>
    <row r="2277" spans="1:13">
      <c r="A2277" s="118">
        <v>4150</v>
      </c>
      <c r="B2277" s="53" t="s">
        <v>158</v>
      </c>
      <c r="C2277" s="83">
        <v>2497</v>
      </c>
      <c r="D2277" s="124">
        <v>43732</v>
      </c>
      <c r="E2277" s="198">
        <f>VLOOKUP(A2277,'Membership Details'!C:J,8,FALSE)</f>
        <v>43585</v>
      </c>
      <c r="F2277" s="198" t="b">
        <f t="shared" si="35"/>
        <v>1</v>
      </c>
      <c r="G2277">
        <v>552</v>
      </c>
      <c r="H2277" s="119"/>
      <c r="I2277" s="119"/>
      <c r="J2277" s="119"/>
      <c r="K2277" s="119"/>
      <c r="L2277" s="53"/>
      <c r="M2277" s="127"/>
    </row>
    <row r="2278" spans="1:13">
      <c r="A2278" s="118">
        <v>4148</v>
      </c>
      <c r="B2278" s="53" t="s">
        <v>158</v>
      </c>
      <c r="C2278" s="83">
        <v>2498</v>
      </c>
      <c r="D2278" s="124">
        <v>43732</v>
      </c>
      <c r="E2278" s="198">
        <f>VLOOKUP(A2278,'Membership Details'!C:J,8,FALSE)</f>
        <v>43585</v>
      </c>
      <c r="F2278" s="198" t="b">
        <f t="shared" si="35"/>
        <v>1</v>
      </c>
      <c r="G2278">
        <v>855</v>
      </c>
      <c r="H2278" s="119"/>
      <c r="I2278" s="119"/>
      <c r="J2278" s="119"/>
      <c r="K2278" s="119"/>
      <c r="L2278" s="53"/>
      <c r="M2278" s="127"/>
    </row>
    <row r="2279" spans="1:13">
      <c r="A2279" s="118">
        <v>2798</v>
      </c>
      <c r="B2279" s="53" t="s">
        <v>158</v>
      </c>
      <c r="C2279" s="83">
        <v>2499</v>
      </c>
      <c r="D2279" s="124">
        <v>43732</v>
      </c>
      <c r="E2279" s="198">
        <f>VLOOKUP(A2279,'Membership Details'!C:J,8,FALSE)</f>
        <v>36982</v>
      </c>
      <c r="F2279" s="198" t="b">
        <f t="shared" si="35"/>
        <v>1</v>
      </c>
      <c r="G2279">
        <v>564</v>
      </c>
      <c r="H2279" s="119"/>
      <c r="I2279" s="119"/>
      <c r="J2279" s="119"/>
      <c r="K2279" s="119"/>
      <c r="L2279" s="53"/>
      <c r="M2279" s="127"/>
    </row>
    <row r="2280" spans="1:13">
      <c r="A2280" s="118">
        <v>4169</v>
      </c>
      <c r="B2280" s="53" t="s">
        <v>158</v>
      </c>
      <c r="C2280" s="83">
        <v>2500</v>
      </c>
      <c r="D2280" s="124">
        <v>43732</v>
      </c>
      <c r="E2280" s="198">
        <f>VLOOKUP(A2280,'Membership Details'!C:J,8,FALSE)</f>
        <v>43588</v>
      </c>
      <c r="F2280" s="198" t="b">
        <f t="shared" si="35"/>
        <v>1</v>
      </c>
      <c r="G2280">
        <v>720</v>
      </c>
      <c r="H2280" s="119"/>
      <c r="I2280" s="119"/>
      <c r="J2280" s="119"/>
      <c r="K2280" s="119"/>
      <c r="L2280" s="53"/>
      <c r="M2280" s="127"/>
    </row>
    <row r="2281" spans="1:13">
      <c r="A2281" s="118">
        <v>4143</v>
      </c>
      <c r="B2281" s="53" t="s">
        <v>158</v>
      </c>
      <c r="C2281" s="83">
        <v>2501</v>
      </c>
      <c r="D2281" s="124">
        <v>43733</v>
      </c>
      <c r="E2281" s="198">
        <f>VLOOKUP(A2281,'Membership Details'!C:J,8,FALSE)</f>
        <v>43585</v>
      </c>
      <c r="F2281" s="198" t="b">
        <f t="shared" si="35"/>
        <v>1</v>
      </c>
      <c r="G2281">
        <v>512</v>
      </c>
      <c r="H2281" s="119"/>
      <c r="I2281" s="119"/>
      <c r="J2281" s="119"/>
      <c r="K2281" s="119"/>
      <c r="L2281" s="53"/>
      <c r="M2281" s="127"/>
    </row>
    <row r="2282" spans="1:13">
      <c r="A2282" s="118">
        <v>2872</v>
      </c>
      <c r="B2282" s="53" t="s">
        <v>158</v>
      </c>
      <c r="C2282" s="83">
        <v>2502</v>
      </c>
      <c r="D2282" s="124">
        <v>43733</v>
      </c>
      <c r="E2282" s="198">
        <f>VLOOKUP(A2282,'Membership Details'!C:J,8,FALSE)</f>
        <v>36982</v>
      </c>
      <c r="F2282" s="198" t="b">
        <f t="shared" si="35"/>
        <v>1</v>
      </c>
      <c r="G2282">
        <v>895</v>
      </c>
      <c r="H2282" s="119"/>
      <c r="I2282" s="119"/>
      <c r="J2282" s="119"/>
      <c r="K2282" s="119"/>
      <c r="L2282" s="53"/>
      <c r="M2282" s="127"/>
    </row>
    <row r="2283" spans="1:13">
      <c r="A2283" s="118">
        <v>4094</v>
      </c>
      <c r="B2283" s="53" t="s">
        <v>158</v>
      </c>
      <c r="C2283" s="83">
        <v>2503</v>
      </c>
      <c r="D2283" s="124">
        <v>43733</v>
      </c>
      <c r="E2283" s="198">
        <f>VLOOKUP(A2283,'Membership Details'!C:J,8,FALSE)</f>
        <v>43543</v>
      </c>
      <c r="F2283" s="198" t="b">
        <f t="shared" si="35"/>
        <v>1</v>
      </c>
      <c r="G2283">
        <v>2094</v>
      </c>
      <c r="H2283" s="119"/>
      <c r="I2283" s="119"/>
      <c r="J2283" s="119"/>
      <c r="K2283" s="119"/>
      <c r="L2283" s="53"/>
      <c r="M2283" s="127"/>
    </row>
    <row r="2284" spans="1:13">
      <c r="A2284" s="118">
        <v>4014</v>
      </c>
      <c r="B2284" s="53" t="s">
        <v>158</v>
      </c>
      <c r="C2284" s="83">
        <v>2504</v>
      </c>
      <c r="D2284" s="124">
        <v>43733</v>
      </c>
      <c r="E2284" s="198">
        <f>VLOOKUP(A2284,'Membership Details'!C:J,8,FALSE)</f>
        <v>43283</v>
      </c>
      <c r="F2284" s="198" t="b">
        <f t="shared" si="35"/>
        <v>1</v>
      </c>
      <c r="G2284">
        <v>503</v>
      </c>
      <c r="H2284" s="119"/>
      <c r="I2284" s="119"/>
      <c r="J2284" s="119"/>
      <c r="K2284" s="119"/>
      <c r="L2284" s="53"/>
      <c r="M2284" s="127"/>
    </row>
    <row r="2285" spans="1:13">
      <c r="A2285" s="118">
        <v>4013</v>
      </c>
      <c r="B2285" s="53" t="s">
        <v>158</v>
      </c>
      <c r="C2285" s="83">
        <v>2505</v>
      </c>
      <c r="D2285" s="124">
        <v>43733</v>
      </c>
      <c r="E2285" s="198">
        <f>VLOOKUP(A2285,'Membership Details'!C:J,8,FALSE)</f>
        <v>43283</v>
      </c>
      <c r="F2285" s="198" t="b">
        <f t="shared" si="35"/>
        <v>1</v>
      </c>
      <c r="G2285">
        <v>503</v>
      </c>
      <c r="H2285" s="119"/>
      <c r="I2285" s="119"/>
      <c r="J2285" s="119"/>
      <c r="K2285" s="119"/>
      <c r="L2285" s="53"/>
      <c r="M2285" s="127"/>
    </row>
    <row r="2286" spans="1:13">
      <c r="A2286" s="118">
        <v>4113</v>
      </c>
      <c r="B2286" s="53" t="s">
        <v>158</v>
      </c>
      <c r="C2286" s="83">
        <v>2506</v>
      </c>
      <c r="D2286" s="124">
        <v>43733</v>
      </c>
      <c r="E2286" s="198">
        <f>VLOOKUP(A2286,'Membership Details'!C:J,8,FALSE)</f>
        <v>43580</v>
      </c>
      <c r="F2286" s="198" t="b">
        <f t="shared" si="35"/>
        <v>1</v>
      </c>
      <c r="G2286">
        <v>1338</v>
      </c>
      <c r="H2286" s="119"/>
      <c r="I2286" s="119"/>
      <c r="J2286" s="119"/>
      <c r="K2286" s="119"/>
      <c r="L2286" s="53"/>
      <c r="M2286" s="127"/>
    </row>
    <row r="2287" spans="1:13">
      <c r="A2287" s="118">
        <v>4114</v>
      </c>
      <c r="B2287" s="53" t="s">
        <v>158</v>
      </c>
      <c r="C2287" s="83">
        <v>2507</v>
      </c>
      <c r="D2287" s="124">
        <v>43733</v>
      </c>
      <c r="E2287" s="198">
        <f>VLOOKUP(A2287,'Membership Details'!C:J,8,FALSE)</f>
        <v>43580</v>
      </c>
      <c r="F2287" s="198" t="b">
        <f t="shared" si="35"/>
        <v>1</v>
      </c>
      <c r="G2287">
        <v>3255</v>
      </c>
      <c r="H2287" s="119"/>
      <c r="I2287" s="119"/>
      <c r="J2287" s="119"/>
      <c r="K2287" s="119"/>
      <c r="L2287" s="53"/>
      <c r="M2287" s="127"/>
    </row>
    <row r="2288" spans="1:13">
      <c r="A2288" s="118">
        <v>4136</v>
      </c>
      <c r="B2288" s="53" t="s">
        <v>158</v>
      </c>
      <c r="C2288" s="83">
        <v>2508</v>
      </c>
      <c r="D2288" s="124">
        <v>43733</v>
      </c>
      <c r="E2288" s="198">
        <f>VLOOKUP(A2288,'Membership Details'!C:J,8,FALSE)</f>
        <v>43585</v>
      </c>
      <c r="F2288" s="198" t="b">
        <f t="shared" si="35"/>
        <v>1</v>
      </c>
      <c r="G2288">
        <v>550</v>
      </c>
      <c r="H2288" s="119"/>
      <c r="I2288" s="119"/>
      <c r="J2288" s="119"/>
      <c r="K2288" s="119"/>
      <c r="L2288" s="53"/>
      <c r="M2288" s="127"/>
    </row>
    <row r="2289" spans="1:13">
      <c r="A2289" s="118">
        <v>4168</v>
      </c>
      <c r="B2289" s="53" t="s">
        <v>158</v>
      </c>
      <c r="C2289" s="83">
        <v>2509</v>
      </c>
      <c r="D2289" s="124">
        <v>43733</v>
      </c>
      <c r="E2289" s="198">
        <f>VLOOKUP(A2289,'Membership Details'!C:J,8,FALSE)</f>
        <v>43587</v>
      </c>
      <c r="F2289" s="198" t="b">
        <f t="shared" si="35"/>
        <v>1</v>
      </c>
      <c r="G2289">
        <v>2941</v>
      </c>
      <c r="H2289" s="119"/>
      <c r="I2289" s="119"/>
      <c r="J2289" s="119"/>
      <c r="K2289" s="119"/>
      <c r="L2289" s="53"/>
      <c r="M2289" s="127"/>
    </row>
    <row r="2290" spans="1:13">
      <c r="A2290" s="118">
        <v>4099</v>
      </c>
      <c r="B2290" s="53" t="s">
        <v>158</v>
      </c>
      <c r="C2290" s="83">
        <v>2510</v>
      </c>
      <c r="D2290" s="124">
        <v>43733</v>
      </c>
      <c r="E2290" s="198">
        <f>VLOOKUP(A2290,'Membership Details'!C:J,8,FALSE)</f>
        <v>43547</v>
      </c>
      <c r="F2290" s="198" t="b">
        <f t="shared" si="35"/>
        <v>1</v>
      </c>
      <c r="G2290">
        <v>6960</v>
      </c>
      <c r="H2290" s="119"/>
      <c r="I2290" s="119"/>
      <c r="J2290" s="119"/>
      <c r="K2290" s="119"/>
      <c r="L2290" s="53"/>
      <c r="M2290" s="127"/>
    </row>
    <row r="2291" spans="1:13">
      <c r="A2291" s="118">
        <v>4100</v>
      </c>
      <c r="B2291" s="53" t="s">
        <v>158</v>
      </c>
      <c r="C2291" s="83">
        <v>2511</v>
      </c>
      <c r="D2291" s="124">
        <v>43733</v>
      </c>
      <c r="E2291" s="198">
        <f>VLOOKUP(A2291,'Membership Details'!C:J,8,FALSE)</f>
        <v>43547</v>
      </c>
      <c r="F2291" s="198" t="b">
        <f t="shared" si="35"/>
        <v>1</v>
      </c>
      <c r="G2291">
        <v>6746</v>
      </c>
      <c r="H2291" s="119"/>
      <c r="I2291" s="119"/>
      <c r="J2291" s="119"/>
      <c r="K2291" s="119"/>
      <c r="L2291" s="53"/>
      <c r="M2291" s="127"/>
    </row>
    <row r="2292" spans="1:13">
      <c r="A2292" s="118">
        <v>4151</v>
      </c>
      <c r="B2292" s="53" t="s">
        <v>158</v>
      </c>
      <c r="C2292" s="83">
        <v>2512</v>
      </c>
      <c r="D2292" s="124">
        <v>43735</v>
      </c>
      <c r="E2292" s="198">
        <f>VLOOKUP(A2292,'Membership Details'!C:J,8,FALSE)</f>
        <v>43586</v>
      </c>
      <c r="F2292" s="198" t="b">
        <f t="shared" si="35"/>
        <v>1</v>
      </c>
      <c r="G2292">
        <v>503</v>
      </c>
      <c r="H2292" s="119"/>
      <c r="I2292" s="119"/>
      <c r="J2292" s="119"/>
      <c r="K2292" s="119"/>
      <c r="L2292" s="53"/>
      <c r="M2292" s="127"/>
    </row>
    <row r="2293" spans="1:13">
      <c r="A2293" s="118">
        <v>4137</v>
      </c>
      <c r="B2293" s="53" t="s">
        <v>158</v>
      </c>
      <c r="C2293" s="83">
        <v>2513</v>
      </c>
      <c r="D2293" s="124">
        <v>43738</v>
      </c>
      <c r="E2293" s="198">
        <f>VLOOKUP(A2293,'Membership Details'!C:J,8,FALSE)</f>
        <v>43585</v>
      </c>
      <c r="F2293" s="198" t="b">
        <f t="shared" si="35"/>
        <v>1</v>
      </c>
      <c r="G2293">
        <v>2005</v>
      </c>
      <c r="H2293" s="119"/>
      <c r="I2293" s="119"/>
      <c r="J2293" s="119"/>
      <c r="K2293" s="119"/>
      <c r="L2293" s="53"/>
      <c r="M2293" s="127"/>
    </row>
    <row r="2294" spans="1:13">
      <c r="A2294" s="118">
        <v>4092</v>
      </c>
      <c r="B2294" s="53" t="s">
        <v>158</v>
      </c>
      <c r="C2294" s="83">
        <v>2514</v>
      </c>
      <c r="D2294" s="124">
        <v>43738</v>
      </c>
      <c r="E2294" s="198">
        <f>VLOOKUP(A2294,'Membership Details'!C:J,8,FALSE)</f>
        <v>43542</v>
      </c>
      <c r="F2294" s="198" t="b">
        <f t="shared" si="35"/>
        <v>1</v>
      </c>
      <c r="G2294">
        <v>520</v>
      </c>
      <c r="H2294" s="119"/>
      <c r="I2294" s="119"/>
      <c r="J2294" s="119"/>
      <c r="K2294" s="119"/>
      <c r="L2294" s="53"/>
      <c r="M2294" s="127"/>
    </row>
    <row r="2295" spans="1:13">
      <c r="A2295" s="118">
        <v>2414</v>
      </c>
      <c r="B2295" s="53" t="s">
        <v>158</v>
      </c>
      <c r="C2295" s="83">
        <v>2515</v>
      </c>
      <c r="D2295" s="124">
        <v>43738</v>
      </c>
      <c r="E2295" s="198">
        <f>VLOOKUP(A2295,'Membership Details'!C:J,8,FALSE)</f>
        <v>39707</v>
      </c>
      <c r="F2295" s="198" t="b">
        <f t="shared" si="35"/>
        <v>1</v>
      </c>
      <c r="G2295">
        <v>537</v>
      </c>
      <c r="H2295" s="119"/>
      <c r="I2295" s="119"/>
      <c r="J2295" s="119"/>
      <c r="K2295" s="119"/>
      <c r="L2295" s="53"/>
      <c r="M2295" s="127"/>
    </row>
    <row r="2296" spans="1:13">
      <c r="A2296" s="118">
        <v>4124</v>
      </c>
      <c r="B2296" s="53" t="s">
        <v>158</v>
      </c>
      <c r="C2296" s="83">
        <v>2516</v>
      </c>
      <c r="D2296" s="124">
        <v>43740</v>
      </c>
      <c r="E2296" s="198">
        <f>VLOOKUP(A2296,'Membership Details'!C:J,8,FALSE)</f>
        <v>43585</v>
      </c>
      <c r="F2296" s="198" t="b">
        <f t="shared" si="35"/>
        <v>1</v>
      </c>
      <c r="G2296">
        <v>594</v>
      </c>
      <c r="H2296" s="119"/>
      <c r="I2296" s="119"/>
      <c r="J2296" s="119"/>
      <c r="K2296" s="119"/>
      <c r="L2296" s="53"/>
      <c r="M2296" s="127"/>
    </row>
    <row r="2297" spans="1:13">
      <c r="A2297" s="118">
        <v>4125</v>
      </c>
      <c r="B2297" s="53" t="s">
        <v>158</v>
      </c>
      <c r="C2297" s="83">
        <v>2517</v>
      </c>
      <c r="D2297" s="124">
        <v>43740</v>
      </c>
      <c r="E2297" s="198">
        <f>VLOOKUP(A2297,'Membership Details'!C:J,8,FALSE)</f>
        <v>43585</v>
      </c>
      <c r="F2297" s="198" t="b">
        <f t="shared" si="35"/>
        <v>1</v>
      </c>
      <c r="G2297">
        <v>594</v>
      </c>
      <c r="H2297" s="119"/>
      <c r="I2297" s="119"/>
      <c r="J2297" s="119"/>
      <c r="K2297" s="119"/>
      <c r="L2297" s="53"/>
      <c r="M2297" s="127"/>
    </row>
    <row r="2298" spans="1:13">
      <c r="A2298" s="118">
        <v>4078</v>
      </c>
      <c r="B2298" s="53" t="s">
        <v>158</v>
      </c>
      <c r="C2298" s="83">
        <v>2518</v>
      </c>
      <c r="D2298" s="124">
        <v>43740</v>
      </c>
      <c r="E2298" s="198">
        <f>VLOOKUP(A2298,'Membership Details'!C:J,8,FALSE)</f>
        <v>43533</v>
      </c>
      <c r="F2298" s="198" t="b">
        <f t="shared" si="35"/>
        <v>1</v>
      </c>
      <c r="G2298">
        <v>503</v>
      </c>
      <c r="H2298" s="119"/>
      <c r="I2298" s="119"/>
      <c r="J2298" s="119"/>
      <c r="K2298" s="119"/>
      <c r="L2298" s="53"/>
      <c r="M2298" s="127"/>
    </row>
    <row r="2299" spans="1:13">
      <c r="A2299" s="118">
        <v>4077</v>
      </c>
      <c r="B2299" s="53" t="s">
        <v>158</v>
      </c>
      <c r="C2299" s="83">
        <v>2519</v>
      </c>
      <c r="D2299" s="124">
        <v>43740</v>
      </c>
      <c r="E2299" s="198">
        <f>VLOOKUP(A2299,'Membership Details'!C:J,8,FALSE)</f>
        <v>43533</v>
      </c>
      <c r="F2299" s="198" t="b">
        <f t="shared" si="35"/>
        <v>1</v>
      </c>
      <c r="G2299">
        <v>625</v>
      </c>
      <c r="H2299" s="119"/>
      <c r="I2299" s="119"/>
      <c r="J2299" s="119"/>
      <c r="K2299" s="119"/>
      <c r="L2299" s="53"/>
      <c r="M2299" s="127"/>
    </row>
    <row r="2300" spans="1:13">
      <c r="A2300" s="118">
        <v>4163</v>
      </c>
      <c r="B2300" s="53" t="s">
        <v>158</v>
      </c>
      <c r="C2300" s="83">
        <v>2520</v>
      </c>
      <c r="D2300" s="124">
        <v>43741</v>
      </c>
      <c r="E2300" s="198">
        <f>VLOOKUP(A2300,'Membership Details'!C:J,8,FALSE)</f>
        <v>43586</v>
      </c>
      <c r="F2300" s="198" t="b">
        <f t="shared" si="35"/>
        <v>1</v>
      </c>
      <c r="G2300">
        <v>1531</v>
      </c>
      <c r="H2300" s="119"/>
      <c r="I2300" s="119"/>
      <c r="J2300" s="119"/>
      <c r="K2300" s="119"/>
      <c r="L2300" s="53"/>
      <c r="M2300" s="127"/>
    </row>
    <row r="2301" spans="1:13">
      <c r="A2301" s="118">
        <v>3014</v>
      </c>
      <c r="B2301" s="53" t="s">
        <v>158</v>
      </c>
      <c r="C2301" s="83">
        <v>2521</v>
      </c>
      <c r="D2301" s="124">
        <v>43741</v>
      </c>
      <c r="E2301" s="198">
        <f>VLOOKUP(A2301,'Membership Details'!C:J,8,FALSE)</f>
        <v>39081</v>
      </c>
      <c r="F2301" s="198" t="b">
        <f t="shared" si="35"/>
        <v>1</v>
      </c>
      <c r="G2301">
        <v>3221</v>
      </c>
      <c r="H2301" s="119"/>
      <c r="I2301" s="119"/>
      <c r="J2301" s="119"/>
      <c r="K2301" s="119"/>
      <c r="L2301" s="53"/>
      <c r="M2301" s="127"/>
    </row>
    <row r="2302" spans="1:13">
      <c r="A2302" s="118">
        <v>4133</v>
      </c>
      <c r="B2302" s="53" t="s">
        <v>158</v>
      </c>
      <c r="C2302" s="83">
        <v>2522</v>
      </c>
      <c r="D2302" s="124">
        <v>43742</v>
      </c>
      <c r="E2302" s="198">
        <f>VLOOKUP(A2302,'Membership Details'!C:J,8,FALSE)</f>
        <v>43585</v>
      </c>
      <c r="F2302" s="198" t="b">
        <f t="shared" si="35"/>
        <v>1</v>
      </c>
      <c r="G2302">
        <v>502</v>
      </c>
      <c r="H2302" s="119"/>
      <c r="I2302" s="119"/>
      <c r="J2302" s="119"/>
      <c r="K2302" s="119"/>
      <c r="L2302" s="53"/>
      <c r="M2302" s="127"/>
    </row>
    <row r="2303" spans="1:13">
      <c r="A2303" s="118">
        <v>4112</v>
      </c>
      <c r="B2303" s="53" t="s">
        <v>158</v>
      </c>
      <c r="C2303" s="83">
        <v>2523</v>
      </c>
      <c r="D2303" s="124">
        <v>43742</v>
      </c>
      <c r="E2303" s="198">
        <f>VLOOKUP(A2303,'Membership Details'!C:J,8,FALSE)</f>
        <v>43577</v>
      </c>
      <c r="F2303" s="198" t="b">
        <f t="shared" si="35"/>
        <v>1</v>
      </c>
      <c r="G2303">
        <v>2320</v>
      </c>
      <c r="H2303" s="119"/>
      <c r="I2303" s="119"/>
      <c r="J2303" s="119"/>
      <c r="K2303" s="119"/>
      <c r="L2303" s="53"/>
      <c r="M2303" s="127"/>
    </row>
    <row r="2304" spans="1:13">
      <c r="A2304" s="118">
        <v>4111</v>
      </c>
      <c r="B2304" s="53" t="s">
        <v>158</v>
      </c>
      <c r="C2304" s="83">
        <v>2524</v>
      </c>
      <c r="D2304" s="124">
        <v>43742</v>
      </c>
      <c r="E2304" s="198">
        <f>VLOOKUP(A2304,'Membership Details'!C:J,8,FALSE)</f>
        <v>43577</v>
      </c>
      <c r="F2304" s="198" t="b">
        <f t="shared" si="35"/>
        <v>1</v>
      </c>
      <c r="G2304">
        <v>2480</v>
      </c>
      <c r="H2304" s="119"/>
      <c r="I2304" s="119"/>
      <c r="J2304" s="119"/>
      <c r="K2304" s="119"/>
      <c r="L2304" s="53"/>
      <c r="M2304" s="127"/>
    </row>
    <row r="2305" spans="1:13">
      <c r="A2305" s="118">
        <v>4015</v>
      </c>
      <c r="B2305" s="53" t="s">
        <v>158</v>
      </c>
      <c r="C2305" s="83">
        <v>2525</v>
      </c>
      <c r="D2305" s="126" t="s">
        <v>6116</v>
      </c>
      <c r="E2305" s="198">
        <f>VLOOKUP(A2305,'Membership Details'!C:J,8,FALSE)</f>
        <v>43283</v>
      </c>
      <c r="F2305" s="198" t="b">
        <f t="shared" si="35"/>
        <v>1</v>
      </c>
      <c r="G2305">
        <v>1555</v>
      </c>
      <c r="H2305" s="119"/>
      <c r="I2305" s="119"/>
      <c r="J2305" s="119"/>
      <c r="K2305" s="119"/>
      <c r="L2305" s="53"/>
      <c r="M2305" s="127"/>
    </row>
    <row r="2306" spans="1:13">
      <c r="A2306" s="118">
        <v>4070</v>
      </c>
      <c r="B2306" s="53" t="s">
        <v>158</v>
      </c>
      <c r="C2306" s="83">
        <v>2526</v>
      </c>
      <c r="D2306" s="124">
        <v>43749</v>
      </c>
      <c r="E2306" s="198">
        <f>VLOOKUP(A2306,'Membership Details'!C:J,8,FALSE)</f>
        <v>43533</v>
      </c>
      <c r="F2306" s="198" t="b">
        <f t="shared" si="35"/>
        <v>1</v>
      </c>
      <c r="G2306">
        <v>1916</v>
      </c>
      <c r="H2306" s="119"/>
      <c r="I2306" s="119"/>
      <c r="J2306" s="119"/>
      <c r="K2306" s="119"/>
      <c r="L2306" s="53"/>
      <c r="M2306" s="127"/>
    </row>
    <row r="2307" spans="1:13">
      <c r="A2307" s="118">
        <v>3269</v>
      </c>
      <c r="B2307" s="53" t="s">
        <v>158</v>
      </c>
      <c r="C2307" s="83">
        <v>2527</v>
      </c>
      <c r="D2307" s="124">
        <v>43753</v>
      </c>
      <c r="E2307" s="198">
        <f>VLOOKUP(A2307,'Membership Details'!C:J,8,FALSE)</f>
        <v>41634</v>
      </c>
      <c r="F2307" s="198" t="b">
        <f t="shared" ref="F2307:F2370" si="36">D2307&gt;=E2307</f>
        <v>1</v>
      </c>
      <c r="G2307">
        <v>764</v>
      </c>
      <c r="H2307" s="119"/>
      <c r="I2307" s="119"/>
      <c r="J2307" s="119"/>
      <c r="K2307" s="119"/>
      <c r="L2307" s="53"/>
      <c r="M2307" s="127"/>
    </row>
    <row r="2308" spans="1:13">
      <c r="A2308" s="118">
        <v>4118</v>
      </c>
      <c r="B2308" s="53" t="s">
        <v>158</v>
      </c>
      <c r="C2308" s="83">
        <v>2528</v>
      </c>
      <c r="D2308" s="124">
        <v>43754</v>
      </c>
      <c r="E2308" s="198">
        <f>VLOOKUP(A2308,'Membership Details'!C:J,8,FALSE)</f>
        <v>39707</v>
      </c>
      <c r="F2308" s="198" t="b">
        <f t="shared" si="36"/>
        <v>1</v>
      </c>
      <c r="G2308">
        <v>1618</v>
      </c>
      <c r="H2308" s="119"/>
      <c r="I2308" s="119"/>
      <c r="J2308" s="119"/>
      <c r="K2308" s="119"/>
      <c r="L2308" s="53"/>
      <c r="M2308" s="127"/>
    </row>
    <row r="2309" spans="1:13">
      <c r="A2309" s="118">
        <v>4149</v>
      </c>
      <c r="B2309" s="53" t="s">
        <v>158</v>
      </c>
      <c r="C2309" s="83">
        <v>2529</v>
      </c>
      <c r="D2309" s="126">
        <v>43768</v>
      </c>
      <c r="E2309" s="198">
        <f>VLOOKUP(A2309,'Membership Details'!C:J,8,FALSE)</f>
        <v>43585</v>
      </c>
      <c r="F2309" s="198" t="b">
        <f t="shared" si="36"/>
        <v>1</v>
      </c>
      <c r="G2309">
        <v>527</v>
      </c>
      <c r="H2309" s="119"/>
      <c r="I2309" s="119"/>
      <c r="J2309" s="119"/>
      <c r="K2309" s="119"/>
      <c r="L2309" s="53"/>
      <c r="M2309" s="127"/>
    </row>
    <row r="2310" spans="1:13">
      <c r="A2310" s="118">
        <v>2525</v>
      </c>
      <c r="B2310" s="53" t="s">
        <v>158</v>
      </c>
      <c r="C2310" s="83">
        <v>2530</v>
      </c>
      <c r="D2310" s="126">
        <v>43754</v>
      </c>
      <c r="E2310" s="198">
        <f>VLOOKUP(A2310,'Membership Details'!C:J,8,FALSE)</f>
        <v>37986</v>
      </c>
      <c r="F2310" s="198" t="b">
        <f t="shared" si="36"/>
        <v>1</v>
      </c>
      <c r="G2310">
        <v>7442</v>
      </c>
      <c r="H2310" s="119"/>
      <c r="I2310" s="119"/>
      <c r="J2310" s="119"/>
      <c r="K2310" s="119"/>
      <c r="L2310" s="53"/>
      <c r="M2310" s="127"/>
    </row>
    <row r="2311" spans="1:13">
      <c r="A2311" s="118">
        <v>3303</v>
      </c>
      <c r="B2311" s="53" t="s">
        <v>158</v>
      </c>
      <c r="C2311" s="83">
        <v>2531</v>
      </c>
      <c r="D2311" s="124">
        <v>43802</v>
      </c>
      <c r="E2311" s="198">
        <f>VLOOKUP(A2311,'Membership Details'!C:J,8,FALSE)</f>
        <v>42469</v>
      </c>
      <c r="F2311" s="198" t="b">
        <f t="shared" si="36"/>
        <v>1</v>
      </c>
      <c r="G2311">
        <v>362</v>
      </c>
      <c r="H2311" s="119"/>
      <c r="I2311" s="119"/>
      <c r="J2311" s="119"/>
      <c r="K2311" s="119"/>
      <c r="L2311" s="53"/>
      <c r="M2311" s="127"/>
    </row>
    <row r="2312" spans="1:13">
      <c r="A2312" s="118">
        <v>4103</v>
      </c>
      <c r="B2312" s="53" t="s">
        <v>158</v>
      </c>
      <c r="C2312" s="83">
        <v>2532</v>
      </c>
      <c r="D2312" s="124">
        <v>43804</v>
      </c>
      <c r="E2312" s="198">
        <f>VLOOKUP(A2312,'Membership Details'!C:J,8,FALSE)</f>
        <v>43570</v>
      </c>
      <c r="F2312" s="198" t="b">
        <f t="shared" si="36"/>
        <v>1</v>
      </c>
      <c r="G2312">
        <v>1324</v>
      </c>
      <c r="H2312" s="119"/>
      <c r="I2312" s="119"/>
      <c r="J2312" s="119"/>
      <c r="K2312" s="119"/>
      <c r="L2312" s="53"/>
      <c r="M2312" s="127"/>
    </row>
    <row r="2313" spans="1:13">
      <c r="A2313" s="118">
        <v>2576</v>
      </c>
      <c r="B2313" s="53" t="s">
        <v>158</v>
      </c>
      <c r="C2313" s="83">
        <v>2533</v>
      </c>
      <c r="D2313" s="124">
        <v>43817</v>
      </c>
      <c r="E2313" s="198">
        <f>VLOOKUP(A2313,'Membership Details'!C:J,8,FALSE)</f>
        <v>36982</v>
      </c>
      <c r="F2313" s="198" t="b">
        <f t="shared" si="36"/>
        <v>1</v>
      </c>
      <c r="G2313">
        <v>569</v>
      </c>
      <c r="H2313" s="119"/>
      <c r="I2313" s="119"/>
      <c r="J2313" s="119"/>
      <c r="K2313" s="119"/>
      <c r="L2313" s="53"/>
      <c r="M2313" s="127"/>
    </row>
    <row r="2314" spans="1:13">
      <c r="A2314" s="118">
        <v>727</v>
      </c>
      <c r="B2314" s="53" t="s">
        <v>158</v>
      </c>
      <c r="C2314" s="83">
        <v>2534</v>
      </c>
      <c r="D2314" s="124">
        <v>43817</v>
      </c>
      <c r="E2314" s="198">
        <f>VLOOKUP(A2314,'Membership Details'!C:J,8,FALSE)</f>
        <v>36982</v>
      </c>
      <c r="F2314" s="198" t="b">
        <f t="shared" si="36"/>
        <v>1</v>
      </c>
      <c r="G2314">
        <v>550</v>
      </c>
      <c r="H2314" s="119"/>
      <c r="I2314" s="119"/>
      <c r="J2314" s="119"/>
      <c r="K2314" s="119"/>
      <c r="L2314" s="53"/>
      <c r="M2314" s="127"/>
    </row>
    <row r="2315" spans="1:13">
      <c r="A2315" s="118">
        <v>2242</v>
      </c>
      <c r="B2315" s="53" t="s">
        <v>158</v>
      </c>
      <c r="C2315" s="83">
        <v>2535</v>
      </c>
      <c r="D2315" s="124">
        <v>43817</v>
      </c>
      <c r="E2315" s="198">
        <f>VLOOKUP(A2315,'Membership Details'!C:J,8,FALSE)</f>
        <v>43000</v>
      </c>
      <c r="F2315" s="198" t="b">
        <f t="shared" si="36"/>
        <v>1</v>
      </c>
      <c r="G2315">
        <v>631</v>
      </c>
      <c r="H2315" s="119"/>
      <c r="I2315" s="119"/>
      <c r="J2315" s="119"/>
      <c r="K2315" s="119"/>
      <c r="L2315" s="53"/>
      <c r="M2315" s="127"/>
    </row>
    <row r="2316" spans="1:13">
      <c r="A2316" s="118">
        <v>2567</v>
      </c>
      <c r="B2316" s="53" t="s">
        <v>158</v>
      </c>
      <c r="C2316" s="83">
        <v>2536</v>
      </c>
      <c r="D2316" s="124">
        <v>43819</v>
      </c>
      <c r="E2316" s="198">
        <f>VLOOKUP(A2316,'Membership Details'!C:J,8,FALSE)</f>
        <v>41496</v>
      </c>
      <c r="F2316" s="198" t="b">
        <f t="shared" si="36"/>
        <v>1</v>
      </c>
      <c r="G2316">
        <v>1247</v>
      </c>
      <c r="H2316" s="119"/>
      <c r="I2316" s="119"/>
      <c r="J2316" s="119"/>
      <c r="K2316" s="119"/>
      <c r="L2316" s="53"/>
      <c r="M2316" s="127"/>
    </row>
    <row r="2317" spans="1:13">
      <c r="A2317" s="118">
        <v>2536</v>
      </c>
      <c r="B2317" s="53" t="s">
        <v>158</v>
      </c>
      <c r="C2317" s="83">
        <v>2537</v>
      </c>
      <c r="D2317" s="124">
        <v>43819</v>
      </c>
      <c r="E2317" s="198">
        <f>VLOOKUP(A2317,'Membership Details'!C:J,8,FALSE)</f>
        <v>41544</v>
      </c>
      <c r="F2317" s="198" t="b">
        <f t="shared" si="36"/>
        <v>1</v>
      </c>
      <c r="G2317">
        <v>395</v>
      </c>
      <c r="H2317" s="119"/>
      <c r="I2317" s="119"/>
      <c r="J2317" s="119"/>
      <c r="K2317" s="119"/>
      <c r="L2317" s="53"/>
      <c r="M2317" s="127"/>
    </row>
    <row r="2318" spans="1:13">
      <c r="A2318" s="118">
        <v>2350</v>
      </c>
      <c r="B2318" s="53" t="s">
        <v>158</v>
      </c>
      <c r="C2318" s="83">
        <v>2538</v>
      </c>
      <c r="D2318" s="124">
        <v>43829</v>
      </c>
      <c r="E2318" s="198">
        <f>VLOOKUP(A2318,'Membership Details'!C:J,8,FALSE)</f>
        <v>39707</v>
      </c>
      <c r="F2318" s="198" t="b">
        <f t="shared" si="36"/>
        <v>1</v>
      </c>
      <c r="G2318">
        <v>7976</v>
      </c>
      <c r="H2318" s="119"/>
      <c r="I2318" s="119"/>
      <c r="J2318" s="119"/>
      <c r="K2318" s="119"/>
      <c r="L2318" s="53"/>
      <c r="M2318" s="127"/>
    </row>
    <row r="2319" spans="1:13">
      <c r="A2319" s="118">
        <v>4206</v>
      </c>
      <c r="B2319" s="53" t="s">
        <v>158</v>
      </c>
      <c r="C2319" s="83">
        <v>2539</v>
      </c>
      <c r="D2319" s="124">
        <v>43865</v>
      </c>
      <c r="E2319" s="198">
        <f>VLOOKUP(A2319,'Membership Details'!C:J,8,FALSE)</f>
        <v>39707</v>
      </c>
      <c r="F2319" s="198" t="b">
        <f t="shared" si="36"/>
        <v>1</v>
      </c>
      <c r="G2319">
        <v>722</v>
      </c>
      <c r="H2319" s="119"/>
      <c r="I2319" s="119"/>
      <c r="J2319" s="119"/>
      <c r="K2319" s="119"/>
      <c r="L2319" s="53"/>
      <c r="M2319" s="127"/>
    </row>
    <row r="2320" spans="1:13">
      <c r="A2320" s="118">
        <v>1501</v>
      </c>
      <c r="B2320" s="53" t="s">
        <v>158</v>
      </c>
      <c r="C2320" s="83">
        <v>2540</v>
      </c>
      <c r="D2320" s="124">
        <v>43869</v>
      </c>
      <c r="E2320" s="198">
        <f>VLOOKUP(A2320,'Membership Details'!C:J,8,FALSE)</f>
        <v>36982</v>
      </c>
      <c r="F2320" s="198" t="b">
        <f t="shared" si="36"/>
        <v>1</v>
      </c>
      <c r="G2320">
        <v>257</v>
      </c>
      <c r="H2320" s="119"/>
      <c r="I2320" s="119"/>
      <c r="J2320" s="119"/>
      <c r="K2320" s="119"/>
      <c r="L2320" s="53"/>
      <c r="M2320" s="127"/>
    </row>
    <row r="2321" spans="1:13">
      <c r="A2321" s="118">
        <v>4212</v>
      </c>
      <c r="B2321" s="53" t="s">
        <v>158</v>
      </c>
      <c r="C2321" s="83">
        <v>2541</v>
      </c>
      <c r="D2321" s="124">
        <v>43893</v>
      </c>
      <c r="E2321" s="198">
        <f>VLOOKUP(A2321,'Membership Details'!C:J,8,FALSE)</f>
        <v>39707</v>
      </c>
      <c r="F2321" s="198" t="b">
        <f t="shared" si="36"/>
        <v>1</v>
      </c>
      <c r="G2321">
        <v>209</v>
      </c>
      <c r="H2321" s="119"/>
      <c r="I2321" s="119"/>
      <c r="J2321" s="119"/>
      <c r="K2321" s="119"/>
      <c r="L2321" s="53"/>
      <c r="M2321" s="127"/>
    </row>
    <row r="2322" spans="1:13">
      <c r="A2322" s="118">
        <v>4067</v>
      </c>
      <c r="B2322" s="53" t="s">
        <v>158</v>
      </c>
      <c r="C2322" s="83">
        <v>2542</v>
      </c>
      <c r="D2322" s="124">
        <v>43894</v>
      </c>
      <c r="E2322" s="198">
        <f>VLOOKUP(A2322,'Membership Details'!C:J,8,FALSE)</f>
        <v>43531</v>
      </c>
      <c r="F2322" s="198" t="b">
        <f t="shared" si="36"/>
        <v>1</v>
      </c>
      <c r="G2322">
        <v>1607</v>
      </c>
      <c r="H2322" s="119"/>
      <c r="I2322" s="119"/>
      <c r="J2322" s="119"/>
      <c r="K2322" s="119"/>
      <c r="L2322" s="53"/>
      <c r="M2322" s="127"/>
    </row>
    <row r="2323" spans="1:13">
      <c r="A2323" s="118">
        <v>4068</v>
      </c>
      <c r="B2323" s="53" t="s">
        <v>158</v>
      </c>
      <c r="C2323" s="83">
        <v>2543</v>
      </c>
      <c r="D2323" s="124">
        <v>43911</v>
      </c>
      <c r="E2323" s="198">
        <f>VLOOKUP(A2323,'Membership Details'!C:J,8,FALSE)</f>
        <v>43531</v>
      </c>
      <c r="F2323" s="198" t="b">
        <f t="shared" si="36"/>
        <v>1</v>
      </c>
      <c r="G2323">
        <v>1640</v>
      </c>
      <c r="H2323" s="119"/>
      <c r="I2323" s="119"/>
      <c r="J2323" s="119"/>
      <c r="K2323" s="119"/>
      <c r="L2323" s="53"/>
      <c r="M2323" s="127"/>
    </row>
    <row r="2324" spans="1:13">
      <c r="A2324" s="118">
        <v>4101</v>
      </c>
      <c r="B2324" s="53" t="s">
        <v>158</v>
      </c>
      <c r="C2324" s="83">
        <v>2544</v>
      </c>
      <c r="D2324" s="124">
        <v>43911</v>
      </c>
      <c r="E2324" s="198">
        <f>VLOOKUP(A2324,'Membership Details'!C:J,8,FALSE)</f>
        <v>43565</v>
      </c>
      <c r="F2324" s="198" t="b">
        <f t="shared" si="36"/>
        <v>1</v>
      </c>
      <c r="G2324">
        <v>1532</v>
      </c>
      <c r="H2324" s="119"/>
      <c r="I2324" s="119"/>
      <c r="J2324" s="119"/>
      <c r="K2324" s="119"/>
      <c r="L2324" s="53"/>
      <c r="M2324" s="127"/>
    </row>
    <row r="2325" spans="1:13">
      <c r="A2325" s="118">
        <v>2537</v>
      </c>
      <c r="B2325" s="53" t="s">
        <v>158</v>
      </c>
      <c r="C2325" s="83">
        <v>2545</v>
      </c>
      <c r="D2325" s="124">
        <v>43901</v>
      </c>
      <c r="E2325" s="198">
        <f>VLOOKUP(A2325,'Membership Details'!C:J,8,FALSE)</f>
        <v>41544</v>
      </c>
      <c r="F2325" s="198" t="b">
        <f t="shared" si="36"/>
        <v>1</v>
      </c>
      <c r="G2325">
        <v>236</v>
      </c>
      <c r="H2325" s="119"/>
      <c r="I2325" s="119"/>
      <c r="J2325" s="119"/>
      <c r="K2325" s="119"/>
      <c r="L2325" s="53"/>
      <c r="M2325" s="127"/>
    </row>
    <row r="2326" spans="1:13">
      <c r="A2326" s="118">
        <v>4089</v>
      </c>
      <c r="B2326" s="53" t="s">
        <v>158</v>
      </c>
      <c r="C2326" s="83">
        <v>2546</v>
      </c>
      <c r="D2326" s="124">
        <v>43928</v>
      </c>
      <c r="E2326" s="198">
        <f>VLOOKUP(A2326,'Membership Details'!C:J,8,FALSE)</f>
        <v>39707</v>
      </c>
      <c r="F2326" s="198" t="b">
        <f t="shared" si="36"/>
        <v>1</v>
      </c>
      <c r="G2326">
        <v>625</v>
      </c>
      <c r="H2326" s="119"/>
      <c r="I2326" s="119"/>
      <c r="J2326" s="119"/>
      <c r="K2326" s="119"/>
      <c r="L2326" s="53"/>
      <c r="M2326" s="127"/>
    </row>
    <row r="2327" spans="1:13">
      <c r="A2327" s="118">
        <v>833</v>
      </c>
      <c r="B2327" s="53" t="s">
        <v>158</v>
      </c>
      <c r="C2327" s="83">
        <v>2547</v>
      </c>
      <c r="D2327" s="124">
        <v>43939</v>
      </c>
      <c r="E2327" s="198">
        <f>VLOOKUP(A2327,'Membership Details'!C:J,8,FALSE)</f>
        <v>37986</v>
      </c>
      <c r="F2327" s="198" t="b">
        <f t="shared" si="36"/>
        <v>1</v>
      </c>
      <c r="G2327">
        <v>562</v>
      </c>
      <c r="H2327" s="119"/>
      <c r="I2327" s="119"/>
      <c r="J2327" s="119"/>
      <c r="K2327" s="119"/>
      <c r="L2327" s="53"/>
      <c r="M2327" s="127"/>
    </row>
    <row r="2328" spans="1:13">
      <c r="A2328" s="118">
        <v>2545</v>
      </c>
      <c r="B2328" s="53" t="s">
        <v>158</v>
      </c>
      <c r="C2328" s="83">
        <v>2548</v>
      </c>
      <c r="D2328" s="124">
        <v>43944</v>
      </c>
      <c r="E2328" s="198">
        <f>VLOOKUP(A2328,'Membership Details'!C:J,8,FALSE)</f>
        <v>36982</v>
      </c>
      <c r="F2328" s="198" t="b">
        <f t="shared" si="36"/>
        <v>1</v>
      </c>
      <c r="G2328">
        <v>2583</v>
      </c>
      <c r="H2328" s="119"/>
      <c r="I2328" s="119"/>
      <c r="J2328" s="119"/>
      <c r="K2328" s="119"/>
      <c r="L2328" s="53"/>
      <c r="M2328" s="127"/>
    </row>
    <row r="2329" spans="1:13">
      <c r="A2329" s="118">
        <v>2546</v>
      </c>
      <c r="B2329" s="53" t="s">
        <v>158</v>
      </c>
      <c r="C2329" s="83">
        <v>2549</v>
      </c>
      <c r="D2329" s="124">
        <v>43944</v>
      </c>
      <c r="E2329" s="198">
        <f>VLOOKUP(A2329,'Membership Details'!C:J,8,FALSE)</f>
        <v>36982</v>
      </c>
      <c r="F2329" s="198" t="b">
        <f t="shared" si="36"/>
        <v>1</v>
      </c>
      <c r="G2329">
        <v>1598</v>
      </c>
      <c r="H2329" s="119"/>
      <c r="I2329" s="119"/>
      <c r="J2329" s="119"/>
      <c r="K2329" s="119"/>
      <c r="L2329" s="53"/>
      <c r="M2329" s="127"/>
    </row>
    <row r="2330" spans="1:13">
      <c r="A2330" s="118">
        <v>4162</v>
      </c>
      <c r="B2330" s="53" t="s">
        <v>158</v>
      </c>
      <c r="C2330" s="83">
        <v>2550</v>
      </c>
      <c r="D2330" s="124">
        <v>43945</v>
      </c>
      <c r="E2330" s="198">
        <f>VLOOKUP(A2330,'Membership Details'!C:J,8,FALSE)</f>
        <v>43586</v>
      </c>
      <c r="F2330" s="198" t="b">
        <f t="shared" si="36"/>
        <v>1</v>
      </c>
      <c r="G2330">
        <v>4279</v>
      </c>
      <c r="H2330" s="119"/>
      <c r="I2330" s="119"/>
      <c r="J2330" s="119"/>
      <c r="K2330" s="119"/>
      <c r="L2330" s="53"/>
      <c r="M2330" s="127"/>
    </row>
    <row r="2331" spans="1:13">
      <c r="A2331" s="118">
        <v>4218</v>
      </c>
      <c r="B2331" s="53" t="s">
        <v>158</v>
      </c>
      <c r="C2331" s="83">
        <v>2551</v>
      </c>
      <c r="D2331" s="124">
        <v>43945</v>
      </c>
      <c r="E2331" s="198">
        <f>VLOOKUP(A2331,'Membership Details'!C:J,8,FALSE)</f>
        <v>39707</v>
      </c>
      <c r="F2331" s="198" t="b">
        <f t="shared" si="36"/>
        <v>1</v>
      </c>
      <c r="G2331">
        <v>499</v>
      </c>
      <c r="H2331" s="119"/>
      <c r="I2331" s="119"/>
      <c r="J2331" s="119"/>
      <c r="K2331" s="119"/>
      <c r="L2331" s="53"/>
      <c r="M2331" s="127"/>
    </row>
    <row r="2332" spans="1:13">
      <c r="A2332" s="118">
        <v>4223</v>
      </c>
      <c r="B2332" s="53" t="s">
        <v>158</v>
      </c>
      <c r="C2332" s="83">
        <v>2552</v>
      </c>
      <c r="D2332" s="124">
        <v>43945</v>
      </c>
      <c r="E2332" s="198">
        <f>VLOOKUP(A2332,'Membership Details'!C:J,8,FALSE)</f>
        <v>39707</v>
      </c>
      <c r="F2332" s="198" t="b">
        <f t="shared" si="36"/>
        <v>1</v>
      </c>
      <c r="G2332">
        <v>1007</v>
      </c>
      <c r="H2332" s="119"/>
      <c r="I2332" s="119"/>
      <c r="J2332" s="119"/>
      <c r="K2332" s="119"/>
      <c r="L2332" s="53"/>
      <c r="M2332" s="127"/>
    </row>
    <row r="2333" spans="1:13">
      <c r="A2333" s="118">
        <v>4220</v>
      </c>
      <c r="B2333" s="53" t="s">
        <v>158</v>
      </c>
      <c r="C2333" s="83">
        <v>2553</v>
      </c>
      <c r="D2333" s="124">
        <v>43945</v>
      </c>
      <c r="E2333" s="198">
        <f>VLOOKUP(A2333,'Membership Details'!C:J,8,FALSE)</f>
        <v>39707</v>
      </c>
      <c r="F2333" s="198" t="b">
        <f t="shared" si="36"/>
        <v>1</v>
      </c>
      <c r="G2333">
        <v>499</v>
      </c>
      <c r="H2333" s="119"/>
      <c r="I2333" s="119"/>
      <c r="J2333" s="119"/>
      <c r="K2333" s="119"/>
      <c r="L2333" s="53"/>
      <c r="M2333" s="127"/>
    </row>
    <row r="2334" spans="1:13">
      <c r="A2334" s="118">
        <v>4219</v>
      </c>
      <c r="B2334" s="53" t="s">
        <v>158</v>
      </c>
      <c r="C2334" s="83">
        <v>2554</v>
      </c>
      <c r="D2334" s="124">
        <v>43945</v>
      </c>
      <c r="E2334" s="198">
        <f>VLOOKUP(A2334,'Membership Details'!C:J,8,FALSE)</f>
        <v>39707</v>
      </c>
      <c r="F2334" s="198" t="b">
        <f t="shared" si="36"/>
        <v>1</v>
      </c>
      <c r="G2334">
        <v>979</v>
      </c>
      <c r="H2334" s="119"/>
      <c r="I2334" s="119"/>
      <c r="J2334" s="119"/>
      <c r="K2334" s="119"/>
      <c r="L2334" s="53"/>
      <c r="M2334" s="127"/>
    </row>
    <row r="2335" spans="1:13">
      <c r="A2335" s="118">
        <v>4102</v>
      </c>
      <c r="B2335" s="53" t="s">
        <v>158</v>
      </c>
      <c r="C2335" s="83">
        <v>2555</v>
      </c>
      <c r="D2335" s="124">
        <v>43991</v>
      </c>
      <c r="E2335" s="198">
        <f>VLOOKUP(A2335,'Membership Details'!C:J,8,FALSE)</f>
        <v>39707</v>
      </c>
      <c r="F2335" s="198" t="b">
        <f t="shared" si="36"/>
        <v>1</v>
      </c>
      <c r="G2335">
        <v>723</v>
      </c>
      <c r="H2335" s="119"/>
      <c r="I2335" s="119"/>
      <c r="J2335" s="119"/>
      <c r="K2335" s="119"/>
      <c r="L2335" s="53"/>
      <c r="M2335" s="127"/>
    </row>
    <row r="2336" spans="1:13">
      <c r="A2336" s="118">
        <v>3114</v>
      </c>
      <c r="B2336" s="53" t="s">
        <v>158</v>
      </c>
      <c r="C2336" s="83">
        <v>2556</v>
      </c>
      <c r="D2336" s="124">
        <v>43991</v>
      </c>
      <c r="E2336" s="198">
        <f>VLOOKUP(A2336,'Membership Details'!C:J,8,FALSE)</f>
        <v>39172</v>
      </c>
      <c r="F2336" s="198" t="b">
        <f t="shared" si="36"/>
        <v>1</v>
      </c>
      <c r="G2336">
        <v>549</v>
      </c>
      <c r="H2336" s="119"/>
      <c r="I2336" s="119"/>
      <c r="J2336" s="119"/>
      <c r="K2336" s="119"/>
      <c r="L2336" s="53"/>
      <c r="M2336" s="127"/>
    </row>
    <row r="2337" spans="1:13">
      <c r="A2337" s="118">
        <v>4227</v>
      </c>
      <c r="B2337" s="53" t="s">
        <v>158</v>
      </c>
      <c r="C2337" s="83">
        <v>2557</v>
      </c>
      <c r="D2337" s="124">
        <v>43991</v>
      </c>
      <c r="E2337" s="198">
        <f>VLOOKUP(A2337,'Membership Details'!C:J,8,FALSE)</f>
        <v>39707</v>
      </c>
      <c r="F2337" s="198" t="b">
        <f t="shared" si="36"/>
        <v>1</v>
      </c>
      <c r="G2337">
        <v>1270</v>
      </c>
      <c r="H2337" s="119"/>
      <c r="I2337" s="119"/>
      <c r="J2337" s="119"/>
      <c r="K2337" s="119"/>
      <c r="L2337" s="53"/>
      <c r="M2337" s="127"/>
    </row>
    <row r="2338" spans="1:13">
      <c r="A2338" s="118">
        <v>2549</v>
      </c>
      <c r="B2338" s="53" t="s">
        <v>158</v>
      </c>
      <c r="C2338" s="83">
        <v>2558</v>
      </c>
      <c r="D2338" s="124">
        <v>43991</v>
      </c>
      <c r="E2338" s="198">
        <f>VLOOKUP(A2338,'Membership Details'!C:J,8,FALSE)</f>
        <v>39081</v>
      </c>
      <c r="F2338" s="198" t="b">
        <f t="shared" si="36"/>
        <v>1</v>
      </c>
      <c r="G2338">
        <v>1617</v>
      </c>
      <c r="H2338" s="119"/>
      <c r="I2338" s="119"/>
      <c r="J2338" s="119"/>
      <c r="K2338" s="119"/>
      <c r="L2338" s="53"/>
      <c r="M2338" s="127"/>
    </row>
    <row r="2339" spans="1:13">
      <c r="A2339" s="118">
        <v>2550</v>
      </c>
      <c r="B2339" s="53" t="s">
        <v>158</v>
      </c>
      <c r="C2339" s="83">
        <v>2559</v>
      </c>
      <c r="D2339" s="124">
        <v>43992</v>
      </c>
      <c r="E2339" s="198">
        <f>VLOOKUP(A2339,'Membership Details'!C:J,8,FALSE)</f>
        <v>39081</v>
      </c>
      <c r="F2339" s="198" t="b">
        <f t="shared" si="36"/>
        <v>1</v>
      </c>
      <c r="G2339">
        <v>2846</v>
      </c>
      <c r="H2339" s="119"/>
      <c r="I2339" s="119"/>
      <c r="J2339" s="119"/>
      <c r="K2339" s="119"/>
      <c r="L2339" s="53"/>
      <c r="M2339" s="127"/>
    </row>
    <row r="2340" spans="1:13">
      <c r="A2340" s="118">
        <v>4233</v>
      </c>
      <c r="B2340" s="53" t="s">
        <v>158</v>
      </c>
      <c r="C2340" s="83">
        <v>2560</v>
      </c>
      <c r="D2340" s="124">
        <v>44011</v>
      </c>
      <c r="E2340" s="198">
        <f>VLOOKUP(A2340,'Membership Details'!C:J,8,FALSE)</f>
        <v>39707</v>
      </c>
      <c r="F2340" s="198" t="b">
        <f t="shared" si="36"/>
        <v>1</v>
      </c>
      <c r="G2340">
        <v>4074</v>
      </c>
      <c r="H2340" s="119"/>
      <c r="I2340" s="119"/>
      <c r="J2340" s="119"/>
      <c r="K2340" s="119"/>
      <c r="L2340" s="53"/>
      <c r="M2340" s="127"/>
    </row>
    <row r="2341" spans="1:13">
      <c r="A2341" s="118">
        <v>2449</v>
      </c>
      <c r="B2341" s="53" t="s">
        <v>158</v>
      </c>
      <c r="C2341" s="83">
        <v>2561</v>
      </c>
      <c r="D2341" s="124">
        <v>44011</v>
      </c>
      <c r="E2341" s="198">
        <f>VLOOKUP(A2341,'Membership Details'!C:J,8,FALSE)</f>
        <v>39707</v>
      </c>
      <c r="F2341" s="198" t="b">
        <f t="shared" si="36"/>
        <v>1</v>
      </c>
      <c r="G2341">
        <v>558</v>
      </c>
      <c r="H2341" s="119"/>
      <c r="I2341" s="119"/>
      <c r="J2341" s="119"/>
      <c r="K2341" s="119"/>
      <c r="L2341" s="53"/>
      <c r="M2341" s="127"/>
    </row>
    <row r="2342" spans="1:13">
      <c r="A2342" s="118">
        <v>4084</v>
      </c>
      <c r="B2342" s="53" t="s">
        <v>158</v>
      </c>
      <c r="C2342" s="83">
        <v>2562</v>
      </c>
      <c r="D2342" s="124">
        <v>44012</v>
      </c>
      <c r="E2342" s="198">
        <f>VLOOKUP(A2342,'Membership Details'!C:J,8,FALSE)</f>
        <v>43535</v>
      </c>
      <c r="F2342" s="198" t="b">
        <f t="shared" si="36"/>
        <v>1</v>
      </c>
      <c r="G2342">
        <v>2424</v>
      </c>
      <c r="H2342" s="119"/>
      <c r="I2342" s="119"/>
      <c r="J2342" s="119"/>
      <c r="K2342" s="119"/>
      <c r="L2342" s="53"/>
      <c r="M2342" s="127"/>
    </row>
    <row r="2343" spans="1:13">
      <c r="A2343" s="118">
        <v>4229</v>
      </c>
      <c r="B2343" s="53" t="s">
        <v>158</v>
      </c>
      <c r="C2343" s="83">
        <v>2563</v>
      </c>
      <c r="D2343" s="124">
        <v>44022</v>
      </c>
      <c r="E2343" s="198">
        <f>VLOOKUP(A2343,'Membership Details'!C:J,8,FALSE)</f>
        <v>44002</v>
      </c>
      <c r="F2343" s="198" t="b">
        <f t="shared" si="36"/>
        <v>1</v>
      </c>
      <c r="G2343">
        <v>2501</v>
      </c>
      <c r="H2343" s="119"/>
      <c r="I2343" s="119"/>
      <c r="J2343" s="119"/>
      <c r="K2343" s="119"/>
      <c r="L2343" s="53"/>
      <c r="M2343" s="127"/>
    </row>
    <row r="2344" spans="1:13">
      <c r="A2344" s="118">
        <v>3402</v>
      </c>
      <c r="B2344" s="53" t="s">
        <v>158</v>
      </c>
      <c r="C2344" s="83">
        <v>2564</v>
      </c>
      <c r="D2344" s="124">
        <v>44025</v>
      </c>
      <c r="E2344" s="198">
        <f>VLOOKUP(A2344,'Membership Details'!C:J,8,FALSE)</f>
        <v>43012</v>
      </c>
      <c r="F2344" s="198" t="b">
        <f t="shared" si="36"/>
        <v>1</v>
      </c>
      <c r="G2344">
        <v>661</v>
      </c>
      <c r="H2344" s="119"/>
      <c r="I2344" s="119"/>
      <c r="J2344" s="119"/>
      <c r="K2344" s="119"/>
      <c r="L2344" s="53"/>
      <c r="M2344" s="127"/>
    </row>
    <row r="2345" spans="1:13">
      <c r="A2345" s="118">
        <v>2539</v>
      </c>
      <c r="B2345" s="53" t="s">
        <v>158</v>
      </c>
      <c r="C2345" s="83">
        <v>2565</v>
      </c>
      <c r="D2345" s="124">
        <v>44027</v>
      </c>
      <c r="E2345" s="198">
        <f>VLOOKUP(A2345,'Membership Details'!C:J,8,FALSE)</f>
        <v>42228</v>
      </c>
      <c r="F2345" s="198" t="b">
        <f t="shared" si="36"/>
        <v>1</v>
      </c>
      <c r="G2345">
        <v>2080</v>
      </c>
      <c r="H2345" s="119"/>
      <c r="I2345" s="119"/>
      <c r="J2345" s="119"/>
      <c r="K2345" s="119"/>
      <c r="L2345" s="53"/>
      <c r="M2345" s="127"/>
    </row>
    <row r="2346" spans="1:13">
      <c r="A2346" s="118">
        <v>4155</v>
      </c>
      <c r="B2346" s="53" t="s">
        <v>158</v>
      </c>
      <c r="C2346" s="83">
        <v>2566</v>
      </c>
      <c r="D2346" s="124">
        <v>44054</v>
      </c>
      <c r="E2346" s="198">
        <f>VLOOKUP(A2346,'Membership Details'!C:J,8,FALSE)</f>
        <v>39707</v>
      </c>
      <c r="F2346" s="198" t="b">
        <f t="shared" si="36"/>
        <v>1</v>
      </c>
      <c r="G2346">
        <v>454</v>
      </c>
      <c r="H2346" s="119"/>
      <c r="I2346" s="119"/>
      <c r="J2346" s="119"/>
      <c r="K2346" s="119"/>
      <c r="L2346" s="53"/>
      <c r="M2346" s="127"/>
    </row>
    <row r="2347" spans="1:13">
      <c r="A2347" s="118">
        <v>4237</v>
      </c>
      <c r="B2347" s="53" t="s">
        <v>158</v>
      </c>
      <c r="C2347" s="83">
        <v>2567</v>
      </c>
      <c r="D2347" s="124">
        <v>44060</v>
      </c>
      <c r="E2347" s="198">
        <f>VLOOKUP(A2347,'Membership Details'!C:J,8,FALSE)</f>
        <v>39707</v>
      </c>
      <c r="F2347" s="198" t="b">
        <f t="shared" si="36"/>
        <v>1</v>
      </c>
      <c r="G2347">
        <v>553</v>
      </c>
      <c r="H2347" s="119"/>
      <c r="I2347" s="119"/>
      <c r="J2347" s="119"/>
      <c r="K2347" s="119"/>
      <c r="L2347" s="53"/>
      <c r="M2347" s="127"/>
    </row>
    <row r="2348" spans="1:13">
      <c r="A2348" s="118">
        <v>4188</v>
      </c>
      <c r="B2348" s="53" t="s">
        <v>158</v>
      </c>
      <c r="C2348" s="83">
        <v>2568</v>
      </c>
      <c r="D2348" s="124">
        <v>44062</v>
      </c>
      <c r="E2348" s="198">
        <f>VLOOKUP(A2348,'Membership Details'!C:J,8,FALSE)</f>
        <v>39707</v>
      </c>
      <c r="F2348" s="198" t="b">
        <f t="shared" si="36"/>
        <v>1</v>
      </c>
      <c r="G2348">
        <v>1336</v>
      </c>
      <c r="H2348" s="119"/>
      <c r="I2348" s="119"/>
      <c r="J2348" s="119"/>
      <c r="K2348" s="119"/>
      <c r="L2348" s="53"/>
      <c r="M2348" s="127"/>
    </row>
    <row r="2349" spans="1:13">
      <c r="A2349" s="118">
        <v>2540</v>
      </c>
      <c r="B2349" s="53" t="s">
        <v>158</v>
      </c>
      <c r="C2349" s="83">
        <v>2569</v>
      </c>
      <c r="D2349" s="124">
        <v>44081</v>
      </c>
      <c r="E2349" s="198">
        <f>VLOOKUP(A2349,'Membership Details'!C:J,8,FALSE)</f>
        <v>42462</v>
      </c>
      <c r="F2349" s="198" t="b">
        <f t="shared" si="36"/>
        <v>1</v>
      </c>
      <c r="G2349">
        <v>197</v>
      </c>
      <c r="H2349" s="119"/>
      <c r="I2349" s="119"/>
      <c r="J2349" s="119"/>
      <c r="K2349" s="119"/>
      <c r="L2349" s="53"/>
      <c r="M2349" s="127"/>
    </row>
    <row r="2350" spans="1:13">
      <c r="A2350" s="118">
        <v>412</v>
      </c>
      <c r="B2350" s="53" t="s">
        <v>158</v>
      </c>
      <c r="C2350" s="83">
        <v>2570</v>
      </c>
      <c r="D2350" s="124">
        <v>44081</v>
      </c>
      <c r="E2350" s="198">
        <f>VLOOKUP(A2350,'Membership Details'!C:J,8,FALSE)</f>
        <v>39707</v>
      </c>
      <c r="F2350" s="198" t="b">
        <f t="shared" si="36"/>
        <v>1</v>
      </c>
      <c r="G2350">
        <v>623</v>
      </c>
      <c r="H2350" s="119"/>
      <c r="I2350" s="119"/>
      <c r="J2350" s="119"/>
      <c r="K2350" s="119"/>
      <c r="L2350" s="53"/>
      <c r="M2350" s="127"/>
    </row>
    <row r="2351" spans="1:13">
      <c r="A2351" s="118">
        <v>1289</v>
      </c>
      <c r="B2351" s="53" t="s">
        <v>158</v>
      </c>
      <c r="C2351" s="83">
        <v>2571</v>
      </c>
      <c r="D2351" s="124">
        <v>44085</v>
      </c>
      <c r="E2351" s="198">
        <f>VLOOKUP(A2351,'Membership Details'!C:J,8,FALSE)</f>
        <v>37986</v>
      </c>
      <c r="F2351" s="198" t="b">
        <f t="shared" si="36"/>
        <v>1</v>
      </c>
      <c r="G2351">
        <v>100</v>
      </c>
      <c r="H2351" s="119"/>
      <c r="I2351" s="119"/>
      <c r="J2351" s="119"/>
      <c r="K2351" s="119"/>
      <c r="L2351" s="53"/>
      <c r="M2351" s="127"/>
    </row>
    <row r="2352" spans="1:13">
      <c r="A2352" s="118">
        <v>2544</v>
      </c>
      <c r="B2352" s="53" t="s">
        <v>158</v>
      </c>
      <c r="C2352" s="83">
        <v>2572</v>
      </c>
      <c r="D2352" s="124">
        <v>44089</v>
      </c>
      <c r="E2352" s="198">
        <f>VLOOKUP(A2352,'Membership Details'!C:J,8,FALSE)</f>
        <v>37453</v>
      </c>
      <c r="F2352" s="198" t="b">
        <f t="shared" si="36"/>
        <v>1</v>
      </c>
      <c r="G2352">
        <v>296</v>
      </c>
      <c r="H2352" s="119"/>
      <c r="I2352" s="119"/>
      <c r="J2352" s="119"/>
      <c r="K2352" s="119"/>
      <c r="L2352" s="53"/>
      <c r="M2352" s="127"/>
    </row>
    <row r="2353" spans="1:13">
      <c r="A2353" s="118">
        <v>4132</v>
      </c>
      <c r="B2353" s="53" t="s">
        <v>158</v>
      </c>
      <c r="C2353" s="83">
        <v>2573</v>
      </c>
      <c r="D2353" s="124">
        <v>44092</v>
      </c>
      <c r="E2353" s="198">
        <f>VLOOKUP(A2353,'Membership Details'!C:J,8,FALSE)</f>
        <v>43585</v>
      </c>
      <c r="F2353" s="198" t="b">
        <f t="shared" si="36"/>
        <v>1</v>
      </c>
      <c r="G2353">
        <v>589</v>
      </c>
      <c r="H2353" s="119"/>
      <c r="I2353" s="119"/>
      <c r="J2353" s="119"/>
      <c r="K2353" s="119"/>
      <c r="L2353" s="53"/>
      <c r="M2353" s="127"/>
    </row>
    <row r="2354" spans="1:13">
      <c r="A2354" s="118">
        <v>4164</v>
      </c>
      <c r="B2354" s="53" t="s">
        <v>158</v>
      </c>
      <c r="C2354" s="83">
        <v>2574</v>
      </c>
      <c r="D2354" s="124">
        <v>44092</v>
      </c>
      <c r="E2354" s="198">
        <f>VLOOKUP(A2354,'Membership Details'!C:J,8,FALSE)</f>
        <v>43586</v>
      </c>
      <c r="F2354" s="198" t="b">
        <f t="shared" si="36"/>
        <v>1</v>
      </c>
      <c r="G2354">
        <v>763</v>
      </c>
      <c r="H2354" s="119"/>
      <c r="I2354" s="119"/>
      <c r="J2354" s="119"/>
      <c r="K2354" s="119"/>
      <c r="L2354" s="53"/>
      <c r="M2354" s="127"/>
    </row>
    <row r="2355" spans="1:13">
      <c r="A2355" s="118">
        <v>709</v>
      </c>
      <c r="B2355" s="53" t="s">
        <v>158</v>
      </c>
      <c r="C2355" s="83">
        <v>2575</v>
      </c>
      <c r="D2355" s="124">
        <v>44098</v>
      </c>
      <c r="E2355" s="198">
        <f>VLOOKUP(A2355,'Membership Details'!C:J,8,FALSE)</f>
        <v>39707</v>
      </c>
      <c r="F2355" s="198" t="b">
        <f t="shared" si="36"/>
        <v>1</v>
      </c>
      <c r="G2355">
        <v>605</v>
      </c>
      <c r="H2355" s="119"/>
      <c r="I2355" s="119"/>
      <c r="J2355" s="119"/>
      <c r="K2355" s="119"/>
      <c r="L2355" s="53"/>
      <c r="M2355" s="127"/>
    </row>
    <row r="2356" spans="1:13">
      <c r="A2356" s="118">
        <v>4240</v>
      </c>
      <c r="B2356" s="53" t="s">
        <v>158</v>
      </c>
      <c r="C2356" s="83">
        <v>2576</v>
      </c>
      <c r="D2356" s="124">
        <v>44102</v>
      </c>
      <c r="E2356" s="198">
        <f>VLOOKUP(A2356,'Membership Details'!C:J,8,FALSE)</f>
        <v>39707</v>
      </c>
      <c r="F2356" s="198" t="b">
        <f t="shared" si="36"/>
        <v>1</v>
      </c>
      <c r="G2356">
        <v>464</v>
      </c>
      <c r="H2356" s="119"/>
      <c r="I2356" s="119"/>
      <c r="J2356" s="119"/>
      <c r="K2356" s="119"/>
      <c r="L2356" s="53"/>
      <c r="M2356" s="127"/>
    </row>
    <row r="2357" spans="1:13">
      <c r="A2357" s="118">
        <v>4222</v>
      </c>
      <c r="B2357" s="53" t="s">
        <v>158</v>
      </c>
      <c r="C2357" s="83">
        <v>2577</v>
      </c>
      <c r="D2357" s="124">
        <v>44111</v>
      </c>
      <c r="E2357" s="198">
        <f>VLOOKUP(A2357,'Membership Details'!C:J,8,FALSE)</f>
        <v>43950</v>
      </c>
      <c r="F2357" s="198" t="b">
        <f t="shared" si="36"/>
        <v>1</v>
      </c>
      <c r="G2357">
        <v>1400</v>
      </c>
      <c r="H2357" s="119"/>
      <c r="I2357" s="119"/>
      <c r="J2357" s="119"/>
      <c r="K2357" s="119"/>
      <c r="L2357" s="53"/>
      <c r="M2357" s="127"/>
    </row>
    <row r="2358" spans="1:13">
      <c r="A2358" s="118">
        <v>4221</v>
      </c>
      <c r="B2358" s="53" t="s">
        <v>158</v>
      </c>
      <c r="C2358" s="83">
        <v>2578</v>
      </c>
      <c r="D2358" s="124">
        <v>44111</v>
      </c>
      <c r="E2358" s="198">
        <f>VLOOKUP(A2358,'Membership Details'!C:J,8,FALSE)</f>
        <v>43923</v>
      </c>
      <c r="F2358" s="198" t="b">
        <f t="shared" si="36"/>
        <v>1</v>
      </c>
      <c r="G2358">
        <v>1400</v>
      </c>
      <c r="H2358" s="119"/>
      <c r="I2358" s="119"/>
      <c r="J2358" s="119"/>
      <c r="K2358" s="119"/>
      <c r="L2358" s="53"/>
      <c r="M2358" s="127"/>
    </row>
    <row r="2359" spans="1:13">
      <c r="A2359" s="118">
        <v>4241</v>
      </c>
      <c r="B2359" s="53" t="s">
        <v>158</v>
      </c>
      <c r="C2359" s="83">
        <v>2579</v>
      </c>
      <c r="D2359" s="124">
        <v>44112</v>
      </c>
      <c r="E2359" s="198">
        <f>VLOOKUP(A2359,'Membership Details'!C:J,8,FALSE)</f>
        <v>44106</v>
      </c>
      <c r="F2359" s="198" t="b">
        <f t="shared" si="36"/>
        <v>1</v>
      </c>
      <c r="G2359">
        <v>424</v>
      </c>
      <c r="H2359" s="119"/>
      <c r="I2359" s="119"/>
      <c r="J2359" s="119"/>
      <c r="K2359" s="119"/>
      <c r="L2359" s="53"/>
      <c r="M2359" s="127"/>
    </row>
    <row r="2360" spans="1:13">
      <c r="A2360" s="118">
        <v>4146</v>
      </c>
      <c r="B2360" s="53" t="s">
        <v>158</v>
      </c>
      <c r="C2360" s="83">
        <v>2580</v>
      </c>
      <c r="D2360" s="124">
        <v>44118</v>
      </c>
      <c r="E2360" s="198">
        <f>VLOOKUP(A2360,'Membership Details'!C:J,8,FALSE)</f>
        <v>43585</v>
      </c>
      <c r="F2360" s="198" t="b">
        <f t="shared" si="36"/>
        <v>1</v>
      </c>
      <c r="G2360">
        <v>416</v>
      </c>
      <c r="H2360" s="119"/>
      <c r="I2360" s="119"/>
      <c r="J2360" s="119"/>
      <c r="K2360" s="119"/>
      <c r="L2360" s="53"/>
      <c r="M2360" s="127"/>
    </row>
    <row r="2361" spans="1:13">
      <c r="A2361" s="118">
        <v>4147</v>
      </c>
      <c r="B2361" s="53" t="s">
        <v>158</v>
      </c>
      <c r="C2361" s="83">
        <v>2581</v>
      </c>
      <c r="D2361" s="124">
        <v>44123</v>
      </c>
      <c r="E2361" s="198">
        <f>VLOOKUP(A2361,'Membership Details'!C:J,8,FALSE)</f>
        <v>43585</v>
      </c>
      <c r="F2361" s="198" t="b">
        <f t="shared" si="36"/>
        <v>1</v>
      </c>
      <c r="G2361">
        <v>932</v>
      </c>
      <c r="H2361" s="119"/>
      <c r="I2361" s="119"/>
      <c r="J2361" s="119"/>
      <c r="K2361" s="119"/>
      <c r="L2361" s="53"/>
      <c r="M2361" s="127"/>
    </row>
    <row r="2362" spans="1:13">
      <c r="A2362" s="118">
        <v>4116</v>
      </c>
      <c r="B2362" s="53" t="s">
        <v>158</v>
      </c>
      <c r="C2362" s="83">
        <v>2582</v>
      </c>
      <c r="D2362" s="124">
        <v>44125</v>
      </c>
      <c r="E2362" s="198">
        <f>VLOOKUP(A2362,'Membership Details'!C:J,8,FALSE)</f>
        <v>43582</v>
      </c>
      <c r="F2362" s="198" t="b">
        <f t="shared" si="36"/>
        <v>1</v>
      </c>
      <c r="G2362">
        <v>516</v>
      </c>
      <c r="H2362" s="119"/>
      <c r="I2362" s="119"/>
      <c r="J2362" s="119"/>
      <c r="K2362" s="119"/>
      <c r="L2362" s="53"/>
      <c r="M2362" s="127"/>
    </row>
    <row r="2363" spans="1:13">
      <c r="A2363" s="118">
        <v>4246</v>
      </c>
      <c r="B2363" s="53" t="s">
        <v>158</v>
      </c>
      <c r="C2363" s="83">
        <v>2583</v>
      </c>
      <c r="D2363" s="126">
        <v>44132</v>
      </c>
      <c r="E2363" s="198">
        <f>VLOOKUP(A2363,'Membership Details'!C:J,8,FALSE)</f>
        <v>39707</v>
      </c>
      <c r="F2363" s="198" t="b">
        <f t="shared" si="36"/>
        <v>1</v>
      </c>
      <c r="G2363">
        <v>113308</v>
      </c>
      <c r="H2363" s="119"/>
      <c r="I2363" s="119"/>
      <c r="J2363" s="119"/>
      <c r="K2363" s="119"/>
      <c r="L2363" s="53"/>
      <c r="M2363" s="127"/>
    </row>
    <row r="2364" spans="1:13">
      <c r="A2364" s="118">
        <v>2515</v>
      </c>
      <c r="B2364" s="53" t="s">
        <v>158</v>
      </c>
      <c r="C2364" s="83">
        <v>2584</v>
      </c>
      <c r="D2364" s="124">
        <v>44141</v>
      </c>
      <c r="E2364" s="198">
        <f>VLOOKUP(A2364,'Membership Details'!C:J,8,FALSE)</f>
        <v>39707</v>
      </c>
      <c r="F2364" s="198" t="b">
        <f t="shared" si="36"/>
        <v>1</v>
      </c>
      <c r="G2364">
        <v>107</v>
      </c>
      <c r="H2364" s="119"/>
      <c r="I2364" s="119"/>
      <c r="J2364" s="119"/>
      <c r="K2364" s="119"/>
      <c r="L2364" s="53"/>
      <c r="M2364" s="127"/>
    </row>
    <row r="2365" spans="1:13">
      <c r="A2365" s="118">
        <v>2366</v>
      </c>
      <c r="B2365" s="53" t="s">
        <v>158</v>
      </c>
      <c r="C2365" s="83">
        <v>2585</v>
      </c>
      <c r="D2365" s="124">
        <v>44152</v>
      </c>
      <c r="E2365" s="198">
        <f>VLOOKUP(A2365,'Membership Details'!C:J,8,FALSE)</f>
        <v>39707</v>
      </c>
      <c r="F2365" s="198" t="b">
        <f t="shared" si="36"/>
        <v>1</v>
      </c>
      <c r="G2365">
        <v>98</v>
      </c>
      <c r="H2365" s="119"/>
      <c r="I2365" s="119"/>
      <c r="J2365" s="119"/>
      <c r="K2365" s="119"/>
      <c r="L2365" s="53"/>
      <c r="M2365" s="127"/>
    </row>
    <row r="2366" spans="1:13">
      <c r="A2366" s="118">
        <v>2503</v>
      </c>
      <c r="B2366" s="53" t="s">
        <v>158</v>
      </c>
      <c r="C2366" s="83">
        <v>2586</v>
      </c>
      <c r="D2366" s="124">
        <v>44156</v>
      </c>
      <c r="E2366" s="198">
        <f>VLOOKUP(A2366,'Membership Details'!C:J,8,FALSE)</f>
        <v>39707</v>
      </c>
      <c r="F2366" s="198" t="b">
        <f t="shared" si="36"/>
        <v>1</v>
      </c>
      <c r="G2366">
        <v>100</v>
      </c>
      <c r="H2366" s="119"/>
      <c r="I2366" s="119"/>
      <c r="J2366" s="119"/>
      <c r="K2366" s="119"/>
      <c r="L2366" s="53"/>
      <c r="M2366" s="127"/>
    </row>
    <row r="2367" spans="1:13">
      <c r="A2367" s="118">
        <v>4203</v>
      </c>
      <c r="B2367" s="53" t="s">
        <v>158</v>
      </c>
      <c r="C2367" s="83">
        <v>2587</v>
      </c>
      <c r="D2367" s="124">
        <v>44156</v>
      </c>
      <c r="E2367" s="198">
        <f>VLOOKUP(A2367,'Membership Details'!C:J,8,FALSE)</f>
        <v>39707</v>
      </c>
      <c r="F2367" s="198" t="b">
        <f t="shared" si="36"/>
        <v>1</v>
      </c>
      <c r="G2367">
        <v>100</v>
      </c>
      <c r="H2367" s="119"/>
      <c r="I2367" s="119"/>
      <c r="J2367" s="119"/>
      <c r="K2367" s="119"/>
      <c r="L2367" s="53"/>
      <c r="M2367" s="127"/>
    </row>
    <row r="2368" spans="1:13">
      <c r="A2368" s="118">
        <v>2518</v>
      </c>
      <c r="B2368" s="53" t="s">
        <v>158</v>
      </c>
      <c r="C2368" s="83">
        <v>2588</v>
      </c>
      <c r="D2368" s="124">
        <v>44159</v>
      </c>
      <c r="E2368" s="198">
        <f>VLOOKUP(A2368,'Membership Details'!C:J,8,FALSE)</f>
        <v>39707</v>
      </c>
      <c r="F2368" s="198" t="b">
        <f t="shared" si="36"/>
        <v>1</v>
      </c>
      <c r="G2368">
        <v>100</v>
      </c>
      <c r="H2368" s="119"/>
      <c r="I2368" s="119"/>
      <c r="J2368" s="119"/>
      <c r="K2368" s="119"/>
      <c r="L2368" s="53"/>
      <c r="M2368" s="127"/>
    </row>
    <row r="2369" spans="1:13">
      <c r="A2369" s="118">
        <v>4247</v>
      </c>
      <c r="B2369" s="53" t="s">
        <v>158</v>
      </c>
      <c r="C2369" s="83">
        <v>2589</v>
      </c>
      <c r="D2369" s="124">
        <v>44163</v>
      </c>
      <c r="E2369" s="198">
        <f>VLOOKUP(A2369,'Membership Details'!C:J,8,FALSE)</f>
        <v>39707</v>
      </c>
      <c r="F2369" s="198" t="b">
        <f t="shared" si="36"/>
        <v>1</v>
      </c>
      <c r="G2369">
        <v>920</v>
      </c>
      <c r="H2369" s="119"/>
      <c r="I2369" s="119"/>
      <c r="J2369" s="119"/>
      <c r="K2369" s="119"/>
      <c r="L2369" s="53"/>
      <c r="M2369" s="127"/>
    </row>
    <row r="2370" spans="1:13">
      <c r="A2370" s="118">
        <v>4248</v>
      </c>
      <c r="B2370" s="53" t="s">
        <v>158</v>
      </c>
      <c r="C2370" s="83">
        <v>2590</v>
      </c>
      <c r="D2370" s="124">
        <v>43860</v>
      </c>
      <c r="E2370" s="198">
        <f>VLOOKUP(A2370,'Membership Details'!C:J,8,FALSE)</f>
        <v>39707</v>
      </c>
      <c r="F2370" s="198" t="b">
        <f t="shared" si="36"/>
        <v>1</v>
      </c>
      <c r="G2370">
        <v>508</v>
      </c>
      <c r="H2370" s="119"/>
      <c r="I2370" s="119"/>
      <c r="J2370" s="119"/>
      <c r="K2370" s="119"/>
      <c r="L2370" s="53"/>
      <c r="M2370" s="127"/>
    </row>
    <row r="2371" spans="1:13">
      <c r="A2371" s="118">
        <v>2500</v>
      </c>
      <c r="B2371" s="53" t="s">
        <v>158</v>
      </c>
      <c r="C2371" s="83">
        <v>2591</v>
      </c>
      <c r="D2371" s="124">
        <v>44169</v>
      </c>
      <c r="E2371" s="198">
        <f>VLOOKUP(A2371,'Membership Details'!C:J,8,FALSE)</f>
        <v>39707</v>
      </c>
      <c r="F2371" s="198" t="b">
        <f t="shared" ref="F2371:F2434" si="37">D2371&gt;=E2371</f>
        <v>1</v>
      </c>
      <c r="G2371">
        <v>181</v>
      </c>
      <c r="H2371" s="119"/>
      <c r="I2371" s="119"/>
      <c r="J2371" s="119"/>
      <c r="K2371" s="119"/>
      <c r="L2371" s="53"/>
      <c r="M2371" s="127"/>
    </row>
    <row r="2372" spans="1:13">
      <c r="A2372" s="118">
        <v>4249</v>
      </c>
      <c r="B2372" s="53" t="s">
        <v>158</v>
      </c>
      <c r="C2372" s="83">
        <v>2592</v>
      </c>
      <c r="D2372" s="124">
        <v>44169</v>
      </c>
      <c r="E2372" s="198">
        <f>VLOOKUP(A2372,'Membership Details'!C:J,8,FALSE)</f>
        <v>42469</v>
      </c>
      <c r="F2372" s="198" t="b">
        <f t="shared" si="37"/>
        <v>1</v>
      </c>
      <c r="G2372">
        <v>200</v>
      </c>
      <c r="H2372" s="119"/>
      <c r="I2372" s="119"/>
      <c r="J2372" s="119"/>
      <c r="K2372" s="119"/>
      <c r="L2372" s="53"/>
      <c r="M2372" s="127"/>
    </row>
    <row r="2373" spans="1:13">
      <c r="A2373" s="118">
        <v>2577</v>
      </c>
      <c r="B2373" s="53" t="s">
        <v>158</v>
      </c>
      <c r="C2373" s="83">
        <v>2593</v>
      </c>
      <c r="D2373" s="124">
        <v>44169</v>
      </c>
      <c r="E2373" s="198">
        <f>VLOOKUP(A2373,'Membership Details'!C:J,8,FALSE)</f>
        <v>41949</v>
      </c>
      <c r="F2373" s="198" t="b">
        <f t="shared" si="37"/>
        <v>1</v>
      </c>
      <c r="G2373">
        <v>3832</v>
      </c>
      <c r="H2373" s="119"/>
      <c r="I2373" s="119"/>
      <c r="J2373" s="119"/>
      <c r="K2373" s="119"/>
      <c r="L2373" s="53"/>
      <c r="M2373" s="127"/>
    </row>
    <row r="2374" spans="1:13">
      <c r="A2374" s="118">
        <v>4211</v>
      </c>
      <c r="B2374" s="53" t="s">
        <v>158</v>
      </c>
      <c r="C2374" s="83">
        <v>2594</v>
      </c>
      <c r="D2374" s="124">
        <v>44171</v>
      </c>
      <c r="E2374" s="198">
        <f>VLOOKUP(A2374,'Membership Details'!C:J,8,FALSE)</f>
        <v>39707</v>
      </c>
      <c r="F2374" s="198" t="b">
        <f t="shared" si="37"/>
        <v>1</v>
      </c>
      <c r="G2374">
        <v>100</v>
      </c>
      <c r="H2374" s="119"/>
      <c r="I2374" s="119"/>
      <c r="J2374" s="119"/>
      <c r="K2374" s="119"/>
      <c r="L2374" s="53"/>
      <c r="M2374" s="127"/>
    </row>
    <row r="2375" spans="1:13">
      <c r="A2375" s="118">
        <v>2337</v>
      </c>
      <c r="B2375" s="53" t="s">
        <v>158</v>
      </c>
      <c r="C2375" s="83">
        <v>2595</v>
      </c>
      <c r="D2375" s="124">
        <v>43884</v>
      </c>
      <c r="E2375" s="198">
        <f>VLOOKUP(A2375,'Membership Details'!C:J,8,FALSE)</f>
        <v>39707</v>
      </c>
      <c r="F2375" s="198" t="b">
        <f t="shared" si="37"/>
        <v>1</v>
      </c>
      <c r="G2375">
        <v>102</v>
      </c>
      <c r="H2375" s="119"/>
      <c r="I2375" s="119"/>
      <c r="J2375" s="119"/>
      <c r="K2375" s="119"/>
      <c r="L2375" s="53"/>
      <c r="M2375" s="127"/>
    </row>
    <row r="2376" spans="1:13">
      <c r="A2376" s="118">
        <v>1402</v>
      </c>
      <c r="B2376" s="53" t="s">
        <v>158</v>
      </c>
      <c r="C2376" s="83">
        <v>2596</v>
      </c>
      <c r="D2376" s="124">
        <v>43858</v>
      </c>
      <c r="E2376" s="198">
        <f>VLOOKUP(A2376,'Membership Details'!C:J,8,FALSE)</f>
        <v>39707</v>
      </c>
      <c r="F2376" s="198" t="b">
        <f t="shared" si="37"/>
        <v>1</v>
      </c>
      <c r="G2376">
        <v>1770</v>
      </c>
      <c r="H2376" s="119"/>
      <c r="I2376" s="119"/>
      <c r="J2376" s="119"/>
      <c r="K2376" s="119"/>
      <c r="L2376" s="53"/>
      <c r="M2376" s="127"/>
    </row>
    <row r="2377" spans="1:13">
      <c r="A2377" s="118">
        <v>2368</v>
      </c>
      <c r="B2377" s="53" t="s">
        <v>158</v>
      </c>
      <c r="C2377" s="83">
        <v>2597</v>
      </c>
      <c r="D2377" s="124">
        <v>44195</v>
      </c>
      <c r="E2377" s="198">
        <f>VLOOKUP(A2377,'Membership Details'!C:J,8,FALSE)</f>
        <v>39707</v>
      </c>
      <c r="F2377" s="198" t="b">
        <f t="shared" si="37"/>
        <v>1</v>
      </c>
      <c r="G2377">
        <v>218</v>
      </c>
      <c r="H2377" s="119"/>
      <c r="I2377" s="119"/>
      <c r="J2377" s="119"/>
      <c r="K2377" s="119"/>
      <c r="L2377" s="53"/>
      <c r="M2377" s="127"/>
    </row>
    <row r="2378" spans="1:13">
      <c r="A2378" s="118">
        <v>2914</v>
      </c>
      <c r="B2378" s="53" t="s">
        <v>158</v>
      </c>
      <c r="C2378" s="83">
        <v>2598</v>
      </c>
      <c r="D2378" s="124">
        <v>44198</v>
      </c>
      <c r="E2378" s="198">
        <f>VLOOKUP(A2378,'Membership Details'!C:J,8,FALSE)</f>
        <v>36982</v>
      </c>
      <c r="F2378" s="198" t="b">
        <f t="shared" si="37"/>
        <v>1</v>
      </c>
      <c r="G2378">
        <v>188</v>
      </c>
      <c r="H2378" s="119"/>
      <c r="I2378" s="119"/>
      <c r="J2378" s="119"/>
      <c r="K2378" s="119"/>
      <c r="L2378" s="53"/>
      <c r="M2378" s="127"/>
    </row>
    <row r="2379" spans="1:13">
      <c r="A2379" s="118">
        <v>2532</v>
      </c>
      <c r="B2379" s="53" t="s">
        <v>158</v>
      </c>
      <c r="C2379" s="83">
        <v>2599</v>
      </c>
      <c r="D2379" s="124">
        <v>44200</v>
      </c>
      <c r="E2379" s="198">
        <f>VLOOKUP(A2379,'Membership Details'!C:J,8,FALSE)</f>
        <v>36982</v>
      </c>
      <c r="F2379" s="198" t="b">
        <f t="shared" si="37"/>
        <v>1</v>
      </c>
      <c r="G2379">
        <v>67</v>
      </c>
      <c r="H2379" s="119"/>
      <c r="I2379" s="119"/>
      <c r="J2379" s="119"/>
      <c r="K2379" s="119"/>
      <c r="L2379" s="53"/>
      <c r="M2379" s="127"/>
    </row>
    <row r="2380" spans="1:13">
      <c r="A2380" s="118">
        <v>4253</v>
      </c>
      <c r="B2380" s="53" t="s">
        <v>158</v>
      </c>
      <c r="C2380" s="83">
        <v>2601</v>
      </c>
      <c r="D2380" s="124">
        <v>44205</v>
      </c>
      <c r="E2380" s="198">
        <f>VLOOKUP(A2380,'Membership Details'!C:J,8,FALSE)</f>
        <v>39707</v>
      </c>
      <c r="F2380" s="198" t="b">
        <f t="shared" si="37"/>
        <v>1</v>
      </c>
      <c r="G2380">
        <v>100</v>
      </c>
      <c r="H2380" s="119"/>
      <c r="I2380" s="119"/>
      <c r="J2380" s="119"/>
      <c r="K2380" s="119"/>
      <c r="L2380" s="53"/>
      <c r="M2380" s="127"/>
    </row>
    <row r="2381" spans="1:13">
      <c r="A2381" s="118">
        <v>1798</v>
      </c>
      <c r="B2381" s="53" t="s">
        <v>158</v>
      </c>
      <c r="C2381" s="83">
        <v>2602</v>
      </c>
      <c r="D2381" s="124">
        <v>44207</v>
      </c>
      <c r="E2381" s="198">
        <f>VLOOKUP(A2381,'Membership Details'!C:J,8,FALSE)</f>
        <v>36982</v>
      </c>
      <c r="F2381" s="198" t="b">
        <f t="shared" si="37"/>
        <v>1</v>
      </c>
      <c r="G2381">
        <v>539</v>
      </c>
      <c r="H2381" s="119"/>
      <c r="I2381" s="119"/>
      <c r="J2381" s="119"/>
      <c r="K2381" s="119"/>
      <c r="L2381" s="53"/>
      <c r="M2381" s="127"/>
    </row>
    <row r="2382" spans="1:13">
      <c r="A2382" s="118">
        <v>1552</v>
      </c>
      <c r="B2382" s="53" t="s">
        <v>158</v>
      </c>
      <c r="C2382" s="83">
        <v>2603</v>
      </c>
      <c r="D2382" s="124">
        <v>44240</v>
      </c>
      <c r="E2382" s="198">
        <f>VLOOKUP(A2382,'Membership Details'!C:J,8,FALSE)</f>
        <v>38352</v>
      </c>
      <c r="F2382" s="198" t="b">
        <f t="shared" si="37"/>
        <v>1</v>
      </c>
      <c r="G2382">
        <v>307</v>
      </c>
      <c r="H2382" s="119"/>
      <c r="I2382" s="119"/>
      <c r="J2382" s="119"/>
      <c r="K2382" s="119"/>
      <c r="L2382" s="53"/>
      <c r="M2382" s="127"/>
    </row>
    <row r="2383" spans="1:13">
      <c r="A2383" s="118">
        <v>828</v>
      </c>
      <c r="B2383" s="53" t="s">
        <v>158</v>
      </c>
      <c r="C2383" s="83">
        <v>2604</v>
      </c>
      <c r="D2383" s="126">
        <v>44240</v>
      </c>
      <c r="E2383" s="198">
        <f>VLOOKUP(A2383,'Membership Details'!C:J,8,FALSE)</f>
        <v>39081</v>
      </c>
      <c r="F2383" s="198" t="b">
        <f t="shared" si="37"/>
        <v>1</v>
      </c>
      <c r="G2383">
        <v>1097</v>
      </c>
      <c r="H2383" s="119"/>
      <c r="I2383" s="119"/>
      <c r="J2383" s="119"/>
      <c r="K2383" s="119"/>
      <c r="L2383" s="53"/>
      <c r="M2383" s="127"/>
    </row>
    <row r="2384" spans="1:13">
      <c r="A2384" s="118">
        <v>2483</v>
      </c>
      <c r="B2384" s="53" t="s">
        <v>158</v>
      </c>
      <c r="C2384" s="83">
        <v>2605</v>
      </c>
      <c r="D2384" s="124">
        <v>44244</v>
      </c>
      <c r="E2384" s="198">
        <f>VLOOKUP(A2384,'Membership Details'!C:J,8,FALSE)</f>
        <v>39707</v>
      </c>
      <c r="F2384" s="198" t="b">
        <f t="shared" si="37"/>
        <v>1</v>
      </c>
      <c r="G2384">
        <v>133</v>
      </c>
      <c r="H2384" s="119"/>
      <c r="I2384" s="119"/>
      <c r="J2384" s="119"/>
      <c r="K2384" s="119"/>
      <c r="L2384" s="53"/>
      <c r="M2384" s="127"/>
    </row>
    <row r="2385" spans="1:13">
      <c r="A2385" s="118">
        <v>4254</v>
      </c>
      <c r="B2385" s="53" t="s">
        <v>158</v>
      </c>
      <c r="C2385" s="83">
        <v>2606</v>
      </c>
      <c r="D2385" s="124">
        <v>44246</v>
      </c>
      <c r="E2385" s="198">
        <f>VLOOKUP(A2385,'Membership Details'!C:J,8,FALSE)</f>
        <v>39707</v>
      </c>
      <c r="F2385" s="198" t="b">
        <f t="shared" si="37"/>
        <v>1</v>
      </c>
      <c r="G2385">
        <v>1349</v>
      </c>
      <c r="H2385" s="119"/>
      <c r="I2385" s="119"/>
      <c r="J2385" s="119"/>
      <c r="K2385" s="119"/>
      <c r="L2385" s="53"/>
      <c r="M2385" s="127"/>
    </row>
    <row r="2386" spans="1:13">
      <c r="A2386" s="118">
        <v>2495</v>
      </c>
      <c r="B2386" s="53" t="s">
        <v>158</v>
      </c>
      <c r="C2386" s="83">
        <v>2607</v>
      </c>
      <c r="D2386" s="124">
        <v>44222</v>
      </c>
      <c r="E2386" s="198">
        <f>VLOOKUP(A2386,'Membership Details'!C:J,8,FALSE)</f>
        <v>39707</v>
      </c>
      <c r="F2386" s="198" t="b">
        <f t="shared" si="37"/>
        <v>1</v>
      </c>
      <c r="G2386">
        <v>100</v>
      </c>
      <c r="H2386" s="119"/>
      <c r="I2386" s="119"/>
      <c r="J2386" s="119"/>
      <c r="K2386" s="119"/>
      <c r="L2386" s="53"/>
      <c r="M2386" s="127"/>
    </row>
    <row r="2387" spans="1:13">
      <c r="A2387" s="118">
        <v>2478</v>
      </c>
      <c r="B2387" s="53" t="s">
        <v>158</v>
      </c>
      <c r="C2387" s="83">
        <v>2608</v>
      </c>
      <c r="D2387" s="124">
        <v>44258</v>
      </c>
      <c r="E2387" s="198">
        <f>VLOOKUP(A2387,'Membership Details'!C:J,8,FALSE)</f>
        <v>36982</v>
      </c>
      <c r="F2387" s="198" t="b">
        <f t="shared" si="37"/>
        <v>1</v>
      </c>
      <c r="G2387">
        <v>1718</v>
      </c>
      <c r="H2387" s="119"/>
      <c r="I2387" s="119"/>
      <c r="J2387" s="119"/>
      <c r="K2387" s="119"/>
      <c r="L2387" s="53"/>
      <c r="M2387" s="127"/>
    </row>
    <row r="2388" spans="1:13">
      <c r="A2388" s="118">
        <v>246</v>
      </c>
      <c r="B2388" s="53" t="s">
        <v>158</v>
      </c>
      <c r="C2388" s="83">
        <v>2609</v>
      </c>
      <c r="D2388" s="124">
        <v>44264</v>
      </c>
      <c r="E2388" s="198">
        <f>VLOOKUP(A2388,'Membership Details'!C:J,8,FALSE)</f>
        <v>41450</v>
      </c>
      <c r="F2388" s="198" t="b">
        <f t="shared" si="37"/>
        <v>1</v>
      </c>
      <c r="G2388">
        <v>67</v>
      </c>
      <c r="H2388" s="119"/>
      <c r="I2388" s="119"/>
      <c r="J2388" s="119"/>
      <c r="K2388" s="119"/>
      <c r="L2388" s="53"/>
      <c r="M2388" s="127"/>
    </row>
    <row r="2389" spans="1:13">
      <c r="A2389" s="118">
        <v>4255</v>
      </c>
      <c r="B2389" s="53" t="s">
        <v>158</v>
      </c>
      <c r="C2389" s="83">
        <v>2610</v>
      </c>
      <c r="D2389" s="124">
        <v>44265</v>
      </c>
      <c r="E2389" s="198">
        <f>VLOOKUP(A2389,'Membership Details'!C:J,8,FALSE)</f>
        <v>39707</v>
      </c>
      <c r="F2389" s="198" t="b">
        <f t="shared" si="37"/>
        <v>1</v>
      </c>
      <c r="G2389">
        <v>1221</v>
      </c>
      <c r="H2389" s="119"/>
      <c r="I2389" s="119"/>
      <c r="J2389" s="119"/>
      <c r="K2389" s="119"/>
      <c r="L2389" s="53"/>
      <c r="M2389" s="127"/>
    </row>
    <row r="2390" spans="1:13">
      <c r="A2390" s="118">
        <v>4207</v>
      </c>
      <c r="B2390" s="53" t="s">
        <v>158</v>
      </c>
      <c r="C2390" s="83">
        <v>2611</v>
      </c>
      <c r="D2390" s="124">
        <v>44278</v>
      </c>
      <c r="E2390" s="198">
        <f>VLOOKUP(A2390,'Membership Details'!C:J,8,FALSE)</f>
        <v>39707</v>
      </c>
      <c r="F2390" s="198" t="b">
        <f t="shared" si="37"/>
        <v>1</v>
      </c>
      <c r="G2390">
        <v>117</v>
      </c>
      <c r="H2390" s="119"/>
      <c r="I2390" s="119"/>
      <c r="J2390" s="119"/>
      <c r="K2390" s="119"/>
      <c r="L2390" s="53"/>
      <c r="M2390" s="127"/>
    </row>
    <row r="2391" spans="1:13">
      <c r="A2391" s="118">
        <v>2512</v>
      </c>
      <c r="B2391" s="53" t="s">
        <v>158</v>
      </c>
      <c r="C2391" s="83">
        <v>2612</v>
      </c>
      <c r="D2391" s="126">
        <v>44286</v>
      </c>
      <c r="E2391" s="198">
        <f>VLOOKUP(A2391,'Membership Details'!C:J,8,FALSE)</f>
        <v>39707</v>
      </c>
      <c r="F2391" s="198" t="b">
        <f t="shared" si="37"/>
        <v>1</v>
      </c>
      <c r="G2391">
        <v>415</v>
      </c>
      <c r="H2391" s="119"/>
      <c r="I2391" s="119"/>
      <c r="J2391" s="119"/>
      <c r="K2391" s="119"/>
      <c r="L2391" s="53"/>
      <c r="M2391" s="127"/>
    </row>
    <row r="2392" spans="1:13">
      <c r="A2392" s="118">
        <v>4257</v>
      </c>
      <c r="B2392" s="53" t="s">
        <v>158</v>
      </c>
      <c r="C2392" s="83">
        <v>2613</v>
      </c>
      <c r="D2392" s="124">
        <v>44288</v>
      </c>
      <c r="E2392" s="198">
        <f>VLOOKUP(A2392,'Membership Details'!C:J,8,FALSE)</f>
        <v>38679</v>
      </c>
      <c r="F2392" s="198" t="b">
        <f t="shared" si="37"/>
        <v>1</v>
      </c>
      <c r="G2392">
        <v>7506</v>
      </c>
      <c r="H2392" s="119"/>
      <c r="I2392" s="119"/>
      <c r="J2392" s="119"/>
      <c r="K2392" s="119"/>
      <c r="L2392" s="53"/>
      <c r="M2392" s="127"/>
    </row>
    <row r="2393" spans="1:13">
      <c r="A2393" s="118">
        <v>4003</v>
      </c>
      <c r="B2393" s="53" t="s">
        <v>158</v>
      </c>
      <c r="C2393" s="83">
        <v>2614</v>
      </c>
      <c r="D2393" s="126">
        <v>44292</v>
      </c>
      <c r="E2393" s="198">
        <f>VLOOKUP(A2393,'Membership Details'!C:J,8,FALSE)</f>
        <v>39707</v>
      </c>
      <c r="F2393" s="198" t="b">
        <f t="shared" si="37"/>
        <v>1</v>
      </c>
      <c r="G2393">
        <v>100</v>
      </c>
      <c r="H2393" s="119"/>
      <c r="I2393" s="119"/>
      <c r="J2393" s="119"/>
      <c r="K2393" s="119"/>
      <c r="L2393" s="53"/>
      <c r="M2393" s="127"/>
    </row>
    <row r="2394" spans="1:13">
      <c r="A2394" s="118">
        <v>2485</v>
      </c>
      <c r="B2394" s="53" t="s">
        <v>158</v>
      </c>
      <c r="C2394" s="83">
        <v>2615</v>
      </c>
      <c r="D2394" s="124">
        <v>44293</v>
      </c>
      <c r="E2394" s="198">
        <f>VLOOKUP(A2394,'Membership Details'!C:J,8,FALSE)</f>
        <v>39707</v>
      </c>
      <c r="F2394" s="198" t="b">
        <f t="shared" si="37"/>
        <v>1</v>
      </c>
      <c r="G2394">
        <v>175</v>
      </c>
      <c r="H2394" s="119"/>
      <c r="I2394" s="119"/>
      <c r="J2394" s="119"/>
      <c r="K2394" s="119"/>
      <c r="L2394" s="53"/>
      <c r="M2394" s="127"/>
    </row>
    <row r="2395" spans="1:13">
      <c r="A2395" s="118">
        <v>2535</v>
      </c>
      <c r="B2395" s="53" t="s">
        <v>158</v>
      </c>
      <c r="C2395" s="83">
        <v>2617</v>
      </c>
      <c r="D2395" s="124">
        <v>44323</v>
      </c>
      <c r="E2395" s="198">
        <f>VLOOKUP(A2395,'Membership Details'!C:J,8,FALSE)</f>
        <v>37986</v>
      </c>
      <c r="F2395" s="198" t="b">
        <f t="shared" si="37"/>
        <v>1</v>
      </c>
      <c r="G2395">
        <v>1296</v>
      </c>
      <c r="H2395" s="119"/>
      <c r="I2395" s="119"/>
      <c r="J2395" s="119"/>
      <c r="K2395" s="119"/>
      <c r="L2395" s="53"/>
      <c r="M2395" s="127"/>
    </row>
    <row r="2396" spans="1:13">
      <c r="A2396" s="118">
        <v>4263</v>
      </c>
      <c r="B2396" s="53" t="s">
        <v>158</v>
      </c>
      <c r="C2396" s="83">
        <v>2618</v>
      </c>
      <c r="D2396" s="124">
        <v>44329</v>
      </c>
      <c r="E2396" s="198">
        <f>VLOOKUP(A2396,'Membership Details'!C:J,8,FALSE)</f>
        <v>39707</v>
      </c>
      <c r="F2396" s="198" t="b">
        <f t="shared" si="37"/>
        <v>1</v>
      </c>
      <c r="G2396">
        <v>957</v>
      </c>
      <c r="H2396" s="119"/>
      <c r="I2396" s="119"/>
      <c r="J2396" s="119"/>
      <c r="K2396" s="119"/>
      <c r="L2396" s="53"/>
      <c r="M2396" s="127"/>
    </row>
    <row r="2397" spans="1:13">
      <c r="A2397" s="118">
        <v>1752</v>
      </c>
      <c r="B2397" s="53" t="s">
        <v>158</v>
      </c>
      <c r="C2397" s="83">
        <v>2619</v>
      </c>
      <c r="D2397" s="124">
        <v>44333</v>
      </c>
      <c r="E2397" s="198">
        <f>VLOOKUP(A2397,'Membership Details'!C:J,8,FALSE)</f>
        <v>38363</v>
      </c>
      <c r="F2397" s="198" t="b">
        <f t="shared" si="37"/>
        <v>1</v>
      </c>
      <c r="G2397">
        <v>436</v>
      </c>
      <c r="H2397" s="119"/>
      <c r="I2397" s="119"/>
      <c r="J2397" s="119"/>
      <c r="K2397" s="119"/>
      <c r="L2397" s="53"/>
      <c r="M2397" s="127"/>
    </row>
    <row r="2398" spans="1:13">
      <c r="A2398" s="118">
        <v>4259</v>
      </c>
      <c r="B2398" s="53" t="s">
        <v>158</v>
      </c>
      <c r="C2398" s="83">
        <v>2620</v>
      </c>
      <c r="D2398" s="124">
        <v>44336</v>
      </c>
      <c r="E2398" s="198">
        <f>VLOOKUP(A2398,'Membership Details'!C:J,8,FALSE)</f>
        <v>44306</v>
      </c>
      <c r="F2398" s="198" t="b">
        <f t="shared" si="37"/>
        <v>1</v>
      </c>
      <c r="G2398">
        <v>587</v>
      </c>
      <c r="H2398" s="119"/>
      <c r="I2398" s="119"/>
      <c r="J2398" s="119"/>
      <c r="K2398" s="119"/>
      <c r="L2398" s="53"/>
      <c r="M2398" s="127"/>
    </row>
    <row r="2399" spans="1:13">
      <c r="A2399" s="118">
        <v>4260</v>
      </c>
      <c r="B2399" s="53" t="s">
        <v>158</v>
      </c>
      <c r="C2399" s="83">
        <v>2621</v>
      </c>
      <c r="D2399" s="124">
        <v>44341</v>
      </c>
      <c r="E2399" s="198">
        <f>VLOOKUP(A2399,'Membership Details'!C:J,8,FALSE)</f>
        <v>44306</v>
      </c>
      <c r="F2399" s="198" t="b">
        <f t="shared" si="37"/>
        <v>1</v>
      </c>
      <c r="G2399">
        <v>587</v>
      </c>
      <c r="H2399" s="119"/>
      <c r="I2399" s="119"/>
      <c r="J2399" s="119"/>
      <c r="K2399" s="119"/>
      <c r="L2399" s="53"/>
      <c r="M2399" s="127"/>
    </row>
    <row r="2400" spans="1:13">
      <c r="A2400" s="118">
        <v>4258</v>
      </c>
      <c r="B2400" s="53" t="s">
        <v>158</v>
      </c>
      <c r="C2400" s="83">
        <v>2622</v>
      </c>
      <c r="D2400" s="124">
        <v>44347</v>
      </c>
      <c r="E2400" s="198">
        <f>VLOOKUP(A2400,'Membership Details'!C:J,8,FALSE)</f>
        <v>44306</v>
      </c>
      <c r="F2400" s="198" t="b">
        <f t="shared" si="37"/>
        <v>1</v>
      </c>
      <c r="G2400">
        <v>587</v>
      </c>
      <c r="H2400" s="119"/>
      <c r="I2400" s="119"/>
      <c r="J2400" s="119"/>
      <c r="K2400" s="119"/>
      <c r="L2400" s="53"/>
      <c r="M2400" s="127"/>
    </row>
    <row r="2401" spans="1:13">
      <c r="A2401" s="118">
        <v>2361</v>
      </c>
      <c r="B2401" s="53" t="s">
        <v>158</v>
      </c>
      <c r="C2401" s="83">
        <v>2623</v>
      </c>
      <c r="D2401" s="124">
        <v>44347</v>
      </c>
      <c r="E2401" s="198">
        <f>VLOOKUP(A2401,'Membership Details'!C:J,8,FALSE)</f>
        <v>39707</v>
      </c>
      <c r="F2401" s="198" t="b">
        <f t="shared" si="37"/>
        <v>1</v>
      </c>
      <c r="G2401">
        <v>100</v>
      </c>
      <c r="H2401" s="119"/>
      <c r="I2401" s="119"/>
      <c r="J2401" s="119"/>
      <c r="K2401" s="119"/>
      <c r="L2401" s="53"/>
      <c r="M2401" s="127"/>
    </row>
    <row r="2402" spans="1:13">
      <c r="A2402" s="118">
        <v>3327</v>
      </c>
      <c r="B2402" s="53" t="s">
        <v>158</v>
      </c>
      <c r="C2402" s="83">
        <v>2624</v>
      </c>
      <c r="D2402" s="124">
        <v>44347</v>
      </c>
      <c r="E2402" s="198">
        <f>VLOOKUP(A2402,'Membership Details'!C:J,8,FALSE)</f>
        <v>42469</v>
      </c>
      <c r="F2402" s="198" t="b">
        <f t="shared" si="37"/>
        <v>1</v>
      </c>
      <c r="G2402">
        <v>750</v>
      </c>
      <c r="H2402" s="119"/>
      <c r="I2402" s="119"/>
      <c r="J2402" s="119"/>
      <c r="K2402" s="119"/>
      <c r="L2402" s="53"/>
      <c r="M2402" s="127"/>
    </row>
    <row r="2403" spans="1:13">
      <c r="A2403" s="118">
        <v>3326</v>
      </c>
      <c r="B2403" s="53" t="s">
        <v>158</v>
      </c>
      <c r="C2403" s="83">
        <v>2625</v>
      </c>
      <c r="D2403" s="124">
        <v>44347</v>
      </c>
      <c r="E2403" s="198">
        <f>VLOOKUP(A2403,'Membership Details'!C:J,8,FALSE)</f>
        <v>42469</v>
      </c>
      <c r="F2403" s="198" t="b">
        <f t="shared" si="37"/>
        <v>1</v>
      </c>
      <c r="G2403">
        <v>750</v>
      </c>
      <c r="H2403" s="119"/>
      <c r="I2403" s="119"/>
      <c r="J2403" s="119"/>
      <c r="K2403" s="119"/>
      <c r="L2403" s="53"/>
      <c r="M2403" s="127"/>
    </row>
    <row r="2404" spans="1:13">
      <c r="A2404" s="118">
        <v>2731</v>
      </c>
      <c r="B2404" s="53" t="s">
        <v>158</v>
      </c>
      <c r="C2404" s="83">
        <v>2626</v>
      </c>
      <c r="D2404" s="124">
        <v>44352</v>
      </c>
      <c r="E2404" s="198">
        <f>VLOOKUP(A2404,'Membership Details'!C:J,8,FALSE)</f>
        <v>36982</v>
      </c>
      <c r="F2404" s="198" t="b">
        <f t="shared" si="37"/>
        <v>1</v>
      </c>
      <c r="G2404">
        <v>306</v>
      </c>
      <c r="H2404" s="119"/>
      <c r="I2404" s="119"/>
      <c r="J2404" s="119"/>
      <c r="K2404" s="119"/>
      <c r="L2404" s="53"/>
      <c r="M2404" s="127"/>
    </row>
    <row r="2405" spans="1:13">
      <c r="A2405" s="118">
        <v>324</v>
      </c>
      <c r="B2405" s="53" t="s">
        <v>158</v>
      </c>
      <c r="C2405" s="83">
        <v>2627</v>
      </c>
      <c r="D2405" s="124">
        <v>44365</v>
      </c>
      <c r="E2405" s="198">
        <f>VLOOKUP(A2405,'Membership Details'!C:J,8,FALSE)</f>
        <v>36982</v>
      </c>
      <c r="F2405" s="198" t="b">
        <f t="shared" si="37"/>
        <v>1</v>
      </c>
      <c r="G2405">
        <v>3180</v>
      </c>
      <c r="H2405" s="119"/>
      <c r="I2405" s="119"/>
      <c r="J2405" s="119"/>
      <c r="K2405" s="119"/>
      <c r="L2405" s="53"/>
      <c r="M2405" s="127"/>
    </row>
    <row r="2406" spans="1:13">
      <c r="A2406" s="118">
        <v>2486</v>
      </c>
      <c r="B2406" s="53" t="s">
        <v>158</v>
      </c>
      <c r="C2406" s="83">
        <v>2628</v>
      </c>
      <c r="D2406" s="124">
        <v>44369</v>
      </c>
      <c r="E2406" s="198">
        <f>VLOOKUP(A2406,'Membership Details'!C:J,8,FALSE)</f>
        <v>39707</v>
      </c>
      <c r="F2406" s="198" t="b">
        <f t="shared" si="37"/>
        <v>1</v>
      </c>
      <c r="G2406">
        <v>440</v>
      </c>
      <c r="H2406" s="119"/>
      <c r="I2406" s="119"/>
      <c r="J2406" s="119"/>
      <c r="K2406" s="119"/>
      <c r="L2406" s="53"/>
      <c r="M2406" s="127"/>
    </row>
    <row r="2407" spans="1:13">
      <c r="A2407" s="118">
        <v>4231</v>
      </c>
      <c r="B2407" s="53" t="s">
        <v>158</v>
      </c>
      <c r="C2407" s="83">
        <v>2629</v>
      </c>
      <c r="D2407" s="124">
        <v>44379</v>
      </c>
      <c r="E2407" s="198">
        <f>VLOOKUP(A2407,'Membership Details'!C:J,8,FALSE)</f>
        <v>44007</v>
      </c>
      <c r="F2407" s="198" t="b">
        <f t="shared" si="37"/>
        <v>1</v>
      </c>
      <c r="G2407">
        <v>96</v>
      </c>
      <c r="H2407" s="119"/>
      <c r="I2407" s="119"/>
      <c r="J2407" s="119"/>
      <c r="K2407" s="119"/>
      <c r="L2407" s="53"/>
      <c r="M2407" s="127"/>
    </row>
    <row r="2408" spans="1:13">
      <c r="A2408" s="118">
        <v>4232</v>
      </c>
      <c r="B2408" s="53" t="s">
        <v>158</v>
      </c>
      <c r="C2408" s="83">
        <v>2630</v>
      </c>
      <c r="D2408" s="124">
        <v>44379</v>
      </c>
      <c r="E2408" s="198">
        <f>VLOOKUP(A2408,'Membership Details'!C:J,8,FALSE)</f>
        <v>44007</v>
      </c>
      <c r="F2408" s="198" t="b">
        <f t="shared" si="37"/>
        <v>1</v>
      </c>
      <c r="G2408">
        <v>96</v>
      </c>
      <c r="H2408" s="119"/>
      <c r="I2408" s="119"/>
      <c r="J2408" s="119"/>
      <c r="K2408" s="119"/>
      <c r="L2408" s="53"/>
      <c r="M2408" s="127"/>
    </row>
    <row r="2409" spans="1:13">
      <c r="A2409" s="118">
        <v>2426</v>
      </c>
      <c r="B2409" s="53" t="s">
        <v>158</v>
      </c>
      <c r="C2409" s="83">
        <v>2631</v>
      </c>
      <c r="D2409" s="124">
        <v>44383</v>
      </c>
      <c r="E2409" s="198">
        <f>VLOOKUP(A2409,'Membership Details'!C:J,8,FALSE)</f>
        <v>39707</v>
      </c>
      <c r="F2409" s="198" t="b">
        <f t="shared" si="37"/>
        <v>1</v>
      </c>
      <c r="G2409">
        <v>100</v>
      </c>
      <c r="H2409" s="119"/>
      <c r="I2409" s="119"/>
      <c r="J2409" s="119"/>
      <c r="K2409" s="119"/>
      <c r="L2409" s="53"/>
      <c r="M2409" s="127"/>
    </row>
    <row r="2410" spans="1:13">
      <c r="A2410" s="118">
        <v>2477</v>
      </c>
      <c r="B2410" s="53" t="s">
        <v>158</v>
      </c>
      <c r="C2410" s="83">
        <v>2632</v>
      </c>
      <c r="D2410" s="124">
        <v>44396</v>
      </c>
      <c r="E2410" s="198">
        <f>VLOOKUP(A2410,'Membership Details'!C:J,8,FALSE)</f>
        <v>39707</v>
      </c>
      <c r="F2410" s="198" t="b">
        <f t="shared" si="37"/>
        <v>1</v>
      </c>
      <c r="G2410">
        <v>141</v>
      </c>
      <c r="H2410" s="119"/>
      <c r="I2410" s="119"/>
      <c r="J2410" s="119"/>
      <c r="K2410" s="119"/>
      <c r="L2410" s="53"/>
      <c r="M2410" s="127"/>
    </row>
    <row r="2411" spans="1:13">
      <c r="A2411" s="118">
        <v>3379</v>
      </c>
      <c r="B2411" s="53" t="s">
        <v>158</v>
      </c>
      <c r="C2411" s="83">
        <v>2633</v>
      </c>
      <c r="D2411" s="126">
        <v>44396</v>
      </c>
      <c r="E2411" s="198">
        <f>VLOOKUP(A2411,'Membership Details'!C:J,8,FALSE)</f>
        <v>42559</v>
      </c>
      <c r="F2411" s="198" t="b">
        <f t="shared" si="37"/>
        <v>1</v>
      </c>
      <c r="G2411">
        <v>262</v>
      </c>
      <c r="H2411" s="119"/>
      <c r="I2411" s="119"/>
      <c r="J2411" s="119"/>
      <c r="K2411" s="119"/>
      <c r="L2411" s="53"/>
      <c r="M2411" s="127"/>
    </row>
    <row r="2412" spans="1:13">
      <c r="A2412" s="118">
        <v>2450</v>
      </c>
      <c r="B2412" s="53" t="s">
        <v>158</v>
      </c>
      <c r="C2412" s="83">
        <v>2634</v>
      </c>
      <c r="D2412" s="124">
        <v>44411</v>
      </c>
      <c r="E2412" s="198">
        <f>VLOOKUP(A2412,'Membership Details'!C:J,8,FALSE)</f>
        <v>39707</v>
      </c>
      <c r="F2412" s="198" t="b">
        <f t="shared" si="37"/>
        <v>1</v>
      </c>
      <c r="G2412">
        <v>275</v>
      </c>
      <c r="H2412" s="119"/>
      <c r="I2412" s="119"/>
      <c r="J2412" s="119"/>
      <c r="K2412" s="119"/>
      <c r="L2412" s="53"/>
      <c r="M2412" s="127"/>
    </row>
    <row r="2413" spans="1:13">
      <c r="A2413" s="118">
        <v>1150</v>
      </c>
      <c r="B2413" s="53" t="s">
        <v>158</v>
      </c>
      <c r="C2413" s="83">
        <v>2635</v>
      </c>
      <c r="D2413" s="124">
        <v>44411</v>
      </c>
      <c r="E2413" s="198">
        <f>VLOOKUP(A2413,'Membership Details'!C:J,8,FALSE)</f>
        <v>37345</v>
      </c>
      <c r="F2413" s="198" t="b">
        <f t="shared" si="37"/>
        <v>1</v>
      </c>
      <c r="G2413">
        <v>534</v>
      </c>
      <c r="H2413" s="119"/>
      <c r="I2413" s="119"/>
      <c r="J2413" s="119"/>
      <c r="K2413" s="119"/>
      <c r="L2413" s="53"/>
      <c r="M2413" s="127"/>
    </row>
    <row r="2414" spans="1:13">
      <c r="A2414" s="118">
        <v>2538</v>
      </c>
      <c r="B2414" s="53" t="s">
        <v>158</v>
      </c>
      <c r="C2414" s="83">
        <v>2636</v>
      </c>
      <c r="D2414" s="126">
        <v>44414</v>
      </c>
      <c r="E2414" s="198">
        <f>VLOOKUP(A2414,'Membership Details'!C:J,8,FALSE)</f>
        <v>42228</v>
      </c>
      <c r="F2414" s="198" t="b">
        <f t="shared" si="37"/>
        <v>1</v>
      </c>
      <c r="G2414">
        <v>589</v>
      </c>
      <c r="H2414" s="119"/>
      <c r="I2414" s="119"/>
      <c r="J2414" s="119"/>
      <c r="K2414" s="119"/>
      <c r="L2414" s="53"/>
      <c r="M2414" s="127"/>
    </row>
    <row r="2415" spans="1:13">
      <c r="A2415" s="118">
        <v>4042</v>
      </c>
      <c r="B2415" s="53" t="s">
        <v>158</v>
      </c>
      <c r="C2415" s="83">
        <v>2638</v>
      </c>
      <c r="D2415" s="124">
        <v>44421</v>
      </c>
      <c r="E2415" s="198">
        <f>VLOOKUP(A2415,'Membership Details'!C:J,8,FALSE)</f>
        <v>39707</v>
      </c>
      <c r="F2415" s="198" t="b">
        <f t="shared" si="37"/>
        <v>1</v>
      </c>
      <c r="G2415">
        <v>100</v>
      </c>
      <c r="H2415" s="119"/>
      <c r="I2415" s="119"/>
      <c r="J2415" s="119"/>
      <c r="K2415" s="119"/>
      <c r="L2415" s="53"/>
      <c r="M2415" s="127"/>
    </row>
    <row r="2416" spans="1:13">
      <c r="A2416" s="118">
        <v>2396</v>
      </c>
      <c r="B2416" s="53" t="s">
        <v>158</v>
      </c>
      <c r="C2416" s="83">
        <v>2639</v>
      </c>
      <c r="D2416" s="124">
        <v>44445</v>
      </c>
      <c r="E2416" s="198">
        <f>VLOOKUP(A2416,'Membership Details'!C:J,8,FALSE)</f>
        <v>36982</v>
      </c>
      <c r="F2416" s="198" t="b">
        <f t="shared" si="37"/>
        <v>1</v>
      </c>
      <c r="G2416">
        <v>3829</v>
      </c>
      <c r="H2416" s="119"/>
      <c r="I2416" s="119"/>
      <c r="J2416" s="119"/>
      <c r="K2416" s="119"/>
      <c r="L2416" s="53"/>
      <c r="M2416" s="127"/>
    </row>
    <row r="2417" spans="1:13">
      <c r="A2417" s="118">
        <v>4275</v>
      </c>
      <c r="B2417" s="53" t="s">
        <v>158</v>
      </c>
      <c r="C2417" s="83">
        <v>2640</v>
      </c>
      <c r="D2417" s="124">
        <v>44445</v>
      </c>
      <c r="E2417" s="198">
        <f>VLOOKUP(A2417,'Membership Details'!C:J,8,FALSE)</f>
        <v>39707</v>
      </c>
      <c r="F2417" s="198" t="b">
        <f t="shared" si="37"/>
        <v>1</v>
      </c>
      <c r="G2417">
        <v>18619</v>
      </c>
      <c r="H2417" s="119"/>
      <c r="I2417" s="119"/>
      <c r="J2417" s="119"/>
      <c r="K2417" s="119"/>
      <c r="L2417" s="53"/>
      <c r="M2417" s="127"/>
    </row>
    <row r="2418" spans="1:13">
      <c r="A2418" s="118">
        <v>2570</v>
      </c>
      <c r="B2418" s="53" t="s">
        <v>158</v>
      </c>
      <c r="C2418" s="83">
        <v>2641</v>
      </c>
      <c r="D2418" s="126" t="s">
        <v>6117</v>
      </c>
      <c r="E2418" s="198">
        <f>VLOOKUP(A2418,'Membership Details'!C:J,8,FALSE)</f>
        <v>43472</v>
      </c>
      <c r="F2418" s="198" t="b">
        <f t="shared" si="37"/>
        <v>1</v>
      </c>
      <c r="G2418">
        <v>829</v>
      </c>
      <c r="H2418" s="119"/>
      <c r="I2418" s="119"/>
      <c r="J2418" s="119"/>
      <c r="K2418" s="119"/>
      <c r="L2418" s="53"/>
      <c r="M2418" s="127"/>
    </row>
    <row r="2419" spans="1:13">
      <c r="A2419" s="118">
        <v>4276</v>
      </c>
      <c r="B2419" s="53" t="s">
        <v>158</v>
      </c>
      <c r="C2419" s="83">
        <v>2642</v>
      </c>
      <c r="D2419" s="126">
        <v>44454</v>
      </c>
      <c r="E2419" s="198">
        <f>VLOOKUP(A2419,'Membership Details'!C:J,8,FALSE)</f>
        <v>39707</v>
      </c>
      <c r="F2419" s="198" t="b">
        <f t="shared" si="37"/>
        <v>1</v>
      </c>
      <c r="G2419">
        <v>100</v>
      </c>
      <c r="H2419" s="119"/>
      <c r="I2419" s="119"/>
      <c r="J2419" s="119"/>
      <c r="K2419" s="119"/>
      <c r="L2419" s="53"/>
      <c r="M2419" s="127"/>
    </row>
    <row r="2420" spans="1:13">
      <c r="A2420" s="118">
        <v>2475</v>
      </c>
      <c r="B2420" s="53" t="s">
        <v>158</v>
      </c>
      <c r="C2420" s="83">
        <v>2643</v>
      </c>
      <c r="D2420" s="124">
        <v>44460</v>
      </c>
      <c r="E2420" s="198">
        <f>VLOOKUP(A2420,'Membership Details'!C:J,8,FALSE)</f>
        <v>39707</v>
      </c>
      <c r="F2420" s="198" t="b">
        <f t="shared" si="37"/>
        <v>1</v>
      </c>
      <c r="G2420">
        <v>10719</v>
      </c>
      <c r="H2420" s="119"/>
      <c r="I2420" s="119"/>
      <c r="J2420" s="119"/>
      <c r="K2420" s="119"/>
      <c r="L2420" s="53"/>
      <c r="M2420" s="127"/>
    </row>
    <row r="2421" spans="1:13">
      <c r="A2421" s="118">
        <v>4277</v>
      </c>
      <c r="B2421" s="53" t="s">
        <v>158</v>
      </c>
      <c r="C2421" s="83">
        <v>2644</v>
      </c>
      <c r="D2421" s="124">
        <v>44469</v>
      </c>
      <c r="E2421" s="198">
        <f>VLOOKUP(A2421,'Membership Details'!C:J,8,FALSE)</f>
        <v>44468</v>
      </c>
      <c r="F2421" s="198" t="b">
        <f t="shared" si="37"/>
        <v>1</v>
      </c>
      <c r="G2421">
        <v>497</v>
      </c>
      <c r="H2421" s="119"/>
      <c r="I2421" s="119"/>
      <c r="J2421" s="119"/>
      <c r="K2421" s="119"/>
      <c r="L2421" s="53"/>
      <c r="M2421" s="127"/>
    </row>
    <row r="2422" spans="1:13">
      <c r="A2422" s="118">
        <v>4279</v>
      </c>
      <c r="B2422" s="53" t="s">
        <v>158</v>
      </c>
      <c r="C2422" s="83">
        <v>2645</v>
      </c>
      <c r="D2422" s="124">
        <v>44469</v>
      </c>
      <c r="E2422" s="198">
        <f>VLOOKUP(A2422,'Membership Details'!C:J,8,FALSE)</f>
        <v>44468</v>
      </c>
      <c r="F2422" s="198" t="b">
        <f t="shared" si="37"/>
        <v>1</v>
      </c>
      <c r="G2422">
        <v>497</v>
      </c>
      <c r="H2422" s="119"/>
      <c r="I2422" s="119"/>
      <c r="J2422" s="119"/>
      <c r="K2422" s="119"/>
      <c r="L2422" s="53"/>
      <c r="M2422" s="127"/>
    </row>
    <row r="2423" spans="1:13">
      <c r="A2423" s="118">
        <v>4278</v>
      </c>
      <c r="B2423" s="53" t="s">
        <v>158</v>
      </c>
      <c r="C2423" s="83">
        <v>2646</v>
      </c>
      <c r="D2423" s="124">
        <v>44469</v>
      </c>
      <c r="E2423" s="198">
        <f>VLOOKUP(A2423,'Membership Details'!C:J,8,FALSE)</f>
        <v>44468</v>
      </c>
      <c r="F2423" s="198" t="b">
        <f t="shared" si="37"/>
        <v>1</v>
      </c>
      <c r="G2423">
        <v>497</v>
      </c>
      <c r="H2423" s="119"/>
      <c r="I2423" s="119"/>
      <c r="J2423" s="119"/>
      <c r="K2423" s="119"/>
      <c r="L2423" s="53"/>
      <c r="M2423" s="127"/>
    </row>
    <row r="2424" spans="1:13">
      <c r="A2424" s="118">
        <v>4267</v>
      </c>
      <c r="B2424" s="53" t="s">
        <v>158</v>
      </c>
      <c r="C2424" s="83">
        <v>2647</v>
      </c>
      <c r="D2424" s="124">
        <v>44490</v>
      </c>
      <c r="E2424" s="198">
        <f>VLOOKUP(A2424,'Membership Details'!C:J,8,FALSE)</f>
        <v>44361</v>
      </c>
      <c r="F2424" s="198" t="b">
        <f t="shared" si="37"/>
        <v>1</v>
      </c>
      <c r="G2424">
        <v>487</v>
      </c>
      <c r="H2424" s="119"/>
      <c r="I2424" s="119"/>
      <c r="J2424" s="119"/>
      <c r="K2424" s="119"/>
      <c r="L2424" s="53"/>
      <c r="M2424" s="127"/>
    </row>
    <row r="2425" spans="1:13">
      <c r="A2425" s="118">
        <v>4266</v>
      </c>
      <c r="B2425" s="53" t="s">
        <v>158</v>
      </c>
      <c r="C2425" s="83">
        <v>2648</v>
      </c>
      <c r="D2425" s="124">
        <v>44490</v>
      </c>
      <c r="E2425" s="198">
        <f>VLOOKUP(A2425,'Membership Details'!C:J,8,FALSE)</f>
        <v>44361</v>
      </c>
      <c r="F2425" s="198" t="b">
        <f t="shared" si="37"/>
        <v>1</v>
      </c>
      <c r="G2425">
        <v>487</v>
      </c>
      <c r="H2425" s="119"/>
      <c r="I2425" s="119"/>
      <c r="J2425" s="119"/>
      <c r="K2425" s="119"/>
      <c r="L2425" s="53"/>
      <c r="M2425" s="127"/>
    </row>
    <row r="2426" spans="1:13">
      <c r="A2426" s="118">
        <v>4265</v>
      </c>
      <c r="B2426" s="53" t="s">
        <v>158</v>
      </c>
      <c r="C2426" s="83">
        <v>2649</v>
      </c>
      <c r="D2426" s="124">
        <v>44490</v>
      </c>
      <c r="E2426" s="198">
        <f>VLOOKUP(A2426,'Membership Details'!C:J,8,FALSE)</f>
        <v>44361</v>
      </c>
      <c r="F2426" s="198" t="b">
        <f t="shared" si="37"/>
        <v>1</v>
      </c>
      <c r="G2426">
        <v>487</v>
      </c>
      <c r="H2426" s="119"/>
      <c r="I2426" s="119"/>
      <c r="J2426" s="119"/>
      <c r="K2426" s="119"/>
      <c r="L2426" s="53"/>
      <c r="M2426" s="127"/>
    </row>
    <row r="2427" spans="1:13">
      <c r="A2427" s="118">
        <v>2547</v>
      </c>
      <c r="B2427" s="53" t="s">
        <v>158</v>
      </c>
      <c r="C2427" s="83">
        <v>2650</v>
      </c>
      <c r="D2427" s="124">
        <v>44495</v>
      </c>
      <c r="E2427" s="198">
        <f>VLOOKUP(A2427,'Membership Details'!C:J,8,FALSE)</f>
        <v>39081</v>
      </c>
      <c r="F2427" s="198" t="b">
        <f t="shared" si="37"/>
        <v>1</v>
      </c>
      <c r="G2427">
        <v>2230</v>
      </c>
      <c r="H2427" s="119"/>
      <c r="I2427" s="119"/>
      <c r="J2427" s="119"/>
      <c r="K2427" s="119"/>
      <c r="L2427" s="53"/>
      <c r="M2427" s="127"/>
    </row>
    <row r="2428" spans="1:13">
      <c r="A2428" s="118">
        <v>2148</v>
      </c>
      <c r="B2428" s="53" t="s">
        <v>158</v>
      </c>
      <c r="C2428" s="83">
        <v>2651</v>
      </c>
      <c r="D2428" s="124">
        <v>44495</v>
      </c>
      <c r="E2428" s="198">
        <f>VLOOKUP(A2428,'Membership Details'!C:J,8,FALSE)</f>
        <v>40872</v>
      </c>
      <c r="F2428" s="198" t="b">
        <f t="shared" si="37"/>
        <v>1</v>
      </c>
      <c r="G2428">
        <v>11945</v>
      </c>
      <c r="H2428" s="119"/>
      <c r="I2428" s="119"/>
      <c r="J2428" s="119"/>
      <c r="K2428" s="119"/>
      <c r="L2428" s="53"/>
      <c r="M2428" s="127"/>
    </row>
    <row r="2429" spans="1:13">
      <c r="A2429" s="118">
        <v>2574</v>
      </c>
      <c r="B2429" s="53" t="s">
        <v>158</v>
      </c>
      <c r="C2429" s="83">
        <v>2652</v>
      </c>
      <c r="D2429" s="124">
        <v>44495</v>
      </c>
      <c r="E2429" s="198">
        <f>VLOOKUP(A2429,'Membership Details'!C:J,8,FALSE)</f>
        <v>37866</v>
      </c>
      <c r="F2429" s="198" t="b">
        <f t="shared" si="37"/>
        <v>1</v>
      </c>
      <c r="G2429">
        <v>26431</v>
      </c>
      <c r="H2429" s="119"/>
      <c r="I2429" s="119"/>
      <c r="J2429" s="119"/>
      <c r="K2429" s="119"/>
      <c r="L2429" s="53"/>
      <c r="M2429" s="127"/>
    </row>
    <row r="2430" spans="1:13">
      <c r="A2430" s="118">
        <v>900</v>
      </c>
      <c r="B2430" s="53" t="s">
        <v>158</v>
      </c>
      <c r="C2430" s="83">
        <v>2653</v>
      </c>
      <c r="D2430" s="124">
        <v>44495</v>
      </c>
      <c r="E2430" s="198">
        <f>VLOOKUP(A2430,'Membership Details'!C:J,8,FALSE)</f>
        <v>36982</v>
      </c>
      <c r="F2430" s="198" t="b">
        <f t="shared" si="37"/>
        <v>1</v>
      </c>
      <c r="G2430">
        <v>1140</v>
      </c>
      <c r="H2430" s="119"/>
      <c r="I2430" s="119"/>
      <c r="J2430" s="119"/>
      <c r="K2430" s="119"/>
      <c r="L2430" s="53"/>
      <c r="M2430" s="127"/>
    </row>
    <row r="2431" spans="1:13">
      <c r="A2431" s="118">
        <v>2571</v>
      </c>
      <c r="B2431" s="53" t="s">
        <v>158</v>
      </c>
      <c r="C2431" s="83">
        <v>2654</v>
      </c>
      <c r="D2431" s="124">
        <v>44495</v>
      </c>
      <c r="E2431" s="198">
        <f>VLOOKUP(A2431,'Membership Details'!C:J,8,FALSE)</f>
        <v>43472</v>
      </c>
      <c r="F2431" s="198" t="b">
        <f t="shared" si="37"/>
        <v>1</v>
      </c>
      <c r="G2431">
        <v>485</v>
      </c>
      <c r="H2431" s="119"/>
      <c r="I2431" s="119"/>
      <c r="J2431" s="119"/>
      <c r="K2431" s="119"/>
      <c r="L2431" s="53"/>
      <c r="M2431" s="127"/>
    </row>
    <row r="2432" spans="1:13">
      <c r="A2432" s="118">
        <v>2572</v>
      </c>
      <c r="B2432" s="53" t="s">
        <v>158</v>
      </c>
      <c r="C2432" s="83">
        <v>2655</v>
      </c>
      <c r="D2432" s="124">
        <v>44495</v>
      </c>
      <c r="E2432" s="198">
        <f>VLOOKUP(A2432,'Membership Details'!C:J,8,FALSE)</f>
        <v>39672</v>
      </c>
      <c r="F2432" s="198" t="b">
        <f t="shared" si="37"/>
        <v>1</v>
      </c>
      <c r="G2432">
        <v>593</v>
      </c>
      <c r="H2432" s="119"/>
      <c r="I2432" s="119"/>
      <c r="J2432" s="119"/>
      <c r="K2432" s="119"/>
      <c r="L2432" s="53"/>
      <c r="M2432" s="127"/>
    </row>
    <row r="2433" spans="1:13">
      <c r="A2433" s="118">
        <v>3268</v>
      </c>
      <c r="B2433" s="53" t="s">
        <v>158</v>
      </c>
      <c r="C2433" s="83">
        <v>2656</v>
      </c>
      <c r="D2433" s="124">
        <v>44495</v>
      </c>
      <c r="E2433" s="198">
        <f>VLOOKUP(A2433,'Membership Details'!C:J,8,FALSE)</f>
        <v>41634</v>
      </c>
      <c r="F2433" s="198" t="b">
        <f t="shared" si="37"/>
        <v>1</v>
      </c>
      <c r="G2433">
        <v>790</v>
      </c>
      <c r="H2433" s="119"/>
      <c r="I2433" s="119"/>
      <c r="J2433" s="119"/>
      <c r="K2433" s="119"/>
      <c r="L2433" s="53"/>
      <c r="M2433" s="127"/>
    </row>
    <row r="2434" spans="1:13">
      <c r="A2434" s="118">
        <v>4283</v>
      </c>
      <c r="B2434" s="53" t="s">
        <v>158</v>
      </c>
      <c r="C2434" s="83">
        <v>2657</v>
      </c>
      <c r="D2434" s="124">
        <v>44495</v>
      </c>
      <c r="E2434" s="198">
        <f>VLOOKUP(A2434,'Membership Details'!C:J,8,FALSE)</f>
        <v>44494</v>
      </c>
      <c r="F2434" s="198" t="b">
        <f t="shared" si="37"/>
        <v>1</v>
      </c>
      <c r="G2434">
        <v>487</v>
      </c>
      <c r="H2434" s="119"/>
      <c r="I2434" s="119"/>
      <c r="J2434" s="119"/>
      <c r="K2434" s="119"/>
      <c r="L2434" s="53"/>
      <c r="M2434" s="127"/>
    </row>
    <row r="2435" spans="1:13">
      <c r="A2435" s="118">
        <v>4284</v>
      </c>
      <c r="B2435" s="53" t="s">
        <v>158</v>
      </c>
      <c r="C2435" s="83">
        <v>2658</v>
      </c>
      <c r="D2435" s="124">
        <v>44495</v>
      </c>
      <c r="E2435" s="198">
        <f>VLOOKUP(A2435,'Membership Details'!C:J,8,FALSE)</f>
        <v>44494</v>
      </c>
      <c r="F2435" s="198" t="b">
        <f t="shared" ref="F2435:F2498" si="38">D2435&gt;=E2435</f>
        <v>1</v>
      </c>
      <c r="G2435">
        <v>487</v>
      </c>
      <c r="H2435" s="119"/>
      <c r="I2435" s="119"/>
      <c r="J2435" s="119"/>
      <c r="K2435" s="119"/>
      <c r="L2435" s="53"/>
      <c r="M2435" s="127"/>
    </row>
    <row r="2436" spans="1:13">
      <c r="A2436" s="118">
        <v>4285</v>
      </c>
      <c r="B2436" s="53" t="s">
        <v>158</v>
      </c>
      <c r="C2436" s="83">
        <v>2659</v>
      </c>
      <c r="D2436" s="124">
        <v>44495</v>
      </c>
      <c r="E2436" s="198">
        <f>VLOOKUP(A2436,'Membership Details'!C:J,8,FALSE)</f>
        <v>44494</v>
      </c>
      <c r="F2436" s="198" t="b">
        <f t="shared" si="38"/>
        <v>1</v>
      </c>
      <c r="G2436">
        <v>487</v>
      </c>
      <c r="H2436" s="119"/>
      <c r="I2436" s="119"/>
      <c r="J2436" s="119"/>
      <c r="K2436" s="119"/>
      <c r="L2436" s="53"/>
      <c r="M2436" s="127"/>
    </row>
    <row r="2437" spans="1:13">
      <c r="A2437" s="118">
        <v>340</v>
      </c>
      <c r="B2437" s="53" t="s">
        <v>158</v>
      </c>
      <c r="C2437" s="83">
        <v>2660</v>
      </c>
      <c r="D2437" s="124">
        <v>44502</v>
      </c>
      <c r="E2437" s="198">
        <f>VLOOKUP(A2437,'Membership Details'!C:J,8,FALSE)</f>
        <v>39538</v>
      </c>
      <c r="F2437" s="198" t="b">
        <f t="shared" si="38"/>
        <v>1</v>
      </c>
      <c r="G2437">
        <v>341</v>
      </c>
      <c r="H2437" s="119"/>
      <c r="I2437" s="119"/>
      <c r="J2437" s="119"/>
      <c r="K2437" s="119"/>
      <c r="L2437" s="53"/>
      <c r="M2437" s="127"/>
    </row>
    <row r="2438" spans="1:13">
      <c r="A2438" s="118">
        <v>2527</v>
      </c>
      <c r="B2438" s="53" t="s">
        <v>158</v>
      </c>
      <c r="C2438" s="83">
        <v>2661</v>
      </c>
      <c r="D2438" s="124">
        <v>44502</v>
      </c>
      <c r="E2438" s="198">
        <f>VLOOKUP(A2438,'Membership Details'!C:J,8,FALSE)</f>
        <v>39535</v>
      </c>
      <c r="F2438" s="198" t="b">
        <f t="shared" si="38"/>
        <v>1</v>
      </c>
      <c r="G2438">
        <v>341</v>
      </c>
      <c r="H2438" s="119"/>
      <c r="I2438" s="119"/>
      <c r="J2438" s="119"/>
      <c r="K2438" s="119"/>
      <c r="L2438" s="53"/>
      <c r="M2438" s="127"/>
    </row>
    <row r="2439" spans="1:13">
      <c r="A2439" s="118">
        <v>4280</v>
      </c>
      <c r="B2439" s="53" t="s">
        <v>158</v>
      </c>
      <c r="C2439" s="83">
        <v>2662</v>
      </c>
      <c r="D2439" s="124">
        <v>44510</v>
      </c>
      <c r="E2439" s="198">
        <f>VLOOKUP(A2439,'Membership Details'!C:J,8,FALSE)</f>
        <v>44489</v>
      </c>
      <c r="F2439" s="198" t="b">
        <f t="shared" si="38"/>
        <v>1</v>
      </c>
      <c r="G2439">
        <v>487</v>
      </c>
      <c r="H2439" s="119"/>
      <c r="I2439" s="119"/>
      <c r="J2439" s="119"/>
      <c r="K2439" s="119"/>
      <c r="L2439" s="53"/>
      <c r="M2439" s="127"/>
    </row>
    <row r="2440" spans="1:13">
      <c r="A2440" s="118">
        <v>4282</v>
      </c>
      <c r="B2440" s="53" t="s">
        <v>158</v>
      </c>
      <c r="C2440" s="83">
        <v>2663</v>
      </c>
      <c r="D2440" s="124">
        <v>44510</v>
      </c>
      <c r="E2440" s="198">
        <f>VLOOKUP(A2440,'Membership Details'!C:J,8,FALSE)</f>
        <v>44489</v>
      </c>
      <c r="F2440" s="198" t="b">
        <f t="shared" si="38"/>
        <v>1</v>
      </c>
      <c r="G2440">
        <v>487</v>
      </c>
      <c r="H2440" s="119"/>
      <c r="I2440" s="119"/>
      <c r="J2440" s="119"/>
      <c r="K2440" s="119"/>
      <c r="L2440" s="53"/>
      <c r="M2440" s="127"/>
    </row>
    <row r="2441" spans="1:13">
      <c r="A2441" s="118">
        <v>4281</v>
      </c>
      <c r="B2441" s="53" t="s">
        <v>158</v>
      </c>
      <c r="C2441" s="83">
        <v>2664</v>
      </c>
      <c r="D2441" s="124">
        <v>44510</v>
      </c>
      <c r="E2441" s="198">
        <f>VLOOKUP(A2441,'Membership Details'!C:J,8,FALSE)</f>
        <v>44489</v>
      </c>
      <c r="F2441" s="198" t="b">
        <f t="shared" si="38"/>
        <v>1</v>
      </c>
      <c r="G2441">
        <v>487</v>
      </c>
      <c r="H2441" s="119"/>
      <c r="I2441" s="119"/>
      <c r="J2441" s="119"/>
      <c r="K2441" s="119"/>
      <c r="L2441" s="53"/>
      <c r="M2441" s="127"/>
    </row>
    <row r="2442" spans="1:13">
      <c r="A2442" s="118">
        <v>847</v>
      </c>
      <c r="B2442" s="53" t="s">
        <v>158</v>
      </c>
      <c r="C2442" s="83">
        <v>2665</v>
      </c>
      <c r="D2442" s="124">
        <v>44512</v>
      </c>
      <c r="E2442" s="198">
        <f>VLOOKUP(A2442,'Membership Details'!C:J,8,FALSE)</f>
        <v>36982</v>
      </c>
      <c r="F2442" s="198" t="b">
        <f t="shared" si="38"/>
        <v>1</v>
      </c>
      <c r="G2442">
        <v>520</v>
      </c>
      <c r="H2442" s="119"/>
      <c r="I2442" s="119"/>
      <c r="J2442" s="119"/>
      <c r="K2442" s="119"/>
      <c r="L2442" s="53"/>
      <c r="M2442" s="127"/>
    </row>
    <row r="2443" spans="1:13">
      <c r="A2443" s="118">
        <v>2285</v>
      </c>
      <c r="B2443" s="53" t="s">
        <v>158</v>
      </c>
      <c r="C2443" s="83">
        <v>2666</v>
      </c>
      <c r="D2443" s="124">
        <v>44270</v>
      </c>
      <c r="E2443" s="198">
        <f>VLOOKUP(A2443,'Membership Details'!C:J,8,FALSE)</f>
        <v>43000</v>
      </c>
      <c r="F2443" s="198" t="b">
        <f t="shared" si="38"/>
        <v>1</v>
      </c>
      <c r="G2443">
        <v>27</v>
      </c>
      <c r="H2443" s="119"/>
      <c r="I2443" s="119"/>
      <c r="J2443" s="119"/>
      <c r="K2443" s="119"/>
      <c r="L2443" s="53"/>
      <c r="M2443" s="127"/>
    </row>
    <row r="2444" spans="1:13">
      <c r="A2444" s="118">
        <v>2568</v>
      </c>
      <c r="B2444" s="53" t="s">
        <v>158</v>
      </c>
      <c r="C2444" s="83">
        <v>2667</v>
      </c>
      <c r="D2444" s="124">
        <v>44512</v>
      </c>
      <c r="E2444" s="198">
        <f>VLOOKUP(A2444,'Membership Details'!C:J,8,FALSE)</f>
        <v>43472</v>
      </c>
      <c r="F2444" s="198" t="b">
        <f t="shared" si="38"/>
        <v>1</v>
      </c>
      <c r="G2444">
        <v>637</v>
      </c>
      <c r="H2444" s="119"/>
      <c r="I2444" s="119"/>
      <c r="J2444" s="119"/>
      <c r="K2444" s="119"/>
      <c r="L2444" s="53"/>
      <c r="M2444" s="127"/>
    </row>
    <row r="2445" spans="1:13">
      <c r="A2445" s="118">
        <v>1089</v>
      </c>
      <c r="B2445" s="53" t="s">
        <v>158</v>
      </c>
      <c r="C2445" s="83">
        <v>2668</v>
      </c>
      <c r="D2445" s="124">
        <v>44512</v>
      </c>
      <c r="E2445" s="198">
        <f>VLOOKUP(A2445,'Membership Details'!C:J,8,FALSE)</f>
        <v>37315</v>
      </c>
      <c r="F2445" s="198" t="b">
        <f t="shared" si="38"/>
        <v>1</v>
      </c>
      <c r="G2445">
        <v>615</v>
      </c>
      <c r="H2445" s="119"/>
      <c r="I2445" s="119"/>
      <c r="J2445" s="119"/>
      <c r="K2445" s="119"/>
      <c r="L2445" s="53"/>
      <c r="M2445" s="127"/>
    </row>
    <row r="2446" spans="1:13">
      <c r="A2446" s="118">
        <v>1151</v>
      </c>
      <c r="B2446" s="53" t="s">
        <v>158</v>
      </c>
      <c r="C2446" s="83">
        <v>2669</v>
      </c>
      <c r="D2446" s="124">
        <v>44512</v>
      </c>
      <c r="E2446" s="198">
        <f>VLOOKUP(A2446,'Membership Details'!C:J,8,FALSE)</f>
        <v>37986</v>
      </c>
      <c r="F2446" s="198" t="b">
        <f t="shared" si="38"/>
        <v>1</v>
      </c>
      <c r="G2446">
        <v>5826</v>
      </c>
      <c r="H2446" s="119"/>
      <c r="I2446" s="119"/>
      <c r="J2446" s="119"/>
      <c r="K2446" s="119"/>
      <c r="L2446" s="53"/>
      <c r="M2446" s="127"/>
    </row>
    <row r="2447" spans="1:13">
      <c r="A2447" s="118">
        <v>2047</v>
      </c>
      <c r="B2447" s="53" t="s">
        <v>158</v>
      </c>
      <c r="C2447" s="83">
        <v>2670</v>
      </c>
      <c r="D2447" s="124">
        <v>44512</v>
      </c>
      <c r="E2447" s="198">
        <f>VLOOKUP(A2447,'Membership Details'!C:J,8,FALSE)</f>
        <v>36982</v>
      </c>
      <c r="F2447" s="198" t="b">
        <f t="shared" si="38"/>
        <v>1</v>
      </c>
      <c r="G2447">
        <v>2070</v>
      </c>
      <c r="H2447" s="119"/>
      <c r="I2447" s="119"/>
      <c r="J2447" s="119"/>
      <c r="K2447" s="119"/>
      <c r="L2447" s="53"/>
      <c r="M2447" s="127"/>
    </row>
    <row r="2448" spans="1:13">
      <c r="A2448" s="118">
        <v>888</v>
      </c>
      <c r="B2448" s="53" t="s">
        <v>158</v>
      </c>
      <c r="C2448" s="83">
        <v>2671</v>
      </c>
      <c r="D2448" s="124">
        <v>44512</v>
      </c>
      <c r="E2448" s="198">
        <f>VLOOKUP(A2448,'Membership Details'!C:J,8,FALSE)</f>
        <v>42469</v>
      </c>
      <c r="F2448" s="198" t="b">
        <f t="shared" si="38"/>
        <v>1</v>
      </c>
      <c r="G2448">
        <v>12</v>
      </c>
      <c r="H2448" s="119"/>
      <c r="I2448" s="119"/>
      <c r="J2448" s="119"/>
      <c r="K2448" s="119"/>
      <c r="L2448" s="53"/>
      <c r="M2448" s="127"/>
    </row>
    <row r="2449" spans="1:13">
      <c r="A2449" s="118">
        <v>707</v>
      </c>
      <c r="B2449" s="53" t="s">
        <v>158</v>
      </c>
      <c r="C2449" s="83">
        <v>2672</v>
      </c>
      <c r="D2449" s="124">
        <v>44512</v>
      </c>
      <c r="E2449" s="198">
        <f>VLOOKUP(A2449,'Membership Details'!C:J,8,FALSE)</f>
        <v>37315</v>
      </c>
      <c r="F2449" s="198" t="b">
        <f t="shared" si="38"/>
        <v>1</v>
      </c>
      <c r="G2449">
        <v>1521</v>
      </c>
      <c r="H2449" s="119"/>
      <c r="I2449" s="119"/>
      <c r="J2449" s="119"/>
      <c r="K2449" s="119"/>
      <c r="L2449" s="53"/>
      <c r="M2449" s="127"/>
    </row>
    <row r="2450" spans="1:13">
      <c r="A2450" s="118">
        <v>1327</v>
      </c>
      <c r="B2450" s="53" t="s">
        <v>158</v>
      </c>
      <c r="C2450" s="83">
        <v>2673</v>
      </c>
      <c r="D2450" s="124">
        <v>44512</v>
      </c>
      <c r="E2450" s="198">
        <f>VLOOKUP(A2450,'Membership Details'!C:J,8,FALSE)</f>
        <v>39538</v>
      </c>
      <c r="F2450" s="198" t="b">
        <f t="shared" si="38"/>
        <v>1</v>
      </c>
      <c r="G2450">
        <v>3856</v>
      </c>
      <c r="H2450" s="119"/>
      <c r="I2450" s="119"/>
      <c r="J2450" s="119"/>
      <c r="K2450" s="119"/>
      <c r="L2450" s="53"/>
      <c r="M2450" s="127"/>
    </row>
    <row r="2451" spans="1:13">
      <c r="A2451" s="118">
        <v>2569</v>
      </c>
      <c r="B2451" s="53" t="s">
        <v>158</v>
      </c>
      <c r="C2451" s="83">
        <v>2674</v>
      </c>
      <c r="D2451" s="124">
        <v>44512</v>
      </c>
      <c r="E2451" s="198">
        <f>VLOOKUP(A2451,'Membership Details'!C:J,8,FALSE)</f>
        <v>43472</v>
      </c>
      <c r="F2451" s="198" t="b">
        <f t="shared" si="38"/>
        <v>1</v>
      </c>
      <c r="G2451">
        <v>638</v>
      </c>
      <c r="H2451" s="119"/>
      <c r="I2451" s="119"/>
      <c r="J2451" s="119"/>
      <c r="K2451" s="119"/>
      <c r="L2451" s="53"/>
      <c r="M2451" s="127"/>
    </row>
    <row r="2452" spans="1:13">
      <c r="A2452" s="118">
        <v>728</v>
      </c>
      <c r="B2452" s="53" t="s">
        <v>158</v>
      </c>
      <c r="C2452" s="83">
        <v>2675</v>
      </c>
      <c r="D2452" s="124">
        <v>44512</v>
      </c>
      <c r="E2452" s="198">
        <f>VLOOKUP(A2452,'Membership Details'!C:J,8,FALSE)</f>
        <v>36982</v>
      </c>
      <c r="F2452" s="198" t="b">
        <f t="shared" si="38"/>
        <v>1</v>
      </c>
      <c r="G2452">
        <v>3105</v>
      </c>
      <c r="H2452" s="119"/>
      <c r="I2452" s="119"/>
      <c r="J2452" s="119"/>
      <c r="K2452" s="119"/>
      <c r="L2452" s="53"/>
      <c r="M2452" s="127"/>
    </row>
    <row r="2453" spans="1:13">
      <c r="A2453" s="118">
        <v>443</v>
      </c>
      <c r="B2453" s="53" t="s">
        <v>158</v>
      </c>
      <c r="C2453" s="83">
        <v>2676</v>
      </c>
      <c r="D2453" s="124">
        <v>44512</v>
      </c>
      <c r="E2453" s="198">
        <f>VLOOKUP(A2453,'Membership Details'!C:J,8,FALSE)</f>
        <v>36982</v>
      </c>
      <c r="F2453" s="198" t="b">
        <f t="shared" si="38"/>
        <v>1</v>
      </c>
      <c r="G2453">
        <v>1200</v>
      </c>
      <c r="H2453" s="119"/>
      <c r="I2453" s="119"/>
      <c r="J2453" s="119"/>
      <c r="K2453" s="119"/>
      <c r="L2453" s="53"/>
      <c r="M2453" s="127"/>
    </row>
    <row r="2454" spans="1:13">
      <c r="A2454" s="118">
        <v>2528</v>
      </c>
      <c r="B2454" s="53" t="s">
        <v>158</v>
      </c>
      <c r="C2454" s="83">
        <v>2677</v>
      </c>
      <c r="D2454" s="124">
        <v>44512</v>
      </c>
      <c r="E2454" s="198">
        <f>VLOOKUP(A2454,'Membership Details'!C:J,8,FALSE)</f>
        <v>39538</v>
      </c>
      <c r="F2454" s="198" t="b">
        <f t="shared" si="38"/>
        <v>1</v>
      </c>
      <c r="G2454">
        <v>477</v>
      </c>
      <c r="H2454" s="119"/>
      <c r="I2454" s="119"/>
      <c r="J2454" s="119"/>
      <c r="K2454" s="119"/>
      <c r="L2454" s="53"/>
      <c r="M2454" s="127"/>
    </row>
    <row r="2455" spans="1:13">
      <c r="A2455" s="118">
        <v>2561</v>
      </c>
      <c r="B2455" s="53" t="s">
        <v>158</v>
      </c>
      <c r="C2455" s="83">
        <v>2678</v>
      </c>
      <c r="D2455" s="124">
        <v>44512</v>
      </c>
      <c r="E2455" s="198">
        <f>VLOOKUP(A2455,'Membership Details'!C:J,8,FALSE)</f>
        <v>42313</v>
      </c>
      <c r="F2455" s="198" t="b">
        <f t="shared" si="38"/>
        <v>1</v>
      </c>
      <c r="G2455">
        <v>1183</v>
      </c>
      <c r="H2455" s="119"/>
      <c r="I2455" s="119"/>
      <c r="J2455" s="119"/>
      <c r="K2455" s="119"/>
      <c r="L2455" s="53"/>
      <c r="M2455" s="127"/>
    </row>
    <row r="2456" spans="1:13">
      <c r="A2456" s="118">
        <v>4234</v>
      </c>
      <c r="B2456" s="53" t="s">
        <v>158</v>
      </c>
      <c r="C2456" s="83">
        <v>2679</v>
      </c>
      <c r="D2456" s="124">
        <v>44512</v>
      </c>
      <c r="E2456" s="198">
        <f>VLOOKUP(A2456,'Membership Details'!C:J,8,FALSE)</f>
        <v>44015</v>
      </c>
      <c r="F2456" s="198" t="b">
        <f t="shared" si="38"/>
        <v>1</v>
      </c>
      <c r="G2456">
        <v>2268</v>
      </c>
      <c r="H2456" s="119"/>
      <c r="I2456" s="119"/>
      <c r="J2456" s="119"/>
      <c r="K2456" s="119"/>
      <c r="L2456" s="53"/>
      <c r="M2456" s="127"/>
    </row>
    <row r="2457" spans="1:13">
      <c r="A2457" s="118">
        <v>2321</v>
      </c>
      <c r="B2457" s="53" t="s">
        <v>158</v>
      </c>
      <c r="C2457" s="83">
        <v>2680</v>
      </c>
      <c r="D2457" s="124">
        <v>44512</v>
      </c>
      <c r="E2457" s="198">
        <f>VLOOKUP(A2457,'Membership Details'!C:J,8,FALSE)</f>
        <v>36982</v>
      </c>
      <c r="F2457" s="198" t="b">
        <f t="shared" si="38"/>
        <v>1</v>
      </c>
      <c r="G2457">
        <v>10677</v>
      </c>
      <c r="H2457" s="119"/>
      <c r="I2457" s="119"/>
      <c r="J2457" s="119"/>
      <c r="K2457" s="119"/>
      <c r="L2457" s="53"/>
      <c r="M2457" s="127"/>
    </row>
    <row r="2458" spans="1:13">
      <c r="A2458" s="118">
        <v>1400</v>
      </c>
      <c r="B2458" s="53" t="s">
        <v>158</v>
      </c>
      <c r="C2458" s="83">
        <v>2681</v>
      </c>
      <c r="D2458" s="124">
        <v>44512</v>
      </c>
      <c r="E2458" s="198">
        <f>VLOOKUP(A2458,'Membership Details'!C:J,8,FALSE)</f>
        <v>36982</v>
      </c>
      <c r="F2458" s="198" t="b">
        <f t="shared" si="38"/>
        <v>1</v>
      </c>
      <c r="G2458">
        <v>3668</v>
      </c>
      <c r="H2458" s="119"/>
      <c r="I2458" s="119"/>
      <c r="J2458" s="119"/>
      <c r="K2458" s="119"/>
      <c r="L2458" s="53"/>
      <c r="M2458" s="127"/>
    </row>
    <row r="2459" spans="1:13">
      <c r="A2459" s="118">
        <v>2531</v>
      </c>
      <c r="B2459" s="53" t="s">
        <v>158</v>
      </c>
      <c r="C2459" s="83">
        <v>2682</v>
      </c>
      <c r="D2459" s="124">
        <v>44512</v>
      </c>
      <c r="E2459" s="198">
        <f>VLOOKUP(A2459,'Membership Details'!C:J,8,FALSE)</f>
        <v>39081</v>
      </c>
      <c r="F2459" s="198" t="b">
        <f t="shared" si="38"/>
        <v>1</v>
      </c>
      <c r="G2459">
        <v>522</v>
      </c>
      <c r="H2459" s="119"/>
      <c r="I2459" s="119"/>
      <c r="J2459" s="119"/>
      <c r="K2459" s="119"/>
      <c r="L2459" s="53"/>
      <c r="M2459" s="127"/>
    </row>
    <row r="2460" spans="1:13">
      <c r="A2460" s="118">
        <v>943</v>
      </c>
      <c r="B2460" s="53" t="s">
        <v>158</v>
      </c>
      <c r="C2460" s="83">
        <v>2683</v>
      </c>
      <c r="D2460" s="124">
        <v>44512</v>
      </c>
      <c r="E2460" s="198">
        <f>VLOOKUP(A2460,'Membership Details'!C:J,8,FALSE)</f>
        <v>36982</v>
      </c>
      <c r="F2460" s="198" t="b">
        <f t="shared" si="38"/>
        <v>1</v>
      </c>
      <c r="G2460">
        <v>7724</v>
      </c>
      <c r="H2460" s="119"/>
      <c r="I2460" s="119"/>
      <c r="J2460" s="119"/>
      <c r="K2460" s="119"/>
      <c r="L2460" s="53"/>
      <c r="M2460" s="127"/>
    </row>
    <row r="2461" spans="1:13">
      <c r="A2461" s="118">
        <v>2021</v>
      </c>
      <c r="B2461" s="53" t="s">
        <v>158</v>
      </c>
      <c r="C2461" s="83">
        <v>2684</v>
      </c>
      <c r="D2461" s="124">
        <v>44512</v>
      </c>
      <c r="E2461" s="198">
        <f>VLOOKUP(A2461,'Membership Details'!C:J,8,FALSE)</f>
        <v>39172</v>
      </c>
      <c r="F2461" s="198" t="b">
        <f t="shared" si="38"/>
        <v>1</v>
      </c>
      <c r="G2461">
        <v>553</v>
      </c>
      <c r="H2461" s="119"/>
      <c r="I2461" s="119"/>
      <c r="J2461" s="119"/>
      <c r="K2461" s="119"/>
      <c r="L2461" s="53"/>
      <c r="M2461" s="127"/>
    </row>
    <row r="2462" spans="1:13">
      <c r="A2462" s="118">
        <v>1430</v>
      </c>
      <c r="B2462" s="53" t="s">
        <v>158</v>
      </c>
      <c r="C2462" s="83">
        <v>2685</v>
      </c>
      <c r="D2462" s="124">
        <v>44512</v>
      </c>
      <c r="E2462" s="198">
        <f>VLOOKUP(A2462,'Membership Details'!C:J,8,FALSE)</f>
        <v>37986</v>
      </c>
      <c r="F2462" s="198" t="b">
        <f t="shared" si="38"/>
        <v>1</v>
      </c>
      <c r="G2462">
        <v>3427</v>
      </c>
      <c r="H2462" s="119"/>
      <c r="I2462" s="119"/>
      <c r="J2462" s="119"/>
      <c r="K2462" s="119"/>
      <c r="L2462" s="53"/>
      <c r="M2462" s="127"/>
    </row>
    <row r="2463" spans="1:13">
      <c r="A2463" s="118">
        <v>854</v>
      </c>
      <c r="B2463" s="53" t="s">
        <v>158</v>
      </c>
      <c r="C2463" s="83">
        <v>2686</v>
      </c>
      <c r="D2463" s="124">
        <v>44512</v>
      </c>
      <c r="E2463" s="198">
        <f>VLOOKUP(A2463,'Membership Details'!C:J,8,FALSE)</f>
        <v>38747</v>
      </c>
      <c r="F2463" s="198" t="b">
        <f t="shared" si="38"/>
        <v>1</v>
      </c>
      <c r="G2463">
        <v>1265</v>
      </c>
      <c r="H2463" s="119"/>
      <c r="I2463" s="119"/>
      <c r="J2463" s="119"/>
      <c r="K2463" s="119"/>
      <c r="L2463" s="53"/>
      <c r="M2463" s="127"/>
    </row>
    <row r="2464" spans="1:13">
      <c r="A2464" s="118">
        <v>2720</v>
      </c>
      <c r="B2464" s="53" t="s">
        <v>158</v>
      </c>
      <c r="C2464" s="83">
        <v>2687</v>
      </c>
      <c r="D2464" s="124">
        <v>44512</v>
      </c>
      <c r="E2464" s="198">
        <f>VLOOKUP(A2464,'Membership Details'!C:J,8,FALSE)</f>
        <v>36982</v>
      </c>
      <c r="F2464" s="198" t="b">
        <f t="shared" si="38"/>
        <v>1</v>
      </c>
      <c r="G2464">
        <v>711</v>
      </c>
      <c r="H2464" s="119"/>
      <c r="I2464" s="119"/>
      <c r="J2464" s="119"/>
      <c r="K2464" s="119"/>
      <c r="L2464" s="53"/>
      <c r="M2464" s="127"/>
    </row>
    <row r="2465" spans="1:13">
      <c r="A2465" s="118">
        <v>2559</v>
      </c>
      <c r="B2465" s="53" t="s">
        <v>158</v>
      </c>
      <c r="C2465" s="83">
        <v>2688</v>
      </c>
      <c r="D2465" s="124">
        <v>44515</v>
      </c>
      <c r="E2465" s="198">
        <f>VLOOKUP(A2465,'Membership Details'!C:J,8,FALSE)</f>
        <v>39172</v>
      </c>
      <c r="F2465" s="198" t="b">
        <f t="shared" si="38"/>
        <v>1</v>
      </c>
      <c r="G2465">
        <v>615</v>
      </c>
      <c r="H2465" s="119"/>
      <c r="I2465" s="119"/>
      <c r="J2465" s="119"/>
      <c r="K2465" s="119"/>
      <c r="L2465" s="53"/>
      <c r="M2465" s="127"/>
    </row>
    <row r="2466" spans="1:13">
      <c r="A2466" s="118">
        <v>4298</v>
      </c>
      <c r="B2466" s="53" t="s">
        <v>158</v>
      </c>
      <c r="C2466" s="83">
        <v>2689</v>
      </c>
      <c r="D2466" s="124">
        <v>44518</v>
      </c>
      <c r="E2466" s="198">
        <f>VLOOKUP(A2466,'Membership Details'!C:J,8,FALSE)</f>
        <v>39707</v>
      </c>
      <c r="F2466" s="198" t="b">
        <f t="shared" si="38"/>
        <v>1</v>
      </c>
      <c r="G2466">
        <v>2198856</v>
      </c>
      <c r="H2466" s="119"/>
      <c r="I2466" s="119"/>
      <c r="J2466" s="119"/>
      <c r="K2466" s="119"/>
      <c r="L2466" s="53"/>
      <c r="M2466" s="127"/>
    </row>
    <row r="2467" spans="1:13">
      <c r="A2467" s="118">
        <v>3259</v>
      </c>
      <c r="B2467" s="53" t="s">
        <v>158</v>
      </c>
      <c r="C2467" s="83">
        <v>2690</v>
      </c>
      <c r="D2467" s="124">
        <v>44531</v>
      </c>
      <c r="E2467" s="198">
        <f>VLOOKUP(A2467,'Membership Details'!C:J,8,FALSE)</f>
        <v>43586</v>
      </c>
      <c r="F2467" s="198" t="b">
        <f t="shared" si="38"/>
        <v>1</v>
      </c>
      <c r="G2467">
        <v>87</v>
      </c>
      <c r="H2467" s="119"/>
      <c r="I2467" s="119"/>
      <c r="J2467" s="119"/>
      <c r="K2467" s="119"/>
      <c r="L2467" s="53"/>
      <c r="M2467" s="127"/>
    </row>
    <row r="2468" spans="1:13">
      <c r="A2468" s="118">
        <v>4305</v>
      </c>
      <c r="B2468" s="53" t="s">
        <v>158</v>
      </c>
      <c r="C2468" s="83">
        <v>2691</v>
      </c>
      <c r="D2468" s="124">
        <v>44565</v>
      </c>
      <c r="E2468" s="198">
        <f>VLOOKUP(A2468,'Membership Details'!C:J,8,FALSE)</f>
        <v>39707</v>
      </c>
      <c r="F2468" s="198" t="b">
        <f t="shared" si="38"/>
        <v>1</v>
      </c>
      <c r="G2468">
        <v>212</v>
      </c>
      <c r="H2468" s="119"/>
      <c r="I2468" s="119"/>
      <c r="J2468" s="119"/>
      <c r="K2468" s="119"/>
      <c r="L2468" s="53"/>
      <c r="M2468" s="127"/>
    </row>
    <row r="2469" spans="1:13">
      <c r="A2469" s="118">
        <v>2146</v>
      </c>
      <c r="B2469" s="53" t="s">
        <v>158</v>
      </c>
      <c r="C2469" s="83">
        <v>2692</v>
      </c>
      <c r="D2469" s="124">
        <v>44594</v>
      </c>
      <c r="E2469" s="198">
        <f>VLOOKUP(A2469,'Membership Details'!C:J,8,FALSE)</f>
        <v>39707</v>
      </c>
      <c r="F2469" s="198" t="b">
        <f t="shared" si="38"/>
        <v>1</v>
      </c>
      <c r="G2469">
        <v>943</v>
      </c>
      <c r="H2469" s="119"/>
      <c r="I2469" s="119"/>
      <c r="J2469" s="119"/>
      <c r="K2469" s="119"/>
      <c r="L2469" s="53"/>
      <c r="M2469" s="127"/>
    </row>
    <row r="2470" spans="1:13">
      <c r="A2470" s="118">
        <v>4433</v>
      </c>
      <c r="B2470" s="53" t="s">
        <v>158</v>
      </c>
      <c r="C2470" s="83">
        <v>2693</v>
      </c>
      <c r="D2470" s="124">
        <v>44583</v>
      </c>
      <c r="E2470" s="198">
        <f>VLOOKUP(A2470,'Membership Details'!C:J,8,FALSE)</f>
        <v>39707</v>
      </c>
      <c r="F2470" s="198" t="b">
        <f t="shared" si="38"/>
        <v>1</v>
      </c>
      <c r="G2470">
        <v>50</v>
      </c>
      <c r="H2470" s="119"/>
      <c r="I2470" s="119"/>
      <c r="J2470" s="119"/>
      <c r="K2470" s="119"/>
      <c r="L2470" s="53"/>
      <c r="M2470" s="127"/>
    </row>
    <row r="2471" spans="1:13">
      <c r="A2471" s="118">
        <v>2459</v>
      </c>
      <c r="B2471" s="53" t="s">
        <v>158</v>
      </c>
      <c r="C2471" s="83">
        <v>2694</v>
      </c>
      <c r="D2471" s="124">
        <v>44596</v>
      </c>
      <c r="E2471" s="198">
        <f>VLOOKUP(A2471,'Membership Details'!C:J,8,FALSE)</f>
        <v>39707</v>
      </c>
      <c r="F2471" s="198" t="b">
        <f t="shared" si="38"/>
        <v>1</v>
      </c>
      <c r="G2471">
        <v>99</v>
      </c>
      <c r="H2471" s="119"/>
      <c r="I2471" s="119"/>
      <c r="J2471" s="119"/>
      <c r="K2471" s="119"/>
      <c r="L2471" s="53"/>
      <c r="M2471" s="127"/>
    </row>
    <row r="2472" spans="1:13">
      <c r="A2472" s="118">
        <v>4036</v>
      </c>
      <c r="B2472" s="53" t="s">
        <v>158</v>
      </c>
      <c r="C2472" s="83">
        <v>2695</v>
      </c>
      <c r="D2472" s="124">
        <v>44617</v>
      </c>
      <c r="E2472" s="198">
        <f>VLOOKUP(A2472,'Membership Details'!C:J,8,FALSE)</f>
        <v>39707</v>
      </c>
      <c r="F2472" s="198" t="b">
        <f t="shared" si="38"/>
        <v>1</v>
      </c>
      <c r="G2472">
        <v>603</v>
      </c>
      <c r="H2472" s="119"/>
      <c r="I2472" s="119"/>
      <c r="J2472" s="119"/>
      <c r="K2472" s="119"/>
      <c r="L2472" s="53"/>
      <c r="M2472" s="127"/>
    </row>
    <row r="2473" spans="1:13">
      <c r="A2473" s="118">
        <v>4064</v>
      </c>
      <c r="B2473" s="53" t="s">
        <v>158</v>
      </c>
      <c r="C2473" s="83">
        <v>2696</v>
      </c>
      <c r="D2473" s="124">
        <v>44636</v>
      </c>
      <c r="E2473" s="198">
        <f>VLOOKUP(A2473,'Membership Details'!C:J,8,FALSE)</f>
        <v>39707</v>
      </c>
      <c r="F2473" s="198" t="b">
        <f t="shared" si="38"/>
        <v>1</v>
      </c>
      <c r="G2473">
        <v>100</v>
      </c>
      <c r="H2473" s="119"/>
      <c r="I2473" s="119"/>
      <c r="J2473" s="119"/>
      <c r="K2473" s="119"/>
      <c r="L2473" s="53"/>
      <c r="M2473" s="127"/>
    </row>
    <row r="2474" spans="1:13">
      <c r="A2474" s="118">
        <v>4341</v>
      </c>
      <c r="B2474" s="53" t="s">
        <v>158</v>
      </c>
      <c r="C2474" s="83">
        <v>2697</v>
      </c>
      <c r="D2474" s="124">
        <v>44656</v>
      </c>
      <c r="E2474" s="198">
        <f>VLOOKUP(A2474,'Membership Details'!C:J,8,FALSE)</f>
        <v>44656</v>
      </c>
      <c r="F2474" s="198" t="b">
        <f t="shared" si="38"/>
        <v>1</v>
      </c>
      <c r="G2474">
        <v>487</v>
      </c>
      <c r="H2474" s="119"/>
      <c r="I2474" s="119"/>
      <c r="J2474" s="119"/>
      <c r="K2474" s="119"/>
      <c r="L2474" s="53"/>
      <c r="M2474" s="127"/>
    </row>
    <row r="2475" spans="1:13">
      <c r="A2475" s="118">
        <v>2803</v>
      </c>
      <c r="B2475" s="53" t="s">
        <v>158</v>
      </c>
      <c r="C2475" s="83">
        <v>2698</v>
      </c>
      <c r="D2475" s="124">
        <v>44656</v>
      </c>
      <c r="E2475" s="198">
        <f>VLOOKUP(A2475,'Membership Details'!C:J,8,FALSE)</f>
        <v>44656</v>
      </c>
      <c r="F2475" s="198" t="b">
        <f t="shared" si="38"/>
        <v>1</v>
      </c>
      <c r="G2475">
        <v>548</v>
      </c>
      <c r="H2475" s="119"/>
      <c r="I2475" s="119"/>
      <c r="J2475" s="119"/>
      <c r="K2475" s="119"/>
      <c r="L2475" s="53"/>
      <c r="M2475" s="127"/>
    </row>
    <row r="2476" spans="1:13">
      <c r="A2476" s="118">
        <v>2580</v>
      </c>
      <c r="B2476" s="53" t="s">
        <v>158</v>
      </c>
      <c r="C2476" s="83">
        <v>2699</v>
      </c>
      <c r="D2476" s="124">
        <v>44656</v>
      </c>
      <c r="E2476" s="198">
        <f>VLOOKUP(A2476,'Membership Details'!C:J,8,FALSE)</f>
        <v>36982</v>
      </c>
      <c r="F2476" s="198" t="b">
        <f t="shared" si="38"/>
        <v>1</v>
      </c>
      <c r="G2476">
        <v>1617</v>
      </c>
      <c r="H2476" s="119"/>
      <c r="I2476" s="119"/>
      <c r="J2476" s="119"/>
      <c r="K2476" s="119"/>
      <c r="L2476" s="53"/>
      <c r="M2476" s="127"/>
    </row>
    <row r="2477" spans="1:13">
      <c r="A2477" s="118">
        <v>4322</v>
      </c>
      <c r="B2477" s="53" t="s">
        <v>158</v>
      </c>
      <c r="C2477" s="83">
        <v>2700</v>
      </c>
      <c r="D2477" s="124">
        <v>44656</v>
      </c>
      <c r="E2477" s="198">
        <f>VLOOKUP(A2477,'Membership Details'!C:J,8,FALSE)</f>
        <v>44656</v>
      </c>
      <c r="F2477" s="198" t="b">
        <f t="shared" si="38"/>
        <v>1</v>
      </c>
      <c r="G2477">
        <v>1807</v>
      </c>
      <c r="H2477" s="119"/>
      <c r="I2477" s="119"/>
      <c r="J2477" s="119"/>
      <c r="K2477" s="119"/>
      <c r="L2477" s="53"/>
      <c r="M2477" s="127"/>
    </row>
    <row r="2478" spans="1:13">
      <c r="A2478" s="118">
        <v>4308</v>
      </c>
      <c r="B2478" s="53" t="s">
        <v>158</v>
      </c>
      <c r="C2478" s="83">
        <v>2701</v>
      </c>
      <c r="D2478" s="124">
        <v>44656</v>
      </c>
      <c r="E2478" s="198">
        <f>VLOOKUP(A2478,'Membership Details'!C:J,8,FALSE)</f>
        <v>44656</v>
      </c>
      <c r="F2478" s="198" t="b">
        <f t="shared" si="38"/>
        <v>1</v>
      </c>
      <c r="G2478">
        <v>487</v>
      </c>
      <c r="H2478" s="119"/>
      <c r="I2478" s="119"/>
      <c r="J2478" s="119"/>
      <c r="K2478" s="119"/>
      <c r="L2478" s="53"/>
      <c r="M2478" s="127"/>
    </row>
    <row r="2479" spans="1:13">
      <c r="A2479" s="118">
        <v>4022</v>
      </c>
      <c r="B2479" s="53" t="s">
        <v>158</v>
      </c>
      <c r="C2479" s="83">
        <v>2702</v>
      </c>
      <c r="D2479" s="124">
        <v>44656</v>
      </c>
      <c r="E2479" s="198">
        <f>VLOOKUP(A2479,'Membership Details'!C:J,8,FALSE)</f>
        <v>44656</v>
      </c>
      <c r="F2479" s="198" t="b">
        <f t="shared" si="38"/>
        <v>1</v>
      </c>
      <c r="G2479">
        <v>487</v>
      </c>
      <c r="H2479" s="119"/>
      <c r="I2479" s="119"/>
      <c r="J2479" s="119"/>
      <c r="K2479" s="119"/>
      <c r="L2479" s="53"/>
      <c r="M2479" s="127"/>
    </row>
    <row r="2480" spans="1:13">
      <c r="A2480" s="118">
        <v>4323</v>
      </c>
      <c r="B2480" s="53" t="s">
        <v>158</v>
      </c>
      <c r="C2480" s="83">
        <v>2703</v>
      </c>
      <c r="D2480" s="124">
        <v>44656</v>
      </c>
      <c r="E2480" s="198">
        <f>VLOOKUP(A2480,'Membership Details'!C:J,8,FALSE)</f>
        <v>44656</v>
      </c>
      <c r="F2480" s="198" t="b">
        <f t="shared" si="38"/>
        <v>1</v>
      </c>
      <c r="G2480">
        <v>487</v>
      </c>
      <c r="H2480" s="119"/>
      <c r="I2480" s="119"/>
      <c r="J2480" s="119"/>
      <c r="K2480" s="119"/>
      <c r="L2480" s="53"/>
      <c r="M2480" s="127"/>
    </row>
    <row r="2481" spans="1:13">
      <c r="A2481" s="118">
        <v>4424</v>
      </c>
      <c r="B2481" s="53" t="s">
        <v>158</v>
      </c>
      <c r="C2481" s="83">
        <v>2704</v>
      </c>
      <c r="D2481" s="124">
        <v>44656</v>
      </c>
      <c r="E2481" s="198">
        <f>VLOOKUP(A2481,'Membership Details'!C:J,8,FALSE)</f>
        <v>44656</v>
      </c>
      <c r="F2481" s="198" t="b">
        <f t="shared" si="38"/>
        <v>1</v>
      </c>
      <c r="G2481">
        <v>487</v>
      </c>
      <c r="H2481" s="119"/>
      <c r="I2481" s="119"/>
      <c r="J2481" s="119"/>
      <c r="K2481" s="119"/>
      <c r="L2481" s="53"/>
      <c r="M2481" s="127"/>
    </row>
    <row r="2482" spans="1:13">
      <c r="A2482" s="118">
        <v>4351</v>
      </c>
      <c r="B2482" s="53" t="s">
        <v>158</v>
      </c>
      <c r="C2482" s="83">
        <v>2705</v>
      </c>
      <c r="D2482" s="124">
        <v>44656</v>
      </c>
      <c r="E2482" s="198">
        <f>VLOOKUP(A2482,'Membership Details'!C:J,8,FALSE)</f>
        <v>44656</v>
      </c>
      <c r="F2482" s="198" t="b">
        <f t="shared" si="38"/>
        <v>1</v>
      </c>
      <c r="G2482">
        <v>487</v>
      </c>
      <c r="H2482" s="119"/>
      <c r="I2482" s="119"/>
      <c r="J2482" s="119"/>
      <c r="K2482" s="119"/>
      <c r="L2482" s="53"/>
      <c r="M2482" s="127"/>
    </row>
    <row r="2483" spans="1:13">
      <c r="A2483" s="118">
        <v>3332</v>
      </c>
      <c r="B2483" s="53" t="s">
        <v>158</v>
      </c>
      <c r="C2483" s="83">
        <v>2706</v>
      </c>
      <c r="D2483" s="124">
        <v>44656</v>
      </c>
      <c r="E2483" s="198">
        <f>VLOOKUP(A2483,'Membership Details'!C:J,8,FALSE)</f>
        <v>42469</v>
      </c>
      <c r="F2483" s="198" t="b">
        <f t="shared" si="38"/>
        <v>1</v>
      </c>
      <c r="G2483">
        <v>731</v>
      </c>
      <c r="H2483" s="119"/>
      <c r="I2483" s="119"/>
      <c r="J2483" s="119"/>
      <c r="K2483" s="119"/>
      <c r="L2483" s="53"/>
      <c r="M2483" s="127"/>
    </row>
    <row r="2484" spans="1:13">
      <c r="A2484" s="118">
        <v>4352</v>
      </c>
      <c r="B2484" s="53" t="s">
        <v>158</v>
      </c>
      <c r="C2484" s="83">
        <v>2707</v>
      </c>
      <c r="D2484" s="124">
        <v>44656</v>
      </c>
      <c r="E2484" s="198">
        <f>VLOOKUP(A2484,'Membership Details'!C:J,8,FALSE)</f>
        <v>44656</v>
      </c>
      <c r="F2484" s="198" t="b">
        <f t="shared" si="38"/>
        <v>1</v>
      </c>
      <c r="G2484">
        <v>487</v>
      </c>
      <c r="H2484" s="119"/>
      <c r="I2484" s="119"/>
      <c r="J2484" s="119"/>
      <c r="K2484" s="119"/>
      <c r="L2484" s="53"/>
      <c r="M2484" s="127"/>
    </row>
    <row r="2485" spans="1:13">
      <c r="A2485" s="118">
        <v>4428</v>
      </c>
      <c r="B2485" s="53" t="s">
        <v>158</v>
      </c>
      <c r="C2485" s="83">
        <v>2708</v>
      </c>
      <c r="D2485" s="124">
        <v>44656</v>
      </c>
      <c r="E2485" s="198">
        <f>VLOOKUP(A2485,'Membership Details'!C:J,8,FALSE)</f>
        <v>44656</v>
      </c>
      <c r="F2485" s="198" t="b">
        <f t="shared" si="38"/>
        <v>1</v>
      </c>
      <c r="G2485">
        <v>487</v>
      </c>
      <c r="H2485" s="119"/>
      <c r="I2485" s="119"/>
      <c r="J2485" s="119"/>
      <c r="K2485" s="119"/>
      <c r="L2485" s="53"/>
      <c r="M2485" s="127"/>
    </row>
    <row r="2486" spans="1:13">
      <c r="A2486" s="118">
        <v>4427</v>
      </c>
      <c r="B2486" s="53" t="s">
        <v>158</v>
      </c>
      <c r="C2486" s="83">
        <v>2709</v>
      </c>
      <c r="D2486" s="124">
        <v>44656</v>
      </c>
      <c r="E2486" s="198">
        <f>VLOOKUP(A2486,'Membership Details'!C:J,8,FALSE)</f>
        <v>44656</v>
      </c>
      <c r="F2486" s="198" t="b">
        <f t="shared" si="38"/>
        <v>1</v>
      </c>
      <c r="G2486">
        <v>487</v>
      </c>
      <c r="H2486" s="119"/>
      <c r="I2486" s="119"/>
      <c r="J2486" s="119"/>
      <c r="K2486" s="119"/>
      <c r="L2486" s="53"/>
      <c r="M2486" s="127"/>
    </row>
    <row r="2487" spans="1:13">
      <c r="A2487" s="118">
        <v>4374</v>
      </c>
      <c r="B2487" s="53" t="s">
        <v>158</v>
      </c>
      <c r="C2487" s="83">
        <v>2710</v>
      </c>
      <c r="D2487" s="124">
        <v>44656</v>
      </c>
      <c r="E2487" s="198">
        <f>VLOOKUP(A2487,'Membership Details'!C:J,8,FALSE)</f>
        <v>44656</v>
      </c>
      <c r="F2487" s="198" t="b">
        <f t="shared" si="38"/>
        <v>1</v>
      </c>
      <c r="G2487">
        <v>487</v>
      </c>
      <c r="H2487" s="119"/>
      <c r="I2487" s="119"/>
      <c r="J2487" s="119"/>
      <c r="K2487" s="119"/>
      <c r="L2487" s="53"/>
      <c r="M2487" s="127"/>
    </row>
    <row r="2488" spans="1:13">
      <c r="A2488" s="118">
        <v>4315</v>
      </c>
      <c r="B2488" s="53" t="s">
        <v>158</v>
      </c>
      <c r="C2488" s="83">
        <v>2711</v>
      </c>
      <c r="D2488" s="124">
        <v>44656</v>
      </c>
      <c r="E2488" s="198">
        <f>VLOOKUP(A2488,'Membership Details'!C:J,8,FALSE)</f>
        <v>44656</v>
      </c>
      <c r="F2488" s="198" t="b">
        <f t="shared" si="38"/>
        <v>1</v>
      </c>
      <c r="G2488">
        <v>487</v>
      </c>
      <c r="H2488" s="119"/>
      <c r="I2488" s="119"/>
      <c r="J2488" s="119"/>
      <c r="K2488" s="119"/>
      <c r="L2488" s="53"/>
      <c r="M2488" s="127"/>
    </row>
    <row r="2489" spans="1:13">
      <c r="A2489" s="118">
        <v>4350</v>
      </c>
      <c r="B2489" s="53" t="s">
        <v>158</v>
      </c>
      <c r="C2489" s="83">
        <v>2712</v>
      </c>
      <c r="D2489" s="124">
        <v>44656</v>
      </c>
      <c r="E2489" s="198">
        <f>VLOOKUP(A2489,'Membership Details'!C:J,8,FALSE)</f>
        <v>44656</v>
      </c>
      <c r="F2489" s="198" t="b">
        <f t="shared" si="38"/>
        <v>1</v>
      </c>
      <c r="G2489">
        <v>487</v>
      </c>
      <c r="H2489" s="119"/>
      <c r="I2489" s="119"/>
      <c r="J2489" s="119"/>
      <c r="K2489" s="119"/>
      <c r="L2489" s="53"/>
      <c r="M2489" s="127"/>
    </row>
    <row r="2490" spans="1:13">
      <c r="A2490" s="118">
        <v>4344</v>
      </c>
      <c r="B2490" s="53" t="s">
        <v>158</v>
      </c>
      <c r="C2490" s="83">
        <v>2713</v>
      </c>
      <c r="D2490" s="124">
        <v>44656</v>
      </c>
      <c r="E2490" s="198">
        <f>VLOOKUP(A2490,'Membership Details'!C:J,8,FALSE)</f>
        <v>44656</v>
      </c>
      <c r="F2490" s="198" t="b">
        <f t="shared" si="38"/>
        <v>1</v>
      </c>
      <c r="G2490">
        <v>487</v>
      </c>
      <c r="H2490" s="119"/>
      <c r="I2490" s="119"/>
      <c r="J2490" s="119"/>
      <c r="K2490" s="119"/>
      <c r="L2490" s="53"/>
      <c r="M2490" s="127"/>
    </row>
    <row r="2491" spans="1:13">
      <c r="A2491" s="118">
        <v>4345</v>
      </c>
      <c r="B2491" s="53" t="s">
        <v>158</v>
      </c>
      <c r="C2491" s="83">
        <v>2714</v>
      </c>
      <c r="D2491" s="124">
        <v>44656</v>
      </c>
      <c r="E2491" s="198">
        <f>VLOOKUP(A2491,'Membership Details'!C:J,8,FALSE)</f>
        <v>44656</v>
      </c>
      <c r="F2491" s="198" t="b">
        <f t="shared" si="38"/>
        <v>1</v>
      </c>
      <c r="G2491">
        <v>487</v>
      </c>
      <c r="H2491" s="119"/>
      <c r="I2491" s="119"/>
      <c r="J2491" s="119"/>
      <c r="K2491" s="119"/>
      <c r="L2491" s="53"/>
      <c r="M2491" s="127"/>
    </row>
    <row r="2492" spans="1:13">
      <c r="A2492" s="118">
        <v>4346</v>
      </c>
      <c r="B2492" s="53" t="s">
        <v>158</v>
      </c>
      <c r="C2492" s="83">
        <v>2715</v>
      </c>
      <c r="D2492" s="124">
        <v>44656</v>
      </c>
      <c r="E2492" s="198">
        <f>VLOOKUP(A2492,'Membership Details'!C:J,8,FALSE)</f>
        <v>44656</v>
      </c>
      <c r="F2492" s="198" t="b">
        <f t="shared" si="38"/>
        <v>1</v>
      </c>
      <c r="G2492">
        <v>487</v>
      </c>
      <c r="H2492" s="119"/>
      <c r="I2492" s="119"/>
      <c r="J2492" s="119"/>
      <c r="K2492" s="119"/>
      <c r="L2492" s="53"/>
      <c r="M2492" s="127"/>
    </row>
    <row r="2493" spans="1:13">
      <c r="A2493" s="118">
        <v>4429</v>
      </c>
      <c r="B2493" s="53" t="s">
        <v>158</v>
      </c>
      <c r="C2493" s="83">
        <v>2716</v>
      </c>
      <c r="D2493" s="124">
        <v>44656</v>
      </c>
      <c r="E2493" s="198">
        <f>VLOOKUP(A2493,'Membership Details'!C:J,8,FALSE)</f>
        <v>44656</v>
      </c>
      <c r="F2493" s="198" t="b">
        <f t="shared" si="38"/>
        <v>1</v>
      </c>
      <c r="G2493">
        <v>487</v>
      </c>
      <c r="H2493" s="119"/>
      <c r="I2493" s="119"/>
      <c r="J2493" s="119"/>
      <c r="K2493" s="119"/>
      <c r="L2493" s="53"/>
      <c r="M2493" s="127"/>
    </row>
    <row r="2494" spans="1:13">
      <c r="A2494" s="118">
        <v>4337</v>
      </c>
      <c r="B2494" s="53" t="s">
        <v>158</v>
      </c>
      <c r="C2494" s="83">
        <v>2717</v>
      </c>
      <c r="D2494" s="124">
        <v>44656</v>
      </c>
      <c r="E2494" s="198">
        <f>VLOOKUP(A2494,'Membership Details'!C:J,8,FALSE)</f>
        <v>44656</v>
      </c>
      <c r="F2494" s="198" t="b">
        <f t="shared" si="38"/>
        <v>1</v>
      </c>
      <c r="G2494">
        <v>487</v>
      </c>
      <c r="H2494" s="119"/>
      <c r="I2494" s="119"/>
      <c r="J2494" s="119"/>
      <c r="K2494" s="119"/>
      <c r="L2494" s="53"/>
      <c r="M2494" s="127"/>
    </row>
    <row r="2495" spans="1:13">
      <c r="A2495" s="118">
        <v>4339</v>
      </c>
      <c r="B2495" s="53" t="s">
        <v>158</v>
      </c>
      <c r="C2495" s="83">
        <v>2718</v>
      </c>
      <c r="D2495" s="124">
        <v>44656</v>
      </c>
      <c r="E2495" s="198">
        <f>VLOOKUP(A2495,'Membership Details'!C:J,8,FALSE)</f>
        <v>44656</v>
      </c>
      <c r="F2495" s="198" t="b">
        <f t="shared" si="38"/>
        <v>1</v>
      </c>
      <c r="G2495">
        <v>487</v>
      </c>
      <c r="H2495" s="119"/>
      <c r="I2495" s="119"/>
      <c r="J2495" s="119"/>
      <c r="K2495" s="119"/>
      <c r="L2495" s="53"/>
      <c r="M2495" s="127"/>
    </row>
    <row r="2496" spans="1:13">
      <c r="A2496" s="118">
        <v>4338</v>
      </c>
      <c r="B2496" s="53" t="s">
        <v>158</v>
      </c>
      <c r="C2496" s="83">
        <v>2719</v>
      </c>
      <c r="D2496" s="124">
        <v>44656</v>
      </c>
      <c r="E2496" s="198">
        <f>VLOOKUP(A2496,'Membership Details'!C:J,8,FALSE)</f>
        <v>44656</v>
      </c>
      <c r="F2496" s="198" t="b">
        <f t="shared" si="38"/>
        <v>1</v>
      </c>
      <c r="G2496">
        <v>487</v>
      </c>
      <c r="H2496" s="119"/>
      <c r="I2496" s="119"/>
      <c r="J2496" s="119"/>
      <c r="K2496" s="119"/>
      <c r="L2496" s="53"/>
      <c r="M2496" s="127"/>
    </row>
    <row r="2497" spans="1:13">
      <c r="A2497" s="118">
        <v>4420</v>
      </c>
      <c r="B2497" s="53" t="s">
        <v>158</v>
      </c>
      <c r="C2497" s="83">
        <v>2720</v>
      </c>
      <c r="D2497" s="124">
        <v>44656</v>
      </c>
      <c r="E2497" s="198">
        <f>VLOOKUP(A2497,'Membership Details'!C:J,8,FALSE)</f>
        <v>39707</v>
      </c>
      <c r="F2497" s="198" t="b">
        <f t="shared" si="38"/>
        <v>1</v>
      </c>
      <c r="G2497">
        <v>487</v>
      </c>
      <c r="H2497" s="119"/>
      <c r="I2497" s="119"/>
      <c r="J2497" s="119"/>
      <c r="K2497" s="119"/>
      <c r="L2497" s="53"/>
      <c r="M2497" s="127"/>
    </row>
    <row r="2498" spans="1:13">
      <c r="A2498" s="118">
        <v>4418</v>
      </c>
      <c r="B2498" s="53" t="s">
        <v>158</v>
      </c>
      <c r="C2498" s="83">
        <v>2721</v>
      </c>
      <c r="D2498" s="124">
        <v>44657</v>
      </c>
      <c r="E2498" s="198">
        <f>VLOOKUP(A2498,'Membership Details'!C:J,8,FALSE)</f>
        <v>44657</v>
      </c>
      <c r="F2498" s="198" t="b">
        <f t="shared" si="38"/>
        <v>1</v>
      </c>
      <c r="G2498">
        <v>487</v>
      </c>
      <c r="H2498" s="119"/>
      <c r="I2498" s="119"/>
      <c r="J2498" s="119"/>
      <c r="K2498" s="119"/>
      <c r="L2498" s="53"/>
      <c r="M2498" s="127"/>
    </row>
    <row r="2499" spans="1:13">
      <c r="A2499" s="118">
        <v>4421</v>
      </c>
      <c r="B2499" s="53" t="s">
        <v>158</v>
      </c>
      <c r="C2499" s="83">
        <v>2722</v>
      </c>
      <c r="D2499" s="124">
        <v>44657</v>
      </c>
      <c r="E2499" s="198">
        <f>VLOOKUP(A2499,'Membership Details'!C:J,8,FALSE)</f>
        <v>44657</v>
      </c>
      <c r="F2499" s="198" t="b">
        <f t="shared" ref="F2499:F2562" si="39">D2499&gt;=E2499</f>
        <v>1</v>
      </c>
      <c r="G2499">
        <v>487</v>
      </c>
      <c r="H2499" s="119"/>
      <c r="I2499" s="119"/>
      <c r="J2499" s="119"/>
      <c r="K2499" s="119"/>
      <c r="L2499" s="53"/>
      <c r="M2499" s="127"/>
    </row>
    <row r="2500" spans="1:13">
      <c r="A2500" s="118">
        <v>4419</v>
      </c>
      <c r="B2500" s="53" t="s">
        <v>158</v>
      </c>
      <c r="C2500" s="83">
        <v>2723</v>
      </c>
      <c r="D2500" s="124">
        <v>44657</v>
      </c>
      <c r="E2500" s="198">
        <f>VLOOKUP(A2500,'Membership Details'!C:J,8,FALSE)</f>
        <v>44657</v>
      </c>
      <c r="F2500" s="198" t="b">
        <f t="shared" si="39"/>
        <v>1</v>
      </c>
      <c r="G2500">
        <v>487</v>
      </c>
      <c r="H2500" s="119"/>
      <c r="I2500" s="119"/>
      <c r="J2500" s="119"/>
      <c r="K2500" s="119"/>
      <c r="L2500" s="53"/>
      <c r="M2500" s="127"/>
    </row>
    <row r="2501" spans="1:13">
      <c r="A2501" s="118">
        <v>4411</v>
      </c>
      <c r="B2501" s="53" t="s">
        <v>158</v>
      </c>
      <c r="C2501" s="83">
        <v>2724</v>
      </c>
      <c r="D2501" s="124">
        <v>44657</v>
      </c>
      <c r="E2501" s="198">
        <f>VLOOKUP(A2501,'Membership Details'!C:J,8,FALSE)</f>
        <v>44657</v>
      </c>
      <c r="F2501" s="198" t="b">
        <f t="shared" si="39"/>
        <v>1</v>
      </c>
      <c r="G2501">
        <v>487</v>
      </c>
      <c r="H2501" s="119"/>
      <c r="I2501" s="119"/>
      <c r="J2501" s="119"/>
      <c r="K2501" s="119"/>
      <c r="L2501" s="53"/>
      <c r="M2501" s="127"/>
    </row>
    <row r="2502" spans="1:13">
      <c r="A2502" s="118">
        <v>4413</v>
      </c>
      <c r="B2502" s="53" t="s">
        <v>158</v>
      </c>
      <c r="C2502" s="83">
        <v>2725</v>
      </c>
      <c r="D2502" s="124">
        <v>44657</v>
      </c>
      <c r="E2502" s="198">
        <f>VLOOKUP(A2502,'Membership Details'!C:J,8,FALSE)</f>
        <v>44657</v>
      </c>
      <c r="F2502" s="198" t="b">
        <f t="shared" si="39"/>
        <v>1</v>
      </c>
      <c r="G2502">
        <v>487</v>
      </c>
      <c r="H2502" s="119"/>
      <c r="I2502" s="119"/>
      <c r="J2502" s="119"/>
      <c r="K2502" s="119"/>
      <c r="L2502" s="53"/>
      <c r="M2502" s="127"/>
    </row>
    <row r="2503" spans="1:13">
      <c r="A2503" s="118">
        <v>3090</v>
      </c>
      <c r="B2503" s="53" t="s">
        <v>158</v>
      </c>
      <c r="C2503" s="83">
        <v>2726</v>
      </c>
      <c r="D2503" s="124">
        <v>44657</v>
      </c>
      <c r="E2503" s="198">
        <f>VLOOKUP(A2503,'Membership Details'!C:J,8,FALSE)</f>
        <v>39172</v>
      </c>
      <c r="F2503" s="198" t="b">
        <f t="shared" si="39"/>
        <v>1</v>
      </c>
      <c r="G2503">
        <v>670</v>
      </c>
      <c r="H2503" s="119"/>
      <c r="I2503" s="119"/>
      <c r="J2503" s="119"/>
      <c r="K2503" s="119"/>
      <c r="L2503" s="53"/>
      <c r="M2503" s="127"/>
    </row>
    <row r="2504" spans="1:13">
      <c r="A2504" s="118">
        <v>3091</v>
      </c>
      <c r="B2504" s="53" t="s">
        <v>158</v>
      </c>
      <c r="C2504" s="83">
        <v>2727</v>
      </c>
      <c r="D2504" s="124">
        <v>44657</v>
      </c>
      <c r="E2504" s="198">
        <f>VLOOKUP(A2504,'Membership Details'!C:J,8,FALSE)</f>
        <v>39172</v>
      </c>
      <c r="F2504" s="198" t="b">
        <f t="shared" si="39"/>
        <v>1</v>
      </c>
      <c r="G2504">
        <v>670</v>
      </c>
      <c r="H2504" s="119"/>
      <c r="I2504" s="119"/>
      <c r="J2504" s="119"/>
      <c r="K2504" s="119"/>
      <c r="L2504" s="53"/>
      <c r="M2504" s="127"/>
    </row>
    <row r="2505" spans="1:13">
      <c r="A2505" s="118">
        <v>4311</v>
      </c>
      <c r="B2505" s="53" t="s">
        <v>158</v>
      </c>
      <c r="C2505" s="83">
        <v>2728</v>
      </c>
      <c r="D2505" s="124">
        <v>44657</v>
      </c>
      <c r="E2505" s="198">
        <f>VLOOKUP(A2505,'Membership Details'!C:J,8,FALSE)</f>
        <v>44657</v>
      </c>
      <c r="F2505" s="198" t="b">
        <f t="shared" si="39"/>
        <v>1</v>
      </c>
      <c r="G2505">
        <v>487</v>
      </c>
      <c r="H2505" s="119"/>
      <c r="I2505" s="119"/>
      <c r="J2505" s="119"/>
      <c r="K2505" s="119"/>
      <c r="L2505" s="53"/>
      <c r="M2505" s="127"/>
    </row>
    <row r="2506" spans="1:13">
      <c r="A2506" s="118">
        <v>4408</v>
      </c>
      <c r="B2506" s="53" t="s">
        <v>158</v>
      </c>
      <c r="C2506" s="83">
        <v>2729</v>
      </c>
      <c r="D2506" s="124">
        <v>44657</v>
      </c>
      <c r="E2506" s="198">
        <f>VLOOKUP(A2506,'Membership Details'!C:J,8,FALSE)</f>
        <v>44657</v>
      </c>
      <c r="F2506" s="198" t="b">
        <f t="shared" si="39"/>
        <v>1</v>
      </c>
      <c r="G2506">
        <v>487</v>
      </c>
      <c r="H2506" s="119"/>
      <c r="I2506" s="119"/>
      <c r="J2506" s="119"/>
      <c r="K2506" s="119"/>
      <c r="L2506" s="53"/>
      <c r="M2506" s="127"/>
    </row>
    <row r="2507" spans="1:13">
      <c r="A2507" s="118">
        <v>4407</v>
      </c>
      <c r="B2507" s="53" t="s">
        <v>158</v>
      </c>
      <c r="C2507" s="83">
        <v>2730</v>
      </c>
      <c r="D2507" s="124">
        <v>44657</v>
      </c>
      <c r="E2507" s="198">
        <f>VLOOKUP(A2507,'Membership Details'!C:J,8,FALSE)</f>
        <v>44657</v>
      </c>
      <c r="F2507" s="198" t="b">
        <f t="shared" si="39"/>
        <v>1</v>
      </c>
      <c r="G2507">
        <v>487</v>
      </c>
      <c r="H2507" s="119"/>
      <c r="I2507" s="119"/>
      <c r="J2507" s="119"/>
      <c r="K2507" s="119"/>
      <c r="L2507" s="53"/>
      <c r="M2507" s="127"/>
    </row>
    <row r="2508" spans="1:13">
      <c r="A2508" s="118">
        <v>4409</v>
      </c>
      <c r="B2508" s="53" t="s">
        <v>158</v>
      </c>
      <c r="C2508" s="83">
        <v>2731</v>
      </c>
      <c r="D2508" s="124">
        <v>44657</v>
      </c>
      <c r="E2508" s="198">
        <f>VLOOKUP(A2508,'Membership Details'!C:J,8,FALSE)</f>
        <v>44657</v>
      </c>
      <c r="F2508" s="198" t="b">
        <f t="shared" si="39"/>
        <v>1</v>
      </c>
      <c r="G2508">
        <v>487</v>
      </c>
      <c r="H2508" s="119"/>
      <c r="I2508" s="119"/>
      <c r="J2508" s="119"/>
      <c r="K2508" s="119"/>
      <c r="L2508" s="53"/>
      <c r="M2508" s="127"/>
    </row>
    <row r="2509" spans="1:13">
      <c r="A2509" s="118">
        <v>4326</v>
      </c>
      <c r="B2509" s="53" t="s">
        <v>158</v>
      </c>
      <c r="C2509" s="83">
        <v>2732</v>
      </c>
      <c r="D2509" s="124">
        <v>44657</v>
      </c>
      <c r="E2509" s="198">
        <f>VLOOKUP(A2509,'Membership Details'!C:J,8,FALSE)</f>
        <v>44657</v>
      </c>
      <c r="F2509" s="198" t="b">
        <f t="shared" si="39"/>
        <v>1</v>
      </c>
      <c r="G2509">
        <v>487</v>
      </c>
      <c r="H2509" s="119"/>
      <c r="I2509" s="119"/>
      <c r="J2509" s="119"/>
      <c r="K2509" s="119"/>
      <c r="L2509" s="53"/>
      <c r="M2509" s="127"/>
    </row>
    <row r="2510" spans="1:13">
      <c r="A2510" s="118">
        <v>4336</v>
      </c>
      <c r="B2510" s="53" t="s">
        <v>158</v>
      </c>
      <c r="C2510" s="83">
        <v>2733</v>
      </c>
      <c r="D2510" s="124">
        <v>44657</v>
      </c>
      <c r="E2510" s="198">
        <f>VLOOKUP(A2510,'Membership Details'!C:J,8,FALSE)</f>
        <v>44657</v>
      </c>
      <c r="F2510" s="198" t="b">
        <f t="shared" si="39"/>
        <v>1</v>
      </c>
      <c r="G2510">
        <v>487</v>
      </c>
      <c r="H2510" s="119"/>
      <c r="I2510" s="119"/>
      <c r="J2510" s="119"/>
      <c r="K2510" s="119"/>
      <c r="L2510" s="53"/>
      <c r="M2510" s="127"/>
    </row>
    <row r="2511" spans="1:13">
      <c r="A2511" s="118">
        <v>4317</v>
      </c>
      <c r="B2511" s="53" t="s">
        <v>158</v>
      </c>
      <c r="C2511" s="83">
        <v>2734</v>
      </c>
      <c r="D2511" s="124">
        <v>44657</v>
      </c>
      <c r="E2511" s="198">
        <f>VLOOKUP(A2511,'Membership Details'!C:J,8,FALSE)</f>
        <v>44657</v>
      </c>
      <c r="F2511" s="198" t="b">
        <f t="shared" si="39"/>
        <v>1</v>
      </c>
      <c r="G2511">
        <v>487</v>
      </c>
      <c r="H2511" s="119"/>
      <c r="I2511" s="119"/>
      <c r="J2511" s="119"/>
      <c r="K2511" s="119"/>
      <c r="L2511" s="53"/>
      <c r="M2511" s="127"/>
    </row>
    <row r="2512" spans="1:13">
      <c r="A2512" s="118">
        <v>4455</v>
      </c>
      <c r="B2512" s="53" t="s">
        <v>158</v>
      </c>
      <c r="C2512" s="83">
        <v>2735</v>
      </c>
      <c r="D2512" s="124">
        <v>44657</v>
      </c>
      <c r="E2512" s="198">
        <f>VLOOKUP(A2512,'Membership Details'!C:J,8,FALSE)</f>
        <v>44657</v>
      </c>
      <c r="F2512" s="198" t="b">
        <f t="shared" si="39"/>
        <v>1</v>
      </c>
      <c r="G2512">
        <v>487</v>
      </c>
      <c r="H2512" s="119"/>
      <c r="I2512" s="119"/>
      <c r="J2512" s="119"/>
      <c r="K2512" s="119"/>
      <c r="L2512" s="53"/>
      <c r="M2512" s="127"/>
    </row>
    <row r="2513" spans="1:13">
      <c r="A2513" s="118">
        <v>4436</v>
      </c>
      <c r="B2513" s="53" t="s">
        <v>158</v>
      </c>
      <c r="C2513" s="83">
        <v>2736</v>
      </c>
      <c r="D2513" s="124">
        <v>44657</v>
      </c>
      <c r="E2513" s="198">
        <f>VLOOKUP(A2513,'Membership Details'!C:J,8,FALSE)</f>
        <v>44657</v>
      </c>
      <c r="F2513" s="198" t="b">
        <f t="shared" si="39"/>
        <v>1</v>
      </c>
      <c r="G2513">
        <v>487</v>
      </c>
      <c r="H2513" s="119"/>
      <c r="I2513" s="119"/>
      <c r="J2513" s="119"/>
      <c r="K2513" s="119"/>
      <c r="L2513" s="53"/>
      <c r="M2513" s="127"/>
    </row>
    <row r="2514" spans="1:13">
      <c r="A2514" s="118">
        <v>4385</v>
      </c>
      <c r="B2514" s="53" t="s">
        <v>158</v>
      </c>
      <c r="C2514" s="83">
        <v>2737</v>
      </c>
      <c r="D2514" s="124">
        <v>44657</v>
      </c>
      <c r="E2514" s="198">
        <f>VLOOKUP(A2514,'Membership Details'!C:J,8,FALSE)</f>
        <v>44657</v>
      </c>
      <c r="F2514" s="198" t="b">
        <f t="shared" si="39"/>
        <v>1</v>
      </c>
      <c r="G2514">
        <v>487</v>
      </c>
      <c r="H2514" s="119"/>
      <c r="I2514" s="119"/>
      <c r="J2514" s="119"/>
      <c r="K2514" s="119"/>
      <c r="L2514" s="53"/>
      <c r="M2514" s="127"/>
    </row>
    <row r="2515" spans="1:13">
      <c r="A2515" s="118">
        <v>4327</v>
      </c>
      <c r="B2515" s="53" t="s">
        <v>158</v>
      </c>
      <c r="C2515" s="83">
        <v>2738</v>
      </c>
      <c r="D2515" s="124">
        <v>44657</v>
      </c>
      <c r="E2515" s="198">
        <f>VLOOKUP(A2515,'Membership Details'!C:J,8,FALSE)</f>
        <v>44657</v>
      </c>
      <c r="F2515" s="198" t="b">
        <f t="shared" si="39"/>
        <v>1</v>
      </c>
      <c r="G2515">
        <v>487</v>
      </c>
      <c r="H2515" s="119"/>
      <c r="I2515" s="119"/>
      <c r="J2515" s="119"/>
      <c r="K2515" s="119"/>
      <c r="L2515" s="53"/>
      <c r="M2515" s="127"/>
    </row>
    <row r="2516" spans="1:13">
      <c r="A2516" s="118">
        <v>4325</v>
      </c>
      <c r="B2516" s="53" t="s">
        <v>158</v>
      </c>
      <c r="C2516" s="83">
        <v>2739</v>
      </c>
      <c r="D2516" s="124">
        <v>44657</v>
      </c>
      <c r="E2516" s="198">
        <f>VLOOKUP(A2516,'Membership Details'!C:J,8,FALSE)</f>
        <v>44657</v>
      </c>
      <c r="F2516" s="198" t="b">
        <f t="shared" si="39"/>
        <v>1</v>
      </c>
      <c r="G2516">
        <v>487</v>
      </c>
      <c r="H2516" s="119"/>
      <c r="I2516" s="119"/>
      <c r="J2516" s="119"/>
      <c r="K2516" s="119"/>
      <c r="L2516" s="53"/>
      <c r="M2516" s="127"/>
    </row>
    <row r="2517" spans="1:13">
      <c r="A2517" s="118">
        <v>2509</v>
      </c>
      <c r="B2517" s="53" t="s">
        <v>158</v>
      </c>
      <c r="C2517" s="83">
        <v>2740</v>
      </c>
      <c r="D2517" s="124">
        <v>44657</v>
      </c>
      <c r="E2517" s="198">
        <f>VLOOKUP(A2517,'Membership Details'!C:J,8,FALSE)</f>
        <v>39707</v>
      </c>
      <c r="F2517" s="198" t="b">
        <f t="shared" si="39"/>
        <v>1</v>
      </c>
      <c r="G2517">
        <v>520</v>
      </c>
      <c r="H2517" s="119"/>
      <c r="I2517" s="119"/>
      <c r="J2517" s="119"/>
      <c r="K2517" s="119"/>
      <c r="L2517" s="53"/>
      <c r="M2517" s="127"/>
    </row>
    <row r="2518" spans="1:13">
      <c r="A2518" s="118">
        <v>4362</v>
      </c>
      <c r="B2518" s="53" t="s">
        <v>158</v>
      </c>
      <c r="C2518" s="83">
        <v>2741</v>
      </c>
      <c r="D2518" s="124">
        <v>44657</v>
      </c>
      <c r="E2518" s="198">
        <f>VLOOKUP(A2518,'Membership Details'!C:J,8,FALSE)</f>
        <v>44657</v>
      </c>
      <c r="F2518" s="198" t="b">
        <f t="shared" si="39"/>
        <v>1</v>
      </c>
      <c r="G2518">
        <v>487</v>
      </c>
      <c r="H2518" s="119"/>
      <c r="I2518" s="119"/>
      <c r="J2518" s="119"/>
      <c r="K2518" s="119"/>
      <c r="L2518" s="53"/>
      <c r="M2518" s="127"/>
    </row>
    <row r="2519" spans="1:13">
      <c r="A2519" s="118">
        <v>4361</v>
      </c>
      <c r="B2519" s="53" t="s">
        <v>158</v>
      </c>
      <c r="C2519" s="83">
        <v>2742</v>
      </c>
      <c r="D2519" s="124">
        <v>44657</v>
      </c>
      <c r="E2519" s="198">
        <f>VLOOKUP(A2519,'Membership Details'!C:J,8,FALSE)</f>
        <v>44657</v>
      </c>
      <c r="F2519" s="198" t="b">
        <f t="shared" si="39"/>
        <v>1</v>
      </c>
      <c r="G2519">
        <v>487</v>
      </c>
      <c r="H2519" s="119"/>
      <c r="I2519" s="119"/>
      <c r="J2519" s="119"/>
      <c r="K2519" s="119"/>
      <c r="L2519" s="53"/>
      <c r="M2519" s="127"/>
    </row>
    <row r="2520" spans="1:13">
      <c r="A2520" s="118">
        <v>4363</v>
      </c>
      <c r="B2520" s="53" t="s">
        <v>158</v>
      </c>
      <c r="C2520" s="83">
        <v>2743</v>
      </c>
      <c r="D2520" s="124">
        <v>44657</v>
      </c>
      <c r="E2520" s="198">
        <f>VLOOKUP(A2520,'Membership Details'!C:J,8,FALSE)</f>
        <v>44657</v>
      </c>
      <c r="F2520" s="198" t="b">
        <f t="shared" si="39"/>
        <v>1</v>
      </c>
      <c r="G2520">
        <v>487</v>
      </c>
      <c r="H2520" s="119"/>
      <c r="I2520" s="119"/>
      <c r="J2520" s="119"/>
      <c r="K2520" s="119"/>
      <c r="L2520" s="53"/>
      <c r="M2520" s="127"/>
    </row>
    <row r="2521" spans="1:13">
      <c r="A2521" s="118">
        <v>4334</v>
      </c>
      <c r="B2521" s="53" t="s">
        <v>158</v>
      </c>
      <c r="C2521" s="83">
        <v>2744</v>
      </c>
      <c r="D2521" s="124">
        <v>44658</v>
      </c>
      <c r="E2521" s="198">
        <f>VLOOKUP(A2521,'Membership Details'!C:J,8,FALSE)</f>
        <v>44658</v>
      </c>
      <c r="F2521" s="198" t="b">
        <f t="shared" si="39"/>
        <v>1</v>
      </c>
      <c r="G2521">
        <v>487</v>
      </c>
      <c r="H2521" s="119"/>
      <c r="I2521" s="119"/>
      <c r="J2521" s="119"/>
      <c r="K2521" s="119"/>
      <c r="L2521" s="53"/>
      <c r="M2521" s="127"/>
    </row>
    <row r="2522" spans="1:13">
      <c r="A2522" s="118">
        <v>4314</v>
      </c>
      <c r="B2522" s="53" t="s">
        <v>158</v>
      </c>
      <c r="C2522" s="83">
        <v>2745</v>
      </c>
      <c r="D2522" s="124">
        <v>44658</v>
      </c>
      <c r="E2522" s="198">
        <f>VLOOKUP(A2522,'Membership Details'!C:J,8,FALSE)</f>
        <v>44658</v>
      </c>
      <c r="F2522" s="198" t="b">
        <f t="shared" si="39"/>
        <v>1</v>
      </c>
      <c r="G2522">
        <v>487</v>
      </c>
      <c r="H2522" s="119"/>
      <c r="I2522" s="119"/>
      <c r="J2522" s="119"/>
      <c r="K2522" s="119"/>
      <c r="L2522" s="53"/>
      <c r="M2522" s="127"/>
    </row>
    <row r="2523" spans="1:13">
      <c r="A2523" s="118">
        <v>4319</v>
      </c>
      <c r="B2523" s="53" t="s">
        <v>158</v>
      </c>
      <c r="C2523" s="83">
        <v>2746</v>
      </c>
      <c r="D2523" s="124">
        <v>44658</v>
      </c>
      <c r="E2523" s="198">
        <f>VLOOKUP(A2523,'Membership Details'!C:J,8,FALSE)</f>
        <v>44658</v>
      </c>
      <c r="F2523" s="198" t="b">
        <f t="shared" si="39"/>
        <v>1</v>
      </c>
      <c r="G2523">
        <v>487</v>
      </c>
      <c r="H2523" s="119"/>
      <c r="I2523" s="119"/>
      <c r="J2523" s="119"/>
      <c r="K2523" s="119"/>
      <c r="L2523" s="53"/>
      <c r="M2523" s="127"/>
    </row>
    <row r="2524" spans="1:13">
      <c r="A2524" s="118">
        <v>4318</v>
      </c>
      <c r="B2524" s="53" t="s">
        <v>158</v>
      </c>
      <c r="C2524" s="83">
        <v>2747</v>
      </c>
      <c r="D2524" s="124">
        <v>44658</v>
      </c>
      <c r="E2524" s="198">
        <f>VLOOKUP(A2524,'Membership Details'!C:J,8,FALSE)</f>
        <v>44658</v>
      </c>
      <c r="F2524" s="198" t="b">
        <f t="shared" si="39"/>
        <v>1</v>
      </c>
      <c r="G2524">
        <v>487</v>
      </c>
      <c r="H2524" s="119"/>
      <c r="I2524" s="119"/>
      <c r="J2524" s="119"/>
      <c r="K2524" s="119"/>
      <c r="L2524" s="53"/>
      <c r="M2524" s="127"/>
    </row>
    <row r="2525" spans="1:13">
      <c r="A2525" s="118">
        <v>4405</v>
      </c>
      <c r="B2525" s="53" t="s">
        <v>158</v>
      </c>
      <c r="C2525" s="83">
        <v>2748</v>
      </c>
      <c r="D2525" s="124">
        <v>44658</v>
      </c>
      <c r="E2525" s="198">
        <f>VLOOKUP(A2525,'Membership Details'!C:J,8,FALSE)</f>
        <v>44658</v>
      </c>
      <c r="F2525" s="198" t="b">
        <f t="shared" si="39"/>
        <v>1</v>
      </c>
      <c r="G2525">
        <v>487</v>
      </c>
      <c r="H2525" s="119"/>
      <c r="I2525" s="119"/>
      <c r="J2525" s="119"/>
      <c r="K2525" s="119"/>
      <c r="L2525" s="53"/>
      <c r="M2525" s="127"/>
    </row>
    <row r="2526" spans="1:13">
      <c r="A2526" s="118">
        <v>4358</v>
      </c>
      <c r="B2526" s="53" t="s">
        <v>158</v>
      </c>
      <c r="C2526" s="83">
        <v>2749</v>
      </c>
      <c r="D2526" s="124">
        <v>44659</v>
      </c>
      <c r="E2526" s="198">
        <f>VLOOKUP(A2526,'Membership Details'!C:J,8,FALSE)</f>
        <v>44659</v>
      </c>
      <c r="F2526" s="198" t="b">
        <f t="shared" si="39"/>
        <v>1</v>
      </c>
      <c r="G2526">
        <v>487</v>
      </c>
      <c r="H2526" s="119"/>
      <c r="I2526" s="119"/>
      <c r="J2526" s="119"/>
      <c r="K2526" s="119"/>
      <c r="L2526" s="53"/>
      <c r="M2526" s="127"/>
    </row>
    <row r="2527" spans="1:13">
      <c r="A2527" s="118">
        <v>4357</v>
      </c>
      <c r="B2527" s="53" t="s">
        <v>158</v>
      </c>
      <c r="C2527" s="83">
        <v>2750</v>
      </c>
      <c r="D2527" s="124">
        <v>44659</v>
      </c>
      <c r="E2527" s="198">
        <f>VLOOKUP(A2527,'Membership Details'!C:J,8,FALSE)</f>
        <v>44659</v>
      </c>
      <c r="F2527" s="198" t="b">
        <f t="shared" si="39"/>
        <v>1</v>
      </c>
      <c r="G2527">
        <v>487</v>
      </c>
      <c r="H2527" s="119"/>
      <c r="I2527" s="119"/>
      <c r="J2527" s="119"/>
      <c r="K2527" s="119"/>
      <c r="L2527" s="53"/>
      <c r="M2527" s="127"/>
    </row>
    <row r="2528" spans="1:13">
      <c r="A2528" s="118">
        <v>4422</v>
      </c>
      <c r="B2528" s="53" t="s">
        <v>158</v>
      </c>
      <c r="C2528" s="83">
        <v>2751</v>
      </c>
      <c r="D2528" s="124">
        <v>44659</v>
      </c>
      <c r="E2528" s="198">
        <f>VLOOKUP(A2528,'Membership Details'!C:J,8,FALSE)</f>
        <v>44659</v>
      </c>
      <c r="F2528" s="198" t="b">
        <f t="shared" si="39"/>
        <v>1</v>
      </c>
      <c r="G2528">
        <v>487</v>
      </c>
      <c r="H2528" s="119"/>
      <c r="I2528" s="119"/>
      <c r="J2528" s="119"/>
      <c r="K2528" s="119"/>
      <c r="L2528" s="53"/>
      <c r="M2528" s="127"/>
    </row>
    <row r="2529" spans="1:13">
      <c r="A2529" s="118">
        <v>2984</v>
      </c>
      <c r="B2529" s="53" t="s">
        <v>158</v>
      </c>
      <c r="C2529" s="83">
        <v>2752</v>
      </c>
      <c r="D2529" s="124">
        <v>44659</v>
      </c>
      <c r="E2529" s="198">
        <f>VLOOKUP(A2529,'Membership Details'!C:J,8,FALSE)</f>
        <v>37315</v>
      </c>
      <c r="F2529" s="198" t="b">
        <f t="shared" si="39"/>
        <v>1</v>
      </c>
      <c r="G2529">
        <v>731</v>
      </c>
      <c r="H2529" s="119"/>
      <c r="I2529" s="119"/>
      <c r="J2529" s="119"/>
      <c r="K2529" s="119"/>
      <c r="L2529" s="53"/>
      <c r="M2529" s="127"/>
    </row>
    <row r="2530" spans="1:13">
      <c r="A2530" s="118">
        <v>4353</v>
      </c>
      <c r="B2530" s="53" t="s">
        <v>158</v>
      </c>
      <c r="C2530" s="83">
        <v>2753</v>
      </c>
      <c r="D2530" s="124">
        <v>44659</v>
      </c>
      <c r="E2530" s="198">
        <f>VLOOKUP(A2530,'Membership Details'!C:J,8,FALSE)</f>
        <v>44659</v>
      </c>
      <c r="F2530" s="198" t="b">
        <f t="shared" si="39"/>
        <v>1</v>
      </c>
      <c r="G2530">
        <v>487</v>
      </c>
      <c r="H2530" s="119"/>
      <c r="I2530" s="119"/>
      <c r="J2530" s="119"/>
      <c r="K2530" s="119"/>
      <c r="L2530" s="53"/>
      <c r="M2530" s="127"/>
    </row>
    <row r="2531" spans="1:13">
      <c r="A2531" s="118">
        <v>4365</v>
      </c>
      <c r="B2531" s="53" t="s">
        <v>158</v>
      </c>
      <c r="C2531" s="83">
        <v>2754</v>
      </c>
      <c r="D2531" s="124">
        <v>44660</v>
      </c>
      <c r="E2531" s="198">
        <f>VLOOKUP(A2531,'Membership Details'!C:J,8,FALSE)</f>
        <v>44660</v>
      </c>
      <c r="F2531" s="198" t="b">
        <f t="shared" si="39"/>
        <v>1</v>
      </c>
      <c r="G2531">
        <v>487</v>
      </c>
      <c r="H2531" s="119"/>
      <c r="I2531" s="119"/>
      <c r="J2531" s="119"/>
      <c r="K2531" s="119"/>
      <c r="L2531" s="53"/>
      <c r="M2531" s="127"/>
    </row>
    <row r="2532" spans="1:13">
      <c r="A2532" s="118">
        <v>4359</v>
      </c>
      <c r="B2532" s="53" t="s">
        <v>158</v>
      </c>
      <c r="C2532" s="83">
        <v>2755</v>
      </c>
      <c r="D2532" s="124">
        <v>44660</v>
      </c>
      <c r="E2532" s="198">
        <f>VLOOKUP(A2532,'Membership Details'!C:J,8,FALSE)</f>
        <v>44660</v>
      </c>
      <c r="F2532" s="198" t="b">
        <f t="shared" si="39"/>
        <v>1</v>
      </c>
      <c r="G2532">
        <v>500</v>
      </c>
      <c r="H2532" s="119"/>
      <c r="I2532" s="119"/>
      <c r="J2532" s="119"/>
      <c r="K2532" s="119"/>
      <c r="L2532" s="53"/>
      <c r="M2532" s="127"/>
    </row>
    <row r="2533" spans="1:13">
      <c r="A2533" s="118">
        <v>3335</v>
      </c>
      <c r="B2533" s="53" t="s">
        <v>158</v>
      </c>
      <c r="C2533" s="83">
        <v>2756</v>
      </c>
      <c r="D2533" s="124">
        <v>44660</v>
      </c>
      <c r="E2533" s="198">
        <f>VLOOKUP(A2533,'Membership Details'!C:J,8,FALSE)</f>
        <v>44660</v>
      </c>
      <c r="F2533" s="198" t="b">
        <f t="shared" si="39"/>
        <v>1</v>
      </c>
      <c r="G2533">
        <v>670</v>
      </c>
      <c r="H2533" s="119"/>
      <c r="I2533" s="119"/>
      <c r="J2533" s="119"/>
      <c r="K2533" s="119"/>
      <c r="L2533" s="53"/>
      <c r="M2533" s="127"/>
    </row>
    <row r="2534" spans="1:13">
      <c r="A2534" s="118">
        <v>861</v>
      </c>
      <c r="B2534" s="53" t="s">
        <v>158</v>
      </c>
      <c r="C2534" s="83">
        <v>2757</v>
      </c>
      <c r="D2534" s="124">
        <v>44660</v>
      </c>
      <c r="E2534" s="198">
        <f>VLOOKUP(A2534,'Membership Details'!C:J,8,FALSE)</f>
        <v>39707</v>
      </c>
      <c r="F2534" s="198" t="b">
        <f t="shared" si="39"/>
        <v>1</v>
      </c>
      <c r="G2534">
        <v>1191</v>
      </c>
      <c r="H2534" s="119"/>
      <c r="I2534" s="119"/>
      <c r="J2534" s="119"/>
      <c r="K2534" s="119"/>
      <c r="L2534" s="53"/>
      <c r="M2534" s="127"/>
    </row>
    <row r="2535" spans="1:13">
      <c r="A2535" s="118">
        <v>4386</v>
      </c>
      <c r="B2535" s="53" t="s">
        <v>158</v>
      </c>
      <c r="C2535" s="83">
        <v>2758</v>
      </c>
      <c r="D2535" s="124">
        <v>44663</v>
      </c>
      <c r="E2535" s="198">
        <f>VLOOKUP(A2535,'Membership Details'!C:J,8,FALSE)</f>
        <v>44663</v>
      </c>
      <c r="F2535" s="198" t="b">
        <f t="shared" si="39"/>
        <v>1</v>
      </c>
      <c r="G2535">
        <v>486</v>
      </c>
      <c r="H2535" s="119"/>
      <c r="I2535" s="119"/>
      <c r="J2535" s="119"/>
      <c r="K2535" s="119"/>
      <c r="L2535" s="53"/>
      <c r="M2535" s="127"/>
    </row>
    <row r="2536" spans="1:13">
      <c r="A2536" s="118">
        <v>3169</v>
      </c>
      <c r="B2536" s="53" t="s">
        <v>158</v>
      </c>
      <c r="C2536" s="83">
        <v>2759</v>
      </c>
      <c r="D2536" s="124">
        <v>44664</v>
      </c>
      <c r="E2536" s="198">
        <f>VLOOKUP(A2536,'Membership Details'!C:J,8,FALSE)</f>
        <v>40896</v>
      </c>
      <c r="F2536" s="198" t="b">
        <f t="shared" si="39"/>
        <v>1</v>
      </c>
      <c r="G2536">
        <v>547</v>
      </c>
      <c r="H2536" s="119"/>
      <c r="I2536" s="119"/>
      <c r="J2536" s="119"/>
      <c r="K2536" s="119"/>
      <c r="L2536" s="53"/>
      <c r="M2536" s="127"/>
    </row>
    <row r="2537" spans="1:13">
      <c r="A2537" s="118">
        <v>4371</v>
      </c>
      <c r="B2537" s="53" t="s">
        <v>158</v>
      </c>
      <c r="C2537" s="83">
        <v>2760</v>
      </c>
      <c r="D2537" s="124">
        <v>44664</v>
      </c>
      <c r="E2537" s="198">
        <f>VLOOKUP(A2537,'Membership Details'!C:J,8,FALSE)</f>
        <v>44664</v>
      </c>
      <c r="F2537" s="198" t="b">
        <f t="shared" si="39"/>
        <v>1</v>
      </c>
      <c r="G2537">
        <v>486</v>
      </c>
      <c r="H2537" s="119"/>
      <c r="I2537" s="119"/>
      <c r="J2537" s="119"/>
      <c r="K2537" s="119"/>
      <c r="L2537" s="53"/>
      <c r="M2537" s="127"/>
    </row>
    <row r="2538" spans="1:13">
      <c r="A2538" s="118">
        <v>4367</v>
      </c>
      <c r="B2538" s="53" t="s">
        <v>158</v>
      </c>
      <c r="C2538" s="83">
        <v>2761</v>
      </c>
      <c r="D2538" s="124">
        <v>44664</v>
      </c>
      <c r="E2538" s="198">
        <f>VLOOKUP(A2538,'Membership Details'!C:J,8,FALSE)</f>
        <v>44664</v>
      </c>
      <c r="F2538" s="198" t="b">
        <f t="shared" si="39"/>
        <v>1</v>
      </c>
      <c r="G2538">
        <v>486</v>
      </c>
      <c r="H2538" s="119"/>
      <c r="I2538" s="119"/>
      <c r="J2538" s="119"/>
      <c r="K2538" s="119"/>
      <c r="L2538" s="53"/>
      <c r="M2538" s="127"/>
    </row>
    <row r="2539" spans="1:13">
      <c r="A2539" s="118">
        <v>4306</v>
      </c>
      <c r="B2539" s="53" t="s">
        <v>158</v>
      </c>
      <c r="C2539" s="83">
        <v>2762</v>
      </c>
      <c r="D2539" s="124">
        <v>44666</v>
      </c>
      <c r="E2539" s="198">
        <f>VLOOKUP(A2539,'Membership Details'!C:J,8,FALSE)</f>
        <v>44666</v>
      </c>
      <c r="F2539" s="198" t="b">
        <f t="shared" si="39"/>
        <v>1</v>
      </c>
      <c r="G2539">
        <v>486</v>
      </c>
      <c r="H2539" s="119"/>
      <c r="I2539" s="119"/>
      <c r="J2539" s="119"/>
      <c r="K2539" s="119"/>
      <c r="L2539" s="53"/>
      <c r="M2539" s="127"/>
    </row>
    <row r="2540" spans="1:13">
      <c r="A2540" s="118">
        <v>4458</v>
      </c>
      <c r="B2540" s="53" t="s">
        <v>158</v>
      </c>
      <c r="C2540" s="83">
        <v>2763</v>
      </c>
      <c r="D2540" s="124">
        <v>44669</v>
      </c>
      <c r="E2540" s="198">
        <f>VLOOKUP(A2540,'Membership Details'!C:J,8,FALSE)</f>
        <v>44669</v>
      </c>
      <c r="F2540" s="198" t="b">
        <f t="shared" si="39"/>
        <v>1</v>
      </c>
      <c r="G2540">
        <v>519</v>
      </c>
      <c r="H2540" s="119"/>
      <c r="I2540" s="119"/>
      <c r="J2540" s="119"/>
      <c r="K2540" s="119"/>
      <c r="L2540" s="53"/>
      <c r="M2540" s="127"/>
    </row>
    <row r="2541" spans="1:13">
      <c r="A2541" s="118">
        <v>4457</v>
      </c>
      <c r="B2541" s="53" t="s">
        <v>158</v>
      </c>
      <c r="C2541" s="83">
        <v>2764</v>
      </c>
      <c r="D2541" s="124">
        <v>44669</v>
      </c>
      <c r="E2541" s="198">
        <f>VLOOKUP(A2541,'Membership Details'!C:J,8,FALSE)</f>
        <v>44669</v>
      </c>
      <c r="F2541" s="198" t="b">
        <f t="shared" si="39"/>
        <v>1</v>
      </c>
      <c r="G2541">
        <v>486</v>
      </c>
      <c r="H2541" s="119"/>
      <c r="I2541" s="119"/>
      <c r="J2541" s="119"/>
      <c r="K2541" s="119"/>
      <c r="L2541" s="53"/>
      <c r="M2541" s="127"/>
    </row>
    <row r="2542" spans="1:13">
      <c r="A2542" s="118">
        <v>4324</v>
      </c>
      <c r="B2542" s="53" t="s">
        <v>158</v>
      </c>
      <c r="C2542" s="83">
        <v>2765</v>
      </c>
      <c r="D2542" s="124">
        <v>44670</v>
      </c>
      <c r="E2542" s="198">
        <f>VLOOKUP(A2542,'Membership Details'!C:J,8,FALSE)</f>
        <v>44670</v>
      </c>
      <c r="F2542" s="198" t="b">
        <f t="shared" si="39"/>
        <v>1</v>
      </c>
      <c r="G2542">
        <v>486</v>
      </c>
      <c r="H2542" s="119"/>
      <c r="I2542" s="119"/>
      <c r="J2542" s="119"/>
      <c r="K2542" s="119"/>
      <c r="L2542" s="53"/>
      <c r="M2542" s="127"/>
    </row>
    <row r="2543" spans="1:13">
      <c r="A2543" s="118">
        <v>4443</v>
      </c>
      <c r="B2543" s="53" t="s">
        <v>158</v>
      </c>
      <c r="C2543" s="83">
        <v>2766</v>
      </c>
      <c r="D2543" s="124">
        <v>44670</v>
      </c>
      <c r="E2543" s="198">
        <f>VLOOKUP(A2543,'Membership Details'!C:J,8,FALSE)</f>
        <v>44670</v>
      </c>
      <c r="F2543" s="198" t="b">
        <f t="shared" si="39"/>
        <v>1</v>
      </c>
      <c r="G2543">
        <v>486</v>
      </c>
      <c r="H2543" s="119"/>
      <c r="I2543" s="119"/>
      <c r="J2543" s="119"/>
      <c r="K2543" s="119"/>
      <c r="L2543" s="53"/>
      <c r="M2543" s="127"/>
    </row>
    <row r="2544" spans="1:13">
      <c r="A2544" s="118">
        <v>4444</v>
      </c>
      <c r="B2544" s="53" t="s">
        <v>158</v>
      </c>
      <c r="C2544" s="83">
        <v>2767</v>
      </c>
      <c r="D2544" s="124">
        <v>44670</v>
      </c>
      <c r="E2544" s="198">
        <f>VLOOKUP(A2544,'Membership Details'!C:J,8,FALSE)</f>
        <v>44670</v>
      </c>
      <c r="F2544" s="198" t="b">
        <f t="shared" si="39"/>
        <v>1</v>
      </c>
      <c r="G2544">
        <v>486</v>
      </c>
      <c r="H2544" s="119"/>
      <c r="I2544" s="119"/>
      <c r="J2544" s="119"/>
      <c r="K2544" s="119"/>
      <c r="L2544" s="53"/>
      <c r="M2544" s="127"/>
    </row>
    <row r="2545" spans="1:13">
      <c r="A2545" s="118">
        <v>4456</v>
      </c>
      <c r="B2545" s="53" t="s">
        <v>158</v>
      </c>
      <c r="C2545" s="83">
        <v>2768</v>
      </c>
      <c r="D2545" s="124">
        <v>44671</v>
      </c>
      <c r="E2545" s="198">
        <f>VLOOKUP(A2545,'Membership Details'!C:J,8,FALSE)</f>
        <v>44671</v>
      </c>
      <c r="F2545" s="198" t="b">
        <f t="shared" si="39"/>
        <v>1</v>
      </c>
      <c r="G2545">
        <v>486</v>
      </c>
      <c r="H2545" s="119"/>
      <c r="I2545" s="119"/>
      <c r="J2545" s="119"/>
      <c r="K2545" s="119"/>
      <c r="L2545" s="53"/>
      <c r="M2545" s="127"/>
    </row>
    <row r="2546" spans="1:13">
      <c r="A2546" s="118">
        <v>4432</v>
      </c>
      <c r="B2546" s="53" t="s">
        <v>158</v>
      </c>
      <c r="C2546" s="83">
        <v>2769</v>
      </c>
      <c r="D2546" s="124">
        <v>44671</v>
      </c>
      <c r="E2546" s="198">
        <f>VLOOKUP(A2546,'Membership Details'!C:J,8,FALSE)</f>
        <v>44671</v>
      </c>
      <c r="F2546" s="198" t="b">
        <f t="shared" si="39"/>
        <v>1</v>
      </c>
      <c r="G2546">
        <v>486</v>
      </c>
      <c r="H2546" s="119"/>
      <c r="I2546" s="119"/>
      <c r="J2546" s="119"/>
      <c r="K2546" s="119"/>
      <c r="L2546" s="53"/>
      <c r="M2546" s="127"/>
    </row>
    <row r="2547" spans="1:13">
      <c r="A2547" s="118">
        <v>4368</v>
      </c>
      <c r="B2547" s="53" t="s">
        <v>158</v>
      </c>
      <c r="C2547" s="83">
        <v>2770</v>
      </c>
      <c r="D2547" s="124">
        <v>44671</v>
      </c>
      <c r="E2547" s="198">
        <f>VLOOKUP(A2547,'Membership Details'!C:J,8,FALSE)</f>
        <v>44671</v>
      </c>
      <c r="F2547" s="198" t="b">
        <f t="shared" si="39"/>
        <v>1</v>
      </c>
      <c r="G2547">
        <v>486</v>
      </c>
      <c r="H2547" s="119"/>
      <c r="I2547" s="119"/>
      <c r="J2547" s="119"/>
      <c r="K2547" s="119"/>
      <c r="L2547" s="53"/>
      <c r="M2547" s="127"/>
    </row>
    <row r="2548" spans="1:13">
      <c r="A2548" s="118">
        <v>4460</v>
      </c>
      <c r="B2548" s="53" t="s">
        <v>158</v>
      </c>
      <c r="C2548" s="83">
        <v>2771</v>
      </c>
      <c r="D2548" s="124">
        <v>44671</v>
      </c>
      <c r="E2548" s="198">
        <f>VLOOKUP(A2548,'Membership Details'!C:J,8,FALSE)</f>
        <v>39707</v>
      </c>
      <c r="F2548" s="198" t="b">
        <f t="shared" si="39"/>
        <v>1</v>
      </c>
      <c r="G2548">
        <v>5772</v>
      </c>
      <c r="H2548" s="119"/>
      <c r="I2548" s="119"/>
      <c r="J2548" s="119"/>
      <c r="K2548" s="119"/>
      <c r="L2548" s="53"/>
      <c r="M2548" s="127"/>
    </row>
    <row r="2549" spans="1:13">
      <c r="A2549" s="118">
        <v>4414</v>
      </c>
      <c r="B2549" s="53" t="s">
        <v>158</v>
      </c>
      <c r="C2549" s="83">
        <v>2772</v>
      </c>
      <c r="D2549" s="124">
        <v>44672</v>
      </c>
      <c r="E2549" s="198">
        <f>VLOOKUP(A2549,'Membership Details'!C:J,8,FALSE)</f>
        <v>44672</v>
      </c>
      <c r="F2549" s="198" t="b">
        <f t="shared" si="39"/>
        <v>1</v>
      </c>
      <c r="G2549">
        <v>459</v>
      </c>
      <c r="H2549" s="119"/>
      <c r="I2549" s="119"/>
      <c r="J2549" s="119"/>
      <c r="K2549" s="119"/>
      <c r="L2549" s="53"/>
      <c r="M2549" s="127"/>
    </row>
    <row r="2550" spans="1:13">
      <c r="A2550" s="118">
        <v>4426</v>
      </c>
      <c r="B2550" s="53" t="s">
        <v>158</v>
      </c>
      <c r="C2550" s="83">
        <v>2773</v>
      </c>
      <c r="D2550" s="126">
        <v>44673</v>
      </c>
      <c r="E2550" s="198">
        <f>VLOOKUP(A2550,'Membership Details'!C:J,8,FALSE)</f>
        <v>44673</v>
      </c>
      <c r="F2550" s="198" t="b">
        <f t="shared" si="39"/>
        <v>1</v>
      </c>
      <c r="G2550">
        <v>486</v>
      </c>
      <c r="H2550" s="119"/>
      <c r="I2550" s="119"/>
      <c r="J2550" s="119"/>
      <c r="K2550" s="119"/>
      <c r="L2550" s="53"/>
      <c r="M2550" s="127"/>
    </row>
    <row r="2551" spans="1:13">
      <c r="A2551" s="118">
        <v>3001</v>
      </c>
      <c r="B2551" s="53" t="s">
        <v>158</v>
      </c>
      <c r="C2551" s="83">
        <v>2774</v>
      </c>
      <c r="D2551" s="124">
        <v>44680</v>
      </c>
      <c r="E2551" s="198">
        <f>VLOOKUP(A2551,'Membership Details'!C:J,8,FALSE)</f>
        <v>38075</v>
      </c>
      <c r="F2551" s="198" t="b">
        <f t="shared" si="39"/>
        <v>1</v>
      </c>
      <c r="G2551">
        <v>2186</v>
      </c>
      <c r="H2551" s="119"/>
      <c r="I2551" s="119"/>
      <c r="J2551" s="119"/>
      <c r="K2551" s="119"/>
      <c r="L2551" s="53"/>
      <c r="M2551" s="127"/>
    </row>
    <row r="2552" spans="1:13">
      <c r="A2552" s="118">
        <v>3154</v>
      </c>
      <c r="B2552" s="53" t="s">
        <v>158</v>
      </c>
      <c r="C2552" s="83">
        <v>2775</v>
      </c>
      <c r="D2552" s="124">
        <v>44591</v>
      </c>
      <c r="E2552" s="198">
        <f>VLOOKUP(A2552,'Membership Details'!C:J,8,FALSE)</f>
        <v>40896</v>
      </c>
      <c r="F2552" s="198" t="b">
        <f t="shared" si="39"/>
        <v>1</v>
      </c>
      <c r="G2552">
        <v>10707</v>
      </c>
      <c r="H2552" s="119"/>
      <c r="I2552" s="119"/>
      <c r="J2552" s="119"/>
      <c r="K2552" s="119"/>
      <c r="L2552" s="53"/>
      <c r="M2552" s="127"/>
    </row>
    <row r="2553" spans="1:13">
      <c r="A2553" s="118">
        <v>3337</v>
      </c>
      <c r="B2553" s="53" t="s">
        <v>158</v>
      </c>
      <c r="C2553" s="83">
        <v>2776</v>
      </c>
      <c r="D2553" s="124">
        <v>44676</v>
      </c>
      <c r="E2553" s="198">
        <f>VLOOKUP(A2553,'Membership Details'!C:J,8,FALSE)</f>
        <v>42469</v>
      </c>
      <c r="F2553" s="198" t="b">
        <f t="shared" si="39"/>
        <v>1</v>
      </c>
      <c r="G2553">
        <v>492</v>
      </c>
      <c r="H2553" s="119"/>
      <c r="I2553" s="119"/>
      <c r="J2553" s="119"/>
      <c r="K2553" s="119"/>
      <c r="L2553" s="53"/>
      <c r="M2553" s="127"/>
    </row>
    <row r="2554" spans="1:13">
      <c r="A2554" s="118">
        <v>4412</v>
      </c>
      <c r="B2554" s="53" t="s">
        <v>158</v>
      </c>
      <c r="C2554" s="83">
        <v>2777</v>
      </c>
      <c r="D2554" s="124">
        <v>44676</v>
      </c>
      <c r="E2554" s="198">
        <f>VLOOKUP(A2554,'Membership Details'!C:J,8,FALSE)</f>
        <v>44676</v>
      </c>
      <c r="F2554" s="198" t="b">
        <f t="shared" si="39"/>
        <v>1</v>
      </c>
      <c r="G2554">
        <v>486</v>
      </c>
      <c r="H2554" s="119"/>
      <c r="I2554" s="119"/>
      <c r="J2554" s="119"/>
      <c r="K2554" s="119"/>
      <c r="L2554" s="53"/>
      <c r="M2554" s="127"/>
    </row>
    <row r="2555" spans="1:13">
      <c r="A2555" s="118">
        <v>4415</v>
      </c>
      <c r="B2555" s="53" t="s">
        <v>158</v>
      </c>
      <c r="C2555" s="83">
        <v>2778</v>
      </c>
      <c r="D2555" s="124">
        <v>44678</v>
      </c>
      <c r="E2555" s="198">
        <f>VLOOKUP(A2555,'Membership Details'!C:J,8,FALSE)</f>
        <v>44678</v>
      </c>
      <c r="F2555" s="198" t="b">
        <f t="shared" si="39"/>
        <v>1</v>
      </c>
      <c r="G2555">
        <v>486</v>
      </c>
      <c r="H2555" s="119"/>
      <c r="I2555" s="119"/>
      <c r="J2555" s="119"/>
      <c r="K2555" s="119"/>
      <c r="L2555" s="53"/>
      <c r="M2555" s="127"/>
    </row>
    <row r="2556" spans="1:13">
      <c r="A2556" s="118">
        <v>4330</v>
      </c>
      <c r="B2556" s="53" t="s">
        <v>158</v>
      </c>
      <c r="C2556" s="83">
        <v>2779</v>
      </c>
      <c r="D2556" s="124">
        <v>44680</v>
      </c>
      <c r="E2556" s="198">
        <f>VLOOKUP(A2556,'Membership Details'!C:J,8,FALSE)</f>
        <v>44680</v>
      </c>
      <c r="F2556" s="198" t="b">
        <f t="shared" si="39"/>
        <v>1</v>
      </c>
      <c r="G2556">
        <v>486</v>
      </c>
      <c r="H2556" s="119"/>
      <c r="I2556" s="119"/>
      <c r="J2556" s="119"/>
      <c r="K2556" s="119"/>
      <c r="L2556" s="53"/>
      <c r="M2556" s="127"/>
    </row>
    <row r="2557" spans="1:13">
      <c r="A2557" s="118">
        <v>4331</v>
      </c>
      <c r="B2557" s="53" t="s">
        <v>158</v>
      </c>
      <c r="C2557" s="83">
        <v>2780</v>
      </c>
      <c r="D2557" s="124">
        <v>44680</v>
      </c>
      <c r="E2557" s="198">
        <f>VLOOKUP(A2557,'Membership Details'!C:J,8,FALSE)</f>
        <v>44680</v>
      </c>
      <c r="F2557" s="198" t="b">
        <f t="shared" si="39"/>
        <v>1</v>
      </c>
      <c r="G2557">
        <v>486</v>
      </c>
      <c r="H2557" s="119"/>
      <c r="I2557" s="119"/>
      <c r="J2557" s="119"/>
      <c r="K2557" s="119"/>
      <c r="L2557" s="53"/>
      <c r="M2557" s="127"/>
    </row>
    <row r="2558" spans="1:13">
      <c r="A2558" s="118">
        <v>4373</v>
      </c>
      <c r="B2558" s="53" t="s">
        <v>158</v>
      </c>
      <c r="C2558" s="83">
        <v>2781</v>
      </c>
      <c r="D2558" s="124">
        <v>44683</v>
      </c>
      <c r="E2558" s="198">
        <f>VLOOKUP(A2558,'Membership Details'!C:J,8,FALSE)</f>
        <v>44683</v>
      </c>
      <c r="F2558" s="198" t="b">
        <f t="shared" si="39"/>
        <v>1</v>
      </c>
      <c r="G2558">
        <v>486</v>
      </c>
      <c r="H2558" s="119"/>
      <c r="I2558" s="119"/>
      <c r="J2558" s="119"/>
      <c r="K2558" s="119"/>
      <c r="L2558" s="53"/>
      <c r="M2558" s="127"/>
    </row>
    <row r="2559" spans="1:13">
      <c r="A2559" s="118">
        <v>3374</v>
      </c>
      <c r="B2559" s="53" t="s">
        <v>158</v>
      </c>
      <c r="C2559" s="83">
        <v>2782</v>
      </c>
      <c r="D2559" s="124">
        <v>44685</v>
      </c>
      <c r="E2559" s="198">
        <f>VLOOKUP(A2559,'Membership Details'!C:J,8,FALSE)</f>
        <v>42559</v>
      </c>
      <c r="F2559" s="198" t="b">
        <f t="shared" si="39"/>
        <v>1</v>
      </c>
      <c r="G2559">
        <v>676</v>
      </c>
      <c r="H2559" s="119"/>
      <c r="I2559" s="119"/>
      <c r="J2559" s="119"/>
      <c r="K2559" s="119"/>
      <c r="L2559" s="53"/>
      <c r="M2559" s="127"/>
    </row>
    <row r="2560" spans="1:13">
      <c r="A2560" s="118">
        <v>4406</v>
      </c>
      <c r="B2560" s="53" t="s">
        <v>158</v>
      </c>
      <c r="C2560" s="83">
        <v>2783</v>
      </c>
      <c r="D2560" s="124">
        <v>44687</v>
      </c>
      <c r="E2560" s="198">
        <f>VLOOKUP(A2560,'Membership Details'!C:J,8,FALSE)</f>
        <v>44686</v>
      </c>
      <c r="F2560" s="198" t="b">
        <f t="shared" si="39"/>
        <v>1</v>
      </c>
      <c r="G2560">
        <v>486</v>
      </c>
      <c r="H2560" s="119"/>
      <c r="I2560" s="119"/>
      <c r="J2560" s="119"/>
      <c r="K2560" s="119"/>
      <c r="L2560" s="53"/>
      <c r="M2560" s="127"/>
    </row>
    <row r="2561" spans="1:13">
      <c r="A2561" s="118">
        <v>4307</v>
      </c>
      <c r="B2561" s="53" t="s">
        <v>158</v>
      </c>
      <c r="C2561" s="83">
        <v>2784</v>
      </c>
      <c r="D2561" s="124">
        <v>44686</v>
      </c>
      <c r="E2561" s="198">
        <f>VLOOKUP(A2561,'Membership Details'!C:J,8,FALSE)</f>
        <v>44686</v>
      </c>
      <c r="F2561" s="198" t="b">
        <f t="shared" si="39"/>
        <v>1</v>
      </c>
      <c r="G2561">
        <v>486</v>
      </c>
      <c r="H2561" s="119"/>
      <c r="I2561" s="119"/>
      <c r="J2561" s="119"/>
      <c r="K2561" s="119"/>
      <c r="L2561" s="53"/>
      <c r="M2561" s="127"/>
    </row>
    <row r="2562" spans="1:13">
      <c r="A2562" s="118">
        <v>4309</v>
      </c>
      <c r="B2562" s="53" t="s">
        <v>158</v>
      </c>
      <c r="C2562" s="83">
        <v>2785</v>
      </c>
      <c r="D2562" s="124">
        <v>44686</v>
      </c>
      <c r="E2562" s="198">
        <f>VLOOKUP(A2562,'Membership Details'!C:J,8,FALSE)</f>
        <v>44686</v>
      </c>
      <c r="F2562" s="198" t="b">
        <f t="shared" si="39"/>
        <v>1</v>
      </c>
      <c r="G2562">
        <v>519</v>
      </c>
      <c r="H2562" s="119"/>
      <c r="I2562" s="119"/>
      <c r="J2562" s="119"/>
      <c r="K2562" s="119"/>
      <c r="L2562" s="53"/>
      <c r="M2562" s="127"/>
    </row>
    <row r="2563" spans="1:13">
      <c r="A2563" s="118">
        <v>4310</v>
      </c>
      <c r="B2563" s="53" t="s">
        <v>158</v>
      </c>
      <c r="C2563" s="83">
        <v>2786</v>
      </c>
      <c r="D2563" s="124">
        <v>44686</v>
      </c>
      <c r="E2563" s="198">
        <f>VLOOKUP(A2563,'Membership Details'!C:J,8,FALSE)</f>
        <v>44686</v>
      </c>
      <c r="F2563" s="198" t="b">
        <f t="shared" ref="F2563:F2626" si="40">D2563&gt;=E2563</f>
        <v>1</v>
      </c>
      <c r="G2563">
        <v>486</v>
      </c>
      <c r="H2563" s="119"/>
      <c r="I2563" s="119"/>
      <c r="J2563" s="119"/>
      <c r="K2563" s="119"/>
      <c r="L2563" s="53"/>
      <c r="M2563" s="127"/>
    </row>
    <row r="2564" spans="1:13">
      <c r="A2564" s="118">
        <v>4252</v>
      </c>
      <c r="B2564" s="53" t="s">
        <v>158</v>
      </c>
      <c r="C2564" s="83">
        <v>2787</v>
      </c>
      <c r="D2564" s="124">
        <v>44686</v>
      </c>
      <c r="E2564" s="198">
        <f>VLOOKUP(A2564,'Membership Details'!C:J,8,FALSE)</f>
        <v>39707</v>
      </c>
      <c r="F2564" s="198" t="b">
        <f t="shared" si="40"/>
        <v>1</v>
      </c>
      <c r="G2564">
        <v>1673</v>
      </c>
      <c r="H2564" s="119"/>
      <c r="I2564" s="119"/>
      <c r="J2564" s="119"/>
      <c r="K2564" s="119"/>
      <c r="L2564" s="53"/>
      <c r="M2564" s="127"/>
    </row>
    <row r="2565" spans="1:13">
      <c r="A2565" s="118">
        <v>3160</v>
      </c>
      <c r="B2565" s="53" t="s">
        <v>158</v>
      </c>
      <c r="C2565" s="83">
        <v>2788</v>
      </c>
      <c r="D2565" s="124">
        <v>44686</v>
      </c>
      <c r="E2565" s="198">
        <f>VLOOKUP(A2565,'Membership Details'!C:J,8,FALSE)</f>
        <v>40896</v>
      </c>
      <c r="F2565" s="198" t="b">
        <f t="shared" si="40"/>
        <v>1</v>
      </c>
      <c r="G2565">
        <v>547</v>
      </c>
      <c r="H2565" s="119"/>
      <c r="I2565" s="119"/>
      <c r="J2565" s="119"/>
      <c r="K2565" s="119"/>
      <c r="L2565" s="53"/>
      <c r="M2565" s="127"/>
    </row>
    <row r="2566" spans="1:13">
      <c r="A2566" s="118">
        <v>4313</v>
      </c>
      <c r="B2566" s="53" t="s">
        <v>158</v>
      </c>
      <c r="C2566" s="83">
        <v>2789</v>
      </c>
      <c r="D2566" s="124">
        <v>44686</v>
      </c>
      <c r="E2566" s="198">
        <f>VLOOKUP(A2566,'Membership Details'!C:J,8,FALSE)</f>
        <v>39707</v>
      </c>
      <c r="F2566" s="198" t="b">
        <f t="shared" si="40"/>
        <v>1</v>
      </c>
      <c r="G2566">
        <v>68773</v>
      </c>
      <c r="H2566" s="119"/>
      <c r="I2566" s="119"/>
      <c r="J2566" s="119"/>
      <c r="K2566" s="119"/>
      <c r="L2566" s="53"/>
      <c r="M2566" s="127"/>
    </row>
    <row r="2567" spans="1:13">
      <c r="A2567" s="118">
        <v>4369</v>
      </c>
      <c r="B2567" s="53" t="s">
        <v>158</v>
      </c>
      <c r="C2567" s="83">
        <v>2790</v>
      </c>
      <c r="D2567" s="124">
        <v>44686</v>
      </c>
      <c r="E2567" s="198">
        <f>VLOOKUP(A2567,'Membership Details'!C:J,8,FALSE)</f>
        <v>39707</v>
      </c>
      <c r="F2567" s="198" t="b">
        <f t="shared" si="40"/>
        <v>1</v>
      </c>
      <c r="G2567">
        <v>486</v>
      </c>
      <c r="H2567" s="119"/>
      <c r="I2567" s="119"/>
      <c r="J2567" s="119"/>
      <c r="K2567" s="119"/>
      <c r="L2567" s="53"/>
      <c r="M2567" s="127"/>
    </row>
    <row r="2568" spans="1:13">
      <c r="A2568" s="118">
        <v>4370</v>
      </c>
      <c r="B2568" s="53" t="s">
        <v>158</v>
      </c>
      <c r="C2568" s="83">
        <v>2791</v>
      </c>
      <c r="D2568" s="124">
        <v>44686</v>
      </c>
      <c r="E2568" s="198">
        <f>VLOOKUP(A2568,'Membership Details'!C:J,8,FALSE)</f>
        <v>39707</v>
      </c>
      <c r="F2568" s="198" t="b">
        <f t="shared" si="40"/>
        <v>1</v>
      </c>
      <c r="G2568">
        <v>486</v>
      </c>
      <c r="H2568" s="119"/>
      <c r="I2568" s="119"/>
      <c r="J2568" s="119"/>
      <c r="K2568" s="119"/>
      <c r="L2568" s="53"/>
      <c r="M2568" s="127"/>
    </row>
    <row r="2569" spans="1:13">
      <c r="A2569" s="118">
        <v>4401</v>
      </c>
      <c r="B2569" s="53" t="s">
        <v>158</v>
      </c>
      <c r="C2569" s="83">
        <v>2792</v>
      </c>
      <c r="D2569" s="124">
        <v>44660</v>
      </c>
      <c r="E2569" s="198">
        <f>VLOOKUP(A2569,'Membership Details'!C:J,8,FALSE)</f>
        <v>39707</v>
      </c>
      <c r="F2569" s="198" t="b">
        <f t="shared" si="40"/>
        <v>1</v>
      </c>
      <c r="G2569">
        <v>486</v>
      </c>
      <c r="H2569" s="119"/>
      <c r="I2569" s="119"/>
      <c r="J2569" s="119"/>
      <c r="K2569" s="119"/>
      <c r="L2569" s="53"/>
      <c r="M2569" s="127"/>
    </row>
    <row r="2570" spans="1:13">
      <c r="A2570" s="118">
        <v>4402</v>
      </c>
      <c r="B2570" s="53" t="s">
        <v>158</v>
      </c>
      <c r="C2570" s="83">
        <v>2793</v>
      </c>
      <c r="D2570" s="124">
        <v>44690</v>
      </c>
      <c r="E2570" s="198">
        <f>VLOOKUP(A2570,'Membership Details'!C:J,8,FALSE)</f>
        <v>44690</v>
      </c>
      <c r="F2570" s="198" t="b">
        <f t="shared" si="40"/>
        <v>1</v>
      </c>
      <c r="G2570">
        <v>486</v>
      </c>
      <c r="H2570" s="119"/>
      <c r="I2570" s="119"/>
      <c r="J2570" s="119"/>
      <c r="K2570" s="119"/>
      <c r="L2570" s="53"/>
      <c r="M2570" s="127"/>
    </row>
    <row r="2571" spans="1:13">
      <c r="A2571" s="118">
        <v>4403</v>
      </c>
      <c r="B2571" s="53" t="s">
        <v>158</v>
      </c>
      <c r="C2571" s="83">
        <v>2794</v>
      </c>
      <c r="D2571" s="124">
        <v>44690</v>
      </c>
      <c r="E2571" s="198">
        <f>VLOOKUP(A2571,'Membership Details'!C:J,8,FALSE)</f>
        <v>44690</v>
      </c>
      <c r="F2571" s="198" t="b">
        <f t="shared" si="40"/>
        <v>1</v>
      </c>
      <c r="G2571">
        <v>486</v>
      </c>
      <c r="H2571" s="119"/>
      <c r="I2571" s="119"/>
      <c r="J2571" s="119"/>
      <c r="K2571" s="119"/>
      <c r="L2571" s="53"/>
      <c r="M2571" s="127"/>
    </row>
    <row r="2572" spans="1:13">
      <c r="A2572" s="118">
        <v>4170</v>
      </c>
      <c r="B2572" s="53" t="s">
        <v>158</v>
      </c>
      <c r="C2572" s="83">
        <v>2795</v>
      </c>
      <c r="D2572" s="124">
        <v>44693</v>
      </c>
      <c r="E2572" s="198">
        <f>VLOOKUP(A2572,'Membership Details'!C:J,8,FALSE)</f>
        <v>39707</v>
      </c>
      <c r="F2572" s="198" t="b">
        <f t="shared" si="40"/>
        <v>1</v>
      </c>
      <c r="G2572">
        <v>575</v>
      </c>
      <c r="H2572" s="119"/>
      <c r="I2572" s="119"/>
      <c r="J2572" s="119"/>
      <c r="K2572" s="119"/>
      <c r="L2572" s="53"/>
      <c r="M2572" s="127"/>
    </row>
    <row r="2573" spans="1:13">
      <c r="A2573" s="118">
        <v>2392</v>
      </c>
      <c r="B2573" s="53" t="s">
        <v>158</v>
      </c>
      <c r="C2573" s="83">
        <v>2796</v>
      </c>
      <c r="D2573" s="124">
        <v>44693</v>
      </c>
      <c r="E2573" s="198">
        <f>VLOOKUP(A2573,'Membership Details'!C:J,8,FALSE)</f>
        <v>39707</v>
      </c>
      <c r="F2573" s="198" t="b">
        <f t="shared" si="40"/>
        <v>1</v>
      </c>
      <c r="G2573">
        <v>100</v>
      </c>
      <c r="H2573" s="119"/>
      <c r="I2573" s="119"/>
      <c r="J2573" s="119"/>
      <c r="K2573" s="119"/>
      <c r="L2573" s="53"/>
      <c r="M2573" s="127"/>
    </row>
    <row r="2574" spans="1:13">
      <c r="A2574" s="118">
        <v>2764</v>
      </c>
      <c r="B2574" s="53" t="s">
        <v>158</v>
      </c>
      <c r="C2574" s="83">
        <v>2797</v>
      </c>
      <c r="D2574" s="124">
        <v>44695</v>
      </c>
      <c r="E2574" s="198">
        <f>VLOOKUP(A2574,'Membership Details'!C:J,8,FALSE)</f>
        <v>36982</v>
      </c>
      <c r="F2574" s="198" t="b">
        <f t="shared" si="40"/>
        <v>1</v>
      </c>
      <c r="G2574">
        <v>738</v>
      </c>
      <c r="H2574" s="119"/>
      <c r="I2574" s="119"/>
      <c r="J2574" s="119"/>
      <c r="K2574" s="119"/>
      <c r="L2574" s="53"/>
      <c r="M2574" s="127"/>
    </row>
    <row r="2575" spans="1:13">
      <c r="A2575" s="118">
        <v>4467</v>
      </c>
      <c r="B2575" s="53" t="s">
        <v>158</v>
      </c>
      <c r="C2575" s="83">
        <v>2798</v>
      </c>
      <c r="D2575" s="124">
        <v>44695</v>
      </c>
      <c r="E2575" s="198">
        <f>VLOOKUP(A2575,'Membership Details'!C:J,8,FALSE)</f>
        <v>39707</v>
      </c>
      <c r="F2575" s="198" t="b">
        <f t="shared" si="40"/>
        <v>1</v>
      </c>
      <c r="G2575">
        <v>738</v>
      </c>
      <c r="H2575" s="119"/>
      <c r="I2575" s="119"/>
      <c r="J2575" s="119"/>
      <c r="K2575" s="119"/>
      <c r="L2575" s="53"/>
      <c r="M2575" s="127"/>
    </row>
    <row r="2576" spans="1:13">
      <c r="A2576" s="118">
        <v>2199</v>
      </c>
      <c r="B2576" s="53" t="s">
        <v>158</v>
      </c>
      <c r="C2576" s="83">
        <v>2799</v>
      </c>
      <c r="D2576" s="124">
        <v>44698</v>
      </c>
      <c r="E2576" s="198">
        <f>VLOOKUP(A2576,'Membership Details'!C:J,8,FALSE)</f>
        <v>39935</v>
      </c>
      <c r="F2576" s="198" t="b">
        <f t="shared" si="40"/>
        <v>1</v>
      </c>
      <c r="G2576">
        <v>1055</v>
      </c>
      <c r="H2576" s="119"/>
      <c r="I2576" s="119"/>
      <c r="J2576" s="119"/>
      <c r="K2576" s="119"/>
      <c r="L2576" s="53"/>
      <c r="M2576" s="127"/>
    </row>
    <row r="2577" spans="1:13">
      <c r="A2577" s="118">
        <v>4469</v>
      </c>
      <c r="B2577" s="53" t="s">
        <v>158</v>
      </c>
      <c r="C2577" s="83">
        <v>2800</v>
      </c>
      <c r="D2577" s="124">
        <v>44699</v>
      </c>
      <c r="E2577" s="198">
        <f>VLOOKUP(A2577,'Membership Details'!C:J,8,FALSE)</f>
        <v>44699</v>
      </c>
      <c r="F2577" s="198" t="b">
        <f t="shared" si="40"/>
        <v>1</v>
      </c>
      <c r="G2577">
        <v>485</v>
      </c>
      <c r="H2577" s="119"/>
      <c r="I2577" s="119"/>
      <c r="J2577" s="119"/>
      <c r="K2577" s="119"/>
      <c r="L2577" s="53"/>
      <c r="M2577" s="127"/>
    </row>
    <row r="2578" spans="1:13">
      <c r="A2578" s="118">
        <v>4470</v>
      </c>
      <c r="B2578" s="53" t="s">
        <v>158</v>
      </c>
      <c r="C2578" s="83">
        <v>2801</v>
      </c>
      <c r="D2578" s="124">
        <v>44699</v>
      </c>
      <c r="E2578" s="198">
        <f>VLOOKUP(A2578,'Membership Details'!C:J,8,FALSE)</f>
        <v>44699</v>
      </c>
      <c r="F2578" s="198" t="b">
        <f t="shared" si="40"/>
        <v>1</v>
      </c>
      <c r="G2578">
        <v>485</v>
      </c>
      <c r="H2578" s="119"/>
      <c r="I2578" s="119"/>
      <c r="J2578" s="119"/>
      <c r="K2578" s="119"/>
      <c r="L2578" s="53"/>
      <c r="M2578" s="127"/>
    </row>
    <row r="2579" spans="1:13">
      <c r="A2579" s="118">
        <v>4468</v>
      </c>
      <c r="B2579" s="53" t="s">
        <v>158</v>
      </c>
      <c r="C2579" s="83">
        <v>2802</v>
      </c>
      <c r="D2579" s="124">
        <v>44699</v>
      </c>
      <c r="E2579" s="198">
        <f>VLOOKUP(A2579,'Membership Details'!C:J,8,FALSE)</f>
        <v>44699</v>
      </c>
      <c r="F2579" s="198" t="b">
        <f t="shared" si="40"/>
        <v>1</v>
      </c>
      <c r="G2579">
        <v>485</v>
      </c>
      <c r="H2579" s="119"/>
      <c r="I2579" s="119"/>
      <c r="J2579" s="119"/>
      <c r="K2579" s="119"/>
      <c r="L2579" s="53"/>
      <c r="M2579" s="127"/>
    </row>
    <row r="2580" spans="1:13">
      <c r="A2580" s="118">
        <v>4471</v>
      </c>
      <c r="B2580" s="53" t="s">
        <v>158</v>
      </c>
      <c r="C2580" s="83">
        <v>2803</v>
      </c>
      <c r="D2580" s="124">
        <v>44702</v>
      </c>
      <c r="E2580" s="198">
        <f>VLOOKUP(A2580,'Membership Details'!C:J,8,FALSE)</f>
        <v>44702</v>
      </c>
      <c r="F2580" s="198" t="b">
        <f t="shared" si="40"/>
        <v>1</v>
      </c>
      <c r="G2580">
        <v>485</v>
      </c>
      <c r="H2580" s="119"/>
      <c r="I2580" s="119"/>
      <c r="J2580" s="119"/>
      <c r="K2580" s="119"/>
      <c r="L2580" s="53"/>
      <c r="M2580" s="127"/>
    </row>
    <row r="2581" spans="1:13">
      <c r="A2581" s="118">
        <v>4379</v>
      </c>
      <c r="B2581" s="53" t="s">
        <v>158</v>
      </c>
      <c r="C2581" s="83">
        <v>2804</v>
      </c>
      <c r="D2581" s="124">
        <v>44702</v>
      </c>
      <c r="E2581" s="198">
        <f>VLOOKUP(A2581,'Membership Details'!C:J,8,FALSE)</f>
        <v>44702</v>
      </c>
      <c r="F2581" s="198" t="b">
        <f t="shared" si="40"/>
        <v>1</v>
      </c>
      <c r="G2581">
        <v>518</v>
      </c>
      <c r="H2581" s="119"/>
      <c r="I2581" s="119"/>
      <c r="J2581" s="119"/>
      <c r="K2581" s="119"/>
      <c r="L2581" s="53"/>
      <c r="M2581" s="127"/>
    </row>
    <row r="2582" spans="1:13">
      <c r="A2582" s="118">
        <v>1606</v>
      </c>
      <c r="B2582" s="53" t="s">
        <v>158</v>
      </c>
      <c r="C2582" s="83">
        <v>2805</v>
      </c>
      <c r="D2582" s="126">
        <v>44704</v>
      </c>
      <c r="E2582" s="198">
        <f>VLOOKUP(A2582,'Membership Details'!C:J,8,FALSE)</f>
        <v>39081</v>
      </c>
      <c r="F2582" s="198" t="b">
        <f t="shared" si="40"/>
        <v>1</v>
      </c>
      <c r="G2582">
        <v>98</v>
      </c>
      <c r="H2582" s="119"/>
      <c r="I2582" s="119"/>
      <c r="J2582" s="119"/>
      <c r="K2582" s="119"/>
      <c r="L2582" s="53"/>
      <c r="M2582" s="127"/>
    </row>
    <row r="2583" spans="1:13">
      <c r="A2583" s="118">
        <v>318</v>
      </c>
      <c r="B2583" s="53" t="s">
        <v>158</v>
      </c>
      <c r="C2583" s="83">
        <v>2806</v>
      </c>
      <c r="D2583" s="124">
        <v>44704</v>
      </c>
      <c r="E2583" s="198">
        <f>VLOOKUP(A2583,'Membership Details'!C:J,8,FALSE)</f>
        <v>36982</v>
      </c>
      <c r="F2583" s="198" t="b">
        <f t="shared" si="40"/>
        <v>1</v>
      </c>
      <c r="G2583">
        <v>546</v>
      </c>
      <c r="H2583" s="119"/>
      <c r="I2583" s="119"/>
      <c r="J2583" s="119"/>
      <c r="K2583" s="119"/>
      <c r="L2583" s="53"/>
      <c r="M2583" s="127"/>
    </row>
    <row r="2584" spans="1:13">
      <c r="A2584" s="118">
        <v>2710</v>
      </c>
      <c r="B2584" s="53" t="s">
        <v>158</v>
      </c>
      <c r="C2584" s="83">
        <v>2807</v>
      </c>
      <c r="D2584" s="124">
        <v>44704</v>
      </c>
      <c r="E2584" s="198">
        <f>VLOOKUP(A2584,'Membership Details'!C:J,8,FALSE)</f>
        <v>39707</v>
      </c>
      <c r="F2584" s="198" t="b">
        <f t="shared" si="40"/>
        <v>1</v>
      </c>
      <c r="G2584">
        <v>243</v>
      </c>
      <c r="H2584" s="119"/>
      <c r="I2584" s="119"/>
      <c r="J2584" s="119"/>
      <c r="K2584" s="119"/>
      <c r="L2584" s="53"/>
      <c r="M2584" s="127"/>
    </row>
    <row r="2585" spans="1:13">
      <c r="A2585" s="118">
        <v>4328</v>
      </c>
      <c r="B2585" s="53" t="s">
        <v>158</v>
      </c>
      <c r="C2585" s="83">
        <v>2808</v>
      </c>
      <c r="D2585" s="124">
        <v>44705</v>
      </c>
      <c r="E2585" s="198">
        <f>VLOOKUP(A2585,'Membership Details'!C:J,8,FALSE)</f>
        <v>44704</v>
      </c>
      <c r="F2585" s="198" t="b">
        <f t="shared" si="40"/>
        <v>1</v>
      </c>
      <c r="G2585">
        <v>485</v>
      </c>
      <c r="H2585" s="119"/>
      <c r="I2585" s="119"/>
      <c r="J2585" s="119"/>
      <c r="K2585" s="119"/>
      <c r="L2585" s="53"/>
      <c r="M2585" s="127"/>
    </row>
    <row r="2586" spans="1:13">
      <c r="A2586" s="118">
        <v>4329</v>
      </c>
      <c r="B2586" s="53" t="s">
        <v>158</v>
      </c>
      <c r="C2586" s="83">
        <v>2809</v>
      </c>
      <c r="D2586" s="124">
        <v>44705</v>
      </c>
      <c r="E2586" s="198">
        <f>VLOOKUP(A2586,'Membership Details'!C:J,8,FALSE)</f>
        <v>44705</v>
      </c>
      <c r="F2586" s="198" t="b">
        <f t="shared" si="40"/>
        <v>1</v>
      </c>
      <c r="G2586">
        <v>485</v>
      </c>
      <c r="H2586" s="119"/>
      <c r="I2586" s="119"/>
      <c r="J2586" s="119"/>
      <c r="K2586" s="119"/>
      <c r="L2586" s="53"/>
      <c r="M2586" s="127"/>
    </row>
    <row r="2587" spans="1:13">
      <c r="A2587" s="118">
        <v>2370</v>
      </c>
      <c r="B2587" s="53" t="s">
        <v>158</v>
      </c>
      <c r="C2587" s="83">
        <v>2810</v>
      </c>
      <c r="D2587" s="124">
        <v>44709</v>
      </c>
      <c r="E2587" s="198">
        <f>VLOOKUP(A2587,'Membership Details'!C:J,8,FALSE)</f>
        <v>39707</v>
      </c>
      <c r="F2587" s="198" t="b">
        <f t="shared" si="40"/>
        <v>1</v>
      </c>
      <c r="G2587">
        <v>136</v>
      </c>
      <c r="H2587" s="119"/>
      <c r="I2587" s="119"/>
      <c r="J2587" s="119"/>
      <c r="K2587" s="119"/>
      <c r="L2587" s="53"/>
      <c r="M2587" s="127"/>
    </row>
    <row r="2588" spans="1:13">
      <c r="A2588" s="118">
        <v>4434</v>
      </c>
      <c r="B2588" s="53" t="s">
        <v>158</v>
      </c>
      <c r="C2588" s="83">
        <v>2811</v>
      </c>
      <c r="D2588" s="124">
        <v>44755</v>
      </c>
      <c r="E2588" s="198">
        <f>VLOOKUP(A2588,'Membership Details'!C:J,8,FALSE)</f>
        <v>44708</v>
      </c>
      <c r="F2588" s="198" t="b">
        <f t="shared" si="40"/>
        <v>1</v>
      </c>
      <c r="G2588">
        <v>485</v>
      </c>
      <c r="H2588" s="119"/>
      <c r="I2588" s="119"/>
      <c r="J2588" s="119"/>
      <c r="K2588" s="119"/>
      <c r="L2588" s="53"/>
      <c r="M2588" s="127"/>
    </row>
    <row r="2589" spans="1:13">
      <c r="A2589" s="118">
        <v>4388</v>
      </c>
      <c r="B2589" s="53" t="s">
        <v>158</v>
      </c>
      <c r="C2589" s="83">
        <v>2812</v>
      </c>
      <c r="D2589" s="124">
        <v>44755</v>
      </c>
      <c r="E2589" s="198">
        <f>VLOOKUP(A2589,'Membership Details'!C:J,8,FALSE)</f>
        <v>44718</v>
      </c>
      <c r="F2589" s="198" t="b">
        <f t="shared" si="40"/>
        <v>1</v>
      </c>
      <c r="G2589">
        <v>485</v>
      </c>
      <c r="H2589" s="119"/>
      <c r="I2589" s="119"/>
      <c r="J2589" s="119"/>
      <c r="K2589" s="119"/>
      <c r="L2589" s="53"/>
      <c r="M2589" s="127"/>
    </row>
    <row r="2590" spans="1:13">
      <c r="A2590" s="118">
        <v>4333</v>
      </c>
      <c r="B2590" s="53" t="s">
        <v>158</v>
      </c>
      <c r="C2590" s="83">
        <v>2813</v>
      </c>
      <c r="D2590" s="124">
        <v>44755</v>
      </c>
      <c r="E2590" s="198">
        <f>VLOOKUP(A2590,'Membership Details'!C:J,8,FALSE)</f>
        <v>44722</v>
      </c>
      <c r="F2590" s="198" t="b">
        <f t="shared" si="40"/>
        <v>1</v>
      </c>
      <c r="G2590">
        <v>484</v>
      </c>
      <c r="H2590" s="119"/>
      <c r="I2590" s="119"/>
      <c r="J2590" s="119"/>
      <c r="K2590" s="119"/>
      <c r="L2590" s="53"/>
      <c r="M2590" s="127"/>
    </row>
    <row r="2591" spans="1:13">
      <c r="A2591" s="118">
        <v>4378</v>
      </c>
      <c r="B2591" s="53" t="s">
        <v>158</v>
      </c>
      <c r="C2591" s="83">
        <v>2814</v>
      </c>
      <c r="D2591" s="124">
        <v>44755</v>
      </c>
      <c r="E2591" s="198">
        <f>VLOOKUP(A2591,'Membership Details'!C:J,8,FALSE)</f>
        <v>44730</v>
      </c>
      <c r="F2591" s="198" t="b">
        <f t="shared" si="40"/>
        <v>1</v>
      </c>
      <c r="G2591">
        <v>484</v>
      </c>
      <c r="H2591" s="119"/>
      <c r="I2591" s="119"/>
      <c r="J2591" s="119"/>
      <c r="K2591" s="119"/>
      <c r="L2591" s="53"/>
      <c r="M2591" s="127"/>
    </row>
    <row r="2592" spans="1:13">
      <c r="A2592" s="118">
        <v>4441</v>
      </c>
      <c r="B2592" s="53" t="s">
        <v>158</v>
      </c>
      <c r="C2592" s="83">
        <v>2816</v>
      </c>
      <c r="D2592" s="124">
        <v>44755</v>
      </c>
      <c r="E2592" s="198">
        <f>VLOOKUP(A2592,'Membership Details'!C:J,8,FALSE)</f>
        <v>44733</v>
      </c>
      <c r="F2592" s="198" t="b">
        <f t="shared" si="40"/>
        <v>1</v>
      </c>
      <c r="G2592">
        <v>484</v>
      </c>
      <c r="H2592" s="119"/>
      <c r="I2592" s="119"/>
      <c r="J2592" s="119"/>
      <c r="K2592" s="119"/>
      <c r="L2592" s="53"/>
      <c r="M2592" s="127"/>
    </row>
    <row r="2593" spans="1:13">
      <c r="A2593" s="118">
        <v>4435</v>
      </c>
      <c r="B2593" s="53" t="s">
        <v>158</v>
      </c>
      <c r="C2593" s="83">
        <v>2817</v>
      </c>
      <c r="D2593" s="124">
        <v>44755</v>
      </c>
      <c r="E2593" s="198">
        <f>VLOOKUP(A2593,'Membership Details'!C:J,8,FALSE)</f>
        <v>44734</v>
      </c>
      <c r="F2593" s="198" t="b">
        <f t="shared" si="40"/>
        <v>1</v>
      </c>
      <c r="G2593">
        <v>484</v>
      </c>
      <c r="H2593" s="119"/>
      <c r="I2593" s="119"/>
      <c r="J2593" s="119"/>
      <c r="K2593" s="119"/>
      <c r="L2593" s="53"/>
      <c r="M2593" s="127"/>
    </row>
    <row r="2594" spans="1:13">
      <c r="A2594" s="118">
        <v>4439</v>
      </c>
      <c r="B2594" s="53" t="s">
        <v>158</v>
      </c>
      <c r="C2594" s="83">
        <v>2818</v>
      </c>
      <c r="D2594" s="124">
        <v>44755</v>
      </c>
      <c r="E2594" s="198">
        <f>VLOOKUP(A2594,'Membership Details'!C:J,8,FALSE)</f>
        <v>44736</v>
      </c>
      <c r="F2594" s="198" t="b">
        <f t="shared" si="40"/>
        <v>1</v>
      </c>
      <c r="G2594">
        <v>484</v>
      </c>
      <c r="H2594" s="119"/>
      <c r="I2594" s="119"/>
      <c r="J2594" s="119"/>
      <c r="K2594" s="119"/>
      <c r="L2594" s="53"/>
      <c r="M2594" s="127"/>
    </row>
    <row r="2595" spans="1:13">
      <c r="A2595" s="118">
        <v>4400</v>
      </c>
      <c r="B2595" s="53" t="s">
        <v>158</v>
      </c>
      <c r="C2595" s="83">
        <v>2819</v>
      </c>
      <c r="D2595" s="124">
        <v>44755</v>
      </c>
      <c r="E2595" s="198">
        <f>VLOOKUP(A2595,'Membership Details'!C:J,8,FALSE)</f>
        <v>44736</v>
      </c>
      <c r="F2595" s="198" t="b">
        <f t="shared" si="40"/>
        <v>1</v>
      </c>
      <c r="G2595">
        <v>484</v>
      </c>
      <c r="H2595" s="119"/>
      <c r="I2595" s="119"/>
      <c r="J2595" s="119"/>
      <c r="K2595" s="119"/>
      <c r="L2595" s="53"/>
      <c r="M2595" s="127"/>
    </row>
    <row r="2596" spans="1:13">
      <c r="A2596" s="118">
        <v>4425</v>
      </c>
      <c r="B2596" s="53" t="s">
        <v>158</v>
      </c>
      <c r="C2596" s="83">
        <v>2820</v>
      </c>
      <c r="D2596" s="124">
        <v>44755</v>
      </c>
      <c r="E2596" s="198">
        <f>VLOOKUP(A2596,'Membership Details'!C:J,8,FALSE)</f>
        <v>44742</v>
      </c>
      <c r="F2596" s="198" t="b">
        <f t="shared" si="40"/>
        <v>1</v>
      </c>
      <c r="G2596">
        <v>484</v>
      </c>
      <c r="H2596" s="119"/>
      <c r="I2596" s="119"/>
      <c r="J2596" s="119"/>
      <c r="K2596" s="119"/>
      <c r="L2596" s="53"/>
      <c r="M2596" s="127"/>
    </row>
    <row r="2597" spans="1:13">
      <c r="A2597" s="118">
        <v>4204</v>
      </c>
      <c r="B2597" s="53" t="s">
        <v>158</v>
      </c>
      <c r="C2597" s="83">
        <v>2821</v>
      </c>
      <c r="D2597" s="124">
        <v>44755</v>
      </c>
      <c r="E2597" s="198">
        <f>VLOOKUP(A2597,'Membership Details'!C:J,8,FALSE)</f>
        <v>44722</v>
      </c>
      <c r="F2597" s="198" t="b">
        <f t="shared" si="40"/>
        <v>1</v>
      </c>
      <c r="G2597">
        <v>175</v>
      </c>
      <c r="H2597" s="119"/>
      <c r="I2597" s="119"/>
      <c r="J2597" s="119"/>
      <c r="K2597" s="119"/>
      <c r="L2597" s="53"/>
      <c r="M2597" s="127"/>
    </row>
    <row r="2598" spans="1:13">
      <c r="A2598" s="118">
        <v>4461</v>
      </c>
      <c r="B2598" s="53" t="s">
        <v>158</v>
      </c>
      <c r="C2598" s="83">
        <v>2822</v>
      </c>
      <c r="D2598" s="124">
        <v>44755</v>
      </c>
      <c r="E2598" s="198">
        <f>VLOOKUP(A2598,'Membership Details'!C:J,8,FALSE)</f>
        <v>39707</v>
      </c>
      <c r="F2598" s="198" t="b">
        <f t="shared" si="40"/>
        <v>1</v>
      </c>
      <c r="G2598">
        <v>482</v>
      </c>
      <c r="H2598" s="119"/>
      <c r="I2598" s="119"/>
      <c r="J2598" s="119"/>
      <c r="K2598" s="119"/>
      <c r="L2598" s="53"/>
      <c r="M2598" s="127"/>
    </row>
    <row r="2599" spans="1:13">
      <c r="A2599" s="118">
        <v>4462</v>
      </c>
      <c r="B2599" s="53" t="s">
        <v>158</v>
      </c>
      <c r="C2599" s="83">
        <v>2823</v>
      </c>
      <c r="D2599" s="124">
        <v>44755</v>
      </c>
      <c r="E2599" s="198">
        <f>VLOOKUP(A2599,'Membership Details'!C:J,8,FALSE)</f>
        <v>39707</v>
      </c>
      <c r="F2599" s="198" t="b">
        <f t="shared" si="40"/>
        <v>1</v>
      </c>
      <c r="G2599">
        <v>482</v>
      </c>
      <c r="H2599" s="119"/>
      <c r="I2599" s="119"/>
      <c r="J2599" s="119"/>
      <c r="K2599" s="119"/>
      <c r="L2599" s="53"/>
      <c r="M2599" s="127"/>
    </row>
    <row r="2600" spans="1:13">
      <c r="A2600" s="118">
        <v>2494</v>
      </c>
      <c r="B2600" s="53" t="s">
        <v>158</v>
      </c>
      <c r="C2600" s="83">
        <v>2824</v>
      </c>
      <c r="D2600" s="124">
        <v>44768</v>
      </c>
      <c r="E2600" s="198">
        <f>VLOOKUP(A2600,'Membership Details'!C:J,8,FALSE)</f>
        <v>44730</v>
      </c>
      <c r="F2600" s="198" t="b">
        <f t="shared" si="40"/>
        <v>1</v>
      </c>
      <c r="G2600">
        <v>100</v>
      </c>
      <c r="H2600" s="119"/>
      <c r="I2600" s="119"/>
      <c r="J2600" s="119"/>
      <c r="K2600" s="119"/>
      <c r="L2600" s="53"/>
      <c r="M2600" s="127"/>
    </row>
    <row r="2601" spans="1:13">
      <c r="A2601" s="118">
        <v>4442</v>
      </c>
      <c r="B2601" s="53" t="s">
        <v>158</v>
      </c>
      <c r="C2601" s="83">
        <v>2826</v>
      </c>
      <c r="D2601" s="124">
        <v>44791</v>
      </c>
      <c r="E2601" s="198">
        <f>VLOOKUP(A2601,'Membership Details'!C:J,8,FALSE)</f>
        <v>39707</v>
      </c>
      <c r="F2601" s="198" t="b">
        <f t="shared" si="40"/>
        <v>1</v>
      </c>
      <c r="G2601">
        <v>482</v>
      </c>
      <c r="H2601" s="119"/>
      <c r="I2601" s="119"/>
      <c r="J2601" s="119"/>
      <c r="K2601" s="119"/>
      <c r="L2601" s="53"/>
      <c r="M2601" s="127"/>
    </row>
    <row r="2602" spans="1:13">
      <c r="A2602" s="118">
        <v>4273</v>
      </c>
      <c r="B2602" s="53" t="s">
        <v>158</v>
      </c>
      <c r="C2602" s="83">
        <v>2827</v>
      </c>
      <c r="D2602" s="124">
        <v>44802</v>
      </c>
      <c r="E2602" s="198">
        <f>VLOOKUP(A2602,'Membership Details'!C:J,8,FALSE)</f>
        <v>44733</v>
      </c>
      <c r="F2602" s="198" t="b">
        <f t="shared" si="40"/>
        <v>1</v>
      </c>
      <c r="G2602">
        <v>100</v>
      </c>
      <c r="H2602" s="119"/>
      <c r="I2602" s="119"/>
      <c r="J2602" s="119"/>
      <c r="K2602" s="119"/>
      <c r="L2602" s="53"/>
      <c r="M2602" s="127"/>
    </row>
    <row r="2603" spans="1:13">
      <c r="A2603" s="118">
        <v>4366</v>
      </c>
      <c r="B2603" s="53" t="s">
        <v>158</v>
      </c>
      <c r="C2603" s="83">
        <v>2828</v>
      </c>
      <c r="D2603" s="124">
        <v>44671</v>
      </c>
      <c r="E2603" s="198">
        <f>VLOOKUP(A2603,'Membership Details'!C:J,8,FALSE)</f>
        <v>39707</v>
      </c>
      <c r="F2603" s="198" t="b">
        <f t="shared" si="40"/>
        <v>1</v>
      </c>
      <c r="G2603">
        <v>482</v>
      </c>
      <c r="H2603" s="119"/>
      <c r="I2603" s="119"/>
      <c r="J2603" s="119"/>
      <c r="K2603" s="119"/>
      <c r="L2603" s="53"/>
      <c r="M2603" s="127"/>
    </row>
    <row r="2604" spans="1:13">
      <c r="A2604" s="118">
        <v>4397</v>
      </c>
      <c r="B2604" s="53" t="s">
        <v>158</v>
      </c>
      <c r="C2604" s="83">
        <v>2829</v>
      </c>
      <c r="D2604" s="124">
        <v>44809</v>
      </c>
      <c r="E2604" s="198">
        <f>VLOOKUP(A2604,'Membership Details'!C:J,8,FALSE)</f>
        <v>44809</v>
      </c>
      <c r="F2604" s="198" t="b">
        <f t="shared" si="40"/>
        <v>1</v>
      </c>
      <c r="G2604">
        <v>482</v>
      </c>
      <c r="H2604" s="119"/>
      <c r="I2604" s="119"/>
      <c r="J2604" s="119"/>
      <c r="K2604" s="119"/>
      <c r="L2604" s="53"/>
      <c r="M2604" s="127"/>
    </row>
    <row r="2605" spans="1:13">
      <c r="A2605" s="118">
        <v>4372</v>
      </c>
      <c r="B2605" s="53" t="s">
        <v>158</v>
      </c>
      <c r="C2605" s="83">
        <v>2830</v>
      </c>
      <c r="D2605" s="124">
        <v>44809</v>
      </c>
      <c r="E2605" s="198">
        <f>VLOOKUP(A2605,'Membership Details'!C:J,8,FALSE)</f>
        <v>39707</v>
      </c>
      <c r="F2605" s="198" t="b">
        <f t="shared" si="40"/>
        <v>1</v>
      </c>
      <c r="G2605">
        <v>482</v>
      </c>
      <c r="H2605" s="119"/>
      <c r="I2605" s="119"/>
      <c r="J2605" s="119"/>
      <c r="K2605" s="119"/>
      <c r="L2605" s="53"/>
      <c r="M2605" s="127"/>
    </row>
    <row r="2606" spans="1:13">
      <c r="A2606" s="118">
        <v>4340</v>
      </c>
      <c r="B2606" s="53" t="s">
        <v>158</v>
      </c>
      <c r="C2606" s="83">
        <v>2831</v>
      </c>
      <c r="D2606" s="124">
        <v>44809</v>
      </c>
      <c r="E2606" s="198">
        <f>VLOOKUP(A2606,'Membership Details'!C:J,8,FALSE)</f>
        <v>39707</v>
      </c>
      <c r="F2606" s="198" t="b">
        <f t="shared" si="40"/>
        <v>1</v>
      </c>
      <c r="G2606">
        <v>482</v>
      </c>
      <c r="H2606" s="119"/>
      <c r="I2606" s="119"/>
      <c r="J2606" s="119"/>
      <c r="K2606" s="119"/>
      <c r="L2606" s="53"/>
      <c r="M2606" s="127"/>
    </row>
    <row r="2607" spans="1:13">
      <c r="A2607" s="118">
        <v>4473</v>
      </c>
      <c r="B2607" s="53" t="s">
        <v>158</v>
      </c>
      <c r="C2607" s="83">
        <v>2832</v>
      </c>
      <c r="D2607" s="124">
        <v>44809</v>
      </c>
      <c r="E2607" s="198">
        <f>VLOOKUP(A2607,'Membership Details'!C:J,8,FALSE)</f>
        <v>39707</v>
      </c>
      <c r="F2607" s="198" t="b">
        <f t="shared" si="40"/>
        <v>1</v>
      </c>
      <c r="G2607">
        <v>476</v>
      </c>
      <c r="H2607" s="119"/>
      <c r="I2607" s="119"/>
      <c r="J2607" s="119"/>
      <c r="K2607" s="119"/>
      <c r="L2607" s="53"/>
      <c r="M2607" s="127"/>
    </row>
    <row r="2608" spans="1:13">
      <c r="A2608" s="118">
        <v>4364</v>
      </c>
      <c r="B2608" s="53" t="s">
        <v>158</v>
      </c>
      <c r="C2608" s="83">
        <v>2833</v>
      </c>
      <c r="D2608" s="124">
        <v>44809</v>
      </c>
      <c r="E2608" s="198">
        <f>VLOOKUP(A2608,'Membership Details'!C:J,8,FALSE)</f>
        <v>39707</v>
      </c>
      <c r="F2608" s="198" t="b">
        <f t="shared" si="40"/>
        <v>1</v>
      </c>
      <c r="G2608">
        <v>476</v>
      </c>
      <c r="H2608" s="119"/>
      <c r="I2608" s="119"/>
      <c r="J2608" s="119"/>
      <c r="K2608" s="119"/>
      <c r="L2608" s="53"/>
      <c r="M2608" s="127"/>
    </row>
    <row r="2609" spans="1:13">
      <c r="A2609" s="118">
        <v>4342</v>
      </c>
      <c r="B2609" s="53" t="s">
        <v>158</v>
      </c>
      <c r="C2609" s="83">
        <v>2834</v>
      </c>
      <c r="D2609" s="124">
        <v>44809</v>
      </c>
      <c r="E2609" s="198">
        <f>VLOOKUP(A2609,'Membership Details'!C:J,8,FALSE)</f>
        <v>39707</v>
      </c>
      <c r="F2609" s="198" t="b">
        <f t="shared" si="40"/>
        <v>1</v>
      </c>
      <c r="G2609">
        <v>476</v>
      </c>
      <c r="H2609" s="119"/>
      <c r="I2609" s="119"/>
      <c r="J2609" s="119"/>
      <c r="K2609" s="119"/>
      <c r="L2609" s="53"/>
      <c r="M2609" s="127"/>
    </row>
    <row r="2610" spans="1:13">
      <c r="A2610" s="118">
        <v>4355</v>
      </c>
      <c r="B2610" s="53" t="s">
        <v>158</v>
      </c>
      <c r="C2610" s="83">
        <v>2835</v>
      </c>
      <c r="D2610" s="124">
        <v>44809</v>
      </c>
      <c r="E2610" s="198">
        <f>VLOOKUP(A2610,'Membership Details'!C:J,8,FALSE)</f>
        <v>39707</v>
      </c>
      <c r="F2610" s="198" t="b">
        <f t="shared" si="40"/>
        <v>1</v>
      </c>
      <c r="G2610">
        <v>476</v>
      </c>
      <c r="H2610" s="119"/>
      <c r="I2610" s="119"/>
      <c r="J2610" s="119"/>
      <c r="K2610" s="119"/>
      <c r="L2610" s="53"/>
      <c r="M2610" s="127"/>
    </row>
    <row r="2611" spans="1:13">
      <c r="A2611" s="118">
        <v>2398</v>
      </c>
      <c r="B2611" s="53" t="s">
        <v>158</v>
      </c>
      <c r="C2611" s="83">
        <v>2836</v>
      </c>
      <c r="D2611" s="124">
        <v>44809</v>
      </c>
      <c r="E2611" s="198">
        <f>VLOOKUP(A2611,'Membership Details'!C:J,8,FALSE)</f>
        <v>39707</v>
      </c>
      <c r="F2611" s="198" t="b">
        <f t="shared" si="40"/>
        <v>1</v>
      </c>
      <c r="G2611">
        <v>476</v>
      </c>
      <c r="H2611" s="119"/>
      <c r="I2611" s="119"/>
      <c r="J2611" s="119"/>
      <c r="K2611" s="119"/>
      <c r="L2611" s="53"/>
      <c r="M2611" s="127"/>
    </row>
    <row r="2612" spans="1:13">
      <c r="A2612" s="118">
        <v>2350</v>
      </c>
      <c r="B2612" s="53" t="s">
        <v>158</v>
      </c>
      <c r="C2612" s="83">
        <v>2837</v>
      </c>
      <c r="D2612" s="124">
        <v>44809</v>
      </c>
      <c r="E2612" s="198">
        <f>VLOOKUP(A2612,'Membership Details'!C:J,8,FALSE)</f>
        <v>39707</v>
      </c>
      <c r="F2612" s="198" t="b">
        <f t="shared" si="40"/>
        <v>1</v>
      </c>
      <c r="G2612">
        <v>515</v>
      </c>
      <c r="H2612" s="119"/>
      <c r="I2612" s="119"/>
      <c r="J2612" s="119"/>
      <c r="K2612" s="119"/>
      <c r="L2612" s="53"/>
      <c r="M2612" s="127"/>
    </row>
    <row r="2613" spans="1:13">
      <c r="A2613" s="118">
        <v>4423</v>
      </c>
      <c r="B2613" s="53" t="s">
        <v>158</v>
      </c>
      <c r="C2613" s="83">
        <v>2838</v>
      </c>
      <c r="D2613" s="124">
        <v>44809</v>
      </c>
      <c r="E2613" s="198">
        <f>VLOOKUP(A2613,'Membership Details'!C:J,8,FALSE)</f>
        <v>39707</v>
      </c>
      <c r="F2613" s="198" t="b">
        <f t="shared" si="40"/>
        <v>1</v>
      </c>
      <c r="G2613">
        <v>476</v>
      </c>
      <c r="H2613" s="119"/>
      <c r="I2613" s="119"/>
      <c r="J2613" s="119"/>
      <c r="K2613" s="119"/>
      <c r="L2613" s="53"/>
      <c r="M2613" s="127"/>
    </row>
    <row r="2614" spans="1:13">
      <c r="A2614" s="118">
        <v>4360</v>
      </c>
      <c r="B2614" s="53" t="s">
        <v>158</v>
      </c>
      <c r="C2614" s="83">
        <v>2839</v>
      </c>
      <c r="D2614" s="124">
        <v>44809</v>
      </c>
      <c r="E2614" s="198">
        <f>VLOOKUP(A2614,'Membership Details'!C:J,8,FALSE)</f>
        <v>39707</v>
      </c>
      <c r="F2614" s="198" t="b">
        <f t="shared" si="40"/>
        <v>1</v>
      </c>
      <c r="G2614">
        <v>476</v>
      </c>
      <c r="H2614" s="119"/>
      <c r="I2614" s="119"/>
      <c r="J2614" s="119"/>
      <c r="K2614" s="119"/>
      <c r="L2614" s="53"/>
      <c r="M2614" s="127"/>
    </row>
    <row r="2615" spans="1:13">
      <c r="A2615" s="118">
        <v>4394</v>
      </c>
      <c r="B2615" s="53" t="s">
        <v>158</v>
      </c>
      <c r="C2615" s="83">
        <v>2840</v>
      </c>
      <c r="D2615" s="124">
        <v>44809</v>
      </c>
      <c r="E2615" s="198">
        <f>VLOOKUP(A2615,'Membership Details'!C:J,8,FALSE)</f>
        <v>39707</v>
      </c>
      <c r="F2615" s="198" t="b">
        <f t="shared" si="40"/>
        <v>1</v>
      </c>
      <c r="G2615">
        <v>476</v>
      </c>
      <c r="H2615" s="119"/>
      <c r="I2615" s="119"/>
      <c r="J2615" s="119"/>
      <c r="K2615" s="119"/>
      <c r="L2615" s="53"/>
      <c r="M2615" s="127"/>
    </row>
    <row r="2616" spans="1:13">
      <c r="A2616" s="118">
        <v>4396</v>
      </c>
      <c r="B2616" s="53" t="s">
        <v>158</v>
      </c>
      <c r="C2616" s="83">
        <v>2841</v>
      </c>
      <c r="D2616" s="124">
        <v>44809</v>
      </c>
      <c r="E2616" s="198">
        <f>VLOOKUP(A2616,'Membership Details'!C:J,8,FALSE)</f>
        <v>39707</v>
      </c>
      <c r="F2616" s="198" t="b">
        <f t="shared" si="40"/>
        <v>1</v>
      </c>
      <c r="G2616">
        <v>476</v>
      </c>
      <c r="H2616" s="119"/>
      <c r="I2616" s="119"/>
      <c r="J2616" s="119"/>
      <c r="K2616" s="119"/>
      <c r="L2616" s="53"/>
      <c r="M2616" s="127"/>
    </row>
    <row r="2617" spans="1:13">
      <c r="A2617" s="118">
        <v>3167</v>
      </c>
      <c r="B2617" s="53" t="s">
        <v>158</v>
      </c>
      <c r="C2617" s="83">
        <v>2842</v>
      </c>
      <c r="D2617" s="124">
        <v>44809</v>
      </c>
      <c r="E2617" s="198">
        <f>VLOOKUP(A2617,'Membership Details'!C:J,8,FALSE)</f>
        <v>40896</v>
      </c>
      <c r="F2617" s="198" t="b">
        <f t="shared" si="40"/>
        <v>1</v>
      </c>
      <c r="G2617">
        <v>660</v>
      </c>
      <c r="H2617" s="119"/>
      <c r="I2617" s="119"/>
      <c r="J2617" s="119"/>
      <c r="K2617" s="119"/>
      <c r="L2617" s="53"/>
      <c r="M2617" s="127"/>
    </row>
    <row r="2618" spans="1:13">
      <c r="A2618" s="118">
        <v>4390</v>
      </c>
      <c r="B2618" s="53" t="s">
        <v>158</v>
      </c>
      <c r="C2618" s="83">
        <v>2843</v>
      </c>
      <c r="D2618" s="124">
        <v>44809</v>
      </c>
      <c r="E2618" s="198">
        <f>VLOOKUP(A2618,'Membership Details'!C:J,8,FALSE)</f>
        <v>39707</v>
      </c>
      <c r="F2618" s="198" t="b">
        <f t="shared" si="40"/>
        <v>1</v>
      </c>
      <c r="G2618">
        <v>476</v>
      </c>
      <c r="H2618" s="119"/>
      <c r="I2618" s="119"/>
      <c r="J2618" s="119"/>
      <c r="K2618" s="119"/>
      <c r="L2618" s="53"/>
      <c r="M2618" s="127"/>
    </row>
    <row r="2619" spans="1:13">
      <c r="A2619" s="118">
        <v>4395</v>
      </c>
      <c r="B2619" s="53" t="s">
        <v>158</v>
      </c>
      <c r="C2619" s="83">
        <v>2844</v>
      </c>
      <c r="D2619" s="124">
        <v>44809</v>
      </c>
      <c r="E2619" s="198">
        <f>VLOOKUP(A2619,'Membership Details'!C:J,8,FALSE)</f>
        <v>39707</v>
      </c>
      <c r="F2619" s="198" t="b">
        <f t="shared" si="40"/>
        <v>1</v>
      </c>
      <c r="G2619">
        <v>476</v>
      </c>
      <c r="H2619" s="119"/>
      <c r="I2619" s="119"/>
      <c r="J2619" s="119"/>
      <c r="K2619" s="119"/>
      <c r="L2619" s="53"/>
      <c r="M2619" s="127"/>
    </row>
    <row r="2620" spans="1:13">
      <c r="A2620" s="118">
        <v>4392</v>
      </c>
      <c r="B2620" s="53" t="s">
        <v>158</v>
      </c>
      <c r="C2620" s="83">
        <v>2845</v>
      </c>
      <c r="D2620" s="124">
        <v>44809</v>
      </c>
      <c r="E2620" s="198">
        <f>VLOOKUP(A2620,'Membership Details'!C:J,8,FALSE)</f>
        <v>39707</v>
      </c>
      <c r="F2620" s="198" t="b">
        <f t="shared" si="40"/>
        <v>1</v>
      </c>
      <c r="G2620">
        <v>476</v>
      </c>
      <c r="H2620" s="119"/>
      <c r="I2620" s="119"/>
      <c r="J2620" s="119"/>
      <c r="K2620" s="119"/>
      <c r="L2620" s="53"/>
      <c r="M2620" s="127"/>
    </row>
    <row r="2621" spans="1:13">
      <c r="A2621" s="118">
        <v>4393</v>
      </c>
      <c r="B2621" s="53" t="s">
        <v>158</v>
      </c>
      <c r="C2621" s="83">
        <v>2846</v>
      </c>
      <c r="D2621" s="124">
        <v>44809</v>
      </c>
      <c r="E2621" s="198">
        <f>VLOOKUP(A2621,'Membership Details'!C:J,8,FALSE)</f>
        <v>39707</v>
      </c>
      <c r="F2621" s="198" t="b">
        <f t="shared" si="40"/>
        <v>1</v>
      </c>
      <c r="G2621">
        <v>476</v>
      </c>
      <c r="H2621" s="119"/>
      <c r="I2621" s="119"/>
      <c r="J2621" s="119"/>
      <c r="K2621" s="119"/>
      <c r="L2621" s="53"/>
      <c r="M2621" s="127"/>
    </row>
    <row r="2622" spans="1:13">
      <c r="A2622" s="118">
        <v>2397</v>
      </c>
      <c r="B2622" s="53" t="s">
        <v>158</v>
      </c>
      <c r="C2622" s="83">
        <v>2847</v>
      </c>
      <c r="D2622" s="124">
        <v>44809</v>
      </c>
      <c r="E2622" s="198">
        <f>VLOOKUP(A2622,'Membership Details'!C:J,8,FALSE)</f>
        <v>42469</v>
      </c>
      <c r="F2622" s="198" t="b">
        <f t="shared" si="40"/>
        <v>1</v>
      </c>
      <c r="G2622">
        <v>538</v>
      </c>
      <c r="H2622" s="119"/>
      <c r="I2622" s="119"/>
      <c r="J2622" s="119"/>
      <c r="K2622" s="119"/>
      <c r="L2622" s="53"/>
      <c r="M2622" s="127"/>
    </row>
    <row r="2623" spans="1:13">
      <c r="A2623" s="118">
        <v>1741</v>
      </c>
      <c r="B2623" s="53" t="s">
        <v>158</v>
      </c>
      <c r="C2623" s="83">
        <v>2848</v>
      </c>
      <c r="D2623" s="124">
        <v>44809</v>
      </c>
      <c r="E2623" s="198">
        <f>VLOOKUP(A2623,'Membership Details'!C:J,8,FALSE)</f>
        <v>39707</v>
      </c>
      <c r="F2623" s="198" t="b">
        <f t="shared" si="40"/>
        <v>1</v>
      </c>
      <c r="G2623">
        <v>476</v>
      </c>
      <c r="H2623" s="119"/>
      <c r="I2623" s="119"/>
      <c r="J2623" s="119"/>
      <c r="K2623" s="119"/>
      <c r="L2623" s="53"/>
      <c r="M2623" s="127"/>
    </row>
    <row r="2624" spans="1:13">
      <c r="A2624" s="118">
        <v>4472</v>
      </c>
      <c r="B2624" s="53" t="s">
        <v>158</v>
      </c>
      <c r="C2624" s="83">
        <v>2849</v>
      </c>
      <c r="D2624" s="124">
        <v>44809</v>
      </c>
      <c r="E2624" s="198">
        <f>VLOOKUP(A2624,'Membership Details'!C:J,8,FALSE)</f>
        <v>39707</v>
      </c>
      <c r="F2624" s="198" t="b">
        <f t="shared" si="40"/>
        <v>1</v>
      </c>
      <c r="G2624">
        <v>476</v>
      </c>
      <c r="H2624" s="119"/>
      <c r="I2624" s="119"/>
      <c r="J2624" s="119"/>
      <c r="K2624" s="119"/>
      <c r="L2624" s="53"/>
      <c r="M2624" s="127"/>
    </row>
    <row r="2625" spans="1:13">
      <c r="A2625" s="118">
        <v>4464</v>
      </c>
      <c r="B2625" s="53" t="s">
        <v>158</v>
      </c>
      <c r="C2625" s="83">
        <v>2850</v>
      </c>
      <c r="D2625" s="124">
        <v>44809</v>
      </c>
      <c r="E2625" s="198">
        <f>VLOOKUP(A2625,'Membership Details'!C:J,8,FALSE)</f>
        <v>39707</v>
      </c>
      <c r="F2625" s="198" t="b">
        <f t="shared" si="40"/>
        <v>1</v>
      </c>
      <c r="G2625">
        <v>476</v>
      </c>
      <c r="H2625" s="119"/>
      <c r="I2625" s="119"/>
      <c r="J2625" s="119"/>
      <c r="K2625" s="119"/>
      <c r="L2625" s="53"/>
      <c r="M2625" s="127"/>
    </row>
    <row r="2626" spans="1:13">
      <c r="A2626" s="118">
        <v>4463</v>
      </c>
      <c r="B2626" s="53" t="s">
        <v>158</v>
      </c>
      <c r="C2626" s="83">
        <v>2851</v>
      </c>
      <c r="D2626" s="124">
        <v>44809</v>
      </c>
      <c r="E2626" s="198">
        <f>VLOOKUP(A2626,'Membership Details'!C:J,8,FALSE)</f>
        <v>39707</v>
      </c>
      <c r="F2626" s="198" t="b">
        <f t="shared" si="40"/>
        <v>1</v>
      </c>
      <c r="G2626">
        <v>476</v>
      </c>
      <c r="H2626" s="119"/>
      <c r="I2626" s="119"/>
      <c r="J2626" s="119"/>
      <c r="K2626" s="119"/>
      <c r="L2626" s="53"/>
      <c r="M2626" s="127"/>
    </row>
    <row r="2627" spans="1:13">
      <c r="A2627" s="118">
        <v>4343</v>
      </c>
      <c r="B2627" s="53" t="s">
        <v>158</v>
      </c>
      <c r="C2627" s="83">
        <v>2852</v>
      </c>
      <c r="D2627" s="124">
        <v>44809</v>
      </c>
      <c r="E2627" s="198">
        <f>VLOOKUP(A2627,'Membership Details'!C:J,8,FALSE)</f>
        <v>39707</v>
      </c>
      <c r="F2627" s="198" t="b">
        <f t="shared" ref="F2627:F2690" si="41">D2627&gt;=E2627</f>
        <v>1</v>
      </c>
      <c r="G2627">
        <v>476</v>
      </c>
      <c r="H2627" s="119"/>
      <c r="I2627" s="119"/>
      <c r="J2627" s="119"/>
      <c r="K2627" s="119"/>
      <c r="L2627" s="53"/>
      <c r="M2627" s="127"/>
    </row>
    <row r="2628" spans="1:13">
      <c r="A2628" s="118">
        <v>4387</v>
      </c>
      <c r="B2628" s="53" t="s">
        <v>158</v>
      </c>
      <c r="C2628" s="83">
        <v>2853</v>
      </c>
      <c r="D2628" s="124">
        <v>44809</v>
      </c>
      <c r="E2628" s="198">
        <f>VLOOKUP(A2628,'Membership Details'!C:J,8,FALSE)</f>
        <v>39707</v>
      </c>
      <c r="F2628" s="198" t="b">
        <f t="shared" si="41"/>
        <v>1</v>
      </c>
      <c r="G2628">
        <v>476</v>
      </c>
      <c r="H2628" s="119"/>
      <c r="I2628" s="119"/>
      <c r="J2628" s="119"/>
      <c r="K2628" s="119"/>
      <c r="L2628" s="53"/>
      <c r="M2628" s="127"/>
    </row>
    <row r="2629" spans="1:13">
      <c r="A2629" s="118">
        <v>4453</v>
      </c>
      <c r="B2629" s="53" t="s">
        <v>158</v>
      </c>
      <c r="C2629" s="83">
        <v>2854</v>
      </c>
      <c r="D2629" s="124">
        <v>44809</v>
      </c>
      <c r="E2629" s="198">
        <f>VLOOKUP(A2629,'Membership Details'!C:J,8,FALSE)</f>
        <v>39707</v>
      </c>
      <c r="F2629" s="198" t="b">
        <f t="shared" si="41"/>
        <v>1</v>
      </c>
      <c r="G2629">
        <v>476</v>
      </c>
      <c r="H2629" s="119"/>
      <c r="I2629" s="119"/>
      <c r="J2629" s="119"/>
      <c r="K2629" s="119"/>
      <c r="L2629" s="53"/>
      <c r="M2629" s="127"/>
    </row>
    <row r="2630" spans="1:13">
      <c r="A2630" s="118">
        <v>4478</v>
      </c>
      <c r="B2630" s="53" t="s">
        <v>158</v>
      </c>
      <c r="C2630" s="83">
        <v>2855</v>
      </c>
      <c r="D2630" s="124">
        <v>44809</v>
      </c>
      <c r="E2630" s="198">
        <f>VLOOKUP(A2630,'Membership Details'!C:J,8,FALSE)</f>
        <v>39707</v>
      </c>
      <c r="F2630" s="198" t="b">
        <f t="shared" si="41"/>
        <v>1</v>
      </c>
      <c r="G2630">
        <v>476</v>
      </c>
      <c r="H2630" s="119"/>
      <c r="I2630" s="119"/>
      <c r="J2630" s="119"/>
      <c r="K2630" s="119"/>
      <c r="L2630" s="53"/>
      <c r="M2630" s="127"/>
    </row>
    <row r="2631" spans="1:13">
      <c r="A2631" s="118">
        <v>4477</v>
      </c>
      <c r="B2631" s="53" t="s">
        <v>158</v>
      </c>
      <c r="C2631" s="83">
        <v>2856</v>
      </c>
      <c r="D2631" s="124">
        <v>44809</v>
      </c>
      <c r="E2631" s="198">
        <f>VLOOKUP(A2631,'Membership Details'!C:J,8,FALSE)</f>
        <v>39707</v>
      </c>
      <c r="F2631" s="198" t="b">
        <f t="shared" si="41"/>
        <v>1</v>
      </c>
      <c r="G2631">
        <v>476</v>
      </c>
      <c r="H2631" s="119"/>
      <c r="I2631" s="119"/>
      <c r="J2631" s="119"/>
      <c r="K2631" s="119"/>
      <c r="L2631" s="53"/>
      <c r="M2631" s="127"/>
    </row>
    <row r="2632" spans="1:13">
      <c r="A2632" s="118">
        <v>4448</v>
      </c>
      <c r="B2632" s="53" t="s">
        <v>158</v>
      </c>
      <c r="C2632" s="83">
        <v>2857</v>
      </c>
      <c r="D2632" s="124">
        <v>44809</v>
      </c>
      <c r="E2632" s="198">
        <f>VLOOKUP(A2632,'Membership Details'!C:J,8,FALSE)</f>
        <v>39707</v>
      </c>
      <c r="F2632" s="198" t="b">
        <f t="shared" si="41"/>
        <v>1</v>
      </c>
      <c r="G2632">
        <v>167</v>
      </c>
      <c r="H2632" s="119"/>
      <c r="I2632" s="119"/>
      <c r="J2632" s="119"/>
      <c r="K2632" s="119"/>
      <c r="L2632" s="53"/>
      <c r="M2632" s="127"/>
    </row>
    <row r="2633" spans="1:13">
      <c r="A2633" s="118">
        <v>4479</v>
      </c>
      <c r="B2633" s="53" t="s">
        <v>158</v>
      </c>
      <c r="C2633" s="83">
        <v>2858</v>
      </c>
      <c r="D2633" s="124">
        <v>44809</v>
      </c>
      <c r="E2633" s="198">
        <f>VLOOKUP(A2633,'Membership Details'!C:J,8,FALSE)</f>
        <v>44734</v>
      </c>
      <c r="F2633" s="198" t="b">
        <f t="shared" si="41"/>
        <v>1</v>
      </c>
      <c r="G2633">
        <v>249</v>
      </c>
      <c r="H2633" s="119"/>
      <c r="I2633" s="119"/>
      <c r="J2633" s="119"/>
      <c r="K2633" s="119"/>
      <c r="L2633" s="53"/>
      <c r="M2633" s="127"/>
    </row>
    <row r="2634" spans="1:13">
      <c r="A2634" s="118">
        <v>4450</v>
      </c>
      <c r="B2634" s="53" t="s">
        <v>158</v>
      </c>
      <c r="C2634" s="83">
        <v>2859</v>
      </c>
      <c r="D2634" s="124">
        <v>44809</v>
      </c>
      <c r="E2634" s="198">
        <f>VLOOKUP(A2634,'Membership Details'!C:J,8,FALSE)</f>
        <v>39707</v>
      </c>
      <c r="F2634" s="198" t="b">
        <f t="shared" si="41"/>
        <v>1</v>
      </c>
      <c r="G2634">
        <v>476</v>
      </c>
      <c r="H2634" s="119"/>
      <c r="I2634" s="119"/>
      <c r="J2634" s="119"/>
      <c r="K2634" s="119"/>
      <c r="L2634" s="53"/>
      <c r="M2634" s="127"/>
    </row>
    <row r="2635" spans="1:13">
      <c r="A2635" s="118">
        <v>4451</v>
      </c>
      <c r="B2635" s="53" t="s">
        <v>158</v>
      </c>
      <c r="C2635" s="83">
        <v>2860</v>
      </c>
      <c r="D2635" s="124">
        <v>44809</v>
      </c>
      <c r="E2635" s="198">
        <f>VLOOKUP(A2635,'Membership Details'!C:J,8,FALSE)</f>
        <v>39707</v>
      </c>
      <c r="F2635" s="198" t="b">
        <f t="shared" si="41"/>
        <v>1</v>
      </c>
      <c r="G2635">
        <v>476</v>
      </c>
      <c r="H2635" s="119"/>
      <c r="I2635" s="119"/>
      <c r="J2635" s="119"/>
      <c r="K2635" s="119"/>
      <c r="L2635" s="53"/>
      <c r="M2635" s="127"/>
    </row>
    <row r="2636" spans="1:13">
      <c r="A2636" s="118">
        <v>4398</v>
      </c>
      <c r="B2636" s="53" t="s">
        <v>158</v>
      </c>
      <c r="C2636" s="83">
        <v>2861</v>
      </c>
      <c r="D2636" s="124">
        <v>44809</v>
      </c>
      <c r="E2636" s="198">
        <f>VLOOKUP(A2636,'Membership Details'!C:J,8,FALSE)</f>
        <v>39707</v>
      </c>
      <c r="F2636" s="198" t="b">
        <f t="shared" si="41"/>
        <v>1</v>
      </c>
      <c r="G2636">
        <v>476</v>
      </c>
      <c r="H2636" s="119"/>
      <c r="I2636" s="119"/>
      <c r="J2636" s="119"/>
      <c r="K2636" s="119"/>
      <c r="L2636" s="53"/>
      <c r="M2636" s="127"/>
    </row>
    <row r="2637" spans="1:13">
      <c r="A2637" s="118">
        <v>2795</v>
      </c>
      <c r="B2637" s="53" t="s">
        <v>158</v>
      </c>
      <c r="C2637" s="83">
        <v>2862</v>
      </c>
      <c r="D2637" s="124">
        <v>44809</v>
      </c>
      <c r="E2637" s="198">
        <f>VLOOKUP(A2637,'Membership Details'!C:J,8,FALSE)</f>
        <v>36982</v>
      </c>
      <c r="F2637" s="198" t="b">
        <f t="shared" si="41"/>
        <v>1</v>
      </c>
      <c r="G2637">
        <v>538</v>
      </c>
      <c r="H2637" s="119"/>
      <c r="I2637" s="119"/>
      <c r="J2637" s="119"/>
      <c r="K2637" s="119"/>
      <c r="L2637" s="53"/>
      <c r="M2637" s="127"/>
    </row>
    <row r="2638" spans="1:13">
      <c r="A2638" s="118">
        <v>4445</v>
      </c>
      <c r="B2638" s="53" t="s">
        <v>158</v>
      </c>
      <c r="C2638" s="83">
        <v>2863</v>
      </c>
      <c r="D2638" s="124">
        <v>44809</v>
      </c>
      <c r="E2638" s="198">
        <f>VLOOKUP(A2638,'Membership Details'!C:J,8,FALSE)</f>
        <v>39707</v>
      </c>
      <c r="F2638" s="198" t="b">
        <f t="shared" si="41"/>
        <v>1</v>
      </c>
      <c r="G2638">
        <v>476</v>
      </c>
      <c r="H2638" s="119"/>
      <c r="I2638" s="119"/>
      <c r="J2638" s="119"/>
      <c r="K2638" s="119"/>
      <c r="L2638" s="53"/>
      <c r="M2638" s="127"/>
    </row>
    <row r="2639" spans="1:13">
      <c r="A2639" s="118">
        <v>2103</v>
      </c>
      <c r="B2639" s="53" t="s">
        <v>158</v>
      </c>
      <c r="C2639" s="83">
        <v>2864</v>
      </c>
      <c r="D2639" s="124">
        <v>44809</v>
      </c>
      <c r="E2639" s="198">
        <f>VLOOKUP(A2639,'Membership Details'!C:J,8,FALSE)</f>
        <v>44736</v>
      </c>
      <c r="F2639" s="198" t="b">
        <f t="shared" si="41"/>
        <v>1</v>
      </c>
      <c r="G2639">
        <v>116</v>
      </c>
      <c r="H2639" s="119"/>
      <c r="I2639" s="119"/>
      <c r="J2639" s="119"/>
      <c r="K2639" s="119"/>
      <c r="L2639" s="53"/>
      <c r="M2639" s="127"/>
    </row>
    <row r="2640" spans="1:13">
      <c r="A2640" s="118">
        <v>3001</v>
      </c>
      <c r="B2640" s="53" t="s">
        <v>158</v>
      </c>
      <c r="C2640" s="83">
        <v>2865</v>
      </c>
      <c r="D2640" s="124">
        <v>44809</v>
      </c>
      <c r="E2640" s="198">
        <f>VLOOKUP(A2640,'Membership Details'!C:J,8,FALSE)</f>
        <v>38075</v>
      </c>
      <c r="F2640" s="198" t="b">
        <f t="shared" si="41"/>
        <v>1</v>
      </c>
      <c r="G2640">
        <v>374</v>
      </c>
      <c r="H2640" s="119"/>
      <c r="I2640" s="119"/>
      <c r="J2640" s="119"/>
      <c r="K2640" s="119"/>
      <c r="L2640" s="53"/>
      <c r="M2640" s="127"/>
    </row>
    <row r="2641" spans="1:13">
      <c r="A2641" s="118">
        <v>4452</v>
      </c>
      <c r="B2641" s="53" t="s">
        <v>158</v>
      </c>
      <c r="C2641" s="83">
        <v>2866</v>
      </c>
      <c r="D2641" s="124">
        <v>44809</v>
      </c>
      <c r="E2641" s="198">
        <f>VLOOKUP(A2641,'Membership Details'!C:J,8,FALSE)</f>
        <v>39707</v>
      </c>
      <c r="F2641" s="198" t="b">
        <f t="shared" si="41"/>
        <v>1</v>
      </c>
      <c r="G2641">
        <v>476</v>
      </c>
      <c r="H2641" s="119"/>
      <c r="I2641" s="119"/>
      <c r="J2641" s="119"/>
      <c r="K2641" s="119"/>
      <c r="L2641" s="53"/>
      <c r="M2641" s="127"/>
    </row>
    <row r="2642" spans="1:13">
      <c r="A2642" s="118">
        <v>4213</v>
      </c>
      <c r="B2642" s="53" t="s">
        <v>158</v>
      </c>
      <c r="C2642" s="83">
        <v>2867</v>
      </c>
      <c r="D2642" s="124">
        <v>44809</v>
      </c>
      <c r="E2642" s="198">
        <f>VLOOKUP(A2642,'Membership Details'!C:J,8,FALSE)</f>
        <v>44736</v>
      </c>
      <c r="F2642" s="198" t="b">
        <f t="shared" si="41"/>
        <v>1</v>
      </c>
      <c r="G2642">
        <v>490</v>
      </c>
      <c r="H2642" s="119"/>
      <c r="I2642" s="119"/>
      <c r="J2642" s="119"/>
      <c r="K2642" s="119"/>
      <c r="L2642" s="53"/>
      <c r="M2642" s="127"/>
    </row>
    <row r="2643" spans="1:13">
      <c r="A2643" s="118">
        <v>2348</v>
      </c>
      <c r="B2643" s="53" t="s">
        <v>158</v>
      </c>
      <c r="C2643" s="83">
        <v>2868</v>
      </c>
      <c r="D2643" s="124">
        <v>44809</v>
      </c>
      <c r="E2643" s="198">
        <f>VLOOKUP(A2643,'Membership Details'!C:J,8,FALSE)</f>
        <v>44742</v>
      </c>
      <c r="F2643" s="198" t="b">
        <f t="shared" si="41"/>
        <v>1</v>
      </c>
      <c r="G2643">
        <v>108</v>
      </c>
      <c r="H2643" s="119"/>
      <c r="I2643" s="119"/>
      <c r="J2643" s="119"/>
      <c r="K2643" s="119"/>
      <c r="L2643" s="53"/>
      <c r="M2643" s="127"/>
    </row>
    <row r="2644" spans="1:13">
      <c r="A2644" s="118">
        <v>4354</v>
      </c>
      <c r="B2644" s="53" t="s">
        <v>158</v>
      </c>
      <c r="C2644" s="83">
        <v>2869</v>
      </c>
      <c r="D2644" s="124">
        <v>44809</v>
      </c>
      <c r="E2644" s="198">
        <f>VLOOKUP(A2644,'Membership Details'!C:J,8,FALSE)</f>
        <v>39707</v>
      </c>
      <c r="F2644" s="198" t="b">
        <f t="shared" si="41"/>
        <v>1</v>
      </c>
      <c r="G2644">
        <v>476</v>
      </c>
      <c r="H2644" s="119"/>
      <c r="I2644" s="119"/>
      <c r="J2644" s="119"/>
      <c r="K2644" s="119"/>
      <c r="L2644" s="53"/>
      <c r="M2644" s="127"/>
    </row>
    <row r="2645" spans="1:13">
      <c r="A2645" s="118">
        <v>3283</v>
      </c>
      <c r="B2645" s="53" t="s">
        <v>158</v>
      </c>
      <c r="C2645" s="83">
        <v>2870</v>
      </c>
      <c r="D2645" s="124">
        <v>44809</v>
      </c>
      <c r="E2645" s="198">
        <f>VLOOKUP(A2645,'Membership Details'!C:J,8,FALSE)</f>
        <v>42469</v>
      </c>
      <c r="F2645" s="198" t="b">
        <f t="shared" si="41"/>
        <v>1</v>
      </c>
      <c r="G2645">
        <v>1240</v>
      </c>
      <c r="H2645" s="119"/>
      <c r="I2645" s="119"/>
      <c r="J2645" s="119"/>
      <c r="K2645" s="119"/>
      <c r="L2645" s="53"/>
      <c r="M2645" s="127"/>
    </row>
    <row r="2646" spans="1:13">
      <c r="A2646" s="118">
        <v>3282</v>
      </c>
      <c r="B2646" s="53" t="s">
        <v>158</v>
      </c>
      <c r="C2646" s="83">
        <v>2871</v>
      </c>
      <c r="D2646" s="124">
        <v>44809</v>
      </c>
      <c r="E2646" s="198">
        <f>VLOOKUP(A2646,'Membership Details'!C:J,8,FALSE)</f>
        <v>42469</v>
      </c>
      <c r="F2646" s="198" t="b">
        <f t="shared" si="41"/>
        <v>1</v>
      </c>
      <c r="G2646">
        <v>240</v>
      </c>
      <c r="H2646" s="119"/>
      <c r="I2646" s="119"/>
      <c r="J2646" s="119"/>
      <c r="K2646" s="119"/>
      <c r="L2646" s="53"/>
      <c r="M2646" s="127"/>
    </row>
    <row r="2647" spans="1:13">
      <c r="A2647" s="118">
        <v>1</v>
      </c>
      <c r="B2647" s="53" t="s">
        <v>158</v>
      </c>
      <c r="C2647" s="83">
        <v>2872</v>
      </c>
      <c r="D2647" s="124">
        <v>44809</v>
      </c>
      <c r="E2647" s="198">
        <f>VLOOKUP(A2647,'Membership Details'!C:J,8,FALSE)</f>
        <v>36982</v>
      </c>
      <c r="F2647" s="198" t="b">
        <f t="shared" si="41"/>
        <v>1</v>
      </c>
      <c r="G2647">
        <v>406</v>
      </c>
      <c r="H2647" s="119"/>
      <c r="I2647" s="119"/>
      <c r="J2647" s="119"/>
      <c r="K2647" s="119"/>
      <c r="L2647" s="53"/>
      <c r="M2647" s="127"/>
    </row>
    <row r="2648" spans="1:13">
      <c r="A2648" s="118">
        <v>4481</v>
      </c>
      <c r="B2648" s="53" t="s">
        <v>158</v>
      </c>
      <c r="C2648" s="83">
        <v>2873</v>
      </c>
      <c r="D2648" s="124">
        <v>44809</v>
      </c>
      <c r="E2648" s="198">
        <f>VLOOKUP(A2648,'Membership Details'!C:J,8,FALSE)</f>
        <v>39707</v>
      </c>
      <c r="F2648" s="198" t="b">
        <f t="shared" si="41"/>
        <v>1</v>
      </c>
      <c r="G2648">
        <v>476</v>
      </c>
      <c r="H2648" s="119"/>
      <c r="I2648" s="119"/>
      <c r="J2648" s="119"/>
      <c r="K2648" s="119"/>
      <c r="L2648" s="53"/>
      <c r="M2648" s="127"/>
    </row>
    <row r="2649" spans="1:13">
      <c r="A2649" s="118">
        <v>4482</v>
      </c>
      <c r="B2649" s="53" t="s">
        <v>158</v>
      </c>
      <c r="C2649" s="83">
        <v>2874</v>
      </c>
      <c r="D2649" s="124">
        <v>44809</v>
      </c>
      <c r="E2649" s="198">
        <f>VLOOKUP(A2649,'Membership Details'!C:J,8,FALSE)</f>
        <v>39707</v>
      </c>
      <c r="F2649" s="198" t="b">
        <f t="shared" si="41"/>
        <v>1</v>
      </c>
      <c r="G2649">
        <v>476</v>
      </c>
      <c r="H2649" s="119"/>
      <c r="I2649" s="119"/>
      <c r="J2649" s="119"/>
      <c r="K2649" s="119"/>
      <c r="L2649" s="53"/>
      <c r="M2649" s="127"/>
    </row>
    <row r="2650" spans="1:13">
      <c r="A2650" s="118">
        <v>4483</v>
      </c>
      <c r="B2650" s="53" t="s">
        <v>158</v>
      </c>
      <c r="C2650" s="83">
        <v>2875</v>
      </c>
      <c r="D2650" s="124">
        <v>44809</v>
      </c>
      <c r="E2650" s="198">
        <f>VLOOKUP(A2650,'Membership Details'!C:J,8,FALSE)</f>
        <v>39707</v>
      </c>
      <c r="F2650" s="198" t="b">
        <f t="shared" si="41"/>
        <v>1</v>
      </c>
      <c r="G2650">
        <v>476</v>
      </c>
      <c r="H2650" s="119"/>
      <c r="I2650" s="119"/>
      <c r="J2650" s="119"/>
      <c r="K2650" s="119"/>
      <c r="L2650" s="53"/>
      <c r="M2650" s="127"/>
    </row>
    <row r="2651" spans="1:13">
      <c r="A2651" s="118">
        <v>4484</v>
      </c>
      <c r="B2651" s="53" t="s">
        <v>158</v>
      </c>
      <c r="C2651" s="83">
        <v>2876</v>
      </c>
      <c r="D2651" s="124">
        <v>44809</v>
      </c>
      <c r="E2651" s="198">
        <f>VLOOKUP(A2651,'Membership Details'!C:J,8,FALSE)</f>
        <v>39707</v>
      </c>
      <c r="F2651" s="198" t="b">
        <f t="shared" si="41"/>
        <v>1</v>
      </c>
      <c r="G2651">
        <v>476</v>
      </c>
      <c r="H2651" s="119"/>
      <c r="I2651" s="119"/>
      <c r="J2651" s="119"/>
      <c r="K2651" s="119"/>
      <c r="L2651" s="53"/>
      <c r="M2651" s="127"/>
    </row>
    <row r="2652" spans="1:13">
      <c r="A2652" s="118">
        <v>4485</v>
      </c>
      <c r="B2652" s="53" t="s">
        <v>158</v>
      </c>
      <c r="C2652" s="83">
        <v>2877</v>
      </c>
      <c r="D2652" s="124">
        <v>44809</v>
      </c>
      <c r="E2652" s="198">
        <f>VLOOKUP(A2652,'Membership Details'!C:J,8,FALSE)</f>
        <v>39707</v>
      </c>
      <c r="F2652" s="198" t="b">
        <f t="shared" si="41"/>
        <v>1</v>
      </c>
      <c r="G2652">
        <v>476</v>
      </c>
      <c r="H2652" s="119"/>
      <c r="I2652" s="119"/>
      <c r="J2652" s="119"/>
      <c r="K2652" s="119"/>
      <c r="L2652" s="53"/>
      <c r="M2652" s="127"/>
    </row>
    <row r="2653" spans="1:13">
      <c r="A2653" s="118">
        <v>4486</v>
      </c>
      <c r="B2653" s="53" t="s">
        <v>158</v>
      </c>
      <c r="C2653" s="83">
        <v>2878</v>
      </c>
      <c r="D2653" s="124">
        <v>44809</v>
      </c>
      <c r="E2653" s="198">
        <f>VLOOKUP(A2653,'Membership Details'!C:J,8,FALSE)</f>
        <v>39707</v>
      </c>
      <c r="F2653" s="198" t="b">
        <f t="shared" si="41"/>
        <v>1</v>
      </c>
      <c r="G2653">
        <v>476</v>
      </c>
      <c r="H2653" s="119"/>
      <c r="I2653" s="119"/>
      <c r="J2653" s="119"/>
      <c r="K2653" s="119"/>
      <c r="L2653" s="53"/>
      <c r="M2653" s="127"/>
    </row>
    <row r="2654" spans="1:13">
      <c r="A2654" s="118">
        <v>4487</v>
      </c>
      <c r="B2654" s="53" t="s">
        <v>158</v>
      </c>
      <c r="C2654" s="83">
        <v>2879</v>
      </c>
      <c r="D2654" s="124">
        <v>44809</v>
      </c>
      <c r="E2654" s="198">
        <f>VLOOKUP(A2654,'Membership Details'!C:J,8,FALSE)</f>
        <v>39707</v>
      </c>
      <c r="F2654" s="198" t="b">
        <f t="shared" si="41"/>
        <v>1</v>
      </c>
      <c r="G2654">
        <v>507</v>
      </c>
      <c r="H2654" s="119"/>
      <c r="I2654" s="119"/>
      <c r="J2654" s="119"/>
      <c r="K2654" s="119"/>
      <c r="L2654" s="53"/>
      <c r="M2654" s="127"/>
    </row>
    <row r="2655" spans="1:13">
      <c r="A2655" s="118">
        <v>4490</v>
      </c>
      <c r="B2655" s="53" t="s">
        <v>158</v>
      </c>
      <c r="C2655" s="83">
        <v>2880</v>
      </c>
      <c r="D2655" s="124">
        <v>44809</v>
      </c>
      <c r="E2655" s="198">
        <f>VLOOKUP(A2655,'Membership Details'!C:J,8,FALSE)</f>
        <v>39707</v>
      </c>
      <c r="F2655" s="198" t="b">
        <f t="shared" si="41"/>
        <v>1</v>
      </c>
      <c r="G2655">
        <v>476</v>
      </c>
      <c r="H2655" s="119"/>
      <c r="I2655" s="119"/>
      <c r="J2655" s="119"/>
      <c r="K2655" s="119"/>
      <c r="L2655" s="53"/>
      <c r="M2655" s="127"/>
    </row>
    <row r="2656" spans="1:13">
      <c r="A2656" s="118">
        <v>3110</v>
      </c>
      <c r="B2656" s="53" t="s">
        <v>158</v>
      </c>
      <c r="C2656" s="83">
        <v>2881</v>
      </c>
      <c r="D2656" s="124">
        <v>44809</v>
      </c>
      <c r="E2656" s="198">
        <f>VLOOKUP(A2656,'Membership Details'!C:J,8,FALSE)</f>
        <v>39172</v>
      </c>
      <c r="F2656" s="198" t="b">
        <f t="shared" si="41"/>
        <v>1</v>
      </c>
      <c r="G2656">
        <v>207</v>
      </c>
      <c r="H2656" s="119"/>
      <c r="I2656" s="119"/>
      <c r="J2656" s="119"/>
      <c r="K2656" s="119"/>
      <c r="L2656" s="53"/>
      <c r="M2656" s="127"/>
    </row>
    <row r="2657" spans="1:13">
      <c r="A2657" s="118">
        <v>4491</v>
      </c>
      <c r="B2657" s="53" t="s">
        <v>158</v>
      </c>
      <c r="C2657" s="83">
        <v>2882</v>
      </c>
      <c r="D2657" s="124">
        <v>44809</v>
      </c>
      <c r="E2657" s="198">
        <f>VLOOKUP(A2657,'Membership Details'!C:J,8,FALSE)</f>
        <v>39707</v>
      </c>
      <c r="F2657" s="198" t="b">
        <f t="shared" si="41"/>
        <v>1</v>
      </c>
      <c r="G2657">
        <v>476</v>
      </c>
      <c r="H2657" s="119"/>
      <c r="I2657" s="119"/>
      <c r="J2657" s="119"/>
      <c r="K2657" s="119"/>
      <c r="L2657" s="53"/>
      <c r="M2657" s="127"/>
    </row>
    <row r="2658" spans="1:13">
      <c r="A2658" s="118">
        <v>4492</v>
      </c>
      <c r="B2658" s="53" t="s">
        <v>158</v>
      </c>
      <c r="C2658" s="83">
        <v>2883</v>
      </c>
      <c r="D2658" s="124">
        <v>44809</v>
      </c>
      <c r="E2658" s="198">
        <f>VLOOKUP(A2658,'Membership Details'!C:J,8,FALSE)</f>
        <v>39707</v>
      </c>
      <c r="F2658" s="198" t="b">
        <f t="shared" si="41"/>
        <v>1</v>
      </c>
      <c r="G2658">
        <v>476</v>
      </c>
      <c r="H2658" s="119"/>
      <c r="I2658" s="119"/>
      <c r="J2658" s="119"/>
      <c r="K2658" s="119"/>
      <c r="L2658" s="53"/>
      <c r="M2658" s="127"/>
    </row>
    <row r="2659" spans="1:13">
      <c r="A2659" s="118">
        <v>4493</v>
      </c>
      <c r="B2659" s="53" t="s">
        <v>158</v>
      </c>
      <c r="C2659" s="83">
        <v>2884</v>
      </c>
      <c r="D2659" s="124">
        <v>44809</v>
      </c>
      <c r="E2659" s="198">
        <f>VLOOKUP(A2659,'Membership Details'!C:J,8,FALSE)</f>
        <v>39707</v>
      </c>
      <c r="F2659" s="198" t="b">
        <f t="shared" si="41"/>
        <v>1</v>
      </c>
      <c r="G2659">
        <v>476</v>
      </c>
      <c r="H2659" s="119"/>
      <c r="I2659" s="119"/>
      <c r="J2659" s="119"/>
      <c r="K2659" s="119"/>
      <c r="L2659" s="53"/>
      <c r="M2659" s="127"/>
    </row>
    <row r="2660" spans="1:13">
      <c r="A2660" s="118">
        <v>4494</v>
      </c>
      <c r="B2660" s="53" t="s">
        <v>158</v>
      </c>
      <c r="C2660" s="83">
        <v>2885</v>
      </c>
      <c r="D2660" s="124">
        <v>44809</v>
      </c>
      <c r="E2660" s="198">
        <f>VLOOKUP(A2660,'Membership Details'!C:J,8,FALSE)</f>
        <v>39707</v>
      </c>
      <c r="F2660" s="198" t="b">
        <f t="shared" si="41"/>
        <v>1</v>
      </c>
      <c r="G2660">
        <v>476</v>
      </c>
      <c r="H2660" s="119"/>
      <c r="I2660" s="119"/>
      <c r="J2660" s="119"/>
      <c r="K2660" s="119"/>
      <c r="L2660" s="53"/>
      <c r="M2660" s="127"/>
    </row>
    <row r="2661" spans="1:13">
      <c r="A2661" s="118">
        <v>4496</v>
      </c>
      <c r="B2661" s="53" t="s">
        <v>158</v>
      </c>
      <c r="C2661" s="83">
        <v>2886</v>
      </c>
      <c r="D2661" s="124">
        <v>44809</v>
      </c>
      <c r="E2661" s="198">
        <f>VLOOKUP(A2661,'Membership Details'!C:J,8,FALSE)</f>
        <v>39707</v>
      </c>
      <c r="F2661" s="198" t="b">
        <f t="shared" si="41"/>
        <v>1</v>
      </c>
      <c r="G2661">
        <v>476</v>
      </c>
      <c r="H2661" s="119"/>
      <c r="I2661" s="119"/>
      <c r="J2661" s="119"/>
      <c r="K2661" s="119"/>
      <c r="L2661" s="53"/>
      <c r="M2661" s="127"/>
    </row>
    <row r="2662" spans="1:13">
      <c r="A2662" s="118">
        <v>4454</v>
      </c>
      <c r="B2662" s="53" t="s">
        <v>158</v>
      </c>
      <c r="C2662" s="83">
        <v>2887</v>
      </c>
      <c r="D2662" s="124">
        <v>44809</v>
      </c>
      <c r="E2662" s="198">
        <f>VLOOKUP(A2662,'Membership Details'!C:J,8,FALSE)</f>
        <v>39707</v>
      </c>
      <c r="F2662" s="198" t="b">
        <f t="shared" si="41"/>
        <v>1</v>
      </c>
      <c r="G2662">
        <v>476</v>
      </c>
      <c r="H2662" s="119"/>
      <c r="I2662" s="119"/>
      <c r="J2662" s="119"/>
      <c r="K2662" s="119"/>
      <c r="L2662" s="53"/>
      <c r="M2662" s="127"/>
    </row>
    <row r="2663" spans="1:13">
      <c r="A2663" s="118">
        <v>4498</v>
      </c>
      <c r="B2663" s="53" t="s">
        <v>158</v>
      </c>
      <c r="C2663" s="83">
        <v>2888</v>
      </c>
      <c r="D2663" s="124">
        <v>44809</v>
      </c>
      <c r="E2663" s="198">
        <f>VLOOKUP(A2663,'Membership Details'!C:J,8,FALSE)</f>
        <v>44757</v>
      </c>
      <c r="F2663" s="198" t="b">
        <f t="shared" si="41"/>
        <v>1</v>
      </c>
      <c r="G2663">
        <v>50</v>
      </c>
      <c r="H2663" s="119"/>
      <c r="I2663" s="119"/>
      <c r="J2663" s="119"/>
      <c r="K2663" s="119"/>
      <c r="L2663" s="53"/>
      <c r="M2663" s="127"/>
    </row>
    <row r="2664" spans="1:13">
      <c r="A2664" s="118">
        <v>268</v>
      </c>
      <c r="B2664" s="53" t="s">
        <v>158</v>
      </c>
      <c r="C2664" s="83">
        <v>2889</v>
      </c>
      <c r="D2664" s="124">
        <v>44809</v>
      </c>
      <c r="E2664" s="198">
        <f>VLOOKUP(A2664,'Membership Details'!C:J,8,FALSE)</f>
        <v>36982</v>
      </c>
      <c r="F2664" s="198" t="b">
        <f t="shared" si="41"/>
        <v>1</v>
      </c>
      <c r="G2664">
        <v>600</v>
      </c>
      <c r="H2664" s="119"/>
      <c r="I2664" s="119"/>
      <c r="J2664" s="119"/>
      <c r="K2664" s="119"/>
      <c r="L2664" s="53"/>
      <c r="M2664" s="127"/>
    </row>
    <row r="2665" spans="1:13">
      <c r="A2665" s="118">
        <v>2438</v>
      </c>
      <c r="B2665" s="53" t="s">
        <v>158</v>
      </c>
      <c r="C2665" s="83">
        <v>2890</v>
      </c>
      <c r="D2665" s="124">
        <v>44809</v>
      </c>
      <c r="E2665" s="198">
        <f>VLOOKUP(A2665,'Membership Details'!C:J,8,FALSE)</f>
        <v>36982</v>
      </c>
      <c r="F2665" s="198" t="b">
        <f t="shared" si="41"/>
        <v>1</v>
      </c>
      <c r="G2665">
        <v>477</v>
      </c>
      <c r="H2665" s="119"/>
      <c r="I2665" s="119"/>
      <c r="J2665" s="119"/>
      <c r="K2665" s="119"/>
      <c r="L2665" s="53"/>
      <c r="M2665" s="127"/>
    </row>
    <row r="2666" spans="1:13">
      <c r="A2666" s="118">
        <v>2347</v>
      </c>
      <c r="B2666" s="53" t="s">
        <v>158</v>
      </c>
      <c r="C2666" s="83">
        <v>2891</v>
      </c>
      <c r="D2666" s="124">
        <v>44809</v>
      </c>
      <c r="E2666" s="198">
        <f>VLOOKUP(A2666,'Membership Details'!C:J,8,FALSE)</f>
        <v>44757</v>
      </c>
      <c r="F2666" s="198" t="b">
        <f t="shared" si="41"/>
        <v>1</v>
      </c>
      <c r="G2666">
        <v>85</v>
      </c>
      <c r="H2666" s="119"/>
      <c r="I2666" s="119"/>
      <c r="J2666" s="119"/>
      <c r="K2666" s="119"/>
      <c r="L2666" s="53"/>
      <c r="M2666" s="127"/>
    </row>
    <row r="2667" spans="1:13">
      <c r="A2667" s="118">
        <v>2364</v>
      </c>
      <c r="B2667" s="53" t="s">
        <v>158</v>
      </c>
      <c r="C2667" s="83">
        <v>2892</v>
      </c>
      <c r="D2667" s="124">
        <v>44809</v>
      </c>
      <c r="E2667" s="198">
        <f>VLOOKUP(A2667,'Membership Details'!C:J,8,FALSE)</f>
        <v>44795</v>
      </c>
      <c r="F2667" s="198" t="b">
        <f t="shared" si="41"/>
        <v>1</v>
      </c>
      <c r="G2667">
        <v>77</v>
      </c>
      <c r="H2667" s="119"/>
      <c r="I2667" s="119"/>
      <c r="J2667" s="119"/>
      <c r="K2667" s="119"/>
      <c r="L2667" s="53"/>
      <c r="M2667" s="127"/>
    </row>
    <row r="2668" spans="1:13">
      <c r="A2668" s="118">
        <v>5</v>
      </c>
      <c r="B2668" s="53" t="s">
        <v>158</v>
      </c>
      <c r="C2668" s="83">
        <v>2893</v>
      </c>
      <c r="D2668" s="124">
        <v>44809</v>
      </c>
      <c r="E2668" s="198">
        <f>VLOOKUP(A2668,'Membership Details'!C:J,8,FALSE)</f>
        <v>36982</v>
      </c>
      <c r="F2668" s="198" t="b">
        <f t="shared" si="41"/>
        <v>1</v>
      </c>
      <c r="G2668">
        <v>2581</v>
      </c>
      <c r="H2668" s="119"/>
      <c r="I2668" s="119"/>
      <c r="J2668" s="119"/>
      <c r="K2668" s="119"/>
      <c r="L2668" s="53"/>
      <c r="M2668" s="127"/>
    </row>
    <row r="2669" spans="1:13">
      <c r="A2669" s="118">
        <v>6</v>
      </c>
      <c r="B2669" s="53" t="s">
        <v>158</v>
      </c>
      <c r="C2669" s="83">
        <v>2894</v>
      </c>
      <c r="D2669" s="124">
        <v>44809</v>
      </c>
      <c r="E2669" s="198">
        <f>VLOOKUP(A2669,'Membership Details'!C:J,8,FALSE)</f>
        <v>36982</v>
      </c>
      <c r="F2669" s="198" t="b">
        <f t="shared" si="41"/>
        <v>1</v>
      </c>
      <c r="G2669">
        <v>408.6</v>
      </c>
      <c r="H2669" s="119"/>
      <c r="I2669" s="119"/>
      <c r="J2669" s="119"/>
      <c r="K2669" s="119"/>
      <c r="L2669" s="53"/>
      <c r="M2669" s="127"/>
    </row>
    <row r="2670" spans="1:13">
      <c r="A2670" s="118">
        <v>17</v>
      </c>
      <c r="B2670" s="53" t="s">
        <v>158</v>
      </c>
      <c r="C2670" s="83">
        <v>2895</v>
      </c>
      <c r="D2670" s="124">
        <v>44809</v>
      </c>
      <c r="E2670" s="198">
        <f>VLOOKUP(A2670,'Membership Details'!C:J,8,FALSE)</f>
        <v>44807</v>
      </c>
      <c r="F2670" s="198" t="b">
        <f t="shared" si="41"/>
        <v>1</v>
      </c>
      <c r="G2670">
        <v>50</v>
      </c>
      <c r="H2670" s="119"/>
      <c r="I2670" s="119"/>
      <c r="J2670" s="119"/>
      <c r="K2670" s="119"/>
      <c r="L2670" s="53"/>
      <c r="M2670" s="127"/>
    </row>
    <row r="2671" spans="1:13">
      <c r="A2671" s="118">
        <v>9</v>
      </c>
      <c r="B2671" s="53" t="s">
        <v>158</v>
      </c>
      <c r="C2671" s="83">
        <v>2896</v>
      </c>
      <c r="D2671" s="124">
        <v>44809</v>
      </c>
      <c r="E2671" s="198">
        <f>VLOOKUP(A2671,'Membership Details'!C:J,8,FALSE)</f>
        <v>36982</v>
      </c>
      <c r="F2671" s="198" t="b">
        <f t="shared" si="41"/>
        <v>1</v>
      </c>
      <c r="G2671">
        <v>646</v>
      </c>
      <c r="H2671" s="119"/>
      <c r="I2671" s="119"/>
      <c r="J2671" s="119"/>
      <c r="K2671" s="119"/>
      <c r="L2671" s="53"/>
      <c r="M2671" s="127"/>
    </row>
    <row r="2672" spans="1:13">
      <c r="A2672" s="118">
        <v>11</v>
      </c>
      <c r="B2672" s="53" t="s">
        <v>158</v>
      </c>
      <c r="C2672" s="83">
        <v>2897</v>
      </c>
      <c r="D2672" s="124">
        <v>44809</v>
      </c>
      <c r="E2672" s="198">
        <f>VLOOKUP(A2672,'Membership Details'!C:J,8,FALSE)</f>
        <v>36982</v>
      </c>
      <c r="F2672" s="198" t="b">
        <f t="shared" si="41"/>
        <v>1</v>
      </c>
      <c r="G2672">
        <v>937</v>
      </c>
      <c r="H2672" s="119"/>
      <c r="I2672" s="119"/>
      <c r="J2672" s="119"/>
      <c r="K2672" s="119"/>
      <c r="L2672" s="53"/>
      <c r="M2672" s="127"/>
    </row>
    <row r="2673" spans="1:13">
      <c r="A2673" s="118">
        <v>13</v>
      </c>
      <c r="B2673" s="53" t="s">
        <v>158</v>
      </c>
      <c r="C2673" s="83">
        <v>2898</v>
      </c>
      <c r="D2673" s="124">
        <v>44809</v>
      </c>
      <c r="E2673" s="198">
        <f>VLOOKUP(A2673,'Membership Details'!C:J,8,FALSE)</f>
        <v>44809</v>
      </c>
      <c r="F2673" s="198" t="b">
        <f t="shared" si="41"/>
        <v>1</v>
      </c>
      <c r="G2673">
        <v>65.599999999999994</v>
      </c>
      <c r="H2673" s="119"/>
      <c r="I2673" s="119"/>
      <c r="J2673" s="119"/>
      <c r="K2673" s="119"/>
      <c r="L2673" s="53"/>
      <c r="M2673" s="127"/>
    </row>
    <row r="2674" spans="1:13">
      <c r="A2674" s="118">
        <v>20</v>
      </c>
      <c r="B2674" s="53" t="s">
        <v>158</v>
      </c>
      <c r="C2674" s="83">
        <v>2899</v>
      </c>
      <c r="D2674" s="124">
        <v>44809</v>
      </c>
      <c r="E2674" s="198">
        <f>VLOOKUP(A2674,'Membership Details'!C:J,8,FALSE)</f>
        <v>39707</v>
      </c>
      <c r="F2674" s="198" t="b">
        <f t="shared" si="41"/>
        <v>1</v>
      </c>
      <c r="G2674">
        <v>104</v>
      </c>
      <c r="H2674" s="119"/>
      <c r="I2674" s="119"/>
      <c r="J2674" s="119"/>
      <c r="K2674" s="119"/>
      <c r="L2674" s="53"/>
      <c r="M2674" s="127"/>
    </row>
    <row r="2675" spans="1:13">
      <c r="A2675" s="118">
        <v>25</v>
      </c>
      <c r="B2675" s="53" t="s">
        <v>158</v>
      </c>
      <c r="C2675" s="83">
        <v>2900</v>
      </c>
      <c r="D2675" s="124">
        <v>44809</v>
      </c>
      <c r="E2675" s="198">
        <f>VLOOKUP(A2675,'Membership Details'!C:J,8,FALSE)</f>
        <v>36982</v>
      </c>
      <c r="F2675" s="198" t="b">
        <f t="shared" si="41"/>
        <v>1</v>
      </c>
      <c r="G2675">
        <v>603.20000000000005</v>
      </c>
      <c r="H2675" s="119"/>
      <c r="I2675" s="119"/>
      <c r="J2675" s="119"/>
      <c r="K2675" s="119"/>
      <c r="L2675" s="53"/>
      <c r="M2675" s="127"/>
    </row>
    <row r="2676" spans="1:13">
      <c r="A2676" s="118">
        <v>31</v>
      </c>
      <c r="B2676" s="53" t="s">
        <v>158</v>
      </c>
      <c r="C2676" s="83">
        <v>2901</v>
      </c>
      <c r="D2676" s="124">
        <v>44959</v>
      </c>
      <c r="E2676" s="198">
        <f>VLOOKUP(A2676,'Membership Details'!C:J,8,FALSE)</f>
        <v>44811</v>
      </c>
      <c r="F2676" s="198" t="b">
        <f t="shared" si="41"/>
        <v>1</v>
      </c>
      <c r="G2676">
        <v>241.8</v>
      </c>
      <c r="H2676" s="119"/>
      <c r="I2676" s="119"/>
      <c r="J2676" s="119"/>
      <c r="K2676" s="119"/>
      <c r="L2676" s="53"/>
      <c r="M2676" s="127"/>
    </row>
    <row r="2677" spans="1:13">
      <c r="A2677" s="118">
        <v>37</v>
      </c>
      <c r="B2677" s="53" t="s">
        <v>158</v>
      </c>
      <c r="C2677" s="83">
        <v>2902</v>
      </c>
      <c r="D2677" s="124">
        <v>44959</v>
      </c>
      <c r="E2677" s="198">
        <f>VLOOKUP(A2677,'Membership Details'!C:J,8,FALSE)</f>
        <v>36982</v>
      </c>
      <c r="F2677" s="198" t="b">
        <f t="shared" si="41"/>
        <v>1</v>
      </c>
      <c r="G2677">
        <v>3733.6</v>
      </c>
      <c r="H2677" s="119"/>
      <c r="I2677" s="119"/>
      <c r="J2677" s="119"/>
      <c r="K2677" s="119"/>
      <c r="L2677" s="53"/>
      <c r="M2677" s="127"/>
    </row>
    <row r="2678" spans="1:13">
      <c r="A2678" s="118">
        <v>870</v>
      </c>
      <c r="B2678" s="53" t="s">
        <v>158</v>
      </c>
      <c r="C2678" s="83">
        <v>2903</v>
      </c>
      <c r="D2678" s="124">
        <v>44959</v>
      </c>
      <c r="E2678" s="198">
        <f>VLOOKUP(A2678,'Membership Details'!C:J,8,FALSE)</f>
        <v>36982</v>
      </c>
      <c r="F2678" s="198" t="b">
        <f t="shared" si="41"/>
        <v>1</v>
      </c>
      <c r="G2678">
        <v>2411.6</v>
      </c>
      <c r="H2678" s="119"/>
      <c r="I2678" s="119"/>
      <c r="J2678" s="119"/>
      <c r="K2678" s="119"/>
      <c r="L2678" s="53"/>
      <c r="M2678" s="127"/>
    </row>
    <row r="2679" spans="1:13">
      <c r="A2679" s="118">
        <v>52</v>
      </c>
      <c r="B2679" s="53" t="s">
        <v>158</v>
      </c>
      <c r="C2679" s="83">
        <v>2904</v>
      </c>
      <c r="D2679" s="124">
        <v>44959</v>
      </c>
      <c r="E2679" s="198">
        <f>VLOOKUP(A2679,'Membership Details'!C:J,8,FALSE)</f>
        <v>36982</v>
      </c>
      <c r="F2679" s="198" t="b">
        <f t="shared" si="41"/>
        <v>1</v>
      </c>
      <c r="G2679">
        <v>250</v>
      </c>
      <c r="H2679" s="119"/>
      <c r="I2679" s="119"/>
      <c r="J2679" s="119"/>
      <c r="K2679" s="119"/>
      <c r="L2679" s="53"/>
      <c r="M2679" s="127"/>
    </row>
    <row r="2680" spans="1:13">
      <c r="A2680" s="118">
        <v>62</v>
      </c>
      <c r="B2680" s="53" t="s">
        <v>158</v>
      </c>
      <c r="C2680" s="83">
        <v>2905</v>
      </c>
      <c r="D2680" s="124">
        <v>44959</v>
      </c>
      <c r="E2680" s="198">
        <f>VLOOKUP(A2680,'Membership Details'!C:J,8,FALSE)</f>
        <v>44816</v>
      </c>
      <c r="F2680" s="198" t="b">
        <f t="shared" si="41"/>
        <v>1</v>
      </c>
      <c r="G2680">
        <v>197.4</v>
      </c>
      <c r="H2680" s="119"/>
      <c r="I2680" s="119"/>
      <c r="J2680" s="119"/>
      <c r="K2680" s="119"/>
      <c r="L2680" s="53"/>
      <c r="M2680" s="127"/>
    </row>
    <row r="2681" spans="1:13">
      <c r="A2681" s="118">
        <v>90</v>
      </c>
      <c r="B2681" s="53" t="s">
        <v>158</v>
      </c>
      <c r="C2681" s="83">
        <v>2906</v>
      </c>
      <c r="D2681" s="124">
        <v>44959</v>
      </c>
      <c r="E2681" s="198">
        <f>VLOOKUP(A2681,'Membership Details'!C:J,8,FALSE)</f>
        <v>36982</v>
      </c>
      <c r="F2681" s="198" t="b">
        <f t="shared" si="41"/>
        <v>1</v>
      </c>
      <c r="G2681">
        <v>339.8</v>
      </c>
      <c r="H2681" s="119"/>
      <c r="I2681" s="119"/>
      <c r="J2681" s="119"/>
      <c r="K2681" s="119"/>
      <c r="L2681" s="53"/>
      <c r="M2681" s="127"/>
    </row>
    <row r="2682" spans="1:13">
      <c r="A2682" s="118">
        <v>183</v>
      </c>
      <c r="B2682" s="53" t="s">
        <v>158</v>
      </c>
      <c r="C2682" s="83">
        <v>2907</v>
      </c>
      <c r="D2682" s="124">
        <v>44959</v>
      </c>
      <c r="E2682" s="198">
        <f>VLOOKUP(A2682,'Membership Details'!C:J,8,FALSE)</f>
        <v>36982</v>
      </c>
      <c r="F2682" s="198" t="b">
        <f t="shared" si="41"/>
        <v>1</v>
      </c>
      <c r="G2682">
        <v>483.4</v>
      </c>
      <c r="H2682" s="119"/>
      <c r="I2682" s="119"/>
      <c r="J2682" s="119"/>
      <c r="K2682" s="119"/>
      <c r="L2682" s="53"/>
      <c r="M2682" s="127"/>
    </row>
    <row r="2683" spans="1:13">
      <c r="A2683" s="118">
        <v>196</v>
      </c>
      <c r="B2683" s="53" t="s">
        <v>158</v>
      </c>
      <c r="C2683" s="83">
        <v>2908</v>
      </c>
      <c r="D2683" s="124">
        <v>44959</v>
      </c>
      <c r="E2683" s="198">
        <f>VLOOKUP(A2683,'Membership Details'!C:J,8,FALSE)</f>
        <v>36982</v>
      </c>
      <c r="F2683" s="198" t="b">
        <f t="shared" si="41"/>
        <v>1</v>
      </c>
      <c r="G2683">
        <v>504</v>
      </c>
      <c r="H2683" s="119"/>
      <c r="I2683" s="119"/>
      <c r="J2683" s="119"/>
      <c r="K2683" s="119"/>
      <c r="L2683" s="53"/>
      <c r="M2683" s="127"/>
    </row>
    <row r="2684" spans="1:13">
      <c r="A2684" s="118">
        <v>218</v>
      </c>
      <c r="B2684" s="53" t="s">
        <v>158</v>
      </c>
      <c r="C2684" s="83">
        <v>2909</v>
      </c>
      <c r="D2684" s="124">
        <v>44959</v>
      </c>
      <c r="E2684" s="198">
        <f>VLOOKUP(A2684,'Membership Details'!C:J,8,FALSE)</f>
        <v>44816</v>
      </c>
      <c r="F2684" s="198" t="b">
        <f t="shared" si="41"/>
        <v>1</v>
      </c>
      <c r="G2684">
        <v>197.4</v>
      </c>
      <c r="H2684" s="119"/>
      <c r="I2684" s="119"/>
      <c r="J2684" s="119"/>
      <c r="K2684" s="119"/>
      <c r="L2684" s="53"/>
      <c r="M2684" s="127"/>
    </row>
    <row r="2685" spans="1:13">
      <c r="A2685" s="118">
        <v>252</v>
      </c>
      <c r="B2685" s="53" t="s">
        <v>158</v>
      </c>
      <c r="C2685" s="83">
        <v>2910</v>
      </c>
      <c r="D2685" s="124">
        <v>44959</v>
      </c>
      <c r="E2685" s="198">
        <f>VLOOKUP(A2685,'Membership Details'!C:J,8,FALSE)</f>
        <v>36982</v>
      </c>
      <c r="F2685" s="198" t="b">
        <f t="shared" si="41"/>
        <v>1</v>
      </c>
      <c r="G2685">
        <v>310</v>
      </c>
      <c r="H2685" s="119"/>
      <c r="I2685" s="119"/>
      <c r="J2685" s="119"/>
      <c r="K2685" s="119"/>
      <c r="L2685" s="53"/>
      <c r="M2685" s="127"/>
    </row>
    <row r="2686" spans="1:13">
      <c r="A2686" s="118">
        <v>266</v>
      </c>
      <c r="B2686" s="53" t="s">
        <v>158</v>
      </c>
      <c r="C2686" s="83">
        <v>2911</v>
      </c>
      <c r="D2686" s="124">
        <v>44959</v>
      </c>
      <c r="E2686" s="198">
        <f>VLOOKUP(A2686,'Membership Details'!C:J,8,FALSE)</f>
        <v>36982</v>
      </c>
      <c r="F2686" s="198" t="b">
        <f t="shared" si="41"/>
        <v>1</v>
      </c>
      <c r="G2686">
        <v>190</v>
      </c>
      <c r="H2686" s="119"/>
      <c r="I2686" s="119"/>
      <c r="J2686" s="119"/>
      <c r="K2686" s="119"/>
      <c r="L2686" s="53"/>
      <c r="M2686" s="127"/>
    </row>
    <row r="2687" spans="1:13">
      <c r="A2687" s="118">
        <v>306</v>
      </c>
      <c r="B2687" s="53" t="s">
        <v>158</v>
      </c>
      <c r="C2687" s="83">
        <v>2912</v>
      </c>
      <c r="D2687" s="124">
        <v>44959</v>
      </c>
      <c r="E2687" s="198">
        <f>VLOOKUP(A2687,'Membership Details'!C:J,8,FALSE)</f>
        <v>36982</v>
      </c>
      <c r="F2687" s="198" t="b">
        <f t="shared" si="41"/>
        <v>1</v>
      </c>
      <c r="G2687">
        <v>120</v>
      </c>
      <c r="H2687" s="119"/>
      <c r="I2687" s="119"/>
      <c r="J2687" s="119"/>
      <c r="K2687" s="119"/>
      <c r="L2687" s="53"/>
      <c r="M2687" s="127"/>
    </row>
    <row r="2688" spans="1:13">
      <c r="A2688" s="118">
        <v>308</v>
      </c>
      <c r="B2688" s="53" t="s">
        <v>158</v>
      </c>
      <c r="C2688" s="83">
        <v>2913</v>
      </c>
      <c r="D2688" s="124">
        <v>44959</v>
      </c>
      <c r="E2688" s="198">
        <f>VLOOKUP(A2688,'Membership Details'!C:J,8,FALSE)</f>
        <v>36982</v>
      </c>
      <c r="F2688" s="198" t="b">
        <f t="shared" si="41"/>
        <v>1</v>
      </c>
      <c r="G2688">
        <v>120</v>
      </c>
      <c r="H2688" s="119"/>
      <c r="I2688" s="119"/>
      <c r="J2688" s="119"/>
      <c r="K2688" s="119"/>
      <c r="L2688" s="53"/>
      <c r="M2688" s="127"/>
    </row>
    <row r="2689" spans="1:13">
      <c r="A2689" s="118">
        <v>309</v>
      </c>
      <c r="B2689" s="53" t="s">
        <v>158</v>
      </c>
      <c r="C2689" s="83">
        <v>2914</v>
      </c>
      <c r="D2689" s="124">
        <v>44959</v>
      </c>
      <c r="E2689" s="198">
        <f>VLOOKUP(A2689,'Membership Details'!C:J,8,FALSE)</f>
        <v>36982</v>
      </c>
      <c r="F2689" s="198" t="b">
        <f t="shared" si="41"/>
        <v>1</v>
      </c>
      <c r="G2689">
        <v>310</v>
      </c>
      <c r="H2689" s="119"/>
      <c r="I2689" s="119"/>
      <c r="J2689" s="119"/>
      <c r="K2689" s="119"/>
      <c r="L2689" s="53"/>
      <c r="M2689" s="127"/>
    </row>
    <row r="2690" spans="1:13">
      <c r="A2690" s="118">
        <v>322</v>
      </c>
      <c r="B2690" s="53" t="s">
        <v>158</v>
      </c>
      <c r="C2690" s="83">
        <v>2915</v>
      </c>
      <c r="D2690" s="124">
        <v>44959</v>
      </c>
      <c r="E2690" s="198">
        <f>VLOOKUP(A2690,'Membership Details'!C:J,8,FALSE)</f>
        <v>36982</v>
      </c>
      <c r="F2690" s="198" t="b">
        <f t="shared" si="41"/>
        <v>1</v>
      </c>
      <c r="G2690">
        <v>315.2</v>
      </c>
      <c r="H2690" s="119"/>
      <c r="I2690" s="119"/>
      <c r="J2690" s="119"/>
      <c r="K2690" s="119"/>
      <c r="L2690" s="53"/>
      <c r="M2690" s="127"/>
    </row>
    <row r="2691" spans="1:13">
      <c r="A2691" s="118">
        <v>2581</v>
      </c>
      <c r="B2691" s="53" t="s">
        <v>158</v>
      </c>
      <c r="C2691" s="83">
        <v>2916</v>
      </c>
      <c r="D2691" s="124">
        <v>44959</v>
      </c>
      <c r="E2691" s="198">
        <f>VLOOKUP(A2691,'Membership Details'!C:J,8,FALSE)</f>
        <v>36982</v>
      </c>
      <c r="F2691" s="198" t="b">
        <f t="shared" ref="F2691:F2754" si="42">D2691&gt;=E2691</f>
        <v>1</v>
      </c>
      <c r="G2691">
        <v>310</v>
      </c>
      <c r="H2691" s="119"/>
      <c r="I2691" s="119"/>
      <c r="J2691" s="119"/>
      <c r="K2691" s="119"/>
      <c r="L2691" s="53"/>
      <c r="M2691" s="127"/>
    </row>
    <row r="2692" spans="1:13">
      <c r="A2692" s="118">
        <v>2582</v>
      </c>
      <c r="B2692" s="53" t="s">
        <v>158</v>
      </c>
      <c r="C2692" s="83">
        <v>2917</v>
      </c>
      <c r="D2692" s="124">
        <v>44959</v>
      </c>
      <c r="E2692" s="198">
        <f>VLOOKUP(A2692,'Membership Details'!C:J,8,FALSE)</f>
        <v>44816</v>
      </c>
      <c r="F2692" s="198" t="b">
        <f t="shared" si="42"/>
        <v>1</v>
      </c>
      <c r="G2692">
        <v>79.2</v>
      </c>
      <c r="H2692" s="119"/>
      <c r="I2692" s="119"/>
      <c r="J2692" s="119"/>
      <c r="K2692" s="119"/>
      <c r="L2692" s="53"/>
      <c r="M2692" s="127"/>
    </row>
    <row r="2693" spans="1:13">
      <c r="A2693" s="118">
        <v>2585</v>
      </c>
      <c r="B2693" s="53" t="s">
        <v>158</v>
      </c>
      <c r="C2693" s="83">
        <v>2918</v>
      </c>
      <c r="D2693" s="124">
        <v>44959</v>
      </c>
      <c r="E2693" s="198">
        <f>VLOOKUP(A2693,'Membership Details'!C:J,8,FALSE)</f>
        <v>36982</v>
      </c>
      <c r="F2693" s="198" t="b">
        <f t="shared" si="42"/>
        <v>1</v>
      </c>
      <c r="G2693">
        <v>539</v>
      </c>
      <c r="H2693" s="119"/>
      <c r="I2693" s="119"/>
      <c r="J2693" s="119"/>
      <c r="K2693" s="119"/>
      <c r="L2693" s="53"/>
      <c r="M2693" s="127"/>
    </row>
    <row r="2694" spans="1:13">
      <c r="A2694" s="118">
        <v>2586</v>
      </c>
      <c r="B2694" s="53" t="s">
        <v>158</v>
      </c>
      <c r="C2694" s="83">
        <v>2919</v>
      </c>
      <c r="D2694" s="124">
        <v>44959</v>
      </c>
      <c r="E2694" s="198">
        <f>VLOOKUP(A2694,'Membership Details'!C:J,8,FALSE)</f>
        <v>36982</v>
      </c>
      <c r="F2694" s="198" t="b">
        <f t="shared" si="42"/>
        <v>1</v>
      </c>
      <c r="G2694">
        <v>539</v>
      </c>
      <c r="H2694" s="119"/>
      <c r="I2694" s="119"/>
      <c r="J2694" s="119"/>
      <c r="K2694" s="119"/>
      <c r="L2694" s="53"/>
      <c r="M2694" s="127"/>
    </row>
    <row r="2695" spans="1:13">
      <c r="A2695" s="118">
        <v>2587</v>
      </c>
      <c r="B2695" s="53" t="s">
        <v>158</v>
      </c>
      <c r="C2695" s="83">
        <v>2920</v>
      </c>
      <c r="D2695" s="124">
        <v>44959</v>
      </c>
      <c r="E2695" s="198">
        <f>VLOOKUP(A2695,'Membership Details'!C:J,8,FALSE)</f>
        <v>36982</v>
      </c>
      <c r="F2695" s="198" t="b">
        <f t="shared" si="42"/>
        <v>1</v>
      </c>
      <c r="G2695">
        <v>504</v>
      </c>
      <c r="H2695" s="119"/>
      <c r="I2695" s="119"/>
      <c r="J2695" s="119"/>
      <c r="K2695" s="119"/>
      <c r="L2695" s="53"/>
      <c r="M2695" s="127"/>
    </row>
    <row r="2696" spans="1:13">
      <c r="A2696" s="118">
        <v>2588</v>
      </c>
      <c r="B2696" s="53" t="s">
        <v>158</v>
      </c>
      <c r="C2696" s="83">
        <v>2921</v>
      </c>
      <c r="D2696" s="124">
        <v>44959</v>
      </c>
      <c r="E2696" s="198">
        <f>VLOOKUP(A2696,'Membership Details'!C:J,8,FALSE)</f>
        <v>36982</v>
      </c>
      <c r="F2696" s="198" t="b">
        <f t="shared" si="42"/>
        <v>1</v>
      </c>
      <c r="G2696">
        <v>567</v>
      </c>
      <c r="H2696" s="119"/>
      <c r="I2696" s="119"/>
      <c r="J2696" s="119"/>
      <c r="K2696" s="119"/>
      <c r="L2696" s="53"/>
      <c r="M2696" s="127"/>
    </row>
    <row r="2697" spans="1:13">
      <c r="A2697" s="118">
        <v>2590</v>
      </c>
      <c r="B2697" s="53" t="s">
        <v>158</v>
      </c>
      <c r="C2697" s="83">
        <v>2922</v>
      </c>
      <c r="D2697" s="124">
        <v>44959</v>
      </c>
      <c r="E2697" s="198">
        <f>VLOOKUP(A2697,'Membership Details'!C:J,8,FALSE)</f>
        <v>36982</v>
      </c>
      <c r="F2697" s="198" t="b">
        <f t="shared" si="42"/>
        <v>1</v>
      </c>
      <c r="G2697">
        <v>310</v>
      </c>
      <c r="H2697" s="119"/>
      <c r="I2697" s="119"/>
      <c r="J2697" s="119"/>
      <c r="K2697" s="119"/>
      <c r="L2697" s="53"/>
      <c r="M2697" s="127"/>
    </row>
    <row r="2698" spans="1:13">
      <c r="A2698" s="118">
        <v>2591</v>
      </c>
      <c r="B2698" s="53" t="s">
        <v>158</v>
      </c>
      <c r="C2698" s="83">
        <v>2923</v>
      </c>
      <c r="D2698" s="124">
        <v>44959</v>
      </c>
      <c r="E2698" s="198">
        <f>VLOOKUP(A2698,'Membership Details'!C:J,8,FALSE)</f>
        <v>36982</v>
      </c>
      <c r="F2698" s="198" t="b">
        <f t="shared" si="42"/>
        <v>1</v>
      </c>
      <c r="G2698">
        <v>944</v>
      </c>
      <c r="H2698" s="119"/>
      <c r="I2698" s="119"/>
      <c r="J2698" s="119"/>
      <c r="K2698" s="119"/>
      <c r="L2698" s="53"/>
      <c r="M2698" s="127"/>
    </row>
    <row r="2699" spans="1:13">
      <c r="A2699" s="118">
        <v>2594</v>
      </c>
      <c r="B2699" s="53" t="s">
        <v>158</v>
      </c>
      <c r="C2699" s="83">
        <v>2924</v>
      </c>
      <c r="D2699" s="124">
        <v>44959</v>
      </c>
      <c r="E2699" s="198">
        <f>VLOOKUP(A2699,'Membership Details'!C:J,8,FALSE)</f>
        <v>36982</v>
      </c>
      <c r="F2699" s="198" t="b">
        <f t="shared" si="42"/>
        <v>1</v>
      </c>
      <c r="G2699">
        <v>756</v>
      </c>
      <c r="H2699" s="119"/>
      <c r="I2699" s="119"/>
      <c r="J2699" s="119"/>
      <c r="K2699" s="119"/>
      <c r="L2699" s="53"/>
      <c r="M2699" s="127"/>
    </row>
    <row r="2700" spans="1:13">
      <c r="A2700" s="118">
        <v>2595</v>
      </c>
      <c r="B2700" s="53" t="s">
        <v>158</v>
      </c>
      <c r="C2700" s="83">
        <v>2925</v>
      </c>
      <c r="D2700" s="124">
        <v>44959</v>
      </c>
      <c r="E2700" s="198">
        <f>VLOOKUP(A2700,'Membership Details'!C:J,8,FALSE)</f>
        <v>44816</v>
      </c>
      <c r="F2700" s="198" t="b">
        <f t="shared" si="42"/>
        <v>1</v>
      </c>
      <c r="G2700">
        <v>225</v>
      </c>
      <c r="H2700" s="119"/>
      <c r="I2700" s="119"/>
      <c r="J2700" s="119"/>
      <c r="K2700" s="119"/>
      <c r="L2700" s="53"/>
      <c r="M2700" s="127"/>
    </row>
    <row r="2701" spans="1:13">
      <c r="A2701" s="118">
        <v>2596</v>
      </c>
      <c r="B2701" s="53" t="s">
        <v>158</v>
      </c>
      <c r="C2701" s="83">
        <v>2926</v>
      </c>
      <c r="D2701" s="124">
        <v>44959</v>
      </c>
      <c r="E2701" s="198">
        <f>VLOOKUP(A2701,'Membership Details'!C:J,8,FALSE)</f>
        <v>36982</v>
      </c>
      <c r="F2701" s="198" t="b">
        <f t="shared" si="42"/>
        <v>1</v>
      </c>
      <c r="G2701">
        <v>5065</v>
      </c>
      <c r="H2701" s="119"/>
      <c r="I2701" s="119"/>
      <c r="J2701" s="119"/>
      <c r="K2701" s="119"/>
      <c r="L2701" s="53"/>
      <c r="M2701" s="127"/>
    </row>
    <row r="2702" spans="1:13">
      <c r="A2702" s="118">
        <v>2599</v>
      </c>
      <c r="B2702" s="53" t="s">
        <v>158</v>
      </c>
      <c r="C2702" s="83">
        <v>2927</v>
      </c>
      <c r="D2702" s="124">
        <v>44959</v>
      </c>
      <c r="E2702" s="198">
        <f>VLOOKUP(A2702,'Membership Details'!C:J,8,FALSE)</f>
        <v>36982</v>
      </c>
      <c r="F2702" s="198" t="b">
        <f t="shared" si="42"/>
        <v>1</v>
      </c>
      <c r="G2702">
        <v>250</v>
      </c>
      <c r="H2702" s="119"/>
      <c r="I2702" s="119"/>
      <c r="J2702" s="119"/>
      <c r="K2702" s="119"/>
      <c r="L2702" s="53"/>
      <c r="M2702" s="127"/>
    </row>
    <row r="2703" spans="1:13">
      <c r="A2703" s="118">
        <v>2601</v>
      </c>
      <c r="B2703" s="53" t="s">
        <v>158</v>
      </c>
      <c r="C2703" s="83">
        <v>2928</v>
      </c>
      <c r="D2703" s="124">
        <v>44959</v>
      </c>
      <c r="E2703" s="198">
        <f>VLOOKUP(A2703,'Membership Details'!C:J,8,FALSE)</f>
        <v>36982</v>
      </c>
      <c r="F2703" s="198" t="b">
        <f t="shared" si="42"/>
        <v>1</v>
      </c>
      <c r="G2703">
        <v>183.2</v>
      </c>
      <c r="H2703" s="119"/>
      <c r="I2703" s="119"/>
      <c r="J2703" s="119"/>
      <c r="K2703" s="119"/>
      <c r="L2703" s="53"/>
      <c r="M2703" s="127"/>
    </row>
    <row r="2704" spans="1:13">
      <c r="A2704" s="118">
        <v>2602</v>
      </c>
      <c r="B2704" s="53" t="s">
        <v>158</v>
      </c>
      <c r="C2704" s="83">
        <v>2929</v>
      </c>
      <c r="D2704" s="124">
        <v>44959</v>
      </c>
      <c r="E2704" s="198">
        <f>VLOOKUP(A2704,'Membership Details'!C:J,8,FALSE)</f>
        <v>36982</v>
      </c>
      <c r="F2704" s="198" t="b">
        <f t="shared" si="42"/>
        <v>1</v>
      </c>
      <c r="G2704">
        <v>2810.2</v>
      </c>
      <c r="H2704" s="119"/>
      <c r="I2704" s="119"/>
      <c r="J2704" s="119"/>
      <c r="K2704" s="119"/>
      <c r="L2704" s="53"/>
      <c r="M2704" s="127"/>
    </row>
    <row r="2705" spans="1:13">
      <c r="A2705" s="118">
        <v>969</v>
      </c>
      <c r="B2705" s="53" t="s">
        <v>158</v>
      </c>
      <c r="C2705" s="83">
        <v>2930</v>
      </c>
      <c r="D2705" s="124">
        <v>44959</v>
      </c>
      <c r="E2705" s="198">
        <f>VLOOKUP(A2705,'Membership Details'!C:J,8,FALSE)</f>
        <v>36982</v>
      </c>
      <c r="F2705" s="198" t="b">
        <f t="shared" si="42"/>
        <v>1</v>
      </c>
      <c r="G2705">
        <v>310</v>
      </c>
      <c r="H2705" s="119"/>
      <c r="I2705" s="119"/>
      <c r="J2705" s="119"/>
      <c r="K2705" s="119"/>
      <c r="L2705" s="53"/>
      <c r="M2705" s="127"/>
    </row>
    <row r="2706" spans="1:13">
      <c r="A2706" s="118">
        <v>2605</v>
      </c>
      <c r="B2706" s="53" t="s">
        <v>158</v>
      </c>
      <c r="C2706" s="83">
        <v>2931</v>
      </c>
      <c r="D2706" s="124">
        <v>44959</v>
      </c>
      <c r="E2706" s="198">
        <f>VLOOKUP(A2706,'Membership Details'!C:J,8,FALSE)</f>
        <v>36982</v>
      </c>
      <c r="F2706" s="198" t="b">
        <f t="shared" si="42"/>
        <v>1</v>
      </c>
      <c r="G2706">
        <v>310</v>
      </c>
      <c r="H2706" s="119"/>
      <c r="I2706" s="119"/>
      <c r="J2706" s="119"/>
      <c r="K2706" s="119"/>
      <c r="L2706" s="53"/>
      <c r="M2706" s="127"/>
    </row>
    <row r="2707" spans="1:13">
      <c r="A2707" s="118">
        <v>2611</v>
      </c>
      <c r="B2707" s="53" t="s">
        <v>158</v>
      </c>
      <c r="C2707" s="83">
        <v>2932</v>
      </c>
      <c r="D2707" s="124">
        <v>44959</v>
      </c>
      <c r="E2707" s="198">
        <f>VLOOKUP(A2707,'Membership Details'!C:J,8,FALSE)</f>
        <v>36982</v>
      </c>
      <c r="F2707" s="198" t="b">
        <f t="shared" si="42"/>
        <v>1</v>
      </c>
      <c r="G2707">
        <v>132.19999999999999</v>
      </c>
      <c r="H2707" s="119"/>
      <c r="I2707" s="119"/>
      <c r="J2707" s="119"/>
      <c r="K2707" s="119"/>
      <c r="L2707" s="53"/>
      <c r="M2707" s="127"/>
    </row>
    <row r="2708" spans="1:13">
      <c r="A2708" s="118">
        <v>2612</v>
      </c>
      <c r="B2708" s="53" t="s">
        <v>158</v>
      </c>
      <c r="C2708" s="83">
        <v>2933</v>
      </c>
      <c r="D2708" s="124">
        <v>44959</v>
      </c>
      <c r="E2708" s="198">
        <f>VLOOKUP(A2708,'Membership Details'!C:J,8,FALSE)</f>
        <v>36982</v>
      </c>
      <c r="F2708" s="198" t="b">
        <f t="shared" si="42"/>
        <v>1</v>
      </c>
      <c r="G2708">
        <v>61.2</v>
      </c>
      <c r="H2708" s="119"/>
      <c r="I2708" s="119"/>
      <c r="J2708" s="119"/>
      <c r="K2708" s="119"/>
      <c r="L2708" s="53"/>
      <c r="M2708" s="127"/>
    </row>
    <row r="2709" spans="1:13">
      <c r="A2709" s="118">
        <v>2613</v>
      </c>
      <c r="B2709" s="53" t="s">
        <v>158</v>
      </c>
      <c r="C2709" s="83">
        <v>2934</v>
      </c>
      <c r="D2709" s="124">
        <v>44959</v>
      </c>
      <c r="E2709" s="198">
        <f>VLOOKUP(A2709,'Membership Details'!C:J,8,FALSE)</f>
        <v>36982</v>
      </c>
      <c r="F2709" s="198" t="b">
        <f t="shared" si="42"/>
        <v>1</v>
      </c>
      <c r="G2709">
        <v>132.19999999999999</v>
      </c>
      <c r="H2709" s="119"/>
      <c r="I2709" s="119"/>
      <c r="J2709" s="119"/>
      <c r="K2709" s="119"/>
      <c r="L2709" s="53"/>
      <c r="M2709" s="127"/>
    </row>
    <row r="2710" spans="1:13">
      <c r="A2710" s="118">
        <v>2614</v>
      </c>
      <c r="B2710" s="53" t="s">
        <v>158</v>
      </c>
      <c r="C2710" s="83">
        <v>2935</v>
      </c>
      <c r="D2710" s="124">
        <v>44959</v>
      </c>
      <c r="E2710" s="198">
        <f>VLOOKUP(A2710,'Membership Details'!C:J,8,FALSE)</f>
        <v>36982</v>
      </c>
      <c r="F2710" s="198" t="b">
        <f t="shared" si="42"/>
        <v>1</v>
      </c>
      <c r="G2710">
        <v>240</v>
      </c>
      <c r="H2710" s="119"/>
      <c r="I2710" s="119"/>
      <c r="J2710" s="119"/>
      <c r="K2710" s="119"/>
      <c r="L2710" s="53"/>
      <c r="M2710" s="127"/>
    </row>
    <row r="2711" spans="1:13">
      <c r="A2711" s="118">
        <v>2619</v>
      </c>
      <c r="B2711" s="53" t="s">
        <v>158</v>
      </c>
      <c r="C2711" s="83">
        <v>2936</v>
      </c>
      <c r="D2711" s="124">
        <v>44959</v>
      </c>
      <c r="E2711" s="198">
        <f>VLOOKUP(A2711,'Membership Details'!C:J,8,FALSE)</f>
        <v>36982</v>
      </c>
      <c r="F2711" s="198" t="b">
        <f t="shared" si="42"/>
        <v>1</v>
      </c>
      <c r="G2711">
        <v>1133</v>
      </c>
      <c r="H2711" s="119"/>
      <c r="I2711" s="119"/>
      <c r="J2711" s="119"/>
      <c r="K2711" s="119"/>
      <c r="L2711" s="53"/>
      <c r="M2711" s="127"/>
    </row>
    <row r="2712" spans="1:13">
      <c r="A2712" s="118">
        <v>2622</v>
      </c>
      <c r="B2712" s="53" t="s">
        <v>158</v>
      </c>
      <c r="C2712" s="83">
        <v>2937</v>
      </c>
      <c r="D2712" s="124">
        <v>44959</v>
      </c>
      <c r="E2712" s="198">
        <f>VLOOKUP(A2712,'Membership Details'!C:J,8,FALSE)</f>
        <v>44817</v>
      </c>
      <c r="F2712" s="198" t="b">
        <f t="shared" si="42"/>
        <v>1</v>
      </c>
      <c r="G2712">
        <v>125</v>
      </c>
      <c r="H2712" s="119"/>
      <c r="I2712" s="119"/>
      <c r="J2712" s="119"/>
      <c r="K2712" s="119"/>
      <c r="L2712" s="53"/>
      <c r="M2712" s="127"/>
    </row>
    <row r="2713" spans="1:13">
      <c r="A2713" s="118">
        <v>2623</v>
      </c>
      <c r="B2713" s="53" t="s">
        <v>158</v>
      </c>
      <c r="C2713" s="83">
        <v>2938</v>
      </c>
      <c r="D2713" s="124">
        <v>44959</v>
      </c>
      <c r="E2713" s="198">
        <f>VLOOKUP(A2713,'Membership Details'!C:J,8,FALSE)</f>
        <v>36982</v>
      </c>
      <c r="F2713" s="198" t="b">
        <f t="shared" si="42"/>
        <v>1</v>
      </c>
      <c r="G2713">
        <v>240</v>
      </c>
      <c r="H2713" s="119"/>
      <c r="I2713" s="119"/>
      <c r="J2713" s="119"/>
      <c r="K2713" s="119"/>
      <c r="L2713" s="53"/>
      <c r="M2713" s="127"/>
    </row>
    <row r="2714" spans="1:13">
      <c r="A2714" s="118">
        <v>2624</v>
      </c>
      <c r="B2714" s="53" t="s">
        <v>158</v>
      </c>
      <c r="C2714" s="83">
        <v>2939</v>
      </c>
      <c r="D2714" s="124">
        <v>44959</v>
      </c>
      <c r="E2714" s="198">
        <f>VLOOKUP(A2714,'Membership Details'!C:J,8,FALSE)</f>
        <v>36982</v>
      </c>
      <c r="F2714" s="198" t="b">
        <f t="shared" si="42"/>
        <v>1</v>
      </c>
      <c r="G2714">
        <v>7807</v>
      </c>
      <c r="H2714" s="119"/>
      <c r="I2714" s="119"/>
      <c r="J2714" s="119"/>
      <c r="K2714" s="119"/>
      <c r="L2714" s="53"/>
      <c r="M2714" s="127"/>
    </row>
    <row r="2715" spans="1:13">
      <c r="A2715" s="118">
        <v>2625</v>
      </c>
      <c r="B2715" s="53" t="s">
        <v>158</v>
      </c>
      <c r="C2715" s="83">
        <v>2940</v>
      </c>
      <c r="D2715" s="124">
        <v>44959</v>
      </c>
      <c r="E2715" s="198">
        <f>VLOOKUP(A2715,'Membership Details'!C:J,8,FALSE)</f>
        <v>36982</v>
      </c>
      <c r="F2715" s="198" t="b">
        <f t="shared" si="42"/>
        <v>1</v>
      </c>
      <c r="G2715">
        <v>310</v>
      </c>
      <c r="H2715" s="119"/>
      <c r="I2715" s="119"/>
      <c r="J2715" s="119"/>
      <c r="K2715" s="119"/>
      <c r="L2715" s="53"/>
      <c r="M2715" s="127"/>
    </row>
    <row r="2716" spans="1:13">
      <c r="A2716" s="118">
        <v>469</v>
      </c>
      <c r="B2716" s="53" t="s">
        <v>158</v>
      </c>
      <c r="C2716" s="83">
        <v>2941</v>
      </c>
      <c r="D2716" s="124">
        <v>44959</v>
      </c>
      <c r="E2716" s="198">
        <f>VLOOKUP(A2716,'Membership Details'!C:J,8,FALSE)</f>
        <v>44818</v>
      </c>
      <c r="F2716" s="198" t="b">
        <f t="shared" si="42"/>
        <v>1</v>
      </c>
      <c r="G2716">
        <v>1175</v>
      </c>
      <c r="H2716" s="119"/>
      <c r="I2716" s="119"/>
      <c r="J2716" s="119"/>
      <c r="K2716" s="119"/>
      <c r="L2716" s="53"/>
      <c r="M2716" s="127"/>
    </row>
    <row r="2717" spans="1:13">
      <c r="A2717" s="118">
        <v>2629</v>
      </c>
      <c r="B2717" s="53" t="s">
        <v>158</v>
      </c>
      <c r="C2717" s="83">
        <v>2942</v>
      </c>
      <c r="D2717" s="124">
        <v>44959</v>
      </c>
      <c r="E2717" s="198">
        <f>VLOOKUP(A2717,'Membership Details'!C:J,8,FALSE)</f>
        <v>36982</v>
      </c>
      <c r="F2717" s="198" t="b">
        <f t="shared" si="42"/>
        <v>1</v>
      </c>
      <c r="G2717">
        <v>9451</v>
      </c>
      <c r="H2717" s="119"/>
      <c r="I2717" s="119"/>
      <c r="J2717" s="119"/>
      <c r="K2717" s="119"/>
      <c r="L2717" s="53"/>
      <c r="M2717" s="127"/>
    </row>
    <row r="2718" spans="1:13">
      <c r="A2718" s="118">
        <v>2630</v>
      </c>
      <c r="B2718" s="53" t="s">
        <v>158</v>
      </c>
      <c r="C2718" s="83">
        <v>2943</v>
      </c>
      <c r="D2718" s="124">
        <v>44959</v>
      </c>
      <c r="E2718" s="198">
        <f>VLOOKUP(A2718,'Membership Details'!C:J,8,FALSE)</f>
        <v>36982</v>
      </c>
      <c r="F2718" s="198" t="b">
        <f t="shared" si="42"/>
        <v>1</v>
      </c>
      <c r="G2718">
        <v>310</v>
      </c>
      <c r="H2718" s="119"/>
      <c r="I2718" s="119"/>
      <c r="J2718" s="119"/>
      <c r="K2718" s="119"/>
      <c r="L2718" s="53"/>
      <c r="M2718" s="127"/>
    </row>
    <row r="2719" spans="1:13">
      <c r="A2719" s="118">
        <v>2631</v>
      </c>
      <c r="B2719" s="53" t="s">
        <v>158</v>
      </c>
      <c r="C2719" s="83">
        <v>2944</v>
      </c>
      <c r="D2719" s="124">
        <v>44959</v>
      </c>
      <c r="E2719" s="198">
        <f>VLOOKUP(A2719,'Membership Details'!C:J,8,FALSE)</f>
        <v>36982</v>
      </c>
      <c r="F2719" s="198" t="b">
        <f t="shared" si="42"/>
        <v>1</v>
      </c>
      <c r="G2719">
        <v>310</v>
      </c>
      <c r="H2719" s="119"/>
      <c r="I2719" s="119"/>
      <c r="J2719" s="119"/>
      <c r="K2719" s="119"/>
      <c r="L2719" s="53"/>
      <c r="M2719" s="127"/>
    </row>
    <row r="2720" spans="1:13">
      <c r="A2720" s="118">
        <v>2632</v>
      </c>
      <c r="B2720" s="53" t="s">
        <v>158</v>
      </c>
      <c r="C2720" s="83">
        <v>2945</v>
      </c>
      <c r="D2720" s="124">
        <v>44959</v>
      </c>
      <c r="E2720" s="198">
        <f>VLOOKUP(A2720,'Membership Details'!C:J,8,FALSE)</f>
        <v>36982</v>
      </c>
      <c r="F2720" s="198" t="b">
        <f t="shared" si="42"/>
        <v>1</v>
      </c>
      <c r="G2720">
        <v>190</v>
      </c>
      <c r="H2720" s="119"/>
      <c r="I2720" s="119"/>
      <c r="J2720" s="119"/>
      <c r="K2720" s="119"/>
      <c r="L2720" s="53"/>
      <c r="M2720" s="127"/>
    </row>
    <row r="2721" spans="1:13">
      <c r="A2721" s="118">
        <v>2633</v>
      </c>
      <c r="B2721" s="53" t="s">
        <v>158</v>
      </c>
      <c r="C2721" s="83">
        <v>2946</v>
      </c>
      <c r="D2721" s="124">
        <v>44959</v>
      </c>
      <c r="E2721" s="198">
        <f>VLOOKUP(A2721,'Membership Details'!C:J,8,FALSE)</f>
        <v>36982</v>
      </c>
      <c r="F2721" s="198" t="b">
        <f t="shared" si="42"/>
        <v>1</v>
      </c>
      <c r="G2721">
        <v>310</v>
      </c>
      <c r="H2721" s="119"/>
      <c r="I2721" s="119"/>
      <c r="J2721" s="119"/>
      <c r="K2721" s="119"/>
      <c r="L2721" s="53"/>
      <c r="M2721" s="127"/>
    </row>
    <row r="2722" spans="1:13">
      <c r="A2722" s="118">
        <v>2634</v>
      </c>
      <c r="B2722" s="53" t="s">
        <v>158</v>
      </c>
      <c r="C2722" s="83">
        <v>2947</v>
      </c>
      <c r="D2722" s="124">
        <v>44959</v>
      </c>
      <c r="E2722" s="198">
        <f>VLOOKUP(A2722,'Membership Details'!C:J,8,FALSE)</f>
        <v>36982</v>
      </c>
      <c r="F2722" s="198" t="b">
        <f t="shared" si="42"/>
        <v>1</v>
      </c>
      <c r="G2722">
        <v>130</v>
      </c>
      <c r="H2722" s="119"/>
      <c r="I2722" s="119"/>
      <c r="J2722" s="119"/>
      <c r="K2722" s="119"/>
      <c r="L2722" s="53"/>
      <c r="M2722" s="127"/>
    </row>
    <row r="2723" spans="1:13">
      <c r="A2723" s="118">
        <v>2635</v>
      </c>
      <c r="B2723" s="53" t="s">
        <v>158</v>
      </c>
      <c r="C2723" s="83">
        <v>2948</v>
      </c>
      <c r="D2723" s="124">
        <v>44959</v>
      </c>
      <c r="E2723" s="198">
        <f>VLOOKUP(A2723,'Membership Details'!C:J,8,FALSE)</f>
        <v>36982</v>
      </c>
      <c r="F2723" s="198" t="b">
        <f t="shared" si="42"/>
        <v>1</v>
      </c>
      <c r="G2723">
        <v>310</v>
      </c>
      <c r="H2723" s="119"/>
      <c r="I2723" s="119"/>
      <c r="J2723" s="119"/>
      <c r="K2723" s="119"/>
      <c r="L2723" s="53"/>
      <c r="M2723" s="127"/>
    </row>
    <row r="2724" spans="1:13">
      <c r="A2724" s="118">
        <v>2638</v>
      </c>
      <c r="B2724" s="53" t="s">
        <v>158</v>
      </c>
      <c r="C2724" s="83">
        <v>2949</v>
      </c>
      <c r="D2724" s="124">
        <v>44959</v>
      </c>
      <c r="E2724" s="198">
        <f>VLOOKUP(A2724,'Membership Details'!C:J,8,FALSE)</f>
        <v>36982</v>
      </c>
      <c r="F2724" s="198" t="b">
        <f t="shared" si="42"/>
        <v>1</v>
      </c>
      <c r="G2724">
        <v>477.2</v>
      </c>
      <c r="H2724" s="119"/>
      <c r="I2724" s="119"/>
      <c r="J2724" s="119"/>
      <c r="K2724" s="119"/>
      <c r="L2724" s="53"/>
      <c r="M2724" s="127"/>
    </row>
    <row r="2725" spans="1:13">
      <c r="A2725" s="118">
        <v>2645</v>
      </c>
      <c r="B2725" s="53" t="s">
        <v>158</v>
      </c>
      <c r="C2725" s="83">
        <v>2950</v>
      </c>
      <c r="D2725" s="124">
        <v>44959</v>
      </c>
      <c r="E2725" s="198">
        <f>VLOOKUP(A2725,'Membership Details'!C:J,8,FALSE)</f>
        <v>36982</v>
      </c>
      <c r="F2725" s="198" t="b">
        <f t="shared" si="42"/>
        <v>1</v>
      </c>
      <c r="G2725">
        <v>250</v>
      </c>
      <c r="H2725" s="119"/>
      <c r="I2725" s="119"/>
      <c r="J2725" s="119"/>
      <c r="K2725" s="119"/>
      <c r="L2725" s="53"/>
      <c r="M2725" s="127"/>
    </row>
    <row r="2726" spans="1:13">
      <c r="A2726" s="118">
        <v>2562</v>
      </c>
      <c r="B2726" s="53" t="s">
        <v>158</v>
      </c>
      <c r="C2726" s="83">
        <v>2951</v>
      </c>
      <c r="D2726" s="124">
        <v>44959</v>
      </c>
      <c r="E2726" s="198">
        <f>VLOOKUP(A2726,'Membership Details'!C:J,8,FALSE)</f>
        <v>36982</v>
      </c>
      <c r="F2726" s="198" t="b">
        <f t="shared" si="42"/>
        <v>1</v>
      </c>
      <c r="G2726">
        <v>2999</v>
      </c>
      <c r="H2726" s="119"/>
      <c r="I2726" s="119"/>
      <c r="J2726" s="119"/>
      <c r="K2726" s="119"/>
      <c r="L2726" s="53"/>
      <c r="M2726" s="127"/>
    </row>
    <row r="2727" spans="1:13">
      <c r="A2727" s="118">
        <v>2648</v>
      </c>
      <c r="B2727" s="53" t="s">
        <v>158</v>
      </c>
      <c r="C2727" s="83">
        <v>2952</v>
      </c>
      <c r="D2727" s="124">
        <v>44959</v>
      </c>
      <c r="E2727" s="198">
        <f>VLOOKUP(A2727,'Membership Details'!C:J,8,FALSE)</f>
        <v>36982</v>
      </c>
      <c r="F2727" s="198" t="b">
        <f t="shared" si="42"/>
        <v>1</v>
      </c>
      <c r="G2727">
        <v>376</v>
      </c>
      <c r="H2727" s="119"/>
      <c r="I2727" s="119"/>
      <c r="J2727" s="119"/>
      <c r="K2727" s="119"/>
      <c r="L2727" s="53"/>
      <c r="M2727" s="127"/>
    </row>
    <row r="2728" spans="1:13">
      <c r="A2728" s="118">
        <v>2651</v>
      </c>
      <c r="B2728" s="53" t="s">
        <v>158</v>
      </c>
      <c r="C2728" s="83">
        <v>2953</v>
      </c>
      <c r="D2728" s="124">
        <v>44959</v>
      </c>
      <c r="E2728" s="198">
        <f>VLOOKUP(A2728,'Membership Details'!C:J,8,FALSE)</f>
        <v>36982</v>
      </c>
      <c r="F2728" s="198" t="b">
        <f t="shared" si="42"/>
        <v>1</v>
      </c>
      <c r="G2728">
        <v>310</v>
      </c>
      <c r="H2728" s="119"/>
      <c r="I2728" s="119"/>
      <c r="J2728" s="119"/>
      <c r="K2728" s="119"/>
      <c r="L2728" s="53"/>
      <c r="M2728" s="127"/>
    </row>
    <row r="2729" spans="1:13">
      <c r="A2729" s="118">
        <v>2652</v>
      </c>
      <c r="B2729" s="53" t="s">
        <v>158</v>
      </c>
      <c r="C2729" s="83">
        <v>2954</v>
      </c>
      <c r="D2729" s="124">
        <v>44959</v>
      </c>
      <c r="E2729" s="198">
        <f>VLOOKUP(A2729,'Membership Details'!C:J,8,FALSE)</f>
        <v>36982</v>
      </c>
      <c r="F2729" s="198" t="b">
        <f t="shared" si="42"/>
        <v>1</v>
      </c>
      <c r="G2729">
        <v>310</v>
      </c>
      <c r="H2729" s="119"/>
      <c r="I2729" s="119"/>
      <c r="J2729" s="119"/>
      <c r="K2729" s="119"/>
      <c r="L2729" s="53"/>
      <c r="M2729" s="127"/>
    </row>
    <row r="2730" spans="1:13">
      <c r="A2730" s="118">
        <v>2663</v>
      </c>
      <c r="B2730" s="53" t="s">
        <v>158</v>
      </c>
      <c r="C2730" s="83">
        <v>2955</v>
      </c>
      <c r="D2730" s="124">
        <v>44959</v>
      </c>
      <c r="E2730" s="198">
        <f>VLOOKUP(A2730,'Membership Details'!C:J,8,FALSE)</f>
        <v>36982</v>
      </c>
      <c r="F2730" s="198" t="b">
        <f t="shared" si="42"/>
        <v>1</v>
      </c>
      <c r="G2730">
        <v>1259</v>
      </c>
      <c r="H2730" s="119"/>
      <c r="I2730" s="119"/>
      <c r="J2730" s="119"/>
      <c r="K2730" s="119"/>
      <c r="L2730" s="53"/>
      <c r="M2730" s="127"/>
    </row>
    <row r="2731" spans="1:13">
      <c r="A2731" s="118">
        <v>2664</v>
      </c>
      <c r="B2731" s="53" t="s">
        <v>158</v>
      </c>
      <c r="C2731" s="83">
        <v>2956</v>
      </c>
      <c r="D2731" s="124">
        <v>44959</v>
      </c>
      <c r="E2731" s="198">
        <f>VLOOKUP(A2731,'Membership Details'!C:J,8,FALSE)</f>
        <v>36982</v>
      </c>
      <c r="F2731" s="198" t="b">
        <f t="shared" si="42"/>
        <v>1</v>
      </c>
      <c r="G2731">
        <v>310</v>
      </c>
      <c r="H2731" s="119"/>
      <c r="I2731" s="119"/>
      <c r="J2731" s="119"/>
      <c r="K2731" s="119"/>
      <c r="L2731" s="53"/>
      <c r="M2731" s="127"/>
    </row>
    <row r="2732" spans="1:13">
      <c r="A2732" s="118">
        <v>2665</v>
      </c>
      <c r="B2732" s="53" t="s">
        <v>158</v>
      </c>
      <c r="C2732" s="83">
        <v>2957</v>
      </c>
      <c r="D2732" s="124">
        <v>44959</v>
      </c>
      <c r="E2732" s="198">
        <f>VLOOKUP(A2732,'Membership Details'!C:J,8,FALSE)</f>
        <v>36982</v>
      </c>
      <c r="F2732" s="198" t="b">
        <f t="shared" si="42"/>
        <v>1</v>
      </c>
      <c r="G2732">
        <v>310</v>
      </c>
      <c r="H2732" s="119"/>
      <c r="I2732" s="119"/>
      <c r="J2732" s="119"/>
      <c r="K2732" s="119"/>
      <c r="L2732" s="53"/>
      <c r="M2732" s="127"/>
    </row>
    <row r="2733" spans="1:13">
      <c r="A2733" s="118">
        <v>2666</v>
      </c>
      <c r="B2733" s="53" t="s">
        <v>158</v>
      </c>
      <c r="C2733" s="83">
        <v>2958</v>
      </c>
      <c r="D2733" s="124">
        <v>44959</v>
      </c>
      <c r="E2733" s="198">
        <f>VLOOKUP(A2733,'Membership Details'!C:J,8,FALSE)</f>
        <v>36982</v>
      </c>
      <c r="F2733" s="198" t="b">
        <f t="shared" si="42"/>
        <v>1</v>
      </c>
      <c r="G2733">
        <v>310</v>
      </c>
      <c r="H2733" s="119"/>
      <c r="I2733" s="119"/>
      <c r="J2733" s="119"/>
      <c r="K2733" s="119"/>
      <c r="L2733" s="53"/>
      <c r="M2733" s="127"/>
    </row>
    <row r="2734" spans="1:13">
      <c r="A2734" s="118">
        <v>2667</v>
      </c>
      <c r="B2734" s="53" t="s">
        <v>158</v>
      </c>
      <c r="C2734" s="83">
        <v>2959</v>
      </c>
      <c r="D2734" s="124">
        <v>44959</v>
      </c>
      <c r="E2734" s="198">
        <f>VLOOKUP(A2734,'Membership Details'!C:J,8,FALSE)</f>
        <v>36982</v>
      </c>
      <c r="F2734" s="198" t="b">
        <f t="shared" si="42"/>
        <v>1</v>
      </c>
      <c r="G2734">
        <v>310</v>
      </c>
      <c r="H2734" s="119"/>
      <c r="I2734" s="119"/>
      <c r="J2734" s="119"/>
      <c r="K2734" s="119"/>
      <c r="L2734" s="53"/>
      <c r="M2734" s="127"/>
    </row>
    <row r="2735" spans="1:13">
      <c r="A2735" s="118">
        <v>1693</v>
      </c>
      <c r="B2735" s="53" t="s">
        <v>158</v>
      </c>
      <c r="C2735" s="83">
        <v>2960</v>
      </c>
      <c r="D2735" s="124">
        <v>44959</v>
      </c>
      <c r="E2735" s="198">
        <f>VLOOKUP(A2735,'Membership Details'!C:J,8,FALSE)</f>
        <v>36982</v>
      </c>
      <c r="F2735" s="198" t="b">
        <f t="shared" si="42"/>
        <v>1</v>
      </c>
      <c r="G2735">
        <v>1260</v>
      </c>
      <c r="H2735" s="119"/>
      <c r="I2735" s="119"/>
      <c r="J2735" s="119"/>
      <c r="K2735" s="119"/>
      <c r="L2735" s="53"/>
      <c r="M2735" s="127"/>
    </row>
    <row r="2736" spans="1:13">
      <c r="A2736" s="118">
        <v>2675</v>
      </c>
      <c r="B2736" s="53" t="s">
        <v>158</v>
      </c>
      <c r="C2736" s="83">
        <v>2961</v>
      </c>
      <c r="D2736" s="124">
        <v>44959</v>
      </c>
      <c r="E2736" s="198">
        <f>VLOOKUP(A2736,'Membership Details'!C:J,8,FALSE)</f>
        <v>36982</v>
      </c>
      <c r="F2736" s="198" t="b">
        <f t="shared" si="42"/>
        <v>1</v>
      </c>
      <c r="G2736">
        <v>3796.6</v>
      </c>
      <c r="H2736" s="119"/>
      <c r="I2736" s="119"/>
      <c r="J2736" s="119"/>
      <c r="K2736" s="119"/>
      <c r="L2736" s="53"/>
      <c r="M2736" s="127"/>
    </row>
    <row r="2737" spans="1:13">
      <c r="A2737" s="118">
        <v>2678</v>
      </c>
      <c r="B2737" s="53" t="s">
        <v>158</v>
      </c>
      <c r="C2737" s="83">
        <v>2962</v>
      </c>
      <c r="D2737" s="124">
        <v>44959</v>
      </c>
      <c r="E2737" s="198">
        <f>VLOOKUP(A2737,'Membership Details'!C:J,8,FALSE)</f>
        <v>36982</v>
      </c>
      <c r="F2737" s="198" t="b">
        <f t="shared" si="42"/>
        <v>1</v>
      </c>
      <c r="G2737">
        <v>520</v>
      </c>
      <c r="H2737" s="119"/>
      <c r="I2737" s="119"/>
      <c r="J2737" s="119"/>
      <c r="K2737" s="119"/>
      <c r="L2737" s="53"/>
      <c r="M2737" s="127"/>
    </row>
    <row r="2738" spans="1:13">
      <c r="A2738" s="118">
        <v>2679</v>
      </c>
      <c r="B2738" s="53" t="s">
        <v>158</v>
      </c>
      <c r="C2738" s="83">
        <v>2963</v>
      </c>
      <c r="D2738" s="124">
        <v>44959</v>
      </c>
      <c r="E2738" s="198">
        <f>VLOOKUP(A2738,'Membership Details'!C:J,8,FALSE)</f>
        <v>36982</v>
      </c>
      <c r="F2738" s="198" t="b">
        <f t="shared" si="42"/>
        <v>1</v>
      </c>
      <c r="G2738">
        <v>1469</v>
      </c>
      <c r="H2738" s="119"/>
      <c r="I2738" s="119"/>
      <c r="J2738" s="119"/>
      <c r="K2738" s="119"/>
      <c r="L2738" s="53"/>
      <c r="M2738" s="127"/>
    </row>
    <row r="2739" spans="1:13">
      <c r="A2739" s="118">
        <v>2680</v>
      </c>
      <c r="B2739" s="53" t="s">
        <v>158</v>
      </c>
      <c r="C2739" s="83">
        <v>2964</v>
      </c>
      <c r="D2739" s="124">
        <v>44959</v>
      </c>
      <c r="E2739" s="198">
        <f>VLOOKUP(A2739,'Membership Details'!C:J,8,FALSE)</f>
        <v>36982</v>
      </c>
      <c r="F2739" s="198" t="b">
        <f t="shared" si="42"/>
        <v>1</v>
      </c>
      <c r="G2739">
        <v>1420</v>
      </c>
      <c r="H2739" s="119"/>
      <c r="I2739" s="119"/>
      <c r="J2739" s="119"/>
      <c r="K2739" s="119"/>
      <c r="L2739" s="53"/>
      <c r="M2739" s="127"/>
    </row>
    <row r="2740" spans="1:13">
      <c r="A2740" s="118">
        <v>2681</v>
      </c>
      <c r="B2740" s="53" t="s">
        <v>158</v>
      </c>
      <c r="C2740" s="83">
        <v>2965</v>
      </c>
      <c r="D2740" s="124">
        <v>44959</v>
      </c>
      <c r="E2740" s="198">
        <f>VLOOKUP(A2740,'Membership Details'!C:J,8,FALSE)</f>
        <v>36982</v>
      </c>
      <c r="F2740" s="198" t="b">
        <f t="shared" si="42"/>
        <v>1</v>
      </c>
      <c r="G2740">
        <v>1322</v>
      </c>
      <c r="H2740" s="119"/>
      <c r="I2740" s="119"/>
      <c r="J2740" s="119"/>
      <c r="K2740" s="119"/>
      <c r="L2740" s="53"/>
      <c r="M2740" s="127"/>
    </row>
    <row r="2741" spans="1:13">
      <c r="A2741" s="118">
        <v>2682</v>
      </c>
      <c r="B2741" s="53" t="s">
        <v>158</v>
      </c>
      <c r="C2741" s="83">
        <v>2966</v>
      </c>
      <c r="D2741" s="124">
        <v>44959</v>
      </c>
      <c r="E2741" s="198">
        <f>VLOOKUP(A2741,'Membership Details'!C:J,8,FALSE)</f>
        <v>36982</v>
      </c>
      <c r="F2741" s="198" t="b">
        <f t="shared" si="42"/>
        <v>1</v>
      </c>
      <c r="G2741">
        <v>310</v>
      </c>
      <c r="H2741" s="119"/>
      <c r="I2741" s="119"/>
      <c r="J2741" s="119"/>
      <c r="K2741" s="119"/>
      <c r="L2741" s="53"/>
      <c r="M2741" s="127"/>
    </row>
    <row r="2742" spans="1:13">
      <c r="A2742" s="118">
        <v>2683</v>
      </c>
      <c r="B2742" s="53" t="s">
        <v>158</v>
      </c>
      <c r="C2742" s="83">
        <v>2967</v>
      </c>
      <c r="D2742" s="124">
        <v>44959</v>
      </c>
      <c r="E2742" s="198">
        <f>VLOOKUP(A2742,'Membership Details'!C:J,8,FALSE)</f>
        <v>36982</v>
      </c>
      <c r="F2742" s="198" t="b">
        <f t="shared" si="42"/>
        <v>1</v>
      </c>
      <c r="G2742">
        <v>504</v>
      </c>
      <c r="H2742" s="119"/>
      <c r="I2742" s="119"/>
      <c r="J2742" s="119"/>
      <c r="K2742" s="119"/>
      <c r="L2742" s="53"/>
      <c r="M2742" s="127"/>
    </row>
    <row r="2743" spans="1:13">
      <c r="A2743" s="118">
        <v>2684</v>
      </c>
      <c r="B2743" s="53" t="s">
        <v>158</v>
      </c>
      <c r="C2743" s="83">
        <v>2968</v>
      </c>
      <c r="D2743" s="124">
        <v>44959</v>
      </c>
      <c r="E2743" s="198">
        <f>VLOOKUP(A2743,'Membership Details'!C:J,8,FALSE)</f>
        <v>36982</v>
      </c>
      <c r="F2743" s="198" t="b">
        <f t="shared" si="42"/>
        <v>1</v>
      </c>
      <c r="G2743">
        <v>310</v>
      </c>
      <c r="H2743" s="119"/>
      <c r="I2743" s="119"/>
      <c r="J2743" s="119"/>
      <c r="K2743" s="119"/>
      <c r="L2743" s="53"/>
      <c r="M2743" s="127"/>
    </row>
    <row r="2744" spans="1:13">
      <c r="A2744" s="118">
        <v>2685</v>
      </c>
      <c r="B2744" s="53" t="s">
        <v>158</v>
      </c>
      <c r="C2744" s="83">
        <v>2969</v>
      </c>
      <c r="D2744" s="124">
        <v>44959</v>
      </c>
      <c r="E2744" s="198">
        <f>VLOOKUP(A2744,'Membership Details'!C:J,8,FALSE)</f>
        <v>36982</v>
      </c>
      <c r="F2744" s="198" t="b">
        <f t="shared" si="42"/>
        <v>1</v>
      </c>
      <c r="G2744">
        <v>504</v>
      </c>
      <c r="H2744" s="119"/>
      <c r="I2744" s="119"/>
      <c r="J2744" s="119"/>
      <c r="K2744" s="119"/>
      <c r="L2744" s="53"/>
      <c r="M2744" s="127"/>
    </row>
    <row r="2745" spans="1:13">
      <c r="A2745" s="118">
        <v>2686</v>
      </c>
      <c r="B2745" s="53" t="s">
        <v>158</v>
      </c>
      <c r="C2745" s="83">
        <v>2970</v>
      </c>
      <c r="D2745" s="124">
        <v>44959</v>
      </c>
      <c r="E2745" s="198">
        <f>VLOOKUP(A2745,'Membership Details'!C:J,8,FALSE)</f>
        <v>36982</v>
      </c>
      <c r="F2745" s="198" t="b">
        <f t="shared" si="42"/>
        <v>1</v>
      </c>
      <c r="G2745">
        <v>630</v>
      </c>
      <c r="H2745" s="119"/>
      <c r="I2745" s="119"/>
      <c r="J2745" s="119"/>
      <c r="K2745" s="119"/>
      <c r="L2745" s="53"/>
      <c r="M2745" s="127"/>
    </row>
    <row r="2746" spans="1:13">
      <c r="A2746" s="118">
        <v>2687</v>
      </c>
      <c r="B2746" s="53" t="s">
        <v>158</v>
      </c>
      <c r="C2746" s="83">
        <v>2971</v>
      </c>
      <c r="D2746" s="124">
        <v>44959</v>
      </c>
      <c r="E2746" s="198">
        <f>VLOOKUP(A2746,'Membership Details'!C:J,8,FALSE)</f>
        <v>44818</v>
      </c>
      <c r="F2746" s="198" t="b">
        <f t="shared" si="42"/>
        <v>1</v>
      </c>
      <c r="G2746">
        <v>222.2</v>
      </c>
      <c r="H2746" s="119"/>
      <c r="I2746" s="119"/>
      <c r="J2746" s="119"/>
      <c r="K2746" s="119"/>
      <c r="L2746" s="53"/>
      <c r="M2746" s="127"/>
    </row>
    <row r="2747" spans="1:13">
      <c r="A2747" s="118">
        <v>2688</v>
      </c>
      <c r="B2747" s="53" t="s">
        <v>158</v>
      </c>
      <c r="C2747" s="83">
        <v>2972</v>
      </c>
      <c r="D2747" s="124">
        <v>44959</v>
      </c>
      <c r="E2747" s="198">
        <f>VLOOKUP(A2747,'Membership Details'!C:J,8,FALSE)</f>
        <v>36982</v>
      </c>
      <c r="F2747" s="198" t="b">
        <f t="shared" si="42"/>
        <v>1</v>
      </c>
      <c r="G2747">
        <v>310</v>
      </c>
      <c r="H2747" s="119"/>
      <c r="I2747" s="119"/>
      <c r="J2747" s="119"/>
      <c r="K2747" s="119"/>
      <c r="L2747" s="53"/>
      <c r="M2747" s="127"/>
    </row>
    <row r="2748" spans="1:13">
      <c r="A2748" s="118">
        <v>2689</v>
      </c>
      <c r="B2748" s="53" t="s">
        <v>158</v>
      </c>
      <c r="C2748" s="83">
        <v>2973</v>
      </c>
      <c r="D2748" s="124">
        <v>44959</v>
      </c>
      <c r="E2748" s="198">
        <f>VLOOKUP(A2748,'Membership Details'!C:J,8,FALSE)</f>
        <v>36982</v>
      </c>
      <c r="F2748" s="198" t="b">
        <f t="shared" si="42"/>
        <v>1</v>
      </c>
      <c r="G2748">
        <v>333.6</v>
      </c>
      <c r="H2748" s="119"/>
      <c r="I2748" s="119"/>
      <c r="J2748" s="119"/>
      <c r="K2748" s="119"/>
      <c r="L2748" s="53"/>
      <c r="M2748" s="127"/>
    </row>
    <row r="2749" spans="1:13">
      <c r="A2749" s="118">
        <v>2690</v>
      </c>
      <c r="B2749" s="53" t="s">
        <v>158</v>
      </c>
      <c r="C2749" s="83">
        <v>2974</v>
      </c>
      <c r="D2749" s="124">
        <v>44959</v>
      </c>
      <c r="E2749" s="198">
        <f>VLOOKUP(A2749,'Membership Details'!C:J,8,FALSE)</f>
        <v>44818</v>
      </c>
      <c r="F2749" s="198" t="b">
        <f t="shared" si="42"/>
        <v>1</v>
      </c>
      <c r="G2749">
        <v>93</v>
      </c>
      <c r="H2749" s="119"/>
      <c r="I2749" s="119"/>
      <c r="J2749" s="119"/>
      <c r="K2749" s="119"/>
      <c r="L2749" s="53"/>
      <c r="M2749" s="127"/>
    </row>
    <row r="2750" spans="1:13">
      <c r="A2750" s="118">
        <v>2691</v>
      </c>
      <c r="B2750" s="53" t="s">
        <v>158</v>
      </c>
      <c r="C2750" s="83">
        <v>2975</v>
      </c>
      <c r="D2750" s="124">
        <v>44959</v>
      </c>
      <c r="E2750" s="198">
        <f>VLOOKUP(A2750,'Membership Details'!C:J,8,FALSE)</f>
        <v>36982</v>
      </c>
      <c r="F2750" s="198" t="b">
        <f t="shared" si="42"/>
        <v>1</v>
      </c>
      <c r="G2750">
        <v>409</v>
      </c>
      <c r="H2750" s="119"/>
      <c r="I2750" s="119"/>
      <c r="J2750" s="119"/>
      <c r="K2750" s="119"/>
      <c r="L2750" s="53"/>
      <c r="M2750" s="127"/>
    </row>
    <row r="2751" spans="1:13">
      <c r="A2751" s="118">
        <v>2693</v>
      </c>
      <c r="B2751" s="53" t="s">
        <v>158</v>
      </c>
      <c r="C2751" s="83">
        <v>2976</v>
      </c>
      <c r="D2751" s="124">
        <v>44959</v>
      </c>
      <c r="E2751" s="198">
        <f>VLOOKUP(A2751,'Membership Details'!C:J,8,FALSE)</f>
        <v>44818</v>
      </c>
      <c r="F2751" s="198" t="b">
        <f t="shared" si="42"/>
        <v>1</v>
      </c>
      <c r="G2751">
        <v>175</v>
      </c>
      <c r="H2751" s="119"/>
      <c r="I2751" s="119"/>
      <c r="J2751" s="119"/>
      <c r="K2751" s="119"/>
      <c r="L2751" s="53"/>
      <c r="M2751" s="127"/>
    </row>
    <row r="2752" spans="1:13">
      <c r="A2752" s="118">
        <v>2694</v>
      </c>
      <c r="B2752" s="53" t="s">
        <v>158</v>
      </c>
      <c r="C2752" s="83">
        <v>2977</v>
      </c>
      <c r="D2752" s="124">
        <v>44959</v>
      </c>
      <c r="E2752" s="198">
        <f>VLOOKUP(A2752,'Membership Details'!C:J,8,FALSE)</f>
        <v>44818</v>
      </c>
      <c r="F2752" s="198" t="b">
        <f t="shared" si="42"/>
        <v>1</v>
      </c>
      <c r="G2752">
        <v>72</v>
      </c>
      <c r="H2752" s="119"/>
      <c r="I2752" s="119"/>
      <c r="J2752" s="119"/>
      <c r="K2752" s="119"/>
      <c r="L2752" s="53"/>
      <c r="M2752" s="127"/>
    </row>
    <row r="2753" spans="1:13">
      <c r="A2753" s="118">
        <v>2697</v>
      </c>
      <c r="B2753" s="53" t="s">
        <v>158</v>
      </c>
      <c r="C2753" s="83">
        <v>2978</v>
      </c>
      <c r="D2753" s="124">
        <v>44959</v>
      </c>
      <c r="E2753" s="198">
        <f>VLOOKUP(A2753,'Membership Details'!C:J,8,FALSE)</f>
        <v>36982</v>
      </c>
      <c r="F2753" s="198" t="b">
        <f t="shared" si="42"/>
        <v>1</v>
      </c>
      <c r="G2753">
        <v>756</v>
      </c>
      <c r="H2753" s="119"/>
      <c r="I2753" s="119"/>
      <c r="J2753" s="119"/>
      <c r="K2753" s="119"/>
      <c r="L2753" s="53"/>
      <c r="M2753" s="127"/>
    </row>
    <row r="2754" spans="1:13">
      <c r="A2754" s="118">
        <v>2698</v>
      </c>
      <c r="B2754" s="53" t="s">
        <v>158</v>
      </c>
      <c r="C2754" s="83">
        <v>2979</v>
      </c>
      <c r="D2754" s="124">
        <v>44959</v>
      </c>
      <c r="E2754" s="198">
        <f>VLOOKUP(A2754,'Membership Details'!C:J,8,FALSE)</f>
        <v>44818</v>
      </c>
      <c r="F2754" s="198" t="b">
        <f t="shared" si="42"/>
        <v>1</v>
      </c>
      <c r="G2754">
        <v>46.6</v>
      </c>
      <c r="H2754" s="119"/>
      <c r="I2754" s="119"/>
      <c r="J2754" s="119"/>
      <c r="K2754" s="119"/>
      <c r="L2754" s="53"/>
      <c r="M2754" s="127"/>
    </row>
    <row r="2755" spans="1:13">
      <c r="A2755" s="118">
        <v>2701</v>
      </c>
      <c r="B2755" s="53" t="s">
        <v>158</v>
      </c>
      <c r="C2755" s="83">
        <v>2980</v>
      </c>
      <c r="D2755" s="124">
        <v>44959</v>
      </c>
      <c r="E2755" s="198">
        <f>VLOOKUP(A2755,'Membership Details'!C:J,8,FALSE)</f>
        <v>36982</v>
      </c>
      <c r="F2755" s="198" t="b">
        <f t="shared" ref="F2755:F2818" si="43">D2755&gt;=E2755</f>
        <v>1</v>
      </c>
      <c r="G2755">
        <v>310</v>
      </c>
      <c r="H2755" s="119"/>
      <c r="I2755" s="119"/>
      <c r="J2755" s="119"/>
      <c r="K2755" s="119"/>
      <c r="L2755" s="53"/>
      <c r="M2755" s="127"/>
    </row>
    <row r="2756" spans="1:13">
      <c r="A2756" s="118">
        <v>2704</v>
      </c>
      <c r="B2756" s="53" t="s">
        <v>158</v>
      </c>
      <c r="C2756" s="83">
        <v>2981</v>
      </c>
      <c r="D2756" s="124">
        <v>44959</v>
      </c>
      <c r="E2756" s="198">
        <f>VLOOKUP(A2756,'Membership Details'!C:J,8,FALSE)</f>
        <v>36982</v>
      </c>
      <c r="F2756" s="198" t="b">
        <f t="shared" si="43"/>
        <v>1</v>
      </c>
      <c r="G2756">
        <v>850</v>
      </c>
      <c r="H2756" s="119"/>
      <c r="I2756" s="119"/>
      <c r="J2756" s="119"/>
      <c r="K2756" s="119"/>
      <c r="L2756" s="53"/>
      <c r="M2756" s="127"/>
    </row>
    <row r="2757" spans="1:13">
      <c r="A2757" s="118">
        <v>2718</v>
      </c>
      <c r="B2757" s="53" t="s">
        <v>158</v>
      </c>
      <c r="C2757" s="83">
        <v>2982</v>
      </c>
      <c r="D2757" s="124">
        <v>44959</v>
      </c>
      <c r="E2757" s="198">
        <f>VLOOKUP(A2757,'Membership Details'!C:J,8,FALSE)</f>
        <v>36982</v>
      </c>
      <c r="F2757" s="198" t="b">
        <f t="shared" si="43"/>
        <v>1</v>
      </c>
      <c r="G2757">
        <v>6926</v>
      </c>
      <c r="H2757" s="119"/>
      <c r="I2757" s="119"/>
      <c r="J2757" s="119"/>
      <c r="K2757" s="119"/>
      <c r="L2757" s="53"/>
      <c r="M2757" s="127"/>
    </row>
    <row r="2758" spans="1:13">
      <c r="A2758" s="118">
        <v>2724</v>
      </c>
      <c r="B2758" s="53" t="s">
        <v>158</v>
      </c>
      <c r="C2758" s="83">
        <v>2983</v>
      </c>
      <c r="D2758" s="124">
        <v>44959</v>
      </c>
      <c r="E2758" s="198">
        <f>VLOOKUP(A2758,'Membership Details'!C:J,8,FALSE)</f>
        <v>44818</v>
      </c>
      <c r="F2758" s="198" t="b">
        <f t="shared" si="43"/>
        <v>1</v>
      </c>
      <c r="G2758">
        <v>279</v>
      </c>
      <c r="H2758" s="119"/>
      <c r="I2758" s="119"/>
      <c r="J2758" s="119"/>
      <c r="K2758" s="119"/>
      <c r="L2758" s="53"/>
      <c r="M2758" s="127"/>
    </row>
    <row r="2759" spans="1:13">
      <c r="A2759" s="118">
        <v>2725</v>
      </c>
      <c r="B2759" s="53" t="s">
        <v>158</v>
      </c>
      <c r="C2759" s="83">
        <v>2984</v>
      </c>
      <c r="D2759" s="124">
        <v>44959</v>
      </c>
      <c r="E2759" s="198">
        <f>VLOOKUP(A2759,'Membership Details'!C:J,8,FALSE)</f>
        <v>36982</v>
      </c>
      <c r="F2759" s="198" t="b">
        <f t="shared" si="43"/>
        <v>1</v>
      </c>
      <c r="G2759">
        <v>1826</v>
      </c>
      <c r="H2759" s="119"/>
      <c r="I2759" s="119"/>
      <c r="J2759" s="119"/>
      <c r="K2759" s="119"/>
      <c r="L2759" s="53"/>
      <c r="M2759" s="127"/>
    </row>
    <row r="2760" spans="1:13">
      <c r="A2760" s="118">
        <v>1448</v>
      </c>
      <c r="B2760" s="53" t="s">
        <v>158</v>
      </c>
      <c r="C2760" s="83">
        <v>2985</v>
      </c>
      <c r="D2760" s="124">
        <v>44959</v>
      </c>
      <c r="E2760" s="198">
        <f>VLOOKUP(A2760,'Membership Details'!C:J,8,FALSE)</f>
        <v>36982</v>
      </c>
      <c r="F2760" s="198" t="b">
        <f t="shared" si="43"/>
        <v>1</v>
      </c>
      <c r="G2760">
        <v>1014</v>
      </c>
      <c r="H2760" s="119"/>
      <c r="I2760" s="119"/>
      <c r="J2760" s="119"/>
      <c r="K2760" s="119"/>
      <c r="L2760" s="53"/>
      <c r="M2760" s="127"/>
    </row>
    <row r="2761" spans="1:13">
      <c r="A2761" s="118">
        <v>2726</v>
      </c>
      <c r="B2761" s="53" t="s">
        <v>158</v>
      </c>
      <c r="C2761" s="83">
        <v>2986</v>
      </c>
      <c r="D2761" s="124">
        <v>44959</v>
      </c>
      <c r="E2761" s="198">
        <f>VLOOKUP(A2761,'Membership Details'!C:J,8,FALSE)</f>
        <v>36982</v>
      </c>
      <c r="F2761" s="198" t="b">
        <f t="shared" si="43"/>
        <v>1</v>
      </c>
      <c r="G2761">
        <v>1014</v>
      </c>
      <c r="H2761" s="119"/>
      <c r="I2761" s="119"/>
      <c r="J2761" s="119"/>
      <c r="K2761" s="119"/>
      <c r="L2761" s="53"/>
      <c r="M2761" s="127"/>
    </row>
    <row r="2762" spans="1:13">
      <c r="A2762" s="118">
        <v>2727</v>
      </c>
      <c r="B2762" s="53" t="s">
        <v>158</v>
      </c>
      <c r="C2762" s="83">
        <v>2987</v>
      </c>
      <c r="D2762" s="124">
        <v>44959</v>
      </c>
      <c r="E2762" s="198">
        <f>VLOOKUP(A2762,'Membership Details'!C:J,8,FALSE)</f>
        <v>36982</v>
      </c>
      <c r="F2762" s="198" t="b">
        <f t="shared" si="43"/>
        <v>1</v>
      </c>
      <c r="G2762">
        <v>9451</v>
      </c>
      <c r="H2762" s="119"/>
      <c r="I2762" s="119"/>
      <c r="J2762" s="119"/>
      <c r="K2762" s="119"/>
      <c r="L2762" s="53"/>
      <c r="M2762" s="127"/>
    </row>
    <row r="2763" spans="1:13">
      <c r="A2763" s="118">
        <v>1212</v>
      </c>
      <c r="B2763" s="53" t="s">
        <v>158</v>
      </c>
      <c r="C2763" s="83">
        <v>2988</v>
      </c>
      <c r="D2763" s="124">
        <v>44959</v>
      </c>
      <c r="E2763" s="198">
        <f>VLOOKUP(A2763,'Membership Details'!C:J,8,FALSE)</f>
        <v>44818</v>
      </c>
      <c r="F2763" s="198" t="b">
        <f t="shared" si="43"/>
        <v>1</v>
      </c>
      <c r="G2763">
        <v>612</v>
      </c>
      <c r="H2763" s="119"/>
      <c r="I2763" s="119"/>
      <c r="J2763" s="119"/>
      <c r="K2763" s="119"/>
      <c r="L2763" s="53"/>
      <c r="M2763" s="127"/>
    </row>
    <row r="2764" spans="1:13">
      <c r="A2764" s="118">
        <v>2735</v>
      </c>
      <c r="B2764" s="53" t="s">
        <v>158</v>
      </c>
      <c r="C2764" s="83">
        <v>2989</v>
      </c>
      <c r="D2764" s="124">
        <v>44959</v>
      </c>
      <c r="E2764" s="198">
        <f>VLOOKUP(A2764,'Membership Details'!C:J,8,FALSE)</f>
        <v>36982</v>
      </c>
      <c r="F2764" s="198" t="b">
        <f t="shared" si="43"/>
        <v>1</v>
      </c>
      <c r="G2764">
        <v>250</v>
      </c>
      <c r="H2764" s="119"/>
      <c r="I2764" s="119"/>
      <c r="J2764" s="119"/>
      <c r="K2764" s="119"/>
      <c r="L2764" s="53"/>
      <c r="M2764" s="127"/>
    </row>
    <row r="2765" spans="1:13">
      <c r="A2765" s="118">
        <v>2747</v>
      </c>
      <c r="B2765" s="53" t="s">
        <v>158</v>
      </c>
      <c r="C2765" s="83">
        <v>2990</v>
      </c>
      <c r="D2765" s="124">
        <v>44959</v>
      </c>
      <c r="E2765" s="198">
        <f>VLOOKUP(A2765,'Membership Details'!C:J,8,FALSE)</f>
        <v>36982</v>
      </c>
      <c r="F2765" s="198" t="b">
        <f t="shared" si="43"/>
        <v>1</v>
      </c>
      <c r="G2765">
        <v>310</v>
      </c>
      <c r="H2765" s="119"/>
      <c r="I2765" s="119"/>
      <c r="J2765" s="119"/>
      <c r="K2765" s="119"/>
      <c r="L2765" s="53"/>
      <c r="M2765" s="127"/>
    </row>
    <row r="2766" spans="1:13">
      <c r="A2766" s="118">
        <v>2743</v>
      </c>
      <c r="B2766" s="53" t="s">
        <v>158</v>
      </c>
      <c r="C2766" s="83">
        <v>2991</v>
      </c>
      <c r="D2766" s="124">
        <v>44959</v>
      </c>
      <c r="E2766" s="198">
        <f>VLOOKUP(A2766,'Membership Details'!C:J,8,FALSE)</f>
        <v>36982</v>
      </c>
      <c r="F2766" s="198" t="b">
        <f t="shared" si="43"/>
        <v>1</v>
      </c>
      <c r="G2766">
        <v>310</v>
      </c>
      <c r="H2766" s="119"/>
      <c r="I2766" s="119"/>
      <c r="J2766" s="119"/>
      <c r="K2766" s="119"/>
      <c r="L2766" s="53"/>
      <c r="M2766" s="127"/>
    </row>
    <row r="2767" spans="1:13">
      <c r="A2767" s="118">
        <v>2746</v>
      </c>
      <c r="B2767" s="53" t="s">
        <v>158</v>
      </c>
      <c r="C2767" s="83">
        <v>2992</v>
      </c>
      <c r="D2767" s="124">
        <v>44959</v>
      </c>
      <c r="E2767" s="198">
        <f>VLOOKUP(A2767,'Membership Details'!C:J,8,FALSE)</f>
        <v>36982</v>
      </c>
      <c r="F2767" s="198" t="b">
        <f t="shared" si="43"/>
        <v>1</v>
      </c>
      <c r="G2767">
        <v>310</v>
      </c>
      <c r="H2767" s="119"/>
      <c r="I2767" s="119"/>
      <c r="J2767" s="119"/>
      <c r="K2767" s="119"/>
      <c r="L2767" s="53"/>
      <c r="M2767" s="127"/>
    </row>
    <row r="2768" spans="1:13">
      <c r="A2768" s="118">
        <v>2756</v>
      </c>
      <c r="B2768" s="53" t="s">
        <v>158</v>
      </c>
      <c r="C2768" s="83">
        <v>2993</v>
      </c>
      <c r="D2768" s="124">
        <v>44959</v>
      </c>
      <c r="E2768" s="198">
        <f>VLOOKUP(A2768,'Membership Details'!C:J,8,FALSE)</f>
        <v>36982</v>
      </c>
      <c r="F2768" s="198" t="b">
        <f t="shared" si="43"/>
        <v>1</v>
      </c>
      <c r="G2768">
        <v>310</v>
      </c>
      <c r="H2768" s="119"/>
      <c r="I2768" s="119"/>
      <c r="J2768" s="119"/>
      <c r="K2768" s="119"/>
      <c r="L2768" s="53"/>
      <c r="M2768" s="127"/>
    </row>
    <row r="2769" spans="1:13">
      <c r="A2769" s="118">
        <v>2767</v>
      </c>
      <c r="B2769" s="53" t="s">
        <v>158</v>
      </c>
      <c r="C2769" s="83">
        <v>2994</v>
      </c>
      <c r="D2769" s="124">
        <v>44959</v>
      </c>
      <c r="E2769" s="198">
        <f>VLOOKUP(A2769,'Membership Details'!C:J,8,FALSE)</f>
        <v>36982</v>
      </c>
      <c r="F2769" s="198" t="b">
        <f t="shared" si="43"/>
        <v>1</v>
      </c>
      <c r="G2769">
        <v>310</v>
      </c>
      <c r="H2769" s="119"/>
      <c r="I2769" s="119"/>
      <c r="J2769" s="119"/>
      <c r="K2769" s="119"/>
      <c r="L2769" s="53"/>
      <c r="M2769" s="127"/>
    </row>
    <row r="2770" spans="1:13">
      <c r="A2770" s="118">
        <v>2768</v>
      </c>
      <c r="B2770" s="53" t="s">
        <v>158</v>
      </c>
      <c r="C2770" s="83">
        <v>2995</v>
      </c>
      <c r="D2770" s="124">
        <v>44959</v>
      </c>
      <c r="E2770" s="198">
        <f>VLOOKUP(A2770,'Membership Details'!C:J,8,FALSE)</f>
        <v>36982</v>
      </c>
      <c r="F2770" s="198" t="b">
        <f t="shared" si="43"/>
        <v>1</v>
      </c>
      <c r="G2770">
        <v>310</v>
      </c>
      <c r="H2770" s="119"/>
      <c r="I2770" s="119"/>
      <c r="J2770" s="119"/>
      <c r="K2770" s="119"/>
      <c r="L2770" s="53"/>
      <c r="M2770" s="127"/>
    </row>
    <row r="2771" spans="1:13">
      <c r="A2771" s="118">
        <v>2770</v>
      </c>
      <c r="B2771" s="53" t="s">
        <v>158</v>
      </c>
      <c r="C2771" s="83">
        <v>2996</v>
      </c>
      <c r="D2771" s="124">
        <v>44959</v>
      </c>
      <c r="E2771" s="198">
        <f>VLOOKUP(A2771,'Membership Details'!C:J,8,FALSE)</f>
        <v>44818</v>
      </c>
      <c r="F2771" s="198" t="b">
        <f t="shared" si="43"/>
        <v>1</v>
      </c>
      <c r="G2771">
        <v>310</v>
      </c>
      <c r="H2771" s="119"/>
      <c r="I2771" s="119"/>
      <c r="J2771" s="119"/>
      <c r="K2771" s="119"/>
      <c r="L2771" s="53"/>
      <c r="M2771" s="127"/>
    </row>
    <row r="2772" spans="1:13">
      <c r="A2772" s="118">
        <v>2771</v>
      </c>
      <c r="B2772" s="53" t="s">
        <v>158</v>
      </c>
      <c r="C2772" s="83">
        <v>2997</v>
      </c>
      <c r="D2772" s="124">
        <v>44959</v>
      </c>
      <c r="E2772" s="198">
        <f>VLOOKUP(A2772,'Membership Details'!C:J,8,FALSE)</f>
        <v>36982</v>
      </c>
      <c r="F2772" s="198" t="b">
        <f t="shared" si="43"/>
        <v>1</v>
      </c>
      <c r="G2772">
        <v>250</v>
      </c>
      <c r="H2772" s="119"/>
      <c r="I2772" s="119"/>
      <c r="J2772" s="119"/>
      <c r="K2772" s="119"/>
      <c r="L2772" s="53"/>
      <c r="M2772" s="127"/>
    </row>
    <row r="2773" spans="1:13">
      <c r="A2773" s="118">
        <v>2773</v>
      </c>
      <c r="B2773" s="53" t="s">
        <v>158</v>
      </c>
      <c r="C2773" s="83">
        <v>2998</v>
      </c>
      <c r="D2773" s="124">
        <v>44959</v>
      </c>
      <c r="E2773" s="198">
        <f>VLOOKUP(A2773,'Membership Details'!C:J,8,FALSE)</f>
        <v>36982</v>
      </c>
      <c r="F2773" s="198" t="b">
        <f t="shared" si="43"/>
        <v>1</v>
      </c>
      <c r="G2773">
        <v>310</v>
      </c>
      <c r="H2773" s="119"/>
      <c r="I2773" s="119"/>
      <c r="J2773" s="119"/>
      <c r="K2773" s="119"/>
      <c r="L2773" s="53"/>
      <c r="M2773" s="127"/>
    </row>
    <row r="2774" spans="1:13">
      <c r="A2774" s="118">
        <v>2775</v>
      </c>
      <c r="B2774" s="53" t="s">
        <v>158</v>
      </c>
      <c r="C2774" s="83">
        <v>2999</v>
      </c>
      <c r="D2774" s="124">
        <v>44959</v>
      </c>
      <c r="E2774" s="198">
        <f>VLOOKUP(A2774,'Membership Details'!C:J,8,FALSE)</f>
        <v>36982</v>
      </c>
      <c r="F2774" s="198" t="b">
        <f t="shared" si="43"/>
        <v>1</v>
      </c>
      <c r="G2774">
        <v>310</v>
      </c>
      <c r="H2774" s="119"/>
      <c r="I2774" s="119"/>
      <c r="J2774" s="119"/>
      <c r="K2774" s="119"/>
      <c r="L2774" s="53"/>
      <c r="M2774" s="127"/>
    </row>
    <row r="2775" spans="1:13">
      <c r="A2775" s="118">
        <v>2776</v>
      </c>
      <c r="B2775" s="53" t="s">
        <v>158</v>
      </c>
      <c r="C2775" s="83">
        <v>3000</v>
      </c>
      <c r="D2775" s="124">
        <v>44959</v>
      </c>
      <c r="E2775" s="198">
        <f>VLOOKUP(A2775,'Membership Details'!C:J,8,FALSE)</f>
        <v>36982</v>
      </c>
      <c r="F2775" s="198" t="b">
        <f t="shared" si="43"/>
        <v>1</v>
      </c>
      <c r="G2775">
        <v>3240</v>
      </c>
      <c r="H2775" s="119"/>
      <c r="I2775" s="119"/>
      <c r="J2775" s="119"/>
      <c r="K2775" s="119"/>
      <c r="L2775" s="53"/>
      <c r="M2775" s="127"/>
    </row>
    <row r="2776" spans="1:13">
      <c r="A2776" s="118">
        <v>2777</v>
      </c>
      <c r="B2776" s="53" t="s">
        <v>158</v>
      </c>
      <c r="C2776" s="83">
        <v>3001</v>
      </c>
      <c r="D2776" s="124">
        <v>45016</v>
      </c>
      <c r="E2776" s="198">
        <f>VLOOKUP(A2776,'Membership Details'!C:J,8,FALSE)</f>
        <v>36982</v>
      </c>
      <c r="F2776" s="198" t="b">
        <f t="shared" si="43"/>
        <v>1</v>
      </c>
      <c r="G2776">
        <v>310</v>
      </c>
      <c r="H2776" s="119"/>
      <c r="I2776" s="119"/>
      <c r="J2776" s="119"/>
      <c r="K2776" s="119"/>
      <c r="L2776" s="53"/>
      <c r="M2776" s="127"/>
    </row>
    <row r="2777" spans="1:13">
      <c r="A2777" s="118">
        <v>2783</v>
      </c>
      <c r="B2777" s="53" t="s">
        <v>158</v>
      </c>
      <c r="C2777" s="83">
        <v>3002</v>
      </c>
      <c r="D2777" s="124">
        <v>45016</v>
      </c>
      <c r="E2777" s="198">
        <f>VLOOKUP(A2777,'Membership Details'!C:J,8,FALSE)</f>
        <v>36982</v>
      </c>
      <c r="F2777" s="198" t="b">
        <f t="shared" si="43"/>
        <v>1</v>
      </c>
      <c r="G2777">
        <v>60</v>
      </c>
      <c r="H2777" s="119"/>
      <c r="I2777" s="119"/>
      <c r="J2777" s="119"/>
      <c r="K2777" s="119"/>
      <c r="L2777" s="53"/>
      <c r="M2777" s="127"/>
    </row>
    <row r="2778" spans="1:13">
      <c r="A2778" s="118">
        <v>2785</v>
      </c>
      <c r="B2778" s="53" t="s">
        <v>158</v>
      </c>
      <c r="C2778" s="83">
        <v>3003</v>
      </c>
      <c r="D2778" s="124">
        <v>45016</v>
      </c>
      <c r="E2778" s="198">
        <f>VLOOKUP(A2778,'Membership Details'!C:J,8,FALSE)</f>
        <v>36982</v>
      </c>
      <c r="F2778" s="198" t="b">
        <f t="shared" si="43"/>
        <v>1</v>
      </c>
      <c r="G2778">
        <v>310</v>
      </c>
      <c r="H2778" s="119"/>
      <c r="I2778" s="119"/>
      <c r="J2778" s="119"/>
      <c r="K2778" s="119"/>
      <c r="L2778" s="53"/>
      <c r="M2778" s="127"/>
    </row>
    <row r="2779" spans="1:13">
      <c r="A2779" s="118">
        <v>2786</v>
      </c>
      <c r="B2779" s="53" t="s">
        <v>158</v>
      </c>
      <c r="C2779" s="83">
        <v>3004</v>
      </c>
      <c r="D2779" s="124">
        <v>45016</v>
      </c>
      <c r="E2779" s="198">
        <f>VLOOKUP(A2779,'Membership Details'!C:J,8,FALSE)</f>
        <v>36982</v>
      </c>
      <c r="F2779" s="198" t="b">
        <f t="shared" si="43"/>
        <v>1</v>
      </c>
      <c r="G2779">
        <v>310</v>
      </c>
      <c r="H2779" s="119"/>
      <c r="I2779" s="119"/>
      <c r="J2779" s="119"/>
      <c r="K2779" s="119"/>
      <c r="L2779" s="53"/>
      <c r="M2779" s="127"/>
    </row>
    <row r="2780" spans="1:13">
      <c r="A2780" s="118">
        <v>2787</v>
      </c>
      <c r="B2780" s="53" t="s">
        <v>158</v>
      </c>
      <c r="C2780" s="83">
        <v>3005</v>
      </c>
      <c r="D2780" s="124">
        <v>45016</v>
      </c>
      <c r="E2780" s="198">
        <f>VLOOKUP(A2780,'Membership Details'!C:J,8,FALSE)</f>
        <v>36982</v>
      </c>
      <c r="F2780" s="198" t="b">
        <f t="shared" si="43"/>
        <v>1</v>
      </c>
      <c r="G2780">
        <v>310</v>
      </c>
      <c r="H2780" s="119"/>
      <c r="I2780" s="119"/>
      <c r="J2780" s="119"/>
      <c r="K2780" s="119"/>
      <c r="L2780" s="53"/>
      <c r="M2780" s="127"/>
    </row>
    <row r="2781" spans="1:13">
      <c r="A2781" s="118">
        <v>2788</v>
      </c>
      <c r="B2781" s="53" t="s">
        <v>158</v>
      </c>
      <c r="C2781" s="83">
        <v>3006</v>
      </c>
      <c r="D2781" s="124">
        <v>45016</v>
      </c>
      <c r="E2781" s="198">
        <f>VLOOKUP(A2781,'Membership Details'!C:J,8,FALSE)</f>
        <v>36982</v>
      </c>
      <c r="F2781" s="198" t="b">
        <f t="shared" si="43"/>
        <v>1</v>
      </c>
      <c r="G2781">
        <v>310</v>
      </c>
      <c r="H2781" s="119"/>
      <c r="I2781" s="119"/>
      <c r="J2781" s="119"/>
      <c r="K2781" s="119"/>
      <c r="L2781" s="53"/>
      <c r="M2781" s="127"/>
    </row>
    <row r="2782" spans="1:13">
      <c r="A2782" s="118">
        <v>2789</v>
      </c>
      <c r="B2782" s="53" t="s">
        <v>158</v>
      </c>
      <c r="C2782" s="83">
        <v>3007</v>
      </c>
      <c r="D2782" s="124">
        <v>45016</v>
      </c>
      <c r="E2782" s="198">
        <f>VLOOKUP(A2782,'Membership Details'!C:J,8,FALSE)</f>
        <v>36982</v>
      </c>
      <c r="F2782" s="198" t="b">
        <f t="shared" si="43"/>
        <v>1</v>
      </c>
      <c r="G2782">
        <v>120</v>
      </c>
      <c r="H2782" s="119"/>
      <c r="I2782" s="119"/>
      <c r="J2782" s="119"/>
      <c r="K2782" s="119"/>
      <c r="L2782" s="53"/>
      <c r="M2782" s="127"/>
    </row>
    <row r="2783" spans="1:13">
      <c r="A2783" s="118">
        <v>2794</v>
      </c>
      <c r="B2783" s="53" t="s">
        <v>158</v>
      </c>
      <c r="C2783" s="83">
        <v>3008</v>
      </c>
      <c r="D2783" s="124">
        <v>45016</v>
      </c>
      <c r="E2783" s="198">
        <f>VLOOKUP(A2783,'Membership Details'!C:J,8,FALSE)</f>
        <v>36982</v>
      </c>
      <c r="F2783" s="198" t="b">
        <f t="shared" si="43"/>
        <v>1</v>
      </c>
      <c r="G2783">
        <v>190</v>
      </c>
      <c r="H2783" s="119"/>
      <c r="I2783" s="119"/>
      <c r="J2783" s="119"/>
      <c r="K2783" s="119"/>
      <c r="L2783" s="53"/>
      <c r="M2783" s="127"/>
    </row>
    <row r="2784" spans="1:13">
      <c r="A2784" s="118">
        <v>2797</v>
      </c>
      <c r="B2784" s="53" t="s">
        <v>158</v>
      </c>
      <c r="C2784" s="83">
        <v>3009</v>
      </c>
      <c r="D2784" s="124">
        <v>45016</v>
      </c>
      <c r="E2784" s="198">
        <f>VLOOKUP(A2784,'Membership Details'!C:J,8,FALSE)</f>
        <v>36982</v>
      </c>
      <c r="F2784" s="198" t="b">
        <f t="shared" si="43"/>
        <v>1</v>
      </c>
      <c r="G2784">
        <v>240</v>
      </c>
      <c r="H2784" s="119"/>
      <c r="I2784" s="119"/>
      <c r="J2784" s="119"/>
      <c r="K2784" s="119"/>
      <c r="L2784" s="53"/>
      <c r="M2784" s="127"/>
    </row>
    <row r="2785" spans="1:13">
      <c r="A2785" s="118">
        <v>2800</v>
      </c>
      <c r="B2785" s="53" t="s">
        <v>158</v>
      </c>
      <c r="C2785" s="83">
        <v>3010</v>
      </c>
      <c r="D2785" s="124">
        <v>45016</v>
      </c>
      <c r="E2785" s="198">
        <f>VLOOKUP(A2785,'Membership Details'!C:J,8,FALSE)</f>
        <v>36982</v>
      </c>
      <c r="F2785" s="198" t="b">
        <f t="shared" si="43"/>
        <v>1</v>
      </c>
      <c r="G2785">
        <v>120</v>
      </c>
      <c r="H2785" s="119"/>
      <c r="I2785" s="119"/>
      <c r="J2785" s="119"/>
      <c r="K2785" s="119"/>
      <c r="L2785" s="53"/>
      <c r="M2785" s="127"/>
    </row>
    <row r="2786" spans="1:13">
      <c r="A2786" s="118">
        <v>2801</v>
      </c>
      <c r="B2786" s="53" t="s">
        <v>158</v>
      </c>
      <c r="C2786" s="83">
        <v>3011</v>
      </c>
      <c r="D2786" s="124">
        <v>45016</v>
      </c>
      <c r="E2786" s="198">
        <f>VLOOKUP(A2786,'Membership Details'!C:J,8,FALSE)</f>
        <v>36982</v>
      </c>
      <c r="F2786" s="198" t="b">
        <f t="shared" si="43"/>
        <v>1</v>
      </c>
      <c r="G2786">
        <v>60</v>
      </c>
      <c r="H2786" s="119"/>
      <c r="I2786" s="119"/>
      <c r="J2786" s="119"/>
      <c r="K2786" s="119"/>
      <c r="L2786" s="53"/>
      <c r="M2786" s="127"/>
    </row>
    <row r="2787" spans="1:13">
      <c r="A2787" s="118">
        <v>2802</v>
      </c>
      <c r="B2787" s="53" t="s">
        <v>158</v>
      </c>
      <c r="C2787" s="83">
        <v>3012</v>
      </c>
      <c r="D2787" s="124">
        <v>45016</v>
      </c>
      <c r="E2787" s="198">
        <f>VLOOKUP(A2787,'Membership Details'!C:J,8,FALSE)</f>
        <v>44819</v>
      </c>
      <c r="F2787" s="198" t="b">
        <f t="shared" si="43"/>
        <v>1</v>
      </c>
      <c r="G2787">
        <v>12</v>
      </c>
      <c r="H2787" s="119"/>
      <c r="I2787" s="119"/>
      <c r="J2787" s="119"/>
      <c r="K2787" s="119"/>
      <c r="L2787" s="53"/>
      <c r="M2787" s="127"/>
    </row>
    <row r="2788" spans="1:13">
      <c r="A2788" s="118">
        <v>2804</v>
      </c>
      <c r="B2788" s="53" t="s">
        <v>158</v>
      </c>
      <c r="C2788" s="83">
        <v>3013</v>
      </c>
      <c r="D2788" s="124">
        <v>45016</v>
      </c>
      <c r="E2788" s="198">
        <f>VLOOKUP(A2788,'Membership Details'!C:J,8,FALSE)</f>
        <v>36982</v>
      </c>
      <c r="F2788" s="198" t="b">
        <f t="shared" si="43"/>
        <v>1</v>
      </c>
      <c r="G2788">
        <v>310</v>
      </c>
      <c r="H2788" s="119"/>
      <c r="I2788" s="119"/>
      <c r="J2788" s="119"/>
      <c r="K2788" s="119"/>
      <c r="L2788" s="53"/>
      <c r="M2788" s="127"/>
    </row>
    <row r="2789" spans="1:13">
      <c r="A2789" s="118">
        <v>2805</v>
      </c>
      <c r="B2789" s="53" t="s">
        <v>158</v>
      </c>
      <c r="C2789" s="83">
        <v>3014</v>
      </c>
      <c r="D2789" s="124">
        <v>45016</v>
      </c>
      <c r="E2789" s="198">
        <f>VLOOKUP(A2789,'Membership Details'!C:J,8,FALSE)</f>
        <v>36982</v>
      </c>
      <c r="F2789" s="198" t="b">
        <f t="shared" si="43"/>
        <v>1</v>
      </c>
      <c r="G2789">
        <v>310</v>
      </c>
      <c r="H2789" s="119"/>
      <c r="I2789" s="119"/>
      <c r="J2789" s="119"/>
      <c r="K2789" s="119"/>
      <c r="L2789" s="53"/>
      <c r="M2789" s="127"/>
    </row>
    <row r="2790" spans="1:13">
      <c r="A2790" s="118">
        <v>2807</v>
      </c>
      <c r="B2790" s="53" t="s">
        <v>158</v>
      </c>
      <c r="C2790" s="83">
        <v>3015</v>
      </c>
      <c r="D2790" s="124">
        <v>45016</v>
      </c>
      <c r="E2790" s="198">
        <f>VLOOKUP(A2790,'Membership Details'!C:J,8,FALSE)</f>
        <v>36982</v>
      </c>
      <c r="F2790" s="198" t="b">
        <f t="shared" si="43"/>
        <v>1</v>
      </c>
      <c r="G2790">
        <v>180</v>
      </c>
      <c r="H2790" s="119"/>
      <c r="I2790" s="119"/>
      <c r="J2790" s="119"/>
      <c r="K2790" s="119"/>
      <c r="L2790" s="53"/>
      <c r="M2790" s="127"/>
    </row>
    <row r="2791" spans="1:13">
      <c r="A2791" s="118">
        <v>2808</v>
      </c>
      <c r="B2791" s="53" t="s">
        <v>158</v>
      </c>
      <c r="C2791" s="83">
        <v>3016</v>
      </c>
      <c r="D2791" s="124">
        <v>45016</v>
      </c>
      <c r="E2791" s="198">
        <f>VLOOKUP(A2791,'Membership Details'!C:J,8,FALSE)</f>
        <v>36982</v>
      </c>
      <c r="F2791" s="198" t="b">
        <f t="shared" si="43"/>
        <v>1</v>
      </c>
      <c r="G2791">
        <v>310</v>
      </c>
      <c r="H2791" s="119"/>
      <c r="I2791" s="119"/>
      <c r="J2791" s="119"/>
      <c r="K2791" s="119"/>
      <c r="L2791" s="53"/>
      <c r="M2791" s="127"/>
    </row>
    <row r="2792" spans="1:13">
      <c r="A2792" s="118">
        <v>2814</v>
      </c>
      <c r="B2792" s="53" t="s">
        <v>158</v>
      </c>
      <c r="C2792" s="83">
        <v>3017</v>
      </c>
      <c r="D2792" s="124">
        <v>45016</v>
      </c>
      <c r="E2792" s="198">
        <f>VLOOKUP(A2792,'Membership Details'!C:J,8,FALSE)</f>
        <v>36982</v>
      </c>
      <c r="F2792" s="198" t="b">
        <f t="shared" si="43"/>
        <v>1</v>
      </c>
      <c r="G2792">
        <v>315.2</v>
      </c>
      <c r="H2792" s="119"/>
      <c r="I2792" s="119"/>
      <c r="J2792" s="119"/>
      <c r="K2792" s="119"/>
      <c r="L2792" s="53"/>
      <c r="M2792" s="127"/>
    </row>
    <row r="2793" spans="1:13">
      <c r="A2793" s="118">
        <v>2815</v>
      </c>
      <c r="B2793" s="53" t="s">
        <v>158</v>
      </c>
      <c r="C2793" s="83">
        <v>3018</v>
      </c>
      <c r="D2793" s="124">
        <v>45016</v>
      </c>
      <c r="E2793" s="198">
        <f>VLOOKUP(A2793,'Membership Details'!C:J,8,FALSE)</f>
        <v>36982</v>
      </c>
      <c r="F2793" s="198" t="b">
        <f t="shared" si="43"/>
        <v>1</v>
      </c>
      <c r="G2793">
        <v>60</v>
      </c>
      <c r="H2793" s="119"/>
      <c r="I2793" s="119"/>
      <c r="J2793" s="119"/>
      <c r="K2793" s="119"/>
      <c r="L2793" s="53"/>
      <c r="M2793" s="127"/>
    </row>
    <row r="2794" spans="1:13">
      <c r="A2794" s="118">
        <v>2818</v>
      </c>
      <c r="B2794" s="53" t="s">
        <v>158</v>
      </c>
      <c r="C2794" s="83">
        <v>3019</v>
      </c>
      <c r="D2794" s="124">
        <v>45016</v>
      </c>
      <c r="E2794" s="198">
        <f>VLOOKUP(A2794,'Membership Details'!C:J,8,FALSE)</f>
        <v>36982</v>
      </c>
      <c r="F2794" s="198" t="b">
        <f t="shared" si="43"/>
        <v>1</v>
      </c>
      <c r="G2794">
        <v>310</v>
      </c>
      <c r="H2794" s="119"/>
      <c r="I2794" s="119"/>
      <c r="J2794" s="119"/>
      <c r="K2794" s="119"/>
      <c r="L2794" s="53"/>
      <c r="M2794" s="127"/>
    </row>
    <row r="2795" spans="1:13">
      <c r="A2795" s="118">
        <v>2819</v>
      </c>
      <c r="B2795" s="53" t="s">
        <v>158</v>
      </c>
      <c r="C2795" s="83">
        <v>3020</v>
      </c>
      <c r="D2795" s="124">
        <v>45016</v>
      </c>
      <c r="E2795" s="198">
        <f>VLOOKUP(A2795,'Membership Details'!C:J,8,FALSE)</f>
        <v>36982</v>
      </c>
      <c r="F2795" s="198" t="b">
        <f t="shared" si="43"/>
        <v>1</v>
      </c>
      <c r="G2795">
        <v>310</v>
      </c>
      <c r="H2795" s="119"/>
      <c r="I2795" s="119"/>
      <c r="J2795" s="119"/>
      <c r="K2795" s="119"/>
      <c r="L2795" s="53"/>
      <c r="M2795" s="127"/>
    </row>
    <row r="2796" spans="1:13">
      <c r="A2796" s="118">
        <v>2820</v>
      </c>
      <c r="B2796" s="53" t="s">
        <v>158</v>
      </c>
      <c r="C2796" s="83">
        <v>3021</v>
      </c>
      <c r="D2796" s="124">
        <v>45016</v>
      </c>
      <c r="E2796" s="198">
        <f>VLOOKUP(A2796,'Membership Details'!C:J,8,FALSE)</f>
        <v>36982</v>
      </c>
      <c r="F2796" s="198" t="b">
        <f t="shared" si="43"/>
        <v>1</v>
      </c>
      <c r="G2796">
        <v>310</v>
      </c>
      <c r="H2796" s="119"/>
      <c r="I2796" s="119"/>
      <c r="J2796" s="119"/>
      <c r="K2796" s="119"/>
      <c r="L2796" s="53"/>
      <c r="M2796" s="127"/>
    </row>
    <row r="2797" spans="1:13">
      <c r="A2797" s="118">
        <v>2821</v>
      </c>
      <c r="B2797" s="53" t="s">
        <v>158</v>
      </c>
      <c r="C2797" s="83">
        <v>3022</v>
      </c>
      <c r="D2797" s="124">
        <v>45016</v>
      </c>
      <c r="E2797" s="198">
        <f>VLOOKUP(A2797,'Membership Details'!C:J,8,FALSE)</f>
        <v>36982</v>
      </c>
      <c r="F2797" s="198" t="b">
        <f t="shared" si="43"/>
        <v>1</v>
      </c>
      <c r="G2797">
        <v>310</v>
      </c>
      <c r="H2797" s="119"/>
      <c r="I2797" s="119"/>
      <c r="J2797" s="119"/>
      <c r="K2797" s="119"/>
      <c r="L2797" s="53"/>
      <c r="M2797" s="127"/>
    </row>
    <row r="2798" spans="1:13">
      <c r="A2798" s="118">
        <v>2826</v>
      </c>
      <c r="B2798" s="53" t="s">
        <v>158</v>
      </c>
      <c r="C2798" s="83">
        <v>3023</v>
      </c>
      <c r="D2798" s="124">
        <v>45016</v>
      </c>
      <c r="E2798" s="198">
        <f>VLOOKUP(A2798,'Membership Details'!C:J,8,FALSE)</f>
        <v>36982</v>
      </c>
      <c r="F2798" s="198" t="b">
        <f t="shared" si="43"/>
        <v>1</v>
      </c>
      <c r="G2798">
        <v>446.2</v>
      </c>
      <c r="H2798" s="119"/>
      <c r="I2798" s="119"/>
      <c r="J2798" s="119"/>
      <c r="K2798" s="119"/>
      <c r="L2798" s="53"/>
      <c r="M2798" s="127"/>
    </row>
    <row r="2799" spans="1:13">
      <c r="A2799" s="118">
        <v>2827</v>
      </c>
      <c r="B2799" s="53" t="s">
        <v>158</v>
      </c>
      <c r="C2799" s="83">
        <v>3024</v>
      </c>
      <c r="D2799" s="124">
        <v>45016</v>
      </c>
      <c r="E2799" s="198">
        <f>VLOOKUP(A2799,'Membership Details'!C:J,8,FALSE)</f>
        <v>44819</v>
      </c>
      <c r="F2799" s="198" t="b">
        <f t="shared" si="43"/>
        <v>1</v>
      </c>
      <c r="G2799">
        <v>72</v>
      </c>
      <c r="H2799" s="119"/>
      <c r="I2799" s="119"/>
      <c r="J2799" s="119"/>
      <c r="K2799" s="119"/>
      <c r="L2799" s="53"/>
      <c r="M2799" s="127"/>
    </row>
    <row r="2800" spans="1:13">
      <c r="A2800" s="118">
        <v>2828</v>
      </c>
      <c r="B2800" s="53" t="s">
        <v>158</v>
      </c>
      <c r="C2800" s="83">
        <v>3025</v>
      </c>
      <c r="D2800" s="124">
        <v>45016</v>
      </c>
      <c r="E2800" s="198">
        <f>VLOOKUP(A2800,'Membership Details'!C:J,8,FALSE)</f>
        <v>36982</v>
      </c>
      <c r="F2800" s="198" t="b">
        <f t="shared" si="43"/>
        <v>1</v>
      </c>
      <c r="G2800">
        <v>333.6</v>
      </c>
      <c r="H2800" s="119"/>
      <c r="I2800" s="119"/>
      <c r="J2800" s="119"/>
      <c r="K2800" s="119"/>
      <c r="L2800" s="53"/>
      <c r="M2800" s="127"/>
    </row>
    <row r="2801" spans="1:13">
      <c r="A2801" s="118">
        <v>2829</v>
      </c>
      <c r="B2801" s="53" t="s">
        <v>158</v>
      </c>
      <c r="C2801" s="83">
        <v>3026</v>
      </c>
      <c r="D2801" s="124">
        <v>45016</v>
      </c>
      <c r="E2801" s="198">
        <f>VLOOKUP(A2801,'Membership Details'!C:J,8,FALSE)</f>
        <v>36982</v>
      </c>
      <c r="F2801" s="198" t="b">
        <f t="shared" si="43"/>
        <v>1</v>
      </c>
      <c r="G2801">
        <v>310</v>
      </c>
      <c r="H2801" s="119"/>
      <c r="I2801" s="119"/>
      <c r="J2801" s="119"/>
      <c r="K2801" s="119"/>
      <c r="L2801" s="53"/>
      <c r="M2801" s="127"/>
    </row>
    <row r="2802" spans="1:13">
      <c r="A2802" s="118">
        <v>2830</v>
      </c>
      <c r="B2802" s="53" t="s">
        <v>158</v>
      </c>
      <c r="C2802" s="83">
        <v>3027</v>
      </c>
      <c r="D2802" s="124">
        <v>45016</v>
      </c>
      <c r="E2802" s="198">
        <f>VLOOKUP(A2802,'Membership Details'!C:J,8,FALSE)</f>
        <v>39707</v>
      </c>
      <c r="F2802" s="198" t="b">
        <f t="shared" si="43"/>
        <v>1</v>
      </c>
      <c r="G2802">
        <v>36</v>
      </c>
      <c r="H2802" s="119"/>
      <c r="I2802" s="119"/>
      <c r="J2802" s="119"/>
      <c r="K2802" s="119"/>
      <c r="L2802" s="53"/>
      <c r="M2802" s="127"/>
    </row>
    <row r="2803" spans="1:13">
      <c r="A2803" s="118">
        <v>2832</v>
      </c>
      <c r="B2803" s="53" t="s">
        <v>158</v>
      </c>
      <c r="C2803" s="83">
        <v>3028</v>
      </c>
      <c r="D2803" s="124">
        <v>45016</v>
      </c>
      <c r="E2803" s="198">
        <f>VLOOKUP(A2803,'Membership Details'!C:J,8,FALSE)</f>
        <v>36982</v>
      </c>
      <c r="F2803" s="198" t="b">
        <f t="shared" si="43"/>
        <v>1</v>
      </c>
      <c r="G2803">
        <v>310</v>
      </c>
      <c r="H2803" s="119"/>
      <c r="I2803" s="119"/>
      <c r="J2803" s="119"/>
      <c r="K2803" s="119"/>
      <c r="L2803" s="53"/>
      <c r="M2803" s="127"/>
    </row>
    <row r="2804" spans="1:13">
      <c r="A2804" s="118">
        <v>2835</v>
      </c>
      <c r="B2804" s="53" t="s">
        <v>158</v>
      </c>
      <c r="C2804" s="83">
        <v>3029</v>
      </c>
      <c r="D2804" s="124">
        <v>45016</v>
      </c>
      <c r="E2804" s="198">
        <f>VLOOKUP(A2804,'Membership Details'!C:J,8,FALSE)</f>
        <v>36982</v>
      </c>
      <c r="F2804" s="198" t="b">
        <f t="shared" si="43"/>
        <v>1</v>
      </c>
      <c r="G2804">
        <v>310</v>
      </c>
      <c r="H2804" s="119"/>
      <c r="I2804" s="119"/>
      <c r="J2804" s="119"/>
      <c r="K2804" s="119"/>
      <c r="L2804" s="53"/>
      <c r="M2804" s="127"/>
    </row>
    <row r="2805" spans="1:13">
      <c r="A2805" s="118">
        <v>2849</v>
      </c>
      <c r="B2805" s="53" t="s">
        <v>158</v>
      </c>
      <c r="C2805" s="83">
        <v>3030</v>
      </c>
      <c r="D2805" s="124">
        <v>45016</v>
      </c>
      <c r="E2805" s="198">
        <f>VLOOKUP(A2805,'Membership Details'!C:J,8,FALSE)</f>
        <v>36982</v>
      </c>
      <c r="F2805" s="198" t="b">
        <f t="shared" si="43"/>
        <v>1</v>
      </c>
      <c r="G2805">
        <v>250</v>
      </c>
      <c r="H2805" s="119"/>
      <c r="I2805" s="119"/>
      <c r="J2805" s="119"/>
      <c r="K2805" s="119"/>
      <c r="L2805" s="53"/>
      <c r="M2805" s="127"/>
    </row>
    <row r="2806" spans="1:13">
      <c r="A2806" s="118">
        <v>2850</v>
      </c>
      <c r="B2806" s="53" t="s">
        <v>158</v>
      </c>
      <c r="C2806" s="83">
        <v>3031</v>
      </c>
      <c r="D2806" s="124">
        <v>45016</v>
      </c>
      <c r="E2806" s="198">
        <f>VLOOKUP(A2806,'Membership Details'!C:J,8,FALSE)</f>
        <v>36982</v>
      </c>
      <c r="F2806" s="198" t="b">
        <f t="shared" si="43"/>
        <v>1</v>
      </c>
      <c r="G2806">
        <v>190</v>
      </c>
      <c r="H2806" s="119"/>
      <c r="I2806" s="119"/>
      <c r="J2806" s="119"/>
      <c r="K2806" s="119"/>
      <c r="L2806" s="53"/>
      <c r="M2806" s="127"/>
    </row>
    <row r="2807" spans="1:13">
      <c r="A2807" s="118">
        <v>2851</v>
      </c>
      <c r="B2807" s="53" t="s">
        <v>158</v>
      </c>
      <c r="C2807" s="83">
        <v>3032</v>
      </c>
      <c r="D2807" s="124">
        <v>45016</v>
      </c>
      <c r="E2807" s="198">
        <f>VLOOKUP(A2807,'Membership Details'!C:J,8,FALSE)</f>
        <v>36982</v>
      </c>
      <c r="F2807" s="198" t="b">
        <f t="shared" si="43"/>
        <v>1</v>
      </c>
      <c r="G2807">
        <v>310</v>
      </c>
      <c r="H2807" s="119"/>
      <c r="I2807" s="119"/>
      <c r="J2807" s="119"/>
      <c r="K2807" s="119"/>
      <c r="L2807" s="53"/>
      <c r="M2807" s="127"/>
    </row>
    <row r="2808" spans="1:13">
      <c r="A2808" s="118">
        <v>2853</v>
      </c>
      <c r="B2808" s="53" t="s">
        <v>158</v>
      </c>
      <c r="C2808" s="83">
        <v>3033</v>
      </c>
      <c r="D2808" s="124">
        <v>45016</v>
      </c>
      <c r="E2808" s="198">
        <f>VLOOKUP(A2808,'Membership Details'!C:J,8,FALSE)</f>
        <v>36982</v>
      </c>
      <c r="F2808" s="198" t="b">
        <f t="shared" si="43"/>
        <v>1</v>
      </c>
      <c r="G2808">
        <v>310</v>
      </c>
      <c r="H2808" s="119"/>
      <c r="I2808" s="119"/>
      <c r="J2808" s="119"/>
      <c r="K2808" s="119"/>
      <c r="L2808" s="53"/>
      <c r="M2808" s="127"/>
    </row>
    <row r="2809" spans="1:13">
      <c r="A2809" s="118">
        <v>2854</v>
      </c>
      <c r="B2809" s="53" t="s">
        <v>158</v>
      </c>
      <c r="C2809" s="83">
        <v>3034</v>
      </c>
      <c r="D2809" s="124">
        <v>45016</v>
      </c>
      <c r="E2809" s="198">
        <f>VLOOKUP(A2809,'Membership Details'!C:J,8,FALSE)</f>
        <v>36982</v>
      </c>
      <c r="F2809" s="198" t="b">
        <f t="shared" si="43"/>
        <v>1</v>
      </c>
      <c r="G2809">
        <v>310</v>
      </c>
      <c r="H2809" s="119"/>
      <c r="I2809" s="119"/>
      <c r="J2809" s="119"/>
      <c r="K2809" s="119"/>
      <c r="L2809" s="53"/>
      <c r="M2809" s="127"/>
    </row>
    <row r="2810" spans="1:13">
      <c r="A2810" s="118">
        <v>2856</v>
      </c>
      <c r="B2810" s="53" t="s">
        <v>158</v>
      </c>
      <c r="C2810" s="83">
        <v>3035</v>
      </c>
      <c r="D2810" s="124">
        <v>45016</v>
      </c>
      <c r="E2810" s="198">
        <f>VLOOKUP(A2810,'Membership Details'!C:J,8,FALSE)</f>
        <v>44820</v>
      </c>
      <c r="F2810" s="198" t="b">
        <f t="shared" si="43"/>
        <v>1</v>
      </c>
      <c r="G2810">
        <v>120</v>
      </c>
      <c r="H2810" s="119"/>
      <c r="I2810" s="119"/>
      <c r="J2810" s="119"/>
      <c r="K2810" s="119"/>
      <c r="L2810" s="53"/>
      <c r="M2810" s="127"/>
    </row>
    <row r="2811" spans="1:13">
      <c r="A2811" s="118">
        <v>2857</v>
      </c>
      <c r="B2811" s="53" t="s">
        <v>158</v>
      </c>
      <c r="C2811" s="83">
        <v>3036</v>
      </c>
      <c r="D2811" s="124">
        <v>45016</v>
      </c>
      <c r="E2811" s="198">
        <f>VLOOKUP(A2811,'Membership Details'!C:J,8,FALSE)</f>
        <v>44820</v>
      </c>
      <c r="F2811" s="198" t="b">
        <f t="shared" si="43"/>
        <v>1</v>
      </c>
      <c r="G2811">
        <v>120</v>
      </c>
      <c r="H2811" s="119"/>
      <c r="I2811" s="119"/>
      <c r="J2811" s="119"/>
      <c r="K2811" s="119"/>
      <c r="L2811" s="53"/>
      <c r="M2811" s="127"/>
    </row>
    <row r="2812" spans="1:13">
      <c r="A2812" s="118">
        <v>2862</v>
      </c>
      <c r="B2812" s="53" t="s">
        <v>158</v>
      </c>
      <c r="C2812" s="83">
        <v>3037</v>
      </c>
      <c r="D2812" s="124">
        <v>45016</v>
      </c>
      <c r="E2812" s="198">
        <f>VLOOKUP(A2812,'Membership Details'!C:J,8,FALSE)</f>
        <v>36982</v>
      </c>
      <c r="F2812" s="198" t="b">
        <f t="shared" si="43"/>
        <v>1</v>
      </c>
      <c r="G2812">
        <v>310</v>
      </c>
      <c r="H2812" s="119"/>
      <c r="I2812" s="119"/>
      <c r="J2812" s="119"/>
      <c r="K2812" s="119"/>
      <c r="L2812" s="53"/>
      <c r="M2812" s="127"/>
    </row>
    <row r="2813" spans="1:13">
      <c r="A2813" s="118">
        <v>2864</v>
      </c>
      <c r="B2813" s="53" t="s">
        <v>158</v>
      </c>
      <c r="C2813" s="83">
        <v>3038</v>
      </c>
      <c r="D2813" s="124">
        <v>45016</v>
      </c>
      <c r="E2813" s="198">
        <f>VLOOKUP(A2813,'Membership Details'!C:J,8,FALSE)</f>
        <v>36982</v>
      </c>
      <c r="F2813" s="198" t="b">
        <f t="shared" si="43"/>
        <v>1</v>
      </c>
      <c r="G2813">
        <v>180</v>
      </c>
      <c r="H2813" s="119"/>
      <c r="I2813" s="119"/>
      <c r="J2813" s="119"/>
      <c r="K2813" s="119"/>
      <c r="L2813" s="53"/>
      <c r="M2813" s="127"/>
    </row>
    <row r="2814" spans="1:13">
      <c r="A2814" s="118">
        <v>2865</v>
      </c>
      <c r="B2814" s="53" t="s">
        <v>158</v>
      </c>
      <c r="C2814" s="83">
        <v>3039</v>
      </c>
      <c r="D2814" s="124">
        <v>45016</v>
      </c>
      <c r="E2814" s="198">
        <f>VLOOKUP(A2814,'Membership Details'!C:J,8,FALSE)</f>
        <v>36982</v>
      </c>
      <c r="F2814" s="198" t="b">
        <f t="shared" si="43"/>
        <v>1</v>
      </c>
      <c r="G2814">
        <v>310</v>
      </c>
      <c r="H2814" s="119"/>
      <c r="I2814" s="119"/>
      <c r="J2814" s="119"/>
      <c r="K2814" s="119"/>
      <c r="L2814" s="53"/>
      <c r="M2814" s="127"/>
    </row>
    <row r="2815" spans="1:13">
      <c r="A2815" s="118">
        <v>2866</v>
      </c>
      <c r="B2815" s="53" t="s">
        <v>158</v>
      </c>
      <c r="C2815" s="83">
        <v>3040</v>
      </c>
      <c r="D2815" s="124">
        <v>45016</v>
      </c>
      <c r="E2815" s="198">
        <f>VLOOKUP(A2815,'Membership Details'!C:J,8,FALSE)</f>
        <v>36982</v>
      </c>
      <c r="F2815" s="198" t="b">
        <f t="shared" si="43"/>
        <v>1</v>
      </c>
      <c r="G2815">
        <v>312.2</v>
      </c>
      <c r="H2815" s="119"/>
      <c r="I2815" s="119"/>
      <c r="J2815" s="119"/>
      <c r="K2815" s="119"/>
      <c r="L2815" s="53"/>
      <c r="M2815" s="127"/>
    </row>
    <row r="2816" spans="1:13">
      <c r="A2816" s="118">
        <v>2867</v>
      </c>
      <c r="B2816" s="53" t="s">
        <v>158</v>
      </c>
      <c r="C2816" s="83">
        <v>3041</v>
      </c>
      <c r="D2816" s="124">
        <v>45016</v>
      </c>
      <c r="E2816" s="198">
        <f>VLOOKUP(A2816,'Membership Details'!C:J,8,FALSE)</f>
        <v>36982</v>
      </c>
      <c r="F2816" s="198" t="b">
        <f t="shared" si="43"/>
        <v>1</v>
      </c>
      <c r="G2816">
        <v>310</v>
      </c>
      <c r="H2816" s="119"/>
      <c r="I2816" s="119"/>
      <c r="J2816" s="119"/>
      <c r="K2816" s="119"/>
      <c r="L2816" s="53"/>
      <c r="M2816" s="127"/>
    </row>
    <row r="2817" spans="1:13">
      <c r="A2817" s="118">
        <v>2869</v>
      </c>
      <c r="B2817" s="53" t="s">
        <v>158</v>
      </c>
      <c r="C2817" s="83">
        <v>3042</v>
      </c>
      <c r="D2817" s="124">
        <v>45016</v>
      </c>
      <c r="E2817" s="198">
        <f>VLOOKUP(A2817,'Membership Details'!C:J,8,FALSE)</f>
        <v>36982</v>
      </c>
      <c r="F2817" s="198" t="b">
        <f t="shared" si="43"/>
        <v>1</v>
      </c>
      <c r="G2817">
        <v>122.2</v>
      </c>
      <c r="H2817" s="119"/>
      <c r="I2817" s="119"/>
      <c r="J2817" s="119"/>
      <c r="K2817" s="119"/>
      <c r="L2817" s="53"/>
      <c r="M2817" s="127"/>
    </row>
    <row r="2818" spans="1:13">
      <c r="A2818" s="118">
        <v>2870</v>
      </c>
      <c r="B2818" s="53" t="s">
        <v>158</v>
      </c>
      <c r="C2818" s="83">
        <v>3043</v>
      </c>
      <c r="D2818" s="124">
        <v>45016</v>
      </c>
      <c r="E2818" s="198">
        <f>VLOOKUP(A2818,'Membership Details'!C:J,8,FALSE)</f>
        <v>36982</v>
      </c>
      <c r="F2818" s="198" t="b">
        <f t="shared" si="43"/>
        <v>1</v>
      </c>
      <c r="G2818">
        <v>122.2</v>
      </c>
      <c r="H2818" s="119"/>
      <c r="I2818" s="119"/>
      <c r="J2818" s="119"/>
      <c r="K2818" s="119"/>
      <c r="L2818" s="53"/>
      <c r="M2818" s="127"/>
    </row>
    <row r="2819" spans="1:13">
      <c r="A2819" s="118">
        <v>2874</v>
      </c>
      <c r="B2819" s="53" t="s">
        <v>158</v>
      </c>
      <c r="C2819" s="83">
        <v>3045</v>
      </c>
      <c r="D2819" s="124">
        <v>45016</v>
      </c>
      <c r="E2819" s="198">
        <f>VLOOKUP(A2819,'Membership Details'!C:J,8,FALSE)</f>
        <v>36982</v>
      </c>
      <c r="F2819" s="198" t="b">
        <f t="shared" ref="F2819:F2882" si="44">D2819&gt;=E2819</f>
        <v>1</v>
      </c>
      <c r="G2819">
        <v>310</v>
      </c>
      <c r="H2819" s="119"/>
      <c r="I2819" s="119"/>
      <c r="J2819" s="119"/>
      <c r="K2819" s="119"/>
      <c r="L2819" s="53"/>
      <c r="M2819" s="127"/>
    </row>
    <row r="2820" spans="1:13">
      <c r="A2820" s="118">
        <v>2875</v>
      </c>
      <c r="B2820" s="53" t="s">
        <v>158</v>
      </c>
      <c r="C2820" s="83">
        <v>3046</v>
      </c>
      <c r="D2820" s="124">
        <v>45016</v>
      </c>
      <c r="E2820" s="198">
        <f>VLOOKUP(A2820,'Membership Details'!C:J,8,FALSE)</f>
        <v>36982</v>
      </c>
      <c r="F2820" s="198" t="b">
        <f t="shared" si="44"/>
        <v>1</v>
      </c>
      <c r="G2820">
        <v>60</v>
      </c>
      <c r="H2820" s="119"/>
      <c r="I2820" s="119"/>
      <c r="J2820" s="119"/>
      <c r="K2820" s="119"/>
      <c r="L2820" s="53"/>
      <c r="M2820" s="127"/>
    </row>
    <row r="2821" spans="1:13">
      <c r="A2821" s="118">
        <v>2878</v>
      </c>
      <c r="B2821" s="53" t="s">
        <v>158</v>
      </c>
      <c r="C2821" s="83">
        <v>3047</v>
      </c>
      <c r="D2821" s="124">
        <v>45016</v>
      </c>
      <c r="E2821" s="198">
        <f>VLOOKUP(A2821,'Membership Details'!C:J,8,FALSE)</f>
        <v>36982</v>
      </c>
      <c r="F2821" s="198" t="b">
        <f t="shared" si="44"/>
        <v>1</v>
      </c>
      <c r="G2821">
        <v>310</v>
      </c>
      <c r="H2821" s="119"/>
      <c r="I2821" s="119"/>
      <c r="J2821" s="119"/>
      <c r="K2821" s="119"/>
      <c r="L2821" s="53"/>
      <c r="M2821" s="127"/>
    </row>
    <row r="2822" spans="1:13">
      <c r="A2822" s="118">
        <v>2887</v>
      </c>
      <c r="B2822" s="53" t="s">
        <v>158</v>
      </c>
      <c r="C2822" s="83">
        <v>3048</v>
      </c>
      <c r="D2822" s="124">
        <v>45016</v>
      </c>
      <c r="E2822" s="198">
        <f>VLOOKUP(A2822,'Membership Details'!C:J,8,FALSE)</f>
        <v>36982</v>
      </c>
      <c r="F2822" s="198" t="b">
        <f t="shared" si="44"/>
        <v>1</v>
      </c>
      <c r="G2822">
        <v>310</v>
      </c>
      <c r="H2822" s="119"/>
      <c r="I2822" s="119"/>
      <c r="J2822" s="119"/>
      <c r="K2822" s="119"/>
      <c r="L2822" s="53"/>
      <c r="M2822" s="127"/>
    </row>
    <row r="2823" spans="1:13">
      <c r="A2823" s="118">
        <v>2891</v>
      </c>
      <c r="B2823" s="53" t="s">
        <v>158</v>
      </c>
      <c r="C2823" s="83">
        <v>3049</v>
      </c>
      <c r="D2823" s="124">
        <v>45016</v>
      </c>
      <c r="E2823" s="198">
        <f>VLOOKUP(A2823,'Membership Details'!C:J,8,FALSE)</f>
        <v>36982</v>
      </c>
      <c r="F2823" s="198" t="b">
        <f t="shared" si="44"/>
        <v>1</v>
      </c>
      <c r="G2823">
        <v>310</v>
      </c>
      <c r="H2823" s="119"/>
      <c r="I2823" s="119"/>
      <c r="J2823" s="119"/>
      <c r="K2823" s="119"/>
      <c r="L2823" s="53"/>
      <c r="M2823" s="127"/>
    </row>
    <row r="2824" spans="1:13">
      <c r="A2824" s="118">
        <v>2892</v>
      </c>
      <c r="B2824" s="53" t="s">
        <v>158</v>
      </c>
      <c r="C2824" s="83">
        <v>3050</v>
      </c>
      <c r="D2824" s="124">
        <v>45016</v>
      </c>
      <c r="E2824" s="198">
        <f>VLOOKUP(A2824,'Membership Details'!C:J,8,FALSE)</f>
        <v>36982</v>
      </c>
      <c r="F2824" s="198" t="b">
        <f t="shared" si="44"/>
        <v>1</v>
      </c>
      <c r="G2824">
        <v>310</v>
      </c>
      <c r="H2824" s="119"/>
      <c r="I2824" s="119"/>
      <c r="J2824" s="119"/>
      <c r="K2824" s="119"/>
      <c r="L2824" s="53"/>
      <c r="M2824" s="127"/>
    </row>
    <row r="2825" spans="1:13">
      <c r="A2825" s="118">
        <v>2893</v>
      </c>
      <c r="B2825" s="53" t="s">
        <v>158</v>
      </c>
      <c r="C2825" s="83">
        <v>3051</v>
      </c>
      <c r="D2825" s="124">
        <v>45016</v>
      </c>
      <c r="E2825" s="198">
        <f>VLOOKUP(A2825,'Membership Details'!C:J,8,FALSE)</f>
        <v>36982</v>
      </c>
      <c r="F2825" s="198" t="b">
        <f t="shared" si="44"/>
        <v>1</v>
      </c>
      <c r="G2825">
        <v>310</v>
      </c>
      <c r="H2825" s="119"/>
      <c r="I2825" s="119"/>
      <c r="J2825" s="119"/>
      <c r="K2825" s="119"/>
      <c r="L2825" s="53"/>
      <c r="M2825" s="127"/>
    </row>
    <row r="2826" spans="1:13">
      <c r="A2826" s="118">
        <v>2904</v>
      </c>
      <c r="B2826" s="53" t="s">
        <v>158</v>
      </c>
      <c r="C2826" s="83">
        <v>3052</v>
      </c>
      <c r="D2826" s="124">
        <v>45016</v>
      </c>
      <c r="E2826" s="198">
        <f>VLOOKUP(A2826,'Membership Details'!C:J,8,FALSE)</f>
        <v>36982</v>
      </c>
      <c r="F2826" s="198" t="b">
        <f t="shared" si="44"/>
        <v>1</v>
      </c>
      <c r="G2826">
        <v>310</v>
      </c>
      <c r="H2826" s="119"/>
      <c r="I2826" s="119"/>
      <c r="J2826" s="119"/>
      <c r="K2826" s="119"/>
      <c r="L2826" s="53"/>
      <c r="M2826" s="127"/>
    </row>
    <row r="2827" spans="1:13">
      <c r="A2827" s="118">
        <v>2913</v>
      </c>
      <c r="B2827" s="53" t="s">
        <v>158</v>
      </c>
      <c r="C2827" s="83">
        <v>3053</v>
      </c>
      <c r="D2827" s="124">
        <v>45016</v>
      </c>
      <c r="E2827" s="198">
        <f>VLOOKUP(A2827,'Membership Details'!C:J,8,FALSE)</f>
        <v>36982</v>
      </c>
      <c r="F2827" s="198" t="b">
        <f t="shared" si="44"/>
        <v>1</v>
      </c>
      <c r="G2827">
        <v>310</v>
      </c>
      <c r="H2827" s="119"/>
      <c r="I2827" s="119"/>
      <c r="J2827" s="119"/>
      <c r="K2827" s="119"/>
      <c r="L2827" s="53"/>
      <c r="M2827" s="127"/>
    </row>
    <row r="2828" spans="1:13">
      <c r="A2828" s="118">
        <v>2469</v>
      </c>
      <c r="B2828" s="53" t="s">
        <v>158</v>
      </c>
      <c r="C2828" s="83">
        <v>3054</v>
      </c>
      <c r="D2828" s="124">
        <v>45016</v>
      </c>
      <c r="E2828" s="198">
        <f>VLOOKUP(A2828,'Membership Details'!C:J,8,FALSE)</f>
        <v>36982</v>
      </c>
      <c r="F2828" s="198" t="b">
        <f t="shared" si="44"/>
        <v>1</v>
      </c>
      <c r="G2828">
        <v>310</v>
      </c>
      <c r="H2828" s="119"/>
      <c r="I2828" s="119"/>
      <c r="J2828" s="119"/>
      <c r="K2828" s="119"/>
      <c r="L2828" s="53"/>
      <c r="M2828" s="127"/>
    </row>
    <row r="2829" spans="1:13">
      <c r="A2829" s="118">
        <v>2932</v>
      </c>
      <c r="B2829" s="53" t="s">
        <v>158</v>
      </c>
      <c r="C2829" s="83">
        <v>3055</v>
      </c>
      <c r="D2829" s="124">
        <v>45016</v>
      </c>
      <c r="E2829" s="198">
        <f>VLOOKUP(A2829,'Membership Details'!C:J,8,FALSE)</f>
        <v>36982</v>
      </c>
      <c r="F2829" s="198" t="b">
        <f t="shared" si="44"/>
        <v>1</v>
      </c>
      <c r="G2829">
        <v>120</v>
      </c>
      <c r="H2829" s="119"/>
      <c r="I2829" s="119"/>
      <c r="J2829" s="119"/>
      <c r="K2829" s="119"/>
      <c r="L2829" s="53"/>
      <c r="M2829" s="127"/>
    </row>
    <row r="2830" spans="1:13">
      <c r="A2830" s="118">
        <v>2942</v>
      </c>
      <c r="B2830" s="53" t="s">
        <v>158</v>
      </c>
      <c r="C2830" s="83">
        <v>3056</v>
      </c>
      <c r="D2830" s="124">
        <v>45016</v>
      </c>
      <c r="E2830" s="198">
        <f>VLOOKUP(A2830,'Membership Details'!C:J,8,FALSE)</f>
        <v>36982</v>
      </c>
      <c r="F2830" s="198" t="b">
        <f t="shared" si="44"/>
        <v>1</v>
      </c>
      <c r="G2830">
        <v>310</v>
      </c>
      <c r="H2830" s="119"/>
      <c r="I2830" s="119"/>
      <c r="J2830" s="119"/>
      <c r="K2830" s="119"/>
      <c r="L2830" s="53"/>
      <c r="M2830" s="127"/>
    </row>
    <row r="2831" spans="1:13">
      <c r="A2831" s="118">
        <v>2945</v>
      </c>
      <c r="B2831" s="53" t="s">
        <v>158</v>
      </c>
      <c r="C2831" s="83">
        <v>3057</v>
      </c>
      <c r="D2831" s="124">
        <v>45016</v>
      </c>
      <c r="E2831" s="198">
        <f>VLOOKUP(A2831,'Membership Details'!C:J,8,FALSE)</f>
        <v>36982</v>
      </c>
      <c r="F2831" s="198" t="b">
        <f t="shared" si="44"/>
        <v>1</v>
      </c>
      <c r="G2831">
        <v>310</v>
      </c>
      <c r="H2831" s="119"/>
      <c r="I2831" s="119"/>
      <c r="J2831" s="119"/>
      <c r="K2831" s="119"/>
      <c r="L2831" s="53"/>
      <c r="M2831" s="127"/>
    </row>
    <row r="2832" spans="1:13">
      <c r="A2832" s="118">
        <v>2946</v>
      </c>
      <c r="B2832" s="53" t="s">
        <v>158</v>
      </c>
      <c r="C2832" s="83">
        <v>3058</v>
      </c>
      <c r="D2832" s="124">
        <v>45016</v>
      </c>
      <c r="E2832" s="198">
        <f>VLOOKUP(A2832,'Membership Details'!C:J,8,FALSE)</f>
        <v>36982</v>
      </c>
      <c r="F2832" s="198" t="b">
        <f t="shared" si="44"/>
        <v>1</v>
      </c>
      <c r="G2832">
        <v>310</v>
      </c>
      <c r="H2832" s="119"/>
      <c r="I2832" s="119"/>
      <c r="J2832" s="119"/>
      <c r="K2832" s="119"/>
      <c r="L2832" s="53"/>
      <c r="M2832" s="127"/>
    </row>
    <row r="2833" spans="1:13">
      <c r="A2833" s="118">
        <v>2947</v>
      </c>
      <c r="B2833" s="53" t="s">
        <v>158</v>
      </c>
      <c r="C2833" s="83">
        <v>3059</v>
      </c>
      <c r="D2833" s="124">
        <v>45016</v>
      </c>
      <c r="E2833" s="198">
        <f>VLOOKUP(A2833,'Membership Details'!C:J,8,FALSE)</f>
        <v>36982</v>
      </c>
      <c r="F2833" s="198" t="b">
        <f t="shared" si="44"/>
        <v>1</v>
      </c>
      <c r="G2833">
        <v>310</v>
      </c>
      <c r="H2833" s="119"/>
      <c r="I2833" s="119"/>
      <c r="J2833" s="119"/>
      <c r="K2833" s="119"/>
      <c r="L2833" s="53"/>
      <c r="M2833" s="127"/>
    </row>
    <row r="2834" spans="1:13">
      <c r="A2834" s="118">
        <v>2968</v>
      </c>
      <c r="B2834" s="53" t="s">
        <v>158</v>
      </c>
      <c r="C2834" s="83">
        <v>3060</v>
      </c>
      <c r="D2834" s="124">
        <v>45016</v>
      </c>
      <c r="E2834" s="198">
        <f>VLOOKUP(A2834,'Membership Details'!C:J,8,FALSE)</f>
        <v>36982</v>
      </c>
      <c r="F2834" s="198" t="b">
        <f t="shared" si="44"/>
        <v>1</v>
      </c>
      <c r="G2834">
        <v>190</v>
      </c>
      <c r="H2834" s="119"/>
      <c r="I2834" s="119"/>
      <c r="J2834" s="119"/>
      <c r="K2834" s="119"/>
      <c r="L2834" s="53"/>
      <c r="M2834" s="127"/>
    </row>
    <row r="2835" spans="1:13">
      <c r="A2835" s="118">
        <v>2969</v>
      </c>
      <c r="B2835" s="53" t="s">
        <v>158</v>
      </c>
      <c r="C2835" s="83">
        <v>3061</v>
      </c>
      <c r="D2835" s="124">
        <v>45016</v>
      </c>
      <c r="E2835" s="198">
        <f>VLOOKUP(A2835,'Membership Details'!C:J,8,FALSE)</f>
        <v>36982</v>
      </c>
      <c r="F2835" s="198" t="b">
        <f t="shared" si="44"/>
        <v>1</v>
      </c>
      <c r="G2835">
        <v>228</v>
      </c>
      <c r="H2835" s="119"/>
      <c r="I2835" s="119"/>
      <c r="J2835" s="119"/>
      <c r="K2835" s="119"/>
      <c r="L2835" s="53"/>
      <c r="M2835" s="127"/>
    </row>
    <row r="2836" spans="1:13">
      <c r="A2836" s="118">
        <v>2981</v>
      </c>
      <c r="B2836" s="53" t="s">
        <v>158</v>
      </c>
      <c r="C2836" s="83">
        <v>3062</v>
      </c>
      <c r="D2836" s="124">
        <v>45016</v>
      </c>
      <c r="E2836" s="198">
        <f>VLOOKUP(A2836,'Membership Details'!C:J,8,FALSE)</f>
        <v>36982</v>
      </c>
      <c r="F2836" s="198" t="b">
        <f t="shared" si="44"/>
        <v>1</v>
      </c>
      <c r="G2836">
        <v>60</v>
      </c>
      <c r="H2836" s="119"/>
      <c r="I2836" s="119"/>
      <c r="J2836" s="119"/>
      <c r="K2836" s="119"/>
      <c r="L2836" s="53"/>
      <c r="M2836" s="127"/>
    </row>
    <row r="2837" spans="1:13">
      <c r="A2837" s="118">
        <v>2204</v>
      </c>
      <c r="B2837" s="53" t="s">
        <v>158</v>
      </c>
      <c r="C2837" s="83">
        <v>3063</v>
      </c>
      <c r="D2837" s="124">
        <v>45016</v>
      </c>
      <c r="E2837" s="198">
        <f>VLOOKUP(A2837,'Membership Details'!C:J,8,FALSE)</f>
        <v>44820</v>
      </c>
      <c r="F2837" s="198" t="b">
        <f t="shared" si="44"/>
        <v>1</v>
      </c>
      <c r="G2837">
        <v>1224</v>
      </c>
      <c r="H2837" s="119"/>
      <c r="I2837" s="119"/>
      <c r="J2837" s="119"/>
      <c r="K2837" s="119"/>
      <c r="L2837" s="53"/>
      <c r="M2837" s="127"/>
    </row>
    <row r="2838" spans="1:13">
      <c r="A2838" s="118">
        <v>2985</v>
      </c>
      <c r="B2838" s="53" t="s">
        <v>158</v>
      </c>
      <c r="C2838" s="83">
        <v>3064</v>
      </c>
      <c r="D2838" s="124">
        <v>45016</v>
      </c>
      <c r="E2838" s="198">
        <f>VLOOKUP(A2838,'Membership Details'!C:J,8,FALSE)</f>
        <v>37345</v>
      </c>
      <c r="F2838" s="198" t="b">
        <f t="shared" si="44"/>
        <v>1</v>
      </c>
      <c r="G2838">
        <v>630</v>
      </c>
      <c r="H2838" s="119"/>
      <c r="I2838" s="119"/>
      <c r="J2838" s="119"/>
      <c r="K2838" s="119"/>
      <c r="L2838" s="53"/>
      <c r="M2838" s="127"/>
    </row>
    <row r="2839" spans="1:13">
      <c r="A2839" s="118">
        <v>2986</v>
      </c>
      <c r="B2839" s="53" t="s">
        <v>158</v>
      </c>
      <c r="C2839" s="83">
        <v>3065</v>
      </c>
      <c r="D2839" s="124">
        <v>45016</v>
      </c>
      <c r="E2839" s="198">
        <f>VLOOKUP(A2839,'Membership Details'!C:J,8,FALSE)</f>
        <v>37345</v>
      </c>
      <c r="F2839" s="198" t="b">
        <f t="shared" si="44"/>
        <v>1</v>
      </c>
      <c r="G2839">
        <v>630</v>
      </c>
      <c r="H2839" s="119"/>
      <c r="I2839" s="119"/>
      <c r="J2839" s="119"/>
      <c r="K2839" s="119"/>
      <c r="L2839" s="53"/>
      <c r="M2839" s="127"/>
    </row>
    <row r="2840" spans="1:13">
      <c r="A2840" s="118">
        <v>2988</v>
      </c>
      <c r="B2840" s="53" t="s">
        <v>158</v>
      </c>
      <c r="C2840" s="83">
        <v>3066</v>
      </c>
      <c r="D2840" s="124">
        <v>45016</v>
      </c>
      <c r="E2840" s="198">
        <f>VLOOKUP(A2840,'Membership Details'!C:J,8,FALSE)</f>
        <v>37986</v>
      </c>
      <c r="F2840" s="198" t="b">
        <f t="shared" si="44"/>
        <v>1</v>
      </c>
      <c r="G2840">
        <v>310</v>
      </c>
      <c r="H2840" s="119"/>
      <c r="I2840" s="119"/>
      <c r="J2840" s="119"/>
      <c r="K2840" s="119"/>
      <c r="L2840" s="53"/>
      <c r="M2840" s="127"/>
    </row>
    <row r="2841" spans="1:13">
      <c r="A2841" s="118">
        <v>2989</v>
      </c>
      <c r="B2841" s="53" t="s">
        <v>158</v>
      </c>
      <c r="C2841" s="83">
        <v>3067</v>
      </c>
      <c r="D2841" s="124">
        <v>45016</v>
      </c>
      <c r="E2841" s="198">
        <f>VLOOKUP(A2841,'Membership Details'!C:J,8,FALSE)</f>
        <v>37986</v>
      </c>
      <c r="F2841" s="198" t="b">
        <f t="shared" si="44"/>
        <v>1</v>
      </c>
      <c r="G2841">
        <v>310</v>
      </c>
      <c r="H2841" s="119"/>
      <c r="I2841" s="119"/>
      <c r="J2841" s="119"/>
      <c r="K2841" s="119"/>
      <c r="L2841" s="53"/>
      <c r="M2841" s="127"/>
    </row>
    <row r="2842" spans="1:13">
      <c r="A2842" s="118">
        <v>2990</v>
      </c>
      <c r="B2842" s="53" t="s">
        <v>158</v>
      </c>
      <c r="C2842" s="83">
        <v>3068</v>
      </c>
      <c r="D2842" s="124">
        <v>45016</v>
      </c>
      <c r="E2842" s="198">
        <f>VLOOKUP(A2842,'Membership Details'!C:J,8,FALSE)</f>
        <v>37986</v>
      </c>
      <c r="F2842" s="198" t="b">
        <f t="shared" si="44"/>
        <v>1</v>
      </c>
      <c r="G2842">
        <v>310</v>
      </c>
      <c r="H2842" s="119"/>
      <c r="I2842" s="119"/>
      <c r="J2842" s="119"/>
      <c r="K2842" s="119"/>
      <c r="L2842" s="53"/>
      <c r="M2842" s="127"/>
    </row>
    <row r="2843" spans="1:13">
      <c r="A2843" s="118">
        <v>2991</v>
      </c>
      <c r="B2843" s="53" t="s">
        <v>158</v>
      </c>
      <c r="C2843" s="83">
        <v>3069</v>
      </c>
      <c r="D2843" s="124">
        <v>45016</v>
      </c>
      <c r="E2843" s="198">
        <f>VLOOKUP(A2843,'Membership Details'!C:J,8,FALSE)</f>
        <v>37986</v>
      </c>
      <c r="F2843" s="198" t="b">
        <f t="shared" si="44"/>
        <v>1</v>
      </c>
      <c r="G2843">
        <v>310</v>
      </c>
      <c r="H2843" s="119"/>
      <c r="I2843" s="119"/>
      <c r="J2843" s="119"/>
      <c r="K2843" s="119"/>
      <c r="L2843" s="53"/>
      <c r="M2843" s="127"/>
    </row>
    <row r="2844" spans="1:13">
      <c r="A2844" s="118">
        <v>2994</v>
      </c>
      <c r="B2844" s="53" t="s">
        <v>158</v>
      </c>
      <c r="C2844" s="83">
        <v>3070</v>
      </c>
      <c r="D2844" s="124">
        <v>45016</v>
      </c>
      <c r="E2844" s="198">
        <f>VLOOKUP(A2844,'Membership Details'!C:J,8,FALSE)</f>
        <v>37986</v>
      </c>
      <c r="F2844" s="198" t="b">
        <f t="shared" si="44"/>
        <v>1</v>
      </c>
      <c r="G2844">
        <v>310</v>
      </c>
      <c r="H2844" s="119"/>
      <c r="I2844" s="119"/>
      <c r="J2844" s="119"/>
      <c r="K2844" s="119"/>
      <c r="L2844" s="53"/>
      <c r="M2844" s="127"/>
    </row>
    <row r="2845" spans="1:13">
      <c r="A2845" s="118">
        <v>2996</v>
      </c>
      <c r="B2845" s="53" t="s">
        <v>158</v>
      </c>
      <c r="C2845" s="83">
        <v>3071</v>
      </c>
      <c r="D2845" s="124">
        <v>45016</v>
      </c>
      <c r="E2845" s="198">
        <f>VLOOKUP(A2845,'Membership Details'!C:J,8,FALSE)</f>
        <v>37986</v>
      </c>
      <c r="F2845" s="198" t="b">
        <f t="shared" si="44"/>
        <v>1</v>
      </c>
      <c r="G2845">
        <v>310</v>
      </c>
      <c r="H2845" s="119"/>
      <c r="I2845" s="119"/>
      <c r="J2845" s="119"/>
      <c r="K2845" s="119"/>
      <c r="L2845" s="53"/>
      <c r="M2845" s="127"/>
    </row>
    <row r="2846" spans="1:13">
      <c r="A2846" s="118">
        <v>2997</v>
      </c>
      <c r="B2846" s="53" t="s">
        <v>158</v>
      </c>
      <c r="C2846" s="83">
        <v>3072</v>
      </c>
      <c r="D2846" s="124">
        <v>45016</v>
      </c>
      <c r="E2846" s="198">
        <f>VLOOKUP(A2846,'Membership Details'!C:J,8,FALSE)</f>
        <v>37986</v>
      </c>
      <c r="F2846" s="198" t="b">
        <f t="shared" si="44"/>
        <v>1</v>
      </c>
      <c r="G2846">
        <v>240</v>
      </c>
      <c r="H2846" s="119"/>
      <c r="I2846" s="119"/>
      <c r="J2846" s="119"/>
      <c r="K2846" s="119"/>
      <c r="L2846" s="53"/>
      <c r="M2846" s="127"/>
    </row>
    <row r="2847" spans="1:13">
      <c r="A2847" s="118">
        <v>3002</v>
      </c>
      <c r="B2847" s="53" t="s">
        <v>158</v>
      </c>
      <c r="C2847" s="83">
        <v>3073</v>
      </c>
      <c r="D2847" s="124">
        <v>45016</v>
      </c>
      <c r="E2847" s="198">
        <f>VLOOKUP(A2847,'Membership Details'!C:J,8,FALSE)</f>
        <v>38077</v>
      </c>
      <c r="F2847" s="198" t="b">
        <f t="shared" si="44"/>
        <v>1</v>
      </c>
      <c r="G2847">
        <v>240</v>
      </c>
      <c r="H2847" s="119"/>
      <c r="I2847" s="119"/>
      <c r="J2847" s="119"/>
      <c r="K2847" s="119"/>
      <c r="L2847" s="53"/>
      <c r="M2847" s="127"/>
    </row>
    <row r="2848" spans="1:13">
      <c r="A2848" s="118">
        <v>3003</v>
      </c>
      <c r="B2848" s="53" t="s">
        <v>158</v>
      </c>
      <c r="C2848" s="83">
        <v>3074</v>
      </c>
      <c r="D2848" s="124">
        <v>45016</v>
      </c>
      <c r="E2848" s="198">
        <f>VLOOKUP(A2848,'Membership Details'!C:J,8,FALSE)</f>
        <v>38077</v>
      </c>
      <c r="F2848" s="198" t="b">
        <f t="shared" si="44"/>
        <v>1</v>
      </c>
      <c r="G2848">
        <v>240</v>
      </c>
      <c r="H2848" s="119"/>
      <c r="I2848" s="119"/>
      <c r="J2848" s="119"/>
      <c r="K2848" s="119"/>
      <c r="L2848" s="53"/>
      <c r="M2848" s="127"/>
    </row>
    <row r="2849" spans="1:13">
      <c r="A2849" s="118">
        <v>3004</v>
      </c>
      <c r="B2849" s="53" t="s">
        <v>158</v>
      </c>
      <c r="C2849" s="83">
        <v>3075</v>
      </c>
      <c r="D2849" s="124">
        <v>45016</v>
      </c>
      <c r="E2849" s="198">
        <f>VLOOKUP(A2849,'Membership Details'!C:J,8,FALSE)</f>
        <v>38077</v>
      </c>
      <c r="F2849" s="198" t="b">
        <f t="shared" si="44"/>
        <v>1</v>
      </c>
      <c r="G2849">
        <v>240</v>
      </c>
      <c r="H2849" s="119"/>
      <c r="I2849" s="119"/>
      <c r="J2849" s="119"/>
      <c r="K2849" s="119"/>
      <c r="L2849" s="53"/>
      <c r="M2849" s="127"/>
    </row>
    <row r="2850" spans="1:13">
      <c r="A2850" s="118">
        <v>3005</v>
      </c>
      <c r="B2850" s="53" t="s">
        <v>158</v>
      </c>
      <c r="C2850" s="83">
        <v>3076</v>
      </c>
      <c r="D2850" s="124">
        <v>45016</v>
      </c>
      <c r="E2850" s="198">
        <f>VLOOKUP(A2850,'Membership Details'!C:J,8,FALSE)</f>
        <v>38077</v>
      </c>
      <c r="F2850" s="198" t="b">
        <f t="shared" si="44"/>
        <v>1</v>
      </c>
      <c r="G2850">
        <v>240</v>
      </c>
      <c r="H2850" s="119"/>
      <c r="I2850" s="119"/>
      <c r="J2850" s="119"/>
      <c r="K2850" s="119"/>
      <c r="L2850" s="53"/>
      <c r="M2850" s="127"/>
    </row>
    <row r="2851" spans="1:13">
      <c r="A2851" s="118">
        <v>3006</v>
      </c>
      <c r="B2851" s="53" t="s">
        <v>158</v>
      </c>
      <c r="C2851" s="83">
        <v>3077</v>
      </c>
      <c r="D2851" s="124">
        <v>45016</v>
      </c>
      <c r="E2851" s="198">
        <f>VLOOKUP(A2851,'Membership Details'!C:J,8,FALSE)</f>
        <v>38077</v>
      </c>
      <c r="F2851" s="198" t="b">
        <f t="shared" si="44"/>
        <v>1</v>
      </c>
      <c r="G2851">
        <v>240</v>
      </c>
      <c r="H2851" s="119"/>
      <c r="I2851" s="119"/>
      <c r="J2851" s="119"/>
      <c r="K2851" s="119"/>
      <c r="L2851" s="53"/>
      <c r="M2851" s="127"/>
    </row>
    <row r="2852" spans="1:13">
      <c r="A2852" s="118">
        <v>3007</v>
      </c>
      <c r="B2852" s="53" t="s">
        <v>158</v>
      </c>
      <c r="C2852" s="83">
        <v>3078</v>
      </c>
      <c r="D2852" s="124">
        <v>45016</v>
      </c>
      <c r="E2852" s="198">
        <f>VLOOKUP(A2852,'Membership Details'!C:J,8,FALSE)</f>
        <v>38017</v>
      </c>
      <c r="F2852" s="198" t="b">
        <f t="shared" si="44"/>
        <v>1</v>
      </c>
      <c r="G2852">
        <v>734</v>
      </c>
      <c r="H2852" s="119"/>
      <c r="I2852" s="119"/>
      <c r="J2852" s="119"/>
      <c r="K2852" s="119"/>
      <c r="L2852" s="53"/>
      <c r="M2852" s="127"/>
    </row>
    <row r="2853" spans="1:13">
      <c r="A2853" s="118">
        <v>3008</v>
      </c>
      <c r="B2853" s="53" t="s">
        <v>158</v>
      </c>
      <c r="C2853" s="83">
        <v>3079</v>
      </c>
      <c r="D2853" s="124">
        <v>45016</v>
      </c>
      <c r="E2853" s="198">
        <f>VLOOKUP(A2853,'Membership Details'!C:J,8,FALSE)</f>
        <v>38352</v>
      </c>
      <c r="F2853" s="198" t="b">
        <f t="shared" si="44"/>
        <v>1</v>
      </c>
      <c r="G2853">
        <v>240</v>
      </c>
      <c r="H2853" s="119"/>
      <c r="I2853" s="119"/>
      <c r="J2853" s="119"/>
      <c r="K2853" s="119"/>
      <c r="L2853" s="53"/>
      <c r="M2853" s="127"/>
    </row>
    <row r="2854" spans="1:13">
      <c r="A2854" s="118">
        <v>3010</v>
      </c>
      <c r="B2854" s="53" t="s">
        <v>158</v>
      </c>
      <c r="C2854" s="83">
        <v>3080</v>
      </c>
      <c r="D2854" s="124">
        <v>45016</v>
      </c>
      <c r="E2854" s="198">
        <f>VLOOKUP(A2854,'Membership Details'!C:J,8,FALSE)</f>
        <v>44821</v>
      </c>
      <c r="F2854" s="198" t="b">
        <f t="shared" si="44"/>
        <v>1</v>
      </c>
      <c r="G2854">
        <v>60</v>
      </c>
      <c r="H2854" s="119"/>
      <c r="I2854" s="119"/>
      <c r="J2854" s="119"/>
      <c r="K2854" s="119"/>
      <c r="L2854" s="53"/>
      <c r="M2854" s="127"/>
    </row>
    <row r="2855" spans="1:13">
      <c r="A2855" s="118">
        <v>3012</v>
      </c>
      <c r="B2855" s="53" t="s">
        <v>158</v>
      </c>
      <c r="C2855" s="83">
        <v>3081</v>
      </c>
      <c r="D2855" s="124">
        <v>45016</v>
      </c>
      <c r="E2855" s="198">
        <f>VLOOKUP(A2855,'Membership Details'!C:J,8,FALSE)</f>
        <v>39069</v>
      </c>
      <c r="F2855" s="198" t="b">
        <f t="shared" si="44"/>
        <v>1</v>
      </c>
      <c r="G2855">
        <v>120</v>
      </c>
      <c r="H2855" s="119"/>
      <c r="I2855" s="119"/>
      <c r="J2855" s="119"/>
      <c r="K2855" s="119"/>
      <c r="L2855" s="53"/>
      <c r="M2855" s="127"/>
    </row>
    <row r="2856" spans="1:13">
      <c r="A2856" s="118">
        <v>3013</v>
      </c>
      <c r="B2856" s="53" t="s">
        <v>158</v>
      </c>
      <c r="C2856" s="83">
        <v>3082</v>
      </c>
      <c r="D2856" s="124">
        <v>45016</v>
      </c>
      <c r="E2856" s="198">
        <f>VLOOKUP(A2856,'Membership Details'!C:J,8,FALSE)</f>
        <v>39073</v>
      </c>
      <c r="F2856" s="198" t="b">
        <f t="shared" si="44"/>
        <v>1</v>
      </c>
      <c r="G2856">
        <v>2987</v>
      </c>
      <c r="H2856" s="119"/>
      <c r="I2856" s="119"/>
      <c r="J2856" s="119"/>
      <c r="K2856" s="119"/>
      <c r="L2856" s="53"/>
      <c r="M2856" s="127"/>
    </row>
    <row r="2857" spans="1:13">
      <c r="A2857" s="118">
        <v>3015</v>
      </c>
      <c r="B2857" s="53" t="s">
        <v>158</v>
      </c>
      <c r="C2857" s="83">
        <v>3083</v>
      </c>
      <c r="D2857" s="124">
        <v>45016</v>
      </c>
      <c r="E2857" s="198">
        <f>VLOOKUP(A2857,'Membership Details'!C:J,8,FALSE)</f>
        <v>39081</v>
      </c>
      <c r="F2857" s="198" t="b">
        <f t="shared" si="44"/>
        <v>1</v>
      </c>
      <c r="G2857">
        <v>120</v>
      </c>
      <c r="H2857" s="119"/>
      <c r="I2857" s="119"/>
      <c r="J2857" s="119"/>
      <c r="K2857" s="119"/>
      <c r="L2857" s="53"/>
      <c r="M2857" s="127"/>
    </row>
    <row r="2858" spans="1:13">
      <c r="A2858" s="118">
        <v>3016</v>
      </c>
      <c r="B2858" s="53" t="s">
        <v>158</v>
      </c>
      <c r="C2858" s="83">
        <v>3084</v>
      </c>
      <c r="D2858" s="124">
        <v>45016</v>
      </c>
      <c r="E2858" s="198">
        <f>VLOOKUP(A2858,'Membership Details'!C:J,8,FALSE)</f>
        <v>39081</v>
      </c>
      <c r="F2858" s="198" t="b">
        <f t="shared" si="44"/>
        <v>1</v>
      </c>
      <c r="G2858">
        <v>120</v>
      </c>
      <c r="H2858" s="119"/>
      <c r="I2858" s="119"/>
      <c r="J2858" s="119"/>
      <c r="K2858" s="119"/>
      <c r="L2858" s="53"/>
      <c r="M2858" s="127"/>
    </row>
    <row r="2859" spans="1:13">
      <c r="A2859" s="118">
        <v>3019</v>
      </c>
      <c r="B2859" s="53" t="s">
        <v>158</v>
      </c>
      <c r="C2859" s="83">
        <v>3085</v>
      </c>
      <c r="D2859" s="124">
        <v>45016</v>
      </c>
      <c r="E2859" s="198">
        <f>VLOOKUP(A2859,'Membership Details'!C:J,8,FALSE)</f>
        <v>39081</v>
      </c>
      <c r="F2859" s="198" t="b">
        <f t="shared" si="44"/>
        <v>1</v>
      </c>
      <c r="G2859">
        <v>367</v>
      </c>
      <c r="H2859" s="119"/>
      <c r="I2859" s="119"/>
      <c r="J2859" s="119"/>
      <c r="K2859" s="119"/>
      <c r="L2859" s="53"/>
      <c r="M2859" s="127"/>
    </row>
    <row r="2860" spans="1:13">
      <c r="A2860" s="118">
        <v>3021</v>
      </c>
      <c r="B2860" s="53" t="s">
        <v>158</v>
      </c>
      <c r="C2860" s="83">
        <v>3086</v>
      </c>
      <c r="D2860" s="124">
        <v>45016</v>
      </c>
      <c r="E2860" s="198">
        <f>VLOOKUP(A2860,'Membership Details'!C:J,8,FALSE)</f>
        <v>39081</v>
      </c>
      <c r="F2860" s="198" t="b">
        <f t="shared" si="44"/>
        <v>1</v>
      </c>
      <c r="G2860">
        <v>490</v>
      </c>
      <c r="H2860" s="119"/>
      <c r="I2860" s="119"/>
      <c r="J2860" s="119"/>
      <c r="K2860" s="119"/>
      <c r="L2860" s="53"/>
      <c r="M2860" s="127"/>
    </row>
    <row r="2861" spans="1:13">
      <c r="A2861" s="118">
        <v>3022</v>
      </c>
      <c r="B2861" s="53" t="s">
        <v>158</v>
      </c>
      <c r="C2861" s="83">
        <v>3087</v>
      </c>
      <c r="D2861" s="124">
        <v>45016</v>
      </c>
      <c r="E2861" s="198">
        <f>VLOOKUP(A2861,'Membership Details'!C:J,8,FALSE)</f>
        <v>39081</v>
      </c>
      <c r="F2861" s="198" t="b">
        <f t="shared" si="44"/>
        <v>1</v>
      </c>
      <c r="G2861">
        <v>637</v>
      </c>
      <c r="H2861" s="119"/>
      <c r="I2861" s="119"/>
      <c r="J2861" s="119"/>
      <c r="K2861" s="119"/>
      <c r="L2861" s="53"/>
      <c r="M2861" s="127"/>
    </row>
    <row r="2862" spans="1:13">
      <c r="A2862" s="118">
        <v>3023</v>
      </c>
      <c r="B2862" s="53" t="s">
        <v>158</v>
      </c>
      <c r="C2862" s="83">
        <v>3088</v>
      </c>
      <c r="D2862" s="124">
        <v>45016</v>
      </c>
      <c r="E2862" s="198">
        <f>VLOOKUP(A2862,'Membership Details'!C:J,8,FALSE)</f>
        <v>39081</v>
      </c>
      <c r="F2862" s="198" t="b">
        <f t="shared" si="44"/>
        <v>1</v>
      </c>
      <c r="G2862">
        <v>490</v>
      </c>
      <c r="H2862" s="119"/>
      <c r="I2862" s="119"/>
      <c r="J2862" s="119"/>
      <c r="K2862" s="119"/>
      <c r="L2862" s="53"/>
      <c r="M2862" s="127"/>
    </row>
    <row r="2863" spans="1:13">
      <c r="A2863" s="118">
        <v>3024</v>
      </c>
      <c r="B2863" s="53" t="s">
        <v>158</v>
      </c>
      <c r="C2863" s="83">
        <v>3089</v>
      </c>
      <c r="D2863" s="124">
        <v>45016</v>
      </c>
      <c r="E2863" s="198">
        <f>VLOOKUP(A2863,'Membership Details'!C:J,8,FALSE)</f>
        <v>39081</v>
      </c>
      <c r="F2863" s="198" t="b">
        <f t="shared" si="44"/>
        <v>1</v>
      </c>
      <c r="G2863">
        <v>490</v>
      </c>
      <c r="H2863" s="119"/>
      <c r="I2863" s="119"/>
      <c r="J2863" s="119"/>
      <c r="K2863" s="119"/>
      <c r="L2863" s="53"/>
      <c r="M2863" s="127"/>
    </row>
    <row r="2864" spans="1:13">
      <c r="A2864" s="118">
        <v>3025</v>
      </c>
      <c r="B2864" s="53" t="s">
        <v>158</v>
      </c>
      <c r="C2864" s="83">
        <v>3090</v>
      </c>
      <c r="D2864" s="124">
        <v>45016</v>
      </c>
      <c r="E2864" s="198">
        <f>VLOOKUP(A2864,'Membership Details'!C:J,8,FALSE)</f>
        <v>39165</v>
      </c>
      <c r="F2864" s="198" t="b">
        <f t="shared" si="44"/>
        <v>1</v>
      </c>
      <c r="G2864">
        <v>240</v>
      </c>
      <c r="H2864" s="119"/>
      <c r="I2864" s="119"/>
      <c r="J2864" s="119"/>
      <c r="K2864" s="119"/>
      <c r="L2864" s="53"/>
      <c r="M2864" s="127"/>
    </row>
    <row r="2865" spans="1:13">
      <c r="A2865" s="118">
        <v>2423</v>
      </c>
      <c r="B2865" s="53" t="s">
        <v>158</v>
      </c>
      <c r="C2865" s="83">
        <v>3091</v>
      </c>
      <c r="D2865" s="124">
        <v>45016</v>
      </c>
      <c r="E2865" s="198">
        <f>VLOOKUP(A2865,'Membership Details'!C:J,8,FALSE)</f>
        <v>39172</v>
      </c>
      <c r="F2865" s="198" t="b">
        <f t="shared" si="44"/>
        <v>1</v>
      </c>
      <c r="G2865">
        <v>240</v>
      </c>
      <c r="H2865" s="119"/>
      <c r="I2865" s="119"/>
      <c r="J2865" s="119"/>
      <c r="K2865" s="119"/>
      <c r="L2865" s="53"/>
      <c r="M2865" s="127"/>
    </row>
    <row r="2866" spans="1:13">
      <c r="A2866" s="118">
        <v>3027</v>
      </c>
      <c r="B2866" s="53" t="s">
        <v>158</v>
      </c>
      <c r="C2866" s="83">
        <v>3092</v>
      </c>
      <c r="D2866" s="124">
        <v>45016</v>
      </c>
      <c r="E2866" s="198">
        <f>VLOOKUP(A2866,'Membership Details'!C:J,8,FALSE)</f>
        <v>39172</v>
      </c>
      <c r="F2866" s="198" t="b">
        <f t="shared" si="44"/>
        <v>1</v>
      </c>
      <c r="G2866">
        <v>240</v>
      </c>
      <c r="H2866" s="119"/>
      <c r="I2866" s="119"/>
      <c r="J2866" s="119"/>
      <c r="K2866" s="119"/>
      <c r="L2866" s="53"/>
      <c r="M2866" s="127"/>
    </row>
    <row r="2867" spans="1:13">
      <c r="A2867" s="118">
        <v>3028</v>
      </c>
      <c r="B2867" s="53" t="s">
        <v>158</v>
      </c>
      <c r="C2867" s="83">
        <v>3093</v>
      </c>
      <c r="D2867" s="124">
        <v>45016</v>
      </c>
      <c r="E2867" s="198">
        <f>VLOOKUP(A2867,'Membership Details'!C:J,8,FALSE)</f>
        <v>39172</v>
      </c>
      <c r="F2867" s="198" t="b">
        <f t="shared" si="44"/>
        <v>1</v>
      </c>
      <c r="G2867">
        <v>240</v>
      </c>
      <c r="H2867" s="119"/>
      <c r="I2867" s="119"/>
      <c r="J2867" s="119"/>
      <c r="K2867" s="119"/>
      <c r="L2867" s="53"/>
      <c r="M2867" s="127"/>
    </row>
    <row r="2868" spans="1:13">
      <c r="A2868" s="118">
        <v>3030</v>
      </c>
      <c r="B2868" s="53" t="s">
        <v>158</v>
      </c>
      <c r="C2868" s="83">
        <v>3094</v>
      </c>
      <c r="D2868" s="124">
        <v>45016</v>
      </c>
      <c r="E2868" s="198">
        <f>VLOOKUP(A2868,'Membership Details'!C:J,8,FALSE)</f>
        <v>39172</v>
      </c>
      <c r="F2868" s="198" t="b">
        <f t="shared" si="44"/>
        <v>1</v>
      </c>
      <c r="G2868">
        <v>120</v>
      </c>
      <c r="H2868" s="119"/>
      <c r="I2868" s="119"/>
      <c r="J2868" s="119"/>
      <c r="K2868" s="119"/>
      <c r="L2868" s="53"/>
      <c r="M2868" s="127"/>
    </row>
    <row r="2869" spans="1:13">
      <c r="A2869" s="118">
        <v>3036</v>
      </c>
      <c r="B2869" s="53" t="s">
        <v>158</v>
      </c>
      <c r="C2869" s="83">
        <v>3095</v>
      </c>
      <c r="D2869" s="124">
        <v>45016</v>
      </c>
      <c r="E2869" s="198">
        <f>VLOOKUP(A2869,'Membership Details'!C:J,8,FALSE)</f>
        <v>39172</v>
      </c>
      <c r="F2869" s="198" t="b">
        <f t="shared" si="44"/>
        <v>1</v>
      </c>
      <c r="G2869">
        <v>282</v>
      </c>
      <c r="H2869" s="119"/>
      <c r="I2869" s="119"/>
      <c r="J2869" s="119"/>
      <c r="K2869" s="119"/>
      <c r="L2869" s="53"/>
      <c r="M2869" s="127"/>
    </row>
    <row r="2870" spans="1:13">
      <c r="A2870" s="118">
        <v>3037</v>
      </c>
      <c r="B2870" s="53" t="s">
        <v>158</v>
      </c>
      <c r="C2870" s="83">
        <v>3096</v>
      </c>
      <c r="D2870" s="124">
        <v>45016</v>
      </c>
      <c r="E2870" s="198">
        <f>VLOOKUP(A2870,'Membership Details'!C:J,8,FALSE)</f>
        <v>39172</v>
      </c>
      <c r="F2870" s="198" t="b">
        <f t="shared" si="44"/>
        <v>1</v>
      </c>
      <c r="G2870">
        <v>257</v>
      </c>
      <c r="H2870" s="119"/>
      <c r="I2870" s="119"/>
      <c r="J2870" s="119"/>
      <c r="K2870" s="119"/>
      <c r="L2870" s="53"/>
      <c r="M2870" s="127"/>
    </row>
    <row r="2871" spans="1:13">
      <c r="A2871" s="118">
        <v>3038</v>
      </c>
      <c r="B2871" s="53" t="s">
        <v>158</v>
      </c>
      <c r="C2871" s="83">
        <v>3097</v>
      </c>
      <c r="D2871" s="124">
        <v>45016</v>
      </c>
      <c r="E2871" s="198">
        <f>VLOOKUP(A2871,'Membership Details'!C:J,8,FALSE)</f>
        <v>39172</v>
      </c>
      <c r="F2871" s="198" t="b">
        <f t="shared" si="44"/>
        <v>1</v>
      </c>
      <c r="G2871">
        <v>240</v>
      </c>
      <c r="H2871" s="119"/>
      <c r="I2871" s="119"/>
      <c r="J2871" s="119"/>
      <c r="K2871" s="119"/>
      <c r="L2871" s="53"/>
      <c r="M2871" s="127"/>
    </row>
    <row r="2872" spans="1:13">
      <c r="A2872" s="118">
        <v>3039</v>
      </c>
      <c r="B2872" s="53" t="s">
        <v>158</v>
      </c>
      <c r="C2872" s="83">
        <v>3098</v>
      </c>
      <c r="D2872" s="124">
        <v>45016</v>
      </c>
      <c r="E2872" s="198">
        <f>VLOOKUP(A2872,'Membership Details'!C:J,8,FALSE)</f>
        <v>39172</v>
      </c>
      <c r="F2872" s="198" t="b">
        <f t="shared" si="44"/>
        <v>1</v>
      </c>
      <c r="G2872">
        <v>240</v>
      </c>
      <c r="H2872" s="119"/>
      <c r="I2872" s="119"/>
      <c r="J2872" s="119"/>
      <c r="K2872" s="119"/>
      <c r="L2872" s="53"/>
      <c r="M2872" s="127"/>
    </row>
    <row r="2873" spans="1:13">
      <c r="A2873" s="118">
        <v>3040</v>
      </c>
      <c r="B2873" s="53" t="s">
        <v>158</v>
      </c>
      <c r="C2873" s="83">
        <v>3099</v>
      </c>
      <c r="D2873" s="124">
        <v>45016</v>
      </c>
      <c r="E2873" s="198">
        <f>VLOOKUP(A2873,'Membership Details'!C:J,8,FALSE)</f>
        <v>39172</v>
      </c>
      <c r="F2873" s="198" t="b">
        <f t="shared" si="44"/>
        <v>1</v>
      </c>
      <c r="G2873">
        <v>240</v>
      </c>
      <c r="H2873" s="119"/>
      <c r="I2873" s="119"/>
      <c r="J2873" s="119"/>
      <c r="K2873" s="119"/>
      <c r="L2873" s="53"/>
      <c r="M2873" s="127"/>
    </row>
    <row r="2874" spans="1:13">
      <c r="A2874" s="118">
        <v>3041</v>
      </c>
      <c r="B2874" s="53" t="s">
        <v>158</v>
      </c>
      <c r="C2874" s="83">
        <v>3100</v>
      </c>
      <c r="D2874" s="124">
        <v>45016</v>
      </c>
      <c r="E2874" s="198">
        <f>VLOOKUP(A2874,'Membership Details'!C:J,8,FALSE)</f>
        <v>39172</v>
      </c>
      <c r="F2874" s="198" t="b">
        <f t="shared" si="44"/>
        <v>1</v>
      </c>
      <c r="G2874">
        <v>240</v>
      </c>
      <c r="H2874" s="119"/>
      <c r="I2874" s="119"/>
      <c r="J2874" s="119"/>
      <c r="K2874" s="119"/>
      <c r="L2874" s="53"/>
      <c r="M2874" s="127"/>
    </row>
    <row r="2875" spans="1:13">
      <c r="A2875" s="118">
        <v>3042</v>
      </c>
      <c r="B2875" s="53" t="s">
        <v>158</v>
      </c>
      <c r="C2875" s="83">
        <v>3101</v>
      </c>
      <c r="D2875" s="124">
        <v>45016</v>
      </c>
      <c r="E2875" s="198">
        <f>VLOOKUP(A2875,'Membership Details'!C:J,8,FALSE)</f>
        <v>39172</v>
      </c>
      <c r="F2875" s="198" t="b">
        <f t="shared" si="44"/>
        <v>1</v>
      </c>
      <c r="G2875">
        <v>240</v>
      </c>
      <c r="H2875" s="119"/>
      <c r="I2875" s="119"/>
      <c r="J2875" s="119"/>
      <c r="K2875" s="119"/>
      <c r="L2875" s="53"/>
      <c r="M2875" s="127"/>
    </row>
    <row r="2876" spans="1:13">
      <c r="A2876" s="118">
        <v>3043</v>
      </c>
      <c r="B2876" s="53" t="s">
        <v>158</v>
      </c>
      <c r="C2876" s="83">
        <v>3102</v>
      </c>
      <c r="D2876" s="124">
        <v>45016</v>
      </c>
      <c r="E2876" s="198">
        <f>VLOOKUP(A2876,'Membership Details'!C:J,8,FALSE)</f>
        <v>39172</v>
      </c>
      <c r="F2876" s="198" t="b">
        <f t="shared" si="44"/>
        <v>1</v>
      </c>
      <c r="G2876">
        <v>240</v>
      </c>
      <c r="H2876" s="119"/>
      <c r="I2876" s="119"/>
      <c r="J2876" s="119"/>
      <c r="K2876" s="119"/>
      <c r="L2876" s="53"/>
      <c r="M2876" s="127"/>
    </row>
    <row r="2877" spans="1:13">
      <c r="A2877" s="118">
        <v>3044</v>
      </c>
      <c r="B2877" s="53" t="s">
        <v>158</v>
      </c>
      <c r="C2877" s="83">
        <v>3103</v>
      </c>
      <c r="D2877" s="124">
        <v>45016</v>
      </c>
      <c r="E2877" s="198">
        <f>VLOOKUP(A2877,'Membership Details'!C:J,8,FALSE)</f>
        <v>39172</v>
      </c>
      <c r="F2877" s="198" t="b">
        <f t="shared" si="44"/>
        <v>1</v>
      </c>
      <c r="G2877">
        <v>240</v>
      </c>
      <c r="H2877" s="119"/>
      <c r="I2877" s="119"/>
      <c r="J2877" s="119"/>
      <c r="K2877" s="119"/>
      <c r="L2877" s="53"/>
      <c r="M2877" s="127"/>
    </row>
    <row r="2878" spans="1:13">
      <c r="A2878" s="118">
        <v>3045</v>
      </c>
      <c r="B2878" s="53" t="s">
        <v>158</v>
      </c>
      <c r="C2878" s="83">
        <v>3104</v>
      </c>
      <c r="D2878" s="124">
        <v>45016</v>
      </c>
      <c r="E2878" s="198">
        <f>VLOOKUP(A2878,'Membership Details'!C:J,8,FALSE)</f>
        <v>39172</v>
      </c>
      <c r="F2878" s="198" t="b">
        <f t="shared" si="44"/>
        <v>1</v>
      </c>
      <c r="G2878">
        <v>240</v>
      </c>
      <c r="H2878" s="119"/>
      <c r="I2878" s="119"/>
      <c r="J2878" s="119"/>
      <c r="K2878" s="119"/>
      <c r="L2878" s="53"/>
      <c r="M2878" s="127"/>
    </row>
    <row r="2879" spans="1:13">
      <c r="A2879" s="118">
        <v>3046</v>
      </c>
      <c r="B2879" s="53" t="s">
        <v>158</v>
      </c>
      <c r="C2879" s="83">
        <v>3105</v>
      </c>
      <c r="D2879" s="124">
        <v>45016</v>
      </c>
      <c r="E2879" s="198">
        <f>VLOOKUP(A2879,'Membership Details'!C:J,8,FALSE)</f>
        <v>39172</v>
      </c>
      <c r="F2879" s="198" t="b">
        <f t="shared" si="44"/>
        <v>1</v>
      </c>
      <c r="G2879">
        <v>60</v>
      </c>
      <c r="H2879" s="119"/>
      <c r="I2879" s="119"/>
      <c r="J2879" s="119"/>
      <c r="K2879" s="119"/>
      <c r="L2879" s="53"/>
      <c r="M2879" s="127"/>
    </row>
    <row r="2880" spans="1:13">
      <c r="A2880" s="118">
        <v>3048</v>
      </c>
      <c r="B2880" s="53" t="s">
        <v>158</v>
      </c>
      <c r="C2880" s="83">
        <v>3106</v>
      </c>
      <c r="D2880" s="124">
        <v>45016</v>
      </c>
      <c r="E2880" s="198">
        <f>VLOOKUP(A2880,'Membership Details'!C:J,8,FALSE)</f>
        <v>39172</v>
      </c>
      <c r="F2880" s="198" t="b">
        <f t="shared" si="44"/>
        <v>1</v>
      </c>
      <c r="G2880">
        <v>60</v>
      </c>
      <c r="H2880" s="119"/>
      <c r="I2880" s="119"/>
      <c r="J2880" s="119"/>
      <c r="K2880" s="119"/>
      <c r="L2880" s="53"/>
      <c r="M2880" s="127"/>
    </row>
    <row r="2881" spans="1:13">
      <c r="A2881" s="118">
        <v>3049</v>
      </c>
      <c r="B2881" s="53" t="s">
        <v>158</v>
      </c>
      <c r="C2881" s="83">
        <v>3107</v>
      </c>
      <c r="D2881" s="124">
        <v>45016</v>
      </c>
      <c r="E2881" s="198">
        <f>VLOOKUP(A2881,'Membership Details'!C:J,8,FALSE)</f>
        <v>39172</v>
      </c>
      <c r="F2881" s="198" t="b">
        <f t="shared" si="44"/>
        <v>1</v>
      </c>
      <c r="G2881">
        <v>240</v>
      </c>
      <c r="H2881" s="119"/>
      <c r="I2881" s="119"/>
      <c r="J2881" s="119"/>
      <c r="K2881" s="119"/>
      <c r="L2881" s="53"/>
      <c r="M2881" s="127"/>
    </row>
    <row r="2882" spans="1:13">
      <c r="A2882" s="118">
        <v>3050</v>
      </c>
      <c r="B2882" s="53" t="s">
        <v>158</v>
      </c>
      <c r="C2882" s="83">
        <v>3108</v>
      </c>
      <c r="D2882" s="124">
        <v>45016</v>
      </c>
      <c r="E2882" s="198">
        <f>VLOOKUP(A2882,'Membership Details'!C:J,8,FALSE)</f>
        <v>39172</v>
      </c>
      <c r="F2882" s="198" t="b">
        <f t="shared" si="44"/>
        <v>1</v>
      </c>
      <c r="G2882">
        <v>240</v>
      </c>
      <c r="H2882" s="119"/>
      <c r="I2882" s="119"/>
      <c r="J2882" s="119"/>
      <c r="K2882" s="119"/>
      <c r="L2882" s="53"/>
      <c r="M2882" s="127"/>
    </row>
    <row r="2883" spans="1:13">
      <c r="A2883" s="118">
        <v>3051</v>
      </c>
      <c r="B2883" s="53" t="s">
        <v>158</v>
      </c>
      <c r="C2883" s="83">
        <v>3109</v>
      </c>
      <c r="D2883" s="124">
        <v>45016</v>
      </c>
      <c r="E2883" s="198">
        <f>VLOOKUP(A2883,'Membership Details'!C:J,8,FALSE)</f>
        <v>39172</v>
      </c>
      <c r="F2883" s="198" t="b">
        <f t="shared" ref="F2883:F2946" si="45">D2883&gt;=E2883</f>
        <v>1</v>
      </c>
      <c r="G2883">
        <v>240</v>
      </c>
      <c r="H2883" s="119"/>
      <c r="I2883" s="119"/>
      <c r="J2883" s="119"/>
      <c r="K2883" s="119"/>
      <c r="L2883" s="53"/>
      <c r="M2883" s="127"/>
    </row>
    <row r="2884" spans="1:13">
      <c r="A2884" s="118">
        <v>3052</v>
      </c>
      <c r="B2884" s="53" t="s">
        <v>158</v>
      </c>
      <c r="C2884" s="83">
        <v>3110</v>
      </c>
      <c r="D2884" s="124">
        <v>45016</v>
      </c>
      <c r="E2884" s="198">
        <f>VLOOKUP(A2884,'Membership Details'!C:J,8,FALSE)</f>
        <v>39172</v>
      </c>
      <c r="F2884" s="198" t="b">
        <f t="shared" si="45"/>
        <v>1</v>
      </c>
      <c r="G2884">
        <v>240</v>
      </c>
      <c r="H2884" s="119"/>
      <c r="I2884" s="119"/>
      <c r="J2884" s="119"/>
      <c r="K2884" s="119"/>
      <c r="L2884" s="53"/>
      <c r="M2884" s="127"/>
    </row>
    <row r="2885" spans="1:13">
      <c r="A2885" s="118">
        <v>3053</v>
      </c>
      <c r="B2885" s="53" t="s">
        <v>158</v>
      </c>
      <c r="C2885" s="83">
        <v>3111</v>
      </c>
      <c r="D2885" s="124">
        <v>45016</v>
      </c>
      <c r="E2885" s="198">
        <f>VLOOKUP(A2885,'Membership Details'!C:J,8,FALSE)</f>
        <v>39172</v>
      </c>
      <c r="F2885" s="198" t="b">
        <f t="shared" si="45"/>
        <v>1</v>
      </c>
      <c r="G2885">
        <v>240</v>
      </c>
      <c r="H2885" s="119"/>
      <c r="I2885" s="119"/>
      <c r="J2885" s="119"/>
      <c r="K2885" s="119"/>
      <c r="L2885" s="53"/>
      <c r="M2885" s="127"/>
    </row>
    <row r="2886" spans="1:13">
      <c r="A2886" s="118">
        <v>3054</v>
      </c>
      <c r="B2886" s="53" t="s">
        <v>158</v>
      </c>
      <c r="C2886" s="83">
        <v>3112</v>
      </c>
      <c r="D2886" s="124">
        <v>45016</v>
      </c>
      <c r="E2886" s="198">
        <f>VLOOKUP(A2886,'Membership Details'!C:J,8,FALSE)</f>
        <v>44826</v>
      </c>
      <c r="F2886" s="198" t="b">
        <f t="shared" si="45"/>
        <v>1</v>
      </c>
      <c r="G2886">
        <v>12</v>
      </c>
      <c r="H2886" s="119"/>
      <c r="I2886" s="119"/>
      <c r="J2886" s="119"/>
      <c r="K2886" s="119"/>
      <c r="L2886" s="53"/>
      <c r="M2886" s="127"/>
    </row>
    <row r="2887" spans="1:13">
      <c r="A2887" s="118">
        <v>3057</v>
      </c>
      <c r="B2887" s="53" t="s">
        <v>158</v>
      </c>
      <c r="C2887" s="83">
        <v>3113</v>
      </c>
      <c r="D2887" s="124">
        <v>45016</v>
      </c>
      <c r="E2887" s="198">
        <f>VLOOKUP(A2887,'Membership Details'!C:J,8,FALSE)</f>
        <v>39172</v>
      </c>
      <c r="F2887" s="198" t="b">
        <f t="shared" si="45"/>
        <v>1</v>
      </c>
      <c r="G2887">
        <v>240</v>
      </c>
      <c r="H2887" s="119"/>
      <c r="I2887" s="119"/>
      <c r="J2887" s="119"/>
      <c r="K2887" s="119"/>
      <c r="L2887" s="53"/>
      <c r="M2887" s="127"/>
    </row>
    <row r="2888" spans="1:13">
      <c r="A2888" s="118">
        <v>3058</v>
      </c>
      <c r="B2888" s="53" t="s">
        <v>158</v>
      </c>
      <c r="C2888" s="83">
        <v>3114</v>
      </c>
      <c r="D2888" s="124">
        <v>45016</v>
      </c>
      <c r="E2888" s="198">
        <f>VLOOKUP(A2888,'Membership Details'!C:J,8,FALSE)</f>
        <v>39172</v>
      </c>
      <c r="F2888" s="198" t="b">
        <f t="shared" si="45"/>
        <v>1</v>
      </c>
      <c r="G2888">
        <v>240</v>
      </c>
      <c r="H2888" s="119"/>
      <c r="I2888" s="119"/>
      <c r="J2888" s="119"/>
      <c r="K2888" s="119"/>
      <c r="L2888" s="53"/>
      <c r="M2888" s="127"/>
    </row>
    <row r="2889" spans="1:13">
      <c r="A2889" s="118">
        <v>3059</v>
      </c>
      <c r="B2889" s="53" t="s">
        <v>158</v>
      </c>
      <c r="C2889" s="83">
        <v>3115</v>
      </c>
      <c r="D2889" s="124">
        <v>45016</v>
      </c>
      <c r="E2889" s="198">
        <f>VLOOKUP(A2889,'Membership Details'!C:J,8,FALSE)</f>
        <v>39172</v>
      </c>
      <c r="F2889" s="198" t="b">
        <f t="shared" si="45"/>
        <v>1</v>
      </c>
      <c r="G2889">
        <v>240</v>
      </c>
      <c r="H2889" s="119"/>
      <c r="I2889" s="119"/>
      <c r="J2889" s="119"/>
      <c r="K2889" s="119"/>
      <c r="L2889" s="53"/>
      <c r="M2889" s="127"/>
    </row>
    <row r="2890" spans="1:13">
      <c r="A2890" s="118">
        <v>3060</v>
      </c>
      <c r="B2890" s="53" t="s">
        <v>158</v>
      </c>
      <c r="C2890" s="83">
        <v>3116</v>
      </c>
      <c r="D2890" s="124">
        <v>45016</v>
      </c>
      <c r="E2890" s="198">
        <f>VLOOKUP(A2890,'Membership Details'!C:J,8,FALSE)</f>
        <v>39172</v>
      </c>
      <c r="F2890" s="198" t="b">
        <f t="shared" si="45"/>
        <v>1</v>
      </c>
      <c r="G2890">
        <v>240</v>
      </c>
      <c r="H2890" s="119"/>
      <c r="I2890" s="119"/>
      <c r="J2890" s="119"/>
      <c r="K2890" s="119"/>
      <c r="L2890" s="53"/>
      <c r="M2890" s="127"/>
    </row>
    <row r="2891" spans="1:13">
      <c r="A2891" s="118">
        <v>3061</v>
      </c>
      <c r="B2891" s="53" t="s">
        <v>158</v>
      </c>
      <c r="C2891" s="83">
        <v>3117</v>
      </c>
      <c r="D2891" s="124">
        <v>45016</v>
      </c>
      <c r="E2891" s="198">
        <f>VLOOKUP(A2891,'Membership Details'!C:J,8,FALSE)</f>
        <v>39172</v>
      </c>
      <c r="F2891" s="198" t="b">
        <f t="shared" si="45"/>
        <v>1</v>
      </c>
      <c r="G2891">
        <v>240</v>
      </c>
      <c r="H2891" s="119"/>
      <c r="I2891" s="119"/>
      <c r="J2891" s="119"/>
      <c r="K2891" s="119"/>
      <c r="L2891" s="53"/>
      <c r="M2891" s="127"/>
    </row>
    <row r="2892" spans="1:13">
      <c r="A2892" s="118">
        <v>3062</v>
      </c>
      <c r="B2892" s="53" t="s">
        <v>158</v>
      </c>
      <c r="C2892" s="83">
        <v>3118</v>
      </c>
      <c r="D2892" s="124">
        <v>45016</v>
      </c>
      <c r="E2892" s="198">
        <f>VLOOKUP(A2892,'Membership Details'!C:J,8,FALSE)</f>
        <v>39172</v>
      </c>
      <c r="F2892" s="198" t="b">
        <f t="shared" si="45"/>
        <v>1</v>
      </c>
      <c r="G2892">
        <v>240</v>
      </c>
      <c r="H2892" s="119"/>
      <c r="I2892" s="119"/>
      <c r="J2892" s="119"/>
      <c r="K2892" s="119"/>
      <c r="L2892" s="53"/>
      <c r="M2892" s="127"/>
    </row>
    <row r="2893" spans="1:13">
      <c r="A2893" s="118">
        <v>3063</v>
      </c>
      <c r="B2893" s="53" t="s">
        <v>158</v>
      </c>
      <c r="C2893" s="83">
        <v>3119</v>
      </c>
      <c r="D2893" s="124">
        <v>45016</v>
      </c>
      <c r="E2893" s="198">
        <f>VLOOKUP(A2893,'Membership Details'!C:J,8,FALSE)</f>
        <v>44826</v>
      </c>
      <c r="F2893" s="198" t="b">
        <f t="shared" si="45"/>
        <v>1</v>
      </c>
      <c r="G2893">
        <v>60</v>
      </c>
      <c r="H2893" s="119"/>
      <c r="I2893" s="119"/>
      <c r="J2893" s="119"/>
      <c r="K2893" s="119"/>
      <c r="L2893" s="53"/>
      <c r="M2893" s="127"/>
    </row>
    <row r="2894" spans="1:13">
      <c r="A2894" s="118">
        <v>3065</v>
      </c>
      <c r="B2894" s="53" t="s">
        <v>158</v>
      </c>
      <c r="C2894" s="83">
        <v>3120</v>
      </c>
      <c r="D2894" s="124">
        <v>45016</v>
      </c>
      <c r="E2894" s="198">
        <f>VLOOKUP(A2894,'Membership Details'!C:J,8,FALSE)</f>
        <v>44826</v>
      </c>
      <c r="F2894" s="198" t="b">
        <f t="shared" si="45"/>
        <v>1</v>
      </c>
      <c r="G2894">
        <v>12</v>
      </c>
      <c r="H2894" s="119"/>
      <c r="I2894" s="119"/>
      <c r="J2894" s="119"/>
      <c r="K2894" s="119"/>
      <c r="L2894" s="53"/>
      <c r="M2894" s="127"/>
    </row>
    <row r="2895" spans="1:13">
      <c r="A2895" s="118">
        <v>3066</v>
      </c>
      <c r="B2895" s="53" t="s">
        <v>158</v>
      </c>
      <c r="C2895" s="83">
        <v>3121</v>
      </c>
      <c r="D2895" s="124">
        <v>45016</v>
      </c>
      <c r="E2895" s="198">
        <f>VLOOKUP(A2895,'Membership Details'!C:J,8,FALSE)</f>
        <v>39172</v>
      </c>
      <c r="F2895" s="198" t="b">
        <f t="shared" si="45"/>
        <v>1</v>
      </c>
      <c r="G2895">
        <v>240</v>
      </c>
      <c r="H2895" s="119"/>
      <c r="I2895" s="119"/>
      <c r="J2895" s="119"/>
      <c r="K2895" s="119"/>
      <c r="L2895" s="53"/>
      <c r="M2895" s="127"/>
    </row>
    <row r="2896" spans="1:13">
      <c r="A2896" s="118">
        <v>4002</v>
      </c>
      <c r="B2896" s="53" t="s">
        <v>158</v>
      </c>
      <c r="C2896" s="83">
        <v>3122</v>
      </c>
      <c r="D2896" s="124">
        <v>45016</v>
      </c>
      <c r="E2896" s="198">
        <f>VLOOKUP(A2896,'Membership Details'!C:J,8,FALSE)</f>
        <v>39172</v>
      </c>
      <c r="F2896" s="198" t="b">
        <f t="shared" si="45"/>
        <v>1</v>
      </c>
      <c r="G2896">
        <v>490</v>
      </c>
      <c r="H2896" s="119"/>
      <c r="I2896" s="119"/>
      <c r="J2896" s="119"/>
      <c r="K2896" s="119"/>
      <c r="L2896" s="53"/>
      <c r="M2896" s="127"/>
    </row>
    <row r="2897" spans="1:13">
      <c r="A2897" s="118">
        <v>3067</v>
      </c>
      <c r="B2897" s="53" t="s">
        <v>158</v>
      </c>
      <c r="C2897" s="83">
        <v>3123</v>
      </c>
      <c r="D2897" s="124">
        <v>45016</v>
      </c>
      <c r="E2897" s="198">
        <f>VLOOKUP(A2897,'Membership Details'!C:J,8,FALSE)</f>
        <v>39172</v>
      </c>
      <c r="F2897" s="198" t="b">
        <f t="shared" si="45"/>
        <v>1</v>
      </c>
      <c r="G2897">
        <v>240</v>
      </c>
      <c r="H2897" s="119"/>
      <c r="I2897" s="119"/>
      <c r="J2897" s="119"/>
      <c r="K2897" s="119"/>
      <c r="L2897" s="53"/>
      <c r="M2897" s="127"/>
    </row>
    <row r="2898" spans="1:13">
      <c r="A2898" s="118">
        <v>3068</v>
      </c>
      <c r="B2898" s="53" t="s">
        <v>158</v>
      </c>
      <c r="C2898" s="83">
        <v>3124</v>
      </c>
      <c r="D2898" s="124">
        <v>45016</v>
      </c>
      <c r="E2898" s="198">
        <f>VLOOKUP(A2898,'Membership Details'!C:J,8,FALSE)</f>
        <v>44826</v>
      </c>
      <c r="F2898" s="198" t="b">
        <f t="shared" si="45"/>
        <v>1</v>
      </c>
      <c r="G2898">
        <v>24</v>
      </c>
      <c r="H2898" s="119"/>
      <c r="I2898" s="119"/>
      <c r="J2898" s="119"/>
      <c r="K2898" s="119"/>
      <c r="L2898" s="53"/>
      <c r="M2898" s="127"/>
    </row>
    <row r="2899" spans="1:13">
      <c r="A2899" s="118">
        <v>3069</v>
      </c>
      <c r="B2899" s="53" t="s">
        <v>158</v>
      </c>
      <c r="C2899" s="83">
        <v>3125</v>
      </c>
      <c r="D2899" s="124">
        <v>45016</v>
      </c>
      <c r="E2899" s="198">
        <f>VLOOKUP(A2899,'Membership Details'!C:J,8,FALSE)</f>
        <v>39172</v>
      </c>
      <c r="F2899" s="198" t="b">
        <f t="shared" si="45"/>
        <v>1</v>
      </c>
      <c r="G2899">
        <v>240</v>
      </c>
      <c r="H2899" s="119"/>
      <c r="I2899" s="119"/>
      <c r="J2899" s="119"/>
      <c r="K2899" s="119"/>
      <c r="L2899" s="53"/>
      <c r="M2899" s="127"/>
    </row>
    <row r="2900" spans="1:13">
      <c r="A2900" s="118">
        <v>3070</v>
      </c>
      <c r="B2900" s="53" t="s">
        <v>158</v>
      </c>
      <c r="C2900" s="83">
        <v>3126</v>
      </c>
      <c r="D2900" s="124">
        <v>45016</v>
      </c>
      <c r="E2900" s="198">
        <f>VLOOKUP(A2900,'Membership Details'!C:J,8,FALSE)</f>
        <v>39172</v>
      </c>
      <c r="F2900" s="198" t="b">
        <f t="shared" si="45"/>
        <v>1</v>
      </c>
      <c r="G2900">
        <v>240</v>
      </c>
      <c r="H2900" s="119"/>
      <c r="I2900" s="119"/>
      <c r="J2900" s="119"/>
      <c r="K2900" s="119"/>
      <c r="L2900" s="53"/>
      <c r="M2900" s="127"/>
    </row>
    <row r="2901" spans="1:13">
      <c r="A2901" s="118">
        <v>3071</v>
      </c>
      <c r="B2901" s="53" t="s">
        <v>158</v>
      </c>
      <c r="C2901" s="83">
        <v>3127</v>
      </c>
      <c r="D2901" s="124">
        <v>45016</v>
      </c>
      <c r="E2901" s="198">
        <f>VLOOKUP(A2901,'Membership Details'!C:J,8,FALSE)</f>
        <v>39172</v>
      </c>
      <c r="F2901" s="198" t="b">
        <f t="shared" si="45"/>
        <v>1</v>
      </c>
      <c r="G2901">
        <v>240</v>
      </c>
      <c r="H2901" s="119"/>
      <c r="I2901" s="119"/>
      <c r="J2901" s="119"/>
      <c r="K2901" s="119"/>
      <c r="L2901" s="53"/>
      <c r="M2901" s="127"/>
    </row>
    <row r="2902" spans="1:13">
      <c r="A2902" s="118">
        <v>3075</v>
      </c>
      <c r="B2902" s="53" t="s">
        <v>158</v>
      </c>
      <c r="C2902" s="83">
        <v>3128</v>
      </c>
      <c r="D2902" s="124">
        <v>45016</v>
      </c>
      <c r="E2902" s="198">
        <f>VLOOKUP(A2902,'Membership Details'!C:J,8,FALSE)</f>
        <v>39172</v>
      </c>
      <c r="F2902" s="198" t="b">
        <f t="shared" si="45"/>
        <v>1</v>
      </c>
      <c r="G2902">
        <v>240</v>
      </c>
      <c r="H2902" s="119"/>
      <c r="I2902" s="119"/>
      <c r="J2902" s="119"/>
      <c r="K2902" s="119"/>
      <c r="L2902" s="53"/>
      <c r="M2902" s="127"/>
    </row>
    <row r="2903" spans="1:13">
      <c r="A2903" s="118">
        <v>3076</v>
      </c>
      <c r="B2903" s="53" t="s">
        <v>158</v>
      </c>
      <c r="C2903" s="83">
        <v>3129</v>
      </c>
      <c r="D2903" s="124">
        <v>45016</v>
      </c>
      <c r="E2903" s="198">
        <f>VLOOKUP(A2903,'Membership Details'!C:J,8,FALSE)</f>
        <v>39172</v>
      </c>
      <c r="F2903" s="198" t="b">
        <f t="shared" si="45"/>
        <v>1</v>
      </c>
      <c r="G2903">
        <v>240</v>
      </c>
      <c r="H2903" s="119"/>
      <c r="I2903" s="119"/>
      <c r="J2903" s="119"/>
      <c r="K2903" s="119"/>
      <c r="L2903" s="53"/>
      <c r="M2903" s="127"/>
    </row>
    <row r="2904" spans="1:13">
      <c r="A2904" s="118">
        <v>3077</v>
      </c>
      <c r="B2904" s="53" t="s">
        <v>158</v>
      </c>
      <c r="C2904" s="83">
        <v>3130</v>
      </c>
      <c r="D2904" s="124">
        <v>45016</v>
      </c>
      <c r="E2904" s="198">
        <f>VLOOKUP(A2904,'Membership Details'!C:J,8,FALSE)</f>
        <v>39172</v>
      </c>
      <c r="F2904" s="198" t="b">
        <f t="shared" si="45"/>
        <v>1</v>
      </c>
      <c r="G2904">
        <v>240</v>
      </c>
      <c r="H2904" s="119"/>
      <c r="I2904" s="119"/>
      <c r="J2904" s="119"/>
      <c r="K2904" s="119"/>
      <c r="L2904" s="53"/>
      <c r="M2904" s="127"/>
    </row>
    <row r="2905" spans="1:13">
      <c r="A2905" s="118">
        <v>3078</v>
      </c>
      <c r="B2905" s="53" t="s">
        <v>158</v>
      </c>
      <c r="C2905" s="83">
        <v>3131</v>
      </c>
      <c r="D2905" s="124">
        <v>45016</v>
      </c>
      <c r="E2905" s="198">
        <f>VLOOKUP(A2905,'Membership Details'!C:J,8,FALSE)</f>
        <v>39172</v>
      </c>
      <c r="F2905" s="198" t="b">
        <f t="shared" si="45"/>
        <v>1</v>
      </c>
      <c r="G2905">
        <v>240</v>
      </c>
      <c r="H2905" s="119"/>
      <c r="I2905" s="119"/>
      <c r="J2905" s="119"/>
      <c r="K2905" s="119"/>
      <c r="L2905" s="53"/>
      <c r="M2905" s="127"/>
    </row>
    <row r="2906" spans="1:13">
      <c r="A2906" s="118">
        <v>3079</v>
      </c>
      <c r="B2906" s="53" t="s">
        <v>158</v>
      </c>
      <c r="C2906" s="83">
        <v>3132</v>
      </c>
      <c r="D2906" s="124">
        <v>45016</v>
      </c>
      <c r="E2906" s="198">
        <f>VLOOKUP(A2906,'Membership Details'!C:J,8,FALSE)</f>
        <v>39172</v>
      </c>
      <c r="F2906" s="198" t="b">
        <f t="shared" si="45"/>
        <v>1</v>
      </c>
      <c r="G2906">
        <v>240</v>
      </c>
      <c r="H2906" s="119"/>
      <c r="I2906" s="119"/>
      <c r="J2906" s="119"/>
      <c r="K2906" s="119"/>
      <c r="L2906" s="53"/>
      <c r="M2906" s="127"/>
    </row>
    <row r="2907" spans="1:13">
      <c r="A2907" s="118">
        <v>3084</v>
      </c>
      <c r="B2907" s="53" t="s">
        <v>158</v>
      </c>
      <c r="C2907" s="83">
        <v>3133</v>
      </c>
      <c r="D2907" s="124">
        <v>45016</v>
      </c>
      <c r="E2907" s="198">
        <f>VLOOKUP(A2907,'Membership Details'!C:J,8,FALSE)</f>
        <v>39172</v>
      </c>
      <c r="F2907" s="198" t="b">
        <f t="shared" si="45"/>
        <v>1</v>
      </c>
      <c r="G2907">
        <v>180</v>
      </c>
      <c r="H2907" s="119"/>
      <c r="I2907" s="119"/>
      <c r="J2907" s="119"/>
      <c r="K2907" s="119"/>
      <c r="L2907" s="53"/>
      <c r="M2907" s="127"/>
    </row>
    <row r="2908" spans="1:13">
      <c r="A2908" s="118">
        <v>3085</v>
      </c>
      <c r="B2908" s="53" t="s">
        <v>158</v>
      </c>
      <c r="C2908" s="83">
        <v>3134</v>
      </c>
      <c r="D2908" s="124">
        <v>45016</v>
      </c>
      <c r="E2908" s="198">
        <f>VLOOKUP(A2908,'Membership Details'!C:J,8,FALSE)</f>
        <v>39172</v>
      </c>
      <c r="F2908" s="198" t="b">
        <f t="shared" si="45"/>
        <v>1</v>
      </c>
      <c r="G2908">
        <v>120</v>
      </c>
      <c r="H2908" s="119"/>
      <c r="I2908" s="119"/>
      <c r="J2908" s="119"/>
      <c r="K2908" s="119"/>
      <c r="L2908" s="53"/>
      <c r="M2908" s="127"/>
    </row>
    <row r="2909" spans="1:13">
      <c r="A2909" s="118">
        <v>3087</v>
      </c>
      <c r="B2909" s="53" t="s">
        <v>158</v>
      </c>
      <c r="C2909" s="83">
        <v>3135</v>
      </c>
      <c r="D2909" s="124">
        <v>45016</v>
      </c>
      <c r="E2909" s="198">
        <f>VLOOKUP(A2909,'Membership Details'!C:J,8,FALSE)</f>
        <v>39172</v>
      </c>
      <c r="F2909" s="198" t="b">
        <f t="shared" si="45"/>
        <v>1</v>
      </c>
      <c r="G2909">
        <v>60</v>
      </c>
      <c r="H2909" s="119"/>
      <c r="I2909" s="119"/>
      <c r="J2909" s="119"/>
      <c r="K2909" s="119"/>
      <c r="L2909" s="53"/>
      <c r="M2909" s="127"/>
    </row>
    <row r="2910" spans="1:13">
      <c r="A2910" s="118">
        <v>2353</v>
      </c>
      <c r="B2910" s="53" t="s">
        <v>158</v>
      </c>
      <c r="C2910" s="83">
        <v>3136</v>
      </c>
      <c r="D2910" s="124">
        <v>45016</v>
      </c>
      <c r="E2910" s="198">
        <f>VLOOKUP(A2910,'Membership Details'!C:J,8,FALSE)</f>
        <v>39172</v>
      </c>
      <c r="F2910" s="198" t="b">
        <f t="shared" si="45"/>
        <v>1</v>
      </c>
      <c r="G2910">
        <v>147</v>
      </c>
      <c r="H2910" s="119"/>
      <c r="I2910" s="119"/>
      <c r="J2910" s="119"/>
      <c r="K2910" s="119"/>
      <c r="L2910" s="53"/>
      <c r="M2910" s="127"/>
    </row>
    <row r="2911" spans="1:13">
      <c r="A2911" s="118">
        <v>3092</v>
      </c>
      <c r="B2911" s="53" t="s">
        <v>158</v>
      </c>
      <c r="C2911" s="83">
        <v>3137</v>
      </c>
      <c r="D2911" s="124">
        <v>45016</v>
      </c>
      <c r="E2911" s="198">
        <f>VLOOKUP(A2911,'Membership Details'!C:J,8,FALSE)</f>
        <v>39172</v>
      </c>
      <c r="F2911" s="198" t="b">
        <f t="shared" si="45"/>
        <v>1</v>
      </c>
      <c r="G2911">
        <v>180</v>
      </c>
      <c r="H2911" s="119"/>
      <c r="I2911" s="119"/>
      <c r="J2911" s="119"/>
      <c r="K2911" s="119"/>
      <c r="L2911" s="53"/>
      <c r="M2911" s="127"/>
    </row>
    <row r="2912" spans="1:13">
      <c r="A2912" s="118">
        <v>3093</v>
      </c>
      <c r="B2912" s="53" t="s">
        <v>158</v>
      </c>
      <c r="C2912" s="83">
        <v>3138</v>
      </c>
      <c r="D2912" s="124">
        <v>45016</v>
      </c>
      <c r="E2912" s="198">
        <f>VLOOKUP(A2912,'Membership Details'!C:J,8,FALSE)</f>
        <v>39172</v>
      </c>
      <c r="F2912" s="198" t="b">
        <f t="shared" si="45"/>
        <v>1</v>
      </c>
      <c r="G2912">
        <v>180</v>
      </c>
      <c r="H2912" s="119"/>
      <c r="I2912" s="119"/>
      <c r="J2912" s="119"/>
      <c r="K2912" s="119"/>
      <c r="L2912" s="53"/>
      <c r="M2912" s="127"/>
    </row>
    <row r="2913" spans="1:13">
      <c r="A2913" s="118">
        <v>3094</v>
      </c>
      <c r="B2913" s="53" t="s">
        <v>158</v>
      </c>
      <c r="C2913" s="83">
        <v>3139</v>
      </c>
      <c r="D2913" s="124">
        <v>45016</v>
      </c>
      <c r="E2913" s="198">
        <f>VLOOKUP(A2913,'Membership Details'!C:J,8,FALSE)</f>
        <v>44827</v>
      </c>
      <c r="F2913" s="198" t="b">
        <f t="shared" si="45"/>
        <v>1</v>
      </c>
      <c r="G2913">
        <v>60</v>
      </c>
      <c r="H2913" s="119"/>
      <c r="I2913" s="119"/>
      <c r="J2913" s="119"/>
      <c r="K2913" s="119"/>
      <c r="L2913" s="53"/>
      <c r="M2913" s="127"/>
    </row>
    <row r="2914" spans="1:13">
      <c r="A2914" s="118">
        <v>3095</v>
      </c>
      <c r="B2914" s="53" t="s">
        <v>158</v>
      </c>
      <c r="C2914" s="83">
        <v>3140</v>
      </c>
      <c r="D2914" s="124">
        <v>45016</v>
      </c>
      <c r="E2914" s="198">
        <f>VLOOKUP(A2914,'Membership Details'!C:J,8,FALSE)</f>
        <v>39172</v>
      </c>
      <c r="F2914" s="198" t="b">
        <f t="shared" si="45"/>
        <v>1</v>
      </c>
      <c r="G2914">
        <v>240</v>
      </c>
      <c r="H2914" s="119"/>
      <c r="I2914" s="119"/>
      <c r="J2914" s="119"/>
      <c r="K2914" s="119"/>
      <c r="L2914" s="53"/>
      <c r="M2914" s="127"/>
    </row>
    <row r="2915" spans="1:13">
      <c r="A2915" s="118">
        <v>3096</v>
      </c>
      <c r="B2915" s="53" t="s">
        <v>158</v>
      </c>
      <c r="C2915" s="83">
        <v>3141</v>
      </c>
      <c r="D2915" s="124">
        <v>45016</v>
      </c>
      <c r="E2915" s="198">
        <f>VLOOKUP(A2915,'Membership Details'!C:J,8,FALSE)</f>
        <v>39172</v>
      </c>
      <c r="F2915" s="198" t="b">
        <f t="shared" si="45"/>
        <v>1</v>
      </c>
      <c r="G2915">
        <v>240</v>
      </c>
      <c r="H2915" s="119"/>
      <c r="I2915" s="119"/>
      <c r="J2915" s="119"/>
      <c r="K2915" s="119"/>
      <c r="L2915" s="53"/>
      <c r="M2915" s="127"/>
    </row>
    <row r="2916" spans="1:13">
      <c r="A2916" s="118">
        <v>3099</v>
      </c>
      <c r="B2916" s="53" t="s">
        <v>158</v>
      </c>
      <c r="C2916" s="83">
        <v>3142</v>
      </c>
      <c r="D2916" s="124">
        <v>45016</v>
      </c>
      <c r="E2916" s="198">
        <f>VLOOKUP(A2916,'Membership Details'!C:J,8,FALSE)</f>
        <v>39172</v>
      </c>
      <c r="F2916" s="198" t="b">
        <f t="shared" si="45"/>
        <v>1</v>
      </c>
      <c r="G2916">
        <v>240</v>
      </c>
      <c r="H2916" s="119"/>
      <c r="I2916" s="119"/>
      <c r="J2916" s="119"/>
      <c r="K2916" s="119"/>
      <c r="L2916" s="53"/>
      <c r="M2916" s="127"/>
    </row>
    <row r="2917" spans="1:13">
      <c r="A2917" s="118">
        <v>3102</v>
      </c>
      <c r="B2917" s="53" t="s">
        <v>158</v>
      </c>
      <c r="C2917" s="83">
        <v>3143</v>
      </c>
      <c r="D2917" s="124">
        <v>45016</v>
      </c>
      <c r="E2917" s="198">
        <f>VLOOKUP(A2917,'Membership Details'!C:J,8,FALSE)</f>
        <v>39172</v>
      </c>
      <c r="F2917" s="198" t="b">
        <f t="shared" si="45"/>
        <v>1</v>
      </c>
      <c r="G2917">
        <v>240</v>
      </c>
      <c r="H2917" s="119"/>
      <c r="I2917" s="119"/>
      <c r="J2917" s="119"/>
      <c r="K2917" s="119"/>
      <c r="L2917" s="53"/>
      <c r="M2917" s="127"/>
    </row>
    <row r="2918" spans="1:13">
      <c r="A2918" s="118">
        <v>3104</v>
      </c>
      <c r="B2918" s="53" t="s">
        <v>158</v>
      </c>
      <c r="C2918" s="83">
        <v>3144</v>
      </c>
      <c r="D2918" s="124">
        <v>45016</v>
      </c>
      <c r="E2918" s="198">
        <f>VLOOKUP(A2918,'Membership Details'!C:J,8,FALSE)</f>
        <v>39172</v>
      </c>
      <c r="F2918" s="198" t="b">
        <f t="shared" si="45"/>
        <v>1</v>
      </c>
      <c r="G2918">
        <v>180</v>
      </c>
      <c r="H2918" s="119"/>
      <c r="I2918" s="119"/>
      <c r="J2918" s="119"/>
      <c r="K2918" s="119"/>
      <c r="L2918" s="53"/>
      <c r="M2918" s="127"/>
    </row>
    <row r="2919" spans="1:13">
      <c r="A2919" s="118">
        <v>3105</v>
      </c>
      <c r="B2919" s="53" t="s">
        <v>158</v>
      </c>
      <c r="C2919" s="83">
        <v>3145</v>
      </c>
      <c r="D2919" s="124">
        <v>45016</v>
      </c>
      <c r="E2919" s="198">
        <f>VLOOKUP(A2919,'Membership Details'!C:J,8,FALSE)</f>
        <v>39172</v>
      </c>
      <c r="F2919" s="198" t="b">
        <f t="shared" si="45"/>
        <v>1</v>
      </c>
      <c r="G2919">
        <v>180</v>
      </c>
      <c r="H2919" s="119"/>
      <c r="I2919" s="119"/>
      <c r="J2919" s="119"/>
      <c r="K2919" s="119"/>
      <c r="L2919" s="53"/>
      <c r="M2919" s="127"/>
    </row>
    <row r="2920" spans="1:13">
      <c r="A2920" s="118">
        <v>3106</v>
      </c>
      <c r="B2920" s="53" t="s">
        <v>158</v>
      </c>
      <c r="C2920" s="83">
        <v>3146</v>
      </c>
      <c r="D2920" s="124">
        <v>45016</v>
      </c>
      <c r="E2920" s="198">
        <f>VLOOKUP(A2920,'Membership Details'!C:J,8,FALSE)</f>
        <v>39172</v>
      </c>
      <c r="F2920" s="198" t="b">
        <f t="shared" si="45"/>
        <v>1</v>
      </c>
      <c r="G2920">
        <v>180</v>
      </c>
      <c r="H2920" s="119"/>
      <c r="I2920" s="119"/>
      <c r="J2920" s="119"/>
      <c r="K2920" s="119"/>
      <c r="L2920" s="53"/>
      <c r="M2920" s="127"/>
    </row>
    <row r="2921" spans="1:13">
      <c r="A2921" s="118">
        <v>3107</v>
      </c>
      <c r="B2921" s="53" t="s">
        <v>158</v>
      </c>
      <c r="C2921" s="83">
        <v>3147</v>
      </c>
      <c r="D2921" s="124">
        <v>45016</v>
      </c>
      <c r="E2921" s="198">
        <f>VLOOKUP(A2921,'Membership Details'!C:J,8,FALSE)</f>
        <v>39172</v>
      </c>
      <c r="F2921" s="198" t="b">
        <f t="shared" si="45"/>
        <v>1</v>
      </c>
      <c r="G2921">
        <v>180</v>
      </c>
      <c r="H2921" s="119"/>
      <c r="I2921" s="119"/>
      <c r="J2921" s="119"/>
      <c r="K2921" s="119"/>
      <c r="L2921" s="53"/>
      <c r="M2921" s="127"/>
    </row>
    <row r="2922" spans="1:13">
      <c r="A2922" s="118">
        <v>3108</v>
      </c>
      <c r="B2922" s="53" t="s">
        <v>158</v>
      </c>
      <c r="C2922" s="83">
        <v>3148</v>
      </c>
      <c r="D2922" s="124">
        <v>45016</v>
      </c>
      <c r="E2922" s="198">
        <f>VLOOKUP(A2922,'Membership Details'!C:J,8,FALSE)</f>
        <v>39172</v>
      </c>
      <c r="F2922" s="198" t="b">
        <f t="shared" si="45"/>
        <v>1</v>
      </c>
      <c r="G2922">
        <v>180</v>
      </c>
      <c r="H2922" s="119"/>
      <c r="I2922" s="119"/>
      <c r="J2922" s="119"/>
      <c r="K2922" s="119"/>
      <c r="L2922" s="53"/>
      <c r="M2922" s="127"/>
    </row>
    <row r="2923" spans="1:13">
      <c r="A2923" s="118">
        <v>3113</v>
      </c>
      <c r="B2923" s="53" t="s">
        <v>158</v>
      </c>
      <c r="C2923" s="83">
        <v>3149</v>
      </c>
      <c r="D2923" s="124">
        <v>45016</v>
      </c>
      <c r="E2923" s="198">
        <f>VLOOKUP(A2923,'Membership Details'!C:J,8,FALSE)</f>
        <v>39172</v>
      </c>
      <c r="F2923" s="198" t="b">
        <f t="shared" si="45"/>
        <v>1</v>
      </c>
      <c r="G2923">
        <v>180</v>
      </c>
      <c r="H2923" s="119"/>
      <c r="I2923" s="119"/>
      <c r="J2923" s="119"/>
      <c r="K2923" s="119"/>
      <c r="L2923" s="53"/>
      <c r="M2923" s="127"/>
    </row>
    <row r="2924" spans="1:13">
      <c r="A2924" s="118">
        <v>3115</v>
      </c>
      <c r="B2924" s="53" t="s">
        <v>158</v>
      </c>
      <c r="C2924" s="83">
        <v>3150</v>
      </c>
      <c r="D2924" s="124">
        <v>45016</v>
      </c>
      <c r="E2924" s="198">
        <f>VLOOKUP(A2924,'Membership Details'!C:J,8,FALSE)</f>
        <v>39172</v>
      </c>
      <c r="F2924" s="198" t="b">
        <f t="shared" si="45"/>
        <v>1</v>
      </c>
      <c r="G2924">
        <v>80</v>
      </c>
      <c r="H2924" s="119"/>
      <c r="I2924" s="119"/>
      <c r="J2924" s="119"/>
      <c r="K2924" s="119"/>
      <c r="L2924" s="53"/>
      <c r="M2924" s="127"/>
    </row>
    <row r="2925" spans="1:13">
      <c r="A2925" s="118">
        <v>3116</v>
      </c>
      <c r="B2925" s="53" t="s">
        <v>158</v>
      </c>
      <c r="C2925" s="83">
        <v>3151</v>
      </c>
      <c r="D2925" s="124">
        <v>45016</v>
      </c>
      <c r="E2925" s="198">
        <f>VLOOKUP(A2925,'Membership Details'!C:J,8,FALSE)</f>
        <v>39172</v>
      </c>
      <c r="F2925" s="198" t="b">
        <f t="shared" si="45"/>
        <v>1</v>
      </c>
      <c r="G2925">
        <v>240</v>
      </c>
      <c r="H2925" s="119"/>
      <c r="I2925" s="119"/>
      <c r="J2925" s="119"/>
      <c r="K2925" s="119"/>
      <c r="L2925" s="53"/>
      <c r="M2925" s="127"/>
    </row>
    <row r="2926" spans="1:13">
      <c r="A2926" s="118">
        <v>3117</v>
      </c>
      <c r="B2926" s="53" t="s">
        <v>158</v>
      </c>
      <c r="C2926" s="83">
        <v>3152</v>
      </c>
      <c r="D2926" s="124">
        <v>45016</v>
      </c>
      <c r="E2926" s="198">
        <f>VLOOKUP(A2926,'Membership Details'!C:J,8,FALSE)</f>
        <v>39172</v>
      </c>
      <c r="F2926" s="198" t="b">
        <f t="shared" si="45"/>
        <v>1</v>
      </c>
      <c r="G2926">
        <v>240</v>
      </c>
      <c r="H2926" s="119"/>
      <c r="I2926" s="119"/>
      <c r="J2926" s="119"/>
      <c r="K2926" s="119"/>
      <c r="L2926" s="53"/>
      <c r="M2926" s="127"/>
    </row>
    <row r="2927" spans="1:13">
      <c r="A2927" s="118">
        <v>3118</v>
      </c>
      <c r="B2927" s="53" t="s">
        <v>158</v>
      </c>
      <c r="C2927" s="83">
        <v>3153</v>
      </c>
      <c r="D2927" s="124">
        <v>45016</v>
      </c>
      <c r="E2927" s="198">
        <f>VLOOKUP(A2927,'Membership Details'!C:J,8,FALSE)</f>
        <v>39172</v>
      </c>
      <c r="F2927" s="198" t="b">
        <f t="shared" si="45"/>
        <v>1</v>
      </c>
      <c r="G2927">
        <v>240</v>
      </c>
      <c r="H2927" s="119"/>
      <c r="I2927" s="119"/>
      <c r="J2927" s="119"/>
      <c r="K2927" s="119"/>
      <c r="L2927" s="53"/>
      <c r="M2927" s="127"/>
    </row>
    <row r="2928" spans="1:13">
      <c r="A2928" s="118">
        <v>3119</v>
      </c>
      <c r="B2928" s="53" t="s">
        <v>158</v>
      </c>
      <c r="C2928" s="83">
        <v>3154</v>
      </c>
      <c r="D2928" s="124">
        <v>45016</v>
      </c>
      <c r="E2928" s="198">
        <f>VLOOKUP(A2928,'Membership Details'!C:J,8,FALSE)</f>
        <v>39172</v>
      </c>
      <c r="F2928" s="198" t="b">
        <f t="shared" si="45"/>
        <v>1</v>
      </c>
      <c r="G2928">
        <v>240</v>
      </c>
      <c r="H2928" s="119"/>
      <c r="I2928" s="119"/>
      <c r="J2928" s="119"/>
      <c r="K2928" s="119"/>
      <c r="L2928" s="53"/>
      <c r="M2928" s="127"/>
    </row>
    <row r="2929" spans="1:13">
      <c r="A2929" s="118">
        <v>3120</v>
      </c>
      <c r="B2929" s="53" t="s">
        <v>158</v>
      </c>
      <c r="C2929" s="83">
        <v>3155</v>
      </c>
      <c r="D2929" s="124">
        <v>45016</v>
      </c>
      <c r="E2929" s="198">
        <f>VLOOKUP(A2929,'Membership Details'!C:J,8,FALSE)</f>
        <v>39172</v>
      </c>
      <c r="F2929" s="198" t="b">
        <f t="shared" si="45"/>
        <v>1</v>
      </c>
      <c r="G2929">
        <v>180</v>
      </c>
      <c r="H2929" s="119"/>
      <c r="I2929" s="119"/>
      <c r="J2929" s="119"/>
      <c r="K2929" s="119"/>
      <c r="L2929" s="53"/>
      <c r="M2929" s="127"/>
    </row>
    <row r="2930" spans="1:13">
      <c r="A2930" s="118">
        <v>3123</v>
      </c>
      <c r="B2930" s="53" t="s">
        <v>158</v>
      </c>
      <c r="C2930" s="83">
        <v>3156</v>
      </c>
      <c r="D2930" s="124">
        <v>45016</v>
      </c>
      <c r="E2930" s="198">
        <f>VLOOKUP(A2930,'Membership Details'!C:J,8,FALSE)</f>
        <v>39172</v>
      </c>
      <c r="F2930" s="198" t="b">
        <f t="shared" si="45"/>
        <v>1</v>
      </c>
      <c r="G2930">
        <v>240</v>
      </c>
      <c r="H2930" s="119"/>
      <c r="I2930" s="119"/>
      <c r="J2930" s="119"/>
      <c r="K2930" s="119"/>
      <c r="L2930" s="53"/>
      <c r="M2930" s="127"/>
    </row>
    <row r="2931" spans="1:13">
      <c r="A2931" s="118">
        <v>3124</v>
      </c>
      <c r="B2931" s="53" t="s">
        <v>158</v>
      </c>
      <c r="C2931" s="83">
        <v>3157</v>
      </c>
      <c r="D2931" s="124">
        <v>45016</v>
      </c>
      <c r="E2931" s="198">
        <f>VLOOKUP(A2931,'Membership Details'!C:J,8,FALSE)</f>
        <v>39172</v>
      </c>
      <c r="F2931" s="198" t="b">
        <f t="shared" si="45"/>
        <v>1</v>
      </c>
      <c r="G2931">
        <v>180</v>
      </c>
      <c r="H2931" s="119"/>
      <c r="I2931" s="119"/>
      <c r="J2931" s="119"/>
      <c r="K2931" s="119"/>
      <c r="L2931" s="53"/>
      <c r="M2931" s="127"/>
    </row>
    <row r="2932" spans="1:13">
      <c r="A2932" s="118">
        <v>3125</v>
      </c>
      <c r="B2932" s="53" t="s">
        <v>158</v>
      </c>
      <c r="C2932" s="83">
        <v>3158</v>
      </c>
      <c r="D2932" s="124">
        <v>45016</v>
      </c>
      <c r="E2932" s="198">
        <f>VLOOKUP(A2932,'Membership Details'!C:J,8,FALSE)</f>
        <v>39172</v>
      </c>
      <c r="F2932" s="198" t="b">
        <f t="shared" si="45"/>
        <v>1</v>
      </c>
      <c r="G2932">
        <v>180</v>
      </c>
      <c r="H2932" s="119"/>
      <c r="I2932" s="119"/>
      <c r="J2932" s="119"/>
      <c r="K2932" s="119"/>
      <c r="L2932" s="53"/>
      <c r="M2932" s="127"/>
    </row>
    <row r="2933" spans="1:13">
      <c r="A2933" s="118">
        <v>3126</v>
      </c>
      <c r="B2933" s="53" t="s">
        <v>158</v>
      </c>
      <c r="C2933" s="83">
        <v>3159</v>
      </c>
      <c r="D2933" s="124">
        <v>45016</v>
      </c>
      <c r="E2933" s="198">
        <f>VLOOKUP(A2933,'Membership Details'!C:J,8,FALSE)</f>
        <v>39172</v>
      </c>
      <c r="F2933" s="198" t="b">
        <f t="shared" si="45"/>
        <v>1</v>
      </c>
      <c r="G2933">
        <v>180</v>
      </c>
      <c r="H2933" s="119"/>
      <c r="I2933" s="119"/>
      <c r="J2933" s="119"/>
      <c r="K2933" s="119"/>
      <c r="L2933" s="53"/>
      <c r="M2933" s="127"/>
    </row>
    <row r="2934" spans="1:13">
      <c r="A2934" s="118">
        <v>3121</v>
      </c>
      <c r="B2934" s="53" t="s">
        <v>158</v>
      </c>
      <c r="C2934" s="83">
        <v>3160</v>
      </c>
      <c r="D2934" s="124">
        <v>45016</v>
      </c>
      <c r="E2934" s="198">
        <f>VLOOKUP(A2934,'Membership Details'!C:J,8,FALSE)</f>
        <v>44827</v>
      </c>
      <c r="F2934" s="198" t="b">
        <f t="shared" si="45"/>
        <v>1</v>
      </c>
      <c r="G2934">
        <v>120</v>
      </c>
      <c r="H2934" s="119"/>
      <c r="I2934" s="119"/>
      <c r="J2934" s="119"/>
      <c r="K2934" s="119"/>
      <c r="L2934" s="53"/>
      <c r="M2934" s="127"/>
    </row>
    <row r="2935" spans="1:13">
      <c r="A2935" s="118">
        <v>3128</v>
      </c>
      <c r="B2935" s="53" t="s">
        <v>158</v>
      </c>
      <c r="C2935" s="83">
        <v>3161</v>
      </c>
      <c r="D2935" s="124">
        <v>45016</v>
      </c>
      <c r="E2935" s="198">
        <f>VLOOKUP(A2935,'Membership Details'!C:J,8,FALSE)</f>
        <v>39172</v>
      </c>
      <c r="F2935" s="198" t="b">
        <f t="shared" si="45"/>
        <v>1</v>
      </c>
      <c r="G2935">
        <v>60</v>
      </c>
      <c r="H2935" s="119"/>
      <c r="I2935" s="119"/>
      <c r="J2935" s="119"/>
      <c r="K2935" s="119"/>
      <c r="L2935" s="53"/>
      <c r="M2935" s="127"/>
    </row>
    <row r="2936" spans="1:13">
      <c r="A2936" s="118">
        <v>3129</v>
      </c>
      <c r="B2936" s="53" t="s">
        <v>158</v>
      </c>
      <c r="C2936" s="83">
        <v>3162</v>
      </c>
      <c r="D2936" s="124">
        <v>45016</v>
      </c>
      <c r="E2936" s="198">
        <f>VLOOKUP(A2936,'Membership Details'!C:J,8,FALSE)</f>
        <v>39172</v>
      </c>
      <c r="F2936" s="198" t="b">
        <f t="shared" si="45"/>
        <v>1</v>
      </c>
      <c r="G2936">
        <v>60</v>
      </c>
      <c r="H2936" s="119"/>
      <c r="I2936" s="119"/>
      <c r="J2936" s="119"/>
      <c r="K2936" s="119"/>
      <c r="L2936" s="53"/>
      <c r="M2936" s="127"/>
    </row>
    <row r="2937" spans="1:13">
      <c r="A2937" s="118">
        <v>3130</v>
      </c>
      <c r="B2937" s="53" t="s">
        <v>158</v>
      </c>
      <c r="C2937" s="83">
        <v>3163</v>
      </c>
      <c r="D2937" s="124">
        <v>45016</v>
      </c>
      <c r="E2937" s="198">
        <f>VLOOKUP(A2937,'Membership Details'!C:J,8,FALSE)</f>
        <v>39172</v>
      </c>
      <c r="F2937" s="198" t="b">
        <f t="shared" si="45"/>
        <v>1</v>
      </c>
      <c r="G2937">
        <v>60</v>
      </c>
      <c r="H2937" s="119"/>
      <c r="I2937" s="119"/>
      <c r="J2937" s="119"/>
      <c r="K2937" s="119"/>
      <c r="L2937" s="53"/>
      <c r="M2937" s="127"/>
    </row>
    <row r="2938" spans="1:13">
      <c r="A2938" s="118">
        <v>3131</v>
      </c>
      <c r="B2938" s="53" t="s">
        <v>158</v>
      </c>
      <c r="C2938" s="83">
        <v>3164</v>
      </c>
      <c r="D2938" s="124">
        <v>45016</v>
      </c>
      <c r="E2938" s="198">
        <f>VLOOKUP(A2938,'Membership Details'!C:J,8,FALSE)</f>
        <v>39570</v>
      </c>
      <c r="F2938" s="198" t="b">
        <f t="shared" si="45"/>
        <v>1</v>
      </c>
      <c r="G2938">
        <v>490</v>
      </c>
      <c r="H2938" s="119"/>
      <c r="I2938" s="119"/>
      <c r="J2938" s="119"/>
      <c r="K2938" s="119"/>
      <c r="L2938" s="53"/>
      <c r="M2938" s="127"/>
    </row>
    <row r="2939" spans="1:13">
      <c r="A2939" s="118">
        <v>3133</v>
      </c>
      <c r="B2939" s="53" t="s">
        <v>158</v>
      </c>
      <c r="C2939" s="83">
        <v>3165</v>
      </c>
      <c r="D2939" s="124">
        <v>45016</v>
      </c>
      <c r="E2939" s="198">
        <f>VLOOKUP(A2939,'Membership Details'!C:J,8,FALSE)</f>
        <v>39650</v>
      </c>
      <c r="F2939" s="198" t="b">
        <f t="shared" si="45"/>
        <v>1</v>
      </c>
      <c r="G2939">
        <v>240</v>
      </c>
      <c r="H2939" s="119"/>
      <c r="I2939" s="119"/>
      <c r="J2939" s="119"/>
      <c r="K2939" s="119"/>
      <c r="L2939" s="53"/>
      <c r="M2939" s="127"/>
    </row>
    <row r="2940" spans="1:13">
      <c r="A2940" s="118">
        <v>3134</v>
      </c>
      <c r="B2940" s="53" t="s">
        <v>158</v>
      </c>
      <c r="C2940" s="83">
        <v>3166</v>
      </c>
      <c r="D2940" s="124">
        <v>45016</v>
      </c>
      <c r="E2940" s="198">
        <f>VLOOKUP(A2940,'Membership Details'!C:J,8,FALSE)</f>
        <v>39977</v>
      </c>
      <c r="F2940" s="198" t="b">
        <f t="shared" si="45"/>
        <v>1</v>
      </c>
      <c r="G2940">
        <v>240</v>
      </c>
      <c r="H2940" s="119"/>
      <c r="I2940" s="119"/>
      <c r="J2940" s="119"/>
      <c r="K2940" s="119"/>
      <c r="L2940" s="53"/>
      <c r="M2940" s="127"/>
    </row>
    <row r="2941" spans="1:13">
      <c r="A2941" s="118">
        <v>3135</v>
      </c>
      <c r="B2941" s="53" t="s">
        <v>158</v>
      </c>
      <c r="C2941" s="83">
        <v>3167</v>
      </c>
      <c r="D2941" s="124">
        <v>45016</v>
      </c>
      <c r="E2941" s="198">
        <f>VLOOKUP(A2941,'Membership Details'!C:J,8,FALSE)</f>
        <v>39977</v>
      </c>
      <c r="F2941" s="198" t="b">
        <f t="shared" si="45"/>
        <v>1</v>
      </c>
      <c r="G2941">
        <v>240</v>
      </c>
      <c r="H2941" s="119"/>
      <c r="I2941" s="119"/>
      <c r="J2941" s="119"/>
      <c r="K2941" s="119"/>
      <c r="L2941" s="53"/>
      <c r="M2941" s="127"/>
    </row>
    <row r="2942" spans="1:13">
      <c r="A2942" s="118">
        <v>3137</v>
      </c>
      <c r="B2942" s="53" t="s">
        <v>158</v>
      </c>
      <c r="C2942" s="83">
        <v>3168</v>
      </c>
      <c r="D2942" s="124">
        <v>45016</v>
      </c>
      <c r="E2942" s="198">
        <f>VLOOKUP(A2942,'Membership Details'!C:J,8,FALSE)</f>
        <v>40038</v>
      </c>
      <c r="F2942" s="198" t="b">
        <f t="shared" si="45"/>
        <v>1</v>
      </c>
      <c r="G2942">
        <v>240</v>
      </c>
      <c r="H2942" s="119"/>
      <c r="I2942" s="119"/>
      <c r="J2942" s="119"/>
      <c r="K2942" s="119"/>
      <c r="L2942" s="53"/>
      <c r="M2942" s="127"/>
    </row>
    <row r="2943" spans="1:13">
      <c r="A2943" s="118">
        <v>3138</v>
      </c>
      <c r="B2943" s="53" t="s">
        <v>158</v>
      </c>
      <c r="C2943" s="83">
        <v>3169</v>
      </c>
      <c r="D2943" s="124">
        <v>45016</v>
      </c>
      <c r="E2943" s="198">
        <f>VLOOKUP(A2943,'Membership Details'!C:J,8,FALSE)</f>
        <v>39673</v>
      </c>
      <c r="F2943" s="198" t="b">
        <f t="shared" si="45"/>
        <v>1</v>
      </c>
      <c r="G2943">
        <v>240</v>
      </c>
      <c r="H2943" s="119"/>
      <c r="I2943" s="119"/>
      <c r="J2943" s="119"/>
      <c r="K2943" s="119"/>
      <c r="L2943" s="53"/>
      <c r="M2943" s="127"/>
    </row>
    <row r="2944" spans="1:13">
      <c r="A2944" s="118">
        <v>3139</v>
      </c>
      <c r="B2944" s="53" t="s">
        <v>158</v>
      </c>
      <c r="C2944" s="83">
        <v>3170</v>
      </c>
      <c r="D2944" s="124">
        <v>45016</v>
      </c>
      <c r="E2944" s="198">
        <f>VLOOKUP(A2944,'Membership Details'!C:J,8,FALSE)</f>
        <v>40107</v>
      </c>
      <c r="F2944" s="198" t="b">
        <f t="shared" si="45"/>
        <v>1</v>
      </c>
      <c r="G2944">
        <v>240</v>
      </c>
      <c r="H2944" s="119"/>
      <c r="I2944" s="119"/>
      <c r="J2944" s="119"/>
      <c r="K2944" s="119"/>
      <c r="L2944" s="53"/>
      <c r="M2944" s="127"/>
    </row>
    <row r="2945" spans="1:13">
      <c r="A2945" s="118">
        <v>3140</v>
      </c>
      <c r="B2945" s="53" t="s">
        <v>158</v>
      </c>
      <c r="C2945" s="83">
        <v>3171</v>
      </c>
      <c r="D2945" s="124">
        <v>45016</v>
      </c>
      <c r="E2945" s="198">
        <f>VLOOKUP(A2945,'Membership Details'!C:J,8,FALSE)</f>
        <v>40107</v>
      </c>
      <c r="F2945" s="198" t="b">
        <f t="shared" si="45"/>
        <v>1</v>
      </c>
      <c r="G2945">
        <v>36</v>
      </c>
      <c r="H2945" s="119"/>
      <c r="I2945" s="119"/>
      <c r="J2945" s="119"/>
      <c r="K2945" s="119"/>
      <c r="L2945" s="53"/>
      <c r="M2945" s="127"/>
    </row>
    <row r="2946" spans="1:13">
      <c r="A2946" s="118">
        <v>3141</v>
      </c>
      <c r="B2946" s="53" t="s">
        <v>158</v>
      </c>
      <c r="C2946" s="83">
        <v>3172</v>
      </c>
      <c r="D2946" s="124">
        <v>45016</v>
      </c>
      <c r="E2946" s="198">
        <f>VLOOKUP(A2946,'Membership Details'!C:J,8,FALSE)</f>
        <v>40107</v>
      </c>
      <c r="F2946" s="198" t="b">
        <f t="shared" si="45"/>
        <v>1</v>
      </c>
      <c r="G2946">
        <v>36</v>
      </c>
      <c r="H2946" s="119"/>
      <c r="I2946" s="119"/>
      <c r="J2946" s="119"/>
      <c r="K2946" s="119"/>
      <c r="L2946" s="53"/>
      <c r="M2946" s="127"/>
    </row>
    <row r="2947" spans="1:13">
      <c r="A2947" s="118">
        <v>3142</v>
      </c>
      <c r="B2947" s="53" t="s">
        <v>158</v>
      </c>
      <c r="C2947" s="83">
        <v>3173</v>
      </c>
      <c r="D2947" s="124">
        <v>45016</v>
      </c>
      <c r="E2947" s="198">
        <f>VLOOKUP(A2947,'Membership Details'!C:J,8,FALSE)</f>
        <v>40107</v>
      </c>
      <c r="F2947" s="198" t="b">
        <f t="shared" ref="F2947:F3010" si="46">D2947&gt;=E2947</f>
        <v>1</v>
      </c>
      <c r="G2947">
        <v>36</v>
      </c>
      <c r="H2947" s="119"/>
      <c r="I2947" s="119"/>
      <c r="J2947" s="119"/>
      <c r="K2947" s="119"/>
      <c r="L2947" s="53"/>
      <c r="M2947" s="127"/>
    </row>
    <row r="2948" spans="1:13">
      <c r="A2948" s="118">
        <v>3143</v>
      </c>
      <c r="B2948" s="53" t="s">
        <v>158</v>
      </c>
      <c r="C2948" s="83">
        <v>3174</v>
      </c>
      <c r="D2948" s="124">
        <v>45016</v>
      </c>
      <c r="E2948" s="198">
        <f>VLOOKUP(A2948,'Membership Details'!C:J,8,FALSE)</f>
        <v>40107</v>
      </c>
      <c r="F2948" s="198" t="b">
        <f t="shared" si="46"/>
        <v>1</v>
      </c>
      <c r="G2948">
        <v>36</v>
      </c>
      <c r="H2948" s="119"/>
      <c r="I2948" s="119"/>
      <c r="J2948" s="119"/>
      <c r="K2948" s="119"/>
      <c r="L2948" s="53"/>
      <c r="M2948" s="127"/>
    </row>
    <row r="2949" spans="1:13">
      <c r="A2949" s="118">
        <v>3144</v>
      </c>
      <c r="B2949" s="53" t="s">
        <v>158</v>
      </c>
      <c r="C2949" s="83">
        <v>3175</v>
      </c>
      <c r="D2949" s="124">
        <v>45016</v>
      </c>
      <c r="E2949" s="198">
        <f>VLOOKUP(A2949,'Membership Details'!C:J,8,FALSE)</f>
        <v>40185</v>
      </c>
      <c r="F2949" s="198" t="b">
        <f t="shared" si="46"/>
        <v>1</v>
      </c>
      <c r="G2949">
        <v>240</v>
      </c>
      <c r="H2949" s="119"/>
      <c r="I2949" s="119"/>
      <c r="J2949" s="119"/>
      <c r="K2949" s="119"/>
      <c r="L2949" s="53"/>
      <c r="M2949" s="127"/>
    </row>
    <row r="2950" spans="1:13">
      <c r="A2950" s="118">
        <v>3146</v>
      </c>
      <c r="B2950" s="53" t="s">
        <v>158</v>
      </c>
      <c r="C2950" s="83">
        <v>3176</v>
      </c>
      <c r="D2950" s="124">
        <v>45016</v>
      </c>
      <c r="E2950" s="198">
        <f>VLOOKUP(A2950,'Membership Details'!C:J,8,FALSE)</f>
        <v>40896</v>
      </c>
      <c r="F2950" s="198" t="b">
        <f t="shared" si="46"/>
        <v>1</v>
      </c>
      <c r="G2950">
        <v>240</v>
      </c>
      <c r="H2950" s="119"/>
      <c r="I2950" s="119"/>
      <c r="J2950" s="119"/>
      <c r="K2950" s="119"/>
      <c r="L2950" s="53"/>
      <c r="M2950" s="127"/>
    </row>
    <row r="2951" spans="1:13">
      <c r="A2951" s="118">
        <v>3148</v>
      </c>
      <c r="B2951" s="53" t="s">
        <v>158</v>
      </c>
      <c r="C2951" s="83">
        <v>3177</v>
      </c>
      <c r="D2951" s="124">
        <v>45016</v>
      </c>
      <c r="E2951" s="198">
        <f>VLOOKUP(A2951,'Membership Details'!C:J,8,FALSE)</f>
        <v>40896</v>
      </c>
      <c r="F2951" s="198" t="b">
        <f t="shared" si="46"/>
        <v>1</v>
      </c>
      <c r="G2951">
        <v>120</v>
      </c>
      <c r="H2951" s="119"/>
      <c r="I2951" s="119"/>
      <c r="J2951" s="119"/>
      <c r="K2951" s="119"/>
      <c r="L2951" s="53"/>
      <c r="M2951" s="127"/>
    </row>
    <row r="2952" spans="1:13">
      <c r="A2952" s="118">
        <v>3157</v>
      </c>
      <c r="B2952" s="53" t="s">
        <v>158</v>
      </c>
      <c r="C2952" s="83">
        <v>3178</v>
      </c>
      <c r="D2952" s="124">
        <v>45016</v>
      </c>
      <c r="E2952" s="198">
        <f>VLOOKUP(A2952,'Membership Details'!C:J,8,FALSE)</f>
        <v>40896</v>
      </c>
      <c r="F2952" s="198" t="b">
        <f t="shared" si="46"/>
        <v>1</v>
      </c>
      <c r="G2952">
        <v>120</v>
      </c>
      <c r="H2952" s="119"/>
      <c r="I2952" s="119"/>
      <c r="J2952" s="119"/>
      <c r="K2952" s="119"/>
      <c r="L2952" s="53"/>
      <c r="M2952" s="127"/>
    </row>
    <row r="2953" spans="1:13">
      <c r="A2953" s="118">
        <v>3159</v>
      </c>
      <c r="B2953" s="53" t="s">
        <v>158</v>
      </c>
      <c r="C2953" s="83">
        <v>3179</v>
      </c>
      <c r="D2953" s="124">
        <v>45016</v>
      </c>
      <c r="E2953" s="198">
        <f>VLOOKUP(A2953,'Membership Details'!C:J,8,FALSE)</f>
        <v>40896</v>
      </c>
      <c r="F2953" s="198" t="b">
        <f t="shared" si="46"/>
        <v>1</v>
      </c>
      <c r="G2953">
        <v>180</v>
      </c>
      <c r="H2953" s="119"/>
      <c r="I2953" s="119"/>
      <c r="J2953" s="119"/>
      <c r="K2953" s="119"/>
      <c r="L2953" s="53"/>
      <c r="M2953" s="127"/>
    </row>
    <row r="2954" spans="1:13">
      <c r="A2954" s="118">
        <v>3161</v>
      </c>
      <c r="B2954" s="53" t="s">
        <v>158</v>
      </c>
      <c r="C2954" s="83">
        <v>3180</v>
      </c>
      <c r="D2954" s="124">
        <v>45016</v>
      </c>
      <c r="E2954" s="198">
        <f>VLOOKUP(A2954,'Membership Details'!C:J,8,FALSE)</f>
        <v>40896</v>
      </c>
      <c r="F2954" s="198" t="b">
        <f t="shared" si="46"/>
        <v>1</v>
      </c>
      <c r="G2954">
        <v>240</v>
      </c>
      <c r="H2954" s="119"/>
      <c r="I2954" s="119"/>
      <c r="J2954" s="119"/>
      <c r="K2954" s="119"/>
      <c r="L2954" s="53"/>
      <c r="M2954" s="127"/>
    </row>
    <row r="2955" spans="1:13">
      <c r="A2955" s="118">
        <v>3162</v>
      </c>
      <c r="B2955" s="53" t="s">
        <v>158</v>
      </c>
      <c r="C2955" s="83">
        <v>3181</v>
      </c>
      <c r="D2955" s="124">
        <v>45016</v>
      </c>
      <c r="E2955" s="198">
        <f>VLOOKUP(A2955,'Membership Details'!C:J,8,FALSE)</f>
        <v>40896</v>
      </c>
      <c r="F2955" s="198" t="b">
        <f t="shared" si="46"/>
        <v>1</v>
      </c>
      <c r="G2955">
        <v>120</v>
      </c>
      <c r="H2955" s="119"/>
      <c r="I2955" s="119"/>
      <c r="J2955" s="119"/>
      <c r="K2955" s="119"/>
      <c r="L2955" s="53"/>
      <c r="M2955" s="127"/>
    </row>
    <row r="2956" spans="1:13">
      <c r="A2956" s="118">
        <v>3174</v>
      </c>
      <c r="B2956" s="53" t="s">
        <v>158</v>
      </c>
      <c r="C2956" s="83">
        <v>3182</v>
      </c>
      <c r="D2956" s="124">
        <v>45016</v>
      </c>
      <c r="E2956" s="198">
        <f>VLOOKUP(A2956,'Membership Details'!C:J,8,FALSE)</f>
        <v>40896</v>
      </c>
      <c r="F2956" s="198" t="b">
        <f t="shared" si="46"/>
        <v>1</v>
      </c>
      <c r="G2956">
        <v>240</v>
      </c>
      <c r="H2956" s="119"/>
      <c r="I2956" s="119"/>
      <c r="J2956" s="119"/>
      <c r="K2956" s="119"/>
      <c r="L2956" s="53"/>
      <c r="M2956" s="127"/>
    </row>
    <row r="2957" spans="1:13">
      <c r="A2957" s="118">
        <v>3175</v>
      </c>
      <c r="B2957" s="53" t="s">
        <v>158</v>
      </c>
      <c r="C2957" s="83">
        <v>3183</v>
      </c>
      <c r="D2957" s="124">
        <v>45016</v>
      </c>
      <c r="E2957" s="198">
        <f>VLOOKUP(A2957,'Membership Details'!C:J,8,FALSE)</f>
        <v>40896</v>
      </c>
      <c r="F2957" s="198" t="b">
        <f t="shared" si="46"/>
        <v>1</v>
      </c>
      <c r="G2957">
        <v>120</v>
      </c>
      <c r="H2957" s="119"/>
      <c r="I2957" s="119"/>
      <c r="J2957" s="119"/>
      <c r="K2957" s="119"/>
      <c r="L2957" s="53"/>
      <c r="M2957" s="127"/>
    </row>
    <row r="2958" spans="1:13">
      <c r="A2958" s="118">
        <v>3177</v>
      </c>
      <c r="B2958" s="53" t="s">
        <v>158</v>
      </c>
      <c r="C2958" s="83">
        <v>3184</v>
      </c>
      <c r="D2958" s="124">
        <v>45016</v>
      </c>
      <c r="E2958" s="198">
        <f>VLOOKUP(A2958,'Membership Details'!C:J,8,FALSE)</f>
        <v>40896</v>
      </c>
      <c r="F2958" s="198" t="b">
        <f t="shared" si="46"/>
        <v>1</v>
      </c>
      <c r="G2958">
        <v>120</v>
      </c>
      <c r="H2958" s="119"/>
      <c r="I2958" s="119"/>
      <c r="J2958" s="119"/>
      <c r="K2958" s="119"/>
      <c r="L2958" s="53"/>
      <c r="M2958" s="127"/>
    </row>
    <row r="2959" spans="1:13">
      <c r="A2959" s="118">
        <v>3178</v>
      </c>
      <c r="B2959" s="53" t="s">
        <v>158</v>
      </c>
      <c r="C2959" s="83">
        <v>3185</v>
      </c>
      <c r="D2959" s="124">
        <v>45016</v>
      </c>
      <c r="E2959" s="198">
        <f>VLOOKUP(A2959,'Membership Details'!C:J,8,FALSE)</f>
        <v>40896</v>
      </c>
      <c r="F2959" s="198" t="b">
        <f t="shared" si="46"/>
        <v>1</v>
      </c>
      <c r="G2959">
        <v>120</v>
      </c>
      <c r="H2959" s="119"/>
      <c r="I2959" s="119"/>
      <c r="J2959" s="119"/>
      <c r="K2959" s="119"/>
      <c r="L2959" s="53"/>
      <c r="M2959" s="127"/>
    </row>
    <row r="2960" spans="1:13">
      <c r="A2960" s="118">
        <v>3179</v>
      </c>
      <c r="B2960" s="53" t="s">
        <v>158</v>
      </c>
      <c r="C2960" s="83">
        <v>3186</v>
      </c>
      <c r="D2960" s="124">
        <v>45016</v>
      </c>
      <c r="E2960" s="198">
        <f>VLOOKUP(A2960,'Membership Details'!C:J,8,FALSE)</f>
        <v>40896</v>
      </c>
      <c r="F2960" s="198" t="b">
        <f t="shared" si="46"/>
        <v>1</v>
      </c>
      <c r="G2960">
        <v>120</v>
      </c>
      <c r="H2960" s="119"/>
      <c r="I2960" s="119"/>
      <c r="J2960" s="119"/>
      <c r="K2960" s="119"/>
      <c r="L2960" s="53"/>
      <c r="M2960" s="127"/>
    </row>
    <row r="2961" spans="1:13">
      <c r="A2961" s="118">
        <v>3180</v>
      </c>
      <c r="B2961" s="53" t="s">
        <v>158</v>
      </c>
      <c r="C2961" s="83">
        <v>3187</v>
      </c>
      <c r="D2961" s="124">
        <v>45016</v>
      </c>
      <c r="E2961" s="198">
        <f>VLOOKUP(A2961,'Membership Details'!C:J,8,FALSE)</f>
        <v>40896</v>
      </c>
      <c r="F2961" s="198" t="b">
        <f t="shared" si="46"/>
        <v>1</v>
      </c>
      <c r="G2961">
        <v>120</v>
      </c>
      <c r="H2961" s="119"/>
      <c r="I2961" s="119"/>
      <c r="J2961" s="119"/>
      <c r="K2961" s="119"/>
      <c r="L2961" s="53"/>
      <c r="M2961" s="127"/>
    </row>
    <row r="2962" spans="1:13">
      <c r="A2962" s="118">
        <v>3181</v>
      </c>
      <c r="B2962" s="53" t="s">
        <v>158</v>
      </c>
      <c r="C2962" s="83">
        <v>3188</v>
      </c>
      <c r="D2962" s="124">
        <v>45016</v>
      </c>
      <c r="E2962" s="198">
        <f>VLOOKUP(A2962,'Membership Details'!C:J,8,FALSE)</f>
        <v>40896</v>
      </c>
      <c r="F2962" s="198" t="b">
        <f t="shared" si="46"/>
        <v>1</v>
      </c>
      <c r="G2962">
        <v>240</v>
      </c>
      <c r="H2962" s="119"/>
      <c r="I2962" s="119"/>
      <c r="J2962" s="119"/>
      <c r="K2962" s="119"/>
      <c r="L2962" s="53"/>
      <c r="M2962" s="127"/>
    </row>
    <row r="2963" spans="1:13">
      <c r="A2963" s="118">
        <v>3182</v>
      </c>
      <c r="B2963" s="53" t="s">
        <v>158</v>
      </c>
      <c r="C2963" s="83">
        <v>3189</v>
      </c>
      <c r="D2963" s="124">
        <v>45016</v>
      </c>
      <c r="E2963" s="198">
        <f>VLOOKUP(A2963,'Membership Details'!C:J,8,FALSE)</f>
        <v>40896</v>
      </c>
      <c r="F2963" s="198" t="b">
        <f t="shared" si="46"/>
        <v>1</v>
      </c>
      <c r="G2963">
        <v>240</v>
      </c>
      <c r="H2963" s="119"/>
      <c r="I2963" s="119"/>
      <c r="J2963" s="119"/>
      <c r="K2963" s="119"/>
      <c r="L2963" s="53"/>
      <c r="M2963" s="127"/>
    </row>
    <row r="2964" spans="1:13">
      <c r="A2964" s="118">
        <v>3183</v>
      </c>
      <c r="B2964" s="53" t="s">
        <v>158</v>
      </c>
      <c r="C2964" s="83">
        <v>3190</v>
      </c>
      <c r="D2964" s="124">
        <v>45016</v>
      </c>
      <c r="E2964" s="198">
        <f>VLOOKUP(A2964,'Membership Details'!C:J,8,FALSE)</f>
        <v>40896</v>
      </c>
      <c r="F2964" s="198" t="b">
        <f t="shared" si="46"/>
        <v>1</v>
      </c>
      <c r="G2964">
        <v>240</v>
      </c>
      <c r="H2964" s="119"/>
      <c r="I2964" s="119"/>
      <c r="J2964" s="119"/>
      <c r="K2964" s="119"/>
      <c r="L2964" s="53"/>
      <c r="M2964" s="127"/>
    </row>
    <row r="2965" spans="1:13">
      <c r="A2965" s="118">
        <v>3190</v>
      </c>
      <c r="B2965" s="53" t="s">
        <v>158</v>
      </c>
      <c r="C2965" s="83">
        <v>3191</v>
      </c>
      <c r="D2965" s="124">
        <v>45016</v>
      </c>
      <c r="E2965" s="198">
        <f>VLOOKUP(A2965,'Membership Details'!C:J,8,FALSE)</f>
        <v>40896</v>
      </c>
      <c r="F2965" s="198" t="b">
        <f t="shared" si="46"/>
        <v>1</v>
      </c>
      <c r="G2965">
        <v>120</v>
      </c>
      <c r="H2965" s="119"/>
      <c r="I2965" s="119"/>
      <c r="J2965" s="119"/>
      <c r="K2965" s="119"/>
      <c r="L2965" s="53"/>
      <c r="M2965" s="127"/>
    </row>
    <row r="2966" spans="1:13">
      <c r="A2966" s="118">
        <v>3191</v>
      </c>
      <c r="B2966" s="53" t="s">
        <v>158</v>
      </c>
      <c r="C2966" s="83">
        <v>3192</v>
      </c>
      <c r="D2966" s="124">
        <v>45016</v>
      </c>
      <c r="E2966" s="198">
        <f>VLOOKUP(A2966,'Membership Details'!C:J,8,FALSE)</f>
        <v>40896</v>
      </c>
      <c r="F2966" s="198" t="b">
        <f t="shared" si="46"/>
        <v>1</v>
      </c>
      <c r="G2966">
        <v>240</v>
      </c>
      <c r="H2966" s="119"/>
      <c r="I2966" s="119"/>
      <c r="J2966" s="119"/>
      <c r="K2966" s="119"/>
      <c r="L2966" s="53"/>
      <c r="M2966" s="127"/>
    </row>
    <row r="2967" spans="1:13">
      <c r="A2967" s="118">
        <v>3192</v>
      </c>
      <c r="B2967" s="53" t="s">
        <v>158</v>
      </c>
      <c r="C2967" s="83">
        <v>3193</v>
      </c>
      <c r="D2967" s="124">
        <v>45016</v>
      </c>
      <c r="E2967" s="198">
        <f>VLOOKUP(A2967,'Membership Details'!C:J,8,FALSE)</f>
        <v>40896</v>
      </c>
      <c r="F2967" s="198" t="b">
        <f t="shared" si="46"/>
        <v>1</v>
      </c>
      <c r="G2967">
        <v>24</v>
      </c>
      <c r="H2967" s="119"/>
      <c r="I2967" s="119"/>
      <c r="J2967" s="119"/>
      <c r="K2967" s="119"/>
      <c r="L2967" s="53"/>
      <c r="M2967" s="127"/>
    </row>
    <row r="2968" spans="1:13">
      <c r="A2968" s="118">
        <v>3193</v>
      </c>
      <c r="B2968" s="53" t="s">
        <v>158</v>
      </c>
      <c r="C2968" s="83">
        <v>3194</v>
      </c>
      <c r="D2968" s="124">
        <v>45016</v>
      </c>
      <c r="E2968" s="198">
        <f>VLOOKUP(A2968,'Membership Details'!C:J,8,FALSE)</f>
        <v>40896</v>
      </c>
      <c r="F2968" s="198" t="b">
        <f t="shared" si="46"/>
        <v>1</v>
      </c>
      <c r="G2968">
        <v>180</v>
      </c>
      <c r="H2968" s="119"/>
      <c r="I2968" s="119"/>
      <c r="J2968" s="119"/>
      <c r="K2968" s="119"/>
      <c r="L2968" s="53"/>
      <c r="M2968" s="127"/>
    </row>
    <row r="2969" spans="1:13">
      <c r="A2969" s="118">
        <v>3197</v>
      </c>
      <c r="B2969" s="53" t="s">
        <v>158</v>
      </c>
      <c r="C2969" s="83">
        <v>3195</v>
      </c>
      <c r="D2969" s="124">
        <v>45016</v>
      </c>
      <c r="E2969" s="198">
        <f>VLOOKUP(A2969,'Membership Details'!C:J,8,FALSE)</f>
        <v>40896</v>
      </c>
      <c r="F2969" s="198" t="b">
        <f t="shared" si="46"/>
        <v>1</v>
      </c>
      <c r="G2969">
        <v>240</v>
      </c>
      <c r="H2969" s="119"/>
      <c r="I2969" s="119"/>
      <c r="J2969" s="119"/>
      <c r="K2969" s="119"/>
      <c r="L2969" s="53"/>
      <c r="M2969" s="127"/>
    </row>
    <row r="2970" spans="1:13">
      <c r="A2970" s="118">
        <v>3198</v>
      </c>
      <c r="B2970" s="53" t="s">
        <v>158</v>
      </c>
      <c r="C2970" s="83">
        <v>3196</v>
      </c>
      <c r="D2970" s="124">
        <v>45016</v>
      </c>
      <c r="E2970" s="198">
        <f>VLOOKUP(A2970,'Membership Details'!C:J,8,FALSE)</f>
        <v>40896</v>
      </c>
      <c r="F2970" s="198" t="b">
        <f t="shared" si="46"/>
        <v>1</v>
      </c>
      <c r="G2970">
        <v>240</v>
      </c>
      <c r="H2970" s="119"/>
      <c r="I2970" s="119"/>
      <c r="J2970" s="119"/>
      <c r="K2970" s="119"/>
      <c r="L2970" s="53"/>
      <c r="M2970" s="127"/>
    </row>
    <row r="2971" spans="1:13">
      <c r="A2971" s="118">
        <v>3203</v>
      </c>
      <c r="B2971" s="53" t="s">
        <v>158</v>
      </c>
      <c r="C2971" s="83">
        <v>3197</v>
      </c>
      <c r="D2971" s="124">
        <v>45016</v>
      </c>
      <c r="E2971" s="198">
        <f>VLOOKUP(A2971,'Membership Details'!C:J,8,FALSE)</f>
        <v>40896</v>
      </c>
      <c r="F2971" s="198" t="b">
        <f t="shared" si="46"/>
        <v>1</v>
      </c>
      <c r="G2971">
        <v>240</v>
      </c>
      <c r="H2971" s="119"/>
      <c r="I2971" s="119"/>
      <c r="J2971" s="119"/>
      <c r="K2971" s="119"/>
      <c r="L2971" s="53"/>
      <c r="M2971" s="127"/>
    </row>
    <row r="2972" spans="1:13">
      <c r="A2972" s="118">
        <v>3204</v>
      </c>
      <c r="B2972" s="53" t="s">
        <v>158</v>
      </c>
      <c r="C2972" s="83">
        <v>3198</v>
      </c>
      <c r="D2972" s="124">
        <v>45016</v>
      </c>
      <c r="E2972" s="198">
        <f>VLOOKUP(A2972,'Membership Details'!C:J,8,FALSE)</f>
        <v>40896</v>
      </c>
      <c r="F2972" s="198" t="b">
        <f t="shared" si="46"/>
        <v>1</v>
      </c>
      <c r="G2972">
        <v>240</v>
      </c>
      <c r="H2972" s="119"/>
      <c r="I2972" s="119"/>
      <c r="J2972" s="119"/>
      <c r="K2972" s="119"/>
      <c r="L2972" s="53"/>
      <c r="M2972" s="127"/>
    </row>
    <row r="2973" spans="1:13">
      <c r="A2973" s="118">
        <v>3205</v>
      </c>
      <c r="B2973" s="53" t="s">
        <v>158</v>
      </c>
      <c r="C2973" s="83">
        <v>3199</v>
      </c>
      <c r="D2973" s="124">
        <v>45016</v>
      </c>
      <c r="E2973" s="198">
        <f>VLOOKUP(A2973,'Membership Details'!C:J,8,FALSE)</f>
        <v>40896</v>
      </c>
      <c r="F2973" s="198" t="b">
        <f t="shared" si="46"/>
        <v>1</v>
      </c>
      <c r="G2973">
        <v>240</v>
      </c>
      <c r="H2973" s="119"/>
      <c r="I2973" s="119"/>
      <c r="J2973" s="119"/>
      <c r="K2973" s="119"/>
      <c r="L2973" s="53"/>
      <c r="M2973" s="127"/>
    </row>
    <row r="2974" spans="1:13">
      <c r="A2974" s="118">
        <v>3206</v>
      </c>
      <c r="B2974" s="53" t="s">
        <v>158</v>
      </c>
      <c r="C2974" s="83">
        <v>3200</v>
      </c>
      <c r="D2974" s="124">
        <v>45016</v>
      </c>
      <c r="E2974" s="198">
        <f>VLOOKUP(A2974,'Membership Details'!C:J,8,FALSE)</f>
        <v>40896</v>
      </c>
      <c r="F2974" s="198" t="b">
        <f t="shared" si="46"/>
        <v>1</v>
      </c>
      <c r="G2974">
        <v>240</v>
      </c>
      <c r="H2974" s="119"/>
      <c r="I2974" s="119"/>
      <c r="J2974" s="119"/>
      <c r="K2974" s="119"/>
      <c r="L2974" s="53"/>
      <c r="M2974" s="127"/>
    </row>
    <row r="2975" spans="1:13">
      <c r="A2975" s="118">
        <v>3207</v>
      </c>
      <c r="B2975" s="53" t="s">
        <v>158</v>
      </c>
      <c r="C2975" s="83">
        <v>3201</v>
      </c>
      <c r="D2975" s="124">
        <v>45016</v>
      </c>
      <c r="E2975" s="198">
        <f>VLOOKUP(A2975,'Membership Details'!C:J,8,FALSE)</f>
        <v>40896</v>
      </c>
      <c r="F2975" s="198" t="b">
        <f t="shared" si="46"/>
        <v>1</v>
      </c>
      <c r="G2975">
        <v>2109</v>
      </c>
      <c r="H2975" s="119"/>
      <c r="I2975" s="119"/>
      <c r="J2975" s="119"/>
      <c r="K2975" s="119"/>
      <c r="L2975" s="53"/>
      <c r="M2975" s="127"/>
    </row>
    <row r="2976" spans="1:13">
      <c r="A2976" s="118">
        <v>3208</v>
      </c>
      <c r="B2976" s="53" t="s">
        <v>158</v>
      </c>
      <c r="C2976" s="83">
        <v>3202</v>
      </c>
      <c r="D2976" s="124">
        <v>45016</v>
      </c>
      <c r="E2976" s="198">
        <f>VLOOKUP(A2976,'Membership Details'!C:J,8,FALSE)</f>
        <v>40896</v>
      </c>
      <c r="F2976" s="198" t="b">
        <f t="shared" si="46"/>
        <v>1</v>
      </c>
      <c r="G2976">
        <v>240</v>
      </c>
      <c r="H2976" s="119"/>
      <c r="I2976" s="119"/>
      <c r="J2976" s="119"/>
      <c r="K2976" s="119"/>
      <c r="L2976" s="53"/>
      <c r="M2976" s="127"/>
    </row>
    <row r="2977" spans="1:13">
      <c r="A2977" s="118">
        <v>3209</v>
      </c>
      <c r="B2977" s="53" t="s">
        <v>158</v>
      </c>
      <c r="C2977" s="83">
        <v>3203</v>
      </c>
      <c r="D2977" s="124">
        <v>45016</v>
      </c>
      <c r="E2977" s="198">
        <f>VLOOKUP(A2977,'Membership Details'!C:J,8,FALSE)</f>
        <v>44827</v>
      </c>
      <c r="F2977" s="198" t="b">
        <f t="shared" si="46"/>
        <v>1</v>
      </c>
      <c r="G2977">
        <v>48</v>
      </c>
      <c r="H2977" s="119"/>
      <c r="I2977" s="119"/>
      <c r="J2977" s="119"/>
      <c r="K2977" s="119"/>
      <c r="L2977" s="53"/>
      <c r="M2977" s="127"/>
    </row>
    <row r="2978" spans="1:13">
      <c r="A2978" s="118">
        <v>3210</v>
      </c>
      <c r="B2978" s="53" t="s">
        <v>158</v>
      </c>
      <c r="C2978" s="83">
        <v>3204</v>
      </c>
      <c r="D2978" s="124">
        <v>45016</v>
      </c>
      <c r="E2978" s="198">
        <f>VLOOKUP(A2978,'Membership Details'!C:J,8,FALSE)</f>
        <v>40896</v>
      </c>
      <c r="F2978" s="198" t="b">
        <f t="shared" si="46"/>
        <v>1</v>
      </c>
      <c r="G2978">
        <v>240</v>
      </c>
      <c r="H2978" s="119"/>
      <c r="I2978" s="119"/>
      <c r="J2978" s="119"/>
      <c r="K2978" s="119"/>
      <c r="L2978" s="53"/>
      <c r="M2978" s="127"/>
    </row>
    <row r="2979" spans="1:13">
      <c r="A2979" s="118">
        <v>3211</v>
      </c>
      <c r="B2979" s="53" t="s">
        <v>158</v>
      </c>
      <c r="C2979" s="83">
        <v>3205</v>
      </c>
      <c r="D2979" s="124">
        <v>45016</v>
      </c>
      <c r="E2979" s="198">
        <f>VLOOKUP(A2979,'Membership Details'!C:J,8,FALSE)</f>
        <v>40896</v>
      </c>
      <c r="F2979" s="198" t="b">
        <f t="shared" si="46"/>
        <v>1</v>
      </c>
      <c r="G2979">
        <v>240</v>
      </c>
      <c r="H2979" s="119"/>
      <c r="I2979" s="119"/>
      <c r="J2979" s="119"/>
      <c r="K2979" s="119"/>
      <c r="L2979" s="53"/>
      <c r="M2979" s="127"/>
    </row>
    <row r="2980" spans="1:13">
      <c r="A2980" s="118">
        <v>3212</v>
      </c>
      <c r="B2980" s="53" t="s">
        <v>158</v>
      </c>
      <c r="C2980" s="83">
        <v>3206</v>
      </c>
      <c r="D2980" s="124">
        <v>45016</v>
      </c>
      <c r="E2980" s="198">
        <f>VLOOKUP(A2980,'Membership Details'!C:J,8,FALSE)</f>
        <v>40896</v>
      </c>
      <c r="F2980" s="198" t="b">
        <f t="shared" si="46"/>
        <v>1</v>
      </c>
      <c r="G2980">
        <v>240</v>
      </c>
      <c r="H2980" s="119"/>
      <c r="I2980" s="119"/>
      <c r="J2980" s="119"/>
      <c r="K2980" s="119"/>
      <c r="L2980" s="53"/>
      <c r="M2980" s="127"/>
    </row>
    <row r="2981" spans="1:13">
      <c r="A2981" s="118">
        <v>3213</v>
      </c>
      <c r="B2981" s="53" t="s">
        <v>158</v>
      </c>
      <c r="C2981" s="83">
        <v>3207</v>
      </c>
      <c r="D2981" s="124">
        <v>45016</v>
      </c>
      <c r="E2981" s="198">
        <f>VLOOKUP(A2981,'Membership Details'!C:J,8,FALSE)</f>
        <v>40896</v>
      </c>
      <c r="F2981" s="198" t="b">
        <f t="shared" si="46"/>
        <v>1</v>
      </c>
      <c r="G2981">
        <v>240</v>
      </c>
      <c r="H2981" s="119"/>
      <c r="I2981" s="119"/>
      <c r="J2981" s="119"/>
      <c r="K2981" s="119"/>
      <c r="L2981" s="53"/>
      <c r="M2981" s="127"/>
    </row>
    <row r="2982" spans="1:13">
      <c r="A2982" s="118">
        <v>3214</v>
      </c>
      <c r="B2982" s="53" t="s">
        <v>158</v>
      </c>
      <c r="C2982" s="83">
        <v>3208</v>
      </c>
      <c r="D2982" s="124">
        <v>45016</v>
      </c>
      <c r="E2982" s="198">
        <f>VLOOKUP(A2982,'Membership Details'!C:J,8,FALSE)</f>
        <v>40896</v>
      </c>
      <c r="F2982" s="198" t="b">
        <f t="shared" si="46"/>
        <v>1</v>
      </c>
      <c r="G2982">
        <v>240</v>
      </c>
      <c r="H2982" s="119"/>
      <c r="I2982" s="119"/>
      <c r="J2982" s="119"/>
      <c r="K2982" s="119"/>
      <c r="L2982" s="53"/>
      <c r="M2982" s="127"/>
    </row>
    <row r="2983" spans="1:13">
      <c r="A2983" s="118">
        <v>3217</v>
      </c>
      <c r="B2983" s="53" t="s">
        <v>158</v>
      </c>
      <c r="C2983" s="83">
        <v>3209</v>
      </c>
      <c r="D2983" s="124">
        <v>45016</v>
      </c>
      <c r="E2983" s="198">
        <f>VLOOKUP(A2983,'Membership Details'!C:J,8,FALSE)</f>
        <v>44835</v>
      </c>
      <c r="F2983" s="198" t="b">
        <f t="shared" si="46"/>
        <v>1</v>
      </c>
      <c r="G2983">
        <v>24</v>
      </c>
      <c r="H2983" s="119"/>
      <c r="I2983" s="119"/>
      <c r="J2983" s="119"/>
      <c r="K2983" s="119"/>
      <c r="L2983" s="53"/>
      <c r="M2983" s="127"/>
    </row>
    <row r="2984" spans="1:13">
      <c r="A2984" s="118">
        <v>3218</v>
      </c>
      <c r="B2984" s="53" t="s">
        <v>158</v>
      </c>
      <c r="C2984" s="83">
        <v>3210</v>
      </c>
      <c r="D2984" s="124">
        <v>45016</v>
      </c>
      <c r="E2984" s="198">
        <f>VLOOKUP(A2984,'Membership Details'!C:J,8,FALSE)</f>
        <v>40896</v>
      </c>
      <c r="F2984" s="198" t="b">
        <f t="shared" si="46"/>
        <v>1</v>
      </c>
      <c r="G2984">
        <v>240</v>
      </c>
      <c r="H2984" s="119"/>
      <c r="I2984" s="119"/>
      <c r="J2984" s="119"/>
      <c r="K2984" s="119"/>
      <c r="L2984" s="53"/>
      <c r="M2984" s="127"/>
    </row>
    <row r="2985" spans="1:13">
      <c r="A2985" s="118">
        <v>3219</v>
      </c>
      <c r="B2985" s="53" t="s">
        <v>158</v>
      </c>
      <c r="C2985" s="83">
        <v>3211</v>
      </c>
      <c r="D2985" s="124">
        <v>45016</v>
      </c>
      <c r="E2985" s="198">
        <f>VLOOKUP(A2985,'Membership Details'!C:J,8,FALSE)</f>
        <v>44891</v>
      </c>
      <c r="F2985" s="198" t="b">
        <f t="shared" si="46"/>
        <v>1</v>
      </c>
      <c r="G2985">
        <v>24</v>
      </c>
      <c r="H2985" s="119"/>
      <c r="I2985" s="119"/>
      <c r="J2985" s="119"/>
      <c r="K2985" s="119"/>
      <c r="L2985" s="53"/>
      <c r="M2985" s="127"/>
    </row>
    <row r="2986" spans="1:13">
      <c r="A2986" s="118">
        <v>3221</v>
      </c>
      <c r="B2986" s="53" t="s">
        <v>158</v>
      </c>
      <c r="C2986" s="83">
        <v>3212</v>
      </c>
      <c r="D2986" s="124">
        <v>45016</v>
      </c>
      <c r="E2986" s="198">
        <f>VLOOKUP(A2986,'Membership Details'!C:J,8,FALSE)</f>
        <v>44846</v>
      </c>
      <c r="F2986" s="198" t="b">
        <f t="shared" si="46"/>
        <v>1</v>
      </c>
      <c r="G2986">
        <v>12</v>
      </c>
      <c r="H2986" s="119"/>
      <c r="I2986" s="119"/>
      <c r="J2986" s="119"/>
      <c r="K2986" s="119"/>
      <c r="L2986" s="53"/>
      <c r="M2986" s="127"/>
    </row>
    <row r="2987" spans="1:13">
      <c r="A2987" s="118">
        <v>3222</v>
      </c>
      <c r="B2987" s="53" t="s">
        <v>158</v>
      </c>
      <c r="C2987" s="83">
        <v>3213</v>
      </c>
      <c r="D2987" s="124">
        <v>45016</v>
      </c>
      <c r="E2987" s="198">
        <f>VLOOKUP(A2987,'Membership Details'!C:J,8,FALSE)</f>
        <v>44846</v>
      </c>
      <c r="F2987" s="198" t="b">
        <f t="shared" si="46"/>
        <v>1</v>
      </c>
      <c r="G2987">
        <v>12</v>
      </c>
      <c r="H2987" s="119"/>
      <c r="I2987" s="119"/>
      <c r="J2987" s="119"/>
      <c r="K2987" s="119"/>
      <c r="L2987" s="53"/>
      <c r="M2987" s="127"/>
    </row>
    <row r="2988" spans="1:13">
      <c r="A2988" s="118">
        <v>3223</v>
      </c>
      <c r="B2988" s="53" t="s">
        <v>158</v>
      </c>
      <c r="C2988" s="83">
        <v>3214</v>
      </c>
      <c r="D2988" s="124">
        <v>45016</v>
      </c>
      <c r="E2988" s="198">
        <f>VLOOKUP(A2988,'Membership Details'!C:J,8,FALSE)</f>
        <v>39707</v>
      </c>
      <c r="F2988" s="198" t="b">
        <f t="shared" si="46"/>
        <v>1</v>
      </c>
      <c r="G2988">
        <v>12</v>
      </c>
      <c r="H2988" s="119"/>
      <c r="I2988" s="119"/>
      <c r="J2988" s="119"/>
      <c r="K2988" s="119"/>
      <c r="L2988" s="53"/>
      <c r="M2988" s="127"/>
    </row>
    <row r="2989" spans="1:13">
      <c r="A2989" s="118">
        <v>3224</v>
      </c>
      <c r="B2989" s="53" t="s">
        <v>158</v>
      </c>
      <c r="C2989" s="83">
        <v>3215</v>
      </c>
      <c r="D2989" s="124">
        <v>45016</v>
      </c>
      <c r="E2989" s="198">
        <f>VLOOKUP(A2989,'Membership Details'!C:J,8,FALSE)</f>
        <v>40896</v>
      </c>
      <c r="F2989" s="198" t="b">
        <f t="shared" si="46"/>
        <v>1</v>
      </c>
      <c r="G2989">
        <v>240</v>
      </c>
      <c r="H2989" s="119"/>
      <c r="I2989" s="119"/>
      <c r="J2989" s="119"/>
      <c r="K2989" s="119"/>
      <c r="L2989" s="53"/>
      <c r="M2989" s="127"/>
    </row>
    <row r="2990" spans="1:13">
      <c r="A2990" s="118">
        <v>3225</v>
      </c>
      <c r="B2990" s="53" t="s">
        <v>158</v>
      </c>
      <c r="C2990" s="83">
        <v>3216</v>
      </c>
      <c r="D2990" s="124">
        <v>45016</v>
      </c>
      <c r="E2990" s="198">
        <f>VLOOKUP(A2990,'Membership Details'!C:J,8,FALSE)</f>
        <v>40896</v>
      </c>
      <c r="F2990" s="198" t="b">
        <f t="shared" si="46"/>
        <v>1</v>
      </c>
      <c r="G2990">
        <v>240</v>
      </c>
      <c r="H2990" s="119"/>
      <c r="I2990" s="119"/>
      <c r="J2990" s="119"/>
      <c r="K2990" s="119"/>
      <c r="L2990" s="53"/>
      <c r="M2990" s="127"/>
    </row>
    <row r="2991" spans="1:13">
      <c r="A2991" s="118">
        <v>3236</v>
      </c>
      <c r="B2991" s="53" t="s">
        <v>158</v>
      </c>
      <c r="C2991" s="83">
        <v>3217</v>
      </c>
      <c r="D2991" s="124">
        <v>45016</v>
      </c>
      <c r="E2991" s="198">
        <f>VLOOKUP(A2991,'Membership Details'!C:J,8,FALSE)</f>
        <v>40896</v>
      </c>
      <c r="F2991" s="198" t="b">
        <f t="shared" si="46"/>
        <v>1</v>
      </c>
      <c r="G2991">
        <v>180</v>
      </c>
      <c r="H2991" s="119"/>
      <c r="I2991" s="119"/>
      <c r="J2991" s="119"/>
      <c r="K2991" s="119"/>
      <c r="L2991" s="53"/>
      <c r="M2991" s="127"/>
    </row>
    <row r="2992" spans="1:13">
      <c r="A2992" s="118">
        <v>3239</v>
      </c>
      <c r="B2992" s="53" t="s">
        <v>158</v>
      </c>
      <c r="C2992" s="83">
        <v>3218</v>
      </c>
      <c r="D2992" s="124">
        <v>45016</v>
      </c>
      <c r="E2992" s="198">
        <f>VLOOKUP(A2992,'Membership Details'!C:J,8,FALSE)</f>
        <v>40896</v>
      </c>
      <c r="F2992" s="198" t="b">
        <f t="shared" si="46"/>
        <v>1</v>
      </c>
      <c r="G2992">
        <v>180</v>
      </c>
      <c r="H2992" s="119"/>
      <c r="I2992" s="119"/>
      <c r="J2992" s="119"/>
      <c r="K2992" s="119"/>
      <c r="L2992" s="53"/>
      <c r="M2992" s="127"/>
    </row>
    <row r="2993" spans="1:13">
      <c r="A2993" s="118">
        <v>3241</v>
      </c>
      <c r="B2993" s="53" t="s">
        <v>158</v>
      </c>
      <c r="C2993" s="83">
        <v>3219</v>
      </c>
      <c r="D2993" s="124">
        <v>45016</v>
      </c>
      <c r="E2993" s="198">
        <f>VLOOKUP(A2993,'Membership Details'!C:J,8,FALSE)</f>
        <v>40896</v>
      </c>
      <c r="F2993" s="198" t="b">
        <f t="shared" si="46"/>
        <v>1</v>
      </c>
      <c r="G2993">
        <v>180</v>
      </c>
      <c r="H2993" s="119"/>
      <c r="I2993" s="119"/>
      <c r="J2993" s="119"/>
      <c r="K2993" s="119"/>
      <c r="L2993" s="53"/>
      <c r="M2993" s="127"/>
    </row>
    <row r="2994" spans="1:13">
      <c r="A2994" s="118">
        <v>3243</v>
      </c>
      <c r="B2994" s="53" t="s">
        <v>158</v>
      </c>
      <c r="C2994" s="83">
        <v>3220</v>
      </c>
      <c r="D2994" s="124">
        <v>45016</v>
      </c>
      <c r="E2994" s="198">
        <f>VLOOKUP(A2994,'Membership Details'!C:J,8,FALSE)</f>
        <v>40896</v>
      </c>
      <c r="F2994" s="198" t="b">
        <f t="shared" si="46"/>
        <v>1</v>
      </c>
      <c r="G2994">
        <v>567</v>
      </c>
      <c r="H2994" s="119"/>
      <c r="I2994" s="119"/>
      <c r="J2994" s="119"/>
      <c r="K2994" s="119"/>
      <c r="L2994" s="53"/>
      <c r="M2994" s="127"/>
    </row>
    <row r="2995" spans="1:13">
      <c r="A2995" s="118">
        <v>3244</v>
      </c>
      <c r="B2995" s="53" t="s">
        <v>158</v>
      </c>
      <c r="C2995" s="83">
        <v>3221</v>
      </c>
      <c r="D2995" s="124">
        <v>45016</v>
      </c>
      <c r="E2995" s="198">
        <f>VLOOKUP(A2995,'Membership Details'!C:J,8,FALSE)</f>
        <v>40896</v>
      </c>
      <c r="F2995" s="198" t="b">
        <f t="shared" si="46"/>
        <v>1</v>
      </c>
      <c r="G2995">
        <v>180</v>
      </c>
      <c r="H2995" s="119"/>
      <c r="I2995" s="119"/>
      <c r="J2995" s="119"/>
      <c r="K2995" s="119"/>
      <c r="L2995" s="53"/>
      <c r="M2995" s="127"/>
    </row>
    <row r="2996" spans="1:13">
      <c r="A2996" s="118">
        <v>3245</v>
      </c>
      <c r="B2996" s="53" t="s">
        <v>158</v>
      </c>
      <c r="C2996" s="83">
        <v>3222</v>
      </c>
      <c r="D2996" s="124">
        <v>45016</v>
      </c>
      <c r="E2996" s="198">
        <f>VLOOKUP(A2996,'Membership Details'!C:J,8,FALSE)</f>
        <v>40896</v>
      </c>
      <c r="F2996" s="198" t="b">
        <f t="shared" si="46"/>
        <v>1</v>
      </c>
      <c r="G2996">
        <v>180</v>
      </c>
      <c r="H2996" s="119"/>
      <c r="I2996" s="119"/>
      <c r="J2996" s="119"/>
      <c r="K2996" s="119"/>
      <c r="L2996" s="53"/>
      <c r="M2996" s="127"/>
    </row>
    <row r="2997" spans="1:13">
      <c r="A2997" s="118">
        <v>3246</v>
      </c>
      <c r="B2997" s="53" t="s">
        <v>158</v>
      </c>
      <c r="C2997" s="83">
        <v>3223</v>
      </c>
      <c r="D2997" s="124">
        <v>45016</v>
      </c>
      <c r="E2997" s="198">
        <f>VLOOKUP(A2997,'Membership Details'!C:J,8,FALSE)</f>
        <v>40896</v>
      </c>
      <c r="F2997" s="198" t="b">
        <f t="shared" si="46"/>
        <v>1</v>
      </c>
      <c r="G2997">
        <v>120</v>
      </c>
      <c r="H2997" s="119"/>
      <c r="I2997" s="119"/>
      <c r="J2997" s="119"/>
      <c r="K2997" s="119"/>
      <c r="L2997" s="53"/>
      <c r="M2997" s="127"/>
    </row>
    <row r="2998" spans="1:13">
      <c r="A2998" s="118">
        <v>3247</v>
      </c>
      <c r="B2998" s="53" t="s">
        <v>158</v>
      </c>
      <c r="C2998" s="83">
        <v>3224</v>
      </c>
      <c r="D2998" s="124">
        <v>45016</v>
      </c>
      <c r="E2998" s="198">
        <f>VLOOKUP(A2998,'Membership Details'!C:J,8,FALSE)</f>
        <v>44875</v>
      </c>
      <c r="F2998" s="198" t="b">
        <f t="shared" si="46"/>
        <v>1</v>
      </c>
      <c r="G2998">
        <v>12</v>
      </c>
      <c r="H2998" s="119"/>
      <c r="I2998" s="119"/>
      <c r="J2998" s="119"/>
      <c r="K2998" s="119"/>
      <c r="L2998" s="53"/>
      <c r="M2998" s="127"/>
    </row>
    <row r="2999" spans="1:13">
      <c r="A2999" s="118">
        <v>3248</v>
      </c>
      <c r="B2999" s="53" t="s">
        <v>158</v>
      </c>
      <c r="C2999" s="83">
        <v>3225</v>
      </c>
      <c r="D2999" s="124">
        <v>45016</v>
      </c>
      <c r="E2999" s="198">
        <f>VLOOKUP(A2999,'Membership Details'!C:J,8,FALSE)</f>
        <v>40896</v>
      </c>
      <c r="F2999" s="198" t="b">
        <f t="shared" si="46"/>
        <v>1</v>
      </c>
      <c r="G2999">
        <v>60</v>
      </c>
      <c r="H2999" s="119"/>
      <c r="I2999" s="119"/>
      <c r="J2999" s="119"/>
      <c r="K2999" s="119"/>
      <c r="L2999" s="53"/>
      <c r="M2999" s="127"/>
    </row>
    <row r="3000" spans="1:13">
      <c r="A3000" s="118">
        <v>3249</v>
      </c>
      <c r="B3000" s="53" t="s">
        <v>158</v>
      </c>
      <c r="C3000" s="83">
        <v>3226</v>
      </c>
      <c r="D3000" s="124">
        <v>45016</v>
      </c>
      <c r="E3000" s="198">
        <f>VLOOKUP(A3000,'Membership Details'!C:J,8,FALSE)</f>
        <v>40896</v>
      </c>
      <c r="F3000" s="198" t="b">
        <f t="shared" si="46"/>
        <v>1</v>
      </c>
      <c r="G3000">
        <v>240</v>
      </c>
      <c r="H3000" s="119"/>
      <c r="I3000" s="119"/>
      <c r="J3000" s="119"/>
      <c r="K3000" s="119"/>
      <c r="L3000" s="53"/>
      <c r="M3000" s="127"/>
    </row>
    <row r="3001" spans="1:13">
      <c r="A3001" s="118">
        <v>3263</v>
      </c>
      <c r="B3001" s="53" t="s">
        <v>158</v>
      </c>
      <c r="C3001" s="83">
        <v>3227</v>
      </c>
      <c r="D3001" s="124">
        <v>45016</v>
      </c>
      <c r="E3001" s="198">
        <f>VLOOKUP(A3001,'Membership Details'!C:J,8,FALSE)</f>
        <v>41457</v>
      </c>
      <c r="F3001" s="198" t="b">
        <f t="shared" si="46"/>
        <v>1</v>
      </c>
      <c r="G3001">
        <v>734</v>
      </c>
      <c r="H3001" s="119"/>
      <c r="I3001" s="119"/>
      <c r="J3001" s="119"/>
      <c r="K3001" s="119"/>
      <c r="L3001" s="53"/>
      <c r="M3001" s="127"/>
    </row>
    <row r="3002" spans="1:13">
      <c r="A3002" s="118">
        <v>3265</v>
      </c>
      <c r="B3002" s="53" t="s">
        <v>158</v>
      </c>
      <c r="C3002" s="83">
        <v>3228</v>
      </c>
      <c r="D3002" s="124">
        <v>45016</v>
      </c>
      <c r="E3002" s="198">
        <f>VLOOKUP(A3002,'Membership Details'!C:J,8,FALSE)</f>
        <v>41587</v>
      </c>
      <c r="F3002" s="198" t="b">
        <f t="shared" si="46"/>
        <v>1</v>
      </c>
      <c r="G3002">
        <v>180</v>
      </c>
      <c r="H3002" s="119"/>
      <c r="I3002" s="119"/>
      <c r="J3002" s="119"/>
      <c r="K3002" s="119"/>
      <c r="L3002" s="53"/>
      <c r="M3002" s="127"/>
    </row>
    <row r="3003" spans="1:13">
      <c r="A3003" s="118">
        <v>3266</v>
      </c>
      <c r="B3003" s="53" t="s">
        <v>158</v>
      </c>
      <c r="C3003" s="83">
        <v>3229</v>
      </c>
      <c r="D3003" s="124">
        <v>45016</v>
      </c>
      <c r="E3003" s="198">
        <f>VLOOKUP(A3003,'Membership Details'!C:J,8,FALSE)</f>
        <v>41607</v>
      </c>
      <c r="F3003" s="198" t="b">
        <f t="shared" si="46"/>
        <v>1</v>
      </c>
      <c r="G3003">
        <v>240</v>
      </c>
      <c r="H3003" s="119"/>
      <c r="I3003" s="119"/>
      <c r="J3003" s="119"/>
      <c r="K3003" s="119"/>
      <c r="L3003" s="53"/>
      <c r="M3003" s="127"/>
    </row>
    <row r="3004" spans="1:13">
      <c r="A3004" s="118">
        <v>3267</v>
      </c>
      <c r="B3004" s="53" t="s">
        <v>158</v>
      </c>
      <c r="C3004" s="83">
        <v>3230</v>
      </c>
      <c r="D3004" s="124">
        <v>45016</v>
      </c>
      <c r="E3004" s="198">
        <f>VLOOKUP(A3004,'Membership Details'!C:J,8,FALSE)</f>
        <v>41607</v>
      </c>
      <c r="F3004" s="198" t="b">
        <f t="shared" si="46"/>
        <v>1</v>
      </c>
      <c r="G3004">
        <v>240</v>
      </c>
      <c r="H3004" s="119"/>
      <c r="I3004" s="119"/>
      <c r="J3004" s="119"/>
      <c r="K3004" s="119"/>
      <c r="L3004" s="53"/>
      <c r="M3004" s="127"/>
    </row>
    <row r="3005" spans="1:13">
      <c r="A3005" s="118">
        <v>3270</v>
      </c>
      <c r="B3005" s="53" t="s">
        <v>158</v>
      </c>
      <c r="C3005" s="83">
        <v>3231</v>
      </c>
      <c r="D3005" s="124">
        <v>45016</v>
      </c>
      <c r="E3005" s="198">
        <f>VLOOKUP(A3005,'Membership Details'!C:J,8,FALSE)</f>
        <v>41706</v>
      </c>
      <c r="F3005" s="198" t="b">
        <f t="shared" si="46"/>
        <v>1</v>
      </c>
      <c r="G3005">
        <v>240</v>
      </c>
      <c r="H3005" s="119"/>
      <c r="I3005" s="119"/>
      <c r="J3005" s="119"/>
      <c r="K3005" s="119"/>
      <c r="L3005" s="53"/>
      <c r="M3005" s="127"/>
    </row>
    <row r="3006" spans="1:13">
      <c r="A3006" s="118">
        <v>3271</v>
      </c>
      <c r="B3006" s="53" t="s">
        <v>158</v>
      </c>
      <c r="C3006" s="83">
        <v>3232</v>
      </c>
      <c r="D3006" s="124">
        <v>45016</v>
      </c>
      <c r="E3006" s="198">
        <f>VLOOKUP(A3006,'Membership Details'!C:J,8,FALSE)</f>
        <v>41708</v>
      </c>
      <c r="F3006" s="198" t="b">
        <f t="shared" si="46"/>
        <v>1</v>
      </c>
      <c r="G3006">
        <v>240</v>
      </c>
      <c r="H3006" s="119"/>
      <c r="I3006" s="119"/>
      <c r="J3006" s="119"/>
      <c r="K3006" s="119"/>
      <c r="L3006" s="53"/>
      <c r="M3006" s="127"/>
    </row>
    <row r="3007" spans="1:13">
      <c r="A3007" s="118">
        <v>2564</v>
      </c>
      <c r="B3007" s="53" t="s">
        <v>158</v>
      </c>
      <c r="C3007" s="83">
        <v>3233</v>
      </c>
      <c r="D3007" s="124">
        <v>45016</v>
      </c>
      <c r="E3007" s="198">
        <f>VLOOKUP(A3007,'Membership Details'!C:J,8,FALSE)</f>
        <v>41949</v>
      </c>
      <c r="F3007" s="198" t="b">
        <f t="shared" si="46"/>
        <v>1</v>
      </c>
      <c r="G3007">
        <v>2773</v>
      </c>
      <c r="H3007" s="119"/>
      <c r="I3007" s="119"/>
      <c r="J3007" s="119"/>
      <c r="K3007" s="119"/>
      <c r="L3007" s="53"/>
      <c r="M3007" s="127"/>
    </row>
    <row r="3008" spans="1:13">
      <c r="A3008" s="118">
        <v>3273</v>
      </c>
      <c r="B3008" s="53" t="s">
        <v>158</v>
      </c>
      <c r="C3008" s="83">
        <v>3234</v>
      </c>
      <c r="D3008" s="124">
        <v>45016</v>
      </c>
      <c r="E3008" s="198">
        <f>VLOOKUP(A3008,'Membership Details'!C:J,8,FALSE)</f>
        <v>44881</v>
      </c>
      <c r="F3008" s="198" t="b">
        <f t="shared" si="46"/>
        <v>1</v>
      </c>
      <c r="G3008">
        <v>240</v>
      </c>
      <c r="H3008" s="119"/>
      <c r="I3008" s="119"/>
      <c r="J3008" s="119"/>
      <c r="K3008" s="119"/>
      <c r="L3008" s="53"/>
      <c r="M3008" s="127"/>
    </row>
    <row r="3009" spans="1:13">
      <c r="A3009" s="118">
        <v>3274</v>
      </c>
      <c r="B3009" s="53" t="s">
        <v>158</v>
      </c>
      <c r="C3009" s="83">
        <v>3235</v>
      </c>
      <c r="D3009" s="124">
        <v>45016</v>
      </c>
      <c r="E3009" s="198">
        <f>VLOOKUP(A3009,'Membership Details'!C:J,8,FALSE)</f>
        <v>42338</v>
      </c>
      <c r="F3009" s="198" t="b">
        <f t="shared" si="46"/>
        <v>1</v>
      </c>
      <c r="G3009">
        <v>240</v>
      </c>
      <c r="H3009" s="119"/>
      <c r="I3009" s="119"/>
      <c r="J3009" s="119"/>
      <c r="K3009" s="119"/>
      <c r="L3009" s="53"/>
      <c r="M3009" s="127"/>
    </row>
    <row r="3010" spans="1:13">
      <c r="A3010" s="118">
        <v>3275</v>
      </c>
      <c r="B3010" s="53" t="s">
        <v>158</v>
      </c>
      <c r="C3010" s="83">
        <v>3236</v>
      </c>
      <c r="D3010" s="124">
        <v>45016</v>
      </c>
      <c r="E3010" s="198">
        <f>VLOOKUP(A3010,'Membership Details'!C:J,8,FALSE)</f>
        <v>42339</v>
      </c>
      <c r="F3010" s="198" t="b">
        <f t="shared" si="46"/>
        <v>1</v>
      </c>
      <c r="G3010">
        <v>240</v>
      </c>
      <c r="H3010" s="119"/>
      <c r="I3010" s="119"/>
      <c r="J3010" s="119"/>
      <c r="K3010" s="119"/>
      <c r="L3010" s="53"/>
      <c r="M3010" s="127"/>
    </row>
    <row r="3011" spans="1:13">
      <c r="A3011" s="118">
        <v>3276</v>
      </c>
      <c r="B3011" s="53" t="s">
        <v>158</v>
      </c>
      <c r="C3011" s="83">
        <v>3237</v>
      </c>
      <c r="D3011" s="124">
        <v>45016</v>
      </c>
      <c r="E3011" s="198">
        <f>VLOOKUP(A3011,'Membership Details'!C:J,8,FALSE)</f>
        <v>42343</v>
      </c>
      <c r="F3011" s="198" t="b">
        <f t="shared" ref="F3011:F3074" si="47">D3011&gt;=E3011</f>
        <v>1</v>
      </c>
      <c r="G3011">
        <v>180</v>
      </c>
      <c r="H3011" s="119"/>
      <c r="I3011" s="119"/>
      <c r="J3011" s="119"/>
      <c r="K3011" s="119"/>
      <c r="L3011" s="53"/>
      <c r="M3011" s="127"/>
    </row>
    <row r="3012" spans="1:13">
      <c r="A3012" s="118">
        <v>2418</v>
      </c>
      <c r="B3012" s="53" t="s">
        <v>158</v>
      </c>
      <c r="C3012" s="83">
        <v>3238</v>
      </c>
      <c r="D3012" s="124">
        <v>45016</v>
      </c>
      <c r="E3012" s="198">
        <f>VLOOKUP(A3012,'Membership Details'!C:J,8,FALSE)</f>
        <v>42355</v>
      </c>
      <c r="F3012" s="198" t="b">
        <f t="shared" si="47"/>
        <v>1</v>
      </c>
      <c r="G3012">
        <v>240</v>
      </c>
      <c r="H3012" s="119"/>
      <c r="I3012" s="119"/>
      <c r="J3012" s="119"/>
      <c r="K3012" s="119"/>
      <c r="L3012" s="53"/>
      <c r="M3012" s="127"/>
    </row>
    <row r="3013" spans="1:13">
      <c r="A3013" s="118">
        <v>3278</v>
      </c>
      <c r="B3013" s="53" t="s">
        <v>158</v>
      </c>
      <c r="C3013" s="83">
        <v>3239</v>
      </c>
      <c r="D3013" s="124">
        <v>45016</v>
      </c>
      <c r="E3013" s="198">
        <f>VLOOKUP(A3013,'Membership Details'!C:J,8,FALSE)</f>
        <v>42469</v>
      </c>
      <c r="F3013" s="198" t="b">
        <f t="shared" si="47"/>
        <v>1</v>
      </c>
      <c r="G3013">
        <v>240</v>
      </c>
      <c r="H3013" s="119"/>
      <c r="I3013" s="119"/>
      <c r="J3013" s="119"/>
      <c r="K3013" s="119"/>
      <c r="L3013" s="53"/>
      <c r="M3013" s="127"/>
    </row>
    <row r="3014" spans="1:13">
      <c r="A3014" s="118">
        <v>3279</v>
      </c>
      <c r="B3014" s="53" t="s">
        <v>158</v>
      </c>
      <c r="C3014" s="83">
        <v>3240</v>
      </c>
      <c r="D3014" s="124">
        <v>45016</v>
      </c>
      <c r="E3014" s="198">
        <f>VLOOKUP(A3014,'Membership Details'!C:J,8,FALSE)</f>
        <v>42469</v>
      </c>
      <c r="F3014" s="198" t="b">
        <f t="shared" si="47"/>
        <v>1</v>
      </c>
      <c r="G3014">
        <v>240</v>
      </c>
      <c r="H3014" s="119"/>
      <c r="I3014" s="119"/>
      <c r="J3014" s="119"/>
      <c r="K3014" s="119"/>
      <c r="L3014" s="53"/>
      <c r="M3014" s="127"/>
    </row>
    <row r="3015" spans="1:13">
      <c r="A3015" s="118">
        <v>3280</v>
      </c>
      <c r="B3015" s="53" t="s">
        <v>158</v>
      </c>
      <c r="C3015" s="83">
        <v>3241</v>
      </c>
      <c r="D3015" s="124">
        <v>45016</v>
      </c>
      <c r="E3015" s="198">
        <f>VLOOKUP(A3015,'Membership Details'!C:J,8,FALSE)</f>
        <v>42469</v>
      </c>
      <c r="F3015" s="198" t="b">
        <f t="shared" si="47"/>
        <v>1</v>
      </c>
      <c r="G3015">
        <v>240</v>
      </c>
      <c r="H3015" s="119"/>
      <c r="I3015" s="119"/>
      <c r="J3015" s="119"/>
      <c r="K3015" s="119"/>
      <c r="L3015" s="53"/>
      <c r="M3015" s="127"/>
    </row>
    <row r="3016" spans="1:13">
      <c r="A3016" s="118">
        <v>3281</v>
      </c>
      <c r="B3016" s="53" t="s">
        <v>158</v>
      </c>
      <c r="C3016" s="83">
        <v>3242</v>
      </c>
      <c r="D3016" s="124">
        <v>45016</v>
      </c>
      <c r="E3016" s="198">
        <f>VLOOKUP(A3016,'Membership Details'!C:J,8,FALSE)</f>
        <v>42469</v>
      </c>
      <c r="F3016" s="198" t="b">
        <f t="shared" si="47"/>
        <v>1</v>
      </c>
      <c r="G3016">
        <v>240</v>
      </c>
      <c r="H3016" s="119"/>
      <c r="I3016" s="119"/>
      <c r="J3016" s="119"/>
      <c r="K3016" s="119"/>
      <c r="L3016" s="53"/>
      <c r="M3016" s="127"/>
    </row>
    <row r="3017" spans="1:13">
      <c r="A3017" s="118">
        <v>3284</v>
      </c>
      <c r="B3017" s="53" t="s">
        <v>158</v>
      </c>
      <c r="C3017" s="83">
        <v>3243</v>
      </c>
      <c r="D3017" s="124">
        <v>45016</v>
      </c>
      <c r="E3017" s="198">
        <f>VLOOKUP(A3017,'Membership Details'!C:J,8,FALSE)</f>
        <v>42469</v>
      </c>
      <c r="F3017" s="198" t="b">
        <f t="shared" si="47"/>
        <v>1</v>
      </c>
      <c r="G3017">
        <v>240</v>
      </c>
      <c r="H3017" s="119"/>
      <c r="I3017" s="119"/>
      <c r="J3017" s="119"/>
      <c r="K3017" s="119"/>
      <c r="L3017" s="53"/>
      <c r="M3017" s="127"/>
    </row>
    <row r="3018" spans="1:13">
      <c r="A3018" s="118">
        <v>3285</v>
      </c>
      <c r="B3018" s="53" t="s">
        <v>158</v>
      </c>
      <c r="C3018" s="83">
        <v>3244</v>
      </c>
      <c r="D3018" s="124">
        <v>45016</v>
      </c>
      <c r="E3018" s="198">
        <f>VLOOKUP(A3018,'Membership Details'!C:J,8,FALSE)</f>
        <v>42469</v>
      </c>
      <c r="F3018" s="198" t="b">
        <f t="shared" si="47"/>
        <v>1</v>
      </c>
      <c r="G3018">
        <v>240</v>
      </c>
      <c r="H3018" s="119"/>
      <c r="I3018" s="119"/>
      <c r="J3018" s="119"/>
      <c r="K3018" s="119"/>
      <c r="L3018" s="53"/>
      <c r="M3018" s="127"/>
    </row>
    <row r="3019" spans="1:13">
      <c r="A3019" s="118">
        <v>3287</v>
      </c>
      <c r="B3019" s="53" t="s">
        <v>158</v>
      </c>
      <c r="C3019" s="83">
        <v>3245</v>
      </c>
      <c r="D3019" s="124">
        <v>45016</v>
      </c>
      <c r="E3019" s="198">
        <f>VLOOKUP(A3019,'Membership Details'!C:J,8,FALSE)</f>
        <v>42469</v>
      </c>
      <c r="F3019" s="198" t="b">
        <f t="shared" si="47"/>
        <v>1</v>
      </c>
      <c r="G3019">
        <v>240</v>
      </c>
      <c r="H3019" s="119"/>
      <c r="I3019" s="119"/>
      <c r="J3019" s="119"/>
      <c r="K3019" s="119"/>
      <c r="L3019" s="53"/>
      <c r="M3019" s="127"/>
    </row>
    <row r="3020" spans="1:13">
      <c r="A3020" s="118">
        <v>3288</v>
      </c>
      <c r="B3020" s="53" t="s">
        <v>158</v>
      </c>
      <c r="C3020" s="83">
        <v>3246</v>
      </c>
      <c r="D3020" s="124">
        <v>45016</v>
      </c>
      <c r="E3020" s="198">
        <f>VLOOKUP(A3020,'Membership Details'!C:J,8,FALSE)</f>
        <v>42469</v>
      </c>
      <c r="F3020" s="198" t="b">
        <f t="shared" si="47"/>
        <v>1</v>
      </c>
      <c r="G3020">
        <v>240</v>
      </c>
      <c r="H3020" s="119"/>
      <c r="I3020" s="119"/>
      <c r="J3020" s="119"/>
      <c r="K3020" s="119"/>
      <c r="L3020" s="53"/>
      <c r="M3020" s="127"/>
    </row>
    <row r="3021" spans="1:13">
      <c r="A3021" s="118">
        <v>3289</v>
      </c>
      <c r="B3021" s="53" t="s">
        <v>158</v>
      </c>
      <c r="C3021" s="83">
        <v>3247</v>
      </c>
      <c r="D3021" s="124">
        <v>45016</v>
      </c>
      <c r="E3021" s="198">
        <f>VLOOKUP(A3021,'Membership Details'!C:J,8,FALSE)</f>
        <v>42469</v>
      </c>
      <c r="F3021" s="198" t="b">
        <f t="shared" si="47"/>
        <v>1</v>
      </c>
      <c r="G3021">
        <v>240</v>
      </c>
      <c r="H3021" s="119"/>
      <c r="I3021" s="119"/>
      <c r="J3021" s="119"/>
      <c r="K3021" s="119"/>
      <c r="L3021" s="53"/>
      <c r="M3021" s="127"/>
    </row>
    <row r="3022" spans="1:13">
      <c r="A3022" s="118">
        <v>3290</v>
      </c>
      <c r="B3022" s="53" t="s">
        <v>158</v>
      </c>
      <c r="C3022" s="83">
        <v>3248</v>
      </c>
      <c r="D3022" s="124">
        <v>45016</v>
      </c>
      <c r="E3022" s="198">
        <f>VLOOKUP(A3022,'Membership Details'!C:J,8,FALSE)</f>
        <v>42469</v>
      </c>
      <c r="F3022" s="198" t="b">
        <f t="shared" si="47"/>
        <v>1</v>
      </c>
      <c r="G3022">
        <v>240</v>
      </c>
      <c r="H3022" s="119"/>
      <c r="I3022" s="119"/>
      <c r="J3022" s="119"/>
      <c r="K3022" s="119"/>
      <c r="L3022" s="53"/>
      <c r="M3022" s="127"/>
    </row>
    <row r="3023" spans="1:13">
      <c r="A3023" s="118">
        <v>3291</v>
      </c>
      <c r="B3023" s="53" t="s">
        <v>158</v>
      </c>
      <c r="C3023" s="83">
        <v>3249</v>
      </c>
      <c r="D3023" s="124">
        <v>45016</v>
      </c>
      <c r="E3023" s="198">
        <f>VLOOKUP(A3023,'Membership Details'!C:J,8,FALSE)</f>
        <v>42469</v>
      </c>
      <c r="F3023" s="198" t="b">
        <f t="shared" si="47"/>
        <v>1</v>
      </c>
      <c r="G3023">
        <v>240</v>
      </c>
      <c r="H3023" s="119"/>
      <c r="I3023" s="119"/>
      <c r="J3023" s="119"/>
      <c r="K3023" s="119"/>
      <c r="L3023" s="53"/>
      <c r="M3023" s="127"/>
    </row>
    <row r="3024" spans="1:13">
      <c r="A3024" s="118">
        <v>3292</v>
      </c>
      <c r="B3024" s="53" t="s">
        <v>158</v>
      </c>
      <c r="C3024" s="83">
        <v>3250</v>
      </c>
      <c r="D3024" s="124">
        <v>45016</v>
      </c>
      <c r="E3024" s="198">
        <f>VLOOKUP(A3024,'Membership Details'!C:J,8,FALSE)</f>
        <v>42469</v>
      </c>
      <c r="F3024" s="198" t="b">
        <f t="shared" si="47"/>
        <v>1</v>
      </c>
      <c r="G3024">
        <v>240</v>
      </c>
      <c r="H3024" s="119"/>
      <c r="I3024" s="119"/>
      <c r="J3024" s="119"/>
      <c r="K3024" s="119"/>
      <c r="L3024" s="53"/>
      <c r="M3024" s="127"/>
    </row>
    <row r="3025" spans="1:13">
      <c r="A3025" s="118">
        <v>3293</v>
      </c>
      <c r="B3025" s="53" t="s">
        <v>158</v>
      </c>
      <c r="C3025" s="83">
        <v>3251</v>
      </c>
      <c r="D3025" s="124">
        <v>45016</v>
      </c>
      <c r="E3025" s="198">
        <f>VLOOKUP(A3025,'Membership Details'!C:J,8,FALSE)</f>
        <v>42469</v>
      </c>
      <c r="F3025" s="198" t="b">
        <f t="shared" si="47"/>
        <v>1</v>
      </c>
      <c r="G3025">
        <v>240</v>
      </c>
      <c r="H3025" s="119"/>
      <c r="I3025" s="119"/>
      <c r="J3025" s="119"/>
      <c r="K3025" s="119"/>
      <c r="L3025" s="53"/>
      <c r="M3025" s="127"/>
    </row>
    <row r="3026" spans="1:13">
      <c r="A3026" s="118">
        <v>3294</v>
      </c>
      <c r="B3026" s="53" t="s">
        <v>158</v>
      </c>
      <c r="C3026" s="83">
        <v>3252</v>
      </c>
      <c r="D3026" s="124">
        <v>45016</v>
      </c>
      <c r="E3026" s="198">
        <f>VLOOKUP(A3026,'Membership Details'!C:J,8,FALSE)</f>
        <v>42469</v>
      </c>
      <c r="F3026" s="198" t="b">
        <f t="shared" si="47"/>
        <v>1</v>
      </c>
      <c r="G3026">
        <v>240</v>
      </c>
      <c r="H3026" s="119"/>
      <c r="I3026" s="119"/>
      <c r="J3026" s="119"/>
      <c r="K3026" s="119"/>
      <c r="L3026" s="53"/>
      <c r="M3026" s="127"/>
    </row>
    <row r="3027" spans="1:13">
      <c r="A3027" s="118">
        <v>3295</v>
      </c>
      <c r="B3027" s="53" t="s">
        <v>158</v>
      </c>
      <c r="C3027" s="83">
        <v>3253</v>
      </c>
      <c r="D3027" s="124">
        <v>45016</v>
      </c>
      <c r="E3027" s="198">
        <f>VLOOKUP(A3027,'Membership Details'!C:J,8,FALSE)</f>
        <v>42469</v>
      </c>
      <c r="F3027" s="198" t="b">
        <f t="shared" si="47"/>
        <v>1</v>
      </c>
      <c r="G3027">
        <v>240</v>
      </c>
      <c r="H3027" s="119"/>
      <c r="I3027" s="119"/>
      <c r="J3027" s="119"/>
      <c r="K3027" s="119"/>
      <c r="L3027" s="53"/>
      <c r="M3027" s="127"/>
    </row>
    <row r="3028" spans="1:13">
      <c r="A3028" s="118">
        <v>3296</v>
      </c>
      <c r="B3028" s="53" t="s">
        <v>158</v>
      </c>
      <c r="C3028" s="83">
        <v>3254</v>
      </c>
      <c r="D3028" s="124">
        <v>45016</v>
      </c>
      <c r="E3028" s="198">
        <f>VLOOKUP(A3028,'Membership Details'!C:J,8,FALSE)</f>
        <v>42469</v>
      </c>
      <c r="F3028" s="198" t="b">
        <f t="shared" si="47"/>
        <v>1</v>
      </c>
      <c r="G3028">
        <v>240</v>
      </c>
      <c r="H3028" s="119"/>
      <c r="I3028" s="119"/>
      <c r="J3028" s="119"/>
      <c r="K3028" s="119"/>
      <c r="L3028" s="53"/>
      <c r="M3028" s="127"/>
    </row>
    <row r="3029" spans="1:13">
      <c r="A3029" s="118">
        <v>3297</v>
      </c>
      <c r="B3029" s="53" t="s">
        <v>158</v>
      </c>
      <c r="C3029" s="83">
        <v>3255</v>
      </c>
      <c r="D3029" s="124">
        <v>45016</v>
      </c>
      <c r="E3029" s="198">
        <f>VLOOKUP(A3029,'Membership Details'!C:J,8,FALSE)</f>
        <v>42469</v>
      </c>
      <c r="F3029" s="198" t="b">
        <f t="shared" si="47"/>
        <v>1</v>
      </c>
      <c r="G3029">
        <v>240</v>
      </c>
      <c r="H3029" s="119"/>
      <c r="I3029" s="119"/>
      <c r="J3029" s="119"/>
      <c r="K3029" s="119"/>
      <c r="L3029" s="53"/>
      <c r="M3029" s="127"/>
    </row>
    <row r="3030" spans="1:13">
      <c r="A3030" s="118">
        <v>3298</v>
      </c>
      <c r="B3030" s="53" t="s">
        <v>158</v>
      </c>
      <c r="C3030" s="83">
        <v>3256</v>
      </c>
      <c r="D3030" s="124">
        <v>45016</v>
      </c>
      <c r="E3030" s="198">
        <f>VLOOKUP(A3030,'Membership Details'!C:J,8,FALSE)</f>
        <v>42469</v>
      </c>
      <c r="F3030" s="198" t="b">
        <f t="shared" si="47"/>
        <v>1</v>
      </c>
      <c r="G3030">
        <v>240</v>
      </c>
      <c r="H3030" s="119"/>
      <c r="I3030" s="119"/>
      <c r="J3030" s="119"/>
      <c r="K3030" s="119"/>
      <c r="L3030" s="53"/>
      <c r="M3030" s="127"/>
    </row>
    <row r="3031" spans="1:13">
      <c r="A3031" s="118">
        <v>3299</v>
      </c>
      <c r="B3031" s="53" t="s">
        <v>158</v>
      </c>
      <c r="C3031" s="83">
        <v>3257</v>
      </c>
      <c r="D3031" s="124">
        <v>45016</v>
      </c>
      <c r="E3031" s="198">
        <f>VLOOKUP(A3031,'Membership Details'!C:J,8,FALSE)</f>
        <v>42469</v>
      </c>
      <c r="F3031" s="198" t="b">
        <f t="shared" si="47"/>
        <v>1</v>
      </c>
      <c r="G3031">
        <v>240</v>
      </c>
      <c r="H3031" s="119"/>
      <c r="I3031" s="119"/>
      <c r="J3031" s="119"/>
      <c r="K3031" s="119"/>
      <c r="L3031" s="53"/>
      <c r="M3031" s="127"/>
    </row>
    <row r="3032" spans="1:13">
      <c r="A3032" s="118">
        <v>3300</v>
      </c>
      <c r="B3032" s="53" t="s">
        <v>158</v>
      </c>
      <c r="C3032" s="83">
        <v>3258</v>
      </c>
      <c r="D3032" s="124">
        <v>45016</v>
      </c>
      <c r="E3032" s="198">
        <f>VLOOKUP(A3032,'Membership Details'!C:J,8,FALSE)</f>
        <v>42469</v>
      </c>
      <c r="F3032" s="198" t="b">
        <f t="shared" si="47"/>
        <v>1</v>
      </c>
      <c r="G3032">
        <v>240</v>
      </c>
      <c r="H3032" s="119"/>
      <c r="I3032" s="119"/>
      <c r="J3032" s="119"/>
      <c r="K3032" s="119"/>
      <c r="L3032" s="53"/>
      <c r="M3032" s="127"/>
    </row>
    <row r="3033" spans="1:13">
      <c r="A3033" s="118">
        <v>3301</v>
      </c>
      <c r="B3033" s="53" t="s">
        <v>158</v>
      </c>
      <c r="C3033" s="83">
        <v>3259</v>
      </c>
      <c r="D3033" s="124">
        <v>45016</v>
      </c>
      <c r="E3033" s="198">
        <f>VLOOKUP(A3033,'Membership Details'!C:J,8,FALSE)</f>
        <v>42469</v>
      </c>
      <c r="F3033" s="198" t="b">
        <f t="shared" si="47"/>
        <v>1</v>
      </c>
      <c r="G3033">
        <v>120</v>
      </c>
      <c r="H3033" s="119"/>
      <c r="I3033" s="119"/>
      <c r="J3033" s="119"/>
      <c r="K3033" s="119"/>
      <c r="L3033" s="53"/>
      <c r="M3033" s="127"/>
    </row>
    <row r="3034" spans="1:13">
      <c r="A3034" s="118">
        <v>3302</v>
      </c>
      <c r="B3034" s="53" t="s">
        <v>158</v>
      </c>
      <c r="C3034" s="83">
        <v>3260</v>
      </c>
      <c r="D3034" s="124">
        <v>45016</v>
      </c>
      <c r="E3034" s="198">
        <f>VLOOKUP(A3034,'Membership Details'!C:J,8,FALSE)</f>
        <v>42469</v>
      </c>
      <c r="F3034" s="198" t="b">
        <f t="shared" si="47"/>
        <v>1</v>
      </c>
      <c r="G3034">
        <v>240</v>
      </c>
      <c r="H3034" s="119"/>
      <c r="I3034" s="119"/>
      <c r="J3034" s="119"/>
      <c r="K3034" s="119"/>
      <c r="L3034" s="53"/>
      <c r="M3034" s="127"/>
    </row>
    <row r="3035" spans="1:13">
      <c r="A3035" s="118">
        <v>3304</v>
      </c>
      <c r="B3035" s="53" t="s">
        <v>158</v>
      </c>
      <c r="C3035" s="83">
        <v>3261</v>
      </c>
      <c r="D3035" s="124">
        <v>45016</v>
      </c>
      <c r="E3035" s="198">
        <f>VLOOKUP(A3035,'Membership Details'!C:J,8,FALSE)</f>
        <v>42469</v>
      </c>
      <c r="F3035" s="198" t="b">
        <f t="shared" si="47"/>
        <v>1</v>
      </c>
      <c r="G3035">
        <v>180</v>
      </c>
      <c r="H3035" s="119"/>
      <c r="I3035" s="119"/>
      <c r="J3035" s="119"/>
      <c r="K3035" s="119"/>
      <c r="L3035" s="53"/>
      <c r="M3035" s="127"/>
    </row>
    <row r="3036" spans="1:13">
      <c r="A3036" s="118">
        <v>3305</v>
      </c>
      <c r="B3036" s="53" t="s">
        <v>158</v>
      </c>
      <c r="C3036" s="83">
        <v>3262</v>
      </c>
      <c r="D3036" s="124">
        <v>45016</v>
      </c>
      <c r="E3036" s="198">
        <f>VLOOKUP(A3036,'Membership Details'!C:J,8,FALSE)</f>
        <v>42469</v>
      </c>
      <c r="F3036" s="198" t="b">
        <f t="shared" si="47"/>
        <v>1</v>
      </c>
      <c r="G3036">
        <v>240</v>
      </c>
      <c r="H3036" s="119"/>
      <c r="I3036" s="119"/>
      <c r="J3036" s="119"/>
      <c r="K3036" s="119"/>
      <c r="L3036" s="53"/>
      <c r="M3036" s="127"/>
    </row>
    <row r="3037" spans="1:13">
      <c r="A3037" s="118">
        <v>3306</v>
      </c>
      <c r="B3037" s="53" t="s">
        <v>158</v>
      </c>
      <c r="C3037" s="83">
        <v>3263</v>
      </c>
      <c r="D3037" s="124">
        <v>45016</v>
      </c>
      <c r="E3037" s="198">
        <f>VLOOKUP(A3037,'Membership Details'!C:J,8,FALSE)</f>
        <v>42469</v>
      </c>
      <c r="F3037" s="198" t="b">
        <f t="shared" si="47"/>
        <v>1</v>
      </c>
      <c r="G3037">
        <v>240</v>
      </c>
      <c r="H3037" s="119"/>
      <c r="I3037" s="119"/>
      <c r="J3037" s="119"/>
      <c r="K3037" s="119"/>
      <c r="L3037" s="53"/>
      <c r="M3037" s="127"/>
    </row>
    <row r="3038" spans="1:13">
      <c r="A3038" s="118">
        <v>3307</v>
      </c>
      <c r="B3038" s="53" t="s">
        <v>158</v>
      </c>
      <c r="C3038" s="83">
        <v>3264</v>
      </c>
      <c r="D3038" s="124">
        <v>45016</v>
      </c>
      <c r="E3038" s="198">
        <f>VLOOKUP(A3038,'Membership Details'!C:J,8,FALSE)</f>
        <v>42469</v>
      </c>
      <c r="F3038" s="198" t="b">
        <f t="shared" si="47"/>
        <v>1</v>
      </c>
      <c r="G3038">
        <v>60</v>
      </c>
      <c r="H3038" s="119"/>
      <c r="I3038" s="119"/>
      <c r="J3038" s="119"/>
      <c r="K3038" s="119"/>
      <c r="L3038" s="53"/>
      <c r="M3038" s="127"/>
    </row>
    <row r="3039" spans="1:13">
      <c r="A3039" s="118">
        <v>3308</v>
      </c>
      <c r="B3039" s="53" t="s">
        <v>158</v>
      </c>
      <c r="C3039" s="83">
        <v>3265</v>
      </c>
      <c r="D3039" s="124">
        <v>45016</v>
      </c>
      <c r="E3039" s="198">
        <f>VLOOKUP(A3039,'Membership Details'!C:J,8,FALSE)</f>
        <v>42469</v>
      </c>
      <c r="F3039" s="198" t="b">
        <f t="shared" si="47"/>
        <v>1</v>
      </c>
      <c r="G3039">
        <v>60</v>
      </c>
      <c r="H3039" s="119"/>
      <c r="I3039" s="119"/>
      <c r="J3039" s="119"/>
      <c r="K3039" s="119"/>
      <c r="L3039" s="53"/>
      <c r="M3039" s="127"/>
    </row>
    <row r="3040" spans="1:13">
      <c r="A3040" s="118">
        <v>3309</v>
      </c>
      <c r="B3040" s="53" t="s">
        <v>158</v>
      </c>
      <c r="C3040" s="83">
        <v>3266</v>
      </c>
      <c r="D3040" s="124">
        <v>45016</v>
      </c>
      <c r="E3040" s="198">
        <f>VLOOKUP(A3040,'Membership Details'!C:J,8,FALSE)</f>
        <v>42469</v>
      </c>
      <c r="F3040" s="198" t="b">
        <f t="shared" si="47"/>
        <v>1</v>
      </c>
      <c r="G3040">
        <v>60</v>
      </c>
      <c r="H3040" s="119"/>
      <c r="I3040" s="119"/>
      <c r="J3040" s="119"/>
      <c r="K3040" s="119"/>
      <c r="L3040" s="53"/>
      <c r="M3040" s="127"/>
    </row>
    <row r="3041" spans="1:13">
      <c r="A3041" s="118">
        <v>3310</v>
      </c>
      <c r="B3041" s="53" t="s">
        <v>158</v>
      </c>
      <c r="C3041" s="83">
        <v>3267</v>
      </c>
      <c r="D3041" s="124">
        <v>45016</v>
      </c>
      <c r="E3041" s="198">
        <f>VLOOKUP(A3041,'Membership Details'!C:J,8,FALSE)</f>
        <v>42469</v>
      </c>
      <c r="F3041" s="198" t="b">
        <f t="shared" si="47"/>
        <v>1</v>
      </c>
      <c r="G3041">
        <v>60</v>
      </c>
      <c r="H3041" s="119"/>
      <c r="I3041" s="119"/>
      <c r="J3041" s="119"/>
      <c r="K3041" s="119"/>
      <c r="L3041" s="53"/>
      <c r="M3041" s="127"/>
    </row>
    <row r="3042" spans="1:13">
      <c r="A3042" s="118">
        <v>3311</v>
      </c>
      <c r="B3042" s="53" t="s">
        <v>158</v>
      </c>
      <c r="C3042" s="83">
        <v>3268</v>
      </c>
      <c r="D3042" s="124">
        <v>45016</v>
      </c>
      <c r="E3042" s="198">
        <f>VLOOKUP(A3042,'Membership Details'!C:J,8,FALSE)</f>
        <v>42469</v>
      </c>
      <c r="F3042" s="198" t="b">
        <f t="shared" si="47"/>
        <v>1</v>
      </c>
      <c r="G3042">
        <v>180</v>
      </c>
      <c r="H3042" s="119"/>
      <c r="I3042" s="119"/>
      <c r="J3042" s="119"/>
      <c r="K3042" s="119"/>
      <c r="L3042" s="53"/>
      <c r="M3042" s="127"/>
    </row>
    <row r="3043" spans="1:13">
      <c r="A3043" s="118">
        <v>3312</v>
      </c>
      <c r="B3043" s="53" t="s">
        <v>158</v>
      </c>
      <c r="C3043" s="83">
        <v>3269</v>
      </c>
      <c r="D3043" s="124">
        <v>45016</v>
      </c>
      <c r="E3043" s="198">
        <f>VLOOKUP(A3043,'Membership Details'!C:J,8,FALSE)</f>
        <v>42469</v>
      </c>
      <c r="F3043" s="198" t="b">
        <f t="shared" si="47"/>
        <v>1</v>
      </c>
      <c r="G3043">
        <v>240</v>
      </c>
      <c r="H3043" s="119"/>
      <c r="I3043" s="119"/>
      <c r="J3043" s="119"/>
      <c r="K3043" s="119"/>
      <c r="L3043" s="53"/>
      <c r="M3043" s="127"/>
    </row>
    <row r="3044" spans="1:13">
      <c r="A3044" s="118">
        <v>3313</v>
      </c>
      <c r="B3044" s="53" t="s">
        <v>158</v>
      </c>
      <c r="C3044" s="83">
        <v>3270</v>
      </c>
      <c r="D3044" s="124">
        <v>45016</v>
      </c>
      <c r="E3044" s="198">
        <f>VLOOKUP(A3044,'Membership Details'!C:J,8,FALSE)</f>
        <v>42469</v>
      </c>
      <c r="F3044" s="198" t="b">
        <f t="shared" si="47"/>
        <v>1</v>
      </c>
      <c r="G3044">
        <v>240</v>
      </c>
      <c r="H3044" s="119"/>
      <c r="I3044" s="119"/>
      <c r="J3044" s="119"/>
      <c r="K3044" s="119"/>
      <c r="L3044" s="53"/>
      <c r="M3044" s="127"/>
    </row>
    <row r="3045" spans="1:13">
      <c r="A3045" s="118">
        <v>2471</v>
      </c>
      <c r="B3045" s="53" t="s">
        <v>158</v>
      </c>
      <c r="C3045" s="83">
        <v>3271</v>
      </c>
      <c r="D3045" s="124">
        <v>45016</v>
      </c>
      <c r="E3045" s="198">
        <f>VLOOKUP(A3045,'Membership Details'!C:J,8,FALSE)</f>
        <v>42469</v>
      </c>
      <c r="F3045" s="198" t="b">
        <f t="shared" si="47"/>
        <v>1</v>
      </c>
      <c r="G3045">
        <v>180</v>
      </c>
      <c r="H3045" s="119"/>
      <c r="I3045" s="119"/>
      <c r="J3045" s="119"/>
      <c r="K3045" s="119"/>
      <c r="L3045" s="53"/>
      <c r="M3045" s="127"/>
    </row>
    <row r="3046" spans="1:13">
      <c r="A3046" s="118">
        <v>3314</v>
      </c>
      <c r="B3046" s="53" t="s">
        <v>158</v>
      </c>
      <c r="C3046" s="83">
        <v>3272</v>
      </c>
      <c r="D3046" s="124">
        <v>45016</v>
      </c>
      <c r="E3046" s="198">
        <f>VLOOKUP(A3046,'Membership Details'!C:J,8,FALSE)</f>
        <v>42469</v>
      </c>
      <c r="F3046" s="198" t="b">
        <f t="shared" si="47"/>
        <v>1</v>
      </c>
      <c r="G3046">
        <v>240</v>
      </c>
      <c r="H3046" s="119"/>
      <c r="I3046" s="119"/>
      <c r="J3046" s="119"/>
      <c r="K3046" s="119"/>
      <c r="L3046" s="53"/>
      <c r="M3046" s="127"/>
    </row>
    <row r="3047" spans="1:13">
      <c r="A3047" s="118">
        <v>3315</v>
      </c>
      <c r="B3047" s="53" t="s">
        <v>158</v>
      </c>
      <c r="C3047" s="83">
        <v>3273</v>
      </c>
      <c r="D3047" s="124">
        <v>45016</v>
      </c>
      <c r="E3047" s="198">
        <f>VLOOKUP(A3047,'Membership Details'!C:J,8,FALSE)</f>
        <v>42469</v>
      </c>
      <c r="F3047" s="198" t="b">
        <f t="shared" si="47"/>
        <v>1</v>
      </c>
      <c r="G3047">
        <v>240</v>
      </c>
      <c r="H3047" s="119"/>
      <c r="I3047" s="119"/>
      <c r="J3047" s="119"/>
      <c r="K3047" s="119"/>
      <c r="L3047" s="53"/>
      <c r="M3047" s="127"/>
    </row>
    <row r="3048" spans="1:13">
      <c r="A3048" s="118">
        <v>3316</v>
      </c>
      <c r="B3048" s="53" t="s">
        <v>158</v>
      </c>
      <c r="C3048" s="83">
        <v>3274</v>
      </c>
      <c r="D3048" s="124">
        <v>45016</v>
      </c>
      <c r="E3048" s="198">
        <f>VLOOKUP(A3048,'Membership Details'!C:J,8,FALSE)</f>
        <v>42469</v>
      </c>
      <c r="F3048" s="198" t="b">
        <f t="shared" si="47"/>
        <v>1</v>
      </c>
      <c r="G3048">
        <v>240</v>
      </c>
      <c r="H3048" s="119"/>
      <c r="I3048" s="119"/>
      <c r="J3048" s="119"/>
      <c r="K3048" s="119"/>
      <c r="L3048" s="53"/>
      <c r="M3048" s="127"/>
    </row>
    <row r="3049" spans="1:13">
      <c r="A3049" s="118">
        <v>3317</v>
      </c>
      <c r="B3049" s="53" t="s">
        <v>158</v>
      </c>
      <c r="C3049" s="83">
        <v>3275</v>
      </c>
      <c r="D3049" s="124">
        <v>45016</v>
      </c>
      <c r="E3049" s="198">
        <f>VLOOKUP(A3049,'Membership Details'!C:J,8,FALSE)</f>
        <v>42469</v>
      </c>
      <c r="F3049" s="198" t="b">
        <f t="shared" si="47"/>
        <v>1</v>
      </c>
      <c r="G3049">
        <v>240</v>
      </c>
      <c r="H3049" s="119"/>
      <c r="I3049" s="119"/>
      <c r="J3049" s="119"/>
      <c r="K3049" s="119"/>
      <c r="L3049" s="53"/>
      <c r="M3049" s="127"/>
    </row>
    <row r="3050" spans="1:13">
      <c r="A3050" s="118">
        <v>3318</v>
      </c>
      <c r="B3050" s="53" t="s">
        <v>158</v>
      </c>
      <c r="C3050" s="83">
        <v>3276</v>
      </c>
      <c r="D3050" s="124">
        <v>45016</v>
      </c>
      <c r="E3050" s="198">
        <f>VLOOKUP(A3050,'Membership Details'!C:J,8,FALSE)</f>
        <v>42469</v>
      </c>
      <c r="F3050" s="198" t="b">
        <f t="shared" si="47"/>
        <v>1</v>
      </c>
      <c r="G3050">
        <v>240</v>
      </c>
      <c r="H3050" s="119"/>
      <c r="I3050" s="119"/>
      <c r="J3050" s="119"/>
      <c r="K3050" s="119"/>
      <c r="L3050" s="53"/>
      <c r="M3050" s="127"/>
    </row>
    <row r="3051" spans="1:13">
      <c r="A3051" s="118">
        <v>3319</v>
      </c>
      <c r="B3051" s="53" t="s">
        <v>158</v>
      </c>
      <c r="C3051" s="83">
        <v>3277</v>
      </c>
      <c r="D3051" s="124">
        <v>45016</v>
      </c>
      <c r="E3051" s="198">
        <f>VLOOKUP(A3051,'Membership Details'!C:J,8,FALSE)</f>
        <v>42469</v>
      </c>
      <c r="F3051" s="198" t="b">
        <f t="shared" si="47"/>
        <v>1</v>
      </c>
      <c r="G3051">
        <v>120</v>
      </c>
      <c r="H3051" s="119"/>
      <c r="I3051" s="119"/>
      <c r="J3051" s="119"/>
      <c r="K3051" s="119"/>
      <c r="L3051" s="53"/>
      <c r="M3051" s="127"/>
    </row>
    <row r="3052" spans="1:13">
      <c r="A3052" s="118">
        <v>3320</v>
      </c>
      <c r="B3052" s="53" t="s">
        <v>158</v>
      </c>
      <c r="C3052" s="83">
        <v>3278</v>
      </c>
      <c r="D3052" s="124">
        <v>45016</v>
      </c>
      <c r="E3052" s="198">
        <f>VLOOKUP(A3052,'Membership Details'!C:J,8,FALSE)</f>
        <v>42469</v>
      </c>
      <c r="F3052" s="198" t="b">
        <f t="shared" si="47"/>
        <v>1</v>
      </c>
      <c r="G3052">
        <v>180</v>
      </c>
      <c r="H3052" s="119"/>
      <c r="I3052" s="119"/>
      <c r="J3052" s="119"/>
      <c r="K3052" s="119"/>
      <c r="L3052" s="53"/>
      <c r="M3052" s="127"/>
    </row>
    <row r="3053" spans="1:13">
      <c r="A3053" s="118">
        <v>3321</v>
      </c>
      <c r="B3053" s="53" t="s">
        <v>158</v>
      </c>
      <c r="C3053" s="83">
        <v>3279</v>
      </c>
      <c r="D3053" s="124">
        <v>45016</v>
      </c>
      <c r="E3053" s="198">
        <f>VLOOKUP(A3053,'Membership Details'!C:J,8,FALSE)</f>
        <v>42469</v>
      </c>
      <c r="F3053" s="198" t="b">
        <f t="shared" si="47"/>
        <v>1</v>
      </c>
      <c r="G3053">
        <v>120</v>
      </c>
      <c r="H3053" s="119"/>
      <c r="I3053" s="119"/>
      <c r="J3053" s="119"/>
      <c r="K3053" s="119"/>
      <c r="L3053" s="53"/>
      <c r="M3053" s="127"/>
    </row>
    <row r="3054" spans="1:13">
      <c r="A3054" s="118">
        <v>3322</v>
      </c>
      <c r="B3054" s="53" t="s">
        <v>158</v>
      </c>
      <c r="C3054" s="83">
        <v>3280</v>
      </c>
      <c r="D3054" s="124">
        <v>45016</v>
      </c>
      <c r="E3054" s="198">
        <f>VLOOKUP(A3054,'Membership Details'!C:J,8,FALSE)</f>
        <v>42469</v>
      </c>
      <c r="F3054" s="198" t="b">
        <f t="shared" si="47"/>
        <v>1</v>
      </c>
      <c r="G3054">
        <v>240</v>
      </c>
      <c r="H3054" s="119"/>
      <c r="I3054" s="119"/>
      <c r="J3054" s="119"/>
      <c r="K3054" s="119"/>
      <c r="L3054" s="53"/>
      <c r="M3054" s="127"/>
    </row>
    <row r="3055" spans="1:13">
      <c r="A3055" s="118">
        <v>3323</v>
      </c>
      <c r="B3055" s="53" t="s">
        <v>158</v>
      </c>
      <c r="C3055" s="83">
        <v>3281</v>
      </c>
      <c r="D3055" s="124">
        <v>45016</v>
      </c>
      <c r="E3055" s="198">
        <f>VLOOKUP(A3055,'Membership Details'!C:J,8,FALSE)</f>
        <v>42469</v>
      </c>
      <c r="F3055" s="198" t="b">
        <f t="shared" si="47"/>
        <v>1</v>
      </c>
      <c r="G3055">
        <v>240</v>
      </c>
      <c r="H3055" s="119"/>
      <c r="I3055" s="119"/>
      <c r="J3055" s="119"/>
      <c r="K3055" s="119"/>
      <c r="L3055" s="53"/>
      <c r="M3055" s="127"/>
    </row>
    <row r="3056" spans="1:13">
      <c r="A3056" s="118">
        <v>3324</v>
      </c>
      <c r="B3056" s="53" t="s">
        <v>158</v>
      </c>
      <c r="C3056" s="83">
        <v>3282</v>
      </c>
      <c r="D3056" s="124">
        <v>45016</v>
      </c>
      <c r="E3056" s="198">
        <f>VLOOKUP(A3056,'Membership Details'!C:J,8,FALSE)</f>
        <v>42469</v>
      </c>
      <c r="F3056" s="198" t="b">
        <f t="shared" si="47"/>
        <v>1</v>
      </c>
      <c r="G3056">
        <v>240</v>
      </c>
      <c r="H3056" s="119"/>
      <c r="I3056" s="119"/>
      <c r="J3056" s="119"/>
      <c r="K3056" s="119"/>
      <c r="L3056" s="53"/>
      <c r="M3056" s="127"/>
    </row>
    <row r="3057" spans="1:13">
      <c r="A3057" s="118">
        <v>3325</v>
      </c>
      <c r="B3057" s="53" t="s">
        <v>158</v>
      </c>
      <c r="C3057" s="83">
        <v>3283</v>
      </c>
      <c r="D3057" s="124">
        <v>45016</v>
      </c>
      <c r="E3057" s="198">
        <f>VLOOKUP(A3057,'Membership Details'!C:J,8,FALSE)</f>
        <v>42469</v>
      </c>
      <c r="F3057" s="198" t="b">
        <f t="shared" si="47"/>
        <v>1</v>
      </c>
      <c r="G3057">
        <v>240</v>
      </c>
      <c r="H3057" s="119"/>
      <c r="I3057" s="119"/>
      <c r="J3057" s="119"/>
      <c r="K3057" s="119"/>
      <c r="L3057" s="53"/>
      <c r="M3057" s="127"/>
    </row>
    <row r="3058" spans="1:13">
      <c r="A3058" s="118">
        <v>3328</v>
      </c>
      <c r="B3058" s="53" t="s">
        <v>158</v>
      </c>
      <c r="C3058" s="83">
        <v>3284</v>
      </c>
      <c r="D3058" s="124">
        <v>45016</v>
      </c>
      <c r="E3058" s="198">
        <f>VLOOKUP(A3058,'Membership Details'!C:J,8,FALSE)</f>
        <v>42469</v>
      </c>
      <c r="F3058" s="198" t="b">
        <f t="shared" si="47"/>
        <v>1</v>
      </c>
      <c r="G3058">
        <v>120</v>
      </c>
      <c r="H3058" s="119"/>
      <c r="I3058" s="119"/>
      <c r="J3058" s="119"/>
      <c r="K3058" s="119"/>
      <c r="L3058" s="53"/>
      <c r="M3058" s="127"/>
    </row>
    <row r="3059" spans="1:13">
      <c r="A3059" s="118">
        <v>3329</v>
      </c>
      <c r="B3059" s="53" t="s">
        <v>158</v>
      </c>
      <c r="C3059" s="83">
        <v>3285</v>
      </c>
      <c r="D3059" s="124">
        <v>45016</v>
      </c>
      <c r="E3059" s="198">
        <f>VLOOKUP(A3059,'Membership Details'!C:J,8,FALSE)</f>
        <v>42469</v>
      </c>
      <c r="F3059" s="198" t="b">
        <f t="shared" si="47"/>
        <v>1</v>
      </c>
      <c r="G3059">
        <v>240</v>
      </c>
      <c r="H3059" s="119"/>
      <c r="I3059" s="119"/>
      <c r="J3059" s="119"/>
      <c r="K3059" s="119"/>
      <c r="L3059" s="53"/>
      <c r="M3059" s="127"/>
    </row>
    <row r="3060" spans="1:13">
      <c r="A3060" s="118">
        <v>3330</v>
      </c>
      <c r="B3060" s="53" t="s">
        <v>158</v>
      </c>
      <c r="C3060" s="83">
        <v>3286</v>
      </c>
      <c r="D3060" s="124">
        <v>45016</v>
      </c>
      <c r="E3060" s="198">
        <f>VLOOKUP(A3060,'Membership Details'!C:J,8,FALSE)</f>
        <v>42469</v>
      </c>
      <c r="F3060" s="198" t="b">
        <f t="shared" si="47"/>
        <v>1</v>
      </c>
      <c r="G3060">
        <v>240</v>
      </c>
      <c r="H3060" s="119"/>
      <c r="I3060" s="119"/>
      <c r="J3060" s="119"/>
      <c r="K3060" s="119"/>
      <c r="L3060" s="53"/>
      <c r="M3060" s="127"/>
    </row>
    <row r="3061" spans="1:13">
      <c r="A3061" s="118">
        <v>3331</v>
      </c>
      <c r="B3061" s="53" t="s">
        <v>158</v>
      </c>
      <c r="C3061" s="83">
        <v>3287</v>
      </c>
      <c r="D3061" s="124">
        <v>45016</v>
      </c>
      <c r="E3061" s="198">
        <f>VLOOKUP(A3061,'Membership Details'!C:J,8,FALSE)</f>
        <v>42469</v>
      </c>
      <c r="F3061" s="198" t="b">
        <f t="shared" si="47"/>
        <v>1</v>
      </c>
      <c r="G3061">
        <v>240</v>
      </c>
      <c r="H3061" s="119"/>
      <c r="I3061" s="119"/>
      <c r="J3061" s="119"/>
      <c r="K3061" s="119"/>
      <c r="L3061" s="53"/>
      <c r="M3061" s="127"/>
    </row>
    <row r="3062" spans="1:13">
      <c r="A3062" s="118">
        <v>3334</v>
      </c>
      <c r="B3062" s="53" t="s">
        <v>158</v>
      </c>
      <c r="C3062" s="83">
        <v>3288</v>
      </c>
      <c r="D3062" s="124">
        <v>45016</v>
      </c>
      <c r="E3062" s="198">
        <f>VLOOKUP(A3062,'Membership Details'!C:J,8,FALSE)</f>
        <v>42469</v>
      </c>
      <c r="F3062" s="198" t="b">
        <f t="shared" si="47"/>
        <v>1</v>
      </c>
      <c r="G3062">
        <v>240</v>
      </c>
      <c r="H3062" s="119"/>
      <c r="I3062" s="119"/>
      <c r="J3062" s="119"/>
      <c r="K3062" s="119"/>
      <c r="L3062" s="53"/>
      <c r="M3062" s="127"/>
    </row>
    <row r="3063" spans="1:13">
      <c r="A3063" s="118">
        <v>3333</v>
      </c>
      <c r="B3063" s="53" t="s">
        <v>158</v>
      </c>
      <c r="C3063" s="83">
        <v>3289</v>
      </c>
      <c r="D3063" s="124">
        <v>45016</v>
      </c>
      <c r="E3063" s="198">
        <f>VLOOKUP(A3063,'Membership Details'!C:J,8,FALSE)</f>
        <v>42469</v>
      </c>
      <c r="F3063" s="198" t="b">
        <f t="shared" si="47"/>
        <v>1</v>
      </c>
      <c r="G3063">
        <v>180</v>
      </c>
      <c r="H3063" s="119"/>
      <c r="I3063" s="119"/>
      <c r="J3063" s="119"/>
      <c r="K3063" s="119"/>
      <c r="L3063" s="53"/>
      <c r="M3063" s="127"/>
    </row>
    <row r="3064" spans="1:13">
      <c r="A3064" s="118">
        <v>3336</v>
      </c>
      <c r="B3064" s="53" t="s">
        <v>158</v>
      </c>
      <c r="C3064" s="83">
        <v>3290</v>
      </c>
      <c r="D3064" s="124">
        <v>45016</v>
      </c>
      <c r="E3064" s="198">
        <f>VLOOKUP(A3064,'Membership Details'!C:J,8,FALSE)</f>
        <v>42469</v>
      </c>
      <c r="F3064" s="198" t="b">
        <f t="shared" si="47"/>
        <v>1</v>
      </c>
      <c r="G3064">
        <v>240</v>
      </c>
      <c r="H3064" s="119"/>
      <c r="I3064" s="119"/>
      <c r="J3064" s="119"/>
      <c r="K3064" s="119"/>
      <c r="L3064" s="53"/>
      <c r="M3064" s="127"/>
    </row>
    <row r="3065" spans="1:13">
      <c r="A3065" s="118">
        <v>3338</v>
      </c>
      <c r="B3065" s="53" t="s">
        <v>158</v>
      </c>
      <c r="C3065" s="83">
        <v>3291</v>
      </c>
      <c r="D3065" s="124">
        <v>45016</v>
      </c>
      <c r="E3065" s="198">
        <f>VLOOKUP(A3065,'Membership Details'!C:J,8,FALSE)</f>
        <v>42469</v>
      </c>
      <c r="F3065" s="198" t="b">
        <f t="shared" si="47"/>
        <v>1</v>
      </c>
      <c r="G3065">
        <v>240</v>
      </c>
      <c r="H3065" s="119"/>
      <c r="I3065" s="119"/>
      <c r="J3065" s="119"/>
      <c r="K3065" s="119"/>
      <c r="L3065" s="53"/>
      <c r="M3065" s="127"/>
    </row>
    <row r="3066" spans="1:13">
      <c r="A3066" s="118">
        <v>3339</v>
      </c>
      <c r="B3066" s="53" t="s">
        <v>158</v>
      </c>
      <c r="C3066" s="83">
        <v>3292</v>
      </c>
      <c r="D3066" s="124">
        <v>45016</v>
      </c>
      <c r="E3066" s="198">
        <f>VLOOKUP(A3066,'Membership Details'!C:J,8,FALSE)</f>
        <v>42469</v>
      </c>
      <c r="F3066" s="198" t="b">
        <f t="shared" si="47"/>
        <v>1</v>
      </c>
      <c r="G3066">
        <v>120</v>
      </c>
      <c r="H3066" s="119"/>
      <c r="I3066" s="119"/>
      <c r="J3066" s="119"/>
      <c r="K3066" s="119"/>
      <c r="L3066" s="53"/>
      <c r="M3066" s="127"/>
    </row>
    <row r="3067" spans="1:13">
      <c r="A3067" s="118">
        <v>3340</v>
      </c>
      <c r="B3067" s="53" t="s">
        <v>158</v>
      </c>
      <c r="C3067" s="83">
        <v>3293</v>
      </c>
      <c r="D3067" s="124">
        <v>45016</v>
      </c>
      <c r="E3067" s="198">
        <f>VLOOKUP(A3067,'Membership Details'!C:J,8,FALSE)</f>
        <v>42469</v>
      </c>
      <c r="F3067" s="198" t="b">
        <f t="shared" si="47"/>
        <v>1</v>
      </c>
      <c r="G3067">
        <v>120</v>
      </c>
      <c r="H3067" s="119"/>
      <c r="I3067" s="119"/>
      <c r="J3067" s="119"/>
      <c r="K3067" s="119"/>
      <c r="L3067" s="53"/>
      <c r="M3067" s="127"/>
    </row>
    <row r="3068" spans="1:13">
      <c r="A3068" s="118">
        <v>3341</v>
      </c>
      <c r="B3068" s="53" t="s">
        <v>158</v>
      </c>
      <c r="C3068" s="83">
        <v>3294</v>
      </c>
      <c r="D3068" s="124">
        <v>45016</v>
      </c>
      <c r="E3068" s="198">
        <f>VLOOKUP(A3068,'Membership Details'!C:J,8,FALSE)</f>
        <v>42469</v>
      </c>
      <c r="F3068" s="198" t="b">
        <f t="shared" si="47"/>
        <v>1</v>
      </c>
      <c r="G3068">
        <v>240</v>
      </c>
      <c r="H3068" s="119"/>
      <c r="I3068" s="119"/>
      <c r="J3068" s="119"/>
      <c r="K3068" s="119"/>
      <c r="L3068" s="53"/>
      <c r="M3068" s="127"/>
    </row>
    <row r="3069" spans="1:13">
      <c r="A3069" s="118">
        <v>3342</v>
      </c>
      <c r="B3069" s="53" t="s">
        <v>158</v>
      </c>
      <c r="C3069" s="83">
        <v>3295</v>
      </c>
      <c r="D3069" s="124">
        <v>45016</v>
      </c>
      <c r="E3069" s="198">
        <f>VLOOKUP(A3069,'Membership Details'!C:J,8,FALSE)</f>
        <v>42469</v>
      </c>
      <c r="F3069" s="198" t="b">
        <f t="shared" si="47"/>
        <v>1</v>
      </c>
      <c r="G3069">
        <v>240</v>
      </c>
      <c r="H3069" s="119"/>
      <c r="I3069" s="119"/>
      <c r="J3069" s="119"/>
      <c r="K3069" s="119"/>
      <c r="L3069" s="53"/>
      <c r="M3069" s="127"/>
    </row>
    <row r="3070" spans="1:13">
      <c r="A3070" s="118">
        <v>3343</v>
      </c>
      <c r="B3070" s="53" t="s">
        <v>158</v>
      </c>
      <c r="C3070" s="83">
        <v>3296</v>
      </c>
      <c r="D3070" s="124">
        <v>45016</v>
      </c>
      <c r="E3070" s="198">
        <f>VLOOKUP(A3070,'Membership Details'!C:J,8,FALSE)</f>
        <v>42469</v>
      </c>
      <c r="F3070" s="198" t="b">
        <f t="shared" si="47"/>
        <v>1</v>
      </c>
      <c r="G3070">
        <v>180</v>
      </c>
      <c r="H3070" s="119"/>
      <c r="I3070" s="119"/>
      <c r="J3070" s="119"/>
      <c r="K3070" s="119"/>
      <c r="L3070" s="53"/>
      <c r="M3070" s="127"/>
    </row>
    <row r="3071" spans="1:13">
      <c r="A3071" s="118">
        <v>3345</v>
      </c>
      <c r="B3071" s="53" t="s">
        <v>158</v>
      </c>
      <c r="C3071" s="83">
        <v>3297</v>
      </c>
      <c r="D3071" s="124">
        <v>45016</v>
      </c>
      <c r="E3071" s="198">
        <f>VLOOKUP(A3071,'Membership Details'!C:J,8,FALSE)</f>
        <v>42469</v>
      </c>
      <c r="F3071" s="198" t="b">
        <f t="shared" si="47"/>
        <v>1</v>
      </c>
      <c r="G3071">
        <v>240</v>
      </c>
      <c r="H3071" s="119"/>
      <c r="I3071" s="119"/>
      <c r="J3071" s="119"/>
      <c r="K3071" s="119"/>
      <c r="L3071" s="53"/>
      <c r="M3071" s="127"/>
    </row>
    <row r="3072" spans="1:13">
      <c r="A3072" s="118">
        <v>3346</v>
      </c>
      <c r="B3072" s="53" t="s">
        <v>158</v>
      </c>
      <c r="C3072" s="83">
        <v>3298</v>
      </c>
      <c r="D3072" s="124">
        <v>45016</v>
      </c>
      <c r="E3072" s="198">
        <f>VLOOKUP(A3072,'Membership Details'!C:J,8,FALSE)</f>
        <v>42469</v>
      </c>
      <c r="F3072" s="198" t="b">
        <f t="shared" si="47"/>
        <v>1</v>
      </c>
      <c r="G3072">
        <v>207</v>
      </c>
      <c r="H3072" s="119"/>
      <c r="I3072" s="119"/>
      <c r="J3072" s="119"/>
      <c r="K3072" s="119"/>
      <c r="L3072" s="53"/>
      <c r="M3072" s="127"/>
    </row>
    <row r="3073" spans="1:13">
      <c r="A3073" s="118">
        <v>3347</v>
      </c>
      <c r="B3073" s="53" t="s">
        <v>158</v>
      </c>
      <c r="C3073" s="83">
        <v>3299</v>
      </c>
      <c r="D3073" s="124">
        <v>45016</v>
      </c>
      <c r="E3073" s="198">
        <f>VLOOKUP(A3073,'Membership Details'!C:J,8,FALSE)</f>
        <v>42469</v>
      </c>
      <c r="F3073" s="198" t="b">
        <f t="shared" si="47"/>
        <v>1</v>
      </c>
      <c r="G3073">
        <v>207</v>
      </c>
      <c r="H3073" s="119"/>
      <c r="I3073" s="119"/>
      <c r="J3073" s="119"/>
      <c r="K3073" s="119"/>
      <c r="L3073" s="53"/>
      <c r="M3073" s="127"/>
    </row>
    <row r="3074" spans="1:13">
      <c r="A3074" s="118">
        <v>3348</v>
      </c>
      <c r="B3074" s="53" t="s">
        <v>158</v>
      </c>
      <c r="C3074" s="83">
        <v>3300</v>
      </c>
      <c r="D3074" s="124">
        <v>45016</v>
      </c>
      <c r="E3074" s="198">
        <f>VLOOKUP(A3074,'Membership Details'!C:J,8,FALSE)</f>
        <v>42469</v>
      </c>
      <c r="F3074" s="198" t="b">
        <f t="shared" si="47"/>
        <v>1</v>
      </c>
      <c r="G3074">
        <v>207</v>
      </c>
      <c r="H3074" s="119"/>
      <c r="I3074" s="119"/>
      <c r="J3074" s="119"/>
      <c r="K3074" s="119"/>
      <c r="L3074" s="53"/>
      <c r="M3074" s="127"/>
    </row>
    <row r="3075" spans="1:13">
      <c r="A3075" s="118">
        <v>3349</v>
      </c>
      <c r="B3075" s="53" t="s">
        <v>158</v>
      </c>
      <c r="C3075" s="83">
        <v>3301</v>
      </c>
      <c r="D3075" s="124">
        <v>45016</v>
      </c>
      <c r="E3075" s="198">
        <f>VLOOKUP(A3075,'Membership Details'!C:J,8,FALSE)</f>
        <v>42469</v>
      </c>
      <c r="F3075" s="198" t="b">
        <f t="shared" ref="F3075:F3138" si="48">D3075&gt;=E3075</f>
        <v>1</v>
      </c>
      <c r="G3075">
        <v>240</v>
      </c>
      <c r="H3075" s="119"/>
      <c r="I3075" s="119"/>
      <c r="J3075" s="119"/>
      <c r="K3075" s="119"/>
      <c r="L3075" s="53"/>
      <c r="M3075" s="127"/>
    </row>
    <row r="3076" spans="1:13">
      <c r="A3076" s="118">
        <v>3350</v>
      </c>
      <c r="B3076" s="53" t="s">
        <v>158</v>
      </c>
      <c r="C3076" s="83">
        <v>3302</v>
      </c>
      <c r="D3076" s="124">
        <v>45016</v>
      </c>
      <c r="E3076" s="198">
        <f>VLOOKUP(A3076,'Membership Details'!C:J,8,FALSE)</f>
        <v>42469</v>
      </c>
      <c r="F3076" s="198" t="b">
        <f t="shared" si="48"/>
        <v>1</v>
      </c>
      <c r="G3076">
        <v>240</v>
      </c>
      <c r="H3076" s="119"/>
      <c r="I3076" s="119"/>
      <c r="J3076" s="119"/>
      <c r="K3076" s="119"/>
      <c r="L3076" s="53"/>
      <c r="M3076" s="127"/>
    </row>
    <row r="3077" spans="1:13">
      <c r="A3077" s="118">
        <v>3351</v>
      </c>
      <c r="B3077" s="53" t="s">
        <v>158</v>
      </c>
      <c r="C3077" s="83">
        <v>3303</v>
      </c>
      <c r="D3077" s="124">
        <v>45016</v>
      </c>
      <c r="E3077" s="198">
        <f>VLOOKUP(A3077,'Membership Details'!C:J,8,FALSE)</f>
        <v>42469</v>
      </c>
      <c r="F3077" s="198" t="b">
        <f t="shared" si="48"/>
        <v>1</v>
      </c>
      <c r="G3077">
        <v>240</v>
      </c>
      <c r="H3077" s="119"/>
      <c r="I3077" s="119"/>
      <c r="J3077" s="119"/>
      <c r="K3077" s="119"/>
      <c r="L3077" s="53"/>
      <c r="M3077" s="127"/>
    </row>
    <row r="3078" spans="1:13">
      <c r="A3078" s="118">
        <v>3352</v>
      </c>
      <c r="B3078" s="53" t="s">
        <v>158</v>
      </c>
      <c r="C3078" s="83">
        <v>3304</v>
      </c>
      <c r="D3078" s="124">
        <v>45016</v>
      </c>
      <c r="E3078" s="198">
        <f>VLOOKUP(A3078,'Membership Details'!C:J,8,FALSE)</f>
        <v>42469</v>
      </c>
      <c r="F3078" s="198" t="b">
        <f t="shared" si="48"/>
        <v>1</v>
      </c>
      <c r="G3078">
        <v>240</v>
      </c>
      <c r="H3078" s="119"/>
      <c r="I3078" s="119"/>
      <c r="J3078" s="119"/>
      <c r="K3078" s="119"/>
      <c r="L3078" s="53"/>
      <c r="M3078" s="127"/>
    </row>
    <row r="3079" spans="1:13">
      <c r="A3079" s="118">
        <v>3353</v>
      </c>
      <c r="B3079" s="53" t="s">
        <v>158</v>
      </c>
      <c r="C3079" s="83">
        <v>3305</v>
      </c>
      <c r="D3079" s="124">
        <v>45016</v>
      </c>
      <c r="E3079" s="198">
        <f>VLOOKUP(A3079,'Membership Details'!C:J,8,FALSE)</f>
        <v>42469</v>
      </c>
      <c r="F3079" s="198" t="b">
        <f t="shared" si="48"/>
        <v>1</v>
      </c>
      <c r="G3079">
        <v>60</v>
      </c>
      <c r="H3079" s="119"/>
      <c r="I3079" s="119"/>
      <c r="J3079" s="119"/>
      <c r="K3079" s="119"/>
      <c r="L3079" s="53"/>
      <c r="M3079" s="127"/>
    </row>
    <row r="3080" spans="1:13">
      <c r="A3080" s="118">
        <v>3355</v>
      </c>
      <c r="B3080" s="53" t="s">
        <v>158</v>
      </c>
      <c r="C3080" s="83">
        <v>3306</v>
      </c>
      <c r="D3080" s="124">
        <v>45016</v>
      </c>
      <c r="E3080" s="198">
        <f>VLOOKUP(A3080,'Membership Details'!C:J,8,FALSE)</f>
        <v>44881</v>
      </c>
      <c r="F3080" s="198" t="b">
        <f t="shared" si="48"/>
        <v>1</v>
      </c>
      <c r="G3080">
        <v>60</v>
      </c>
      <c r="H3080" s="119"/>
      <c r="I3080" s="119"/>
      <c r="J3080" s="119"/>
      <c r="K3080" s="119"/>
      <c r="L3080" s="53"/>
      <c r="M3080" s="127"/>
    </row>
    <row r="3081" spans="1:13">
      <c r="A3081" s="118">
        <v>3356</v>
      </c>
      <c r="B3081" s="53" t="s">
        <v>158</v>
      </c>
      <c r="C3081" s="83">
        <v>3307</v>
      </c>
      <c r="D3081" s="124">
        <v>45016</v>
      </c>
      <c r="E3081" s="198">
        <f>VLOOKUP(A3081,'Membership Details'!C:J,8,FALSE)</f>
        <v>42469</v>
      </c>
      <c r="F3081" s="198" t="b">
        <f t="shared" si="48"/>
        <v>1</v>
      </c>
      <c r="G3081">
        <v>240</v>
      </c>
      <c r="H3081" s="119"/>
      <c r="I3081" s="119"/>
      <c r="J3081" s="119"/>
      <c r="K3081" s="119"/>
      <c r="L3081" s="53"/>
      <c r="M3081" s="127"/>
    </row>
    <row r="3082" spans="1:13">
      <c r="A3082" s="118">
        <v>3357</v>
      </c>
      <c r="B3082" s="53" t="s">
        <v>158</v>
      </c>
      <c r="C3082" s="83">
        <v>3308</v>
      </c>
      <c r="D3082" s="124">
        <v>45016</v>
      </c>
      <c r="E3082" s="198">
        <f>VLOOKUP(A3082,'Membership Details'!C:J,8,FALSE)</f>
        <v>42469</v>
      </c>
      <c r="F3082" s="198" t="b">
        <f t="shared" si="48"/>
        <v>1</v>
      </c>
      <c r="G3082">
        <v>240</v>
      </c>
      <c r="H3082" s="119"/>
      <c r="I3082" s="119"/>
      <c r="J3082" s="119"/>
      <c r="K3082" s="119"/>
      <c r="L3082" s="53"/>
      <c r="M3082" s="127"/>
    </row>
    <row r="3083" spans="1:13">
      <c r="A3083" s="118">
        <v>3358</v>
      </c>
      <c r="B3083" s="53" t="s">
        <v>158</v>
      </c>
      <c r="C3083" s="83">
        <v>3309</v>
      </c>
      <c r="D3083" s="124">
        <v>45016</v>
      </c>
      <c r="E3083" s="198">
        <f>VLOOKUP(A3083,'Membership Details'!C:J,8,FALSE)</f>
        <v>42469</v>
      </c>
      <c r="F3083" s="198" t="b">
        <f t="shared" si="48"/>
        <v>1</v>
      </c>
      <c r="G3083">
        <v>240</v>
      </c>
      <c r="H3083" s="119"/>
      <c r="I3083" s="119"/>
      <c r="J3083" s="119"/>
      <c r="K3083" s="119"/>
      <c r="L3083" s="53"/>
      <c r="M3083" s="127"/>
    </row>
    <row r="3084" spans="1:13">
      <c r="A3084" s="118">
        <v>3359</v>
      </c>
      <c r="B3084" s="53" t="s">
        <v>158</v>
      </c>
      <c r="C3084" s="83">
        <v>3310</v>
      </c>
      <c r="D3084" s="124">
        <v>45016</v>
      </c>
      <c r="E3084" s="198">
        <f>VLOOKUP(A3084,'Membership Details'!C:J,8,FALSE)</f>
        <v>42469</v>
      </c>
      <c r="F3084" s="198" t="b">
        <f t="shared" si="48"/>
        <v>1</v>
      </c>
      <c r="G3084">
        <v>240</v>
      </c>
      <c r="H3084" s="119"/>
      <c r="I3084" s="119"/>
      <c r="J3084" s="119"/>
      <c r="K3084" s="119"/>
      <c r="L3084" s="53"/>
      <c r="M3084" s="127"/>
    </row>
    <row r="3085" spans="1:13">
      <c r="A3085" s="118">
        <v>3360</v>
      </c>
      <c r="B3085" s="53" t="s">
        <v>158</v>
      </c>
      <c r="C3085" s="83">
        <v>3311</v>
      </c>
      <c r="D3085" s="124">
        <v>45016</v>
      </c>
      <c r="E3085" s="198">
        <f>VLOOKUP(A3085,'Membership Details'!C:J,8,FALSE)</f>
        <v>42469</v>
      </c>
      <c r="F3085" s="198" t="b">
        <f t="shared" si="48"/>
        <v>1</v>
      </c>
      <c r="G3085">
        <v>240</v>
      </c>
      <c r="H3085" s="119"/>
      <c r="I3085" s="119"/>
      <c r="J3085" s="119"/>
      <c r="K3085" s="119"/>
      <c r="L3085" s="53"/>
      <c r="M3085" s="127"/>
    </row>
    <row r="3086" spans="1:13">
      <c r="A3086" s="118">
        <v>3361</v>
      </c>
      <c r="B3086" s="53" t="s">
        <v>158</v>
      </c>
      <c r="C3086" s="83">
        <v>3312</v>
      </c>
      <c r="D3086" s="124">
        <v>45016</v>
      </c>
      <c r="E3086" s="198">
        <f>VLOOKUP(A3086,'Membership Details'!C:J,8,FALSE)</f>
        <v>42469</v>
      </c>
      <c r="F3086" s="198" t="b">
        <f t="shared" si="48"/>
        <v>1</v>
      </c>
      <c r="G3086">
        <v>180</v>
      </c>
      <c r="H3086" s="119"/>
      <c r="I3086" s="119"/>
      <c r="J3086" s="119"/>
      <c r="K3086" s="119"/>
      <c r="L3086" s="53"/>
      <c r="M3086" s="127"/>
    </row>
    <row r="3087" spans="1:13">
      <c r="A3087" s="118">
        <v>3362</v>
      </c>
      <c r="B3087" s="53" t="s">
        <v>158</v>
      </c>
      <c r="C3087" s="83">
        <v>3313</v>
      </c>
      <c r="D3087" s="124">
        <v>45016</v>
      </c>
      <c r="E3087" s="198">
        <f>VLOOKUP(A3087,'Membership Details'!C:J,8,FALSE)</f>
        <v>42469</v>
      </c>
      <c r="F3087" s="198" t="b">
        <f t="shared" si="48"/>
        <v>1</v>
      </c>
      <c r="G3087">
        <v>180</v>
      </c>
      <c r="H3087" s="119"/>
      <c r="I3087" s="119"/>
      <c r="J3087" s="119"/>
      <c r="K3087" s="119"/>
      <c r="L3087" s="53"/>
      <c r="M3087" s="127"/>
    </row>
    <row r="3088" spans="1:13">
      <c r="A3088" s="118">
        <v>3363</v>
      </c>
      <c r="B3088" s="53" t="s">
        <v>158</v>
      </c>
      <c r="C3088" s="83">
        <v>3314</v>
      </c>
      <c r="D3088" s="124">
        <v>45016</v>
      </c>
      <c r="E3088" s="198">
        <f>VLOOKUP(A3088,'Membership Details'!C:J,8,FALSE)</f>
        <v>42469</v>
      </c>
      <c r="F3088" s="198" t="b">
        <f t="shared" si="48"/>
        <v>1</v>
      </c>
      <c r="G3088">
        <v>180</v>
      </c>
      <c r="H3088" s="119"/>
      <c r="I3088" s="119"/>
      <c r="J3088" s="119"/>
      <c r="K3088" s="119"/>
      <c r="L3088" s="53"/>
      <c r="M3088" s="127"/>
    </row>
    <row r="3089" spans="1:13">
      <c r="A3089" s="118">
        <v>3371</v>
      </c>
      <c r="B3089" s="53" t="s">
        <v>158</v>
      </c>
      <c r="C3089" s="83">
        <v>3315</v>
      </c>
      <c r="D3089" s="124">
        <v>45016</v>
      </c>
      <c r="E3089" s="198">
        <f>VLOOKUP(A3089,'Membership Details'!C:J,8,FALSE)</f>
        <v>42469</v>
      </c>
      <c r="F3089" s="198" t="b">
        <f t="shared" si="48"/>
        <v>1</v>
      </c>
      <c r="G3089">
        <v>240</v>
      </c>
      <c r="H3089" s="119"/>
      <c r="I3089" s="119"/>
      <c r="J3089" s="119"/>
      <c r="K3089" s="119"/>
      <c r="L3089" s="53"/>
      <c r="M3089" s="127"/>
    </row>
    <row r="3090" spans="1:13">
      <c r="A3090" s="118">
        <v>3372</v>
      </c>
      <c r="B3090" s="53" t="s">
        <v>158</v>
      </c>
      <c r="C3090" s="83">
        <v>3316</v>
      </c>
      <c r="D3090" s="124">
        <v>45016</v>
      </c>
      <c r="E3090" s="198">
        <f>VLOOKUP(A3090,'Membership Details'!C:J,8,FALSE)</f>
        <v>42469</v>
      </c>
      <c r="F3090" s="198" t="b">
        <f t="shared" si="48"/>
        <v>1</v>
      </c>
      <c r="G3090">
        <v>240</v>
      </c>
      <c r="H3090" s="119"/>
      <c r="I3090" s="119"/>
      <c r="J3090" s="119"/>
      <c r="K3090" s="119"/>
      <c r="L3090" s="53"/>
      <c r="M3090" s="127"/>
    </row>
    <row r="3091" spans="1:13">
      <c r="A3091" s="118">
        <v>3380</v>
      </c>
      <c r="B3091" s="53" t="s">
        <v>158</v>
      </c>
      <c r="C3091" s="83">
        <v>3317</v>
      </c>
      <c r="D3091" s="124">
        <v>45016</v>
      </c>
      <c r="E3091" s="198">
        <f>VLOOKUP(A3091,'Membership Details'!C:J,8,FALSE)</f>
        <v>42573</v>
      </c>
      <c r="F3091" s="198" t="b">
        <f t="shared" si="48"/>
        <v>1</v>
      </c>
      <c r="G3091">
        <v>240</v>
      </c>
      <c r="H3091" s="119"/>
      <c r="I3091" s="119"/>
      <c r="J3091" s="119"/>
      <c r="K3091" s="119"/>
      <c r="L3091" s="53"/>
      <c r="M3091" s="127"/>
    </row>
    <row r="3092" spans="1:13">
      <c r="A3092" s="118">
        <v>3381</v>
      </c>
      <c r="B3092" s="53" t="s">
        <v>158</v>
      </c>
      <c r="C3092" s="83">
        <v>3318</v>
      </c>
      <c r="D3092" s="124">
        <v>45016</v>
      </c>
      <c r="E3092" s="198">
        <f>VLOOKUP(A3092,'Membership Details'!C:J,8,FALSE)</f>
        <v>42573</v>
      </c>
      <c r="F3092" s="198" t="b">
        <f t="shared" si="48"/>
        <v>1</v>
      </c>
      <c r="G3092">
        <v>240</v>
      </c>
      <c r="H3092" s="119"/>
      <c r="I3092" s="119"/>
      <c r="J3092" s="119"/>
      <c r="K3092" s="119"/>
      <c r="L3092" s="53"/>
      <c r="M3092" s="127"/>
    </row>
    <row r="3093" spans="1:13">
      <c r="A3093" s="118">
        <v>3382</v>
      </c>
      <c r="B3093" s="53" t="s">
        <v>158</v>
      </c>
      <c r="C3093" s="83">
        <v>3319</v>
      </c>
      <c r="D3093" s="124">
        <v>45016</v>
      </c>
      <c r="E3093" s="198">
        <f>VLOOKUP(A3093,'Membership Details'!C:J,8,FALSE)</f>
        <v>42784</v>
      </c>
      <c r="F3093" s="198" t="b">
        <f t="shared" si="48"/>
        <v>1</v>
      </c>
      <c r="G3093">
        <v>240</v>
      </c>
      <c r="H3093" s="119"/>
      <c r="I3093" s="119"/>
      <c r="J3093" s="119"/>
      <c r="K3093" s="119"/>
      <c r="L3093" s="53"/>
      <c r="M3093" s="127"/>
    </row>
    <row r="3094" spans="1:13">
      <c r="A3094" s="118">
        <v>3383</v>
      </c>
      <c r="B3094" s="53" t="s">
        <v>158</v>
      </c>
      <c r="C3094" s="83">
        <v>3320</v>
      </c>
      <c r="D3094" s="124">
        <v>45016</v>
      </c>
      <c r="E3094" s="198">
        <f>VLOOKUP(A3094,'Membership Details'!C:J,8,FALSE)</f>
        <v>42784</v>
      </c>
      <c r="F3094" s="198" t="b">
        <f t="shared" si="48"/>
        <v>1</v>
      </c>
      <c r="G3094">
        <v>240</v>
      </c>
      <c r="H3094" s="119"/>
      <c r="I3094" s="119"/>
      <c r="J3094" s="119"/>
      <c r="K3094" s="119"/>
      <c r="L3094" s="53"/>
      <c r="M3094" s="127"/>
    </row>
    <row r="3095" spans="1:13">
      <c r="A3095" s="118">
        <v>3384</v>
      </c>
      <c r="B3095" s="53" t="s">
        <v>158</v>
      </c>
      <c r="C3095" s="83">
        <v>3321</v>
      </c>
      <c r="D3095" s="124">
        <v>45016</v>
      </c>
      <c r="E3095" s="198">
        <f>VLOOKUP(A3095,'Membership Details'!C:J,8,FALSE)</f>
        <v>42784</v>
      </c>
      <c r="F3095" s="198" t="b">
        <f t="shared" si="48"/>
        <v>1</v>
      </c>
      <c r="G3095">
        <v>180</v>
      </c>
      <c r="H3095" s="119"/>
      <c r="I3095" s="119"/>
      <c r="J3095" s="119"/>
      <c r="K3095" s="119"/>
      <c r="L3095" s="53"/>
      <c r="M3095" s="127"/>
    </row>
    <row r="3096" spans="1:13">
      <c r="A3096" s="118">
        <v>3385</v>
      </c>
      <c r="B3096" s="53" t="s">
        <v>158</v>
      </c>
      <c r="C3096" s="83">
        <v>3322</v>
      </c>
      <c r="D3096" s="124">
        <v>45016</v>
      </c>
      <c r="E3096" s="198">
        <f>VLOOKUP(A3096,'Membership Details'!C:J,8,FALSE)</f>
        <v>42784</v>
      </c>
      <c r="F3096" s="198" t="b">
        <f t="shared" si="48"/>
        <v>1</v>
      </c>
      <c r="G3096">
        <v>240</v>
      </c>
      <c r="H3096" s="119"/>
      <c r="I3096" s="119"/>
      <c r="J3096" s="119"/>
      <c r="K3096" s="119"/>
      <c r="L3096" s="53"/>
      <c r="M3096" s="127"/>
    </row>
    <row r="3097" spans="1:13">
      <c r="A3097" s="118">
        <v>3386</v>
      </c>
      <c r="B3097" s="53" t="s">
        <v>158</v>
      </c>
      <c r="C3097" s="83">
        <v>3323</v>
      </c>
      <c r="D3097" s="124">
        <v>45016</v>
      </c>
      <c r="E3097" s="198">
        <f>VLOOKUP(A3097,'Membership Details'!C:J,8,FALSE)</f>
        <v>42784</v>
      </c>
      <c r="F3097" s="198" t="b">
        <f t="shared" si="48"/>
        <v>1</v>
      </c>
      <c r="G3097">
        <v>240</v>
      </c>
      <c r="H3097" s="119"/>
      <c r="I3097" s="119"/>
      <c r="J3097" s="119"/>
      <c r="K3097" s="119"/>
      <c r="L3097" s="53"/>
      <c r="M3097" s="127"/>
    </row>
    <row r="3098" spans="1:13">
      <c r="A3098" s="118">
        <v>3387</v>
      </c>
      <c r="B3098" s="53" t="s">
        <v>158</v>
      </c>
      <c r="C3098" s="83">
        <v>3324</v>
      </c>
      <c r="D3098" s="124">
        <v>45016</v>
      </c>
      <c r="E3098" s="198">
        <f>VLOOKUP(A3098,'Membership Details'!C:J,8,FALSE)</f>
        <v>42784</v>
      </c>
      <c r="F3098" s="198" t="b">
        <f t="shared" si="48"/>
        <v>1</v>
      </c>
      <c r="G3098">
        <v>240</v>
      </c>
      <c r="H3098" s="119"/>
      <c r="I3098" s="119"/>
      <c r="J3098" s="119"/>
      <c r="K3098" s="119"/>
      <c r="L3098" s="53"/>
      <c r="M3098" s="127"/>
    </row>
    <row r="3099" spans="1:13">
      <c r="A3099" s="118">
        <v>3388</v>
      </c>
      <c r="B3099" s="53" t="s">
        <v>158</v>
      </c>
      <c r="C3099" s="83">
        <v>3325</v>
      </c>
      <c r="D3099" s="124">
        <v>45016</v>
      </c>
      <c r="E3099" s="198">
        <f>VLOOKUP(A3099,'Membership Details'!C:J,8,FALSE)</f>
        <v>42784</v>
      </c>
      <c r="F3099" s="198" t="b">
        <f t="shared" si="48"/>
        <v>1</v>
      </c>
      <c r="G3099">
        <v>240</v>
      </c>
      <c r="H3099" s="119"/>
      <c r="I3099" s="119"/>
      <c r="J3099" s="119"/>
      <c r="K3099" s="119"/>
      <c r="L3099" s="53"/>
      <c r="M3099" s="127"/>
    </row>
    <row r="3100" spans="1:13">
      <c r="A3100" s="118">
        <v>3389</v>
      </c>
      <c r="B3100" s="53" t="s">
        <v>158</v>
      </c>
      <c r="C3100" s="83">
        <v>3326</v>
      </c>
      <c r="D3100" s="124">
        <v>45016</v>
      </c>
      <c r="E3100" s="198">
        <f>VLOOKUP(A3100,'Membership Details'!C:J,8,FALSE)</f>
        <v>42784</v>
      </c>
      <c r="F3100" s="198" t="b">
        <f t="shared" si="48"/>
        <v>1</v>
      </c>
      <c r="G3100">
        <v>240</v>
      </c>
      <c r="H3100" s="119"/>
      <c r="I3100" s="119"/>
      <c r="J3100" s="119"/>
      <c r="K3100" s="119"/>
      <c r="L3100" s="53"/>
      <c r="M3100" s="127"/>
    </row>
    <row r="3101" spans="1:13">
      <c r="A3101" s="118">
        <v>3390</v>
      </c>
      <c r="B3101" s="53" t="s">
        <v>158</v>
      </c>
      <c r="C3101" s="83">
        <v>3327</v>
      </c>
      <c r="D3101" s="124">
        <v>45016</v>
      </c>
      <c r="E3101" s="198">
        <f>VLOOKUP(A3101,'Membership Details'!C:J,8,FALSE)</f>
        <v>42784</v>
      </c>
      <c r="F3101" s="198" t="b">
        <f t="shared" si="48"/>
        <v>1</v>
      </c>
      <c r="G3101">
        <v>240</v>
      </c>
      <c r="H3101" s="119"/>
      <c r="I3101" s="119"/>
      <c r="J3101" s="119"/>
      <c r="K3101" s="119"/>
      <c r="L3101" s="53"/>
      <c r="M3101" s="127"/>
    </row>
    <row r="3102" spans="1:13">
      <c r="A3102" s="118">
        <v>3394</v>
      </c>
      <c r="B3102" s="53" t="s">
        <v>158</v>
      </c>
      <c r="C3102" s="83">
        <v>3328</v>
      </c>
      <c r="D3102" s="124">
        <v>45016</v>
      </c>
      <c r="E3102" s="198">
        <f>VLOOKUP(A3102,'Membership Details'!C:J,8,FALSE)</f>
        <v>42784</v>
      </c>
      <c r="F3102" s="198" t="b">
        <f t="shared" si="48"/>
        <v>1</v>
      </c>
      <c r="G3102">
        <v>180</v>
      </c>
      <c r="H3102" s="119"/>
      <c r="I3102" s="119"/>
      <c r="J3102" s="119"/>
      <c r="K3102" s="119"/>
      <c r="L3102" s="53"/>
      <c r="M3102" s="127"/>
    </row>
    <row r="3103" spans="1:13">
      <c r="A3103" s="118">
        <v>3391</v>
      </c>
      <c r="B3103" s="53" t="s">
        <v>158</v>
      </c>
      <c r="C3103" s="83">
        <v>3329</v>
      </c>
      <c r="D3103" s="124">
        <v>45016</v>
      </c>
      <c r="E3103" s="198">
        <f>VLOOKUP(A3103,'Membership Details'!C:J,8,FALSE)</f>
        <v>42784</v>
      </c>
      <c r="F3103" s="198" t="b">
        <f t="shared" si="48"/>
        <v>1</v>
      </c>
      <c r="G3103">
        <v>180</v>
      </c>
      <c r="H3103" s="119"/>
      <c r="I3103" s="119"/>
      <c r="J3103" s="119"/>
      <c r="K3103" s="119"/>
      <c r="L3103" s="53"/>
      <c r="M3103" s="127"/>
    </row>
    <row r="3104" spans="1:13">
      <c r="A3104" s="118">
        <v>3392</v>
      </c>
      <c r="B3104" s="53" t="s">
        <v>158</v>
      </c>
      <c r="C3104" s="83">
        <v>3330</v>
      </c>
      <c r="D3104" s="124">
        <v>45016</v>
      </c>
      <c r="E3104" s="198">
        <f>VLOOKUP(A3104,'Membership Details'!C:J,8,FALSE)</f>
        <v>42784</v>
      </c>
      <c r="F3104" s="198" t="b">
        <f t="shared" si="48"/>
        <v>1</v>
      </c>
      <c r="G3104">
        <v>180</v>
      </c>
      <c r="H3104" s="119"/>
      <c r="I3104" s="119"/>
      <c r="J3104" s="119"/>
      <c r="K3104" s="119"/>
      <c r="L3104" s="53"/>
      <c r="M3104" s="127"/>
    </row>
    <row r="3105" spans="1:13">
      <c r="A3105" s="118">
        <v>3396</v>
      </c>
      <c r="B3105" s="53" t="s">
        <v>158</v>
      </c>
      <c r="C3105" s="83">
        <v>3331</v>
      </c>
      <c r="D3105" s="124">
        <v>45016</v>
      </c>
      <c r="E3105" s="198">
        <f>VLOOKUP(A3105,'Membership Details'!C:J,8,FALSE)</f>
        <v>42784</v>
      </c>
      <c r="F3105" s="198" t="b">
        <f t="shared" si="48"/>
        <v>1</v>
      </c>
      <c r="G3105">
        <v>180</v>
      </c>
      <c r="H3105" s="119"/>
      <c r="I3105" s="119"/>
      <c r="J3105" s="119"/>
      <c r="K3105" s="119"/>
      <c r="L3105" s="53"/>
      <c r="M3105" s="127"/>
    </row>
    <row r="3106" spans="1:13">
      <c r="A3106" s="118">
        <v>3397</v>
      </c>
      <c r="B3106" s="53" t="s">
        <v>158</v>
      </c>
      <c r="C3106" s="83">
        <v>3332</v>
      </c>
      <c r="D3106" s="124">
        <v>45016</v>
      </c>
      <c r="E3106" s="198">
        <f>VLOOKUP(A3106,'Membership Details'!C:J,8,FALSE)</f>
        <v>42784</v>
      </c>
      <c r="F3106" s="198" t="b">
        <f t="shared" si="48"/>
        <v>1</v>
      </c>
      <c r="G3106">
        <v>180</v>
      </c>
      <c r="H3106" s="119"/>
      <c r="I3106" s="119"/>
      <c r="J3106" s="119"/>
      <c r="K3106" s="119"/>
      <c r="L3106" s="53"/>
      <c r="M3106" s="127"/>
    </row>
    <row r="3107" spans="1:13">
      <c r="A3107" s="118">
        <v>3398</v>
      </c>
      <c r="B3107" s="53" t="s">
        <v>158</v>
      </c>
      <c r="C3107" s="83">
        <v>3333</v>
      </c>
      <c r="D3107" s="124">
        <v>45016</v>
      </c>
      <c r="E3107" s="198">
        <f>VLOOKUP(A3107,'Membership Details'!C:J,8,FALSE)</f>
        <v>42784</v>
      </c>
      <c r="F3107" s="198" t="b">
        <f t="shared" si="48"/>
        <v>1</v>
      </c>
      <c r="G3107">
        <v>240</v>
      </c>
      <c r="H3107" s="119"/>
      <c r="I3107" s="119"/>
      <c r="J3107" s="119"/>
      <c r="K3107" s="119"/>
      <c r="L3107" s="53"/>
      <c r="M3107" s="127"/>
    </row>
    <row r="3108" spans="1:13">
      <c r="A3108" s="118">
        <v>3399</v>
      </c>
      <c r="B3108" s="53" t="s">
        <v>158</v>
      </c>
      <c r="C3108" s="83">
        <v>3334</v>
      </c>
      <c r="D3108" s="124">
        <v>45016</v>
      </c>
      <c r="E3108" s="198">
        <f>VLOOKUP(A3108,'Membership Details'!C:J,8,FALSE)</f>
        <v>42866</v>
      </c>
      <c r="F3108" s="198" t="b">
        <f t="shared" si="48"/>
        <v>1</v>
      </c>
      <c r="G3108">
        <v>240</v>
      </c>
      <c r="H3108" s="119"/>
      <c r="I3108" s="119"/>
      <c r="J3108" s="119"/>
      <c r="K3108" s="119"/>
      <c r="L3108" s="53"/>
      <c r="M3108" s="127"/>
    </row>
    <row r="3109" spans="1:13">
      <c r="A3109" s="118">
        <v>3401</v>
      </c>
      <c r="B3109" s="53" t="s">
        <v>158</v>
      </c>
      <c r="C3109" s="83">
        <v>3335</v>
      </c>
      <c r="D3109" s="124">
        <v>45016</v>
      </c>
      <c r="E3109" s="198">
        <f>VLOOKUP(A3109,'Membership Details'!C:J,8,FALSE)</f>
        <v>43012</v>
      </c>
      <c r="F3109" s="198" t="b">
        <f t="shared" si="48"/>
        <v>1</v>
      </c>
      <c r="G3109">
        <v>698</v>
      </c>
      <c r="H3109" s="119"/>
      <c r="I3109" s="119"/>
      <c r="J3109" s="119"/>
      <c r="K3109" s="119"/>
      <c r="L3109" s="53"/>
      <c r="M3109" s="127"/>
    </row>
    <row r="3110" spans="1:13">
      <c r="A3110" s="118">
        <v>151</v>
      </c>
      <c r="B3110" s="53" t="s">
        <v>158</v>
      </c>
      <c r="C3110" s="83">
        <v>3336</v>
      </c>
      <c r="D3110" s="124">
        <v>45016</v>
      </c>
      <c r="E3110" s="198">
        <f>VLOOKUP(A3110,'Membership Details'!C:J,8,FALSE)</f>
        <v>36982</v>
      </c>
      <c r="F3110" s="198" t="b">
        <f t="shared" si="48"/>
        <v>1</v>
      </c>
      <c r="G3110">
        <v>150</v>
      </c>
      <c r="H3110" s="119"/>
      <c r="I3110" s="119"/>
      <c r="J3110" s="119"/>
      <c r="K3110" s="119"/>
      <c r="L3110" s="53"/>
      <c r="M3110" s="127"/>
    </row>
    <row r="3111" spans="1:13">
      <c r="A3111" s="118">
        <v>158</v>
      </c>
      <c r="B3111" s="53" t="s">
        <v>158</v>
      </c>
      <c r="C3111" s="83">
        <v>3337</v>
      </c>
      <c r="D3111" s="124">
        <v>45016</v>
      </c>
      <c r="E3111" s="198">
        <f>VLOOKUP(A3111,'Membership Details'!C:J,8,FALSE)</f>
        <v>36982</v>
      </c>
      <c r="F3111" s="198" t="b">
        <f t="shared" si="48"/>
        <v>1</v>
      </c>
      <c r="G3111">
        <v>150</v>
      </c>
      <c r="H3111" s="119"/>
      <c r="I3111" s="119"/>
      <c r="J3111" s="119"/>
      <c r="K3111" s="119"/>
      <c r="L3111" s="53"/>
      <c r="M3111" s="127"/>
    </row>
    <row r="3112" spans="1:13">
      <c r="A3112" s="118">
        <v>267</v>
      </c>
      <c r="B3112" s="53" t="s">
        <v>158</v>
      </c>
      <c r="C3112" s="83">
        <v>3338</v>
      </c>
      <c r="D3112" s="124">
        <v>45016</v>
      </c>
      <c r="E3112" s="198">
        <f>VLOOKUP(A3112,'Membership Details'!C:J,8,FALSE)</f>
        <v>36982</v>
      </c>
      <c r="F3112" s="198" t="b">
        <f t="shared" si="48"/>
        <v>1</v>
      </c>
      <c r="G3112">
        <v>130</v>
      </c>
      <c r="H3112" s="119"/>
      <c r="I3112" s="119"/>
      <c r="J3112" s="119"/>
      <c r="K3112" s="119"/>
      <c r="L3112" s="53"/>
      <c r="M3112" s="127"/>
    </row>
    <row r="3113" spans="1:13">
      <c r="A3113" s="118">
        <v>271</v>
      </c>
      <c r="B3113" s="53" t="s">
        <v>158</v>
      </c>
      <c r="C3113" s="83">
        <v>3339</v>
      </c>
      <c r="D3113" s="124">
        <v>45016</v>
      </c>
      <c r="E3113" s="198">
        <f>VLOOKUP(A3113,'Membership Details'!C:J,8,FALSE)</f>
        <v>36982</v>
      </c>
      <c r="F3113" s="198" t="b">
        <f t="shared" si="48"/>
        <v>1</v>
      </c>
      <c r="G3113">
        <v>120</v>
      </c>
      <c r="H3113" s="119"/>
      <c r="I3113" s="119"/>
      <c r="J3113" s="119"/>
      <c r="K3113" s="119"/>
      <c r="L3113" s="53"/>
      <c r="M3113" s="127"/>
    </row>
    <row r="3114" spans="1:13">
      <c r="A3114" s="118">
        <v>316</v>
      </c>
      <c r="B3114" s="53" t="s">
        <v>158</v>
      </c>
      <c r="C3114" s="83">
        <v>3340</v>
      </c>
      <c r="D3114" s="124">
        <v>45016</v>
      </c>
      <c r="E3114" s="198">
        <f>VLOOKUP(A3114,'Membership Details'!C:J,8,FALSE)</f>
        <v>36982</v>
      </c>
      <c r="F3114" s="198" t="b">
        <f t="shared" si="48"/>
        <v>1</v>
      </c>
      <c r="G3114">
        <v>130</v>
      </c>
      <c r="H3114" s="119"/>
      <c r="I3114" s="119"/>
      <c r="J3114" s="119"/>
      <c r="K3114" s="119"/>
      <c r="L3114" s="53"/>
      <c r="M3114" s="127"/>
    </row>
    <row r="3115" spans="1:13">
      <c r="A3115" s="118">
        <v>2600</v>
      </c>
      <c r="B3115" s="53" t="s">
        <v>158</v>
      </c>
      <c r="C3115" s="83">
        <v>3341</v>
      </c>
      <c r="D3115" s="124">
        <v>45016</v>
      </c>
      <c r="E3115" s="198">
        <f>VLOOKUP(A3115,'Membership Details'!C:J,8,FALSE)</f>
        <v>36982</v>
      </c>
      <c r="F3115" s="198" t="b">
        <f t="shared" si="48"/>
        <v>1</v>
      </c>
      <c r="G3115">
        <v>150</v>
      </c>
      <c r="H3115" s="119"/>
      <c r="I3115" s="119"/>
      <c r="J3115" s="119"/>
      <c r="K3115" s="119"/>
      <c r="L3115" s="53"/>
      <c r="M3115" s="127"/>
    </row>
    <row r="3116" spans="1:13">
      <c r="A3116" s="118">
        <v>2604</v>
      </c>
      <c r="B3116" s="53" t="s">
        <v>158</v>
      </c>
      <c r="C3116" s="83">
        <v>3342</v>
      </c>
      <c r="D3116" s="124">
        <v>45016</v>
      </c>
      <c r="E3116" s="198">
        <f>VLOOKUP(A3116,'Membership Details'!C:J,8,FALSE)</f>
        <v>36982</v>
      </c>
      <c r="F3116" s="198" t="b">
        <f t="shared" si="48"/>
        <v>1</v>
      </c>
      <c r="G3116">
        <v>190</v>
      </c>
      <c r="H3116" s="119"/>
      <c r="I3116" s="119"/>
      <c r="J3116" s="119"/>
      <c r="K3116" s="119"/>
      <c r="L3116" s="53"/>
      <c r="M3116" s="127"/>
    </row>
    <row r="3117" spans="1:13">
      <c r="A3117" s="118">
        <v>2434</v>
      </c>
      <c r="B3117" s="53" t="s">
        <v>158</v>
      </c>
      <c r="C3117" s="83">
        <v>3343</v>
      </c>
      <c r="D3117" s="124">
        <v>45016</v>
      </c>
      <c r="E3117" s="198">
        <f>VLOOKUP(A3117,'Membership Details'!C:J,8,FALSE)</f>
        <v>36982</v>
      </c>
      <c r="F3117" s="198" t="b">
        <f t="shared" si="48"/>
        <v>1</v>
      </c>
      <c r="G3117">
        <v>60</v>
      </c>
      <c r="H3117" s="119"/>
      <c r="I3117" s="119"/>
      <c r="J3117" s="119"/>
      <c r="K3117" s="119"/>
      <c r="L3117" s="53"/>
      <c r="M3117" s="127"/>
    </row>
    <row r="3118" spans="1:13">
      <c r="A3118" s="118">
        <v>2640</v>
      </c>
      <c r="B3118" s="53" t="s">
        <v>158</v>
      </c>
      <c r="C3118" s="83">
        <v>3344</v>
      </c>
      <c r="D3118" s="124">
        <v>45016</v>
      </c>
      <c r="E3118" s="198">
        <f>VLOOKUP(A3118,'Membership Details'!C:J,8,FALSE)</f>
        <v>36982</v>
      </c>
      <c r="F3118" s="198" t="b">
        <f t="shared" si="48"/>
        <v>1</v>
      </c>
      <c r="G3118">
        <v>60</v>
      </c>
      <c r="H3118" s="119"/>
      <c r="I3118" s="119"/>
      <c r="J3118" s="119"/>
      <c r="K3118" s="119"/>
      <c r="L3118" s="53"/>
      <c r="M3118" s="127"/>
    </row>
    <row r="3119" spans="1:13">
      <c r="A3119" s="118">
        <v>2646</v>
      </c>
      <c r="B3119" s="53" t="s">
        <v>158</v>
      </c>
      <c r="C3119" s="83">
        <v>3345</v>
      </c>
      <c r="D3119" s="124">
        <v>45016</v>
      </c>
      <c r="E3119" s="198">
        <f>VLOOKUP(A3119,'Membership Details'!C:J,8,FALSE)</f>
        <v>36982</v>
      </c>
      <c r="F3119" s="198" t="b">
        <f t="shared" si="48"/>
        <v>1</v>
      </c>
      <c r="G3119">
        <v>150</v>
      </c>
      <c r="H3119" s="119"/>
      <c r="I3119" s="119"/>
      <c r="J3119" s="119"/>
      <c r="K3119" s="119"/>
      <c r="L3119" s="53"/>
      <c r="M3119" s="127"/>
    </row>
    <row r="3120" spans="1:13">
      <c r="A3120" s="118">
        <v>2649</v>
      </c>
      <c r="B3120" s="53" t="s">
        <v>158</v>
      </c>
      <c r="C3120" s="83">
        <v>3347</v>
      </c>
      <c r="D3120" s="124">
        <v>45016</v>
      </c>
      <c r="E3120" s="198">
        <f>VLOOKUP(A3120,'Membership Details'!C:J,8,FALSE)</f>
        <v>36982</v>
      </c>
      <c r="F3120" s="198" t="b">
        <f t="shared" si="48"/>
        <v>1</v>
      </c>
      <c r="G3120">
        <v>190</v>
      </c>
      <c r="H3120" s="119"/>
      <c r="I3120" s="119"/>
      <c r="J3120" s="119"/>
      <c r="K3120" s="119"/>
      <c r="L3120" s="53"/>
      <c r="M3120" s="127"/>
    </row>
    <row r="3121" spans="1:13">
      <c r="A3121" s="118">
        <v>2654</v>
      </c>
      <c r="B3121" s="53" t="s">
        <v>158</v>
      </c>
      <c r="C3121" s="83">
        <v>3348</v>
      </c>
      <c r="D3121" s="124">
        <v>45016</v>
      </c>
      <c r="E3121" s="198">
        <f>VLOOKUP(A3121,'Membership Details'!C:J,8,FALSE)</f>
        <v>36982</v>
      </c>
      <c r="F3121" s="198" t="b">
        <f t="shared" si="48"/>
        <v>1</v>
      </c>
      <c r="G3121">
        <v>190</v>
      </c>
      <c r="H3121" s="119"/>
      <c r="I3121" s="119"/>
      <c r="J3121" s="119"/>
      <c r="K3121" s="119"/>
      <c r="L3121" s="53"/>
      <c r="M3121" s="127"/>
    </row>
    <row r="3122" spans="1:13">
      <c r="A3122" s="118">
        <v>2655</v>
      </c>
      <c r="B3122" s="53" t="s">
        <v>158</v>
      </c>
      <c r="C3122" s="83">
        <v>3349</v>
      </c>
      <c r="D3122" s="124">
        <v>45016</v>
      </c>
      <c r="E3122" s="198">
        <f>VLOOKUP(A3122,'Membership Details'!C:J,8,FALSE)</f>
        <v>36982</v>
      </c>
      <c r="F3122" s="198" t="b">
        <f t="shared" si="48"/>
        <v>1</v>
      </c>
      <c r="G3122">
        <v>220</v>
      </c>
      <c r="H3122" s="119"/>
      <c r="I3122" s="119"/>
      <c r="J3122" s="119"/>
      <c r="K3122" s="119"/>
      <c r="L3122" s="53"/>
      <c r="M3122" s="127"/>
    </row>
    <row r="3123" spans="1:13">
      <c r="A3123" s="118">
        <v>2656</v>
      </c>
      <c r="B3123" s="53" t="s">
        <v>158</v>
      </c>
      <c r="C3123" s="83">
        <v>3350</v>
      </c>
      <c r="D3123" s="124">
        <v>45016</v>
      </c>
      <c r="E3123" s="198">
        <f>VLOOKUP(A3123,'Membership Details'!C:J,8,FALSE)</f>
        <v>36982</v>
      </c>
      <c r="F3123" s="198" t="b">
        <f t="shared" si="48"/>
        <v>1</v>
      </c>
      <c r="G3123">
        <v>220</v>
      </c>
      <c r="H3123" s="119"/>
      <c r="I3123" s="119"/>
      <c r="J3123" s="119"/>
      <c r="K3123" s="119"/>
      <c r="L3123" s="53"/>
      <c r="M3123" s="127"/>
    </row>
    <row r="3124" spans="1:13">
      <c r="A3124" s="118">
        <v>2657</v>
      </c>
      <c r="B3124" s="53" t="s">
        <v>158</v>
      </c>
      <c r="C3124" s="83">
        <v>3351</v>
      </c>
      <c r="D3124" s="124">
        <v>45016</v>
      </c>
      <c r="E3124" s="198">
        <f>VLOOKUP(A3124,'Membership Details'!C:J,8,FALSE)</f>
        <v>36982</v>
      </c>
      <c r="F3124" s="198" t="b">
        <f t="shared" si="48"/>
        <v>1</v>
      </c>
      <c r="G3124">
        <v>220</v>
      </c>
      <c r="H3124" s="119"/>
      <c r="I3124" s="119"/>
      <c r="J3124" s="119"/>
      <c r="K3124" s="119"/>
      <c r="L3124" s="53"/>
      <c r="M3124" s="127"/>
    </row>
    <row r="3125" spans="1:13">
      <c r="A3125" s="118">
        <v>2658</v>
      </c>
      <c r="B3125" s="53" t="s">
        <v>158</v>
      </c>
      <c r="C3125" s="83">
        <v>3352</v>
      </c>
      <c r="D3125" s="124">
        <v>45016</v>
      </c>
      <c r="E3125" s="198">
        <f>VLOOKUP(A3125,'Membership Details'!C:J,8,FALSE)</f>
        <v>36982</v>
      </c>
      <c r="F3125" s="198" t="b">
        <f t="shared" si="48"/>
        <v>1</v>
      </c>
      <c r="G3125">
        <v>220</v>
      </c>
      <c r="H3125" s="119"/>
      <c r="I3125" s="119"/>
      <c r="J3125" s="119"/>
      <c r="K3125" s="119"/>
      <c r="L3125" s="53"/>
      <c r="M3125" s="127"/>
    </row>
    <row r="3126" spans="1:13">
      <c r="A3126" s="118">
        <v>2734</v>
      </c>
      <c r="B3126" s="53" t="s">
        <v>158</v>
      </c>
      <c r="C3126" s="83">
        <v>3353</v>
      </c>
      <c r="D3126" s="124">
        <v>45016</v>
      </c>
      <c r="E3126" s="198">
        <f>VLOOKUP(A3126,'Membership Details'!C:J,8,FALSE)</f>
        <v>36982</v>
      </c>
      <c r="F3126" s="198" t="b">
        <f t="shared" si="48"/>
        <v>1</v>
      </c>
      <c r="G3126">
        <v>190</v>
      </c>
      <c r="H3126" s="119"/>
      <c r="I3126" s="119"/>
      <c r="J3126" s="119"/>
      <c r="K3126" s="119"/>
      <c r="L3126" s="53"/>
      <c r="M3126" s="127"/>
    </row>
    <row r="3127" spans="1:13">
      <c r="A3127" s="118">
        <v>2749</v>
      </c>
      <c r="B3127" s="53" t="s">
        <v>158</v>
      </c>
      <c r="C3127" s="83">
        <v>3354</v>
      </c>
      <c r="D3127" s="124">
        <v>45016</v>
      </c>
      <c r="E3127" s="198">
        <f>VLOOKUP(A3127,'Membership Details'!C:J,8,FALSE)</f>
        <v>36982</v>
      </c>
      <c r="F3127" s="198" t="b">
        <f t="shared" si="48"/>
        <v>1</v>
      </c>
      <c r="G3127">
        <v>120</v>
      </c>
      <c r="H3127" s="119"/>
      <c r="I3127" s="119"/>
      <c r="J3127" s="119"/>
      <c r="K3127" s="119"/>
      <c r="L3127" s="53"/>
      <c r="M3127" s="127"/>
    </row>
    <row r="3128" spans="1:13">
      <c r="A3128" s="118">
        <v>2791</v>
      </c>
      <c r="B3128" s="53" t="s">
        <v>158</v>
      </c>
      <c r="C3128" s="83">
        <v>3355</v>
      </c>
      <c r="D3128" s="124">
        <v>45016</v>
      </c>
      <c r="E3128" s="198">
        <f>VLOOKUP(A3128,'Membership Details'!C:J,8,FALSE)</f>
        <v>36982</v>
      </c>
      <c r="F3128" s="198" t="b">
        <f t="shared" si="48"/>
        <v>1</v>
      </c>
      <c r="G3128">
        <v>150</v>
      </c>
      <c r="H3128" s="119"/>
      <c r="I3128" s="119"/>
      <c r="J3128" s="119"/>
      <c r="K3128" s="119"/>
      <c r="L3128" s="53"/>
      <c r="M3128" s="127"/>
    </row>
    <row r="3129" spans="1:13">
      <c r="A3129" s="118">
        <v>2792</v>
      </c>
      <c r="B3129" s="53" t="s">
        <v>158</v>
      </c>
      <c r="C3129" s="83">
        <v>3356</v>
      </c>
      <c r="D3129" s="124">
        <v>45016</v>
      </c>
      <c r="E3129" s="198">
        <f>VLOOKUP(A3129,'Membership Details'!C:J,8,FALSE)</f>
        <v>36982</v>
      </c>
      <c r="F3129" s="198" t="b">
        <f t="shared" si="48"/>
        <v>1</v>
      </c>
      <c r="G3129">
        <v>150</v>
      </c>
      <c r="H3129" s="119"/>
      <c r="I3129" s="119"/>
      <c r="J3129" s="119"/>
      <c r="K3129" s="119"/>
      <c r="L3129" s="53"/>
      <c r="M3129" s="127"/>
    </row>
    <row r="3130" spans="1:13">
      <c r="A3130" s="118">
        <v>2793</v>
      </c>
      <c r="B3130" s="53" t="s">
        <v>158</v>
      </c>
      <c r="C3130" s="83">
        <v>3357</v>
      </c>
      <c r="D3130" s="124">
        <v>45016</v>
      </c>
      <c r="E3130" s="198">
        <f>VLOOKUP(A3130,'Membership Details'!C:J,8,FALSE)</f>
        <v>36982</v>
      </c>
      <c r="F3130" s="198" t="b">
        <f t="shared" si="48"/>
        <v>1</v>
      </c>
      <c r="G3130">
        <v>168</v>
      </c>
      <c r="H3130" s="119"/>
      <c r="I3130" s="119"/>
      <c r="J3130" s="119"/>
      <c r="K3130" s="119"/>
      <c r="L3130" s="53"/>
      <c r="M3130" s="127"/>
    </row>
    <row r="3131" spans="1:13">
      <c r="A3131" s="118">
        <v>2806</v>
      </c>
      <c r="B3131" s="53" t="s">
        <v>158</v>
      </c>
      <c r="C3131" s="83">
        <v>3358</v>
      </c>
      <c r="D3131" s="124">
        <v>45016</v>
      </c>
      <c r="E3131" s="198">
        <f>VLOOKUP(A3131,'Membership Details'!C:J,8,FALSE)</f>
        <v>36982</v>
      </c>
      <c r="F3131" s="198" t="b">
        <f t="shared" si="48"/>
        <v>1</v>
      </c>
      <c r="G3131">
        <v>180</v>
      </c>
      <c r="H3131" s="119"/>
      <c r="I3131" s="119"/>
      <c r="J3131" s="119"/>
      <c r="K3131" s="119"/>
      <c r="L3131" s="53"/>
      <c r="M3131" s="127"/>
    </row>
    <row r="3132" spans="1:13">
      <c r="A3132" s="118">
        <v>2807</v>
      </c>
      <c r="B3132" s="53" t="s">
        <v>158</v>
      </c>
      <c r="C3132" s="83">
        <v>3359</v>
      </c>
      <c r="D3132" s="124">
        <v>45016</v>
      </c>
      <c r="E3132" s="198">
        <f>VLOOKUP(A3132,'Membership Details'!C:J,8,FALSE)</f>
        <v>36982</v>
      </c>
      <c r="F3132" s="198" t="b">
        <f t="shared" si="48"/>
        <v>1</v>
      </c>
      <c r="G3132">
        <v>130</v>
      </c>
      <c r="H3132" s="119"/>
      <c r="I3132" s="119"/>
      <c r="J3132" s="119"/>
      <c r="K3132" s="119"/>
      <c r="L3132" s="53"/>
      <c r="M3132" s="127"/>
    </row>
    <row r="3133" spans="1:13">
      <c r="A3133" s="118">
        <v>2812</v>
      </c>
      <c r="B3133" s="53" t="s">
        <v>158</v>
      </c>
      <c r="C3133" s="83">
        <v>3360</v>
      </c>
      <c r="D3133" s="124">
        <v>45016</v>
      </c>
      <c r="E3133" s="198">
        <f>VLOOKUP(A3133,'Membership Details'!C:J,8,FALSE)</f>
        <v>36982</v>
      </c>
      <c r="F3133" s="198" t="b">
        <f t="shared" si="48"/>
        <v>1</v>
      </c>
      <c r="G3133">
        <v>150</v>
      </c>
      <c r="H3133" s="119"/>
      <c r="I3133" s="119"/>
      <c r="J3133" s="119"/>
      <c r="K3133" s="119"/>
      <c r="L3133" s="53"/>
      <c r="M3133" s="127"/>
    </row>
    <row r="3134" spans="1:13">
      <c r="A3134" s="118">
        <v>2848</v>
      </c>
      <c r="B3134" s="53" t="s">
        <v>158</v>
      </c>
      <c r="C3134" s="83">
        <v>3361</v>
      </c>
      <c r="D3134" s="124">
        <v>45016</v>
      </c>
      <c r="E3134" s="198">
        <f>VLOOKUP(A3134,'Membership Details'!C:J,8,FALSE)</f>
        <v>36982</v>
      </c>
      <c r="F3134" s="198" t="b">
        <f t="shared" si="48"/>
        <v>1</v>
      </c>
      <c r="G3134">
        <v>150</v>
      </c>
      <c r="H3134" s="119"/>
      <c r="I3134" s="119"/>
      <c r="J3134" s="119"/>
      <c r="K3134" s="119"/>
      <c r="L3134" s="53"/>
      <c r="M3134" s="127"/>
    </row>
    <row r="3135" spans="1:13">
      <c r="A3135" s="118">
        <v>2837</v>
      </c>
      <c r="B3135" s="53" t="s">
        <v>158</v>
      </c>
      <c r="C3135" s="83">
        <v>3362</v>
      </c>
      <c r="D3135" s="124">
        <v>45016</v>
      </c>
      <c r="E3135" s="198">
        <f>VLOOKUP(A3135,'Membership Details'!C:J,8,FALSE)</f>
        <v>36982</v>
      </c>
      <c r="F3135" s="198" t="b">
        <f t="shared" si="48"/>
        <v>1</v>
      </c>
      <c r="G3135">
        <v>120</v>
      </c>
      <c r="H3135" s="119"/>
      <c r="I3135" s="119"/>
      <c r="J3135" s="119"/>
      <c r="K3135" s="119"/>
      <c r="L3135" s="53"/>
      <c r="M3135" s="127"/>
    </row>
    <row r="3136" spans="1:13">
      <c r="A3136" s="118">
        <v>2900</v>
      </c>
      <c r="B3136" s="53" t="s">
        <v>158</v>
      </c>
      <c r="C3136" s="83">
        <v>3363</v>
      </c>
      <c r="D3136" s="124">
        <v>45016</v>
      </c>
      <c r="E3136" s="198">
        <f>VLOOKUP(A3136,'Membership Details'!C:J,8,FALSE)</f>
        <v>36982</v>
      </c>
      <c r="F3136" s="198" t="b">
        <f t="shared" si="48"/>
        <v>1</v>
      </c>
      <c r="G3136">
        <v>120</v>
      </c>
      <c r="H3136" s="119"/>
      <c r="I3136" s="119"/>
      <c r="J3136" s="119"/>
      <c r="K3136" s="119"/>
      <c r="L3136" s="53"/>
      <c r="M3136" s="127"/>
    </row>
    <row r="3137" spans="1:13">
      <c r="A3137" s="118">
        <v>2907</v>
      </c>
      <c r="B3137" s="53" t="s">
        <v>158</v>
      </c>
      <c r="C3137" s="83">
        <v>3365</v>
      </c>
      <c r="D3137" s="124">
        <v>45016</v>
      </c>
      <c r="E3137" s="198">
        <f>VLOOKUP(A3137,'Membership Details'!C:J,8,FALSE)</f>
        <v>36982</v>
      </c>
      <c r="F3137" s="198" t="b">
        <f t="shared" si="48"/>
        <v>1</v>
      </c>
      <c r="G3137">
        <v>150</v>
      </c>
      <c r="H3137" s="119"/>
      <c r="I3137" s="119"/>
      <c r="J3137" s="119"/>
      <c r="K3137" s="119"/>
      <c r="L3137" s="53"/>
      <c r="M3137" s="127"/>
    </row>
    <row r="3138" spans="1:13">
      <c r="A3138" s="118">
        <v>2362</v>
      </c>
      <c r="B3138" s="53" t="s">
        <v>158</v>
      </c>
      <c r="C3138" s="83">
        <v>3366</v>
      </c>
      <c r="D3138" s="124">
        <v>45016</v>
      </c>
      <c r="E3138" s="198">
        <f>VLOOKUP(A3138,'Membership Details'!C:J,8,FALSE)</f>
        <v>44875</v>
      </c>
      <c r="F3138" s="198" t="b">
        <f t="shared" si="48"/>
        <v>1</v>
      </c>
      <c r="G3138">
        <v>150</v>
      </c>
      <c r="H3138" s="119"/>
      <c r="I3138" s="119"/>
      <c r="J3138" s="119"/>
      <c r="K3138" s="119"/>
      <c r="L3138" s="53"/>
      <c r="M3138" s="127"/>
    </row>
    <row r="3139" spans="1:13">
      <c r="A3139" s="118">
        <v>2910</v>
      </c>
      <c r="B3139" s="53" t="s">
        <v>158</v>
      </c>
      <c r="C3139" s="83">
        <v>3367</v>
      </c>
      <c r="D3139" s="124">
        <v>45016</v>
      </c>
      <c r="E3139" s="198">
        <f>VLOOKUP(A3139,'Membership Details'!C:J,8,FALSE)</f>
        <v>36982</v>
      </c>
      <c r="F3139" s="198" t="b">
        <f t="shared" ref="F3139:F3202" si="49">D3139&gt;=E3139</f>
        <v>1</v>
      </c>
      <c r="G3139">
        <v>150</v>
      </c>
      <c r="H3139" s="119"/>
      <c r="I3139" s="119"/>
      <c r="J3139" s="119"/>
      <c r="K3139" s="119"/>
      <c r="L3139" s="53"/>
      <c r="M3139" s="127"/>
    </row>
    <row r="3140" spans="1:13">
      <c r="A3140" s="118">
        <v>2911</v>
      </c>
      <c r="B3140" s="53" t="s">
        <v>158</v>
      </c>
      <c r="C3140" s="83">
        <v>3369</v>
      </c>
      <c r="D3140" s="124">
        <v>45016</v>
      </c>
      <c r="E3140" s="198">
        <f>VLOOKUP(A3140,'Membership Details'!C:J,8,FALSE)</f>
        <v>36982</v>
      </c>
      <c r="F3140" s="198" t="b">
        <f t="shared" si="49"/>
        <v>1</v>
      </c>
      <c r="G3140">
        <v>150</v>
      </c>
      <c r="H3140" s="119"/>
      <c r="I3140" s="119"/>
      <c r="J3140" s="119"/>
      <c r="K3140" s="119"/>
      <c r="L3140" s="53"/>
      <c r="M3140" s="127"/>
    </row>
    <row r="3141" spans="1:13">
      <c r="A3141" s="118">
        <v>2917</v>
      </c>
      <c r="B3141" s="53" t="s">
        <v>158</v>
      </c>
      <c r="C3141" s="83">
        <v>3370</v>
      </c>
      <c r="D3141" s="124">
        <v>45016</v>
      </c>
      <c r="E3141" s="198">
        <f>VLOOKUP(A3141,'Membership Details'!C:J,8,FALSE)</f>
        <v>36982</v>
      </c>
      <c r="F3141" s="198" t="b">
        <f t="shared" si="49"/>
        <v>1</v>
      </c>
      <c r="G3141">
        <v>190</v>
      </c>
      <c r="H3141" s="119"/>
      <c r="I3141" s="119"/>
      <c r="J3141" s="119"/>
      <c r="K3141" s="119"/>
      <c r="L3141" s="53"/>
      <c r="M3141" s="127"/>
    </row>
    <row r="3142" spans="1:13">
      <c r="A3142" s="118">
        <v>2959</v>
      </c>
      <c r="B3142" s="53" t="s">
        <v>158</v>
      </c>
      <c r="C3142" s="83">
        <v>3371</v>
      </c>
      <c r="D3142" s="124">
        <v>45016</v>
      </c>
      <c r="E3142" s="198">
        <f>VLOOKUP(A3142,'Membership Details'!C:J,8,FALSE)</f>
        <v>36982</v>
      </c>
      <c r="F3142" s="198" t="b">
        <f t="shared" si="49"/>
        <v>1</v>
      </c>
      <c r="G3142">
        <v>150</v>
      </c>
      <c r="H3142" s="119"/>
      <c r="I3142" s="119"/>
      <c r="J3142" s="119"/>
      <c r="K3142" s="119"/>
      <c r="L3142" s="53"/>
      <c r="M3142" s="127"/>
    </row>
    <row r="3143" spans="1:13">
      <c r="A3143" s="118">
        <v>2972</v>
      </c>
      <c r="B3143" s="53" t="s">
        <v>158</v>
      </c>
      <c r="C3143" s="83">
        <v>3372</v>
      </c>
      <c r="D3143" s="124">
        <v>45016</v>
      </c>
      <c r="E3143" s="198">
        <f>VLOOKUP(A3143,'Membership Details'!C:J,8,FALSE)</f>
        <v>36982</v>
      </c>
      <c r="F3143" s="198" t="b">
        <f t="shared" si="49"/>
        <v>1</v>
      </c>
      <c r="G3143">
        <v>150</v>
      </c>
      <c r="H3143" s="119"/>
      <c r="I3143" s="119"/>
      <c r="J3143" s="119"/>
      <c r="K3143" s="119"/>
      <c r="L3143" s="53"/>
      <c r="M3143" s="127"/>
    </row>
    <row r="3144" spans="1:13">
      <c r="A3144" s="118">
        <v>2977</v>
      </c>
      <c r="B3144" s="53" t="s">
        <v>158</v>
      </c>
      <c r="C3144" s="83">
        <v>3373</v>
      </c>
      <c r="D3144" s="124">
        <v>45016</v>
      </c>
      <c r="E3144" s="198">
        <f>VLOOKUP(A3144,'Membership Details'!C:J,8,FALSE)</f>
        <v>36982</v>
      </c>
      <c r="F3144" s="198" t="b">
        <f t="shared" si="49"/>
        <v>1</v>
      </c>
      <c r="G3144">
        <v>150</v>
      </c>
      <c r="H3144" s="119"/>
      <c r="I3144" s="119"/>
      <c r="J3144" s="119"/>
      <c r="K3144" s="119"/>
      <c r="L3144" s="53"/>
      <c r="M3144" s="127"/>
    </row>
    <row r="3145" spans="1:13">
      <c r="A3145" s="118">
        <v>2357</v>
      </c>
      <c r="B3145" s="53" t="s">
        <v>158</v>
      </c>
      <c r="C3145" s="83">
        <v>3374</v>
      </c>
      <c r="D3145" s="124">
        <v>45016</v>
      </c>
      <c r="E3145" s="198">
        <f>VLOOKUP(A3145,'Membership Details'!C:J,8,FALSE)</f>
        <v>39081</v>
      </c>
      <c r="F3145" s="198" t="b">
        <f t="shared" si="49"/>
        <v>1</v>
      </c>
      <c r="G3145">
        <v>150</v>
      </c>
      <c r="H3145" s="119"/>
      <c r="I3145" s="119"/>
      <c r="J3145" s="119"/>
      <c r="K3145" s="119"/>
      <c r="L3145" s="53"/>
      <c r="M3145" s="127"/>
    </row>
    <row r="3146" spans="1:13">
      <c r="A3146" s="118">
        <v>2437</v>
      </c>
      <c r="B3146" s="53" t="s">
        <v>158</v>
      </c>
      <c r="C3146" s="83">
        <v>3375</v>
      </c>
      <c r="D3146" s="124">
        <v>45016</v>
      </c>
      <c r="E3146" s="198">
        <f>VLOOKUP(A3146,'Membership Details'!C:J,8,FALSE)</f>
        <v>39172</v>
      </c>
      <c r="F3146" s="198" t="b">
        <f t="shared" si="49"/>
        <v>1</v>
      </c>
      <c r="G3146">
        <v>60</v>
      </c>
      <c r="H3146" s="119"/>
      <c r="I3146" s="119"/>
      <c r="J3146" s="119"/>
      <c r="K3146" s="119"/>
      <c r="L3146" s="53"/>
      <c r="M3146" s="127"/>
    </row>
    <row r="3147" spans="1:13">
      <c r="A3147" s="118">
        <v>2435</v>
      </c>
      <c r="B3147" s="53" t="s">
        <v>158</v>
      </c>
      <c r="C3147" s="83">
        <v>3376</v>
      </c>
      <c r="D3147" s="124">
        <v>45016</v>
      </c>
      <c r="E3147" s="198">
        <f>VLOOKUP(A3147,'Membership Details'!C:J,8,FALSE)</f>
        <v>39172</v>
      </c>
      <c r="F3147" s="198" t="b">
        <f t="shared" si="49"/>
        <v>1</v>
      </c>
      <c r="G3147">
        <v>72</v>
      </c>
      <c r="H3147" s="119"/>
      <c r="I3147" s="119"/>
      <c r="J3147" s="119"/>
      <c r="K3147" s="119"/>
      <c r="L3147" s="53"/>
      <c r="M3147" s="127"/>
    </row>
    <row r="3148" spans="1:13">
      <c r="A3148" s="118">
        <v>3026</v>
      </c>
      <c r="B3148" s="53" t="s">
        <v>158</v>
      </c>
      <c r="C3148" s="83">
        <v>3377</v>
      </c>
      <c r="D3148" s="124">
        <v>45016</v>
      </c>
      <c r="E3148" s="198">
        <f>VLOOKUP(A3148,'Membership Details'!C:J,8,FALSE)</f>
        <v>39172</v>
      </c>
      <c r="F3148" s="198" t="b">
        <f t="shared" si="49"/>
        <v>1</v>
      </c>
      <c r="G3148">
        <v>150</v>
      </c>
      <c r="H3148" s="119"/>
      <c r="I3148" s="119"/>
      <c r="J3148" s="119"/>
      <c r="K3148" s="119"/>
      <c r="L3148" s="53"/>
      <c r="M3148" s="127"/>
    </row>
    <row r="3149" spans="1:13">
      <c r="A3149" s="118">
        <v>3029</v>
      </c>
      <c r="B3149" s="53" t="s">
        <v>158</v>
      </c>
      <c r="C3149" s="83">
        <v>3378</v>
      </c>
      <c r="D3149" s="124">
        <v>45016</v>
      </c>
      <c r="E3149" s="198">
        <f>VLOOKUP(A3149,'Membership Details'!C:J,8,FALSE)</f>
        <v>39172</v>
      </c>
      <c r="F3149" s="198" t="b">
        <f t="shared" si="49"/>
        <v>1</v>
      </c>
      <c r="G3149">
        <v>60</v>
      </c>
      <c r="H3149" s="119"/>
      <c r="I3149" s="119"/>
      <c r="J3149" s="119"/>
      <c r="K3149" s="119"/>
      <c r="L3149" s="53"/>
      <c r="M3149" s="127"/>
    </row>
    <row r="3150" spans="1:13">
      <c r="A3150" s="118">
        <v>3031</v>
      </c>
      <c r="B3150" s="53" t="s">
        <v>158</v>
      </c>
      <c r="C3150" s="83">
        <v>3379</v>
      </c>
      <c r="D3150" s="124">
        <v>45016</v>
      </c>
      <c r="E3150" s="198">
        <f>VLOOKUP(A3150,'Membership Details'!C:J,8,FALSE)</f>
        <v>39172</v>
      </c>
      <c r="F3150" s="198" t="b">
        <f t="shared" si="49"/>
        <v>1</v>
      </c>
      <c r="G3150">
        <v>150</v>
      </c>
      <c r="H3150" s="119"/>
      <c r="I3150" s="119"/>
      <c r="J3150" s="119"/>
      <c r="K3150" s="119"/>
      <c r="L3150" s="53"/>
      <c r="M3150" s="127"/>
    </row>
    <row r="3151" spans="1:13">
      <c r="A3151" s="118">
        <v>2615</v>
      </c>
      <c r="B3151" s="53" t="s">
        <v>158</v>
      </c>
      <c r="C3151" s="83">
        <v>3380</v>
      </c>
      <c r="D3151" s="124">
        <v>45016</v>
      </c>
      <c r="E3151" s="198">
        <f>VLOOKUP(A3151,'Membership Details'!C:J,8,FALSE)</f>
        <v>36982</v>
      </c>
      <c r="F3151" s="198" t="b">
        <f t="shared" si="49"/>
        <v>1</v>
      </c>
      <c r="G3151">
        <v>150</v>
      </c>
      <c r="H3151" s="119"/>
      <c r="I3151" s="119"/>
      <c r="J3151" s="119"/>
      <c r="K3151" s="119"/>
      <c r="L3151" s="53"/>
      <c r="M3151" s="127"/>
    </row>
    <row r="3152" spans="1:13">
      <c r="A3152" s="118">
        <v>3047</v>
      </c>
      <c r="B3152" s="53" t="s">
        <v>158</v>
      </c>
      <c r="C3152" s="83">
        <v>3381</v>
      </c>
      <c r="D3152" s="124">
        <v>45016</v>
      </c>
      <c r="E3152" s="198">
        <f>VLOOKUP(A3152,'Membership Details'!C:J,8,FALSE)</f>
        <v>39172</v>
      </c>
      <c r="F3152" s="198" t="b">
        <f t="shared" si="49"/>
        <v>1</v>
      </c>
      <c r="G3152">
        <v>150</v>
      </c>
      <c r="H3152" s="119"/>
      <c r="I3152" s="119"/>
      <c r="J3152" s="119"/>
      <c r="K3152" s="119"/>
      <c r="L3152" s="53"/>
      <c r="M3152" s="127"/>
    </row>
    <row r="3153" spans="1:13">
      <c r="A3153" s="118">
        <v>3056</v>
      </c>
      <c r="B3153" s="53" t="s">
        <v>158</v>
      </c>
      <c r="C3153" s="83">
        <v>3382</v>
      </c>
      <c r="D3153" s="124">
        <v>45016</v>
      </c>
      <c r="E3153" s="198">
        <f>VLOOKUP(A3153,'Membership Details'!C:J,8,FALSE)</f>
        <v>39172</v>
      </c>
      <c r="F3153" s="198" t="b">
        <f t="shared" si="49"/>
        <v>1</v>
      </c>
      <c r="G3153">
        <v>150</v>
      </c>
      <c r="H3153" s="119"/>
      <c r="I3153" s="119"/>
      <c r="J3153" s="119"/>
      <c r="K3153" s="119"/>
      <c r="L3153" s="53"/>
      <c r="M3153" s="127"/>
    </row>
    <row r="3154" spans="1:13">
      <c r="A3154" s="118">
        <v>3074</v>
      </c>
      <c r="B3154" s="53" t="s">
        <v>158</v>
      </c>
      <c r="C3154" s="83">
        <v>3383</v>
      </c>
      <c r="D3154" s="124">
        <v>45016</v>
      </c>
      <c r="E3154" s="198">
        <f>VLOOKUP(A3154,'Membership Details'!C:J,8,FALSE)</f>
        <v>39172</v>
      </c>
      <c r="F3154" s="198" t="b">
        <f t="shared" si="49"/>
        <v>1</v>
      </c>
      <c r="G3154">
        <v>60</v>
      </c>
      <c r="H3154" s="119"/>
      <c r="I3154" s="119"/>
      <c r="J3154" s="119"/>
      <c r="K3154" s="119"/>
      <c r="L3154" s="53"/>
      <c r="M3154" s="127"/>
    </row>
    <row r="3155" spans="1:13">
      <c r="A3155" s="118">
        <v>3081</v>
      </c>
      <c r="B3155" s="53" t="s">
        <v>158</v>
      </c>
      <c r="C3155" s="83">
        <v>3384</v>
      </c>
      <c r="D3155" s="124">
        <v>45016</v>
      </c>
      <c r="E3155" s="198">
        <f>VLOOKUP(A3155,'Membership Details'!C:J,8,FALSE)</f>
        <v>39172</v>
      </c>
      <c r="F3155" s="198" t="b">
        <f t="shared" si="49"/>
        <v>1</v>
      </c>
      <c r="G3155">
        <v>60</v>
      </c>
      <c r="H3155" s="119"/>
      <c r="I3155" s="119"/>
      <c r="J3155" s="119"/>
      <c r="K3155" s="119"/>
      <c r="L3155" s="53"/>
      <c r="M3155" s="127"/>
    </row>
    <row r="3156" spans="1:13">
      <c r="A3156" s="118">
        <v>3082</v>
      </c>
      <c r="B3156" s="53" t="s">
        <v>158</v>
      </c>
      <c r="C3156" s="83">
        <v>3385</v>
      </c>
      <c r="D3156" s="124">
        <v>45016</v>
      </c>
      <c r="E3156" s="198">
        <f>VLOOKUP(A3156,'Membership Details'!C:J,8,FALSE)</f>
        <v>39172</v>
      </c>
      <c r="F3156" s="198" t="b">
        <f t="shared" si="49"/>
        <v>1</v>
      </c>
      <c r="G3156">
        <v>60</v>
      </c>
      <c r="H3156" s="119"/>
      <c r="I3156" s="119"/>
      <c r="J3156" s="119"/>
      <c r="K3156" s="119"/>
      <c r="L3156" s="53"/>
      <c r="M3156" s="127"/>
    </row>
    <row r="3157" spans="1:13">
      <c r="A3157" s="118">
        <v>3083</v>
      </c>
      <c r="B3157" s="53" t="s">
        <v>158</v>
      </c>
      <c r="C3157" s="83">
        <v>3386</v>
      </c>
      <c r="D3157" s="124">
        <v>45016</v>
      </c>
      <c r="E3157" s="198">
        <f>VLOOKUP(A3157,'Membership Details'!C:J,8,FALSE)</f>
        <v>39172</v>
      </c>
      <c r="F3157" s="198" t="b">
        <f t="shared" si="49"/>
        <v>1</v>
      </c>
      <c r="G3157">
        <v>60</v>
      </c>
      <c r="H3157" s="119"/>
      <c r="I3157" s="119"/>
      <c r="J3157" s="119"/>
      <c r="K3157" s="119"/>
      <c r="L3157" s="53"/>
      <c r="M3157" s="127"/>
    </row>
    <row r="3158" spans="1:13">
      <c r="A3158" s="118">
        <v>3086</v>
      </c>
      <c r="B3158" s="53" t="s">
        <v>158</v>
      </c>
      <c r="C3158" s="83">
        <v>3387</v>
      </c>
      <c r="D3158" s="124">
        <v>45016</v>
      </c>
      <c r="E3158" s="198">
        <f>VLOOKUP(A3158,'Membership Details'!C:J,8,FALSE)</f>
        <v>39172</v>
      </c>
      <c r="F3158" s="198" t="b">
        <f t="shared" si="49"/>
        <v>1</v>
      </c>
      <c r="G3158">
        <v>150</v>
      </c>
      <c r="H3158" s="119"/>
      <c r="I3158" s="119"/>
      <c r="J3158" s="119"/>
      <c r="K3158" s="119"/>
      <c r="L3158" s="53"/>
      <c r="M3158" s="127"/>
    </row>
    <row r="3159" spans="1:13">
      <c r="A3159" s="118">
        <v>3089</v>
      </c>
      <c r="B3159" s="53" t="s">
        <v>158</v>
      </c>
      <c r="C3159" s="83">
        <v>3388</v>
      </c>
      <c r="D3159" s="124">
        <v>45016</v>
      </c>
      <c r="E3159" s="198">
        <f>VLOOKUP(A3159,'Membership Details'!C:J,8,FALSE)</f>
        <v>39172</v>
      </c>
      <c r="F3159" s="198" t="b">
        <f t="shared" si="49"/>
        <v>1</v>
      </c>
      <c r="G3159">
        <v>150</v>
      </c>
      <c r="H3159" s="119"/>
      <c r="I3159" s="119"/>
      <c r="J3159" s="119"/>
      <c r="K3159" s="119"/>
      <c r="L3159" s="53"/>
      <c r="M3159" s="127"/>
    </row>
    <row r="3160" spans="1:13">
      <c r="A3160" s="118">
        <v>3100</v>
      </c>
      <c r="B3160" s="53" t="s">
        <v>158</v>
      </c>
      <c r="C3160" s="83">
        <v>3389</v>
      </c>
      <c r="D3160" s="124">
        <v>45016</v>
      </c>
      <c r="E3160" s="198">
        <f>VLOOKUP(A3160,'Membership Details'!C:J,8,FALSE)</f>
        <v>39172</v>
      </c>
      <c r="F3160" s="198" t="b">
        <f t="shared" si="49"/>
        <v>1</v>
      </c>
      <c r="G3160">
        <v>150</v>
      </c>
      <c r="H3160" s="119"/>
      <c r="I3160" s="119"/>
      <c r="J3160" s="119"/>
      <c r="K3160" s="119"/>
      <c r="L3160" s="53"/>
      <c r="M3160" s="127"/>
    </row>
    <row r="3161" spans="1:13">
      <c r="A3161" s="118">
        <v>3101</v>
      </c>
      <c r="B3161" s="53" t="s">
        <v>158</v>
      </c>
      <c r="C3161" s="83">
        <v>3390</v>
      </c>
      <c r="D3161" s="124">
        <v>45016</v>
      </c>
      <c r="E3161" s="198">
        <f>VLOOKUP(A3161,'Membership Details'!C:J,8,FALSE)</f>
        <v>39172</v>
      </c>
      <c r="F3161" s="198" t="b">
        <f t="shared" si="49"/>
        <v>1</v>
      </c>
      <c r="G3161">
        <v>150</v>
      </c>
      <c r="H3161" s="119"/>
      <c r="I3161" s="119"/>
      <c r="J3161" s="119"/>
      <c r="K3161" s="119"/>
      <c r="L3161" s="53"/>
      <c r="M3161" s="127"/>
    </row>
    <row r="3162" spans="1:13">
      <c r="A3162" s="118">
        <v>3103</v>
      </c>
      <c r="B3162" s="53" t="s">
        <v>158</v>
      </c>
      <c r="C3162" s="83">
        <v>3391</v>
      </c>
      <c r="D3162" s="124">
        <v>45016</v>
      </c>
      <c r="E3162" s="198">
        <f>VLOOKUP(A3162,'Membership Details'!C:J,8,FALSE)</f>
        <v>39172</v>
      </c>
      <c r="F3162" s="198" t="b">
        <f t="shared" si="49"/>
        <v>1</v>
      </c>
      <c r="G3162">
        <v>150</v>
      </c>
      <c r="H3162" s="119"/>
      <c r="I3162" s="119"/>
      <c r="J3162" s="119"/>
      <c r="K3162" s="119"/>
      <c r="L3162" s="53"/>
      <c r="M3162" s="127"/>
    </row>
    <row r="3163" spans="1:13">
      <c r="A3163" s="118">
        <v>3109</v>
      </c>
      <c r="B3163" s="53" t="s">
        <v>158</v>
      </c>
      <c r="C3163" s="83">
        <v>3392</v>
      </c>
      <c r="D3163" s="124">
        <v>45016</v>
      </c>
      <c r="E3163" s="198">
        <f>VLOOKUP(A3163,'Membership Details'!C:J,8,FALSE)</f>
        <v>39172</v>
      </c>
      <c r="F3163" s="198" t="b">
        <f t="shared" si="49"/>
        <v>1</v>
      </c>
      <c r="G3163">
        <v>150</v>
      </c>
      <c r="H3163" s="119"/>
      <c r="I3163" s="119"/>
      <c r="J3163" s="119"/>
      <c r="K3163" s="119"/>
      <c r="L3163" s="53"/>
      <c r="M3163" s="127"/>
    </row>
    <row r="3164" spans="1:13">
      <c r="A3164" s="118">
        <v>3127</v>
      </c>
      <c r="B3164" s="53" t="s">
        <v>158</v>
      </c>
      <c r="C3164" s="83">
        <v>3394</v>
      </c>
      <c r="D3164" s="124">
        <v>45016</v>
      </c>
      <c r="E3164" s="198">
        <f>VLOOKUP(A3164,'Membership Details'!C:J,8,FALSE)</f>
        <v>39172</v>
      </c>
      <c r="F3164" s="198" t="b">
        <f t="shared" si="49"/>
        <v>1</v>
      </c>
      <c r="G3164">
        <v>60</v>
      </c>
      <c r="H3164" s="119"/>
      <c r="I3164" s="119"/>
      <c r="J3164" s="119"/>
      <c r="K3164" s="119"/>
      <c r="L3164" s="53"/>
      <c r="M3164" s="127"/>
    </row>
    <row r="3165" spans="1:13">
      <c r="A3165" s="118">
        <v>3145</v>
      </c>
      <c r="B3165" s="53" t="s">
        <v>158</v>
      </c>
      <c r="C3165" s="83">
        <v>3395</v>
      </c>
      <c r="D3165" s="124">
        <v>45016</v>
      </c>
      <c r="E3165" s="198">
        <f>VLOOKUP(A3165,'Membership Details'!C:J,8,FALSE)</f>
        <v>40896</v>
      </c>
      <c r="F3165" s="198" t="b">
        <f t="shared" si="49"/>
        <v>1</v>
      </c>
      <c r="G3165">
        <v>150</v>
      </c>
      <c r="H3165" s="119"/>
      <c r="I3165" s="119"/>
      <c r="J3165" s="119"/>
      <c r="K3165" s="119"/>
      <c r="L3165" s="53"/>
      <c r="M3165" s="127"/>
    </row>
    <row r="3166" spans="1:13">
      <c r="A3166" s="118">
        <v>2430</v>
      </c>
      <c r="B3166" s="53" t="s">
        <v>158</v>
      </c>
      <c r="C3166" s="83">
        <v>3396</v>
      </c>
      <c r="D3166" s="124">
        <v>45016</v>
      </c>
      <c r="E3166" s="198">
        <f>VLOOKUP(A3166,'Membership Details'!C:J,8,FALSE)</f>
        <v>40896</v>
      </c>
      <c r="F3166" s="198" t="b">
        <f t="shared" si="49"/>
        <v>1</v>
      </c>
      <c r="G3166">
        <v>60</v>
      </c>
      <c r="H3166" s="119"/>
      <c r="I3166" s="119"/>
      <c r="J3166" s="119"/>
      <c r="K3166" s="119"/>
      <c r="L3166" s="53"/>
      <c r="M3166" s="127"/>
    </row>
    <row r="3167" spans="1:13">
      <c r="A3167" s="118">
        <v>3149</v>
      </c>
      <c r="B3167" s="53" t="s">
        <v>158</v>
      </c>
      <c r="C3167" s="83">
        <v>3398</v>
      </c>
      <c r="D3167" s="124">
        <v>45016</v>
      </c>
      <c r="E3167" s="198">
        <f>VLOOKUP(A3167,'Membership Details'!C:J,8,FALSE)</f>
        <v>40896</v>
      </c>
      <c r="F3167" s="198" t="b">
        <f t="shared" si="49"/>
        <v>1</v>
      </c>
      <c r="G3167">
        <v>150</v>
      </c>
      <c r="H3167" s="119"/>
      <c r="I3167" s="119"/>
      <c r="J3167" s="119"/>
      <c r="K3167" s="119"/>
      <c r="L3167" s="53"/>
      <c r="M3167" s="127"/>
    </row>
    <row r="3168" spans="1:13">
      <c r="A3168" s="118">
        <v>3150</v>
      </c>
      <c r="B3168" s="53" t="s">
        <v>158</v>
      </c>
      <c r="C3168" s="83">
        <v>3399</v>
      </c>
      <c r="D3168" s="124">
        <v>45016</v>
      </c>
      <c r="E3168" s="198">
        <f>VLOOKUP(A3168,'Membership Details'!C:J,8,FALSE)</f>
        <v>40896</v>
      </c>
      <c r="F3168" s="198" t="b">
        <f t="shared" si="49"/>
        <v>1</v>
      </c>
      <c r="G3168">
        <v>60</v>
      </c>
      <c r="H3168" s="119"/>
      <c r="I3168" s="119"/>
      <c r="J3168" s="119"/>
      <c r="K3168" s="119"/>
      <c r="L3168" s="53"/>
      <c r="M3168" s="127"/>
    </row>
    <row r="3169" spans="1:13">
      <c r="A3169" s="118">
        <v>3152</v>
      </c>
      <c r="B3169" s="53" t="s">
        <v>158</v>
      </c>
      <c r="C3169" s="83">
        <v>3400</v>
      </c>
      <c r="D3169" s="124">
        <v>45016</v>
      </c>
      <c r="E3169" s="198">
        <f>VLOOKUP(A3169,'Membership Details'!C:J,8,FALSE)</f>
        <v>40896</v>
      </c>
      <c r="F3169" s="198" t="b">
        <f t="shared" si="49"/>
        <v>1</v>
      </c>
      <c r="G3169">
        <v>4453</v>
      </c>
      <c r="H3169" s="119"/>
      <c r="I3169" s="119"/>
      <c r="J3169" s="119"/>
      <c r="K3169" s="119"/>
      <c r="L3169" s="53"/>
      <c r="M3169" s="127"/>
    </row>
    <row r="3170" spans="1:13">
      <c r="A3170" s="118">
        <v>3153</v>
      </c>
      <c r="B3170" s="53" t="s">
        <v>158</v>
      </c>
      <c r="C3170" s="83">
        <v>3401</v>
      </c>
      <c r="D3170" s="124">
        <v>45016</v>
      </c>
      <c r="E3170" s="198">
        <f>VLOOKUP(A3170,'Membership Details'!C:J,8,FALSE)</f>
        <v>40896</v>
      </c>
      <c r="F3170" s="198" t="b">
        <f t="shared" si="49"/>
        <v>1</v>
      </c>
      <c r="G3170">
        <v>60</v>
      </c>
      <c r="H3170" s="119"/>
      <c r="I3170" s="119"/>
      <c r="J3170" s="119"/>
      <c r="K3170" s="119"/>
      <c r="L3170" s="53"/>
      <c r="M3170" s="127"/>
    </row>
    <row r="3171" spans="1:13">
      <c r="A3171" s="118">
        <v>2431</v>
      </c>
      <c r="B3171" s="53" t="s">
        <v>158</v>
      </c>
      <c r="C3171" s="83">
        <v>3402</v>
      </c>
      <c r="D3171" s="124">
        <v>45016</v>
      </c>
      <c r="E3171" s="198">
        <f>VLOOKUP(A3171,'Membership Details'!C:J,8,FALSE)</f>
        <v>40896</v>
      </c>
      <c r="F3171" s="198" t="b">
        <f t="shared" si="49"/>
        <v>1</v>
      </c>
      <c r="G3171">
        <v>60</v>
      </c>
      <c r="H3171" s="119"/>
      <c r="I3171" s="119"/>
      <c r="J3171" s="119"/>
      <c r="K3171" s="119"/>
      <c r="L3171" s="53"/>
      <c r="M3171" s="127"/>
    </row>
    <row r="3172" spans="1:13">
      <c r="A3172" s="118">
        <v>3403</v>
      </c>
      <c r="B3172" s="53" t="s">
        <v>158</v>
      </c>
      <c r="C3172" s="83">
        <v>3403</v>
      </c>
      <c r="D3172" s="124">
        <v>45016</v>
      </c>
      <c r="E3172" s="198">
        <f>VLOOKUP(A3172,'Membership Details'!C:J,8,FALSE)</f>
        <v>43012</v>
      </c>
      <c r="F3172" s="198" t="b">
        <f t="shared" si="49"/>
        <v>1</v>
      </c>
      <c r="G3172">
        <v>661</v>
      </c>
      <c r="H3172" s="119"/>
      <c r="I3172" s="119"/>
      <c r="J3172" s="119"/>
      <c r="K3172" s="119"/>
      <c r="L3172" s="53"/>
      <c r="M3172" s="127"/>
    </row>
    <row r="3173" spans="1:13">
      <c r="A3173" s="118">
        <v>3404</v>
      </c>
      <c r="B3173" s="53" t="s">
        <v>158</v>
      </c>
      <c r="C3173" s="83">
        <v>3404</v>
      </c>
      <c r="D3173" s="124">
        <v>45016</v>
      </c>
      <c r="E3173" s="198">
        <f>VLOOKUP(A3173,'Membership Details'!C:J,8,FALSE)</f>
        <v>43017</v>
      </c>
      <c r="F3173" s="198" t="b">
        <f t="shared" si="49"/>
        <v>1</v>
      </c>
      <c r="G3173">
        <v>490</v>
      </c>
      <c r="H3173" s="119"/>
      <c r="I3173" s="119"/>
      <c r="J3173" s="119"/>
      <c r="K3173" s="119"/>
      <c r="L3173" s="53"/>
      <c r="M3173" s="127"/>
    </row>
    <row r="3174" spans="1:13">
      <c r="A3174" s="118">
        <v>3405</v>
      </c>
      <c r="B3174" s="53" t="s">
        <v>158</v>
      </c>
      <c r="C3174" s="83">
        <v>3405</v>
      </c>
      <c r="D3174" s="124">
        <v>45016</v>
      </c>
      <c r="E3174" s="198">
        <f>VLOOKUP(A3174,'Membership Details'!C:J,8,FALSE)</f>
        <v>43017</v>
      </c>
      <c r="F3174" s="198" t="b">
        <f t="shared" si="49"/>
        <v>1</v>
      </c>
      <c r="G3174">
        <v>490</v>
      </c>
      <c r="H3174" s="119"/>
      <c r="I3174" s="119"/>
      <c r="J3174" s="119"/>
      <c r="K3174" s="119"/>
      <c r="L3174" s="53"/>
      <c r="M3174" s="127"/>
    </row>
    <row r="3175" spans="1:13">
      <c r="A3175" s="118">
        <v>3409</v>
      </c>
      <c r="B3175" s="53" t="s">
        <v>158</v>
      </c>
      <c r="C3175" s="83">
        <v>3406</v>
      </c>
      <c r="D3175" s="124">
        <v>45016</v>
      </c>
      <c r="E3175" s="198">
        <f>VLOOKUP(A3175,'Membership Details'!C:J,8,FALSE)</f>
        <v>43017</v>
      </c>
      <c r="F3175" s="198" t="b">
        <f t="shared" si="49"/>
        <v>1</v>
      </c>
      <c r="G3175">
        <v>240</v>
      </c>
      <c r="H3175" s="119"/>
      <c r="I3175" s="119"/>
      <c r="J3175" s="119"/>
      <c r="K3175" s="119"/>
      <c r="L3175" s="53"/>
      <c r="M3175" s="127"/>
    </row>
    <row r="3176" spans="1:13">
      <c r="A3176" s="118">
        <v>3410</v>
      </c>
      <c r="B3176" s="53" t="s">
        <v>158</v>
      </c>
      <c r="C3176" s="83">
        <v>3407</v>
      </c>
      <c r="D3176" s="124">
        <v>45016</v>
      </c>
      <c r="E3176" s="198">
        <f>VLOOKUP(A3176,'Membership Details'!C:J,8,FALSE)</f>
        <v>43017</v>
      </c>
      <c r="F3176" s="198" t="b">
        <f t="shared" si="49"/>
        <v>1</v>
      </c>
      <c r="G3176">
        <v>240</v>
      </c>
      <c r="H3176" s="119"/>
      <c r="I3176" s="119"/>
      <c r="J3176" s="119"/>
      <c r="K3176" s="119"/>
      <c r="L3176" s="53"/>
      <c r="M3176" s="127"/>
    </row>
    <row r="3177" spans="1:13">
      <c r="A3177" s="118">
        <v>3411</v>
      </c>
      <c r="B3177" s="53" t="s">
        <v>158</v>
      </c>
      <c r="C3177" s="83">
        <v>3408</v>
      </c>
      <c r="D3177" s="124">
        <v>45016</v>
      </c>
      <c r="E3177" s="198">
        <f>VLOOKUP(A3177,'Membership Details'!C:J,8,FALSE)</f>
        <v>43017</v>
      </c>
      <c r="F3177" s="198" t="b">
        <f t="shared" si="49"/>
        <v>1</v>
      </c>
      <c r="G3177">
        <v>240</v>
      </c>
      <c r="H3177" s="119"/>
      <c r="I3177" s="119"/>
      <c r="J3177" s="119"/>
      <c r="K3177" s="119"/>
      <c r="L3177" s="53"/>
      <c r="M3177" s="127"/>
    </row>
    <row r="3178" spans="1:13">
      <c r="A3178" s="118">
        <v>3412</v>
      </c>
      <c r="B3178" s="53" t="s">
        <v>158</v>
      </c>
      <c r="C3178" s="83">
        <v>3409</v>
      </c>
      <c r="D3178" s="124">
        <v>45016</v>
      </c>
      <c r="E3178" s="198">
        <f>VLOOKUP(A3178,'Membership Details'!C:J,8,FALSE)</f>
        <v>43017</v>
      </c>
      <c r="F3178" s="198" t="b">
        <f t="shared" si="49"/>
        <v>1</v>
      </c>
      <c r="G3178">
        <v>240</v>
      </c>
      <c r="H3178" s="119"/>
      <c r="I3178" s="119"/>
      <c r="J3178" s="119"/>
      <c r="K3178" s="119"/>
      <c r="L3178" s="53"/>
      <c r="M3178" s="127"/>
    </row>
    <row r="3179" spans="1:13">
      <c r="A3179" s="118">
        <v>3414</v>
      </c>
      <c r="B3179" s="53" t="s">
        <v>158</v>
      </c>
      <c r="C3179" s="83">
        <v>3410</v>
      </c>
      <c r="D3179" s="124">
        <v>45016</v>
      </c>
      <c r="E3179" s="198">
        <f>VLOOKUP(A3179,'Membership Details'!C:J,8,FALSE)</f>
        <v>43035</v>
      </c>
      <c r="F3179" s="198" t="b">
        <f t="shared" si="49"/>
        <v>1</v>
      </c>
      <c r="G3179">
        <v>60</v>
      </c>
      <c r="H3179" s="119"/>
      <c r="I3179" s="119"/>
      <c r="J3179" s="119"/>
      <c r="K3179" s="119"/>
      <c r="L3179" s="53"/>
      <c r="M3179" s="127"/>
    </row>
    <row r="3180" spans="1:13">
      <c r="A3180" s="118">
        <v>3415</v>
      </c>
      <c r="B3180" s="53" t="s">
        <v>158</v>
      </c>
      <c r="C3180" s="83">
        <v>3411</v>
      </c>
      <c r="D3180" s="124">
        <v>45016</v>
      </c>
      <c r="E3180" s="198">
        <f>VLOOKUP(A3180,'Membership Details'!C:J,8,FALSE)</f>
        <v>43035</v>
      </c>
      <c r="F3180" s="198" t="b">
        <f t="shared" si="49"/>
        <v>1</v>
      </c>
      <c r="G3180">
        <v>120</v>
      </c>
      <c r="H3180" s="119"/>
      <c r="I3180" s="119"/>
      <c r="J3180" s="119"/>
      <c r="K3180" s="119"/>
      <c r="L3180" s="53"/>
      <c r="M3180" s="127"/>
    </row>
    <row r="3181" spans="1:13">
      <c r="A3181" s="118">
        <v>3967</v>
      </c>
      <c r="B3181" s="53" t="s">
        <v>158</v>
      </c>
      <c r="C3181" s="83">
        <v>3412</v>
      </c>
      <c r="D3181" s="124">
        <v>45016</v>
      </c>
      <c r="E3181" s="198">
        <f>VLOOKUP(A3181,'Membership Details'!C:J,8,FALSE)</f>
        <v>43049</v>
      </c>
      <c r="F3181" s="198" t="b">
        <f t="shared" si="49"/>
        <v>1</v>
      </c>
      <c r="G3181">
        <v>180</v>
      </c>
      <c r="H3181" s="119"/>
      <c r="I3181" s="119"/>
      <c r="J3181" s="119"/>
      <c r="K3181" s="119"/>
      <c r="L3181" s="53"/>
      <c r="M3181" s="127"/>
    </row>
    <row r="3182" spans="1:13">
      <c r="A3182" s="118">
        <v>3393</v>
      </c>
      <c r="B3182" s="53" t="s">
        <v>158</v>
      </c>
      <c r="C3182" s="83">
        <v>3413</v>
      </c>
      <c r="D3182" s="124">
        <v>45016</v>
      </c>
      <c r="E3182" s="198">
        <f>VLOOKUP(A3182,'Membership Details'!C:J,8,FALSE)</f>
        <v>42784</v>
      </c>
      <c r="F3182" s="198" t="b">
        <f t="shared" si="49"/>
        <v>1</v>
      </c>
      <c r="G3182">
        <v>240</v>
      </c>
      <c r="H3182" s="119"/>
      <c r="I3182" s="119"/>
      <c r="J3182" s="119"/>
      <c r="K3182" s="119"/>
      <c r="L3182" s="53"/>
      <c r="M3182" s="127"/>
    </row>
    <row r="3183" spans="1:13">
      <c r="A3183" s="118">
        <v>3376</v>
      </c>
      <c r="B3183" s="53" t="s">
        <v>158</v>
      </c>
      <c r="C3183" s="83">
        <v>3414</v>
      </c>
      <c r="D3183" s="124">
        <v>45016</v>
      </c>
      <c r="E3183" s="198">
        <f>VLOOKUP(A3183,'Membership Details'!C:J,8,FALSE)</f>
        <v>42559</v>
      </c>
      <c r="F3183" s="198" t="b">
        <f t="shared" si="49"/>
        <v>1</v>
      </c>
      <c r="G3183">
        <v>180</v>
      </c>
      <c r="H3183" s="119"/>
      <c r="I3183" s="119"/>
      <c r="J3183" s="119"/>
      <c r="K3183" s="119"/>
      <c r="L3183" s="53"/>
      <c r="M3183" s="127"/>
    </row>
    <row r="3184" spans="1:13">
      <c r="A3184" s="118">
        <v>3375</v>
      </c>
      <c r="B3184" s="53" t="s">
        <v>158</v>
      </c>
      <c r="C3184" s="83">
        <v>3415</v>
      </c>
      <c r="D3184" s="124">
        <v>45016</v>
      </c>
      <c r="E3184" s="198">
        <f>VLOOKUP(A3184,'Membership Details'!C:J,8,FALSE)</f>
        <v>42559</v>
      </c>
      <c r="F3184" s="198" t="b">
        <f t="shared" si="49"/>
        <v>1</v>
      </c>
      <c r="G3184">
        <v>180</v>
      </c>
      <c r="H3184" s="119"/>
      <c r="I3184" s="119"/>
      <c r="J3184" s="119"/>
      <c r="K3184" s="119"/>
      <c r="L3184" s="53"/>
      <c r="M3184" s="127"/>
    </row>
    <row r="3185" spans="1:13">
      <c r="A3185" s="118">
        <v>3373</v>
      </c>
      <c r="B3185" s="53" t="s">
        <v>158</v>
      </c>
      <c r="C3185" s="83">
        <v>3416</v>
      </c>
      <c r="D3185" s="124">
        <v>45016</v>
      </c>
      <c r="E3185" s="198">
        <f>VLOOKUP(A3185,'Membership Details'!C:J,8,FALSE)</f>
        <v>42559</v>
      </c>
      <c r="F3185" s="198" t="b">
        <f t="shared" si="49"/>
        <v>1</v>
      </c>
      <c r="G3185">
        <v>180</v>
      </c>
      <c r="H3185" s="119"/>
      <c r="I3185" s="119"/>
      <c r="J3185" s="119"/>
      <c r="K3185" s="119"/>
      <c r="L3185" s="53"/>
      <c r="M3185" s="127"/>
    </row>
    <row r="3186" spans="1:13">
      <c r="A3186" s="118">
        <v>3163</v>
      </c>
      <c r="B3186" s="53" t="s">
        <v>158</v>
      </c>
      <c r="C3186" s="83">
        <v>3417</v>
      </c>
      <c r="D3186" s="124">
        <v>45016</v>
      </c>
      <c r="E3186" s="198">
        <f>VLOOKUP(A3186,'Membership Details'!C:J,8,FALSE)</f>
        <v>40896</v>
      </c>
      <c r="F3186" s="198" t="b">
        <f t="shared" si="49"/>
        <v>1</v>
      </c>
      <c r="G3186">
        <v>150</v>
      </c>
      <c r="H3186" s="119"/>
      <c r="I3186" s="119"/>
      <c r="J3186" s="119"/>
      <c r="K3186" s="119"/>
      <c r="L3186" s="53"/>
      <c r="M3186" s="127"/>
    </row>
    <row r="3187" spans="1:13">
      <c r="A3187" s="118">
        <v>3164</v>
      </c>
      <c r="B3187" s="53" t="s">
        <v>158</v>
      </c>
      <c r="C3187" s="83">
        <v>3418</v>
      </c>
      <c r="D3187" s="124">
        <v>45016</v>
      </c>
      <c r="E3187" s="198">
        <f>VLOOKUP(A3187,'Membership Details'!C:J,8,FALSE)</f>
        <v>40896</v>
      </c>
      <c r="F3187" s="198" t="b">
        <f t="shared" si="49"/>
        <v>1</v>
      </c>
      <c r="G3187">
        <v>150</v>
      </c>
      <c r="H3187" s="119"/>
      <c r="I3187" s="119"/>
      <c r="J3187" s="119"/>
      <c r="K3187" s="119"/>
      <c r="L3187" s="53"/>
      <c r="M3187" s="127"/>
    </row>
    <row r="3188" spans="1:13">
      <c r="A3188" s="118">
        <v>3165</v>
      </c>
      <c r="B3188" s="53" t="s">
        <v>158</v>
      </c>
      <c r="C3188" s="83">
        <v>3419</v>
      </c>
      <c r="D3188" s="124">
        <v>45016</v>
      </c>
      <c r="E3188" s="198">
        <f>VLOOKUP(A3188,'Membership Details'!C:J,8,FALSE)</f>
        <v>40896</v>
      </c>
      <c r="F3188" s="198" t="b">
        <f t="shared" si="49"/>
        <v>1</v>
      </c>
      <c r="G3188">
        <v>60</v>
      </c>
      <c r="H3188" s="119"/>
      <c r="I3188" s="119"/>
      <c r="J3188" s="119"/>
      <c r="K3188" s="119"/>
      <c r="L3188" s="53"/>
      <c r="M3188" s="127"/>
    </row>
    <row r="3189" spans="1:13">
      <c r="A3189" s="118">
        <v>3170</v>
      </c>
      <c r="B3189" s="53" t="s">
        <v>158</v>
      </c>
      <c r="C3189" s="83">
        <v>3420</v>
      </c>
      <c r="D3189" s="124">
        <v>45016</v>
      </c>
      <c r="E3189" s="198">
        <f>VLOOKUP(A3189,'Membership Details'!C:J,8,FALSE)</f>
        <v>40896</v>
      </c>
      <c r="F3189" s="198" t="b">
        <f t="shared" si="49"/>
        <v>1</v>
      </c>
      <c r="G3189">
        <v>117</v>
      </c>
      <c r="H3189" s="119"/>
      <c r="I3189" s="119"/>
      <c r="J3189" s="119"/>
      <c r="K3189" s="119"/>
      <c r="L3189" s="53"/>
      <c r="M3189" s="127"/>
    </row>
    <row r="3190" spans="1:13">
      <c r="A3190" s="118">
        <v>3171</v>
      </c>
      <c r="B3190" s="53" t="s">
        <v>158</v>
      </c>
      <c r="C3190" s="83">
        <v>3421</v>
      </c>
      <c r="D3190" s="124">
        <v>45016</v>
      </c>
      <c r="E3190" s="198">
        <f>VLOOKUP(A3190,'Membership Details'!C:J,8,FALSE)</f>
        <v>40896</v>
      </c>
      <c r="F3190" s="198" t="b">
        <f t="shared" si="49"/>
        <v>1</v>
      </c>
      <c r="G3190">
        <v>117</v>
      </c>
      <c r="H3190" s="119"/>
      <c r="I3190" s="119"/>
      <c r="J3190" s="119"/>
      <c r="K3190" s="119"/>
      <c r="L3190" s="53"/>
      <c r="M3190" s="127"/>
    </row>
    <row r="3191" spans="1:13">
      <c r="A3191" s="118">
        <v>3172</v>
      </c>
      <c r="B3191" s="53" t="s">
        <v>158</v>
      </c>
      <c r="C3191" s="83">
        <v>3422</v>
      </c>
      <c r="D3191" s="124">
        <v>45016</v>
      </c>
      <c r="E3191" s="198">
        <f>VLOOKUP(A3191,'Membership Details'!C:J,8,FALSE)</f>
        <v>40896</v>
      </c>
      <c r="F3191" s="198" t="b">
        <f t="shared" si="49"/>
        <v>1</v>
      </c>
      <c r="G3191">
        <v>150</v>
      </c>
      <c r="H3191" s="119"/>
      <c r="I3191" s="119"/>
      <c r="J3191" s="119"/>
      <c r="K3191" s="119"/>
      <c r="L3191" s="53"/>
      <c r="M3191" s="127"/>
    </row>
    <row r="3192" spans="1:13">
      <c r="A3192" s="118">
        <v>3176</v>
      </c>
      <c r="B3192" s="53" t="s">
        <v>158</v>
      </c>
      <c r="C3192" s="83">
        <v>3423</v>
      </c>
      <c r="D3192" s="124">
        <v>45016</v>
      </c>
      <c r="E3192" s="198">
        <f>VLOOKUP(A3192,'Membership Details'!C:J,8,FALSE)</f>
        <v>40896</v>
      </c>
      <c r="F3192" s="198" t="b">
        <f t="shared" si="49"/>
        <v>1</v>
      </c>
      <c r="G3192">
        <v>120</v>
      </c>
      <c r="H3192" s="119"/>
      <c r="I3192" s="119"/>
      <c r="J3192" s="119"/>
      <c r="K3192" s="119"/>
      <c r="L3192" s="53"/>
      <c r="M3192" s="127"/>
    </row>
    <row r="3193" spans="1:13">
      <c r="A3193" s="118">
        <v>3188</v>
      </c>
      <c r="B3193" s="53" t="s">
        <v>158</v>
      </c>
      <c r="C3193" s="83">
        <v>3424</v>
      </c>
      <c r="D3193" s="124">
        <v>45016</v>
      </c>
      <c r="E3193" s="198">
        <f>VLOOKUP(A3193,'Membership Details'!C:J,8,FALSE)</f>
        <v>40896</v>
      </c>
      <c r="F3193" s="198" t="b">
        <f t="shared" si="49"/>
        <v>1</v>
      </c>
      <c r="G3193">
        <v>150</v>
      </c>
      <c r="H3193" s="119"/>
      <c r="I3193" s="119"/>
      <c r="J3193" s="119"/>
      <c r="K3193" s="119"/>
      <c r="L3193" s="53"/>
      <c r="M3193" s="127"/>
    </row>
    <row r="3194" spans="1:13">
      <c r="A3194" s="118">
        <v>3189</v>
      </c>
      <c r="B3194" s="53" t="s">
        <v>158</v>
      </c>
      <c r="C3194" s="83">
        <v>3425</v>
      </c>
      <c r="D3194" s="124">
        <v>45016</v>
      </c>
      <c r="E3194" s="198">
        <f>VLOOKUP(A3194,'Membership Details'!C:J,8,FALSE)</f>
        <v>40896</v>
      </c>
      <c r="F3194" s="198" t="b">
        <f t="shared" si="49"/>
        <v>1</v>
      </c>
      <c r="G3194">
        <v>150</v>
      </c>
      <c r="H3194" s="119"/>
      <c r="I3194" s="119"/>
      <c r="J3194" s="119"/>
      <c r="K3194" s="119"/>
      <c r="L3194" s="53"/>
      <c r="M3194" s="127"/>
    </row>
    <row r="3195" spans="1:13">
      <c r="A3195" s="118">
        <v>3194</v>
      </c>
      <c r="B3195" s="53" t="s">
        <v>158</v>
      </c>
      <c r="C3195" s="83">
        <v>3426</v>
      </c>
      <c r="D3195" s="124">
        <v>45016</v>
      </c>
      <c r="E3195" s="198">
        <f>VLOOKUP(A3195,'Membership Details'!C:J,8,FALSE)</f>
        <v>40896</v>
      </c>
      <c r="F3195" s="198" t="b">
        <f t="shared" si="49"/>
        <v>1</v>
      </c>
      <c r="G3195">
        <v>265.60000000000002</v>
      </c>
      <c r="H3195" s="119"/>
      <c r="I3195" s="119"/>
      <c r="J3195" s="119"/>
      <c r="K3195" s="119"/>
      <c r="L3195" s="53"/>
      <c r="M3195" s="127"/>
    </row>
    <row r="3196" spans="1:13">
      <c r="A3196" s="118">
        <v>3195</v>
      </c>
      <c r="B3196" s="53" t="s">
        <v>158</v>
      </c>
      <c r="C3196" s="83">
        <v>3427</v>
      </c>
      <c r="D3196" s="124">
        <v>45016</v>
      </c>
      <c r="E3196" s="198">
        <f>VLOOKUP(A3196,'Membership Details'!C:J,8,FALSE)</f>
        <v>40896</v>
      </c>
      <c r="F3196" s="198" t="b">
        <f t="shared" si="49"/>
        <v>1</v>
      </c>
      <c r="G3196">
        <v>82</v>
      </c>
      <c r="H3196" s="119"/>
      <c r="I3196" s="119"/>
      <c r="J3196" s="119"/>
      <c r="K3196" s="119"/>
      <c r="L3196" s="53"/>
      <c r="M3196" s="127"/>
    </row>
    <row r="3197" spans="1:13">
      <c r="A3197" s="118">
        <v>3196</v>
      </c>
      <c r="B3197" s="53" t="s">
        <v>158</v>
      </c>
      <c r="C3197" s="83">
        <v>3428</v>
      </c>
      <c r="D3197" s="124">
        <v>45016</v>
      </c>
      <c r="E3197" s="198">
        <f>VLOOKUP(A3197,'Membership Details'!C:J,8,FALSE)</f>
        <v>40896</v>
      </c>
      <c r="F3197" s="198" t="b">
        <f t="shared" si="49"/>
        <v>1</v>
      </c>
      <c r="G3197">
        <v>82</v>
      </c>
      <c r="H3197" s="119"/>
      <c r="I3197" s="119"/>
      <c r="J3197" s="119"/>
      <c r="K3197" s="119"/>
      <c r="L3197" s="53"/>
      <c r="M3197" s="127"/>
    </row>
    <row r="3198" spans="1:13">
      <c r="A3198" s="118">
        <v>3199</v>
      </c>
      <c r="B3198" s="53" t="s">
        <v>158</v>
      </c>
      <c r="C3198" s="83">
        <v>3429</v>
      </c>
      <c r="D3198" s="124">
        <v>45016</v>
      </c>
      <c r="E3198" s="198">
        <f>VLOOKUP(A3198,'Membership Details'!C:J,8,FALSE)</f>
        <v>40896</v>
      </c>
      <c r="F3198" s="198" t="b">
        <f t="shared" si="49"/>
        <v>1</v>
      </c>
      <c r="G3198">
        <v>60</v>
      </c>
      <c r="H3198" s="119"/>
      <c r="I3198" s="119"/>
      <c r="J3198" s="119"/>
      <c r="K3198" s="119"/>
      <c r="L3198" s="53"/>
      <c r="M3198" s="127"/>
    </row>
    <row r="3199" spans="1:13">
      <c r="A3199" s="118">
        <v>3200</v>
      </c>
      <c r="B3199" s="53" t="s">
        <v>158</v>
      </c>
      <c r="C3199" s="83">
        <v>3430</v>
      </c>
      <c r="D3199" s="124">
        <v>45016</v>
      </c>
      <c r="E3199" s="198">
        <f>VLOOKUP(A3199,'Membership Details'!C:J,8,FALSE)</f>
        <v>40896</v>
      </c>
      <c r="F3199" s="198" t="b">
        <f t="shared" si="49"/>
        <v>1</v>
      </c>
      <c r="G3199">
        <v>60</v>
      </c>
      <c r="H3199" s="119"/>
      <c r="I3199" s="119"/>
      <c r="J3199" s="119"/>
      <c r="K3199" s="119"/>
      <c r="L3199" s="53"/>
      <c r="M3199" s="127"/>
    </row>
    <row r="3200" spans="1:13">
      <c r="A3200" s="118">
        <v>3201</v>
      </c>
      <c r="B3200" s="53" t="s">
        <v>158</v>
      </c>
      <c r="C3200" s="83">
        <v>3431</v>
      </c>
      <c r="D3200" s="124">
        <v>45016</v>
      </c>
      <c r="E3200" s="198">
        <f>VLOOKUP(A3200,'Membership Details'!C:J,8,FALSE)</f>
        <v>40896</v>
      </c>
      <c r="F3200" s="198" t="b">
        <f t="shared" si="49"/>
        <v>1</v>
      </c>
      <c r="G3200">
        <v>60</v>
      </c>
      <c r="H3200" s="119"/>
      <c r="I3200" s="119"/>
      <c r="J3200" s="119"/>
      <c r="K3200" s="119"/>
      <c r="L3200" s="53"/>
      <c r="M3200" s="127"/>
    </row>
    <row r="3201" spans="1:13">
      <c r="A3201" s="118">
        <v>3202</v>
      </c>
      <c r="B3201" s="53" t="s">
        <v>158</v>
      </c>
      <c r="C3201" s="83">
        <v>3432</v>
      </c>
      <c r="D3201" s="124">
        <v>45016</v>
      </c>
      <c r="E3201" s="198">
        <f>VLOOKUP(A3201,'Membership Details'!C:J,8,FALSE)</f>
        <v>40896</v>
      </c>
      <c r="F3201" s="198" t="b">
        <f t="shared" si="49"/>
        <v>1</v>
      </c>
      <c r="G3201">
        <v>60</v>
      </c>
      <c r="H3201" s="119"/>
      <c r="I3201" s="119"/>
      <c r="J3201" s="119"/>
      <c r="K3201" s="119"/>
      <c r="L3201" s="53"/>
      <c r="M3201" s="127"/>
    </row>
    <row r="3202" spans="1:13">
      <c r="A3202" s="118">
        <v>3215</v>
      </c>
      <c r="B3202" s="53" t="s">
        <v>158</v>
      </c>
      <c r="C3202" s="83">
        <v>3433</v>
      </c>
      <c r="D3202" s="124">
        <v>45016</v>
      </c>
      <c r="E3202" s="198">
        <f>VLOOKUP(A3202,'Membership Details'!C:J,8,FALSE)</f>
        <v>40896</v>
      </c>
      <c r="F3202" s="198" t="b">
        <f t="shared" si="49"/>
        <v>1</v>
      </c>
      <c r="G3202">
        <v>150</v>
      </c>
      <c r="H3202" s="119"/>
      <c r="I3202" s="119"/>
      <c r="J3202" s="119"/>
      <c r="K3202" s="119"/>
      <c r="L3202" s="53"/>
      <c r="M3202" s="127"/>
    </row>
    <row r="3203" spans="1:13">
      <c r="A3203" s="118">
        <v>3216</v>
      </c>
      <c r="B3203" s="53" t="s">
        <v>158</v>
      </c>
      <c r="C3203" s="83">
        <v>3434</v>
      </c>
      <c r="D3203" s="124">
        <v>45016</v>
      </c>
      <c r="E3203" s="198">
        <f>VLOOKUP(A3203,'Membership Details'!C:J,8,FALSE)</f>
        <v>40896</v>
      </c>
      <c r="F3203" s="198" t="b">
        <f t="shared" ref="F3203:F3266" si="50">D3203&gt;=E3203</f>
        <v>1</v>
      </c>
      <c r="G3203">
        <v>150</v>
      </c>
      <c r="H3203" s="119"/>
      <c r="I3203" s="119"/>
      <c r="J3203" s="119"/>
      <c r="K3203" s="119"/>
      <c r="L3203" s="53"/>
      <c r="M3203" s="127"/>
    </row>
    <row r="3204" spans="1:13">
      <c r="A3204" s="118">
        <v>3220</v>
      </c>
      <c r="B3204" s="53" t="s">
        <v>158</v>
      </c>
      <c r="C3204" s="83">
        <v>3435</v>
      </c>
      <c r="D3204" s="124">
        <v>45016</v>
      </c>
      <c r="E3204" s="198">
        <f>VLOOKUP(A3204,'Membership Details'!C:J,8,FALSE)</f>
        <v>40896</v>
      </c>
      <c r="F3204" s="198" t="b">
        <f t="shared" si="50"/>
        <v>1</v>
      </c>
      <c r="G3204">
        <v>150</v>
      </c>
      <c r="H3204" s="119"/>
      <c r="I3204" s="119"/>
      <c r="J3204" s="119"/>
      <c r="K3204" s="119"/>
      <c r="L3204" s="53"/>
      <c r="M3204" s="127"/>
    </row>
    <row r="3205" spans="1:13">
      <c r="A3205" s="118">
        <v>3226</v>
      </c>
      <c r="B3205" s="53" t="s">
        <v>158</v>
      </c>
      <c r="C3205" s="83">
        <v>3436</v>
      </c>
      <c r="D3205" s="124">
        <v>45016</v>
      </c>
      <c r="E3205" s="198">
        <f>VLOOKUP(A3205,'Membership Details'!C:J,8,FALSE)</f>
        <v>40896</v>
      </c>
      <c r="F3205" s="198" t="b">
        <f t="shared" si="50"/>
        <v>1</v>
      </c>
      <c r="G3205">
        <v>150</v>
      </c>
      <c r="H3205" s="119"/>
      <c r="I3205" s="119"/>
      <c r="J3205" s="119"/>
      <c r="K3205" s="119"/>
      <c r="L3205" s="53"/>
      <c r="M3205" s="127"/>
    </row>
    <row r="3206" spans="1:13">
      <c r="A3206" s="118">
        <v>3227</v>
      </c>
      <c r="B3206" s="53" t="s">
        <v>158</v>
      </c>
      <c r="C3206" s="83">
        <v>3437</v>
      </c>
      <c r="D3206" s="124">
        <v>45016</v>
      </c>
      <c r="E3206" s="198">
        <f>VLOOKUP(A3206,'Membership Details'!C:J,8,FALSE)</f>
        <v>40896</v>
      </c>
      <c r="F3206" s="198" t="b">
        <f t="shared" si="50"/>
        <v>1</v>
      </c>
      <c r="G3206">
        <v>150</v>
      </c>
      <c r="H3206" s="119"/>
      <c r="I3206" s="119"/>
      <c r="J3206" s="119"/>
      <c r="K3206" s="119"/>
      <c r="L3206" s="53"/>
      <c r="M3206" s="127"/>
    </row>
    <row r="3207" spans="1:13">
      <c r="A3207" s="118">
        <v>3228</v>
      </c>
      <c r="B3207" s="53" t="s">
        <v>158</v>
      </c>
      <c r="C3207" s="83">
        <v>3438</v>
      </c>
      <c r="D3207" s="124">
        <v>45016</v>
      </c>
      <c r="E3207" s="198">
        <f>VLOOKUP(A3207,'Membership Details'!C:J,8,FALSE)</f>
        <v>40896</v>
      </c>
      <c r="F3207" s="198" t="b">
        <f t="shared" si="50"/>
        <v>1</v>
      </c>
      <c r="G3207">
        <v>150</v>
      </c>
      <c r="H3207" s="119"/>
      <c r="I3207" s="119"/>
      <c r="J3207" s="119"/>
      <c r="K3207" s="119"/>
      <c r="L3207" s="53"/>
      <c r="M3207" s="127"/>
    </row>
    <row r="3208" spans="1:13">
      <c r="A3208" s="118">
        <v>3229</v>
      </c>
      <c r="B3208" s="53" t="s">
        <v>158</v>
      </c>
      <c r="C3208" s="83">
        <v>3439</v>
      </c>
      <c r="D3208" s="124">
        <v>45016</v>
      </c>
      <c r="E3208" s="198">
        <f>VLOOKUP(A3208,'Membership Details'!C:J,8,FALSE)</f>
        <v>40896</v>
      </c>
      <c r="F3208" s="198" t="b">
        <f t="shared" si="50"/>
        <v>1</v>
      </c>
      <c r="G3208">
        <v>150</v>
      </c>
      <c r="H3208" s="119"/>
      <c r="I3208" s="119"/>
      <c r="J3208" s="119"/>
      <c r="K3208" s="119"/>
      <c r="L3208" s="53"/>
      <c r="M3208" s="127"/>
    </row>
    <row r="3209" spans="1:13">
      <c r="A3209" s="118">
        <v>3230</v>
      </c>
      <c r="B3209" s="53" t="s">
        <v>158</v>
      </c>
      <c r="C3209" s="83">
        <v>3440</v>
      </c>
      <c r="D3209" s="124">
        <v>45016</v>
      </c>
      <c r="E3209" s="198">
        <f>VLOOKUP(A3209,'Membership Details'!C:J,8,FALSE)</f>
        <v>40896</v>
      </c>
      <c r="F3209" s="198" t="b">
        <f t="shared" si="50"/>
        <v>1</v>
      </c>
      <c r="G3209">
        <v>150</v>
      </c>
      <c r="H3209" s="119"/>
      <c r="I3209" s="119"/>
      <c r="J3209" s="119"/>
      <c r="K3209" s="119"/>
      <c r="L3209" s="53"/>
      <c r="M3209" s="127"/>
    </row>
    <row r="3210" spans="1:13">
      <c r="A3210" s="118">
        <v>3232</v>
      </c>
      <c r="B3210" s="53" t="s">
        <v>158</v>
      </c>
      <c r="C3210" s="83">
        <v>3442</v>
      </c>
      <c r="D3210" s="124">
        <v>45016</v>
      </c>
      <c r="E3210" s="198">
        <f>VLOOKUP(A3210,'Membership Details'!C:J,8,FALSE)</f>
        <v>40896</v>
      </c>
      <c r="F3210" s="198" t="b">
        <f t="shared" si="50"/>
        <v>1</v>
      </c>
      <c r="G3210">
        <v>150</v>
      </c>
      <c r="H3210" s="119"/>
      <c r="I3210" s="119"/>
      <c r="J3210" s="119"/>
      <c r="K3210" s="119"/>
      <c r="L3210" s="53"/>
      <c r="M3210" s="127"/>
    </row>
    <row r="3211" spans="1:13">
      <c r="A3211" s="118">
        <v>3233</v>
      </c>
      <c r="B3211" s="53" t="s">
        <v>158</v>
      </c>
      <c r="C3211" s="83">
        <v>3443</v>
      </c>
      <c r="D3211" s="124">
        <v>45016</v>
      </c>
      <c r="E3211" s="198">
        <f>VLOOKUP(A3211,'Membership Details'!C:J,8,FALSE)</f>
        <v>40896</v>
      </c>
      <c r="F3211" s="198" t="b">
        <f t="shared" si="50"/>
        <v>1</v>
      </c>
      <c r="G3211">
        <v>150</v>
      </c>
      <c r="H3211" s="119"/>
      <c r="I3211" s="119"/>
      <c r="J3211" s="119"/>
      <c r="K3211" s="119"/>
      <c r="L3211" s="53"/>
      <c r="M3211" s="127"/>
    </row>
    <row r="3212" spans="1:13">
      <c r="A3212" s="118">
        <v>3234</v>
      </c>
      <c r="B3212" s="53" t="s">
        <v>158</v>
      </c>
      <c r="C3212" s="83">
        <v>3444</v>
      </c>
      <c r="D3212" s="124">
        <v>45016</v>
      </c>
      <c r="E3212" s="198">
        <f>VLOOKUP(A3212,'Membership Details'!C:J,8,FALSE)</f>
        <v>40896</v>
      </c>
      <c r="F3212" s="198" t="b">
        <f t="shared" si="50"/>
        <v>1</v>
      </c>
      <c r="G3212">
        <v>150</v>
      </c>
      <c r="H3212" s="119"/>
      <c r="I3212" s="119"/>
      <c r="J3212" s="119"/>
      <c r="K3212" s="119"/>
      <c r="L3212" s="53"/>
      <c r="M3212" s="127"/>
    </row>
    <row r="3213" spans="1:13">
      <c r="A3213" s="118">
        <v>3238</v>
      </c>
      <c r="B3213" s="53" t="s">
        <v>158</v>
      </c>
      <c r="C3213" s="83">
        <v>3446</v>
      </c>
      <c r="D3213" s="124">
        <v>45016</v>
      </c>
      <c r="E3213" s="198">
        <f>VLOOKUP(A3213,'Membership Details'!C:J,8,FALSE)</f>
        <v>40896</v>
      </c>
      <c r="F3213" s="198" t="b">
        <f t="shared" si="50"/>
        <v>1</v>
      </c>
      <c r="G3213">
        <v>150</v>
      </c>
      <c r="H3213" s="119"/>
      <c r="I3213" s="119"/>
      <c r="J3213" s="119"/>
      <c r="K3213" s="119"/>
      <c r="L3213" s="53"/>
      <c r="M3213" s="127"/>
    </row>
    <row r="3214" spans="1:13">
      <c r="A3214" s="118">
        <v>3240</v>
      </c>
      <c r="B3214" s="53" t="s">
        <v>158</v>
      </c>
      <c r="C3214" s="83">
        <v>3447</v>
      </c>
      <c r="D3214" s="124">
        <v>45016</v>
      </c>
      <c r="E3214" s="198">
        <f>VLOOKUP(A3214,'Membership Details'!C:J,8,FALSE)</f>
        <v>40896</v>
      </c>
      <c r="F3214" s="198" t="b">
        <f t="shared" si="50"/>
        <v>1</v>
      </c>
      <c r="G3214">
        <v>60</v>
      </c>
      <c r="H3214" s="119"/>
      <c r="I3214" s="119"/>
      <c r="J3214" s="119"/>
      <c r="K3214" s="119"/>
      <c r="L3214" s="53"/>
      <c r="M3214" s="127"/>
    </row>
    <row r="3215" spans="1:13">
      <c r="A3215" s="118">
        <v>3277</v>
      </c>
      <c r="B3215" s="53" t="s">
        <v>158</v>
      </c>
      <c r="C3215" s="83">
        <v>3448</v>
      </c>
      <c r="D3215" s="124">
        <v>45016</v>
      </c>
      <c r="E3215" s="198">
        <f>VLOOKUP(A3215,'Membership Details'!C:J,8,FALSE)</f>
        <v>42360</v>
      </c>
      <c r="F3215" s="198" t="b">
        <f t="shared" si="50"/>
        <v>1</v>
      </c>
      <c r="G3215">
        <v>150</v>
      </c>
      <c r="H3215" s="119"/>
      <c r="I3215" s="119"/>
      <c r="J3215" s="119"/>
      <c r="K3215" s="119"/>
      <c r="L3215" s="53"/>
      <c r="M3215" s="127"/>
    </row>
    <row r="3216" spans="1:13">
      <c r="A3216" s="118">
        <v>3286</v>
      </c>
      <c r="B3216" s="53" t="s">
        <v>158</v>
      </c>
      <c r="C3216" s="83">
        <v>3449</v>
      </c>
      <c r="D3216" s="124">
        <v>45016</v>
      </c>
      <c r="E3216" s="198">
        <f>VLOOKUP(A3216,'Membership Details'!C:J,8,FALSE)</f>
        <v>42469</v>
      </c>
      <c r="F3216" s="198" t="b">
        <f t="shared" si="50"/>
        <v>1</v>
      </c>
      <c r="G3216">
        <v>60</v>
      </c>
      <c r="H3216" s="119"/>
      <c r="I3216" s="119"/>
      <c r="J3216" s="119"/>
      <c r="K3216" s="119"/>
      <c r="L3216" s="53"/>
      <c r="M3216" s="127"/>
    </row>
    <row r="3217" spans="1:13">
      <c r="A3217" s="118">
        <v>4145</v>
      </c>
      <c r="B3217" s="53" t="s">
        <v>158</v>
      </c>
      <c r="C3217" s="83">
        <v>3450</v>
      </c>
      <c r="D3217" s="124">
        <v>45016</v>
      </c>
      <c r="E3217" s="198">
        <f>VLOOKUP(A3217,'Membership Details'!C:J,8,FALSE)</f>
        <v>43585</v>
      </c>
      <c r="F3217" s="198" t="b">
        <f t="shared" si="50"/>
        <v>1</v>
      </c>
      <c r="G3217">
        <v>150</v>
      </c>
      <c r="H3217" s="119"/>
      <c r="I3217" s="119"/>
      <c r="J3217" s="119"/>
      <c r="K3217" s="119"/>
      <c r="L3217" s="53"/>
      <c r="M3217" s="127"/>
    </row>
    <row r="3218" spans="1:13">
      <c r="A3218" s="118">
        <v>3364</v>
      </c>
      <c r="B3218" s="53" t="s">
        <v>158</v>
      </c>
      <c r="C3218" s="83">
        <v>3451</v>
      </c>
      <c r="D3218" s="124">
        <v>45016</v>
      </c>
      <c r="E3218" s="198">
        <f>VLOOKUP(A3218,'Membership Details'!C:J,8,FALSE)</f>
        <v>42469</v>
      </c>
      <c r="F3218" s="198" t="b">
        <f t="shared" si="50"/>
        <v>1</v>
      </c>
      <c r="G3218">
        <v>180</v>
      </c>
      <c r="H3218" s="119"/>
      <c r="I3218" s="119"/>
      <c r="J3218" s="119"/>
      <c r="K3218" s="119"/>
      <c r="L3218" s="53"/>
      <c r="M3218" s="127"/>
    </row>
    <row r="3219" spans="1:13">
      <c r="A3219" s="118">
        <v>3365</v>
      </c>
      <c r="B3219" s="53" t="s">
        <v>158</v>
      </c>
      <c r="C3219" s="83">
        <v>3452</v>
      </c>
      <c r="D3219" s="124">
        <v>45016</v>
      </c>
      <c r="E3219" s="198">
        <f>VLOOKUP(A3219,'Membership Details'!C:J,8,FALSE)</f>
        <v>42469</v>
      </c>
      <c r="F3219" s="198" t="b">
        <f t="shared" si="50"/>
        <v>1</v>
      </c>
      <c r="G3219">
        <v>180</v>
      </c>
      <c r="H3219" s="119"/>
      <c r="I3219" s="119"/>
      <c r="J3219" s="119"/>
      <c r="K3219" s="119"/>
      <c r="L3219" s="53"/>
      <c r="M3219" s="127"/>
    </row>
    <row r="3220" spans="1:13">
      <c r="A3220" s="118">
        <v>3366</v>
      </c>
      <c r="B3220" s="53" t="s">
        <v>158</v>
      </c>
      <c r="C3220" s="83">
        <v>3453</v>
      </c>
      <c r="D3220" s="124">
        <v>45016</v>
      </c>
      <c r="E3220" s="198">
        <f>VLOOKUP(A3220,'Membership Details'!C:J,8,FALSE)</f>
        <v>42469</v>
      </c>
      <c r="F3220" s="198" t="b">
        <f t="shared" si="50"/>
        <v>1</v>
      </c>
      <c r="G3220">
        <v>180</v>
      </c>
      <c r="H3220" s="119"/>
      <c r="I3220" s="119"/>
      <c r="J3220" s="119"/>
      <c r="K3220" s="119"/>
      <c r="L3220" s="53"/>
      <c r="M3220" s="127"/>
    </row>
    <row r="3221" spans="1:13">
      <c r="A3221" s="118">
        <v>3367</v>
      </c>
      <c r="B3221" s="53" t="s">
        <v>158</v>
      </c>
      <c r="C3221" s="83">
        <v>3454</v>
      </c>
      <c r="D3221" s="124">
        <v>45016</v>
      </c>
      <c r="E3221" s="198">
        <f>VLOOKUP(A3221,'Membership Details'!C:J,8,FALSE)</f>
        <v>42469</v>
      </c>
      <c r="F3221" s="198" t="b">
        <f t="shared" si="50"/>
        <v>1</v>
      </c>
      <c r="G3221">
        <v>180</v>
      </c>
      <c r="H3221" s="119"/>
      <c r="I3221" s="119"/>
      <c r="J3221" s="119"/>
      <c r="K3221" s="119"/>
      <c r="L3221" s="53"/>
      <c r="M3221" s="127"/>
    </row>
    <row r="3222" spans="1:13">
      <c r="A3222" s="118">
        <v>3368</v>
      </c>
      <c r="B3222" s="53" t="s">
        <v>158</v>
      </c>
      <c r="C3222" s="83">
        <v>3455</v>
      </c>
      <c r="D3222" s="124">
        <v>45016</v>
      </c>
      <c r="E3222" s="198">
        <f>VLOOKUP(A3222,'Membership Details'!C:J,8,FALSE)</f>
        <v>42469</v>
      </c>
      <c r="F3222" s="198" t="b">
        <f t="shared" si="50"/>
        <v>1</v>
      </c>
      <c r="G3222">
        <v>180</v>
      </c>
      <c r="H3222" s="119"/>
      <c r="I3222" s="119"/>
      <c r="J3222" s="119"/>
      <c r="K3222" s="119"/>
      <c r="L3222" s="53"/>
      <c r="M3222" s="127"/>
    </row>
    <row r="3223" spans="1:13">
      <c r="A3223" s="118">
        <v>3369</v>
      </c>
      <c r="B3223" s="53" t="s">
        <v>158</v>
      </c>
      <c r="C3223" s="83">
        <v>3456</v>
      </c>
      <c r="D3223" s="124">
        <v>45016</v>
      </c>
      <c r="E3223" s="198">
        <f>VLOOKUP(A3223,'Membership Details'!C:J,8,FALSE)</f>
        <v>42469</v>
      </c>
      <c r="F3223" s="198" t="b">
        <f t="shared" si="50"/>
        <v>1</v>
      </c>
      <c r="G3223">
        <v>180</v>
      </c>
      <c r="H3223" s="119"/>
      <c r="I3223" s="119"/>
      <c r="J3223" s="119"/>
      <c r="K3223" s="119"/>
      <c r="L3223" s="53"/>
      <c r="M3223" s="127"/>
    </row>
    <row r="3224" spans="1:13">
      <c r="A3224" s="118">
        <v>3377</v>
      </c>
      <c r="B3224" s="53" t="s">
        <v>158</v>
      </c>
      <c r="C3224" s="83">
        <v>3458</v>
      </c>
      <c r="D3224" s="124">
        <v>45016</v>
      </c>
      <c r="E3224" s="198">
        <f>VLOOKUP(A3224,'Membership Details'!C:J,8,FALSE)</f>
        <v>42559</v>
      </c>
      <c r="F3224" s="198" t="b">
        <f t="shared" si="50"/>
        <v>1</v>
      </c>
      <c r="G3224">
        <v>150</v>
      </c>
      <c r="H3224" s="119"/>
      <c r="I3224" s="119"/>
      <c r="J3224" s="119"/>
      <c r="K3224" s="119"/>
      <c r="L3224" s="53"/>
      <c r="M3224" s="127"/>
    </row>
    <row r="3225" spans="1:13">
      <c r="A3225" s="118">
        <v>3378</v>
      </c>
      <c r="B3225" s="53" t="s">
        <v>158</v>
      </c>
      <c r="C3225" s="83">
        <v>3459</v>
      </c>
      <c r="D3225" s="124">
        <v>45016</v>
      </c>
      <c r="E3225" s="198">
        <f>VLOOKUP(A3225,'Membership Details'!C:J,8,FALSE)</f>
        <v>42559</v>
      </c>
      <c r="F3225" s="198" t="b">
        <f t="shared" si="50"/>
        <v>1</v>
      </c>
      <c r="G3225">
        <v>150</v>
      </c>
      <c r="H3225" s="119"/>
      <c r="I3225" s="119"/>
      <c r="J3225" s="119"/>
      <c r="K3225" s="119"/>
      <c r="L3225" s="53"/>
      <c r="M3225" s="127"/>
    </row>
    <row r="3226" spans="1:13">
      <c r="A3226" s="118">
        <v>3395</v>
      </c>
      <c r="B3226" s="53" t="s">
        <v>158</v>
      </c>
      <c r="C3226" s="83">
        <v>3460</v>
      </c>
      <c r="D3226" s="124">
        <v>45016</v>
      </c>
      <c r="E3226" s="198">
        <f>VLOOKUP(A3226,'Membership Details'!C:J,8,FALSE)</f>
        <v>42784</v>
      </c>
      <c r="F3226" s="198" t="b">
        <f t="shared" si="50"/>
        <v>1</v>
      </c>
      <c r="G3226">
        <v>120</v>
      </c>
      <c r="H3226" s="119"/>
      <c r="I3226" s="119"/>
      <c r="J3226" s="119"/>
      <c r="K3226" s="119"/>
      <c r="L3226" s="53"/>
      <c r="M3226" s="127"/>
    </row>
    <row r="3227" spans="1:13">
      <c r="A3227" s="118">
        <v>3400</v>
      </c>
      <c r="B3227" s="53" t="s">
        <v>158</v>
      </c>
      <c r="C3227" s="83">
        <v>3461</v>
      </c>
      <c r="D3227" s="124">
        <v>45016</v>
      </c>
      <c r="E3227" s="198">
        <f>VLOOKUP(A3227,'Membership Details'!C:J,8,FALSE)</f>
        <v>42866</v>
      </c>
      <c r="F3227" s="198" t="b">
        <f t="shared" si="50"/>
        <v>1</v>
      </c>
      <c r="G3227">
        <v>60</v>
      </c>
      <c r="H3227" s="119"/>
      <c r="I3227" s="119"/>
      <c r="J3227" s="119"/>
      <c r="K3227" s="119"/>
      <c r="L3227" s="53"/>
      <c r="M3227" s="127"/>
    </row>
    <row r="3228" spans="1:13">
      <c r="A3228" s="118">
        <v>2351</v>
      </c>
      <c r="B3228" s="53" t="s">
        <v>158</v>
      </c>
      <c r="C3228" s="83">
        <v>3462</v>
      </c>
      <c r="D3228" s="124">
        <v>45016</v>
      </c>
      <c r="E3228" s="198">
        <f>VLOOKUP(A3228,'Membership Details'!C:J,8,FALSE)</f>
        <v>44875</v>
      </c>
      <c r="F3228" s="198" t="b">
        <f t="shared" si="50"/>
        <v>1</v>
      </c>
      <c r="G3228">
        <v>98</v>
      </c>
      <c r="H3228" s="119"/>
      <c r="I3228" s="119"/>
      <c r="J3228" s="119"/>
      <c r="K3228" s="119"/>
      <c r="L3228" s="53"/>
      <c r="M3228" s="127"/>
    </row>
    <row r="3229" spans="1:13">
      <c r="A3229" s="118">
        <v>4029</v>
      </c>
      <c r="B3229" s="53" t="s">
        <v>158</v>
      </c>
      <c r="C3229" s="83">
        <v>3463</v>
      </c>
      <c r="D3229" s="124">
        <v>45016</v>
      </c>
      <c r="E3229" s="198">
        <f>VLOOKUP(A3229,'Membership Details'!C:J,8,FALSE)</f>
        <v>42469</v>
      </c>
      <c r="F3229" s="198" t="b">
        <f t="shared" si="50"/>
        <v>1</v>
      </c>
      <c r="G3229">
        <v>128</v>
      </c>
      <c r="H3229" s="119"/>
      <c r="I3229" s="119"/>
      <c r="J3229" s="119"/>
      <c r="K3229" s="119"/>
      <c r="L3229" s="53"/>
      <c r="M3229" s="127"/>
    </row>
    <row r="3230" spans="1:13">
      <c r="A3230" s="118">
        <v>40</v>
      </c>
      <c r="B3230" s="53" t="s">
        <v>158</v>
      </c>
      <c r="C3230" s="83">
        <v>3465</v>
      </c>
      <c r="D3230" s="124">
        <v>45016</v>
      </c>
      <c r="E3230" s="198">
        <f>VLOOKUP(A3230,'Membership Details'!C:J,8,FALSE)</f>
        <v>44881</v>
      </c>
      <c r="F3230" s="198" t="b">
        <f t="shared" si="50"/>
        <v>1</v>
      </c>
      <c r="G3230">
        <v>873</v>
      </c>
      <c r="H3230" s="119"/>
      <c r="I3230" s="119"/>
      <c r="J3230" s="119"/>
      <c r="K3230" s="119"/>
      <c r="L3230" s="53"/>
      <c r="M3230" s="127"/>
    </row>
    <row r="3231" spans="1:13">
      <c r="A3231" s="118">
        <v>76</v>
      </c>
      <c r="B3231" s="53" t="s">
        <v>158</v>
      </c>
      <c r="C3231" s="83">
        <v>3466</v>
      </c>
      <c r="D3231" s="124">
        <v>45016</v>
      </c>
      <c r="E3231" s="198">
        <f>VLOOKUP(A3231,'Membership Details'!C:J,8,FALSE)</f>
        <v>36982</v>
      </c>
      <c r="F3231" s="198" t="b">
        <f t="shared" si="50"/>
        <v>1</v>
      </c>
      <c r="G3231">
        <v>660</v>
      </c>
      <c r="H3231" s="119"/>
      <c r="I3231" s="119"/>
      <c r="J3231" s="119"/>
      <c r="K3231" s="119"/>
      <c r="L3231" s="53"/>
      <c r="M3231" s="127"/>
    </row>
    <row r="3232" spans="1:13">
      <c r="A3232" s="118">
        <v>139</v>
      </c>
      <c r="B3232" s="53" t="s">
        <v>158</v>
      </c>
      <c r="C3232" s="83">
        <v>3467</v>
      </c>
      <c r="D3232" s="124">
        <v>45016</v>
      </c>
      <c r="E3232" s="198">
        <f>VLOOKUP(A3232,'Membership Details'!C:J,8,FALSE)</f>
        <v>36982</v>
      </c>
      <c r="F3232" s="198" t="b">
        <f t="shared" si="50"/>
        <v>1</v>
      </c>
      <c r="G3232">
        <v>2895</v>
      </c>
      <c r="H3232" s="119"/>
      <c r="I3232" s="119"/>
      <c r="J3232" s="119"/>
      <c r="K3232" s="119"/>
      <c r="L3232" s="53"/>
      <c r="M3232" s="127"/>
    </row>
    <row r="3233" spans="1:13">
      <c r="A3233" s="118">
        <v>175</v>
      </c>
      <c r="B3233" s="53" t="s">
        <v>158</v>
      </c>
      <c r="C3233" s="83">
        <v>3468</v>
      </c>
      <c r="D3233" s="124">
        <v>45016</v>
      </c>
      <c r="E3233" s="198">
        <f>VLOOKUP(A3233,'Membership Details'!C:J,8,FALSE)</f>
        <v>36982</v>
      </c>
      <c r="F3233" s="198" t="b">
        <f t="shared" si="50"/>
        <v>1</v>
      </c>
      <c r="G3233">
        <v>250</v>
      </c>
      <c r="H3233" s="119"/>
      <c r="I3233" s="119"/>
      <c r="J3233" s="119"/>
      <c r="K3233" s="119"/>
      <c r="L3233" s="53"/>
      <c r="M3233" s="127"/>
    </row>
    <row r="3234" spans="1:13">
      <c r="A3234" s="118">
        <v>2584</v>
      </c>
      <c r="B3234" s="53" t="s">
        <v>158</v>
      </c>
      <c r="C3234" s="83">
        <v>3469</v>
      </c>
      <c r="D3234" s="124">
        <v>45016</v>
      </c>
      <c r="E3234" s="198">
        <f>VLOOKUP(A3234,'Membership Details'!C:J,8,FALSE)</f>
        <v>36982</v>
      </c>
      <c r="F3234" s="198" t="b">
        <f t="shared" si="50"/>
        <v>1</v>
      </c>
      <c r="G3234">
        <v>481</v>
      </c>
      <c r="H3234" s="119"/>
      <c r="I3234" s="119"/>
      <c r="J3234" s="119"/>
      <c r="K3234" s="119"/>
      <c r="L3234" s="53"/>
      <c r="M3234" s="127"/>
    </row>
    <row r="3235" spans="1:13">
      <c r="A3235" s="118">
        <v>1478</v>
      </c>
      <c r="B3235" s="53" t="s">
        <v>158</v>
      </c>
      <c r="C3235" s="83">
        <v>3470</v>
      </c>
      <c r="D3235" s="124">
        <v>45016</v>
      </c>
      <c r="E3235" s="198">
        <f>VLOOKUP(A3235,'Membership Details'!C:J,8,FALSE)</f>
        <v>44881</v>
      </c>
      <c r="F3235" s="198" t="b">
        <f t="shared" si="50"/>
        <v>1</v>
      </c>
      <c r="G3235">
        <v>269</v>
      </c>
      <c r="H3235" s="119"/>
      <c r="I3235" s="119"/>
      <c r="J3235" s="119"/>
      <c r="K3235" s="119"/>
      <c r="L3235" s="53"/>
      <c r="M3235" s="127"/>
    </row>
    <row r="3236" spans="1:13">
      <c r="A3236" s="118">
        <v>2745</v>
      </c>
      <c r="B3236" s="53" t="s">
        <v>158</v>
      </c>
      <c r="C3236" s="83">
        <v>3471</v>
      </c>
      <c r="D3236" s="124">
        <v>45016</v>
      </c>
      <c r="E3236" s="198">
        <f>VLOOKUP(A3236,'Membership Details'!C:J,8,FALSE)</f>
        <v>36982</v>
      </c>
      <c r="F3236" s="198" t="b">
        <f t="shared" si="50"/>
        <v>1</v>
      </c>
      <c r="G3236">
        <v>120</v>
      </c>
      <c r="H3236" s="119"/>
      <c r="I3236" s="119"/>
      <c r="J3236" s="119"/>
      <c r="K3236" s="119"/>
      <c r="L3236" s="53"/>
      <c r="M3236" s="127"/>
    </row>
    <row r="3237" spans="1:13">
      <c r="A3237" s="118">
        <v>2774</v>
      </c>
      <c r="B3237" s="53" t="s">
        <v>158</v>
      </c>
      <c r="C3237" s="83">
        <v>3472</v>
      </c>
      <c r="D3237" s="124">
        <v>45016</v>
      </c>
      <c r="E3237" s="198">
        <f>VLOOKUP(A3237,'Membership Details'!C:J,8,FALSE)</f>
        <v>36982</v>
      </c>
      <c r="F3237" s="198" t="b">
        <f t="shared" si="50"/>
        <v>1</v>
      </c>
      <c r="G3237">
        <v>180</v>
      </c>
      <c r="H3237" s="119"/>
      <c r="I3237" s="119"/>
      <c r="J3237" s="119"/>
      <c r="K3237" s="119"/>
      <c r="L3237" s="53"/>
      <c r="M3237" s="127"/>
    </row>
    <row r="3238" spans="1:13">
      <c r="A3238" s="118">
        <v>2796</v>
      </c>
      <c r="B3238" s="53" t="s">
        <v>158</v>
      </c>
      <c r="C3238" s="83">
        <v>3473</v>
      </c>
      <c r="D3238" s="124">
        <v>45016</v>
      </c>
      <c r="E3238" s="198">
        <f>VLOOKUP(A3238,'Membership Details'!C:J,8,FALSE)</f>
        <v>36982</v>
      </c>
      <c r="F3238" s="198" t="b">
        <f t="shared" si="50"/>
        <v>1</v>
      </c>
      <c r="G3238">
        <v>156</v>
      </c>
      <c r="H3238" s="119"/>
      <c r="I3238" s="119"/>
      <c r="J3238" s="119"/>
      <c r="K3238" s="119"/>
      <c r="L3238" s="53"/>
      <c r="M3238" s="127"/>
    </row>
    <row r="3239" spans="1:13">
      <c r="A3239" s="118">
        <v>2436</v>
      </c>
      <c r="B3239" s="53" t="s">
        <v>158</v>
      </c>
      <c r="C3239" s="83">
        <v>3474</v>
      </c>
      <c r="D3239" s="124">
        <v>45016</v>
      </c>
      <c r="E3239" s="198">
        <f>VLOOKUP(A3239,'Membership Details'!C:J,8,FALSE)</f>
        <v>36982</v>
      </c>
      <c r="F3239" s="198" t="b">
        <f t="shared" si="50"/>
        <v>1</v>
      </c>
      <c r="G3239">
        <v>61</v>
      </c>
      <c r="H3239" s="119"/>
      <c r="I3239" s="119"/>
      <c r="J3239" s="119"/>
      <c r="K3239" s="119"/>
      <c r="L3239" s="53"/>
      <c r="M3239" s="127"/>
    </row>
    <row r="3240" spans="1:13">
      <c r="A3240" s="118">
        <v>2987</v>
      </c>
      <c r="B3240" s="53" t="s">
        <v>158</v>
      </c>
      <c r="C3240" s="83">
        <v>3475</v>
      </c>
      <c r="D3240" s="124">
        <v>45016</v>
      </c>
      <c r="E3240" s="198">
        <f>VLOOKUP(A3240,'Membership Details'!C:J,8,FALSE)</f>
        <v>37866</v>
      </c>
      <c r="F3240" s="198" t="b">
        <f t="shared" si="50"/>
        <v>1</v>
      </c>
      <c r="G3240">
        <v>250</v>
      </c>
      <c r="H3240" s="119"/>
      <c r="I3240" s="119"/>
      <c r="J3240" s="119"/>
      <c r="K3240" s="119"/>
      <c r="L3240" s="53"/>
      <c r="M3240" s="127"/>
    </row>
    <row r="3241" spans="1:13">
      <c r="A3241" s="118">
        <v>2995</v>
      </c>
      <c r="B3241" s="53" t="s">
        <v>158</v>
      </c>
      <c r="C3241" s="83">
        <v>3476</v>
      </c>
      <c r="D3241" s="124">
        <v>45016</v>
      </c>
      <c r="E3241" s="198">
        <f>VLOOKUP(A3241,'Membership Details'!C:J,8,FALSE)</f>
        <v>37986</v>
      </c>
      <c r="F3241" s="198" t="b">
        <f t="shared" si="50"/>
        <v>1</v>
      </c>
      <c r="G3241">
        <v>240</v>
      </c>
      <c r="H3241" s="119"/>
      <c r="I3241" s="119"/>
      <c r="J3241" s="119"/>
      <c r="K3241" s="119"/>
      <c r="L3241" s="53"/>
      <c r="M3241" s="127"/>
    </row>
    <row r="3242" spans="1:13">
      <c r="A3242" s="118">
        <v>2955</v>
      </c>
      <c r="B3242" s="53" t="s">
        <v>158</v>
      </c>
      <c r="C3242" s="83">
        <v>3477</v>
      </c>
      <c r="D3242" s="124">
        <v>45016</v>
      </c>
      <c r="E3242" s="198">
        <f>VLOOKUP(A3242,'Membership Details'!C:J,8,FALSE)</f>
        <v>36982</v>
      </c>
      <c r="F3242" s="198" t="b">
        <f t="shared" si="50"/>
        <v>1</v>
      </c>
      <c r="G3242">
        <v>120</v>
      </c>
      <c r="H3242" s="119"/>
      <c r="I3242" s="119"/>
      <c r="J3242" s="119"/>
      <c r="K3242" s="119"/>
      <c r="L3242" s="53"/>
      <c r="M3242" s="127"/>
    </row>
    <row r="3243" spans="1:13">
      <c r="A3243" s="118">
        <v>2956</v>
      </c>
      <c r="B3243" s="53" t="s">
        <v>158</v>
      </c>
      <c r="C3243" s="83">
        <v>3478</v>
      </c>
      <c r="D3243" s="124">
        <v>45016</v>
      </c>
      <c r="E3243" s="198">
        <f>VLOOKUP(A3243,'Membership Details'!C:J,8,FALSE)</f>
        <v>36982</v>
      </c>
      <c r="F3243" s="198" t="b">
        <f t="shared" si="50"/>
        <v>1</v>
      </c>
      <c r="G3243">
        <v>120</v>
      </c>
      <c r="H3243" s="119"/>
      <c r="I3243" s="119"/>
      <c r="J3243" s="119"/>
      <c r="K3243" s="119"/>
      <c r="L3243" s="53"/>
      <c r="M3243" s="127"/>
    </row>
    <row r="3244" spans="1:13">
      <c r="A3244" s="118">
        <v>2957</v>
      </c>
      <c r="B3244" s="53" t="s">
        <v>158</v>
      </c>
      <c r="C3244" s="83">
        <v>3479</v>
      </c>
      <c r="D3244" s="124">
        <v>45016</v>
      </c>
      <c r="E3244" s="198">
        <f>VLOOKUP(A3244,'Membership Details'!C:J,8,FALSE)</f>
        <v>36982</v>
      </c>
      <c r="F3244" s="198" t="b">
        <f t="shared" si="50"/>
        <v>1</v>
      </c>
      <c r="G3244">
        <v>120</v>
      </c>
      <c r="H3244" s="119"/>
      <c r="I3244" s="119"/>
      <c r="J3244" s="119"/>
      <c r="K3244" s="119"/>
      <c r="L3244" s="53"/>
      <c r="M3244" s="127"/>
    </row>
    <row r="3245" spans="1:13">
      <c r="A3245" s="118">
        <v>3032</v>
      </c>
      <c r="B3245" s="53" t="s">
        <v>158</v>
      </c>
      <c r="C3245" s="83">
        <v>3480</v>
      </c>
      <c r="D3245" s="124">
        <v>45016</v>
      </c>
      <c r="E3245" s="198">
        <f>VLOOKUP(A3245,'Membership Details'!C:J,8,FALSE)</f>
        <v>39172</v>
      </c>
      <c r="F3245" s="198" t="b">
        <f t="shared" si="50"/>
        <v>1</v>
      </c>
      <c r="G3245">
        <v>180</v>
      </c>
      <c r="H3245" s="119"/>
      <c r="I3245" s="119"/>
      <c r="J3245" s="119"/>
      <c r="K3245" s="119"/>
      <c r="L3245" s="53"/>
      <c r="M3245" s="127"/>
    </row>
    <row r="3246" spans="1:13">
      <c r="A3246" s="118">
        <v>3033</v>
      </c>
      <c r="B3246" s="53" t="s">
        <v>158</v>
      </c>
      <c r="C3246" s="83">
        <v>3481</v>
      </c>
      <c r="D3246" s="124">
        <v>45016</v>
      </c>
      <c r="E3246" s="198">
        <f>VLOOKUP(A3246,'Membership Details'!C:J,8,FALSE)</f>
        <v>39172</v>
      </c>
      <c r="F3246" s="198" t="b">
        <f t="shared" si="50"/>
        <v>1</v>
      </c>
      <c r="G3246">
        <v>60</v>
      </c>
      <c r="H3246" s="119"/>
      <c r="I3246" s="119"/>
      <c r="J3246" s="119"/>
      <c r="K3246" s="119"/>
      <c r="L3246" s="53"/>
      <c r="M3246" s="127"/>
    </row>
    <row r="3247" spans="1:13">
      <c r="A3247" s="118">
        <v>3035</v>
      </c>
      <c r="B3247" s="53" t="s">
        <v>158</v>
      </c>
      <c r="C3247" s="83">
        <v>3482</v>
      </c>
      <c r="D3247" s="124">
        <v>45016</v>
      </c>
      <c r="E3247" s="198">
        <f>VLOOKUP(A3247,'Membership Details'!C:J,8,FALSE)</f>
        <v>39172</v>
      </c>
      <c r="F3247" s="198" t="b">
        <f t="shared" si="50"/>
        <v>1</v>
      </c>
      <c r="G3247">
        <v>240</v>
      </c>
      <c r="H3247" s="119"/>
      <c r="I3247" s="119"/>
      <c r="J3247" s="119"/>
      <c r="K3247" s="119"/>
      <c r="L3247" s="53"/>
      <c r="M3247" s="127"/>
    </row>
    <row r="3248" spans="1:13">
      <c r="A3248" s="118">
        <v>2554</v>
      </c>
      <c r="B3248" s="53" t="s">
        <v>158</v>
      </c>
      <c r="C3248" s="83">
        <v>3483</v>
      </c>
      <c r="D3248" s="124">
        <v>45016</v>
      </c>
      <c r="E3248" s="198">
        <f>VLOOKUP(A3248,'Membership Details'!C:J,8,FALSE)</f>
        <v>39172</v>
      </c>
      <c r="F3248" s="198" t="b">
        <f t="shared" si="50"/>
        <v>1</v>
      </c>
      <c r="G3248">
        <v>906</v>
      </c>
      <c r="H3248" s="119"/>
      <c r="I3248" s="119"/>
      <c r="J3248" s="119"/>
      <c r="K3248" s="119"/>
      <c r="L3248" s="53"/>
      <c r="M3248" s="127"/>
    </row>
    <row r="3249" spans="1:13">
      <c r="A3249" s="118">
        <v>3080</v>
      </c>
      <c r="B3249" s="53" t="s">
        <v>158</v>
      </c>
      <c r="C3249" s="83">
        <v>3484</v>
      </c>
      <c r="D3249" s="124">
        <v>45016</v>
      </c>
      <c r="E3249" s="198">
        <f>VLOOKUP(A3249,'Membership Details'!C:J,8,FALSE)</f>
        <v>39172</v>
      </c>
      <c r="F3249" s="198" t="b">
        <f t="shared" si="50"/>
        <v>1</v>
      </c>
      <c r="G3249">
        <v>180</v>
      </c>
      <c r="H3249" s="119"/>
      <c r="I3249" s="119"/>
      <c r="J3249" s="119"/>
      <c r="K3249" s="119"/>
      <c r="L3249" s="53"/>
      <c r="M3249" s="127"/>
    </row>
    <row r="3250" spans="1:13">
      <c r="A3250" s="118">
        <v>176</v>
      </c>
      <c r="B3250" s="53" t="s">
        <v>158</v>
      </c>
      <c r="C3250" s="83">
        <v>3486</v>
      </c>
      <c r="D3250" s="124">
        <v>45016</v>
      </c>
      <c r="E3250" s="198">
        <f>VLOOKUP(A3250,'Membership Details'!C:J,8,FALSE)</f>
        <v>36982</v>
      </c>
      <c r="F3250" s="198" t="b">
        <f t="shared" si="50"/>
        <v>1</v>
      </c>
      <c r="G3250">
        <v>60</v>
      </c>
      <c r="H3250" s="119"/>
      <c r="I3250" s="119"/>
      <c r="J3250" s="119"/>
      <c r="K3250" s="119"/>
      <c r="L3250" s="53"/>
      <c r="M3250" s="127"/>
    </row>
    <row r="3251" spans="1:13">
      <c r="A3251" s="118">
        <v>207</v>
      </c>
      <c r="B3251" s="53" t="s">
        <v>158</v>
      </c>
      <c r="C3251" s="83">
        <v>3487</v>
      </c>
      <c r="D3251" s="124">
        <v>45016</v>
      </c>
      <c r="E3251" s="198">
        <f>VLOOKUP(A3251,'Membership Details'!C:J,8,FALSE)</f>
        <v>44884</v>
      </c>
      <c r="F3251" s="198" t="b">
        <f t="shared" si="50"/>
        <v>1</v>
      </c>
      <c r="G3251">
        <v>7344</v>
      </c>
      <c r="H3251" s="119"/>
      <c r="I3251" s="119"/>
      <c r="J3251" s="119"/>
      <c r="K3251" s="119"/>
      <c r="L3251" s="53"/>
      <c r="M3251" s="127"/>
    </row>
    <row r="3252" spans="1:13">
      <c r="A3252" s="118">
        <v>213</v>
      </c>
      <c r="B3252" s="53" t="s">
        <v>158</v>
      </c>
      <c r="C3252" s="83">
        <v>3488</v>
      </c>
      <c r="D3252" s="124">
        <v>45016</v>
      </c>
      <c r="E3252" s="198">
        <f>VLOOKUP(A3252,'Membership Details'!C:J,8,FALSE)</f>
        <v>44888</v>
      </c>
      <c r="F3252" s="198" t="b">
        <f t="shared" si="50"/>
        <v>1</v>
      </c>
      <c r="G3252">
        <v>133</v>
      </c>
      <c r="H3252" s="119"/>
      <c r="I3252" s="119"/>
      <c r="J3252" s="119"/>
      <c r="K3252" s="119"/>
      <c r="L3252" s="53"/>
      <c r="M3252" s="127"/>
    </row>
    <row r="3253" spans="1:13">
      <c r="A3253" s="118">
        <v>230</v>
      </c>
      <c r="B3253" s="53" t="s">
        <v>158</v>
      </c>
      <c r="C3253" s="83">
        <v>3489</v>
      </c>
      <c r="D3253" s="124">
        <v>45016</v>
      </c>
      <c r="E3253" s="198">
        <f>VLOOKUP(A3253,'Membership Details'!C:J,8,FALSE)</f>
        <v>44888</v>
      </c>
      <c r="F3253" s="198" t="b">
        <f t="shared" si="50"/>
        <v>1</v>
      </c>
      <c r="G3253">
        <v>41</v>
      </c>
      <c r="H3253" s="119"/>
      <c r="I3253" s="119"/>
      <c r="J3253" s="119"/>
      <c r="K3253" s="119"/>
      <c r="L3253" s="53"/>
      <c r="M3253" s="127"/>
    </row>
    <row r="3254" spans="1:13">
      <c r="A3254" s="118">
        <v>232</v>
      </c>
      <c r="B3254" s="53" t="s">
        <v>158</v>
      </c>
      <c r="C3254" s="83">
        <v>3490</v>
      </c>
      <c r="D3254" s="124">
        <v>45016</v>
      </c>
      <c r="E3254" s="198">
        <f>VLOOKUP(A3254,'Membership Details'!C:J,8,FALSE)</f>
        <v>44888</v>
      </c>
      <c r="F3254" s="198" t="b">
        <f t="shared" si="50"/>
        <v>1</v>
      </c>
      <c r="G3254">
        <v>1360</v>
      </c>
      <c r="H3254" s="119"/>
      <c r="I3254" s="119"/>
      <c r="J3254" s="119"/>
      <c r="K3254" s="119"/>
      <c r="L3254" s="53"/>
      <c r="M3254" s="127"/>
    </row>
    <row r="3255" spans="1:13">
      <c r="A3255" s="118">
        <v>250</v>
      </c>
      <c r="B3255" s="53" t="s">
        <v>158</v>
      </c>
      <c r="C3255" s="83">
        <v>3491</v>
      </c>
      <c r="D3255" s="124">
        <v>45016</v>
      </c>
      <c r="E3255" s="198">
        <f>VLOOKUP(A3255,'Membership Details'!C:J,8,FALSE)</f>
        <v>44888</v>
      </c>
      <c r="F3255" s="198" t="b">
        <f t="shared" si="50"/>
        <v>1</v>
      </c>
      <c r="G3255">
        <v>114</v>
      </c>
      <c r="H3255" s="119"/>
      <c r="I3255" s="119"/>
      <c r="J3255" s="119"/>
      <c r="K3255" s="119"/>
      <c r="L3255" s="53"/>
      <c r="M3255" s="127"/>
    </row>
    <row r="3256" spans="1:13">
      <c r="A3256" s="118">
        <v>282</v>
      </c>
      <c r="B3256" s="53" t="s">
        <v>158</v>
      </c>
      <c r="C3256" s="83">
        <v>3492</v>
      </c>
      <c r="D3256" s="124">
        <v>45016</v>
      </c>
      <c r="E3256" s="198">
        <f>VLOOKUP(A3256,'Membership Details'!C:J,8,FALSE)</f>
        <v>44889</v>
      </c>
      <c r="F3256" s="198" t="b">
        <f t="shared" si="50"/>
        <v>1</v>
      </c>
      <c r="G3256">
        <v>7885</v>
      </c>
      <c r="H3256" s="119"/>
      <c r="I3256" s="119"/>
      <c r="J3256" s="119"/>
      <c r="K3256" s="119"/>
      <c r="L3256" s="53"/>
      <c r="M3256" s="127"/>
    </row>
    <row r="3257" spans="1:13">
      <c r="A3257" s="118">
        <v>2578</v>
      </c>
      <c r="B3257" s="53" t="s">
        <v>158</v>
      </c>
      <c r="C3257" s="83">
        <v>3493</v>
      </c>
      <c r="D3257" s="124">
        <v>45016</v>
      </c>
      <c r="E3257" s="198">
        <f>VLOOKUP(A3257,'Membership Details'!C:J,8,FALSE)</f>
        <v>36982</v>
      </c>
      <c r="F3257" s="198" t="b">
        <f t="shared" si="50"/>
        <v>1</v>
      </c>
      <c r="G3257">
        <v>5541</v>
      </c>
      <c r="H3257" s="119"/>
      <c r="I3257" s="119"/>
      <c r="J3257" s="119"/>
      <c r="K3257" s="119"/>
      <c r="L3257" s="53"/>
      <c r="M3257" s="127"/>
    </row>
    <row r="3258" spans="1:13">
      <c r="A3258" s="118">
        <v>2616</v>
      </c>
      <c r="B3258" s="53" t="s">
        <v>158</v>
      </c>
      <c r="C3258" s="83">
        <v>3494</v>
      </c>
      <c r="D3258" s="124">
        <v>45016</v>
      </c>
      <c r="E3258" s="198">
        <f>VLOOKUP(A3258,'Membership Details'!C:J,8,FALSE)</f>
        <v>36982</v>
      </c>
      <c r="F3258" s="198" t="b">
        <f t="shared" si="50"/>
        <v>1</v>
      </c>
      <c r="G3258">
        <v>71</v>
      </c>
      <c r="H3258" s="119"/>
      <c r="I3258" s="119"/>
      <c r="J3258" s="119"/>
      <c r="K3258" s="119"/>
      <c r="L3258" s="53"/>
      <c r="M3258" s="127"/>
    </row>
    <row r="3259" spans="1:13">
      <c r="A3259" s="118">
        <v>2647</v>
      </c>
      <c r="B3259" s="53" t="s">
        <v>158</v>
      </c>
      <c r="C3259" s="83">
        <v>3495</v>
      </c>
      <c r="D3259" s="124">
        <v>45016</v>
      </c>
      <c r="E3259" s="198">
        <f>VLOOKUP(A3259,'Membership Details'!C:J,8,FALSE)</f>
        <v>36982</v>
      </c>
      <c r="F3259" s="198" t="b">
        <f t="shared" si="50"/>
        <v>1</v>
      </c>
      <c r="G3259">
        <v>60</v>
      </c>
      <c r="H3259" s="119"/>
      <c r="I3259" s="119"/>
      <c r="J3259" s="119"/>
      <c r="K3259" s="119"/>
      <c r="L3259" s="53"/>
      <c r="M3259" s="127"/>
    </row>
    <row r="3260" spans="1:13">
      <c r="A3260" s="118">
        <v>2998</v>
      </c>
      <c r="B3260" s="53" t="s">
        <v>158</v>
      </c>
      <c r="C3260" s="83">
        <v>3496</v>
      </c>
      <c r="D3260" s="124">
        <v>45016</v>
      </c>
      <c r="E3260" s="198">
        <f>VLOOKUP(A3260,'Membership Details'!C:J,8,FALSE)</f>
        <v>37989</v>
      </c>
      <c r="F3260" s="198" t="b">
        <f t="shared" si="50"/>
        <v>1</v>
      </c>
      <c r="G3260">
        <v>857</v>
      </c>
      <c r="H3260" s="119"/>
      <c r="I3260" s="119"/>
      <c r="J3260" s="119"/>
      <c r="K3260" s="119"/>
      <c r="L3260" s="53"/>
      <c r="M3260" s="127"/>
    </row>
    <row r="3261" spans="1:13">
      <c r="A3261" s="118">
        <v>2999</v>
      </c>
      <c r="B3261" s="53" t="s">
        <v>158</v>
      </c>
      <c r="C3261" s="83">
        <v>3497</v>
      </c>
      <c r="D3261" s="124">
        <v>45016</v>
      </c>
      <c r="E3261" s="198">
        <f>VLOOKUP(A3261,'Membership Details'!C:J,8,FALSE)</f>
        <v>37989</v>
      </c>
      <c r="F3261" s="198" t="b">
        <f t="shared" si="50"/>
        <v>1</v>
      </c>
      <c r="G3261">
        <v>857</v>
      </c>
      <c r="H3261" s="119"/>
      <c r="I3261" s="119"/>
      <c r="J3261" s="119"/>
      <c r="K3261" s="119"/>
      <c r="L3261" s="53"/>
      <c r="M3261" s="127"/>
    </row>
    <row r="3262" spans="1:13">
      <c r="A3262" s="118">
        <v>1644</v>
      </c>
      <c r="B3262" s="53" t="s">
        <v>158</v>
      </c>
      <c r="C3262" s="83">
        <v>3498</v>
      </c>
      <c r="D3262" s="124">
        <v>45016</v>
      </c>
      <c r="E3262" s="198">
        <f>VLOOKUP(A3262,'Membership Details'!C:J,8,FALSE)</f>
        <v>44889</v>
      </c>
      <c r="F3262" s="198" t="b">
        <f t="shared" si="50"/>
        <v>1</v>
      </c>
      <c r="G3262">
        <v>4578</v>
      </c>
      <c r="H3262" s="119"/>
      <c r="I3262" s="119"/>
      <c r="J3262" s="119"/>
      <c r="K3262" s="119"/>
      <c r="L3262" s="53"/>
      <c r="M3262" s="127"/>
    </row>
    <row r="3263" spans="1:13">
      <c r="A3263" s="118">
        <v>2556</v>
      </c>
      <c r="B3263" s="53" t="s">
        <v>158</v>
      </c>
      <c r="C3263" s="83">
        <v>3499</v>
      </c>
      <c r="D3263" s="124">
        <v>45016</v>
      </c>
      <c r="E3263" s="198">
        <f>VLOOKUP(A3263,'Membership Details'!C:J,8,FALSE)</f>
        <v>39829</v>
      </c>
      <c r="F3263" s="198" t="b">
        <f t="shared" si="50"/>
        <v>1</v>
      </c>
      <c r="G3263">
        <v>872</v>
      </c>
      <c r="H3263" s="119"/>
      <c r="I3263" s="119"/>
      <c r="J3263" s="119"/>
      <c r="K3263" s="119"/>
      <c r="L3263" s="53"/>
      <c r="M3263" s="127"/>
    </row>
    <row r="3264" spans="1:13">
      <c r="A3264" s="118">
        <v>2557</v>
      </c>
      <c r="B3264" s="53" t="s">
        <v>158</v>
      </c>
      <c r="C3264" s="83">
        <v>3500</v>
      </c>
      <c r="D3264" s="124">
        <v>45219</v>
      </c>
      <c r="E3264" s="198">
        <f>VLOOKUP(A3264,'Membership Details'!C:J,8,FALSE)</f>
        <v>39829</v>
      </c>
      <c r="F3264" s="198" t="b">
        <f t="shared" si="50"/>
        <v>1</v>
      </c>
      <c r="G3264">
        <v>872</v>
      </c>
      <c r="H3264" s="119"/>
      <c r="I3264" s="119"/>
      <c r="J3264" s="119"/>
      <c r="K3264" s="119"/>
      <c r="L3264" s="53"/>
      <c r="M3264" s="127"/>
    </row>
    <row r="3265" spans="1:13">
      <c r="A3265" s="118">
        <v>2933</v>
      </c>
      <c r="B3265" s="53" t="s">
        <v>158</v>
      </c>
      <c r="C3265" s="83">
        <v>3501</v>
      </c>
      <c r="D3265" s="124">
        <v>45219</v>
      </c>
      <c r="E3265" s="198">
        <f>VLOOKUP(A3265,'Membership Details'!C:J,8,FALSE)</f>
        <v>36982</v>
      </c>
      <c r="F3265" s="198" t="b">
        <f t="shared" si="50"/>
        <v>1</v>
      </c>
      <c r="G3265">
        <v>60</v>
      </c>
      <c r="H3265" s="119"/>
      <c r="I3265" s="119"/>
      <c r="J3265" s="119"/>
      <c r="K3265" s="119"/>
      <c r="L3265" s="53"/>
      <c r="M3265" s="127"/>
    </row>
    <row r="3266" spans="1:13">
      <c r="A3266" s="118">
        <v>2983</v>
      </c>
      <c r="B3266" s="53" t="s">
        <v>158</v>
      </c>
      <c r="C3266" s="83">
        <v>3502</v>
      </c>
      <c r="D3266" s="124">
        <v>45219</v>
      </c>
      <c r="E3266" s="198">
        <f>VLOOKUP(A3266,'Membership Details'!C:J,8,FALSE)</f>
        <v>37315</v>
      </c>
      <c r="F3266" s="198" t="b">
        <f t="shared" si="50"/>
        <v>1</v>
      </c>
      <c r="G3266">
        <v>979</v>
      </c>
      <c r="H3266" s="119"/>
      <c r="I3266" s="119"/>
      <c r="J3266" s="119"/>
      <c r="K3266" s="119"/>
      <c r="L3266" s="53"/>
      <c r="M3266" s="127"/>
    </row>
    <row r="3267" spans="1:13">
      <c r="A3267" s="118">
        <v>3968</v>
      </c>
      <c r="B3267" s="53" t="s">
        <v>158</v>
      </c>
      <c r="C3267" s="83">
        <v>3503</v>
      </c>
      <c r="D3267" s="124">
        <v>45219</v>
      </c>
      <c r="E3267" s="198">
        <f>VLOOKUP(A3267,'Membership Details'!C:J,8,FALSE)</f>
        <v>43085</v>
      </c>
      <c r="F3267" s="198" t="b">
        <f t="shared" ref="F3267:F3330" si="51">D3267&gt;=E3267</f>
        <v>1</v>
      </c>
      <c r="G3267">
        <v>120</v>
      </c>
      <c r="H3267" s="119"/>
      <c r="I3267" s="119"/>
      <c r="J3267" s="119"/>
      <c r="K3267" s="119"/>
      <c r="L3267" s="53"/>
      <c r="M3267" s="127"/>
    </row>
    <row r="3268" spans="1:13">
      <c r="A3268" s="118">
        <v>4016</v>
      </c>
      <c r="B3268" s="53" t="s">
        <v>158</v>
      </c>
      <c r="C3268" s="83">
        <v>3504</v>
      </c>
      <c r="D3268" s="124">
        <v>45219</v>
      </c>
      <c r="E3268" s="198">
        <f>VLOOKUP(A3268,'Membership Details'!C:J,8,FALSE)</f>
        <v>43283</v>
      </c>
      <c r="F3268" s="198" t="b">
        <f t="shared" si="51"/>
        <v>1</v>
      </c>
      <c r="G3268">
        <v>180</v>
      </c>
      <c r="H3268" s="119"/>
      <c r="I3268" s="119"/>
      <c r="J3268" s="119"/>
      <c r="K3268" s="119"/>
      <c r="L3268" s="53"/>
      <c r="M3268" s="127"/>
    </row>
    <row r="3269" spans="1:13">
      <c r="A3269" s="118">
        <v>4079</v>
      </c>
      <c r="B3269" s="53" t="s">
        <v>158</v>
      </c>
      <c r="C3269" s="83">
        <v>3505</v>
      </c>
      <c r="D3269" s="124">
        <v>45219</v>
      </c>
      <c r="E3269" s="198">
        <f>VLOOKUP(A3269,'Membership Details'!C:J,8,FALSE)</f>
        <v>44889</v>
      </c>
      <c r="F3269" s="198" t="b">
        <f t="shared" si="51"/>
        <v>1</v>
      </c>
      <c r="G3269">
        <v>120</v>
      </c>
      <c r="H3269" s="119"/>
      <c r="I3269" s="119"/>
      <c r="J3269" s="119"/>
      <c r="K3269" s="119"/>
      <c r="L3269" s="53"/>
      <c r="M3269" s="127"/>
    </row>
    <row r="3270" spans="1:13">
      <c r="A3270" s="118">
        <v>4083</v>
      </c>
      <c r="B3270" s="53" t="s">
        <v>158</v>
      </c>
      <c r="C3270" s="83">
        <v>3506</v>
      </c>
      <c r="D3270" s="124">
        <v>45219</v>
      </c>
      <c r="E3270" s="198">
        <f>VLOOKUP(A3270,'Membership Details'!C:J,8,FALSE)</f>
        <v>43535</v>
      </c>
      <c r="F3270" s="198" t="b">
        <f t="shared" si="51"/>
        <v>1</v>
      </c>
      <c r="G3270">
        <v>334</v>
      </c>
      <c r="H3270" s="119"/>
      <c r="I3270" s="119"/>
      <c r="J3270" s="119"/>
      <c r="K3270" s="119"/>
      <c r="L3270" s="53"/>
      <c r="M3270" s="127"/>
    </row>
    <row r="3271" spans="1:13">
      <c r="A3271" s="118">
        <v>4085</v>
      </c>
      <c r="B3271" s="53" t="s">
        <v>158</v>
      </c>
      <c r="C3271" s="83">
        <v>3507</v>
      </c>
      <c r="D3271" s="124">
        <v>45219</v>
      </c>
      <c r="E3271" s="198">
        <f>VLOOKUP(A3271,'Membership Details'!C:J,8,FALSE)</f>
        <v>43535</v>
      </c>
      <c r="F3271" s="198" t="b">
        <f t="shared" si="51"/>
        <v>1</v>
      </c>
      <c r="G3271">
        <v>180</v>
      </c>
      <c r="H3271" s="119"/>
      <c r="I3271" s="119"/>
      <c r="J3271" s="119"/>
      <c r="K3271" s="119"/>
      <c r="L3271" s="53"/>
      <c r="M3271" s="127"/>
    </row>
    <row r="3272" spans="1:13">
      <c r="A3272" s="118">
        <v>4115</v>
      </c>
      <c r="B3272" s="53" t="s">
        <v>158</v>
      </c>
      <c r="C3272" s="83">
        <v>3508</v>
      </c>
      <c r="D3272" s="124">
        <v>45219</v>
      </c>
      <c r="E3272" s="198">
        <f>VLOOKUP(A3272,'Membership Details'!C:J,8,FALSE)</f>
        <v>43557</v>
      </c>
      <c r="F3272" s="198" t="b">
        <f t="shared" si="51"/>
        <v>1</v>
      </c>
      <c r="G3272">
        <v>240</v>
      </c>
      <c r="H3272" s="119"/>
      <c r="I3272" s="119"/>
      <c r="J3272" s="119"/>
      <c r="K3272" s="119"/>
      <c r="L3272" s="53"/>
      <c r="M3272" s="127"/>
    </row>
    <row r="3273" spans="1:13">
      <c r="A3273" s="118">
        <v>4138</v>
      </c>
      <c r="B3273" s="53" t="s">
        <v>158</v>
      </c>
      <c r="C3273" s="83">
        <v>3509</v>
      </c>
      <c r="D3273" s="124">
        <v>45219</v>
      </c>
      <c r="E3273" s="198">
        <f>VLOOKUP(A3273,'Membership Details'!C:J,8,FALSE)</f>
        <v>43585</v>
      </c>
      <c r="F3273" s="198" t="b">
        <f t="shared" si="51"/>
        <v>1</v>
      </c>
      <c r="G3273">
        <v>240</v>
      </c>
      <c r="H3273" s="119"/>
      <c r="I3273" s="119"/>
      <c r="J3273" s="119"/>
      <c r="K3273" s="119"/>
      <c r="L3273" s="53"/>
      <c r="M3273" s="127"/>
    </row>
    <row r="3274" spans="1:13">
      <c r="A3274" s="118">
        <v>4139</v>
      </c>
      <c r="B3274" s="53" t="s">
        <v>158</v>
      </c>
      <c r="C3274" s="83">
        <v>3510</v>
      </c>
      <c r="D3274" s="124">
        <v>45219</v>
      </c>
      <c r="E3274" s="198">
        <f>VLOOKUP(A3274,'Membership Details'!C:J,8,FALSE)</f>
        <v>43585</v>
      </c>
      <c r="F3274" s="198" t="b">
        <f t="shared" si="51"/>
        <v>1</v>
      </c>
      <c r="G3274">
        <v>240</v>
      </c>
      <c r="H3274" s="119"/>
      <c r="I3274" s="119"/>
      <c r="J3274" s="119"/>
      <c r="K3274" s="119"/>
      <c r="L3274" s="53"/>
      <c r="M3274" s="127"/>
    </row>
    <row r="3275" spans="1:13">
      <c r="A3275" s="118">
        <v>4144</v>
      </c>
      <c r="B3275" s="53" t="s">
        <v>158</v>
      </c>
      <c r="C3275" s="83">
        <v>3511</v>
      </c>
      <c r="D3275" s="124">
        <v>45219</v>
      </c>
      <c r="E3275" s="198">
        <f>VLOOKUP(A3275,'Membership Details'!C:J,8,FALSE)</f>
        <v>43585</v>
      </c>
      <c r="F3275" s="198" t="b">
        <f t="shared" si="51"/>
        <v>1</v>
      </c>
      <c r="G3275">
        <v>697</v>
      </c>
      <c r="H3275" s="119"/>
      <c r="I3275" s="119"/>
      <c r="J3275" s="119"/>
      <c r="K3275" s="119"/>
      <c r="L3275" s="53"/>
      <c r="M3275" s="127"/>
    </row>
    <row r="3276" spans="1:13">
      <c r="A3276" s="118">
        <v>4080</v>
      </c>
      <c r="B3276" s="53" t="s">
        <v>158</v>
      </c>
      <c r="C3276" s="83">
        <v>3512</v>
      </c>
      <c r="D3276" s="124">
        <v>45219</v>
      </c>
      <c r="E3276" s="198">
        <f>VLOOKUP(A3276,'Membership Details'!C:J,8,FALSE)</f>
        <v>43535</v>
      </c>
      <c r="F3276" s="198" t="b">
        <f t="shared" si="51"/>
        <v>1</v>
      </c>
      <c r="G3276">
        <v>240</v>
      </c>
      <c r="H3276" s="119"/>
      <c r="I3276" s="119"/>
      <c r="J3276" s="119"/>
      <c r="K3276" s="119"/>
      <c r="L3276" s="53"/>
      <c r="M3276" s="127"/>
    </row>
    <row r="3277" spans="1:13">
      <c r="A3277" s="118">
        <v>4081</v>
      </c>
      <c r="B3277" s="53" t="s">
        <v>158</v>
      </c>
      <c r="C3277" s="83">
        <v>3513</v>
      </c>
      <c r="D3277" s="124">
        <v>45219</v>
      </c>
      <c r="E3277" s="198">
        <f>VLOOKUP(A3277,'Membership Details'!C:J,8,FALSE)</f>
        <v>43535</v>
      </c>
      <c r="F3277" s="198" t="b">
        <f t="shared" si="51"/>
        <v>1</v>
      </c>
      <c r="G3277">
        <v>240</v>
      </c>
      <c r="H3277" s="119"/>
      <c r="I3277" s="119"/>
      <c r="J3277" s="119"/>
      <c r="K3277" s="119"/>
      <c r="L3277" s="53"/>
      <c r="M3277" s="127"/>
    </row>
    <row r="3278" spans="1:13">
      <c r="A3278" s="118">
        <v>3009</v>
      </c>
      <c r="B3278" s="53" t="s">
        <v>158</v>
      </c>
      <c r="C3278" s="83">
        <v>3514</v>
      </c>
      <c r="D3278" s="124">
        <v>45219</v>
      </c>
      <c r="E3278" s="198">
        <f>VLOOKUP(A3278,'Membership Details'!C:J,8,FALSE)</f>
        <v>38441</v>
      </c>
      <c r="F3278" s="198" t="b">
        <f t="shared" si="51"/>
        <v>1</v>
      </c>
      <c r="G3278">
        <v>120</v>
      </c>
      <c r="H3278" s="119"/>
      <c r="I3278" s="119"/>
      <c r="J3278" s="119"/>
      <c r="K3278" s="119"/>
      <c r="L3278" s="53"/>
      <c r="M3278" s="127"/>
    </row>
    <row r="3279" spans="1:13">
      <c r="A3279" s="118">
        <v>3018</v>
      </c>
      <c r="B3279" s="53" t="s">
        <v>158</v>
      </c>
      <c r="C3279" s="83">
        <v>3515</v>
      </c>
      <c r="D3279" s="124">
        <v>45219</v>
      </c>
      <c r="E3279" s="198">
        <f>VLOOKUP(A3279,'Membership Details'!C:J,8,FALSE)</f>
        <v>39081</v>
      </c>
      <c r="F3279" s="198" t="b">
        <f t="shared" si="51"/>
        <v>1</v>
      </c>
      <c r="G3279">
        <v>120</v>
      </c>
      <c r="H3279" s="119"/>
      <c r="I3279" s="119"/>
      <c r="J3279" s="119"/>
      <c r="K3279" s="119"/>
      <c r="L3279" s="53"/>
      <c r="M3279" s="127"/>
    </row>
    <row r="3280" spans="1:13">
      <c r="A3280" s="118">
        <v>3073</v>
      </c>
      <c r="B3280" s="53" t="s">
        <v>158</v>
      </c>
      <c r="C3280" s="83">
        <v>3516</v>
      </c>
      <c r="D3280" s="124">
        <v>45219</v>
      </c>
      <c r="E3280" s="198">
        <f>VLOOKUP(A3280,'Membership Details'!C:J,8,FALSE)</f>
        <v>39172</v>
      </c>
      <c r="F3280" s="198" t="b">
        <f t="shared" si="51"/>
        <v>1</v>
      </c>
      <c r="G3280">
        <v>60</v>
      </c>
      <c r="H3280" s="119"/>
      <c r="I3280" s="119"/>
      <c r="J3280" s="119"/>
      <c r="K3280" s="119"/>
      <c r="L3280" s="53"/>
      <c r="M3280" s="127"/>
    </row>
    <row r="3281" spans="1:13">
      <c r="A3281" s="118">
        <v>2526</v>
      </c>
      <c r="B3281" s="53" t="s">
        <v>158</v>
      </c>
      <c r="C3281" s="83">
        <v>3517</v>
      </c>
      <c r="D3281" s="124">
        <v>45219</v>
      </c>
      <c r="E3281" s="198">
        <f>VLOOKUP(A3281,'Membership Details'!C:J,8,FALSE)</f>
        <v>44889</v>
      </c>
      <c r="F3281" s="198" t="b">
        <f t="shared" si="51"/>
        <v>1</v>
      </c>
      <c r="G3281">
        <v>1102</v>
      </c>
      <c r="H3281" s="119"/>
      <c r="I3281" s="119"/>
      <c r="J3281" s="119"/>
      <c r="K3281" s="119"/>
      <c r="L3281" s="53"/>
      <c r="M3281" s="127"/>
    </row>
    <row r="3282" spans="1:13">
      <c r="A3282" s="118">
        <v>2529</v>
      </c>
      <c r="B3282" s="53" t="s">
        <v>158</v>
      </c>
      <c r="C3282" s="83">
        <v>3519</v>
      </c>
      <c r="D3282" s="124">
        <v>45219</v>
      </c>
      <c r="E3282" s="198">
        <f>VLOOKUP(A3282,'Membership Details'!C:J,8,FALSE)</f>
        <v>40017</v>
      </c>
      <c r="F3282" s="198" t="b">
        <f t="shared" si="51"/>
        <v>1</v>
      </c>
      <c r="G3282">
        <v>60</v>
      </c>
      <c r="H3282" s="119"/>
      <c r="I3282" s="119"/>
      <c r="J3282" s="119"/>
      <c r="K3282" s="119"/>
      <c r="L3282" s="53"/>
      <c r="M3282" s="127"/>
    </row>
    <row r="3283" spans="1:13">
      <c r="A3283" s="118">
        <v>3166</v>
      </c>
      <c r="B3283" s="53" t="s">
        <v>158</v>
      </c>
      <c r="C3283" s="83">
        <v>3520</v>
      </c>
      <c r="D3283" s="124">
        <v>45219</v>
      </c>
      <c r="E3283" s="198">
        <f>VLOOKUP(A3283,'Membership Details'!C:J,8,FALSE)</f>
        <v>40896</v>
      </c>
      <c r="F3283" s="198" t="b">
        <f t="shared" si="51"/>
        <v>1</v>
      </c>
      <c r="G3283">
        <v>60</v>
      </c>
      <c r="H3283" s="119"/>
      <c r="I3283" s="119"/>
      <c r="J3283" s="119"/>
      <c r="K3283" s="119"/>
      <c r="L3283" s="53"/>
      <c r="M3283" s="127"/>
    </row>
    <row r="3284" spans="1:13">
      <c r="A3284" s="118">
        <v>1975</v>
      </c>
      <c r="B3284" s="53" t="s">
        <v>158</v>
      </c>
      <c r="C3284" s="83">
        <v>3521</v>
      </c>
      <c r="D3284" s="124">
        <v>45219</v>
      </c>
      <c r="E3284" s="198">
        <f>VLOOKUP(A3284,'Membership Details'!C:J,8,FALSE)</f>
        <v>41450</v>
      </c>
      <c r="F3284" s="198" t="b">
        <f t="shared" si="51"/>
        <v>1</v>
      </c>
      <c r="G3284">
        <v>178</v>
      </c>
      <c r="H3284" s="119"/>
      <c r="I3284" s="119"/>
      <c r="J3284" s="119"/>
      <c r="K3284" s="119"/>
      <c r="L3284" s="53"/>
      <c r="M3284" s="127"/>
    </row>
    <row r="3285" spans="1:13">
      <c r="A3285" s="118">
        <v>2563</v>
      </c>
      <c r="B3285" s="53" t="s">
        <v>158</v>
      </c>
      <c r="C3285" s="83">
        <v>3522</v>
      </c>
      <c r="D3285" s="124">
        <v>45219</v>
      </c>
      <c r="E3285" s="198">
        <f>VLOOKUP(A3285,'Membership Details'!C:J,8,FALSE)</f>
        <v>42122</v>
      </c>
      <c r="F3285" s="198" t="b">
        <f t="shared" si="51"/>
        <v>1</v>
      </c>
      <c r="G3285">
        <v>1763</v>
      </c>
      <c r="H3285" s="119"/>
      <c r="I3285" s="119"/>
      <c r="J3285" s="119"/>
      <c r="K3285" s="119"/>
      <c r="L3285" s="53"/>
      <c r="M3285" s="127"/>
    </row>
    <row r="3286" spans="1:13">
      <c r="A3286" s="118">
        <v>4197</v>
      </c>
      <c r="B3286" s="53" t="s">
        <v>158</v>
      </c>
      <c r="C3286" s="83">
        <v>3523</v>
      </c>
      <c r="D3286" s="124">
        <v>45219</v>
      </c>
      <c r="E3286" s="198">
        <f>VLOOKUP(A3286,'Membership Details'!C:J,8,FALSE)</f>
        <v>44022</v>
      </c>
      <c r="F3286" s="198" t="b">
        <f t="shared" si="51"/>
        <v>1</v>
      </c>
      <c r="G3286">
        <v>361</v>
      </c>
      <c r="H3286" s="119"/>
      <c r="I3286" s="119"/>
      <c r="J3286" s="119"/>
      <c r="K3286" s="119"/>
      <c r="L3286" s="53"/>
      <c r="M3286" s="127"/>
    </row>
    <row r="3287" spans="1:13">
      <c r="A3287" s="118">
        <v>4225</v>
      </c>
      <c r="B3287" s="53" t="s">
        <v>158</v>
      </c>
      <c r="C3287" s="83">
        <v>3524</v>
      </c>
      <c r="D3287" s="124">
        <v>45219</v>
      </c>
      <c r="E3287" s="198">
        <f>VLOOKUP(A3287,'Membership Details'!C:J,8,FALSE)</f>
        <v>44030</v>
      </c>
      <c r="F3287" s="198" t="b">
        <f t="shared" si="51"/>
        <v>1</v>
      </c>
      <c r="G3287">
        <v>777</v>
      </c>
      <c r="H3287" s="119"/>
      <c r="I3287" s="119"/>
      <c r="J3287" s="119"/>
      <c r="K3287" s="119"/>
      <c r="L3287" s="53"/>
      <c r="M3287" s="127"/>
    </row>
    <row r="3288" spans="1:13">
      <c r="A3288" s="118">
        <v>4226</v>
      </c>
      <c r="B3288" s="53" t="s">
        <v>158</v>
      </c>
      <c r="C3288" s="83">
        <v>3525</v>
      </c>
      <c r="D3288" s="124">
        <v>45219</v>
      </c>
      <c r="E3288" s="198">
        <f>VLOOKUP(A3288,'Membership Details'!C:J,8,FALSE)</f>
        <v>44030</v>
      </c>
      <c r="F3288" s="198" t="b">
        <f t="shared" si="51"/>
        <v>1</v>
      </c>
      <c r="G3288">
        <v>782</v>
      </c>
      <c r="H3288" s="119"/>
      <c r="I3288" s="119"/>
      <c r="J3288" s="119"/>
      <c r="K3288" s="119"/>
      <c r="L3288" s="53"/>
      <c r="M3288" s="127"/>
    </row>
    <row r="3289" spans="1:13">
      <c r="A3289" s="118">
        <v>4243</v>
      </c>
      <c r="B3289" s="53" t="s">
        <v>158</v>
      </c>
      <c r="C3289" s="83">
        <v>3526</v>
      </c>
      <c r="D3289" s="124">
        <v>45219</v>
      </c>
      <c r="E3289" s="198">
        <f>VLOOKUP(A3289,'Membership Details'!C:J,8,FALSE)</f>
        <v>44106</v>
      </c>
      <c r="F3289" s="198" t="b">
        <f t="shared" si="51"/>
        <v>1</v>
      </c>
      <c r="G3289">
        <v>60</v>
      </c>
      <c r="H3289" s="119"/>
      <c r="I3289" s="119"/>
      <c r="J3289" s="119"/>
      <c r="K3289" s="119"/>
      <c r="L3289" s="53"/>
      <c r="M3289" s="127"/>
    </row>
    <row r="3290" spans="1:13">
      <c r="A3290" s="118">
        <v>4244</v>
      </c>
      <c r="B3290" s="53" t="s">
        <v>158</v>
      </c>
      <c r="C3290" s="83">
        <v>3527</v>
      </c>
      <c r="D3290" s="124">
        <v>45219</v>
      </c>
      <c r="E3290" s="198">
        <f>VLOOKUP(A3290,'Membership Details'!C:J,8,FALSE)</f>
        <v>44106</v>
      </c>
      <c r="F3290" s="198" t="b">
        <f t="shared" si="51"/>
        <v>1</v>
      </c>
      <c r="G3290">
        <v>60</v>
      </c>
      <c r="H3290" s="119"/>
      <c r="I3290" s="119"/>
      <c r="J3290" s="119"/>
      <c r="K3290" s="119"/>
      <c r="L3290" s="53"/>
      <c r="M3290" s="127"/>
    </row>
    <row r="3291" spans="1:13">
      <c r="A3291" s="118">
        <v>4504</v>
      </c>
      <c r="B3291" s="53" t="s">
        <v>158</v>
      </c>
      <c r="C3291" s="83">
        <v>3528</v>
      </c>
      <c r="D3291" s="124">
        <v>45219</v>
      </c>
      <c r="E3291" s="198">
        <f>VLOOKUP(A3291,'Membership Details'!C:J,8,FALSE)</f>
        <v>44902</v>
      </c>
      <c r="F3291" s="198" t="b">
        <f t="shared" si="51"/>
        <v>1</v>
      </c>
      <c r="G3291">
        <v>1982</v>
      </c>
      <c r="H3291" s="119"/>
      <c r="I3291" s="119"/>
      <c r="J3291" s="119"/>
      <c r="K3291" s="119"/>
      <c r="L3291" s="53"/>
      <c r="M3291" s="127"/>
    </row>
    <row r="3292" spans="1:13">
      <c r="A3292" s="118">
        <v>4476</v>
      </c>
      <c r="B3292" s="53" t="s">
        <v>158</v>
      </c>
      <c r="C3292" s="83">
        <v>3534</v>
      </c>
      <c r="D3292" s="124">
        <v>45219</v>
      </c>
      <c r="E3292" s="198">
        <f>VLOOKUP(A3292,'Membership Details'!C:J,8,FALSE)</f>
        <v>41194</v>
      </c>
      <c r="F3292" s="198" t="b">
        <f t="shared" si="51"/>
        <v>1</v>
      </c>
      <c r="G3292">
        <v>475</v>
      </c>
      <c r="H3292" s="119"/>
      <c r="I3292" s="119"/>
      <c r="J3292" s="119"/>
      <c r="K3292" s="119"/>
      <c r="L3292" s="53"/>
      <c r="M3292" s="127"/>
    </row>
    <row r="3293" spans="1:13">
      <c r="A3293" s="118">
        <v>4104</v>
      </c>
      <c r="B3293" s="53" t="s">
        <v>158</v>
      </c>
      <c r="C3293" s="83">
        <v>3535</v>
      </c>
      <c r="D3293" s="124">
        <v>45219</v>
      </c>
      <c r="E3293" s="198">
        <f>VLOOKUP(A3293,'Membership Details'!C:J,8,FALSE)</f>
        <v>45134</v>
      </c>
      <c r="F3293" s="198" t="b">
        <f t="shared" si="51"/>
        <v>1</v>
      </c>
      <c r="G3293">
        <v>473</v>
      </c>
      <c r="H3293" s="119"/>
      <c r="I3293" s="119"/>
      <c r="J3293" s="119"/>
      <c r="K3293" s="119"/>
      <c r="L3293" s="53"/>
      <c r="M3293" s="127"/>
    </row>
    <row r="3294" spans="1:13">
      <c r="A3294" s="118">
        <v>4508</v>
      </c>
      <c r="B3294" s="53" t="s">
        <v>158</v>
      </c>
      <c r="C3294" s="83">
        <v>3536</v>
      </c>
      <c r="D3294" s="124">
        <v>45219</v>
      </c>
      <c r="E3294" s="198">
        <f>VLOOKUP(A3294,'Membership Details'!C:J,8,FALSE)</f>
        <v>45113</v>
      </c>
      <c r="F3294" s="198" t="b">
        <f t="shared" si="51"/>
        <v>1</v>
      </c>
      <c r="G3294">
        <v>474</v>
      </c>
      <c r="H3294" s="119"/>
      <c r="I3294" s="119"/>
      <c r="J3294" s="119"/>
      <c r="K3294" s="119"/>
      <c r="L3294" s="53"/>
      <c r="M3294" s="127"/>
    </row>
    <row r="3295" spans="1:13">
      <c r="A3295" s="118">
        <v>4509</v>
      </c>
      <c r="B3295" s="53" t="s">
        <v>158</v>
      </c>
      <c r="C3295" s="83">
        <v>3537</v>
      </c>
      <c r="D3295" s="124">
        <v>45219</v>
      </c>
      <c r="E3295" s="198">
        <f>VLOOKUP(A3295,'Membership Details'!C:J,8,FALSE)</f>
        <v>45113</v>
      </c>
      <c r="F3295" s="198" t="b">
        <f t="shared" si="51"/>
        <v>1</v>
      </c>
      <c r="G3295">
        <v>474</v>
      </c>
      <c r="H3295" s="119"/>
      <c r="I3295" s="119"/>
      <c r="J3295" s="119"/>
      <c r="K3295" s="119"/>
      <c r="L3295" s="53"/>
      <c r="M3295" s="127"/>
    </row>
    <row r="3296" spans="1:13">
      <c r="A3296" s="118">
        <v>4510</v>
      </c>
      <c r="B3296" s="53" t="s">
        <v>158</v>
      </c>
      <c r="C3296" s="83">
        <v>3538</v>
      </c>
      <c r="D3296" s="124">
        <v>45219</v>
      </c>
      <c r="E3296" s="198">
        <f>VLOOKUP(A3296,'Membership Details'!C:J,8,FALSE)</f>
        <v>45113</v>
      </c>
      <c r="F3296" s="198" t="b">
        <f t="shared" si="51"/>
        <v>1</v>
      </c>
      <c r="G3296">
        <v>474</v>
      </c>
      <c r="H3296" s="119"/>
      <c r="I3296" s="119"/>
      <c r="J3296" s="119"/>
      <c r="K3296" s="119"/>
      <c r="L3296" s="53"/>
      <c r="M3296" s="127"/>
    </row>
    <row r="3297" spans="1:13">
      <c r="A3297" s="118">
        <v>4224</v>
      </c>
      <c r="B3297" s="53" t="s">
        <v>158</v>
      </c>
      <c r="C3297" s="83">
        <v>3555</v>
      </c>
      <c r="D3297" s="124">
        <v>45219</v>
      </c>
      <c r="E3297" s="198">
        <f>VLOOKUP(A3297,'Membership Details'!C:J,8,FALSE)</f>
        <v>44922</v>
      </c>
      <c r="F3297" s="198" t="b">
        <f t="shared" si="51"/>
        <v>1</v>
      </c>
      <c r="G3297">
        <v>66</v>
      </c>
      <c r="H3297" s="119"/>
      <c r="I3297" s="119"/>
      <c r="J3297" s="119"/>
      <c r="K3297" s="119"/>
      <c r="L3297" s="53"/>
      <c r="M3297" s="127"/>
    </row>
    <row r="3298" spans="1:13">
      <c r="A3298" s="118">
        <v>4514</v>
      </c>
      <c r="B3298" s="53" t="s">
        <v>158</v>
      </c>
      <c r="C3298" s="83">
        <v>3556</v>
      </c>
      <c r="D3298" s="124">
        <v>45219</v>
      </c>
      <c r="E3298" s="198">
        <f>VLOOKUP(A3298,'Membership Details'!C:J,8,FALSE)</f>
        <v>45136</v>
      </c>
      <c r="F3298" s="198" t="b">
        <f t="shared" si="51"/>
        <v>1</v>
      </c>
      <c r="G3298">
        <v>473</v>
      </c>
      <c r="H3298" s="119"/>
      <c r="I3298" s="119"/>
      <c r="J3298" s="119"/>
      <c r="K3298" s="119"/>
      <c r="L3298" s="53"/>
      <c r="M3298" s="127"/>
    </row>
    <row r="3299" spans="1:13">
      <c r="A3299" s="118">
        <v>4516</v>
      </c>
      <c r="B3299" s="53" t="s">
        <v>158</v>
      </c>
      <c r="C3299" s="83">
        <v>3557</v>
      </c>
      <c r="D3299" s="124">
        <v>45219</v>
      </c>
      <c r="E3299" s="198">
        <f>VLOOKUP(A3299,'Membership Details'!C:J,8,FALSE)</f>
        <v>45139</v>
      </c>
      <c r="F3299" s="198" t="b">
        <f t="shared" si="51"/>
        <v>1</v>
      </c>
      <c r="G3299">
        <v>473</v>
      </c>
      <c r="H3299" s="119"/>
      <c r="I3299" s="119"/>
      <c r="J3299" s="119"/>
      <c r="K3299" s="119"/>
      <c r="L3299" s="53"/>
      <c r="M3299" s="127"/>
    </row>
    <row r="3300" spans="1:13">
      <c r="A3300" s="118">
        <v>4517</v>
      </c>
      <c r="B3300" s="53" t="s">
        <v>158</v>
      </c>
      <c r="C3300" s="83">
        <v>3558</v>
      </c>
      <c r="D3300" s="124">
        <v>45219</v>
      </c>
      <c r="E3300" s="198">
        <f>VLOOKUP(A3300,'Membership Details'!C:J,8,FALSE)</f>
        <v>44922</v>
      </c>
      <c r="F3300" s="198" t="b">
        <f t="shared" si="51"/>
        <v>1</v>
      </c>
      <c r="G3300">
        <v>486</v>
      </c>
      <c r="H3300" s="119"/>
      <c r="I3300" s="119"/>
      <c r="J3300" s="119"/>
      <c r="K3300" s="119"/>
      <c r="L3300" s="53"/>
      <c r="M3300" s="127"/>
    </row>
    <row r="3301" spans="1:13">
      <c r="A3301" s="118">
        <v>4519</v>
      </c>
      <c r="B3301" s="53" t="s">
        <v>158</v>
      </c>
      <c r="C3301" s="83">
        <v>3559</v>
      </c>
      <c r="D3301" s="124">
        <v>45219</v>
      </c>
      <c r="E3301" s="198">
        <f>VLOOKUP(A3301,'Membership Details'!C:J,8,FALSE)</f>
        <v>45147</v>
      </c>
      <c r="F3301" s="198" t="b">
        <f t="shared" si="51"/>
        <v>1</v>
      </c>
      <c r="G3301">
        <v>506</v>
      </c>
      <c r="H3301" s="119"/>
      <c r="I3301" s="119"/>
      <c r="J3301" s="119"/>
      <c r="K3301" s="119"/>
      <c r="L3301" s="53"/>
      <c r="M3301" s="127"/>
    </row>
    <row r="3302" spans="1:13">
      <c r="A3302" s="118">
        <v>4515</v>
      </c>
      <c r="B3302" s="53" t="s">
        <v>158</v>
      </c>
      <c r="C3302" s="83">
        <v>3560</v>
      </c>
      <c r="D3302" s="124">
        <v>45219</v>
      </c>
      <c r="E3302" s="198">
        <f>VLOOKUP(A3302,'Membership Details'!C:J,8,FALSE)</f>
        <v>45134</v>
      </c>
      <c r="F3302" s="198" t="b">
        <f t="shared" si="51"/>
        <v>1</v>
      </c>
      <c r="G3302">
        <v>473</v>
      </c>
      <c r="H3302" s="119"/>
      <c r="I3302" s="119"/>
      <c r="J3302" s="119"/>
      <c r="K3302" s="119"/>
      <c r="L3302" s="53"/>
      <c r="M3302" s="127"/>
    </row>
    <row r="3303" spans="1:13">
      <c r="A3303" s="118">
        <v>1374</v>
      </c>
      <c r="B3303" s="53" t="s">
        <v>158</v>
      </c>
      <c r="C3303" s="83">
        <v>3561</v>
      </c>
      <c r="D3303" s="124">
        <v>45219</v>
      </c>
      <c r="E3303" s="198">
        <f>VLOOKUP(A3303,'Membership Details'!C:J,8,FALSE)</f>
        <v>41431</v>
      </c>
      <c r="F3303" s="198" t="b">
        <f t="shared" si="51"/>
        <v>1</v>
      </c>
      <c r="G3303">
        <v>50</v>
      </c>
      <c r="H3303" s="119"/>
      <c r="I3303" s="119"/>
      <c r="J3303" s="119"/>
      <c r="K3303" s="119"/>
      <c r="L3303" s="53"/>
      <c r="M3303" s="127"/>
    </row>
    <row r="3304" spans="1:13">
      <c r="A3304" s="118">
        <v>4520</v>
      </c>
      <c r="B3304" s="53" t="s">
        <v>158</v>
      </c>
      <c r="C3304" s="83">
        <v>3562</v>
      </c>
      <c r="D3304" s="124">
        <v>45219</v>
      </c>
      <c r="E3304" s="198">
        <f>VLOOKUP(A3304,'Membership Details'!C:J,8,FALSE)</f>
        <v>45171</v>
      </c>
      <c r="F3304" s="198" t="b">
        <f t="shared" si="51"/>
        <v>1</v>
      </c>
      <c r="G3304">
        <v>506</v>
      </c>
      <c r="H3304" s="119"/>
      <c r="I3304" s="119"/>
      <c r="J3304" s="119"/>
      <c r="K3304" s="119"/>
      <c r="L3304" s="53"/>
      <c r="M3304" s="127"/>
    </row>
    <row r="3305" spans="1:13">
      <c r="A3305" s="118">
        <v>4521</v>
      </c>
      <c r="B3305" s="53" t="s">
        <v>158</v>
      </c>
      <c r="C3305" s="83">
        <v>3563</v>
      </c>
      <c r="D3305" s="124">
        <v>45219</v>
      </c>
      <c r="E3305" s="198">
        <f>VLOOKUP(A3305,'Membership Details'!C:J,8,FALSE)</f>
        <v>45171</v>
      </c>
      <c r="F3305" s="198" t="b">
        <f t="shared" si="51"/>
        <v>1</v>
      </c>
      <c r="G3305">
        <v>506</v>
      </c>
      <c r="H3305" s="119"/>
      <c r="I3305" s="119"/>
      <c r="J3305" s="119"/>
      <c r="K3305" s="119"/>
      <c r="L3305" s="53"/>
      <c r="M3305" s="127"/>
    </row>
    <row r="3306" spans="1:13">
      <c r="A3306" s="118">
        <v>4522</v>
      </c>
      <c r="B3306" s="53" t="s">
        <v>158</v>
      </c>
      <c r="C3306" s="83">
        <v>3564</v>
      </c>
      <c r="D3306" s="124">
        <v>45219</v>
      </c>
      <c r="E3306" s="198">
        <f>VLOOKUP(A3306,'Membership Details'!C:J,8,FALSE)</f>
        <v>45171</v>
      </c>
      <c r="F3306" s="198" t="b">
        <f t="shared" si="51"/>
        <v>1</v>
      </c>
      <c r="G3306">
        <v>506</v>
      </c>
      <c r="H3306" s="119"/>
      <c r="I3306" s="119"/>
      <c r="J3306" s="119"/>
      <c r="K3306" s="119"/>
      <c r="L3306" s="53"/>
      <c r="M3306" s="127"/>
    </row>
    <row r="3307" spans="1:13">
      <c r="A3307" s="118">
        <v>4523</v>
      </c>
      <c r="B3307" s="53" t="s">
        <v>158</v>
      </c>
      <c r="C3307" s="83">
        <v>3565</v>
      </c>
      <c r="D3307" s="124">
        <v>45219</v>
      </c>
      <c r="E3307" s="198">
        <f>VLOOKUP(A3307,'Membership Details'!C:J,8,FALSE)</f>
        <v>45176</v>
      </c>
      <c r="F3307" s="198" t="b">
        <f t="shared" si="51"/>
        <v>1</v>
      </c>
      <c r="G3307">
        <v>506</v>
      </c>
      <c r="H3307" s="119"/>
      <c r="I3307" s="119"/>
      <c r="J3307" s="119"/>
      <c r="K3307" s="119"/>
      <c r="L3307" s="53"/>
      <c r="M3307" s="127"/>
    </row>
    <row r="3308" spans="1:13">
      <c r="A3308" s="118">
        <v>4524</v>
      </c>
      <c r="B3308" s="53" t="s">
        <v>158</v>
      </c>
      <c r="C3308" s="83">
        <v>3566</v>
      </c>
      <c r="D3308" s="124">
        <v>45219</v>
      </c>
      <c r="E3308" s="198">
        <f>VLOOKUP(A3308,'Membership Details'!C:J,8,FALSE)</f>
        <v>45183</v>
      </c>
      <c r="F3308" s="198" t="b">
        <f t="shared" si="51"/>
        <v>1</v>
      </c>
      <c r="G3308">
        <v>505</v>
      </c>
      <c r="H3308" s="119"/>
      <c r="I3308" s="119"/>
      <c r="J3308" s="119"/>
      <c r="K3308" s="119"/>
      <c r="L3308" s="53"/>
      <c r="M3308" s="127"/>
    </row>
    <row r="3309" spans="1:13">
      <c r="A3309" s="118">
        <v>4527</v>
      </c>
      <c r="B3309" s="53" t="s">
        <v>158</v>
      </c>
      <c r="C3309" s="83">
        <v>3567</v>
      </c>
      <c r="D3309" s="124">
        <v>45219</v>
      </c>
      <c r="E3309" s="198">
        <f>VLOOKUP(A3309,'Membership Details'!C:J,8,FALSE)</f>
        <v>45189</v>
      </c>
      <c r="F3309" s="198" t="b">
        <f t="shared" si="51"/>
        <v>1</v>
      </c>
      <c r="G3309">
        <v>505</v>
      </c>
      <c r="H3309" s="119"/>
      <c r="I3309" s="119"/>
      <c r="J3309" s="119"/>
      <c r="K3309" s="119"/>
      <c r="L3309" s="53"/>
      <c r="M3309" s="127"/>
    </row>
    <row r="3310" spans="1:13">
      <c r="A3310" s="118">
        <v>4528</v>
      </c>
      <c r="B3310" s="53" t="s">
        <v>158</v>
      </c>
      <c r="C3310" s="83">
        <v>3568</v>
      </c>
      <c r="D3310" s="124">
        <v>45219</v>
      </c>
      <c r="E3310" s="198">
        <f>VLOOKUP(A3310,'Membership Details'!C:J,8,FALSE)</f>
        <v>45189</v>
      </c>
      <c r="F3310" s="198" t="b">
        <f t="shared" si="51"/>
        <v>1</v>
      </c>
      <c r="G3310">
        <v>505</v>
      </c>
      <c r="H3310" s="119"/>
      <c r="I3310" s="119"/>
      <c r="J3310" s="119"/>
      <c r="K3310" s="119"/>
      <c r="L3310" s="53"/>
      <c r="M3310" s="127"/>
    </row>
    <row r="3311" spans="1:13">
      <c r="A3311" s="118">
        <v>4525</v>
      </c>
      <c r="B3311" s="53" t="s">
        <v>158</v>
      </c>
      <c r="C3311" s="83">
        <v>3569</v>
      </c>
      <c r="D3311" s="124">
        <v>45219</v>
      </c>
      <c r="E3311" s="198">
        <f>VLOOKUP(A3311,'Membership Details'!C:J,8,FALSE)</f>
        <v>45189</v>
      </c>
      <c r="F3311" s="198" t="b">
        <f t="shared" si="51"/>
        <v>1</v>
      </c>
      <c r="G3311">
        <v>505</v>
      </c>
      <c r="H3311" s="119"/>
      <c r="I3311" s="119"/>
      <c r="J3311" s="119"/>
      <c r="K3311" s="119"/>
      <c r="L3311" s="53"/>
      <c r="M3311" s="127"/>
    </row>
    <row r="3312" spans="1:13">
      <c r="A3312" s="118">
        <v>4526</v>
      </c>
      <c r="B3312" s="53" t="s">
        <v>158</v>
      </c>
      <c r="C3312" s="83">
        <v>3570</v>
      </c>
      <c r="D3312" s="124">
        <v>45219</v>
      </c>
      <c r="E3312" s="198">
        <f>VLOOKUP(A3312,'Membership Details'!C:J,8,FALSE)</f>
        <v>45189</v>
      </c>
      <c r="F3312" s="198" t="b">
        <f t="shared" si="51"/>
        <v>1</v>
      </c>
      <c r="G3312">
        <v>505</v>
      </c>
      <c r="H3312" s="119"/>
      <c r="I3312" s="119"/>
      <c r="J3312" s="119"/>
      <c r="K3312" s="119"/>
      <c r="L3312" s="53"/>
      <c r="M3312" s="127"/>
    </row>
    <row r="3313" spans="1:13">
      <c r="A3313" s="118">
        <v>4194</v>
      </c>
      <c r="B3313" s="53" t="s">
        <v>158</v>
      </c>
      <c r="C3313" s="83">
        <v>3571</v>
      </c>
      <c r="D3313" s="124">
        <v>45204</v>
      </c>
      <c r="E3313" s="198">
        <f>VLOOKUP(A3313,'Membership Details'!C:J,8,FALSE)</f>
        <v>39707</v>
      </c>
      <c r="F3313" s="198" t="b">
        <f t="shared" si="51"/>
        <v>1</v>
      </c>
      <c r="G3313">
        <v>92</v>
      </c>
      <c r="H3313" s="119"/>
      <c r="I3313" s="119"/>
      <c r="J3313" s="119"/>
      <c r="K3313" s="119"/>
      <c r="L3313" s="53"/>
      <c r="M3313" s="127"/>
    </row>
    <row r="3314" spans="1:13">
      <c r="A3314" s="118">
        <v>4512</v>
      </c>
      <c r="B3314" s="53" t="s">
        <v>158</v>
      </c>
      <c r="C3314" s="83">
        <v>3572</v>
      </c>
      <c r="D3314" s="124">
        <v>45219</v>
      </c>
      <c r="E3314" s="198">
        <f>VLOOKUP(A3314,'Membership Details'!C:J,8,FALSE)</f>
        <v>45113</v>
      </c>
      <c r="F3314" s="198" t="b">
        <f t="shared" si="51"/>
        <v>1</v>
      </c>
      <c r="G3314">
        <v>500</v>
      </c>
      <c r="H3314" s="119"/>
      <c r="I3314" s="119"/>
      <c r="J3314" s="119"/>
      <c r="K3314" s="119"/>
      <c r="L3314" s="53"/>
      <c r="M3314" s="127"/>
    </row>
    <row r="3315" spans="1:13">
      <c r="A3315" s="118">
        <v>4513</v>
      </c>
      <c r="B3315" s="53" t="s">
        <v>158</v>
      </c>
      <c r="C3315" s="83">
        <v>3573</v>
      </c>
      <c r="D3315" s="124">
        <v>45220</v>
      </c>
      <c r="E3315" s="198">
        <f>VLOOKUP(A3315,'Membership Details'!C:J,8,FALSE)</f>
        <v>45113</v>
      </c>
      <c r="F3315" s="198" t="b">
        <f t="shared" si="51"/>
        <v>1</v>
      </c>
      <c r="G3315">
        <v>500</v>
      </c>
      <c r="H3315" s="119"/>
      <c r="I3315" s="119"/>
      <c r="J3315" s="119"/>
      <c r="K3315" s="119"/>
      <c r="L3315" s="53"/>
      <c r="M3315" s="127"/>
    </row>
    <row r="3316" spans="1:13">
      <c r="A3316" s="118">
        <v>4511</v>
      </c>
      <c r="B3316" s="53" t="s">
        <v>158</v>
      </c>
      <c r="C3316" s="83">
        <v>3574</v>
      </c>
      <c r="D3316" s="124">
        <v>45220</v>
      </c>
      <c r="E3316" s="198">
        <f>VLOOKUP(A3316,'Membership Details'!C:J,8,FALSE)</f>
        <v>45113</v>
      </c>
      <c r="F3316" s="198" t="b">
        <f t="shared" si="51"/>
        <v>1</v>
      </c>
      <c r="G3316">
        <v>500</v>
      </c>
      <c r="H3316" s="119"/>
      <c r="I3316" s="119"/>
      <c r="J3316" s="119"/>
      <c r="K3316" s="119"/>
      <c r="L3316" s="53"/>
      <c r="M3316" s="127"/>
    </row>
    <row r="3317" spans="1:13">
      <c r="A3317" s="118">
        <v>4297</v>
      </c>
      <c r="B3317" s="53" t="s">
        <v>158</v>
      </c>
      <c r="C3317" s="83">
        <v>3576</v>
      </c>
      <c r="D3317" s="124">
        <v>45258</v>
      </c>
      <c r="E3317" s="198">
        <f>VLOOKUP(A3317,'Membership Details'!C:J,8,FALSE)</f>
        <v>45096</v>
      </c>
      <c r="F3317" s="198" t="b">
        <f t="shared" si="51"/>
        <v>1</v>
      </c>
      <c r="G3317">
        <v>100</v>
      </c>
      <c r="H3317" s="119"/>
      <c r="I3317" s="119"/>
      <c r="J3317" s="119"/>
      <c r="K3317" s="119"/>
      <c r="L3317" s="53"/>
      <c r="M3317" s="127"/>
    </row>
    <row r="3318" spans="1:13">
      <c r="A3318" s="118">
        <v>2448</v>
      </c>
      <c r="B3318" s="53" t="s">
        <v>158</v>
      </c>
      <c r="C3318" s="83">
        <v>3578</v>
      </c>
      <c r="D3318" s="124">
        <v>45299</v>
      </c>
      <c r="E3318" s="198">
        <f>VLOOKUP(A3318,'Membership Details'!C:J,8,FALSE)</f>
        <v>45113</v>
      </c>
      <c r="F3318" s="198" t="b">
        <f t="shared" si="51"/>
        <v>1</v>
      </c>
      <c r="G3318">
        <v>100</v>
      </c>
      <c r="H3318" s="119"/>
      <c r="I3318" s="119"/>
      <c r="J3318" s="119"/>
      <c r="K3318" s="119"/>
      <c r="L3318" s="53"/>
      <c r="M3318" s="127"/>
    </row>
    <row r="3319" spans="1:13">
      <c r="A3319" s="118">
        <v>4533</v>
      </c>
      <c r="B3319" s="53" t="s">
        <v>158</v>
      </c>
      <c r="C3319" s="83">
        <v>3580</v>
      </c>
      <c r="D3319" s="123">
        <v>40390</v>
      </c>
      <c r="E3319" s="198">
        <f>VLOOKUP(A3319,'Membership Details'!C:J,8,FALSE)</f>
        <v>38611</v>
      </c>
      <c r="F3319" s="198" t="b">
        <f t="shared" si="51"/>
        <v>1</v>
      </c>
      <c r="G3319">
        <v>600</v>
      </c>
      <c r="H3319" s="119"/>
      <c r="I3319" s="119"/>
      <c r="J3319" s="119"/>
      <c r="K3319" s="119"/>
      <c r="L3319" s="53"/>
      <c r="M3319" s="127"/>
    </row>
    <row r="3320" spans="1:13">
      <c r="A3320" s="118">
        <v>4539</v>
      </c>
      <c r="B3320" s="53" t="s">
        <v>158</v>
      </c>
      <c r="C3320" s="83">
        <v>3581</v>
      </c>
      <c r="D3320" s="124">
        <v>45355</v>
      </c>
      <c r="E3320" s="198">
        <f>VLOOKUP(A3320,'Membership Details'!C:J,8,FALSE)</f>
        <v>45113</v>
      </c>
      <c r="F3320" s="198" t="b">
        <f t="shared" si="51"/>
        <v>1</v>
      </c>
      <c r="G3320">
        <v>12500</v>
      </c>
      <c r="H3320" s="119"/>
      <c r="I3320" s="119"/>
      <c r="J3320" s="119"/>
      <c r="K3320" s="119"/>
      <c r="L3320" s="53"/>
      <c r="M3320" s="127"/>
    </row>
    <row r="3321" spans="1:13">
      <c r="A3321" s="118">
        <v>4540</v>
      </c>
      <c r="B3321" s="53" t="s">
        <v>158</v>
      </c>
      <c r="C3321" s="83">
        <v>3582</v>
      </c>
      <c r="D3321" s="124">
        <v>45355</v>
      </c>
      <c r="E3321" s="198">
        <f>VLOOKUP(A3321,'Membership Details'!C:J,8,FALSE)</f>
        <v>45113</v>
      </c>
      <c r="F3321" s="198" t="b">
        <f t="shared" si="51"/>
        <v>1</v>
      </c>
      <c r="G3321">
        <v>24452</v>
      </c>
      <c r="H3321" s="119"/>
      <c r="I3321" s="119"/>
      <c r="J3321" s="83"/>
      <c r="K3321" s="119"/>
      <c r="L3321" s="53"/>
      <c r="M3321" s="127"/>
    </row>
    <row r="3322" spans="1:13">
      <c r="A3322" s="118">
        <v>4541</v>
      </c>
      <c r="B3322" s="53" t="s">
        <v>158</v>
      </c>
      <c r="C3322" s="83">
        <v>3583</v>
      </c>
      <c r="D3322" s="124">
        <v>45355</v>
      </c>
      <c r="E3322" s="198">
        <f>VLOOKUP(A3322,'Membership Details'!C:J,8,FALSE)</f>
        <v>45113</v>
      </c>
      <c r="F3322" s="198" t="b">
        <f t="shared" si="51"/>
        <v>1</v>
      </c>
      <c r="G3322">
        <v>500</v>
      </c>
      <c r="H3322" s="119"/>
      <c r="I3322" s="119"/>
      <c r="J3322" s="119"/>
      <c r="K3322" s="119"/>
      <c r="L3322" s="53"/>
      <c r="M3322" s="127"/>
    </row>
    <row r="3323" spans="1:13">
      <c r="A3323" s="118">
        <v>4543</v>
      </c>
      <c r="B3323" s="53" t="s">
        <v>158</v>
      </c>
      <c r="C3323" s="83">
        <v>3584</v>
      </c>
      <c r="D3323" s="124">
        <v>45381</v>
      </c>
      <c r="E3323" s="198">
        <f>VLOOKUP(A3323,'Membership Details'!C:J,8,FALSE)</f>
        <v>45113</v>
      </c>
      <c r="F3323" s="198" t="b">
        <f t="shared" si="51"/>
        <v>1</v>
      </c>
      <c r="G3323">
        <v>15931</v>
      </c>
      <c r="H3323" s="119"/>
      <c r="I3323" s="119"/>
      <c r="J3323" s="119"/>
      <c r="K3323" s="119"/>
      <c r="L3323" s="53"/>
      <c r="M3323" s="127"/>
    </row>
    <row r="3324" spans="1:13">
      <c r="A3324" s="118">
        <v>1596</v>
      </c>
      <c r="B3324" s="53" t="s">
        <v>158</v>
      </c>
      <c r="C3324" s="83">
        <v>3585</v>
      </c>
      <c r="D3324" s="124">
        <v>45381</v>
      </c>
      <c r="E3324" s="198">
        <f>VLOOKUP(A3324,'Membership Details'!C:J,8,FALSE)</f>
        <v>40110</v>
      </c>
      <c r="F3324" s="198" t="b">
        <f t="shared" si="51"/>
        <v>1</v>
      </c>
      <c r="G3324">
        <v>20700</v>
      </c>
      <c r="H3324" s="119"/>
      <c r="I3324" s="83"/>
      <c r="J3324" s="119"/>
      <c r="K3324" s="119"/>
      <c r="L3324" s="53"/>
      <c r="M3324" s="127"/>
    </row>
    <row r="3325" spans="1:13">
      <c r="E3325" s="198" t="e">
        <f>VLOOKUP(A3325,'Membership Details'!C:J,8,FALSE)</f>
        <v>#N/A</v>
      </c>
      <c r="F3325" s="198" t="e">
        <f t="shared" si="51"/>
        <v>#N/A</v>
      </c>
    </row>
    <row r="3326" spans="1:13">
      <c r="A3326">
        <v>1696</v>
      </c>
      <c r="B3326" t="s">
        <v>8268</v>
      </c>
      <c r="C3326">
        <v>1</v>
      </c>
      <c r="D3326" s="188">
        <v>43753</v>
      </c>
      <c r="E3326" s="198">
        <f>VLOOKUP(A3326,'Membership Details'!C:J,8,FALSE)</f>
        <v>39081</v>
      </c>
      <c r="F3326" s="198" t="b">
        <f t="shared" si="51"/>
        <v>1</v>
      </c>
      <c r="G3326">
        <v>253</v>
      </c>
    </row>
    <row r="3327" spans="1:13">
      <c r="A3327">
        <v>3999</v>
      </c>
      <c r="B3327" t="s">
        <v>8268</v>
      </c>
      <c r="C3327">
        <v>4</v>
      </c>
      <c r="D3327" s="188">
        <v>43753</v>
      </c>
      <c r="E3327" s="198">
        <f>VLOOKUP(A3327,'Membership Details'!C:J,8,FALSE)</f>
        <v>34912</v>
      </c>
      <c r="F3327" s="198" t="b">
        <f t="shared" si="51"/>
        <v>1</v>
      </c>
      <c r="G3327">
        <v>5000</v>
      </c>
    </row>
    <row r="3328" spans="1:13">
      <c r="A3328">
        <v>1081</v>
      </c>
      <c r="B3328" t="s">
        <v>8268</v>
      </c>
      <c r="C3328">
        <v>6</v>
      </c>
      <c r="D3328" s="188">
        <v>43753</v>
      </c>
      <c r="E3328" s="198">
        <f>VLOOKUP(A3328,'Membership Details'!C:J,8,FALSE)</f>
        <v>36982</v>
      </c>
      <c r="F3328" s="198" t="b">
        <f t="shared" si="51"/>
        <v>1</v>
      </c>
      <c r="G3328">
        <v>10000</v>
      </c>
    </row>
    <row r="3329" spans="1:7">
      <c r="A3329">
        <v>3005</v>
      </c>
      <c r="B3329" t="s">
        <v>8268</v>
      </c>
      <c r="C3329">
        <v>9</v>
      </c>
      <c r="D3329" s="188">
        <v>43753</v>
      </c>
      <c r="E3329" s="198">
        <f>VLOOKUP(A3329,'Membership Details'!C:J,8,FALSE)</f>
        <v>38077</v>
      </c>
      <c r="F3329" s="198" t="b">
        <f t="shared" si="51"/>
        <v>1</v>
      </c>
      <c r="G3329">
        <v>2000</v>
      </c>
    </row>
    <row r="3330" spans="1:7">
      <c r="A3330">
        <v>4176</v>
      </c>
      <c r="B3330" t="s">
        <v>8268</v>
      </c>
      <c r="C3330">
        <v>10</v>
      </c>
      <c r="D3330" s="188">
        <v>43753</v>
      </c>
      <c r="E3330" s="198">
        <f>VLOOKUP(A3330,'Membership Details'!C:J,8,FALSE)</f>
        <v>34912</v>
      </c>
      <c r="F3330" s="198" t="b">
        <f t="shared" si="51"/>
        <v>1</v>
      </c>
      <c r="G3330">
        <v>35</v>
      </c>
    </row>
    <row r="3331" spans="1:7">
      <c r="A3331">
        <v>2509</v>
      </c>
      <c r="B3331" t="s">
        <v>8268</v>
      </c>
      <c r="C3331">
        <v>24</v>
      </c>
      <c r="D3331" s="188">
        <v>43753</v>
      </c>
      <c r="E3331" s="198">
        <f>VLOOKUP(A3331,'Membership Details'!C:J,8,FALSE)</f>
        <v>39707</v>
      </c>
      <c r="F3331" s="198" t="b">
        <f t="shared" ref="F3331:F3332" si="52">D3331&gt;=E3331</f>
        <v>1</v>
      </c>
      <c r="G3331">
        <v>100</v>
      </c>
    </row>
    <row r="3332" spans="1:7">
      <c r="A3332">
        <v>50</v>
      </c>
      <c r="B3332" t="s">
        <v>8268</v>
      </c>
      <c r="C3332">
        <v>26</v>
      </c>
      <c r="D3332" s="188">
        <v>43753</v>
      </c>
      <c r="E3332" s="198">
        <f>VLOOKUP(A3332,'Membership Details'!C:J,8,FALSE)</f>
        <v>36982</v>
      </c>
      <c r="F3332" s="198" t="b">
        <f t="shared" si="52"/>
        <v>1</v>
      </c>
      <c r="G3332">
        <v>968</v>
      </c>
    </row>
  </sheetData>
  <autoFilter ref="F1:F3332">
    <filterColumn colId="0"/>
  </autoFilter>
  <conditionalFormatting sqref="A1:A1048576">
    <cfRule type="duplicateValues" dxfId="23" priority="23"/>
  </conditionalFormatting>
  <conditionalFormatting sqref="C1">
    <cfRule type="duplicateValues" dxfId="22" priority="29"/>
  </conditionalFormatting>
  <conditionalFormatting sqref="H1 C1">
    <cfRule type="duplicateValues" dxfId="21" priority="27"/>
  </conditionalFormatting>
  <conditionalFormatting sqref="H1">
    <cfRule type="duplicateValues" dxfId="20" priority="30"/>
  </conditionalFormatting>
  <conditionalFormatting sqref="I1">
    <cfRule type="duplicateValues" dxfId="19" priority="28"/>
  </conditionalFormatting>
  <printOptions horizontalCentered="1"/>
  <pageMargins left="0.19685039370078741" right="0.19685039370078741" top="0.19685039370078741" bottom="0.19685039370078741" header="0" footer="0"/>
  <pageSetup paperSize="9" scale="77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5"/>
  <dimension ref="A1:W270"/>
  <sheetViews>
    <sheetView view="pageBreakPreview" zoomScaleNormal="80" zoomScaleSheetLayoutView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" sqref="D6"/>
    </sheetView>
  </sheetViews>
  <sheetFormatPr defaultColWidth="15" defaultRowHeight="15.75"/>
  <cols>
    <col min="1" max="1" width="15" style="5"/>
    <col min="2" max="2" width="23.75" style="5" customWidth="1"/>
    <col min="3" max="5" width="15" style="5"/>
    <col min="6" max="8" width="15" style="152"/>
    <col min="9" max="9" width="15" style="139"/>
    <col min="10" max="10" width="15" style="5"/>
    <col min="11" max="11" width="15" style="139"/>
    <col min="12" max="12" width="15" style="155"/>
    <col min="13" max="13" width="15" style="139"/>
    <col min="14" max="15" width="15" style="5"/>
    <col min="16" max="16" width="15" style="147"/>
    <col min="17" max="17" width="16.25" style="5" customWidth="1"/>
    <col min="18" max="20" width="15" style="5"/>
    <col min="21" max="21" width="15" style="36"/>
    <col min="22" max="22" width="15" style="5"/>
    <col min="23" max="23" width="15" style="36"/>
    <col min="24" max="16384" width="15" style="4"/>
  </cols>
  <sheetData>
    <row r="1" spans="1:23" ht="30">
      <c r="A1" s="17" t="s">
        <v>2</v>
      </c>
      <c r="B1" s="17" t="s">
        <v>42</v>
      </c>
      <c r="C1" s="17" t="s">
        <v>72</v>
      </c>
      <c r="D1" s="17" t="s">
        <v>64</v>
      </c>
      <c r="E1" s="17" t="s">
        <v>68</v>
      </c>
      <c r="F1" s="148" t="s">
        <v>65</v>
      </c>
      <c r="G1" s="148"/>
      <c r="H1" s="148"/>
      <c r="I1" s="17" t="s">
        <v>73</v>
      </c>
      <c r="J1" s="17" t="s">
        <v>74</v>
      </c>
      <c r="K1" s="18" t="s">
        <v>75</v>
      </c>
      <c r="L1" s="156" t="s">
        <v>76</v>
      </c>
      <c r="M1" s="17" t="s">
        <v>77</v>
      </c>
      <c r="N1" s="19" t="s">
        <v>78</v>
      </c>
      <c r="O1" s="19" t="s">
        <v>79</v>
      </c>
      <c r="P1" s="153" t="s">
        <v>80</v>
      </c>
      <c r="Q1" s="18" t="s">
        <v>81</v>
      </c>
      <c r="R1" s="18" t="s">
        <v>82</v>
      </c>
      <c r="S1" s="18" t="s">
        <v>83</v>
      </c>
      <c r="T1" s="19" t="s">
        <v>84</v>
      </c>
      <c r="U1" s="40" t="s">
        <v>85</v>
      </c>
      <c r="V1" s="18" t="s">
        <v>86</v>
      </c>
      <c r="W1" s="42" t="s">
        <v>87</v>
      </c>
    </row>
    <row r="2" spans="1:23" ht="15">
      <c r="A2" s="118">
        <v>3455</v>
      </c>
      <c r="B2" s="83" t="s">
        <v>8263</v>
      </c>
      <c r="C2" s="2" t="s">
        <v>145</v>
      </c>
      <c r="D2" s="118">
        <v>368</v>
      </c>
      <c r="E2" s="83" t="s">
        <v>146</v>
      </c>
      <c r="F2" s="149">
        <v>39195</v>
      </c>
      <c r="G2" s="149">
        <f>VLOOKUP(A2,'Membership Details'!C:J,8,FALSE)</f>
        <v>36618</v>
      </c>
      <c r="H2" s="149" t="b">
        <f>F2&gt;=G2</f>
        <v>1</v>
      </c>
      <c r="I2" s="118">
        <v>43665</v>
      </c>
      <c r="J2" s="83" t="s">
        <v>147</v>
      </c>
      <c r="K2" s="83">
        <v>395</v>
      </c>
      <c r="L2" s="155">
        <v>13</v>
      </c>
      <c r="M2" s="83">
        <v>9</v>
      </c>
      <c r="N2" s="83">
        <f>(I2*M2%)</f>
        <v>3929.85</v>
      </c>
      <c r="O2" s="83">
        <f>(I2+N2)</f>
        <v>47594.85</v>
      </c>
      <c r="P2" s="154">
        <v>39591</v>
      </c>
      <c r="Q2" s="2"/>
      <c r="R2" s="83">
        <f>(O2)</f>
        <v>47594.85</v>
      </c>
      <c r="S2" s="2"/>
      <c r="T2" s="2"/>
      <c r="U2" s="2"/>
      <c r="V2" s="2"/>
      <c r="W2" s="2"/>
    </row>
    <row r="3" spans="1:23" ht="15">
      <c r="A3" s="118">
        <v>3452</v>
      </c>
      <c r="B3" s="83" t="s">
        <v>8263</v>
      </c>
      <c r="C3" s="2" t="s">
        <v>145</v>
      </c>
      <c r="D3" s="118">
        <v>444</v>
      </c>
      <c r="E3" s="83" t="s">
        <v>146</v>
      </c>
      <c r="F3" s="149">
        <v>43190</v>
      </c>
      <c r="G3" s="149">
        <f>VLOOKUP(A3,'Membership Details'!C:J,8,FALSE)</f>
        <v>38429</v>
      </c>
      <c r="H3" s="149" t="b">
        <f t="shared" ref="H3:H66" si="0">F3&gt;=G3</f>
        <v>1</v>
      </c>
      <c r="I3" s="118">
        <v>2985</v>
      </c>
      <c r="J3" s="83" t="s">
        <v>147</v>
      </c>
      <c r="K3" s="83">
        <v>365</v>
      </c>
      <c r="L3" s="155">
        <v>12</v>
      </c>
      <c r="M3" s="83">
        <v>8.5</v>
      </c>
      <c r="N3" s="83">
        <f t="shared" ref="N3:N66" si="1">(I3*M3%)</f>
        <v>253.72500000000002</v>
      </c>
      <c r="O3" s="83">
        <f t="shared" ref="O3:O66" si="2">(I3+N3)</f>
        <v>3238.7249999999999</v>
      </c>
      <c r="P3" s="154">
        <v>43555</v>
      </c>
      <c r="Q3" s="2"/>
      <c r="R3" s="83">
        <f t="shared" ref="R3:R66" si="3">(O3)</f>
        <v>3238.7249999999999</v>
      </c>
      <c r="S3" s="2"/>
      <c r="T3" s="2"/>
      <c r="U3" s="2"/>
      <c r="V3" s="2"/>
      <c r="W3" s="2"/>
    </row>
    <row r="4" spans="1:23" ht="15">
      <c r="A4" s="118">
        <v>3453</v>
      </c>
      <c r="B4" s="83" t="s">
        <v>8263</v>
      </c>
      <c r="C4" s="2" t="s">
        <v>145</v>
      </c>
      <c r="D4" s="118">
        <v>699</v>
      </c>
      <c r="E4" s="83" t="s">
        <v>146</v>
      </c>
      <c r="F4" s="149">
        <v>38853</v>
      </c>
      <c r="G4" s="149">
        <f>VLOOKUP(A4,'Membership Details'!C:J,8,FALSE)</f>
        <v>38429</v>
      </c>
      <c r="H4" s="149" t="b">
        <f t="shared" si="0"/>
        <v>1</v>
      </c>
      <c r="I4" s="118">
        <v>5000</v>
      </c>
      <c r="J4" s="83" t="s">
        <v>147</v>
      </c>
      <c r="K4" s="83">
        <v>455</v>
      </c>
      <c r="L4" s="155">
        <v>15</v>
      </c>
      <c r="M4" s="83">
        <v>6</v>
      </c>
      <c r="N4" s="83">
        <f t="shared" si="1"/>
        <v>300</v>
      </c>
      <c r="O4" s="83">
        <f t="shared" si="2"/>
        <v>5300</v>
      </c>
      <c r="P4" s="154">
        <v>40041</v>
      </c>
      <c r="Q4" s="2"/>
      <c r="R4" s="83">
        <f t="shared" si="3"/>
        <v>5300</v>
      </c>
      <c r="S4" s="2"/>
      <c r="T4" s="2"/>
      <c r="U4" s="2"/>
      <c r="V4" s="2"/>
      <c r="W4" s="2"/>
    </row>
    <row r="5" spans="1:23" ht="15">
      <c r="A5" s="118">
        <v>2348</v>
      </c>
      <c r="B5" s="83" t="s">
        <v>8263</v>
      </c>
      <c r="C5" s="2" t="s">
        <v>145</v>
      </c>
      <c r="D5" s="118">
        <v>1008</v>
      </c>
      <c r="E5" s="83" t="s">
        <v>146</v>
      </c>
      <c r="F5" s="149">
        <v>45217</v>
      </c>
      <c r="G5" s="149">
        <f>VLOOKUP(A5,'Membership Details'!C:J,8,FALSE)</f>
        <v>44742</v>
      </c>
      <c r="H5" s="149" t="b">
        <f t="shared" si="0"/>
        <v>1</v>
      </c>
      <c r="I5" s="118">
        <v>73830</v>
      </c>
      <c r="J5" s="83" t="s">
        <v>147</v>
      </c>
      <c r="K5" s="83">
        <v>365</v>
      </c>
      <c r="L5" s="155">
        <v>12</v>
      </c>
      <c r="M5" s="83">
        <v>7.5</v>
      </c>
      <c r="N5" s="83">
        <f t="shared" si="1"/>
        <v>5537.25</v>
      </c>
      <c r="O5" s="83">
        <f t="shared" si="2"/>
        <v>79367.25</v>
      </c>
      <c r="P5" s="154">
        <v>45583</v>
      </c>
      <c r="Q5" s="2"/>
      <c r="R5" s="83">
        <f t="shared" si="3"/>
        <v>79367.25</v>
      </c>
      <c r="S5" s="2"/>
      <c r="T5" s="2"/>
      <c r="U5" s="2"/>
      <c r="V5" s="2"/>
      <c r="W5" s="2"/>
    </row>
    <row r="6" spans="1:23" ht="15">
      <c r="A6" s="118">
        <v>2390</v>
      </c>
      <c r="B6" s="83" t="s">
        <v>8263</v>
      </c>
      <c r="C6" s="2" t="s">
        <v>145</v>
      </c>
      <c r="D6" s="118">
        <v>1543</v>
      </c>
      <c r="E6" s="83" t="s">
        <v>146</v>
      </c>
      <c r="F6" s="149">
        <v>40956</v>
      </c>
      <c r="G6" s="149">
        <f>VLOOKUP(A6,'Membership Details'!C:J,8,FALSE)</f>
        <v>36618</v>
      </c>
      <c r="H6" s="149" t="b">
        <f t="shared" si="0"/>
        <v>1</v>
      </c>
      <c r="I6" s="118">
        <v>87900</v>
      </c>
      <c r="J6" s="83" t="s">
        <v>147</v>
      </c>
      <c r="K6" s="83">
        <v>365</v>
      </c>
      <c r="L6" s="155">
        <v>12</v>
      </c>
      <c r="M6" s="83">
        <v>11</v>
      </c>
      <c r="N6" s="83">
        <f t="shared" si="1"/>
        <v>9669</v>
      </c>
      <c r="O6" s="83">
        <f t="shared" si="2"/>
        <v>97569</v>
      </c>
      <c r="P6" s="154">
        <v>41322</v>
      </c>
      <c r="Q6" s="2"/>
      <c r="R6" s="83">
        <f t="shared" si="3"/>
        <v>97569</v>
      </c>
      <c r="S6" s="2"/>
      <c r="T6" s="2"/>
      <c r="U6" s="2"/>
      <c r="V6" s="2"/>
      <c r="W6" s="2"/>
    </row>
    <row r="7" spans="1:23" ht="15">
      <c r="A7" s="118">
        <v>2391</v>
      </c>
      <c r="B7" s="83" t="s">
        <v>8263</v>
      </c>
      <c r="C7" s="2" t="s">
        <v>145</v>
      </c>
      <c r="D7" s="118">
        <v>1544</v>
      </c>
      <c r="E7" s="83" t="s">
        <v>146</v>
      </c>
      <c r="F7" s="149">
        <v>40956</v>
      </c>
      <c r="G7" s="149">
        <f>VLOOKUP(A7,'Membership Details'!C:J,8,FALSE)</f>
        <v>36618</v>
      </c>
      <c r="H7" s="149" t="b">
        <f t="shared" si="0"/>
        <v>1</v>
      </c>
      <c r="I7" s="118">
        <v>114040</v>
      </c>
      <c r="J7" s="83" t="s">
        <v>147</v>
      </c>
      <c r="K7" s="83">
        <v>730</v>
      </c>
      <c r="L7" s="155">
        <v>24</v>
      </c>
      <c r="M7" s="83">
        <v>11</v>
      </c>
      <c r="N7" s="83">
        <f t="shared" si="1"/>
        <v>12544.4</v>
      </c>
      <c r="O7" s="83">
        <f t="shared" si="2"/>
        <v>126584.4</v>
      </c>
      <c r="P7" s="154">
        <v>41687</v>
      </c>
      <c r="Q7" s="2"/>
      <c r="R7" s="83">
        <f t="shared" si="3"/>
        <v>126584.4</v>
      </c>
      <c r="S7" s="2"/>
      <c r="T7" s="2"/>
      <c r="U7" s="2"/>
      <c r="V7" s="2"/>
      <c r="W7" s="2"/>
    </row>
    <row r="8" spans="1:23" ht="15">
      <c r="A8" s="118">
        <v>1650</v>
      </c>
      <c r="B8" s="83" t="s">
        <v>8263</v>
      </c>
      <c r="C8" s="2" t="s">
        <v>145</v>
      </c>
      <c r="D8" s="118">
        <v>1651</v>
      </c>
      <c r="E8" s="83" t="s">
        <v>146</v>
      </c>
      <c r="F8" s="149">
        <v>41190</v>
      </c>
      <c r="G8" s="149">
        <f>VLOOKUP(A8,'Membership Details'!C:J,8,FALSE)</f>
        <v>36618</v>
      </c>
      <c r="H8" s="149" t="b">
        <f t="shared" si="0"/>
        <v>1</v>
      </c>
      <c r="I8" s="118">
        <v>30000</v>
      </c>
      <c r="J8" s="83" t="s">
        <v>147</v>
      </c>
      <c r="K8" s="83">
        <v>730</v>
      </c>
      <c r="L8" s="155">
        <v>24</v>
      </c>
      <c r="M8" s="83">
        <v>11</v>
      </c>
      <c r="N8" s="83">
        <f t="shared" si="1"/>
        <v>3300</v>
      </c>
      <c r="O8" s="83">
        <f t="shared" si="2"/>
        <v>33300</v>
      </c>
      <c r="P8" s="154">
        <v>41920</v>
      </c>
      <c r="Q8" s="2"/>
      <c r="R8" s="83">
        <f t="shared" si="3"/>
        <v>33300</v>
      </c>
      <c r="S8" s="2"/>
      <c r="T8" s="2"/>
      <c r="U8" s="2"/>
      <c r="V8" s="2"/>
      <c r="W8" s="2"/>
    </row>
    <row r="9" spans="1:23" ht="15">
      <c r="A9" s="118">
        <v>2454</v>
      </c>
      <c r="B9" s="83" t="s">
        <v>8263</v>
      </c>
      <c r="C9" s="2" t="s">
        <v>145</v>
      </c>
      <c r="D9" s="118">
        <v>1882</v>
      </c>
      <c r="E9" s="83" t="s">
        <v>146</v>
      </c>
      <c r="F9" s="149">
        <v>41881</v>
      </c>
      <c r="G9" s="149">
        <f>VLOOKUP(A9,'Membership Details'!C:J,8,FALSE)</f>
        <v>36618</v>
      </c>
      <c r="H9" s="149" t="b">
        <f t="shared" si="0"/>
        <v>1</v>
      </c>
      <c r="I9" s="118">
        <v>11000</v>
      </c>
      <c r="J9" s="83" t="s">
        <v>147</v>
      </c>
      <c r="K9" s="83">
        <v>365</v>
      </c>
      <c r="L9" s="155">
        <v>12</v>
      </c>
      <c r="M9" s="83">
        <v>10.5</v>
      </c>
      <c r="N9" s="83">
        <f t="shared" si="1"/>
        <v>1155</v>
      </c>
      <c r="O9" s="83">
        <f t="shared" si="2"/>
        <v>12155</v>
      </c>
      <c r="P9" s="154">
        <v>42246</v>
      </c>
      <c r="Q9" s="2"/>
      <c r="R9" s="83">
        <f t="shared" si="3"/>
        <v>12155</v>
      </c>
      <c r="S9" s="2"/>
      <c r="T9" s="2"/>
      <c r="U9" s="2"/>
      <c r="V9" s="2"/>
      <c r="W9" s="2"/>
    </row>
    <row r="10" spans="1:23" ht="15">
      <c r="A10" s="118">
        <v>4252</v>
      </c>
      <c r="B10" s="83" t="s">
        <v>8263</v>
      </c>
      <c r="C10" s="2" t="s">
        <v>145</v>
      </c>
      <c r="D10" s="118">
        <v>2372</v>
      </c>
      <c r="E10" s="83" t="s">
        <v>146</v>
      </c>
      <c r="F10" s="149">
        <v>44207</v>
      </c>
      <c r="G10" s="149">
        <f>VLOOKUP(A10,'Membership Details'!C:J,8,FALSE)</f>
        <v>39707</v>
      </c>
      <c r="H10" s="149" t="b">
        <f t="shared" si="0"/>
        <v>1</v>
      </c>
      <c r="I10" s="118">
        <v>50000</v>
      </c>
      <c r="J10" s="83" t="s">
        <v>147</v>
      </c>
      <c r="K10" s="83">
        <v>365</v>
      </c>
      <c r="L10" s="155">
        <v>12</v>
      </c>
      <c r="M10" s="83">
        <v>8</v>
      </c>
      <c r="N10" s="83">
        <f t="shared" si="1"/>
        <v>4000</v>
      </c>
      <c r="O10" s="83">
        <f t="shared" si="2"/>
        <v>54000</v>
      </c>
      <c r="P10" s="154">
        <v>44572</v>
      </c>
      <c r="Q10" s="2"/>
      <c r="R10" s="83">
        <f t="shared" si="3"/>
        <v>54000</v>
      </c>
      <c r="S10" s="2"/>
      <c r="T10" s="2"/>
      <c r="U10" s="2"/>
      <c r="V10" s="2"/>
      <c r="W10" s="2"/>
    </row>
    <row r="11" spans="1:23" ht="15">
      <c r="A11" s="118">
        <v>4252</v>
      </c>
      <c r="B11" s="83" t="s">
        <v>8263</v>
      </c>
      <c r="C11" s="2" t="s">
        <v>145</v>
      </c>
      <c r="D11" s="118">
        <v>2439</v>
      </c>
      <c r="E11" s="83" t="s">
        <v>146</v>
      </c>
      <c r="F11" s="149">
        <v>44688</v>
      </c>
      <c r="G11" s="149">
        <f>VLOOKUP(A11,'Membership Details'!C:J,8,FALSE)</f>
        <v>39707</v>
      </c>
      <c r="H11" s="149" t="b">
        <f t="shared" si="0"/>
        <v>1</v>
      </c>
      <c r="I11" s="118">
        <v>140000</v>
      </c>
      <c r="J11" s="83" t="s">
        <v>147</v>
      </c>
      <c r="K11" s="83">
        <v>365</v>
      </c>
      <c r="L11" s="155">
        <v>12</v>
      </c>
      <c r="M11" s="83">
        <v>6.5</v>
      </c>
      <c r="N11" s="83">
        <f t="shared" si="1"/>
        <v>9100</v>
      </c>
      <c r="O11" s="83">
        <f t="shared" si="2"/>
        <v>149100</v>
      </c>
      <c r="P11" s="154">
        <v>45053</v>
      </c>
      <c r="Q11" s="2"/>
      <c r="R11" s="83">
        <f t="shared" si="3"/>
        <v>149100</v>
      </c>
      <c r="S11" s="2"/>
      <c r="T11" s="2"/>
      <c r="U11" s="2"/>
      <c r="V11" s="2"/>
      <c r="W11" s="2"/>
    </row>
    <row r="12" spans="1:23" ht="15">
      <c r="A12" s="118">
        <v>87</v>
      </c>
      <c r="B12" s="83" t="s">
        <v>8263</v>
      </c>
      <c r="C12" s="2" t="s">
        <v>145</v>
      </c>
      <c r="D12" s="118">
        <v>2441</v>
      </c>
      <c r="E12" s="83" t="s">
        <v>146</v>
      </c>
      <c r="F12" s="149">
        <v>44726</v>
      </c>
      <c r="G12" s="149">
        <f>VLOOKUP(A12,'Membership Details'!C:J,8,FALSE)</f>
        <v>36982</v>
      </c>
      <c r="H12" s="149" t="b">
        <f t="shared" si="0"/>
        <v>1</v>
      </c>
      <c r="I12" s="118">
        <v>100000</v>
      </c>
      <c r="J12" s="83" t="s">
        <v>147</v>
      </c>
      <c r="K12" s="83">
        <v>365</v>
      </c>
      <c r="L12" s="155">
        <v>12</v>
      </c>
      <c r="M12" s="83">
        <v>6.5</v>
      </c>
      <c r="N12" s="83">
        <f t="shared" si="1"/>
        <v>6500</v>
      </c>
      <c r="O12" s="83">
        <f t="shared" si="2"/>
        <v>106500</v>
      </c>
      <c r="P12" s="154">
        <v>45091</v>
      </c>
      <c r="Q12" s="2"/>
      <c r="R12" s="83">
        <f t="shared" si="3"/>
        <v>106500</v>
      </c>
      <c r="S12" s="2"/>
      <c r="T12" s="2"/>
      <c r="U12" s="2"/>
      <c r="V12" s="2"/>
      <c r="W12" s="2"/>
    </row>
    <row r="13" spans="1:23" ht="15">
      <c r="A13" s="118">
        <v>4479</v>
      </c>
      <c r="B13" s="83" t="s">
        <v>8263</v>
      </c>
      <c r="C13" s="2" t="s">
        <v>145</v>
      </c>
      <c r="D13" s="118">
        <v>2462</v>
      </c>
      <c r="E13" s="83" t="s">
        <v>146</v>
      </c>
      <c r="F13" s="149">
        <v>44827</v>
      </c>
      <c r="G13" s="149">
        <f>VLOOKUP(A13,'Membership Details'!C:J,8,FALSE)</f>
        <v>44734</v>
      </c>
      <c r="H13" s="149" t="b">
        <f t="shared" si="0"/>
        <v>1</v>
      </c>
      <c r="I13" s="118">
        <v>20000</v>
      </c>
      <c r="J13" s="83" t="s">
        <v>147</v>
      </c>
      <c r="K13" s="83">
        <v>365</v>
      </c>
      <c r="L13" s="155">
        <v>12</v>
      </c>
      <c r="M13" s="83">
        <v>7</v>
      </c>
      <c r="N13" s="83">
        <f t="shared" si="1"/>
        <v>1400.0000000000002</v>
      </c>
      <c r="O13" s="83">
        <f t="shared" si="2"/>
        <v>21400</v>
      </c>
      <c r="P13" s="154">
        <v>45192</v>
      </c>
      <c r="Q13" s="2"/>
      <c r="R13" s="83">
        <f t="shared" si="3"/>
        <v>21400</v>
      </c>
      <c r="S13" s="2"/>
      <c r="T13" s="2"/>
      <c r="U13" s="2"/>
      <c r="V13" s="2"/>
      <c r="W13" s="2"/>
    </row>
    <row r="14" spans="1:23" ht="15">
      <c r="A14" s="118">
        <v>2506</v>
      </c>
      <c r="B14" s="83" t="s">
        <v>8263</v>
      </c>
      <c r="C14" s="2" t="s">
        <v>145</v>
      </c>
      <c r="D14" s="118">
        <v>2474</v>
      </c>
      <c r="E14" s="83" t="s">
        <v>146</v>
      </c>
      <c r="F14" s="149">
        <v>44934</v>
      </c>
      <c r="G14" s="149">
        <f>VLOOKUP(A14,'Membership Details'!C:J,8,FALSE)</f>
        <v>34913</v>
      </c>
      <c r="H14" s="149" t="b">
        <f t="shared" si="0"/>
        <v>1</v>
      </c>
      <c r="I14" s="118">
        <v>111974</v>
      </c>
      <c r="J14" s="83" t="s">
        <v>147</v>
      </c>
      <c r="K14" s="83">
        <v>365</v>
      </c>
      <c r="L14" s="155">
        <v>12</v>
      </c>
      <c r="M14" s="83">
        <v>7</v>
      </c>
      <c r="N14" s="83">
        <f t="shared" si="1"/>
        <v>7838.18</v>
      </c>
      <c r="O14" s="83">
        <f t="shared" si="2"/>
        <v>119812.18</v>
      </c>
      <c r="P14" s="154">
        <v>45299</v>
      </c>
      <c r="Q14" s="2"/>
      <c r="R14" s="83">
        <f t="shared" si="3"/>
        <v>119812.18</v>
      </c>
      <c r="S14" s="2"/>
      <c r="T14" s="2"/>
      <c r="U14" s="2"/>
      <c r="V14" s="2"/>
      <c r="W14" s="2"/>
    </row>
    <row r="15" spans="1:23" ht="15">
      <c r="A15" s="118">
        <v>3460</v>
      </c>
      <c r="B15" s="83" t="s">
        <v>8263</v>
      </c>
      <c r="C15" s="2" t="s">
        <v>145</v>
      </c>
      <c r="D15" s="118">
        <v>2475</v>
      </c>
      <c r="E15" s="83" t="s">
        <v>146</v>
      </c>
      <c r="F15" s="149">
        <v>44968</v>
      </c>
      <c r="G15" s="149">
        <f>VLOOKUP(A15,'Membership Details'!C:J,8,FALSE)</f>
        <v>38429</v>
      </c>
      <c r="H15" s="149" t="b">
        <f t="shared" si="0"/>
        <v>1</v>
      </c>
      <c r="I15" s="118">
        <v>71000</v>
      </c>
      <c r="J15" s="83" t="s">
        <v>147</v>
      </c>
      <c r="K15" s="83">
        <v>365</v>
      </c>
      <c r="L15" s="155">
        <v>12</v>
      </c>
      <c r="M15" s="83">
        <v>7.5</v>
      </c>
      <c r="N15" s="83">
        <f t="shared" si="1"/>
        <v>5325</v>
      </c>
      <c r="O15" s="83">
        <f t="shared" si="2"/>
        <v>76325</v>
      </c>
      <c r="P15" s="154">
        <v>45333</v>
      </c>
      <c r="Q15" s="2"/>
      <c r="R15" s="83">
        <f t="shared" si="3"/>
        <v>76325</v>
      </c>
      <c r="S15" s="2"/>
      <c r="T15" s="2"/>
      <c r="U15" s="2"/>
      <c r="V15" s="2"/>
      <c r="W15" s="2"/>
    </row>
    <row r="16" spans="1:23" ht="15">
      <c r="A16" s="118">
        <v>1888</v>
      </c>
      <c r="B16" s="83" t="s">
        <v>8263</v>
      </c>
      <c r="C16" s="2" t="s">
        <v>145</v>
      </c>
      <c r="D16" s="118">
        <v>2480</v>
      </c>
      <c r="E16" s="83" t="s">
        <v>146</v>
      </c>
      <c r="F16" s="149">
        <v>44982</v>
      </c>
      <c r="G16" s="149">
        <f>VLOOKUP(A16,'Membership Details'!C:J,8,FALSE)</f>
        <v>39707</v>
      </c>
      <c r="H16" s="149" t="b">
        <f t="shared" si="0"/>
        <v>1</v>
      </c>
      <c r="I16" s="118">
        <v>65843</v>
      </c>
      <c r="J16" s="83" t="s">
        <v>147</v>
      </c>
      <c r="K16" s="83">
        <v>365</v>
      </c>
      <c r="L16" s="155">
        <v>12</v>
      </c>
      <c r="M16" s="83">
        <v>7.5</v>
      </c>
      <c r="N16" s="83">
        <f t="shared" si="1"/>
        <v>4938.2249999999995</v>
      </c>
      <c r="O16" s="83">
        <f t="shared" si="2"/>
        <v>70781.225000000006</v>
      </c>
      <c r="P16" s="154">
        <v>45347</v>
      </c>
      <c r="Q16" s="2"/>
      <c r="R16" s="83">
        <f t="shared" si="3"/>
        <v>70781.225000000006</v>
      </c>
      <c r="S16" s="2"/>
      <c r="T16" s="2"/>
      <c r="U16" s="2"/>
      <c r="V16" s="2"/>
      <c r="W16" s="2"/>
    </row>
    <row r="17" spans="1:23" ht="15">
      <c r="A17" s="118">
        <v>2444</v>
      </c>
      <c r="B17" s="83" t="s">
        <v>8263</v>
      </c>
      <c r="C17" s="2" t="s">
        <v>145</v>
      </c>
      <c r="D17" s="118">
        <v>2485</v>
      </c>
      <c r="E17" s="83" t="s">
        <v>146</v>
      </c>
      <c r="F17" s="149">
        <v>44987</v>
      </c>
      <c r="G17" s="149">
        <f>VLOOKUP(A17,'Membership Details'!C:J,8,FALSE)</f>
        <v>38429</v>
      </c>
      <c r="H17" s="149" t="b">
        <f t="shared" si="0"/>
        <v>1</v>
      </c>
      <c r="I17" s="118">
        <v>103431</v>
      </c>
      <c r="J17" s="83" t="s">
        <v>147</v>
      </c>
      <c r="K17" s="83">
        <v>365</v>
      </c>
      <c r="L17" s="155">
        <v>12</v>
      </c>
      <c r="M17" s="83">
        <v>7.5</v>
      </c>
      <c r="N17" s="83">
        <f t="shared" si="1"/>
        <v>7757.3249999999998</v>
      </c>
      <c r="O17" s="83">
        <f t="shared" si="2"/>
        <v>111188.325</v>
      </c>
      <c r="P17" s="154">
        <v>45378</v>
      </c>
      <c r="Q17" s="2"/>
      <c r="R17" s="83">
        <f t="shared" si="3"/>
        <v>111188.325</v>
      </c>
      <c r="S17" s="2"/>
      <c r="T17" s="2"/>
      <c r="U17" s="2"/>
      <c r="V17" s="2"/>
      <c r="W17" s="2"/>
    </row>
    <row r="18" spans="1:23" ht="15">
      <c r="A18" s="118">
        <v>4505</v>
      </c>
      <c r="B18" s="83" t="s">
        <v>8263</v>
      </c>
      <c r="C18" s="2" t="s">
        <v>145</v>
      </c>
      <c r="D18" s="118">
        <v>2491</v>
      </c>
      <c r="E18" s="83" t="s">
        <v>146</v>
      </c>
      <c r="F18" s="149">
        <v>45052</v>
      </c>
      <c r="G18" s="149">
        <f>VLOOKUP(A18,'Membership Details'!C:J,8,FALSE)</f>
        <v>34914</v>
      </c>
      <c r="H18" s="149" t="b">
        <f t="shared" si="0"/>
        <v>1</v>
      </c>
      <c r="I18" s="118">
        <v>100000</v>
      </c>
      <c r="J18" s="83" t="s">
        <v>147</v>
      </c>
      <c r="K18" s="83">
        <v>365</v>
      </c>
      <c r="L18" s="155">
        <v>12</v>
      </c>
      <c r="M18" s="83">
        <v>7.5</v>
      </c>
      <c r="N18" s="83">
        <f t="shared" si="1"/>
        <v>7500</v>
      </c>
      <c r="O18" s="83">
        <f t="shared" si="2"/>
        <v>107500</v>
      </c>
      <c r="P18" s="154">
        <v>45418</v>
      </c>
      <c r="Q18" s="2"/>
      <c r="R18" s="83">
        <f t="shared" si="3"/>
        <v>107500</v>
      </c>
      <c r="S18" s="2"/>
      <c r="T18" s="2"/>
      <c r="U18" s="2"/>
      <c r="V18" s="2"/>
      <c r="W18" s="2"/>
    </row>
    <row r="19" spans="1:23" ht="15">
      <c r="A19" s="118">
        <v>2137</v>
      </c>
      <c r="B19" s="83" t="s">
        <v>8263</v>
      </c>
      <c r="C19" s="2" t="s">
        <v>145</v>
      </c>
      <c r="D19" s="118">
        <v>2495</v>
      </c>
      <c r="E19" s="83" t="s">
        <v>146</v>
      </c>
      <c r="F19" s="149">
        <v>45094</v>
      </c>
      <c r="G19" s="149">
        <f>VLOOKUP(A19,'Membership Details'!C:J,8,FALSE)</f>
        <v>39707</v>
      </c>
      <c r="H19" s="149" t="b">
        <f t="shared" si="0"/>
        <v>1</v>
      </c>
      <c r="I19" s="118">
        <v>100000</v>
      </c>
      <c r="J19" s="83" t="s">
        <v>147</v>
      </c>
      <c r="K19" s="83">
        <v>365</v>
      </c>
      <c r="L19" s="155">
        <v>12</v>
      </c>
      <c r="M19" s="83">
        <v>7.5</v>
      </c>
      <c r="N19" s="83">
        <f t="shared" si="1"/>
        <v>7500</v>
      </c>
      <c r="O19" s="83">
        <f t="shared" si="2"/>
        <v>107500</v>
      </c>
      <c r="P19" s="154">
        <v>45460</v>
      </c>
      <c r="Q19" s="2"/>
      <c r="R19" s="83">
        <f t="shared" si="3"/>
        <v>107500</v>
      </c>
      <c r="S19" s="2"/>
      <c r="T19" s="2"/>
      <c r="U19" s="2"/>
      <c r="V19" s="2"/>
      <c r="W19" s="2"/>
    </row>
    <row r="20" spans="1:23" ht="15">
      <c r="A20" s="118">
        <v>527</v>
      </c>
      <c r="B20" s="83" t="s">
        <v>8263</v>
      </c>
      <c r="C20" s="2" t="s">
        <v>145</v>
      </c>
      <c r="D20" s="118">
        <v>2496</v>
      </c>
      <c r="E20" s="83" t="s">
        <v>146</v>
      </c>
      <c r="F20" s="149">
        <v>45121</v>
      </c>
      <c r="G20" s="149">
        <f>VLOOKUP(A20,'Membership Details'!C:J,8,FALSE)</f>
        <v>36982</v>
      </c>
      <c r="H20" s="149" t="b">
        <f t="shared" si="0"/>
        <v>1</v>
      </c>
      <c r="I20" s="118">
        <v>56000</v>
      </c>
      <c r="J20" s="83" t="s">
        <v>147</v>
      </c>
      <c r="K20" s="83">
        <v>365</v>
      </c>
      <c r="L20" s="155">
        <v>12</v>
      </c>
      <c r="M20" s="83">
        <v>7.5</v>
      </c>
      <c r="N20" s="83">
        <f t="shared" si="1"/>
        <v>4200</v>
      </c>
      <c r="O20" s="83">
        <f t="shared" si="2"/>
        <v>60200</v>
      </c>
      <c r="P20" s="154">
        <v>45487</v>
      </c>
      <c r="Q20" s="2"/>
      <c r="R20" s="83">
        <f t="shared" si="3"/>
        <v>60200</v>
      </c>
      <c r="S20" s="2"/>
      <c r="T20" s="2"/>
      <c r="U20" s="2"/>
      <c r="V20" s="2"/>
      <c r="W20" s="2"/>
    </row>
    <row r="21" spans="1:23" ht="15">
      <c r="A21" s="118">
        <v>861</v>
      </c>
      <c r="B21" s="83" t="s">
        <v>8263</v>
      </c>
      <c r="C21" s="2" t="s">
        <v>145</v>
      </c>
      <c r="D21" s="118">
        <v>2497</v>
      </c>
      <c r="E21" s="83" t="s">
        <v>146</v>
      </c>
      <c r="F21" s="149">
        <v>45122</v>
      </c>
      <c r="G21" s="149">
        <f>VLOOKUP(A21,'Membership Details'!C:J,8,FALSE)</f>
        <v>39707</v>
      </c>
      <c r="H21" s="149" t="b">
        <f t="shared" si="0"/>
        <v>1</v>
      </c>
      <c r="I21" s="118">
        <v>200000</v>
      </c>
      <c r="J21" s="83" t="s">
        <v>147</v>
      </c>
      <c r="K21" s="83">
        <v>365</v>
      </c>
      <c r="L21" s="155">
        <v>12</v>
      </c>
      <c r="M21" s="83">
        <v>7.5</v>
      </c>
      <c r="N21" s="83">
        <f t="shared" si="1"/>
        <v>15000</v>
      </c>
      <c r="O21" s="83">
        <f t="shared" si="2"/>
        <v>215000</v>
      </c>
      <c r="P21" s="154">
        <v>45488</v>
      </c>
      <c r="Q21" s="2"/>
      <c r="R21" s="83">
        <f t="shared" si="3"/>
        <v>215000</v>
      </c>
      <c r="S21" s="2"/>
      <c r="T21" s="2"/>
      <c r="U21" s="2"/>
      <c r="V21" s="2"/>
      <c r="W21" s="2"/>
    </row>
    <row r="22" spans="1:23" ht="15">
      <c r="A22" s="118">
        <v>2303</v>
      </c>
      <c r="B22" s="83" t="s">
        <v>8263</v>
      </c>
      <c r="C22" s="2" t="s">
        <v>145</v>
      </c>
      <c r="D22" s="118">
        <v>2498</v>
      </c>
      <c r="E22" s="83" t="s">
        <v>146</v>
      </c>
      <c r="F22" s="149">
        <v>45079</v>
      </c>
      <c r="G22" s="149">
        <f>VLOOKUP(A22,'Membership Details'!C:J,8,FALSE)</f>
        <v>39707</v>
      </c>
      <c r="H22" s="149" t="b">
        <f t="shared" si="0"/>
        <v>1</v>
      </c>
      <c r="I22" s="118">
        <v>18438</v>
      </c>
      <c r="J22" s="83" t="s">
        <v>147</v>
      </c>
      <c r="K22" s="83">
        <v>365</v>
      </c>
      <c r="L22" s="155">
        <v>12</v>
      </c>
      <c r="M22" s="83">
        <v>7.5</v>
      </c>
      <c r="N22" s="83">
        <f t="shared" si="1"/>
        <v>1382.85</v>
      </c>
      <c r="O22" s="83">
        <f t="shared" si="2"/>
        <v>19820.849999999999</v>
      </c>
      <c r="P22" s="154">
        <v>45445</v>
      </c>
      <c r="Q22" s="2"/>
      <c r="R22" s="83">
        <f t="shared" si="3"/>
        <v>19820.849999999999</v>
      </c>
      <c r="S22" s="2"/>
      <c r="T22" s="2"/>
      <c r="U22" s="2"/>
      <c r="V22" s="2"/>
      <c r="W22" s="2"/>
    </row>
    <row r="23" spans="1:23" ht="15">
      <c r="A23" s="118">
        <v>1789</v>
      </c>
      <c r="B23" s="83" t="s">
        <v>8263</v>
      </c>
      <c r="C23" s="2" t="s">
        <v>145</v>
      </c>
      <c r="D23" s="118">
        <v>2500</v>
      </c>
      <c r="E23" s="83" t="s">
        <v>146</v>
      </c>
      <c r="F23" s="149">
        <v>45146</v>
      </c>
      <c r="G23" s="149">
        <f>VLOOKUP(A23,'Membership Details'!C:J,8,FALSE)</f>
        <v>39113</v>
      </c>
      <c r="H23" s="149" t="b">
        <f t="shared" si="0"/>
        <v>1</v>
      </c>
      <c r="I23" s="118">
        <v>100000</v>
      </c>
      <c r="J23" s="83" t="s">
        <v>147</v>
      </c>
      <c r="K23" s="83">
        <v>365</v>
      </c>
      <c r="L23" s="155">
        <v>12</v>
      </c>
      <c r="M23" s="83">
        <v>7.5</v>
      </c>
      <c r="N23" s="83">
        <f t="shared" si="1"/>
        <v>7500</v>
      </c>
      <c r="O23" s="83">
        <f t="shared" si="2"/>
        <v>107500</v>
      </c>
      <c r="P23" s="154">
        <v>45512</v>
      </c>
      <c r="Q23" s="2"/>
      <c r="R23" s="83">
        <f t="shared" si="3"/>
        <v>107500</v>
      </c>
      <c r="S23" s="2"/>
      <c r="T23" s="2"/>
      <c r="U23" s="2"/>
      <c r="V23" s="2"/>
      <c r="W23" s="2"/>
    </row>
    <row r="24" spans="1:23" ht="15">
      <c r="A24" s="118">
        <v>4240</v>
      </c>
      <c r="B24" s="83" t="s">
        <v>8263</v>
      </c>
      <c r="C24" s="2" t="s">
        <v>145</v>
      </c>
      <c r="D24" s="118">
        <v>2501</v>
      </c>
      <c r="E24" s="83" t="s">
        <v>146</v>
      </c>
      <c r="F24" s="149">
        <v>45215</v>
      </c>
      <c r="G24" s="149">
        <f>VLOOKUP(A24,'Membership Details'!C:J,8,FALSE)</f>
        <v>39707</v>
      </c>
      <c r="H24" s="149" t="b">
        <f t="shared" si="0"/>
        <v>1</v>
      </c>
      <c r="I24" s="118">
        <v>100000</v>
      </c>
      <c r="J24" s="83" t="s">
        <v>147</v>
      </c>
      <c r="K24" s="83">
        <v>365</v>
      </c>
      <c r="L24" s="155">
        <v>12</v>
      </c>
      <c r="M24" s="83">
        <v>7.5</v>
      </c>
      <c r="N24" s="83">
        <f t="shared" si="1"/>
        <v>7500</v>
      </c>
      <c r="O24" s="83">
        <f t="shared" si="2"/>
        <v>107500</v>
      </c>
      <c r="P24" s="154">
        <v>45581</v>
      </c>
      <c r="Q24" s="2"/>
      <c r="R24" s="83">
        <f t="shared" si="3"/>
        <v>107500</v>
      </c>
      <c r="S24" s="2"/>
      <c r="T24" s="2"/>
      <c r="U24" s="2"/>
      <c r="V24" s="2"/>
      <c r="W24" s="2"/>
    </row>
    <row r="25" spans="1:23" ht="15">
      <c r="A25" s="118">
        <v>985</v>
      </c>
      <c r="B25" s="83" t="s">
        <v>8263</v>
      </c>
      <c r="C25" s="2" t="s">
        <v>145</v>
      </c>
      <c r="D25" s="118">
        <v>2502</v>
      </c>
      <c r="E25" s="83" t="s">
        <v>146</v>
      </c>
      <c r="F25" s="149">
        <v>45254</v>
      </c>
      <c r="G25" s="149">
        <f>VLOOKUP(A25,'Membership Details'!C:J,8,FALSE)</f>
        <v>39538</v>
      </c>
      <c r="H25" s="149" t="b">
        <f t="shared" si="0"/>
        <v>1</v>
      </c>
      <c r="I25" s="118">
        <v>25000</v>
      </c>
      <c r="J25" s="83" t="s">
        <v>147</v>
      </c>
      <c r="K25" s="83">
        <v>365</v>
      </c>
      <c r="L25" s="155">
        <v>12</v>
      </c>
      <c r="M25" s="83">
        <v>7.5</v>
      </c>
      <c r="N25" s="83">
        <f t="shared" si="1"/>
        <v>1875</v>
      </c>
      <c r="O25" s="83">
        <f t="shared" si="2"/>
        <v>26875</v>
      </c>
      <c r="P25" s="154">
        <v>45620</v>
      </c>
      <c r="Q25" s="2"/>
      <c r="R25" s="83">
        <f t="shared" si="3"/>
        <v>26875</v>
      </c>
      <c r="S25" s="2"/>
      <c r="T25" s="2"/>
      <c r="U25" s="2"/>
      <c r="V25" s="2"/>
      <c r="W25" s="2"/>
    </row>
    <row r="26" spans="1:23" ht="15">
      <c r="A26" s="118">
        <v>983</v>
      </c>
      <c r="B26" s="83" t="s">
        <v>8263</v>
      </c>
      <c r="C26" s="2" t="s">
        <v>145</v>
      </c>
      <c r="D26" s="118">
        <v>2503</v>
      </c>
      <c r="E26" s="83" t="s">
        <v>146</v>
      </c>
      <c r="F26" s="149">
        <v>45254</v>
      </c>
      <c r="G26" s="149">
        <f>VLOOKUP(A26,'Membership Details'!C:J,8,FALSE)</f>
        <v>38807</v>
      </c>
      <c r="H26" s="149" t="b">
        <f t="shared" si="0"/>
        <v>1</v>
      </c>
      <c r="I26" s="118">
        <v>25000</v>
      </c>
      <c r="J26" s="83" t="s">
        <v>147</v>
      </c>
      <c r="K26" s="83">
        <v>365</v>
      </c>
      <c r="L26" s="155">
        <v>12</v>
      </c>
      <c r="M26" s="83">
        <v>7.5</v>
      </c>
      <c r="N26" s="83">
        <f t="shared" si="1"/>
        <v>1875</v>
      </c>
      <c r="O26" s="83">
        <f t="shared" si="2"/>
        <v>26875</v>
      </c>
      <c r="P26" s="154">
        <v>45620</v>
      </c>
      <c r="Q26" s="2"/>
      <c r="R26" s="83">
        <f t="shared" si="3"/>
        <v>26875</v>
      </c>
      <c r="S26" s="2"/>
      <c r="T26" s="2"/>
      <c r="U26" s="2"/>
      <c r="V26" s="2"/>
      <c r="W26" s="2"/>
    </row>
    <row r="27" spans="1:23" ht="15">
      <c r="A27" s="118">
        <v>986</v>
      </c>
      <c r="B27" s="83" t="s">
        <v>8263</v>
      </c>
      <c r="C27" s="2" t="s">
        <v>145</v>
      </c>
      <c r="D27" s="118">
        <v>2504</v>
      </c>
      <c r="E27" s="83" t="s">
        <v>146</v>
      </c>
      <c r="F27" s="149">
        <v>45254</v>
      </c>
      <c r="G27" s="149">
        <f>VLOOKUP(A27,'Membership Details'!C:J,8,FALSE)</f>
        <v>36982</v>
      </c>
      <c r="H27" s="149" t="b">
        <f t="shared" si="0"/>
        <v>1</v>
      </c>
      <c r="I27" s="118">
        <v>25000</v>
      </c>
      <c r="J27" s="83" t="s">
        <v>147</v>
      </c>
      <c r="K27" s="83">
        <v>365</v>
      </c>
      <c r="L27" s="155">
        <v>12</v>
      </c>
      <c r="M27" s="83">
        <v>7.5</v>
      </c>
      <c r="N27" s="83">
        <f t="shared" si="1"/>
        <v>1875</v>
      </c>
      <c r="O27" s="83">
        <f t="shared" si="2"/>
        <v>26875</v>
      </c>
      <c r="P27" s="154">
        <v>45620</v>
      </c>
      <c r="Q27" s="2"/>
      <c r="R27" s="83">
        <f t="shared" si="3"/>
        <v>26875</v>
      </c>
      <c r="S27" s="2"/>
      <c r="T27" s="2"/>
      <c r="U27" s="2"/>
      <c r="V27" s="2"/>
      <c r="W27" s="2"/>
    </row>
    <row r="28" spans="1:23" ht="15">
      <c r="A28" s="118">
        <v>1408</v>
      </c>
      <c r="B28" s="83" t="s">
        <v>8263</v>
      </c>
      <c r="C28" s="2" t="s">
        <v>145</v>
      </c>
      <c r="D28" s="118">
        <v>2505</v>
      </c>
      <c r="E28" s="83" t="s">
        <v>146</v>
      </c>
      <c r="F28" s="149">
        <v>45254</v>
      </c>
      <c r="G28" s="149">
        <f>VLOOKUP(A28,'Membership Details'!C:J,8,FALSE)</f>
        <v>39707</v>
      </c>
      <c r="H28" s="149" t="b">
        <f t="shared" si="0"/>
        <v>1</v>
      </c>
      <c r="I28" s="118">
        <v>25000</v>
      </c>
      <c r="J28" s="83" t="s">
        <v>147</v>
      </c>
      <c r="K28" s="83">
        <v>365</v>
      </c>
      <c r="L28" s="155">
        <v>12</v>
      </c>
      <c r="M28" s="83">
        <v>7.5</v>
      </c>
      <c r="N28" s="83">
        <f t="shared" si="1"/>
        <v>1875</v>
      </c>
      <c r="O28" s="83">
        <f t="shared" si="2"/>
        <v>26875</v>
      </c>
      <c r="P28" s="154">
        <v>45620</v>
      </c>
      <c r="Q28" s="2"/>
      <c r="R28" s="83">
        <f t="shared" si="3"/>
        <v>26875</v>
      </c>
      <c r="S28" s="2"/>
      <c r="T28" s="2"/>
      <c r="U28" s="2"/>
      <c r="V28" s="2"/>
      <c r="W28" s="2"/>
    </row>
    <row r="29" spans="1:23" ht="15">
      <c r="A29" s="118">
        <v>1459</v>
      </c>
      <c r="B29" s="83" t="s">
        <v>8263</v>
      </c>
      <c r="C29" s="2" t="s">
        <v>145</v>
      </c>
      <c r="D29" s="118">
        <v>2506</v>
      </c>
      <c r="E29" s="83" t="s">
        <v>146</v>
      </c>
      <c r="F29" s="149">
        <v>45254</v>
      </c>
      <c r="G29" s="149">
        <f>VLOOKUP(A29,'Membership Details'!C:J,8,FALSE)</f>
        <v>39707</v>
      </c>
      <c r="H29" s="149" t="b">
        <f t="shared" si="0"/>
        <v>1</v>
      </c>
      <c r="I29" s="118">
        <v>25000</v>
      </c>
      <c r="J29" s="83" t="s">
        <v>147</v>
      </c>
      <c r="K29" s="83">
        <v>365</v>
      </c>
      <c r="L29" s="155">
        <v>12</v>
      </c>
      <c r="M29" s="83">
        <v>7.5</v>
      </c>
      <c r="N29" s="83">
        <f t="shared" si="1"/>
        <v>1875</v>
      </c>
      <c r="O29" s="83">
        <f t="shared" si="2"/>
        <v>26875</v>
      </c>
      <c r="P29" s="154">
        <v>45620</v>
      </c>
      <c r="Q29" s="2"/>
      <c r="R29" s="83">
        <f t="shared" si="3"/>
        <v>26875</v>
      </c>
      <c r="S29" s="2"/>
      <c r="T29" s="2"/>
      <c r="U29" s="2"/>
      <c r="V29" s="2"/>
      <c r="W29" s="2"/>
    </row>
    <row r="30" spans="1:23" ht="15">
      <c r="A30" s="118">
        <v>4189</v>
      </c>
      <c r="B30" s="83" t="s">
        <v>8263</v>
      </c>
      <c r="C30" s="2" t="s">
        <v>145</v>
      </c>
      <c r="D30" s="118">
        <v>2507</v>
      </c>
      <c r="E30" s="83" t="s">
        <v>146</v>
      </c>
      <c r="F30" s="149">
        <v>45254</v>
      </c>
      <c r="G30" s="149">
        <f>VLOOKUP(A30,'Membership Details'!C:J,8,FALSE)</f>
        <v>42331</v>
      </c>
      <c r="H30" s="149" t="b">
        <f t="shared" si="0"/>
        <v>1</v>
      </c>
      <c r="I30" s="118">
        <v>25000</v>
      </c>
      <c r="J30" s="83" t="s">
        <v>147</v>
      </c>
      <c r="K30" s="83">
        <v>365</v>
      </c>
      <c r="L30" s="155">
        <v>12</v>
      </c>
      <c r="M30" s="83">
        <v>7.5</v>
      </c>
      <c r="N30" s="83">
        <f t="shared" si="1"/>
        <v>1875</v>
      </c>
      <c r="O30" s="83">
        <f t="shared" si="2"/>
        <v>26875</v>
      </c>
      <c r="P30" s="154">
        <v>45620</v>
      </c>
      <c r="Q30" s="2"/>
      <c r="R30" s="83">
        <f t="shared" si="3"/>
        <v>26875</v>
      </c>
      <c r="S30" s="2"/>
      <c r="T30" s="2"/>
      <c r="U30" s="2"/>
      <c r="V30" s="2"/>
      <c r="W30" s="2"/>
    </row>
    <row r="31" spans="1:23" ht="15">
      <c r="A31" s="118">
        <v>3154</v>
      </c>
      <c r="B31" s="83" t="s">
        <v>8263</v>
      </c>
      <c r="C31" s="2" t="s">
        <v>145</v>
      </c>
      <c r="D31" s="118">
        <v>2508</v>
      </c>
      <c r="E31" s="83" t="s">
        <v>146</v>
      </c>
      <c r="F31" s="149">
        <v>45254</v>
      </c>
      <c r="G31" s="149">
        <f>VLOOKUP(A31,'Membership Details'!C:J,8,FALSE)</f>
        <v>40896</v>
      </c>
      <c r="H31" s="149" t="b">
        <f t="shared" si="0"/>
        <v>1</v>
      </c>
      <c r="I31" s="118">
        <v>25000</v>
      </c>
      <c r="J31" s="83" t="s">
        <v>147</v>
      </c>
      <c r="K31" s="83">
        <v>365</v>
      </c>
      <c r="L31" s="155">
        <v>12</v>
      </c>
      <c r="M31" s="83">
        <v>7.5</v>
      </c>
      <c r="N31" s="83">
        <f t="shared" si="1"/>
        <v>1875</v>
      </c>
      <c r="O31" s="83">
        <f t="shared" si="2"/>
        <v>26875</v>
      </c>
      <c r="P31" s="154">
        <v>45620</v>
      </c>
      <c r="Q31" s="2"/>
      <c r="R31" s="83">
        <f t="shared" si="3"/>
        <v>26875</v>
      </c>
      <c r="S31" s="2"/>
      <c r="T31" s="2"/>
      <c r="U31" s="2"/>
      <c r="V31" s="2"/>
      <c r="W31" s="2"/>
    </row>
    <row r="32" spans="1:23" ht="15">
      <c r="A32" s="118">
        <v>989</v>
      </c>
      <c r="B32" s="83" t="s">
        <v>8263</v>
      </c>
      <c r="C32" s="2" t="s">
        <v>145</v>
      </c>
      <c r="D32" s="118">
        <v>2509</v>
      </c>
      <c r="E32" s="83" t="s">
        <v>146</v>
      </c>
      <c r="F32" s="149">
        <v>45254</v>
      </c>
      <c r="G32" s="149">
        <f>VLOOKUP(A32,'Membership Details'!C:J,8,FALSE)</f>
        <v>37986</v>
      </c>
      <c r="H32" s="149" t="b">
        <f t="shared" si="0"/>
        <v>1</v>
      </c>
      <c r="I32" s="118">
        <v>10000</v>
      </c>
      <c r="J32" s="83" t="s">
        <v>147</v>
      </c>
      <c r="K32" s="83">
        <v>365</v>
      </c>
      <c r="L32" s="155">
        <v>12</v>
      </c>
      <c r="M32" s="83">
        <v>7.5</v>
      </c>
      <c r="N32" s="83">
        <f t="shared" si="1"/>
        <v>750</v>
      </c>
      <c r="O32" s="83">
        <f t="shared" si="2"/>
        <v>10750</v>
      </c>
      <c r="P32" s="154">
        <v>45620</v>
      </c>
      <c r="Q32" s="2"/>
      <c r="R32" s="83">
        <f t="shared" si="3"/>
        <v>10750</v>
      </c>
      <c r="S32" s="2"/>
      <c r="T32" s="2"/>
      <c r="U32" s="2"/>
      <c r="V32" s="2"/>
      <c r="W32" s="2"/>
    </row>
    <row r="33" spans="1:23" ht="15">
      <c r="A33" s="118">
        <v>4175</v>
      </c>
      <c r="B33" s="83" t="s">
        <v>8263</v>
      </c>
      <c r="C33" s="2" t="s">
        <v>145</v>
      </c>
      <c r="D33" s="118">
        <v>2510</v>
      </c>
      <c r="E33" s="83" t="s">
        <v>146</v>
      </c>
      <c r="F33" s="149">
        <v>45254</v>
      </c>
      <c r="G33" s="149">
        <f>VLOOKUP(A33,'Membership Details'!C:J,8,FALSE)</f>
        <v>39707</v>
      </c>
      <c r="H33" s="149" t="b">
        <f t="shared" si="0"/>
        <v>1</v>
      </c>
      <c r="I33" s="118">
        <v>10000</v>
      </c>
      <c r="J33" s="83" t="s">
        <v>147</v>
      </c>
      <c r="K33" s="83">
        <v>365</v>
      </c>
      <c r="L33" s="155">
        <v>12</v>
      </c>
      <c r="M33" s="83">
        <v>7.5</v>
      </c>
      <c r="N33" s="83">
        <f t="shared" si="1"/>
        <v>750</v>
      </c>
      <c r="O33" s="83">
        <f t="shared" si="2"/>
        <v>10750</v>
      </c>
      <c r="P33" s="154">
        <v>45620</v>
      </c>
      <c r="Q33" s="2"/>
      <c r="R33" s="83">
        <f t="shared" si="3"/>
        <v>10750</v>
      </c>
      <c r="S33" s="2"/>
      <c r="T33" s="2"/>
      <c r="U33" s="2"/>
      <c r="V33" s="2"/>
      <c r="W33" s="2"/>
    </row>
    <row r="34" spans="1:23" ht="15">
      <c r="A34" s="118">
        <v>2133</v>
      </c>
      <c r="B34" s="83" t="s">
        <v>8263</v>
      </c>
      <c r="C34" s="2" t="s">
        <v>145</v>
      </c>
      <c r="D34" s="118">
        <v>2511</v>
      </c>
      <c r="E34" s="83" t="s">
        <v>146</v>
      </c>
      <c r="F34" s="149">
        <v>45254</v>
      </c>
      <c r="G34" s="149">
        <f>VLOOKUP(A34,'Membership Details'!C:J,8,FALSE)</f>
        <v>39707</v>
      </c>
      <c r="H34" s="149" t="b">
        <f t="shared" si="0"/>
        <v>1</v>
      </c>
      <c r="I34" s="118">
        <v>10000</v>
      </c>
      <c r="J34" s="83" t="s">
        <v>147</v>
      </c>
      <c r="K34" s="83">
        <v>365</v>
      </c>
      <c r="L34" s="155">
        <v>12</v>
      </c>
      <c r="M34" s="83">
        <v>7.5</v>
      </c>
      <c r="N34" s="83">
        <f t="shared" si="1"/>
        <v>750</v>
      </c>
      <c r="O34" s="83">
        <f t="shared" si="2"/>
        <v>10750</v>
      </c>
      <c r="P34" s="154">
        <v>45620</v>
      </c>
      <c r="Q34" s="2"/>
      <c r="R34" s="83">
        <f t="shared" si="3"/>
        <v>10750</v>
      </c>
      <c r="S34" s="2"/>
      <c r="T34" s="2"/>
      <c r="U34" s="2"/>
      <c r="V34" s="2"/>
      <c r="W34" s="2"/>
    </row>
    <row r="35" spans="1:23" ht="15">
      <c r="A35" s="118">
        <v>2316</v>
      </c>
      <c r="B35" s="83" t="s">
        <v>8263</v>
      </c>
      <c r="C35" s="2" t="s">
        <v>145</v>
      </c>
      <c r="D35" s="118">
        <v>2512</v>
      </c>
      <c r="E35" s="83" t="s">
        <v>146</v>
      </c>
      <c r="F35" s="149">
        <v>45254</v>
      </c>
      <c r="G35" s="149">
        <f>VLOOKUP(A35,'Membership Details'!C:J,8,FALSE)</f>
        <v>42331</v>
      </c>
      <c r="H35" s="149" t="b">
        <f t="shared" si="0"/>
        <v>1</v>
      </c>
      <c r="I35" s="118">
        <v>10000</v>
      </c>
      <c r="J35" s="83" t="s">
        <v>147</v>
      </c>
      <c r="K35" s="83">
        <v>365</v>
      </c>
      <c r="L35" s="155">
        <v>12</v>
      </c>
      <c r="M35" s="83">
        <v>7.5</v>
      </c>
      <c r="N35" s="83">
        <f t="shared" si="1"/>
        <v>750</v>
      </c>
      <c r="O35" s="83">
        <f t="shared" si="2"/>
        <v>10750</v>
      </c>
      <c r="P35" s="154">
        <v>45620</v>
      </c>
      <c r="Q35" s="2"/>
      <c r="R35" s="83">
        <f t="shared" si="3"/>
        <v>10750</v>
      </c>
      <c r="S35" s="2"/>
      <c r="T35" s="2"/>
      <c r="U35" s="2"/>
      <c r="V35" s="2"/>
      <c r="W35" s="2"/>
    </row>
    <row r="36" spans="1:23" ht="15">
      <c r="A36" s="118">
        <v>4257</v>
      </c>
      <c r="B36" s="83" t="s">
        <v>8263</v>
      </c>
      <c r="C36" s="2" t="s">
        <v>145</v>
      </c>
      <c r="D36" s="118">
        <v>2513</v>
      </c>
      <c r="E36" s="83" t="s">
        <v>146</v>
      </c>
      <c r="F36" s="149">
        <v>45254</v>
      </c>
      <c r="G36" s="149">
        <f>VLOOKUP(A36,'Membership Details'!C:J,8,FALSE)</f>
        <v>38679</v>
      </c>
      <c r="H36" s="149" t="b">
        <f t="shared" si="0"/>
        <v>1</v>
      </c>
      <c r="I36" s="118">
        <v>10000</v>
      </c>
      <c r="J36" s="83" t="s">
        <v>147</v>
      </c>
      <c r="K36" s="83">
        <v>365</v>
      </c>
      <c r="L36" s="155">
        <v>12</v>
      </c>
      <c r="M36" s="83">
        <v>7.5</v>
      </c>
      <c r="N36" s="83">
        <f t="shared" si="1"/>
        <v>750</v>
      </c>
      <c r="O36" s="83">
        <f t="shared" si="2"/>
        <v>10750</v>
      </c>
      <c r="P36" s="154">
        <v>45620</v>
      </c>
      <c r="Q36" s="2"/>
      <c r="R36" s="83">
        <f t="shared" si="3"/>
        <v>10750</v>
      </c>
      <c r="S36" s="2"/>
      <c r="T36" s="2"/>
      <c r="U36" s="2"/>
      <c r="V36" s="2"/>
      <c r="W36" s="2"/>
    </row>
    <row r="37" spans="1:23" ht="15">
      <c r="A37" s="118">
        <v>1541</v>
      </c>
      <c r="B37" s="83" t="s">
        <v>8263</v>
      </c>
      <c r="C37" s="2" t="s">
        <v>145</v>
      </c>
      <c r="D37" s="118">
        <v>2515</v>
      </c>
      <c r="E37" s="83" t="s">
        <v>146</v>
      </c>
      <c r="F37" s="149">
        <v>45292</v>
      </c>
      <c r="G37" s="149">
        <f>VLOOKUP(A37,'Membership Details'!C:J,8,FALSE)</f>
        <v>37866</v>
      </c>
      <c r="H37" s="149" t="b">
        <f t="shared" si="0"/>
        <v>1</v>
      </c>
      <c r="I37" s="118">
        <v>60000</v>
      </c>
      <c r="J37" s="83" t="s">
        <v>147</v>
      </c>
      <c r="K37" s="83">
        <v>365</v>
      </c>
      <c r="L37" s="155">
        <v>12</v>
      </c>
      <c r="M37" s="83">
        <v>7.5</v>
      </c>
      <c r="N37" s="83">
        <f t="shared" si="1"/>
        <v>4500</v>
      </c>
      <c r="O37" s="83">
        <f t="shared" si="2"/>
        <v>64500</v>
      </c>
      <c r="P37" s="154">
        <v>45658</v>
      </c>
      <c r="Q37" s="2"/>
      <c r="R37" s="83">
        <f t="shared" si="3"/>
        <v>64500</v>
      </c>
      <c r="S37" s="2"/>
      <c r="T37" s="2"/>
      <c r="U37" s="2"/>
      <c r="V37" s="2"/>
      <c r="W37" s="2"/>
    </row>
    <row r="38" spans="1:23" ht="15">
      <c r="A38" s="118">
        <v>2394</v>
      </c>
      <c r="B38" s="83" t="s">
        <v>8263</v>
      </c>
      <c r="C38" s="2" t="s">
        <v>145</v>
      </c>
      <c r="D38" s="118">
        <v>2516</v>
      </c>
      <c r="E38" s="83" t="s">
        <v>146</v>
      </c>
      <c r="F38" s="149">
        <v>45311</v>
      </c>
      <c r="G38" s="149">
        <f>VLOOKUP(A38,'Membership Details'!C:J,8,FALSE)</f>
        <v>34915</v>
      </c>
      <c r="H38" s="149" t="b">
        <f t="shared" si="0"/>
        <v>1</v>
      </c>
      <c r="I38" s="118">
        <v>17657</v>
      </c>
      <c r="J38" s="83" t="s">
        <v>147</v>
      </c>
      <c r="K38" s="83">
        <v>365</v>
      </c>
      <c r="L38" s="155">
        <v>12</v>
      </c>
      <c r="M38" s="83">
        <v>7.5</v>
      </c>
      <c r="N38" s="83">
        <f t="shared" si="1"/>
        <v>1324.2749999999999</v>
      </c>
      <c r="O38" s="83">
        <f t="shared" si="2"/>
        <v>18981.275000000001</v>
      </c>
      <c r="P38" s="154">
        <v>45677</v>
      </c>
      <c r="Q38" s="2"/>
      <c r="R38" s="83">
        <f t="shared" si="3"/>
        <v>18981.275000000001</v>
      </c>
      <c r="S38" s="2"/>
      <c r="T38" s="2"/>
      <c r="U38" s="2"/>
      <c r="V38" s="2"/>
      <c r="W38" s="2"/>
    </row>
    <row r="39" spans="1:23" ht="15">
      <c r="A39" s="118">
        <v>2394</v>
      </c>
      <c r="B39" s="83" t="s">
        <v>8263</v>
      </c>
      <c r="C39" s="2" t="s">
        <v>145</v>
      </c>
      <c r="D39" s="118">
        <v>2517</v>
      </c>
      <c r="E39" s="83" t="s">
        <v>146</v>
      </c>
      <c r="F39" s="149">
        <v>45149</v>
      </c>
      <c r="G39" s="149">
        <f>VLOOKUP(A39,'Membership Details'!C:J,8,FALSE)</f>
        <v>34915</v>
      </c>
      <c r="H39" s="149" t="b">
        <f t="shared" si="0"/>
        <v>1</v>
      </c>
      <c r="I39" s="118">
        <v>42600</v>
      </c>
      <c r="J39" s="83" t="s">
        <v>147</v>
      </c>
      <c r="K39" s="83">
        <v>365</v>
      </c>
      <c r="L39" s="155">
        <v>12</v>
      </c>
      <c r="M39" s="83">
        <v>7.5</v>
      </c>
      <c r="N39" s="83">
        <f t="shared" si="1"/>
        <v>3195</v>
      </c>
      <c r="O39" s="83">
        <f t="shared" si="2"/>
        <v>45795</v>
      </c>
      <c r="P39" s="154">
        <v>45515</v>
      </c>
      <c r="Q39" s="2"/>
      <c r="R39" s="83">
        <f t="shared" si="3"/>
        <v>45795</v>
      </c>
      <c r="S39" s="2"/>
      <c r="T39" s="2"/>
      <c r="U39" s="2"/>
      <c r="V39" s="2"/>
      <c r="W39" s="2"/>
    </row>
    <row r="40" spans="1:23" ht="15">
      <c r="A40" s="118">
        <v>1279</v>
      </c>
      <c r="B40" s="83" t="s">
        <v>8263</v>
      </c>
      <c r="C40" s="2" t="s">
        <v>145</v>
      </c>
      <c r="D40" s="118">
        <v>2518</v>
      </c>
      <c r="E40" s="83" t="s">
        <v>146</v>
      </c>
      <c r="F40" s="149">
        <v>45329</v>
      </c>
      <c r="G40" s="149">
        <f>VLOOKUP(A40,'Membership Details'!C:J,8,FALSE)</f>
        <v>37044</v>
      </c>
      <c r="H40" s="149" t="b">
        <f t="shared" si="0"/>
        <v>1</v>
      </c>
      <c r="I40" s="118">
        <v>53000</v>
      </c>
      <c r="J40" s="83" t="s">
        <v>147</v>
      </c>
      <c r="K40" s="83">
        <v>365</v>
      </c>
      <c r="L40" s="155">
        <v>12</v>
      </c>
      <c r="M40" s="83">
        <v>7.5</v>
      </c>
      <c r="N40" s="83">
        <f t="shared" si="1"/>
        <v>3975</v>
      </c>
      <c r="O40" s="83">
        <f t="shared" si="2"/>
        <v>56975</v>
      </c>
      <c r="P40" s="154">
        <v>45695</v>
      </c>
      <c r="Q40" s="2"/>
      <c r="R40" s="83">
        <f t="shared" si="3"/>
        <v>56975</v>
      </c>
      <c r="S40" s="2"/>
      <c r="T40" s="2"/>
      <c r="U40" s="2"/>
      <c r="V40" s="2"/>
      <c r="W40" s="2"/>
    </row>
    <row r="41" spans="1:23" ht="15">
      <c r="A41" s="118">
        <v>4536</v>
      </c>
      <c r="B41" s="83" t="s">
        <v>8263</v>
      </c>
      <c r="C41" s="2" t="s">
        <v>145</v>
      </c>
      <c r="D41" s="118">
        <v>2519</v>
      </c>
      <c r="E41" s="83" t="s">
        <v>146</v>
      </c>
      <c r="F41" s="149">
        <v>45335</v>
      </c>
      <c r="G41" s="149">
        <f>VLOOKUP(A41,'Membership Details'!C:J,8,FALSE)</f>
        <v>45136</v>
      </c>
      <c r="H41" s="149" t="b">
        <f t="shared" si="0"/>
        <v>1</v>
      </c>
      <c r="I41" s="118">
        <v>100000</v>
      </c>
      <c r="J41" s="83" t="s">
        <v>147</v>
      </c>
      <c r="K41" s="83">
        <v>365</v>
      </c>
      <c r="L41" s="155">
        <v>12</v>
      </c>
      <c r="M41" s="83">
        <v>7.5</v>
      </c>
      <c r="N41" s="83">
        <f t="shared" si="1"/>
        <v>7500</v>
      </c>
      <c r="O41" s="83">
        <f t="shared" si="2"/>
        <v>107500</v>
      </c>
      <c r="P41" s="154">
        <v>45701</v>
      </c>
      <c r="Q41" s="2"/>
      <c r="R41" s="83">
        <f t="shared" si="3"/>
        <v>107500</v>
      </c>
      <c r="S41" s="2"/>
      <c r="T41" s="2"/>
      <c r="U41" s="2"/>
      <c r="V41" s="2"/>
      <c r="W41" s="2"/>
    </row>
    <row r="42" spans="1:23" ht="15">
      <c r="A42" s="118">
        <v>990</v>
      </c>
      <c r="B42" s="83" t="s">
        <v>8263</v>
      </c>
      <c r="C42" s="2" t="s">
        <v>145</v>
      </c>
      <c r="D42" s="118">
        <v>2520</v>
      </c>
      <c r="E42" s="83" t="s">
        <v>146</v>
      </c>
      <c r="F42" s="149">
        <v>45338</v>
      </c>
      <c r="G42" s="149">
        <f>VLOOKUP(A42,'Membership Details'!C:J,8,FALSE)</f>
        <v>37604</v>
      </c>
      <c r="H42" s="149" t="b">
        <f t="shared" si="0"/>
        <v>1</v>
      </c>
      <c r="I42" s="118">
        <v>7000</v>
      </c>
      <c r="J42" s="83" t="s">
        <v>147</v>
      </c>
      <c r="K42" s="83">
        <v>365</v>
      </c>
      <c r="L42" s="155">
        <v>12</v>
      </c>
      <c r="M42" s="83">
        <v>7.5</v>
      </c>
      <c r="N42" s="83">
        <f t="shared" si="1"/>
        <v>525</v>
      </c>
      <c r="O42" s="83">
        <f t="shared" si="2"/>
        <v>7525</v>
      </c>
      <c r="P42" s="154">
        <v>45704</v>
      </c>
      <c r="Q42" s="2"/>
      <c r="R42" s="83">
        <f t="shared" si="3"/>
        <v>7525</v>
      </c>
      <c r="S42" s="2"/>
      <c r="T42" s="2"/>
      <c r="U42" s="2"/>
      <c r="V42" s="2"/>
      <c r="W42" s="2"/>
    </row>
    <row r="43" spans="1:23" ht="15">
      <c r="A43" s="118">
        <v>4537</v>
      </c>
      <c r="B43" s="83" t="s">
        <v>8263</v>
      </c>
      <c r="C43" s="2" t="s">
        <v>145</v>
      </c>
      <c r="D43" s="118">
        <v>2521</v>
      </c>
      <c r="E43" s="83" t="s">
        <v>146</v>
      </c>
      <c r="F43" s="149">
        <v>45348</v>
      </c>
      <c r="G43" s="149">
        <f>VLOOKUP(A43,'Membership Details'!C:J,8,FALSE)</f>
        <v>45139</v>
      </c>
      <c r="H43" s="149" t="b">
        <f t="shared" si="0"/>
        <v>1</v>
      </c>
      <c r="I43" s="118">
        <v>20000</v>
      </c>
      <c r="J43" s="83" t="s">
        <v>147</v>
      </c>
      <c r="K43" s="83">
        <v>365</v>
      </c>
      <c r="L43" s="155">
        <v>12</v>
      </c>
      <c r="M43" s="83">
        <v>7.5</v>
      </c>
      <c r="N43" s="83">
        <f t="shared" si="1"/>
        <v>1500</v>
      </c>
      <c r="O43" s="83">
        <f t="shared" si="2"/>
        <v>21500</v>
      </c>
      <c r="P43" s="154">
        <v>45714</v>
      </c>
      <c r="Q43" s="2"/>
      <c r="R43" s="83">
        <f t="shared" si="3"/>
        <v>21500</v>
      </c>
      <c r="S43" s="2"/>
      <c r="T43" s="2"/>
      <c r="U43" s="2"/>
      <c r="V43" s="2"/>
      <c r="W43" s="2"/>
    </row>
    <row r="44" spans="1:23" ht="15">
      <c r="A44" s="118">
        <v>4538</v>
      </c>
      <c r="B44" s="83" t="s">
        <v>8263</v>
      </c>
      <c r="C44" s="2" t="s">
        <v>145</v>
      </c>
      <c r="D44" s="118">
        <v>2522</v>
      </c>
      <c r="E44" s="83" t="s">
        <v>146</v>
      </c>
      <c r="F44" s="149">
        <v>45352</v>
      </c>
      <c r="G44" s="149">
        <f>VLOOKUP(A44,'Membership Details'!C:J,8,FALSE)</f>
        <v>45141</v>
      </c>
      <c r="H44" s="149" t="b">
        <f t="shared" si="0"/>
        <v>1</v>
      </c>
      <c r="I44" s="118">
        <v>19000</v>
      </c>
      <c r="J44" s="83" t="s">
        <v>147</v>
      </c>
      <c r="K44" s="83">
        <v>365</v>
      </c>
      <c r="L44" s="155">
        <v>12</v>
      </c>
      <c r="M44" s="83">
        <v>7.5</v>
      </c>
      <c r="N44" s="83">
        <f t="shared" si="1"/>
        <v>1425</v>
      </c>
      <c r="O44" s="83">
        <f t="shared" si="2"/>
        <v>20425</v>
      </c>
      <c r="P44" s="154">
        <v>45717</v>
      </c>
      <c r="Q44" s="2"/>
      <c r="R44" s="83">
        <f t="shared" si="3"/>
        <v>20425</v>
      </c>
      <c r="S44" s="2"/>
      <c r="T44" s="2"/>
      <c r="U44" s="2"/>
      <c r="V44" s="2"/>
      <c r="W44" s="2"/>
    </row>
    <row r="45" spans="1:23" ht="15">
      <c r="A45" s="118">
        <v>4541</v>
      </c>
      <c r="B45" s="83" t="s">
        <v>8263</v>
      </c>
      <c r="C45" s="2" t="s">
        <v>145</v>
      </c>
      <c r="D45" s="118">
        <v>2523</v>
      </c>
      <c r="E45" s="83" t="s">
        <v>146</v>
      </c>
      <c r="F45" s="149">
        <v>45358</v>
      </c>
      <c r="G45" s="149">
        <f>VLOOKUP(A45,'Membership Details'!C:J,8,FALSE)</f>
        <v>45113</v>
      </c>
      <c r="H45" s="149" t="b">
        <f t="shared" si="0"/>
        <v>1</v>
      </c>
      <c r="I45" s="118">
        <v>40000</v>
      </c>
      <c r="J45" s="83" t="s">
        <v>147</v>
      </c>
      <c r="K45" s="83">
        <v>180</v>
      </c>
      <c r="L45" s="155">
        <v>6</v>
      </c>
      <c r="M45" s="83">
        <v>6.5</v>
      </c>
      <c r="N45" s="83">
        <f t="shared" si="1"/>
        <v>2600</v>
      </c>
      <c r="O45" s="83">
        <f t="shared" si="2"/>
        <v>42600</v>
      </c>
      <c r="P45" s="154">
        <v>45542</v>
      </c>
      <c r="Q45" s="2"/>
      <c r="R45" s="83">
        <f t="shared" si="3"/>
        <v>42600</v>
      </c>
      <c r="S45" s="2"/>
      <c r="T45" s="2"/>
      <c r="U45" s="2"/>
      <c r="V45" s="2"/>
      <c r="W45" s="2"/>
    </row>
    <row r="46" spans="1:23" ht="15">
      <c r="A46" s="118">
        <v>3454</v>
      </c>
      <c r="B46" s="83" t="s">
        <v>8263</v>
      </c>
      <c r="C46" s="2" t="s">
        <v>145</v>
      </c>
      <c r="D46" s="118">
        <v>3670</v>
      </c>
      <c r="E46" s="83" t="s">
        <v>146</v>
      </c>
      <c r="F46" s="149">
        <v>38799</v>
      </c>
      <c r="G46" s="149">
        <f>VLOOKUP(A46,'Membership Details'!C:J,8,FALSE)</f>
        <v>36618</v>
      </c>
      <c r="H46" s="149" t="b">
        <f t="shared" si="0"/>
        <v>1</v>
      </c>
      <c r="I46" s="118">
        <v>50000</v>
      </c>
      <c r="J46" s="83" t="s">
        <v>147</v>
      </c>
      <c r="K46" s="83">
        <v>365</v>
      </c>
      <c r="L46" s="155">
        <v>12</v>
      </c>
      <c r="M46" s="83">
        <v>6</v>
      </c>
      <c r="N46" s="83">
        <f t="shared" si="1"/>
        <v>3000</v>
      </c>
      <c r="O46" s="83">
        <f t="shared" si="2"/>
        <v>53000</v>
      </c>
      <c r="P46" s="154">
        <v>39195</v>
      </c>
      <c r="Q46" s="2"/>
      <c r="R46" s="83">
        <f t="shared" si="3"/>
        <v>53000</v>
      </c>
      <c r="S46" s="2"/>
      <c r="T46" s="2"/>
      <c r="U46" s="2"/>
      <c r="V46" s="2"/>
      <c r="W46" s="2"/>
    </row>
    <row r="47" spans="1:23" ht="15">
      <c r="A47" s="118">
        <v>1056</v>
      </c>
      <c r="B47" s="83" t="s">
        <v>8263</v>
      </c>
      <c r="C47" s="2" t="s">
        <v>145</v>
      </c>
      <c r="D47" s="118">
        <v>7522</v>
      </c>
      <c r="E47" s="83" t="s">
        <v>146</v>
      </c>
      <c r="F47" s="149">
        <v>40967</v>
      </c>
      <c r="G47" s="149">
        <f>VLOOKUP(A47,'Membership Details'!C:J,8,FALSE)</f>
        <v>39707</v>
      </c>
      <c r="H47" s="149" t="b">
        <f t="shared" si="0"/>
        <v>1</v>
      </c>
      <c r="I47" s="118">
        <v>13180</v>
      </c>
      <c r="J47" s="83" t="s">
        <v>147</v>
      </c>
      <c r="K47" s="83">
        <v>730</v>
      </c>
      <c r="L47" s="155">
        <v>24</v>
      </c>
      <c r="M47" s="83">
        <v>11</v>
      </c>
      <c r="N47" s="83">
        <f t="shared" si="1"/>
        <v>1449.8</v>
      </c>
      <c r="O47" s="83">
        <f t="shared" si="2"/>
        <v>14629.8</v>
      </c>
      <c r="P47" s="154">
        <v>41698</v>
      </c>
      <c r="Q47" s="2"/>
      <c r="R47" s="83">
        <f t="shared" si="3"/>
        <v>14629.8</v>
      </c>
      <c r="S47" s="2"/>
      <c r="T47" s="2"/>
      <c r="U47" s="2"/>
      <c r="V47" s="2"/>
      <c r="W47" s="2"/>
    </row>
    <row r="48" spans="1:23" ht="15">
      <c r="A48" s="118">
        <v>2342</v>
      </c>
      <c r="B48" s="83" t="s">
        <v>8263</v>
      </c>
      <c r="C48" s="2" t="s">
        <v>145</v>
      </c>
      <c r="D48" s="118">
        <v>9472</v>
      </c>
      <c r="E48" s="83" t="s">
        <v>146</v>
      </c>
      <c r="F48" s="149">
        <v>42493</v>
      </c>
      <c r="G48" s="149">
        <f>VLOOKUP(A48,'Membership Details'!C:J,8,FALSE)</f>
        <v>38429</v>
      </c>
      <c r="H48" s="149" t="b">
        <f t="shared" si="0"/>
        <v>1</v>
      </c>
      <c r="I48" s="118">
        <v>58500</v>
      </c>
      <c r="J48" s="83" t="s">
        <v>147</v>
      </c>
      <c r="K48" s="83">
        <v>1095</v>
      </c>
      <c r="L48" s="155">
        <v>36</v>
      </c>
      <c r="M48" s="83">
        <v>11</v>
      </c>
      <c r="N48" s="83">
        <f t="shared" si="1"/>
        <v>6435</v>
      </c>
      <c r="O48" s="83">
        <f t="shared" si="2"/>
        <v>64935</v>
      </c>
      <c r="P48" s="154">
        <v>43616</v>
      </c>
      <c r="Q48" s="2"/>
      <c r="R48" s="83">
        <f t="shared" si="3"/>
        <v>64935</v>
      </c>
      <c r="S48" s="2"/>
      <c r="T48" s="2"/>
      <c r="U48" s="2"/>
      <c r="V48" s="2"/>
      <c r="W48" s="2"/>
    </row>
    <row r="49" spans="1:23" ht="15">
      <c r="A49" s="118">
        <v>2356</v>
      </c>
      <c r="B49" s="83" t="s">
        <v>8263</v>
      </c>
      <c r="C49" s="2" t="s">
        <v>145</v>
      </c>
      <c r="D49" s="118">
        <v>11518</v>
      </c>
      <c r="E49" s="83" t="s">
        <v>146</v>
      </c>
      <c r="F49" s="149">
        <v>45272</v>
      </c>
      <c r="G49" s="149">
        <f>VLOOKUP(A49,'Membership Details'!C:J,8,FALSE)</f>
        <v>45148</v>
      </c>
      <c r="H49" s="149" t="b">
        <f t="shared" si="0"/>
        <v>1</v>
      </c>
      <c r="I49" s="118">
        <v>14727</v>
      </c>
      <c r="J49" s="83" t="s">
        <v>147</v>
      </c>
      <c r="K49" s="83">
        <v>365</v>
      </c>
      <c r="L49" s="155">
        <v>12</v>
      </c>
      <c r="M49" s="83">
        <v>7.5</v>
      </c>
      <c r="N49" s="83">
        <f t="shared" si="1"/>
        <v>1104.5249999999999</v>
      </c>
      <c r="O49" s="83">
        <f t="shared" si="2"/>
        <v>15831.525</v>
      </c>
      <c r="P49" s="154">
        <v>45638</v>
      </c>
      <c r="Q49" s="2"/>
      <c r="R49" s="83">
        <f t="shared" si="3"/>
        <v>15831.525</v>
      </c>
      <c r="S49" s="2"/>
      <c r="T49" s="2"/>
      <c r="U49" s="2"/>
      <c r="V49" s="2"/>
      <c r="W49" s="2"/>
    </row>
    <row r="50" spans="1:23" ht="15">
      <c r="A50" s="118">
        <v>2360</v>
      </c>
      <c r="B50" s="83" t="s">
        <v>8263</v>
      </c>
      <c r="C50" s="2" t="s">
        <v>145</v>
      </c>
      <c r="D50" s="118">
        <v>11874</v>
      </c>
      <c r="E50" s="83" t="s">
        <v>146</v>
      </c>
      <c r="F50" s="149">
        <v>45047</v>
      </c>
      <c r="G50" s="149">
        <f>VLOOKUP(A50,'Membership Details'!C:J,8,FALSE)</f>
        <v>39707</v>
      </c>
      <c r="H50" s="149" t="b">
        <f t="shared" si="0"/>
        <v>1</v>
      </c>
      <c r="I50" s="118">
        <v>10000</v>
      </c>
      <c r="J50" s="83" t="s">
        <v>147</v>
      </c>
      <c r="K50" s="83">
        <v>365</v>
      </c>
      <c r="L50" s="155">
        <v>12</v>
      </c>
      <c r="M50" s="83">
        <v>7.5</v>
      </c>
      <c r="N50" s="83">
        <f t="shared" si="1"/>
        <v>750</v>
      </c>
      <c r="O50" s="83">
        <f t="shared" si="2"/>
        <v>10750</v>
      </c>
      <c r="P50" s="154">
        <v>45413</v>
      </c>
      <c r="Q50" s="2"/>
      <c r="R50" s="83">
        <f t="shared" si="3"/>
        <v>10750</v>
      </c>
      <c r="S50" s="2"/>
      <c r="T50" s="2"/>
      <c r="U50" s="2"/>
      <c r="V50" s="2"/>
      <c r="W50" s="2"/>
    </row>
    <row r="51" spans="1:23" ht="15">
      <c r="A51" s="118">
        <v>2360</v>
      </c>
      <c r="B51" s="83" t="s">
        <v>8263</v>
      </c>
      <c r="C51" s="2" t="s">
        <v>145</v>
      </c>
      <c r="D51" s="118">
        <v>11875</v>
      </c>
      <c r="E51" s="83" t="s">
        <v>146</v>
      </c>
      <c r="F51" s="149">
        <v>45047</v>
      </c>
      <c r="G51" s="149">
        <f>VLOOKUP(A51,'Membership Details'!C:J,8,FALSE)</f>
        <v>39707</v>
      </c>
      <c r="H51" s="149" t="b">
        <f t="shared" si="0"/>
        <v>1</v>
      </c>
      <c r="I51" s="118">
        <v>40000</v>
      </c>
      <c r="J51" s="83" t="s">
        <v>147</v>
      </c>
      <c r="K51" s="83">
        <v>365</v>
      </c>
      <c r="L51" s="155">
        <v>12</v>
      </c>
      <c r="M51" s="83">
        <v>7.5</v>
      </c>
      <c r="N51" s="83">
        <f t="shared" si="1"/>
        <v>3000</v>
      </c>
      <c r="O51" s="83">
        <f t="shared" si="2"/>
        <v>43000</v>
      </c>
      <c r="P51" s="154">
        <v>45413</v>
      </c>
      <c r="Q51" s="2"/>
      <c r="R51" s="83">
        <f t="shared" si="3"/>
        <v>43000</v>
      </c>
      <c r="S51" s="2"/>
      <c r="T51" s="2"/>
      <c r="U51" s="2"/>
      <c r="V51" s="2"/>
      <c r="W51" s="2"/>
    </row>
    <row r="52" spans="1:23" ht="15">
      <c r="A52" s="118">
        <v>2361</v>
      </c>
      <c r="B52" s="83" t="s">
        <v>8263</v>
      </c>
      <c r="C52" s="2" t="s">
        <v>145</v>
      </c>
      <c r="D52" s="118">
        <v>12178</v>
      </c>
      <c r="E52" s="83" t="s">
        <v>146</v>
      </c>
      <c r="F52" s="149">
        <v>45110</v>
      </c>
      <c r="G52" s="149">
        <f>VLOOKUP(A52,'Membership Details'!C:J,8,FALSE)</f>
        <v>39707</v>
      </c>
      <c r="H52" s="149" t="b">
        <f t="shared" si="0"/>
        <v>1</v>
      </c>
      <c r="I52" s="118">
        <v>120000</v>
      </c>
      <c r="J52" s="83" t="s">
        <v>147</v>
      </c>
      <c r="K52" s="83">
        <v>365</v>
      </c>
      <c r="L52" s="155">
        <v>12</v>
      </c>
      <c r="M52" s="83">
        <v>7.5</v>
      </c>
      <c r="N52" s="83">
        <f t="shared" si="1"/>
        <v>9000</v>
      </c>
      <c r="O52" s="83">
        <f t="shared" si="2"/>
        <v>129000</v>
      </c>
      <c r="P52" s="154">
        <v>45476</v>
      </c>
      <c r="Q52" s="2"/>
      <c r="R52" s="83">
        <f t="shared" si="3"/>
        <v>129000</v>
      </c>
      <c r="S52" s="2"/>
      <c r="T52" s="2"/>
      <c r="U52" s="2"/>
      <c r="V52" s="2"/>
      <c r="W52" s="2"/>
    </row>
    <row r="53" spans="1:23" ht="15">
      <c r="A53" s="118">
        <v>2361</v>
      </c>
      <c r="B53" s="83" t="s">
        <v>8263</v>
      </c>
      <c r="C53" s="2" t="s">
        <v>145</v>
      </c>
      <c r="D53" s="118">
        <v>12179</v>
      </c>
      <c r="E53" s="83" t="s">
        <v>146</v>
      </c>
      <c r="F53" s="149">
        <v>45309</v>
      </c>
      <c r="G53" s="149">
        <f>VLOOKUP(A53,'Membership Details'!C:J,8,FALSE)</f>
        <v>39707</v>
      </c>
      <c r="H53" s="149" t="b">
        <f t="shared" si="0"/>
        <v>1</v>
      </c>
      <c r="I53" s="118">
        <v>30000</v>
      </c>
      <c r="J53" s="83" t="s">
        <v>147</v>
      </c>
      <c r="K53" s="83">
        <v>365</v>
      </c>
      <c r="L53" s="155">
        <v>12</v>
      </c>
      <c r="M53" s="83">
        <v>7.5</v>
      </c>
      <c r="N53" s="83">
        <f t="shared" si="1"/>
        <v>2250</v>
      </c>
      <c r="O53" s="83">
        <f t="shared" si="2"/>
        <v>32250</v>
      </c>
      <c r="P53" s="154">
        <v>45665</v>
      </c>
      <c r="Q53" s="2"/>
      <c r="R53" s="83">
        <f t="shared" si="3"/>
        <v>32250</v>
      </c>
      <c r="S53" s="2"/>
      <c r="T53" s="2"/>
      <c r="U53" s="2"/>
      <c r="V53" s="2"/>
      <c r="W53" s="2"/>
    </row>
    <row r="54" spans="1:23" ht="15">
      <c r="A54" s="118">
        <v>2364</v>
      </c>
      <c r="B54" s="83" t="s">
        <v>8263</v>
      </c>
      <c r="C54" s="2" t="s">
        <v>145</v>
      </c>
      <c r="D54" s="118">
        <v>12983</v>
      </c>
      <c r="E54" s="83" t="s">
        <v>146</v>
      </c>
      <c r="F54" s="149">
        <v>44938</v>
      </c>
      <c r="G54" s="149">
        <f>VLOOKUP(A54,'Membership Details'!C:J,8,FALSE)</f>
        <v>44795</v>
      </c>
      <c r="H54" s="149" t="b">
        <f t="shared" si="0"/>
        <v>1</v>
      </c>
      <c r="I54" s="118">
        <v>116640</v>
      </c>
      <c r="J54" s="83" t="s">
        <v>147</v>
      </c>
      <c r="K54" s="83">
        <v>365</v>
      </c>
      <c r="L54" s="155">
        <v>12</v>
      </c>
      <c r="M54" s="83">
        <v>7.5</v>
      </c>
      <c r="N54" s="83">
        <f t="shared" si="1"/>
        <v>8748</v>
      </c>
      <c r="O54" s="83">
        <f t="shared" si="2"/>
        <v>125388</v>
      </c>
      <c r="P54" s="154">
        <v>45303</v>
      </c>
      <c r="Q54" s="2"/>
      <c r="R54" s="83">
        <f t="shared" si="3"/>
        <v>125388</v>
      </c>
      <c r="S54" s="2"/>
      <c r="T54" s="2"/>
      <c r="U54" s="2"/>
      <c r="V54" s="2"/>
      <c r="W54" s="2"/>
    </row>
    <row r="55" spans="1:23" ht="15">
      <c r="A55" s="118">
        <v>2364</v>
      </c>
      <c r="B55" s="83" t="s">
        <v>8263</v>
      </c>
      <c r="C55" s="2" t="s">
        <v>145</v>
      </c>
      <c r="D55" s="118">
        <v>12984</v>
      </c>
      <c r="E55" s="83" t="s">
        <v>146</v>
      </c>
      <c r="F55" s="149">
        <v>44905</v>
      </c>
      <c r="G55" s="149">
        <f>VLOOKUP(A55,'Membership Details'!C:J,8,FALSE)</f>
        <v>44795</v>
      </c>
      <c r="H55" s="149" t="b">
        <f t="shared" si="0"/>
        <v>1</v>
      </c>
      <c r="I55" s="118">
        <v>153265</v>
      </c>
      <c r="J55" s="83" t="s">
        <v>147</v>
      </c>
      <c r="K55" s="83">
        <v>365</v>
      </c>
      <c r="L55" s="155">
        <v>12</v>
      </c>
      <c r="M55" s="83">
        <v>7.5</v>
      </c>
      <c r="N55" s="83">
        <f t="shared" si="1"/>
        <v>11494.875</v>
      </c>
      <c r="O55" s="83">
        <f t="shared" si="2"/>
        <v>164759.875</v>
      </c>
      <c r="P55" s="154">
        <v>45270</v>
      </c>
      <c r="Q55" s="2"/>
      <c r="R55" s="83">
        <f t="shared" si="3"/>
        <v>164759.875</v>
      </c>
      <c r="S55" s="2"/>
      <c r="T55" s="2"/>
      <c r="U55" s="2"/>
      <c r="V55" s="2"/>
      <c r="W55" s="2"/>
    </row>
    <row r="56" spans="1:23" ht="15">
      <c r="A56" s="118">
        <v>2363</v>
      </c>
      <c r="B56" s="83" t="s">
        <v>8263</v>
      </c>
      <c r="C56" s="2" t="s">
        <v>145</v>
      </c>
      <c r="D56" s="118">
        <v>14413</v>
      </c>
      <c r="E56" s="83" t="s">
        <v>146</v>
      </c>
      <c r="F56" s="149">
        <v>45168</v>
      </c>
      <c r="G56" s="149">
        <f>VLOOKUP(A56,'Membership Details'!C:J,8,FALSE)</f>
        <v>39707</v>
      </c>
      <c r="H56" s="149" t="b">
        <f t="shared" si="0"/>
        <v>1</v>
      </c>
      <c r="I56" s="118">
        <v>46943</v>
      </c>
      <c r="J56" s="83" t="s">
        <v>147</v>
      </c>
      <c r="K56" s="83">
        <v>365</v>
      </c>
      <c r="L56" s="155">
        <v>12</v>
      </c>
      <c r="M56" s="83">
        <v>7.5</v>
      </c>
      <c r="N56" s="83">
        <f t="shared" si="1"/>
        <v>3520.7249999999999</v>
      </c>
      <c r="O56" s="83">
        <f t="shared" si="2"/>
        <v>50463.724999999999</v>
      </c>
      <c r="P56" s="154">
        <v>45534</v>
      </c>
      <c r="Q56" s="2"/>
      <c r="R56" s="83">
        <f t="shared" si="3"/>
        <v>50463.724999999999</v>
      </c>
      <c r="S56" s="2"/>
      <c r="T56" s="2"/>
      <c r="U56" s="2"/>
      <c r="V56" s="2"/>
      <c r="W56" s="2"/>
    </row>
    <row r="57" spans="1:23" ht="15">
      <c r="A57" s="118">
        <v>2363</v>
      </c>
      <c r="B57" s="83" t="s">
        <v>8263</v>
      </c>
      <c r="C57" s="2" t="s">
        <v>145</v>
      </c>
      <c r="D57" s="118">
        <v>14414</v>
      </c>
      <c r="E57" s="83" t="s">
        <v>146</v>
      </c>
      <c r="F57" s="149">
        <v>45269</v>
      </c>
      <c r="G57" s="149">
        <f>VLOOKUP(A57,'Membership Details'!C:J,8,FALSE)</f>
        <v>39707</v>
      </c>
      <c r="H57" s="149" t="b">
        <f t="shared" si="0"/>
        <v>1</v>
      </c>
      <c r="I57" s="118">
        <v>29160</v>
      </c>
      <c r="J57" s="83" t="s">
        <v>147</v>
      </c>
      <c r="K57" s="83">
        <v>365</v>
      </c>
      <c r="L57" s="155">
        <v>12</v>
      </c>
      <c r="M57" s="83">
        <v>7.5</v>
      </c>
      <c r="N57" s="83">
        <f t="shared" si="1"/>
        <v>2187</v>
      </c>
      <c r="O57" s="83">
        <f t="shared" si="2"/>
        <v>31347</v>
      </c>
      <c r="P57" s="154">
        <v>45635</v>
      </c>
      <c r="Q57" s="2"/>
      <c r="R57" s="83">
        <f t="shared" si="3"/>
        <v>31347</v>
      </c>
      <c r="S57" s="2"/>
      <c r="T57" s="2"/>
      <c r="U57" s="2"/>
      <c r="V57" s="2"/>
      <c r="W57" s="2"/>
    </row>
    <row r="58" spans="1:23" ht="15">
      <c r="A58" s="118">
        <v>96</v>
      </c>
      <c r="B58" s="83" t="s">
        <v>8263</v>
      </c>
      <c r="C58" s="2" t="s">
        <v>145</v>
      </c>
      <c r="D58" s="118">
        <v>14500</v>
      </c>
      <c r="E58" s="83" t="s">
        <v>146</v>
      </c>
      <c r="F58" s="149">
        <v>45155</v>
      </c>
      <c r="G58" s="149">
        <f>VLOOKUP(A58,'Membership Details'!C:J,8,FALSE)</f>
        <v>36982</v>
      </c>
      <c r="H58" s="149" t="b">
        <f t="shared" si="0"/>
        <v>1</v>
      </c>
      <c r="I58" s="118">
        <v>150000</v>
      </c>
      <c r="J58" s="83" t="s">
        <v>147</v>
      </c>
      <c r="K58" s="83">
        <v>365</v>
      </c>
      <c r="L58" s="155">
        <v>12</v>
      </c>
      <c r="M58" s="83">
        <v>7.5</v>
      </c>
      <c r="N58" s="83">
        <f t="shared" si="1"/>
        <v>11250</v>
      </c>
      <c r="O58" s="83">
        <f t="shared" si="2"/>
        <v>161250</v>
      </c>
      <c r="P58" s="154">
        <v>45521</v>
      </c>
      <c r="Q58" s="2"/>
      <c r="R58" s="83">
        <f t="shared" si="3"/>
        <v>161250</v>
      </c>
      <c r="S58" s="2"/>
      <c r="T58" s="2"/>
      <c r="U58" s="2"/>
      <c r="V58" s="2"/>
      <c r="W58" s="2"/>
    </row>
    <row r="59" spans="1:23" ht="15">
      <c r="A59" s="118">
        <v>96</v>
      </c>
      <c r="B59" s="83" t="s">
        <v>8263</v>
      </c>
      <c r="C59" s="2" t="s">
        <v>145</v>
      </c>
      <c r="D59" s="118">
        <v>14501</v>
      </c>
      <c r="E59" s="83" t="s">
        <v>146</v>
      </c>
      <c r="F59" s="149">
        <v>45155</v>
      </c>
      <c r="G59" s="149">
        <f>VLOOKUP(A59,'Membership Details'!C:J,8,FALSE)</f>
        <v>36982</v>
      </c>
      <c r="H59" s="149" t="b">
        <f t="shared" si="0"/>
        <v>1</v>
      </c>
      <c r="I59" s="118">
        <v>150000</v>
      </c>
      <c r="J59" s="83" t="s">
        <v>147</v>
      </c>
      <c r="K59" s="83">
        <v>365</v>
      </c>
      <c r="L59" s="155">
        <v>12</v>
      </c>
      <c r="M59" s="83">
        <v>7.5</v>
      </c>
      <c r="N59" s="83">
        <f t="shared" si="1"/>
        <v>11250</v>
      </c>
      <c r="O59" s="83">
        <f t="shared" si="2"/>
        <v>161250</v>
      </c>
      <c r="P59" s="154">
        <v>45521</v>
      </c>
      <c r="Q59" s="2"/>
      <c r="R59" s="83">
        <f t="shared" si="3"/>
        <v>161250</v>
      </c>
      <c r="S59" s="2"/>
      <c r="T59" s="2"/>
      <c r="U59" s="2"/>
      <c r="V59" s="2"/>
      <c r="W59" s="2"/>
    </row>
    <row r="60" spans="1:23" ht="15">
      <c r="A60" s="118">
        <v>2377</v>
      </c>
      <c r="B60" s="83" t="s">
        <v>8263</v>
      </c>
      <c r="C60" s="2" t="s">
        <v>145</v>
      </c>
      <c r="D60" s="118">
        <v>14656</v>
      </c>
      <c r="E60" s="83" t="s">
        <v>146</v>
      </c>
      <c r="F60" s="149">
        <v>45116</v>
      </c>
      <c r="G60" s="149">
        <f>VLOOKUP(A60,'Membership Details'!C:J,8,FALSE)</f>
        <v>38429</v>
      </c>
      <c r="H60" s="149" t="b">
        <f t="shared" si="0"/>
        <v>1</v>
      </c>
      <c r="I60" s="118">
        <v>150308</v>
      </c>
      <c r="J60" s="83" t="s">
        <v>147</v>
      </c>
      <c r="K60" s="83">
        <v>365</v>
      </c>
      <c r="L60" s="155">
        <v>12</v>
      </c>
      <c r="M60" s="83">
        <v>7.5</v>
      </c>
      <c r="N60" s="83">
        <f t="shared" si="1"/>
        <v>11273.1</v>
      </c>
      <c r="O60" s="83">
        <f t="shared" si="2"/>
        <v>161581.1</v>
      </c>
      <c r="P60" s="154">
        <v>45482</v>
      </c>
      <c r="Q60" s="2"/>
      <c r="R60" s="83">
        <f t="shared" si="3"/>
        <v>161581.1</v>
      </c>
      <c r="S60" s="2"/>
      <c r="T60" s="2"/>
      <c r="U60" s="2"/>
      <c r="V60" s="2"/>
      <c r="W60" s="2"/>
    </row>
    <row r="61" spans="1:23" ht="15">
      <c r="A61" s="118">
        <v>2390</v>
      </c>
      <c r="B61" s="83" t="s">
        <v>8263</v>
      </c>
      <c r="C61" s="2" t="s">
        <v>145</v>
      </c>
      <c r="D61" s="118">
        <v>15430</v>
      </c>
      <c r="E61" s="83" t="s">
        <v>146</v>
      </c>
      <c r="F61" s="149">
        <v>41086</v>
      </c>
      <c r="G61" s="149">
        <f>VLOOKUP(A61,'Membership Details'!C:J,8,FALSE)</f>
        <v>36618</v>
      </c>
      <c r="H61" s="149" t="b">
        <f t="shared" si="0"/>
        <v>1</v>
      </c>
      <c r="I61" s="118">
        <v>156910</v>
      </c>
      <c r="J61" s="83" t="s">
        <v>147</v>
      </c>
      <c r="K61" s="83">
        <v>730</v>
      </c>
      <c r="L61" s="155">
        <v>24</v>
      </c>
      <c r="M61" s="83">
        <v>11</v>
      </c>
      <c r="N61" s="83">
        <f t="shared" si="1"/>
        <v>17260.099999999999</v>
      </c>
      <c r="O61" s="83">
        <f t="shared" si="2"/>
        <v>174170.1</v>
      </c>
      <c r="P61" s="154">
        <v>41696</v>
      </c>
      <c r="Q61" s="2"/>
      <c r="R61" s="83">
        <f t="shared" si="3"/>
        <v>174170.1</v>
      </c>
      <c r="S61" s="2"/>
      <c r="T61" s="2"/>
      <c r="U61" s="2"/>
      <c r="V61" s="2"/>
      <c r="W61" s="2"/>
    </row>
    <row r="62" spans="1:23" ht="15">
      <c r="A62" s="118">
        <v>2391</v>
      </c>
      <c r="B62" s="83" t="s">
        <v>8263</v>
      </c>
      <c r="C62" s="2" t="s">
        <v>145</v>
      </c>
      <c r="D62" s="118">
        <v>15440</v>
      </c>
      <c r="E62" s="83" t="s">
        <v>146</v>
      </c>
      <c r="F62" s="149">
        <v>40956</v>
      </c>
      <c r="G62" s="149">
        <f>VLOOKUP(A62,'Membership Details'!C:J,8,FALSE)</f>
        <v>36618</v>
      </c>
      <c r="H62" s="149" t="b">
        <f t="shared" si="0"/>
        <v>1</v>
      </c>
      <c r="I62" s="118">
        <v>114040</v>
      </c>
      <c r="J62" s="83" t="s">
        <v>147</v>
      </c>
      <c r="K62" s="83">
        <v>730</v>
      </c>
      <c r="L62" s="155">
        <v>24</v>
      </c>
      <c r="M62" s="83">
        <v>11</v>
      </c>
      <c r="N62" s="83">
        <f t="shared" si="1"/>
        <v>12544.4</v>
      </c>
      <c r="O62" s="83">
        <f t="shared" si="2"/>
        <v>126584.4</v>
      </c>
      <c r="P62" s="154">
        <v>41687</v>
      </c>
      <c r="Q62" s="2"/>
      <c r="R62" s="83">
        <f t="shared" si="3"/>
        <v>126584.4</v>
      </c>
      <c r="S62" s="2"/>
      <c r="T62" s="2"/>
      <c r="U62" s="2"/>
      <c r="V62" s="2"/>
      <c r="W62" s="2"/>
    </row>
    <row r="63" spans="1:23" ht="15">
      <c r="A63" s="118">
        <v>2391</v>
      </c>
      <c r="B63" s="83" t="s">
        <v>8263</v>
      </c>
      <c r="C63" s="2" t="s">
        <v>145</v>
      </c>
      <c r="D63" s="118">
        <v>15441</v>
      </c>
      <c r="E63" s="83" t="s">
        <v>146</v>
      </c>
      <c r="F63" s="149">
        <v>40956</v>
      </c>
      <c r="G63" s="149">
        <f>VLOOKUP(A63,'Membership Details'!C:J,8,FALSE)</f>
        <v>36618</v>
      </c>
      <c r="H63" s="149" t="b">
        <f t="shared" si="0"/>
        <v>1</v>
      </c>
      <c r="I63" s="118">
        <v>207353</v>
      </c>
      <c r="J63" s="83" t="s">
        <v>147</v>
      </c>
      <c r="K63" s="83">
        <v>730</v>
      </c>
      <c r="L63" s="155">
        <v>24</v>
      </c>
      <c r="M63" s="83">
        <v>11</v>
      </c>
      <c r="N63" s="83">
        <f t="shared" si="1"/>
        <v>22808.83</v>
      </c>
      <c r="O63" s="83">
        <f t="shared" si="2"/>
        <v>230161.83000000002</v>
      </c>
      <c r="P63" s="154">
        <v>41687</v>
      </c>
      <c r="Q63" s="2"/>
      <c r="R63" s="83">
        <f t="shared" si="3"/>
        <v>230161.83000000002</v>
      </c>
      <c r="S63" s="2"/>
      <c r="T63" s="2"/>
      <c r="U63" s="2"/>
      <c r="V63" s="2"/>
      <c r="W63" s="2"/>
    </row>
    <row r="64" spans="1:23" ht="15">
      <c r="A64" s="118">
        <v>2391</v>
      </c>
      <c r="B64" s="83" t="s">
        <v>8263</v>
      </c>
      <c r="C64" s="2" t="s">
        <v>145</v>
      </c>
      <c r="D64" s="118">
        <v>15442</v>
      </c>
      <c r="E64" s="83" t="s">
        <v>146</v>
      </c>
      <c r="F64" s="149">
        <v>41207</v>
      </c>
      <c r="G64" s="149">
        <f>VLOOKUP(A64,'Membership Details'!C:J,8,FALSE)</f>
        <v>36618</v>
      </c>
      <c r="H64" s="149" t="b">
        <f t="shared" si="0"/>
        <v>1</v>
      </c>
      <c r="I64" s="118">
        <v>38080</v>
      </c>
      <c r="J64" s="83" t="s">
        <v>147</v>
      </c>
      <c r="K64" s="83">
        <v>730</v>
      </c>
      <c r="L64" s="155">
        <v>24</v>
      </c>
      <c r="M64" s="83">
        <v>11</v>
      </c>
      <c r="N64" s="83">
        <f t="shared" si="1"/>
        <v>4188.8</v>
      </c>
      <c r="O64" s="83">
        <f t="shared" si="2"/>
        <v>42268.800000000003</v>
      </c>
      <c r="P64" s="154">
        <v>41937</v>
      </c>
      <c r="Q64" s="2"/>
      <c r="R64" s="83">
        <f t="shared" si="3"/>
        <v>42268.800000000003</v>
      </c>
      <c r="S64" s="2"/>
      <c r="T64" s="2"/>
      <c r="U64" s="2"/>
      <c r="V64" s="2"/>
      <c r="W64" s="2"/>
    </row>
    <row r="65" spans="1:23" ht="15">
      <c r="A65" s="118">
        <v>1788</v>
      </c>
      <c r="B65" s="83" t="s">
        <v>8263</v>
      </c>
      <c r="C65" s="2" t="s">
        <v>145</v>
      </c>
      <c r="D65" s="118">
        <v>15786</v>
      </c>
      <c r="E65" s="83" t="s">
        <v>146</v>
      </c>
      <c r="F65" s="149">
        <v>45077</v>
      </c>
      <c r="G65" s="149">
        <f>VLOOKUP(A65,'Membership Details'!C:J,8,FALSE)</f>
        <v>39113</v>
      </c>
      <c r="H65" s="149" t="b">
        <f t="shared" si="0"/>
        <v>1</v>
      </c>
      <c r="I65" s="118">
        <v>46008</v>
      </c>
      <c r="J65" s="83" t="s">
        <v>147</v>
      </c>
      <c r="K65" s="83">
        <v>365</v>
      </c>
      <c r="L65" s="155">
        <v>12</v>
      </c>
      <c r="M65" s="83">
        <v>7.5</v>
      </c>
      <c r="N65" s="83">
        <f t="shared" si="1"/>
        <v>3450.6</v>
      </c>
      <c r="O65" s="83">
        <f t="shared" si="2"/>
        <v>49458.6</v>
      </c>
      <c r="P65" s="154">
        <v>45443</v>
      </c>
      <c r="Q65" s="2"/>
      <c r="R65" s="83">
        <f t="shared" si="3"/>
        <v>49458.6</v>
      </c>
      <c r="S65" s="2"/>
      <c r="T65" s="2"/>
      <c r="U65" s="2"/>
      <c r="V65" s="2"/>
      <c r="W65" s="2"/>
    </row>
    <row r="66" spans="1:23" ht="15">
      <c r="A66" s="118">
        <v>1789</v>
      </c>
      <c r="B66" s="83" t="s">
        <v>8263</v>
      </c>
      <c r="C66" s="2" t="s">
        <v>145</v>
      </c>
      <c r="D66" s="118">
        <v>15798</v>
      </c>
      <c r="E66" s="83" t="s">
        <v>146</v>
      </c>
      <c r="F66" s="149">
        <v>45077</v>
      </c>
      <c r="G66" s="149">
        <f>VLOOKUP(A66,'Membership Details'!C:J,8,FALSE)</f>
        <v>39113</v>
      </c>
      <c r="H66" s="149" t="b">
        <f t="shared" si="0"/>
        <v>1</v>
      </c>
      <c r="I66" s="118">
        <v>57510</v>
      </c>
      <c r="J66" s="83" t="s">
        <v>147</v>
      </c>
      <c r="K66" s="83">
        <v>365</v>
      </c>
      <c r="L66" s="155">
        <v>12</v>
      </c>
      <c r="M66" s="83">
        <v>7.5</v>
      </c>
      <c r="N66" s="83">
        <f t="shared" si="1"/>
        <v>4313.25</v>
      </c>
      <c r="O66" s="83">
        <f t="shared" si="2"/>
        <v>61823.25</v>
      </c>
      <c r="P66" s="154">
        <v>45443</v>
      </c>
      <c r="Q66" s="2"/>
      <c r="R66" s="83">
        <f t="shared" si="3"/>
        <v>61823.25</v>
      </c>
      <c r="S66" s="2"/>
      <c r="T66" s="2"/>
      <c r="U66" s="2"/>
      <c r="V66" s="2"/>
      <c r="W66" s="2"/>
    </row>
    <row r="67" spans="1:23" ht="15">
      <c r="A67" s="118">
        <v>1790</v>
      </c>
      <c r="B67" s="83" t="s">
        <v>8263</v>
      </c>
      <c r="C67" s="2" t="s">
        <v>145</v>
      </c>
      <c r="D67" s="118">
        <v>15808</v>
      </c>
      <c r="E67" s="83" t="s">
        <v>146</v>
      </c>
      <c r="F67" s="149">
        <v>45077</v>
      </c>
      <c r="G67" s="149">
        <f>VLOOKUP(A67,'Membership Details'!C:J,8,FALSE)</f>
        <v>39113</v>
      </c>
      <c r="H67" s="149" t="b">
        <f t="shared" ref="H67:H130" si="4">F67&gt;=G67</f>
        <v>1</v>
      </c>
      <c r="I67" s="118">
        <v>161028</v>
      </c>
      <c r="J67" s="83" t="s">
        <v>147</v>
      </c>
      <c r="K67" s="83">
        <v>365</v>
      </c>
      <c r="L67" s="155">
        <v>12</v>
      </c>
      <c r="M67" s="83">
        <v>7.5</v>
      </c>
      <c r="N67" s="83">
        <f t="shared" ref="N67:N130" si="5">(I67*M67%)</f>
        <v>12077.1</v>
      </c>
      <c r="O67" s="83">
        <f t="shared" ref="O67:O130" si="6">(I67+N67)</f>
        <v>173105.1</v>
      </c>
      <c r="P67" s="154">
        <v>45443</v>
      </c>
      <c r="Q67" s="2"/>
      <c r="R67" s="83">
        <f t="shared" ref="R67:R130" si="7">(O67)</f>
        <v>173105.1</v>
      </c>
      <c r="S67" s="2"/>
      <c r="T67" s="2"/>
      <c r="U67" s="2"/>
      <c r="V67" s="2"/>
      <c r="W67" s="2"/>
    </row>
    <row r="68" spans="1:23" ht="15">
      <c r="A68" s="118">
        <v>2393</v>
      </c>
      <c r="B68" s="83" t="s">
        <v>8263</v>
      </c>
      <c r="C68" s="2" t="s">
        <v>145</v>
      </c>
      <c r="D68" s="118">
        <v>15820</v>
      </c>
      <c r="E68" s="83" t="s">
        <v>146</v>
      </c>
      <c r="F68" s="149">
        <v>45077</v>
      </c>
      <c r="G68" s="149">
        <f>VLOOKUP(A68,'Membership Details'!C:J,8,FALSE)</f>
        <v>39113</v>
      </c>
      <c r="H68" s="149" t="b">
        <f t="shared" si="4"/>
        <v>1</v>
      </c>
      <c r="I68" s="118">
        <v>230040</v>
      </c>
      <c r="J68" s="83" t="s">
        <v>147</v>
      </c>
      <c r="K68" s="83">
        <v>365</v>
      </c>
      <c r="L68" s="155">
        <v>12</v>
      </c>
      <c r="M68" s="83">
        <v>7.5</v>
      </c>
      <c r="N68" s="83">
        <f t="shared" si="5"/>
        <v>17253</v>
      </c>
      <c r="O68" s="83">
        <f t="shared" si="6"/>
        <v>247293</v>
      </c>
      <c r="P68" s="154">
        <v>45443</v>
      </c>
      <c r="Q68" s="2"/>
      <c r="R68" s="83">
        <f t="shared" si="7"/>
        <v>247293</v>
      </c>
      <c r="S68" s="2"/>
      <c r="T68" s="2"/>
      <c r="U68" s="2"/>
      <c r="V68" s="2"/>
      <c r="W68" s="2"/>
    </row>
    <row r="69" spans="1:23" ht="15">
      <c r="A69" s="118">
        <v>2028</v>
      </c>
      <c r="B69" s="83" t="s">
        <v>8263</v>
      </c>
      <c r="C69" s="2" t="s">
        <v>145</v>
      </c>
      <c r="D69" s="118">
        <v>16843</v>
      </c>
      <c r="E69" s="83" t="s">
        <v>146</v>
      </c>
      <c r="F69" s="149">
        <v>44962</v>
      </c>
      <c r="G69" s="149">
        <f>VLOOKUP(A69,'Membership Details'!C:J,8,FALSE)</f>
        <v>39707</v>
      </c>
      <c r="H69" s="149" t="b">
        <f t="shared" si="4"/>
        <v>1</v>
      </c>
      <c r="I69" s="118">
        <v>191580</v>
      </c>
      <c r="J69" s="83" t="s">
        <v>147</v>
      </c>
      <c r="K69" s="83">
        <v>365</v>
      </c>
      <c r="L69" s="155">
        <v>12</v>
      </c>
      <c r="M69" s="83">
        <v>7.5</v>
      </c>
      <c r="N69" s="83">
        <f t="shared" si="5"/>
        <v>14368.5</v>
      </c>
      <c r="O69" s="83">
        <f t="shared" si="6"/>
        <v>205948.5</v>
      </c>
      <c r="P69" s="154">
        <v>45327</v>
      </c>
      <c r="Q69" s="2"/>
      <c r="R69" s="83">
        <f t="shared" si="7"/>
        <v>205948.5</v>
      </c>
      <c r="S69" s="2"/>
      <c r="T69" s="2"/>
      <c r="U69" s="2"/>
      <c r="V69" s="2"/>
      <c r="W69" s="2"/>
    </row>
    <row r="70" spans="1:23" ht="15">
      <c r="A70" s="118">
        <v>2420</v>
      </c>
      <c r="B70" s="83" t="s">
        <v>8263</v>
      </c>
      <c r="C70" s="2" t="s">
        <v>145</v>
      </c>
      <c r="D70" s="118">
        <v>17090</v>
      </c>
      <c r="E70" s="83" t="s">
        <v>146</v>
      </c>
      <c r="F70" s="149">
        <v>42621</v>
      </c>
      <c r="G70" s="149">
        <f>VLOOKUP(A70,'Membership Details'!C:J,8,FALSE)</f>
        <v>42469</v>
      </c>
      <c r="H70" s="149" t="b">
        <f t="shared" si="4"/>
        <v>1</v>
      </c>
      <c r="I70" s="118">
        <v>170000</v>
      </c>
      <c r="J70" s="83" t="s">
        <v>147</v>
      </c>
      <c r="K70" s="83">
        <v>1095</v>
      </c>
      <c r="L70" s="155">
        <v>36</v>
      </c>
      <c r="M70" s="83">
        <v>11</v>
      </c>
      <c r="N70" s="83">
        <f t="shared" si="5"/>
        <v>18700</v>
      </c>
      <c r="O70" s="83">
        <f t="shared" si="6"/>
        <v>188700</v>
      </c>
      <c r="P70" s="154">
        <v>43716</v>
      </c>
      <c r="Q70" s="2"/>
      <c r="R70" s="83">
        <f t="shared" si="7"/>
        <v>188700</v>
      </c>
      <c r="S70" s="2"/>
      <c r="T70" s="2"/>
      <c r="U70" s="2"/>
      <c r="V70" s="2"/>
      <c r="W70" s="2"/>
    </row>
    <row r="71" spans="1:23" ht="15">
      <c r="A71" s="118">
        <v>2445</v>
      </c>
      <c r="B71" s="83" t="s">
        <v>8263</v>
      </c>
      <c r="C71" s="2" t="s">
        <v>145</v>
      </c>
      <c r="D71" s="118">
        <v>17718</v>
      </c>
      <c r="E71" s="83" t="s">
        <v>146</v>
      </c>
      <c r="F71" s="149">
        <v>44875</v>
      </c>
      <c r="G71" s="149">
        <f>VLOOKUP(A71,'Membership Details'!C:J,8,FALSE)</f>
        <v>38429</v>
      </c>
      <c r="H71" s="149" t="b">
        <f t="shared" si="4"/>
        <v>1</v>
      </c>
      <c r="I71" s="118">
        <v>97488</v>
      </c>
      <c r="J71" s="83" t="s">
        <v>147</v>
      </c>
      <c r="K71" s="83">
        <v>365</v>
      </c>
      <c r="L71" s="155">
        <v>12</v>
      </c>
      <c r="M71" s="83">
        <v>7.5</v>
      </c>
      <c r="N71" s="83">
        <f t="shared" si="5"/>
        <v>7311.5999999999995</v>
      </c>
      <c r="O71" s="83">
        <f t="shared" si="6"/>
        <v>104799.6</v>
      </c>
      <c r="P71" s="154">
        <v>45240</v>
      </c>
      <c r="Q71" s="2"/>
      <c r="R71" s="83">
        <f t="shared" si="7"/>
        <v>104799.6</v>
      </c>
      <c r="S71" s="2"/>
      <c r="T71" s="2"/>
      <c r="U71" s="2"/>
      <c r="V71" s="2"/>
      <c r="W71" s="2"/>
    </row>
    <row r="72" spans="1:23" ht="15">
      <c r="A72" s="118">
        <v>2307</v>
      </c>
      <c r="B72" s="83" t="s">
        <v>8263</v>
      </c>
      <c r="C72" s="2" t="s">
        <v>145</v>
      </c>
      <c r="D72" s="118">
        <v>17755</v>
      </c>
      <c r="E72" s="83" t="s">
        <v>146</v>
      </c>
      <c r="F72" s="149">
        <v>45068</v>
      </c>
      <c r="G72" s="149">
        <f>VLOOKUP(A72,'Membership Details'!C:J,8,FALSE)</f>
        <v>39707</v>
      </c>
      <c r="H72" s="149" t="b">
        <f t="shared" si="4"/>
        <v>1</v>
      </c>
      <c r="I72" s="118">
        <v>135272</v>
      </c>
      <c r="J72" s="83" t="s">
        <v>147</v>
      </c>
      <c r="K72" s="83">
        <v>365</v>
      </c>
      <c r="L72" s="155">
        <v>12</v>
      </c>
      <c r="M72" s="83">
        <v>7.5</v>
      </c>
      <c r="N72" s="83">
        <f t="shared" si="5"/>
        <v>10145.4</v>
      </c>
      <c r="O72" s="83">
        <f t="shared" si="6"/>
        <v>145417.4</v>
      </c>
      <c r="P72" s="154">
        <v>45434</v>
      </c>
      <c r="Q72" s="2"/>
      <c r="R72" s="83">
        <f t="shared" si="7"/>
        <v>145417.4</v>
      </c>
      <c r="S72" s="2"/>
      <c r="T72" s="2"/>
      <c r="U72" s="2"/>
      <c r="V72" s="2"/>
      <c r="W72" s="2"/>
    </row>
    <row r="73" spans="1:23" ht="15">
      <c r="A73" s="118">
        <v>2446</v>
      </c>
      <c r="B73" s="83" t="s">
        <v>8263</v>
      </c>
      <c r="C73" s="2" t="s">
        <v>145</v>
      </c>
      <c r="D73" s="118">
        <v>17942</v>
      </c>
      <c r="E73" s="83" t="s">
        <v>146</v>
      </c>
      <c r="F73" s="149">
        <v>44890</v>
      </c>
      <c r="G73" s="149">
        <f>VLOOKUP(A73,'Membership Details'!C:J,8,FALSE)</f>
        <v>34916</v>
      </c>
      <c r="H73" s="149" t="b">
        <f t="shared" si="4"/>
        <v>1</v>
      </c>
      <c r="I73" s="118">
        <v>20615</v>
      </c>
      <c r="J73" s="83" t="s">
        <v>147</v>
      </c>
      <c r="K73" s="83">
        <v>365</v>
      </c>
      <c r="L73" s="155">
        <v>12</v>
      </c>
      <c r="M73" s="83">
        <v>7.5</v>
      </c>
      <c r="N73" s="83">
        <f t="shared" si="5"/>
        <v>1546.125</v>
      </c>
      <c r="O73" s="83">
        <f t="shared" si="6"/>
        <v>22161.125</v>
      </c>
      <c r="P73" s="154">
        <v>45255</v>
      </c>
      <c r="Q73" s="2"/>
      <c r="R73" s="83">
        <f t="shared" si="7"/>
        <v>22161.125</v>
      </c>
      <c r="S73" s="2"/>
      <c r="T73" s="2"/>
      <c r="U73" s="2"/>
      <c r="V73" s="2"/>
      <c r="W73" s="2"/>
    </row>
    <row r="74" spans="1:23" ht="15">
      <c r="A74" s="118">
        <v>2446</v>
      </c>
      <c r="B74" s="83" t="s">
        <v>8263</v>
      </c>
      <c r="C74" s="2" t="s">
        <v>145</v>
      </c>
      <c r="D74" s="118">
        <v>17943</v>
      </c>
      <c r="E74" s="83" t="s">
        <v>146</v>
      </c>
      <c r="F74" s="149">
        <v>44749</v>
      </c>
      <c r="G74" s="149">
        <f>VLOOKUP(A74,'Membership Details'!C:J,8,FALSE)</f>
        <v>34916</v>
      </c>
      <c r="H74" s="149" t="b">
        <f t="shared" si="4"/>
        <v>1</v>
      </c>
      <c r="I74" s="118">
        <v>116000</v>
      </c>
      <c r="J74" s="83" t="s">
        <v>147</v>
      </c>
      <c r="K74" s="83">
        <v>365</v>
      </c>
      <c r="L74" s="155">
        <v>12</v>
      </c>
      <c r="M74" s="83">
        <v>7.5</v>
      </c>
      <c r="N74" s="83">
        <f t="shared" si="5"/>
        <v>8700</v>
      </c>
      <c r="O74" s="83">
        <f t="shared" si="6"/>
        <v>124700</v>
      </c>
      <c r="P74" s="154">
        <v>45114</v>
      </c>
      <c r="Q74" s="2"/>
      <c r="R74" s="83">
        <f t="shared" si="7"/>
        <v>124700</v>
      </c>
      <c r="S74" s="2"/>
      <c r="T74" s="2"/>
      <c r="U74" s="2"/>
      <c r="V74" s="2"/>
      <c r="W74" s="2"/>
    </row>
    <row r="75" spans="1:23" ht="15">
      <c r="A75" s="118">
        <v>2446</v>
      </c>
      <c r="B75" s="83" t="s">
        <v>8263</v>
      </c>
      <c r="C75" s="2" t="s">
        <v>145</v>
      </c>
      <c r="D75" s="118">
        <v>17944</v>
      </c>
      <c r="E75" s="83" t="s">
        <v>146</v>
      </c>
      <c r="F75" s="149">
        <v>45017</v>
      </c>
      <c r="G75" s="149">
        <f>VLOOKUP(A75,'Membership Details'!C:J,8,FALSE)</f>
        <v>34916</v>
      </c>
      <c r="H75" s="149" t="b">
        <f t="shared" si="4"/>
        <v>1</v>
      </c>
      <c r="I75" s="118">
        <v>50000</v>
      </c>
      <c r="J75" s="83" t="s">
        <v>147</v>
      </c>
      <c r="K75" s="83">
        <v>365</v>
      </c>
      <c r="L75" s="155">
        <v>12</v>
      </c>
      <c r="M75" s="83">
        <v>7.5</v>
      </c>
      <c r="N75" s="83">
        <f t="shared" si="5"/>
        <v>3750</v>
      </c>
      <c r="O75" s="83">
        <f t="shared" si="6"/>
        <v>53750</v>
      </c>
      <c r="P75" s="154">
        <v>45383</v>
      </c>
      <c r="Q75" s="2"/>
      <c r="R75" s="83">
        <f t="shared" si="7"/>
        <v>53750</v>
      </c>
      <c r="S75" s="2"/>
      <c r="T75" s="2"/>
      <c r="U75" s="2"/>
      <c r="V75" s="2"/>
      <c r="W75" s="2"/>
    </row>
    <row r="76" spans="1:23" ht="15">
      <c r="A76" s="118">
        <v>190</v>
      </c>
      <c r="B76" s="83" t="s">
        <v>8263</v>
      </c>
      <c r="C76" s="2" t="s">
        <v>145</v>
      </c>
      <c r="D76" s="118">
        <v>18047</v>
      </c>
      <c r="E76" s="83" t="s">
        <v>146</v>
      </c>
      <c r="F76" s="149">
        <v>44954</v>
      </c>
      <c r="G76" s="149">
        <f>VLOOKUP(A76,'Membership Details'!C:J,8,FALSE)</f>
        <v>36982</v>
      </c>
      <c r="H76" s="149" t="b">
        <f t="shared" si="4"/>
        <v>1</v>
      </c>
      <c r="I76" s="118">
        <v>230190</v>
      </c>
      <c r="J76" s="83" t="s">
        <v>147</v>
      </c>
      <c r="K76" s="83">
        <v>365</v>
      </c>
      <c r="L76" s="155">
        <v>12</v>
      </c>
      <c r="M76" s="83">
        <v>7.5</v>
      </c>
      <c r="N76" s="83">
        <f t="shared" si="5"/>
        <v>17264.25</v>
      </c>
      <c r="O76" s="83">
        <f t="shared" si="6"/>
        <v>247454.25</v>
      </c>
      <c r="P76" s="154">
        <v>45319</v>
      </c>
      <c r="Q76" s="2"/>
      <c r="R76" s="83">
        <f t="shared" si="7"/>
        <v>247454.25</v>
      </c>
      <c r="S76" s="2"/>
      <c r="T76" s="2"/>
      <c r="U76" s="2"/>
      <c r="V76" s="2"/>
      <c r="W76" s="2"/>
    </row>
    <row r="77" spans="1:23" ht="15">
      <c r="A77" s="118">
        <v>2453</v>
      </c>
      <c r="B77" s="83" t="s">
        <v>8263</v>
      </c>
      <c r="C77" s="2" t="s">
        <v>145</v>
      </c>
      <c r="D77" s="118">
        <v>18741</v>
      </c>
      <c r="E77" s="83" t="s">
        <v>146</v>
      </c>
      <c r="F77" s="149">
        <v>44288</v>
      </c>
      <c r="G77" s="149">
        <f>VLOOKUP(A77,'Membership Details'!C:J,8,FALSE)</f>
        <v>42469</v>
      </c>
      <c r="H77" s="149" t="b">
        <f t="shared" si="4"/>
        <v>1</v>
      </c>
      <c r="I77" s="118">
        <v>12980</v>
      </c>
      <c r="J77" s="83" t="s">
        <v>147</v>
      </c>
      <c r="K77" s="83">
        <v>365</v>
      </c>
      <c r="L77" s="155">
        <v>12</v>
      </c>
      <c r="M77" s="83">
        <v>8</v>
      </c>
      <c r="N77" s="83">
        <f t="shared" si="5"/>
        <v>1038.4000000000001</v>
      </c>
      <c r="O77" s="83">
        <f t="shared" si="6"/>
        <v>14018.4</v>
      </c>
      <c r="P77" s="154">
        <v>44653</v>
      </c>
      <c r="Q77" s="2"/>
      <c r="R77" s="83">
        <f t="shared" si="7"/>
        <v>14018.4</v>
      </c>
      <c r="S77" s="2"/>
      <c r="T77" s="2"/>
      <c r="U77" s="2"/>
      <c r="V77" s="2"/>
      <c r="W77" s="2"/>
    </row>
    <row r="78" spans="1:23" ht="15">
      <c r="A78" s="118">
        <v>2457</v>
      </c>
      <c r="B78" s="83" t="s">
        <v>8263</v>
      </c>
      <c r="C78" s="2" t="s">
        <v>145</v>
      </c>
      <c r="D78" s="118">
        <v>18887</v>
      </c>
      <c r="E78" s="83" t="s">
        <v>146</v>
      </c>
      <c r="F78" s="149">
        <v>45365</v>
      </c>
      <c r="G78" s="149">
        <f>VLOOKUP(A78,'Membership Details'!C:J,8,FALSE)</f>
        <v>45171</v>
      </c>
      <c r="H78" s="149" t="b">
        <f t="shared" si="4"/>
        <v>1</v>
      </c>
      <c r="I78" s="118">
        <v>4543</v>
      </c>
      <c r="J78" s="83" t="s">
        <v>147</v>
      </c>
      <c r="K78" s="83">
        <v>365</v>
      </c>
      <c r="L78" s="155">
        <v>12</v>
      </c>
      <c r="M78" s="83">
        <v>7.5</v>
      </c>
      <c r="N78" s="83">
        <f t="shared" si="5"/>
        <v>340.72499999999997</v>
      </c>
      <c r="O78" s="83">
        <f t="shared" si="6"/>
        <v>4883.7250000000004</v>
      </c>
      <c r="P78" s="154">
        <v>45730</v>
      </c>
      <c r="Q78" s="2"/>
      <c r="R78" s="83">
        <f t="shared" si="7"/>
        <v>4883.7250000000004</v>
      </c>
      <c r="S78" s="2"/>
      <c r="T78" s="2"/>
      <c r="U78" s="2"/>
      <c r="V78" s="2"/>
      <c r="W78" s="2"/>
    </row>
    <row r="79" spans="1:23" ht="15">
      <c r="A79" s="118">
        <v>2308</v>
      </c>
      <c r="B79" s="83" t="s">
        <v>8263</v>
      </c>
      <c r="C79" s="2" t="s">
        <v>145</v>
      </c>
      <c r="D79" s="118">
        <v>19018</v>
      </c>
      <c r="E79" s="83" t="s">
        <v>146</v>
      </c>
      <c r="F79" s="149">
        <v>45307</v>
      </c>
      <c r="G79" s="149">
        <f>VLOOKUP(A79,'Membership Details'!C:J,8,FALSE)</f>
        <v>39707</v>
      </c>
      <c r="H79" s="149" t="b">
        <f t="shared" si="4"/>
        <v>1</v>
      </c>
      <c r="I79" s="118">
        <v>50000</v>
      </c>
      <c r="J79" s="83" t="s">
        <v>147</v>
      </c>
      <c r="K79" s="83">
        <v>365</v>
      </c>
      <c r="L79" s="155">
        <v>12</v>
      </c>
      <c r="M79" s="83">
        <v>7.5</v>
      </c>
      <c r="N79" s="83">
        <f t="shared" si="5"/>
        <v>3750</v>
      </c>
      <c r="O79" s="83">
        <f t="shared" si="6"/>
        <v>53750</v>
      </c>
      <c r="P79" s="154">
        <v>45663</v>
      </c>
      <c r="Q79" s="2"/>
      <c r="R79" s="83">
        <f t="shared" si="7"/>
        <v>53750</v>
      </c>
      <c r="S79" s="2"/>
      <c r="T79" s="2"/>
      <c r="U79" s="2"/>
      <c r="V79" s="2"/>
      <c r="W79" s="2"/>
    </row>
    <row r="80" spans="1:23" ht="15">
      <c r="A80" s="118">
        <v>796</v>
      </c>
      <c r="B80" s="83" t="s">
        <v>8263</v>
      </c>
      <c r="C80" s="2" t="s">
        <v>145</v>
      </c>
      <c r="D80" s="118">
        <v>19099</v>
      </c>
      <c r="E80" s="83" t="s">
        <v>146</v>
      </c>
      <c r="F80" s="149">
        <v>45117</v>
      </c>
      <c r="G80" s="149">
        <f>VLOOKUP(A80,'Membership Details'!C:J,8,FALSE)</f>
        <v>36982</v>
      </c>
      <c r="H80" s="149" t="b">
        <f t="shared" si="4"/>
        <v>1</v>
      </c>
      <c r="I80" s="118">
        <v>100000</v>
      </c>
      <c r="J80" s="83" t="s">
        <v>147</v>
      </c>
      <c r="K80" s="83">
        <v>365</v>
      </c>
      <c r="L80" s="155">
        <v>12</v>
      </c>
      <c r="M80" s="83">
        <v>7.5</v>
      </c>
      <c r="N80" s="83">
        <f t="shared" si="5"/>
        <v>7500</v>
      </c>
      <c r="O80" s="83">
        <f t="shared" si="6"/>
        <v>107500</v>
      </c>
      <c r="P80" s="154">
        <v>45483</v>
      </c>
      <c r="Q80" s="2"/>
      <c r="R80" s="83">
        <f t="shared" si="7"/>
        <v>107500</v>
      </c>
      <c r="S80" s="2"/>
      <c r="T80" s="2"/>
      <c r="U80" s="2"/>
      <c r="V80" s="2"/>
      <c r="W80" s="2"/>
    </row>
    <row r="81" spans="1:23" ht="15">
      <c r="A81" s="118">
        <v>2463</v>
      </c>
      <c r="B81" s="83" t="s">
        <v>8263</v>
      </c>
      <c r="C81" s="2" t="s">
        <v>145</v>
      </c>
      <c r="D81" s="118">
        <v>19251</v>
      </c>
      <c r="E81" s="83" t="s">
        <v>146</v>
      </c>
      <c r="F81" s="149">
        <v>42558</v>
      </c>
      <c r="G81" s="149">
        <f>VLOOKUP(A81,'Membership Details'!C:J,8,FALSE)</f>
        <v>36618</v>
      </c>
      <c r="H81" s="149" t="b">
        <f t="shared" si="4"/>
        <v>1</v>
      </c>
      <c r="I81" s="118">
        <v>10000</v>
      </c>
      <c r="J81" s="83" t="s">
        <v>147</v>
      </c>
      <c r="K81" s="83">
        <v>365</v>
      </c>
      <c r="L81" s="155">
        <v>12</v>
      </c>
      <c r="M81" s="83">
        <v>11</v>
      </c>
      <c r="N81" s="83">
        <f t="shared" si="5"/>
        <v>1100</v>
      </c>
      <c r="O81" s="83">
        <f t="shared" si="6"/>
        <v>11100</v>
      </c>
      <c r="P81" s="154">
        <v>42923</v>
      </c>
      <c r="Q81" s="2"/>
      <c r="R81" s="83">
        <f t="shared" si="7"/>
        <v>11100</v>
      </c>
      <c r="S81" s="2"/>
      <c r="T81" s="2"/>
      <c r="U81" s="2"/>
      <c r="V81" s="2"/>
      <c r="W81" s="2"/>
    </row>
    <row r="82" spans="1:23" ht="15">
      <c r="A82" s="118">
        <v>1185</v>
      </c>
      <c r="B82" s="83" t="s">
        <v>8263</v>
      </c>
      <c r="C82" s="2" t="s">
        <v>145</v>
      </c>
      <c r="D82" s="118">
        <v>19315</v>
      </c>
      <c r="E82" s="83" t="s">
        <v>146</v>
      </c>
      <c r="F82" s="149">
        <v>45074</v>
      </c>
      <c r="G82" s="149">
        <f>VLOOKUP(A82,'Membership Details'!C:J,8,FALSE)</f>
        <v>39707</v>
      </c>
      <c r="H82" s="149" t="b">
        <f t="shared" si="4"/>
        <v>1</v>
      </c>
      <c r="I82" s="118">
        <v>110000</v>
      </c>
      <c r="J82" s="83" t="s">
        <v>147</v>
      </c>
      <c r="K82" s="83">
        <v>365</v>
      </c>
      <c r="L82" s="155">
        <v>12</v>
      </c>
      <c r="M82" s="83">
        <v>7.5</v>
      </c>
      <c r="N82" s="83">
        <f t="shared" si="5"/>
        <v>8250</v>
      </c>
      <c r="O82" s="83">
        <f t="shared" si="6"/>
        <v>118250</v>
      </c>
      <c r="P82" s="154">
        <v>45440</v>
      </c>
      <c r="Q82" s="2"/>
      <c r="R82" s="83">
        <f t="shared" si="7"/>
        <v>118250</v>
      </c>
      <c r="S82" s="2"/>
      <c r="T82" s="2"/>
      <c r="U82" s="2"/>
      <c r="V82" s="2"/>
      <c r="W82" s="2"/>
    </row>
    <row r="83" spans="1:23" ht="15">
      <c r="A83" s="118">
        <v>2341</v>
      </c>
      <c r="B83" s="83" t="s">
        <v>8263</v>
      </c>
      <c r="C83" s="2" t="s">
        <v>145</v>
      </c>
      <c r="D83" s="118">
        <v>19823</v>
      </c>
      <c r="E83" s="83" t="s">
        <v>146</v>
      </c>
      <c r="F83" s="149">
        <v>44622</v>
      </c>
      <c r="G83" s="149">
        <f>VLOOKUP(A83,'Membership Details'!C:J,8,FALSE)</f>
        <v>39707</v>
      </c>
      <c r="H83" s="149" t="b">
        <f t="shared" si="4"/>
        <v>1</v>
      </c>
      <c r="I83" s="118">
        <v>43200</v>
      </c>
      <c r="J83" s="83" t="s">
        <v>147</v>
      </c>
      <c r="K83" s="83">
        <v>365</v>
      </c>
      <c r="L83" s="155">
        <v>12</v>
      </c>
      <c r="M83" s="83">
        <v>8</v>
      </c>
      <c r="N83" s="83">
        <f t="shared" si="5"/>
        <v>3456</v>
      </c>
      <c r="O83" s="83">
        <f t="shared" si="6"/>
        <v>46656</v>
      </c>
      <c r="P83" s="154">
        <v>44987</v>
      </c>
      <c r="Q83" s="2"/>
      <c r="R83" s="83">
        <f t="shared" si="7"/>
        <v>46656</v>
      </c>
      <c r="S83" s="2"/>
      <c r="T83" s="2"/>
      <c r="U83" s="2"/>
      <c r="V83" s="2"/>
      <c r="W83" s="2"/>
    </row>
    <row r="84" spans="1:23" ht="15">
      <c r="A84" s="118">
        <v>2341</v>
      </c>
      <c r="B84" s="83" t="s">
        <v>8263</v>
      </c>
      <c r="C84" s="2" t="s">
        <v>145</v>
      </c>
      <c r="D84" s="118">
        <v>19824</v>
      </c>
      <c r="E84" s="83" t="s">
        <v>146</v>
      </c>
      <c r="F84" s="149">
        <v>44622</v>
      </c>
      <c r="G84" s="149">
        <f>VLOOKUP(A84,'Membership Details'!C:J,8,FALSE)</f>
        <v>39707</v>
      </c>
      <c r="H84" s="149" t="b">
        <f t="shared" si="4"/>
        <v>1</v>
      </c>
      <c r="I84" s="118">
        <v>43200</v>
      </c>
      <c r="J84" s="83" t="s">
        <v>147</v>
      </c>
      <c r="K84" s="83">
        <v>365</v>
      </c>
      <c r="L84" s="155">
        <v>12</v>
      </c>
      <c r="M84" s="83">
        <v>8</v>
      </c>
      <c r="N84" s="83">
        <f t="shared" si="5"/>
        <v>3456</v>
      </c>
      <c r="O84" s="83">
        <f t="shared" si="6"/>
        <v>46656</v>
      </c>
      <c r="P84" s="154">
        <v>44987</v>
      </c>
      <c r="Q84" s="2"/>
      <c r="R84" s="83">
        <f t="shared" si="7"/>
        <v>46656</v>
      </c>
      <c r="S84" s="2"/>
      <c r="T84" s="2"/>
      <c r="U84" s="2"/>
      <c r="V84" s="2"/>
      <c r="W84" s="2"/>
    </row>
    <row r="85" spans="1:23" ht="15">
      <c r="A85" s="118">
        <v>105</v>
      </c>
      <c r="B85" s="83" t="s">
        <v>8263</v>
      </c>
      <c r="C85" s="2" t="s">
        <v>145</v>
      </c>
      <c r="D85" s="118">
        <v>20203</v>
      </c>
      <c r="E85" s="83" t="s">
        <v>146</v>
      </c>
      <c r="F85" s="149">
        <v>45141</v>
      </c>
      <c r="G85" s="149">
        <f>VLOOKUP(A85,'Membership Details'!C:J,8,FALSE)</f>
        <v>36982</v>
      </c>
      <c r="H85" s="149" t="b">
        <f t="shared" si="4"/>
        <v>1</v>
      </c>
      <c r="I85" s="118">
        <v>200000</v>
      </c>
      <c r="J85" s="83" t="s">
        <v>147</v>
      </c>
      <c r="K85" s="83">
        <v>365</v>
      </c>
      <c r="L85" s="155">
        <v>12</v>
      </c>
      <c r="M85" s="83">
        <v>7.5</v>
      </c>
      <c r="N85" s="83">
        <f t="shared" si="5"/>
        <v>15000</v>
      </c>
      <c r="O85" s="83">
        <f t="shared" si="6"/>
        <v>215000</v>
      </c>
      <c r="P85" s="154">
        <v>45507</v>
      </c>
      <c r="Q85" s="2"/>
      <c r="R85" s="83">
        <f t="shared" si="7"/>
        <v>215000</v>
      </c>
      <c r="S85" s="2"/>
      <c r="T85" s="2"/>
      <c r="U85" s="2"/>
      <c r="V85" s="2"/>
      <c r="W85" s="2"/>
    </row>
    <row r="86" spans="1:23" ht="15">
      <c r="A86" s="118">
        <v>1392</v>
      </c>
      <c r="B86" s="83" t="s">
        <v>8263</v>
      </c>
      <c r="C86" s="2" t="s">
        <v>145</v>
      </c>
      <c r="D86" s="118">
        <v>20303</v>
      </c>
      <c r="E86" s="83" t="s">
        <v>146</v>
      </c>
      <c r="F86" s="149">
        <v>45128</v>
      </c>
      <c r="G86" s="149">
        <f>VLOOKUP(A86,'Membership Details'!C:J,8,FALSE)</f>
        <v>39707</v>
      </c>
      <c r="H86" s="149" t="b">
        <f t="shared" si="4"/>
        <v>1</v>
      </c>
      <c r="I86" s="118">
        <v>235894</v>
      </c>
      <c r="J86" s="83" t="s">
        <v>147</v>
      </c>
      <c r="K86" s="83">
        <v>365</v>
      </c>
      <c r="L86" s="155">
        <v>12</v>
      </c>
      <c r="M86" s="83">
        <v>8</v>
      </c>
      <c r="N86" s="83">
        <f t="shared" si="5"/>
        <v>18871.52</v>
      </c>
      <c r="O86" s="83">
        <f t="shared" si="6"/>
        <v>254765.52</v>
      </c>
      <c r="P86" s="154">
        <v>44763</v>
      </c>
      <c r="Q86" s="2"/>
      <c r="R86" s="83">
        <f t="shared" si="7"/>
        <v>254765.52</v>
      </c>
      <c r="S86" s="2"/>
      <c r="T86" s="2"/>
      <c r="U86" s="2"/>
      <c r="V86" s="2"/>
      <c r="W86" s="2"/>
    </row>
    <row r="87" spans="1:23" ht="15">
      <c r="A87" s="118">
        <v>1232</v>
      </c>
      <c r="B87" s="83" t="s">
        <v>8263</v>
      </c>
      <c r="C87" s="2" t="s">
        <v>145</v>
      </c>
      <c r="D87" s="118">
        <v>20562</v>
      </c>
      <c r="E87" s="83" t="s">
        <v>146</v>
      </c>
      <c r="F87" s="149">
        <v>45038</v>
      </c>
      <c r="G87" s="149">
        <f>VLOOKUP(A87,'Membership Details'!C:J,8,FALSE)</f>
        <v>39668</v>
      </c>
      <c r="H87" s="149" t="b">
        <f t="shared" si="4"/>
        <v>1</v>
      </c>
      <c r="I87" s="118">
        <v>274564</v>
      </c>
      <c r="J87" s="83" t="s">
        <v>147</v>
      </c>
      <c r="K87" s="83">
        <v>365</v>
      </c>
      <c r="L87" s="155">
        <v>12</v>
      </c>
      <c r="M87" s="83">
        <v>7.5</v>
      </c>
      <c r="N87" s="83">
        <f t="shared" si="5"/>
        <v>20592.3</v>
      </c>
      <c r="O87" s="83">
        <f t="shared" si="6"/>
        <v>295156.3</v>
      </c>
      <c r="P87" s="154">
        <v>45404</v>
      </c>
      <c r="Q87" s="2"/>
      <c r="R87" s="83">
        <f t="shared" si="7"/>
        <v>295156.3</v>
      </c>
      <c r="S87" s="2"/>
      <c r="T87" s="2"/>
      <c r="U87" s="2"/>
      <c r="V87" s="2"/>
      <c r="W87" s="2"/>
    </row>
    <row r="88" spans="1:23" ht="15">
      <c r="A88" s="118">
        <v>1232</v>
      </c>
      <c r="B88" s="83" t="s">
        <v>8263</v>
      </c>
      <c r="C88" s="2" t="s">
        <v>145</v>
      </c>
      <c r="D88" s="118">
        <v>20563</v>
      </c>
      <c r="E88" s="83" t="s">
        <v>146</v>
      </c>
      <c r="F88" s="149">
        <v>45035</v>
      </c>
      <c r="G88" s="149">
        <f>VLOOKUP(A88,'Membership Details'!C:J,8,FALSE)</f>
        <v>39668</v>
      </c>
      <c r="H88" s="149" t="b">
        <f t="shared" si="4"/>
        <v>1</v>
      </c>
      <c r="I88" s="118">
        <v>214000</v>
      </c>
      <c r="J88" s="83" t="s">
        <v>147</v>
      </c>
      <c r="K88" s="83">
        <v>365</v>
      </c>
      <c r="L88" s="155">
        <v>12</v>
      </c>
      <c r="M88" s="83">
        <v>7.5</v>
      </c>
      <c r="N88" s="83">
        <f t="shared" si="5"/>
        <v>16050</v>
      </c>
      <c r="O88" s="83">
        <f t="shared" si="6"/>
        <v>230050</v>
      </c>
      <c r="P88" s="154">
        <v>45401</v>
      </c>
      <c r="Q88" s="2"/>
      <c r="R88" s="83">
        <f t="shared" si="7"/>
        <v>230050</v>
      </c>
      <c r="S88" s="2"/>
      <c r="T88" s="2"/>
      <c r="U88" s="2"/>
      <c r="V88" s="2"/>
      <c r="W88" s="2"/>
    </row>
    <row r="89" spans="1:23" ht="15">
      <c r="A89" s="118">
        <v>671</v>
      </c>
      <c r="B89" s="83" t="s">
        <v>8263</v>
      </c>
      <c r="C89" s="2" t="s">
        <v>145</v>
      </c>
      <c r="D89" s="118">
        <v>20727</v>
      </c>
      <c r="E89" s="83" t="s">
        <v>146</v>
      </c>
      <c r="F89" s="149">
        <v>45118</v>
      </c>
      <c r="G89" s="149">
        <f>VLOOKUP(A89,'Membership Details'!C:J,8,FALSE)</f>
        <v>36982</v>
      </c>
      <c r="H89" s="149" t="b">
        <f t="shared" si="4"/>
        <v>1</v>
      </c>
      <c r="I89" s="118">
        <v>130000</v>
      </c>
      <c r="J89" s="83" t="s">
        <v>147</v>
      </c>
      <c r="K89" s="83">
        <v>365</v>
      </c>
      <c r="L89" s="155">
        <v>12</v>
      </c>
      <c r="M89" s="83">
        <v>7.5</v>
      </c>
      <c r="N89" s="83">
        <f t="shared" si="5"/>
        <v>9750</v>
      </c>
      <c r="O89" s="83">
        <f t="shared" si="6"/>
        <v>139750</v>
      </c>
      <c r="P89" s="154">
        <v>45484</v>
      </c>
      <c r="Q89" s="2"/>
      <c r="R89" s="83">
        <f t="shared" si="7"/>
        <v>139750</v>
      </c>
      <c r="S89" s="2"/>
      <c r="T89" s="2"/>
      <c r="U89" s="2"/>
      <c r="V89" s="2"/>
      <c r="W89" s="2"/>
    </row>
    <row r="90" spans="1:23" ht="15">
      <c r="A90" s="118">
        <v>2516</v>
      </c>
      <c r="B90" s="83" t="s">
        <v>8263</v>
      </c>
      <c r="C90" s="2" t="s">
        <v>145</v>
      </c>
      <c r="D90" s="118">
        <v>20735</v>
      </c>
      <c r="E90" s="83" t="s">
        <v>146</v>
      </c>
      <c r="F90" s="150">
        <v>45067</v>
      </c>
      <c r="G90" s="149">
        <f>VLOOKUP(A90,'Membership Details'!C:J,8,FALSE)</f>
        <v>38429</v>
      </c>
      <c r="H90" s="149" t="b">
        <f t="shared" si="4"/>
        <v>1</v>
      </c>
      <c r="I90" s="118">
        <v>106500</v>
      </c>
      <c r="J90" s="83" t="s">
        <v>147</v>
      </c>
      <c r="K90" s="83">
        <v>365</v>
      </c>
      <c r="L90" s="155">
        <v>12</v>
      </c>
      <c r="M90" s="83">
        <v>7.5</v>
      </c>
      <c r="N90" s="83">
        <f t="shared" si="5"/>
        <v>7987.5</v>
      </c>
      <c r="O90" s="83">
        <f t="shared" si="6"/>
        <v>114487.5</v>
      </c>
      <c r="P90" s="154">
        <v>45433</v>
      </c>
      <c r="Q90" s="2"/>
      <c r="R90" s="83">
        <f t="shared" si="7"/>
        <v>114487.5</v>
      </c>
      <c r="S90" s="2"/>
      <c r="T90" s="2"/>
      <c r="U90" s="2"/>
      <c r="V90" s="2"/>
      <c r="W90" s="2"/>
    </row>
    <row r="91" spans="1:23" ht="15">
      <c r="A91" s="118">
        <v>2517</v>
      </c>
      <c r="B91" s="83" t="s">
        <v>8263</v>
      </c>
      <c r="C91" s="2" t="s">
        <v>145</v>
      </c>
      <c r="D91" s="118">
        <v>20754</v>
      </c>
      <c r="E91" s="83" t="s">
        <v>146</v>
      </c>
      <c r="F91" s="150">
        <v>45076</v>
      </c>
      <c r="G91" s="149">
        <f>VLOOKUP(A91,'Membership Details'!C:J,8,FALSE)</f>
        <v>38429</v>
      </c>
      <c r="H91" s="149" t="b">
        <f t="shared" si="4"/>
        <v>1</v>
      </c>
      <c r="I91" s="118">
        <v>131318</v>
      </c>
      <c r="J91" s="83" t="s">
        <v>147</v>
      </c>
      <c r="K91" s="83">
        <v>365</v>
      </c>
      <c r="L91" s="155">
        <v>12</v>
      </c>
      <c r="M91" s="146">
        <v>7.4999999999999997E-2</v>
      </c>
      <c r="N91" s="83">
        <f t="shared" si="5"/>
        <v>98.488500000000002</v>
      </c>
      <c r="O91" s="83">
        <f t="shared" si="6"/>
        <v>131416.48850000001</v>
      </c>
      <c r="P91" s="154">
        <v>45442</v>
      </c>
      <c r="Q91" s="2"/>
      <c r="R91" s="83">
        <f t="shared" si="7"/>
        <v>131416.48850000001</v>
      </c>
      <c r="S91" s="2"/>
      <c r="T91" s="69"/>
      <c r="U91" s="2"/>
      <c r="V91" s="2"/>
      <c r="W91" s="2"/>
    </row>
    <row r="92" spans="1:23" ht="15">
      <c r="A92" s="118">
        <v>3461</v>
      </c>
      <c r="B92" s="83" t="s">
        <v>8263</v>
      </c>
      <c r="C92" s="2" t="s">
        <v>145</v>
      </c>
      <c r="D92" s="118">
        <v>20877</v>
      </c>
      <c r="E92" s="83" t="s">
        <v>146</v>
      </c>
      <c r="F92" s="150">
        <v>44850</v>
      </c>
      <c r="G92" s="149">
        <f>VLOOKUP(A92,'Membership Details'!C:J,8,FALSE)</f>
        <v>38429</v>
      </c>
      <c r="H92" s="149" t="b">
        <f t="shared" si="4"/>
        <v>1</v>
      </c>
      <c r="I92" s="118">
        <v>7374</v>
      </c>
      <c r="J92" s="83" t="s">
        <v>147</v>
      </c>
      <c r="K92" s="83">
        <v>365</v>
      </c>
      <c r="L92" s="155">
        <v>12</v>
      </c>
      <c r="M92" s="146">
        <v>7.4999999999999997E-2</v>
      </c>
      <c r="N92" s="83">
        <f t="shared" si="5"/>
        <v>5.5305</v>
      </c>
      <c r="O92" s="83">
        <f t="shared" si="6"/>
        <v>7379.5304999999998</v>
      </c>
      <c r="P92" s="154">
        <v>45215</v>
      </c>
      <c r="Q92" s="2"/>
      <c r="R92" s="83">
        <f t="shared" si="7"/>
        <v>7379.5304999999998</v>
      </c>
      <c r="S92" s="2"/>
      <c r="T92" s="2"/>
      <c r="U92" s="2"/>
      <c r="V92" s="2"/>
      <c r="W92" s="2"/>
    </row>
    <row r="93" spans="1:23" ht="15">
      <c r="A93" s="118">
        <v>1489</v>
      </c>
      <c r="B93" s="83" t="s">
        <v>8263</v>
      </c>
      <c r="C93" s="2" t="s">
        <v>145</v>
      </c>
      <c r="D93" s="118">
        <v>20944</v>
      </c>
      <c r="E93" s="83" t="s">
        <v>146</v>
      </c>
      <c r="F93" s="150">
        <v>44624</v>
      </c>
      <c r="G93" s="149">
        <f>VLOOKUP(A93,'Membership Details'!C:J,8,FALSE)</f>
        <v>36982</v>
      </c>
      <c r="H93" s="149" t="b">
        <f t="shared" si="4"/>
        <v>1</v>
      </c>
      <c r="I93" s="118">
        <v>200000</v>
      </c>
      <c r="J93" s="83" t="s">
        <v>147</v>
      </c>
      <c r="K93" s="83">
        <v>1095</v>
      </c>
      <c r="L93" s="155">
        <v>36</v>
      </c>
      <c r="M93" s="146">
        <v>7.4999999999999997E-2</v>
      </c>
      <c r="N93" s="83">
        <f t="shared" si="5"/>
        <v>150</v>
      </c>
      <c r="O93" s="83">
        <f t="shared" si="6"/>
        <v>200150</v>
      </c>
      <c r="P93" s="154">
        <v>45720</v>
      </c>
      <c r="Q93" s="2"/>
      <c r="R93" s="83">
        <f t="shared" si="7"/>
        <v>200150</v>
      </c>
      <c r="S93" s="2"/>
      <c r="T93" s="2"/>
      <c r="U93" s="2"/>
      <c r="V93" s="2"/>
      <c r="W93" s="2"/>
    </row>
    <row r="94" spans="1:23" ht="15">
      <c r="A94" s="118">
        <v>3962</v>
      </c>
      <c r="B94" s="83" t="s">
        <v>8263</v>
      </c>
      <c r="C94" s="2" t="s">
        <v>145</v>
      </c>
      <c r="D94" s="118">
        <v>21034</v>
      </c>
      <c r="E94" s="83" t="s">
        <v>146</v>
      </c>
      <c r="F94" s="150">
        <v>45297</v>
      </c>
      <c r="G94" s="149">
        <f>VLOOKUP(A94,'Membership Details'!C:J,8,FALSE)</f>
        <v>45189</v>
      </c>
      <c r="H94" s="149" t="b">
        <f t="shared" si="4"/>
        <v>1</v>
      </c>
      <c r="I94" s="118">
        <v>82004</v>
      </c>
      <c r="J94" s="83" t="s">
        <v>147</v>
      </c>
      <c r="K94" s="83">
        <v>365</v>
      </c>
      <c r="L94" s="155">
        <v>12</v>
      </c>
      <c r="M94" s="146">
        <v>7.4999999999999997E-2</v>
      </c>
      <c r="N94" s="83">
        <f t="shared" si="5"/>
        <v>61.503</v>
      </c>
      <c r="O94" s="83">
        <f t="shared" si="6"/>
        <v>82065.502999999997</v>
      </c>
      <c r="P94" s="154">
        <v>45663</v>
      </c>
      <c r="Q94" s="2"/>
      <c r="R94" s="83">
        <f t="shared" si="7"/>
        <v>82065.502999999997</v>
      </c>
      <c r="S94" s="2"/>
      <c r="T94" s="2"/>
      <c r="U94" s="2"/>
      <c r="V94" s="2"/>
      <c r="W94" s="2"/>
    </row>
    <row r="95" spans="1:23" ht="15">
      <c r="A95" s="118">
        <v>4004</v>
      </c>
      <c r="B95" s="83" t="s">
        <v>8263</v>
      </c>
      <c r="C95" s="2" t="s">
        <v>145</v>
      </c>
      <c r="D95" s="118">
        <v>21152</v>
      </c>
      <c r="E95" s="83" t="s">
        <v>146</v>
      </c>
      <c r="F95" s="150">
        <v>44346</v>
      </c>
      <c r="G95" s="149">
        <f>VLOOKUP(A95,'Membership Details'!C:J,8,FALSE)</f>
        <v>38429</v>
      </c>
      <c r="H95" s="149" t="b">
        <f t="shared" si="4"/>
        <v>1</v>
      </c>
      <c r="I95" s="118">
        <v>27000</v>
      </c>
      <c r="J95" s="83" t="s">
        <v>147</v>
      </c>
      <c r="K95" s="83">
        <v>365</v>
      </c>
      <c r="L95" s="155">
        <v>12</v>
      </c>
      <c r="M95" s="184">
        <v>0.08</v>
      </c>
      <c r="N95" s="83">
        <f t="shared" si="5"/>
        <v>21.6</v>
      </c>
      <c r="O95" s="83">
        <f t="shared" si="6"/>
        <v>27021.599999999999</v>
      </c>
      <c r="P95" s="154">
        <v>44711</v>
      </c>
      <c r="Q95" s="2"/>
      <c r="R95" s="83">
        <f t="shared" si="7"/>
        <v>27021.599999999999</v>
      </c>
      <c r="S95" s="2"/>
      <c r="T95" s="2"/>
      <c r="U95" s="2"/>
      <c r="V95" s="2"/>
      <c r="W95" s="2"/>
    </row>
    <row r="96" spans="1:23" ht="15">
      <c r="A96" s="118">
        <v>3995</v>
      </c>
      <c r="B96" s="83" t="s">
        <v>8263</v>
      </c>
      <c r="C96" s="2" t="s">
        <v>145</v>
      </c>
      <c r="D96" s="118">
        <v>21241</v>
      </c>
      <c r="E96" s="83" t="s">
        <v>146</v>
      </c>
      <c r="F96" s="150">
        <v>44013</v>
      </c>
      <c r="G96" s="149">
        <f>VLOOKUP(A96,'Membership Details'!C:J,8,FALSE)</f>
        <v>38429</v>
      </c>
      <c r="H96" s="149" t="b">
        <f t="shared" si="4"/>
        <v>1</v>
      </c>
      <c r="I96" s="118">
        <v>6000</v>
      </c>
      <c r="J96" s="83" t="s">
        <v>147</v>
      </c>
      <c r="K96" s="83">
        <v>365</v>
      </c>
      <c r="L96" s="155">
        <v>12</v>
      </c>
      <c r="M96" s="184">
        <v>0.08</v>
      </c>
      <c r="N96" s="83">
        <f t="shared" si="5"/>
        <v>4.8</v>
      </c>
      <c r="O96" s="83">
        <f t="shared" si="6"/>
        <v>6004.8</v>
      </c>
      <c r="P96" s="154">
        <v>44378</v>
      </c>
      <c r="Q96" s="2"/>
      <c r="R96" s="83">
        <f t="shared" si="7"/>
        <v>6004.8</v>
      </c>
      <c r="S96" s="2"/>
      <c r="T96" s="2"/>
      <c r="U96" s="2"/>
      <c r="V96" s="2"/>
      <c r="W96" s="2"/>
    </row>
    <row r="97" spans="1:23" ht="15">
      <c r="A97" s="118">
        <v>2731</v>
      </c>
      <c r="B97" s="83" t="s">
        <v>8263</v>
      </c>
      <c r="C97" s="2" t="s">
        <v>145</v>
      </c>
      <c r="D97" s="118">
        <v>21263</v>
      </c>
      <c r="E97" s="83" t="s">
        <v>146</v>
      </c>
      <c r="F97" s="150">
        <v>45083</v>
      </c>
      <c r="G97" s="149">
        <f>VLOOKUP(A97,'Membership Details'!C:J,8,FALSE)</f>
        <v>36982</v>
      </c>
      <c r="H97" s="149" t="b">
        <f t="shared" si="4"/>
        <v>1</v>
      </c>
      <c r="I97" s="118">
        <v>53000</v>
      </c>
      <c r="J97" s="83" t="s">
        <v>147</v>
      </c>
      <c r="K97" s="83">
        <v>365</v>
      </c>
      <c r="L97" s="155">
        <v>12</v>
      </c>
      <c r="M97" s="146">
        <v>7.4999999999999997E-2</v>
      </c>
      <c r="N97" s="83">
        <f t="shared" si="5"/>
        <v>39.75</v>
      </c>
      <c r="O97" s="83">
        <f t="shared" si="6"/>
        <v>53039.75</v>
      </c>
      <c r="P97" s="154">
        <v>45449</v>
      </c>
      <c r="Q97" s="2"/>
      <c r="R97" s="83">
        <f t="shared" si="7"/>
        <v>53039.75</v>
      </c>
      <c r="S97" s="2"/>
      <c r="T97" s="2"/>
      <c r="U97" s="2"/>
      <c r="V97" s="2"/>
      <c r="W97" s="2"/>
    </row>
    <row r="98" spans="1:23" ht="15">
      <c r="A98" s="118">
        <v>942</v>
      </c>
      <c r="B98" s="83" t="s">
        <v>8263</v>
      </c>
      <c r="C98" s="2" t="s">
        <v>145</v>
      </c>
      <c r="D98" s="118">
        <v>21367</v>
      </c>
      <c r="E98" s="83" t="s">
        <v>146</v>
      </c>
      <c r="F98" s="150">
        <v>45085</v>
      </c>
      <c r="G98" s="149">
        <f>VLOOKUP(A98,'Membership Details'!C:J,8,FALSE)</f>
        <v>36982</v>
      </c>
      <c r="H98" s="149" t="b">
        <f t="shared" si="4"/>
        <v>1</v>
      </c>
      <c r="I98" s="118">
        <v>90000</v>
      </c>
      <c r="J98" s="83" t="s">
        <v>147</v>
      </c>
      <c r="K98" s="83">
        <v>365</v>
      </c>
      <c r="L98" s="155">
        <v>12</v>
      </c>
      <c r="M98" s="146">
        <v>7.4999999999999997E-2</v>
      </c>
      <c r="N98" s="83">
        <f t="shared" si="5"/>
        <v>67.5</v>
      </c>
      <c r="O98" s="83">
        <f t="shared" si="6"/>
        <v>90067.5</v>
      </c>
      <c r="P98" s="154">
        <v>45451</v>
      </c>
      <c r="Q98" s="2"/>
      <c r="R98" s="83">
        <f t="shared" si="7"/>
        <v>90067.5</v>
      </c>
      <c r="S98" s="2"/>
      <c r="T98" s="2"/>
      <c r="U98" s="2"/>
      <c r="V98" s="2"/>
      <c r="W98" s="2"/>
    </row>
    <row r="99" spans="1:23" ht="15">
      <c r="A99" s="118">
        <v>942</v>
      </c>
      <c r="B99" s="83" t="s">
        <v>8263</v>
      </c>
      <c r="C99" s="2" t="s">
        <v>145</v>
      </c>
      <c r="D99" s="118">
        <v>21368</v>
      </c>
      <c r="E99" s="83" t="s">
        <v>146</v>
      </c>
      <c r="F99" s="150">
        <v>45120</v>
      </c>
      <c r="G99" s="149">
        <f>VLOOKUP(A99,'Membership Details'!C:J,8,FALSE)</f>
        <v>36982</v>
      </c>
      <c r="H99" s="149" t="b">
        <f t="shared" si="4"/>
        <v>1</v>
      </c>
      <c r="I99" s="118">
        <v>85000</v>
      </c>
      <c r="J99" s="83" t="s">
        <v>147</v>
      </c>
      <c r="K99" s="83">
        <v>365</v>
      </c>
      <c r="L99" s="155">
        <v>12</v>
      </c>
      <c r="M99" s="146">
        <v>7.4999999999999997E-2</v>
      </c>
      <c r="N99" s="83">
        <f t="shared" si="5"/>
        <v>63.75</v>
      </c>
      <c r="O99" s="83">
        <f t="shared" si="6"/>
        <v>85063.75</v>
      </c>
      <c r="P99" s="154">
        <v>45486</v>
      </c>
      <c r="Q99" s="2"/>
      <c r="R99" s="83">
        <f t="shared" si="7"/>
        <v>85063.75</v>
      </c>
      <c r="S99" s="2"/>
      <c r="T99" s="2"/>
      <c r="U99" s="2"/>
      <c r="V99" s="2"/>
      <c r="W99" s="2"/>
    </row>
    <row r="100" spans="1:23" ht="15">
      <c r="A100" s="118">
        <v>2333</v>
      </c>
      <c r="B100" s="83" t="s">
        <v>8263</v>
      </c>
      <c r="C100" s="2" t="s">
        <v>145</v>
      </c>
      <c r="D100" s="118">
        <v>21413</v>
      </c>
      <c r="E100" s="83" t="s">
        <v>146</v>
      </c>
      <c r="F100" s="150">
        <v>45095</v>
      </c>
      <c r="G100" s="149">
        <f>VLOOKUP(A100,'Membership Details'!C:J,8,FALSE)</f>
        <v>38429</v>
      </c>
      <c r="H100" s="149" t="b">
        <f t="shared" si="4"/>
        <v>1</v>
      </c>
      <c r="I100" s="118">
        <v>53250</v>
      </c>
      <c r="J100" s="83" t="s">
        <v>147</v>
      </c>
      <c r="K100" s="83">
        <v>365</v>
      </c>
      <c r="L100" s="155">
        <v>12</v>
      </c>
      <c r="M100" s="146">
        <v>7.4999999999999997E-2</v>
      </c>
      <c r="N100" s="83">
        <f t="shared" si="5"/>
        <v>39.9375</v>
      </c>
      <c r="O100" s="83">
        <f t="shared" si="6"/>
        <v>53289.9375</v>
      </c>
      <c r="P100" s="154">
        <v>45461</v>
      </c>
      <c r="Q100" s="2"/>
      <c r="R100" s="83">
        <f t="shared" si="7"/>
        <v>53289.9375</v>
      </c>
      <c r="S100" s="2"/>
      <c r="T100" s="2"/>
      <c r="U100" s="2"/>
      <c r="V100" s="2"/>
      <c r="W100" s="2"/>
    </row>
    <row r="101" spans="1:23" ht="15">
      <c r="A101" s="118">
        <v>2334</v>
      </c>
      <c r="B101" s="83" t="s">
        <v>8263</v>
      </c>
      <c r="C101" s="2" t="s">
        <v>145</v>
      </c>
      <c r="D101" s="118">
        <v>21423</v>
      </c>
      <c r="E101" s="83" t="s">
        <v>146</v>
      </c>
      <c r="F101" s="150">
        <v>45095</v>
      </c>
      <c r="G101" s="149">
        <f>VLOOKUP(A101,'Membership Details'!C:J,8,FALSE)</f>
        <v>38429</v>
      </c>
      <c r="H101" s="149" t="b">
        <f t="shared" si="4"/>
        <v>1</v>
      </c>
      <c r="I101" s="118">
        <v>53250</v>
      </c>
      <c r="J101" s="83" t="s">
        <v>147</v>
      </c>
      <c r="K101" s="83">
        <v>365</v>
      </c>
      <c r="L101" s="155">
        <v>12</v>
      </c>
      <c r="M101" s="146">
        <v>7.4999999999999997E-2</v>
      </c>
      <c r="N101" s="83">
        <f t="shared" si="5"/>
        <v>39.9375</v>
      </c>
      <c r="O101" s="83">
        <f t="shared" si="6"/>
        <v>53289.9375</v>
      </c>
      <c r="P101" s="154">
        <v>45461</v>
      </c>
      <c r="Q101" s="2"/>
      <c r="R101" s="83">
        <f t="shared" si="7"/>
        <v>53289.9375</v>
      </c>
      <c r="S101" s="2"/>
      <c r="T101" s="2"/>
      <c r="U101" s="2"/>
      <c r="V101" s="2"/>
      <c r="W101" s="2"/>
    </row>
    <row r="102" spans="1:23" ht="15">
      <c r="A102" s="118">
        <v>2335</v>
      </c>
      <c r="B102" s="83" t="s">
        <v>8263</v>
      </c>
      <c r="C102" s="2" t="s">
        <v>145</v>
      </c>
      <c r="D102" s="118">
        <v>21433</v>
      </c>
      <c r="E102" s="83" t="s">
        <v>146</v>
      </c>
      <c r="F102" s="150">
        <v>45095</v>
      </c>
      <c r="G102" s="149">
        <f>VLOOKUP(A102,'Membership Details'!C:J,8,FALSE)</f>
        <v>38429</v>
      </c>
      <c r="H102" s="149" t="b">
        <f t="shared" si="4"/>
        <v>1</v>
      </c>
      <c r="I102" s="118">
        <v>53250</v>
      </c>
      <c r="J102" s="83" t="s">
        <v>147</v>
      </c>
      <c r="K102" s="83">
        <v>365</v>
      </c>
      <c r="L102" s="155">
        <v>12</v>
      </c>
      <c r="M102" s="146">
        <v>7.4999999999999997E-2</v>
      </c>
      <c r="N102" s="83">
        <f t="shared" si="5"/>
        <v>39.9375</v>
      </c>
      <c r="O102" s="83">
        <f t="shared" si="6"/>
        <v>53289.9375</v>
      </c>
      <c r="P102" s="154">
        <v>45461</v>
      </c>
      <c r="Q102" s="2"/>
      <c r="R102" s="83">
        <f t="shared" si="7"/>
        <v>53289.9375</v>
      </c>
      <c r="S102" s="2"/>
      <c r="T102" s="2"/>
      <c r="U102" s="2"/>
      <c r="V102" s="2"/>
      <c r="W102" s="2"/>
    </row>
    <row r="103" spans="1:23" ht="15">
      <c r="A103" s="118">
        <v>2336</v>
      </c>
      <c r="B103" s="83" t="s">
        <v>8263</v>
      </c>
      <c r="C103" s="2" t="s">
        <v>145</v>
      </c>
      <c r="D103" s="118">
        <v>21443</v>
      </c>
      <c r="E103" s="83" t="s">
        <v>146</v>
      </c>
      <c r="F103" s="150">
        <v>45095</v>
      </c>
      <c r="G103" s="149">
        <f>VLOOKUP(A103,'Membership Details'!C:J,8,FALSE)</f>
        <v>38429</v>
      </c>
      <c r="H103" s="149" t="b">
        <f t="shared" si="4"/>
        <v>1</v>
      </c>
      <c r="I103" s="118">
        <v>53250</v>
      </c>
      <c r="J103" s="83" t="s">
        <v>147</v>
      </c>
      <c r="K103" s="83">
        <v>365</v>
      </c>
      <c r="L103" s="155">
        <v>12</v>
      </c>
      <c r="M103" s="146">
        <v>7.4999999999999997E-2</v>
      </c>
      <c r="N103" s="83">
        <f t="shared" si="5"/>
        <v>39.9375</v>
      </c>
      <c r="O103" s="83">
        <f t="shared" si="6"/>
        <v>53289.9375</v>
      </c>
      <c r="P103" s="154">
        <v>45461</v>
      </c>
      <c r="Q103" s="2"/>
      <c r="R103" s="83">
        <f t="shared" si="7"/>
        <v>53289.9375</v>
      </c>
      <c r="S103" s="2"/>
      <c r="T103" s="2"/>
      <c r="U103" s="2"/>
      <c r="V103" s="2"/>
      <c r="W103" s="2"/>
    </row>
    <row r="104" spans="1:23" ht="15">
      <c r="A104" s="118">
        <v>4030</v>
      </c>
      <c r="B104" s="83" t="s">
        <v>8263</v>
      </c>
      <c r="C104" s="2" t="s">
        <v>145</v>
      </c>
      <c r="D104" s="118">
        <v>21565</v>
      </c>
      <c r="E104" s="83" t="s">
        <v>146</v>
      </c>
      <c r="F104" s="150">
        <v>44998</v>
      </c>
      <c r="G104" s="149">
        <f>VLOOKUP(A104,'Membership Details'!C:J,8,FALSE)</f>
        <v>34917</v>
      </c>
      <c r="H104" s="149" t="b">
        <f t="shared" si="4"/>
        <v>1</v>
      </c>
      <c r="I104" s="118">
        <v>139968</v>
      </c>
      <c r="J104" s="83" t="s">
        <v>147</v>
      </c>
      <c r="K104" s="83">
        <v>365</v>
      </c>
      <c r="L104" s="155">
        <v>12</v>
      </c>
      <c r="M104" s="146">
        <v>7.4999999999999997E-2</v>
      </c>
      <c r="N104" s="83">
        <f t="shared" si="5"/>
        <v>104.976</v>
      </c>
      <c r="O104" s="83">
        <f t="shared" si="6"/>
        <v>140072.976</v>
      </c>
      <c r="P104" s="154">
        <v>45364</v>
      </c>
      <c r="Q104" s="2"/>
      <c r="R104" s="83">
        <f t="shared" si="7"/>
        <v>140072.976</v>
      </c>
      <c r="S104" s="2"/>
      <c r="T104" s="2"/>
      <c r="U104" s="2"/>
      <c r="V104" s="2"/>
      <c r="W104" s="2"/>
    </row>
    <row r="105" spans="1:23" ht="15">
      <c r="A105" s="118">
        <v>4030</v>
      </c>
      <c r="B105" s="83" t="s">
        <v>8263</v>
      </c>
      <c r="C105" s="2" t="s">
        <v>145</v>
      </c>
      <c r="D105" s="118">
        <v>21566</v>
      </c>
      <c r="E105" s="83" t="s">
        <v>146</v>
      </c>
      <c r="F105" s="150">
        <v>45158</v>
      </c>
      <c r="G105" s="149">
        <f>VLOOKUP(A105,'Membership Details'!C:J,8,FALSE)</f>
        <v>34917</v>
      </c>
      <c r="H105" s="149" t="b">
        <f t="shared" si="4"/>
        <v>1</v>
      </c>
      <c r="I105" s="118">
        <v>29583</v>
      </c>
      <c r="J105" s="83" t="s">
        <v>147</v>
      </c>
      <c r="K105" s="83">
        <v>365</v>
      </c>
      <c r="L105" s="155">
        <v>12</v>
      </c>
      <c r="M105" s="146">
        <v>7.4999999999999997E-2</v>
      </c>
      <c r="N105" s="83">
        <f t="shared" si="5"/>
        <v>22.187249999999999</v>
      </c>
      <c r="O105" s="83">
        <f t="shared" si="6"/>
        <v>29605.187249999999</v>
      </c>
      <c r="P105" s="154">
        <v>45524</v>
      </c>
      <c r="Q105" s="2"/>
      <c r="R105" s="83">
        <f t="shared" si="7"/>
        <v>29605.187249999999</v>
      </c>
      <c r="S105" s="2"/>
      <c r="T105" s="2"/>
      <c r="U105" s="2"/>
      <c r="V105" s="2"/>
      <c r="W105" s="2"/>
    </row>
    <row r="106" spans="1:23" ht="15">
      <c r="A106" s="118">
        <v>4043</v>
      </c>
      <c r="B106" s="83" t="s">
        <v>8263</v>
      </c>
      <c r="C106" s="2" t="s">
        <v>145</v>
      </c>
      <c r="D106" s="118">
        <v>21652</v>
      </c>
      <c r="E106" s="83" t="s">
        <v>146</v>
      </c>
      <c r="F106" s="150">
        <v>45233</v>
      </c>
      <c r="G106" s="149">
        <f>VLOOKUP(A106,'Membership Details'!C:J,8,FALSE)</f>
        <v>38429</v>
      </c>
      <c r="H106" s="149" t="b">
        <f t="shared" si="4"/>
        <v>1</v>
      </c>
      <c r="I106" s="118">
        <v>7490</v>
      </c>
      <c r="J106" s="83" t="s">
        <v>147</v>
      </c>
      <c r="K106" s="83">
        <v>365</v>
      </c>
      <c r="L106" s="155">
        <v>12</v>
      </c>
      <c r="M106" s="146">
        <v>7.4999999999999997E-2</v>
      </c>
      <c r="N106" s="83">
        <f t="shared" si="5"/>
        <v>5.6174999999999997</v>
      </c>
      <c r="O106" s="83">
        <f t="shared" si="6"/>
        <v>7495.6175000000003</v>
      </c>
      <c r="P106" s="154">
        <v>45599</v>
      </c>
      <c r="Q106" s="2"/>
      <c r="R106" s="83">
        <f t="shared" si="7"/>
        <v>7495.6175000000003</v>
      </c>
      <c r="S106" s="2"/>
      <c r="T106" s="2"/>
      <c r="U106" s="2"/>
      <c r="V106" s="2"/>
      <c r="W106" s="2"/>
    </row>
    <row r="107" spans="1:23" ht="15">
      <c r="A107" s="118">
        <v>4047</v>
      </c>
      <c r="B107" s="83" t="s">
        <v>8263</v>
      </c>
      <c r="C107" s="2" t="s">
        <v>145</v>
      </c>
      <c r="D107" s="118">
        <v>21688</v>
      </c>
      <c r="E107" s="83" t="s">
        <v>146</v>
      </c>
      <c r="F107" s="150">
        <v>44937</v>
      </c>
      <c r="G107" s="149">
        <f>VLOOKUP(A107,'Membership Details'!C:J,8,FALSE)</f>
        <v>34918</v>
      </c>
      <c r="H107" s="149" t="b">
        <f t="shared" si="4"/>
        <v>1</v>
      </c>
      <c r="I107" s="118">
        <v>60000</v>
      </c>
      <c r="J107" s="83" t="s">
        <v>147</v>
      </c>
      <c r="K107" s="83">
        <v>365</v>
      </c>
      <c r="L107" s="155">
        <v>12</v>
      </c>
      <c r="M107" s="146">
        <v>7.4999999999999997E-2</v>
      </c>
      <c r="N107" s="83">
        <f t="shared" si="5"/>
        <v>45</v>
      </c>
      <c r="O107" s="83">
        <f t="shared" si="6"/>
        <v>60045</v>
      </c>
      <c r="P107" s="154">
        <v>45302</v>
      </c>
      <c r="Q107" s="2"/>
      <c r="R107" s="83">
        <f t="shared" si="7"/>
        <v>60045</v>
      </c>
      <c r="S107" s="2"/>
      <c r="T107" s="2"/>
      <c r="U107" s="2"/>
      <c r="V107" s="2"/>
      <c r="W107" s="2"/>
    </row>
    <row r="108" spans="1:23" ht="15">
      <c r="A108" s="118">
        <v>4047</v>
      </c>
      <c r="B108" s="83" t="s">
        <v>8263</v>
      </c>
      <c r="C108" s="2" t="s">
        <v>145</v>
      </c>
      <c r="D108" s="118">
        <v>21689</v>
      </c>
      <c r="E108" s="83" t="s">
        <v>146</v>
      </c>
      <c r="F108" s="150">
        <v>45267</v>
      </c>
      <c r="G108" s="149">
        <f>VLOOKUP(A108,'Membership Details'!C:J,8,FALSE)</f>
        <v>34918</v>
      </c>
      <c r="H108" s="149" t="b">
        <f t="shared" si="4"/>
        <v>1</v>
      </c>
      <c r="I108" s="118">
        <v>85000</v>
      </c>
      <c r="J108" s="83" t="s">
        <v>147</v>
      </c>
      <c r="K108" s="83">
        <v>365</v>
      </c>
      <c r="L108" s="155">
        <v>12</v>
      </c>
      <c r="M108" s="146">
        <v>7.4999999999999997E-2</v>
      </c>
      <c r="N108" s="83">
        <f t="shared" si="5"/>
        <v>63.75</v>
      </c>
      <c r="O108" s="83">
        <f t="shared" si="6"/>
        <v>85063.75</v>
      </c>
      <c r="P108" s="154">
        <v>45633</v>
      </c>
      <c r="Q108" s="2"/>
      <c r="R108" s="83">
        <f t="shared" si="7"/>
        <v>85063.75</v>
      </c>
      <c r="S108" s="2"/>
      <c r="T108" s="2"/>
      <c r="U108" s="2"/>
      <c r="V108" s="2"/>
      <c r="W108" s="2"/>
    </row>
    <row r="109" spans="1:23" ht="15">
      <c r="A109" s="118">
        <v>4050</v>
      </c>
      <c r="B109" s="83" t="s">
        <v>8263</v>
      </c>
      <c r="C109" s="2" t="s">
        <v>145</v>
      </c>
      <c r="D109" s="118">
        <v>21704</v>
      </c>
      <c r="E109" s="83" t="s">
        <v>146</v>
      </c>
      <c r="F109" s="150">
        <v>45109</v>
      </c>
      <c r="G109" s="149">
        <f>VLOOKUP(A109,'Membership Details'!C:J,8,FALSE)</f>
        <v>38429</v>
      </c>
      <c r="H109" s="149" t="b">
        <f t="shared" si="4"/>
        <v>1</v>
      </c>
      <c r="I109" s="118">
        <v>100000</v>
      </c>
      <c r="J109" s="83" t="s">
        <v>147</v>
      </c>
      <c r="K109" s="83">
        <v>365</v>
      </c>
      <c r="L109" s="155">
        <v>12</v>
      </c>
      <c r="M109" s="146">
        <v>7.4999999999999997E-2</v>
      </c>
      <c r="N109" s="83">
        <f t="shared" si="5"/>
        <v>75</v>
      </c>
      <c r="O109" s="83">
        <f t="shared" si="6"/>
        <v>100075</v>
      </c>
      <c r="P109" s="154">
        <v>45475</v>
      </c>
      <c r="Q109" s="2"/>
      <c r="R109" s="83">
        <f t="shared" si="7"/>
        <v>100075</v>
      </c>
      <c r="S109" s="2"/>
      <c r="T109" s="2"/>
      <c r="U109" s="2"/>
      <c r="V109" s="2"/>
      <c r="W109" s="2"/>
    </row>
    <row r="110" spans="1:23" ht="15">
      <c r="A110" s="118">
        <v>4208</v>
      </c>
      <c r="B110" s="83" t="s">
        <v>8263</v>
      </c>
      <c r="C110" s="2" t="s">
        <v>145</v>
      </c>
      <c r="D110" s="118">
        <v>21794</v>
      </c>
      <c r="E110" s="83" t="s">
        <v>146</v>
      </c>
      <c r="F110" s="150">
        <v>44738</v>
      </c>
      <c r="G110" s="149">
        <f>VLOOKUP(A110,'Membership Details'!C:J,8,FALSE)</f>
        <v>34919</v>
      </c>
      <c r="H110" s="149" t="b">
        <f t="shared" si="4"/>
        <v>1</v>
      </c>
      <c r="I110" s="118">
        <v>108000</v>
      </c>
      <c r="J110" s="83" t="s">
        <v>147</v>
      </c>
      <c r="K110" s="83">
        <v>365</v>
      </c>
      <c r="L110" s="155">
        <v>12</v>
      </c>
      <c r="M110" s="184">
        <v>0.08</v>
      </c>
      <c r="N110" s="83">
        <f t="shared" si="5"/>
        <v>86.4</v>
      </c>
      <c r="O110" s="83">
        <f t="shared" si="6"/>
        <v>108086.39999999999</v>
      </c>
      <c r="P110" s="154">
        <v>45348</v>
      </c>
      <c r="Q110" s="2"/>
      <c r="R110" s="83">
        <f t="shared" si="7"/>
        <v>108086.39999999999</v>
      </c>
      <c r="S110" s="2"/>
      <c r="T110" s="2"/>
      <c r="U110" s="2"/>
      <c r="V110" s="2"/>
      <c r="W110" s="2"/>
    </row>
    <row r="111" spans="1:23" ht="15">
      <c r="A111" s="118">
        <v>4208</v>
      </c>
      <c r="B111" s="83" t="s">
        <v>8263</v>
      </c>
      <c r="C111" s="2" t="s">
        <v>145</v>
      </c>
      <c r="D111" s="118">
        <v>21795</v>
      </c>
      <c r="E111" s="83" t="s">
        <v>146</v>
      </c>
      <c r="F111" s="150">
        <v>44738</v>
      </c>
      <c r="G111" s="149">
        <f>VLOOKUP(A111,'Membership Details'!C:J,8,FALSE)</f>
        <v>34919</v>
      </c>
      <c r="H111" s="149" t="b">
        <f t="shared" si="4"/>
        <v>1</v>
      </c>
      <c r="I111" s="118">
        <v>108000</v>
      </c>
      <c r="J111" s="83" t="s">
        <v>147</v>
      </c>
      <c r="K111" s="83">
        <v>365</v>
      </c>
      <c r="L111" s="155">
        <v>12</v>
      </c>
      <c r="M111" s="184">
        <v>0.08</v>
      </c>
      <c r="N111" s="83">
        <f t="shared" si="5"/>
        <v>86.4</v>
      </c>
      <c r="O111" s="83">
        <f t="shared" si="6"/>
        <v>108086.39999999999</v>
      </c>
      <c r="P111" s="154">
        <v>45348</v>
      </c>
      <c r="Q111" s="2"/>
      <c r="R111" s="83">
        <f t="shared" si="7"/>
        <v>108086.39999999999</v>
      </c>
      <c r="S111" s="2"/>
      <c r="T111" s="2"/>
      <c r="U111" s="2"/>
      <c r="V111" s="2"/>
      <c r="W111" s="2"/>
    </row>
    <row r="112" spans="1:23" ht="15">
      <c r="A112" s="118">
        <v>4059</v>
      </c>
      <c r="B112" s="83" t="s">
        <v>8263</v>
      </c>
      <c r="C112" s="2" t="s">
        <v>145</v>
      </c>
      <c r="D112" s="118">
        <v>21815</v>
      </c>
      <c r="E112" s="83" t="s">
        <v>146</v>
      </c>
      <c r="F112" s="150">
        <v>44633</v>
      </c>
      <c r="G112" s="149">
        <f>VLOOKUP(A112,'Membership Details'!C:J,8,FALSE)</f>
        <v>34920</v>
      </c>
      <c r="H112" s="149" t="b">
        <f t="shared" si="4"/>
        <v>1</v>
      </c>
      <c r="I112" s="118">
        <v>129600</v>
      </c>
      <c r="J112" s="83" t="s">
        <v>147</v>
      </c>
      <c r="K112" s="83">
        <v>365</v>
      </c>
      <c r="L112" s="155">
        <v>12</v>
      </c>
      <c r="M112" s="184">
        <v>0.08</v>
      </c>
      <c r="N112" s="83">
        <f t="shared" si="5"/>
        <v>103.68</v>
      </c>
      <c r="O112" s="83">
        <f t="shared" si="6"/>
        <v>129703.67999999999</v>
      </c>
      <c r="P112" s="154">
        <v>45364</v>
      </c>
      <c r="Q112" s="2"/>
      <c r="R112" s="83">
        <f t="shared" si="7"/>
        <v>129703.67999999999</v>
      </c>
      <c r="S112" s="2"/>
      <c r="T112" s="2"/>
      <c r="U112" s="2"/>
      <c r="V112" s="2"/>
      <c r="W112" s="2"/>
    </row>
    <row r="113" spans="1:23" ht="15">
      <c r="A113" s="118">
        <v>4059</v>
      </c>
      <c r="B113" s="83" t="s">
        <v>8263</v>
      </c>
      <c r="C113" s="2" t="s">
        <v>145</v>
      </c>
      <c r="D113" s="118">
        <v>21816</v>
      </c>
      <c r="E113" s="83" t="s">
        <v>146</v>
      </c>
      <c r="F113" s="150">
        <v>44636</v>
      </c>
      <c r="G113" s="149">
        <f>VLOOKUP(A113,'Membership Details'!C:J,8,FALSE)</f>
        <v>34920</v>
      </c>
      <c r="H113" s="149" t="b">
        <f t="shared" si="4"/>
        <v>1</v>
      </c>
      <c r="I113" s="118">
        <v>86400</v>
      </c>
      <c r="J113" s="83" t="s">
        <v>147</v>
      </c>
      <c r="K113" s="83">
        <v>365</v>
      </c>
      <c r="L113" s="155">
        <v>12</v>
      </c>
      <c r="M113" s="184">
        <v>0.08</v>
      </c>
      <c r="N113" s="83">
        <f t="shared" si="5"/>
        <v>69.12</v>
      </c>
      <c r="O113" s="83">
        <f t="shared" si="6"/>
        <v>86469.119999999995</v>
      </c>
      <c r="P113" s="154">
        <v>45367</v>
      </c>
      <c r="Q113" s="2"/>
      <c r="R113" s="83">
        <f t="shared" si="7"/>
        <v>86469.119999999995</v>
      </c>
      <c r="S113" s="2"/>
      <c r="T113" s="2"/>
      <c r="U113" s="2"/>
      <c r="V113" s="2"/>
      <c r="W113" s="2"/>
    </row>
    <row r="114" spans="1:23" ht="15">
      <c r="A114" s="118">
        <v>4253</v>
      </c>
      <c r="B114" s="83" t="s">
        <v>8263</v>
      </c>
      <c r="C114" s="2" t="s">
        <v>145</v>
      </c>
      <c r="D114" s="118">
        <v>21845</v>
      </c>
      <c r="E114" s="83" t="s">
        <v>146</v>
      </c>
      <c r="F114" s="150">
        <v>45327</v>
      </c>
      <c r="G114" s="149">
        <f>VLOOKUP(A114,'Membership Details'!C:J,8,FALSE)</f>
        <v>39707</v>
      </c>
      <c r="H114" s="149" t="b">
        <f t="shared" si="4"/>
        <v>1</v>
      </c>
      <c r="I114" s="118">
        <v>120000</v>
      </c>
      <c r="J114" s="83" t="s">
        <v>147</v>
      </c>
      <c r="K114" s="83">
        <v>365</v>
      </c>
      <c r="L114" s="155">
        <v>12</v>
      </c>
      <c r="M114" s="146">
        <v>7.4999999999999997E-2</v>
      </c>
      <c r="N114" s="83">
        <f t="shared" si="5"/>
        <v>90</v>
      </c>
      <c r="O114" s="83">
        <f t="shared" si="6"/>
        <v>120090</v>
      </c>
      <c r="P114" s="154">
        <v>45693</v>
      </c>
      <c r="Q114" s="2"/>
      <c r="R114" s="83">
        <f t="shared" si="7"/>
        <v>120090</v>
      </c>
      <c r="S114" s="2"/>
      <c r="T114" s="2"/>
      <c r="U114" s="2"/>
      <c r="V114" s="2"/>
      <c r="W114" s="2"/>
    </row>
    <row r="115" spans="1:23" ht="15">
      <c r="A115" s="118">
        <v>4061</v>
      </c>
      <c r="B115" s="83" t="s">
        <v>8263</v>
      </c>
      <c r="C115" s="2" t="s">
        <v>145</v>
      </c>
      <c r="D115" s="118">
        <v>21881</v>
      </c>
      <c r="E115" s="83" t="s">
        <v>146</v>
      </c>
      <c r="F115" s="150">
        <v>43866</v>
      </c>
      <c r="G115" s="149">
        <f>VLOOKUP(A115,'Membership Details'!C:J,8,FALSE)</f>
        <v>34921</v>
      </c>
      <c r="H115" s="149" t="b">
        <f t="shared" si="4"/>
        <v>1</v>
      </c>
      <c r="I115" s="118">
        <v>109500</v>
      </c>
      <c r="J115" s="83" t="s">
        <v>147</v>
      </c>
      <c r="K115" s="83">
        <v>365</v>
      </c>
      <c r="L115" s="155">
        <v>12</v>
      </c>
      <c r="M115" s="184">
        <v>0.09</v>
      </c>
      <c r="N115" s="83">
        <f t="shared" si="5"/>
        <v>98.55</v>
      </c>
      <c r="O115" s="83">
        <f t="shared" si="6"/>
        <v>109598.55</v>
      </c>
      <c r="P115" s="154">
        <v>44232</v>
      </c>
      <c r="Q115" s="2"/>
      <c r="R115" s="83">
        <f t="shared" si="7"/>
        <v>109598.55</v>
      </c>
      <c r="S115" s="2"/>
      <c r="T115" s="2"/>
      <c r="U115" s="2"/>
      <c r="V115" s="2"/>
      <c r="W115" s="2"/>
    </row>
    <row r="116" spans="1:23" ht="15">
      <c r="A116" s="118">
        <v>4061</v>
      </c>
      <c r="B116" s="83" t="s">
        <v>8263</v>
      </c>
      <c r="C116" s="2" t="s">
        <v>145</v>
      </c>
      <c r="D116" s="118">
        <v>21882</v>
      </c>
      <c r="E116" s="83" t="s">
        <v>146</v>
      </c>
      <c r="F116" s="150">
        <v>43866</v>
      </c>
      <c r="G116" s="149">
        <f>VLOOKUP(A116,'Membership Details'!C:J,8,FALSE)</f>
        <v>34921</v>
      </c>
      <c r="H116" s="149" t="b">
        <f t="shared" si="4"/>
        <v>1</v>
      </c>
      <c r="I116" s="118">
        <v>109500</v>
      </c>
      <c r="J116" s="83" t="s">
        <v>147</v>
      </c>
      <c r="K116" s="83">
        <v>365</v>
      </c>
      <c r="L116" s="155">
        <v>12</v>
      </c>
      <c r="M116" s="184">
        <v>0.09</v>
      </c>
      <c r="N116" s="83">
        <f t="shared" si="5"/>
        <v>98.55</v>
      </c>
      <c r="O116" s="83">
        <f t="shared" si="6"/>
        <v>109598.55</v>
      </c>
      <c r="P116" s="154">
        <v>44232</v>
      </c>
      <c r="Q116" s="2"/>
      <c r="R116" s="83">
        <f t="shared" si="7"/>
        <v>109598.55</v>
      </c>
      <c r="S116" s="2"/>
      <c r="T116" s="2"/>
      <c r="U116" s="2"/>
      <c r="V116" s="2"/>
      <c r="W116" s="2"/>
    </row>
    <row r="117" spans="1:23" ht="15">
      <c r="A117" s="118">
        <v>4091</v>
      </c>
      <c r="B117" s="83" t="s">
        <v>8263</v>
      </c>
      <c r="C117" s="2" t="s">
        <v>145</v>
      </c>
      <c r="D117" s="118">
        <v>21970</v>
      </c>
      <c r="E117" s="83" t="s">
        <v>146</v>
      </c>
      <c r="F117" s="150">
        <v>44273</v>
      </c>
      <c r="G117" s="149">
        <f>VLOOKUP(A117,'Membership Details'!C:J,8,FALSE)</f>
        <v>38429</v>
      </c>
      <c r="H117" s="149" t="b">
        <f t="shared" si="4"/>
        <v>1</v>
      </c>
      <c r="I117" s="118">
        <v>120000</v>
      </c>
      <c r="J117" s="83" t="s">
        <v>147</v>
      </c>
      <c r="K117" s="83">
        <v>365</v>
      </c>
      <c r="L117" s="155">
        <v>12</v>
      </c>
      <c r="M117" s="184">
        <v>0.08</v>
      </c>
      <c r="N117" s="83">
        <f t="shared" si="5"/>
        <v>96</v>
      </c>
      <c r="O117" s="83">
        <f t="shared" si="6"/>
        <v>120096</v>
      </c>
      <c r="P117" s="154">
        <v>44638</v>
      </c>
      <c r="Q117" s="2"/>
      <c r="R117" s="83">
        <f t="shared" si="7"/>
        <v>120096</v>
      </c>
      <c r="S117" s="2"/>
      <c r="T117" s="2"/>
      <c r="U117" s="2"/>
      <c r="V117" s="2"/>
      <c r="W117" s="2"/>
    </row>
    <row r="118" spans="1:23" ht="15">
      <c r="A118" s="118">
        <v>705</v>
      </c>
      <c r="B118" s="83" t="s">
        <v>8263</v>
      </c>
      <c r="C118" s="2" t="s">
        <v>145</v>
      </c>
      <c r="D118" s="118">
        <v>21991</v>
      </c>
      <c r="E118" s="83" t="s">
        <v>146</v>
      </c>
      <c r="F118" s="150">
        <v>44628</v>
      </c>
      <c r="G118" s="149">
        <f>VLOOKUP(A118,'Membership Details'!C:J,8,FALSE)</f>
        <v>36982</v>
      </c>
      <c r="H118" s="149" t="b">
        <f t="shared" si="4"/>
        <v>1</v>
      </c>
      <c r="I118" s="118">
        <v>10000</v>
      </c>
      <c r="J118" s="83" t="s">
        <v>147</v>
      </c>
      <c r="K118" s="83">
        <v>365</v>
      </c>
      <c r="L118" s="155">
        <v>12</v>
      </c>
      <c r="M118" s="184">
        <v>0.08</v>
      </c>
      <c r="N118" s="83">
        <f t="shared" si="5"/>
        <v>8</v>
      </c>
      <c r="O118" s="83">
        <f t="shared" si="6"/>
        <v>10008</v>
      </c>
      <c r="P118" s="154">
        <v>44993</v>
      </c>
      <c r="Q118" s="2"/>
      <c r="R118" s="83">
        <f t="shared" si="7"/>
        <v>10008</v>
      </c>
      <c r="S118" s="2"/>
      <c r="T118" s="2"/>
      <c r="U118" s="2"/>
      <c r="V118" s="2"/>
      <c r="W118" s="2"/>
    </row>
    <row r="119" spans="1:23" ht="15">
      <c r="A119" s="118">
        <v>4171</v>
      </c>
      <c r="B119" s="83" t="s">
        <v>8263</v>
      </c>
      <c r="C119" s="2" t="s">
        <v>145</v>
      </c>
      <c r="D119" s="118">
        <v>22092</v>
      </c>
      <c r="E119" s="83" t="s">
        <v>146</v>
      </c>
      <c r="F119" s="150">
        <v>45074</v>
      </c>
      <c r="G119" s="149">
        <f>VLOOKUP(A119,'Membership Details'!C:J,8,FALSE)</f>
        <v>38429</v>
      </c>
      <c r="H119" s="149" t="b">
        <f t="shared" si="4"/>
        <v>1</v>
      </c>
      <c r="I119" s="118">
        <v>71384</v>
      </c>
      <c r="J119" s="83" t="s">
        <v>147</v>
      </c>
      <c r="K119" s="83">
        <v>365</v>
      </c>
      <c r="L119" s="155">
        <v>12</v>
      </c>
      <c r="M119" s="146">
        <v>7.4999999999999997E-2</v>
      </c>
      <c r="N119" s="83">
        <f t="shared" si="5"/>
        <v>53.538000000000004</v>
      </c>
      <c r="O119" s="83">
        <f t="shared" si="6"/>
        <v>71437.538</v>
      </c>
      <c r="P119" s="154">
        <v>45440</v>
      </c>
      <c r="Q119" s="2"/>
      <c r="R119" s="83">
        <f t="shared" si="7"/>
        <v>71437.538</v>
      </c>
      <c r="S119" s="2"/>
      <c r="T119" s="2"/>
      <c r="U119" s="2"/>
      <c r="V119" s="2"/>
      <c r="W119" s="2"/>
    </row>
    <row r="120" spans="1:23" ht="15">
      <c r="A120" s="118">
        <v>2914</v>
      </c>
      <c r="B120" s="83" t="s">
        <v>8263</v>
      </c>
      <c r="C120" s="2" t="s">
        <v>145</v>
      </c>
      <c r="D120" s="118">
        <v>22154</v>
      </c>
      <c r="E120" s="83" t="s">
        <v>146</v>
      </c>
      <c r="F120" s="150">
        <v>45122</v>
      </c>
      <c r="G120" s="149">
        <f>VLOOKUP(A120,'Membership Details'!C:J,8,FALSE)</f>
        <v>36982</v>
      </c>
      <c r="H120" s="149" t="b">
        <f t="shared" si="4"/>
        <v>1</v>
      </c>
      <c r="I120" s="118">
        <v>36000</v>
      </c>
      <c r="J120" s="83" t="s">
        <v>147</v>
      </c>
      <c r="K120" s="83">
        <v>365</v>
      </c>
      <c r="L120" s="155">
        <v>12</v>
      </c>
      <c r="M120" s="146">
        <v>7.4999999999999997E-2</v>
      </c>
      <c r="N120" s="83">
        <f t="shared" si="5"/>
        <v>27</v>
      </c>
      <c r="O120" s="83">
        <f t="shared" si="6"/>
        <v>36027</v>
      </c>
      <c r="P120" s="154">
        <v>45488</v>
      </c>
      <c r="Q120" s="2"/>
      <c r="R120" s="83">
        <f t="shared" si="7"/>
        <v>36027</v>
      </c>
      <c r="S120" s="2"/>
      <c r="T120" s="2"/>
      <c r="U120" s="2"/>
      <c r="V120" s="2"/>
      <c r="W120" s="2"/>
    </row>
    <row r="121" spans="1:23" ht="15">
      <c r="A121" s="118">
        <v>4178</v>
      </c>
      <c r="B121" s="83" t="s">
        <v>8263</v>
      </c>
      <c r="C121" s="2" t="s">
        <v>145</v>
      </c>
      <c r="D121" s="118">
        <v>22170</v>
      </c>
      <c r="E121" s="83" t="s">
        <v>146</v>
      </c>
      <c r="F121" s="150">
        <v>44389</v>
      </c>
      <c r="G121" s="149">
        <f>VLOOKUP(A121,'Membership Details'!C:J,8,FALSE)</f>
        <v>38429</v>
      </c>
      <c r="H121" s="149" t="b">
        <f t="shared" si="4"/>
        <v>1</v>
      </c>
      <c r="I121" s="118">
        <v>120000</v>
      </c>
      <c r="J121" s="83" t="s">
        <v>147</v>
      </c>
      <c r="K121" s="83">
        <v>1095</v>
      </c>
      <c r="L121" s="155">
        <v>36</v>
      </c>
      <c r="M121" s="184">
        <v>0.08</v>
      </c>
      <c r="N121" s="83">
        <f t="shared" si="5"/>
        <v>96</v>
      </c>
      <c r="O121" s="83">
        <f t="shared" si="6"/>
        <v>120096</v>
      </c>
      <c r="P121" s="154">
        <v>45485</v>
      </c>
      <c r="Q121" s="2"/>
      <c r="R121" s="83">
        <f t="shared" si="7"/>
        <v>120096</v>
      </c>
      <c r="S121" s="2"/>
      <c r="T121" s="2"/>
      <c r="U121" s="2"/>
      <c r="V121" s="2"/>
      <c r="W121" s="2"/>
    </row>
    <row r="122" spans="1:23" ht="15">
      <c r="A122" s="118">
        <v>647</v>
      </c>
      <c r="B122" s="83" t="s">
        <v>8263</v>
      </c>
      <c r="C122" s="2" t="s">
        <v>145</v>
      </c>
      <c r="D122" s="118">
        <v>22482</v>
      </c>
      <c r="E122" s="83" t="s">
        <v>146</v>
      </c>
      <c r="F122" s="150">
        <v>45174</v>
      </c>
      <c r="G122" s="149">
        <f>VLOOKUP(A122,'Membership Details'!C:J,8,FALSE)</f>
        <v>36982</v>
      </c>
      <c r="H122" s="149" t="b">
        <f t="shared" si="4"/>
        <v>1</v>
      </c>
      <c r="I122" s="118">
        <v>127721</v>
      </c>
      <c r="J122" s="83" t="s">
        <v>147</v>
      </c>
      <c r="K122" s="83">
        <v>365</v>
      </c>
      <c r="L122" s="155">
        <v>12</v>
      </c>
      <c r="M122" s="146">
        <v>7.4999999999999997E-2</v>
      </c>
      <c r="N122" s="83">
        <f t="shared" si="5"/>
        <v>95.790750000000003</v>
      </c>
      <c r="O122" s="83">
        <f t="shared" si="6"/>
        <v>127816.79075</v>
      </c>
      <c r="P122" s="154">
        <v>45174</v>
      </c>
      <c r="Q122" s="2"/>
      <c r="R122" s="83">
        <f t="shared" si="7"/>
        <v>127816.79075</v>
      </c>
      <c r="S122" s="2"/>
      <c r="T122" s="2"/>
      <c r="U122" s="2"/>
      <c r="V122" s="2"/>
      <c r="W122" s="2"/>
    </row>
    <row r="123" spans="1:23" ht="15">
      <c r="A123" s="118">
        <v>4037</v>
      </c>
      <c r="B123" s="83" t="s">
        <v>8263</v>
      </c>
      <c r="C123" s="2" t="s">
        <v>145</v>
      </c>
      <c r="D123" s="118">
        <v>22542</v>
      </c>
      <c r="E123" s="83" t="s">
        <v>146</v>
      </c>
      <c r="F123" s="150">
        <v>45187</v>
      </c>
      <c r="G123" s="149">
        <f>VLOOKUP(A123,'Membership Details'!C:J,8,FALSE)</f>
        <v>45113</v>
      </c>
      <c r="H123" s="149" t="b">
        <f t="shared" si="4"/>
        <v>1</v>
      </c>
      <c r="I123" s="118">
        <v>68758</v>
      </c>
      <c r="J123" s="83" t="s">
        <v>147</v>
      </c>
      <c r="K123" s="83">
        <v>365</v>
      </c>
      <c r="L123" s="155">
        <v>12</v>
      </c>
      <c r="M123" s="146">
        <v>7.4999999999999997E-2</v>
      </c>
      <c r="N123" s="83">
        <f t="shared" si="5"/>
        <v>51.5685</v>
      </c>
      <c r="O123" s="83">
        <f t="shared" si="6"/>
        <v>68809.568499999994</v>
      </c>
      <c r="P123" s="154">
        <v>45553</v>
      </c>
      <c r="Q123" s="2"/>
      <c r="R123" s="83">
        <f t="shared" si="7"/>
        <v>68809.568499999994</v>
      </c>
      <c r="S123" s="2"/>
      <c r="T123" s="2"/>
      <c r="U123" s="2"/>
      <c r="V123" s="2"/>
      <c r="W123" s="2"/>
    </row>
    <row r="124" spans="1:23" ht="15">
      <c r="A124" s="118">
        <v>2366</v>
      </c>
      <c r="B124" s="83" t="s">
        <v>8263</v>
      </c>
      <c r="C124" s="2" t="s">
        <v>145</v>
      </c>
      <c r="D124" s="118">
        <v>22647</v>
      </c>
      <c r="E124" s="83" t="s">
        <v>146</v>
      </c>
      <c r="F124" s="150">
        <v>45186</v>
      </c>
      <c r="G124" s="149">
        <f>VLOOKUP(A124,'Membership Details'!C:J,8,FALSE)</f>
        <v>39707</v>
      </c>
      <c r="H124" s="149" t="b">
        <f t="shared" si="4"/>
        <v>1</v>
      </c>
      <c r="I124" s="118">
        <v>409983</v>
      </c>
      <c r="J124" s="83" t="s">
        <v>147</v>
      </c>
      <c r="K124" s="83">
        <v>365</v>
      </c>
      <c r="L124" s="155">
        <v>12</v>
      </c>
      <c r="M124" s="146">
        <v>7.4999999999999997E-2</v>
      </c>
      <c r="N124" s="83">
        <f t="shared" si="5"/>
        <v>307.48725000000002</v>
      </c>
      <c r="O124" s="83">
        <f t="shared" si="6"/>
        <v>410290.48725000001</v>
      </c>
      <c r="P124" s="154">
        <v>45552</v>
      </c>
      <c r="Q124" s="2"/>
      <c r="R124" s="83">
        <f t="shared" si="7"/>
        <v>410290.48725000001</v>
      </c>
      <c r="S124" s="2"/>
      <c r="T124" s="2"/>
      <c r="U124" s="2"/>
      <c r="V124" s="2"/>
      <c r="W124" s="2"/>
    </row>
    <row r="125" spans="1:23" ht="15">
      <c r="A125" s="118">
        <v>2366</v>
      </c>
      <c r="B125" s="83" t="s">
        <v>8263</v>
      </c>
      <c r="C125" s="2" t="s">
        <v>145</v>
      </c>
      <c r="D125" s="118">
        <v>22648</v>
      </c>
      <c r="E125" s="83" t="s">
        <v>146</v>
      </c>
      <c r="F125" s="150">
        <v>45223</v>
      </c>
      <c r="G125" s="149">
        <f>VLOOKUP(A125,'Membership Details'!C:J,8,FALSE)</f>
        <v>39707</v>
      </c>
      <c r="H125" s="149" t="b">
        <f t="shared" si="4"/>
        <v>1</v>
      </c>
      <c r="I125" s="118">
        <v>273323</v>
      </c>
      <c r="J125" s="83" t="s">
        <v>147</v>
      </c>
      <c r="K125" s="83">
        <v>365</v>
      </c>
      <c r="L125" s="155">
        <v>12</v>
      </c>
      <c r="M125" s="146">
        <v>7.4999999999999997E-2</v>
      </c>
      <c r="N125" s="83">
        <f t="shared" si="5"/>
        <v>204.99225000000001</v>
      </c>
      <c r="O125" s="83">
        <f t="shared" si="6"/>
        <v>273527.99225000001</v>
      </c>
      <c r="P125" s="154">
        <v>45589</v>
      </c>
      <c r="Q125" s="2"/>
      <c r="R125" s="83">
        <f t="shared" si="7"/>
        <v>273527.99225000001</v>
      </c>
      <c r="S125" s="2"/>
      <c r="T125" s="2"/>
      <c r="U125" s="2"/>
      <c r="V125" s="2"/>
      <c r="W125" s="2"/>
    </row>
    <row r="126" spans="1:23" ht="15">
      <c r="A126" s="118">
        <v>2366</v>
      </c>
      <c r="B126" s="83" t="s">
        <v>8263</v>
      </c>
      <c r="C126" s="2" t="s">
        <v>145</v>
      </c>
      <c r="D126" s="118">
        <v>22649</v>
      </c>
      <c r="E126" s="83" t="s">
        <v>146</v>
      </c>
      <c r="F126" s="150">
        <v>45292</v>
      </c>
      <c r="G126" s="149">
        <f>VLOOKUP(A126,'Membership Details'!C:J,8,FALSE)</f>
        <v>39707</v>
      </c>
      <c r="H126" s="149" t="b">
        <f t="shared" si="4"/>
        <v>1</v>
      </c>
      <c r="I126" s="118">
        <v>176849</v>
      </c>
      <c r="J126" s="83" t="s">
        <v>147</v>
      </c>
      <c r="K126" s="83">
        <v>365</v>
      </c>
      <c r="L126" s="155">
        <v>12</v>
      </c>
      <c r="M126" s="146">
        <v>7.4999999999999997E-2</v>
      </c>
      <c r="N126" s="83">
        <f t="shared" si="5"/>
        <v>132.63675000000001</v>
      </c>
      <c r="O126" s="83">
        <f t="shared" si="6"/>
        <v>176981.63675000001</v>
      </c>
      <c r="P126" s="154">
        <v>45658</v>
      </c>
      <c r="Q126" s="2"/>
      <c r="R126" s="83">
        <f t="shared" si="7"/>
        <v>176981.63675000001</v>
      </c>
      <c r="S126" s="2"/>
      <c r="T126" s="2"/>
      <c r="U126" s="2"/>
      <c r="V126" s="2"/>
      <c r="W126" s="2"/>
    </row>
    <row r="127" spans="1:23" ht="15">
      <c r="A127" s="118">
        <v>2366</v>
      </c>
      <c r="B127" s="83" t="s">
        <v>8263</v>
      </c>
      <c r="C127" s="2" t="s">
        <v>145</v>
      </c>
      <c r="D127" s="118">
        <v>22650</v>
      </c>
      <c r="E127" s="83" t="s">
        <v>146</v>
      </c>
      <c r="F127" s="150">
        <v>45302</v>
      </c>
      <c r="G127" s="149">
        <f>VLOOKUP(A127,'Membership Details'!C:J,8,FALSE)</f>
        <v>39707</v>
      </c>
      <c r="H127" s="149" t="b">
        <f t="shared" si="4"/>
        <v>1</v>
      </c>
      <c r="I127" s="118">
        <v>115560</v>
      </c>
      <c r="J127" s="83" t="s">
        <v>147</v>
      </c>
      <c r="K127" s="83">
        <v>365</v>
      </c>
      <c r="L127" s="155">
        <v>12</v>
      </c>
      <c r="M127" s="146">
        <v>7.4999999999999997E-2</v>
      </c>
      <c r="N127" s="83">
        <f t="shared" si="5"/>
        <v>86.67</v>
      </c>
      <c r="O127" s="83">
        <f t="shared" si="6"/>
        <v>115646.67</v>
      </c>
      <c r="P127" s="154">
        <v>45668</v>
      </c>
      <c r="Q127" s="2"/>
      <c r="R127" s="83">
        <f t="shared" si="7"/>
        <v>115646.67</v>
      </c>
      <c r="S127" s="2"/>
      <c r="T127" s="2"/>
      <c r="U127" s="2"/>
      <c r="V127" s="2"/>
      <c r="W127" s="2"/>
    </row>
    <row r="128" spans="1:23" ht="15">
      <c r="A128" s="118">
        <v>2366</v>
      </c>
      <c r="B128" s="83" t="s">
        <v>8263</v>
      </c>
      <c r="C128" s="2" t="s">
        <v>145</v>
      </c>
      <c r="D128" s="118">
        <v>22651</v>
      </c>
      <c r="E128" s="83" t="s">
        <v>146</v>
      </c>
      <c r="F128" s="150">
        <v>45302</v>
      </c>
      <c r="G128" s="149">
        <f>VLOOKUP(A128,'Membership Details'!C:J,8,FALSE)</f>
        <v>39707</v>
      </c>
      <c r="H128" s="149" t="b">
        <f t="shared" si="4"/>
        <v>1</v>
      </c>
      <c r="I128" s="118">
        <v>115560</v>
      </c>
      <c r="J128" s="83" t="s">
        <v>147</v>
      </c>
      <c r="K128" s="83">
        <v>365</v>
      </c>
      <c r="L128" s="155">
        <v>12</v>
      </c>
      <c r="M128" s="146">
        <v>7.4999999999999997E-2</v>
      </c>
      <c r="N128" s="83">
        <f t="shared" si="5"/>
        <v>86.67</v>
      </c>
      <c r="O128" s="83">
        <f t="shared" si="6"/>
        <v>115646.67</v>
      </c>
      <c r="P128" s="154">
        <v>45668</v>
      </c>
      <c r="Q128" s="2"/>
      <c r="R128" s="83">
        <f t="shared" si="7"/>
        <v>115646.67</v>
      </c>
      <c r="S128" s="2"/>
      <c r="T128" s="2"/>
      <c r="U128" s="2"/>
      <c r="V128" s="2"/>
      <c r="W128" s="2"/>
    </row>
    <row r="129" spans="1:23" ht="15">
      <c r="A129" s="118">
        <v>4209</v>
      </c>
      <c r="B129" s="83" t="s">
        <v>8263</v>
      </c>
      <c r="C129" s="2" t="s">
        <v>145</v>
      </c>
      <c r="D129" s="118">
        <v>22803</v>
      </c>
      <c r="E129" s="83" t="s">
        <v>146</v>
      </c>
      <c r="F129" s="150">
        <v>44618</v>
      </c>
      <c r="G129" s="149">
        <f>VLOOKUP(A129,'Membership Details'!C:J,8,FALSE)</f>
        <v>34922</v>
      </c>
      <c r="H129" s="149" t="b">
        <f t="shared" si="4"/>
        <v>1</v>
      </c>
      <c r="I129" s="118">
        <v>108000</v>
      </c>
      <c r="J129" s="83" t="s">
        <v>147</v>
      </c>
      <c r="K129" s="83">
        <v>730</v>
      </c>
      <c r="L129" s="155">
        <v>24</v>
      </c>
      <c r="M129" s="184">
        <v>0.08</v>
      </c>
      <c r="N129" s="83">
        <f t="shared" si="5"/>
        <v>86.4</v>
      </c>
      <c r="O129" s="83">
        <f t="shared" si="6"/>
        <v>108086.39999999999</v>
      </c>
      <c r="P129" s="154">
        <v>45348</v>
      </c>
      <c r="Q129" s="2"/>
      <c r="R129" s="83">
        <f t="shared" si="7"/>
        <v>108086.39999999999</v>
      </c>
      <c r="S129" s="2"/>
      <c r="T129" s="2"/>
      <c r="U129" s="2"/>
      <c r="V129" s="2"/>
      <c r="W129" s="2"/>
    </row>
    <row r="130" spans="1:23" ht="15">
      <c r="A130" s="118">
        <v>4209</v>
      </c>
      <c r="B130" s="83" t="s">
        <v>8263</v>
      </c>
      <c r="C130" s="2" t="s">
        <v>145</v>
      </c>
      <c r="D130" s="118">
        <v>22804</v>
      </c>
      <c r="E130" s="83" t="s">
        <v>146</v>
      </c>
      <c r="F130" s="150">
        <v>44618</v>
      </c>
      <c r="G130" s="149">
        <f>VLOOKUP(A130,'Membership Details'!C:J,8,FALSE)</f>
        <v>34922</v>
      </c>
      <c r="H130" s="149" t="b">
        <f t="shared" si="4"/>
        <v>1</v>
      </c>
      <c r="I130" s="118">
        <v>108000</v>
      </c>
      <c r="J130" s="83" t="s">
        <v>147</v>
      </c>
      <c r="K130" s="83">
        <v>730</v>
      </c>
      <c r="L130" s="155">
        <v>24</v>
      </c>
      <c r="M130" s="184">
        <v>0.08</v>
      </c>
      <c r="N130" s="83">
        <f t="shared" si="5"/>
        <v>86.4</v>
      </c>
      <c r="O130" s="83">
        <f t="shared" si="6"/>
        <v>108086.39999999999</v>
      </c>
      <c r="P130" s="154">
        <v>45348</v>
      </c>
      <c r="Q130" s="2"/>
      <c r="R130" s="83">
        <f t="shared" si="7"/>
        <v>108086.39999999999</v>
      </c>
      <c r="S130" s="2"/>
      <c r="T130" s="2"/>
      <c r="U130" s="2"/>
      <c r="V130" s="2"/>
      <c r="W130" s="2"/>
    </row>
    <row r="131" spans="1:23" ht="15">
      <c r="A131" s="118">
        <v>4210</v>
      </c>
      <c r="B131" s="83" t="s">
        <v>8263</v>
      </c>
      <c r="C131" s="2" t="s">
        <v>145</v>
      </c>
      <c r="D131" s="118">
        <v>22815</v>
      </c>
      <c r="E131" s="83" t="s">
        <v>146</v>
      </c>
      <c r="F131" s="150">
        <v>44618</v>
      </c>
      <c r="G131" s="149">
        <f>VLOOKUP(A131,'Membership Details'!C:J,8,FALSE)</f>
        <v>34923</v>
      </c>
      <c r="H131" s="149" t="b">
        <f t="shared" ref="H131:H194" si="8">F131&gt;=G131</f>
        <v>1</v>
      </c>
      <c r="I131" s="118">
        <v>108000</v>
      </c>
      <c r="J131" s="83" t="s">
        <v>147</v>
      </c>
      <c r="K131" s="83">
        <v>730</v>
      </c>
      <c r="L131" s="155">
        <v>24</v>
      </c>
      <c r="M131" s="184">
        <v>0.08</v>
      </c>
      <c r="N131" s="83">
        <f t="shared" ref="N131:N194" si="9">(I131*M131%)</f>
        <v>86.4</v>
      </c>
      <c r="O131" s="83">
        <f t="shared" ref="O131:O194" si="10">(I131+N131)</f>
        <v>108086.39999999999</v>
      </c>
      <c r="P131" s="154">
        <v>45348</v>
      </c>
      <c r="Q131" s="2"/>
      <c r="R131" s="83">
        <f t="shared" ref="R131:R194" si="11">(O131)</f>
        <v>108086.39999999999</v>
      </c>
      <c r="S131" s="2"/>
      <c r="T131" s="2"/>
      <c r="U131" s="2"/>
      <c r="V131" s="2"/>
      <c r="W131" s="2"/>
    </row>
    <row r="132" spans="1:23" ht="17.25" customHeight="1">
      <c r="A132" s="118">
        <v>4210</v>
      </c>
      <c r="B132" s="83" t="s">
        <v>8263</v>
      </c>
      <c r="C132" s="2" t="s">
        <v>145</v>
      </c>
      <c r="D132" s="118">
        <v>22816</v>
      </c>
      <c r="E132" s="83" t="s">
        <v>146</v>
      </c>
      <c r="F132" s="150">
        <v>44618</v>
      </c>
      <c r="G132" s="149">
        <f>VLOOKUP(A132,'Membership Details'!C:J,8,FALSE)</f>
        <v>34923</v>
      </c>
      <c r="H132" s="149" t="b">
        <f t="shared" si="8"/>
        <v>1</v>
      </c>
      <c r="I132" s="118">
        <v>108000</v>
      </c>
      <c r="J132" s="83" t="s">
        <v>147</v>
      </c>
      <c r="K132" s="83">
        <v>730</v>
      </c>
      <c r="L132" s="155">
        <v>24</v>
      </c>
      <c r="M132" s="184">
        <v>0.08</v>
      </c>
      <c r="N132" s="83">
        <f t="shared" si="9"/>
        <v>86.4</v>
      </c>
      <c r="O132" s="83">
        <f t="shared" si="10"/>
        <v>108086.39999999999</v>
      </c>
      <c r="P132" s="154">
        <v>45348</v>
      </c>
      <c r="Q132" s="2"/>
      <c r="R132" s="83">
        <f t="shared" si="11"/>
        <v>108086.39999999999</v>
      </c>
      <c r="S132" s="2"/>
      <c r="T132" s="2"/>
      <c r="U132" s="2"/>
      <c r="V132" s="2"/>
      <c r="W132" s="2"/>
    </row>
    <row r="133" spans="1:23" ht="15">
      <c r="A133" s="118">
        <v>4210</v>
      </c>
      <c r="B133" s="83" t="s">
        <v>8263</v>
      </c>
      <c r="C133" s="2" t="s">
        <v>145</v>
      </c>
      <c r="D133" s="118">
        <v>22817</v>
      </c>
      <c r="E133" s="83" t="s">
        <v>146</v>
      </c>
      <c r="F133" s="150">
        <v>44618</v>
      </c>
      <c r="G133" s="149">
        <f>VLOOKUP(A133,'Membership Details'!C:J,8,FALSE)</f>
        <v>34923</v>
      </c>
      <c r="H133" s="149" t="b">
        <f t="shared" si="8"/>
        <v>1</v>
      </c>
      <c r="I133" s="118">
        <v>108000</v>
      </c>
      <c r="J133" s="83" t="s">
        <v>147</v>
      </c>
      <c r="K133" s="83">
        <v>730</v>
      </c>
      <c r="L133" s="155">
        <v>24</v>
      </c>
      <c r="M133" s="184">
        <v>0.08</v>
      </c>
      <c r="N133" s="83">
        <f t="shared" si="9"/>
        <v>86.4</v>
      </c>
      <c r="O133" s="83">
        <f t="shared" si="10"/>
        <v>108086.39999999999</v>
      </c>
      <c r="P133" s="154">
        <v>45348</v>
      </c>
      <c r="Q133" s="2"/>
      <c r="R133" s="83">
        <f t="shared" si="11"/>
        <v>108086.39999999999</v>
      </c>
      <c r="S133" s="2"/>
      <c r="T133" s="2"/>
      <c r="U133" s="2"/>
      <c r="V133" s="2"/>
      <c r="W133" s="2"/>
    </row>
    <row r="134" spans="1:23" ht="15">
      <c r="A134" s="118">
        <v>4213</v>
      </c>
      <c r="B134" s="83" t="s">
        <v>8263</v>
      </c>
      <c r="C134" s="2" t="s">
        <v>145</v>
      </c>
      <c r="D134" s="118">
        <v>22841</v>
      </c>
      <c r="E134" s="83" t="s">
        <v>146</v>
      </c>
      <c r="F134" s="150">
        <v>44851</v>
      </c>
      <c r="G134" s="149">
        <f>VLOOKUP(A134,'Membership Details'!C:J,8,FALSE)</f>
        <v>44736</v>
      </c>
      <c r="H134" s="149" t="b">
        <f t="shared" si="8"/>
        <v>1</v>
      </c>
      <c r="I134" s="118">
        <v>250000</v>
      </c>
      <c r="J134" s="83" t="s">
        <v>147</v>
      </c>
      <c r="K134" s="83">
        <v>365</v>
      </c>
      <c r="L134" s="155">
        <v>12</v>
      </c>
      <c r="M134" s="184">
        <v>7.0000000000000007E-2</v>
      </c>
      <c r="N134" s="83">
        <f t="shared" si="9"/>
        <v>175.00000000000003</v>
      </c>
      <c r="O134" s="83">
        <f t="shared" si="10"/>
        <v>250175</v>
      </c>
      <c r="P134" s="154">
        <v>45216</v>
      </c>
      <c r="Q134" s="2"/>
      <c r="R134" s="83">
        <f t="shared" si="11"/>
        <v>250175</v>
      </c>
      <c r="S134" s="2"/>
      <c r="T134" s="2"/>
      <c r="U134" s="2"/>
      <c r="V134" s="2"/>
      <c r="W134" s="2"/>
    </row>
    <row r="135" spans="1:23" ht="15">
      <c r="A135" s="118">
        <v>4213</v>
      </c>
      <c r="B135" s="83" t="s">
        <v>8263</v>
      </c>
      <c r="C135" s="2" t="s">
        <v>145</v>
      </c>
      <c r="D135" s="118">
        <v>22842</v>
      </c>
      <c r="E135" s="83" t="s">
        <v>146</v>
      </c>
      <c r="F135" s="150">
        <v>44851</v>
      </c>
      <c r="G135" s="149">
        <f>VLOOKUP(A135,'Membership Details'!C:J,8,FALSE)</f>
        <v>44736</v>
      </c>
      <c r="H135" s="149" t="b">
        <f t="shared" si="8"/>
        <v>1</v>
      </c>
      <c r="I135" s="118">
        <v>250000</v>
      </c>
      <c r="J135" s="83" t="s">
        <v>147</v>
      </c>
      <c r="K135" s="83">
        <v>365</v>
      </c>
      <c r="L135" s="155">
        <v>12</v>
      </c>
      <c r="M135" s="184">
        <v>7.0000000000000007E-2</v>
      </c>
      <c r="N135" s="83">
        <f t="shared" si="9"/>
        <v>175.00000000000003</v>
      </c>
      <c r="O135" s="83">
        <f t="shared" si="10"/>
        <v>250175</v>
      </c>
      <c r="P135" s="154">
        <v>45216</v>
      </c>
      <c r="Q135" s="2"/>
      <c r="R135" s="83">
        <f t="shared" si="11"/>
        <v>250175</v>
      </c>
      <c r="S135" s="2"/>
      <c r="T135" s="2"/>
      <c r="U135" s="2"/>
      <c r="V135" s="2"/>
      <c r="W135" s="2"/>
    </row>
    <row r="136" spans="1:23" ht="15">
      <c r="A136" s="118">
        <v>4214</v>
      </c>
      <c r="B136" s="83" t="s">
        <v>8263</v>
      </c>
      <c r="C136" s="2" t="s">
        <v>145</v>
      </c>
      <c r="D136" s="118">
        <v>22851</v>
      </c>
      <c r="E136" s="83" t="s">
        <v>146</v>
      </c>
      <c r="F136" s="150">
        <v>44851</v>
      </c>
      <c r="G136" s="149">
        <f>VLOOKUP(A136,'Membership Details'!C:J,8,FALSE)</f>
        <v>34924</v>
      </c>
      <c r="H136" s="149" t="b">
        <f t="shared" si="8"/>
        <v>1</v>
      </c>
      <c r="I136" s="118">
        <v>200000</v>
      </c>
      <c r="J136" s="83" t="s">
        <v>147</v>
      </c>
      <c r="K136" s="83">
        <v>365</v>
      </c>
      <c r="L136" s="155">
        <v>12</v>
      </c>
      <c r="M136" s="184">
        <v>7.0000000000000007E-2</v>
      </c>
      <c r="N136" s="83">
        <f t="shared" si="9"/>
        <v>140.00000000000003</v>
      </c>
      <c r="O136" s="83">
        <f t="shared" si="10"/>
        <v>200140</v>
      </c>
      <c r="P136" s="154">
        <v>45216</v>
      </c>
      <c r="Q136" s="2"/>
      <c r="R136" s="83">
        <f t="shared" si="11"/>
        <v>200140</v>
      </c>
      <c r="S136" s="2"/>
      <c r="T136" s="2"/>
      <c r="U136" s="2"/>
      <c r="V136" s="2"/>
      <c r="W136" s="2"/>
    </row>
    <row r="137" spans="1:23" ht="15">
      <c r="A137" s="118">
        <v>4214</v>
      </c>
      <c r="B137" s="83" t="s">
        <v>8263</v>
      </c>
      <c r="C137" s="2" t="s">
        <v>145</v>
      </c>
      <c r="D137" s="118">
        <v>22852</v>
      </c>
      <c r="E137" s="83" t="s">
        <v>146</v>
      </c>
      <c r="F137" s="150">
        <v>44851</v>
      </c>
      <c r="G137" s="149">
        <f>VLOOKUP(A137,'Membership Details'!C:J,8,FALSE)</f>
        <v>34924</v>
      </c>
      <c r="H137" s="149" t="b">
        <f t="shared" si="8"/>
        <v>1</v>
      </c>
      <c r="I137" s="118">
        <v>100000</v>
      </c>
      <c r="J137" s="83" t="s">
        <v>147</v>
      </c>
      <c r="K137" s="83">
        <v>365</v>
      </c>
      <c r="L137" s="155">
        <v>12</v>
      </c>
      <c r="M137" s="184">
        <v>7.0000000000000007E-2</v>
      </c>
      <c r="N137" s="83">
        <f t="shared" si="9"/>
        <v>70.000000000000014</v>
      </c>
      <c r="O137" s="83">
        <f t="shared" si="10"/>
        <v>100070</v>
      </c>
      <c r="P137" s="154">
        <v>45216</v>
      </c>
      <c r="Q137" s="2"/>
      <c r="R137" s="83">
        <f t="shared" si="11"/>
        <v>100070</v>
      </c>
      <c r="S137" s="2"/>
      <c r="T137" s="2"/>
      <c r="U137" s="2"/>
      <c r="V137" s="2"/>
      <c r="W137" s="2"/>
    </row>
    <row r="138" spans="1:23" ht="15">
      <c r="A138" s="118">
        <v>2415</v>
      </c>
      <c r="B138" s="83" t="s">
        <v>8263</v>
      </c>
      <c r="C138" s="2" t="s">
        <v>145</v>
      </c>
      <c r="D138" s="118">
        <v>22861</v>
      </c>
      <c r="E138" s="83" t="s">
        <v>146</v>
      </c>
      <c r="F138" s="150">
        <v>44851</v>
      </c>
      <c r="G138" s="149">
        <f>VLOOKUP(A138,'Membership Details'!C:J,8,FALSE)</f>
        <v>43585</v>
      </c>
      <c r="H138" s="149" t="b">
        <f t="shared" si="8"/>
        <v>1</v>
      </c>
      <c r="I138" s="118">
        <v>200000</v>
      </c>
      <c r="J138" s="83" t="s">
        <v>147</v>
      </c>
      <c r="K138" s="83">
        <v>365</v>
      </c>
      <c r="L138" s="155">
        <v>12</v>
      </c>
      <c r="M138" s="184">
        <v>7.0000000000000007E-2</v>
      </c>
      <c r="N138" s="83">
        <f t="shared" si="9"/>
        <v>140.00000000000003</v>
      </c>
      <c r="O138" s="83">
        <f t="shared" si="10"/>
        <v>200140</v>
      </c>
      <c r="P138" s="154">
        <v>45216</v>
      </c>
      <c r="Q138" s="2"/>
      <c r="R138" s="83">
        <f t="shared" si="11"/>
        <v>200140</v>
      </c>
      <c r="S138" s="2"/>
      <c r="T138" s="2"/>
      <c r="U138" s="2"/>
      <c r="V138" s="2"/>
      <c r="W138" s="2"/>
    </row>
    <row r="139" spans="1:23" ht="15">
      <c r="A139" s="118">
        <v>2415</v>
      </c>
      <c r="B139" s="83" t="s">
        <v>8263</v>
      </c>
      <c r="C139" s="2" t="s">
        <v>145</v>
      </c>
      <c r="D139" s="118">
        <v>22862</v>
      </c>
      <c r="E139" s="83" t="s">
        <v>146</v>
      </c>
      <c r="F139" s="150">
        <v>44851</v>
      </c>
      <c r="G139" s="149">
        <f>VLOOKUP(A139,'Membership Details'!C:J,8,FALSE)</f>
        <v>43585</v>
      </c>
      <c r="H139" s="149" t="b">
        <f t="shared" si="8"/>
        <v>1</v>
      </c>
      <c r="I139" s="118">
        <v>100000</v>
      </c>
      <c r="J139" s="83" t="s">
        <v>147</v>
      </c>
      <c r="K139" s="83">
        <v>365</v>
      </c>
      <c r="L139" s="155">
        <v>12</v>
      </c>
      <c r="M139" s="184">
        <v>7.0000000000000007E-2</v>
      </c>
      <c r="N139" s="83">
        <f t="shared" si="9"/>
        <v>70.000000000000014</v>
      </c>
      <c r="O139" s="83">
        <f t="shared" si="10"/>
        <v>100070</v>
      </c>
      <c r="P139" s="154">
        <v>45216</v>
      </c>
      <c r="Q139" s="2"/>
      <c r="R139" s="83">
        <f t="shared" si="11"/>
        <v>100070</v>
      </c>
      <c r="S139" s="2"/>
      <c r="T139" s="2"/>
      <c r="U139" s="2"/>
      <c r="V139" s="2"/>
      <c r="W139" s="2"/>
    </row>
    <row r="140" spans="1:23" ht="15">
      <c r="A140" s="118">
        <v>1080</v>
      </c>
      <c r="B140" s="83" t="s">
        <v>8263</v>
      </c>
      <c r="C140" s="2" t="s">
        <v>145</v>
      </c>
      <c r="D140" s="118">
        <v>22998</v>
      </c>
      <c r="E140" s="83" t="s">
        <v>146</v>
      </c>
      <c r="F140" s="150">
        <v>44950</v>
      </c>
      <c r="G140" s="149">
        <f>VLOOKUP(A140,'Membership Details'!C:J,8,FALSE)</f>
        <v>39707</v>
      </c>
      <c r="H140" s="149" t="b">
        <f t="shared" si="8"/>
        <v>1</v>
      </c>
      <c r="I140" s="118">
        <v>32000</v>
      </c>
      <c r="J140" s="83" t="s">
        <v>147</v>
      </c>
      <c r="K140" s="83">
        <v>365</v>
      </c>
      <c r="L140" s="155">
        <v>12</v>
      </c>
      <c r="M140" s="146">
        <v>7.4999999999999997E-2</v>
      </c>
      <c r="N140" s="83">
        <f t="shared" si="9"/>
        <v>24</v>
      </c>
      <c r="O140" s="83">
        <f t="shared" si="10"/>
        <v>32024</v>
      </c>
      <c r="P140" s="154">
        <v>45315</v>
      </c>
      <c r="Q140" s="2"/>
      <c r="R140" s="83">
        <f t="shared" si="11"/>
        <v>32024</v>
      </c>
      <c r="S140" s="2"/>
      <c r="T140" s="2"/>
      <c r="U140" s="2"/>
      <c r="V140" s="2"/>
      <c r="W140" s="2"/>
    </row>
    <row r="141" spans="1:23" ht="15">
      <c r="A141" s="118">
        <v>1080</v>
      </c>
      <c r="B141" s="83" t="s">
        <v>8263</v>
      </c>
      <c r="C141" s="2" t="s">
        <v>145</v>
      </c>
      <c r="D141" s="118">
        <v>22999</v>
      </c>
      <c r="E141" s="83" t="s">
        <v>146</v>
      </c>
      <c r="F141" s="150">
        <v>44950</v>
      </c>
      <c r="G141" s="149">
        <f>VLOOKUP(A141,'Membership Details'!C:J,8,FALSE)</f>
        <v>39707</v>
      </c>
      <c r="H141" s="149" t="b">
        <f t="shared" si="8"/>
        <v>1</v>
      </c>
      <c r="I141" s="118">
        <v>10000</v>
      </c>
      <c r="J141" s="83" t="s">
        <v>147</v>
      </c>
      <c r="K141" s="83">
        <v>365</v>
      </c>
      <c r="L141" s="155">
        <v>12</v>
      </c>
      <c r="M141" s="146">
        <v>7.4999999999999997E-2</v>
      </c>
      <c r="N141" s="83">
        <f t="shared" si="9"/>
        <v>7.5</v>
      </c>
      <c r="O141" s="83">
        <f t="shared" si="10"/>
        <v>10007.5</v>
      </c>
      <c r="P141" s="154">
        <v>45315</v>
      </c>
      <c r="Q141" s="2"/>
      <c r="R141" s="83">
        <f t="shared" si="11"/>
        <v>10007.5</v>
      </c>
      <c r="S141" s="2"/>
      <c r="T141" s="2"/>
      <c r="U141" s="2"/>
      <c r="V141" s="2"/>
      <c r="W141" s="2"/>
    </row>
    <row r="142" spans="1:23" ht="15">
      <c r="A142" s="118">
        <v>2630</v>
      </c>
      <c r="B142" s="83" t="s">
        <v>8263</v>
      </c>
      <c r="C142" s="2" t="s">
        <v>145</v>
      </c>
      <c r="D142" s="118">
        <v>23003</v>
      </c>
      <c r="E142" s="83" t="s">
        <v>146</v>
      </c>
      <c r="F142" s="150">
        <v>45091</v>
      </c>
      <c r="G142" s="149">
        <f>VLOOKUP(A142,'Membership Details'!C:J,8,FALSE)</f>
        <v>36982</v>
      </c>
      <c r="H142" s="149" t="b">
        <f t="shared" si="8"/>
        <v>1</v>
      </c>
      <c r="I142" s="118">
        <v>74883</v>
      </c>
      <c r="J142" s="83" t="s">
        <v>147</v>
      </c>
      <c r="K142" s="83">
        <v>365</v>
      </c>
      <c r="L142" s="155">
        <v>12</v>
      </c>
      <c r="M142" s="146">
        <v>7.4999999999999997E-2</v>
      </c>
      <c r="N142" s="83">
        <f t="shared" si="9"/>
        <v>56.16225</v>
      </c>
      <c r="O142" s="83">
        <f t="shared" si="10"/>
        <v>74939.162249999994</v>
      </c>
      <c r="P142" s="154">
        <v>45447</v>
      </c>
      <c r="Q142" s="2"/>
      <c r="R142" s="83">
        <f t="shared" si="11"/>
        <v>74939.162249999994</v>
      </c>
      <c r="S142" s="2"/>
      <c r="T142" s="2"/>
      <c r="U142" s="2"/>
      <c r="V142" s="2"/>
      <c r="W142" s="2"/>
    </row>
    <row r="143" spans="1:23" ht="15">
      <c r="A143" s="118">
        <v>4228</v>
      </c>
      <c r="B143" s="83" t="s">
        <v>8263</v>
      </c>
      <c r="C143" s="2" t="s">
        <v>145</v>
      </c>
      <c r="D143" s="118">
        <v>23032</v>
      </c>
      <c r="E143" s="83" t="s">
        <v>146</v>
      </c>
      <c r="F143" s="150">
        <v>45088</v>
      </c>
      <c r="G143" s="149">
        <f>VLOOKUP(A143,'Membership Details'!C:J,8,FALSE)</f>
        <v>38429</v>
      </c>
      <c r="H143" s="149" t="b">
        <f t="shared" si="8"/>
        <v>1</v>
      </c>
      <c r="I143" s="118">
        <v>124222</v>
      </c>
      <c r="J143" s="83" t="s">
        <v>147</v>
      </c>
      <c r="K143" s="83">
        <v>365</v>
      </c>
      <c r="L143" s="155">
        <v>12</v>
      </c>
      <c r="M143" s="146">
        <v>7.4999999999999997E-2</v>
      </c>
      <c r="N143" s="83">
        <f t="shared" si="9"/>
        <v>93.166499999999999</v>
      </c>
      <c r="O143" s="83">
        <f t="shared" si="10"/>
        <v>124315.16650000001</v>
      </c>
      <c r="P143" s="154">
        <v>45454</v>
      </c>
      <c r="Q143" s="2"/>
      <c r="R143" s="83">
        <f t="shared" si="11"/>
        <v>124315.16650000001</v>
      </c>
      <c r="S143" s="2"/>
      <c r="T143" s="2"/>
      <c r="U143" s="2"/>
      <c r="V143" s="2"/>
      <c r="W143" s="2"/>
    </row>
    <row r="144" spans="1:23" ht="15">
      <c r="A144" s="118">
        <v>4230</v>
      </c>
      <c r="B144" s="83" t="s">
        <v>8263</v>
      </c>
      <c r="C144" s="2" t="s">
        <v>145</v>
      </c>
      <c r="D144" s="118">
        <v>23053</v>
      </c>
      <c r="E144" s="83" t="s">
        <v>146</v>
      </c>
      <c r="F144" s="150">
        <v>45086</v>
      </c>
      <c r="G144" s="149">
        <f>VLOOKUP(A144,'Membership Details'!C:J,8,FALSE)</f>
        <v>34925</v>
      </c>
      <c r="H144" s="149" t="b">
        <f t="shared" si="8"/>
        <v>1</v>
      </c>
      <c r="I144" s="118">
        <v>100000</v>
      </c>
      <c r="J144" s="83" t="s">
        <v>147</v>
      </c>
      <c r="K144" s="83">
        <v>365</v>
      </c>
      <c r="L144" s="155">
        <v>12</v>
      </c>
      <c r="M144" s="146">
        <v>7.4999999999999997E-2</v>
      </c>
      <c r="N144" s="83">
        <f t="shared" si="9"/>
        <v>75</v>
      </c>
      <c r="O144" s="83">
        <f t="shared" si="10"/>
        <v>100075</v>
      </c>
      <c r="P144" s="154">
        <v>45452</v>
      </c>
      <c r="Q144" s="2"/>
      <c r="R144" s="83">
        <f t="shared" si="11"/>
        <v>100075</v>
      </c>
      <c r="S144" s="2"/>
      <c r="T144" s="2"/>
      <c r="U144" s="2"/>
      <c r="V144" s="2"/>
      <c r="W144" s="2"/>
    </row>
    <row r="145" spans="1:23" ht="15">
      <c r="A145" s="118">
        <v>4230</v>
      </c>
      <c r="B145" s="83" t="s">
        <v>8263</v>
      </c>
      <c r="C145" s="2" t="s">
        <v>145</v>
      </c>
      <c r="D145" s="118">
        <v>23054</v>
      </c>
      <c r="E145" s="83" t="s">
        <v>146</v>
      </c>
      <c r="F145" s="150">
        <v>45099</v>
      </c>
      <c r="G145" s="149">
        <f>VLOOKUP(A145,'Membership Details'!C:J,8,FALSE)</f>
        <v>34925</v>
      </c>
      <c r="H145" s="149" t="b">
        <f t="shared" si="8"/>
        <v>1</v>
      </c>
      <c r="I145" s="118">
        <v>100000</v>
      </c>
      <c r="J145" s="83" t="s">
        <v>147</v>
      </c>
      <c r="K145" s="83">
        <v>365</v>
      </c>
      <c r="L145" s="155">
        <v>12</v>
      </c>
      <c r="M145" s="146">
        <v>7.4999999999999997E-2</v>
      </c>
      <c r="N145" s="83">
        <f t="shared" si="9"/>
        <v>75</v>
      </c>
      <c r="O145" s="83">
        <f t="shared" si="10"/>
        <v>100075</v>
      </c>
      <c r="P145" s="154">
        <v>45465</v>
      </c>
      <c r="Q145" s="2"/>
      <c r="R145" s="83">
        <f t="shared" si="11"/>
        <v>100075</v>
      </c>
      <c r="S145" s="2"/>
      <c r="T145" s="2"/>
      <c r="U145" s="2"/>
      <c r="V145" s="2"/>
      <c r="W145" s="2"/>
    </row>
    <row r="146" spans="1:23" ht="15">
      <c r="A146" s="118">
        <v>2344</v>
      </c>
      <c r="B146" s="83" t="s">
        <v>8263</v>
      </c>
      <c r="C146" s="2" t="s">
        <v>145</v>
      </c>
      <c r="D146" s="118">
        <v>23072</v>
      </c>
      <c r="E146" s="83" t="s">
        <v>146</v>
      </c>
      <c r="F146" s="150">
        <v>44985</v>
      </c>
      <c r="G146" s="149">
        <f>VLOOKUP(A146,'Membership Details'!C:J,8,FALSE)</f>
        <v>38429</v>
      </c>
      <c r="H146" s="149" t="b">
        <f t="shared" si="8"/>
        <v>1</v>
      </c>
      <c r="I146" s="118">
        <v>85336</v>
      </c>
      <c r="J146" s="83" t="s">
        <v>147</v>
      </c>
      <c r="K146" s="83">
        <v>365</v>
      </c>
      <c r="L146" s="155">
        <v>12</v>
      </c>
      <c r="M146" s="146">
        <v>7.4999999999999997E-2</v>
      </c>
      <c r="N146" s="83">
        <f t="shared" si="9"/>
        <v>64.001999999999995</v>
      </c>
      <c r="O146" s="83">
        <f t="shared" si="10"/>
        <v>85400.001999999993</v>
      </c>
      <c r="P146" s="154">
        <v>45350</v>
      </c>
      <c r="Q146" s="2"/>
      <c r="R146" s="83">
        <f t="shared" si="11"/>
        <v>85400.001999999993</v>
      </c>
      <c r="S146" s="2"/>
      <c r="T146" s="2"/>
      <c r="U146" s="2"/>
      <c r="V146" s="2"/>
      <c r="W146" s="2"/>
    </row>
    <row r="147" spans="1:23" ht="15">
      <c r="A147" s="118">
        <v>2450</v>
      </c>
      <c r="B147" s="83" t="s">
        <v>8263</v>
      </c>
      <c r="C147" s="2" t="s">
        <v>145</v>
      </c>
      <c r="D147" s="118">
        <v>23202</v>
      </c>
      <c r="E147" s="83" t="s">
        <v>146</v>
      </c>
      <c r="F147" s="150">
        <v>45141</v>
      </c>
      <c r="G147" s="149">
        <f>VLOOKUP(A147,'Membership Details'!C:J,8,FALSE)</f>
        <v>39707</v>
      </c>
      <c r="H147" s="149" t="b">
        <f t="shared" si="8"/>
        <v>1</v>
      </c>
      <c r="I147" s="118">
        <v>95000</v>
      </c>
      <c r="J147" s="83" t="s">
        <v>147</v>
      </c>
      <c r="K147" s="83">
        <v>365</v>
      </c>
      <c r="L147" s="155">
        <v>12</v>
      </c>
      <c r="M147" s="146">
        <v>7.4999999999999997E-2</v>
      </c>
      <c r="N147" s="83">
        <f t="shared" si="9"/>
        <v>71.25</v>
      </c>
      <c r="O147" s="83">
        <f t="shared" si="10"/>
        <v>95071.25</v>
      </c>
      <c r="P147" s="154">
        <v>45507</v>
      </c>
      <c r="Q147" s="2"/>
      <c r="R147" s="83">
        <f t="shared" si="11"/>
        <v>95071.25</v>
      </c>
      <c r="S147" s="2"/>
      <c r="T147" s="2"/>
      <c r="U147" s="2"/>
      <c r="V147" s="2"/>
      <c r="W147" s="2"/>
    </row>
    <row r="148" spans="1:23" ht="15">
      <c r="A148" s="118">
        <v>105</v>
      </c>
      <c r="B148" s="83" t="s">
        <v>8263</v>
      </c>
      <c r="C148" s="2" t="s">
        <v>145</v>
      </c>
      <c r="D148" s="118">
        <v>23205</v>
      </c>
      <c r="E148" s="83" t="s">
        <v>146</v>
      </c>
      <c r="F148" s="150">
        <v>45123</v>
      </c>
      <c r="G148" s="149">
        <f>VLOOKUP(A148,'Membership Details'!C:J,8,FALSE)</f>
        <v>36982</v>
      </c>
      <c r="H148" s="149" t="b">
        <f t="shared" si="8"/>
        <v>1</v>
      </c>
      <c r="I148" s="118">
        <v>100000</v>
      </c>
      <c r="J148" s="83" t="s">
        <v>147</v>
      </c>
      <c r="K148" s="83">
        <v>365</v>
      </c>
      <c r="L148" s="155">
        <v>12</v>
      </c>
      <c r="M148" s="146">
        <v>7.4999999999999997E-2</v>
      </c>
      <c r="N148" s="83">
        <f t="shared" si="9"/>
        <v>75</v>
      </c>
      <c r="O148" s="83">
        <f t="shared" si="10"/>
        <v>100075</v>
      </c>
      <c r="P148" s="154">
        <v>45489</v>
      </c>
      <c r="Q148" s="2"/>
      <c r="R148" s="83">
        <f t="shared" si="11"/>
        <v>100075</v>
      </c>
      <c r="S148" s="2"/>
      <c r="T148" s="2"/>
      <c r="U148" s="2"/>
      <c r="V148" s="2"/>
      <c r="W148" s="2"/>
    </row>
    <row r="149" spans="1:23" ht="15">
      <c r="A149" s="118">
        <v>1302</v>
      </c>
      <c r="B149" s="83" t="s">
        <v>8263</v>
      </c>
      <c r="C149" s="2" t="s">
        <v>145</v>
      </c>
      <c r="D149" s="118">
        <v>23270</v>
      </c>
      <c r="E149" s="83" t="s">
        <v>146</v>
      </c>
      <c r="F149" s="150">
        <v>44443</v>
      </c>
      <c r="G149" s="149">
        <f>VLOOKUP(A149,'Membership Details'!C:J,8,FALSE)</f>
        <v>37652</v>
      </c>
      <c r="H149" s="149" t="b">
        <f t="shared" si="8"/>
        <v>1</v>
      </c>
      <c r="I149" s="118">
        <v>108000</v>
      </c>
      <c r="J149" s="83" t="s">
        <v>147</v>
      </c>
      <c r="K149" s="83">
        <v>365</v>
      </c>
      <c r="L149" s="155">
        <v>12</v>
      </c>
      <c r="M149" s="184">
        <v>0.08</v>
      </c>
      <c r="N149" s="83">
        <f t="shared" si="9"/>
        <v>86.4</v>
      </c>
      <c r="O149" s="83">
        <f t="shared" si="10"/>
        <v>108086.39999999999</v>
      </c>
      <c r="P149" s="154">
        <v>44808</v>
      </c>
      <c r="Q149" s="2"/>
      <c r="R149" s="83">
        <f t="shared" si="11"/>
        <v>108086.39999999999</v>
      </c>
      <c r="S149" s="2"/>
      <c r="T149" s="2"/>
      <c r="U149" s="2"/>
      <c r="V149" s="2"/>
      <c r="W149" s="2"/>
    </row>
    <row r="150" spans="1:23" ht="15">
      <c r="A150" s="118">
        <v>1302</v>
      </c>
      <c r="B150" s="83" t="s">
        <v>8263</v>
      </c>
      <c r="C150" s="2" t="s">
        <v>145</v>
      </c>
      <c r="D150" s="118">
        <v>23271</v>
      </c>
      <c r="E150" s="83" t="s">
        <v>146</v>
      </c>
      <c r="F150" s="150">
        <v>44966</v>
      </c>
      <c r="G150" s="149">
        <f>VLOOKUP(A150,'Membership Details'!C:J,8,FALSE)</f>
        <v>37652</v>
      </c>
      <c r="H150" s="149" t="b">
        <f t="shared" si="8"/>
        <v>1</v>
      </c>
      <c r="I150" s="118">
        <v>100000</v>
      </c>
      <c r="J150" s="83" t="s">
        <v>147</v>
      </c>
      <c r="K150" s="83">
        <v>365</v>
      </c>
      <c r="L150" s="155">
        <v>12</v>
      </c>
      <c r="M150" s="146">
        <v>7.4999999999999997E-2</v>
      </c>
      <c r="N150" s="83">
        <f t="shared" si="9"/>
        <v>75</v>
      </c>
      <c r="O150" s="83">
        <f t="shared" si="10"/>
        <v>100075</v>
      </c>
      <c r="P150" s="154">
        <v>45331</v>
      </c>
      <c r="Q150" s="2"/>
      <c r="R150" s="83">
        <f t="shared" si="11"/>
        <v>100075</v>
      </c>
      <c r="S150" s="2"/>
      <c r="T150" s="2"/>
      <c r="U150" s="2"/>
      <c r="V150" s="2"/>
      <c r="W150" s="2"/>
    </row>
    <row r="151" spans="1:23" ht="15">
      <c r="A151" s="118">
        <v>1302</v>
      </c>
      <c r="B151" s="83" t="s">
        <v>8263</v>
      </c>
      <c r="C151" s="2" t="s">
        <v>145</v>
      </c>
      <c r="D151" s="118">
        <v>23272</v>
      </c>
      <c r="E151" s="83" t="s">
        <v>146</v>
      </c>
      <c r="F151" s="150">
        <v>44966</v>
      </c>
      <c r="G151" s="149">
        <f>VLOOKUP(A151,'Membership Details'!C:J,8,FALSE)</f>
        <v>37652</v>
      </c>
      <c r="H151" s="149" t="b">
        <f t="shared" si="8"/>
        <v>1</v>
      </c>
      <c r="I151" s="118">
        <v>100000</v>
      </c>
      <c r="J151" s="83" t="s">
        <v>147</v>
      </c>
      <c r="K151" s="83">
        <v>365</v>
      </c>
      <c r="L151" s="155">
        <v>12</v>
      </c>
      <c r="M151" s="146">
        <v>7.4999999999999997E-2</v>
      </c>
      <c r="N151" s="83">
        <f t="shared" si="9"/>
        <v>75</v>
      </c>
      <c r="O151" s="83">
        <f t="shared" si="10"/>
        <v>100075</v>
      </c>
      <c r="P151" s="154">
        <v>45331</v>
      </c>
      <c r="Q151" s="2"/>
      <c r="R151" s="83">
        <f t="shared" si="11"/>
        <v>100075</v>
      </c>
      <c r="S151" s="2"/>
      <c r="T151" s="2"/>
      <c r="U151" s="2"/>
      <c r="V151" s="2"/>
      <c r="W151" s="2"/>
    </row>
    <row r="152" spans="1:23" ht="15">
      <c r="A152" s="118">
        <v>2132</v>
      </c>
      <c r="B152" s="83" t="s">
        <v>8263</v>
      </c>
      <c r="C152" s="2" t="s">
        <v>145</v>
      </c>
      <c r="D152" s="118">
        <v>23419</v>
      </c>
      <c r="E152" s="83" t="s">
        <v>146</v>
      </c>
      <c r="F152" s="150">
        <v>45080</v>
      </c>
      <c r="G152" s="149">
        <f>VLOOKUP(A152,'Membership Details'!C:J,8,FALSE)</f>
        <v>39707</v>
      </c>
      <c r="H152" s="149" t="b">
        <f t="shared" si="8"/>
        <v>1</v>
      </c>
      <c r="I152" s="118">
        <v>78259</v>
      </c>
      <c r="J152" s="83" t="s">
        <v>147</v>
      </c>
      <c r="K152" s="83">
        <v>365</v>
      </c>
      <c r="L152" s="155">
        <v>12</v>
      </c>
      <c r="M152" s="146">
        <v>7.4999999999999997E-2</v>
      </c>
      <c r="N152" s="83">
        <f t="shared" si="9"/>
        <v>58.694250000000004</v>
      </c>
      <c r="O152" s="83">
        <f t="shared" si="10"/>
        <v>78317.69425</v>
      </c>
      <c r="P152" s="154">
        <v>45446</v>
      </c>
      <c r="Q152" s="2"/>
      <c r="R152" s="83">
        <f t="shared" si="11"/>
        <v>78317.69425</v>
      </c>
      <c r="S152" s="2"/>
      <c r="T152" s="2"/>
      <c r="U152" s="2"/>
      <c r="V152" s="2"/>
      <c r="W152" s="2"/>
    </row>
    <row r="153" spans="1:23" ht="15">
      <c r="A153" s="118">
        <v>2132</v>
      </c>
      <c r="B153" s="83" t="s">
        <v>8263</v>
      </c>
      <c r="C153" s="2" t="s">
        <v>145</v>
      </c>
      <c r="D153" s="118">
        <v>23421</v>
      </c>
      <c r="E153" s="83" t="s">
        <v>146</v>
      </c>
      <c r="F153" s="150">
        <v>45322</v>
      </c>
      <c r="G153" s="149">
        <f>VLOOKUP(A153,'Membership Details'!C:J,8,FALSE)</f>
        <v>39707</v>
      </c>
      <c r="H153" s="149" t="b">
        <f t="shared" si="8"/>
        <v>1</v>
      </c>
      <c r="I153" s="118">
        <v>250000</v>
      </c>
      <c r="J153" s="83" t="s">
        <v>147</v>
      </c>
      <c r="K153" s="83">
        <v>365</v>
      </c>
      <c r="L153" s="155">
        <v>12</v>
      </c>
      <c r="M153" s="146">
        <v>7.4999999999999997E-2</v>
      </c>
      <c r="N153" s="83">
        <f t="shared" si="9"/>
        <v>187.5</v>
      </c>
      <c r="O153" s="83">
        <f t="shared" si="10"/>
        <v>250187.5</v>
      </c>
      <c r="P153" s="154">
        <v>45688</v>
      </c>
      <c r="Q153" s="2"/>
      <c r="R153" s="83">
        <f t="shared" si="11"/>
        <v>250187.5</v>
      </c>
      <c r="S153" s="2"/>
      <c r="T153" s="2"/>
      <c r="U153" s="2"/>
      <c r="V153" s="2"/>
      <c r="W153" s="2"/>
    </row>
    <row r="154" spans="1:23" ht="15">
      <c r="A154" s="118">
        <v>2132</v>
      </c>
      <c r="B154" s="83" t="s">
        <v>8263</v>
      </c>
      <c r="C154" s="2" t="s">
        <v>145</v>
      </c>
      <c r="D154" s="118">
        <v>23422</v>
      </c>
      <c r="E154" s="83" t="s">
        <v>146</v>
      </c>
      <c r="F154" s="151">
        <v>45365</v>
      </c>
      <c r="G154" s="149">
        <f>VLOOKUP(A154,'Membership Details'!C:J,8,FALSE)</f>
        <v>39707</v>
      </c>
      <c r="H154" s="149" t="b">
        <f t="shared" si="8"/>
        <v>1</v>
      </c>
      <c r="I154" s="118">
        <v>319275</v>
      </c>
      <c r="J154" s="83" t="s">
        <v>147</v>
      </c>
      <c r="K154" s="83">
        <v>365</v>
      </c>
      <c r="L154" s="155">
        <v>12</v>
      </c>
      <c r="M154" s="146">
        <v>7.4999999999999997E-2</v>
      </c>
      <c r="N154" s="83">
        <f t="shared" si="9"/>
        <v>239.45625000000001</v>
      </c>
      <c r="O154" s="83">
        <f t="shared" si="10"/>
        <v>319514.45624999999</v>
      </c>
      <c r="P154" s="147">
        <v>45730</v>
      </c>
      <c r="R154" s="83">
        <f t="shared" si="11"/>
        <v>319514.45624999999</v>
      </c>
    </row>
    <row r="155" spans="1:23" ht="15">
      <c r="A155" s="118">
        <v>2132</v>
      </c>
      <c r="B155" s="83" t="s">
        <v>8263</v>
      </c>
      <c r="C155" s="2" t="s">
        <v>145</v>
      </c>
      <c r="D155" s="118">
        <v>23423</v>
      </c>
      <c r="E155" s="83" t="s">
        <v>146</v>
      </c>
      <c r="F155" s="151">
        <v>45365</v>
      </c>
      <c r="G155" s="149">
        <f>VLOOKUP(A155,'Membership Details'!C:J,8,FALSE)</f>
        <v>39707</v>
      </c>
      <c r="H155" s="149" t="b">
        <f t="shared" si="8"/>
        <v>1</v>
      </c>
      <c r="I155" s="118">
        <v>319275</v>
      </c>
      <c r="J155" s="83" t="s">
        <v>147</v>
      </c>
      <c r="K155" s="83">
        <v>365</v>
      </c>
      <c r="L155" s="155">
        <v>12</v>
      </c>
      <c r="M155" s="146">
        <v>7.4999999999999997E-2</v>
      </c>
      <c r="N155" s="83">
        <f t="shared" si="9"/>
        <v>239.45625000000001</v>
      </c>
      <c r="O155" s="83">
        <f t="shared" si="10"/>
        <v>319514.45624999999</v>
      </c>
      <c r="P155" s="147">
        <v>45730</v>
      </c>
      <c r="R155" s="83">
        <f t="shared" si="11"/>
        <v>319514.45624999999</v>
      </c>
    </row>
    <row r="156" spans="1:23" ht="15">
      <c r="A156" s="118">
        <v>4249</v>
      </c>
      <c r="B156" s="83" t="s">
        <v>8263</v>
      </c>
      <c r="C156" s="2" t="s">
        <v>145</v>
      </c>
      <c r="D156" s="118">
        <v>23652</v>
      </c>
      <c r="E156" s="83" t="s">
        <v>146</v>
      </c>
      <c r="F156" s="151">
        <v>44899</v>
      </c>
      <c r="G156" s="149">
        <f>VLOOKUP(A156,'Membership Details'!C:J,8,FALSE)</f>
        <v>42469</v>
      </c>
      <c r="H156" s="149" t="b">
        <f t="shared" si="8"/>
        <v>1</v>
      </c>
      <c r="I156" s="118">
        <v>233280</v>
      </c>
      <c r="J156" s="83" t="s">
        <v>147</v>
      </c>
      <c r="K156" s="83">
        <v>365</v>
      </c>
      <c r="L156" s="155">
        <v>12</v>
      </c>
      <c r="M156" s="146">
        <v>7.4999999999999997E-2</v>
      </c>
      <c r="N156" s="83">
        <f t="shared" si="9"/>
        <v>174.96</v>
      </c>
      <c r="O156" s="83">
        <f t="shared" si="10"/>
        <v>233454.96</v>
      </c>
      <c r="P156" s="147">
        <v>45264</v>
      </c>
      <c r="R156" s="83">
        <f t="shared" si="11"/>
        <v>233454.96</v>
      </c>
    </row>
    <row r="157" spans="1:23" ht="15">
      <c r="A157" s="118">
        <v>4251</v>
      </c>
      <c r="B157" s="83" t="s">
        <v>8263</v>
      </c>
      <c r="C157" s="2" t="s">
        <v>145</v>
      </c>
      <c r="D157" s="118">
        <v>23660</v>
      </c>
      <c r="E157" s="83" t="s">
        <v>146</v>
      </c>
      <c r="F157" s="151">
        <v>44899</v>
      </c>
      <c r="G157" s="149">
        <f>VLOOKUP(A157,'Membership Details'!C:J,8,FALSE)</f>
        <v>38429</v>
      </c>
      <c r="H157" s="149" t="b">
        <f t="shared" si="8"/>
        <v>1</v>
      </c>
      <c r="I157" s="118">
        <v>233280</v>
      </c>
      <c r="J157" s="83" t="s">
        <v>147</v>
      </c>
      <c r="K157" s="83">
        <v>365</v>
      </c>
      <c r="L157" s="155">
        <v>12</v>
      </c>
      <c r="M157" s="146">
        <v>7.4999999999999997E-2</v>
      </c>
      <c r="N157" s="83">
        <f t="shared" si="9"/>
        <v>174.96</v>
      </c>
      <c r="O157" s="83">
        <f t="shared" si="10"/>
        <v>233454.96</v>
      </c>
      <c r="P157" s="147">
        <v>45264</v>
      </c>
      <c r="R157" s="83">
        <f t="shared" si="11"/>
        <v>233454.96</v>
      </c>
    </row>
    <row r="158" spans="1:23" ht="15">
      <c r="A158" s="118">
        <v>4250</v>
      </c>
      <c r="B158" s="83" t="s">
        <v>8263</v>
      </c>
      <c r="C158" s="2" t="s">
        <v>145</v>
      </c>
      <c r="D158" s="118">
        <v>23670</v>
      </c>
      <c r="E158" s="83" t="s">
        <v>146</v>
      </c>
      <c r="F158" s="151">
        <v>44899</v>
      </c>
      <c r="G158" s="149">
        <f>VLOOKUP(A158,'Membership Details'!C:J,8,FALSE)</f>
        <v>38429</v>
      </c>
      <c r="H158" s="149" t="b">
        <f t="shared" si="8"/>
        <v>1</v>
      </c>
      <c r="I158" s="118">
        <v>233280</v>
      </c>
      <c r="J158" s="83" t="s">
        <v>147</v>
      </c>
      <c r="K158" s="83">
        <v>365</v>
      </c>
      <c r="L158" s="155">
        <v>12</v>
      </c>
      <c r="M158" s="146">
        <v>7.4999999999999997E-2</v>
      </c>
      <c r="N158" s="83">
        <f t="shared" si="9"/>
        <v>174.96</v>
      </c>
      <c r="O158" s="83">
        <f t="shared" si="10"/>
        <v>233454.96</v>
      </c>
      <c r="P158" s="147">
        <v>45264</v>
      </c>
      <c r="R158" s="83">
        <f t="shared" si="11"/>
        <v>233454.96</v>
      </c>
    </row>
    <row r="159" spans="1:23" ht="15">
      <c r="A159" s="118">
        <v>2309</v>
      </c>
      <c r="B159" s="83" t="s">
        <v>8263</v>
      </c>
      <c r="C159" s="2" t="s">
        <v>145</v>
      </c>
      <c r="D159" s="118">
        <v>23692</v>
      </c>
      <c r="E159" s="83" t="s">
        <v>146</v>
      </c>
      <c r="F159" s="151">
        <v>44838</v>
      </c>
      <c r="G159" s="149">
        <f>VLOOKUP(A159,'Membership Details'!C:J,8,FALSE)</f>
        <v>39707</v>
      </c>
      <c r="H159" s="149" t="b">
        <f t="shared" si="8"/>
        <v>1</v>
      </c>
      <c r="I159" s="118">
        <v>162000</v>
      </c>
      <c r="J159" s="83" t="s">
        <v>147</v>
      </c>
      <c r="K159" s="83">
        <v>365</v>
      </c>
      <c r="L159" s="155">
        <v>12</v>
      </c>
      <c r="M159" s="184">
        <v>7.0000000000000007E-2</v>
      </c>
      <c r="N159" s="83">
        <f t="shared" si="9"/>
        <v>113.40000000000002</v>
      </c>
      <c r="O159" s="83">
        <f t="shared" si="10"/>
        <v>162113.4</v>
      </c>
      <c r="P159" s="147">
        <v>45203</v>
      </c>
      <c r="R159" s="83">
        <f t="shared" si="11"/>
        <v>162113.4</v>
      </c>
    </row>
    <row r="160" spans="1:23" ht="15">
      <c r="A160" s="118">
        <v>2309</v>
      </c>
      <c r="B160" s="83" t="s">
        <v>8263</v>
      </c>
      <c r="C160" s="2" t="s">
        <v>145</v>
      </c>
      <c r="D160" s="118">
        <v>23693</v>
      </c>
      <c r="E160" s="83" t="s">
        <v>146</v>
      </c>
      <c r="F160" s="151">
        <v>44869</v>
      </c>
      <c r="G160" s="149">
        <f>VLOOKUP(A160,'Membership Details'!C:J,8,FALSE)</f>
        <v>39707</v>
      </c>
      <c r="H160" s="149" t="b">
        <f t="shared" si="8"/>
        <v>1</v>
      </c>
      <c r="I160" s="118">
        <v>32248</v>
      </c>
      <c r="J160" s="83" t="s">
        <v>147</v>
      </c>
      <c r="K160" s="83">
        <v>365</v>
      </c>
      <c r="L160" s="155">
        <v>12</v>
      </c>
      <c r="M160" s="184">
        <v>7.0000000000000007E-2</v>
      </c>
      <c r="N160" s="83">
        <f t="shared" si="9"/>
        <v>22.573600000000003</v>
      </c>
      <c r="O160" s="83">
        <f t="shared" si="10"/>
        <v>32270.5736</v>
      </c>
      <c r="P160" s="147">
        <v>45234</v>
      </c>
      <c r="R160" s="83">
        <f t="shared" si="11"/>
        <v>32270.5736</v>
      </c>
    </row>
    <row r="161" spans="1:18" ht="15">
      <c r="A161" s="118">
        <v>4256</v>
      </c>
      <c r="B161" s="83" t="s">
        <v>8263</v>
      </c>
      <c r="C161" s="2" t="s">
        <v>145</v>
      </c>
      <c r="D161" s="118">
        <v>23745</v>
      </c>
      <c r="E161" s="83" t="s">
        <v>146</v>
      </c>
      <c r="F161" s="151">
        <v>44636</v>
      </c>
      <c r="G161" s="149">
        <f>VLOOKUP(A161,'Membership Details'!C:J,8,FALSE)</f>
        <v>38429</v>
      </c>
      <c r="H161" s="149" t="b">
        <f t="shared" si="8"/>
        <v>1</v>
      </c>
      <c r="I161" s="118">
        <v>216000</v>
      </c>
      <c r="J161" s="83" t="s">
        <v>147</v>
      </c>
      <c r="K161" s="139">
        <v>730</v>
      </c>
      <c r="L161" s="155">
        <v>24</v>
      </c>
      <c r="M161" s="184">
        <v>0.08</v>
      </c>
      <c r="N161" s="83">
        <f t="shared" si="9"/>
        <v>172.8</v>
      </c>
      <c r="O161" s="83">
        <f t="shared" si="10"/>
        <v>216172.79999999999</v>
      </c>
      <c r="P161" s="147">
        <v>45367</v>
      </c>
      <c r="R161" s="83">
        <f t="shared" si="11"/>
        <v>216172.79999999999</v>
      </c>
    </row>
    <row r="162" spans="1:18" ht="15">
      <c r="A162" s="118">
        <v>2058</v>
      </c>
      <c r="B162" s="83" t="s">
        <v>8263</v>
      </c>
      <c r="C162" s="2" t="s">
        <v>145</v>
      </c>
      <c r="D162" s="118">
        <v>23781</v>
      </c>
      <c r="E162" s="83" t="s">
        <v>146</v>
      </c>
      <c r="F162" s="151">
        <v>44753</v>
      </c>
      <c r="G162" s="149">
        <f>VLOOKUP(A162,'Membership Details'!C:J,8,FALSE)</f>
        <v>39707</v>
      </c>
      <c r="H162" s="149" t="b">
        <f t="shared" si="8"/>
        <v>1</v>
      </c>
      <c r="I162" s="118">
        <v>55680</v>
      </c>
      <c r="J162" s="83" t="s">
        <v>147</v>
      </c>
      <c r="K162" s="83">
        <v>365</v>
      </c>
      <c r="L162" s="155">
        <v>12</v>
      </c>
      <c r="M162" s="191">
        <v>6.5000000000000002E-2</v>
      </c>
      <c r="N162" s="83">
        <f t="shared" si="9"/>
        <v>36.192</v>
      </c>
      <c r="O162" s="83">
        <f t="shared" si="10"/>
        <v>55716.192000000003</v>
      </c>
      <c r="P162" s="147">
        <v>45118</v>
      </c>
      <c r="R162" s="83">
        <f t="shared" si="11"/>
        <v>55716.192000000003</v>
      </c>
    </row>
    <row r="163" spans="1:18" ht="15">
      <c r="A163" s="118">
        <v>2058</v>
      </c>
      <c r="B163" s="83" t="s">
        <v>8263</v>
      </c>
      <c r="C163" s="2" t="s">
        <v>145</v>
      </c>
      <c r="D163" s="118">
        <v>23782</v>
      </c>
      <c r="E163" s="83" t="s">
        <v>146</v>
      </c>
      <c r="F163" s="151">
        <v>45035</v>
      </c>
      <c r="G163" s="149">
        <f>VLOOKUP(A163,'Membership Details'!C:J,8,FALSE)</f>
        <v>39707</v>
      </c>
      <c r="H163" s="149" t="b">
        <f t="shared" si="8"/>
        <v>1</v>
      </c>
      <c r="I163" s="118">
        <v>98600</v>
      </c>
      <c r="J163" s="83" t="s">
        <v>147</v>
      </c>
      <c r="K163" s="83">
        <v>365</v>
      </c>
      <c r="L163" s="155">
        <v>12</v>
      </c>
      <c r="M163" s="146">
        <v>7.4999999999999997E-2</v>
      </c>
      <c r="N163" s="83">
        <f t="shared" si="9"/>
        <v>73.95</v>
      </c>
      <c r="O163" s="83">
        <f t="shared" si="10"/>
        <v>98673.95</v>
      </c>
      <c r="P163" s="147">
        <v>45401</v>
      </c>
      <c r="R163" s="83">
        <f t="shared" si="11"/>
        <v>98673.95</v>
      </c>
    </row>
    <row r="164" spans="1:18" ht="15">
      <c r="A164" s="118">
        <v>2058</v>
      </c>
      <c r="B164" s="83" t="s">
        <v>8263</v>
      </c>
      <c r="C164" s="2" t="s">
        <v>145</v>
      </c>
      <c r="D164" s="118">
        <v>23783</v>
      </c>
      <c r="E164" s="83" t="s">
        <v>146</v>
      </c>
      <c r="F164" s="151">
        <v>45077</v>
      </c>
      <c r="G164" s="149">
        <f>VLOOKUP(A164,'Membership Details'!C:J,8,FALSE)</f>
        <v>39707</v>
      </c>
      <c r="H164" s="149" t="b">
        <f t="shared" si="8"/>
        <v>1</v>
      </c>
      <c r="I164" s="118">
        <v>60234</v>
      </c>
      <c r="J164" s="83" t="s">
        <v>147</v>
      </c>
      <c r="K164" s="83">
        <v>365</v>
      </c>
      <c r="L164" s="155">
        <v>12</v>
      </c>
      <c r="M164" s="146">
        <v>7.4999999999999997E-2</v>
      </c>
      <c r="N164" s="83">
        <f t="shared" si="9"/>
        <v>45.1755</v>
      </c>
      <c r="O164" s="83">
        <f t="shared" si="10"/>
        <v>60279.175499999998</v>
      </c>
      <c r="P164" s="147">
        <v>45443</v>
      </c>
      <c r="R164" s="83">
        <f t="shared" si="11"/>
        <v>60279.175499999998</v>
      </c>
    </row>
    <row r="165" spans="1:18" ht="15">
      <c r="A165" s="118">
        <v>2443</v>
      </c>
      <c r="B165" s="83" t="s">
        <v>8263</v>
      </c>
      <c r="C165" s="2" t="s">
        <v>145</v>
      </c>
      <c r="D165" s="118">
        <v>23813</v>
      </c>
      <c r="E165" s="83" t="s">
        <v>146</v>
      </c>
      <c r="F165" s="151">
        <v>44998</v>
      </c>
      <c r="G165" s="149">
        <f>VLOOKUP(A165,'Membership Details'!C:J,8,FALSE)</f>
        <v>34926</v>
      </c>
      <c r="H165" s="149" t="b">
        <f t="shared" si="8"/>
        <v>1</v>
      </c>
      <c r="I165" s="118">
        <v>9800</v>
      </c>
      <c r="J165" s="83" t="s">
        <v>147</v>
      </c>
      <c r="K165" s="83">
        <v>365</v>
      </c>
      <c r="L165" s="155">
        <v>12</v>
      </c>
      <c r="M165" s="146">
        <v>7.4999999999999997E-2</v>
      </c>
      <c r="N165" s="83">
        <f t="shared" si="9"/>
        <v>7.3500000000000005</v>
      </c>
      <c r="O165" s="83">
        <f t="shared" si="10"/>
        <v>9807.35</v>
      </c>
      <c r="P165" s="147">
        <v>45364</v>
      </c>
      <c r="R165" s="83">
        <f t="shared" si="11"/>
        <v>9807.35</v>
      </c>
    </row>
    <row r="166" spans="1:18" ht="15">
      <c r="A166" s="118">
        <v>2443</v>
      </c>
      <c r="B166" s="83" t="s">
        <v>8263</v>
      </c>
      <c r="C166" s="2" t="s">
        <v>145</v>
      </c>
      <c r="D166" s="118">
        <v>23814</v>
      </c>
      <c r="E166" s="83" t="s">
        <v>146</v>
      </c>
      <c r="F166" s="151">
        <v>45012</v>
      </c>
      <c r="G166" s="149">
        <f>VLOOKUP(A166,'Membership Details'!C:J,8,FALSE)</f>
        <v>34926</v>
      </c>
      <c r="H166" s="149" t="b">
        <f t="shared" si="8"/>
        <v>1</v>
      </c>
      <c r="I166" s="118">
        <v>103300</v>
      </c>
      <c r="J166" s="83" t="s">
        <v>147</v>
      </c>
      <c r="K166" s="83">
        <v>365</v>
      </c>
      <c r="L166" s="155">
        <v>12</v>
      </c>
      <c r="M166" s="146">
        <v>7.4999999999999997E-2</v>
      </c>
      <c r="N166" s="83">
        <f t="shared" si="9"/>
        <v>77.475000000000009</v>
      </c>
      <c r="O166" s="83">
        <f t="shared" si="10"/>
        <v>103377.47500000001</v>
      </c>
      <c r="P166" s="147">
        <v>45378</v>
      </c>
      <c r="R166" s="83">
        <f t="shared" si="11"/>
        <v>103377.47500000001</v>
      </c>
    </row>
    <row r="167" spans="1:18" ht="15">
      <c r="A167" s="118">
        <v>1228</v>
      </c>
      <c r="B167" s="83" t="s">
        <v>8263</v>
      </c>
      <c r="C167" s="2" t="s">
        <v>145</v>
      </c>
      <c r="D167" s="118">
        <v>23862</v>
      </c>
      <c r="E167" s="83" t="s">
        <v>146</v>
      </c>
      <c r="F167" s="151">
        <v>45026</v>
      </c>
      <c r="G167" s="149">
        <f>VLOOKUP(A167,'Membership Details'!C:J,8,FALSE)</f>
        <v>37037</v>
      </c>
      <c r="H167" s="149" t="b">
        <f t="shared" si="8"/>
        <v>1</v>
      </c>
      <c r="I167" s="118">
        <v>100000</v>
      </c>
      <c r="J167" s="83" t="s">
        <v>147</v>
      </c>
      <c r="K167" s="83">
        <v>365</v>
      </c>
      <c r="L167" s="155">
        <v>12</v>
      </c>
      <c r="M167" s="146">
        <v>7.4999999999999997E-2</v>
      </c>
      <c r="N167" s="83">
        <f t="shared" si="9"/>
        <v>75</v>
      </c>
      <c r="O167" s="83">
        <f t="shared" si="10"/>
        <v>100075</v>
      </c>
      <c r="P167" s="147">
        <v>45392</v>
      </c>
      <c r="R167" s="83">
        <f t="shared" si="11"/>
        <v>100075</v>
      </c>
    </row>
    <row r="168" spans="1:18" ht="15">
      <c r="A168" s="118">
        <v>1228</v>
      </c>
      <c r="B168" s="83" t="s">
        <v>8263</v>
      </c>
      <c r="C168" s="2" t="s">
        <v>145</v>
      </c>
      <c r="D168" s="118">
        <v>23863</v>
      </c>
      <c r="E168" s="83" t="s">
        <v>146</v>
      </c>
      <c r="F168" s="151">
        <v>45085</v>
      </c>
      <c r="G168" s="149">
        <f>VLOOKUP(A168,'Membership Details'!C:J,8,FALSE)</f>
        <v>37037</v>
      </c>
      <c r="H168" s="149" t="b">
        <f t="shared" si="8"/>
        <v>1</v>
      </c>
      <c r="I168" s="118">
        <v>100000</v>
      </c>
      <c r="J168" s="83" t="s">
        <v>147</v>
      </c>
      <c r="K168" s="83">
        <v>365</v>
      </c>
      <c r="L168" s="155">
        <v>12</v>
      </c>
      <c r="M168" s="146">
        <v>7.4999999999999997E-2</v>
      </c>
      <c r="N168" s="83">
        <f t="shared" si="9"/>
        <v>75</v>
      </c>
      <c r="O168" s="83">
        <f t="shared" si="10"/>
        <v>100075</v>
      </c>
      <c r="P168" s="147">
        <v>45460</v>
      </c>
      <c r="R168" s="83">
        <f t="shared" si="11"/>
        <v>100075</v>
      </c>
    </row>
    <row r="169" spans="1:18" ht="15">
      <c r="A169" s="118">
        <v>1228</v>
      </c>
      <c r="B169" s="83" t="s">
        <v>8263</v>
      </c>
      <c r="C169" s="2" t="s">
        <v>145</v>
      </c>
      <c r="D169" s="118">
        <v>23864</v>
      </c>
      <c r="E169" s="83" t="s">
        <v>146</v>
      </c>
      <c r="F169" s="151">
        <v>45160</v>
      </c>
      <c r="G169" s="149">
        <f>VLOOKUP(A169,'Membership Details'!C:J,8,FALSE)</f>
        <v>37037</v>
      </c>
      <c r="H169" s="149" t="b">
        <f t="shared" si="8"/>
        <v>1</v>
      </c>
      <c r="I169" s="118">
        <v>100000</v>
      </c>
      <c r="J169" s="83" t="s">
        <v>147</v>
      </c>
      <c r="K169" s="83">
        <v>365</v>
      </c>
      <c r="L169" s="155">
        <v>12</v>
      </c>
      <c r="M169" s="146">
        <v>7.4999999999999997E-2</v>
      </c>
      <c r="N169" s="83">
        <f t="shared" si="9"/>
        <v>75</v>
      </c>
      <c r="O169" s="83">
        <f t="shared" si="10"/>
        <v>100075</v>
      </c>
      <c r="P169" s="147">
        <v>45451</v>
      </c>
      <c r="R169" s="83">
        <f t="shared" si="11"/>
        <v>100075</v>
      </c>
    </row>
    <row r="170" spans="1:18" ht="15">
      <c r="A170" s="118">
        <v>1800</v>
      </c>
      <c r="B170" s="83" t="s">
        <v>8263</v>
      </c>
      <c r="C170" s="2" t="s">
        <v>145</v>
      </c>
      <c r="D170" s="118">
        <v>23971</v>
      </c>
      <c r="E170" s="83" t="s">
        <v>146</v>
      </c>
      <c r="F170" s="151">
        <v>45027</v>
      </c>
      <c r="G170" s="149">
        <f>VLOOKUP(A170,'Membership Details'!C:J,8,FALSE)</f>
        <v>39707</v>
      </c>
      <c r="H170" s="149" t="b">
        <f t="shared" si="8"/>
        <v>1</v>
      </c>
      <c r="I170" s="118">
        <v>230040</v>
      </c>
      <c r="J170" s="83" t="s">
        <v>147</v>
      </c>
      <c r="K170" s="83">
        <v>365</v>
      </c>
      <c r="L170" s="155">
        <v>12</v>
      </c>
      <c r="M170" s="146">
        <v>7.4999999999999997E-2</v>
      </c>
      <c r="N170" s="83">
        <f t="shared" si="9"/>
        <v>172.53</v>
      </c>
      <c r="O170" s="83">
        <f t="shared" si="10"/>
        <v>230212.53</v>
      </c>
      <c r="P170" s="147">
        <v>45526</v>
      </c>
      <c r="R170" s="83">
        <f t="shared" si="11"/>
        <v>230212.53</v>
      </c>
    </row>
    <row r="171" spans="1:18" ht="15">
      <c r="A171" s="118">
        <v>1232</v>
      </c>
      <c r="B171" s="83" t="s">
        <v>8263</v>
      </c>
      <c r="C171" s="2" t="s">
        <v>145</v>
      </c>
      <c r="D171" s="118">
        <v>24007</v>
      </c>
      <c r="E171" s="83" t="s">
        <v>146</v>
      </c>
      <c r="F171" s="151">
        <v>44992</v>
      </c>
      <c r="G171" s="149">
        <f>VLOOKUP(A171,'Membership Details'!C:J,8,FALSE)</f>
        <v>39668</v>
      </c>
      <c r="H171" s="149" t="b">
        <f t="shared" si="8"/>
        <v>1</v>
      </c>
      <c r="I171" s="118">
        <v>107000</v>
      </c>
      <c r="J171" s="83" t="s">
        <v>147</v>
      </c>
      <c r="K171" s="83">
        <v>365</v>
      </c>
      <c r="L171" s="155">
        <v>12</v>
      </c>
      <c r="M171" s="146">
        <v>7.4999999999999997E-2</v>
      </c>
      <c r="N171" s="83">
        <f t="shared" si="9"/>
        <v>80.25</v>
      </c>
      <c r="O171" s="83">
        <f t="shared" si="10"/>
        <v>107080.25</v>
      </c>
      <c r="P171" s="147">
        <v>45393</v>
      </c>
      <c r="R171" s="83">
        <f t="shared" si="11"/>
        <v>107080.25</v>
      </c>
    </row>
    <row r="172" spans="1:18" ht="15">
      <c r="A172" s="118">
        <v>1232</v>
      </c>
      <c r="B172" s="83" t="s">
        <v>8263</v>
      </c>
      <c r="C172" s="2" t="s">
        <v>145</v>
      </c>
      <c r="D172" s="118">
        <v>24008</v>
      </c>
      <c r="E172" s="83" t="s">
        <v>146</v>
      </c>
      <c r="F172" s="151">
        <v>45018</v>
      </c>
      <c r="G172" s="149">
        <f>VLOOKUP(A172,'Membership Details'!C:J,8,FALSE)</f>
        <v>39668</v>
      </c>
      <c r="H172" s="149" t="b">
        <f t="shared" si="8"/>
        <v>1</v>
      </c>
      <c r="I172" s="118">
        <v>162000</v>
      </c>
      <c r="J172" s="83" t="s">
        <v>147</v>
      </c>
      <c r="K172" s="83">
        <v>365</v>
      </c>
      <c r="L172" s="155">
        <v>12</v>
      </c>
      <c r="M172" s="146">
        <v>7.4999999999999997E-2</v>
      </c>
      <c r="N172" s="83">
        <f t="shared" si="9"/>
        <v>121.5</v>
      </c>
      <c r="O172" s="83">
        <f t="shared" si="10"/>
        <v>162121.5</v>
      </c>
      <c r="P172" s="147">
        <v>45358</v>
      </c>
      <c r="R172" s="83">
        <f t="shared" si="11"/>
        <v>162121.5</v>
      </c>
    </row>
    <row r="173" spans="1:18" ht="15">
      <c r="A173" s="118">
        <v>1232</v>
      </c>
      <c r="B173" s="83" t="s">
        <v>8263</v>
      </c>
      <c r="C173" s="2" t="s">
        <v>145</v>
      </c>
      <c r="D173" s="118">
        <v>24009</v>
      </c>
      <c r="E173" s="83" t="s">
        <v>146</v>
      </c>
      <c r="F173" s="151">
        <v>45184</v>
      </c>
      <c r="G173" s="149">
        <f>VLOOKUP(A173,'Membership Details'!C:J,8,FALSE)</f>
        <v>39668</v>
      </c>
      <c r="H173" s="149" t="b">
        <f t="shared" si="8"/>
        <v>1</v>
      </c>
      <c r="I173" s="118">
        <v>107000</v>
      </c>
      <c r="J173" s="83" t="s">
        <v>147</v>
      </c>
      <c r="K173" s="83">
        <v>365</v>
      </c>
      <c r="L173" s="155">
        <v>12</v>
      </c>
      <c r="M173" s="146">
        <v>7.4999999999999997E-2</v>
      </c>
      <c r="N173" s="83">
        <f t="shared" si="9"/>
        <v>80.25</v>
      </c>
      <c r="O173" s="83">
        <f t="shared" si="10"/>
        <v>107080.25</v>
      </c>
      <c r="P173" s="147">
        <v>45384</v>
      </c>
      <c r="R173" s="83">
        <f t="shared" si="11"/>
        <v>107080.25</v>
      </c>
    </row>
    <row r="174" spans="1:18" ht="15">
      <c r="A174" s="118">
        <v>216</v>
      </c>
      <c r="B174" s="83" t="s">
        <v>8263</v>
      </c>
      <c r="C174" s="2" t="s">
        <v>145</v>
      </c>
      <c r="D174" s="118">
        <v>24048</v>
      </c>
      <c r="E174" s="83" t="s">
        <v>146</v>
      </c>
      <c r="F174" s="151">
        <v>45183</v>
      </c>
      <c r="G174" s="149">
        <f>VLOOKUP(A174,'Membership Details'!C:J,8,FALSE)</f>
        <v>36982</v>
      </c>
      <c r="H174" s="149" t="b">
        <f t="shared" si="8"/>
        <v>1</v>
      </c>
      <c r="I174" s="118">
        <v>100000</v>
      </c>
      <c r="J174" s="83" t="s">
        <v>147</v>
      </c>
      <c r="K174" s="83">
        <v>365</v>
      </c>
      <c r="L174" s="155">
        <v>12</v>
      </c>
      <c r="M174" s="146">
        <v>7.4999999999999997E-2</v>
      </c>
      <c r="N174" s="83">
        <f t="shared" si="9"/>
        <v>75</v>
      </c>
      <c r="O174" s="83">
        <f t="shared" si="10"/>
        <v>100075</v>
      </c>
      <c r="P174" s="147">
        <v>45550</v>
      </c>
      <c r="R174" s="83">
        <f t="shared" si="11"/>
        <v>100075</v>
      </c>
    </row>
    <row r="175" spans="1:18" ht="15">
      <c r="A175" s="118">
        <v>4111</v>
      </c>
      <c r="B175" s="83" t="s">
        <v>8263</v>
      </c>
      <c r="C175" s="2" t="s">
        <v>145</v>
      </c>
      <c r="D175" s="118">
        <v>24055</v>
      </c>
      <c r="E175" s="83" t="s">
        <v>146</v>
      </c>
      <c r="F175" s="151">
        <v>45183</v>
      </c>
      <c r="G175" s="149">
        <f>VLOOKUP(A175,'Membership Details'!C:J,8,FALSE)</f>
        <v>43577</v>
      </c>
      <c r="H175" s="149" t="b">
        <f t="shared" si="8"/>
        <v>1</v>
      </c>
      <c r="I175" s="118">
        <v>100000</v>
      </c>
      <c r="J175" s="83" t="s">
        <v>147</v>
      </c>
      <c r="K175" s="83">
        <v>365</v>
      </c>
      <c r="L175" s="155">
        <v>12</v>
      </c>
      <c r="M175" s="146">
        <v>7.4999999999999997E-2</v>
      </c>
      <c r="N175" s="83">
        <f t="shared" si="9"/>
        <v>75</v>
      </c>
      <c r="O175" s="83">
        <f t="shared" si="10"/>
        <v>100075</v>
      </c>
      <c r="P175" s="147">
        <v>45549</v>
      </c>
      <c r="R175" s="83">
        <f t="shared" si="11"/>
        <v>100075</v>
      </c>
    </row>
    <row r="176" spans="1:18" ht="15">
      <c r="A176" s="118">
        <v>4111</v>
      </c>
      <c r="B176" s="83" t="s">
        <v>8263</v>
      </c>
      <c r="C176" s="2" t="s">
        <v>145</v>
      </c>
      <c r="D176" s="118">
        <v>24056</v>
      </c>
      <c r="E176" s="83" t="s">
        <v>146</v>
      </c>
      <c r="F176" s="151">
        <v>45183</v>
      </c>
      <c r="G176" s="149">
        <f>VLOOKUP(A176,'Membership Details'!C:J,8,FALSE)</f>
        <v>43577</v>
      </c>
      <c r="H176" s="149" t="b">
        <f t="shared" si="8"/>
        <v>1</v>
      </c>
      <c r="I176" s="118">
        <v>100000</v>
      </c>
      <c r="J176" s="83" t="s">
        <v>147</v>
      </c>
      <c r="K176" s="83">
        <v>365</v>
      </c>
      <c r="L176" s="155">
        <v>12</v>
      </c>
      <c r="M176" s="146">
        <v>7.4999999999999997E-2</v>
      </c>
      <c r="N176" s="83">
        <f t="shared" si="9"/>
        <v>75</v>
      </c>
      <c r="O176" s="83">
        <f t="shared" si="10"/>
        <v>100075</v>
      </c>
      <c r="P176" s="147">
        <v>45549</v>
      </c>
      <c r="R176" s="83">
        <f t="shared" si="11"/>
        <v>100075</v>
      </c>
    </row>
    <row r="177" spans="1:18" ht="15">
      <c r="A177" s="118">
        <v>4111</v>
      </c>
      <c r="B177" s="83" t="s">
        <v>8263</v>
      </c>
      <c r="C177" s="2" t="s">
        <v>145</v>
      </c>
      <c r="D177" s="118">
        <v>24057</v>
      </c>
      <c r="E177" s="83" t="s">
        <v>146</v>
      </c>
      <c r="F177" s="151">
        <v>45183</v>
      </c>
      <c r="G177" s="149">
        <f>VLOOKUP(A177,'Membership Details'!C:J,8,FALSE)</f>
        <v>43577</v>
      </c>
      <c r="H177" s="149" t="b">
        <f t="shared" si="8"/>
        <v>1</v>
      </c>
      <c r="I177" s="118">
        <v>100000</v>
      </c>
      <c r="J177" s="83" t="s">
        <v>147</v>
      </c>
      <c r="K177" s="83">
        <v>365</v>
      </c>
      <c r="L177" s="155">
        <v>12</v>
      </c>
      <c r="M177" s="146">
        <v>7.4999999999999997E-2</v>
      </c>
      <c r="N177" s="83">
        <f t="shared" si="9"/>
        <v>75</v>
      </c>
      <c r="O177" s="83">
        <f t="shared" si="10"/>
        <v>100075</v>
      </c>
      <c r="P177" s="147">
        <v>45549</v>
      </c>
      <c r="R177" s="83">
        <f t="shared" si="11"/>
        <v>100075</v>
      </c>
    </row>
    <row r="178" spans="1:18" ht="15">
      <c r="A178" s="118">
        <v>4295</v>
      </c>
      <c r="B178" s="83" t="s">
        <v>8263</v>
      </c>
      <c r="C178" s="2" t="s">
        <v>145</v>
      </c>
      <c r="D178" s="118">
        <v>24151</v>
      </c>
      <c r="E178" s="83" t="s">
        <v>146</v>
      </c>
      <c r="F178" s="151">
        <v>45239</v>
      </c>
      <c r="G178" s="149">
        <f>VLOOKUP(A178,'Membership Details'!C:J,8,FALSE)</f>
        <v>45134</v>
      </c>
      <c r="H178" s="149" t="b">
        <f t="shared" si="8"/>
        <v>1</v>
      </c>
      <c r="I178" s="118">
        <v>34830</v>
      </c>
      <c r="J178" s="83" t="s">
        <v>147</v>
      </c>
      <c r="K178" s="83">
        <v>365</v>
      </c>
      <c r="L178" s="155">
        <v>12</v>
      </c>
      <c r="M178" s="146">
        <v>7.4999999999999997E-2</v>
      </c>
      <c r="N178" s="83">
        <f t="shared" si="9"/>
        <v>26.122500000000002</v>
      </c>
      <c r="O178" s="83">
        <f t="shared" si="10"/>
        <v>34856.122499999998</v>
      </c>
      <c r="P178" s="147">
        <v>45605</v>
      </c>
      <c r="R178" s="83">
        <f t="shared" si="11"/>
        <v>34856.122499999998</v>
      </c>
    </row>
    <row r="179" spans="1:18">
      <c r="A179" s="118">
        <v>4297</v>
      </c>
      <c r="B179" s="83" t="s">
        <v>8263</v>
      </c>
      <c r="C179" s="2" t="s">
        <v>145</v>
      </c>
      <c r="D179" s="118">
        <v>24165</v>
      </c>
      <c r="E179" s="83" t="s">
        <v>146</v>
      </c>
      <c r="F179" s="152">
        <v>45258</v>
      </c>
      <c r="G179" s="149">
        <f>VLOOKUP(A179,'Membership Details'!C:J,8,FALSE)</f>
        <v>45096</v>
      </c>
      <c r="H179" s="149" t="b">
        <f t="shared" si="8"/>
        <v>1</v>
      </c>
      <c r="I179" s="118">
        <v>222450</v>
      </c>
      <c r="J179" s="83" t="s">
        <v>147</v>
      </c>
      <c r="K179" s="83">
        <v>365</v>
      </c>
      <c r="L179" s="155">
        <v>12</v>
      </c>
      <c r="M179" s="146">
        <v>7.4999999999999997E-2</v>
      </c>
      <c r="N179" s="83">
        <f t="shared" si="9"/>
        <v>166.83750000000001</v>
      </c>
      <c r="O179" s="83">
        <f t="shared" si="10"/>
        <v>222616.83749999999</v>
      </c>
      <c r="P179" s="147">
        <v>45624</v>
      </c>
      <c r="R179" s="83">
        <f t="shared" si="11"/>
        <v>222616.83749999999</v>
      </c>
    </row>
    <row r="180" spans="1:18">
      <c r="A180" s="118">
        <v>2411</v>
      </c>
      <c r="B180" s="83" t="s">
        <v>8263</v>
      </c>
      <c r="C180" s="2" t="s">
        <v>145</v>
      </c>
      <c r="D180" s="118">
        <v>24173</v>
      </c>
      <c r="E180" s="83" t="s">
        <v>146</v>
      </c>
      <c r="F180" s="152">
        <v>45199</v>
      </c>
      <c r="G180" s="149">
        <f>VLOOKUP(A180,'Membership Details'!C:J,8,FALSE)</f>
        <v>34927</v>
      </c>
      <c r="H180" s="149" t="b">
        <f t="shared" si="8"/>
        <v>1</v>
      </c>
      <c r="I180" s="118">
        <v>100000</v>
      </c>
      <c r="J180" s="83" t="s">
        <v>147</v>
      </c>
      <c r="K180" s="83">
        <v>365</v>
      </c>
      <c r="L180" s="155">
        <v>12</v>
      </c>
      <c r="M180" s="146">
        <v>7.4999999999999997E-2</v>
      </c>
      <c r="N180" s="83">
        <f t="shared" si="9"/>
        <v>75</v>
      </c>
      <c r="O180" s="83">
        <f t="shared" si="10"/>
        <v>100075</v>
      </c>
      <c r="P180" s="147">
        <v>45565</v>
      </c>
      <c r="R180" s="83">
        <f t="shared" si="11"/>
        <v>100075</v>
      </c>
    </row>
    <row r="181" spans="1:18">
      <c r="A181" s="118">
        <v>2411</v>
      </c>
      <c r="B181" s="83" t="s">
        <v>8263</v>
      </c>
      <c r="C181" s="2" t="s">
        <v>145</v>
      </c>
      <c r="D181" s="118">
        <v>24174</v>
      </c>
      <c r="E181" s="83" t="s">
        <v>146</v>
      </c>
      <c r="F181" s="152">
        <v>45199</v>
      </c>
      <c r="G181" s="149">
        <f>VLOOKUP(A181,'Membership Details'!C:J,8,FALSE)</f>
        <v>34927</v>
      </c>
      <c r="H181" s="149" t="b">
        <f t="shared" si="8"/>
        <v>1</v>
      </c>
      <c r="I181" s="118">
        <v>96484</v>
      </c>
      <c r="J181" s="83" t="s">
        <v>147</v>
      </c>
      <c r="K181" s="83">
        <v>365</v>
      </c>
      <c r="L181" s="155">
        <v>12</v>
      </c>
      <c r="M181" s="146">
        <v>7.4999999999999997E-2</v>
      </c>
      <c r="N181" s="83">
        <f t="shared" si="9"/>
        <v>72.363</v>
      </c>
      <c r="O181" s="83">
        <f t="shared" si="10"/>
        <v>96556.362999999998</v>
      </c>
      <c r="P181" s="147">
        <v>45565</v>
      </c>
      <c r="R181" s="83">
        <f t="shared" si="11"/>
        <v>96556.362999999998</v>
      </c>
    </row>
    <row r="182" spans="1:18">
      <c r="A182" s="118">
        <v>2411</v>
      </c>
      <c r="B182" s="83" t="s">
        <v>8263</v>
      </c>
      <c r="C182" s="2" t="s">
        <v>145</v>
      </c>
      <c r="D182" s="118">
        <v>24175</v>
      </c>
      <c r="E182" s="83" t="s">
        <v>146</v>
      </c>
      <c r="F182" s="152">
        <v>45199</v>
      </c>
      <c r="G182" s="149">
        <f>VLOOKUP(A182,'Membership Details'!C:J,8,FALSE)</f>
        <v>34927</v>
      </c>
      <c r="H182" s="149" t="b">
        <f t="shared" si="8"/>
        <v>1</v>
      </c>
      <c r="I182" s="118">
        <v>40553</v>
      </c>
      <c r="J182" s="83" t="s">
        <v>147</v>
      </c>
      <c r="K182" s="83">
        <v>365</v>
      </c>
      <c r="L182" s="155">
        <v>12</v>
      </c>
      <c r="M182" s="146">
        <v>7.4999999999999997E-2</v>
      </c>
      <c r="N182" s="83">
        <f t="shared" si="9"/>
        <v>30.414750000000002</v>
      </c>
      <c r="O182" s="83">
        <f t="shared" si="10"/>
        <v>40583.414750000004</v>
      </c>
      <c r="P182" s="147">
        <v>45565</v>
      </c>
      <c r="R182" s="83">
        <f t="shared" si="11"/>
        <v>40583.414750000004</v>
      </c>
    </row>
    <row r="183" spans="1:18">
      <c r="A183" s="118">
        <v>2049</v>
      </c>
      <c r="B183" s="83" t="s">
        <v>8263</v>
      </c>
      <c r="C183" s="2" t="s">
        <v>145</v>
      </c>
      <c r="D183" s="118">
        <v>24182</v>
      </c>
      <c r="E183" s="83" t="s">
        <v>146</v>
      </c>
      <c r="F183" s="152">
        <v>45247</v>
      </c>
      <c r="G183" s="149">
        <f>VLOOKUP(A183,'Membership Details'!C:J,8,FALSE)</f>
        <v>36982</v>
      </c>
      <c r="H183" s="149" t="b">
        <f t="shared" si="8"/>
        <v>1</v>
      </c>
      <c r="I183" s="118">
        <v>57780</v>
      </c>
      <c r="J183" s="83" t="s">
        <v>147</v>
      </c>
      <c r="K183" s="83">
        <v>365</v>
      </c>
      <c r="L183" s="155">
        <v>12</v>
      </c>
      <c r="M183" s="146">
        <v>7.4999999999999997E-2</v>
      </c>
      <c r="N183" s="83">
        <f t="shared" si="9"/>
        <v>43.335000000000001</v>
      </c>
      <c r="O183" s="83">
        <f t="shared" si="10"/>
        <v>57823.334999999999</v>
      </c>
      <c r="P183" s="147">
        <v>45613</v>
      </c>
      <c r="R183" s="83">
        <f t="shared" si="11"/>
        <v>57823.334999999999</v>
      </c>
    </row>
    <row r="184" spans="1:18">
      <c r="A184" s="118">
        <v>861</v>
      </c>
      <c r="B184" s="83" t="s">
        <v>8263</v>
      </c>
      <c r="C184" s="2" t="s">
        <v>145</v>
      </c>
      <c r="D184" s="118">
        <v>24360</v>
      </c>
      <c r="E184" s="83" t="s">
        <v>146</v>
      </c>
      <c r="F184" s="152">
        <v>45035</v>
      </c>
      <c r="G184" s="149">
        <f>VLOOKUP(A184,'Membership Details'!C:J,8,FALSE)</f>
        <v>39707</v>
      </c>
      <c r="H184" s="149" t="b">
        <f t="shared" si="8"/>
        <v>1</v>
      </c>
      <c r="I184" s="118">
        <v>150000</v>
      </c>
      <c r="J184" s="83" t="s">
        <v>147</v>
      </c>
      <c r="K184" s="83">
        <v>365</v>
      </c>
      <c r="L184" s="155">
        <v>12</v>
      </c>
      <c r="M184" s="146">
        <v>7.4999999999999997E-2</v>
      </c>
      <c r="N184" s="83">
        <f t="shared" si="9"/>
        <v>112.5</v>
      </c>
      <c r="O184" s="83">
        <f t="shared" si="10"/>
        <v>150112.5</v>
      </c>
      <c r="P184" s="147">
        <v>45401</v>
      </c>
      <c r="R184" s="83">
        <f t="shared" si="11"/>
        <v>150112.5</v>
      </c>
    </row>
    <row r="185" spans="1:18">
      <c r="A185" s="118">
        <v>1838</v>
      </c>
      <c r="B185" s="83" t="s">
        <v>8263</v>
      </c>
      <c r="C185" s="2" t="s">
        <v>145</v>
      </c>
      <c r="D185" s="118">
        <v>24380</v>
      </c>
      <c r="E185" s="83" t="s">
        <v>146</v>
      </c>
      <c r="F185" s="152">
        <v>45051</v>
      </c>
      <c r="G185" s="149">
        <f>VLOOKUP(A185,'Membership Details'!C:J,8,FALSE)</f>
        <v>39707</v>
      </c>
      <c r="H185" s="149" t="b">
        <f t="shared" si="8"/>
        <v>1</v>
      </c>
      <c r="I185" s="118">
        <v>40000</v>
      </c>
      <c r="J185" s="83" t="s">
        <v>147</v>
      </c>
      <c r="K185" s="83">
        <v>365</v>
      </c>
      <c r="L185" s="155">
        <v>12</v>
      </c>
      <c r="M185" s="146">
        <v>7.4999999999999997E-2</v>
      </c>
      <c r="N185" s="83">
        <f t="shared" si="9"/>
        <v>30</v>
      </c>
      <c r="O185" s="83">
        <f t="shared" si="10"/>
        <v>40030</v>
      </c>
      <c r="P185" s="147">
        <v>45417</v>
      </c>
      <c r="R185" s="83">
        <f t="shared" si="11"/>
        <v>40030</v>
      </c>
    </row>
    <row r="186" spans="1:18">
      <c r="A186" s="118">
        <v>536</v>
      </c>
      <c r="B186" s="83" t="s">
        <v>8263</v>
      </c>
      <c r="C186" s="2" t="s">
        <v>145</v>
      </c>
      <c r="D186" s="118">
        <v>24401</v>
      </c>
      <c r="E186" s="83" t="s">
        <v>146</v>
      </c>
      <c r="F186" s="152">
        <v>45067</v>
      </c>
      <c r="G186" s="149">
        <f>VLOOKUP(A186,'Membership Details'!C:J,8,FALSE)</f>
        <v>36982</v>
      </c>
      <c r="H186" s="149" t="b">
        <f t="shared" si="8"/>
        <v>1</v>
      </c>
      <c r="I186" s="118">
        <v>106500</v>
      </c>
      <c r="J186" s="83" t="s">
        <v>147</v>
      </c>
      <c r="K186" s="83">
        <v>365</v>
      </c>
      <c r="L186" s="155">
        <v>12</v>
      </c>
      <c r="M186" s="146">
        <v>7.4999999999999997E-2</v>
      </c>
      <c r="N186" s="83">
        <f t="shared" si="9"/>
        <v>79.875</v>
      </c>
      <c r="O186" s="83">
        <f t="shared" si="10"/>
        <v>106579.875</v>
      </c>
      <c r="P186" s="147">
        <v>45433</v>
      </c>
      <c r="R186" s="83">
        <f t="shared" si="11"/>
        <v>106579.875</v>
      </c>
    </row>
    <row r="187" spans="1:18">
      <c r="A187" s="118">
        <v>536</v>
      </c>
      <c r="B187" s="83" t="s">
        <v>8263</v>
      </c>
      <c r="C187" s="2" t="s">
        <v>145</v>
      </c>
      <c r="D187" s="118">
        <v>24402</v>
      </c>
      <c r="E187" s="83" t="s">
        <v>146</v>
      </c>
      <c r="F187" s="152">
        <v>45067</v>
      </c>
      <c r="G187" s="149">
        <f>VLOOKUP(A187,'Membership Details'!C:J,8,FALSE)</f>
        <v>36982</v>
      </c>
      <c r="H187" s="149" t="b">
        <f t="shared" si="8"/>
        <v>1</v>
      </c>
      <c r="I187" s="118">
        <v>106500</v>
      </c>
      <c r="J187" s="83" t="s">
        <v>147</v>
      </c>
      <c r="K187" s="83">
        <v>365</v>
      </c>
      <c r="L187" s="155">
        <v>12</v>
      </c>
      <c r="M187" s="146">
        <v>7.4999999999999997E-2</v>
      </c>
      <c r="N187" s="83">
        <f t="shared" si="9"/>
        <v>79.875</v>
      </c>
      <c r="O187" s="83">
        <f t="shared" si="10"/>
        <v>106579.875</v>
      </c>
      <c r="P187" s="147">
        <v>45433</v>
      </c>
      <c r="R187" s="83">
        <f t="shared" si="11"/>
        <v>106579.875</v>
      </c>
    </row>
    <row r="188" spans="1:18">
      <c r="A188" s="118">
        <v>855</v>
      </c>
      <c r="B188" s="83" t="s">
        <v>8263</v>
      </c>
      <c r="C188" s="2" t="s">
        <v>145</v>
      </c>
      <c r="D188" s="118">
        <v>24630</v>
      </c>
      <c r="E188" s="83" t="s">
        <v>146</v>
      </c>
      <c r="F188" s="152">
        <v>45211</v>
      </c>
      <c r="G188" s="149">
        <f>VLOOKUP(A188,'Membership Details'!C:J,8,FALSE)</f>
        <v>37994</v>
      </c>
      <c r="H188" s="149" t="b">
        <f t="shared" si="8"/>
        <v>1</v>
      </c>
      <c r="I188" s="118">
        <v>2675</v>
      </c>
      <c r="J188" s="83" t="s">
        <v>147</v>
      </c>
      <c r="K188" s="83">
        <v>365</v>
      </c>
      <c r="L188" s="155">
        <v>12</v>
      </c>
      <c r="M188" s="146">
        <v>7.4999999999999997E-2</v>
      </c>
      <c r="N188" s="83">
        <f t="shared" si="9"/>
        <v>2.0062500000000001</v>
      </c>
      <c r="O188" s="83">
        <f t="shared" si="10"/>
        <v>2677.0062499999999</v>
      </c>
      <c r="P188" s="147">
        <v>45577</v>
      </c>
      <c r="R188" s="83">
        <f t="shared" si="11"/>
        <v>2677.0062499999999</v>
      </c>
    </row>
    <row r="189" spans="1:18">
      <c r="A189" s="118">
        <v>1319</v>
      </c>
      <c r="B189" s="83" t="s">
        <v>8263</v>
      </c>
      <c r="C189" s="2" t="s">
        <v>145</v>
      </c>
      <c r="D189" s="118">
        <v>24640</v>
      </c>
      <c r="E189" s="83" t="s">
        <v>146</v>
      </c>
      <c r="F189" s="152">
        <v>45288</v>
      </c>
      <c r="G189" s="149">
        <f>VLOOKUP(A189,'Membership Details'!C:J,8,FALSE)</f>
        <v>37986</v>
      </c>
      <c r="H189" s="149" t="b">
        <f t="shared" si="8"/>
        <v>1</v>
      </c>
      <c r="I189" s="118">
        <v>6500</v>
      </c>
      <c r="J189" s="83" t="s">
        <v>147</v>
      </c>
      <c r="K189" s="83">
        <v>365</v>
      </c>
      <c r="L189" s="155">
        <v>12</v>
      </c>
      <c r="M189" s="191">
        <v>6.5000000000000002E-2</v>
      </c>
      <c r="N189" s="83">
        <f t="shared" si="9"/>
        <v>4.2249999999999996</v>
      </c>
      <c r="O189" s="83">
        <f t="shared" si="10"/>
        <v>6504.2250000000004</v>
      </c>
      <c r="P189" s="147">
        <v>45471</v>
      </c>
      <c r="R189" s="83">
        <f t="shared" si="11"/>
        <v>6504.2250000000004</v>
      </c>
    </row>
    <row r="190" spans="1:18">
      <c r="A190" s="118">
        <v>2448</v>
      </c>
      <c r="B190" s="83" t="s">
        <v>8263</v>
      </c>
      <c r="C190" s="2" t="s">
        <v>145</v>
      </c>
      <c r="D190" s="118">
        <v>24681</v>
      </c>
      <c r="E190" s="83" t="s">
        <v>146</v>
      </c>
      <c r="F190" s="152">
        <v>45298</v>
      </c>
      <c r="G190" s="149">
        <f>VLOOKUP(A190,'Membership Details'!C:J,8,FALSE)</f>
        <v>45113</v>
      </c>
      <c r="H190" s="149" t="b">
        <f t="shared" si="8"/>
        <v>1</v>
      </c>
      <c r="I190" s="118">
        <v>70000</v>
      </c>
      <c r="J190" s="83" t="s">
        <v>147</v>
      </c>
      <c r="K190" s="83">
        <v>365</v>
      </c>
      <c r="L190" s="155">
        <v>12</v>
      </c>
      <c r="M190" s="146">
        <v>7.4999999999999997E-2</v>
      </c>
      <c r="N190" s="83">
        <f t="shared" si="9"/>
        <v>52.5</v>
      </c>
      <c r="O190" s="83">
        <f t="shared" si="10"/>
        <v>70052.5</v>
      </c>
      <c r="P190" s="147">
        <v>45664</v>
      </c>
      <c r="R190" s="83">
        <f t="shared" si="11"/>
        <v>70052.5</v>
      </c>
    </row>
    <row r="191" spans="1:18">
      <c r="A191" s="118">
        <v>948</v>
      </c>
      <c r="B191" s="83" t="s">
        <v>8263</v>
      </c>
      <c r="C191" s="2" t="s">
        <v>145</v>
      </c>
      <c r="D191" s="118">
        <v>24711</v>
      </c>
      <c r="E191" s="83" t="s">
        <v>146</v>
      </c>
      <c r="F191" s="152">
        <v>45298</v>
      </c>
      <c r="G191" s="149">
        <f>VLOOKUP(A191,'Membership Details'!C:J,8,FALSE)</f>
        <v>36982</v>
      </c>
      <c r="H191" s="149" t="b">
        <f t="shared" si="8"/>
        <v>1</v>
      </c>
      <c r="I191" s="118">
        <v>50000</v>
      </c>
      <c r="J191" s="83" t="s">
        <v>147</v>
      </c>
      <c r="K191" s="83">
        <v>365</v>
      </c>
      <c r="L191" s="155">
        <v>12</v>
      </c>
      <c r="M191" s="146">
        <v>7.4999999999999997E-2</v>
      </c>
      <c r="N191" s="83">
        <f t="shared" si="9"/>
        <v>37.5</v>
      </c>
      <c r="O191" s="83">
        <f t="shared" si="10"/>
        <v>50037.5</v>
      </c>
      <c r="P191" s="147">
        <v>45664</v>
      </c>
      <c r="R191" s="83">
        <f t="shared" si="11"/>
        <v>50037.5</v>
      </c>
    </row>
    <row r="192" spans="1:18">
      <c r="A192" s="118">
        <v>3368</v>
      </c>
      <c r="B192" s="83" t="s">
        <v>8263</v>
      </c>
      <c r="C192" s="2" t="s">
        <v>145</v>
      </c>
      <c r="D192" s="118">
        <v>24720</v>
      </c>
      <c r="E192" s="83" t="s">
        <v>146</v>
      </c>
      <c r="F192" s="152">
        <v>45312</v>
      </c>
      <c r="G192" s="149">
        <f>VLOOKUP(A192,'Membership Details'!C:J,8,FALSE)</f>
        <v>42469</v>
      </c>
      <c r="H192" s="149" t="b">
        <f t="shared" si="8"/>
        <v>1</v>
      </c>
      <c r="I192" s="118">
        <v>161250</v>
      </c>
      <c r="J192" s="83" t="s">
        <v>147</v>
      </c>
      <c r="K192" s="83">
        <v>365</v>
      </c>
      <c r="L192" s="155">
        <v>12</v>
      </c>
      <c r="M192" s="146">
        <v>7.4999999999999997E-2</v>
      </c>
      <c r="N192" s="83">
        <f t="shared" si="9"/>
        <v>120.9375</v>
      </c>
      <c r="O192" s="83">
        <f t="shared" si="10"/>
        <v>161370.9375</v>
      </c>
      <c r="P192" s="147">
        <v>45678</v>
      </c>
      <c r="R192" s="83">
        <f t="shared" si="11"/>
        <v>161370.9375</v>
      </c>
    </row>
    <row r="193" spans="1:18">
      <c r="A193" s="118">
        <v>2506</v>
      </c>
      <c r="B193" s="83" t="s">
        <v>8263</v>
      </c>
      <c r="C193" s="2" t="s">
        <v>145</v>
      </c>
      <c r="D193" s="118">
        <v>24741</v>
      </c>
      <c r="E193" s="83" t="s">
        <v>146</v>
      </c>
      <c r="F193" s="152">
        <v>44934</v>
      </c>
      <c r="G193" s="149">
        <f>VLOOKUP(A193,'Membership Details'!C:J,8,FALSE)</f>
        <v>34913</v>
      </c>
      <c r="H193" s="149" t="b">
        <f t="shared" si="8"/>
        <v>1</v>
      </c>
      <c r="I193" s="118">
        <v>111974</v>
      </c>
      <c r="J193" s="83" t="s">
        <v>147</v>
      </c>
      <c r="K193" s="83">
        <v>365</v>
      </c>
      <c r="L193" s="155">
        <v>12</v>
      </c>
      <c r="M193" s="184">
        <v>7.0000000000000007E-2</v>
      </c>
      <c r="N193" s="83">
        <f t="shared" si="9"/>
        <v>78.381800000000013</v>
      </c>
      <c r="O193" s="83">
        <f t="shared" si="10"/>
        <v>112052.3818</v>
      </c>
      <c r="P193" s="147">
        <v>45299</v>
      </c>
      <c r="R193" s="83">
        <f t="shared" si="11"/>
        <v>112052.3818</v>
      </c>
    </row>
    <row r="194" spans="1:18">
      <c r="A194" s="118">
        <v>2506</v>
      </c>
      <c r="B194" s="83" t="s">
        <v>8263</v>
      </c>
      <c r="C194" s="2" t="s">
        <v>145</v>
      </c>
      <c r="D194" s="118">
        <v>24742</v>
      </c>
      <c r="E194" s="83" t="s">
        <v>146</v>
      </c>
      <c r="F194" s="152">
        <v>44934</v>
      </c>
      <c r="G194" s="149">
        <f>VLOOKUP(A194,'Membership Details'!C:J,8,FALSE)</f>
        <v>34913</v>
      </c>
      <c r="H194" s="149" t="b">
        <f t="shared" si="8"/>
        <v>1</v>
      </c>
      <c r="I194" s="118">
        <v>111974</v>
      </c>
      <c r="J194" s="83" t="s">
        <v>147</v>
      </c>
      <c r="K194" s="83">
        <v>365</v>
      </c>
      <c r="L194" s="155">
        <v>12</v>
      </c>
      <c r="M194" s="184">
        <v>7.0000000000000007E-2</v>
      </c>
      <c r="N194" s="83">
        <f t="shared" si="9"/>
        <v>78.381800000000013</v>
      </c>
      <c r="O194" s="83">
        <f t="shared" si="10"/>
        <v>112052.3818</v>
      </c>
      <c r="P194" s="147">
        <v>45299</v>
      </c>
      <c r="R194" s="83">
        <f t="shared" si="11"/>
        <v>112052.3818</v>
      </c>
    </row>
    <row r="195" spans="1:18">
      <c r="A195" s="118">
        <v>2506</v>
      </c>
      <c r="B195" s="83" t="s">
        <v>8263</v>
      </c>
      <c r="C195" s="2" t="s">
        <v>145</v>
      </c>
      <c r="D195" s="118">
        <v>24743</v>
      </c>
      <c r="E195" s="83" t="s">
        <v>146</v>
      </c>
      <c r="F195" s="152">
        <v>44934</v>
      </c>
      <c r="G195" s="149">
        <f>VLOOKUP(A195,'Membership Details'!C:J,8,FALSE)</f>
        <v>34913</v>
      </c>
      <c r="H195" s="149" t="b">
        <f t="shared" ref="H195:H258" si="12">F195&gt;=G195</f>
        <v>1</v>
      </c>
      <c r="I195" s="118">
        <v>111974</v>
      </c>
      <c r="J195" s="83" t="s">
        <v>147</v>
      </c>
      <c r="K195" s="83">
        <v>365</v>
      </c>
      <c r="L195" s="155">
        <v>12</v>
      </c>
      <c r="M195" s="184">
        <v>7.0000000000000007E-2</v>
      </c>
      <c r="N195" s="83">
        <f t="shared" ref="N195:N251" si="13">(I195*M195%)</f>
        <v>78.381800000000013</v>
      </c>
      <c r="O195" s="83">
        <f t="shared" ref="O195:O251" si="14">(I195+N195)</f>
        <v>112052.3818</v>
      </c>
      <c r="P195" s="147">
        <v>45299</v>
      </c>
      <c r="R195" s="83">
        <f t="shared" ref="R195:R244" si="15">(O195)</f>
        <v>112052.3818</v>
      </c>
    </row>
    <row r="196" spans="1:18">
      <c r="A196" s="118">
        <v>2506</v>
      </c>
      <c r="B196" s="83" t="s">
        <v>8263</v>
      </c>
      <c r="C196" s="2" t="s">
        <v>145</v>
      </c>
      <c r="D196" s="118">
        <v>24744</v>
      </c>
      <c r="E196" s="83" t="s">
        <v>146</v>
      </c>
      <c r="F196" s="152">
        <v>44934</v>
      </c>
      <c r="G196" s="149">
        <f>VLOOKUP(A196,'Membership Details'!C:J,8,FALSE)</f>
        <v>34913</v>
      </c>
      <c r="H196" s="149" t="b">
        <f t="shared" si="12"/>
        <v>1</v>
      </c>
      <c r="I196" s="118">
        <v>111974</v>
      </c>
      <c r="J196" s="83" t="s">
        <v>147</v>
      </c>
      <c r="K196" s="83">
        <v>365</v>
      </c>
      <c r="L196" s="155">
        <v>12</v>
      </c>
      <c r="M196" s="184">
        <v>7.0000000000000007E-2</v>
      </c>
      <c r="N196" s="83">
        <f t="shared" si="13"/>
        <v>78.381800000000013</v>
      </c>
      <c r="O196" s="83">
        <f t="shared" si="14"/>
        <v>112052.3818</v>
      </c>
      <c r="P196" s="147">
        <v>45299</v>
      </c>
      <c r="R196" s="83">
        <f t="shared" si="15"/>
        <v>112052.3818</v>
      </c>
    </row>
    <row r="197" spans="1:18">
      <c r="A197" s="118">
        <v>1888</v>
      </c>
      <c r="B197" s="83" t="s">
        <v>8263</v>
      </c>
      <c r="C197" s="2" t="s">
        <v>145</v>
      </c>
      <c r="D197" s="118">
        <v>24800</v>
      </c>
      <c r="E197" s="83" t="s">
        <v>146</v>
      </c>
      <c r="F197" s="152">
        <v>44982</v>
      </c>
      <c r="G197" s="149">
        <f>VLOOKUP(A197,'Membership Details'!C:J,8,FALSE)</f>
        <v>39707</v>
      </c>
      <c r="H197" s="149" t="b">
        <f t="shared" si="12"/>
        <v>1</v>
      </c>
      <c r="I197" s="118">
        <v>82301</v>
      </c>
      <c r="J197" s="83" t="s">
        <v>147</v>
      </c>
      <c r="K197" s="83">
        <v>365</v>
      </c>
      <c r="L197" s="155">
        <v>12</v>
      </c>
      <c r="M197" s="146">
        <v>7.4999999999999997E-2</v>
      </c>
      <c r="N197" s="83">
        <f t="shared" si="13"/>
        <v>61.725749999999998</v>
      </c>
      <c r="O197" s="83">
        <f t="shared" si="14"/>
        <v>82362.725749999998</v>
      </c>
      <c r="P197" s="147">
        <v>45347</v>
      </c>
      <c r="R197" s="83">
        <f t="shared" si="15"/>
        <v>82362.725749999998</v>
      </c>
    </row>
    <row r="198" spans="1:18">
      <c r="A198" s="118">
        <v>1200</v>
      </c>
      <c r="B198" s="83" t="s">
        <v>8263</v>
      </c>
      <c r="C198" s="2" t="s">
        <v>145</v>
      </c>
      <c r="D198" s="118">
        <v>24811</v>
      </c>
      <c r="E198" s="83" t="s">
        <v>146</v>
      </c>
      <c r="F198" s="152">
        <v>45365</v>
      </c>
      <c r="G198" s="149">
        <f>VLOOKUP(A198,'Membership Details'!C:J,8,FALSE)</f>
        <v>36982</v>
      </c>
      <c r="H198" s="149" t="b">
        <f t="shared" si="12"/>
        <v>1</v>
      </c>
      <c r="I198" s="118">
        <v>96750</v>
      </c>
      <c r="J198" s="83" t="s">
        <v>147</v>
      </c>
      <c r="K198" s="83">
        <v>365</v>
      </c>
      <c r="L198" s="155">
        <v>12</v>
      </c>
      <c r="M198" s="146">
        <v>7.4999999999999997E-2</v>
      </c>
      <c r="N198" s="83">
        <f t="shared" si="13"/>
        <v>72.5625</v>
      </c>
      <c r="O198" s="83">
        <f t="shared" si="14"/>
        <v>96822.5625</v>
      </c>
      <c r="P198" s="147">
        <v>45730</v>
      </c>
      <c r="R198" s="83">
        <f t="shared" si="15"/>
        <v>96822.5625</v>
      </c>
    </row>
    <row r="199" spans="1:18">
      <c r="A199" s="118">
        <v>1200</v>
      </c>
      <c r="B199" s="83" t="s">
        <v>8263</v>
      </c>
      <c r="C199" s="2" t="s">
        <v>145</v>
      </c>
      <c r="D199" s="118">
        <v>24812</v>
      </c>
      <c r="E199" s="83" t="s">
        <v>146</v>
      </c>
      <c r="F199" s="152">
        <v>45365</v>
      </c>
      <c r="G199" s="149">
        <f>VLOOKUP(A199,'Membership Details'!C:J,8,FALSE)</f>
        <v>36982</v>
      </c>
      <c r="H199" s="149" t="b">
        <f t="shared" si="12"/>
        <v>1</v>
      </c>
      <c r="I199" s="118">
        <v>96750</v>
      </c>
      <c r="J199" s="83" t="s">
        <v>147</v>
      </c>
      <c r="K199" s="83">
        <v>365</v>
      </c>
      <c r="L199" s="155">
        <v>12</v>
      </c>
      <c r="M199" s="146">
        <v>7.4999999999999997E-2</v>
      </c>
      <c r="N199" s="83">
        <f t="shared" si="13"/>
        <v>72.5625</v>
      </c>
      <c r="O199" s="83">
        <f t="shared" si="14"/>
        <v>96822.5625</v>
      </c>
      <c r="P199" s="147">
        <v>45730</v>
      </c>
      <c r="R199" s="83">
        <f t="shared" si="15"/>
        <v>96822.5625</v>
      </c>
    </row>
    <row r="200" spans="1:18">
      <c r="A200" s="118">
        <v>2234</v>
      </c>
      <c r="B200" s="83" t="s">
        <v>8263</v>
      </c>
      <c r="C200" s="2" t="s">
        <v>145</v>
      </c>
      <c r="D200" s="118">
        <v>24821</v>
      </c>
      <c r="E200" s="83" t="s">
        <v>146</v>
      </c>
      <c r="F200" s="152">
        <v>45365</v>
      </c>
      <c r="G200" s="149">
        <f>VLOOKUP(A200,'Membership Details'!C:J,8,FALSE)</f>
        <v>39872</v>
      </c>
      <c r="H200" s="149" t="b">
        <f t="shared" si="12"/>
        <v>1</v>
      </c>
      <c r="I200" s="118">
        <v>69875</v>
      </c>
      <c r="J200" s="83" t="s">
        <v>147</v>
      </c>
      <c r="K200" s="83">
        <v>365</v>
      </c>
      <c r="L200" s="155">
        <v>12</v>
      </c>
      <c r="M200" s="146">
        <v>7.4999999999999997E-2</v>
      </c>
      <c r="N200" s="83">
        <f t="shared" si="13"/>
        <v>52.40625</v>
      </c>
      <c r="O200" s="83">
        <f t="shared" si="14"/>
        <v>69927.40625</v>
      </c>
      <c r="P200" s="147">
        <v>45730</v>
      </c>
      <c r="R200" s="83">
        <f t="shared" si="15"/>
        <v>69927.40625</v>
      </c>
    </row>
    <row r="201" spans="1:18">
      <c r="A201" s="118">
        <v>2234</v>
      </c>
      <c r="B201" s="83" t="s">
        <v>8263</v>
      </c>
      <c r="C201" s="2" t="s">
        <v>145</v>
      </c>
      <c r="D201" s="118">
        <v>24822</v>
      </c>
      <c r="E201" s="83" t="s">
        <v>146</v>
      </c>
      <c r="F201" s="152">
        <v>45365</v>
      </c>
      <c r="G201" s="149">
        <f>VLOOKUP(A201,'Membership Details'!C:J,8,FALSE)</f>
        <v>39872</v>
      </c>
      <c r="H201" s="149" t="b">
        <f t="shared" si="12"/>
        <v>1</v>
      </c>
      <c r="I201" s="118">
        <v>69875</v>
      </c>
      <c r="J201" s="83" t="s">
        <v>147</v>
      </c>
      <c r="K201" s="83">
        <v>365</v>
      </c>
      <c r="L201" s="155">
        <v>12</v>
      </c>
      <c r="M201" s="146">
        <v>7.4999999999999997E-2</v>
      </c>
      <c r="N201" s="83">
        <f t="shared" si="13"/>
        <v>52.40625</v>
      </c>
      <c r="O201" s="83">
        <f t="shared" si="14"/>
        <v>69927.40625</v>
      </c>
      <c r="P201" s="147">
        <v>45730</v>
      </c>
      <c r="R201" s="83">
        <f t="shared" si="15"/>
        <v>69927.40625</v>
      </c>
    </row>
    <row r="202" spans="1:18">
      <c r="A202" s="118">
        <v>2152</v>
      </c>
      <c r="B202" s="83" t="s">
        <v>8263</v>
      </c>
      <c r="C202" s="2" t="s">
        <v>145</v>
      </c>
      <c r="D202" s="118">
        <v>24831</v>
      </c>
      <c r="E202" s="83" t="s">
        <v>146</v>
      </c>
      <c r="F202" s="152">
        <v>45365</v>
      </c>
      <c r="G202" s="149">
        <f>VLOOKUP(A202,'Membership Details'!C:J,8,FALSE)</f>
        <v>41809</v>
      </c>
      <c r="H202" s="149" t="b">
        <f t="shared" si="12"/>
        <v>1</v>
      </c>
      <c r="I202" s="118">
        <v>69875</v>
      </c>
      <c r="J202" s="83" t="s">
        <v>147</v>
      </c>
      <c r="K202" s="83">
        <v>365</v>
      </c>
      <c r="L202" s="155">
        <v>12</v>
      </c>
      <c r="M202" s="146">
        <v>7.4999999999999997E-2</v>
      </c>
      <c r="N202" s="83">
        <f t="shared" si="13"/>
        <v>52.40625</v>
      </c>
      <c r="O202" s="83">
        <f t="shared" si="14"/>
        <v>69927.40625</v>
      </c>
      <c r="P202" s="147">
        <v>45730</v>
      </c>
      <c r="R202" s="83">
        <f t="shared" si="15"/>
        <v>69927.40625</v>
      </c>
    </row>
    <row r="203" spans="1:18">
      <c r="A203" s="118">
        <v>2152</v>
      </c>
      <c r="B203" s="83" t="s">
        <v>8263</v>
      </c>
      <c r="C203" s="2" t="s">
        <v>145</v>
      </c>
      <c r="D203" s="118">
        <v>24832</v>
      </c>
      <c r="E203" s="83" t="s">
        <v>146</v>
      </c>
      <c r="F203" s="152">
        <v>45365</v>
      </c>
      <c r="G203" s="149">
        <f>VLOOKUP(A203,'Membership Details'!C:J,8,FALSE)</f>
        <v>41809</v>
      </c>
      <c r="H203" s="149" t="b">
        <f t="shared" si="12"/>
        <v>1</v>
      </c>
      <c r="I203" s="118">
        <v>69875</v>
      </c>
      <c r="J203" s="83" t="s">
        <v>147</v>
      </c>
      <c r="K203" s="83">
        <v>365</v>
      </c>
      <c r="L203" s="155">
        <v>12</v>
      </c>
      <c r="M203" s="146">
        <v>7.4999999999999997E-2</v>
      </c>
      <c r="N203" s="83">
        <f t="shared" si="13"/>
        <v>52.40625</v>
      </c>
      <c r="O203" s="83">
        <f t="shared" si="14"/>
        <v>69927.40625</v>
      </c>
      <c r="P203" s="147">
        <v>45730</v>
      </c>
      <c r="R203" s="83">
        <f t="shared" si="15"/>
        <v>69927.40625</v>
      </c>
    </row>
    <row r="204" spans="1:18">
      <c r="A204" s="118">
        <v>2282</v>
      </c>
      <c r="B204" s="83" t="s">
        <v>8263</v>
      </c>
      <c r="C204" s="2" t="s">
        <v>145</v>
      </c>
      <c r="D204" s="118">
        <v>24840</v>
      </c>
      <c r="E204" s="83" t="s">
        <v>146</v>
      </c>
      <c r="F204" s="152">
        <v>45371</v>
      </c>
      <c r="G204" s="149">
        <f>VLOOKUP(A204,'Membership Details'!C:J,8,FALSE)</f>
        <v>42352</v>
      </c>
      <c r="H204" s="149" t="b">
        <f t="shared" si="12"/>
        <v>1</v>
      </c>
      <c r="I204" s="118">
        <v>50000</v>
      </c>
      <c r="J204" s="83" t="s">
        <v>147</v>
      </c>
      <c r="K204" s="83">
        <v>365</v>
      </c>
      <c r="L204" s="155">
        <v>12</v>
      </c>
      <c r="M204" s="146">
        <v>7.4999999999999997E-2</v>
      </c>
      <c r="N204" s="83">
        <f t="shared" si="13"/>
        <v>37.5</v>
      </c>
      <c r="O204" s="83">
        <f t="shared" si="14"/>
        <v>50037.5</v>
      </c>
      <c r="P204" s="147">
        <v>45736</v>
      </c>
      <c r="R204" s="83">
        <f t="shared" si="15"/>
        <v>50037.5</v>
      </c>
    </row>
    <row r="205" spans="1:18">
      <c r="A205" s="118">
        <v>796</v>
      </c>
      <c r="B205" s="83" t="s">
        <v>8263</v>
      </c>
      <c r="C205" s="2" t="s">
        <v>145</v>
      </c>
      <c r="D205" s="118">
        <v>24890</v>
      </c>
      <c r="E205" s="83" t="s">
        <v>146</v>
      </c>
      <c r="F205" s="152">
        <v>45357</v>
      </c>
      <c r="G205" s="149">
        <f>VLOOKUP(A205,'Membership Details'!C:J,8,FALSE)</f>
        <v>36982</v>
      </c>
      <c r="H205" s="149" t="b">
        <f t="shared" si="12"/>
        <v>1</v>
      </c>
      <c r="I205" s="118">
        <v>100000</v>
      </c>
      <c r="J205" s="83" t="s">
        <v>147</v>
      </c>
      <c r="K205" s="83">
        <v>365</v>
      </c>
      <c r="L205" s="155">
        <v>12</v>
      </c>
      <c r="M205" s="146">
        <v>7.4999999999999997E-2</v>
      </c>
      <c r="N205" s="83">
        <f t="shared" si="13"/>
        <v>75</v>
      </c>
      <c r="O205" s="83">
        <f t="shared" si="14"/>
        <v>100075</v>
      </c>
      <c r="P205" s="147">
        <v>45722</v>
      </c>
      <c r="R205" s="83">
        <f t="shared" si="15"/>
        <v>100075</v>
      </c>
    </row>
    <row r="206" spans="1:18">
      <c r="A206" s="118">
        <v>2366</v>
      </c>
      <c r="B206" s="83" t="s">
        <v>8263</v>
      </c>
      <c r="C206" s="2" t="s">
        <v>145</v>
      </c>
      <c r="D206" s="118">
        <v>24901</v>
      </c>
      <c r="E206" s="83" t="s">
        <v>146</v>
      </c>
      <c r="F206" s="152">
        <v>45250</v>
      </c>
      <c r="G206" s="149">
        <f>VLOOKUP(A206,'Membership Details'!C:J,8,FALSE)</f>
        <v>39707</v>
      </c>
      <c r="H206" s="149" t="b">
        <f t="shared" si="12"/>
        <v>1</v>
      </c>
      <c r="I206" s="118">
        <v>74000</v>
      </c>
      <c r="J206" s="83" t="s">
        <v>147</v>
      </c>
      <c r="K206" s="83">
        <v>365</v>
      </c>
      <c r="L206" s="155">
        <v>12</v>
      </c>
      <c r="M206" s="146">
        <v>7.4999999999999997E-2</v>
      </c>
      <c r="N206" s="83">
        <f t="shared" si="13"/>
        <v>55.5</v>
      </c>
      <c r="O206" s="83">
        <f t="shared" si="14"/>
        <v>74055.5</v>
      </c>
      <c r="P206" s="147">
        <v>45616</v>
      </c>
      <c r="R206" s="83">
        <f t="shared" si="15"/>
        <v>74055.5</v>
      </c>
    </row>
    <row r="207" spans="1:18">
      <c r="A207" s="118">
        <v>2366</v>
      </c>
      <c r="B207" s="83" t="s">
        <v>8263</v>
      </c>
      <c r="C207" s="2" t="s">
        <v>145</v>
      </c>
      <c r="D207" s="118">
        <v>24902</v>
      </c>
      <c r="E207" s="83" t="s">
        <v>146</v>
      </c>
      <c r="F207" s="152">
        <v>45292</v>
      </c>
      <c r="G207" s="149">
        <f>VLOOKUP(A207,'Membership Details'!C:J,8,FALSE)</f>
        <v>39707</v>
      </c>
      <c r="H207" s="149" t="b">
        <f t="shared" si="12"/>
        <v>1</v>
      </c>
      <c r="I207" s="118">
        <v>125388</v>
      </c>
      <c r="J207" s="83" t="s">
        <v>147</v>
      </c>
      <c r="K207" s="83">
        <v>365</v>
      </c>
      <c r="L207" s="155">
        <v>12</v>
      </c>
      <c r="M207" s="146">
        <v>7.4999999999999997E-2</v>
      </c>
      <c r="N207" s="83">
        <f t="shared" si="13"/>
        <v>94.040999999999997</v>
      </c>
      <c r="O207" s="83">
        <f t="shared" si="14"/>
        <v>125482.041</v>
      </c>
      <c r="P207" s="147">
        <v>45658</v>
      </c>
      <c r="R207" s="83">
        <f t="shared" si="15"/>
        <v>125482.041</v>
      </c>
    </row>
    <row r="208" spans="1:18">
      <c r="A208" s="118">
        <v>2366</v>
      </c>
      <c r="B208" s="83" t="s">
        <v>8263</v>
      </c>
      <c r="C208" s="2" t="s">
        <v>145</v>
      </c>
      <c r="D208" s="118">
        <v>24903</v>
      </c>
      <c r="E208" s="83" t="s">
        <v>146</v>
      </c>
      <c r="F208" s="152">
        <v>45612</v>
      </c>
      <c r="G208" s="149">
        <f>VLOOKUP(A208,'Membership Details'!C:J,8,FALSE)</f>
        <v>39707</v>
      </c>
      <c r="H208" s="149" t="b">
        <f t="shared" si="12"/>
        <v>1</v>
      </c>
      <c r="I208" s="118">
        <v>354105</v>
      </c>
      <c r="J208" s="83" t="s">
        <v>147</v>
      </c>
      <c r="K208" s="83">
        <v>365</v>
      </c>
      <c r="L208" s="155">
        <v>12</v>
      </c>
      <c r="M208" s="146">
        <v>7.4999999999999997E-2</v>
      </c>
      <c r="N208" s="83">
        <f t="shared" si="13"/>
        <v>265.57875000000001</v>
      </c>
      <c r="O208" s="83">
        <f t="shared" si="14"/>
        <v>354370.57874999999</v>
      </c>
      <c r="P208" s="147">
        <v>45987</v>
      </c>
      <c r="R208" s="83">
        <f t="shared" si="15"/>
        <v>354370.57874999999</v>
      </c>
    </row>
    <row r="209" spans="1:18">
      <c r="A209" s="118">
        <v>4505</v>
      </c>
      <c r="B209" s="83" t="s">
        <v>8263</v>
      </c>
      <c r="C209" s="2" t="s">
        <v>145</v>
      </c>
      <c r="D209" s="118">
        <v>24911</v>
      </c>
      <c r="E209" s="83" t="s">
        <v>146</v>
      </c>
      <c r="F209" s="152">
        <v>45059</v>
      </c>
      <c r="G209" s="149">
        <f>VLOOKUP(A209,'Membership Details'!C:J,8,FALSE)</f>
        <v>34914</v>
      </c>
      <c r="H209" s="149" t="b">
        <f t="shared" si="12"/>
        <v>1</v>
      </c>
      <c r="I209" s="118">
        <v>100000</v>
      </c>
      <c r="J209" s="83" t="s">
        <v>147</v>
      </c>
      <c r="K209" s="83">
        <v>365</v>
      </c>
      <c r="L209" s="155">
        <v>12</v>
      </c>
      <c r="M209" s="146">
        <v>7.4999999999999997E-2</v>
      </c>
      <c r="N209" s="83">
        <f t="shared" si="13"/>
        <v>75</v>
      </c>
      <c r="O209" s="83">
        <f t="shared" si="14"/>
        <v>100075</v>
      </c>
      <c r="P209" s="147">
        <v>45425</v>
      </c>
      <c r="R209" s="83">
        <f t="shared" si="15"/>
        <v>100075</v>
      </c>
    </row>
    <row r="210" spans="1:18">
      <c r="A210" s="118">
        <v>2137</v>
      </c>
      <c r="B210" s="83" t="s">
        <v>8263</v>
      </c>
      <c r="C210" s="2" t="s">
        <v>145</v>
      </c>
      <c r="D210" s="118">
        <v>24951</v>
      </c>
      <c r="E210" s="83" t="s">
        <v>146</v>
      </c>
      <c r="F210" s="152">
        <v>45213</v>
      </c>
      <c r="G210" s="149">
        <f>VLOOKUP(A210,'Membership Details'!C:J,8,FALSE)</f>
        <v>39707</v>
      </c>
      <c r="H210" s="149" t="b">
        <f t="shared" si="12"/>
        <v>1</v>
      </c>
      <c r="I210" s="118">
        <v>99000</v>
      </c>
      <c r="J210" s="83" t="s">
        <v>147</v>
      </c>
      <c r="K210" s="83">
        <v>365</v>
      </c>
      <c r="L210" s="155">
        <v>12</v>
      </c>
      <c r="M210" s="146">
        <v>7.4999999999999997E-2</v>
      </c>
      <c r="N210" s="83">
        <f t="shared" si="13"/>
        <v>74.25</v>
      </c>
      <c r="O210" s="83">
        <f t="shared" si="14"/>
        <v>99074.25</v>
      </c>
      <c r="P210" s="147">
        <v>45569</v>
      </c>
      <c r="R210" s="83">
        <f t="shared" si="15"/>
        <v>99074.25</v>
      </c>
    </row>
    <row r="211" spans="1:18">
      <c r="A211" s="118">
        <v>861</v>
      </c>
      <c r="B211" s="83" t="s">
        <v>8263</v>
      </c>
      <c r="C211" s="2" t="s">
        <v>145</v>
      </c>
      <c r="D211" s="118">
        <v>24970</v>
      </c>
      <c r="E211" s="83" t="s">
        <v>146</v>
      </c>
      <c r="F211" s="152">
        <v>45122</v>
      </c>
      <c r="G211" s="149">
        <f>VLOOKUP(A211,'Membership Details'!C:J,8,FALSE)</f>
        <v>39707</v>
      </c>
      <c r="H211" s="149" t="b">
        <f t="shared" si="12"/>
        <v>1</v>
      </c>
      <c r="I211" s="118">
        <v>200000</v>
      </c>
      <c r="J211" s="83" t="s">
        <v>147</v>
      </c>
      <c r="K211" s="83">
        <v>365</v>
      </c>
      <c r="L211" s="155">
        <v>12</v>
      </c>
      <c r="M211" s="146">
        <v>7.4999999999999997E-2</v>
      </c>
      <c r="N211" s="83">
        <f t="shared" si="13"/>
        <v>150</v>
      </c>
      <c r="O211" s="83">
        <f t="shared" si="14"/>
        <v>200150</v>
      </c>
      <c r="P211" s="147">
        <v>45488</v>
      </c>
      <c r="R211" s="83">
        <f t="shared" si="15"/>
        <v>200150</v>
      </c>
    </row>
    <row r="212" spans="1:18">
      <c r="A212" s="118">
        <v>861</v>
      </c>
      <c r="B212" s="83" t="s">
        <v>8263</v>
      </c>
      <c r="C212" s="2" t="s">
        <v>145</v>
      </c>
      <c r="D212" s="118">
        <v>24971</v>
      </c>
      <c r="E212" s="83" t="s">
        <v>146</v>
      </c>
      <c r="F212" s="152">
        <v>45122</v>
      </c>
      <c r="G212" s="149">
        <f>VLOOKUP(A212,'Membership Details'!C:J,8,FALSE)</f>
        <v>39707</v>
      </c>
      <c r="H212" s="149" t="b">
        <f t="shared" si="12"/>
        <v>1</v>
      </c>
      <c r="I212" s="118">
        <v>300000</v>
      </c>
      <c r="J212" s="83" t="s">
        <v>147</v>
      </c>
      <c r="K212" s="83">
        <v>365</v>
      </c>
      <c r="L212" s="155">
        <v>12</v>
      </c>
      <c r="M212" s="146">
        <v>7.4999999999999997E-2</v>
      </c>
      <c r="N212" s="83">
        <f t="shared" si="13"/>
        <v>225</v>
      </c>
      <c r="O212" s="83">
        <f t="shared" si="14"/>
        <v>300225</v>
      </c>
      <c r="P212" s="147">
        <v>45488</v>
      </c>
      <c r="R212" s="83">
        <f t="shared" si="15"/>
        <v>300225</v>
      </c>
    </row>
    <row r="213" spans="1:18">
      <c r="A213" s="118">
        <v>861</v>
      </c>
      <c r="B213" s="83" t="s">
        <v>8263</v>
      </c>
      <c r="C213" s="2" t="s">
        <v>145</v>
      </c>
      <c r="D213" s="118">
        <v>24972</v>
      </c>
      <c r="E213" s="83" t="s">
        <v>146</v>
      </c>
      <c r="F213" s="152">
        <v>45335</v>
      </c>
      <c r="G213" s="149">
        <f>VLOOKUP(A213,'Membership Details'!C:J,8,FALSE)</f>
        <v>39707</v>
      </c>
      <c r="H213" s="149" t="b">
        <f t="shared" si="12"/>
        <v>1</v>
      </c>
      <c r="I213" s="118">
        <v>140000</v>
      </c>
      <c r="J213" s="83" t="s">
        <v>147</v>
      </c>
      <c r="K213" s="83">
        <v>365</v>
      </c>
      <c r="L213" s="155">
        <v>12</v>
      </c>
      <c r="M213" s="146">
        <v>7.4999999999999997E-2</v>
      </c>
      <c r="N213" s="83">
        <f t="shared" si="13"/>
        <v>105</v>
      </c>
      <c r="O213" s="83">
        <f t="shared" si="14"/>
        <v>140105</v>
      </c>
      <c r="P213" s="147">
        <v>45701</v>
      </c>
      <c r="R213" s="83">
        <f t="shared" si="15"/>
        <v>140105</v>
      </c>
    </row>
    <row r="214" spans="1:18">
      <c r="A214" s="118">
        <v>2343</v>
      </c>
      <c r="B214" s="83" t="s">
        <v>8263</v>
      </c>
      <c r="C214" s="2" t="s">
        <v>145</v>
      </c>
      <c r="D214" s="118">
        <v>95426</v>
      </c>
      <c r="E214" s="83" t="s">
        <v>146</v>
      </c>
      <c r="F214" s="152">
        <v>41979</v>
      </c>
      <c r="G214" s="149">
        <f>VLOOKUP(A214,'Membership Details'!C:J,8,FALSE)</f>
        <v>36618</v>
      </c>
      <c r="H214" s="149" t="b">
        <f t="shared" si="12"/>
        <v>1</v>
      </c>
      <c r="I214" s="118">
        <v>9368</v>
      </c>
      <c r="J214" s="83" t="s">
        <v>147</v>
      </c>
      <c r="K214" s="83">
        <v>365</v>
      </c>
      <c r="L214" s="155">
        <v>12</v>
      </c>
      <c r="M214" s="191">
        <v>0.105</v>
      </c>
      <c r="N214" s="83">
        <f t="shared" si="13"/>
        <v>9.8363999999999994</v>
      </c>
      <c r="O214" s="83">
        <f t="shared" si="14"/>
        <v>9377.8364000000001</v>
      </c>
      <c r="P214" s="147">
        <v>42344</v>
      </c>
      <c r="R214" s="83">
        <f t="shared" si="15"/>
        <v>9377.8364000000001</v>
      </c>
    </row>
    <row r="215" spans="1:18">
      <c r="A215" s="118">
        <v>2346</v>
      </c>
      <c r="B215" s="83" t="s">
        <v>8263</v>
      </c>
      <c r="C215" s="2" t="s">
        <v>145</v>
      </c>
      <c r="D215" s="118">
        <v>99901</v>
      </c>
      <c r="E215" s="83" t="s">
        <v>146</v>
      </c>
      <c r="F215" s="152">
        <v>44967</v>
      </c>
      <c r="G215" s="149">
        <f>VLOOKUP(A215,'Membership Details'!C:J,8,FALSE)</f>
        <v>38429</v>
      </c>
      <c r="H215" s="149" t="b">
        <f t="shared" si="12"/>
        <v>1</v>
      </c>
      <c r="I215" s="118">
        <v>199927</v>
      </c>
      <c r="J215" s="83" t="s">
        <v>147</v>
      </c>
      <c r="K215" s="83">
        <v>365</v>
      </c>
      <c r="L215" s="155">
        <v>12</v>
      </c>
      <c r="M215" s="146">
        <v>7.4999999999999997E-2</v>
      </c>
      <c r="N215" s="83">
        <f t="shared" si="13"/>
        <v>149.94525000000002</v>
      </c>
      <c r="O215" s="83">
        <f t="shared" si="14"/>
        <v>200076.94524999999</v>
      </c>
      <c r="P215" s="147">
        <v>45636</v>
      </c>
      <c r="R215" s="83">
        <f t="shared" si="15"/>
        <v>200076.94524999999</v>
      </c>
    </row>
    <row r="216" spans="1:18">
      <c r="A216" s="118">
        <v>1232</v>
      </c>
      <c r="B216" s="83" t="s">
        <v>8263</v>
      </c>
      <c r="C216" s="2" t="s">
        <v>145</v>
      </c>
      <c r="D216" s="118">
        <v>211893</v>
      </c>
      <c r="E216" s="83" t="s">
        <v>146</v>
      </c>
      <c r="F216" s="152">
        <v>45137</v>
      </c>
      <c r="G216" s="149">
        <f>VLOOKUP(A216,'Membership Details'!C:J,8,FALSE)</f>
        <v>39668</v>
      </c>
      <c r="H216" s="149" t="b">
        <f t="shared" si="12"/>
        <v>1</v>
      </c>
      <c r="I216" s="118">
        <v>205200</v>
      </c>
      <c r="J216" s="83" t="s">
        <v>147</v>
      </c>
      <c r="K216" s="83">
        <v>365</v>
      </c>
      <c r="L216" s="155">
        <v>12</v>
      </c>
      <c r="M216" s="146">
        <v>7.4999999999999997E-2</v>
      </c>
      <c r="N216" s="83">
        <f t="shared" si="13"/>
        <v>153.9</v>
      </c>
      <c r="O216" s="83">
        <f t="shared" si="14"/>
        <v>205353.9</v>
      </c>
      <c r="P216" s="147">
        <v>45503</v>
      </c>
      <c r="R216" s="83">
        <f t="shared" si="15"/>
        <v>205353.9</v>
      </c>
    </row>
    <row r="217" spans="1:18">
      <c r="A217" s="118">
        <v>2410</v>
      </c>
      <c r="B217" s="83" t="s">
        <v>8263</v>
      </c>
      <c r="C217" s="2" t="s">
        <v>145</v>
      </c>
      <c r="D217" s="118">
        <v>223611</v>
      </c>
      <c r="E217" s="83" t="s">
        <v>146</v>
      </c>
      <c r="F217" s="152">
        <v>45151</v>
      </c>
      <c r="G217" s="149">
        <f>VLOOKUP(A217,'Membership Details'!C:J,8,FALSE)</f>
        <v>34928</v>
      </c>
      <c r="H217" s="149" t="b">
        <f t="shared" si="12"/>
        <v>1</v>
      </c>
      <c r="I217" s="118">
        <v>122995</v>
      </c>
      <c r="J217" s="83" t="s">
        <v>147</v>
      </c>
      <c r="K217" s="83">
        <v>365</v>
      </c>
      <c r="L217" s="155">
        <v>12</v>
      </c>
      <c r="M217" s="146">
        <v>7.4999999999999997E-2</v>
      </c>
      <c r="N217" s="83">
        <f t="shared" si="13"/>
        <v>92.246250000000003</v>
      </c>
      <c r="O217" s="83">
        <f t="shared" si="14"/>
        <v>123087.24625</v>
      </c>
      <c r="P217" s="147">
        <v>45517</v>
      </c>
      <c r="R217" s="83">
        <f t="shared" si="15"/>
        <v>123087.24625</v>
      </c>
    </row>
    <row r="218" spans="1:18">
      <c r="A218" s="118">
        <v>2410</v>
      </c>
      <c r="B218" s="83" t="s">
        <v>8263</v>
      </c>
      <c r="C218" s="2" t="s">
        <v>145</v>
      </c>
      <c r="D218" s="118">
        <v>223612</v>
      </c>
      <c r="E218" s="83" t="s">
        <v>146</v>
      </c>
      <c r="F218" s="152">
        <v>45151</v>
      </c>
      <c r="G218" s="149">
        <f>VLOOKUP(A218,'Membership Details'!C:J,8,FALSE)</f>
        <v>34928</v>
      </c>
      <c r="H218" s="149" t="b">
        <f t="shared" si="12"/>
        <v>1</v>
      </c>
      <c r="I218" s="118">
        <v>68330</v>
      </c>
      <c r="J218" s="83" t="s">
        <v>147</v>
      </c>
      <c r="K218" s="83">
        <v>365</v>
      </c>
      <c r="L218" s="155">
        <v>12</v>
      </c>
      <c r="M218" s="146">
        <v>7.4999999999999997E-2</v>
      </c>
      <c r="N218" s="83">
        <f t="shared" si="13"/>
        <v>51.247500000000002</v>
      </c>
      <c r="O218" s="83">
        <f t="shared" si="14"/>
        <v>68381.247499999998</v>
      </c>
      <c r="P218" s="147">
        <v>45517</v>
      </c>
      <c r="R218" s="83">
        <f t="shared" si="15"/>
        <v>68381.247499999998</v>
      </c>
    </row>
    <row r="219" spans="1:18">
      <c r="A219" s="118">
        <v>2410</v>
      </c>
      <c r="B219" s="83" t="s">
        <v>8263</v>
      </c>
      <c r="C219" s="2" t="s">
        <v>145</v>
      </c>
      <c r="D219" s="118">
        <v>223613</v>
      </c>
      <c r="E219" s="83" t="s">
        <v>146</v>
      </c>
      <c r="F219" s="152">
        <v>45151</v>
      </c>
      <c r="G219" s="149">
        <f>VLOOKUP(A219,'Membership Details'!C:J,8,FALSE)</f>
        <v>34928</v>
      </c>
      <c r="H219" s="149" t="b">
        <f t="shared" si="12"/>
        <v>1</v>
      </c>
      <c r="I219" s="118">
        <v>68330</v>
      </c>
      <c r="J219" s="83" t="s">
        <v>147</v>
      </c>
      <c r="K219" s="83">
        <v>365</v>
      </c>
      <c r="L219" s="155">
        <v>12</v>
      </c>
      <c r="M219" s="146">
        <v>7.4999999999999997E-2</v>
      </c>
      <c r="N219" s="83">
        <f t="shared" si="13"/>
        <v>51.247500000000002</v>
      </c>
      <c r="O219" s="83">
        <f t="shared" si="14"/>
        <v>68381.247499999998</v>
      </c>
      <c r="P219" s="147">
        <v>45517</v>
      </c>
      <c r="R219" s="83">
        <f t="shared" si="15"/>
        <v>68381.247499999998</v>
      </c>
    </row>
    <row r="220" spans="1:18">
      <c r="A220" s="118">
        <v>2442</v>
      </c>
      <c r="B220" s="83" t="s">
        <v>8263</v>
      </c>
      <c r="C220" s="2" t="s">
        <v>145</v>
      </c>
      <c r="D220" s="118">
        <v>230502</v>
      </c>
      <c r="E220" s="83" t="s">
        <v>146</v>
      </c>
      <c r="F220" s="152">
        <v>44989</v>
      </c>
      <c r="G220" s="149">
        <f>VLOOKUP(A220,'Membership Details'!C:J,8,FALSE)</f>
        <v>42469</v>
      </c>
      <c r="H220" s="149" t="b">
        <f t="shared" si="12"/>
        <v>1</v>
      </c>
      <c r="I220" s="118">
        <v>30000</v>
      </c>
      <c r="J220" s="83" t="s">
        <v>147</v>
      </c>
      <c r="K220" s="83">
        <v>365</v>
      </c>
      <c r="L220" s="155">
        <v>12</v>
      </c>
      <c r="M220" s="146">
        <v>7.4999999999999997E-2</v>
      </c>
      <c r="N220" s="83">
        <f t="shared" si="13"/>
        <v>22.5</v>
      </c>
      <c r="O220" s="83">
        <f t="shared" si="14"/>
        <v>30022.5</v>
      </c>
      <c r="P220" s="147">
        <v>45355</v>
      </c>
      <c r="R220" s="83">
        <f t="shared" si="15"/>
        <v>30022.5</v>
      </c>
    </row>
    <row r="221" spans="1:18">
      <c r="A221" s="118">
        <v>2442</v>
      </c>
      <c r="B221" s="83" t="s">
        <v>8263</v>
      </c>
      <c r="C221" s="2" t="s">
        <v>145</v>
      </c>
      <c r="D221" s="118">
        <v>230503</v>
      </c>
      <c r="E221" s="83" t="s">
        <v>146</v>
      </c>
      <c r="F221" s="152">
        <v>44998</v>
      </c>
      <c r="G221" s="149">
        <f>VLOOKUP(A221,'Membership Details'!C:J,8,FALSE)</f>
        <v>42469</v>
      </c>
      <c r="H221" s="149" t="b">
        <f t="shared" si="12"/>
        <v>1</v>
      </c>
      <c r="I221" s="118">
        <v>16036</v>
      </c>
      <c r="J221" s="83" t="s">
        <v>147</v>
      </c>
      <c r="K221" s="83">
        <v>365</v>
      </c>
      <c r="L221" s="155">
        <v>12</v>
      </c>
      <c r="M221" s="146">
        <v>7.4999999999999997E-2</v>
      </c>
      <c r="N221" s="83">
        <f t="shared" si="13"/>
        <v>12.027000000000001</v>
      </c>
      <c r="O221" s="83">
        <f t="shared" si="14"/>
        <v>16048.027</v>
      </c>
      <c r="P221" s="147">
        <v>45364</v>
      </c>
      <c r="R221" s="83">
        <f t="shared" si="15"/>
        <v>16048.027</v>
      </c>
    </row>
    <row r="222" spans="1:18">
      <c r="A222" s="118">
        <v>2442</v>
      </c>
      <c r="B222" s="83" t="s">
        <v>8263</v>
      </c>
      <c r="C222" s="2" t="s">
        <v>145</v>
      </c>
      <c r="D222" s="118">
        <v>230504</v>
      </c>
      <c r="E222" s="83" t="s">
        <v>146</v>
      </c>
      <c r="F222" s="152">
        <v>44989</v>
      </c>
      <c r="G222" s="149">
        <f>VLOOKUP(A222,'Membership Details'!C:J,8,FALSE)</f>
        <v>42469</v>
      </c>
      <c r="H222" s="149" t="b">
        <f t="shared" si="12"/>
        <v>1</v>
      </c>
      <c r="I222" s="118">
        <v>7000</v>
      </c>
      <c r="J222" s="83" t="s">
        <v>147</v>
      </c>
      <c r="K222" s="83">
        <v>365</v>
      </c>
      <c r="L222" s="155">
        <v>12</v>
      </c>
      <c r="M222" s="146">
        <v>7.4999999999999997E-2</v>
      </c>
      <c r="N222" s="83">
        <f t="shared" si="13"/>
        <v>5.25</v>
      </c>
      <c r="O222" s="83">
        <f t="shared" si="14"/>
        <v>7005.25</v>
      </c>
      <c r="P222" s="147">
        <v>45355</v>
      </c>
      <c r="R222" s="83">
        <f t="shared" si="15"/>
        <v>7005.25</v>
      </c>
    </row>
    <row r="223" spans="1:18">
      <c r="A223" s="118">
        <v>2442</v>
      </c>
      <c r="B223" s="83" t="s">
        <v>8263</v>
      </c>
      <c r="C223" s="2" t="s">
        <v>145</v>
      </c>
      <c r="D223" s="118">
        <v>230505</v>
      </c>
      <c r="E223" s="83" t="s">
        <v>146</v>
      </c>
      <c r="F223" s="152">
        <v>45012</v>
      </c>
      <c r="G223" s="149">
        <f>VLOOKUP(A223,'Membership Details'!C:J,8,FALSE)</f>
        <v>42469</v>
      </c>
      <c r="H223" s="149" t="b">
        <f t="shared" si="12"/>
        <v>1</v>
      </c>
      <c r="I223" s="118">
        <v>103300</v>
      </c>
      <c r="J223" s="83" t="s">
        <v>147</v>
      </c>
      <c r="K223" s="83">
        <v>365</v>
      </c>
      <c r="L223" s="155">
        <v>12</v>
      </c>
      <c r="M223" s="146">
        <v>7.4999999999999997E-2</v>
      </c>
      <c r="N223" s="83">
        <f t="shared" si="13"/>
        <v>77.475000000000009</v>
      </c>
      <c r="O223" s="83">
        <f t="shared" si="14"/>
        <v>103377.47500000001</v>
      </c>
      <c r="P223" s="147">
        <v>45378</v>
      </c>
      <c r="R223" s="83">
        <f t="shared" si="15"/>
        <v>103377.47500000001</v>
      </c>
    </row>
    <row r="224" spans="1:18">
      <c r="A224" s="118">
        <v>2442</v>
      </c>
      <c r="B224" s="83" t="s">
        <v>8263</v>
      </c>
      <c r="C224" s="2" t="s">
        <v>145</v>
      </c>
      <c r="D224" s="118">
        <v>230506</v>
      </c>
      <c r="E224" s="83" t="s">
        <v>146</v>
      </c>
      <c r="F224" s="152">
        <v>45096</v>
      </c>
      <c r="G224" s="149">
        <f>VLOOKUP(A224,'Membership Details'!C:J,8,FALSE)</f>
        <v>42469</v>
      </c>
      <c r="H224" s="149" t="b">
        <f t="shared" si="12"/>
        <v>1</v>
      </c>
      <c r="I224" s="118">
        <v>8075</v>
      </c>
      <c r="J224" s="83" t="s">
        <v>147</v>
      </c>
      <c r="K224" s="83">
        <v>365</v>
      </c>
      <c r="L224" s="155">
        <v>12</v>
      </c>
      <c r="M224" s="146">
        <v>7.4999999999999997E-2</v>
      </c>
      <c r="N224" s="83">
        <f t="shared" si="13"/>
        <v>6.0562500000000004</v>
      </c>
      <c r="O224" s="83">
        <f t="shared" si="14"/>
        <v>8081.0562499999996</v>
      </c>
      <c r="P224" s="147">
        <v>45462</v>
      </c>
      <c r="R224" s="83">
        <f t="shared" si="15"/>
        <v>8081.0562499999996</v>
      </c>
    </row>
    <row r="225" spans="1:18">
      <c r="A225" s="118">
        <v>2442</v>
      </c>
      <c r="B225" s="83" t="s">
        <v>8263</v>
      </c>
      <c r="C225" s="2" t="s">
        <v>145</v>
      </c>
      <c r="D225" s="118">
        <v>230507</v>
      </c>
      <c r="E225" s="83" t="s">
        <v>146</v>
      </c>
      <c r="F225" s="152">
        <v>45196</v>
      </c>
      <c r="G225" s="149">
        <f>VLOOKUP(A225,'Membership Details'!C:J,8,FALSE)</f>
        <v>42469</v>
      </c>
      <c r="H225" s="149" t="b">
        <f t="shared" si="12"/>
        <v>1</v>
      </c>
      <c r="I225" s="118">
        <v>34668</v>
      </c>
      <c r="J225" s="83" t="s">
        <v>147</v>
      </c>
      <c r="K225" s="83">
        <v>365</v>
      </c>
      <c r="L225" s="155">
        <v>12</v>
      </c>
      <c r="M225" s="146">
        <v>7.4999999999999997E-2</v>
      </c>
      <c r="N225" s="83">
        <f t="shared" si="13"/>
        <v>26.001000000000001</v>
      </c>
      <c r="O225" s="83">
        <f t="shared" si="14"/>
        <v>34694.000999999997</v>
      </c>
      <c r="P225" s="147">
        <v>45562</v>
      </c>
      <c r="R225" s="83">
        <f t="shared" si="15"/>
        <v>34694.000999999997</v>
      </c>
    </row>
    <row r="226" spans="1:18">
      <c r="A226" s="118">
        <v>4032</v>
      </c>
      <c r="B226" s="83" t="s">
        <v>8263</v>
      </c>
      <c r="C226" s="2" t="s">
        <v>145</v>
      </c>
      <c r="D226" s="118">
        <v>231202</v>
      </c>
      <c r="E226" s="83" t="s">
        <v>146</v>
      </c>
      <c r="F226" s="152">
        <v>44968</v>
      </c>
      <c r="G226" s="149">
        <f>VLOOKUP(A226,'Membership Details'!C:J,8,FALSE)</f>
        <v>38429</v>
      </c>
      <c r="H226" s="149" t="b">
        <f t="shared" si="12"/>
        <v>1</v>
      </c>
      <c r="I226" s="118">
        <v>71000</v>
      </c>
      <c r="J226" s="83" t="s">
        <v>147</v>
      </c>
      <c r="K226" s="83">
        <v>365</v>
      </c>
      <c r="L226" s="155">
        <v>12</v>
      </c>
      <c r="M226" s="146">
        <v>7.4999999999999997E-2</v>
      </c>
      <c r="N226" s="83">
        <f t="shared" si="13"/>
        <v>53.25</v>
      </c>
      <c r="O226" s="83">
        <f t="shared" si="14"/>
        <v>71053.25</v>
      </c>
      <c r="P226" s="147">
        <v>45333</v>
      </c>
      <c r="R226" s="83">
        <f t="shared" si="15"/>
        <v>71053.25</v>
      </c>
    </row>
    <row r="227" spans="1:18">
      <c r="A227" s="118">
        <v>105</v>
      </c>
      <c r="B227" s="83" t="s">
        <v>8263</v>
      </c>
      <c r="C227" s="2" t="s">
        <v>145</v>
      </c>
      <c r="D227" s="118">
        <v>231204</v>
      </c>
      <c r="E227" s="83" t="s">
        <v>146</v>
      </c>
      <c r="F227" s="152">
        <v>45026</v>
      </c>
      <c r="G227" s="149">
        <f>VLOOKUP(A227,'Membership Details'!C:J,8,FALSE)</f>
        <v>36982</v>
      </c>
      <c r="H227" s="149" t="b">
        <f t="shared" si="12"/>
        <v>1</v>
      </c>
      <c r="I227" s="118">
        <v>200000</v>
      </c>
      <c r="J227" s="83" t="s">
        <v>147</v>
      </c>
      <c r="K227" s="83">
        <v>365</v>
      </c>
      <c r="L227" s="155">
        <v>12</v>
      </c>
      <c r="M227" s="146">
        <v>7.4999999999999997E-2</v>
      </c>
      <c r="N227" s="83">
        <f t="shared" si="13"/>
        <v>150</v>
      </c>
      <c r="O227" s="83">
        <f t="shared" si="14"/>
        <v>200150</v>
      </c>
      <c r="P227" s="147">
        <v>45392</v>
      </c>
      <c r="R227" s="83">
        <f t="shared" si="15"/>
        <v>200150</v>
      </c>
    </row>
    <row r="228" spans="1:18">
      <c r="A228" s="118">
        <v>105</v>
      </c>
      <c r="B228" s="83" t="s">
        <v>8263</v>
      </c>
      <c r="C228" s="2" t="s">
        <v>145</v>
      </c>
      <c r="D228" s="118">
        <v>231205</v>
      </c>
      <c r="E228" s="83" t="s">
        <v>146</v>
      </c>
      <c r="F228" s="152">
        <v>45026</v>
      </c>
      <c r="G228" s="149">
        <f>VLOOKUP(A228,'Membership Details'!C:J,8,FALSE)</f>
        <v>36982</v>
      </c>
      <c r="H228" s="149" t="b">
        <f t="shared" si="12"/>
        <v>1</v>
      </c>
      <c r="I228" s="118">
        <v>100000</v>
      </c>
      <c r="J228" s="83" t="s">
        <v>147</v>
      </c>
      <c r="K228" s="83">
        <v>365</v>
      </c>
      <c r="L228" s="155">
        <v>12</v>
      </c>
      <c r="M228" s="146">
        <v>7.4999999999999997E-2</v>
      </c>
      <c r="N228" s="83">
        <f t="shared" si="13"/>
        <v>75</v>
      </c>
      <c r="O228" s="83">
        <f t="shared" si="14"/>
        <v>100075</v>
      </c>
      <c r="P228" s="147">
        <v>45392</v>
      </c>
      <c r="R228" s="83">
        <f t="shared" si="15"/>
        <v>100075</v>
      </c>
    </row>
    <row r="229" spans="1:18">
      <c r="A229" s="118">
        <v>4027</v>
      </c>
      <c r="B229" s="83" t="s">
        <v>8263</v>
      </c>
      <c r="C229" s="2" t="s">
        <v>145</v>
      </c>
      <c r="D229" s="118">
        <v>240001</v>
      </c>
      <c r="E229" s="83" t="s">
        <v>146</v>
      </c>
      <c r="F229" s="152">
        <v>45141</v>
      </c>
      <c r="G229" s="149">
        <f>VLOOKUP(A229,'Membership Details'!C:J,8,FALSE)</f>
        <v>34929</v>
      </c>
      <c r="H229" s="149" t="b">
        <f t="shared" si="12"/>
        <v>1</v>
      </c>
      <c r="I229" s="118">
        <v>231120</v>
      </c>
      <c r="J229" s="83" t="s">
        <v>147</v>
      </c>
      <c r="K229" s="83">
        <v>365</v>
      </c>
      <c r="L229" s="155">
        <v>12</v>
      </c>
      <c r="M229" s="146">
        <v>7.4999999999999997E-2</v>
      </c>
      <c r="N229" s="83">
        <f t="shared" si="13"/>
        <v>173.34</v>
      </c>
      <c r="O229" s="83">
        <f t="shared" si="14"/>
        <v>231293.34</v>
      </c>
      <c r="P229" s="147">
        <v>45507</v>
      </c>
      <c r="R229" s="83">
        <f t="shared" si="15"/>
        <v>231293.34</v>
      </c>
    </row>
    <row r="230" spans="1:18">
      <c r="A230" s="118">
        <v>4027</v>
      </c>
      <c r="B230" s="83" t="s">
        <v>8263</v>
      </c>
      <c r="C230" s="2" t="s">
        <v>145</v>
      </c>
      <c r="D230" s="118">
        <v>240002</v>
      </c>
      <c r="E230" s="83" t="s">
        <v>146</v>
      </c>
      <c r="F230" s="152">
        <v>45141</v>
      </c>
      <c r="G230" s="149">
        <f>VLOOKUP(A230,'Membership Details'!C:J,8,FALSE)</f>
        <v>34929</v>
      </c>
      <c r="H230" s="149" t="b">
        <f t="shared" si="12"/>
        <v>1</v>
      </c>
      <c r="I230" s="118">
        <v>231120</v>
      </c>
      <c r="J230" s="83" t="s">
        <v>147</v>
      </c>
      <c r="K230" s="83">
        <v>365</v>
      </c>
      <c r="L230" s="155">
        <v>12</v>
      </c>
      <c r="M230" s="146">
        <v>7.4999999999999997E-2</v>
      </c>
      <c r="N230" s="83">
        <f t="shared" si="13"/>
        <v>173.34</v>
      </c>
      <c r="O230" s="83">
        <f t="shared" si="14"/>
        <v>231293.34</v>
      </c>
      <c r="P230" s="147">
        <v>45507</v>
      </c>
      <c r="R230" s="83">
        <f t="shared" si="15"/>
        <v>231293.34</v>
      </c>
    </row>
    <row r="231" spans="1:18">
      <c r="A231" s="118">
        <v>4027</v>
      </c>
      <c r="B231" s="83" t="s">
        <v>8263</v>
      </c>
      <c r="C231" s="2" t="s">
        <v>145</v>
      </c>
      <c r="D231" s="118">
        <v>240003</v>
      </c>
      <c r="E231" s="83" t="s">
        <v>146</v>
      </c>
      <c r="F231" s="152">
        <v>45141</v>
      </c>
      <c r="G231" s="149">
        <f>VLOOKUP(A231,'Membership Details'!C:J,8,FALSE)</f>
        <v>34929</v>
      </c>
      <c r="H231" s="149" t="b">
        <f t="shared" si="12"/>
        <v>1</v>
      </c>
      <c r="I231" s="118">
        <v>231120</v>
      </c>
      <c r="J231" s="83" t="s">
        <v>147</v>
      </c>
      <c r="K231" s="83">
        <v>365</v>
      </c>
      <c r="L231" s="155">
        <v>12</v>
      </c>
      <c r="M231" s="146">
        <v>7.4999999999999997E-2</v>
      </c>
      <c r="N231" s="83">
        <f t="shared" si="13"/>
        <v>173.34</v>
      </c>
      <c r="O231" s="83">
        <f t="shared" si="14"/>
        <v>231293.34</v>
      </c>
      <c r="P231" s="147">
        <v>45507</v>
      </c>
      <c r="R231" s="83">
        <f t="shared" si="15"/>
        <v>231293.34</v>
      </c>
    </row>
    <row r="232" spans="1:18">
      <c r="A232" s="118">
        <v>4027</v>
      </c>
      <c r="B232" s="83" t="s">
        <v>8263</v>
      </c>
      <c r="C232" s="2" t="s">
        <v>145</v>
      </c>
      <c r="D232" s="118">
        <v>240004</v>
      </c>
      <c r="E232" s="83" t="s">
        <v>146</v>
      </c>
      <c r="F232" s="152">
        <v>45141</v>
      </c>
      <c r="G232" s="149">
        <f>VLOOKUP(A232,'Membership Details'!C:J,8,FALSE)</f>
        <v>34929</v>
      </c>
      <c r="H232" s="149" t="b">
        <f t="shared" si="12"/>
        <v>1</v>
      </c>
      <c r="I232" s="118">
        <v>231120</v>
      </c>
      <c r="J232" s="83" t="s">
        <v>147</v>
      </c>
      <c r="K232" s="83">
        <v>365</v>
      </c>
      <c r="L232" s="155">
        <v>12</v>
      </c>
      <c r="M232" s="146">
        <v>7.4999999999999997E-2</v>
      </c>
      <c r="N232" s="83">
        <f t="shared" si="13"/>
        <v>173.34</v>
      </c>
      <c r="O232" s="83">
        <f t="shared" si="14"/>
        <v>231293.34</v>
      </c>
      <c r="P232" s="147">
        <v>45507</v>
      </c>
      <c r="R232" s="83">
        <f t="shared" si="15"/>
        <v>231293.34</v>
      </c>
    </row>
    <row r="233" spans="1:18">
      <c r="A233" s="118">
        <v>4027</v>
      </c>
      <c r="B233" s="83" t="s">
        <v>8263</v>
      </c>
      <c r="C233" s="2" t="s">
        <v>145</v>
      </c>
      <c r="D233" s="118">
        <v>240005</v>
      </c>
      <c r="E233" s="83" t="s">
        <v>146</v>
      </c>
      <c r="F233" s="152">
        <v>45141</v>
      </c>
      <c r="G233" s="149">
        <f>VLOOKUP(A233,'Membership Details'!C:J,8,FALSE)</f>
        <v>34929</v>
      </c>
      <c r="H233" s="149" t="b">
        <f t="shared" si="12"/>
        <v>1</v>
      </c>
      <c r="I233" s="118">
        <v>231120</v>
      </c>
      <c r="J233" s="83" t="s">
        <v>147</v>
      </c>
      <c r="K233" s="83">
        <v>365</v>
      </c>
      <c r="L233" s="155">
        <v>12</v>
      </c>
      <c r="M233" s="146">
        <v>7.4999999999999997E-2</v>
      </c>
      <c r="N233" s="83">
        <f t="shared" si="13"/>
        <v>173.34</v>
      </c>
      <c r="O233" s="83">
        <f t="shared" si="14"/>
        <v>231293.34</v>
      </c>
      <c r="P233" s="147">
        <v>45507</v>
      </c>
      <c r="R233" s="83">
        <f t="shared" si="15"/>
        <v>231293.34</v>
      </c>
    </row>
    <row r="234" spans="1:18">
      <c r="A234" s="118">
        <v>4027</v>
      </c>
      <c r="B234" s="83" t="s">
        <v>8263</v>
      </c>
      <c r="C234" s="2" t="s">
        <v>145</v>
      </c>
      <c r="D234" s="118">
        <v>240006</v>
      </c>
      <c r="E234" s="83" t="s">
        <v>146</v>
      </c>
      <c r="F234" s="152">
        <v>45141</v>
      </c>
      <c r="G234" s="149">
        <f>VLOOKUP(A234,'Membership Details'!C:J,8,FALSE)</f>
        <v>34929</v>
      </c>
      <c r="H234" s="149" t="b">
        <f t="shared" si="12"/>
        <v>1</v>
      </c>
      <c r="I234" s="118">
        <v>173340</v>
      </c>
      <c r="J234" s="83" t="s">
        <v>147</v>
      </c>
      <c r="K234" s="83">
        <v>365</v>
      </c>
      <c r="L234" s="155">
        <v>12</v>
      </c>
      <c r="M234" s="146">
        <v>7.4999999999999997E-2</v>
      </c>
      <c r="N234" s="83">
        <f t="shared" si="13"/>
        <v>130.005</v>
      </c>
      <c r="O234" s="83">
        <f t="shared" si="14"/>
        <v>173470.005</v>
      </c>
      <c r="P234" s="147">
        <v>45507</v>
      </c>
      <c r="R234" s="83">
        <f t="shared" si="15"/>
        <v>173470.005</v>
      </c>
    </row>
    <row r="235" spans="1:18">
      <c r="A235" s="118">
        <v>1232</v>
      </c>
      <c r="B235" s="83" t="s">
        <v>8263</v>
      </c>
      <c r="C235" s="2" t="s">
        <v>145</v>
      </c>
      <c r="D235" s="118">
        <v>240010</v>
      </c>
      <c r="E235" s="83" t="s">
        <v>146</v>
      </c>
      <c r="F235" s="152">
        <v>45215</v>
      </c>
      <c r="G235" s="149">
        <f>VLOOKUP(A235,'Membership Details'!C:J,8,FALSE)</f>
        <v>39668</v>
      </c>
      <c r="H235" s="149" t="b">
        <f t="shared" si="12"/>
        <v>1</v>
      </c>
      <c r="I235" s="118">
        <v>256800</v>
      </c>
      <c r="J235" s="83" t="s">
        <v>147</v>
      </c>
      <c r="K235" s="83">
        <v>365</v>
      </c>
      <c r="L235" s="155">
        <v>12</v>
      </c>
      <c r="M235" s="146">
        <v>7.4999999999999997E-2</v>
      </c>
      <c r="N235" s="83">
        <f t="shared" si="13"/>
        <v>192.6</v>
      </c>
      <c r="O235" s="83">
        <f t="shared" si="14"/>
        <v>256992.6</v>
      </c>
      <c r="P235" s="147">
        <v>45581</v>
      </c>
      <c r="R235" s="83">
        <f t="shared" si="15"/>
        <v>256992.6</v>
      </c>
    </row>
    <row r="236" spans="1:18">
      <c r="A236" s="118">
        <v>4029</v>
      </c>
      <c r="B236" s="83" t="s">
        <v>8263</v>
      </c>
      <c r="C236" s="2" t="s">
        <v>145</v>
      </c>
      <c r="D236" s="118">
        <v>240451</v>
      </c>
      <c r="E236" s="83" t="s">
        <v>146</v>
      </c>
      <c r="F236" s="152">
        <v>45141</v>
      </c>
      <c r="G236" s="149">
        <f>VLOOKUP(A236,'Membership Details'!C:J,8,FALSE)</f>
        <v>42469</v>
      </c>
      <c r="H236" s="149" t="b">
        <f t="shared" si="12"/>
        <v>1</v>
      </c>
      <c r="I236" s="118">
        <v>231120</v>
      </c>
      <c r="J236" s="83" t="s">
        <v>147</v>
      </c>
      <c r="K236" s="83">
        <v>365</v>
      </c>
      <c r="L236" s="155">
        <v>12</v>
      </c>
      <c r="M236" s="146">
        <v>7.4999999999999997E-2</v>
      </c>
      <c r="N236" s="83">
        <f t="shared" si="13"/>
        <v>173.34</v>
      </c>
      <c r="O236" s="83">
        <f t="shared" si="14"/>
        <v>231293.34</v>
      </c>
      <c r="P236" s="147">
        <v>45507</v>
      </c>
      <c r="R236" s="83">
        <f t="shared" si="15"/>
        <v>231293.34</v>
      </c>
    </row>
    <row r="237" spans="1:18">
      <c r="A237" s="118">
        <v>4029</v>
      </c>
      <c r="B237" s="83" t="s">
        <v>8263</v>
      </c>
      <c r="C237" s="2" t="s">
        <v>145</v>
      </c>
      <c r="D237" s="118">
        <v>240452</v>
      </c>
      <c r="E237" s="83" t="s">
        <v>146</v>
      </c>
      <c r="F237" s="152">
        <v>45141</v>
      </c>
      <c r="G237" s="149">
        <f>VLOOKUP(A237,'Membership Details'!C:J,8,FALSE)</f>
        <v>42469</v>
      </c>
      <c r="H237" s="149" t="b">
        <f t="shared" si="12"/>
        <v>1</v>
      </c>
      <c r="I237" s="118">
        <v>231120</v>
      </c>
      <c r="J237" s="83" t="s">
        <v>147</v>
      </c>
      <c r="K237" s="83">
        <v>365</v>
      </c>
      <c r="L237" s="155">
        <v>12</v>
      </c>
      <c r="M237" s="146">
        <v>7.4999999999999997E-2</v>
      </c>
      <c r="N237" s="83">
        <f t="shared" si="13"/>
        <v>173.34</v>
      </c>
      <c r="O237" s="83">
        <f t="shared" si="14"/>
        <v>231293.34</v>
      </c>
      <c r="P237" s="147">
        <v>45507</v>
      </c>
      <c r="R237" s="83">
        <f t="shared" si="15"/>
        <v>231293.34</v>
      </c>
    </row>
    <row r="238" spans="1:18">
      <c r="A238" s="118">
        <v>4029</v>
      </c>
      <c r="B238" s="83" t="s">
        <v>8263</v>
      </c>
      <c r="C238" s="2" t="s">
        <v>145</v>
      </c>
      <c r="D238" s="118">
        <v>240473</v>
      </c>
      <c r="E238" s="83" t="s">
        <v>146</v>
      </c>
      <c r="F238" s="152">
        <v>45141</v>
      </c>
      <c r="G238" s="149">
        <f>VLOOKUP(A238,'Membership Details'!C:J,8,FALSE)</f>
        <v>42469</v>
      </c>
      <c r="H238" s="149" t="b">
        <f t="shared" si="12"/>
        <v>1</v>
      </c>
      <c r="I238" s="118">
        <v>231120</v>
      </c>
      <c r="J238" s="83" t="s">
        <v>147</v>
      </c>
      <c r="K238" s="83">
        <v>365</v>
      </c>
      <c r="L238" s="155">
        <v>12</v>
      </c>
      <c r="M238" s="146">
        <v>7.4999999999999997E-2</v>
      </c>
      <c r="N238" s="83">
        <f t="shared" si="13"/>
        <v>173.34</v>
      </c>
      <c r="O238" s="83">
        <f t="shared" si="14"/>
        <v>231293.34</v>
      </c>
      <c r="P238" s="147">
        <v>45507</v>
      </c>
      <c r="R238" s="83">
        <f t="shared" si="15"/>
        <v>231293.34</v>
      </c>
    </row>
    <row r="239" spans="1:18">
      <c r="A239" s="118">
        <v>216</v>
      </c>
      <c r="B239" s="83" t="s">
        <v>8263</v>
      </c>
      <c r="C239" s="2" t="s">
        <v>145</v>
      </c>
      <c r="D239" s="118">
        <v>240480</v>
      </c>
      <c r="E239" s="83" t="s">
        <v>146</v>
      </c>
      <c r="F239" s="152">
        <v>45183</v>
      </c>
      <c r="G239" s="149">
        <f>VLOOKUP(A239,'Membership Details'!C:J,8,FALSE)</f>
        <v>36982</v>
      </c>
      <c r="H239" s="149" t="b">
        <f t="shared" si="12"/>
        <v>1</v>
      </c>
      <c r="I239" s="118">
        <v>100000</v>
      </c>
      <c r="J239" s="83" t="s">
        <v>147</v>
      </c>
      <c r="K239" s="83">
        <v>365</v>
      </c>
      <c r="L239" s="155">
        <v>12</v>
      </c>
      <c r="M239" s="146">
        <v>7.4999999999999997E-2</v>
      </c>
      <c r="N239" s="83">
        <f t="shared" si="13"/>
        <v>75</v>
      </c>
      <c r="O239" s="83">
        <f t="shared" si="14"/>
        <v>100075</v>
      </c>
      <c r="P239" s="147">
        <v>45549</v>
      </c>
      <c r="R239" s="83">
        <f t="shared" si="15"/>
        <v>100075</v>
      </c>
    </row>
    <row r="240" spans="1:18">
      <c r="A240" s="118">
        <v>216</v>
      </c>
      <c r="B240" s="83" t="s">
        <v>8263</v>
      </c>
      <c r="C240" s="2" t="s">
        <v>145</v>
      </c>
      <c r="D240" s="118">
        <v>240481</v>
      </c>
      <c r="E240" s="83" t="s">
        <v>146</v>
      </c>
      <c r="F240" s="152">
        <v>45183</v>
      </c>
      <c r="G240" s="149">
        <f>VLOOKUP(A240,'Membership Details'!C:J,8,FALSE)</f>
        <v>36982</v>
      </c>
      <c r="H240" s="149" t="b">
        <f t="shared" si="12"/>
        <v>1</v>
      </c>
      <c r="I240" s="118">
        <v>100000</v>
      </c>
      <c r="J240" s="83" t="s">
        <v>147</v>
      </c>
      <c r="K240" s="83">
        <v>365</v>
      </c>
      <c r="L240" s="155">
        <v>12</v>
      </c>
      <c r="M240" s="146">
        <v>7.4999999999999997E-2</v>
      </c>
      <c r="N240" s="83">
        <f t="shared" si="13"/>
        <v>75</v>
      </c>
      <c r="O240" s="83">
        <f t="shared" si="14"/>
        <v>100075</v>
      </c>
      <c r="P240" s="147">
        <v>45549</v>
      </c>
      <c r="R240" s="83">
        <f t="shared" si="15"/>
        <v>100075</v>
      </c>
    </row>
    <row r="241" spans="1:18">
      <c r="A241" s="118">
        <v>4029</v>
      </c>
      <c r="B241" s="83" t="s">
        <v>8263</v>
      </c>
      <c r="C241" s="2" t="s">
        <v>145</v>
      </c>
      <c r="D241" s="118">
        <v>240484</v>
      </c>
      <c r="E241" s="83" t="s">
        <v>146</v>
      </c>
      <c r="F241" s="152">
        <v>45141</v>
      </c>
      <c r="G241" s="149">
        <f>VLOOKUP(A241,'Membership Details'!C:J,8,FALSE)</f>
        <v>42469</v>
      </c>
      <c r="H241" s="149" t="b">
        <f t="shared" si="12"/>
        <v>1</v>
      </c>
      <c r="I241" s="118">
        <v>231120</v>
      </c>
      <c r="J241" s="83" t="s">
        <v>147</v>
      </c>
      <c r="K241" s="83">
        <v>365</v>
      </c>
      <c r="L241" s="155">
        <v>12</v>
      </c>
      <c r="M241" s="146">
        <v>7.4999999999999997E-2</v>
      </c>
      <c r="N241" s="83">
        <f t="shared" si="13"/>
        <v>173.34</v>
      </c>
      <c r="O241" s="83">
        <f t="shared" si="14"/>
        <v>231293.34</v>
      </c>
      <c r="P241" s="147">
        <v>45507</v>
      </c>
      <c r="R241" s="83">
        <f t="shared" si="15"/>
        <v>231293.34</v>
      </c>
    </row>
    <row r="242" spans="1:18">
      <c r="A242" s="118">
        <v>4029</v>
      </c>
      <c r="B242" s="83" t="s">
        <v>8263</v>
      </c>
      <c r="C242" s="2" t="s">
        <v>145</v>
      </c>
      <c r="D242" s="118">
        <v>240495</v>
      </c>
      <c r="E242" s="83" t="s">
        <v>146</v>
      </c>
      <c r="F242" s="152">
        <v>45141</v>
      </c>
      <c r="G242" s="149">
        <f>VLOOKUP(A242,'Membership Details'!C:J,8,FALSE)</f>
        <v>42469</v>
      </c>
      <c r="H242" s="149" t="b">
        <f t="shared" si="12"/>
        <v>1</v>
      </c>
      <c r="I242" s="118">
        <v>231120</v>
      </c>
      <c r="J242" s="83" t="s">
        <v>147</v>
      </c>
      <c r="K242" s="83">
        <v>365</v>
      </c>
      <c r="L242" s="155">
        <v>12</v>
      </c>
      <c r="M242" s="146">
        <v>7.4999999999999997E-2</v>
      </c>
      <c r="N242" s="83">
        <f t="shared" si="13"/>
        <v>173.34</v>
      </c>
      <c r="O242" s="83">
        <f t="shared" si="14"/>
        <v>231293.34</v>
      </c>
      <c r="P242" s="147">
        <v>45507</v>
      </c>
      <c r="R242" s="83">
        <f t="shared" si="15"/>
        <v>231293.34</v>
      </c>
    </row>
    <row r="243" spans="1:18">
      <c r="A243" s="118">
        <v>4029</v>
      </c>
      <c r="B243" s="83" t="s">
        <v>8263</v>
      </c>
      <c r="C243" s="2" t="s">
        <v>145</v>
      </c>
      <c r="D243" s="118">
        <v>240497</v>
      </c>
      <c r="E243" s="83" t="s">
        <v>146</v>
      </c>
      <c r="F243" s="152">
        <v>45224</v>
      </c>
      <c r="G243" s="149">
        <f>VLOOKUP(A243,'Membership Details'!C:J,8,FALSE)</f>
        <v>42469</v>
      </c>
      <c r="H243" s="149" t="b">
        <f t="shared" si="12"/>
        <v>1</v>
      </c>
      <c r="I243" s="118">
        <v>100000</v>
      </c>
      <c r="J243" s="83" t="s">
        <v>147</v>
      </c>
      <c r="K243" s="83">
        <v>365</v>
      </c>
      <c r="L243" s="155">
        <v>12</v>
      </c>
      <c r="M243" s="146">
        <v>7.4999999999999997E-2</v>
      </c>
      <c r="N243" s="83">
        <f t="shared" si="13"/>
        <v>75</v>
      </c>
      <c r="O243" s="83">
        <f t="shared" si="14"/>
        <v>100075</v>
      </c>
      <c r="P243" s="147">
        <v>45590</v>
      </c>
      <c r="R243" s="83">
        <f t="shared" si="15"/>
        <v>100075</v>
      </c>
    </row>
    <row r="244" spans="1:18">
      <c r="A244" s="118">
        <v>4112</v>
      </c>
      <c r="B244" s="83" t="s">
        <v>8263</v>
      </c>
      <c r="C244" s="2" t="s">
        <v>145</v>
      </c>
      <c r="D244" s="118">
        <v>240621</v>
      </c>
      <c r="E244" s="83" t="s">
        <v>146</v>
      </c>
      <c r="F244" s="152">
        <v>45183</v>
      </c>
      <c r="G244" s="149">
        <f>VLOOKUP(A244,'Membership Details'!C:J,8,FALSE)</f>
        <v>43577</v>
      </c>
      <c r="H244" s="149" t="b">
        <f t="shared" si="12"/>
        <v>1</v>
      </c>
      <c r="I244" s="118">
        <v>100000</v>
      </c>
      <c r="J244" s="83" t="s">
        <v>147</v>
      </c>
      <c r="K244" s="83">
        <v>365</v>
      </c>
      <c r="L244" s="155">
        <v>12</v>
      </c>
      <c r="M244" s="146">
        <v>7.4999999999999997E-2</v>
      </c>
      <c r="N244" s="83">
        <f t="shared" si="13"/>
        <v>75</v>
      </c>
      <c r="O244" s="83">
        <f t="shared" si="14"/>
        <v>100075</v>
      </c>
      <c r="P244" s="147">
        <v>45549</v>
      </c>
      <c r="R244" s="83">
        <f t="shared" si="15"/>
        <v>100075</v>
      </c>
    </row>
    <row r="245" spans="1:18">
      <c r="A245" s="118">
        <v>4112</v>
      </c>
      <c r="B245" s="83" t="s">
        <v>8263</v>
      </c>
      <c r="C245" s="2" t="s">
        <v>145</v>
      </c>
      <c r="D245" s="118">
        <v>240622</v>
      </c>
      <c r="E245" s="83" t="s">
        <v>146</v>
      </c>
      <c r="F245" s="152">
        <v>45183</v>
      </c>
      <c r="G245" s="149">
        <f>VLOOKUP(A245,'Membership Details'!C:J,8,FALSE)</f>
        <v>43577</v>
      </c>
      <c r="H245" s="149" t="b">
        <f t="shared" si="12"/>
        <v>1</v>
      </c>
      <c r="I245" s="118">
        <v>100000</v>
      </c>
      <c r="J245" s="83" t="s">
        <v>147</v>
      </c>
      <c r="K245" s="83">
        <v>365</v>
      </c>
      <c r="L245" s="155">
        <v>12</v>
      </c>
      <c r="M245" s="146">
        <v>7.4999999999999997E-2</v>
      </c>
      <c r="N245" s="83">
        <f t="shared" si="13"/>
        <v>75</v>
      </c>
      <c r="O245" s="83">
        <f t="shared" si="14"/>
        <v>100075</v>
      </c>
      <c r="P245" s="147">
        <v>45549</v>
      </c>
      <c r="R245" s="83"/>
    </row>
    <row r="246" spans="1:18">
      <c r="A246" s="118">
        <v>4112</v>
      </c>
      <c r="B246" s="83" t="s">
        <v>8263</v>
      </c>
      <c r="C246" s="2" t="s">
        <v>145</v>
      </c>
      <c r="D246" s="118">
        <v>240623</v>
      </c>
      <c r="E246" s="83" t="s">
        <v>146</v>
      </c>
      <c r="F246" s="152">
        <v>45183</v>
      </c>
      <c r="G246" s="149">
        <f>VLOOKUP(A246,'Membership Details'!C:J,8,FALSE)</f>
        <v>43577</v>
      </c>
      <c r="H246" s="149" t="b">
        <f t="shared" si="12"/>
        <v>1</v>
      </c>
      <c r="I246" s="118">
        <v>100000</v>
      </c>
      <c r="J246" s="83" t="s">
        <v>147</v>
      </c>
      <c r="K246" s="83">
        <v>365</v>
      </c>
      <c r="L246" s="155">
        <v>12</v>
      </c>
      <c r="M246" s="146">
        <v>7.4999999999999997E-2</v>
      </c>
      <c r="N246" s="83">
        <f t="shared" si="13"/>
        <v>75</v>
      </c>
      <c r="O246" s="83">
        <f t="shared" si="14"/>
        <v>100075</v>
      </c>
      <c r="P246" s="147">
        <v>45549</v>
      </c>
      <c r="R246" s="83"/>
    </row>
    <row r="247" spans="1:18">
      <c r="A247" s="118">
        <v>1025</v>
      </c>
      <c r="B247" s="83" t="s">
        <v>8263</v>
      </c>
      <c r="C247" s="2" t="s">
        <v>145</v>
      </c>
      <c r="D247" s="118">
        <v>246110</v>
      </c>
      <c r="E247" s="83" t="s">
        <v>146</v>
      </c>
      <c r="F247" s="152">
        <v>45176</v>
      </c>
      <c r="G247" s="149">
        <f>VLOOKUP(A247,'Membership Details'!C:J,8,FALSE)</f>
        <v>36982</v>
      </c>
      <c r="H247" s="149" t="b">
        <f t="shared" si="12"/>
        <v>1</v>
      </c>
      <c r="I247" s="118">
        <v>220000</v>
      </c>
      <c r="J247" s="83" t="s">
        <v>147</v>
      </c>
      <c r="K247" s="83">
        <v>365</v>
      </c>
      <c r="L247" s="155">
        <v>12</v>
      </c>
      <c r="M247" s="146">
        <v>7.4999999999999997E-2</v>
      </c>
      <c r="N247" s="83">
        <f t="shared" si="13"/>
        <v>165</v>
      </c>
      <c r="O247" s="83">
        <f t="shared" si="14"/>
        <v>220165</v>
      </c>
      <c r="P247" s="147">
        <v>45542</v>
      </c>
      <c r="R247" s="83"/>
    </row>
    <row r="248" spans="1:18">
      <c r="A248" s="118">
        <v>335</v>
      </c>
      <c r="B248" s="83" t="s">
        <v>8263</v>
      </c>
      <c r="C248" s="2" t="s">
        <v>145</v>
      </c>
      <c r="D248" s="118">
        <v>247000</v>
      </c>
      <c r="E248" s="83" t="s">
        <v>146</v>
      </c>
      <c r="F248" s="152">
        <v>45146</v>
      </c>
      <c r="G248" s="149">
        <f>VLOOKUP(A248,'Membership Details'!C:J,8,FALSE)</f>
        <v>36982</v>
      </c>
      <c r="H248" s="149" t="b">
        <f t="shared" si="12"/>
        <v>1</v>
      </c>
      <c r="I248" s="118">
        <v>200000</v>
      </c>
      <c r="J248" s="83" t="s">
        <v>147</v>
      </c>
      <c r="K248" s="83">
        <v>365</v>
      </c>
      <c r="L248" s="155">
        <v>12</v>
      </c>
      <c r="M248" s="146">
        <v>7.4999999999999997E-2</v>
      </c>
      <c r="N248" s="83">
        <f t="shared" si="13"/>
        <v>150</v>
      </c>
      <c r="O248" s="83">
        <f t="shared" si="14"/>
        <v>200150</v>
      </c>
      <c r="P248" s="147">
        <v>45512</v>
      </c>
      <c r="R248" s="83"/>
    </row>
    <row r="249" spans="1:18">
      <c r="A249" s="118">
        <v>335</v>
      </c>
      <c r="B249" s="83" t="s">
        <v>8263</v>
      </c>
      <c r="C249" s="2" t="s">
        <v>145</v>
      </c>
      <c r="D249" s="118">
        <v>247001</v>
      </c>
      <c r="E249" s="83" t="s">
        <v>146</v>
      </c>
      <c r="F249" s="152">
        <v>45146</v>
      </c>
      <c r="G249" s="149">
        <f>VLOOKUP(A249,'Membership Details'!C:J,8,FALSE)</f>
        <v>36982</v>
      </c>
      <c r="H249" s="149" t="b">
        <f t="shared" si="12"/>
        <v>1</v>
      </c>
      <c r="I249" s="118">
        <v>200000</v>
      </c>
      <c r="J249" s="83" t="s">
        <v>147</v>
      </c>
      <c r="K249" s="83">
        <v>365</v>
      </c>
      <c r="L249" s="155">
        <v>12</v>
      </c>
      <c r="M249" s="146">
        <v>7.4999999999999997E-2</v>
      </c>
      <c r="N249" s="83">
        <f t="shared" si="13"/>
        <v>150</v>
      </c>
      <c r="O249" s="83">
        <f t="shared" si="14"/>
        <v>200150</v>
      </c>
      <c r="P249" s="147">
        <v>45512</v>
      </c>
      <c r="R249" s="83"/>
    </row>
    <row r="250" spans="1:18">
      <c r="A250" s="118">
        <v>1080</v>
      </c>
      <c r="B250" s="83" t="s">
        <v>8263</v>
      </c>
      <c r="C250" s="2" t="s">
        <v>145</v>
      </c>
      <c r="D250" s="118">
        <v>247002</v>
      </c>
      <c r="E250" s="83" t="s">
        <v>146</v>
      </c>
      <c r="F250" s="152">
        <v>45051</v>
      </c>
      <c r="G250" s="149">
        <f>VLOOKUP(A250,'Membership Details'!C:J,8,FALSE)</f>
        <v>39707</v>
      </c>
      <c r="H250" s="149" t="b">
        <f t="shared" si="12"/>
        <v>1</v>
      </c>
      <c r="I250" s="118">
        <v>49832</v>
      </c>
      <c r="J250" s="83" t="s">
        <v>147</v>
      </c>
      <c r="K250" s="83">
        <v>365</v>
      </c>
      <c r="L250" s="155">
        <v>12</v>
      </c>
      <c r="M250" s="146">
        <v>7.4999999999999997E-2</v>
      </c>
      <c r="N250" s="83">
        <f t="shared" si="13"/>
        <v>37.374000000000002</v>
      </c>
      <c r="O250" s="83">
        <f t="shared" si="14"/>
        <v>49869.374000000003</v>
      </c>
      <c r="P250" s="147">
        <v>45417</v>
      </c>
      <c r="R250" s="83"/>
    </row>
    <row r="251" spans="1:18">
      <c r="A251" s="118">
        <v>4047</v>
      </c>
      <c r="B251" s="83" t="s">
        <v>8263</v>
      </c>
      <c r="C251" s="2" t="s">
        <v>145</v>
      </c>
      <c r="D251" s="118">
        <v>247003</v>
      </c>
      <c r="E251" s="83" t="s">
        <v>146</v>
      </c>
      <c r="F251" s="152">
        <v>45267</v>
      </c>
      <c r="G251" s="149">
        <f>VLOOKUP(A251,'Membership Details'!C:J,8,FALSE)</f>
        <v>34918</v>
      </c>
      <c r="H251" s="149" t="b">
        <f t="shared" si="12"/>
        <v>1</v>
      </c>
      <c r="I251" s="118">
        <v>85000</v>
      </c>
      <c r="J251" s="83" t="s">
        <v>147</v>
      </c>
      <c r="K251" s="83">
        <v>365</v>
      </c>
      <c r="L251" s="155">
        <v>12</v>
      </c>
      <c r="M251" s="146">
        <v>7.4999999999999997E-2</v>
      </c>
      <c r="N251" s="83">
        <f t="shared" si="13"/>
        <v>63.75</v>
      </c>
      <c r="O251" s="83">
        <f t="shared" si="14"/>
        <v>85063.75</v>
      </c>
      <c r="P251" s="147">
        <v>45633</v>
      </c>
      <c r="R251" s="83"/>
    </row>
    <row r="252" spans="1:18">
      <c r="G252" s="149" t="e">
        <f>VLOOKUP(A252,'Membership Details'!C:J,8,FALSE)</f>
        <v>#N/A</v>
      </c>
      <c r="H252" s="149" t="e">
        <f t="shared" si="12"/>
        <v>#N/A</v>
      </c>
      <c r="J252" s="83"/>
      <c r="K252" s="83"/>
    </row>
    <row r="253" spans="1:18" ht="15">
      <c r="A253">
        <v>1914</v>
      </c>
      <c r="B253" s="83" t="s">
        <v>8263</v>
      </c>
      <c r="C253" s="2" t="s">
        <v>145</v>
      </c>
      <c r="D253">
        <v>95</v>
      </c>
      <c r="E253" s="83" t="s">
        <v>146</v>
      </c>
      <c r="F253" s="188">
        <v>35532</v>
      </c>
      <c r="G253" s="149">
        <f>VLOOKUP(A253,'Membership Details'!C:J,8,FALSE)</f>
        <v>34912</v>
      </c>
      <c r="H253" s="149" t="b">
        <f t="shared" si="12"/>
        <v>1</v>
      </c>
      <c r="I253">
        <v>8132</v>
      </c>
      <c r="J253" s="83" t="s">
        <v>147</v>
      </c>
      <c r="L253">
        <v>240</v>
      </c>
      <c r="M253" s="189">
        <v>0.08</v>
      </c>
      <c r="N253" s="190">
        <f>O253-I253</f>
        <v>31932.760132224597</v>
      </c>
      <c r="O253" s="190">
        <f>ABS(FV(M253/12,L253,0,I253,0))</f>
        <v>40064.760132224597</v>
      </c>
      <c r="P253" s="188">
        <v>42837</v>
      </c>
    </row>
    <row r="254" spans="1:18" ht="15">
      <c r="A254">
        <v>3464</v>
      </c>
      <c r="B254" s="83" t="s">
        <v>8263</v>
      </c>
      <c r="C254" s="2" t="s">
        <v>145</v>
      </c>
      <c r="D254">
        <v>529</v>
      </c>
      <c r="E254" s="83" t="s">
        <v>146</v>
      </c>
      <c r="F254" s="188">
        <v>38180</v>
      </c>
      <c r="G254" s="149">
        <f>VLOOKUP(A254,'Membership Details'!C:J,8,FALSE)</f>
        <v>36548</v>
      </c>
      <c r="H254" s="149" t="b">
        <f t="shared" si="12"/>
        <v>1</v>
      </c>
      <c r="I254">
        <v>2012</v>
      </c>
      <c r="J254" s="83" t="s">
        <v>147</v>
      </c>
      <c r="L254">
        <v>156</v>
      </c>
      <c r="M254" s="189">
        <v>0.08</v>
      </c>
      <c r="N254" s="190">
        <f t="shared" ref="N254:N262" si="16">O254-I254</f>
        <v>3660.7721655795358</v>
      </c>
      <c r="O254" s="190">
        <f t="shared" ref="O254:O262" si="17">ABS(FV(M254/12,L254,0,I254,0))</f>
        <v>5672.7721655795358</v>
      </c>
      <c r="P254" s="188">
        <v>42928</v>
      </c>
    </row>
    <row r="255" spans="1:18" ht="15">
      <c r="A255">
        <v>3465</v>
      </c>
      <c r="B255" s="83" t="s">
        <v>8263</v>
      </c>
      <c r="C255" s="2" t="s">
        <v>145</v>
      </c>
      <c r="D255">
        <v>530</v>
      </c>
      <c r="E255" s="83" t="s">
        <v>146</v>
      </c>
      <c r="F255" s="188">
        <v>38180</v>
      </c>
      <c r="G255" s="149">
        <f>VLOOKUP(A255,'Membership Details'!C:J,8,FALSE)</f>
        <v>36548</v>
      </c>
      <c r="H255" s="149" t="b">
        <f t="shared" si="12"/>
        <v>1</v>
      </c>
      <c r="I255">
        <v>1815</v>
      </c>
      <c r="J255" s="83" t="s">
        <v>147</v>
      </c>
      <c r="L255">
        <v>156</v>
      </c>
      <c r="M255" s="189">
        <v>0.08</v>
      </c>
      <c r="N255" s="190">
        <f t="shared" si="16"/>
        <v>3302.3367199437662</v>
      </c>
      <c r="O255" s="190">
        <f t="shared" si="17"/>
        <v>5117.3367199437662</v>
      </c>
      <c r="P255" s="188">
        <v>42928</v>
      </c>
    </row>
    <row r="256" spans="1:18" ht="15">
      <c r="A256">
        <v>3466</v>
      </c>
      <c r="B256" s="83" t="s">
        <v>8263</v>
      </c>
      <c r="C256" s="2" t="s">
        <v>145</v>
      </c>
      <c r="D256">
        <v>686</v>
      </c>
      <c r="E256" s="83" t="s">
        <v>146</v>
      </c>
      <c r="F256" s="188">
        <v>38763</v>
      </c>
      <c r="G256" s="149">
        <f>VLOOKUP(A256,'Membership Details'!C:J,8,FALSE)</f>
        <v>34912</v>
      </c>
      <c r="H256" s="149" t="b">
        <f t="shared" si="12"/>
        <v>1</v>
      </c>
      <c r="I256">
        <v>2008</v>
      </c>
      <c r="J256" s="83" t="s">
        <v>147</v>
      </c>
      <c r="L256">
        <v>120</v>
      </c>
      <c r="M256" s="189">
        <v>0.08</v>
      </c>
      <c r="N256" s="190">
        <f t="shared" si="16"/>
        <v>2449.0375909657869</v>
      </c>
      <c r="O256" s="190">
        <f t="shared" si="17"/>
        <v>4457.0375909657869</v>
      </c>
      <c r="P256" s="188">
        <v>42415</v>
      </c>
    </row>
    <row r="257" spans="1:16" ht="15">
      <c r="A257">
        <v>3466</v>
      </c>
      <c r="B257" s="83" t="s">
        <v>8263</v>
      </c>
      <c r="C257" s="2" t="s">
        <v>145</v>
      </c>
      <c r="D257">
        <v>687</v>
      </c>
      <c r="E257" s="83" t="s">
        <v>146</v>
      </c>
      <c r="F257" s="188">
        <v>38764</v>
      </c>
      <c r="G257" s="149">
        <f>VLOOKUP(A257,'Membership Details'!C:J,8,FALSE)</f>
        <v>34912</v>
      </c>
      <c r="H257" s="149" t="b">
        <f t="shared" si="12"/>
        <v>1</v>
      </c>
      <c r="I257">
        <v>2008</v>
      </c>
      <c r="J257" s="83" t="s">
        <v>147</v>
      </c>
      <c r="L257">
        <v>120</v>
      </c>
      <c r="M257" s="189">
        <v>0.08</v>
      </c>
      <c r="N257" s="190">
        <f t="shared" si="16"/>
        <v>2449.0375909657869</v>
      </c>
      <c r="O257" s="190">
        <f t="shared" si="17"/>
        <v>4457.0375909657869</v>
      </c>
      <c r="P257" s="188">
        <v>42416</v>
      </c>
    </row>
    <row r="258" spans="1:16" ht="15">
      <c r="A258">
        <v>3468</v>
      </c>
      <c r="B258" s="83" t="s">
        <v>8263</v>
      </c>
      <c r="C258" s="2" t="s">
        <v>145</v>
      </c>
      <c r="D258">
        <v>831</v>
      </c>
      <c r="E258" s="83" t="s">
        <v>146</v>
      </c>
      <c r="F258" s="188">
        <v>39346</v>
      </c>
      <c r="G258" s="149">
        <f>VLOOKUP(A258,'Membership Details'!C:J,8,FALSE)</f>
        <v>36548</v>
      </c>
      <c r="H258" s="149" t="b">
        <f t="shared" si="12"/>
        <v>1</v>
      </c>
      <c r="I258">
        <v>101640</v>
      </c>
      <c r="J258" s="83" t="s">
        <v>147</v>
      </c>
      <c r="L258">
        <v>120</v>
      </c>
      <c r="M258" s="189">
        <v>0.08</v>
      </c>
      <c r="N258" s="190">
        <f t="shared" si="16"/>
        <v>123964.23343912477</v>
      </c>
      <c r="O258" s="190">
        <f t="shared" si="17"/>
        <v>225604.23343912477</v>
      </c>
      <c r="P258" s="188">
        <v>42999</v>
      </c>
    </row>
    <row r="259" spans="1:16" ht="15">
      <c r="A259">
        <v>3469</v>
      </c>
      <c r="B259" s="83" t="s">
        <v>8263</v>
      </c>
      <c r="C259" s="2" t="s">
        <v>145</v>
      </c>
      <c r="D259">
        <v>874</v>
      </c>
      <c r="E259" s="83" t="s">
        <v>146</v>
      </c>
      <c r="F259" s="188">
        <v>39444</v>
      </c>
      <c r="G259" s="149">
        <f>VLOOKUP(A259,'Membership Details'!C:J,8,FALSE)</f>
        <v>38679</v>
      </c>
      <c r="H259" s="149" t="b">
        <f t="shared" ref="H259:H262" si="18">F259&gt;=G259</f>
        <v>1</v>
      </c>
      <c r="I259">
        <v>8130</v>
      </c>
      <c r="J259" s="83" t="s">
        <v>147</v>
      </c>
      <c r="L259">
        <v>120</v>
      </c>
      <c r="M259" s="189">
        <v>0.08</v>
      </c>
      <c r="N259" s="190">
        <f t="shared" si="16"/>
        <v>9915.6751068485282</v>
      </c>
      <c r="O259" s="190">
        <f t="shared" si="17"/>
        <v>18045.675106848528</v>
      </c>
      <c r="P259" s="188">
        <v>43097</v>
      </c>
    </row>
    <row r="260" spans="1:16" ht="15">
      <c r="A260">
        <v>3470</v>
      </c>
      <c r="B260" s="83" t="s">
        <v>8263</v>
      </c>
      <c r="C260" s="2" t="s">
        <v>145</v>
      </c>
      <c r="D260">
        <v>992</v>
      </c>
      <c r="E260" s="83" t="s">
        <v>146</v>
      </c>
      <c r="F260" s="188">
        <v>39888</v>
      </c>
      <c r="G260" s="149">
        <f>VLOOKUP(A260,'Membership Details'!C:J,8,FALSE)</f>
        <v>38679</v>
      </c>
      <c r="H260" s="149" t="b">
        <f t="shared" si="18"/>
        <v>1</v>
      </c>
      <c r="I260">
        <v>60000</v>
      </c>
      <c r="J260" s="83" t="s">
        <v>147</v>
      </c>
      <c r="L260">
        <v>96</v>
      </c>
      <c r="M260" s="189">
        <v>0.08</v>
      </c>
      <c r="N260" s="190">
        <f t="shared" si="16"/>
        <v>53547.433192962781</v>
      </c>
      <c r="O260" s="190">
        <f t="shared" si="17"/>
        <v>113547.43319296278</v>
      </c>
      <c r="P260" s="188">
        <v>42810</v>
      </c>
    </row>
    <row r="261" spans="1:16" ht="15">
      <c r="A261">
        <v>3472</v>
      </c>
      <c r="B261" s="83" t="s">
        <v>8263</v>
      </c>
      <c r="C261" s="2" t="s">
        <v>145</v>
      </c>
      <c r="D261">
        <v>1114</v>
      </c>
      <c r="E261" s="83" t="s">
        <v>146</v>
      </c>
      <c r="F261" s="188">
        <v>40392</v>
      </c>
      <c r="G261" s="149">
        <f>VLOOKUP(A261,'Membership Details'!C:J,8,FALSE)</f>
        <v>34912</v>
      </c>
      <c r="H261" s="149" t="b">
        <f t="shared" si="18"/>
        <v>1</v>
      </c>
      <c r="I261">
        <v>10000</v>
      </c>
      <c r="J261" s="83" t="s">
        <v>147</v>
      </c>
      <c r="L261">
        <v>84</v>
      </c>
      <c r="M261" s="189">
        <v>0.08</v>
      </c>
      <c r="N261" s="190">
        <f t="shared" si="16"/>
        <v>7474.2205142949715</v>
      </c>
      <c r="O261" s="190">
        <f t="shared" si="17"/>
        <v>17474.220514294972</v>
      </c>
      <c r="P261" s="188">
        <v>42949</v>
      </c>
    </row>
    <row r="262" spans="1:16" ht="15">
      <c r="A262">
        <v>3467</v>
      </c>
      <c r="B262" s="83" t="s">
        <v>8263</v>
      </c>
      <c r="C262" s="2" t="s">
        <v>145</v>
      </c>
      <c r="D262">
        <v>1396</v>
      </c>
      <c r="E262" s="83" t="s">
        <v>146</v>
      </c>
      <c r="F262" s="188">
        <v>39620</v>
      </c>
      <c r="G262" s="149">
        <f>VLOOKUP(A262,'Membership Details'!C:J,8,FALSE)</f>
        <v>38679</v>
      </c>
      <c r="H262" s="149" t="b">
        <f t="shared" si="18"/>
        <v>1</v>
      </c>
      <c r="I262">
        <v>65720</v>
      </c>
      <c r="J262" s="83" t="s">
        <v>147</v>
      </c>
      <c r="L262">
        <v>120</v>
      </c>
      <c r="M262" s="189">
        <v>0.08</v>
      </c>
      <c r="N262" s="190">
        <f t="shared" si="16"/>
        <v>80154.756214278634</v>
      </c>
      <c r="O262" s="190">
        <f t="shared" si="17"/>
        <v>145874.75621427863</v>
      </c>
      <c r="P262" s="188">
        <v>43272</v>
      </c>
    </row>
    <row r="264" spans="1:16">
      <c r="A264"/>
      <c r="B264" s="83"/>
      <c r="C264" s="2"/>
      <c r="D264"/>
      <c r="E264" s="83"/>
      <c r="G264" s="199"/>
      <c r="H264" s="199"/>
      <c r="I264"/>
      <c r="J264" s="83"/>
    </row>
    <row r="265" spans="1:16">
      <c r="A265"/>
      <c r="B265" s="83"/>
      <c r="C265" s="2"/>
      <c r="D265"/>
      <c r="E265" s="83"/>
      <c r="G265" s="199"/>
      <c r="H265" s="199"/>
      <c r="I265"/>
      <c r="J265" s="83"/>
    </row>
    <row r="266" spans="1:16">
      <c r="A266"/>
      <c r="B266" s="83"/>
      <c r="C266" s="2"/>
      <c r="D266"/>
      <c r="E266" s="83"/>
      <c r="G266" s="199"/>
      <c r="H266" s="199"/>
      <c r="I266"/>
      <c r="J266" s="83"/>
    </row>
    <row r="267" spans="1:16">
      <c r="A267"/>
      <c r="B267" s="83"/>
      <c r="C267" s="2"/>
      <c r="D267"/>
      <c r="E267" s="83"/>
      <c r="G267" s="199"/>
      <c r="H267" s="199"/>
      <c r="I267"/>
      <c r="J267" s="83"/>
    </row>
    <row r="268" spans="1:16">
      <c r="A268"/>
      <c r="B268" s="83"/>
      <c r="C268" s="2"/>
      <c r="D268"/>
      <c r="E268" s="83"/>
      <c r="G268" s="199"/>
      <c r="H268" s="199"/>
      <c r="I268"/>
      <c r="J268" s="83"/>
    </row>
    <row r="269" spans="1:16">
      <c r="A269"/>
      <c r="B269" s="83"/>
      <c r="C269" s="2"/>
      <c r="D269"/>
      <c r="E269" s="83"/>
      <c r="G269" s="199"/>
      <c r="H269" s="199"/>
      <c r="I269"/>
      <c r="J269" s="83"/>
    </row>
    <row r="270" spans="1:16">
      <c r="A270"/>
      <c r="B270" s="83"/>
      <c r="C270" s="2"/>
      <c r="D270"/>
      <c r="E270" s="83"/>
      <c r="G270" s="199"/>
      <c r="H270" s="199"/>
      <c r="I270"/>
      <c r="J270" s="83"/>
    </row>
  </sheetData>
  <autoFilter ref="H1:H3476"/>
  <conditionalFormatting sqref="A1:A1048576">
    <cfRule type="duplicateValues" dxfId="18" priority="23"/>
  </conditionalFormatting>
  <dataValidations count="2">
    <dataValidation type="list" allowBlank="1" showInputMessage="1" showErrorMessage="1" sqref="E2:E251 E264:E270 E253:E262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251 B264:B270 B253:B262">
      <formula1>"Term Deposite Cummulative,Staff Security Deposits"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4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0"/>
  <dimension ref="A1:V99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ColWidth="15" defaultRowHeight="12.75"/>
  <cols>
    <col min="1" max="1" width="15" style="4"/>
    <col min="2" max="2" width="23.75" style="4" customWidth="1"/>
    <col min="3" max="5" width="15" style="4"/>
    <col min="6" max="6" width="15" style="37"/>
    <col min="7" max="13" width="15" style="4"/>
    <col min="14" max="14" width="15" style="37"/>
    <col min="15" max="15" width="15" style="4"/>
    <col min="16" max="16" width="16.25" style="4" customWidth="1"/>
    <col min="17" max="19" width="15" style="4"/>
    <col min="20" max="20" width="15" style="37"/>
    <col min="21" max="21" width="15" style="4"/>
    <col min="22" max="22" width="15" style="37"/>
    <col min="23" max="16384" width="15" style="4"/>
  </cols>
  <sheetData>
    <row r="1" spans="1:22" ht="25.5">
      <c r="A1" s="17" t="s">
        <v>2</v>
      </c>
      <c r="B1" s="17" t="s">
        <v>42</v>
      </c>
      <c r="C1" s="17" t="s">
        <v>72</v>
      </c>
      <c r="D1" s="17" t="s">
        <v>64</v>
      </c>
      <c r="E1" s="17" t="s">
        <v>68</v>
      </c>
      <c r="F1" s="41" t="s">
        <v>65</v>
      </c>
      <c r="G1" s="17" t="s">
        <v>73</v>
      </c>
      <c r="H1" s="17" t="s">
        <v>74</v>
      </c>
      <c r="I1" s="18" t="s">
        <v>75</v>
      </c>
      <c r="J1" s="17" t="s">
        <v>76</v>
      </c>
      <c r="K1" s="17" t="s">
        <v>77</v>
      </c>
      <c r="L1" s="19" t="s">
        <v>78</v>
      </c>
      <c r="M1" s="19" t="s">
        <v>79</v>
      </c>
      <c r="N1" s="40" t="s">
        <v>80</v>
      </c>
      <c r="O1" s="18" t="s">
        <v>7</v>
      </c>
      <c r="P1" s="18" t="s">
        <v>81</v>
      </c>
      <c r="Q1" s="18" t="s">
        <v>82</v>
      </c>
      <c r="R1" s="18" t="s">
        <v>83</v>
      </c>
      <c r="S1" s="19" t="s">
        <v>84</v>
      </c>
      <c r="T1" s="40" t="s">
        <v>85</v>
      </c>
      <c r="U1" s="18" t="s">
        <v>86</v>
      </c>
      <c r="V1" s="42" t="s">
        <v>87</v>
      </c>
    </row>
    <row r="2" spans="1:22" ht="14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4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4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4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4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4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4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4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4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4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4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4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4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4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4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4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4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4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4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14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4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4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4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4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4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4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4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4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4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4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4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4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4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4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4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4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4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4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4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4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4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4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4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4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4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4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4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4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4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4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4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4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4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4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4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4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4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4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4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4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4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4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4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4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4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4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4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4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4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4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4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4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4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>
      <c r="A80" s="5"/>
      <c r="B80" s="5"/>
      <c r="C80" s="5"/>
      <c r="D80" s="5"/>
      <c r="E80" s="5"/>
      <c r="F80" s="36"/>
      <c r="G80" s="5"/>
      <c r="H80" s="5"/>
      <c r="I80" s="5"/>
      <c r="J80" s="5"/>
      <c r="K80" s="5"/>
      <c r="L80" s="5"/>
      <c r="M80" s="5"/>
      <c r="N80" s="36"/>
      <c r="O80" s="5"/>
      <c r="P80" s="5"/>
      <c r="Q80" s="5"/>
      <c r="R80" s="5"/>
      <c r="S80" s="5"/>
      <c r="T80" s="36"/>
      <c r="U80" s="5"/>
      <c r="V80" s="36"/>
    </row>
    <row r="81" spans="1:22">
      <c r="A81" s="5"/>
      <c r="B81" s="5"/>
      <c r="C81" s="5"/>
      <c r="D81" s="5"/>
      <c r="E81" s="5"/>
      <c r="F81" s="36"/>
      <c r="G81" s="5"/>
      <c r="H81" s="5"/>
      <c r="I81" s="5"/>
      <c r="J81" s="5"/>
      <c r="K81" s="5"/>
      <c r="L81" s="5"/>
      <c r="M81" s="5"/>
      <c r="N81" s="36"/>
      <c r="O81" s="5"/>
      <c r="P81" s="5"/>
      <c r="Q81" s="5"/>
      <c r="R81" s="5"/>
      <c r="S81" s="5"/>
      <c r="T81" s="36"/>
      <c r="U81" s="5"/>
      <c r="V81" s="36"/>
    </row>
    <row r="82" spans="1:22">
      <c r="A82" s="5"/>
      <c r="B82" s="5"/>
      <c r="C82" s="5"/>
      <c r="D82" s="5"/>
      <c r="E82" s="5"/>
      <c r="F82" s="36"/>
      <c r="G82" s="5"/>
      <c r="H82" s="5"/>
      <c r="I82" s="5"/>
      <c r="J82" s="5"/>
      <c r="K82" s="5"/>
      <c r="L82" s="5"/>
      <c r="M82" s="5"/>
      <c r="N82" s="36"/>
      <c r="O82" s="5"/>
      <c r="P82" s="5"/>
      <c r="Q82" s="5"/>
      <c r="R82" s="5"/>
      <c r="S82" s="5"/>
      <c r="T82" s="36"/>
      <c r="U82" s="5"/>
      <c r="V82" s="36"/>
    </row>
    <row r="83" spans="1:22">
      <c r="A83" s="5"/>
      <c r="B83" s="5"/>
      <c r="C83" s="5"/>
      <c r="D83" s="5"/>
      <c r="E83" s="5"/>
      <c r="F83" s="36"/>
      <c r="G83" s="5"/>
      <c r="H83" s="5"/>
      <c r="I83" s="5"/>
      <c r="J83" s="5"/>
      <c r="K83" s="5"/>
      <c r="L83" s="5"/>
      <c r="M83" s="5"/>
      <c r="N83" s="36"/>
      <c r="O83" s="5"/>
      <c r="P83" s="5"/>
      <c r="Q83" s="5"/>
      <c r="R83" s="5"/>
      <c r="S83" s="5"/>
      <c r="T83" s="36"/>
      <c r="U83" s="5"/>
      <c r="V83" s="36"/>
    </row>
    <row r="84" spans="1:22">
      <c r="A84" s="5"/>
      <c r="B84" s="5"/>
      <c r="C84" s="5"/>
      <c r="D84" s="5"/>
      <c r="E84" s="5"/>
      <c r="F84" s="36"/>
      <c r="G84" s="5"/>
      <c r="H84" s="5"/>
      <c r="I84" s="5"/>
      <c r="J84" s="5"/>
      <c r="K84" s="5"/>
      <c r="L84" s="5"/>
      <c r="M84" s="5"/>
      <c r="N84" s="36"/>
      <c r="O84" s="5"/>
      <c r="P84" s="5"/>
      <c r="Q84" s="5"/>
      <c r="R84" s="5"/>
      <c r="S84" s="5"/>
      <c r="T84" s="36"/>
      <c r="U84" s="5"/>
      <c r="V84" s="36"/>
    </row>
    <row r="85" spans="1:22">
      <c r="A85" s="5"/>
      <c r="B85" s="5"/>
      <c r="C85" s="5"/>
      <c r="D85" s="5"/>
      <c r="E85" s="5"/>
      <c r="F85" s="36"/>
      <c r="G85" s="5"/>
      <c r="H85" s="5"/>
      <c r="I85" s="5"/>
      <c r="J85" s="5"/>
      <c r="K85" s="5"/>
      <c r="L85" s="5"/>
      <c r="M85" s="5"/>
      <c r="N85" s="36"/>
      <c r="O85" s="5"/>
      <c r="P85" s="5"/>
      <c r="Q85" s="5"/>
      <c r="R85" s="5"/>
      <c r="S85" s="5"/>
      <c r="T85" s="36"/>
      <c r="U85" s="5"/>
      <c r="V85" s="36"/>
    </row>
    <row r="86" spans="1:22">
      <c r="A86" s="5"/>
      <c r="B86" s="5"/>
      <c r="C86" s="5"/>
      <c r="D86" s="5"/>
      <c r="E86" s="5"/>
      <c r="F86" s="36"/>
      <c r="G86" s="5"/>
      <c r="H86" s="5"/>
      <c r="I86" s="5"/>
      <c r="J86" s="5"/>
      <c r="K86" s="5"/>
      <c r="L86" s="5"/>
      <c r="M86" s="5"/>
      <c r="N86" s="36"/>
      <c r="O86" s="5"/>
      <c r="P86" s="5"/>
      <c r="Q86" s="5"/>
      <c r="R86" s="5"/>
      <c r="S86" s="5"/>
      <c r="T86" s="36"/>
      <c r="U86" s="5"/>
      <c r="V86" s="36"/>
    </row>
    <row r="87" spans="1:22">
      <c r="A87" s="5"/>
      <c r="B87" s="5"/>
      <c r="C87" s="5"/>
      <c r="D87" s="5"/>
      <c r="E87" s="5"/>
      <c r="F87" s="36"/>
      <c r="G87" s="5"/>
      <c r="H87" s="5"/>
      <c r="I87" s="5"/>
      <c r="J87" s="5"/>
      <c r="K87" s="5"/>
      <c r="L87" s="5"/>
      <c r="M87" s="5"/>
      <c r="N87" s="36"/>
      <c r="O87" s="5"/>
      <c r="P87" s="5"/>
      <c r="Q87" s="5"/>
      <c r="R87" s="5"/>
      <c r="S87" s="5"/>
      <c r="T87" s="36"/>
      <c r="U87" s="5"/>
      <c r="V87" s="36"/>
    </row>
    <row r="88" spans="1:22">
      <c r="A88" s="5"/>
      <c r="B88" s="5"/>
      <c r="C88" s="5"/>
      <c r="D88" s="5"/>
      <c r="E88" s="5"/>
      <c r="F88" s="36"/>
      <c r="G88" s="5"/>
      <c r="H88" s="5"/>
      <c r="I88" s="5"/>
      <c r="J88" s="5"/>
      <c r="K88" s="5"/>
      <c r="L88" s="5"/>
      <c r="M88" s="5"/>
      <c r="N88" s="36"/>
      <c r="O88" s="5"/>
      <c r="P88" s="5"/>
      <c r="Q88" s="5"/>
      <c r="R88" s="5"/>
      <c r="S88" s="5"/>
      <c r="T88" s="36"/>
      <c r="U88" s="5"/>
      <c r="V88" s="36"/>
    </row>
    <row r="89" spans="1:22">
      <c r="A89" s="5"/>
      <c r="B89" s="5"/>
      <c r="C89" s="5"/>
      <c r="D89" s="5"/>
      <c r="E89" s="5"/>
      <c r="F89" s="36"/>
      <c r="G89" s="5"/>
      <c r="H89" s="5"/>
      <c r="I89" s="5"/>
      <c r="J89" s="5"/>
      <c r="K89" s="5"/>
      <c r="L89" s="5"/>
      <c r="M89" s="5"/>
      <c r="N89" s="36"/>
      <c r="O89" s="5"/>
      <c r="P89" s="5"/>
      <c r="Q89" s="5"/>
      <c r="R89" s="5"/>
      <c r="S89" s="5"/>
      <c r="T89" s="36"/>
      <c r="U89" s="5"/>
      <c r="V89" s="36"/>
    </row>
    <row r="90" spans="1:22">
      <c r="A90" s="5"/>
      <c r="B90" s="5"/>
      <c r="C90" s="5"/>
      <c r="D90" s="5"/>
      <c r="E90" s="5"/>
      <c r="F90" s="36"/>
      <c r="G90" s="5"/>
      <c r="H90" s="5"/>
      <c r="I90" s="5"/>
      <c r="J90" s="5"/>
      <c r="K90" s="5"/>
      <c r="L90" s="5"/>
      <c r="M90" s="5"/>
      <c r="N90" s="36"/>
      <c r="O90" s="5"/>
      <c r="P90" s="5"/>
      <c r="Q90" s="5"/>
      <c r="R90" s="5"/>
      <c r="S90" s="5"/>
      <c r="T90" s="36"/>
      <c r="U90" s="5"/>
      <c r="V90" s="36"/>
    </row>
    <row r="91" spans="1:22">
      <c r="A91" s="5"/>
      <c r="B91" s="5"/>
      <c r="C91" s="5"/>
      <c r="D91" s="5"/>
      <c r="E91" s="5"/>
      <c r="F91" s="36"/>
      <c r="G91" s="5"/>
      <c r="H91" s="5"/>
      <c r="I91" s="5"/>
      <c r="J91" s="5"/>
      <c r="K91" s="5"/>
      <c r="L91" s="5"/>
      <c r="M91" s="5"/>
      <c r="N91" s="36"/>
      <c r="O91" s="5"/>
      <c r="P91" s="5"/>
      <c r="Q91" s="5"/>
      <c r="R91" s="5"/>
      <c r="S91" s="5"/>
      <c r="T91" s="36"/>
      <c r="U91" s="5"/>
      <c r="V91" s="36"/>
    </row>
    <row r="92" spans="1:22">
      <c r="A92" s="5"/>
      <c r="B92" s="5"/>
      <c r="C92" s="5"/>
      <c r="D92" s="5"/>
      <c r="E92" s="5"/>
      <c r="F92" s="36"/>
      <c r="G92" s="5"/>
      <c r="H92" s="5"/>
      <c r="I92" s="5"/>
      <c r="J92" s="5"/>
      <c r="K92" s="5"/>
      <c r="L92" s="5"/>
      <c r="M92" s="5"/>
      <c r="N92" s="36"/>
      <c r="O92" s="5"/>
      <c r="P92" s="5"/>
      <c r="Q92" s="5"/>
      <c r="R92" s="5"/>
      <c r="S92" s="5"/>
      <c r="T92" s="36"/>
      <c r="U92" s="5"/>
      <c r="V92" s="36"/>
    </row>
    <row r="93" spans="1:22">
      <c r="A93" s="5"/>
      <c r="B93" s="5"/>
      <c r="C93" s="5"/>
      <c r="D93" s="5"/>
      <c r="E93" s="5"/>
      <c r="F93" s="36"/>
      <c r="G93" s="5"/>
      <c r="H93" s="5"/>
      <c r="I93" s="5"/>
      <c r="J93" s="5"/>
      <c r="K93" s="5"/>
      <c r="L93" s="5"/>
      <c r="M93" s="5"/>
      <c r="N93" s="36"/>
      <c r="O93" s="5"/>
      <c r="P93" s="5"/>
      <c r="Q93" s="5"/>
      <c r="R93" s="5"/>
      <c r="S93" s="5"/>
      <c r="T93" s="36"/>
      <c r="U93" s="5"/>
      <c r="V93" s="36"/>
    </row>
    <row r="94" spans="1:22">
      <c r="A94" s="5"/>
      <c r="B94" s="5"/>
      <c r="C94" s="5"/>
      <c r="D94" s="5"/>
      <c r="E94" s="5"/>
      <c r="F94" s="36"/>
      <c r="G94" s="5"/>
      <c r="H94" s="5"/>
      <c r="I94" s="5"/>
      <c r="J94" s="5"/>
      <c r="K94" s="5"/>
      <c r="L94" s="5"/>
      <c r="M94" s="5"/>
      <c r="N94" s="36"/>
      <c r="O94" s="5"/>
      <c r="P94" s="5"/>
      <c r="Q94" s="5"/>
      <c r="R94" s="5"/>
      <c r="S94" s="5"/>
      <c r="T94" s="36"/>
      <c r="U94" s="5"/>
      <c r="V94" s="36"/>
    </row>
    <row r="95" spans="1:22">
      <c r="A95" s="5"/>
      <c r="B95" s="5"/>
      <c r="C95" s="5"/>
      <c r="D95" s="5"/>
      <c r="E95" s="5"/>
      <c r="F95" s="36"/>
      <c r="G95" s="5"/>
      <c r="H95" s="5"/>
      <c r="I95" s="5"/>
      <c r="J95" s="5"/>
      <c r="K95" s="5"/>
      <c r="L95" s="5"/>
      <c r="M95" s="5"/>
      <c r="N95" s="36"/>
      <c r="O95" s="5"/>
      <c r="P95" s="5"/>
      <c r="Q95" s="5"/>
      <c r="R95" s="5"/>
      <c r="S95" s="5"/>
      <c r="T95" s="36"/>
      <c r="U95" s="5"/>
      <c r="V95" s="36"/>
    </row>
    <row r="96" spans="1:22">
      <c r="A96" s="5"/>
      <c r="B96" s="5"/>
      <c r="C96" s="5"/>
      <c r="D96" s="5"/>
      <c r="E96" s="5"/>
      <c r="F96" s="36"/>
      <c r="G96" s="5"/>
      <c r="H96" s="5"/>
      <c r="I96" s="5"/>
      <c r="J96" s="5"/>
      <c r="K96" s="5"/>
      <c r="L96" s="5"/>
      <c r="M96" s="5"/>
      <c r="N96" s="36"/>
      <c r="O96" s="5"/>
      <c r="P96" s="5"/>
      <c r="Q96" s="5"/>
      <c r="R96" s="5"/>
      <c r="S96" s="5"/>
      <c r="T96" s="36"/>
      <c r="U96" s="5"/>
      <c r="V96" s="36"/>
    </row>
    <row r="97" spans="1:22">
      <c r="A97" s="5"/>
      <c r="B97" s="5"/>
      <c r="C97" s="5"/>
      <c r="D97" s="5"/>
      <c r="E97" s="5"/>
      <c r="F97" s="36"/>
      <c r="G97" s="5"/>
      <c r="H97" s="5"/>
      <c r="I97" s="5"/>
      <c r="J97" s="5"/>
      <c r="K97" s="5"/>
      <c r="L97" s="5"/>
      <c r="M97" s="5"/>
      <c r="N97" s="36"/>
      <c r="O97" s="5"/>
      <c r="P97" s="5"/>
      <c r="Q97" s="5"/>
      <c r="R97" s="5"/>
      <c r="S97" s="5"/>
      <c r="T97" s="36"/>
      <c r="U97" s="5"/>
      <c r="V97" s="36"/>
    </row>
    <row r="98" spans="1:22">
      <c r="A98" s="5"/>
      <c r="B98" s="5"/>
      <c r="C98" s="5"/>
      <c r="D98" s="5"/>
      <c r="E98" s="5"/>
      <c r="F98" s="36"/>
      <c r="G98" s="5"/>
      <c r="H98" s="5"/>
      <c r="I98" s="5"/>
      <c r="J98" s="5"/>
      <c r="K98" s="5"/>
      <c r="L98" s="5"/>
      <c r="M98" s="5"/>
      <c r="N98" s="36"/>
      <c r="O98" s="5"/>
      <c r="P98" s="5"/>
      <c r="Q98" s="5"/>
      <c r="R98" s="5"/>
      <c r="S98" s="5"/>
      <c r="T98" s="36"/>
      <c r="U98" s="5"/>
      <c r="V98" s="36"/>
    </row>
    <row r="99" spans="1:22">
      <c r="A99" s="5"/>
      <c r="B99" s="5"/>
      <c r="C99" s="5"/>
      <c r="D99" s="5"/>
      <c r="E99" s="5"/>
      <c r="F99" s="36"/>
      <c r="G99" s="5"/>
      <c r="H99" s="5"/>
      <c r="I99" s="5"/>
      <c r="J99" s="5"/>
      <c r="K99" s="5"/>
      <c r="L99" s="5"/>
      <c r="M99" s="5"/>
      <c r="N99" s="36"/>
      <c r="O99" s="5"/>
      <c r="P99" s="5"/>
      <c r="Q99" s="5"/>
      <c r="R99" s="5"/>
      <c r="S99" s="5"/>
      <c r="T99" s="36"/>
      <c r="U99" s="5"/>
      <c r="V99" s="36"/>
    </row>
  </sheetData>
  <printOptions horizontalCentered="1"/>
  <pageMargins left="0.19685039370078741" right="0.19685039370078741" top="0.19685039370078741" bottom="0.19685039370078741" header="0" footer="0"/>
  <pageSetup paperSize="9" scale="4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1"/>
  <dimension ref="A1:P100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2" sqref="D32"/>
    </sheetView>
  </sheetViews>
  <sheetFormatPr defaultColWidth="14.625" defaultRowHeight="12.75"/>
  <cols>
    <col min="1" max="1" width="14" style="4" bestFit="1" customWidth="1"/>
    <col min="2" max="2" width="10.375" style="4" bestFit="1" customWidth="1"/>
    <col min="3" max="3" width="8.625" style="4" bestFit="1" customWidth="1"/>
    <col min="4" max="4" width="20.25" style="4" bestFit="1" customWidth="1"/>
    <col min="5" max="5" width="16.875" style="4" bestFit="1" customWidth="1"/>
    <col min="6" max="6" width="22.625" style="4" bestFit="1" customWidth="1"/>
    <col min="7" max="7" width="18.375" style="4" customWidth="1"/>
    <col min="8" max="8" width="17.875" style="4" customWidth="1"/>
    <col min="9" max="9" width="23.125" style="4" customWidth="1"/>
    <col min="10" max="10" width="22" style="4" customWidth="1"/>
    <col min="11" max="11" width="25.25" style="4" customWidth="1"/>
    <col min="12" max="12" width="31.25" style="37" customWidth="1"/>
    <col min="13" max="13" width="29.125" style="4" customWidth="1"/>
    <col min="14" max="14" width="18.75" style="4" customWidth="1"/>
    <col min="15" max="15" width="18.375" style="4" customWidth="1"/>
    <col min="16" max="16" width="18.75" style="37" customWidth="1"/>
    <col min="17" max="16384" width="14.625" style="4"/>
  </cols>
  <sheetData>
    <row r="1" spans="1:16" s="15" customFormat="1" ht="25.5">
      <c r="A1" s="16" t="s">
        <v>88</v>
      </c>
      <c r="B1" s="16" t="s">
        <v>89</v>
      </c>
      <c r="C1" s="16" t="s">
        <v>90</v>
      </c>
      <c r="D1" s="16" t="s">
        <v>91</v>
      </c>
      <c r="E1" s="16" t="s">
        <v>92</v>
      </c>
      <c r="F1" s="16" t="s">
        <v>93</v>
      </c>
      <c r="G1" s="16" t="s">
        <v>94</v>
      </c>
      <c r="H1" s="16" t="s">
        <v>95</v>
      </c>
      <c r="I1" s="16" t="s">
        <v>96</v>
      </c>
      <c r="J1" s="16" t="s">
        <v>97</v>
      </c>
      <c r="K1" s="16" t="s">
        <v>98</v>
      </c>
      <c r="L1" s="43" t="s">
        <v>99</v>
      </c>
      <c r="M1" s="16" t="s">
        <v>100</v>
      </c>
      <c r="N1" s="16" t="s">
        <v>101</v>
      </c>
      <c r="O1" s="16" t="s">
        <v>102</v>
      </c>
      <c r="P1" s="43" t="s">
        <v>103</v>
      </c>
    </row>
    <row r="2" spans="1:16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36"/>
      <c r="M2" s="5"/>
      <c r="N2" s="5"/>
      <c r="O2" s="5"/>
      <c r="P2" s="36"/>
    </row>
    <row r="3" spans="1:16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36"/>
      <c r="M3" s="5"/>
      <c r="N3" s="5"/>
      <c r="O3" s="5"/>
      <c r="P3" s="36"/>
    </row>
    <row r="4" spans="1:16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36"/>
      <c r="M4" s="5"/>
      <c r="N4" s="5"/>
      <c r="O4" s="5"/>
      <c r="P4" s="36"/>
    </row>
    <row r="5" spans="1:16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36"/>
      <c r="M5" s="5"/>
      <c r="N5" s="5"/>
      <c r="O5" s="5"/>
      <c r="P5" s="36"/>
    </row>
    <row r="6" spans="1:1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36"/>
      <c r="M6" s="5"/>
      <c r="N6" s="5"/>
      <c r="O6" s="5"/>
      <c r="P6" s="36"/>
    </row>
    <row r="7" spans="1:16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36"/>
      <c r="M7" s="5"/>
      <c r="N7" s="5"/>
      <c r="O7" s="5"/>
      <c r="P7" s="36"/>
    </row>
    <row r="8" spans="1:16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36"/>
      <c r="M8" s="5"/>
      <c r="N8" s="5"/>
      <c r="O8" s="5"/>
      <c r="P8" s="36"/>
    </row>
    <row r="9" spans="1:1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36"/>
      <c r="M9" s="5"/>
      <c r="N9" s="5"/>
      <c r="O9" s="5"/>
      <c r="P9" s="36"/>
    </row>
    <row r="10" spans="1:16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36"/>
      <c r="M10" s="5"/>
      <c r="N10" s="5"/>
      <c r="O10" s="5"/>
      <c r="P10" s="36"/>
    </row>
    <row r="11" spans="1:16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36"/>
      <c r="M11" s="5"/>
      <c r="N11" s="5"/>
      <c r="O11" s="5"/>
      <c r="P11" s="36"/>
    </row>
    <row r="12" spans="1:1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36"/>
      <c r="M12" s="5"/>
      <c r="N12" s="5"/>
      <c r="O12" s="5"/>
      <c r="P12" s="36"/>
    </row>
    <row r="13" spans="1:1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36"/>
      <c r="M13" s="5"/>
      <c r="N13" s="5"/>
      <c r="O13" s="5"/>
      <c r="P13" s="36"/>
    </row>
    <row r="14" spans="1:1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36"/>
      <c r="M14" s="5"/>
      <c r="N14" s="5"/>
      <c r="O14" s="5"/>
      <c r="P14" s="36"/>
    </row>
    <row r="15" spans="1:1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36"/>
      <c r="M15" s="5"/>
      <c r="N15" s="5"/>
      <c r="O15" s="5"/>
      <c r="P15" s="36"/>
    </row>
    <row r="16" spans="1: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36"/>
      <c r="M16" s="5"/>
      <c r="N16" s="5"/>
      <c r="O16" s="5"/>
      <c r="P16" s="36"/>
    </row>
    <row r="17" spans="1:1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36"/>
      <c r="M17" s="5"/>
      <c r="N17" s="5"/>
      <c r="O17" s="5"/>
      <c r="P17" s="36"/>
    </row>
    <row r="18" spans="1:16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36"/>
      <c r="M18" s="5"/>
      <c r="N18" s="5"/>
      <c r="O18" s="5"/>
      <c r="P18" s="36"/>
    </row>
    <row r="19" spans="1:1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36"/>
      <c r="M19" s="5"/>
      <c r="N19" s="5"/>
      <c r="O19" s="5"/>
      <c r="P19" s="36"/>
    </row>
    <row r="20" spans="1:1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36"/>
      <c r="M20" s="5"/>
      <c r="N20" s="5"/>
      <c r="O20" s="5"/>
      <c r="P20" s="36"/>
    </row>
    <row r="21" spans="1:16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36"/>
      <c r="M21" s="5"/>
      <c r="N21" s="5"/>
      <c r="O21" s="5"/>
      <c r="P21" s="36"/>
    </row>
    <row r="22" spans="1:16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36"/>
      <c r="M22" s="5"/>
      <c r="N22" s="5"/>
      <c r="O22" s="5"/>
      <c r="P22" s="36"/>
    </row>
    <row r="23" spans="1:16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36"/>
      <c r="M23" s="5"/>
      <c r="N23" s="5"/>
      <c r="O23" s="5"/>
      <c r="P23" s="36"/>
    </row>
    <row r="24" spans="1:16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36"/>
      <c r="M24" s="5"/>
      <c r="N24" s="5"/>
      <c r="O24" s="5"/>
      <c r="P24" s="36"/>
    </row>
    <row r="25" spans="1:16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36"/>
      <c r="M25" s="5"/>
      <c r="N25" s="5"/>
      <c r="O25" s="5"/>
      <c r="P25" s="36"/>
    </row>
    <row r="26" spans="1:1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36"/>
      <c r="M26" s="5"/>
      <c r="N26" s="5"/>
      <c r="O26" s="5"/>
      <c r="P26" s="36"/>
    </row>
    <row r="27" spans="1:16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36"/>
      <c r="M27" s="5"/>
      <c r="N27" s="5"/>
      <c r="O27" s="5"/>
      <c r="P27" s="36"/>
    </row>
    <row r="28" spans="1:16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36"/>
      <c r="M28" s="5"/>
      <c r="N28" s="5"/>
      <c r="O28" s="5"/>
      <c r="P28" s="36"/>
    </row>
    <row r="29" spans="1:16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36"/>
      <c r="M29" s="5"/>
      <c r="N29" s="5"/>
      <c r="O29" s="5"/>
      <c r="P29" s="36"/>
    </row>
    <row r="30" spans="1:1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36"/>
      <c r="M30" s="5"/>
      <c r="N30" s="5"/>
      <c r="O30" s="5"/>
      <c r="P30" s="36"/>
    </row>
    <row r="31" spans="1:1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36"/>
      <c r="M31" s="5"/>
      <c r="N31" s="5"/>
      <c r="O31" s="5"/>
      <c r="P31" s="36"/>
    </row>
    <row r="32" spans="1:16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36"/>
      <c r="M32" s="5"/>
      <c r="N32" s="5"/>
      <c r="O32" s="5"/>
      <c r="P32" s="36"/>
    </row>
    <row r="33" spans="1:1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36"/>
      <c r="M33" s="5"/>
      <c r="N33" s="5"/>
      <c r="O33" s="5"/>
      <c r="P33" s="36"/>
    </row>
    <row r="34" spans="1:1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36"/>
      <c r="M34" s="5"/>
      <c r="N34" s="5"/>
      <c r="O34" s="5"/>
      <c r="P34" s="36"/>
    </row>
    <row r="35" spans="1:1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36"/>
      <c r="M35" s="5"/>
      <c r="N35" s="5"/>
      <c r="O35" s="5"/>
      <c r="P35" s="36"/>
    </row>
    <row r="36" spans="1:1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36"/>
      <c r="M36" s="5"/>
      <c r="N36" s="5"/>
      <c r="O36" s="5"/>
      <c r="P36" s="36"/>
    </row>
    <row r="37" spans="1:1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36"/>
      <c r="M37" s="5"/>
      <c r="N37" s="5"/>
      <c r="O37" s="5"/>
      <c r="P37" s="36"/>
    </row>
    <row r="38" spans="1:1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36"/>
      <c r="M38" s="5"/>
      <c r="N38" s="5"/>
      <c r="O38" s="5"/>
      <c r="P38" s="36"/>
    </row>
    <row r="39" spans="1:1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36"/>
      <c r="M39" s="5"/>
      <c r="N39" s="5"/>
      <c r="O39" s="5"/>
      <c r="P39" s="36"/>
    </row>
    <row r="40" spans="1:1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36"/>
      <c r="M40" s="5"/>
      <c r="N40" s="5"/>
      <c r="O40" s="5"/>
      <c r="P40" s="36"/>
    </row>
    <row r="41" spans="1:1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36"/>
      <c r="M41" s="5"/>
      <c r="N41" s="5"/>
      <c r="O41" s="5"/>
      <c r="P41" s="36"/>
    </row>
    <row r="42" spans="1:1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36"/>
      <c r="M42" s="5"/>
      <c r="N42" s="5"/>
      <c r="O42" s="5"/>
      <c r="P42" s="36"/>
    </row>
    <row r="43" spans="1:1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36"/>
      <c r="M43" s="5"/>
      <c r="N43" s="5"/>
      <c r="O43" s="5"/>
      <c r="P43" s="36"/>
    </row>
    <row r="44" spans="1:1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36"/>
      <c r="M44" s="5"/>
      <c r="N44" s="5"/>
      <c r="O44" s="5"/>
      <c r="P44" s="36"/>
    </row>
    <row r="45" spans="1:1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36"/>
      <c r="M45" s="5"/>
      <c r="N45" s="5"/>
      <c r="O45" s="5"/>
      <c r="P45" s="36"/>
    </row>
    <row r="46" spans="1:1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36"/>
      <c r="M46" s="5"/>
      <c r="N46" s="5"/>
      <c r="O46" s="5"/>
      <c r="P46" s="36"/>
    </row>
    <row r="47" spans="1: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36"/>
      <c r="M47" s="5"/>
      <c r="N47" s="5"/>
      <c r="O47" s="5"/>
      <c r="P47" s="36"/>
    </row>
    <row r="48" spans="1:1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36"/>
      <c r="M48" s="5"/>
      <c r="N48" s="5"/>
      <c r="O48" s="5"/>
      <c r="P48" s="36"/>
    </row>
    <row r="49" spans="1:1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36"/>
      <c r="M49" s="5"/>
      <c r="N49" s="5"/>
      <c r="O49" s="5"/>
      <c r="P49" s="36"/>
    </row>
    <row r="50" spans="1:1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36"/>
      <c r="M50" s="5"/>
      <c r="N50" s="5"/>
      <c r="O50" s="5"/>
      <c r="P50" s="36"/>
    </row>
    <row r="51" spans="1:1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36"/>
      <c r="M51" s="5"/>
      <c r="N51" s="5"/>
      <c r="O51" s="5"/>
      <c r="P51" s="36"/>
    </row>
    <row r="52" spans="1:1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36"/>
      <c r="M52" s="5"/>
      <c r="N52" s="5"/>
      <c r="O52" s="5"/>
      <c r="P52" s="36"/>
    </row>
    <row r="53" spans="1:1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36"/>
      <c r="M53" s="5"/>
      <c r="N53" s="5"/>
      <c r="O53" s="5"/>
      <c r="P53" s="36"/>
    </row>
    <row r="54" spans="1:1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36"/>
      <c r="M54" s="5"/>
      <c r="N54" s="5"/>
      <c r="O54" s="5"/>
      <c r="P54" s="36"/>
    </row>
    <row r="55" spans="1:1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36"/>
      <c r="M55" s="5"/>
      <c r="N55" s="5"/>
      <c r="O55" s="5"/>
      <c r="P55" s="36"/>
    </row>
    <row r="56" spans="1:1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36"/>
      <c r="M56" s="5"/>
      <c r="N56" s="5"/>
      <c r="O56" s="5"/>
      <c r="P56" s="36"/>
    </row>
    <row r="57" spans="1:1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36"/>
      <c r="M57" s="5"/>
      <c r="N57" s="5"/>
      <c r="O57" s="5"/>
      <c r="P57" s="36"/>
    </row>
    <row r="58" spans="1:1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36"/>
      <c r="M58" s="5"/>
      <c r="N58" s="5"/>
      <c r="O58" s="5"/>
      <c r="P58" s="36"/>
    </row>
    <row r="59" spans="1:1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36"/>
      <c r="M59" s="5"/>
      <c r="N59" s="5"/>
      <c r="O59" s="5"/>
      <c r="P59" s="36"/>
    </row>
    <row r="60" spans="1:1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36"/>
      <c r="M60" s="5"/>
      <c r="N60" s="5"/>
      <c r="O60" s="5"/>
      <c r="P60" s="36"/>
    </row>
    <row r="61" spans="1:1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36"/>
      <c r="M61" s="5"/>
      <c r="N61" s="5"/>
      <c r="O61" s="5"/>
      <c r="P61" s="36"/>
    </row>
    <row r="62" spans="1:1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36"/>
      <c r="M62" s="5"/>
      <c r="N62" s="5"/>
      <c r="O62" s="5"/>
      <c r="P62" s="36"/>
    </row>
    <row r="63" spans="1:1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36"/>
      <c r="M63" s="5"/>
      <c r="N63" s="5"/>
      <c r="O63" s="5"/>
      <c r="P63" s="36"/>
    </row>
    <row r="64" spans="1:1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36"/>
      <c r="M64" s="5"/>
      <c r="N64" s="5"/>
      <c r="O64" s="5"/>
      <c r="P64" s="36"/>
    </row>
    <row r="65" spans="1:1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36"/>
      <c r="M65" s="5"/>
      <c r="N65" s="5"/>
      <c r="O65" s="5"/>
      <c r="P65" s="36"/>
    </row>
    <row r="66" spans="1:1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36"/>
      <c r="M66" s="5"/>
      <c r="N66" s="5"/>
      <c r="O66" s="5"/>
      <c r="P66" s="36"/>
    </row>
    <row r="67" spans="1:1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36"/>
      <c r="M67" s="5"/>
      <c r="N67" s="5"/>
      <c r="O67" s="5"/>
      <c r="P67" s="36"/>
    </row>
    <row r="68" spans="1:1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36"/>
      <c r="M68" s="5"/>
      <c r="N68" s="5"/>
      <c r="O68" s="5"/>
      <c r="P68" s="36"/>
    </row>
    <row r="69" spans="1:1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36"/>
      <c r="M69" s="5"/>
      <c r="N69" s="5"/>
      <c r="O69" s="5"/>
      <c r="P69" s="36"/>
    </row>
    <row r="70" spans="1:1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36"/>
      <c r="M70" s="5"/>
      <c r="N70" s="5"/>
      <c r="O70" s="5"/>
      <c r="P70" s="36"/>
    </row>
    <row r="71" spans="1:1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36"/>
      <c r="M71" s="5"/>
      <c r="N71" s="5"/>
      <c r="O71" s="5"/>
      <c r="P71" s="36"/>
    </row>
    <row r="72" spans="1:1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36"/>
      <c r="M72" s="5"/>
      <c r="N72" s="5"/>
      <c r="O72" s="5"/>
      <c r="P72" s="36"/>
    </row>
    <row r="73" spans="1:1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36"/>
      <c r="M73" s="5"/>
      <c r="N73" s="5"/>
      <c r="O73" s="5"/>
      <c r="P73" s="36"/>
    </row>
    <row r="74" spans="1:1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36"/>
      <c r="M74" s="5"/>
      <c r="N74" s="5"/>
      <c r="O74" s="5"/>
      <c r="P74" s="36"/>
    </row>
    <row r="75" spans="1:1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36"/>
      <c r="M75" s="5"/>
      <c r="N75" s="5"/>
      <c r="O75" s="5"/>
      <c r="P75" s="36"/>
    </row>
    <row r="76" spans="1:1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36"/>
      <c r="M76" s="5"/>
      <c r="N76" s="5"/>
      <c r="O76" s="5"/>
      <c r="P76" s="36"/>
    </row>
    <row r="77" spans="1:1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36"/>
      <c r="M77" s="5"/>
      <c r="N77" s="5"/>
      <c r="O77" s="5"/>
      <c r="P77" s="36"/>
    </row>
    <row r="78" spans="1:1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36"/>
      <c r="M78" s="5"/>
      <c r="N78" s="5"/>
      <c r="O78" s="5"/>
      <c r="P78" s="36"/>
    </row>
    <row r="79" spans="1:1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36"/>
      <c r="M79" s="5"/>
      <c r="N79" s="5"/>
      <c r="O79" s="5"/>
      <c r="P79" s="36"/>
    </row>
    <row r="80" spans="1:1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36"/>
      <c r="M80" s="5"/>
      <c r="N80" s="5"/>
      <c r="O80" s="5"/>
      <c r="P80" s="36"/>
    </row>
    <row r="81" spans="1:1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36"/>
      <c r="M81" s="5"/>
      <c r="N81" s="5"/>
      <c r="O81" s="5"/>
      <c r="P81" s="36"/>
    </row>
    <row r="82" spans="1:1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36"/>
      <c r="M82" s="5"/>
      <c r="N82" s="5"/>
      <c r="O82" s="5"/>
      <c r="P82" s="36"/>
    </row>
    <row r="83" spans="1:1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36"/>
      <c r="M83" s="5"/>
      <c r="N83" s="5"/>
      <c r="O83" s="5"/>
      <c r="P83" s="36"/>
    </row>
    <row r="84" spans="1:1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36"/>
      <c r="M84" s="5"/>
      <c r="N84" s="5"/>
      <c r="O84" s="5"/>
      <c r="P84" s="36"/>
    </row>
    <row r="85" spans="1:1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36"/>
      <c r="M85" s="5"/>
      <c r="N85" s="5"/>
      <c r="O85" s="5"/>
      <c r="P85" s="36"/>
    </row>
    <row r="86" spans="1:1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36"/>
      <c r="M86" s="5"/>
      <c r="N86" s="5"/>
      <c r="O86" s="5"/>
      <c r="P86" s="36"/>
    </row>
    <row r="87" spans="1:1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36"/>
      <c r="M87" s="5"/>
      <c r="N87" s="5"/>
      <c r="O87" s="5"/>
      <c r="P87" s="36"/>
    </row>
    <row r="88" spans="1:1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36"/>
      <c r="M88" s="5"/>
      <c r="N88" s="5"/>
      <c r="O88" s="5"/>
      <c r="P88" s="36"/>
    </row>
    <row r="89" spans="1:1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36"/>
      <c r="M89" s="5"/>
      <c r="N89" s="5"/>
      <c r="O89" s="5"/>
      <c r="P89" s="36"/>
    </row>
    <row r="90" spans="1:1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36"/>
      <c r="M90" s="5"/>
      <c r="N90" s="5"/>
      <c r="O90" s="5"/>
      <c r="P90" s="36"/>
    </row>
    <row r="91" spans="1:1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36"/>
      <c r="M91" s="5"/>
      <c r="N91" s="5"/>
      <c r="O91" s="5"/>
      <c r="P91" s="36"/>
    </row>
    <row r="92" spans="1:1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36"/>
      <c r="M92" s="5"/>
      <c r="N92" s="5"/>
      <c r="O92" s="5"/>
      <c r="P92" s="36"/>
    </row>
    <row r="93" spans="1:1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36"/>
      <c r="M93" s="5"/>
      <c r="N93" s="5"/>
      <c r="O93" s="5"/>
      <c r="P93" s="36"/>
    </row>
    <row r="94" spans="1:1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36"/>
      <c r="M94" s="5"/>
      <c r="N94" s="5"/>
      <c r="O94" s="5"/>
      <c r="P94" s="36"/>
    </row>
    <row r="95" spans="1:1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36"/>
      <c r="M95" s="5"/>
      <c r="N95" s="5"/>
      <c r="O95" s="5"/>
      <c r="P95" s="36"/>
    </row>
    <row r="96" spans="1:1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36"/>
      <c r="M96" s="5"/>
      <c r="N96" s="5"/>
      <c r="O96" s="5"/>
      <c r="P96" s="36"/>
    </row>
    <row r="97" spans="1:1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36"/>
      <c r="M97" s="5"/>
      <c r="N97" s="5"/>
      <c r="O97" s="5"/>
      <c r="P97" s="36"/>
    </row>
    <row r="98" spans="1:1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36"/>
      <c r="M98" s="5"/>
      <c r="N98" s="5"/>
      <c r="O98" s="5"/>
      <c r="P98" s="36"/>
    </row>
    <row r="99" spans="1:1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36"/>
      <c r="M99" s="5"/>
      <c r="N99" s="5"/>
      <c r="O99" s="5"/>
      <c r="P99" s="36"/>
    </row>
    <row r="100" spans="1:1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36"/>
      <c r="M100" s="5"/>
      <c r="N100" s="5"/>
      <c r="O100" s="5"/>
      <c r="P100" s="36"/>
    </row>
  </sheetData>
  <printOptions horizontalCentered="1"/>
  <pageMargins left="0.19685039370078741" right="0.19685039370078741" top="0.19685039370078741" bottom="0.19685039370078741" header="0" footer="0"/>
  <pageSetup paperSize="9" scale="46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2"/>
  <dimension ref="A1:O588"/>
  <sheetViews>
    <sheetView view="pageBreakPreview" zoomScale="80" zoomScaleNormal="80" zoomScaleSheetLayoutView="80" workbookViewId="0">
      <pane xSplit="1" ySplit="1" topLeftCell="B407" activePane="bottomRight" state="frozen"/>
      <selection pane="topRight" activeCell="B1" sqref="B1"/>
      <selection pane="bottomLeft" activeCell="A2" sqref="A2"/>
      <selection pane="bottomRight" activeCell="I455" sqref="I455"/>
    </sheetView>
  </sheetViews>
  <sheetFormatPr defaultColWidth="12.375" defaultRowHeight="12.75"/>
  <cols>
    <col min="1" max="2" width="12.375" style="4"/>
    <col min="3" max="3" width="13.875" style="4" bestFit="1" customWidth="1"/>
    <col min="4" max="4" width="12.375" style="4"/>
    <col min="5" max="5" width="17.125" style="45" customWidth="1"/>
    <col min="6" max="6" width="12.375" style="4"/>
    <col min="7" max="7" width="16.25" style="4" customWidth="1"/>
    <col min="8" max="8" width="14.875" style="4" customWidth="1"/>
    <col min="9" max="9" width="15.375" style="4" customWidth="1"/>
    <col min="10" max="10" width="44.625" style="4" bestFit="1" customWidth="1"/>
    <col min="11" max="11" width="15.125" style="4" customWidth="1"/>
    <col min="12" max="12" width="20.625" style="4" customWidth="1"/>
    <col min="13" max="13" width="16.875" style="4" customWidth="1"/>
    <col min="14" max="16384" width="12.375" style="4"/>
  </cols>
  <sheetData>
    <row r="1" spans="1:15" ht="25.5">
      <c r="A1" s="11" t="s">
        <v>88</v>
      </c>
      <c r="B1" s="11" t="s">
        <v>104</v>
      </c>
      <c r="C1" s="11" t="s">
        <v>105</v>
      </c>
      <c r="D1" s="11" t="s">
        <v>90</v>
      </c>
      <c r="E1" s="44" t="s">
        <v>106</v>
      </c>
      <c r="F1" s="12" t="s">
        <v>107</v>
      </c>
      <c r="G1" s="13" t="s">
        <v>108</v>
      </c>
      <c r="H1" s="13" t="s">
        <v>109</v>
      </c>
      <c r="I1" s="13" t="s">
        <v>110</v>
      </c>
      <c r="J1" s="14" t="s">
        <v>125</v>
      </c>
      <c r="K1" s="11" t="s">
        <v>111</v>
      </c>
      <c r="L1" s="13" t="s">
        <v>112</v>
      </c>
      <c r="M1" s="13" t="s">
        <v>113</v>
      </c>
      <c r="N1" s="13" t="s">
        <v>114</v>
      </c>
      <c r="O1" s="14" t="s">
        <v>115</v>
      </c>
    </row>
    <row r="2" spans="1:15" ht="14.25">
      <c r="A2" s="118">
        <v>982</v>
      </c>
      <c r="B2" s="2" t="s">
        <v>156</v>
      </c>
      <c r="C2" s="2" t="s">
        <v>8259</v>
      </c>
      <c r="D2" s="83">
        <v>2</v>
      </c>
      <c r="E2" s="123">
        <v>44333</v>
      </c>
      <c r="G2" s="83">
        <v>234</v>
      </c>
      <c r="H2" s="2">
        <f>G2*11%</f>
        <v>25.74</v>
      </c>
      <c r="I2" s="2">
        <f>G2+H2</f>
        <v>259.74</v>
      </c>
      <c r="J2" s="2"/>
      <c r="K2" s="2"/>
      <c r="L2" s="2"/>
      <c r="M2" s="2"/>
      <c r="N2" s="2"/>
      <c r="O2" s="2"/>
    </row>
    <row r="3" spans="1:15" ht="14.25">
      <c r="A3" s="118">
        <v>4257</v>
      </c>
      <c r="B3" s="2" t="s">
        <v>156</v>
      </c>
      <c r="C3" s="2" t="s">
        <v>8259</v>
      </c>
      <c r="D3" s="83">
        <v>7</v>
      </c>
      <c r="E3" s="123">
        <v>45238</v>
      </c>
      <c r="G3" s="83">
        <v>54939</v>
      </c>
      <c r="H3" s="2">
        <f t="shared" ref="H3:H12" si="0">G3*11%</f>
        <v>6043.29</v>
      </c>
      <c r="I3" s="2">
        <f t="shared" ref="I3:I12" si="1">G3+H3</f>
        <v>60982.29</v>
      </c>
      <c r="J3" s="2"/>
      <c r="K3" s="2"/>
      <c r="L3" s="2"/>
      <c r="M3" s="2"/>
      <c r="N3" s="2"/>
      <c r="O3" s="2"/>
    </row>
    <row r="4" spans="1:15" ht="14.25">
      <c r="A4" s="118">
        <v>4175</v>
      </c>
      <c r="B4" s="2" t="s">
        <v>156</v>
      </c>
      <c r="C4" s="2" t="s">
        <v>8259</v>
      </c>
      <c r="D4" s="83">
        <v>8</v>
      </c>
      <c r="E4" s="123">
        <v>45252</v>
      </c>
      <c r="G4" s="83">
        <v>62582</v>
      </c>
      <c r="H4" s="2">
        <f t="shared" si="0"/>
        <v>6884.02</v>
      </c>
      <c r="I4" s="2">
        <f t="shared" si="1"/>
        <v>69466.02</v>
      </c>
      <c r="J4" s="2"/>
      <c r="K4" s="2"/>
      <c r="L4" s="2"/>
      <c r="M4" s="2"/>
      <c r="N4" s="2"/>
      <c r="O4" s="2"/>
    </row>
    <row r="5" spans="1:15" ht="14.25">
      <c r="A5" s="118">
        <v>985</v>
      </c>
      <c r="B5" s="2" t="s">
        <v>156</v>
      </c>
      <c r="C5" s="2" t="s">
        <v>8259</v>
      </c>
      <c r="D5" s="83">
        <v>9</v>
      </c>
      <c r="E5" s="123">
        <v>45254</v>
      </c>
      <c r="G5" s="83">
        <v>193632</v>
      </c>
      <c r="H5" s="2">
        <f t="shared" si="0"/>
        <v>21299.52</v>
      </c>
      <c r="I5" s="2">
        <f t="shared" si="1"/>
        <v>214931.52</v>
      </c>
      <c r="J5" s="2"/>
      <c r="K5" s="2"/>
      <c r="L5" s="2"/>
      <c r="M5" s="2"/>
      <c r="N5" s="2"/>
      <c r="O5" s="2"/>
    </row>
    <row r="6" spans="1:15" ht="14.25">
      <c r="A6" s="118">
        <v>983</v>
      </c>
      <c r="B6" s="2" t="s">
        <v>156</v>
      </c>
      <c r="C6" s="2" t="s">
        <v>8259</v>
      </c>
      <c r="D6" s="83">
        <v>10</v>
      </c>
      <c r="E6" s="123">
        <v>45254</v>
      </c>
      <c r="G6" s="83">
        <v>54698</v>
      </c>
      <c r="H6" s="2">
        <f t="shared" si="0"/>
        <v>6016.78</v>
      </c>
      <c r="I6" s="2">
        <f t="shared" si="1"/>
        <v>60714.78</v>
      </c>
      <c r="J6" s="2"/>
      <c r="K6" s="2"/>
      <c r="L6" s="2"/>
      <c r="M6" s="2"/>
      <c r="N6" s="2"/>
      <c r="O6" s="2"/>
    </row>
    <row r="7" spans="1:15" ht="14.25">
      <c r="A7" s="118">
        <v>986</v>
      </c>
      <c r="B7" s="2" t="s">
        <v>156</v>
      </c>
      <c r="C7" s="2" t="s">
        <v>8259</v>
      </c>
      <c r="D7" s="83">
        <v>11</v>
      </c>
      <c r="E7" s="123">
        <v>45254</v>
      </c>
      <c r="G7" s="83">
        <v>22410</v>
      </c>
      <c r="H7" s="2">
        <f t="shared" si="0"/>
        <v>2465.1</v>
      </c>
      <c r="I7" s="2">
        <f t="shared" si="1"/>
        <v>24875.1</v>
      </c>
      <c r="J7" s="2"/>
      <c r="K7" s="2"/>
      <c r="L7" s="2"/>
      <c r="M7" s="2"/>
      <c r="N7" s="2"/>
      <c r="O7" s="2"/>
    </row>
    <row r="8" spans="1:15" ht="14.25">
      <c r="A8" s="118">
        <v>4189</v>
      </c>
      <c r="B8" s="2" t="s">
        <v>156</v>
      </c>
      <c r="C8" s="2" t="s">
        <v>8259</v>
      </c>
      <c r="D8" s="83">
        <v>12</v>
      </c>
      <c r="E8" s="123">
        <v>45254</v>
      </c>
      <c r="G8" s="83">
        <v>45058</v>
      </c>
      <c r="H8" s="2">
        <f t="shared" si="0"/>
        <v>4956.38</v>
      </c>
      <c r="I8" s="2">
        <f t="shared" si="1"/>
        <v>50014.38</v>
      </c>
      <c r="J8" s="2"/>
      <c r="K8" s="2"/>
      <c r="L8" s="2"/>
      <c r="M8" s="2"/>
      <c r="N8" s="2"/>
      <c r="O8" s="2"/>
    </row>
    <row r="9" spans="1:15" ht="14.25">
      <c r="A9" s="118">
        <v>989</v>
      </c>
      <c r="B9" s="2" t="s">
        <v>156</v>
      </c>
      <c r="C9" s="2" t="s">
        <v>8259</v>
      </c>
      <c r="D9" s="83">
        <v>13</v>
      </c>
      <c r="E9" s="123">
        <v>45254</v>
      </c>
      <c r="G9" s="83">
        <v>53683</v>
      </c>
      <c r="H9" s="2">
        <f t="shared" si="0"/>
        <v>5905.13</v>
      </c>
      <c r="I9" s="2">
        <f t="shared" si="1"/>
        <v>59588.13</v>
      </c>
      <c r="J9" s="2"/>
      <c r="K9" s="2"/>
      <c r="L9" s="2"/>
      <c r="M9" s="2"/>
      <c r="N9" s="2"/>
      <c r="O9" s="2"/>
    </row>
    <row r="10" spans="1:15" ht="14.25">
      <c r="A10" s="118">
        <v>2133</v>
      </c>
      <c r="B10" s="2" t="s">
        <v>156</v>
      </c>
      <c r="C10" s="2" t="s">
        <v>8259</v>
      </c>
      <c r="D10" s="83">
        <v>14</v>
      </c>
      <c r="E10" s="123">
        <v>45254</v>
      </c>
      <c r="G10" s="83">
        <v>88625</v>
      </c>
      <c r="H10" s="2">
        <f t="shared" si="0"/>
        <v>9748.75</v>
      </c>
      <c r="I10" s="2">
        <f t="shared" si="1"/>
        <v>98373.75</v>
      </c>
      <c r="J10" s="2"/>
      <c r="K10" s="2"/>
      <c r="L10" s="2"/>
      <c r="M10" s="2"/>
      <c r="N10" s="2"/>
      <c r="O10" s="2"/>
    </row>
    <row r="11" spans="1:15" ht="14.25">
      <c r="A11" s="118">
        <v>2316</v>
      </c>
      <c r="B11" s="2" t="s">
        <v>156</v>
      </c>
      <c r="C11" s="2" t="s">
        <v>8259</v>
      </c>
      <c r="D11" s="83">
        <v>15</v>
      </c>
      <c r="E11" s="123">
        <v>45254</v>
      </c>
      <c r="G11" s="83">
        <v>55736</v>
      </c>
      <c r="H11" s="2">
        <f t="shared" si="0"/>
        <v>6130.96</v>
      </c>
      <c r="I11" s="2">
        <f t="shared" si="1"/>
        <v>61866.96</v>
      </c>
      <c r="J11" s="2"/>
      <c r="K11" s="2"/>
      <c r="L11" s="2"/>
      <c r="M11" s="2"/>
      <c r="N11" s="2"/>
      <c r="O11" s="2"/>
    </row>
    <row r="12" spans="1:15" ht="14.25">
      <c r="A12" s="118">
        <v>3154</v>
      </c>
      <c r="B12" s="2" t="s">
        <v>156</v>
      </c>
      <c r="C12" s="2" t="s">
        <v>8259</v>
      </c>
      <c r="D12" s="83">
        <v>19</v>
      </c>
      <c r="E12" s="123">
        <v>45313</v>
      </c>
      <c r="G12" s="83">
        <v>96071</v>
      </c>
      <c r="H12" s="2">
        <f t="shared" si="0"/>
        <v>10567.81</v>
      </c>
      <c r="I12" s="2">
        <f t="shared" si="1"/>
        <v>106638.81</v>
      </c>
      <c r="J12" s="2"/>
      <c r="K12" s="2"/>
      <c r="L12" s="2"/>
      <c r="M12" s="2"/>
      <c r="N12" s="2"/>
      <c r="O12" s="2"/>
    </row>
    <row r="13" spans="1:15" ht="14.25">
      <c r="A13" s="2"/>
      <c r="B13" s="2"/>
      <c r="C13" s="2"/>
      <c r="D13" s="2"/>
      <c r="E13" s="83"/>
      <c r="G13" s="83"/>
      <c r="H13" s="2"/>
      <c r="I13" s="2"/>
      <c r="J13" s="2"/>
      <c r="K13" s="2"/>
      <c r="L13" s="2"/>
      <c r="M13" s="2"/>
      <c r="N13" s="2"/>
      <c r="O13" s="2"/>
    </row>
    <row r="14" spans="1:15" ht="14.25">
      <c r="A14">
        <v>3464</v>
      </c>
      <c r="B14" s="2" t="s">
        <v>156</v>
      </c>
      <c r="C14" s="2" t="s">
        <v>8266</v>
      </c>
      <c r="D14">
        <v>1</v>
      </c>
      <c r="E14" s="188">
        <v>36577</v>
      </c>
      <c r="G14">
        <v>800</v>
      </c>
      <c r="H14" s="2">
        <f>G14*11%</f>
        <v>88</v>
      </c>
      <c r="I14" s="2">
        <f>G14+H14</f>
        <v>888</v>
      </c>
      <c r="J14" s="2"/>
      <c r="K14" s="2"/>
      <c r="L14" s="2"/>
      <c r="M14" s="2"/>
      <c r="N14" s="2"/>
      <c r="O14" s="2"/>
    </row>
    <row r="15" spans="1:15" ht="14.25">
      <c r="A15">
        <v>3465</v>
      </c>
      <c r="B15" s="2" t="s">
        <v>156</v>
      </c>
      <c r="C15" s="2" t="s">
        <v>8266</v>
      </c>
      <c r="D15">
        <v>2</v>
      </c>
      <c r="E15" s="188">
        <v>36577</v>
      </c>
      <c r="G15">
        <v>700</v>
      </c>
      <c r="H15" s="2">
        <f t="shared" ref="H15:H21" si="2">G15*11%</f>
        <v>77</v>
      </c>
      <c r="I15" s="2">
        <f t="shared" ref="I15:I21" si="3">G15+H15</f>
        <v>777</v>
      </c>
      <c r="J15" s="2"/>
      <c r="K15" s="2"/>
      <c r="L15" s="2"/>
      <c r="M15" s="2"/>
      <c r="N15" s="2"/>
      <c r="O15" s="2"/>
    </row>
    <row r="16" spans="1:15" ht="14.25">
      <c r="A16">
        <v>3466</v>
      </c>
      <c r="B16" s="2" t="s">
        <v>156</v>
      </c>
      <c r="C16" s="2" t="s">
        <v>8266</v>
      </c>
      <c r="D16">
        <v>3</v>
      </c>
      <c r="E16" s="188">
        <v>37253</v>
      </c>
      <c r="G16">
        <v>200</v>
      </c>
      <c r="H16" s="2">
        <f t="shared" si="2"/>
        <v>22</v>
      </c>
      <c r="I16" s="2">
        <f t="shared" si="3"/>
        <v>222</v>
      </c>
      <c r="J16" s="2"/>
      <c r="K16" s="2"/>
      <c r="L16" s="2"/>
      <c r="M16" s="2"/>
      <c r="N16" s="2"/>
      <c r="O16" s="2"/>
    </row>
    <row r="17" spans="1:15" ht="14.25">
      <c r="A17">
        <v>3466</v>
      </c>
      <c r="B17" s="2" t="s">
        <v>156</v>
      </c>
      <c r="C17" s="2" t="s">
        <v>8266</v>
      </c>
      <c r="D17">
        <v>4</v>
      </c>
      <c r="E17" s="188">
        <v>37253</v>
      </c>
      <c r="G17">
        <v>700</v>
      </c>
      <c r="H17" s="2">
        <f t="shared" si="2"/>
        <v>77</v>
      </c>
      <c r="I17" s="2">
        <f t="shared" si="3"/>
        <v>777</v>
      </c>
      <c r="J17" s="2"/>
      <c r="K17" s="2"/>
      <c r="L17" s="2"/>
      <c r="M17" s="2"/>
      <c r="N17" s="2"/>
      <c r="O17" s="2"/>
    </row>
    <row r="18" spans="1:15" ht="14.25">
      <c r="A18">
        <v>3468</v>
      </c>
      <c r="B18" s="2" t="s">
        <v>156</v>
      </c>
      <c r="C18" s="2" t="s">
        <v>8266</v>
      </c>
      <c r="D18">
        <v>5</v>
      </c>
      <c r="E18" s="188">
        <v>37336</v>
      </c>
      <c r="G18">
        <v>45000</v>
      </c>
      <c r="H18" s="2">
        <f t="shared" si="2"/>
        <v>4950</v>
      </c>
      <c r="I18" s="2">
        <f t="shared" si="3"/>
        <v>49950</v>
      </c>
      <c r="J18" s="2"/>
      <c r="K18" s="2"/>
      <c r="L18" s="2"/>
      <c r="M18" s="2"/>
      <c r="N18" s="2"/>
      <c r="O18" s="2"/>
    </row>
    <row r="19" spans="1:15" ht="14.25">
      <c r="A19">
        <v>3469</v>
      </c>
      <c r="B19" s="2" t="s">
        <v>156</v>
      </c>
      <c r="C19" s="2" t="s">
        <v>8266</v>
      </c>
      <c r="D19">
        <v>6</v>
      </c>
      <c r="E19" s="188">
        <v>39200</v>
      </c>
      <c r="G19">
        <v>6500</v>
      </c>
      <c r="H19" s="2">
        <f t="shared" si="2"/>
        <v>715</v>
      </c>
      <c r="I19" s="2">
        <f t="shared" si="3"/>
        <v>7215</v>
      </c>
      <c r="J19" s="2"/>
      <c r="K19" s="2"/>
      <c r="L19" s="2"/>
      <c r="M19" s="2"/>
      <c r="N19" s="2"/>
      <c r="O19" s="2"/>
    </row>
    <row r="20" spans="1:15" ht="14.25">
      <c r="A20">
        <v>3470</v>
      </c>
      <c r="B20" s="2" t="s">
        <v>156</v>
      </c>
      <c r="C20" s="2" t="s">
        <v>8266</v>
      </c>
      <c r="D20">
        <v>7</v>
      </c>
      <c r="E20" s="188">
        <v>39113</v>
      </c>
      <c r="G20">
        <v>20000</v>
      </c>
      <c r="H20" s="2">
        <f t="shared" si="2"/>
        <v>2200</v>
      </c>
      <c r="I20" s="2">
        <f t="shared" si="3"/>
        <v>22200</v>
      </c>
      <c r="J20" s="2"/>
      <c r="K20" s="2"/>
      <c r="L20" s="2"/>
      <c r="M20" s="2"/>
      <c r="N20" s="2"/>
      <c r="O20" s="2"/>
    </row>
    <row r="21" spans="1:15" ht="14.25">
      <c r="A21">
        <v>3467</v>
      </c>
      <c r="B21" s="2" t="s">
        <v>156</v>
      </c>
      <c r="C21" s="2" t="s">
        <v>8266</v>
      </c>
      <c r="D21">
        <v>9</v>
      </c>
      <c r="E21" s="188">
        <v>38952</v>
      </c>
      <c r="G21">
        <v>52000</v>
      </c>
      <c r="H21" s="2">
        <f t="shared" si="2"/>
        <v>5720</v>
      </c>
      <c r="I21" s="2">
        <f t="shared" si="3"/>
        <v>57720</v>
      </c>
      <c r="J21" s="2"/>
      <c r="K21" s="2"/>
      <c r="L21" s="2"/>
      <c r="M21" s="2"/>
      <c r="N21" s="2"/>
      <c r="O21" s="2"/>
    </row>
    <row r="22" spans="1:15" ht="14.25">
      <c r="A22" s="2"/>
      <c r="B22" s="2"/>
      <c r="C22" s="2"/>
      <c r="D22" s="2"/>
      <c r="E22" s="83"/>
      <c r="G22" s="83"/>
      <c r="H22" s="2"/>
      <c r="I22" s="2"/>
      <c r="J22" s="2"/>
      <c r="K22" s="2"/>
      <c r="L22" s="2"/>
      <c r="M22" s="2"/>
      <c r="N22" s="2"/>
      <c r="O22" s="2"/>
    </row>
    <row r="23" spans="1:15" ht="14.25">
      <c r="A23">
        <v>402</v>
      </c>
      <c r="B23" s="2" t="s">
        <v>156</v>
      </c>
      <c r="C23" s="2" t="s">
        <v>8267</v>
      </c>
      <c r="D23">
        <v>1</v>
      </c>
      <c r="E23" s="188">
        <v>39066</v>
      </c>
      <c r="G23">
        <v>60015</v>
      </c>
      <c r="H23" s="2">
        <f>G23*12%</f>
        <v>7201.8</v>
      </c>
      <c r="I23" s="2">
        <f>G23+H23</f>
        <v>67216.800000000003</v>
      </c>
      <c r="J23" s="2"/>
      <c r="K23" s="2"/>
      <c r="L23" s="2"/>
      <c r="M23" s="2"/>
      <c r="N23" s="2"/>
      <c r="O23" s="2"/>
    </row>
    <row r="24" spans="1:15" ht="14.25">
      <c r="A24">
        <v>554</v>
      </c>
      <c r="B24" s="2" t="s">
        <v>156</v>
      </c>
      <c r="C24" s="2" t="s">
        <v>8267</v>
      </c>
      <c r="D24">
        <v>2</v>
      </c>
      <c r="E24" s="188">
        <v>39066</v>
      </c>
      <c r="G24">
        <v>45015</v>
      </c>
      <c r="H24" s="2">
        <f t="shared" ref="H24:H25" si="4">G24*12%</f>
        <v>5401.8</v>
      </c>
      <c r="I24" s="2">
        <f t="shared" ref="I24:I25" si="5">G24+H24</f>
        <v>50416.800000000003</v>
      </c>
      <c r="J24" s="2"/>
      <c r="K24" s="2"/>
      <c r="L24" s="2"/>
      <c r="M24" s="2"/>
      <c r="N24" s="2"/>
      <c r="O24" s="2"/>
    </row>
    <row r="25" spans="1:15" ht="14.25">
      <c r="A25">
        <v>371</v>
      </c>
      <c r="B25" s="2" t="s">
        <v>156</v>
      </c>
      <c r="C25" s="2" t="s">
        <v>8267</v>
      </c>
      <c r="D25">
        <v>3</v>
      </c>
      <c r="E25" s="188">
        <v>39066</v>
      </c>
      <c r="G25">
        <v>90000</v>
      </c>
      <c r="H25" s="2">
        <f t="shared" si="4"/>
        <v>10800</v>
      </c>
      <c r="I25" s="2">
        <f t="shared" si="5"/>
        <v>100800</v>
      </c>
      <c r="J25" s="2"/>
      <c r="K25" s="2"/>
      <c r="L25" s="2"/>
      <c r="M25" s="2"/>
      <c r="N25" s="2"/>
      <c r="O25" s="2"/>
    </row>
    <row r="26" spans="1:15" ht="14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4.25">
      <c r="A27" s="118">
        <v>3453</v>
      </c>
      <c r="B27" s="83" t="s">
        <v>6564</v>
      </c>
      <c r="C27" s="2" t="s">
        <v>9527</v>
      </c>
      <c r="D27" s="83">
        <v>699</v>
      </c>
      <c r="E27" s="39" t="s">
        <v>6165</v>
      </c>
      <c r="G27" s="83">
        <v>4000</v>
      </c>
      <c r="H27" s="2">
        <f>G27*10.5%</f>
        <v>420</v>
      </c>
      <c r="I27" s="2">
        <f>G27+H27</f>
        <v>4420</v>
      </c>
      <c r="J27" s="2"/>
      <c r="K27" s="2"/>
      <c r="L27" s="2"/>
      <c r="M27" s="2"/>
      <c r="N27" s="2"/>
      <c r="O27" s="2"/>
    </row>
    <row r="28" spans="1:15" ht="14.25">
      <c r="A28" s="118">
        <v>2390</v>
      </c>
      <c r="B28" s="83" t="s">
        <v>6564</v>
      </c>
      <c r="C28" s="2" t="s">
        <v>9527</v>
      </c>
      <c r="D28" s="83">
        <v>1543</v>
      </c>
      <c r="E28" s="39">
        <v>41130</v>
      </c>
      <c r="G28" s="83">
        <v>200000</v>
      </c>
      <c r="H28" s="2">
        <f t="shared" ref="H28:H43" si="6">G28*10.5%</f>
        <v>21000</v>
      </c>
      <c r="I28" s="2">
        <f t="shared" ref="I28:I43" si="7">G28+H28</f>
        <v>221000</v>
      </c>
      <c r="J28" s="2"/>
      <c r="K28" s="2"/>
      <c r="L28" s="2"/>
      <c r="M28" s="2"/>
      <c r="N28" s="2"/>
      <c r="O28" s="2"/>
    </row>
    <row r="29" spans="1:15" ht="14.25">
      <c r="A29" s="118">
        <v>2391</v>
      </c>
      <c r="B29" s="83" t="s">
        <v>6564</v>
      </c>
      <c r="C29" s="2" t="s">
        <v>9527</v>
      </c>
      <c r="D29" s="83">
        <v>1544</v>
      </c>
      <c r="E29" s="39">
        <v>41167</v>
      </c>
      <c r="G29" s="83">
        <v>375000</v>
      </c>
      <c r="H29" s="2">
        <f t="shared" si="6"/>
        <v>39375</v>
      </c>
      <c r="I29" s="2">
        <f t="shared" si="7"/>
        <v>414375</v>
      </c>
      <c r="J29" s="2"/>
      <c r="K29" s="2"/>
      <c r="L29" s="2"/>
      <c r="M29" s="2"/>
      <c r="N29" s="2"/>
      <c r="O29" s="2"/>
    </row>
    <row r="30" spans="1:15" ht="14.25">
      <c r="A30" s="118">
        <v>1650</v>
      </c>
      <c r="B30" s="83" t="s">
        <v>6564</v>
      </c>
      <c r="C30" s="2" t="s">
        <v>9527</v>
      </c>
      <c r="D30" s="83">
        <v>1651</v>
      </c>
      <c r="E30" s="39">
        <v>41190</v>
      </c>
      <c r="G30" s="83">
        <v>28000</v>
      </c>
      <c r="H30" s="2">
        <f t="shared" si="6"/>
        <v>2940</v>
      </c>
      <c r="I30" s="2">
        <f t="shared" si="7"/>
        <v>30940</v>
      </c>
      <c r="J30" s="2"/>
      <c r="K30" s="2"/>
      <c r="L30" s="2"/>
      <c r="M30" s="2"/>
      <c r="N30" s="2"/>
      <c r="O30" s="2"/>
    </row>
    <row r="31" spans="1:15" ht="14.25">
      <c r="A31" s="118">
        <v>2453</v>
      </c>
      <c r="B31" s="83" t="s">
        <v>6564</v>
      </c>
      <c r="C31" s="2" t="s">
        <v>9527</v>
      </c>
      <c r="D31" s="83">
        <v>1874</v>
      </c>
      <c r="E31" s="39">
        <v>44579</v>
      </c>
      <c r="G31" s="83">
        <v>2000</v>
      </c>
      <c r="H31" s="2">
        <f t="shared" si="6"/>
        <v>210</v>
      </c>
      <c r="I31" s="2">
        <f t="shared" si="7"/>
        <v>2210</v>
      </c>
      <c r="J31" s="2"/>
      <c r="K31" s="2"/>
      <c r="L31" s="2"/>
      <c r="M31" s="2"/>
      <c r="N31" s="2"/>
      <c r="O31" s="2"/>
    </row>
    <row r="32" spans="1:15" ht="14.25">
      <c r="A32" s="118">
        <v>2454</v>
      </c>
      <c r="B32" s="83" t="s">
        <v>6564</v>
      </c>
      <c r="C32" s="2" t="s">
        <v>9527</v>
      </c>
      <c r="D32" s="83">
        <v>1882</v>
      </c>
      <c r="E32" s="39">
        <v>38407</v>
      </c>
      <c r="G32" s="83">
        <v>4000</v>
      </c>
      <c r="H32" s="2">
        <f t="shared" si="6"/>
        <v>420</v>
      </c>
      <c r="I32" s="2">
        <f t="shared" si="7"/>
        <v>4420</v>
      </c>
      <c r="J32" s="2"/>
      <c r="K32" s="2"/>
      <c r="L32" s="2"/>
      <c r="M32" s="2"/>
      <c r="N32" s="2"/>
      <c r="O32" s="2"/>
    </row>
    <row r="33" spans="1:15" ht="14.25">
      <c r="A33" s="118">
        <v>2630</v>
      </c>
      <c r="B33" s="83" t="s">
        <v>6564</v>
      </c>
      <c r="C33" s="2" t="s">
        <v>9527</v>
      </c>
      <c r="D33" s="83">
        <v>2300</v>
      </c>
      <c r="E33" s="39">
        <v>45215</v>
      </c>
      <c r="G33" s="83">
        <v>40000</v>
      </c>
      <c r="H33" s="2">
        <f t="shared" si="6"/>
        <v>4200</v>
      </c>
      <c r="I33" s="2">
        <f t="shared" si="7"/>
        <v>44200</v>
      </c>
      <c r="J33" s="2"/>
      <c r="K33" s="2"/>
      <c r="L33" s="2"/>
      <c r="M33" s="2"/>
      <c r="N33" s="2"/>
      <c r="O33" s="2"/>
    </row>
    <row r="34" spans="1:15" ht="14.25">
      <c r="A34" s="118">
        <v>1302</v>
      </c>
      <c r="B34" s="83" t="s">
        <v>6564</v>
      </c>
      <c r="C34" s="2" t="s">
        <v>9527</v>
      </c>
      <c r="D34" s="83">
        <v>2327</v>
      </c>
      <c r="E34" s="39">
        <v>44376</v>
      </c>
      <c r="G34" s="83">
        <v>84000</v>
      </c>
      <c r="H34" s="2">
        <f t="shared" si="6"/>
        <v>8820</v>
      </c>
      <c r="I34" s="2">
        <f t="shared" si="7"/>
        <v>92820</v>
      </c>
      <c r="J34" s="2"/>
      <c r="K34" s="2"/>
      <c r="L34" s="2"/>
      <c r="M34" s="2"/>
      <c r="N34" s="2"/>
      <c r="O34" s="2"/>
    </row>
    <row r="35" spans="1:15" ht="14.25">
      <c r="A35" s="118">
        <v>4249</v>
      </c>
      <c r="B35" s="83" t="s">
        <v>6564</v>
      </c>
      <c r="C35" s="2" t="s">
        <v>9527</v>
      </c>
      <c r="D35" s="83">
        <v>2365</v>
      </c>
      <c r="E35" s="39">
        <v>45195</v>
      </c>
      <c r="G35" s="83">
        <v>150000</v>
      </c>
      <c r="H35" s="2">
        <f t="shared" si="6"/>
        <v>15750</v>
      </c>
      <c r="I35" s="2">
        <f t="shared" si="7"/>
        <v>165750</v>
      </c>
      <c r="J35" s="2"/>
      <c r="K35" s="2"/>
      <c r="L35" s="2"/>
      <c r="M35" s="2"/>
      <c r="N35" s="2"/>
      <c r="O35" s="2"/>
    </row>
    <row r="36" spans="1:15" ht="14.25">
      <c r="A36" s="118">
        <v>2137</v>
      </c>
      <c r="B36" s="83" t="s">
        <v>6564</v>
      </c>
      <c r="C36" s="2" t="s">
        <v>9527</v>
      </c>
      <c r="D36" s="83">
        <v>2495</v>
      </c>
      <c r="E36" s="39">
        <v>45341</v>
      </c>
      <c r="G36" s="83">
        <v>40000</v>
      </c>
      <c r="H36" s="2">
        <f t="shared" si="6"/>
        <v>4200</v>
      </c>
      <c r="I36" s="2">
        <f t="shared" si="7"/>
        <v>44200</v>
      </c>
      <c r="J36" s="2"/>
      <c r="K36" s="2"/>
      <c r="L36" s="2"/>
      <c r="M36" s="2"/>
      <c r="N36" s="2"/>
      <c r="O36" s="2"/>
    </row>
    <row r="37" spans="1:15" ht="14.25">
      <c r="A37" s="118">
        <v>3454</v>
      </c>
      <c r="B37" s="83" t="s">
        <v>6564</v>
      </c>
      <c r="C37" s="2" t="s">
        <v>9527</v>
      </c>
      <c r="D37" s="83">
        <v>3670</v>
      </c>
      <c r="E37" s="39">
        <v>38852</v>
      </c>
      <c r="G37" s="83">
        <v>45000</v>
      </c>
      <c r="H37" s="2">
        <f t="shared" si="6"/>
        <v>4725</v>
      </c>
      <c r="I37" s="2">
        <f t="shared" si="7"/>
        <v>49725</v>
      </c>
      <c r="J37" s="2"/>
      <c r="K37" s="2"/>
      <c r="L37" s="2"/>
      <c r="M37" s="2"/>
      <c r="N37" s="2"/>
      <c r="O37" s="2"/>
    </row>
    <row r="38" spans="1:15" ht="14.25">
      <c r="A38" s="118">
        <v>3455</v>
      </c>
      <c r="B38" s="83" t="s">
        <v>6564</v>
      </c>
      <c r="C38" s="2" t="s">
        <v>9527</v>
      </c>
      <c r="D38" s="83">
        <v>3681</v>
      </c>
      <c r="E38" s="39">
        <v>39342</v>
      </c>
      <c r="G38" s="83">
        <v>37000</v>
      </c>
      <c r="H38" s="2">
        <f t="shared" si="6"/>
        <v>3885</v>
      </c>
      <c r="I38" s="2">
        <f t="shared" si="7"/>
        <v>40885</v>
      </c>
      <c r="J38" s="2"/>
      <c r="K38" s="2"/>
      <c r="L38" s="2"/>
      <c r="M38" s="2"/>
      <c r="N38" s="2"/>
      <c r="O38" s="2"/>
    </row>
    <row r="39" spans="1:15" ht="14.25">
      <c r="A39" s="118">
        <v>2343</v>
      </c>
      <c r="B39" s="83" t="s">
        <v>6564</v>
      </c>
      <c r="C39" s="2" t="s">
        <v>9527</v>
      </c>
      <c r="D39" s="83">
        <v>9542</v>
      </c>
      <c r="E39" s="39">
        <v>42056</v>
      </c>
      <c r="G39" s="83">
        <v>6000</v>
      </c>
      <c r="H39" s="2">
        <f t="shared" si="6"/>
        <v>630</v>
      </c>
      <c r="I39" s="2">
        <f t="shared" si="7"/>
        <v>6630</v>
      </c>
      <c r="J39" s="2"/>
      <c r="K39" s="2"/>
      <c r="L39" s="2"/>
      <c r="M39" s="2"/>
      <c r="N39" s="2"/>
      <c r="O39" s="2"/>
    </row>
    <row r="40" spans="1:15" ht="14.25">
      <c r="A40" s="118">
        <v>2420</v>
      </c>
      <c r="B40" s="83" t="s">
        <v>6564</v>
      </c>
      <c r="C40" s="2" t="s">
        <v>9527</v>
      </c>
      <c r="D40" s="83">
        <v>17090</v>
      </c>
      <c r="E40" s="39">
        <v>43650</v>
      </c>
      <c r="G40" s="83">
        <v>80000</v>
      </c>
      <c r="H40" s="2">
        <f t="shared" si="6"/>
        <v>8400</v>
      </c>
      <c r="I40" s="2">
        <f t="shared" si="7"/>
        <v>88400</v>
      </c>
      <c r="J40" s="2"/>
      <c r="K40" s="2"/>
      <c r="L40" s="2"/>
      <c r="M40" s="2"/>
      <c r="N40" s="2"/>
      <c r="O40" s="2"/>
    </row>
    <row r="41" spans="1:15" ht="14.25">
      <c r="A41" s="118">
        <v>2463</v>
      </c>
      <c r="B41" s="83" t="s">
        <v>6564</v>
      </c>
      <c r="C41" s="2" t="s">
        <v>9527</v>
      </c>
      <c r="D41" s="83">
        <v>19251</v>
      </c>
      <c r="E41" s="39">
        <v>41828</v>
      </c>
      <c r="G41" s="83">
        <v>8000</v>
      </c>
      <c r="H41" s="2">
        <f t="shared" si="6"/>
        <v>840</v>
      </c>
      <c r="I41" s="2">
        <f t="shared" si="7"/>
        <v>8840</v>
      </c>
      <c r="J41" s="2"/>
      <c r="K41" s="2"/>
      <c r="L41" s="2"/>
      <c r="M41" s="2"/>
      <c r="N41" s="2"/>
      <c r="O41" s="2"/>
    </row>
    <row r="42" spans="1:15" ht="14.25">
      <c r="A42" s="118">
        <v>4029</v>
      </c>
      <c r="B42" s="83" t="s">
        <v>6564</v>
      </c>
      <c r="C42" s="2" t="s">
        <v>9527</v>
      </c>
      <c r="D42" s="83">
        <v>23980</v>
      </c>
      <c r="E42" s="39">
        <v>45160</v>
      </c>
      <c r="G42" s="83">
        <v>80000</v>
      </c>
      <c r="H42" s="2">
        <f t="shared" si="6"/>
        <v>8400</v>
      </c>
      <c r="I42" s="2">
        <f t="shared" si="7"/>
        <v>88400</v>
      </c>
      <c r="J42" s="2"/>
      <c r="K42" s="2"/>
      <c r="L42" s="2"/>
      <c r="M42" s="2"/>
      <c r="N42" s="2"/>
      <c r="O42" s="2"/>
    </row>
    <row r="43" spans="1:15" ht="14.25">
      <c r="A43" s="118">
        <v>2442</v>
      </c>
      <c r="B43" s="83" t="s">
        <v>6564</v>
      </c>
      <c r="C43" s="2" t="s">
        <v>9527</v>
      </c>
      <c r="D43" s="83">
        <v>230507</v>
      </c>
      <c r="E43" s="39">
        <v>45264</v>
      </c>
      <c r="G43" s="83">
        <v>2000</v>
      </c>
      <c r="H43" s="2">
        <f t="shared" si="6"/>
        <v>210</v>
      </c>
      <c r="I43" s="2">
        <f t="shared" si="7"/>
        <v>2210</v>
      </c>
      <c r="J43" s="2"/>
      <c r="K43" s="2"/>
      <c r="L43" s="2"/>
      <c r="M43" s="2"/>
      <c r="N43" s="2"/>
      <c r="O43" s="2"/>
    </row>
    <row r="44" spans="1:15" ht="14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4.25">
      <c r="A45" s="118">
        <v>44</v>
      </c>
      <c r="B45" s="83" t="s">
        <v>6564</v>
      </c>
      <c r="C45" s="83" t="s">
        <v>159</v>
      </c>
      <c r="D45" s="83">
        <v>2</v>
      </c>
      <c r="E45" s="115">
        <v>45176</v>
      </c>
      <c r="G45" s="2">
        <v>27000</v>
      </c>
      <c r="H45" s="2">
        <f>G45*15%</f>
        <v>4050</v>
      </c>
      <c r="I45" s="2">
        <f>G45+H45</f>
        <v>31050</v>
      </c>
      <c r="J45" s="2"/>
      <c r="K45" s="2"/>
      <c r="L45" s="2"/>
      <c r="M45" s="2"/>
      <c r="N45" s="2"/>
      <c r="O45" s="2"/>
    </row>
    <row r="46" spans="1:15" ht="14.25">
      <c r="A46" s="118">
        <v>231</v>
      </c>
      <c r="B46" s="83" t="s">
        <v>6564</v>
      </c>
      <c r="C46" s="83" t="s">
        <v>159</v>
      </c>
      <c r="D46" s="83">
        <v>3</v>
      </c>
      <c r="E46" s="115">
        <v>45070</v>
      </c>
      <c r="G46" s="2">
        <v>80000</v>
      </c>
      <c r="H46" s="2">
        <f t="shared" ref="H46:H109" si="8">G46*15%</f>
        <v>12000</v>
      </c>
      <c r="I46" s="2">
        <f t="shared" ref="I46:I109" si="9">G46+H46</f>
        <v>92000</v>
      </c>
      <c r="J46" s="2"/>
      <c r="K46" s="2"/>
      <c r="L46" s="2"/>
      <c r="M46" s="2"/>
      <c r="N46" s="2"/>
      <c r="O46" s="2"/>
    </row>
    <row r="47" spans="1:15" ht="14.25">
      <c r="A47" s="118">
        <v>1503</v>
      </c>
      <c r="B47" s="83" t="s">
        <v>6564</v>
      </c>
      <c r="C47" s="83" t="s">
        <v>159</v>
      </c>
      <c r="D47" s="83">
        <v>7</v>
      </c>
      <c r="E47" s="115">
        <v>40035</v>
      </c>
      <c r="G47" s="2">
        <v>12000</v>
      </c>
      <c r="H47" s="2">
        <f t="shared" si="8"/>
        <v>1800</v>
      </c>
      <c r="I47" s="2">
        <f t="shared" si="9"/>
        <v>13800</v>
      </c>
      <c r="J47" s="2"/>
      <c r="K47" s="2"/>
      <c r="L47" s="2"/>
      <c r="M47" s="2"/>
      <c r="N47" s="2"/>
      <c r="O47" s="2"/>
    </row>
    <row r="48" spans="1:15" ht="14.25">
      <c r="A48" s="118">
        <v>893</v>
      </c>
      <c r="B48" s="83" t="s">
        <v>6564</v>
      </c>
      <c r="C48" s="83" t="s">
        <v>159</v>
      </c>
      <c r="D48" s="83">
        <v>9</v>
      </c>
      <c r="E48" s="115">
        <v>41086</v>
      </c>
      <c r="G48" s="2">
        <v>82378</v>
      </c>
      <c r="H48" s="2">
        <f t="shared" si="8"/>
        <v>12356.699999999999</v>
      </c>
      <c r="I48" s="2">
        <f t="shared" si="9"/>
        <v>94734.7</v>
      </c>
      <c r="J48" s="2"/>
      <c r="K48" s="2"/>
      <c r="L48" s="2"/>
      <c r="M48" s="2"/>
      <c r="N48" s="2"/>
      <c r="O48" s="2"/>
    </row>
    <row r="49" spans="1:15" ht="14.25">
      <c r="A49" s="118">
        <v>296</v>
      </c>
      <c r="B49" s="83" t="s">
        <v>6564</v>
      </c>
      <c r="C49" s="83" t="s">
        <v>159</v>
      </c>
      <c r="D49" s="83">
        <v>12</v>
      </c>
      <c r="E49" s="115">
        <v>38533</v>
      </c>
      <c r="G49" s="2">
        <v>15500</v>
      </c>
      <c r="H49" s="2">
        <f t="shared" si="8"/>
        <v>2325</v>
      </c>
      <c r="I49" s="2">
        <f t="shared" si="9"/>
        <v>17825</v>
      </c>
      <c r="J49" s="2"/>
      <c r="K49" s="2"/>
      <c r="L49" s="2"/>
      <c r="M49" s="2"/>
      <c r="N49" s="2"/>
      <c r="O49" s="2"/>
    </row>
    <row r="50" spans="1:15" ht="14.25">
      <c r="A50" s="118">
        <v>70</v>
      </c>
      <c r="B50" s="83" t="s">
        <v>6564</v>
      </c>
      <c r="C50" s="83" t="s">
        <v>159</v>
      </c>
      <c r="D50" s="83">
        <v>13</v>
      </c>
      <c r="E50" s="115">
        <v>38908</v>
      </c>
      <c r="G50" s="2">
        <v>48700</v>
      </c>
      <c r="H50" s="2">
        <f t="shared" si="8"/>
        <v>7305</v>
      </c>
      <c r="I50" s="2">
        <f t="shared" si="9"/>
        <v>56005</v>
      </c>
      <c r="J50" s="2"/>
      <c r="K50" s="2"/>
      <c r="L50" s="2"/>
      <c r="M50" s="2"/>
      <c r="N50" s="2"/>
      <c r="O50" s="2"/>
    </row>
    <row r="51" spans="1:15" ht="14.25">
      <c r="A51" s="118">
        <v>338</v>
      </c>
      <c r="B51" s="83" t="s">
        <v>6564</v>
      </c>
      <c r="C51" s="83" t="s">
        <v>159</v>
      </c>
      <c r="D51" s="83">
        <v>16</v>
      </c>
      <c r="E51" s="115">
        <v>42902</v>
      </c>
      <c r="G51" s="2">
        <v>46924</v>
      </c>
      <c r="H51" s="2">
        <f t="shared" si="8"/>
        <v>7038.5999999999995</v>
      </c>
      <c r="I51" s="2">
        <f t="shared" si="9"/>
        <v>53962.6</v>
      </c>
      <c r="J51" s="2"/>
      <c r="K51" s="2"/>
      <c r="L51" s="2"/>
      <c r="M51" s="2"/>
      <c r="N51" s="2"/>
      <c r="O51" s="2"/>
    </row>
    <row r="52" spans="1:15" ht="14.25">
      <c r="A52" s="118">
        <v>83</v>
      </c>
      <c r="B52" s="83" t="s">
        <v>6564</v>
      </c>
      <c r="C52" s="83" t="s">
        <v>159</v>
      </c>
      <c r="D52" s="83">
        <v>17</v>
      </c>
      <c r="E52" s="115">
        <v>45167</v>
      </c>
      <c r="G52" s="2">
        <v>43000</v>
      </c>
      <c r="H52" s="2">
        <f t="shared" si="8"/>
        <v>6450</v>
      </c>
      <c r="I52" s="2">
        <f t="shared" si="9"/>
        <v>49450</v>
      </c>
      <c r="J52" s="2"/>
      <c r="K52" s="2"/>
      <c r="L52" s="2"/>
      <c r="M52" s="2"/>
      <c r="N52" s="2"/>
      <c r="O52" s="2"/>
    </row>
    <row r="53" spans="1:15" ht="14.25">
      <c r="A53" s="118">
        <v>234</v>
      </c>
      <c r="B53" s="83" t="s">
        <v>6564</v>
      </c>
      <c r="C53" s="83" t="s">
        <v>159</v>
      </c>
      <c r="D53" s="83">
        <v>18</v>
      </c>
      <c r="E53" s="115">
        <v>45358</v>
      </c>
      <c r="G53" s="2">
        <v>90000</v>
      </c>
      <c r="H53" s="2">
        <f t="shared" si="8"/>
        <v>13500</v>
      </c>
      <c r="I53" s="2">
        <f t="shared" si="9"/>
        <v>103500</v>
      </c>
      <c r="J53" s="2"/>
      <c r="K53" s="2"/>
      <c r="L53" s="2"/>
      <c r="M53" s="2"/>
      <c r="N53" s="2"/>
      <c r="O53" s="2"/>
    </row>
    <row r="54" spans="1:15" ht="14.25">
      <c r="A54" s="118">
        <v>277</v>
      </c>
      <c r="B54" s="83" t="s">
        <v>6564</v>
      </c>
      <c r="C54" s="83" t="s">
        <v>159</v>
      </c>
      <c r="D54" s="83">
        <v>20</v>
      </c>
      <c r="E54" s="115">
        <v>45271</v>
      </c>
      <c r="G54" s="2">
        <v>50000</v>
      </c>
      <c r="H54" s="2">
        <f t="shared" si="8"/>
        <v>7500</v>
      </c>
      <c r="I54" s="2">
        <f t="shared" si="9"/>
        <v>57500</v>
      </c>
      <c r="J54" s="2"/>
      <c r="K54" s="2"/>
      <c r="L54" s="2"/>
      <c r="M54" s="2"/>
      <c r="N54" s="2"/>
      <c r="O54" s="2"/>
    </row>
    <row r="55" spans="1:15" ht="14.25">
      <c r="A55" s="118">
        <v>371</v>
      </c>
      <c r="B55" s="83" t="s">
        <v>6564</v>
      </c>
      <c r="C55" s="83" t="s">
        <v>159</v>
      </c>
      <c r="D55" s="83">
        <v>24</v>
      </c>
      <c r="E55" s="115">
        <v>37345</v>
      </c>
      <c r="G55" s="2">
        <v>100700</v>
      </c>
      <c r="H55" s="2">
        <f t="shared" si="8"/>
        <v>15105</v>
      </c>
      <c r="I55" s="2">
        <f t="shared" si="9"/>
        <v>115805</v>
      </c>
      <c r="J55" s="2"/>
      <c r="K55" s="2"/>
      <c r="L55" s="2"/>
      <c r="M55" s="2"/>
      <c r="N55" s="2"/>
      <c r="O55" s="2"/>
    </row>
    <row r="56" spans="1:15" ht="14.25">
      <c r="A56" s="118">
        <v>793</v>
      </c>
      <c r="B56" s="83" t="s">
        <v>6564</v>
      </c>
      <c r="C56" s="83" t="s">
        <v>159</v>
      </c>
      <c r="D56" s="83">
        <v>25</v>
      </c>
      <c r="E56" s="115">
        <v>40618</v>
      </c>
      <c r="G56" s="2">
        <v>173000</v>
      </c>
      <c r="H56" s="2">
        <f t="shared" si="8"/>
        <v>25950</v>
      </c>
      <c r="I56" s="2">
        <f t="shared" si="9"/>
        <v>198950</v>
      </c>
      <c r="J56" s="2"/>
      <c r="K56" s="2"/>
      <c r="L56" s="2"/>
      <c r="M56" s="2"/>
      <c r="N56" s="2"/>
      <c r="O56" s="2"/>
    </row>
    <row r="57" spans="1:15" ht="14.25">
      <c r="A57" s="118">
        <v>339</v>
      </c>
      <c r="B57" s="83" t="s">
        <v>6564</v>
      </c>
      <c r="C57" s="83" t="s">
        <v>159</v>
      </c>
      <c r="D57" s="83">
        <v>26</v>
      </c>
      <c r="E57" s="115">
        <v>41255</v>
      </c>
      <c r="G57" s="2">
        <v>20000</v>
      </c>
      <c r="H57" s="2">
        <f t="shared" si="8"/>
        <v>3000</v>
      </c>
      <c r="I57" s="2">
        <f t="shared" si="9"/>
        <v>23000</v>
      </c>
      <c r="J57" s="2"/>
      <c r="K57" s="2"/>
      <c r="L57" s="2"/>
      <c r="M57" s="2"/>
      <c r="N57" s="2"/>
      <c r="O57" s="2"/>
    </row>
    <row r="58" spans="1:15" ht="14.25">
      <c r="A58" s="118">
        <v>410</v>
      </c>
      <c r="B58" s="83" t="s">
        <v>6564</v>
      </c>
      <c r="C58" s="83" t="s">
        <v>159</v>
      </c>
      <c r="D58" s="83">
        <v>31</v>
      </c>
      <c r="E58" s="115">
        <v>45190</v>
      </c>
      <c r="G58" s="2">
        <v>54000</v>
      </c>
      <c r="H58" s="2">
        <f t="shared" si="8"/>
        <v>8100</v>
      </c>
      <c r="I58" s="2">
        <f t="shared" si="9"/>
        <v>62100</v>
      </c>
      <c r="J58" s="2"/>
      <c r="K58" s="2"/>
      <c r="L58" s="2"/>
      <c r="M58" s="2"/>
      <c r="N58" s="2"/>
      <c r="O58" s="2"/>
    </row>
    <row r="59" spans="1:15" ht="14.25">
      <c r="A59" s="118">
        <v>1954</v>
      </c>
      <c r="B59" s="83" t="s">
        <v>6564</v>
      </c>
      <c r="C59" s="83" t="s">
        <v>159</v>
      </c>
      <c r="D59" s="83">
        <v>32</v>
      </c>
      <c r="E59" s="115">
        <v>42902</v>
      </c>
      <c r="G59" s="2">
        <v>46704</v>
      </c>
      <c r="H59" s="2">
        <f t="shared" si="8"/>
        <v>7005.5999999999995</v>
      </c>
      <c r="I59" s="2">
        <f t="shared" si="9"/>
        <v>53709.599999999999</v>
      </c>
      <c r="J59" s="2"/>
      <c r="K59" s="2"/>
      <c r="L59" s="2"/>
      <c r="M59" s="2"/>
      <c r="N59" s="2"/>
      <c r="O59" s="2"/>
    </row>
    <row r="60" spans="1:15" ht="14.25">
      <c r="A60" s="118">
        <v>45</v>
      </c>
      <c r="B60" s="83" t="s">
        <v>6564</v>
      </c>
      <c r="C60" s="83" t="s">
        <v>159</v>
      </c>
      <c r="D60" s="83">
        <v>36</v>
      </c>
      <c r="E60" s="115">
        <v>40035</v>
      </c>
      <c r="G60" s="2">
        <v>8000</v>
      </c>
      <c r="H60" s="2">
        <f t="shared" si="8"/>
        <v>1200</v>
      </c>
      <c r="I60" s="2">
        <f t="shared" si="9"/>
        <v>9200</v>
      </c>
      <c r="J60" s="2"/>
      <c r="K60" s="2"/>
      <c r="L60" s="2"/>
      <c r="M60" s="2"/>
      <c r="N60" s="2"/>
      <c r="O60" s="2"/>
    </row>
    <row r="61" spans="1:15" ht="14.25">
      <c r="A61" s="118">
        <v>1206</v>
      </c>
      <c r="B61" s="83" t="s">
        <v>6564</v>
      </c>
      <c r="C61" s="83" t="s">
        <v>159</v>
      </c>
      <c r="D61" s="83">
        <v>37</v>
      </c>
      <c r="E61" s="115">
        <v>41456</v>
      </c>
      <c r="G61" s="2">
        <v>139740</v>
      </c>
      <c r="H61" s="2">
        <f t="shared" si="8"/>
        <v>20961</v>
      </c>
      <c r="I61" s="2">
        <f t="shared" si="9"/>
        <v>160701</v>
      </c>
      <c r="J61" s="2"/>
      <c r="K61" s="2"/>
      <c r="L61" s="2"/>
      <c r="M61" s="2"/>
      <c r="N61" s="2"/>
      <c r="O61" s="2"/>
    </row>
    <row r="62" spans="1:15" ht="14.25">
      <c r="A62" s="118">
        <v>372</v>
      </c>
      <c r="B62" s="83" t="s">
        <v>6564</v>
      </c>
      <c r="C62" s="83" t="s">
        <v>159</v>
      </c>
      <c r="D62" s="83">
        <v>38</v>
      </c>
      <c r="E62" s="115">
        <v>37345</v>
      </c>
      <c r="G62" s="2">
        <v>94000</v>
      </c>
      <c r="H62" s="2">
        <f t="shared" si="8"/>
        <v>14100</v>
      </c>
      <c r="I62" s="2">
        <f t="shared" si="9"/>
        <v>108100</v>
      </c>
      <c r="J62" s="2"/>
      <c r="K62" s="2"/>
      <c r="L62" s="2"/>
      <c r="M62" s="2"/>
      <c r="N62" s="2"/>
      <c r="O62" s="2"/>
    </row>
    <row r="63" spans="1:15" ht="14.25">
      <c r="A63" s="118">
        <v>402</v>
      </c>
      <c r="B63" s="83" t="s">
        <v>6564</v>
      </c>
      <c r="C63" s="83" t="s">
        <v>159</v>
      </c>
      <c r="D63" s="83">
        <v>40</v>
      </c>
      <c r="E63" s="115">
        <v>38643</v>
      </c>
      <c r="G63" s="2">
        <v>68700</v>
      </c>
      <c r="H63" s="2">
        <f t="shared" si="8"/>
        <v>10305</v>
      </c>
      <c r="I63" s="2">
        <f t="shared" si="9"/>
        <v>79005</v>
      </c>
      <c r="J63" s="2"/>
      <c r="K63" s="2"/>
      <c r="L63" s="2"/>
      <c r="M63" s="2"/>
      <c r="N63" s="2"/>
      <c r="O63" s="2"/>
    </row>
    <row r="64" spans="1:15" ht="14.25">
      <c r="A64" s="118">
        <v>289</v>
      </c>
      <c r="B64" s="83" t="s">
        <v>6564</v>
      </c>
      <c r="C64" s="83" t="s">
        <v>159</v>
      </c>
      <c r="D64" s="83">
        <v>41</v>
      </c>
      <c r="E64" s="115">
        <v>45357</v>
      </c>
      <c r="G64" s="2">
        <v>142000</v>
      </c>
      <c r="H64" s="2">
        <f t="shared" si="8"/>
        <v>21300</v>
      </c>
      <c r="I64" s="2">
        <f t="shared" si="9"/>
        <v>163300</v>
      </c>
      <c r="J64" s="2"/>
      <c r="K64" s="2"/>
      <c r="L64" s="2"/>
      <c r="M64" s="2"/>
      <c r="N64" s="2"/>
      <c r="O64" s="2"/>
    </row>
    <row r="65" spans="1:15" ht="14.25">
      <c r="A65" s="118">
        <v>541</v>
      </c>
      <c r="B65" s="83" t="s">
        <v>6564</v>
      </c>
      <c r="C65" s="83" t="s">
        <v>159</v>
      </c>
      <c r="D65" s="83">
        <v>42</v>
      </c>
      <c r="E65" s="115">
        <v>40774</v>
      </c>
      <c r="G65" s="2">
        <v>90000</v>
      </c>
      <c r="H65" s="2">
        <f t="shared" si="8"/>
        <v>13500</v>
      </c>
      <c r="I65" s="2">
        <f t="shared" si="9"/>
        <v>103500</v>
      </c>
      <c r="J65" s="2"/>
      <c r="K65" s="2"/>
      <c r="L65" s="2"/>
      <c r="M65" s="2"/>
      <c r="N65" s="2"/>
      <c r="O65" s="2"/>
    </row>
    <row r="66" spans="1:15" ht="14.25">
      <c r="A66" s="118">
        <v>327</v>
      </c>
      <c r="B66" s="83" t="s">
        <v>6564</v>
      </c>
      <c r="C66" s="83" t="s">
        <v>159</v>
      </c>
      <c r="D66" s="83">
        <v>43</v>
      </c>
      <c r="E66" s="115">
        <v>45196</v>
      </c>
      <c r="G66" s="2">
        <v>43000</v>
      </c>
      <c r="H66" s="2">
        <f t="shared" si="8"/>
        <v>6450</v>
      </c>
      <c r="I66" s="2">
        <f t="shared" si="9"/>
        <v>49450</v>
      </c>
      <c r="J66" s="2"/>
      <c r="K66" s="2"/>
      <c r="L66" s="2"/>
      <c r="M66" s="2"/>
      <c r="N66" s="2"/>
      <c r="O66" s="2"/>
    </row>
    <row r="67" spans="1:15" ht="14.25">
      <c r="A67" s="118">
        <v>945</v>
      </c>
      <c r="B67" s="83" t="s">
        <v>6564</v>
      </c>
      <c r="C67" s="83" t="s">
        <v>159</v>
      </c>
      <c r="D67" s="83">
        <v>46</v>
      </c>
      <c r="E67" s="115">
        <v>45281</v>
      </c>
      <c r="G67" s="2">
        <v>25000</v>
      </c>
      <c r="H67" s="2">
        <f t="shared" si="8"/>
        <v>3750</v>
      </c>
      <c r="I67" s="2">
        <f t="shared" si="9"/>
        <v>28750</v>
      </c>
      <c r="J67" s="2"/>
      <c r="K67" s="2"/>
      <c r="L67" s="2"/>
      <c r="M67" s="2"/>
      <c r="N67" s="2"/>
      <c r="O67" s="2"/>
    </row>
    <row r="68" spans="1:15" ht="14.25">
      <c r="A68" s="118">
        <v>605</v>
      </c>
      <c r="B68" s="83" t="s">
        <v>6564</v>
      </c>
      <c r="C68" s="83" t="s">
        <v>159</v>
      </c>
      <c r="D68" s="83">
        <v>48</v>
      </c>
      <c r="E68" s="115">
        <v>45157</v>
      </c>
      <c r="G68" s="2">
        <v>40000</v>
      </c>
      <c r="H68" s="2">
        <f t="shared" si="8"/>
        <v>6000</v>
      </c>
      <c r="I68" s="2">
        <f t="shared" si="9"/>
        <v>46000</v>
      </c>
      <c r="J68" s="2"/>
      <c r="K68" s="2"/>
      <c r="L68" s="2"/>
      <c r="M68" s="2"/>
      <c r="N68" s="2"/>
      <c r="O68" s="2"/>
    </row>
    <row r="69" spans="1:15" ht="14.25">
      <c r="A69" s="118">
        <v>951</v>
      </c>
      <c r="B69" s="83" t="s">
        <v>6564</v>
      </c>
      <c r="C69" s="83" t="s">
        <v>159</v>
      </c>
      <c r="D69" s="83">
        <v>51</v>
      </c>
      <c r="E69" s="115">
        <v>45131</v>
      </c>
      <c r="G69" s="2">
        <v>200000</v>
      </c>
      <c r="H69" s="2">
        <f t="shared" si="8"/>
        <v>30000</v>
      </c>
      <c r="I69" s="2">
        <f t="shared" si="9"/>
        <v>230000</v>
      </c>
      <c r="J69" s="2"/>
      <c r="K69" s="2"/>
      <c r="L69" s="2"/>
      <c r="M69" s="2"/>
      <c r="N69" s="2"/>
      <c r="O69" s="2"/>
    </row>
    <row r="70" spans="1:15" ht="14.25">
      <c r="A70" s="118">
        <v>959</v>
      </c>
      <c r="B70" s="83" t="s">
        <v>6564</v>
      </c>
      <c r="C70" s="83" t="s">
        <v>159</v>
      </c>
      <c r="D70" s="83">
        <v>53</v>
      </c>
      <c r="E70" s="115">
        <v>45294</v>
      </c>
      <c r="G70" s="2">
        <v>80000</v>
      </c>
      <c r="H70" s="2">
        <f t="shared" si="8"/>
        <v>12000</v>
      </c>
      <c r="I70" s="2">
        <f t="shared" si="9"/>
        <v>92000</v>
      </c>
      <c r="J70" s="2"/>
      <c r="K70" s="2"/>
      <c r="L70" s="2"/>
      <c r="M70" s="2"/>
      <c r="N70" s="2"/>
      <c r="O70" s="2"/>
    </row>
    <row r="71" spans="1:15" ht="14.25">
      <c r="A71" s="118">
        <v>1155</v>
      </c>
      <c r="B71" s="83" t="s">
        <v>6564</v>
      </c>
      <c r="C71" s="83" t="s">
        <v>159</v>
      </c>
      <c r="D71" s="83">
        <v>56</v>
      </c>
      <c r="E71" s="115">
        <v>41456</v>
      </c>
      <c r="G71" s="2">
        <v>112596</v>
      </c>
      <c r="H71" s="2">
        <f t="shared" si="8"/>
        <v>16889.399999999998</v>
      </c>
      <c r="I71" s="2">
        <f t="shared" si="9"/>
        <v>129485.4</v>
      </c>
      <c r="J71" s="2"/>
      <c r="K71" s="2"/>
      <c r="L71" s="2"/>
      <c r="M71" s="2"/>
      <c r="N71" s="2"/>
      <c r="O71" s="2"/>
    </row>
    <row r="72" spans="1:15" ht="14.25">
      <c r="A72" s="118">
        <v>580</v>
      </c>
      <c r="B72" s="83" t="s">
        <v>6564</v>
      </c>
      <c r="C72" s="83" t="s">
        <v>159</v>
      </c>
      <c r="D72" s="83">
        <v>57</v>
      </c>
      <c r="E72" s="115">
        <v>45131</v>
      </c>
      <c r="G72" s="2">
        <v>18000</v>
      </c>
      <c r="H72" s="2">
        <f t="shared" si="8"/>
        <v>2700</v>
      </c>
      <c r="I72" s="2">
        <f t="shared" si="9"/>
        <v>20700</v>
      </c>
      <c r="J72" s="2"/>
      <c r="K72" s="2"/>
      <c r="L72" s="2"/>
      <c r="M72" s="2"/>
      <c r="N72" s="2"/>
      <c r="O72" s="2"/>
    </row>
    <row r="73" spans="1:15" ht="14.25">
      <c r="A73" s="118">
        <v>209</v>
      </c>
      <c r="B73" s="83" t="s">
        <v>6564</v>
      </c>
      <c r="C73" s="83" t="s">
        <v>159</v>
      </c>
      <c r="D73" s="83">
        <v>58</v>
      </c>
      <c r="E73" s="115">
        <v>45362</v>
      </c>
      <c r="G73" s="2">
        <v>75000</v>
      </c>
      <c r="H73" s="2">
        <f t="shared" si="8"/>
        <v>11250</v>
      </c>
      <c r="I73" s="2">
        <f t="shared" si="9"/>
        <v>86250</v>
      </c>
      <c r="J73" s="2"/>
      <c r="K73" s="2"/>
      <c r="L73" s="2"/>
      <c r="M73" s="2"/>
      <c r="N73" s="2"/>
      <c r="O73" s="2"/>
    </row>
    <row r="74" spans="1:15" ht="14.25">
      <c r="A74" s="118">
        <v>1417</v>
      </c>
      <c r="B74" s="83" t="s">
        <v>6564</v>
      </c>
      <c r="C74" s="83" t="s">
        <v>159</v>
      </c>
      <c r="D74" s="83">
        <v>60</v>
      </c>
      <c r="E74" s="115">
        <v>45131</v>
      </c>
      <c r="G74" s="2">
        <v>100000</v>
      </c>
      <c r="H74" s="2">
        <f t="shared" si="8"/>
        <v>15000</v>
      </c>
      <c r="I74" s="2">
        <f t="shared" si="9"/>
        <v>115000</v>
      </c>
      <c r="J74" s="2"/>
      <c r="K74" s="2"/>
      <c r="L74" s="2"/>
      <c r="M74" s="2"/>
      <c r="N74" s="2"/>
      <c r="O74" s="2"/>
    </row>
    <row r="75" spans="1:15" ht="14.25">
      <c r="A75" s="118">
        <v>574</v>
      </c>
      <c r="B75" s="83" t="s">
        <v>6564</v>
      </c>
      <c r="C75" s="83" t="s">
        <v>159</v>
      </c>
      <c r="D75" s="83">
        <v>61</v>
      </c>
      <c r="E75" s="115">
        <v>41061</v>
      </c>
      <c r="G75" s="2">
        <v>80000</v>
      </c>
      <c r="H75" s="2">
        <f t="shared" si="8"/>
        <v>12000</v>
      </c>
      <c r="I75" s="2">
        <f t="shared" si="9"/>
        <v>92000</v>
      </c>
      <c r="J75" s="2"/>
      <c r="K75" s="2"/>
      <c r="L75" s="2"/>
      <c r="M75" s="2"/>
      <c r="N75" s="2"/>
      <c r="O75" s="2"/>
    </row>
    <row r="76" spans="1:15" ht="14.25">
      <c r="A76" s="118">
        <v>258</v>
      </c>
      <c r="B76" s="83" t="s">
        <v>6564</v>
      </c>
      <c r="C76" s="83" t="s">
        <v>159</v>
      </c>
      <c r="D76" s="83">
        <v>62</v>
      </c>
      <c r="E76" s="115">
        <v>45271</v>
      </c>
      <c r="G76" s="2">
        <v>20000</v>
      </c>
      <c r="H76" s="2">
        <f t="shared" si="8"/>
        <v>3000</v>
      </c>
      <c r="I76" s="2">
        <f t="shared" si="9"/>
        <v>23000</v>
      </c>
      <c r="J76" s="2"/>
      <c r="K76" s="2"/>
      <c r="L76" s="2"/>
      <c r="M76" s="2"/>
      <c r="N76" s="2"/>
      <c r="O76" s="2"/>
    </row>
    <row r="77" spans="1:15" ht="14.25">
      <c r="A77" s="118">
        <v>804</v>
      </c>
      <c r="B77" s="83" t="s">
        <v>6564</v>
      </c>
      <c r="C77" s="83" t="s">
        <v>159</v>
      </c>
      <c r="D77" s="83">
        <v>63</v>
      </c>
      <c r="E77" s="115">
        <v>45122</v>
      </c>
      <c r="G77" s="2">
        <v>35000</v>
      </c>
      <c r="H77" s="2">
        <f t="shared" si="8"/>
        <v>5250</v>
      </c>
      <c r="I77" s="2">
        <f t="shared" si="9"/>
        <v>40250</v>
      </c>
      <c r="J77" s="2"/>
      <c r="K77" s="2"/>
      <c r="L77" s="2"/>
      <c r="M77" s="2"/>
      <c r="N77" s="2"/>
      <c r="O77" s="2"/>
    </row>
    <row r="78" spans="1:15" ht="14.25">
      <c r="A78" s="118">
        <v>827</v>
      </c>
      <c r="B78" s="83" t="s">
        <v>6564</v>
      </c>
      <c r="C78" s="83" t="s">
        <v>159</v>
      </c>
      <c r="D78" s="83">
        <v>64</v>
      </c>
      <c r="E78" s="115">
        <v>37390</v>
      </c>
      <c r="G78" s="2">
        <v>35000</v>
      </c>
      <c r="H78" s="2">
        <f t="shared" si="8"/>
        <v>5250</v>
      </c>
      <c r="I78" s="2">
        <f t="shared" si="9"/>
        <v>40250</v>
      </c>
      <c r="J78" s="2"/>
      <c r="K78" s="2"/>
      <c r="L78" s="2"/>
      <c r="M78" s="2"/>
      <c r="N78" s="2"/>
      <c r="O78" s="2"/>
    </row>
    <row r="79" spans="1:15" ht="14.25">
      <c r="A79" s="118">
        <v>29</v>
      </c>
      <c r="B79" s="83" t="s">
        <v>6564</v>
      </c>
      <c r="C79" s="83" t="s">
        <v>159</v>
      </c>
      <c r="D79" s="83">
        <v>65</v>
      </c>
      <c r="E79" s="115">
        <v>45175</v>
      </c>
      <c r="G79" s="2">
        <v>75000</v>
      </c>
      <c r="H79" s="2">
        <f t="shared" si="8"/>
        <v>11250</v>
      </c>
      <c r="I79" s="2">
        <f t="shared" si="9"/>
        <v>86250</v>
      </c>
      <c r="J79" s="2"/>
      <c r="K79" s="2"/>
      <c r="L79" s="2"/>
      <c r="M79" s="2"/>
      <c r="N79" s="2"/>
      <c r="O79" s="2"/>
    </row>
    <row r="80" spans="1:15" ht="14.25">
      <c r="A80" s="118">
        <v>26</v>
      </c>
      <c r="B80" s="83" t="s">
        <v>6564</v>
      </c>
      <c r="C80" s="83" t="s">
        <v>159</v>
      </c>
      <c r="D80" s="83">
        <v>67</v>
      </c>
      <c r="E80" s="115">
        <v>44692</v>
      </c>
      <c r="G80" s="2">
        <v>75000</v>
      </c>
      <c r="H80" s="2">
        <f t="shared" si="8"/>
        <v>11250</v>
      </c>
      <c r="I80" s="2">
        <f t="shared" si="9"/>
        <v>86250</v>
      </c>
      <c r="J80" s="2"/>
      <c r="K80" s="2"/>
      <c r="L80" s="2"/>
      <c r="M80" s="2"/>
      <c r="N80" s="2"/>
      <c r="O80" s="2"/>
    </row>
    <row r="81" spans="1:15" ht="14.25">
      <c r="A81" s="118">
        <v>554</v>
      </c>
      <c r="B81" s="83" t="s">
        <v>6564</v>
      </c>
      <c r="C81" s="83" t="s">
        <v>159</v>
      </c>
      <c r="D81" s="83">
        <v>69</v>
      </c>
      <c r="E81" s="115">
        <v>38622</v>
      </c>
      <c r="G81" s="2">
        <v>65000</v>
      </c>
      <c r="H81" s="2">
        <f t="shared" si="8"/>
        <v>9750</v>
      </c>
      <c r="I81" s="2">
        <f t="shared" si="9"/>
        <v>74750</v>
      </c>
      <c r="J81" s="2"/>
      <c r="K81" s="2"/>
      <c r="L81" s="2"/>
      <c r="M81" s="2"/>
      <c r="N81" s="2"/>
      <c r="O81" s="2"/>
    </row>
    <row r="82" spans="1:15" ht="14.25">
      <c r="A82" s="118">
        <v>1334</v>
      </c>
      <c r="B82" s="83" t="s">
        <v>6564</v>
      </c>
      <c r="C82" s="83" t="s">
        <v>159</v>
      </c>
      <c r="D82" s="83">
        <v>71</v>
      </c>
      <c r="E82" s="115">
        <v>45215</v>
      </c>
      <c r="G82" s="2">
        <v>50000</v>
      </c>
      <c r="H82" s="2">
        <f t="shared" si="8"/>
        <v>7500</v>
      </c>
      <c r="I82" s="2">
        <f t="shared" si="9"/>
        <v>57500</v>
      </c>
      <c r="J82" s="2"/>
      <c r="K82" s="2"/>
      <c r="L82" s="2"/>
      <c r="M82" s="2"/>
      <c r="N82" s="2"/>
      <c r="O82" s="2"/>
    </row>
    <row r="83" spans="1:15" ht="14.25">
      <c r="A83" s="118">
        <v>675</v>
      </c>
      <c r="B83" s="83" t="s">
        <v>6564</v>
      </c>
      <c r="C83" s="83" t="s">
        <v>159</v>
      </c>
      <c r="D83" s="83">
        <v>77</v>
      </c>
      <c r="E83" s="115">
        <v>45084</v>
      </c>
      <c r="G83" s="2">
        <v>50000</v>
      </c>
      <c r="H83" s="2">
        <f t="shared" si="8"/>
        <v>7500</v>
      </c>
      <c r="I83" s="2">
        <f t="shared" si="9"/>
        <v>57500</v>
      </c>
      <c r="J83" s="2"/>
      <c r="K83" s="2"/>
      <c r="L83" s="2"/>
      <c r="M83" s="2"/>
      <c r="N83" s="2"/>
      <c r="O83" s="2"/>
    </row>
    <row r="84" spans="1:15" ht="14.25">
      <c r="A84" s="118">
        <v>219</v>
      </c>
      <c r="B84" s="83" t="s">
        <v>6564</v>
      </c>
      <c r="C84" s="83" t="s">
        <v>159</v>
      </c>
      <c r="D84" s="83">
        <v>80</v>
      </c>
      <c r="E84" s="115">
        <v>45329</v>
      </c>
      <c r="G84" s="2">
        <v>75000</v>
      </c>
      <c r="H84" s="2">
        <f t="shared" si="8"/>
        <v>11250</v>
      </c>
      <c r="I84" s="2">
        <f t="shared" si="9"/>
        <v>86250</v>
      </c>
      <c r="J84" s="2"/>
      <c r="K84" s="2"/>
      <c r="L84" s="2"/>
      <c r="M84" s="2"/>
      <c r="N84" s="2"/>
      <c r="O84" s="2"/>
    </row>
    <row r="85" spans="1:15" ht="14.25">
      <c r="A85" s="118">
        <v>873</v>
      </c>
      <c r="B85" s="83" t="s">
        <v>6564</v>
      </c>
      <c r="C85" s="83" t="s">
        <v>159</v>
      </c>
      <c r="D85" s="83">
        <v>81</v>
      </c>
      <c r="E85" s="115">
        <v>45364</v>
      </c>
      <c r="G85" s="2">
        <v>52000</v>
      </c>
      <c r="H85" s="2">
        <f t="shared" si="8"/>
        <v>7800</v>
      </c>
      <c r="I85" s="2">
        <f t="shared" si="9"/>
        <v>59800</v>
      </c>
      <c r="J85" s="2"/>
      <c r="K85" s="2"/>
      <c r="L85" s="2"/>
      <c r="M85" s="2"/>
      <c r="N85" s="2"/>
      <c r="O85" s="2"/>
    </row>
    <row r="86" spans="1:15" ht="14.25">
      <c r="A86" s="118">
        <v>1176</v>
      </c>
      <c r="B86" s="83" t="s">
        <v>6564</v>
      </c>
      <c r="C86" s="83" t="s">
        <v>159</v>
      </c>
      <c r="D86" s="83">
        <v>82</v>
      </c>
      <c r="E86" s="115">
        <v>45035</v>
      </c>
      <c r="G86" s="2">
        <v>207000</v>
      </c>
      <c r="H86" s="2">
        <f t="shared" si="8"/>
        <v>31050</v>
      </c>
      <c r="I86" s="2">
        <f t="shared" si="9"/>
        <v>238050</v>
      </c>
      <c r="J86" s="2"/>
      <c r="K86" s="2"/>
      <c r="L86" s="2"/>
      <c r="M86" s="2"/>
      <c r="N86" s="2"/>
      <c r="O86" s="2"/>
    </row>
    <row r="87" spans="1:15" ht="14.25">
      <c r="A87" s="118">
        <v>794</v>
      </c>
      <c r="B87" s="83" t="s">
        <v>6564</v>
      </c>
      <c r="C87" s="83" t="s">
        <v>159</v>
      </c>
      <c r="D87" s="83">
        <v>85</v>
      </c>
      <c r="E87" s="115">
        <v>41407</v>
      </c>
      <c r="G87" s="2">
        <v>80000</v>
      </c>
      <c r="H87" s="2">
        <f t="shared" si="8"/>
        <v>12000</v>
      </c>
      <c r="I87" s="2">
        <f t="shared" si="9"/>
        <v>92000</v>
      </c>
      <c r="J87" s="2"/>
      <c r="K87" s="2"/>
      <c r="L87" s="2"/>
      <c r="M87" s="2"/>
      <c r="N87" s="2"/>
      <c r="O87" s="2"/>
    </row>
    <row r="88" spans="1:15" ht="14.25">
      <c r="A88" s="118">
        <v>431</v>
      </c>
      <c r="B88" s="83" t="s">
        <v>6564</v>
      </c>
      <c r="C88" s="83" t="s">
        <v>159</v>
      </c>
      <c r="D88" s="83">
        <v>87</v>
      </c>
      <c r="E88" s="115">
        <v>45381</v>
      </c>
      <c r="G88" s="2">
        <v>100000</v>
      </c>
      <c r="H88" s="2">
        <f t="shared" si="8"/>
        <v>15000</v>
      </c>
      <c r="I88" s="2">
        <f t="shared" si="9"/>
        <v>115000</v>
      </c>
      <c r="J88" s="2"/>
      <c r="K88" s="2"/>
      <c r="L88" s="2"/>
      <c r="M88" s="2"/>
      <c r="N88" s="2"/>
      <c r="O88" s="2"/>
    </row>
    <row r="89" spans="1:15" ht="14.25">
      <c r="A89" s="118">
        <v>1499</v>
      </c>
      <c r="B89" s="83" t="s">
        <v>6564</v>
      </c>
      <c r="C89" s="83" t="s">
        <v>159</v>
      </c>
      <c r="D89" s="83">
        <v>88</v>
      </c>
      <c r="E89" s="115">
        <v>45351</v>
      </c>
      <c r="G89" s="2">
        <v>45000</v>
      </c>
      <c r="H89" s="2">
        <f t="shared" si="8"/>
        <v>6750</v>
      </c>
      <c r="I89" s="2">
        <f t="shared" si="9"/>
        <v>51750</v>
      </c>
      <c r="J89" s="2"/>
      <c r="K89" s="2"/>
      <c r="L89" s="2"/>
      <c r="M89" s="2"/>
      <c r="N89" s="2"/>
      <c r="O89" s="2"/>
    </row>
    <row r="90" spans="1:15" ht="14.25">
      <c r="A90" s="118">
        <v>979</v>
      </c>
      <c r="B90" s="83" t="s">
        <v>6564</v>
      </c>
      <c r="C90" s="83" t="s">
        <v>159</v>
      </c>
      <c r="D90" s="83">
        <v>90</v>
      </c>
      <c r="E90" s="115">
        <v>45345</v>
      </c>
      <c r="G90" s="2">
        <v>60000</v>
      </c>
      <c r="H90" s="2">
        <f t="shared" si="8"/>
        <v>9000</v>
      </c>
      <c r="I90" s="2">
        <f t="shared" si="9"/>
        <v>69000</v>
      </c>
      <c r="J90" s="2"/>
      <c r="K90" s="2"/>
      <c r="L90" s="2"/>
      <c r="M90" s="2"/>
      <c r="N90" s="2"/>
      <c r="O90" s="2"/>
    </row>
    <row r="91" spans="1:15" ht="14.25">
      <c r="A91" s="118">
        <v>866</v>
      </c>
      <c r="B91" s="83" t="s">
        <v>6564</v>
      </c>
      <c r="C91" s="83" t="s">
        <v>159</v>
      </c>
      <c r="D91" s="83">
        <v>91</v>
      </c>
      <c r="E91" s="115">
        <v>45302</v>
      </c>
      <c r="G91" s="2">
        <v>50000</v>
      </c>
      <c r="H91" s="2">
        <f t="shared" si="8"/>
        <v>7500</v>
      </c>
      <c r="I91" s="2">
        <f t="shared" si="9"/>
        <v>57500</v>
      </c>
      <c r="J91" s="2"/>
      <c r="K91" s="2"/>
      <c r="L91" s="2"/>
      <c r="M91" s="2"/>
      <c r="N91" s="2"/>
      <c r="O91" s="2"/>
    </row>
    <row r="92" spans="1:15" ht="14.25">
      <c r="A92" s="118">
        <v>1493</v>
      </c>
      <c r="B92" s="83" t="s">
        <v>6564</v>
      </c>
      <c r="C92" s="83" t="s">
        <v>159</v>
      </c>
      <c r="D92" s="83">
        <v>94</v>
      </c>
      <c r="E92" s="115">
        <v>37345</v>
      </c>
      <c r="G92" s="2">
        <v>23000</v>
      </c>
      <c r="H92" s="2">
        <f t="shared" si="8"/>
        <v>3450</v>
      </c>
      <c r="I92" s="2">
        <f t="shared" si="9"/>
        <v>26450</v>
      </c>
      <c r="J92" s="2"/>
      <c r="K92" s="2"/>
      <c r="L92" s="2"/>
      <c r="M92" s="2"/>
      <c r="N92" s="2"/>
      <c r="O92" s="2"/>
    </row>
    <row r="93" spans="1:15" ht="14.25">
      <c r="A93" s="118">
        <v>474</v>
      </c>
      <c r="B93" s="83" t="s">
        <v>6564</v>
      </c>
      <c r="C93" s="83" t="s">
        <v>159</v>
      </c>
      <c r="D93" s="83">
        <v>95</v>
      </c>
      <c r="E93" s="115">
        <v>38622</v>
      </c>
      <c r="G93" s="2">
        <v>11480</v>
      </c>
      <c r="H93" s="2">
        <f t="shared" si="8"/>
        <v>1722</v>
      </c>
      <c r="I93" s="2">
        <f t="shared" si="9"/>
        <v>13202</v>
      </c>
      <c r="J93" s="2"/>
      <c r="K93" s="2"/>
      <c r="L93" s="2"/>
      <c r="M93" s="2"/>
      <c r="N93" s="2"/>
      <c r="O93" s="2"/>
    </row>
    <row r="94" spans="1:15" ht="14.25">
      <c r="A94" s="118">
        <v>305</v>
      </c>
      <c r="B94" s="83" t="s">
        <v>6564</v>
      </c>
      <c r="C94" s="83" t="s">
        <v>159</v>
      </c>
      <c r="D94" s="83">
        <v>96</v>
      </c>
      <c r="E94" s="115">
        <v>45348</v>
      </c>
      <c r="G94" s="2">
        <v>35000</v>
      </c>
      <c r="H94" s="2">
        <f t="shared" si="8"/>
        <v>5250</v>
      </c>
      <c r="I94" s="2">
        <f t="shared" si="9"/>
        <v>40250</v>
      </c>
      <c r="J94" s="2"/>
      <c r="K94" s="2"/>
      <c r="L94" s="2"/>
      <c r="M94" s="2"/>
      <c r="N94" s="2"/>
      <c r="O94" s="2"/>
    </row>
    <row r="95" spans="1:15" ht="14.25">
      <c r="A95" s="118">
        <v>907</v>
      </c>
      <c r="B95" s="83" t="s">
        <v>6564</v>
      </c>
      <c r="C95" s="83" t="s">
        <v>159</v>
      </c>
      <c r="D95" s="83">
        <v>97</v>
      </c>
      <c r="E95" s="115">
        <v>38643</v>
      </c>
      <c r="G95" s="2">
        <v>37533</v>
      </c>
      <c r="H95" s="2">
        <f t="shared" si="8"/>
        <v>5629.95</v>
      </c>
      <c r="I95" s="2">
        <f t="shared" si="9"/>
        <v>43162.95</v>
      </c>
      <c r="J95" s="2"/>
      <c r="K95" s="2"/>
      <c r="L95" s="2"/>
      <c r="M95" s="2"/>
      <c r="N95" s="2"/>
      <c r="O95" s="2"/>
    </row>
    <row r="96" spans="1:15" ht="14.25">
      <c r="A96" s="118">
        <v>447</v>
      </c>
      <c r="B96" s="83" t="s">
        <v>6564</v>
      </c>
      <c r="C96" s="83" t="s">
        <v>159</v>
      </c>
      <c r="D96" s="83">
        <v>98</v>
      </c>
      <c r="E96" s="115">
        <v>45061</v>
      </c>
      <c r="G96" s="2">
        <v>100000</v>
      </c>
      <c r="H96" s="2">
        <f t="shared" si="8"/>
        <v>15000</v>
      </c>
      <c r="I96" s="2">
        <f t="shared" si="9"/>
        <v>115000</v>
      </c>
      <c r="J96" s="2"/>
      <c r="K96" s="2"/>
      <c r="L96" s="2"/>
      <c r="M96" s="2"/>
      <c r="N96" s="2"/>
      <c r="O96" s="2"/>
    </row>
    <row r="97" spans="1:15" ht="14.25">
      <c r="A97" s="118">
        <v>87</v>
      </c>
      <c r="B97" s="83" t="s">
        <v>6564</v>
      </c>
      <c r="C97" s="83" t="s">
        <v>159</v>
      </c>
      <c r="D97" s="83">
        <v>101</v>
      </c>
      <c r="E97" s="115">
        <v>45205</v>
      </c>
      <c r="G97" s="2">
        <v>11000</v>
      </c>
      <c r="H97" s="2">
        <f t="shared" si="8"/>
        <v>1650</v>
      </c>
      <c r="I97" s="2">
        <f t="shared" si="9"/>
        <v>12650</v>
      </c>
      <c r="J97" s="2"/>
      <c r="K97" s="2"/>
      <c r="L97" s="2"/>
      <c r="M97" s="2"/>
      <c r="N97" s="2"/>
      <c r="O97" s="2"/>
    </row>
    <row r="98" spans="1:15" ht="14.25">
      <c r="A98" s="118">
        <v>87</v>
      </c>
      <c r="B98" s="83" t="s">
        <v>6564</v>
      </c>
      <c r="C98" s="83" t="s">
        <v>159</v>
      </c>
      <c r="D98" s="83">
        <v>101</v>
      </c>
      <c r="E98" s="115">
        <v>45217</v>
      </c>
      <c r="G98" s="2">
        <v>17000</v>
      </c>
      <c r="H98" s="2">
        <f t="shared" si="8"/>
        <v>2550</v>
      </c>
      <c r="I98" s="2">
        <f t="shared" si="9"/>
        <v>19550</v>
      </c>
      <c r="J98" s="2"/>
      <c r="K98" s="2"/>
      <c r="L98" s="2"/>
      <c r="M98" s="2"/>
      <c r="N98" s="2"/>
      <c r="O98" s="2"/>
    </row>
    <row r="99" spans="1:15" ht="14.25">
      <c r="A99" s="118">
        <v>588</v>
      </c>
      <c r="B99" s="83" t="s">
        <v>6564</v>
      </c>
      <c r="C99" s="83" t="s">
        <v>159</v>
      </c>
      <c r="D99" s="83">
        <v>103</v>
      </c>
      <c r="E99" s="115">
        <v>39986</v>
      </c>
      <c r="G99" s="2">
        <v>23233</v>
      </c>
      <c r="H99" s="2">
        <f t="shared" si="8"/>
        <v>3484.95</v>
      </c>
      <c r="I99" s="2">
        <f t="shared" si="9"/>
        <v>26717.95</v>
      </c>
      <c r="J99" s="2"/>
      <c r="K99" s="2"/>
      <c r="L99" s="2"/>
      <c r="M99" s="2"/>
      <c r="N99" s="2"/>
      <c r="O99" s="2"/>
    </row>
    <row r="100" spans="1:15" ht="14.25">
      <c r="A100" s="118">
        <v>1949</v>
      </c>
      <c r="B100" s="83" t="s">
        <v>6564</v>
      </c>
      <c r="C100" s="83" t="s">
        <v>159</v>
      </c>
      <c r="D100" s="83">
        <v>104</v>
      </c>
      <c r="E100" s="115">
        <v>37345</v>
      </c>
      <c r="G100" s="2">
        <v>19200</v>
      </c>
      <c r="H100" s="2">
        <f t="shared" si="8"/>
        <v>2880</v>
      </c>
      <c r="I100" s="2">
        <f t="shared" si="9"/>
        <v>22080</v>
      </c>
      <c r="J100" s="2"/>
      <c r="K100" s="2"/>
      <c r="L100" s="2"/>
      <c r="M100" s="2"/>
      <c r="N100" s="2"/>
      <c r="O100" s="2"/>
    </row>
    <row r="101" spans="1:15" ht="14.25">
      <c r="A101" s="118">
        <v>1501</v>
      </c>
      <c r="B101" s="83" t="s">
        <v>6564</v>
      </c>
      <c r="C101" s="83" t="s">
        <v>159</v>
      </c>
      <c r="D101" s="83">
        <v>105</v>
      </c>
      <c r="E101" s="115">
        <v>45381</v>
      </c>
      <c r="G101" s="2">
        <v>95000</v>
      </c>
      <c r="H101" s="2">
        <f t="shared" si="8"/>
        <v>14250</v>
      </c>
      <c r="I101" s="2">
        <f t="shared" si="9"/>
        <v>109250</v>
      </c>
      <c r="J101" s="2"/>
      <c r="K101" s="2"/>
      <c r="L101" s="2"/>
      <c r="M101" s="2"/>
      <c r="N101" s="2"/>
      <c r="O101" s="2"/>
    </row>
    <row r="102" spans="1:15" ht="14.25">
      <c r="A102" s="118">
        <v>1966</v>
      </c>
      <c r="B102" s="83" t="s">
        <v>6564</v>
      </c>
      <c r="C102" s="83" t="s">
        <v>159</v>
      </c>
      <c r="D102" s="83">
        <v>107</v>
      </c>
      <c r="E102" s="115">
        <v>37345</v>
      </c>
      <c r="G102" s="2">
        <v>19130</v>
      </c>
      <c r="H102" s="2">
        <f t="shared" si="8"/>
        <v>2869.5</v>
      </c>
      <c r="I102" s="2">
        <f t="shared" si="9"/>
        <v>21999.5</v>
      </c>
      <c r="J102" s="2"/>
      <c r="K102" s="2"/>
      <c r="L102" s="2"/>
      <c r="M102" s="2"/>
      <c r="N102" s="2"/>
      <c r="O102" s="2"/>
    </row>
    <row r="103" spans="1:15" ht="14.25">
      <c r="A103" s="118">
        <v>627</v>
      </c>
      <c r="B103" s="83" t="s">
        <v>6564</v>
      </c>
      <c r="C103" s="83" t="s">
        <v>159</v>
      </c>
      <c r="D103" s="83">
        <v>109</v>
      </c>
      <c r="E103" s="115">
        <v>45381</v>
      </c>
      <c r="G103" s="2">
        <v>100000</v>
      </c>
      <c r="H103" s="2">
        <f t="shared" si="8"/>
        <v>15000</v>
      </c>
      <c r="I103" s="2">
        <f t="shared" si="9"/>
        <v>115000</v>
      </c>
      <c r="J103" s="2"/>
      <c r="K103" s="2"/>
      <c r="L103" s="2"/>
      <c r="M103" s="2"/>
      <c r="N103" s="2"/>
      <c r="O103" s="2"/>
    </row>
    <row r="104" spans="1:15" ht="14.25">
      <c r="A104" s="118">
        <v>342</v>
      </c>
      <c r="B104" s="83" t="s">
        <v>6564</v>
      </c>
      <c r="C104" s="83" t="s">
        <v>159</v>
      </c>
      <c r="D104" s="83">
        <v>120</v>
      </c>
      <c r="E104" s="115">
        <v>40373</v>
      </c>
      <c r="G104" s="2">
        <v>120000</v>
      </c>
      <c r="H104" s="2">
        <f t="shared" si="8"/>
        <v>18000</v>
      </c>
      <c r="I104" s="2">
        <f t="shared" si="9"/>
        <v>138000</v>
      </c>
      <c r="J104" s="2"/>
      <c r="K104" s="2"/>
      <c r="L104" s="2"/>
      <c r="M104" s="2"/>
      <c r="N104" s="2"/>
      <c r="O104" s="2"/>
    </row>
    <row r="105" spans="1:15" ht="14.25">
      <c r="A105" s="118">
        <v>237</v>
      </c>
      <c r="B105" s="83" t="s">
        <v>6564</v>
      </c>
      <c r="C105" s="83" t="s">
        <v>159</v>
      </c>
      <c r="D105" s="83">
        <v>121</v>
      </c>
      <c r="E105" s="115">
        <v>40373</v>
      </c>
      <c r="G105" s="2">
        <v>120000</v>
      </c>
      <c r="H105" s="2">
        <f t="shared" si="8"/>
        <v>18000</v>
      </c>
      <c r="I105" s="2">
        <f t="shared" si="9"/>
        <v>138000</v>
      </c>
      <c r="J105" s="2"/>
      <c r="K105" s="2"/>
      <c r="L105" s="2"/>
      <c r="M105" s="2"/>
      <c r="N105" s="2"/>
      <c r="O105" s="2"/>
    </row>
    <row r="106" spans="1:15" ht="14.25">
      <c r="A106" s="118">
        <v>392</v>
      </c>
      <c r="B106" s="83" t="s">
        <v>6564</v>
      </c>
      <c r="C106" s="83" t="s">
        <v>159</v>
      </c>
      <c r="D106" s="83">
        <v>122</v>
      </c>
      <c r="E106" s="115">
        <v>42329</v>
      </c>
      <c r="G106" s="2">
        <v>30000</v>
      </c>
      <c r="H106" s="2">
        <f t="shared" si="8"/>
        <v>4500</v>
      </c>
      <c r="I106" s="2">
        <f t="shared" si="9"/>
        <v>34500</v>
      </c>
      <c r="J106" s="2"/>
      <c r="K106" s="2"/>
      <c r="L106" s="2"/>
      <c r="M106" s="2"/>
      <c r="N106" s="2"/>
      <c r="O106" s="2"/>
    </row>
    <row r="107" spans="1:15" ht="14.25">
      <c r="A107" s="118">
        <v>705</v>
      </c>
      <c r="B107" s="83" t="s">
        <v>6564</v>
      </c>
      <c r="C107" s="83" t="s">
        <v>159</v>
      </c>
      <c r="D107" s="83">
        <v>124</v>
      </c>
      <c r="E107" s="115">
        <v>45120</v>
      </c>
      <c r="G107" s="2">
        <v>1000</v>
      </c>
      <c r="H107" s="2">
        <f t="shared" si="8"/>
        <v>150</v>
      </c>
      <c r="I107" s="2">
        <f t="shared" si="9"/>
        <v>1150</v>
      </c>
      <c r="J107" s="2"/>
      <c r="K107" s="2"/>
      <c r="L107" s="2"/>
      <c r="M107" s="2"/>
      <c r="N107" s="2"/>
      <c r="O107" s="2"/>
    </row>
    <row r="108" spans="1:15" ht="14.25">
      <c r="A108" s="118">
        <v>390</v>
      </c>
      <c r="B108" s="83" t="s">
        <v>6564</v>
      </c>
      <c r="C108" s="83" t="s">
        <v>159</v>
      </c>
      <c r="D108" s="83">
        <v>126</v>
      </c>
      <c r="E108" s="115">
        <v>45132</v>
      </c>
      <c r="G108" s="2">
        <v>250000</v>
      </c>
      <c r="H108" s="2">
        <f t="shared" si="8"/>
        <v>37500</v>
      </c>
      <c r="I108" s="2">
        <f t="shared" si="9"/>
        <v>287500</v>
      </c>
      <c r="J108" s="2"/>
      <c r="K108" s="2"/>
      <c r="L108" s="2"/>
      <c r="M108" s="2"/>
      <c r="N108" s="2"/>
      <c r="O108" s="2"/>
    </row>
    <row r="109" spans="1:15" ht="14.25">
      <c r="A109" s="118">
        <v>479</v>
      </c>
      <c r="B109" s="83" t="s">
        <v>6564</v>
      </c>
      <c r="C109" s="83" t="s">
        <v>159</v>
      </c>
      <c r="D109" s="83">
        <v>128</v>
      </c>
      <c r="E109" s="115">
        <v>45070</v>
      </c>
      <c r="G109" s="2">
        <v>36500</v>
      </c>
      <c r="H109" s="2">
        <f t="shared" si="8"/>
        <v>5475</v>
      </c>
      <c r="I109" s="2">
        <f t="shared" si="9"/>
        <v>41975</v>
      </c>
      <c r="J109" s="2"/>
      <c r="K109" s="2"/>
      <c r="L109" s="2"/>
      <c r="M109" s="2"/>
      <c r="N109" s="2"/>
      <c r="O109" s="2"/>
    </row>
    <row r="110" spans="1:15" ht="14.25">
      <c r="A110" s="118">
        <v>39</v>
      </c>
      <c r="B110" s="83" t="s">
        <v>6564</v>
      </c>
      <c r="C110" s="83" t="s">
        <v>159</v>
      </c>
      <c r="D110" s="83">
        <v>130</v>
      </c>
      <c r="E110" s="115">
        <v>45157</v>
      </c>
      <c r="G110" s="2">
        <v>80000</v>
      </c>
      <c r="H110" s="2">
        <f t="shared" ref="H110:H173" si="10">G110*15%</f>
        <v>12000</v>
      </c>
      <c r="I110" s="2">
        <f t="shared" ref="I110:I173" si="11">G110+H110</f>
        <v>92000</v>
      </c>
      <c r="J110" s="2"/>
      <c r="K110" s="2"/>
      <c r="L110" s="2"/>
      <c r="M110" s="2"/>
      <c r="N110" s="2"/>
      <c r="O110" s="2"/>
    </row>
    <row r="111" spans="1:15" ht="14.25">
      <c r="A111" s="118">
        <v>438</v>
      </c>
      <c r="B111" s="83" t="s">
        <v>6564</v>
      </c>
      <c r="C111" s="83" t="s">
        <v>159</v>
      </c>
      <c r="D111" s="83">
        <v>133</v>
      </c>
      <c r="E111" s="115">
        <v>41012</v>
      </c>
      <c r="G111" s="2">
        <v>56900</v>
      </c>
      <c r="H111" s="2">
        <f t="shared" si="10"/>
        <v>8535</v>
      </c>
      <c r="I111" s="2">
        <f t="shared" si="11"/>
        <v>65435</v>
      </c>
      <c r="J111" s="2"/>
      <c r="K111" s="2"/>
      <c r="L111" s="2"/>
      <c r="M111" s="2"/>
      <c r="N111" s="2"/>
      <c r="O111" s="2"/>
    </row>
    <row r="112" spans="1:15" ht="14.25">
      <c r="A112" s="118">
        <v>145</v>
      </c>
      <c r="B112" s="83" t="s">
        <v>6564</v>
      </c>
      <c r="C112" s="83" t="s">
        <v>159</v>
      </c>
      <c r="D112" s="83">
        <v>135</v>
      </c>
      <c r="E112" s="115">
        <v>43666</v>
      </c>
      <c r="G112" s="2">
        <v>152598</v>
      </c>
      <c r="H112" s="2">
        <f t="shared" si="10"/>
        <v>22889.7</v>
      </c>
      <c r="I112" s="2">
        <f t="shared" si="11"/>
        <v>175487.7</v>
      </c>
      <c r="J112" s="2"/>
      <c r="K112" s="2"/>
      <c r="L112" s="2"/>
      <c r="M112" s="2"/>
      <c r="N112" s="2"/>
      <c r="O112" s="2"/>
    </row>
    <row r="113" spans="1:15" ht="14.25">
      <c r="A113" s="118">
        <v>198</v>
      </c>
      <c r="B113" s="83" t="s">
        <v>6564</v>
      </c>
      <c r="C113" s="83" t="s">
        <v>159</v>
      </c>
      <c r="D113" s="83">
        <v>137</v>
      </c>
      <c r="E113" s="115">
        <v>41445</v>
      </c>
      <c r="G113" s="2">
        <v>60000</v>
      </c>
      <c r="H113" s="2">
        <f t="shared" si="10"/>
        <v>9000</v>
      </c>
      <c r="I113" s="2">
        <f t="shared" si="11"/>
        <v>69000</v>
      </c>
      <c r="J113" s="2"/>
      <c r="K113" s="2"/>
      <c r="L113" s="2"/>
      <c r="M113" s="2"/>
      <c r="N113" s="2"/>
      <c r="O113" s="2"/>
    </row>
    <row r="114" spans="1:15" ht="14.25">
      <c r="A114" s="118">
        <v>211</v>
      </c>
      <c r="B114" s="83" t="s">
        <v>6564</v>
      </c>
      <c r="C114" s="83" t="s">
        <v>159</v>
      </c>
      <c r="D114" s="83">
        <v>139</v>
      </c>
      <c r="E114" s="115">
        <v>45237</v>
      </c>
      <c r="G114" s="2">
        <v>300000</v>
      </c>
      <c r="H114" s="2">
        <f t="shared" si="10"/>
        <v>45000</v>
      </c>
      <c r="I114" s="2">
        <f t="shared" si="11"/>
        <v>345000</v>
      </c>
      <c r="J114" s="2"/>
      <c r="K114" s="2"/>
      <c r="L114" s="2"/>
      <c r="M114" s="2"/>
      <c r="N114" s="2"/>
      <c r="O114" s="2"/>
    </row>
    <row r="115" spans="1:15" ht="14.25">
      <c r="A115" s="118">
        <v>953</v>
      </c>
      <c r="B115" s="83" t="s">
        <v>6564</v>
      </c>
      <c r="C115" s="83" t="s">
        <v>159</v>
      </c>
      <c r="D115" s="83">
        <v>141</v>
      </c>
      <c r="E115" s="115">
        <v>45054</v>
      </c>
      <c r="G115" s="2">
        <v>260000</v>
      </c>
      <c r="H115" s="2">
        <f t="shared" si="10"/>
        <v>39000</v>
      </c>
      <c r="I115" s="2">
        <f t="shared" si="11"/>
        <v>299000</v>
      </c>
      <c r="J115" s="2"/>
      <c r="K115" s="2"/>
      <c r="L115" s="2"/>
      <c r="M115" s="2"/>
      <c r="N115" s="2"/>
      <c r="O115" s="2"/>
    </row>
    <row r="116" spans="1:15" ht="14.25">
      <c r="A116" s="118">
        <v>278</v>
      </c>
      <c r="B116" s="83" t="s">
        <v>6564</v>
      </c>
      <c r="C116" s="83" t="s">
        <v>159</v>
      </c>
      <c r="D116" s="83">
        <v>142</v>
      </c>
      <c r="E116" s="115">
        <v>45086</v>
      </c>
      <c r="G116" s="2">
        <v>1000</v>
      </c>
      <c r="H116" s="2">
        <f t="shared" si="10"/>
        <v>150</v>
      </c>
      <c r="I116" s="2">
        <f t="shared" si="11"/>
        <v>1150</v>
      </c>
      <c r="J116" s="2"/>
      <c r="K116" s="2"/>
      <c r="L116" s="2"/>
      <c r="M116" s="2"/>
      <c r="N116" s="2"/>
      <c r="O116" s="2"/>
    </row>
    <row r="117" spans="1:15" ht="14.25">
      <c r="A117" s="118">
        <v>1054</v>
      </c>
      <c r="B117" s="83" t="s">
        <v>6564</v>
      </c>
      <c r="C117" s="83" t="s">
        <v>159</v>
      </c>
      <c r="D117" s="83">
        <v>147</v>
      </c>
      <c r="E117" s="115">
        <v>37406</v>
      </c>
      <c r="G117" s="2">
        <v>50000</v>
      </c>
      <c r="H117" s="2">
        <f t="shared" si="10"/>
        <v>7500</v>
      </c>
      <c r="I117" s="2">
        <f t="shared" si="11"/>
        <v>57500</v>
      </c>
      <c r="J117" s="2"/>
      <c r="K117" s="2"/>
      <c r="L117" s="2"/>
      <c r="M117" s="2"/>
      <c r="N117" s="2"/>
      <c r="O117" s="2"/>
    </row>
    <row r="118" spans="1:15" ht="14.25">
      <c r="A118" s="118">
        <v>502</v>
      </c>
      <c r="B118" s="83" t="s">
        <v>6564</v>
      </c>
      <c r="C118" s="83" t="s">
        <v>159</v>
      </c>
      <c r="D118" s="83">
        <v>151</v>
      </c>
      <c r="E118" s="115">
        <v>42550</v>
      </c>
      <c r="G118" s="2">
        <v>291894</v>
      </c>
      <c r="H118" s="2">
        <f t="shared" si="10"/>
        <v>43784.1</v>
      </c>
      <c r="I118" s="2">
        <f t="shared" si="11"/>
        <v>335678.1</v>
      </c>
      <c r="J118" s="2"/>
      <c r="K118" s="2"/>
      <c r="L118" s="2"/>
      <c r="M118" s="2"/>
      <c r="N118" s="2"/>
      <c r="O118" s="2"/>
    </row>
    <row r="119" spans="1:15" ht="14.25">
      <c r="A119" s="118">
        <v>413</v>
      </c>
      <c r="B119" s="83" t="s">
        <v>6564</v>
      </c>
      <c r="C119" s="83" t="s">
        <v>159</v>
      </c>
      <c r="D119" s="83">
        <v>152</v>
      </c>
      <c r="E119" s="115">
        <v>45329</v>
      </c>
      <c r="G119" s="2">
        <v>200000</v>
      </c>
      <c r="H119" s="2">
        <f t="shared" si="10"/>
        <v>30000</v>
      </c>
      <c r="I119" s="2">
        <f t="shared" si="11"/>
        <v>230000</v>
      </c>
      <c r="J119" s="2"/>
      <c r="K119" s="2"/>
      <c r="L119" s="2"/>
      <c r="M119" s="2"/>
      <c r="N119" s="2"/>
      <c r="O119" s="2"/>
    </row>
    <row r="120" spans="1:15" ht="14.25">
      <c r="A120" s="118">
        <v>257</v>
      </c>
      <c r="B120" s="83" t="s">
        <v>6564</v>
      </c>
      <c r="C120" s="83" t="s">
        <v>159</v>
      </c>
      <c r="D120" s="83">
        <v>154</v>
      </c>
      <c r="E120" s="115">
        <v>45232</v>
      </c>
      <c r="G120" s="2">
        <v>50000</v>
      </c>
      <c r="H120" s="2">
        <f t="shared" si="10"/>
        <v>7500</v>
      </c>
      <c r="I120" s="2">
        <f t="shared" si="11"/>
        <v>57500</v>
      </c>
      <c r="J120" s="2"/>
      <c r="K120" s="2"/>
      <c r="L120" s="2"/>
      <c r="M120" s="2"/>
      <c r="N120" s="2"/>
      <c r="O120" s="2"/>
    </row>
    <row r="121" spans="1:15" ht="14.25">
      <c r="A121" s="118">
        <v>834</v>
      </c>
      <c r="B121" s="83" t="s">
        <v>6564</v>
      </c>
      <c r="C121" s="83" t="s">
        <v>159</v>
      </c>
      <c r="D121" s="83">
        <v>155</v>
      </c>
      <c r="E121" s="115">
        <v>39626</v>
      </c>
      <c r="G121" s="2">
        <v>25480</v>
      </c>
      <c r="H121" s="2">
        <f t="shared" si="10"/>
        <v>3822</v>
      </c>
      <c r="I121" s="2">
        <f t="shared" si="11"/>
        <v>29302</v>
      </c>
      <c r="J121" s="2"/>
      <c r="K121" s="2"/>
      <c r="L121" s="2"/>
      <c r="M121" s="2"/>
      <c r="N121" s="2"/>
      <c r="O121" s="2"/>
    </row>
    <row r="122" spans="1:15" ht="14.25">
      <c r="A122" s="118">
        <v>1957</v>
      </c>
      <c r="B122" s="83" t="s">
        <v>6564</v>
      </c>
      <c r="C122" s="83" t="s">
        <v>159</v>
      </c>
      <c r="D122" s="83">
        <v>156</v>
      </c>
      <c r="E122" s="115">
        <v>45070</v>
      </c>
      <c r="G122" s="2">
        <v>10000</v>
      </c>
      <c r="H122" s="2">
        <f t="shared" si="10"/>
        <v>1500</v>
      </c>
      <c r="I122" s="2">
        <f t="shared" si="11"/>
        <v>11500</v>
      </c>
      <c r="J122" s="2"/>
      <c r="K122" s="2"/>
      <c r="L122" s="2"/>
      <c r="M122" s="2"/>
      <c r="N122" s="2"/>
      <c r="O122" s="2"/>
    </row>
    <row r="123" spans="1:15" ht="14.25">
      <c r="A123" s="118">
        <v>710</v>
      </c>
      <c r="B123" s="83" t="s">
        <v>6564</v>
      </c>
      <c r="C123" s="83" t="s">
        <v>159</v>
      </c>
      <c r="D123" s="83">
        <v>159</v>
      </c>
      <c r="E123" s="115">
        <v>39520</v>
      </c>
      <c r="G123" s="2">
        <v>150000</v>
      </c>
      <c r="H123" s="2">
        <f t="shared" si="10"/>
        <v>22500</v>
      </c>
      <c r="I123" s="2">
        <f t="shared" si="11"/>
        <v>172500</v>
      </c>
      <c r="J123" s="2"/>
      <c r="K123" s="2"/>
      <c r="L123" s="2"/>
      <c r="M123" s="2"/>
      <c r="N123" s="2"/>
      <c r="O123" s="2"/>
    </row>
    <row r="124" spans="1:15" ht="14.25">
      <c r="A124" s="118">
        <v>711</v>
      </c>
      <c r="B124" s="83" t="s">
        <v>6564</v>
      </c>
      <c r="C124" s="83" t="s">
        <v>159</v>
      </c>
      <c r="D124" s="83">
        <v>164</v>
      </c>
      <c r="E124" s="115">
        <v>45337</v>
      </c>
      <c r="G124" s="2">
        <v>5000</v>
      </c>
      <c r="H124" s="2">
        <f t="shared" si="10"/>
        <v>750</v>
      </c>
      <c r="I124" s="2">
        <f t="shared" si="11"/>
        <v>5750</v>
      </c>
      <c r="J124" s="2"/>
      <c r="K124" s="2"/>
      <c r="L124" s="2"/>
      <c r="M124" s="2"/>
      <c r="N124" s="2"/>
      <c r="O124" s="2"/>
    </row>
    <row r="125" spans="1:15" ht="14.25">
      <c r="A125" s="118">
        <v>193</v>
      </c>
      <c r="B125" s="83" t="s">
        <v>6564</v>
      </c>
      <c r="C125" s="83" t="s">
        <v>159</v>
      </c>
      <c r="D125" s="83">
        <v>166</v>
      </c>
      <c r="E125" s="115">
        <v>45330</v>
      </c>
      <c r="G125" s="2">
        <v>16000</v>
      </c>
      <c r="H125" s="2">
        <f t="shared" si="10"/>
        <v>2400</v>
      </c>
      <c r="I125" s="2">
        <f t="shared" si="11"/>
        <v>18400</v>
      </c>
      <c r="J125" s="2"/>
      <c r="K125" s="2"/>
      <c r="L125" s="2"/>
      <c r="M125" s="2"/>
      <c r="N125" s="2"/>
      <c r="O125" s="2"/>
    </row>
    <row r="126" spans="1:15" ht="14.25">
      <c r="A126" s="118">
        <v>992</v>
      </c>
      <c r="B126" s="83" t="s">
        <v>6564</v>
      </c>
      <c r="C126" s="83" t="s">
        <v>159</v>
      </c>
      <c r="D126" s="83">
        <v>167</v>
      </c>
      <c r="E126" s="115">
        <v>45280</v>
      </c>
      <c r="G126" s="2">
        <v>20000</v>
      </c>
      <c r="H126" s="2">
        <f t="shared" si="10"/>
        <v>3000</v>
      </c>
      <c r="I126" s="2">
        <f t="shared" si="11"/>
        <v>23000</v>
      </c>
      <c r="J126" s="2"/>
      <c r="K126" s="2"/>
      <c r="L126" s="2"/>
      <c r="M126" s="2"/>
      <c r="N126" s="2"/>
      <c r="O126" s="2"/>
    </row>
    <row r="127" spans="1:15" ht="14.25">
      <c r="A127" s="118">
        <v>210</v>
      </c>
      <c r="B127" s="83" t="s">
        <v>6564</v>
      </c>
      <c r="C127" s="83" t="s">
        <v>159</v>
      </c>
      <c r="D127" s="83">
        <v>168</v>
      </c>
      <c r="E127" s="115">
        <v>45204</v>
      </c>
      <c r="G127" s="2">
        <v>5000</v>
      </c>
      <c r="H127" s="2">
        <f t="shared" si="10"/>
        <v>750</v>
      </c>
      <c r="I127" s="2">
        <f t="shared" si="11"/>
        <v>5750</v>
      </c>
      <c r="J127" s="2"/>
      <c r="K127" s="2"/>
      <c r="L127" s="2"/>
      <c r="M127" s="2"/>
      <c r="N127" s="2"/>
      <c r="O127" s="2"/>
    </row>
    <row r="128" spans="1:15" ht="14.25">
      <c r="A128" s="118">
        <v>824</v>
      </c>
      <c r="B128" s="83" t="s">
        <v>6564</v>
      </c>
      <c r="C128" s="83" t="s">
        <v>159</v>
      </c>
      <c r="D128" s="83">
        <v>169</v>
      </c>
      <c r="E128" s="115">
        <v>40621</v>
      </c>
      <c r="G128" s="2">
        <v>20000</v>
      </c>
      <c r="H128" s="2">
        <f t="shared" si="10"/>
        <v>3000</v>
      </c>
      <c r="I128" s="2">
        <f t="shared" si="11"/>
        <v>23000</v>
      </c>
      <c r="J128" s="2"/>
      <c r="K128" s="2"/>
      <c r="L128" s="2"/>
      <c r="M128" s="2"/>
      <c r="N128" s="2"/>
      <c r="O128" s="2"/>
    </row>
    <row r="129" spans="1:15" ht="14.25">
      <c r="A129" s="118">
        <v>1951</v>
      </c>
      <c r="B129" s="83" t="s">
        <v>6564</v>
      </c>
      <c r="C129" s="83" t="s">
        <v>159</v>
      </c>
      <c r="D129" s="83">
        <v>170</v>
      </c>
      <c r="E129" s="115">
        <v>45356</v>
      </c>
      <c r="G129" s="2">
        <v>20000</v>
      </c>
      <c r="H129" s="2">
        <f t="shared" si="10"/>
        <v>3000</v>
      </c>
      <c r="I129" s="2">
        <f t="shared" si="11"/>
        <v>23000</v>
      </c>
      <c r="J129" s="2"/>
      <c r="K129" s="2"/>
      <c r="L129" s="2"/>
      <c r="M129" s="2"/>
      <c r="N129" s="2"/>
      <c r="O129" s="2"/>
    </row>
    <row r="130" spans="1:15" ht="14.25">
      <c r="A130" s="118">
        <v>12</v>
      </c>
      <c r="B130" s="83" t="s">
        <v>6564</v>
      </c>
      <c r="C130" s="83" t="s">
        <v>159</v>
      </c>
      <c r="D130" s="83">
        <v>171</v>
      </c>
      <c r="E130" s="115">
        <v>40766</v>
      </c>
      <c r="G130" s="2">
        <v>25000</v>
      </c>
      <c r="H130" s="2">
        <f t="shared" si="10"/>
        <v>3750</v>
      </c>
      <c r="I130" s="2">
        <f t="shared" si="11"/>
        <v>28750</v>
      </c>
      <c r="J130" s="2"/>
      <c r="K130" s="2"/>
      <c r="L130" s="2"/>
      <c r="M130" s="2"/>
      <c r="N130" s="2"/>
      <c r="O130" s="2"/>
    </row>
    <row r="131" spans="1:15" ht="14.25">
      <c r="A131" s="118">
        <v>1397</v>
      </c>
      <c r="B131" s="83" t="s">
        <v>6564</v>
      </c>
      <c r="C131" s="83" t="s">
        <v>159</v>
      </c>
      <c r="D131" s="83">
        <v>178</v>
      </c>
      <c r="E131" s="115">
        <v>45131</v>
      </c>
      <c r="G131" s="2">
        <v>15000</v>
      </c>
      <c r="H131" s="2">
        <f t="shared" si="10"/>
        <v>2250</v>
      </c>
      <c r="I131" s="2">
        <f t="shared" si="11"/>
        <v>17250</v>
      </c>
      <c r="J131" s="2"/>
      <c r="K131" s="2"/>
      <c r="L131" s="2"/>
      <c r="M131" s="2"/>
      <c r="N131" s="2"/>
      <c r="O131" s="2"/>
    </row>
    <row r="132" spans="1:15" ht="14.25">
      <c r="A132" s="118">
        <v>486</v>
      </c>
      <c r="B132" s="83" t="s">
        <v>6564</v>
      </c>
      <c r="C132" s="83" t="s">
        <v>159</v>
      </c>
      <c r="D132" s="83">
        <v>179</v>
      </c>
      <c r="E132" s="115">
        <v>45084</v>
      </c>
      <c r="G132" s="2">
        <v>70000</v>
      </c>
      <c r="H132" s="2">
        <f t="shared" si="10"/>
        <v>10500</v>
      </c>
      <c r="I132" s="2">
        <f t="shared" si="11"/>
        <v>80500</v>
      </c>
      <c r="J132" s="2"/>
      <c r="K132" s="2"/>
      <c r="L132" s="2"/>
      <c r="M132" s="2"/>
      <c r="N132" s="2"/>
      <c r="O132" s="2"/>
    </row>
    <row r="133" spans="1:15" ht="14.25">
      <c r="A133" s="118">
        <v>585</v>
      </c>
      <c r="B133" s="83" t="s">
        <v>6564</v>
      </c>
      <c r="C133" s="83" t="s">
        <v>159</v>
      </c>
      <c r="D133" s="83">
        <v>180</v>
      </c>
      <c r="E133" s="115">
        <v>45078</v>
      </c>
      <c r="G133" s="2">
        <v>10000</v>
      </c>
      <c r="H133" s="2">
        <f t="shared" si="10"/>
        <v>1500</v>
      </c>
      <c r="I133" s="2">
        <f t="shared" si="11"/>
        <v>11500</v>
      </c>
      <c r="J133" s="2"/>
      <c r="K133" s="2"/>
      <c r="L133" s="2"/>
      <c r="M133" s="2"/>
      <c r="N133" s="2"/>
      <c r="O133" s="2"/>
    </row>
    <row r="134" spans="1:15" ht="14.25">
      <c r="A134" s="118">
        <v>939</v>
      </c>
      <c r="B134" s="83" t="s">
        <v>6564</v>
      </c>
      <c r="C134" s="83" t="s">
        <v>159</v>
      </c>
      <c r="D134" s="83">
        <v>182</v>
      </c>
      <c r="E134" s="115">
        <v>45192</v>
      </c>
      <c r="G134" s="2">
        <v>500</v>
      </c>
      <c r="H134" s="2">
        <f t="shared" si="10"/>
        <v>75</v>
      </c>
      <c r="I134" s="2">
        <f t="shared" si="11"/>
        <v>575</v>
      </c>
      <c r="J134" s="2"/>
      <c r="K134" s="2"/>
      <c r="L134" s="2"/>
      <c r="M134" s="2"/>
      <c r="N134" s="2"/>
      <c r="O134" s="2"/>
    </row>
    <row r="135" spans="1:15" ht="14.25">
      <c r="A135" s="118">
        <v>608</v>
      </c>
      <c r="B135" s="83" t="s">
        <v>6564</v>
      </c>
      <c r="C135" s="83" t="s">
        <v>159</v>
      </c>
      <c r="D135" s="83">
        <v>183</v>
      </c>
      <c r="E135" s="115">
        <v>45261</v>
      </c>
      <c r="G135" s="2">
        <v>401000</v>
      </c>
      <c r="H135" s="2">
        <f t="shared" si="10"/>
        <v>60150</v>
      </c>
      <c r="I135" s="2">
        <f t="shared" si="11"/>
        <v>461150</v>
      </c>
      <c r="J135" s="2"/>
      <c r="K135" s="2"/>
      <c r="L135" s="2"/>
      <c r="M135" s="2"/>
      <c r="N135" s="2"/>
      <c r="O135" s="2"/>
    </row>
    <row r="136" spans="1:15" ht="14.25">
      <c r="A136" s="118">
        <v>616</v>
      </c>
      <c r="B136" s="83" t="s">
        <v>6564</v>
      </c>
      <c r="C136" s="83" t="s">
        <v>159</v>
      </c>
      <c r="D136" s="83">
        <v>185</v>
      </c>
      <c r="E136" s="115">
        <v>45196</v>
      </c>
      <c r="G136" s="2">
        <v>200000</v>
      </c>
      <c r="H136" s="2">
        <f t="shared" si="10"/>
        <v>30000</v>
      </c>
      <c r="I136" s="2">
        <f t="shared" si="11"/>
        <v>230000</v>
      </c>
      <c r="J136" s="2"/>
      <c r="K136" s="2"/>
      <c r="L136" s="2"/>
      <c r="M136" s="2"/>
      <c r="N136" s="2"/>
      <c r="O136" s="2"/>
    </row>
    <row r="137" spans="1:15" ht="14.25">
      <c r="A137" s="118">
        <v>727</v>
      </c>
      <c r="B137" s="83" t="s">
        <v>6564</v>
      </c>
      <c r="C137" s="83" t="s">
        <v>159</v>
      </c>
      <c r="D137" s="83">
        <v>190</v>
      </c>
      <c r="E137" s="115">
        <v>45302</v>
      </c>
      <c r="G137" s="2">
        <v>50000</v>
      </c>
      <c r="H137" s="2">
        <f t="shared" si="10"/>
        <v>7500</v>
      </c>
      <c r="I137" s="2">
        <f t="shared" si="11"/>
        <v>57500</v>
      </c>
      <c r="J137" s="2"/>
      <c r="K137" s="2"/>
      <c r="L137" s="2"/>
      <c r="M137" s="2"/>
      <c r="N137" s="2"/>
      <c r="O137" s="2"/>
    </row>
    <row r="138" spans="1:15" ht="14.25">
      <c r="A138" s="118">
        <v>416</v>
      </c>
      <c r="B138" s="83" t="s">
        <v>6564</v>
      </c>
      <c r="C138" s="83" t="s">
        <v>159</v>
      </c>
      <c r="D138" s="83">
        <v>192</v>
      </c>
      <c r="E138" s="115">
        <v>45314</v>
      </c>
      <c r="G138" s="2">
        <v>150000</v>
      </c>
      <c r="H138" s="2">
        <f t="shared" si="10"/>
        <v>22500</v>
      </c>
      <c r="I138" s="2">
        <f t="shared" si="11"/>
        <v>172500</v>
      </c>
      <c r="J138" s="2"/>
      <c r="K138" s="2"/>
      <c r="L138" s="2"/>
      <c r="M138" s="2"/>
      <c r="N138" s="2"/>
      <c r="O138" s="2"/>
    </row>
    <row r="139" spans="1:15" ht="14.25">
      <c r="A139" s="118">
        <v>2051</v>
      </c>
      <c r="B139" s="83" t="s">
        <v>6564</v>
      </c>
      <c r="C139" s="83" t="s">
        <v>159</v>
      </c>
      <c r="D139" s="83">
        <v>194</v>
      </c>
      <c r="E139" s="115">
        <v>45351</v>
      </c>
      <c r="G139" s="2">
        <v>22500</v>
      </c>
      <c r="H139" s="2">
        <f t="shared" si="10"/>
        <v>3375</v>
      </c>
      <c r="I139" s="2">
        <f t="shared" si="11"/>
        <v>25875</v>
      </c>
      <c r="J139" s="2"/>
      <c r="K139" s="2"/>
      <c r="L139" s="2"/>
      <c r="M139" s="2"/>
      <c r="N139" s="2"/>
      <c r="O139" s="2"/>
    </row>
    <row r="140" spans="1:15" ht="14.25">
      <c r="A140" s="118">
        <v>2050</v>
      </c>
      <c r="B140" s="83" t="s">
        <v>6564</v>
      </c>
      <c r="C140" s="83" t="s">
        <v>159</v>
      </c>
      <c r="D140" s="83">
        <v>195</v>
      </c>
      <c r="E140" s="115">
        <v>45167</v>
      </c>
      <c r="G140" s="2">
        <v>42500</v>
      </c>
      <c r="H140" s="2">
        <f t="shared" si="10"/>
        <v>6375</v>
      </c>
      <c r="I140" s="2">
        <f t="shared" si="11"/>
        <v>48875</v>
      </c>
      <c r="J140" s="2"/>
      <c r="K140" s="2"/>
      <c r="L140" s="2"/>
      <c r="M140" s="2"/>
      <c r="N140" s="2"/>
      <c r="O140" s="2"/>
    </row>
    <row r="141" spans="1:15" ht="14.25">
      <c r="A141" s="118">
        <v>1484</v>
      </c>
      <c r="B141" s="83" t="s">
        <v>6564</v>
      </c>
      <c r="C141" s="83" t="s">
        <v>159</v>
      </c>
      <c r="D141" s="83">
        <v>197</v>
      </c>
      <c r="E141" s="115">
        <v>41458</v>
      </c>
      <c r="G141" s="2">
        <v>168397</v>
      </c>
      <c r="H141" s="2">
        <f t="shared" si="10"/>
        <v>25259.55</v>
      </c>
      <c r="I141" s="2">
        <f t="shared" si="11"/>
        <v>193656.55</v>
      </c>
      <c r="J141" s="2"/>
      <c r="K141" s="2"/>
      <c r="L141" s="2"/>
      <c r="M141" s="2"/>
      <c r="N141" s="2"/>
      <c r="O141" s="2"/>
    </row>
    <row r="142" spans="1:15" ht="14.25">
      <c r="A142" s="118">
        <v>867</v>
      </c>
      <c r="B142" s="83" t="s">
        <v>6564</v>
      </c>
      <c r="C142" s="83" t="s">
        <v>159</v>
      </c>
      <c r="D142" s="83">
        <v>199</v>
      </c>
      <c r="E142" s="115">
        <v>45069</v>
      </c>
      <c r="G142" s="2">
        <v>53000</v>
      </c>
      <c r="H142" s="2">
        <f t="shared" si="10"/>
        <v>7950</v>
      </c>
      <c r="I142" s="2">
        <f t="shared" si="11"/>
        <v>60950</v>
      </c>
      <c r="J142" s="2"/>
      <c r="K142" s="2"/>
      <c r="L142" s="2"/>
      <c r="M142" s="2"/>
      <c r="N142" s="2"/>
      <c r="O142" s="2"/>
    </row>
    <row r="143" spans="1:15" ht="14.25">
      <c r="A143" s="118">
        <v>1275</v>
      </c>
      <c r="B143" s="83" t="s">
        <v>6564</v>
      </c>
      <c r="C143" s="83" t="s">
        <v>159</v>
      </c>
      <c r="D143" s="83">
        <v>203</v>
      </c>
      <c r="E143" s="115">
        <v>41445</v>
      </c>
      <c r="G143" s="2">
        <v>195000</v>
      </c>
      <c r="H143" s="2">
        <f t="shared" si="10"/>
        <v>29250</v>
      </c>
      <c r="I143" s="2">
        <f t="shared" si="11"/>
        <v>224250</v>
      </c>
      <c r="J143" s="2"/>
      <c r="K143" s="2"/>
      <c r="L143" s="2"/>
      <c r="M143" s="2"/>
      <c r="N143" s="2"/>
      <c r="O143" s="2"/>
    </row>
    <row r="144" spans="1:15" ht="14.25">
      <c r="A144" s="118">
        <v>396</v>
      </c>
      <c r="B144" s="83" t="s">
        <v>6564</v>
      </c>
      <c r="C144" s="83" t="s">
        <v>159</v>
      </c>
      <c r="D144" s="83">
        <v>205</v>
      </c>
      <c r="E144" s="115">
        <v>41412</v>
      </c>
      <c r="G144" s="2">
        <v>25000</v>
      </c>
      <c r="H144" s="2">
        <f t="shared" si="10"/>
        <v>3750</v>
      </c>
      <c r="I144" s="2">
        <f t="shared" si="11"/>
        <v>28750</v>
      </c>
      <c r="J144" s="2"/>
      <c r="K144" s="2"/>
      <c r="L144" s="2"/>
      <c r="M144" s="2"/>
      <c r="N144" s="2"/>
      <c r="O144" s="2"/>
    </row>
    <row r="145" spans="1:15" ht="14.25">
      <c r="A145" s="118">
        <v>840</v>
      </c>
      <c r="B145" s="83" t="s">
        <v>6564</v>
      </c>
      <c r="C145" s="83" t="s">
        <v>159</v>
      </c>
      <c r="D145" s="83">
        <v>208</v>
      </c>
      <c r="E145" s="115">
        <v>45252</v>
      </c>
      <c r="G145" s="2">
        <v>15000</v>
      </c>
      <c r="H145" s="2">
        <f t="shared" si="10"/>
        <v>2250</v>
      </c>
      <c r="I145" s="2">
        <f t="shared" si="11"/>
        <v>17250</v>
      </c>
      <c r="J145" s="2"/>
      <c r="K145" s="2"/>
      <c r="L145" s="2"/>
      <c r="M145" s="2"/>
      <c r="N145" s="2"/>
      <c r="O145" s="2"/>
    </row>
    <row r="146" spans="1:15" ht="14.25">
      <c r="A146" s="118">
        <v>946</v>
      </c>
      <c r="B146" s="83" t="s">
        <v>6564</v>
      </c>
      <c r="C146" s="83" t="s">
        <v>159</v>
      </c>
      <c r="D146" s="83">
        <v>209</v>
      </c>
      <c r="E146" s="115">
        <v>45339</v>
      </c>
      <c r="G146" s="2">
        <v>60000</v>
      </c>
      <c r="H146" s="2">
        <f t="shared" si="10"/>
        <v>9000</v>
      </c>
      <c r="I146" s="2">
        <f t="shared" si="11"/>
        <v>69000</v>
      </c>
      <c r="J146" s="2"/>
      <c r="K146" s="2"/>
      <c r="L146" s="2"/>
      <c r="M146" s="2"/>
      <c r="N146" s="2"/>
      <c r="O146" s="2"/>
    </row>
    <row r="147" spans="1:15" ht="14.25">
      <c r="A147" s="118">
        <v>899</v>
      </c>
      <c r="B147" s="83" t="s">
        <v>6564</v>
      </c>
      <c r="C147" s="83" t="s">
        <v>159</v>
      </c>
      <c r="D147" s="83">
        <v>210</v>
      </c>
      <c r="E147" s="115">
        <v>45125</v>
      </c>
      <c r="G147" s="2">
        <v>100000</v>
      </c>
      <c r="H147" s="2">
        <f t="shared" si="10"/>
        <v>15000</v>
      </c>
      <c r="I147" s="2">
        <f t="shared" si="11"/>
        <v>115000</v>
      </c>
      <c r="J147" s="2"/>
      <c r="K147" s="2"/>
      <c r="L147" s="2"/>
      <c r="M147" s="2"/>
      <c r="N147" s="2"/>
      <c r="O147" s="2"/>
    </row>
    <row r="148" spans="1:15" ht="14.25">
      <c r="A148" s="118">
        <v>1174</v>
      </c>
      <c r="B148" s="83" t="s">
        <v>6564</v>
      </c>
      <c r="C148" s="83" t="s">
        <v>159</v>
      </c>
      <c r="D148" s="83">
        <v>211</v>
      </c>
      <c r="E148" s="115">
        <v>40900</v>
      </c>
      <c r="G148" s="2">
        <v>45033</v>
      </c>
      <c r="H148" s="2">
        <f t="shared" si="10"/>
        <v>6754.95</v>
      </c>
      <c r="I148" s="2">
        <f t="shared" si="11"/>
        <v>51787.95</v>
      </c>
      <c r="J148" s="2"/>
      <c r="K148" s="2"/>
      <c r="L148" s="2"/>
      <c r="M148" s="2"/>
      <c r="N148" s="2"/>
      <c r="O148" s="2"/>
    </row>
    <row r="149" spans="1:15" ht="14.25">
      <c r="A149" s="118">
        <v>383</v>
      </c>
      <c r="B149" s="83" t="s">
        <v>6564</v>
      </c>
      <c r="C149" s="83" t="s">
        <v>159</v>
      </c>
      <c r="D149" s="83">
        <v>212</v>
      </c>
      <c r="E149" s="115">
        <v>45353</v>
      </c>
      <c r="G149" s="2">
        <v>75000</v>
      </c>
      <c r="H149" s="2">
        <f t="shared" si="10"/>
        <v>11250</v>
      </c>
      <c r="I149" s="2">
        <f t="shared" si="11"/>
        <v>86250</v>
      </c>
      <c r="J149" s="2"/>
      <c r="K149" s="2"/>
      <c r="L149" s="2"/>
      <c r="M149" s="2"/>
      <c r="N149" s="2"/>
      <c r="O149" s="2"/>
    </row>
    <row r="150" spans="1:15" ht="14.25">
      <c r="A150" s="118">
        <v>810</v>
      </c>
      <c r="B150" s="83" t="s">
        <v>6564</v>
      </c>
      <c r="C150" s="83" t="s">
        <v>159</v>
      </c>
      <c r="D150" s="83">
        <v>213</v>
      </c>
      <c r="E150" s="115">
        <v>45302</v>
      </c>
      <c r="G150" s="2">
        <v>80000</v>
      </c>
      <c r="H150" s="2">
        <f t="shared" si="10"/>
        <v>12000</v>
      </c>
      <c r="I150" s="2">
        <f t="shared" si="11"/>
        <v>92000</v>
      </c>
      <c r="J150" s="2"/>
      <c r="K150" s="2"/>
      <c r="L150" s="2"/>
      <c r="M150" s="2"/>
      <c r="N150" s="2"/>
      <c r="O150" s="2"/>
    </row>
    <row r="151" spans="1:15" ht="14.25">
      <c r="A151" s="118">
        <v>651</v>
      </c>
      <c r="B151" s="83" t="s">
        <v>6564</v>
      </c>
      <c r="C151" s="83" t="s">
        <v>159</v>
      </c>
      <c r="D151" s="83">
        <v>214</v>
      </c>
      <c r="E151" s="115">
        <v>45252</v>
      </c>
      <c r="G151" s="2">
        <v>150000</v>
      </c>
      <c r="H151" s="2">
        <f t="shared" si="10"/>
        <v>22500</v>
      </c>
      <c r="I151" s="2">
        <f t="shared" si="11"/>
        <v>172500</v>
      </c>
      <c r="J151" s="2"/>
      <c r="K151" s="2"/>
      <c r="L151" s="2"/>
      <c r="M151" s="2"/>
      <c r="N151" s="2"/>
      <c r="O151" s="2"/>
    </row>
    <row r="152" spans="1:15" ht="14.25">
      <c r="A152" s="118">
        <v>243</v>
      </c>
      <c r="B152" s="83" t="s">
        <v>6564</v>
      </c>
      <c r="C152" s="83" t="s">
        <v>159</v>
      </c>
      <c r="D152" s="83">
        <v>215</v>
      </c>
      <c r="E152" s="115">
        <v>45105</v>
      </c>
      <c r="G152" s="2">
        <v>200000</v>
      </c>
      <c r="H152" s="2">
        <f t="shared" si="10"/>
        <v>30000</v>
      </c>
      <c r="I152" s="2">
        <f t="shared" si="11"/>
        <v>230000</v>
      </c>
      <c r="J152" s="2"/>
      <c r="K152" s="2"/>
      <c r="L152" s="2"/>
      <c r="M152" s="2"/>
      <c r="N152" s="2"/>
      <c r="O152" s="2"/>
    </row>
    <row r="153" spans="1:15" ht="14.25">
      <c r="A153" s="118">
        <v>223</v>
      </c>
      <c r="B153" s="83" t="s">
        <v>6564</v>
      </c>
      <c r="C153" s="83" t="s">
        <v>159</v>
      </c>
      <c r="D153" s="83">
        <v>216</v>
      </c>
      <c r="E153" s="115">
        <v>45120</v>
      </c>
      <c r="G153" s="2">
        <v>67000</v>
      </c>
      <c r="H153" s="2">
        <f t="shared" si="10"/>
        <v>10050</v>
      </c>
      <c r="I153" s="2">
        <f t="shared" si="11"/>
        <v>77050</v>
      </c>
      <c r="J153" s="2"/>
      <c r="K153" s="2"/>
      <c r="L153" s="2"/>
      <c r="M153" s="2"/>
      <c r="N153" s="2"/>
      <c r="O153" s="2"/>
    </row>
    <row r="154" spans="1:15" ht="14.25">
      <c r="A154" s="118">
        <v>726</v>
      </c>
      <c r="B154" s="83" t="s">
        <v>6564</v>
      </c>
      <c r="C154" s="83" t="s">
        <v>159</v>
      </c>
      <c r="D154" s="83">
        <v>217</v>
      </c>
      <c r="E154" s="115">
        <v>45252</v>
      </c>
      <c r="G154" s="2">
        <v>66500</v>
      </c>
      <c r="H154" s="2">
        <f t="shared" si="10"/>
        <v>9975</v>
      </c>
      <c r="I154" s="2">
        <f t="shared" si="11"/>
        <v>76475</v>
      </c>
      <c r="J154" s="2"/>
      <c r="K154" s="2"/>
      <c r="L154" s="2"/>
      <c r="M154" s="2"/>
      <c r="N154" s="2"/>
      <c r="O154" s="2"/>
    </row>
    <row r="155" spans="1:15" ht="14.25">
      <c r="A155" s="118">
        <v>632</v>
      </c>
      <c r="B155" s="83" t="s">
        <v>6564</v>
      </c>
      <c r="C155" s="83" t="s">
        <v>159</v>
      </c>
      <c r="D155" s="83">
        <v>218</v>
      </c>
      <c r="E155" s="115">
        <v>45264</v>
      </c>
      <c r="G155" s="2">
        <v>40000</v>
      </c>
      <c r="H155" s="2">
        <f t="shared" si="10"/>
        <v>6000</v>
      </c>
      <c r="I155" s="2">
        <f t="shared" si="11"/>
        <v>46000</v>
      </c>
      <c r="J155" s="2"/>
      <c r="K155" s="2"/>
      <c r="L155" s="2"/>
      <c r="M155" s="2"/>
      <c r="N155" s="2"/>
      <c r="O155" s="2"/>
    </row>
    <row r="156" spans="1:15" ht="14.25">
      <c r="A156" s="118">
        <v>662</v>
      </c>
      <c r="B156" s="83" t="s">
        <v>6564</v>
      </c>
      <c r="C156" s="83" t="s">
        <v>159</v>
      </c>
      <c r="D156" s="83">
        <v>219</v>
      </c>
      <c r="E156" s="115">
        <v>45094</v>
      </c>
      <c r="G156" s="2">
        <v>100000</v>
      </c>
      <c r="H156" s="2">
        <f t="shared" si="10"/>
        <v>15000</v>
      </c>
      <c r="I156" s="2">
        <f t="shared" si="11"/>
        <v>115000</v>
      </c>
      <c r="J156" s="2"/>
      <c r="K156" s="2"/>
      <c r="L156" s="2"/>
      <c r="M156" s="2"/>
      <c r="N156" s="2"/>
      <c r="O156" s="2"/>
    </row>
    <row r="157" spans="1:15" ht="14.25">
      <c r="A157" s="118">
        <v>1387</v>
      </c>
      <c r="B157" s="83" t="s">
        <v>6564</v>
      </c>
      <c r="C157" s="83" t="s">
        <v>159</v>
      </c>
      <c r="D157" s="83">
        <v>220</v>
      </c>
      <c r="E157" s="115">
        <v>45093</v>
      </c>
      <c r="G157" s="2">
        <v>20000</v>
      </c>
      <c r="H157" s="2">
        <f t="shared" si="10"/>
        <v>3000</v>
      </c>
      <c r="I157" s="2">
        <f t="shared" si="11"/>
        <v>23000</v>
      </c>
      <c r="J157" s="2"/>
      <c r="K157" s="2"/>
      <c r="L157" s="2"/>
      <c r="M157" s="2"/>
      <c r="N157" s="2"/>
      <c r="O157" s="2"/>
    </row>
    <row r="158" spans="1:15" ht="14.25">
      <c r="A158" s="118">
        <v>403</v>
      </c>
      <c r="B158" s="83" t="s">
        <v>6564</v>
      </c>
      <c r="C158" s="83" t="s">
        <v>159</v>
      </c>
      <c r="D158" s="83">
        <v>222</v>
      </c>
      <c r="E158" s="115">
        <v>41781</v>
      </c>
      <c r="G158" s="2">
        <v>50000</v>
      </c>
      <c r="H158" s="2">
        <f t="shared" si="10"/>
        <v>7500</v>
      </c>
      <c r="I158" s="2">
        <f t="shared" si="11"/>
        <v>57500</v>
      </c>
      <c r="J158" s="2"/>
      <c r="K158" s="2"/>
      <c r="L158" s="2"/>
      <c r="M158" s="2"/>
      <c r="N158" s="2"/>
      <c r="O158" s="2"/>
    </row>
    <row r="159" spans="1:15" ht="14.25">
      <c r="A159" s="118">
        <v>1179</v>
      </c>
      <c r="B159" s="83" t="s">
        <v>6564</v>
      </c>
      <c r="C159" s="83" t="s">
        <v>159</v>
      </c>
      <c r="D159" s="83">
        <v>225</v>
      </c>
      <c r="E159" s="115">
        <v>45239</v>
      </c>
      <c r="G159" s="2">
        <v>75000</v>
      </c>
      <c r="H159" s="2">
        <f t="shared" si="10"/>
        <v>11250</v>
      </c>
      <c r="I159" s="2">
        <f t="shared" si="11"/>
        <v>86250</v>
      </c>
      <c r="J159" s="2"/>
      <c r="K159" s="2"/>
      <c r="L159" s="2"/>
      <c r="M159" s="2"/>
      <c r="N159" s="2"/>
      <c r="O159" s="2"/>
    </row>
    <row r="160" spans="1:15" ht="14.25">
      <c r="A160" s="118">
        <v>717</v>
      </c>
      <c r="B160" s="83" t="s">
        <v>6564</v>
      </c>
      <c r="C160" s="83" t="s">
        <v>159</v>
      </c>
      <c r="D160" s="83">
        <v>230</v>
      </c>
      <c r="E160" s="115">
        <v>42380</v>
      </c>
      <c r="G160" s="2">
        <v>190000</v>
      </c>
      <c r="H160" s="2">
        <f t="shared" si="10"/>
        <v>28500</v>
      </c>
      <c r="I160" s="2">
        <f t="shared" si="11"/>
        <v>218500</v>
      </c>
      <c r="J160" s="2"/>
      <c r="K160" s="2"/>
      <c r="L160" s="2"/>
      <c r="M160" s="2"/>
      <c r="N160" s="2"/>
      <c r="O160" s="2"/>
    </row>
    <row r="161" spans="1:15" ht="14.25">
      <c r="A161" s="118">
        <v>108</v>
      </c>
      <c r="B161" s="83" t="s">
        <v>6564</v>
      </c>
      <c r="C161" s="83" t="s">
        <v>159</v>
      </c>
      <c r="D161" s="83">
        <v>234</v>
      </c>
      <c r="E161" s="115">
        <v>45233</v>
      </c>
      <c r="G161" s="2">
        <v>65000</v>
      </c>
      <c r="H161" s="2">
        <f t="shared" si="10"/>
        <v>9750</v>
      </c>
      <c r="I161" s="2">
        <f t="shared" si="11"/>
        <v>74750</v>
      </c>
      <c r="J161" s="2"/>
      <c r="K161" s="2"/>
      <c r="L161" s="2"/>
      <c r="M161" s="2"/>
      <c r="N161" s="2"/>
      <c r="O161" s="2"/>
    </row>
    <row r="162" spans="1:15" ht="14.25">
      <c r="A162" s="118">
        <v>872</v>
      </c>
      <c r="B162" s="83" t="s">
        <v>6564</v>
      </c>
      <c r="C162" s="83" t="s">
        <v>159</v>
      </c>
      <c r="D162" s="83">
        <v>235</v>
      </c>
      <c r="E162" s="115">
        <v>41458</v>
      </c>
      <c r="G162" s="2">
        <v>229573</v>
      </c>
      <c r="H162" s="2">
        <f t="shared" si="10"/>
        <v>34435.949999999997</v>
      </c>
      <c r="I162" s="2">
        <f t="shared" si="11"/>
        <v>264008.95</v>
      </c>
      <c r="J162" s="2"/>
      <c r="K162" s="2"/>
      <c r="L162" s="2"/>
      <c r="M162" s="2"/>
      <c r="N162" s="2"/>
      <c r="O162" s="2"/>
    </row>
    <row r="163" spans="1:15" ht="14.25">
      <c r="A163" s="118">
        <v>445</v>
      </c>
      <c r="B163" s="83" t="s">
        <v>6564</v>
      </c>
      <c r="C163" s="83" t="s">
        <v>159</v>
      </c>
      <c r="D163" s="83">
        <v>236</v>
      </c>
      <c r="E163" s="115">
        <v>45358</v>
      </c>
      <c r="G163" s="2">
        <v>220000</v>
      </c>
      <c r="H163" s="2">
        <f t="shared" si="10"/>
        <v>33000</v>
      </c>
      <c r="I163" s="2">
        <f t="shared" si="11"/>
        <v>253000</v>
      </c>
      <c r="J163" s="2"/>
      <c r="K163" s="2"/>
      <c r="L163" s="2"/>
      <c r="M163" s="2"/>
      <c r="N163" s="2"/>
      <c r="O163" s="2"/>
    </row>
    <row r="164" spans="1:15" ht="14.25">
      <c r="A164" s="118">
        <v>673</v>
      </c>
      <c r="B164" s="83" t="s">
        <v>6564</v>
      </c>
      <c r="C164" s="83" t="s">
        <v>159</v>
      </c>
      <c r="D164" s="83">
        <v>237</v>
      </c>
      <c r="E164" s="115">
        <v>45104</v>
      </c>
      <c r="G164" s="2">
        <v>100000</v>
      </c>
      <c r="H164" s="2">
        <f t="shared" si="10"/>
        <v>15000</v>
      </c>
      <c r="I164" s="2">
        <f t="shared" si="11"/>
        <v>115000</v>
      </c>
      <c r="J164" s="2"/>
      <c r="K164" s="2"/>
      <c r="L164" s="2"/>
      <c r="M164" s="2"/>
      <c r="N164" s="2"/>
      <c r="O164" s="2"/>
    </row>
    <row r="165" spans="1:15" ht="14.25">
      <c r="A165" s="118">
        <v>983</v>
      </c>
      <c r="B165" s="83" t="s">
        <v>6564</v>
      </c>
      <c r="C165" s="83" t="s">
        <v>159</v>
      </c>
      <c r="D165" s="83">
        <v>243</v>
      </c>
      <c r="E165" s="115">
        <v>45343</v>
      </c>
      <c r="G165" s="2">
        <v>12850</v>
      </c>
      <c r="H165" s="2">
        <f t="shared" si="10"/>
        <v>1927.5</v>
      </c>
      <c r="I165" s="2">
        <f t="shared" si="11"/>
        <v>14777.5</v>
      </c>
      <c r="J165" s="2"/>
      <c r="K165" s="2"/>
      <c r="L165" s="2"/>
      <c r="M165" s="2"/>
      <c r="N165" s="2"/>
      <c r="O165" s="2"/>
    </row>
    <row r="166" spans="1:15" ht="14.25" customHeight="1">
      <c r="A166" s="118">
        <v>1944</v>
      </c>
      <c r="B166" s="83" t="s">
        <v>6564</v>
      </c>
      <c r="C166" s="83" t="s">
        <v>159</v>
      </c>
      <c r="D166" s="83">
        <v>246</v>
      </c>
      <c r="E166" s="115">
        <v>45114</v>
      </c>
      <c r="G166" s="2">
        <v>145000</v>
      </c>
      <c r="H166" s="2">
        <f t="shared" si="10"/>
        <v>21750</v>
      </c>
      <c r="I166" s="2">
        <f t="shared" si="11"/>
        <v>166750</v>
      </c>
      <c r="J166" s="2"/>
      <c r="K166" s="2"/>
      <c r="L166" s="2"/>
      <c r="M166" s="2"/>
      <c r="N166" s="2"/>
      <c r="O166" s="2"/>
    </row>
    <row r="167" spans="1:15" ht="14.25">
      <c r="A167" s="118">
        <v>1531</v>
      </c>
      <c r="B167" s="83" t="s">
        <v>6564</v>
      </c>
      <c r="C167" s="83" t="s">
        <v>159</v>
      </c>
      <c r="D167" s="83">
        <v>249</v>
      </c>
      <c r="E167" s="115">
        <v>45196</v>
      </c>
      <c r="G167" s="2">
        <v>15000</v>
      </c>
      <c r="H167" s="2">
        <f t="shared" si="10"/>
        <v>2250</v>
      </c>
      <c r="I167" s="2">
        <f t="shared" si="11"/>
        <v>17250</v>
      </c>
      <c r="J167" s="2"/>
      <c r="K167" s="2"/>
      <c r="L167" s="2"/>
      <c r="M167" s="2"/>
      <c r="N167" s="2"/>
      <c r="O167" s="2"/>
    </row>
    <row r="168" spans="1:15" ht="14.25">
      <c r="A168" s="118">
        <v>1204</v>
      </c>
      <c r="B168" s="83" t="s">
        <v>6564</v>
      </c>
      <c r="C168" s="83" t="s">
        <v>159</v>
      </c>
      <c r="D168" s="83">
        <v>251</v>
      </c>
      <c r="E168" s="115">
        <v>45238</v>
      </c>
      <c r="G168" s="2">
        <v>30000</v>
      </c>
      <c r="H168" s="2">
        <f t="shared" si="10"/>
        <v>4500</v>
      </c>
      <c r="I168" s="2">
        <f t="shared" si="11"/>
        <v>34500</v>
      </c>
      <c r="J168" s="2"/>
      <c r="K168" s="2"/>
      <c r="L168" s="2"/>
      <c r="M168" s="2"/>
      <c r="N168" s="2"/>
      <c r="O168" s="2"/>
    </row>
    <row r="169" spans="1:15" ht="14.25">
      <c r="A169" s="118">
        <v>1375</v>
      </c>
      <c r="B169" s="83" t="s">
        <v>6564</v>
      </c>
      <c r="C169" s="83" t="s">
        <v>159</v>
      </c>
      <c r="D169" s="83">
        <v>253</v>
      </c>
      <c r="E169" s="115">
        <v>38624</v>
      </c>
      <c r="G169" s="2">
        <v>11000</v>
      </c>
      <c r="H169" s="2">
        <f t="shared" si="10"/>
        <v>1650</v>
      </c>
      <c r="I169" s="2">
        <f t="shared" si="11"/>
        <v>12650</v>
      </c>
      <c r="J169" s="2"/>
      <c r="K169" s="2"/>
      <c r="L169" s="2"/>
      <c r="M169" s="2"/>
      <c r="N169" s="2"/>
      <c r="O169" s="2"/>
    </row>
    <row r="170" spans="1:15" ht="14.25">
      <c r="A170" s="118">
        <v>220</v>
      </c>
      <c r="B170" s="83" t="s">
        <v>6564</v>
      </c>
      <c r="C170" s="83" t="s">
        <v>159</v>
      </c>
      <c r="D170" s="83">
        <v>254</v>
      </c>
      <c r="E170" s="115">
        <v>45215</v>
      </c>
      <c r="G170" s="2">
        <v>20000</v>
      </c>
      <c r="H170" s="2">
        <f t="shared" si="10"/>
        <v>3000</v>
      </c>
      <c r="I170" s="2">
        <f t="shared" si="11"/>
        <v>23000</v>
      </c>
      <c r="J170" s="2"/>
      <c r="K170" s="2"/>
      <c r="L170" s="2"/>
      <c r="M170" s="2"/>
      <c r="N170" s="2"/>
      <c r="O170" s="2"/>
    </row>
    <row r="171" spans="1:15" ht="14.25">
      <c r="A171" s="118">
        <v>851</v>
      </c>
      <c r="B171" s="83" t="s">
        <v>6564</v>
      </c>
      <c r="C171" s="83" t="s">
        <v>159</v>
      </c>
      <c r="D171" s="83">
        <v>255</v>
      </c>
      <c r="E171" s="115">
        <v>38624</v>
      </c>
      <c r="G171" s="2">
        <v>39000</v>
      </c>
      <c r="H171" s="2">
        <f t="shared" si="10"/>
        <v>5850</v>
      </c>
      <c r="I171" s="2">
        <f t="shared" si="11"/>
        <v>44850</v>
      </c>
      <c r="J171" s="2"/>
      <c r="K171" s="2"/>
      <c r="L171" s="2"/>
      <c r="M171" s="2"/>
      <c r="N171" s="2"/>
      <c r="O171" s="2"/>
    </row>
    <row r="172" spans="1:15" ht="14.25">
      <c r="A172" s="118">
        <v>228</v>
      </c>
      <c r="B172" s="83" t="s">
        <v>6564</v>
      </c>
      <c r="C172" s="83" t="s">
        <v>159</v>
      </c>
      <c r="D172" s="83">
        <v>257</v>
      </c>
      <c r="E172" s="115">
        <v>45128</v>
      </c>
      <c r="G172" s="2">
        <v>20000</v>
      </c>
      <c r="H172" s="2">
        <f t="shared" si="10"/>
        <v>3000</v>
      </c>
      <c r="I172" s="2">
        <f t="shared" si="11"/>
        <v>23000</v>
      </c>
      <c r="J172" s="2"/>
      <c r="K172" s="2"/>
      <c r="L172" s="2"/>
      <c r="M172" s="2"/>
      <c r="N172" s="2"/>
      <c r="O172" s="2"/>
    </row>
    <row r="173" spans="1:15" ht="14.25">
      <c r="A173" s="118">
        <v>1001</v>
      </c>
      <c r="B173" s="83" t="s">
        <v>6564</v>
      </c>
      <c r="C173" s="83" t="s">
        <v>159</v>
      </c>
      <c r="D173" s="83">
        <v>258</v>
      </c>
      <c r="E173" s="115">
        <v>45364</v>
      </c>
      <c r="G173" s="2">
        <v>100000</v>
      </c>
      <c r="H173" s="2">
        <f t="shared" si="10"/>
        <v>15000</v>
      </c>
      <c r="I173" s="2">
        <f t="shared" si="11"/>
        <v>115000</v>
      </c>
      <c r="J173" s="2"/>
      <c r="K173" s="2"/>
      <c r="L173" s="2"/>
      <c r="M173" s="2"/>
      <c r="N173" s="2"/>
      <c r="O173" s="2"/>
    </row>
    <row r="174" spans="1:15" ht="14.25">
      <c r="A174" s="118">
        <v>833</v>
      </c>
      <c r="B174" s="83" t="s">
        <v>6564</v>
      </c>
      <c r="C174" s="83" t="s">
        <v>159</v>
      </c>
      <c r="D174" s="83">
        <v>264</v>
      </c>
      <c r="E174" s="115">
        <v>45357</v>
      </c>
      <c r="G174" s="2">
        <v>70000</v>
      </c>
      <c r="H174" s="2">
        <f t="shared" ref="H174:H237" si="12">G174*15%</f>
        <v>10500</v>
      </c>
      <c r="I174" s="2">
        <f t="shared" ref="I174:I237" si="13">G174+H174</f>
        <v>80500</v>
      </c>
      <c r="J174" s="2"/>
      <c r="K174" s="2"/>
      <c r="L174" s="2"/>
      <c r="M174" s="2"/>
      <c r="N174" s="2"/>
      <c r="O174" s="2"/>
    </row>
    <row r="175" spans="1:15" ht="14.25">
      <c r="A175" s="118">
        <v>1320</v>
      </c>
      <c r="B175" s="83" t="s">
        <v>6564</v>
      </c>
      <c r="C175" s="83" t="s">
        <v>159</v>
      </c>
      <c r="D175" s="83">
        <v>266</v>
      </c>
      <c r="E175" s="115">
        <v>45366</v>
      </c>
      <c r="G175" s="2">
        <v>30000</v>
      </c>
      <c r="H175" s="2">
        <f t="shared" si="12"/>
        <v>4500</v>
      </c>
      <c r="I175" s="2">
        <f t="shared" si="13"/>
        <v>34500</v>
      </c>
      <c r="J175" s="2"/>
      <c r="K175" s="2"/>
      <c r="L175" s="2"/>
      <c r="M175" s="2"/>
      <c r="N175" s="2"/>
      <c r="O175" s="2"/>
    </row>
    <row r="176" spans="1:15" ht="14.25">
      <c r="A176" s="118">
        <v>854</v>
      </c>
      <c r="B176" s="83" t="s">
        <v>6564</v>
      </c>
      <c r="C176" s="83" t="s">
        <v>159</v>
      </c>
      <c r="D176" s="83">
        <v>267</v>
      </c>
      <c r="E176" s="115">
        <v>40283</v>
      </c>
      <c r="G176" s="2">
        <v>260033</v>
      </c>
      <c r="H176" s="2">
        <f t="shared" si="12"/>
        <v>39004.949999999997</v>
      </c>
      <c r="I176" s="2">
        <f t="shared" si="13"/>
        <v>299037.95</v>
      </c>
      <c r="J176" s="2"/>
      <c r="K176" s="2"/>
      <c r="L176" s="2"/>
      <c r="M176" s="2"/>
      <c r="N176" s="2"/>
      <c r="O176" s="2"/>
    </row>
    <row r="177" spans="1:15" ht="14.25">
      <c r="A177" s="118">
        <v>1213</v>
      </c>
      <c r="B177" s="83" t="s">
        <v>6564</v>
      </c>
      <c r="C177" s="83" t="s">
        <v>159</v>
      </c>
      <c r="D177" s="83">
        <v>271</v>
      </c>
      <c r="E177" s="115">
        <v>45169</v>
      </c>
      <c r="G177" s="2">
        <v>30000</v>
      </c>
      <c r="H177" s="2">
        <f t="shared" si="12"/>
        <v>4500</v>
      </c>
      <c r="I177" s="2">
        <f t="shared" si="13"/>
        <v>34500</v>
      </c>
      <c r="J177" s="2"/>
      <c r="K177" s="2"/>
      <c r="L177" s="2"/>
      <c r="M177" s="2"/>
      <c r="N177" s="2"/>
      <c r="O177" s="2"/>
    </row>
    <row r="178" spans="1:15" ht="14.25">
      <c r="A178" s="118">
        <v>1044</v>
      </c>
      <c r="B178" s="83" t="s">
        <v>6564</v>
      </c>
      <c r="C178" s="83" t="s">
        <v>159</v>
      </c>
      <c r="D178" s="83">
        <v>273</v>
      </c>
      <c r="E178" s="115">
        <v>45138</v>
      </c>
      <c r="G178" s="2">
        <v>149740</v>
      </c>
      <c r="H178" s="2">
        <f t="shared" si="12"/>
        <v>22461</v>
      </c>
      <c r="I178" s="2">
        <f t="shared" si="13"/>
        <v>172201</v>
      </c>
      <c r="J178" s="2"/>
      <c r="K178" s="2"/>
      <c r="L178" s="2"/>
      <c r="M178" s="2"/>
      <c r="N178" s="2"/>
      <c r="O178" s="2"/>
    </row>
    <row r="179" spans="1:15" ht="14.25">
      <c r="A179" s="118">
        <v>1122</v>
      </c>
      <c r="B179" s="83" t="s">
        <v>6564</v>
      </c>
      <c r="C179" s="83" t="s">
        <v>159</v>
      </c>
      <c r="D179" s="83">
        <v>274</v>
      </c>
      <c r="E179" s="115">
        <v>45373</v>
      </c>
      <c r="G179" s="2">
        <v>131000</v>
      </c>
      <c r="H179" s="2">
        <f t="shared" si="12"/>
        <v>19650</v>
      </c>
      <c r="I179" s="2">
        <f t="shared" si="13"/>
        <v>150650</v>
      </c>
      <c r="J179" s="2"/>
      <c r="K179" s="2"/>
      <c r="L179" s="2"/>
      <c r="M179" s="2"/>
      <c r="N179" s="2"/>
      <c r="O179" s="2"/>
    </row>
    <row r="180" spans="1:15" ht="14.25">
      <c r="A180" s="118">
        <v>1477</v>
      </c>
      <c r="B180" s="83" t="s">
        <v>6564</v>
      </c>
      <c r="C180" s="83" t="s">
        <v>159</v>
      </c>
      <c r="D180" s="83">
        <v>275</v>
      </c>
      <c r="E180" s="115">
        <v>45329</v>
      </c>
      <c r="G180" s="2">
        <v>100000</v>
      </c>
      <c r="H180" s="2">
        <f t="shared" si="12"/>
        <v>15000</v>
      </c>
      <c r="I180" s="2">
        <f t="shared" si="13"/>
        <v>115000</v>
      </c>
      <c r="J180" s="2"/>
      <c r="K180" s="2"/>
      <c r="L180" s="2"/>
      <c r="M180" s="2"/>
      <c r="N180" s="2"/>
      <c r="O180" s="2"/>
    </row>
    <row r="181" spans="1:15" ht="14.25">
      <c r="A181" s="118">
        <v>989</v>
      </c>
      <c r="B181" s="83" t="s">
        <v>6564</v>
      </c>
      <c r="C181" s="83" t="s">
        <v>159</v>
      </c>
      <c r="D181" s="83">
        <v>276</v>
      </c>
      <c r="E181" s="115">
        <v>45330</v>
      </c>
      <c r="G181" s="2">
        <v>30000</v>
      </c>
      <c r="H181" s="2">
        <f t="shared" si="12"/>
        <v>4500</v>
      </c>
      <c r="I181" s="2">
        <f t="shared" si="13"/>
        <v>34500</v>
      </c>
      <c r="J181" s="2"/>
      <c r="K181" s="2"/>
      <c r="L181" s="2"/>
      <c r="M181" s="2"/>
      <c r="N181" s="2"/>
      <c r="O181" s="2"/>
    </row>
    <row r="182" spans="1:15" ht="14.25">
      <c r="A182" s="118">
        <v>1938</v>
      </c>
      <c r="B182" s="83" t="s">
        <v>6564</v>
      </c>
      <c r="C182" s="83" t="s">
        <v>159</v>
      </c>
      <c r="D182" s="83">
        <v>277</v>
      </c>
      <c r="E182" s="115">
        <v>41453</v>
      </c>
      <c r="G182" s="2">
        <v>52672</v>
      </c>
      <c r="H182" s="2">
        <f t="shared" si="12"/>
        <v>7900.7999999999993</v>
      </c>
      <c r="I182" s="2">
        <f t="shared" si="13"/>
        <v>60572.800000000003</v>
      </c>
      <c r="J182" s="2"/>
      <c r="K182" s="2"/>
      <c r="L182" s="2"/>
      <c r="M182" s="2"/>
      <c r="N182" s="2"/>
      <c r="O182" s="2"/>
    </row>
    <row r="183" spans="1:15" ht="14.25">
      <c r="A183" s="118">
        <v>1553</v>
      </c>
      <c r="B183" s="83" t="s">
        <v>6564</v>
      </c>
      <c r="C183" s="83" t="s">
        <v>159</v>
      </c>
      <c r="D183" s="83">
        <v>279</v>
      </c>
      <c r="E183" s="115">
        <v>40373</v>
      </c>
      <c r="G183" s="2">
        <v>135000</v>
      </c>
      <c r="H183" s="2">
        <f t="shared" si="12"/>
        <v>20250</v>
      </c>
      <c r="I183" s="2">
        <f t="shared" si="13"/>
        <v>155250</v>
      </c>
      <c r="J183" s="2"/>
      <c r="K183" s="2"/>
      <c r="L183" s="2"/>
      <c r="M183" s="2"/>
      <c r="N183" s="2"/>
      <c r="O183" s="2"/>
    </row>
    <row r="184" spans="1:15" ht="14.25">
      <c r="A184" s="118">
        <v>724</v>
      </c>
      <c r="B184" s="83" t="s">
        <v>6564</v>
      </c>
      <c r="C184" s="83" t="s">
        <v>159</v>
      </c>
      <c r="D184" s="83">
        <v>280</v>
      </c>
      <c r="E184" s="115">
        <v>45174</v>
      </c>
      <c r="G184" s="2">
        <v>100000</v>
      </c>
      <c r="H184" s="2">
        <f t="shared" si="12"/>
        <v>15000</v>
      </c>
      <c r="I184" s="2">
        <f t="shared" si="13"/>
        <v>115000</v>
      </c>
      <c r="J184" s="2"/>
      <c r="K184" s="2"/>
      <c r="L184" s="2"/>
      <c r="M184" s="2"/>
      <c r="N184" s="2"/>
      <c r="O184" s="2"/>
    </row>
    <row r="185" spans="1:15" ht="14.25">
      <c r="A185" s="118">
        <v>1455</v>
      </c>
      <c r="B185" s="83" t="s">
        <v>6564</v>
      </c>
      <c r="C185" s="83" t="s">
        <v>159</v>
      </c>
      <c r="D185" s="83">
        <v>287</v>
      </c>
      <c r="E185" s="115">
        <v>45126</v>
      </c>
      <c r="G185" s="2">
        <v>65000</v>
      </c>
      <c r="H185" s="2">
        <f t="shared" si="12"/>
        <v>9750</v>
      </c>
      <c r="I185" s="2">
        <f t="shared" si="13"/>
        <v>74750</v>
      </c>
      <c r="J185" s="2"/>
      <c r="K185" s="2"/>
      <c r="L185" s="2"/>
      <c r="M185" s="2"/>
      <c r="N185" s="2"/>
      <c r="O185" s="2"/>
    </row>
    <row r="186" spans="1:15" ht="14.25">
      <c r="A186" s="118">
        <v>1156</v>
      </c>
      <c r="B186" s="83" t="s">
        <v>6564</v>
      </c>
      <c r="C186" s="83" t="s">
        <v>159</v>
      </c>
      <c r="D186" s="83">
        <v>292</v>
      </c>
      <c r="E186" s="115">
        <v>45167</v>
      </c>
      <c r="G186" s="2">
        <v>45000</v>
      </c>
      <c r="H186" s="2">
        <f t="shared" si="12"/>
        <v>6750</v>
      </c>
      <c r="I186" s="2">
        <f t="shared" si="13"/>
        <v>51750</v>
      </c>
      <c r="J186" s="2"/>
      <c r="K186" s="2"/>
      <c r="L186" s="2"/>
      <c r="M186" s="2"/>
      <c r="N186" s="2"/>
      <c r="O186" s="2"/>
    </row>
    <row r="187" spans="1:15" ht="14.25">
      <c r="A187" s="118">
        <v>1315</v>
      </c>
      <c r="B187" s="83" t="s">
        <v>6564</v>
      </c>
      <c r="C187" s="83" t="s">
        <v>159</v>
      </c>
      <c r="D187" s="83">
        <v>294</v>
      </c>
      <c r="E187" s="115">
        <v>45155</v>
      </c>
      <c r="G187" s="2">
        <v>40000</v>
      </c>
      <c r="H187" s="2">
        <f t="shared" si="12"/>
        <v>6000</v>
      </c>
      <c r="I187" s="2">
        <f t="shared" si="13"/>
        <v>46000</v>
      </c>
      <c r="J187" s="2"/>
      <c r="K187" s="2"/>
      <c r="L187" s="2"/>
      <c r="M187" s="2"/>
      <c r="N187" s="2"/>
      <c r="O187" s="2"/>
    </row>
    <row r="188" spans="1:15" ht="14.25">
      <c r="A188" s="118">
        <v>1234</v>
      </c>
      <c r="B188" s="83" t="s">
        <v>6564</v>
      </c>
      <c r="C188" s="83" t="s">
        <v>159</v>
      </c>
      <c r="D188" s="83">
        <v>298</v>
      </c>
      <c r="E188" s="115">
        <v>45073</v>
      </c>
      <c r="G188" s="2">
        <v>17000</v>
      </c>
      <c r="H188" s="2">
        <f t="shared" si="12"/>
        <v>2550</v>
      </c>
      <c r="I188" s="2">
        <f t="shared" si="13"/>
        <v>19550</v>
      </c>
      <c r="J188" s="2"/>
      <c r="K188" s="2"/>
      <c r="L188" s="2"/>
      <c r="M188" s="2"/>
      <c r="N188" s="2"/>
      <c r="O188" s="2"/>
    </row>
    <row r="189" spans="1:15" ht="14.25">
      <c r="A189" s="118">
        <v>101</v>
      </c>
      <c r="B189" s="83" t="s">
        <v>6564</v>
      </c>
      <c r="C189" s="83" t="s">
        <v>159</v>
      </c>
      <c r="D189" s="83">
        <v>299</v>
      </c>
      <c r="E189" s="115">
        <v>40493</v>
      </c>
      <c r="G189" s="2">
        <v>100000</v>
      </c>
      <c r="H189" s="2">
        <f t="shared" si="12"/>
        <v>15000</v>
      </c>
      <c r="I189" s="2">
        <f t="shared" si="13"/>
        <v>115000</v>
      </c>
      <c r="J189" s="2"/>
      <c r="K189" s="2"/>
      <c r="L189" s="2"/>
      <c r="M189" s="2"/>
      <c r="N189" s="2"/>
      <c r="O189" s="2"/>
    </row>
    <row r="190" spans="1:15" ht="14.25">
      <c r="A190" s="118">
        <v>1528</v>
      </c>
      <c r="B190" s="83" t="s">
        <v>6564</v>
      </c>
      <c r="C190" s="83" t="s">
        <v>159</v>
      </c>
      <c r="D190" s="83">
        <v>304</v>
      </c>
      <c r="E190" s="115">
        <v>45215</v>
      </c>
      <c r="G190" s="2">
        <v>50000</v>
      </c>
      <c r="H190" s="2">
        <f t="shared" si="12"/>
        <v>7500</v>
      </c>
      <c r="I190" s="2">
        <f t="shared" si="13"/>
        <v>57500</v>
      </c>
      <c r="J190" s="2"/>
      <c r="K190" s="2"/>
      <c r="L190" s="2"/>
      <c r="M190" s="2"/>
      <c r="N190" s="2"/>
      <c r="O190" s="2"/>
    </row>
    <row r="191" spans="1:15" ht="14.25">
      <c r="A191" s="118">
        <v>667</v>
      </c>
      <c r="B191" s="83" t="s">
        <v>6564</v>
      </c>
      <c r="C191" s="83" t="s">
        <v>159</v>
      </c>
      <c r="D191" s="83">
        <v>305</v>
      </c>
      <c r="E191" s="115">
        <v>45369</v>
      </c>
      <c r="G191" s="2">
        <v>69200</v>
      </c>
      <c r="H191" s="2">
        <f t="shared" si="12"/>
        <v>10380</v>
      </c>
      <c r="I191" s="2">
        <f t="shared" si="13"/>
        <v>79580</v>
      </c>
      <c r="J191" s="2"/>
      <c r="K191" s="2"/>
      <c r="L191" s="2"/>
      <c r="M191" s="2"/>
      <c r="N191" s="2"/>
      <c r="O191" s="2"/>
    </row>
    <row r="192" spans="1:15" ht="14.25">
      <c r="A192" s="118">
        <v>1665</v>
      </c>
      <c r="B192" s="83" t="s">
        <v>6564</v>
      </c>
      <c r="C192" s="83" t="s">
        <v>159</v>
      </c>
      <c r="D192" s="83">
        <v>306</v>
      </c>
      <c r="E192" s="115">
        <v>45338</v>
      </c>
      <c r="G192" s="2">
        <v>50000</v>
      </c>
      <c r="H192" s="2">
        <f t="shared" si="12"/>
        <v>7500</v>
      </c>
      <c r="I192" s="2">
        <f t="shared" si="13"/>
        <v>57500</v>
      </c>
      <c r="J192" s="2"/>
      <c r="K192" s="2"/>
      <c r="L192" s="2"/>
      <c r="M192" s="2"/>
      <c r="N192" s="2"/>
      <c r="O192" s="2"/>
    </row>
    <row r="193" spans="1:15" ht="14.25">
      <c r="A193" s="118">
        <v>297</v>
      </c>
      <c r="B193" s="83" t="s">
        <v>6564</v>
      </c>
      <c r="C193" s="83" t="s">
        <v>159</v>
      </c>
      <c r="D193" s="83">
        <v>310</v>
      </c>
      <c r="E193" s="115">
        <v>45215</v>
      </c>
      <c r="G193" s="2">
        <v>20000</v>
      </c>
      <c r="H193" s="2">
        <f t="shared" si="12"/>
        <v>3000</v>
      </c>
      <c r="I193" s="2">
        <f t="shared" si="13"/>
        <v>23000</v>
      </c>
      <c r="J193" s="2"/>
      <c r="K193" s="2"/>
      <c r="L193" s="2"/>
      <c r="M193" s="2"/>
      <c r="N193" s="2"/>
      <c r="O193" s="2"/>
    </row>
    <row r="194" spans="1:15" ht="14.25">
      <c r="A194" s="118">
        <v>903</v>
      </c>
      <c r="B194" s="83" t="s">
        <v>6564</v>
      </c>
      <c r="C194" s="83" t="s">
        <v>159</v>
      </c>
      <c r="D194" s="83">
        <v>311</v>
      </c>
      <c r="E194" s="115">
        <v>45149</v>
      </c>
      <c r="G194" s="2">
        <v>280000</v>
      </c>
      <c r="H194" s="2">
        <f t="shared" si="12"/>
        <v>42000</v>
      </c>
      <c r="I194" s="2">
        <f t="shared" si="13"/>
        <v>322000</v>
      </c>
      <c r="J194" s="2"/>
      <c r="K194" s="2"/>
      <c r="L194" s="2"/>
      <c r="M194" s="2"/>
      <c r="N194" s="2"/>
      <c r="O194" s="2"/>
    </row>
    <row r="195" spans="1:15" ht="14.25">
      <c r="A195" s="118">
        <v>848</v>
      </c>
      <c r="B195" s="83" t="s">
        <v>6564</v>
      </c>
      <c r="C195" s="83" t="s">
        <v>159</v>
      </c>
      <c r="D195" s="83">
        <v>312</v>
      </c>
      <c r="E195" s="115">
        <v>45192</v>
      </c>
      <c r="G195" s="2">
        <v>40000</v>
      </c>
      <c r="H195" s="2">
        <f t="shared" si="12"/>
        <v>6000</v>
      </c>
      <c r="I195" s="2">
        <f t="shared" si="13"/>
        <v>46000</v>
      </c>
      <c r="J195" s="2"/>
      <c r="K195" s="2"/>
      <c r="L195" s="2"/>
      <c r="M195" s="2"/>
      <c r="N195" s="2"/>
      <c r="O195" s="2"/>
    </row>
    <row r="196" spans="1:15" ht="14.25">
      <c r="A196" s="118">
        <v>125</v>
      </c>
      <c r="B196" s="83" t="s">
        <v>6564</v>
      </c>
      <c r="C196" s="83" t="s">
        <v>159</v>
      </c>
      <c r="D196" s="83">
        <v>313</v>
      </c>
      <c r="E196" s="115">
        <v>41606</v>
      </c>
      <c r="G196" s="2">
        <v>45000</v>
      </c>
      <c r="H196" s="2">
        <f t="shared" si="12"/>
        <v>6750</v>
      </c>
      <c r="I196" s="2">
        <f t="shared" si="13"/>
        <v>51750</v>
      </c>
      <c r="J196" s="2"/>
      <c r="K196" s="2"/>
      <c r="L196" s="2"/>
      <c r="M196" s="2"/>
      <c r="N196" s="2"/>
      <c r="O196" s="2"/>
    </row>
    <row r="197" spans="1:15" ht="14.25">
      <c r="A197" s="118">
        <v>1940</v>
      </c>
      <c r="B197" s="83" t="s">
        <v>6564</v>
      </c>
      <c r="C197" s="83" t="s">
        <v>159</v>
      </c>
      <c r="D197" s="83">
        <v>314</v>
      </c>
      <c r="E197" s="115">
        <v>45142</v>
      </c>
      <c r="G197" s="2">
        <v>69000</v>
      </c>
      <c r="H197" s="2">
        <f t="shared" si="12"/>
        <v>10350</v>
      </c>
      <c r="I197" s="2">
        <f t="shared" si="13"/>
        <v>79350</v>
      </c>
      <c r="J197" s="2"/>
      <c r="K197" s="2"/>
      <c r="L197" s="2"/>
      <c r="M197" s="2"/>
      <c r="N197" s="2"/>
      <c r="O197" s="2"/>
    </row>
    <row r="198" spans="1:15" ht="14.25">
      <c r="A198" s="118">
        <v>1383</v>
      </c>
      <c r="B198" s="83" t="s">
        <v>6564</v>
      </c>
      <c r="C198" s="83" t="s">
        <v>159</v>
      </c>
      <c r="D198" s="83">
        <v>316</v>
      </c>
      <c r="E198" s="115">
        <v>45029</v>
      </c>
      <c r="G198" s="2">
        <v>60000</v>
      </c>
      <c r="H198" s="2">
        <f t="shared" si="12"/>
        <v>9000</v>
      </c>
      <c r="I198" s="2">
        <f t="shared" si="13"/>
        <v>69000</v>
      </c>
      <c r="J198" s="2"/>
      <c r="K198" s="2"/>
      <c r="L198" s="2"/>
      <c r="M198" s="2"/>
      <c r="N198" s="2"/>
      <c r="O198" s="2"/>
    </row>
    <row r="199" spans="1:15" ht="14.25">
      <c r="A199" s="118">
        <v>1536</v>
      </c>
      <c r="B199" s="83" t="s">
        <v>6564</v>
      </c>
      <c r="C199" s="83" t="s">
        <v>159</v>
      </c>
      <c r="D199" s="83">
        <v>317</v>
      </c>
      <c r="E199" s="115">
        <v>45029</v>
      </c>
      <c r="G199" s="2">
        <v>20000</v>
      </c>
      <c r="H199" s="2">
        <f t="shared" si="12"/>
        <v>3000</v>
      </c>
      <c r="I199" s="2">
        <f t="shared" si="13"/>
        <v>23000</v>
      </c>
      <c r="J199" s="2"/>
      <c r="K199" s="2"/>
      <c r="L199" s="2"/>
      <c r="M199" s="2"/>
      <c r="N199" s="2"/>
      <c r="O199" s="2"/>
    </row>
    <row r="200" spans="1:15" ht="14.25">
      <c r="A200" s="118">
        <v>521</v>
      </c>
      <c r="B200" s="83" t="s">
        <v>6564</v>
      </c>
      <c r="C200" s="83" t="s">
        <v>159</v>
      </c>
      <c r="D200" s="83">
        <v>318</v>
      </c>
      <c r="E200" s="115">
        <v>45029</v>
      </c>
      <c r="G200" s="2">
        <v>20000</v>
      </c>
      <c r="H200" s="2">
        <f t="shared" si="12"/>
        <v>3000</v>
      </c>
      <c r="I200" s="2">
        <f t="shared" si="13"/>
        <v>23000</v>
      </c>
      <c r="J200" s="2"/>
      <c r="K200" s="2"/>
      <c r="L200" s="2"/>
      <c r="M200" s="2"/>
      <c r="N200" s="2"/>
      <c r="O200" s="2"/>
    </row>
    <row r="201" spans="1:15" ht="14.25">
      <c r="A201" s="118">
        <v>1792</v>
      </c>
      <c r="B201" s="83" t="s">
        <v>6564</v>
      </c>
      <c r="C201" s="83" t="s">
        <v>159</v>
      </c>
      <c r="D201" s="83">
        <v>319</v>
      </c>
      <c r="E201" s="115">
        <v>45064</v>
      </c>
      <c r="G201" s="2">
        <v>65000</v>
      </c>
      <c r="H201" s="2">
        <f t="shared" si="12"/>
        <v>9750</v>
      </c>
      <c r="I201" s="2">
        <f t="shared" si="13"/>
        <v>74750</v>
      </c>
      <c r="J201" s="2"/>
      <c r="K201" s="2"/>
      <c r="L201" s="2"/>
      <c r="M201" s="2"/>
      <c r="N201" s="2"/>
      <c r="O201" s="2"/>
    </row>
    <row r="202" spans="1:15" ht="14.25">
      <c r="A202" s="118">
        <v>1604</v>
      </c>
      <c r="B202" s="83" t="s">
        <v>6564</v>
      </c>
      <c r="C202" s="83" t="s">
        <v>159</v>
      </c>
      <c r="D202" s="83">
        <v>325</v>
      </c>
      <c r="E202" s="115">
        <v>45072</v>
      </c>
      <c r="G202" s="2">
        <v>30000</v>
      </c>
      <c r="H202" s="2">
        <f t="shared" si="12"/>
        <v>4500</v>
      </c>
      <c r="I202" s="2">
        <f t="shared" si="13"/>
        <v>34500</v>
      </c>
      <c r="J202" s="2"/>
      <c r="K202" s="2"/>
      <c r="L202" s="2"/>
      <c r="M202" s="2"/>
      <c r="N202" s="2"/>
      <c r="O202" s="2"/>
    </row>
    <row r="203" spans="1:15" ht="14.25">
      <c r="A203" s="118">
        <v>1562</v>
      </c>
      <c r="B203" s="83" t="s">
        <v>6564</v>
      </c>
      <c r="C203" s="83" t="s">
        <v>159</v>
      </c>
      <c r="D203" s="83">
        <v>326</v>
      </c>
      <c r="E203" s="115">
        <v>45174</v>
      </c>
      <c r="G203" s="2">
        <v>20000</v>
      </c>
      <c r="H203" s="2">
        <f t="shared" si="12"/>
        <v>3000</v>
      </c>
      <c r="I203" s="2">
        <f t="shared" si="13"/>
        <v>23000</v>
      </c>
      <c r="J203" s="2"/>
      <c r="K203" s="2"/>
      <c r="L203" s="2"/>
      <c r="M203" s="2"/>
      <c r="N203" s="2"/>
      <c r="O203" s="2"/>
    </row>
    <row r="204" spans="1:15" ht="14.25">
      <c r="A204" s="118">
        <v>480</v>
      </c>
      <c r="B204" s="83" t="s">
        <v>6564</v>
      </c>
      <c r="C204" s="83" t="s">
        <v>159</v>
      </c>
      <c r="D204" s="83">
        <v>328</v>
      </c>
      <c r="E204" s="115">
        <v>45271</v>
      </c>
      <c r="G204" s="2">
        <v>200000</v>
      </c>
      <c r="H204" s="2">
        <f t="shared" si="12"/>
        <v>30000</v>
      </c>
      <c r="I204" s="2">
        <f t="shared" si="13"/>
        <v>230000</v>
      </c>
      <c r="J204" s="2"/>
      <c r="K204" s="2"/>
      <c r="L204" s="2"/>
      <c r="M204" s="2"/>
      <c r="N204" s="2"/>
      <c r="O204" s="2"/>
    </row>
    <row r="205" spans="1:15" ht="14.25">
      <c r="A205" s="118">
        <v>911</v>
      </c>
      <c r="B205" s="83" t="s">
        <v>6564</v>
      </c>
      <c r="C205" s="83" t="s">
        <v>159</v>
      </c>
      <c r="D205" s="83">
        <v>331</v>
      </c>
      <c r="E205" s="115">
        <v>45089</v>
      </c>
      <c r="G205" s="2">
        <v>150000</v>
      </c>
      <c r="H205" s="2">
        <f t="shared" si="12"/>
        <v>22500</v>
      </c>
      <c r="I205" s="2">
        <f t="shared" si="13"/>
        <v>172500</v>
      </c>
      <c r="J205" s="2"/>
      <c r="K205" s="2"/>
      <c r="L205" s="2"/>
      <c r="M205" s="2"/>
      <c r="N205" s="2"/>
      <c r="O205" s="2"/>
    </row>
    <row r="206" spans="1:15" ht="14.25">
      <c r="A206" s="118">
        <v>1298</v>
      </c>
      <c r="B206" s="83" t="s">
        <v>6564</v>
      </c>
      <c r="C206" s="83" t="s">
        <v>159</v>
      </c>
      <c r="D206" s="83">
        <v>332</v>
      </c>
      <c r="E206" s="115">
        <v>45271</v>
      </c>
      <c r="G206" s="2">
        <v>30000</v>
      </c>
      <c r="H206" s="2">
        <f t="shared" si="12"/>
        <v>4500</v>
      </c>
      <c r="I206" s="2">
        <f t="shared" si="13"/>
        <v>34500</v>
      </c>
      <c r="J206" s="2"/>
      <c r="K206" s="2"/>
      <c r="L206" s="2"/>
      <c r="M206" s="2"/>
      <c r="N206" s="2"/>
      <c r="O206" s="2"/>
    </row>
    <row r="207" spans="1:15" ht="14.25">
      <c r="A207" s="118">
        <v>1298</v>
      </c>
      <c r="B207" s="83" t="s">
        <v>6564</v>
      </c>
      <c r="C207" s="83" t="s">
        <v>159</v>
      </c>
      <c r="D207" s="83">
        <v>332</v>
      </c>
      <c r="E207" s="115">
        <v>45348</v>
      </c>
      <c r="G207" s="2">
        <v>20000</v>
      </c>
      <c r="H207" s="2">
        <f t="shared" si="12"/>
        <v>3000</v>
      </c>
      <c r="I207" s="2">
        <f t="shared" si="13"/>
        <v>23000</v>
      </c>
      <c r="J207" s="2"/>
      <c r="K207" s="2"/>
      <c r="L207" s="2"/>
      <c r="M207" s="2"/>
      <c r="N207" s="2"/>
      <c r="O207" s="2"/>
    </row>
    <row r="208" spans="1:15" ht="14.25">
      <c r="A208" s="118">
        <v>670</v>
      </c>
      <c r="B208" s="83" t="s">
        <v>6564</v>
      </c>
      <c r="C208" s="83" t="s">
        <v>159</v>
      </c>
      <c r="D208" s="83">
        <v>334</v>
      </c>
      <c r="E208" s="115">
        <v>45027</v>
      </c>
      <c r="G208" s="2">
        <v>40000</v>
      </c>
      <c r="H208" s="2">
        <f t="shared" si="12"/>
        <v>6000</v>
      </c>
      <c r="I208" s="2">
        <f t="shared" si="13"/>
        <v>46000</v>
      </c>
      <c r="J208" s="2"/>
      <c r="K208" s="2"/>
      <c r="L208" s="2"/>
      <c r="M208" s="2"/>
      <c r="N208" s="2"/>
      <c r="O208" s="2"/>
    </row>
    <row r="209" spans="1:15" ht="14.25">
      <c r="A209" s="118">
        <v>2031</v>
      </c>
      <c r="B209" s="83" t="s">
        <v>6564</v>
      </c>
      <c r="C209" s="83" t="s">
        <v>159</v>
      </c>
      <c r="D209" s="83">
        <v>337</v>
      </c>
      <c r="E209" s="115">
        <v>44725</v>
      </c>
      <c r="G209" s="2">
        <v>35000</v>
      </c>
      <c r="H209" s="2">
        <f t="shared" si="12"/>
        <v>5250</v>
      </c>
      <c r="I209" s="2">
        <f t="shared" si="13"/>
        <v>40250</v>
      </c>
      <c r="J209" s="2"/>
      <c r="K209" s="2"/>
      <c r="L209" s="2"/>
      <c r="M209" s="2"/>
      <c r="N209" s="2"/>
      <c r="O209" s="2"/>
    </row>
    <row r="210" spans="1:15" ht="14.25">
      <c r="A210" s="118">
        <v>1416</v>
      </c>
      <c r="B210" s="83" t="s">
        <v>6564</v>
      </c>
      <c r="C210" s="83" t="s">
        <v>159</v>
      </c>
      <c r="D210" s="83">
        <v>339</v>
      </c>
      <c r="E210" s="115">
        <v>45338</v>
      </c>
      <c r="G210" s="2">
        <v>10000</v>
      </c>
      <c r="H210" s="2">
        <f t="shared" si="12"/>
        <v>1500</v>
      </c>
      <c r="I210" s="2">
        <f t="shared" si="13"/>
        <v>11500</v>
      </c>
      <c r="J210" s="2"/>
      <c r="K210" s="2"/>
      <c r="L210" s="2"/>
      <c r="M210" s="2"/>
      <c r="N210" s="2"/>
      <c r="O210" s="2"/>
    </row>
    <row r="211" spans="1:15" ht="14.25">
      <c r="A211" s="118">
        <v>524</v>
      </c>
      <c r="B211" s="83" t="s">
        <v>6564</v>
      </c>
      <c r="C211" s="83" t="s">
        <v>159</v>
      </c>
      <c r="D211" s="83">
        <v>341</v>
      </c>
      <c r="E211" s="115">
        <v>45345</v>
      </c>
      <c r="G211" s="2">
        <v>50000</v>
      </c>
      <c r="H211" s="2">
        <f t="shared" si="12"/>
        <v>7500</v>
      </c>
      <c r="I211" s="2">
        <f t="shared" si="13"/>
        <v>57500</v>
      </c>
      <c r="J211" s="2"/>
      <c r="K211" s="2"/>
      <c r="L211" s="2"/>
      <c r="M211" s="2"/>
      <c r="N211" s="2"/>
      <c r="O211" s="2"/>
    </row>
    <row r="212" spans="1:15" ht="14.25">
      <c r="A212" s="118">
        <v>1526</v>
      </c>
      <c r="B212" s="83" t="s">
        <v>6564</v>
      </c>
      <c r="C212" s="83" t="s">
        <v>159</v>
      </c>
      <c r="D212" s="83">
        <v>342</v>
      </c>
      <c r="E212" s="115">
        <v>45237</v>
      </c>
      <c r="G212" s="2">
        <v>195000</v>
      </c>
      <c r="H212" s="2">
        <f t="shared" si="12"/>
        <v>29250</v>
      </c>
      <c r="I212" s="2">
        <f t="shared" si="13"/>
        <v>224250</v>
      </c>
      <c r="J212" s="2"/>
      <c r="K212" s="2"/>
      <c r="L212" s="2"/>
      <c r="M212" s="2"/>
      <c r="N212" s="2"/>
      <c r="O212" s="2"/>
    </row>
    <row r="213" spans="1:15" ht="14.25">
      <c r="A213" s="118">
        <v>1395</v>
      </c>
      <c r="B213" s="83" t="s">
        <v>6564</v>
      </c>
      <c r="C213" s="83" t="s">
        <v>159</v>
      </c>
      <c r="D213" s="83">
        <v>343</v>
      </c>
      <c r="E213" s="115">
        <v>45348</v>
      </c>
      <c r="G213" s="2">
        <v>37000</v>
      </c>
      <c r="H213" s="2">
        <f t="shared" si="12"/>
        <v>5550</v>
      </c>
      <c r="I213" s="2">
        <f t="shared" si="13"/>
        <v>42550</v>
      </c>
      <c r="J213" s="2"/>
      <c r="K213" s="2"/>
      <c r="L213" s="2"/>
      <c r="M213" s="2"/>
      <c r="N213" s="2"/>
      <c r="O213" s="2"/>
    </row>
    <row r="214" spans="1:15" ht="14.25">
      <c r="A214" s="118">
        <v>1869</v>
      </c>
      <c r="B214" s="83" t="s">
        <v>6564</v>
      </c>
      <c r="C214" s="83" t="s">
        <v>159</v>
      </c>
      <c r="D214" s="83">
        <v>344</v>
      </c>
      <c r="E214" s="115">
        <v>45302</v>
      </c>
      <c r="G214" s="2">
        <v>20000</v>
      </c>
      <c r="H214" s="2">
        <f t="shared" si="12"/>
        <v>3000</v>
      </c>
      <c r="I214" s="2">
        <f t="shared" si="13"/>
        <v>23000</v>
      </c>
      <c r="J214" s="2"/>
      <c r="K214" s="2"/>
      <c r="L214" s="2"/>
      <c r="M214" s="2"/>
      <c r="N214" s="2"/>
      <c r="O214" s="2"/>
    </row>
    <row r="215" spans="1:15" ht="14.25">
      <c r="A215" s="118">
        <v>1773</v>
      </c>
      <c r="B215" s="83" t="s">
        <v>6564</v>
      </c>
      <c r="C215" s="83" t="s">
        <v>159</v>
      </c>
      <c r="D215" s="83">
        <v>346</v>
      </c>
      <c r="E215" s="115">
        <v>45415</v>
      </c>
      <c r="G215" s="2">
        <v>80000</v>
      </c>
      <c r="H215" s="2">
        <f t="shared" si="12"/>
        <v>12000</v>
      </c>
      <c r="I215" s="2">
        <f t="shared" si="13"/>
        <v>92000</v>
      </c>
      <c r="J215" s="2"/>
      <c r="K215" s="2"/>
      <c r="L215" s="2"/>
      <c r="M215" s="2"/>
      <c r="N215" s="2"/>
      <c r="O215" s="2"/>
    </row>
    <row r="216" spans="1:15" ht="14.25">
      <c r="A216" s="118">
        <v>1781</v>
      </c>
      <c r="B216" s="83" t="s">
        <v>6564</v>
      </c>
      <c r="C216" s="83" t="s">
        <v>159</v>
      </c>
      <c r="D216" s="83">
        <v>347</v>
      </c>
      <c r="E216" s="115">
        <v>45167</v>
      </c>
      <c r="G216" s="2">
        <v>173000</v>
      </c>
      <c r="H216" s="2">
        <f t="shared" si="12"/>
        <v>25950</v>
      </c>
      <c r="I216" s="2">
        <f t="shared" si="13"/>
        <v>198950</v>
      </c>
      <c r="J216" s="2"/>
      <c r="K216" s="2"/>
      <c r="L216" s="2"/>
      <c r="M216" s="2"/>
      <c r="N216" s="2"/>
      <c r="O216" s="2"/>
    </row>
    <row r="217" spans="1:15" ht="14.25">
      <c r="A217" s="118">
        <v>775</v>
      </c>
      <c r="B217" s="83" t="s">
        <v>6564</v>
      </c>
      <c r="C217" s="83" t="s">
        <v>159</v>
      </c>
      <c r="D217" s="83">
        <v>349</v>
      </c>
      <c r="E217" s="115">
        <v>45126</v>
      </c>
      <c r="G217" s="2">
        <v>100000</v>
      </c>
      <c r="H217" s="2">
        <f t="shared" si="12"/>
        <v>15000</v>
      </c>
      <c r="I217" s="2">
        <f t="shared" si="13"/>
        <v>115000</v>
      </c>
      <c r="J217" s="2"/>
      <c r="K217" s="2"/>
      <c r="L217" s="2"/>
      <c r="M217" s="2"/>
      <c r="N217" s="2"/>
      <c r="O217" s="2"/>
    </row>
    <row r="218" spans="1:15" ht="14.25">
      <c r="A218" s="118">
        <v>687</v>
      </c>
      <c r="B218" s="83" t="s">
        <v>6564</v>
      </c>
      <c r="C218" s="83" t="s">
        <v>159</v>
      </c>
      <c r="D218" s="83">
        <v>354</v>
      </c>
      <c r="E218" s="115">
        <v>45372</v>
      </c>
      <c r="G218" s="2">
        <v>450000</v>
      </c>
      <c r="H218" s="2">
        <f t="shared" si="12"/>
        <v>67500</v>
      </c>
      <c r="I218" s="2">
        <f t="shared" si="13"/>
        <v>517500</v>
      </c>
      <c r="J218" s="2"/>
      <c r="K218" s="2"/>
      <c r="L218" s="2"/>
      <c r="M218" s="2"/>
      <c r="N218" s="2"/>
      <c r="O218" s="2"/>
    </row>
    <row r="219" spans="1:15" ht="14.25">
      <c r="A219" s="118">
        <v>224</v>
      </c>
      <c r="B219" s="83" t="s">
        <v>6564</v>
      </c>
      <c r="C219" s="83" t="s">
        <v>159</v>
      </c>
      <c r="D219" s="83">
        <v>355</v>
      </c>
      <c r="E219" s="115">
        <v>45225</v>
      </c>
      <c r="G219" s="2">
        <v>282750</v>
      </c>
      <c r="H219" s="2">
        <f t="shared" si="12"/>
        <v>42412.5</v>
      </c>
      <c r="I219" s="2">
        <f t="shared" si="13"/>
        <v>325162.5</v>
      </c>
      <c r="J219" s="2"/>
      <c r="K219" s="2"/>
      <c r="L219" s="2"/>
      <c r="M219" s="2"/>
      <c r="N219" s="2"/>
      <c r="O219" s="2"/>
    </row>
    <row r="220" spans="1:15" ht="14.25">
      <c r="A220" s="118">
        <v>986</v>
      </c>
      <c r="B220" s="83" t="s">
        <v>6564</v>
      </c>
      <c r="C220" s="83" t="s">
        <v>159</v>
      </c>
      <c r="D220" s="83">
        <v>356</v>
      </c>
      <c r="E220" s="115">
        <v>45107</v>
      </c>
      <c r="G220" s="2">
        <v>8435</v>
      </c>
      <c r="H220" s="2">
        <f t="shared" si="12"/>
        <v>1265.25</v>
      </c>
      <c r="I220" s="2">
        <f t="shared" si="13"/>
        <v>9700.25</v>
      </c>
      <c r="J220" s="2"/>
      <c r="K220" s="2"/>
      <c r="L220" s="2"/>
      <c r="M220" s="2"/>
      <c r="N220" s="2"/>
      <c r="O220" s="2"/>
    </row>
    <row r="221" spans="1:15" ht="14.25">
      <c r="A221" s="118">
        <v>1292</v>
      </c>
      <c r="B221" s="83" t="s">
        <v>6564</v>
      </c>
      <c r="C221" s="83" t="s">
        <v>159</v>
      </c>
      <c r="D221" s="83">
        <v>364</v>
      </c>
      <c r="E221" s="115">
        <v>45295</v>
      </c>
      <c r="G221" s="2">
        <v>200000</v>
      </c>
      <c r="H221" s="2">
        <f t="shared" si="12"/>
        <v>30000</v>
      </c>
      <c r="I221" s="2">
        <f t="shared" si="13"/>
        <v>230000</v>
      </c>
      <c r="J221" s="2"/>
      <c r="K221" s="2"/>
      <c r="L221" s="2"/>
      <c r="M221" s="2"/>
      <c r="N221" s="2"/>
      <c r="O221" s="2"/>
    </row>
    <row r="222" spans="1:15" ht="14.25">
      <c r="A222" s="118">
        <v>245</v>
      </c>
      <c r="B222" s="83" t="s">
        <v>6564</v>
      </c>
      <c r="C222" s="83" t="s">
        <v>159</v>
      </c>
      <c r="D222" s="83">
        <v>365</v>
      </c>
      <c r="E222" s="115">
        <v>45103</v>
      </c>
      <c r="G222" s="2">
        <v>500</v>
      </c>
      <c r="H222" s="2">
        <f t="shared" si="12"/>
        <v>75</v>
      </c>
      <c r="I222" s="2">
        <f t="shared" si="13"/>
        <v>575</v>
      </c>
      <c r="J222" s="2"/>
      <c r="K222" s="2"/>
      <c r="L222" s="2"/>
      <c r="M222" s="2"/>
      <c r="N222" s="2"/>
      <c r="O222" s="2"/>
    </row>
    <row r="223" spans="1:15" ht="14.25">
      <c r="A223" s="118">
        <v>937</v>
      </c>
      <c r="B223" s="83" t="s">
        <v>6564</v>
      </c>
      <c r="C223" s="83" t="s">
        <v>159</v>
      </c>
      <c r="D223" s="83">
        <v>366</v>
      </c>
      <c r="E223" s="115">
        <v>45157</v>
      </c>
      <c r="G223" s="2">
        <v>75000</v>
      </c>
      <c r="H223" s="2">
        <f t="shared" si="12"/>
        <v>11250</v>
      </c>
      <c r="I223" s="2">
        <f t="shared" si="13"/>
        <v>86250</v>
      </c>
      <c r="J223" s="2"/>
      <c r="K223" s="2"/>
      <c r="L223" s="2"/>
      <c r="M223" s="2"/>
      <c r="N223" s="2"/>
      <c r="O223" s="2"/>
    </row>
    <row r="224" spans="1:15" ht="14.25">
      <c r="A224" s="118">
        <v>2076</v>
      </c>
      <c r="B224" s="83" t="s">
        <v>6564</v>
      </c>
      <c r="C224" s="83" t="s">
        <v>159</v>
      </c>
      <c r="D224" s="83">
        <v>367</v>
      </c>
      <c r="E224" s="115">
        <v>45301</v>
      </c>
      <c r="G224" s="2">
        <v>500</v>
      </c>
      <c r="H224" s="2">
        <f t="shared" si="12"/>
        <v>75</v>
      </c>
      <c r="I224" s="2">
        <f t="shared" si="13"/>
        <v>575</v>
      </c>
      <c r="J224" s="2"/>
      <c r="K224" s="2"/>
      <c r="L224" s="2"/>
      <c r="M224" s="2"/>
      <c r="N224" s="2"/>
      <c r="O224" s="2"/>
    </row>
    <row r="225" spans="1:15" ht="14.25">
      <c r="A225" s="118">
        <v>1662</v>
      </c>
      <c r="B225" s="83" t="s">
        <v>6564</v>
      </c>
      <c r="C225" s="83" t="s">
        <v>159</v>
      </c>
      <c r="D225" s="83">
        <v>374</v>
      </c>
      <c r="E225" s="115">
        <v>43740</v>
      </c>
      <c r="G225" s="2">
        <v>7400</v>
      </c>
      <c r="H225" s="2">
        <f t="shared" si="12"/>
        <v>1110</v>
      </c>
      <c r="I225" s="2">
        <f t="shared" si="13"/>
        <v>8510</v>
      </c>
      <c r="J225" s="2"/>
      <c r="K225" s="2"/>
      <c r="L225" s="2"/>
      <c r="M225" s="2"/>
      <c r="N225" s="2"/>
      <c r="O225" s="2"/>
    </row>
    <row r="226" spans="1:15" ht="14.25">
      <c r="A226" s="118">
        <v>1769</v>
      </c>
      <c r="B226" s="83" t="s">
        <v>6564</v>
      </c>
      <c r="C226" s="83" t="s">
        <v>159</v>
      </c>
      <c r="D226" s="83">
        <v>375</v>
      </c>
      <c r="E226" s="115">
        <v>45146</v>
      </c>
      <c r="G226" s="2">
        <v>30000</v>
      </c>
      <c r="H226" s="2">
        <f t="shared" si="12"/>
        <v>4500</v>
      </c>
      <c r="I226" s="2">
        <f t="shared" si="13"/>
        <v>34500</v>
      </c>
      <c r="J226" s="2"/>
      <c r="K226" s="2"/>
      <c r="L226" s="2"/>
      <c r="M226" s="2"/>
      <c r="N226" s="2"/>
      <c r="O226" s="2"/>
    </row>
    <row r="227" spans="1:15" ht="14.25">
      <c r="A227" s="118">
        <v>1752</v>
      </c>
      <c r="B227" s="83" t="s">
        <v>6564</v>
      </c>
      <c r="C227" s="83" t="s">
        <v>159</v>
      </c>
      <c r="D227" s="83">
        <v>376</v>
      </c>
      <c r="E227" s="115">
        <v>45075</v>
      </c>
      <c r="G227" s="2">
        <v>40000</v>
      </c>
      <c r="H227" s="2">
        <f t="shared" si="12"/>
        <v>6000</v>
      </c>
      <c r="I227" s="2">
        <f t="shared" si="13"/>
        <v>46000</v>
      </c>
      <c r="J227" s="2"/>
      <c r="K227" s="2"/>
      <c r="L227" s="2"/>
      <c r="M227" s="2"/>
      <c r="N227" s="2"/>
      <c r="O227" s="2"/>
    </row>
    <row r="228" spans="1:15" ht="14.25">
      <c r="A228" s="118">
        <v>104</v>
      </c>
      <c r="B228" s="83" t="s">
        <v>6564</v>
      </c>
      <c r="C228" s="83" t="s">
        <v>159</v>
      </c>
      <c r="D228" s="83">
        <v>381</v>
      </c>
      <c r="E228" s="115">
        <v>45251</v>
      </c>
      <c r="G228" s="2">
        <v>150000</v>
      </c>
      <c r="H228" s="2">
        <f t="shared" si="12"/>
        <v>22500</v>
      </c>
      <c r="I228" s="2">
        <f t="shared" si="13"/>
        <v>172500</v>
      </c>
      <c r="J228" s="2"/>
      <c r="K228" s="2"/>
      <c r="L228" s="2"/>
      <c r="M228" s="2"/>
      <c r="N228" s="2"/>
      <c r="O228" s="2"/>
    </row>
    <row r="229" spans="1:15" ht="14.25">
      <c r="A229" s="118">
        <v>1355</v>
      </c>
      <c r="B229" s="83" t="s">
        <v>6564</v>
      </c>
      <c r="C229" s="83" t="s">
        <v>159</v>
      </c>
      <c r="D229" s="83">
        <v>382</v>
      </c>
      <c r="E229" s="115">
        <v>45071</v>
      </c>
      <c r="G229" s="2">
        <v>10000</v>
      </c>
      <c r="H229" s="2">
        <f t="shared" si="12"/>
        <v>1500</v>
      </c>
      <c r="I229" s="2">
        <f t="shared" si="13"/>
        <v>11500</v>
      </c>
      <c r="J229" s="2"/>
      <c r="K229" s="2"/>
      <c r="L229" s="2"/>
      <c r="M229" s="2"/>
      <c r="N229" s="2"/>
      <c r="O229" s="2"/>
    </row>
    <row r="230" spans="1:15" ht="14.25">
      <c r="A230" s="118">
        <v>2199</v>
      </c>
      <c r="B230" s="83" t="s">
        <v>6564</v>
      </c>
      <c r="C230" s="83" t="s">
        <v>159</v>
      </c>
      <c r="D230" s="83">
        <v>383</v>
      </c>
      <c r="E230" s="115">
        <v>45133</v>
      </c>
      <c r="G230" s="2">
        <v>130000</v>
      </c>
      <c r="H230" s="2">
        <f t="shared" si="12"/>
        <v>19500</v>
      </c>
      <c r="I230" s="2">
        <f t="shared" si="13"/>
        <v>149500</v>
      </c>
      <c r="J230" s="2"/>
      <c r="K230" s="2"/>
      <c r="L230" s="2"/>
      <c r="M230" s="2"/>
      <c r="N230" s="2"/>
      <c r="O230" s="2"/>
    </row>
    <row r="231" spans="1:15" ht="14.25">
      <c r="A231" s="118">
        <v>1699</v>
      </c>
      <c r="B231" s="83" t="s">
        <v>6564</v>
      </c>
      <c r="C231" s="83" t="s">
        <v>159</v>
      </c>
      <c r="D231" s="83">
        <v>384</v>
      </c>
      <c r="E231" s="115">
        <v>45378</v>
      </c>
      <c r="G231" s="2">
        <v>140000</v>
      </c>
      <c r="H231" s="2">
        <f t="shared" si="12"/>
        <v>21000</v>
      </c>
      <c r="I231" s="2">
        <f t="shared" si="13"/>
        <v>161000</v>
      </c>
      <c r="J231" s="2"/>
      <c r="K231" s="2"/>
      <c r="L231" s="2"/>
      <c r="M231" s="2"/>
      <c r="N231" s="2"/>
      <c r="O231" s="2"/>
    </row>
    <row r="232" spans="1:15" ht="14.25">
      <c r="A232" s="118">
        <v>2143</v>
      </c>
      <c r="B232" s="83" t="s">
        <v>6564</v>
      </c>
      <c r="C232" s="83" t="s">
        <v>159</v>
      </c>
      <c r="D232" s="83">
        <v>385</v>
      </c>
      <c r="E232" s="115">
        <v>45302</v>
      </c>
      <c r="G232" s="2">
        <v>130000</v>
      </c>
      <c r="H232" s="2">
        <f t="shared" si="12"/>
        <v>19500</v>
      </c>
      <c r="I232" s="2">
        <f t="shared" si="13"/>
        <v>149500</v>
      </c>
      <c r="J232" s="2"/>
      <c r="K232" s="2"/>
      <c r="L232" s="2"/>
      <c r="M232" s="2"/>
      <c r="N232" s="2"/>
      <c r="O232" s="2"/>
    </row>
    <row r="233" spans="1:15" ht="14.25">
      <c r="A233" s="118">
        <v>418</v>
      </c>
      <c r="B233" s="83" t="s">
        <v>6564</v>
      </c>
      <c r="C233" s="83" t="s">
        <v>159</v>
      </c>
      <c r="D233" s="83">
        <v>386</v>
      </c>
      <c r="E233" s="115">
        <v>45352</v>
      </c>
      <c r="G233" s="2">
        <v>55000</v>
      </c>
      <c r="H233" s="2">
        <f t="shared" si="12"/>
        <v>8250</v>
      </c>
      <c r="I233" s="2">
        <f t="shared" si="13"/>
        <v>63250</v>
      </c>
      <c r="J233" s="2"/>
      <c r="K233" s="2"/>
      <c r="L233" s="2"/>
      <c r="M233" s="2"/>
      <c r="N233" s="2"/>
      <c r="O233" s="2"/>
    </row>
    <row r="234" spans="1:15" ht="14.25">
      <c r="A234" s="118">
        <v>340</v>
      </c>
      <c r="B234" s="83" t="s">
        <v>6564</v>
      </c>
      <c r="C234" s="83" t="s">
        <v>159</v>
      </c>
      <c r="D234" s="83">
        <v>387</v>
      </c>
      <c r="E234" s="115">
        <v>40453</v>
      </c>
      <c r="G234" s="2">
        <v>58033</v>
      </c>
      <c r="H234" s="2">
        <f t="shared" si="12"/>
        <v>8704.9499999999989</v>
      </c>
      <c r="I234" s="2">
        <f t="shared" si="13"/>
        <v>66737.95</v>
      </c>
      <c r="J234" s="2"/>
      <c r="K234" s="2"/>
      <c r="L234" s="2"/>
      <c r="M234" s="2"/>
      <c r="N234" s="2"/>
      <c r="O234" s="2"/>
    </row>
    <row r="235" spans="1:15" ht="14.25">
      <c r="A235" s="118">
        <v>530</v>
      </c>
      <c r="B235" s="83" t="s">
        <v>6564</v>
      </c>
      <c r="C235" s="83" t="s">
        <v>159</v>
      </c>
      <c r="D235" s="83">
        <v>388</v>
      </c>
      <c r="E235" s="115">
        <v>41604</v>
      </c>
      <c r="G235" s="2">
        <v>31760</v>
      </c>
      <c r="H235" s="2">
        <f t="shared" si="12"/>
        <v>4764</v>
      </c>
      <c r="I235" s="2">
        <f t="shared" si="13"/>
        <v>36524</v>
      </c>
      <c r="J235" s="2"/>
      <c r="K235" s="2"/>
      <c r="L235" s="2"/>
      <c r="M235" s="2"/>
      <c r="N235" s="2"/>
      <c r="O235" s="2"/>
    </row>
    <row r="236" spans="1:15" ht="14.25">
      <c r="A236" s="118">
        <v>2527</v>
      </c>
      <c r="B236" s="83" t="s">
        <v>6564</v>
      </c>
      <c r="C236" s="83" t="s">
        <v>159</v>
      </c>
      <c r="D236" s="83">
        <v>391</v>
      </c>
      <c r="E236" s="115">
        <v>40453</v>
      </c>
      <c r="G236" s="2">
        <v>46066</v>
      </c>
      <c r="H236" s="2">
        <f t="shared" si="12"/>
        <v>6909.9</v>
      </c>
      <c r="I236" s="2">
        <f t="shared" si="13"/>
        <v>52975.9</v>
      </c>
      <c r="J236" s="2"/>
      <c r="K236" s="2"/>
      <c r="L236" s="2"/>
      <c r="M236" s="2"/>
      <c r="N236" s="2"/>
      <c r="O236" s="2"/>
    </row>
    <row r="237" spans="1:15" ht="14.25">
      <c r="A237" s="118">
        <v>1747</v>
      </c>
      <c r="B237" s="83" t="s">
        <v>6564</v>
      </c>
      <c r="C237" s="83" t="s">
        <v>159</v>
      </c>
      <c r="D237" s="83">
        <v>393</v>
      </c>
      <c r="E237" s="115">
        <v>41423</v>
      </c>
      <c r="G237" s="2">
        <v>95033</v>
      </c>
      <c r="H237" s="2">
        <f t="shared" si="12"/>
        <v>14254.949999999999</v>
      </c>
      <c r="I237" s="2">
        <f t="shared" si="13"/>
        <v>109287.95</v>
      </c>
      <c r="J237" s="2"/>
      <c r="K237" s="2"/>
      <c r="L237" s="2"/>
      <c r="M237" s="2"/>
      <c r="N237" s="2"/>
      <c r="O237" s="2"/>
    </row>
    <row r="238" spans="1:15" ht="14.25">
      <c r="A238" s="118">
        <v>343</v>
      </c>
      <c r="B238" s="83" t="s">
        <v>6564</v>
      </c>
      <c r="C238" s="83" t="s">
        <v>159</v>
      </c>
      <c r="D238" s="83">
        <v>394</v>
      </c>
      <c r="E238" s="115">
        <v>45094</v>
      </c>
      <c r="G238" s="2">
        <v>40000</v>
      </c>
      <c r="H238" s="2">
        <f t="shared" ref="H238:H301" si="14">G238*15%</f>
        <v>6000</v>
      </c>
      <c r="I238" s="2">
        <f t="shared" ref="I238:I301" si="15">G238+H238</f>
        <v>46000</v>
      </c>
      <c r="J238" s="2"/>
      <c r="K238" s="2"/>
      <c r="L238" s="2"/>
      <c r="M238" s="2"/>
      <c r="N238" s="2"/>
      <c r="O238" s="2"/>
    </row>
    <row r="239" spans="1:15" ht="14.25">
      <c r="A239" s="118">
        <v>1936</v>
      </c>
      <c r="B239" s="83" t="s">
        <v>6564</v>
      </c>
      <c r="C239" s="83" t="s">
        <v>159</v>
      </c>
      <c r="D239" s="83">
        <v>397</v>
      </c>
      <c r="E239" s="115">
        <v>41456</v>
      </c>
      <c r="G239" s="2">
        <v>92821</v>
      </c>
      <c r="H239" s="2">
        <f t="shared" si="14"/>
        <v>13923.15</v>
      </c>
      <c r="I239" s="2">
        <f t="shared" si="15"/>
        <v>106744.15</v>
      </c>
      <c r="J239" s="2"/>
      <c r="K239" s="2"/>
      <c r="L239" s="2"/>
      <c r="M239" s="2"/>
      <c r="N239" s="2"/>
      <c r="O239" s="2"/>
    </row>
    <row r="240" spans="1:15" ht="14.25">
      <c r="A240" s="118">
        <v>1937</v>
      </c>
      <c r="B240" s="83" t="s">
        <v>6564</v>
      </c>
      <c r="C240" s="83" t="s">
        <v>159</v>
      </c>
      <c r="D240" s="83">
        <v>399</v>
      </c>
      <c r="E240" s="115">
        <v>41453</v>
      </c>
      <c r="G240" s="2">
        <v>46959</v>
      </c>
      <c r="H240" s="2">
        <f t="shared" si="14"/>
        <v>7043.8499999999995</v>
      </c>
      <c r="I240" s="2">
        <f t="shared" si="15"/>
        <v>54002.85</v>
      </c>
      <c r="J240" s="2"/>
      <c r="K240" s="2"/>
      <c r="L240" s="2"/>
      <c r="M240" s="2"/>
      <c r="N240" s="2"/>
      <c r="O240" s="2"/>
    </row>
    <row r="241" spans="1:15" ht="14.25">
      <c r="A241" s="118">
        <v>1935</v>
      </c>
      <c r="B241" s="83" t="s">
        <v>6564</v>
      </c>
      <c r="C241" s="83" t="s">
        <v>159</v>
      </c>
      <c r="D241" s="83">
        <v>400</v>
      </c>
      <c r="E241" s="115">
        <v>41453</v>
      </c>
      <c r="G241" s="2">
        <v>46959</v>
      </c>
      <c r="H241" s="2">
        <f t="shared" si="14"/>
        <v>7043.8499999999995</v>
      </c>
      <c r="I241" s="2">
        <f t="shared" si="15"/>
        <v>54002.85</v>
      </c>
      <c r="J241" s="2"/>
      <c r="K241" s="2"/>
      <c r="L241" s="2"/>
      <c r="M241" s="2"/>
      <c r="N241" s="2"/>
      <c r="O241" s="2"/>
    </row>
    <row r="242" spans="1:15" ht="14.25">
      <c r="A242" s="118">
        <v>1934</v>
      </c>
      <c r="B242" s="83" t="s">
        <v>6564</v>
      </c>
      <c r="C242" s="83" t="s">
        <v>159</v>
      </c>
      <c r="D242" s="83">
        <v>401</v>
      </c>
      <c r="E242" s="115">
        <v>41453</v>
      </c>
      <c r="G242" s="2">
        <v>46959</v>
      </c>
      <c r="H242" s="2">
        <f t="shared" si="14"/>
        <v>7043.8499999999995</v>
      </c>
      <c r="I242" s="2">
        <f t="shared" si="15"/>
        <v>54002.85</v>
      </c>
      <c r="J242" s="2"/>
      <c r="K242" s="2"/>
      <c r="L242" s="2"/>
      <c r="M242" s="2"/>
      <c r="N242" s="2"/>
      <c r="O242" s="2"/>
    </row>
    <row r="243" spans="1:15" ht="14.25">
      <c r="A243" s="118">
        <v>1289</v>
      </c>
      <c r="B243" s="83" t="s">
        <v>6564</v>
      </c>
      <c r="C243" s="83" t="s">
        <v>159</v>
      </c>
      <c r="D243" s="83">
        <v>404</v>
      </c>
      <c r="E243" s="115">
        <v>45309</v>
      </c>
      <c r="G243" s="2">
        <v>210000</v>
      </c>
      <c r="H243" s="2">
        <f t="shared" si="14"/>
        <v>31500</v>
      </c>
      <c r="I243" s="2">
        <f t="shared" si="15"/>
        <v>241500</v>
      </c>
      <c r="J243" s="2"/>
      <c r="K243" s="2"/>
      <c r="L243" s="2"/>
      <c r="M243" s="2"/>
      <c r="N243" s="2"/>
      <c r="O243" s="2"/>
    </row>
    <row r="244" spans="1:15" ht="14.25">
      <c r="A244" s="118">
        <v>1277</v>
      </c>
      <c r="B244" s="83" t="s">
        <v>6564</v>
      </c>
      <c r="C244" s="83" t="s">
        <v>159</v>
      </c>
      <c r="D244" s="83">
        <v>405</v>
      </c>
      <c r="E244" s="115">
        <v>45271</v>
      </c>
      <c r="G244" s="2">
        <v>125000</v>
      </c>
      <c r="H244" s="2">
        <f t="shared" si="14"/>
        <v>18750</v>
      </c>
      <c r="I244" s="2">
        <f t="shared" si="15"/>
        <v>143750</v>
      </c>
      <c r="J244" s="2"/>
      <c r="K244" s="2"/>
      <c r="L244" s="2"/>
      <c r="M244" s="2"/>
      <c r="N244" s="2"/>
      <c r="O244" s="2"/>
    </row>
    <row r="245" spans="1:15" ht="14.25">
      <c r="A245" s="118">
        <v>2010</v>
      </c>
      <c r="B245" s="83" t="s">
        <v>6564</v>
      </c>
      <c r="C245" s="83" t="s">
        <v>159</v>
      </c>
      <c r="D245" s="83">
        <v>408</v>
      </c>
      <c r="E245" s="115">
        <v>45381</v>
      </c>
      <c r="G245" s="2">
        <v>20000</v>
      </c>
      <c r="H245" s="2">
        <f t="shared" si="14"/>
        <v>3000</v>
      </c>
      <c r="I245" s="2">
        <f t="shared" si="15"/>
        <v>23000</v>
      </c>
      <c r="J245" s="2"/>
      <c r="K245" s="2"/>
      <c r="L245" s="2"/>
      <c r="M245" s="2"/>
      <c r="N245" s="2"/>
      <c r="O245" s="2"/>
    </row>
    <row r="246" spans="1:15" ht="14.25">
      <c r="A246" s="118">
        <v>1771</v>
      </c>
      <c r="B246" s="83" t="s">
        <v>6564</v>
      </c>
      <c r="C246" s="83" t="s">
        <v>159</v>
      </c>
      <c r="D246" s="83">
        <v>409</v>
      </c>
      <c r="E246" s="115">
        <v>45190</v>
      </c>
      <c r="G246" s="2">
        <v>45000</v>
      </c>
      <c r="H246" s="2">
        <f t="shared" si="14"/>
        <v>6750</v>
      </c>
      <c r="I246" s="2">
        <f t="shared" si="15"/>
        <v>51750</v>
      </c>
      <c r="J246" s="2"/>
      <c r="K246" s="2"/>
      <c r="L246" s="2"/>
      <c r="M246" s="2"/>
      <c r="N246" s="2"/>
      <c r="O246" s="2"/>
    </row>
    <row r="247" spans="1:15" ht="14.25">
      <c r="A247" s="118">
        <v>871</v>
      </c>
      <c r="B247" s="83" t="s">
        <v>6564</v>
      </c>
      <c r="C247" s="83" t="s">
        <v>159</v>
      </c>
      <c r="D247" s="83">
        <v>417</v>
      </c>
      <c r="E247" s="115">
        <v>45271</v>
      </c>
      <c r="G247" s="2">
        <v>100000</v>
      </c>
      <c r="H247" s="2">
        <f t="shared" si="14"/>
        <v>15000</v>
      </c>
      <c r="I247" s="2">
        <f t="shared" si="15"/>
        <v>115000</v>
      </c>
      <c r="J247" s="2"/>
      <c r="K247" s="2"/>
      <c r="L247" s="2"/>
      <c r="M247" s="2"/>
      <c r="N247" s="2"/>
      <c r="O247" s="2"/>
    </row>
    <row r="248" spans="1:15" ht="14.25">
      <c r="A248" s="118">
        <v>1851</v>
      </c>
      <c r="B248" s="83" t="s">
        <v>6564</v>
      </c>
      <c r="C248" s="83" t="s">
        <v>159</v>
      </c>
      <c r="D248" s="83">
        <v>418</v>
      </c>
      <c r="E248" s="115">
        <v>45264</v>
      </c>
      <c r="G248" s="2">
        <v>145000</v>
      </c>
      <c r="H248" s="2">
        <f t="shared" si="14"/>
        <v>21750</v>
      </c>
      <c r="I248" s="2">
        <f t="shared" si="15"/>
        <v>166750</v>
      </c>
      <c r="J248" s="2"/>
      <c r="K248" s="2"/>
      <c r="L248" s="2"/>
      <c r="M248" s="2"/>
      <c r="N248" s="2"/>
      <c r="O248" s="2"/>
    </row>
    <row r="249" spans="1:15" ht="14.25">
      <c r="A249" s="118">
        <v>1950</v>
      </c>
      <c r="B249" s="83" t="s">
        <v>6564</v>
      </c>
      <c r="C249" s="83" t="s">
        <v>159</v>
      </c>
      <c r="D249" s="83">
        <v>422</v>
      </c>
      <c r="E249" s="115">
        <v>45379</v>
      </c>
      <c r="G249" s="2">
        <v>90000</v>
      </c>
      <c r="H249" s="2">
        <f t="shared" si="14"/>
        <v>13500</v>
      </c>
      <c r="I249" s="2">
        <f t="shared" si="15"/>
        <v>103500</v>
      </c>
      <c r="J249" s="2"/>
      <c r="K249" s="2"/>
      <c r="L249" s="2"/>
      <c r="M249" s="2"/>
      <c r="N249" s="2"/>
      <c r="O249" s="2"/>
    </row>
    <row r="250" spans="1:15" ht="14.25">
      <c r="A250" s="118">
        <v>2090</v>
      </c>
      <c r="B250" s="83" t="s">
        <v>6564</v>
      </c>
      <c r="C250" s="83" t="s">
        <v>159</v>
      </c>
      <c r="D250" s="83">
        <v>426</v>
      </c>
      <c r="E250" s="115">
        <v>45133</v>
      </c>
      <c r="G250" s="2">
        <v>120000</v>
      </c>
      <c r="H250" s="2">
        <f t="shared" si="14"/>
        <v>18000</v>
      </c>
      <c r="I250" s="2">
        <f t="shared" si="15"/>
        <v>138000</v>
      </c>
      <c r="J250" s="2"/>
      <c r="K250" s="2"/>
      <c r="L250" s="2"/>
      <c r="M250" s="2"/>
      <c r="N250" s="2"/>
      <c r="O250" s="2"/>
    </row>
    <row r="251" spans="1:15" ht="14.25">
      <c r="A251" s="118">
        <v>344</v>
      </c>
      <c r="B251" s="83" t="s">
        <v>6564</v>
      </c>
      <c r="C251" s="83" t="s">
        <v>159</v>
      </c>
      <c r="D251" s="83">
        <v>428</v>
      </c>
      <c r="E251" s="115">
        <v>45066</v>
      </c>
      <c r="G251" s="2">
        <v>50000</v>
      </c>
      <c r="H251" s="2">
        <f t="shared" si="14"/>
        <v>7500</v>
      </c>
      <c r="I251" s="2">
        <f t="shared" si="15"/>
        <v>57500</v>
      </c>
      <c r="J251" s="2"/>
      <c r="K251" s="2"/>
      <c r="L251" s="2"/>
      <c r="M251" s="2"/>
      <c r="N251" s="2"/>
      <c r="O251" s="2"/>
    </row>
    <row r="252" spans="1:15" ht="14.25">
      <c r="A252" s="118">
        <v>658</v>
      </c>
      <c r="B252" s="83" t="s">
        <v>6564</v>
      </c>
      <c r="C252" s="83" t="s">
        <v>159</v>
      </c>
      <c r="D252" s="83">
        <v>429</v>
      </c>
      <c r="E252" s="115">
        <v>45098</v>
      </c>
      <c r="G252" s="2">
        <v>91000</v>
      </c>
      <c r="H252" s="2">
        <f t="shared" si="14"/>
        <v>13650</v>
      </c>
      <c r="I252" s="2">
        <f t="shared" si="15"/>
        <v>104650</v>
      </c>
      <c r="J252" s="2"/>
      <c r="K252" s="2"/>
      <c r="L252" s="2"/>
      <c r="M252" s="2"/>
      <c r="N252" s="2"/>
      <c r="O252" s="2"/>
    </row>
    <row r="253" spans="1:15" ht="14.25">
      <c r="A253" s="118">
        <v>1305</v>
      </c>
      <c r="B253" s="83" t="s">
        <v>6564</v>
      </c>
      <c r="C253" s="83" t="s">
        <v>159</v>
      </c>
      <c r="D253" s="83">
        <v>436</v>
      </c>
      <c r="E253" s="115">
        <v>45120</v>
      </c>
      <c r="G253" s="2">
        <v>70000</v>
      </c>
      <c r="H253" s="2">
        <f t="shared" si="14"/>
        <v>10500</v>
      </c>
      <c r="I253" s="2">
        <f t="shared" si="15"/>
        <v>80500</v>
      </c>
      <c r="J253" s="2"/>
      <c r="K253" s="2"/>
      <c r="L253" s="2"/>
      <c r="M253" s="2"/>
      <c r="N253" s="2"/>
      <c r="O253" s="2"/>
    </row>
    <row r="254" spans="1:15" ht="14.25">
      <c r="A254" s="118">
        <v>1749</v>
      </c>
      <c r="B254" s="83" t="s">
        <v>6564</v>
      </c>
      <c r="C254" s="83" t="s">
        <v>159</v>
      </c>
      <c r="D254" s="83">
        <v>438</v>
      </c>
      <c r="E254" s="115">
        <v>45093</v>
      </c>
      <c r="G254" s="2">
        <v>30000</v>
      </c>
      <c r="H254" s="2">
        <f t="shared" si="14"/>
        <v>4500</v>
      </c>
      <c r="I254" s="2">
        <f t="shared" si="15"/>
        <v>34500</v>
      </c>
      <c r="J254" s="2"/>
      <c r="K254" s="2"/>
      <c r="L254" s="2"/>
      <c r="M254" s="2"/>
      <c r="N254" s="2"/>
      <c r="O254" s="2"/>
    </row>
    <row r="255" spans="1:15" ht="14.25">
      <c r="A255" s="118">
        <v>1998</v>
      </c>
      <c r="B255" s="83" t="s">
        <v>6564</v>
      </c>
      <c r="C255" s="83" t="s">
        <v>159</v>
      </c>
      <c r="D255" s="83">
        <v>440</v>
      </c>
      <c r="E255" s="115">
        <v>45085</v>
      </c>
      <c r="G255" s="2">
        <v>115000</v>
      </c>
      <c r="H255" s="2">
        <f t="shared" si="14"/>
        <v>17250</v>
      </c>
      <c r="I255" s="2">
        <f t="shared" si="15"/>
        <v>132250</v>
      </c>
      <c r="J255" s="2"/>
      <c r="K255" s="2"/>
      <c r="L255" s="2"/>
      <c r="M255" s="2"/>
      <c r="N255" s="2"/>
      <c r="O255" s="2"/>
    </row>
    <row r="256" spans="1:15" ht="14.25">
      <c r="A256" s="118">
        <v>1657</v>
      </c>
      <c r="B256" s="83" t="s">
        <v>6564</v>
      </c>
      <c r="C256" s="83" t="s">
        <v>159</v>
      </c>
      <c r="D256" s="83">
        <v>444</v>
      </c>
      <c r="E256" s="115">
        <v>45167</v>
      </c>
      <c r="G256" s="2">
        <v>2000</v>
      </c>
      <c r="H256" s="2">
        <f t="shared" si="14"/>
        <v>300</v>
      </c>
      <c r="I256" s="2">
        <f t="shared" si="15"/>
        <v>2300</v>
      </c>
      <c r="J256" s="2"/>
      <c r="K256" s="2"/>
      <c r="L256" s="2"/>
      <c r="M256" s="2"/>
      <c r="N256" s="2"/>
      <c r="O256" s="2"/>
    </row>
    <row r="257" spans="1:15" ht="14.25">
      <c r="A257" s="118">
        <v>1150</v>
      </c>
      <c r="B257" s="83" t="s">
        <v>6564</v>
      </c>
      <c r="C257" s="83" t="s">
        <v>159</v>
      </c>
      <c r="D257" s="83">
        <v>445</v>
      </c>
      <c r="E257" s="115">
        <v>45149</v>
      </c>
      <c r="G257" s="2">
        <v>200000</v>
      </c>
      <c r="H257" s="2">
        <f t="shared" si="14"/>
        <v>30000</v>
      </c>
      <c r="I257" s="2">
        <f t="shared" si="15"/>
        <v>230000</v>
      </c>
      <c r="J257" s="2"/>
      <c r="K257" s="2"/>
      <c r="L257" s="2"/>
      <c r="M257" s="2"/>
      <c r="N257" s="2"/>
      <c r="O257" s="2"/>
    </row>
    <row r="258" spans="1:15" ht="14.25">
      <c r="A258" s="118">
        <v>567</v>
      </c>
      <c r="B258" s="83" t="s">
        <v>6564</v>
      </c>
      <c r="C258" s="83" t="s">
        <v>159</v>
      </c>
      <c r="D258" s="83">
        <v>451</v>
      </c>
      <c r="E258" s="115">
        <v>45101</v>
      </c>
      <c r="G258" s="2">
        <v>250000</v>
      </c>
      <c r="H258" s="2">
        <f t="shared" si="14"/>
        <v>37500</v>
      </c>
      <c r="I258" s="2">
        <f t="shared" si="15"/>
        <v>287500</v>
      </c>
      <c r="J258" s="2"/>
      <c r="K258" s="2"/>
      <c r="L258" s="2"/>
      <c r="M258" s="2"/>
      <c r="N258" s="2"/>
      <c r="O258" s="2"/>
    </row>
    <row r="259" spans="1:15" ht="14.25">
      <c r="A259" s="118">
        <v>1765</v>
      </c>
      <c r="B259" s="83" t="s">
        <v>6564</v>
      </c>
      <c r="C259" s="83" t="s">
        <v>159</v>
      </c>
      <c r="D259" s="83">
        <v>452</v>
      </c>
      <c r="E259" s="115">
        <v>45029</v>
      </c>
      <c r="G259" s="2">
        <v>60975</v>
      </c>
      <c r="H259" s="2">
        <f t="shared" si="14"/>
        <v>9146.25</v>
      </c>
      <c r="I259" s="2">
        <f t="shared" si="15"/>
        <v>70121.25</v>
      </c>
      <c r="J259" s="2"/>
      <c r="K259" s="2"/>
      <c r="L259" s="2"/>
      <c r="M259" s="2"/>
      <c r="N259" s="2"/>
      <c r="O259" s="2"/>
    </row>
    <row r="260" spans="1:15" ht="14.25">
      <c r="A260" s="118">
        <v>1672</v>
      </c>
      <c r="B260" s="83" t="s">
        <v>6564</v>
      </c>
      <c r="C260" s="83" t="s">
        <v>159</v>
      </c>
      <c r="D260" s="83">
        <v>454</v>
      </c>
      <c r="E260" s="115">
        <v>45363</v>
      </c>
      <c r="G260" s="2">
        <v>150000</v>
      </c>
      <c r="H260" s="2">
        <f t="shared" si="14"/>
        <v>22500</v>
      </c>
      <c r="I260" s="2">
        <f t="shared" si="15"/>
        <v>172500</v>
      </c>
      <c r="J260" s="2"/>
      <c r="K260" s="2"/>
      <c r="L260" s="2"/>
      <c r="M260" s="2"/>
      <c r="N260" s="2"/>
      <c r="O260" s="2"/>
    </row>
    <row r="261" spans="1:15" ht="14.25">
      <c r="A261" s="118">
        <v>1619</v>
      </c>
      <c r="B261" s="83" t="s">
        <v>6564</v>
      </c>
      <c r="C261" s="83" t="s">
        <v>159</v>
      </c>
      <c r="D261" s="83">
        <v>455</v>
      </c>
      <c r="E261" s="115">
        <v>45217</v>
      </c>
      <c r="G261" s="2">
        <v>100000</v>
      </c>
      <c r="H261" s="2">
        <f t="shared" si="14"/>
        <v>15000</v>
      </c>
      <c r="I261" s="2">
        <f t="shared" si="15"/>
        <v>115000</v>
      </c>
      <c r="J261" s="2"/>
      <c r="K261" s="2"/>
      <c r="L261" s="2"/>
      <c r="M261" s="2"/>
      <c r="N261" s="2"/>
      <c r="O261" s="2"/>
    </row>
    <row r="262" spans="1:15" ht="14.25">
      <c r="A262" s="118">
        <v>1671</v>
      </c>
      <c r="B262" s="83" t="s">
        <v>6564</v>
      </c>
      <c r="C262" s="83" t="s">
        <v>159</v>
      </c>
      <c r="D262" s="83">
        <v>456</v>
      </c>
      <c r="E262" s="115">
        <v>45078</v>
      </c>
      <c r="G262" s="2">
        <v>150000</v>
      </c>
      <c r="H262" s="2">
        <f t="shared" si="14"/>
        <v>22500</v>
      </c>
      <c r="I262" s="2">
        <f t="shared" si="15"/>
        <v>172500</v>
      </c>
      <c r="J262" s="2"/>
      <c r="K262" s="2"/>
      <c r="L262" s="2"/>
      <c r="M262" s="2"/>
      <c r="N262" s="2"/>
      <c r="O262" s="2"/>
    </row>
    <row r="263" spans="1:15" ht="14.25">
      <c r="A263" s="118">
        <v>1748</v>
      </c>
      <c r="B263" s="83" t="s">
        <v>6564</v>
      </c>
      <c r="C263" s="83" t="s">
        <v>159</v>
      </c>
      <c r="D263" s="83">
        <v>457</v>
      </c>
      <c r="E263" s="115">
        <v>45268</v>
      </c>
      <c r="G263" s="2">
        <v>150000</v>
      </c>
      <c r="H263" s="2">
        <f t="shared" si="14"/>
        <v>22500</v>
      </c>
      <c r="I263" s="2">
        <f t="shared" si="15"/>
        <v>172500</v>
      </c>
      <c r="J263" s="2"/>
      <c r="K263" s="2"/>
      <c r="L263" s="2"/>
      <c r="M263" s="2"/>
      <c r="N263" s="2"/>
      <c r="O263" s="2"/>
    </row>
    <row r="264" spans="1:15" ht="14.25">
      <c r="A264" s="118">
        <v>121</v>
      </c>
      <c r="B264" s="83" t="s">
        <v>6564</v>
      </c>
      <c r="C264" s="83" t="s">
        <v>159</v>
      </c>
      <c r="D264" s="83">
        <v>459</v>
      </c>
      <c r="E264" s="115">
        <v>45365</v>
      </c>
      <c r="G264" s="2">
        <v>150000</v>
      </c>
      <c r="H264" s="2">
        <f t="shared" si="14"/>
        <v>22500</v>
      </c>
      <c r="I264" s="2">
        <f t="shared" si="15"/>
        <v>172500</v>
      </c>
      <c r="J264" s="2"/>
      <c r="K264" s="2"/>
      <c r="L264" s="2"/>
      <c r="M264" s="2"/>
      <c r="N264" s="2"/>
      <c r="O264" s="2"/>
    </row>
    <row r="265" spans="1:15" ht="14.25">
      <c r="A265" s="118">
        <v>2194</v>
      </c>
      <c r="B265" s="83" t="s">
        <v>6564</v>
      </c>
      <c r="C265" s="83" t="s">
        <v>159</v>
      </c>
      <c r="D265" s="83">
        <v>460</v>
      </c>
      <c r="E265" s="115">
        <v>45329</v>
      </c>
      <c r="G265" s="2">
        <v>101000</v>
      </c>
      <c r="H265" s="2">
        <f t="shared" si="14"/>
        <v>15150</v>
      </c>
      <c r="I265" s="2">
        <f t="shared" si="15"/>
        <v>116150</v>
      </c>
      <c r="J265" s="2"/>
      <c r="K265" s="2"/>
      <c r="L265" s="2"/>
      <c r="M265" s="2"/>
      <c r="N265" s="2"/>
      <c r="O265" s="2"/>
    </row>
    <row r="266" spans="1:15" ht="14.25">
      <c r="A266" s="118">
        <v>1803</v>
      </c>
      <c r="B266" s="83" t="s">
        <v>6564</v>
      </c>
      <c r="C266" s="83" t="s">
        <v>159</v>
      </c>
      <c r="D266" s="83">
        <v>466</v>
      </c>
      <c r="E266" s="115">
        <v>45335</v>
      </c>
      <c r="G266" s="2">
        <v>30000</v>
      </c>
      <c r="H266" s="2">
        <f t="shared" si="14"/>
        <v>4500</v>
      </c>
      <c r="I266" s="2">
        <f t="shared" si="15"/>
        <v>34500</v>
      </c>
      <c r="J266" s="2"/>
      <c r="K266" s="2"/>
      <c r="L266" s="2"/>
      <c r="M266" s="2"/>
      <c r="N266" s="2"/>
      <c r="O266" s="2"/>
    </row>
    <row r="267" spans="1:15" ht="14.25">
      <c r="A267" s="118">
        <v>1925</v>
      </c>
      <c r="B267" s="83" t="s">
        <v>6564</v>
      </c>
      <c r="C267" s="83" t="s">
        <v>159</v>
      </c>
      <c r="D267" s="83">
        <v>470</v>
      </c>
      <c r="E267" s="115">
        <v>45070</v>
      </c>
      <c r="G267" s="2">
        <v>25000</v>
      </c>
      <c r="H267" s="2">
        <f t="shared" si="14"/>
        <v>3750</v>
      </c>
      <c r="I267" s="2">
        <f t="shared" si="15"/>
        <v>28750</v>
      </c>
      <c r="J267" s="2"/>
      <c r="K267" s="2"/>
      <c r="L267" s="2"/>
      <c r="M267" s="2"/>
      <c r="N267" s="2"/>
      <c r="O267" s="2"/>
    </row>
    <row r="268" spans="1:15" ht="14.25">
      <c r="A268" s="118">
        <v>1926</v>
      </c>
      <c r="B268" s="83" t="s">
        <v>6564</v>
      </c>
      <c r="C268" s="83" t="s">
        <v>159</v>
      </c>
      <c r="D268" s="83">
        <v>471</v>
      </c>
      <c r="E268" s="115">
        <v>45070</v>
      </c>
      <c r="G268" s="2">
        <v>25000</v>
      </c>
      <c r="H268" s="2">
        <f t="shared" si="14"/>
        <v>3750</v>
      </c>
      <c r="I268" s="2">
        <f t="shared" si="15"/>
        <v>28750</v>
      </c>
      <c r="J268" s="2"/>
      <c r="K268" s="2"/>
      <c r="L268" s="2"/>
      <c r="M268" s="2"/>
      <c r="N268" s="2"/>
      <c r="O268" s="2"/>
    </row>
    <row r="269" spans="1:15" ht="14.25">
      <c r="A269" s="118">
        <v>2011</v>
      </c>
      <c r="B269" s="83" t="s">
        <v>6564</v>
      </c>
      <c r="C269" s="83" t="s">
        <v>159</v>
      </c>
      <c r="D269" s="83">
        <v>473</v>
      </c>
      <c r="E269" s="115">
        <v>45290</v>
      </c>
      <c r="G269" s="2">
        <v>70000</v>
      </c>
      <c r="H269" s="2">
        <f t="shared" si="14"/>
        <v>10500</v>
      </c>
      <c r="I269" s="2">
        <f t="shared" si="15"/>
        <v>80500</v>
      </c>
      <c r="J269" s="2"/>
      <c r="K269" s="2"/>
      <c r="L269" s="2"/>
      <c r="M269" s="2"/>
      <c r="N269" s="2"/>
      <c r="O269" s="2"/>
    </row>
    <row r="270" spans="1:15" ht="14.25">
      <c r="A270" s="118">
        <v>47</v>
      </c>
      <c r="B270" s="83" t="s">
        <v>6564</v>
      </c>
      <c r="C270" s="83" t="s">
        <v>159</v>
      </c>
      <c r="D270" s="83">
        <v>474</v>
      </c>
      <c r="E270" s="115">
        <v>45203</v>
      </c>
      <c r="G270" s="2">
        <v>100000</v>
      </c>
      <c r="H270" s="2">
        <f t="shared" si="14"/>
        <v>15000</v>
      </c>
      <c r="I270" s="2">
        <f t="shared" si="15"/>
        <v>115000</v>
      </c>
      <c r="J270" s="2"/>
      <c r="K270" s="2"/>
      <c r="L270" s="2"/>
      <c r="M270" s="2"/>
      <c r="N270" s="2"/>
      <c r="O270" s="2"/>
    </row>
    <row r="271" spans="1:15" ht="14.25">
      <c r="A271" s="118">
        <v>2532</v>
      </c>
      <c r="B271" s="83" t="s">
        <v>6564</v>
      </c>
      <c r="C271" s="83" t="s">
        <v>159</v>
      </c>
      <c r="D271" s="83">
        <v>476</v>
      </c>
      <c r="E271" s="115">
        <v>45302</v>
      </c>
      <c r="G271" s="2">
        <v>50000</v>
      </c>
      <c r="H271" s="2">
        <f t="shared" si="14"/>
        <v>7500</v>
      </c>
      <c r="I271" s="2">
        <f t="shared" si="15"/>
        <v>57500</v>
      </c>
      <c r="J271" s="2"/>
      <c r="K271" s="2"/>
      <c r="L271" s="2"/>
      <c r="M271" s="2"/>
      <c r="N271" s="2"/>
      <c r="O271" s="2"/>
    </row>
    <row r="272" spans="1:15" ht="14.25">
      <c r="A272" s="118">
        <v>802</v>
      </c>
      <c r="B272" s="83" t="s">
        <v>6564</v>
      </c>
      <c r="C272" s="83" t="s">
        <v>159</v>
      </c>
      <c r="D272" s="83">
        <v>477</v>
      </c>
      <c r="E272" s="115">
        <v>45296</v>
      </c>
      <c r="G272" s="2">
        <v>1000</v>
      </c>
      <c r="H272" s="2">
        <f t="shared" si="14"/>
        <v>150</v>
      </c>
      <c r="I272" s="2">
        <f t="shared" si="15"/>
        <v>1150</v>
      </c>
      <c r="J272" s="2"/>
      <c r="K272" s="2"/>
      <c r="L272" s="2"/>
      <c r="M272" s="2"/>
      <c r="N272" s="2"/>
      <c r="O272" s="2"/>
    </row>
    <row r="273" spans="1:15" ht="14.25">
      <c r="A273" s="118">
        <v>2098</v>
      </c>
      <c r="B273" s="83" t="s">
        <v>6564</v>
      </c>
      <c r="C273" s="83" t="s">
        <v>159</v>
      </c>
      <c r="D273" s="83">
        <v>478</v>
      </c>
      <c r="E273" s="115">
        <v>45064</v>
      </c>
      <c r="G273" s="2">
        <v>30000</v>
      </c>
      <c r="H273" s="2">
        <f t="shared" si="14"/>
        <v>4500</v>
      </c>
      <c r="I273" s="2">
        <f t="shared" si="15"/>
        <v>34500</v>
      </c>
      <c r="J273" s="2"/>
      <c r="K273" s="2"/>
      <c r="L273" s="2"/>
      <c r="M273" s="2"/>
      <c r="N273" s="2"/>
      <c r="O273" s="2"/>
    </row>
    <row r="274" spans="1:15" ht="14.25">
      <c r="A274" s="118">
        <v>2156</v>
      </c>
      <c r="B274" s="83" t="s">
        <v>6564</v>
      </c>
      <c r="C274" s="83" t="s">
        <v>159</v>
      </c>
      <c r="D274" s="83">
        <v>487</v>
      </c>
      <c r="E274" s="115">
        <v>45190</v>
      </c>
      <c r="G274" s="2">
        <v>70000</v>
      </c>
      <c r="H274" s="2">
        <f t="shared" si="14"/>
        <v>10500</v>
      </c>
      <c r="I274" s="2">
        <f t="shared" si="15"/>
        <v>80500</v>
      </c>
      <c r="J274" s="2"/>
      <c r="K274" s="2"/>
      <c r="L274" s="2"/>
      <c r="M274" s="2"/>
      <c r="N274" s="2"/>
      <c r="O274" s="2"/>
    </row>
    <row r="275" spans="1:15" ht="14.25">
      <c r="A275" s="118">
        <v>1194</v>
      </c>
      <c r="B275" s="83" t="s">
        <v>6564</v>
      </c>
      <c r="C275" s="83" t="s">
        <v>159</v>
      </c>
      <c r="D275" s="83">
        <v>490</v>
      </c>
      <c r="E275" s="115">
        <v>45234</v>
      </c>
      <c r="G275" s="2">
        <v>30000</v>
      </c>
      <c r="H275" s="2">
        <f t="shared" si="14"/>
        <v>4500</v>
      </c>
      <c r="I275" s="2">
        <f t="shared" si="15"/>
        <v>34500</v>
      </c>
      <c r="J275" s="2"/>
      <c r="K275" s="2"/>
      <c r="L275" s="2"/>
      <c r="M275" s="2"/>
      <c r="N275" s="2"/>
      <c r="O275" s="2"/>
    </row>
    <row r="276" spans="1:15" ht="14.25">
      <c r="A276" s="118">
        <v>1403</v>
      </c>
      <c r="B276" s="83" t="s">
        <v>6564</v>
      </c>
      <c r="C276" s="83" t="s">
        <v>159</v>
      </c>
      <c r="D276" s="83">
        <v>491</v>
      </c>
      <c r="E276" s="115">
        <v>45352</v>
      </c>
      <c r="G276" s="2">
        <v>185000</v>
      </c>
      <c r="H276" s="2">
        <f t="shared" si="14"/>
        <v>27750</v>
      </c>
      <c r="I276" s="2">
        <f t="shared" si="15"/>
        <v>212750</v>
      </c>
      <c r="J276" s="2"/>
      <c r="K276" s="2"/>
      <c r="L276" s="2"/>
      <c r="M276" s="2"/>
      <c r="N276" s="2"/>
      <c r="O276" s="2"/>
    </row>
    <row r="277" spans="1:15" ht="14.25">
      <c r="A277" s="118">
        <v>2162</v>
      </c>
      <c r="B277" s="83" t="s">
        <v>6564</v>
      </c>
      <c r="C277" s="83" t="s">
        <v>159</v>
      </c>
      <c r="D277" s="83">
        <v>492</v>
      </c>
      <c r="E277" s="115">
        <v>45367</v>
      </c>
      <c r="G277" s="2">
        <v>20000</v>
      </c>
      <c r="H277" s="2">
        <f t="shared" si="14"/>
        <v>3000</v>
      </c>
      <c r="I277" s="2">
        <f t="shared" si="15"/>
        <v>23000</v>
      </c>
      <c r="J277" s="2"/>
      <c r="K277" s="2"/>
      <c r="L277" s="2"/>
      <c r="M277" s="2"/>
      <c r="N277" s="2"/>
      <c r="O277" s="2"/>
    </row>
    <row r="278" spans="1:15" ht="14.25">
      <c r="A278" s="118">
        <v>1867</v>
      </c>
      <c r="B278" s="83" t="s">
        <v>6564</v>
      </c>
      <c r="C278" s="83" t="s">
        <v>159</v>
      </c>
      <c r="D278" s="83">
        <v>493</v>
      </c>
      <c r="E278" s="115">
        <v>45181</v>
      </c>
      <c r="G278" s="2">
        <v>150000</v>
      </c>
      <c r="H278" s="2">
        <f t="shared" si="14"/>
        <v>22500</v>
      </c>
      <c r="I278" s="2">
        <f t="shared" si="15"/>
        <v>172500</v>
      </c>
      <c r="J278" s="2"/>
      <c r="K278" s="2"/>
      <c r="L278" s="2"/>
      <c r="M278" s="2"/>
      <c r="N278" s="2"/>
      <c r="O278" s="2"/>
    </row>
    <row r="279" spans="1:15" ht="14.25">
      <c r="A279" s="118">
        <v>2075</v>
      </c>
      <c r="B279" s="83" t="s">
        <v>6564</v>
      </c>
      <c r="C279" s="83" t="s">
        <v>159</v>
      </c>
      <c r="D279" s="83">
        <v>494</v>
      </c>
      <c r="E279" s="115">
        <v>45181</v>
      </c>
      <c r="G279" s="2">
        <v>70000</v>
      </c>
      <c r="H279" s="2">
        <f t="shared" si="14"/>
        <v>10500</v>
      </c>
      <c r="I279" s="2">
        <f t="shared" si="15"/>
        <v>80500</v>
      </c>
      <c r="J279" s="2"/>
      <c r="K279" s="2"/>
      <c r="L279" s="2"/>
      <c r="M279" s="2"/>
      <c r="N279" s="2"/>
      <c r="O279" s="2"/>
    </row>
    <row r="280" spans="1:15" ht="14.25">
      <c r="A280" s="118">
        <v>1498</v>
      </c>
      <c r="B280" s="83" t="s">
        <v>6564</v>
      </c>
      <c r="C280" s="83" t="s">
        <v>159</v>
      </c>
      <c r="D280" s="83">
        <v>495</v>
      </c>
      <c r="E280" s="115">
        <v>45181</v>
      </c>
      <c r="G280" s="2">
        <v>55000</v>
      </c>
      <c r="H280" s="2">
        <f t="shared" si="14"/>
        <v>8250</v>
      </c>
      <c r="I280" s="2">
        <f t="shared" si="15"/>
        <v>63250</v>
      </c>
      <c r="J280" s="2"/>
      <c r="K280" s="2"/>
      <c r="L280" s="2"/>
      <c r="M280" s="2"/>
      <c r="N280" s="2"/>
      <c r="O280" s="2"/>
    </row>
    <row r="281" spans="1:15" ht="14.25">
      <c r="A281" s="118">
        <v>879</v>
      </c>
      <c r="B281" s="83" t="s">
        <v>6564</v>
      </c>
      <c r="C281" s="83" t="s">
        <v>159</v>
      </c>
      <c r="D281" s="83">
        <v>499</v>
      </c>
      <c r="E281" s="115">
        <v>45157</v>
      </c>
      <c r="G281" s="2">
        <v>53000</v>
      </c>
      <c r="H281" s="2">
        <f t="shared" si="14"/>
        <v>7950</v>
      </c>
      <c r="I281" s="2">
        <f t="shared" si="15"/>
        <v>60950</v>
      </c>
      <c r="J281" s="2"/>
      <c r="K281" s="2"/>
      <c r="L281" s="2"/>
      <c r="M281" s="2"/>
      <c r="N281" s="2"/>
      <c r="O281" s="2"/>
    </row>
    <row r="282" spans="1:15" ht="14.25">
      <c r="A282" s="118">
        <v>1614</v>
      </c>
      <c r="B282" s="83" t="s">
        <v>6564</v>
      </c>
      <c r="C282" s="83" t="s">
        <v>159</v>
      </c>
      <c r="D282" s="83">
        <v>500</v>
      </c>
      <c r="E282" s="115">
        <v>45122</v>
      </c>
      <c r="G282" s="2">
        <v>50000</v>
      </c>
      <c r="H282" s="2">
        <f t="shared" si="14"/>
        <v>7500</v>
      </c>
      <c r="I282" s="2">
        <f t="shared" si="15"/>
        <v>57500</v>
      </c>
      <c r="J282" s="2"/>
      <c r="K282" s="2"/>
      <c r="L282" s="2"/>
      <c r="M282" s="2"/>
      <c r="N282" s="2"/>
      <c r="O282" s="2"/>
    </row>
    <row r="283" spans="1:15" ht="14.25">
      <c r="A283" s="118">
        <v>1358</v>
      </c>
      <c r="B283" s="83" t="s">
        <v>6564</v>
      </c>
      <c r="C283" s="83" t="s">
        <v>159</v>
      </c>
      <c r="D283" s="83">
        <v>502</v>
      </c>
      <c r="E283" s="115">
        <v>43462</v>
      </c>
      <c r="G283" s="2">
        <v>82292</v>
      </c>
      <c r="H283" s="2">
        <f t="shared" si="14"/>
        <v>12343.8</v>
      </c>
      <c r="I283" s="2">
        <f t="shared" si="15"/>
        <v>94635.8</v>
      </c>
      <c r="J283" s="2"/>
      <c r="K283" s="2"/>
      <c r="L283" s="2"/>
      <c r="M283" s="2"/>
      <c r="N283" s="2"/>
      <c r="O283" s="2"/>
    </row>
    <row r="284" spans="1:15" ht="14.25">
      <c r="A284" s="118">
        <v>261</v>
      </c>
      <c r="B284" s="83" t="s">
        <v>6564</v>
      </c>
      <c r="C284" s="83" t="s">
        <v>159</v>
      </c>
      <c r="D284" s="83">
        <v>503</v>
      </c>
      <c r="E284" s="115">
        <v>45234</v>
      </c>
      <c r="G284" s="2">
        <v>100000</v>
      </c>
      <c r="H284" s="2">
        <f t="shared" si="14"/>
        <v>15000</v>
      </c>
      <c r="I284" s="2">
        <f t="shared" si="15"/>
        <v>115000</v>
      </c>
      <c r="J284" s="2"/>
      <c r="K284" s="2"/>
      <c r="L284" s="2"/>
      <c r="M284" s="2"/>
      <c r="N284" s="2"/>
      <c r="O284" s="2"/>
    </row>
    <row r="285" spans="1:15" ht="14.25">
      <c r="A285" s="118">
        <v>1729</v>
      </c>
      <c r="B285" s="83" t="s">
        <v>6564</v>
      </c>
      <c r="C285" s="83" t="s">
        <v>159</v>
      </c>
      <c r="D285" s="83">
        <v>504</v>
      </c>
      <c r="E285" s="115">
        <v>45373</v>
      </c>
      <c r="G285" s="2">
        <v>160000</v>
      </c>
      <c r="H285" s="2">
        <f t="shared" si="14"/>
        <v>24000</v>
      </c>
      <c r="I285" s="2">
        <f t="shared" si="15"/>
        <v>184000</v>
      </c>
      <c r="J285" s="2"/>
      <c r="K285" s="2"/>
      <c r="L285" s="2"/>
      <c r="M285" s="2"/>
      <c r="N285" s="2"/>
      <c r="O285" s="2"/>
    </row>
    <row r="286" spans="1:15" ht="14.25">
      <c r="A286" s="118">
        <v>1405</v>
      </c>
      <c r="B286" s="83" t="s">
        <v>6564</v>
      </c>
      <c r="C286" s="83" t="s">
        <v>159</v>
      </c>
      <c r="D286" s="83">
        <v>506</v>
      </c>
      <c r="E286" s="115">
        <v>45364</v>
      </c>
      <c r="G286" s="2">
        <v>50000</v>
      </c>
      <c r="H286" s="2">
        <f t="shared" si="14"/>
        <v>7500</v>
      </c>
      <c r="I286" s="2">
        <f t="shared" si="15"/>
        <v>57500</v>
      </c>
      <c r="J286" s="2"/>
      <c r="K286" s="2"/>
      <c r="L286" s="2"/>
      <c r="M286" s="2"/>
      <c r="N286" s="2"/>
      <c r="O286" s="2"/>
    </row>
    <row r="287" spans="1:15" ht="14.25">
      <c r="A287" s="118">
        <v>1345</v>
      </c>
      <c r="B287" s="83" t="s">
        <v>6564</v>
      </c>
      <c r="C287" s="83" t="s">
        <v>159</v>
      </c>
      <c r="D287" s="83">
        <v>509</v>
      </c>
      <c r="E287" s="115">
        <v>45217</v>
      </c>
      <c r="G287" s="2">
        <v>70000</v>
      </c>
      <c r="H287" s="2">
        <f t="shared" si="14"/>
        <v>10500</v>
      </c>
      <c r="I287" s="2">
        <f t="shared" si="15"/>
        <v>80500</v>
      </c>
      <c r="J287" s="2"/>
      <c r="K287" s="2"/>
      <c r="L287" s="2"/>
      <c r="M287" s="2"/>
      <c r="N287" s="2"/>
      <c r="O287" s="2"/>
    </row>
    <row r="288" spans="1:15" ht="14.25">
      <c r="A288" s="118">
        <v>779</v>
      </c>
      <c r="B288" s="83" t="s">
        <v>6564</v>
      </c>
      <c r="C288" s="83" t="s">
        <v>159</v>
      </c>
      <c r="D288" s="83">
        <v>511</v>
      </c>
      <c r="E288" s="115">
        <v>45167</v>
      </c>
      <c r="G288" s="2">
        <v>10000</v>
      </c>
      <c r="H288" s="2">
        <f t="shared" si="14"/>
        <v>1500</v>
      </c>
      <c r="I288" s="2">
        <f t="shared" si="15"/>
        <v>11500</v>
      </c>
      <c r="J288" s="2"/>
      <c r="K288" s="2"/>
      <c r="L288" s="2"/>
      <c r="M288" s="2"/>
      <c r="N288" s="2"/>
      <c r="O288" s="2"/>
    </row>
    <row r="289" spans="1:15" ht="14.25">
      <c r="A289" s="118">
        <v>2536</v>
      </c>
      <c r="B289" s="83" t="s">
        <v>6564</v>
      </c>
      <c r="C289" s="83" t="s">
        <v>159</v>
      </c>
      <c r="D289" s="83">
        <v>512</v>
      </c>
      <c r="E289" s="115">
        <v>45068</v>
      </c>
      <c r="G289" s="2">
        <v>100000</v>
      </c>
      <c r="H289" s="2">
        <f t="shared" si="14"/>
        <v>15000</v>
      </c>
      <c r="I289" s="2">
        <f t="shared" si="15"/>
        <v>115000</v>
      </c>
      <c r="J289" s="2"/>
      <c r="K289" s="2"/>
      <c r="L289" s="2"/>
      <c r="M289" s="2"/>
      <c r="N289" s="2"/>
      <c r="O289" s="2"/>
    </row>
    <row r="290" spans="1:15" ht="14.25">
      <c r="A290" s="118">
        <v>2537</v>
      </c>
      <c r="B290" s="83" t="s">
        <v>6564</v>
      </c>
      <c r="C290" s="83" t="s">
        <v>159</v>
      </c>
      <c r="D290" s="83">
        <v>513</v>
      </c>
      <c r="E290" s="115">
        <v>45215</v>
      </c>
      <c r="G290" s="2">
        <v>200000</v>
      </c>
      <c r="H290" s="2">
        <f t="shared" si="14"/>
        <v>30000</v>
      </c>
      <c r="I290" s="2">
        <f t="shared" si="15"/>
        <v>230000</v>
      </c>
      <c r="J290" s="2"/>
      <c r="K290" s="2"/>
      <c r="L290" s="2"/>
      <c r="M290" s="2"/>
      <c r="N290" s="2"/>
      <c r="O290" s="2"/>
    </row>
    <row r="291" spans="1:15" ht="14.25">
      <c r="A291" s="118">
        <v>1560</v>
      </c>
      <c r="B291" s="83" t="s">
        <v>6564</v>
      </c>
      <c r="C291" s="83" t="s">
        <v>159</v>
      </c>
      <c r="D291" s="83">
        <v>515</v>
      </c>
      <c r="E291" s="115">
        <v>45091</v>
      </c>
      <c r="G291" s="2">
        <v>48000</v>
      </c>
      <c r="H291" s="2">
        <f t="shared" si="14"/>
        <v>7200</v>
      </c>
      <c r="I291" s="2">
        <f t="shared" si="15"/>
        <v>55200</v>
      </c>
      <c r="J291" s="2"/>
      <c r="K291" s="2"/>
      <c r="L291" s="2"/>
      <c r="M291" s="2"/>
      <c r="N291" s="2"/>
      <c r="O291" s="2"/>
    </row>
    <row r="292" spans="1:15" ht="14.25">
      <c r="A292" s="118">
        <v>2182</v>
      </c>
      <c r="B292" s="83" t="s">
        <v>6564</v>
      </c>
      <c r="C292" s="83" t="s">
        <v>159</v>
      </c>
      <c r="D292" s="83">
        <v>518</v>
      </c>
      <c r="E292" s="115">
        <v>45196</v>
      </c>
      <c r="G292" s="2">
        <v>116000</v>
      </c>
      <c r="H292" s="2">
        <f t="shared" si="14"/>
        <v>17400</v>
      </c>
      <c r="I292" s="2">
        <f t="shared" si="15"/>
        <v>133400</v>
      </c>
      <c r="J292" s="2"/>
      <c r="K292" s="2"/>
      <c r="L292" s="2"/>
      <c r="M292" s="2"/>
      <c r="N292" s="2"/>
      <c r="O292" s="2"/>
    </row>
    <row r="293" spans="1:15" ht="14.25">
      <c r="A293" s="118">
        <v>1633</v>
      </c>
      <c r="B293" s="83" t="s">
        <v>6564</v>
      </c>
      <c r="C293" s="83" t="s">
        <v>159</v>
      </c>
      <c r="D293" s="83">
        <v>519</v>
      </c>
      <c r="E293" s="115">
        <v>45157</v>
      </c>
      <c r="G293" s="2">
        <v>180000</v>
      </c>
      <c r="H293" s="2">
        <f t="shared" si="14"/>
        <v>27000</v>
      </c>
      <c r="I293" s="2">
        <f t="shared" si="15"/>
        <v>207000</v>
      </c>
      <c r="J293" s="2"/>
      <c r="K293" s="2"/>
      <c r="L293" s="2"/>
      <c r="M293" s="2"/>
      <c r="N293" s="2"/>
      <c r="O293" s="2"/>
    </row>
    <row r="294" spans="1:15" ht="14.25">
      <c r="A294" s="118">
        <v>1274</v>
      </c>
      <c r="B294" s="83" t="s">
        <v>6564</v>
      </c>
      <c r="C294" s="83" t="s">
        <v>159</v>
      </c>
      <c r="D294" s="83">
        <v>520</v>
      </c>
      <c r="E294" s="115">
        <v>45157</v>
      </c>
      <c r="G294" s="2">
        <v>180000</v>
      </c>
      <c r="H294" s="2">
        <f t="shared" si="14"/>
        <v>27000</v>
      </c>
      <c r="I294" s="2">
        <f t="shared" si="15"/>
        <v>207000</v>
      </c>
      <c r="J294" s="2"/>
      <c r="K294" s="2"/>
      <c r="L294" s="2"/>
      <c r="M294" s="2"/>
      <c r="N294" s="2"/>
      <c r="O294" s="2"/>
    </row>
    <row r="295" spans="1:15" ht="14.25">
      <c r="A295" s="118">
        <v>1287</v>
      </c>
      <c r="B295" s="83" t="s">
        <v>6564</v>
      </c>
      <c r="C295" s="83" t="s">
        <v>159</v>
      </c>
      <c r="D295" s="83">
        <v>521</v>
      </c>
      <c r="E295" s="115">
        <v>45266</v>
      </c>
      <c r="G295" s="2">
        <v>45000</v>
      </c>
      <c r="H295" s="2">
        <f t="shared" si="14"/>
        <v>6750</v>
      </c>
      <c r="I295" s="2">
        <f t="shared" si="15"/>
        <v>51750</v>
      </c>
      <c r="J295" s="2"/>
      <c r="K295" s="2"/>
      <c r="L295" s="2"/>
      <c r="M295" s="2"/>
      <c r="N295" s="2"/>
      <c r="O295" s="2"/>
    </row>
    <row r="296" spans="1:15" ht="14.25">
      <c r="A296" s="118">
        <v>1599</v>
      </c>
      <c r="B296" s="83" t="s">
        <v>6564</v>
      </c>
      <c r="C296" s="83" t="s">
        <v>159</v>
      </c>
      <c r="D296" s="83">
        <v>524</v>
      </c>
      <c r="E296" s="115">
        <v>45302</v>
      </c>
      <c r="G296" s="2">
        <v>20000</v>
      </c>
      <c r="H296" s="2">
        <f t="shared" si="14"/>
        <v>3000</v>
      </c>
      <c r="I296" s="2">
        <f t="shared" si="15"/>
        <v>23000</v>
      </c>
      <c r="J296" s="2"/>
      <c r="K296" s="2"/>
      <c r="L296" s="2"/>
      <c r="M296" s="2"/>
      <c r="N296" s="2"/>
      <c r="O296" s="2"/>
    </row>
    <row r="297" spans="1:15" ht="14.25">
      <c r="A297" s="118">
        <v>623</v>
      </c>
      <c r="B297" s="83" t="s">
        <v>6564</v>
      </c>
      <c r="C297" s="83" t="s">
        <v>159</v>
      </c>
      <c r="D297" s="83">
        <v>525</v>
      </c>
      <c r="E297" s="115">
        <v>45099</v>
      </c>
      <c r="G297" s="2">
        <v>100000</v>
      </c>
      <c r="H297" s="2">
        <f t="shared" si="14"/>
        <v>15000</v>
      </c>
      <c r="I297" s="2">
        <f t="shared" si="15"/>
        <v>115000</v>
      </c>
      <c r="J297" s="2"/>
      <c r="K297" s="2"/>
      <c r="L297" s="2"/>
      <c r="M297" s="2"/>
      <c r="N297" s="2"/>
      <c r="O297" s="2"/>
    </row>
    <row r="298" spans="1:15" ht="14.25">
      <c r="A298" s="118">
        <v>2207</v>
      </c>
      <c r="B298" s="83" t="s">
        <v>6564</v>
      </c>
      <c r="C298" s="83" t="s">
        <v>159</v>
      </c>
      <c r="D298" s="83">
        <v>526</v>
      </c>
      <c r="E298" s="115">
        <v>45083</v>
      </c>
      <c r="G298" s="2">
        <v>70000</v>
      </c>
      <c r="H298" s="2">
        <f t="shared" si="14"/>
        <v>10500</v>
      </c>
      <c r="I298" s="2">
        <f t="shared" si="15"/>
        <v>80500</v>
      </c>
      <c r="J298" s="2"/>
      <c r="K298" s="2"/>
      <c r="L298" s="2"/>
      <c r="M298" s="2"/>
      <c r="N298" s="2"/>
      <c r="O298" s="2"/>
    </row>
    <row r="299" spans="1:15" ht="14.25">
      <c r="A299" s="118">
        <v>1627</v>
      </c>
      <c r="B299" s="83" t="s">
        <v>6564</v>
      </c>
      <c r="C299" s="83" t="s">
        <v>159</v>
      </c>
      <c r="D299" s="83">
        <v>533</v>
      </c>
      <c r="E299" s="115">
        <v>45345</v>
      </c>
      <c r="G299" s="2">
        <v>60000</v>
      </c>
      <c r="H299" s="2">
        <f t="shared" si="14"/>
        <v>9000</v>
      </c>
      <c r="I299" s="2">
        <f t="shared" si="15"/>
        <v>69000</v>
      </c>
      <c r="J299" s="2"/>
      <c r="K299" s="2"/>
      <c r="L299" s="2"/>
      <c r="M299" s="2"/>
      <c r="N299" s="2"/>
      <c r="O299" s="2"/>
    </row>
    <row r="300" spans="1:15" ht="14.25">
      <c r="A300" s="118">
        <v>828</v>
      </c>
      <c r="B300" s="83" t="s">
        <v>6564</v>
      </c>
      <c r="C300" s="83" t="s">
        <v>159</v>
      </c>
      <c r="D300" s="83">
        <v>534</v>
      </c>
      <c r="E300" s="115">
        <v>45345</v>
      </c>
      <c r="G300" s="2">
        <v>60000</v>
      </c>
      <c r="H300" s="2">
        <f t="shared" si="14"/>
        <v>9000</v>
      </c>
      <c r="I300" s="2">
        <f t="shared" si="15"/>
        <v>69000</v>
      </c>
      <c r="J300" s="2"/>
      <c r="K300" s="2"/>
      <c r="L300" s="2"/>
      <c r="M300" s="2"/>
      <c r="N300" s="2"/>
      <c r="O300" s="2"/>
    </row>
    <row r="301" spans="1:15" ht="14.25">
      <c r="A301" s="118">
        <v>179</v>
      </c>
      <c r="B301" s="83" t="s">
        <v>6564</v>
      </c>
      <c r="C301" s="83" t="s">
        <v>159</v>
      </c>
      <c r="D301" s="83">
        <v>535</v>
      </c>
      <c r="E301" s="115">
        <v>45111</v>
      </c>
      <c r="G301" s="2">
        <v>150000</v>
      </c>
      <c r="H301" s="2">
        <f t="shared" si="14"/>
        <v>22500</v>
      </c>
      <c r="I301" s="2">
        <f t="shared" si="15"/>
        <v>172500</v>
      </c>
      <c r="J301" s="2"/>
      <c r="K301" s="2"/>
      <c r="L301" s="2"/>
      <c r="M301" s="2"/>
      <c r="N301" s="2"/>
      <c r="O301" s="2"/>
    </row>
    <row r="302" spans="1:15" ht="14.25">
      <c r="A302" s="118">
        <v>216</v>
      </c>
      <c r="B302" s="83" t="s">
        <v>6564</v>
      </c>
      <c r="C302" s="83" t="s">
        <v>159</v>
      </c>
      <c r="D302" s="83">
        <v>536</v>
      </c>
      <c r="E302" s="115">
        <v>45357</v>
      </c>
      <c r="G302" s="2">
        <v>80000</v>
      </c>
      <c r="H302" s="2">
        <f t="shared" ref="H302:H365" si="16">G302*15%</f>
        <v>12000</v>
      </c>
      <c r="I302" s="2">
        <f t="shared" ref="I302:I365" si="17">G302+H302</f>
        <v>92000</v>
      </c>
      <c r="J302" s="2"/>
      <c r="K302" s="2"/>
      <c r="L302" s="2"/>
      <c r="M302" s="2"/>
      <c r="N302" s="2"/>
      <c r="O302" s="2"/>
    </row>
    <row r="303" spans="1:15" ht="14.25">
      <c r="A303" s="118">
        <v>1721</v>
      </c>
      <c r="B303" s="83" t="s">
        <v>6564</v>
      </c>
      <c r="C303" s="83" t="s">
        <v>159</v>
      </c>
      <c r="D303" s="83">
        <v>537</v>
      </c>
      <c r="E303" s="115">
        <v>45080</v>
      </c>
      <c r="G303" s="2">
        <v>67000</v>
      </c>
      <c r="H303" s="2">
        <f t="shared" si="16"/>
        <v>10050</v>
      </c>
      <c r="I303" s="2">
        <f t="shared" si="17"/>
        <v>77050</v>
      </c>
      <c r="J303" s="2"/>
      <c r="K303" s="2"/>
      <c r="L303" s="2"/>
      <c r="M303" s="2"/>
      <c r="N303" s="2"/>
      <c r="O303" s="2"/>
    </row>
    <row r="304" spans="1:15" ht="14.25">
      <c r="A304" s="118">
        <v>2203</v>
      </c>
      <c r="B304" s="83" t="s">
        <v>6564</v>
      </c>
      <c r="C304" s="83" t="s">
        <v>159</v>
      </c>
      <c r="D304" s="83">
        <v>538</v>
      </c>
      <c r="E304" s="115">
        <v>45362</v>
      </c>
      <c r="G304" s="2">
        <v>105000</v>
      </c>
      <c r="H304" s="2">
        <f t="shared" si="16"/>
        <v>15750</v>
      </c>
      <c r="I304" s="2">
        <f t="shared" si="17"/>
        <v>120750</v>
      </c>
      <c r="J304" s="2"/>
      <c r="K304" s="2"/>
      <c r="L304" s="2"/>
      <c r="M304" s="2"/>
      <c r="N304" s="2"/>
      <c r="O304" s="2"/>
    </row>
    <row r="305" spans="1:15" ht="14.25">
      <c r="A305" s="118">
        <v>2538</v>
      </c>
      <c r="B305" s="83" t="s">
        <v>6564</v>
      </c>
      <c r="C305" s="83" t="s">
        <v>159</v>
      </c>
      <c r="D305" s="83">
        <v>539</v>
      </c>
      <c r="E305" s="115">
        <v>45362</v>
      </c>
      <c r="G305" s="2">
        <v>105000</v>
      </c>
      <c r="H305" s="2">
        <f t="shared" si="16"/>
        <v>15750</v>
      </c>
      <c r="I305" s="2">
        <f t="shared" si="17"/>
        <v>120750</v>
      </c>
      <c r="J305" s="2"/>
      <c r="K305" s="2"/>
      <c r="L305" s="2"/>
      <c r="M305" s="2"/>
      <c r="N305" s="2"/>
      <c r="O305" s="2"/>
    </row>
    <row r="306" spans="1:15" ht="14.25">
      <c r="A306" s="118">
        <v>2539</v>
      </c>
      <c r="B306" s="83" t="s">
        <v>6564</v>
      </c>
      <c r="C306" s="83" t="s">
        <v>159</v>
      </c>
      <c r="D306" s="83">
        <v>540</v>
      </c>
      <c r="E306" s="115">
        <v>45373</v>
      </c>
      <c r="G306" s="2">
        <v>20000</v>
      </c>
      <c r="H306" s="2">
        <f t="shared" si="16"/>
        <v>3000</v>
      </c>
      <c r="I306" s="2">
        <f t="shared" si="17"/>
        <v>23000</v>
      </c>
      <c r="J306" s="2"/>
      <c r="K306" s="2"/>
      <c r="L306" s="2"/>
      <c r="M306" s="2"/>
      <c r="N306" s="2"/>
      <c r="O306" s="2"/>
    </row>
    <row r="307" spans="1:15" ht="14.25">
      <c r="A307" s="118">
        <v>2215</v>
      </c>
      <c r="B307" s="83" t="s">
        <v>6564</v>
      </c>
      <c r="C307" s="83" t="s">
        <v>159</v>
      </c>
      <c r="D307" s="83">
        <v>541</v>
      </c>
      <c r="E307" s="115">
        <v>45146</v>
      </c>
      <c r="G307" s="2">
        <v>40000</v>
      </c>
      <c r="H307" s="2">
        <f t="shared" si="16"/>
        <v>6000</v>
      </c>
      <c r="I307" s="2">
        <f t="shared" si="17"/>
        <v>46000</v>
      </c>
      <c r="J307" s="2"/>
      <c r="K307" s="2"/>
      <c r="L307" s="2"/>
      <c r="M307" s="2"/>
      <c r="N307" s="2"/>
      <c r="O307" s="2"/>
    </row>
    <row r="308" spans="1:15" ht="14.25">
      <c r="A308" s="118">
        <v>1779</v>
      </c>
      <c r="B308" s="83" t="s">
        <v>6564</v>
      </c>
      <c r="C308" s="83" t="s">
        <v>159</v>
      </c>
      <c r="D308" s="83">
        <v>542</v>
      </c>
      <c r="E308" s="115">
        <v>45085</v>
      </c>
      <c r="G308" s="2">
        <v>195500</v>
      </c>
      <c r="H308" s="2">
        <f t="shared" si="16"/>
        <v>29325</v>
      </c>
      <c r="I308" s="2">
        <f t="shared" si="17"/>
        <v>224825</v>
      </c>
      <c r="J308" s="2"/>
      <c r="K308" s="2"/>
      <c r="L308" s="2"/>
      <c r="M308" s="2"/>
      <c r="N308" s="2"/>
      <c r="O308" s="2"/>
    </row>
    <row r="309" spans="1:15" ht="14.25">
      <c r="A309" s="118">
        <v>2540</v>
      </c>
      <c r="B309" s="83" t="s">
        <v>6564</v>
      </c>
      <c r="C309" s="83" t="s">
        <v>159</v>
      </c>
      <c r="D309" s="83">
        <v>543</v>
      </c>
      <c r="E309" s="115">
        <v>45190</v>
      </c>
      <c r="G309" s="2">
        <v>500</v>
      </c>
      <c r="H309" s="2">
        <f t="shared" si="16"/>
        <v>75</v>
      </c>
      <c r="I309" s="2">
        <f t="shared" si="17"/>
        <v>575</v>
      </c>
      <c r="J309" s="2"/>
      <c r="K309" s="2"/>
      <c r="L309" s="2"/>
      <c r="M309" s="2"/>
      <c r="N309" s="2"/>
      <c r="O309" s="2"/>
    </row>
    <row r="310" spans="1:15" ht="14.25">
      <c r="A310" s="118">
        <v>1701</v>
      </c>
      <c r="B310" s="83" t="s">
        <v>6564</v>
      </c>
      <c r="C310" s="83" t="s">
        <v>159</v>
      </c>
      <c r="D310" s="83">
        <v>544</v>
      </c>
      <c r="E310" s="115">
        <v>45118</v>
      </c>
      <c r="G310" s="2">
        <v>25000</v>
      </c>
      <c r="H310" s="2">
        <f t="shared" si="16"/>
        <v>3750</v>
      </c>
      <c r="I310" s="2">
        <f t="shared" si="17"/>
        <v>28750</v>
      </c>
      <c r="J310" s="2"/>
      <c r="K310" s="2"/>
      <c r="L310" s="2"/>
      <c r="M310" s="2"/>
      <c r="N310" s="2"/>
      <c r="O310" s="2"/>
    </row>
    <row r="311" spans="1:15" ht="14.25">
      <c r="A311" s="118">
        <v>2062</v>
      </c>
      <c r="B311" s="83" t="s">
        <v>6564</v>
      </c>
      <c r="C311" s="83" t="s">
        <v>159</v>
      </c>
      <c r="D311" s="83">
        <v>545</v>
      </c>
      <c r="E311" s="115">
        <v>45118</v>
      </c>
      <c r="G311" s="2">
        <v>25000</v>
      </c>
      <c r="H311" s="2">
        <f t="shared" si="16"/>
        <v>3750</v>
      </c>
      <c r="I311" s="2">
        <f t="shared" si="17"/>
        <v>28750</v>
      </c>
      <c r="J311" s="2"/>
      <c r="K311" s="2"/>
      <c r="L311" s="2"/>
      <c r="M311" s="2"/>
      <c r="N311" s="2"/>
      <c r="O311" s="2"/>
    </row>
    <row r="312" spans="1:15" ht="14.25">
      <c r="A312" s="118">
        <v>1786</v>
      </c>
      <c r="B312" s="83" t="s">
        <v>6564</v>
      </c>
      <c r="C312" s="83" t="s">
        <v>159</v>
      </c>
      <c r="D312" s="83">
        <v>546</v>
      </c>
      <c r="E312" s="115">
        <v>45093</v>
      </c>
      <c r="G312" s="2">
        <v>20000</v>
      </c>
      <c r="H312" s="2">
        <f t="shared" si="16"/>
        <v>3000</v>
      </c>
      <c r="I312" s="2">
        <f t="shared" si="17"/>
        <v>23000</v>
      </c>
      <c r="J312" s="2"/>
      <c r="K312" s="2"/>
      <c r="L312" s="2"/>
      <c r="M312" s="2"/>
      <c r="N312" s="2"/>
      <c r="O312" s="2"/>
    </row>
    <row r="313" spans="1:15" ht="14.25">
      <c r="A313" s="118">
        <v>1593</v>
      </c>
      <c r="B313" s="83" t="s">
        <v>6564</v>
      </c>
      <c r="C313" s="83" t="s">
        <v>159</v>
      </c>
      <c r="D313" s="83">
        <v>547</v>
      </c>
      <c r="E313" s="115">
        <v>45280</v>
      </c>
      <c r="G313" s="2">
        <v>100000</v>
      </c>
      <c r="H313" s="2">
        <f t="shared" si="16"/>
        <v>15000</v>
      </c>
      <c r="I313" s="2">
        <f t="shared" si="17"/>
        <v>115000</v>
      </c>
      <c r="J313" s="2"/>
      <c r="K313" s="2"/>
      <c r="L313" s="2"/>
      <c r="M313" s="2"/>
      <c r="N313" s="2"/>
      <c r="O313" s="2"/>
    </row>
    <row r="314" spans="1:15" ht="14.25">
      <c r="A314" s="118">
        <v>1680</v>
      </c>
      <c r="B314" s="83" t="s">
        <v>6564</v>
      </c>
      <c r="C314" s="83" t="s">
        <v>159</v>
      </c>
      <c r="D314" s="83">
        <v>548</v>
      </c>
      <c r="E314" s="115">
        <v>45098</v>
      </c>
      <c r="G314" s="2">
        <v>100000</v>
      </c>
      <c r="H314" s="2">
        <f t="shared" si="16"/>
        <v>15000</v>
      </c>
      <c r="I314" s="2">
        <f t="shared" si="17"/>
        <v>115000</v>
      </c>
      <c r="J314" s="2"/>
      <c r="K314" s="2"/>
      <c r="L314" s="2"/>
      <c r="M314" s="2"/>
      <c r="N314" s="2"/>
      <c r="O314" s="2"/>
    </row>
    <row r="315" spans="1:15" ht="14.25">
      <c r="A315" s="118">
        <v>244</v>
      </c>
      <c r="B315" s="83" t="s">
        <v>6564</v>
      </c>
      <c r="C315" s="83" t="s">
        <v>159</v>
      </c>
      <c r="D315" s="83">
        <v>550</v>
      </c>
      <c r="E315" s="115">
        <v>45142</v>
      </c>
      <c r="G315" s="2">
        <v>200000</v>
      </c>
      <c r="H315" s="2">
        <f t="shared" si="16"/>
        <v>30000</v>
      </c>
      <c r="I315" s="2">
        <f t="shared" si="17"/>
        <v>230000</v>
      </c>
      <c r="J315" s="2"/>
      <c r="K315" s="2"/>
      <c r="L315" s="2"/>
      <c r="M315" s="2"/>
      <c r="N315" s="2"/>
      <c r="O315" s="2"/>
    </row>
    <row r="316" spans="1:15" ht="14.25">
      <c r="A316" s="118">
        <v>2063</v>
      </c>
      <c r="B316" s="83" t="s">
        <v>6564</v>
      </c>
      <c r="C316" s="83" t="s">
        <v>159</v>
      </c>
      <c r="D316" s="83">
        <v>551</v>
      </c>
      <c r="E316" s="115">
        <v>45098</v>
      </c>
      <c r="G316" s="2">
        <v>35000</v>
      </c>
      <c r="H316" s="2">
        <f t="shared" si="16"/>
        <v>5250</v>
      </c>
      <c r="I316" s="2">
        <f t="shared" si="17"/>
        <v>40250</v>
      </c>
      <c r="J316" s="2"/>
      <c r="K316" s="2"/>
      <c r="L316" s="2"/>
      <c r="M316" s="2"/>
      <c r="N316" s="2"/>
      <c r="O316" s="2"/>
    </row>
    <row r="317" spans="1:15" ht="14.25">
      <c r="A317" s="118">
        <v>61</v>
      </c>
      <c r="B317" s="83" t="s">
        <v>6564</v>
      </c>
      <c r="C317" s="83" t="s">
        <v>159</v>
      </c>
      <c r="D317" s="83">
        <v>553</v>
      </c>
      <c r="E317" s="115">
        <v>45271</v>
      </c>
      <c r="G317" s="2">
        <v>150000</v>
      </c>
      <c r="H317" s="2">
        <f t="shared" si="16"/>
        <v>22500</v>
      </c>
      <c r="I317" s="2">
        <f t="shared" si="17"/>
        <v>172500</v>
      </c>
      <c r="J317" s="2"/>
      <c r="K317" s="2"/>
      <c r="L317" s="2"/>
      <c r="M317" s="2"/>
      <c r="N317" s="2"/>
      <c r="O317" s="2"/>
    </row>
    <row r="318" spans="1:15" ht="14.25">
      <c r="A318" s="118">
        <v>1379</v>
      </c>
      <c r="B318" s="83" t="s">
        <v>6564</v>
      </c>
      <c r="C318" s="83" t="s">
        <v>159</v>
      </c>
      <c r="D318" s="83">
        <v>554</v>
      </c>
      <c r="E318" s="115">
        <v>44515</v>
      </c>
      <c r="G318" s="2">
        <v>50000</v>
      </c>
      <c r="H318" s="2">
        <f t="shared" si="16"/>
        <v>7500</v>
      </c>
      <c r="I318" s="2">
        <f t="shared" si="17"/>
        <v>57500</v>
      </c>
      <c r="J318" s="2"/>
      <c r="K318" s="2"/>
      <c r="L318" s="2"/>
      <c r="M318" s="2"/>
      <c r="N318" s="2"/>
      <c r="O318" s="2"/>
    </row>
    <row r="319" spans="1:15" ht="14.25">
      <c r="A319" s="118">
        <v>1379</v>
      </c>
      <c r="B319" s="83" t="s">
        <v>6564</v>
      </c>
      <c r="C319" s="83" t="s">
        <v>159</v>
      </c>
      <c r="D319" s="83">
        <v>554</v>
      </c>
      <c r="E319" s="115">
        <v>44580</v>
      </c>
      <c r="G319" s="2">
        <v>10000</v>
      </c>
      <c r="H319" s="2">
        <f t="shared" si="16"/>
        <v>1500</v>
      </c>
      <c r="I319" s="2">
        <f t="shared" si="17"/>
        <v>11500</v>
      </c>
      <c r="J319" s="2"/>
      <c r="K319" s="2"/>
      <c r="L319" s="2"/>
      <c r="M319" s="2"/>
      <c r="N319" s="2"/>
      <c r="O319" s="2"/>
    </row>
    <row r="320" spans="1:15" ht="14.25">
      <c r="A320" s="118">
        <v>1539</v>
      </c>
      <c r="B320" s="83" t="s">
        <v>6564</v>
      </c>
      <c r="C320" s="83" t="s">
        <v>159</v>
      </c>
      <c r="D320" s="83">
        <v>555</v>
      </c>
      <c r="E320" s="115">
        <v>45290</v>
      </c>
      <c r="G320" s="2">
        <v>10000</v>
      </c>
      <c r="H320" s="2">
        <f t="shared" si="16"/>
        <v>1500</v>
      </c>
      <c r="I320" s="2">
        <f t="shared" si="17"/>
        <v>11500</v>
      </c>
      <c r="J320" s="2"/>
      <c r="K320" s="2"/>
      <c r="L320" s="2"/>
      <c r="M320" s="2"/>
      <c r="N320" s="2"/>
      <c r="O320" s="2"/>
    </row>
    <row r="321" spans="1:15" ht="14.25">
      <c r="A321" s="118">
        <v>2073</v>
      </c>
      <c r="B321" s="83" t="s">
        <v>6564</v>
      </c>
      <c r="C321" s="83" t="s">
        <v>159</v>
      </c>
      <c r="D321" s="83">
        <v>556</v>
      </c>
      <c r="E321" s="115">
        <v>45112</v>
      </c>
      <c r="G321" s="2">
        <v>500</v>
      </c>
      <c r="H321" s="2">
        <f t="shared" si="16"/>
        <v>75</v>
      </c>
      <c r="I321" s="2">
        <f t="shared" si="17"/>
        <v>575</v>
      </c>
      <c r="J321" s="2"/>
      <c r="K321" s="2"/>
      <c r="L321" s="2"/>
      <c r="M321" s="2"/>
      <c r="N321" s="2"/>
      <c r="O321" s="2"/>
    </row>
    <row r="322" spans="1:15" ht="14.25">
      <c r="A322" s="118">
        <v>2111</v>
      </c>
      <c r="B322" s="83" t="s">
        <v>6564</v>
      </c>
      <c r="C322" s="83" t="s">
        <v>159</v>
      </c>
      <c r="D322" s="83">
        <v>558</v>
      </c>
      <c r="E322" s="115">
        <v>45233</v>
      </c>
      <c r="G322" s="2">
        <v>30000</v>
      </c>
      <c r="H322" s="2">
        <f t="shared" si="16"/>
        <v>4500</v>
      </c>
      <c r="I322" s="2">
        <f t="shared" si="17"/>
        <v>34500</v>
      </c>
      <c r="J322" s="2"/>
      <c r="K322" s="2"/>
      <c r="L322" s="2"/>
      <c r="M322" s="2"/>
      <c r="N322" s="2"/>
      <c r="O322" s="2"/>
    </row>
    <row r="323" spans="1:15" ht="14.25">
      <c r="A323" s="118">
        <v>2015</v>
      </c>
      <c r="B323" s="83" t="s">
        <v>6564</v>
      </c>
      <c r="C323" s="83" t="s">
        <v>159</v>
      </c>
      <c r="D323" s="83">
        <v>559</v>
      </c>
      <c r="E323" s="115">
        <v>45339</v>
      </c>
      <c r="G323" s="2">
        <v>25000</v>
      </c>
      <c r="H323" s="2">
        <f t="shared" si="16"/>
        <v>3750</v>
      </c>
      <c r="I323" s="2">
        <f t="shared" si="17"/>
        <v>28750</v>
      </c>
      <c r="J323" s="2"/>
      <c r="K323" s="2"/>
      <c r="L323" s="2"/>
      <c r="M323" s="2"/>
      <c r="N323" s="2"/>
      <c r="O323" s="2"/>
    </row>
    <row r="324" spans="1:15" ht="14.25">
      <c r="A324" s="118">
        <v>1267</v>
      </c>
      <c r="B324" s="83" t="s">
        <v>6564</v>
      </c>
      <c r="C324" s="83" t="s">
        <v>159</v>
      </c>
      <c r="D324" s="83">
        <v>560</v>
      </c>
      <c r="E324" s="115">
        <v>45371</v>
      </c>
      <c r="G324" s="2">
        <v>65000</v>
      </c>
      <c r="H324" s="2">
        <f t="shared" si="16"/>
        <v>9750</v>
      </c>
      <c r="I324" s="2">
        <f t="shared" si="17"/>
        <v>74750</v>
      </c>
      <c r="J324" s="2"/>
      <c r="K324" s="2"/>
      <c r="L324" s="2"/>
      <c r="M324" s="2"/>
      <c r="N324" s="2"/>
      <c r="O324" s="2"/>
    </row>
    <row r="325" spans="1:15" ht="14.25">
      <c r="A325" s="118">
        <v>781</v>
      </c>
      <c r="B325" s="83" t="s">
        <v>6564</v>
      </c>
      <c r="C325" s="83" t="s">
        <v>159</v>
      </c>
      <c r="D325" s="83">
        <v>561</v>
      </c>
      <c r="E325" s="115">
        <v>45061</v>
      </c>
      <c r="G325" s="2">
        <v>100000</v>
      </c>
      <c r="H325" s="2">
        <f t="shared" si="16"/>
        <v>15000</v>
      </c>
      <c r="I325" s="2">
        <f t="shared" si="17"/>
        <v>115000</v>
      </c>
      <c r="J325" s="2"/>
      <c r="K325" s="2"/>
      <c r="L325" s="2"/>
      <c r="M325" s="2"/>
      <c r="N325" s="2"/>
      <c r="O325" s="2"/>
    </row>
    <row r="326" spans="1:15" ht="14.25">
      <c r="A326" s="118">
        <v>1099</v>
      </c>
      <c r="B326" s="83" t="s">
        <v>6564</v>
      </c>
      <c r="C326" s="83" t="s">
        <v>159</v>
      </c>
      <c r="D326" s="83">
        <v>563</v>
      </c>
      <c r="E326" s="115">
        <v>45358</v>
      </c>
      <c r="G326" s="2">
        <v>50000</v>
      </c>
      <c r="H326" s="2">
        <f t="shared" si="16"/>
        <v>7500</v>
      </c>
      <c r="I326" s="2">
        <f t="shared" si="17"/>
        <v>57500</v>
      </c>
      <c r="J326" s="2"/>
      <c r="K326" s="2"/>
      <c r="L326" s="2"/>
      <c r="M326" s="2"/>
      <c r="N326" s="2"/>
      <c r="O326" s="2"/>
    </row>
    <row r="327" spans="1:15" ht="14.25">
      <c r="A327" s="118">
        <v>312</v>
      </c>
      <c r="B327" s="83" t="s">
        <v>6564</v>
      </c>
      <c r="C327" s="83" t="s">
        <v>159</v>
      </c>
      <c r="D327" s="83">
        <v>565</v>
      </c>
      <c r="E327" s="115">
        <v>45105</v>
      </c>
      <c r="G327" s="2">
        <v>200</v>
      </c>
      <c r="H327" s="2">
        <f t="shared" si="16"/>
        <v>30</v>
      </c>
      <c r="I327" s="2">
        <f t="shared" si="17"/>
        <v>230</v>
      </c>
      <c r="J327" s="2"/>
      <c r="K327" s="2"/>
      <c r="L327" s="2"/>
      <c r="M327" s="2"/>
      <c r="N327" s="2"/>
      <c r="O327" s="2"/>
    </row>
    <row r="328" spans="1:15" ht="14.25">
      <c r="A328" s="118">
        <v>604</v>
      </c>
      <c r="B328" s="83" t="s">
        <v>6564</v>
      </c>
      <c r="C328" s="83" t="s">
        <v>159</v>
      </c>
      <c r="D328" s="83">
        <v>567</v>
      </c>
      <c r="E328" s="115">
        <v>45224</v>
      </c>
      <c r="G328" s="2">
        <v>1000</v>
      </c>
      <c r="H328" s="2">
        <f t="shared" si="16"/>
        <v>150</v>
      </c>
      <c r="I328" s="2">
        <f t="shared" si="17"/>
        <v>1150</v>
      </c>
      <c r="J328" s="2"/>
      <c r="K328" s="2"/>
      <c r="L328" s="2"/>
      <c r="M328" s="2"/>
      <c r="N328" s="2"/>
      <c r="O328" s="2"/>
    </row>
    <row r="329" spans="1:15" ht="14.25">
      <c r="A329" s="118">
        <v>822</v>
      </c>
      <c r="B329" s="83" t="s">
        <v>6564</v>
      </c>
      <c r="C329" s="83" t="s">
        <v>159</v>
      </c>
      <c r="D329" s="83">
        <v>568</v>
      </c>
      <c r="E329" s="115">
        <v>45336</v>
      </c>
      <c r="G329" s="2">
        <v>50000</v>
      </c>
      <c r="H329" s="2">
        <f t="shared" si="16"/>
        <v>7500</v>
      </c>
      <c r="I329" s="2">
        <f t="shared" si="17"/>
        <v>57500</v>
      </c>
      <c r="J329" s="2"/>
      <c r="K329" s="2"/>
      <c r="L329" s="2"/>
      <c r="M329" s="2"/>
      <c r="N329" s="2"/>
      <c r="O329" s="2"/>
    </row>
    <row r="330" spans="1:15" ht="14.25">
      <c r="A330" s="118">
        <v>1613</v>
      </c>
      <c r="B330" s="83" t="s">
        <v>6564</v>
      </c>
      <c r="C330" s="83" t="s">
        <v>159</v>
      </c>
      <c r="D330" s="83">
        <v>572</v>
      </c>
      <c r="E330" s="115">
        <v>45098</v>
      </c>
      <c r="G330" s="2">
        <v>50000</v>
      </c>
      <c r="H330" s="2">
        <f t="shared" si="16"/>
        <v>7500</v>
      </c>
      <c r="I330" s="2">
        <f t="shared" si="17"/>
        <v>57500</v>
      </c>
      <c r="J330" s="2"/>
      <c r="K330" s="2"/>
      <c r="L330" s="2"/>
      <c r="M330" s="2"/>
      <c r="N330" s="2"/>
      <c r="O330" s="2"/>
    </row>
    <row r="331" spans="1:15" ht="14.25">
      <c r="A331" s="118">
        <v>2108</v>
      </c>
      <c r="B331" s="83" t="s">
        <v>6564</v>
      </c>
      <c r="C331" s="83" t="s">
        <v>159</v>
      </c>
      <c r="D331" s="83">
        <v>577</v>
      </c>
      <c r="E331" s="115">
        <v>45174</v>
      </c>
      <c r="G331" s="2">
        <v>15000</v>
      </c>
      <c r="H331" s="2">
        <f t="shared" si="16"/>
        <v>2250</v>
      </c>
      <c r="I331" s="2">
        <f t="shared" si="17"/>
        <v>17250</v>
      </c>
      <c r="J331" s="2"/>
      <c r="K331" s="2"/>
      <c r="L331" s="2"/>
      <c r="M331" s="2"/>
      <c r="N331" s="2"/>
      <c r="O331" s="2"/>
    </row>
    <row r="332" spans="1:15" ht="14.25">
      <c r="A332" s="118">
        <v>1262</v>
      </c>
      <c r="B332" s="83" t="s">
        <v>6564</v>
      </c>
      <c r="C332" s="83" t="s">
        <v>159</v>
      </c>
      <c r="D332" s="83">
        <v>579</v>
      </c>
      <c r="E332" s="115">
        <v>45182</v>
      </c>
      <c r="G332" s="2">
        <v>100000</v>
      </c>
      <c r="H332" s="2">
        <f t="shared" si="16"/>
        <v>15000</v>
      </c>
      <c r="I332" s="2">
        <f t="shared" si="17"/>
        <v>115000</v>
      </c>
      <c r="J332" s="2"/>
      <c r="K332" s="2"/>
      <c r="L332" s="2"/>
      <c r="M332" s="2"/>
      <c r="N332" s="2"/>
      <c r="O332" s="2"/>
    </row>
    <row r="333" spans="1:15" ht="14.25">
      <c r="A333" s="118">
        <v>1679</v>
      </c>
      <c r="B333" s="83" t="s">
        <v>6564</v>
      </c>
      <c r="C333" s="83" t="s">
        <v>159</v>
      </c>
      <c r="D333" s="83">
        <v>582</v>
      </c>
      <c r="E333" s="115">
        <v>45252</v>
      </c>
      <c r="G333" s="2">
        <v>10000</v>
      </c>
      <c r="H333" s="2">
        <f t="shared" si="16"/>
        <v>1500</v>
      </c>
      <c r="I333" s="2">
        <f t="shared" si="17"/>
        <v>11500</v>
      </c>
      <c r="J333" s="2"/>
      <c r="K333" s="2"/>
      <c r="L333" s="2"/>
      <c r="M333" s="2"/>
      <c r="N333" s="2"/>
      <c r="O333" s="2"/>
    </row>
    <row r="334" spans="1:15" ht="14.25">
      <c r="A334" s="118">
        <v>975</v>
      </c>
      <c r="B334" s="83" t="s">
        <v>6564</v>
      </c>
      <c r="C334" s="83" t="s">
        <v>159</v>
      </c>
      <c r="D334" s="83">
        <v>588</v>
      </c>
      <c r="E334" s="115">
        <v>45281</v>
      </c>
      <c r="G334" s="2">
        <v>40000</v>
      </c>
      <c r="H334" s="2">
        <f t="shared" si="16"/>
        <v>6000</v>
      </c>
      <c r="I334" s="2">
        <f t="shared" si="17"/>
        <v>46000</v>
      </c>
      <c r="J334" s="2"/>
      <c r="K334" s="2"/>
      <c r="L334" s="2"/>
      <c r="M334" s="2"/>
      <c r="N334" s="2"/>
      <c r="O334" s="2"/>
    </row>
    <row r="335" spans="1:15" ht="14.25">
      <c r="A335" s="118">
        <v>1064</v>
      </c>
      <c r="B335" s="83" t="s">
        <v>6564</v>
      </c>
      <c r="C335" s="83" t="s">
        <v>159</v>
      </c>
      <c r="D335" s="83">
        <v>590</v>
      </c>
      <c r="E335" s="115">
        <v>45104</v>
      </c>
      <c r="G335" s="2">
        <v>100000</v>
      </c>
      <c r="H335" s="2">
        <f t="shared" si="16"/>
        <v>15000</v>
      </c>
      <c r="I335" s="2">
        <f t="shared" si="17"/>
        <v>115000</v>
      </c>
      <c r="J335" s="2"/>
      <c r="K335" s="2"/>
      <c r="L335" s="2"/>
      <c r="M335" s="2"/>
      <c r="N335" s="2"/>
      <c r="O335" s="2"/>
    </row>
    <row r="336" spans="1:15" ht="14.25">
      <c r="A336" s="118">
        <v>1161</v>
      </c>
      <c r="B336" s="83" t="s">
        <v>6564</v>
      </c>
      <c r="C336" s="83" t="s">
        <v>159</v>
      </c>
      <c r="D336" s="83">
        <v>591</v>
      </c>
      <c r="E336" s="115">
        <v>45353</v>
      </c>
      <c r="G336" s="2">
        <v>1000</v>
      </c>
      <c r="H336" s="2">
        <f t="shared" si="16"/>
        <v>150</v>
      </c>
      <c r="I336" s="2">
        <f t="shared" si="17"/>
        <v>1150</v>
      </c>
      <c r="J336" s="2"/>
      <c r="K336" s="2"/>
      <c r="L336" s="2"/>
      <c r="M336" s="2"/>
      <c r="N336" s="2"/>
      <c r="O336" s="2"/>
    </row>
    <row r="337" spans="1:15" ht="14.25">
      <c r="A337" s="118">
        <v>1977</v>
      </c>
      <c r="B337" s="83" t="s">
        <v>6564</v>
      </c>
      <c r="C337" s="83" t="s">
        <v>159</v>
      </c>
      <c r="D337" s="83">
        <v>596</v>
      </c>
      <c r="E337" s="115">
        <v>45126</v>
      </c>
      <c r="G337" s="2">
        <v>120000</v>
      </c>
      <c r="H337" s="2">
        <f t="shared" si="16"/>
        <v>18000</v>
      </c>
      <c r="I337" s="2">
        <f t="shared" si="17"/>
        <v>138000</v>
      </c>
      <c r="J337" s="2"/>
      <c r="K337" s="2"/>
      <c r="L337" s="2"/>
      <c r="M337" s="2"/>
      <c r="N337" s="2"/>
      <c r="O337" s="2"/>
    </row>
    <row r="338" spans="1:15" ht="14.25">
      <c r="A338" s="118">
        <v>1386</v>
      </c>
      <c r="B338" s="83" t="s">
        <v>6564</v>
      </c>
      <c r="C338" s="83" t="s">
        <v>159</v>
      </c>
      <c r="D338" s="83">
        <v>597</v>
      </c>
      <c r="E338" s="115">
        <v>45163</v>
      </c>
      <c r="G338" s="2">
        <v>70000</v>
      </c>
      <c r="H338" s="2">
        <f t="shared" si="16"/>
        <v>10500</v>
      </c>
      <c r="I338" s="2">
        <f t="shared" si="17"/>
        <v>80500</v>
      </c>
      <c r="J338" s="2"/>
      <c r="K338" s="2"/>
      <c r="L338" s="2"/>
      <c r="M338" s="2"/>
      <c r="N338" s="2"/>
      <c r="O338" s="2"/>
    </row>
    <row r="339" spans="1:15" ht="14.25">
      <c r="A339" s="118">
        <v>559</v>
      </c>
      <c r="B339" s="83" t="s">
        <v>6564</v>
      </c>
      <c r="C339" s="83" t="s">
        <v>159</v>
      </c>
      <c r="D339" s="83">
        <v>599</v>
      </c>
      <c r="E339" s="115">
        <v>45325</v>
      </c>
      <c r="G339" s="2">
        <v>25000</v>
      </c>
      <c r="H339" s="2">
        <f t="shared" si="16"/>
        <v>3750</v>
      </c>
      <c r="I339" s="2">
        <f t="shared" si="17"/>
        <v>28750</v>
      </c>
      <c r="J339" s="2"/>
      <c r="K339" s="2"/>
      <c r="L339" s="2"/>
      <c r="M339" s="2"/>
      <c r="N339" s="2"/>
      <c r="O339" s="2"/>
    </row>
    <row r="340" spans="1:15" ht="14.25">
      <c r="A340" s="118">
        <v>713</v>
      </c>
      <c r="B340" s="83" t="s">
        <v>6564</v>
      </c>
      <c r="C340" s="83" t="s">
        <v>159</v>
      </c>
      <c r="D340" s="83">
        <v>601</v>
      </c>
      <c r="E340" s="115">
        <v>45264</v>
      </c>
      <c r="G340" s="2">
        <v>1000</v>
      </c>
      <c r="H340" s="2">
        <f t="shared" si="16"/>
        <v>150</v>
      </c>
      <c r="I340" s="2">
        <f t="shared" si="17"/>
        <v>1150</v>
      </c>
      <c r="J340" s="2"/>
      <c r="K340" s="2"/>
      <c r="L340" s="2"/>
      <c r="M340" s="2"/>
      <c r="N340" s="2"/>
      <c r="O340" s="2"/>
    </row>
    <row r="341" spans="1:15" ht="14.25">
      <c r="A341" s="118">
        <v>2242</v>
      </c>
      <c r="B341" s="83" t="s">
        <v>6564</v>
      </c>
      <c r="C341" s="83" t="s">
        <v>159</v>
      </c>
      <c r="D341" s="83">
        <v>602</v>
      </c>
      <c r="E341" s="115">
        <v>45264</v>
      </c>
      <c r="G341" s="2">
        <v>300000</v>
      </c>
      <c r="H341" s="2">
        <f t="shared" si="16"/>
        <v>45000</v>
      </c>
      <c r="I341" s="2">
        <f t="shared" si="17"/>
        <v>345000</v>
      </c>
      <c r="J341" s="2"/>
      <c r="K341" s="2"/>
      <c r="L341" s="2"/>
      <c r="M341" s="2"/>
      <c r="N341" s="2"/>
      <c r="O341" s="2"/>
    </row>
    <row r="342" spans="1:15" ht="14.25">
      <c r="A342" s="118">
        <v>238</v>
      </c>
      <c r="B342" s="83" t="s">
        <v>6564</v>
      </c>
      <c r="C342" s="83" t="s">
        <v>159</v>
      </c>
      <c r="D342" s="83">
        <v>603</v>
      </c>
      <c r="E342" s="115">
        <v>45117</v>
      </c>
      <c r="G342" s="2">
        <v>149230</v>
      </c>
      <c r="H342" s="2">
        <f t="shared" si="16"/>
        <v>22384.5</v>
      </c>
      <c r="I342" s="2">
        <f t="shared" si="17"/>
        <v>171614.5</v>
      </c>
      <c r="J342" s="2"/>
      <c r="K342" s="2"/>
      <c r="L342" s="2"/>
      <c r="M342" s="2"/>
      <c r="N342" s="2"/>
      <c r="O342" s="2"/>
    </row>
    <row r="343" spans="1:15" ht="14.25">
      <c r="A343" s="118">
        <v>857</v>
      </c>
      <c r="B343" s="83" t="s">
        <v>6564</v>
      </c>
      <c r="C343" s="83" t="s">
        <v>159</v>
      </c>
      <c r="D343" s="83">
        <v>604</v>
      </c>
      <c r="E343" s="115">
        <v>45064</v>
      </c>
      <c r="G343" s="2">
        <v>170000</v>
      </c>
      <c r="H343" s="2">
        <f t="shared" si="16"/>
        <v>25500</v>
      </c>
      <c r="I343" s="2">
        <f t="shared" si="17"/>
        <v>195500</v>
      </c>
      <c r="J343" s="2"/>
      <c r="K343" s="2"/>
      <c r="L343" s="2"/>
      <c r="M343" s="2"/>
      <c r="N343" s="2"/>
      <c r="O343" s="2"/>
    </row>
    <row r="344" spans="1:15" ht="14.25">
      <c r="A344" s="118">
        <v>1778</v>
      </c>
      <c r="B344" s="83" t="s">
        <v>6564</v>
      </c>
      <c r="C344" s="83" t="s">
        <v>159</v>
      </c>
      <c r="D344" s="83">
        <v>605</v>
      </c>
      <c r="E344" s="115">
        <v>45084</v>
      </c>
      <c r="G344" s="2">
        <v>130000</v>
      </c>
      <c r="H344" s="2">
        <f t="shared" si="16"/>
        <v>19500</v>
      </c>
      <c r="I344" s="2">
        <f t="shared" si="17"/>
        <v>149500</v>
      </c>
      <c r="J344" s="2"/>
      <c r="K344" s="2"/>
      <c r="L344" s="2"/>
      <c r="M344" s="2"/>
      <c r="N344" s="2"/>
      <c r="O344" s="2"/>
    </row>
    <row r="345" spans="1:15" ht="14.25">
      <c r="A345" s="118">
        <v>625</v>
      </c>
      <c r="B345" s="83" t="s">
        <v>6564</v>
      </c>
      <c r="C345" s="83" t="s">
        <v>159</v>
      </c>
      <c r="D345" s="83">
        <v>607</v>
      </c>
      <c r="E345" s="115">
        <v>45087</v>
      </c>
      <c r="G345" s="2">
        <v>95000</v>
      </c>
      <c r="H345" s="2">
        <f t="shared" si="16"/>
        <v>14250</v>
      </c>
      <c r="I345" s="2">
        <f t="shared" si="17"/>
        <v>109250</v>
      </c>
      <c r="J345" s="2"/>
      <c r="K345" s="2"/>
      <c r="L345" s="2"/>
      <c r="M345" s="2"/>
      <c r="N345" s="2"/>
      <c r="O345" s="2"/>
    </row>
    <row r="346" spans="1:15" ht="14.25">
      <c r="A346" s="118">
        <v>629</v>
      </c>
      <c r="B346" s="83" t="s">
        <v>6564</v>
      </c>
      <c r="C346" s="83" t="s">
        <v>159</v>
      </c>
      <c r="D346" s="83">
        <v>608</v>
      </c>
      <c r="E346" s="115">
        <v>45050</v>
      </c>
      <c r="G346" s="2">
        <v>300000</v>
      </c>
      <c r="H346" s="2">
        <f t="shared" si="16"/>
        <v>45000</v>
      </c>
      <c r="I346" s="2">
        <f t="shared" si="17"/>
        <v>345000</v>
      </c>
      <c r="J346" s="2"/>
      <c r="K346" s="2"/>
      <c r="L346" s="2"/>
      <c r="M346" s="2"/>
      <c r="N346" s="2"/>
      <c r="O346" s="2"/>
    </row>
    <row r="347" spans="1:15" ht="14.25">
      <c r="A347" s="118">
        <v>1035</v>
      </c>
      <c r="B347" s="83" t="s">
        <v>6564</v>
      </c>
      <c r="C347" s="83" t="s">
        <v>159</v>
      </c>
      <c r="D347" s="83">
        <v>615</v>
      </c>
      <c r="E347" s="115">
        <v>45146</v>
      </c>
      <c r="G347" s="2">
        <v>50000</v>
      </c>
      <c r="H347" s="2">
        <f t="shared" si="16"/>
        <v>7500</v>
      </c>
      <c r="I347" s="2">
        <f t="shared" si="17"/>
        <v>57500</v>
      </c>
      <c r="J347" s="2"/>
      <c r="K347" s="2"/>
      <c r="L347" s="2"/>
      <c r="M347" s="2"/>
      <c r="N347" s="2"/>
      <c r="O347" s="2"/>
    </row>
    <row r="348" spans="1:15" ht="14.25">
      <c r="A348" s="118">
        <v>2155</v>
      </c>
      <c r="B348" s="83" t="s">
        <v>6564</v>
      </c>
      <c r="C348" s="83" t="s">
        <v>159</v>
      </c>
      <c r="D348" s="83">
        <v>616</v>
      </c>
      <c r="E348" s="115">
        <v>45075</v>
      </c>
      <c r="G348" s="2">
        <v>80000</v>
      </c>
      <c r="H348" s="2">
        <f t="shared" si="16"/>
        <v>12000</v>
      </c>
      <c r="I348" s="2">
        <f t="shared" si="17"/>
        <v>92000</v>
      </c>
      <c r="J348" s="2"/>
      <c r="K348" s="2"/>
      <c r="L348" s="2"/>
      <c r="M348" s="2"/>
      <c r="N348" s="2"/>
      <c r="O348" s="2"/>
    </row>
    <row r="349" spans="1:15" ht="14.25">
      <c r="A349" s="118">
        <v>934</v>
      </c>
      <c r="B349" s="83" t="s">
        <v>6564</v>
      </c>
      <c r="C349" s="83" t="s">
        <v>159</v>
      </c>
      <c r="D349" s="83">
        <v>617</v>
      </c>
      <c r="E349" s="115">
        <v>45224</v>
      </c>
      <c r="G349" s="2">
        <v>57000</v>
      </c>
      <c r="H349" s="2">
        <f t="shared" si="16"/>
        <v>8550</v>
      </c>
      <c r="I349" s="2">
        <f t="shared" si="17"/>
        <v>65550</v>
      </c>
      <c r="J349" s="2"/>
      <c r="K349" s="2"/>
      <c r="L349" s="2"/>
      <c r="M349" s="2"/>
      <c r="N349" s="2"/>
      <c r="O349" s="2"/>
    </row>
    <row r="350" spans="1:15" ht="14.25">
      <c r="A350" s="118">
        <v>941</v>
      </c>
      <c r="B350" s="83" t="s">
        <v>6564</v>
      </c>
      <c r="C350" s="83" t="s">
        <v>159</v>
      </c>
      <c r="D350" s="83">
        <v>618</v>
      </c>
      <c r="E350" s="115">
        <v>45252</v>
      </c>
      <c r="G350" s="2">
        <v>100000</v>
      </c>
      <c r="H350" s="2">
        <f t="shared" si="16"/>
        <v>15000</v>
      </c>
      <c r="I350" s="2">
        <f t="shared" si="17"/>
        <v>115000</v>
      </c>
      <c r="J350" s="2"/>
      <c r="K350" s="2"/>
      <c r="L350" s="2"/>
      <c r="M350" s="2"/>
      <c r="N350" s="2"/>
      <c r="O350" s="2"/>
    </row>
    <row r="351" spans="1:15" ht="14.25">
      <c r="A351" s="118">
        <v>2030</v>
      </c>
      <c r="B351" s="83" t="s">
        <v>6564</v>
      </c>
      <c r="C351" s="83" t="s">
        <v>159</v>
      </c>
      <c r="D351" s="83">
        <v>619</v>
      </c>
      <c r="E351" s="115">
        <v>45367</v>
      </c>
      <c r="G351" s="2">
        <v>300000</v>
      </c>
      <c r="H351" s="2">
        <f t="shared" si="16"/>
        <v>45000</v>
      </c>
      <c r="I351" s="2">
        <f t="shared" si="17"/>
        <v>345000</v>
      </c>
      <c r="J351" s="2"/>
      <c r="K351" s="2"/>
      <c r="L351" s="2"/>
      <c r="M351" s="2"/>
      <c r="N351" s="2"/>
      <c r="O351" s="2"/>
    </row>
    <row r="352" spans="1:15" ht="14.25">
      <c r="A352" s="118">
        <v>1554</v>
      </c>
      <c r="B352" s="83" t="s">
        <v>6564</v>
      </c>
      <c r="C352" s="83" t="s">
        <v>159</v>
      </c>
      <c r="D352" s="83">
        <v>621</v>
      </c>
      <c r="E352" s="115">
        <v>45224</v>
      </c>
      <c r="G352" s="2">
        <v>40000</v>
      </c>
      <c r="H352" s="2">
        <f t="shared" si="16"/>
        <v>6000</v>
      </c>
      <c r="I352" s="2">
        <f t="shared" si="17"/>
        <v>46000</v>
      </c>
      <c r="J352" s="2"/>
      <c r="K352" s="2"/>
      <c r="L352" s="2"/>
      <c r="M352" s="2"/>
      <c r="N352" s="2"/>
      <c r="O352" s="2"/>
    </row>
    <row r="353" spans="1:15" ht="14.25">
      <c r="A353" s="118">
        <v>2543</v>
      </c>
      <c r="B353" s="83" t="s">
        <v>6564</v>
      </c>
      <c r="C353" s="83" t="s">
        <v>159</v>
      </c>
      <c r="D353" s="83">
        <v>622</v>
      </c>
      <c r="E353" s="115">
        <v>45215</v>
      </c>
      <c r="G353" s="2">
        <v>150000</v>
      </c>
      <c r="H353" s="2">
        <f t="shared" si="16"/>
        <v>22500</v>
      </c>
      <c r="I353" s="2">
        <f t="shared" si="17"/>
        <v>172500</v>
      </c>
      <c r="J353" s="2"/>
      <c r="K353" s="2"/>
      <c r="L353" s="2"/>
      <c r="M353" s="2"/>
      <c r="N353" s="2"/>
      <c r="O353" s="2"/>
    </row>
    <row r="354" spans="1:15" ht="14.25">
      <c r="A354" s="118">
        <v>2069</v>
      </c>
      <c r="B354" s="83" t="s">
        <v>6564</v>
      </c>
      <c r="C354" s="83" t="s">
        <v>159</v>
      </c>
      <c r="D354" s="83">
        <v>625</v>
      </c>
      <c r="E354" s="115">
        <v>45329</v>
      </c>
      <c r="G354" s="2">
        <v>50000</v>
      </c>
      <c r="H354" s="2">
        <f t="shared" si="16"/>
        <v>7500</v>
      </c>
      <c r="I354" s="2">
        <f t="shared" si="17"/>
        <v>57500</v>
      </c>
      <c r="J354" s="2"/>
      <c r="K354" s="2"/>
      <c r="L354" s="2"/>
      <c r="M354" s="2"/>
      <c r="N354" s="2"/>
      <c r="O354" s="2"/>
    </row>
    <row r="355" spans="1:15" ht="14.25">
      <c r="A355" s="118">
        <v>437</v>
      </c>
      <c r="B355" s="83" t="s">
        <v>6564</v>
      </c>
      <c r="C355" s="83" t="s">
        <v>159</v>
      </c>
      <c r="D355" s="83">
        <v>626</v>
      </c>
      <c r="E355" s="115">
        <v>45379</v>
      </c>
      <c r="G355" s="2">
        <v>35000</v>
      </c>
      <c r="H355" s="2">
        <f t="shared" si="16"/>
        <v>5250</v>
      </c>
      <c r="I355" s="2">
        <f t="shared" si="17"/>
        <v>40250</v>
      </c>
      <c r="J355" s="2"/>
      <c r="K355" s="2"/>
      <c r="L355" s="2"/>
      <c r="M355" s="2"/>
      <c r="N355" s="2"/>
      <c r="O355" s="2"/>
    </row>
    <row r="356" spans="1:15" ht="14.25">
      <c r="A356" s="118">
        <v>1220</v>
      </c>
      <c r="B356" s="83" t="s">
        <v>6564</v>
      </c>
      <c r="C356" s="83" t="s">
        <v>159</v>
      </c>
      <c r="D356" s="83">
        <v>628</v>
      </c>
      <c r="E356" s="115">
        <v>45267</v>
      </c>
      <c r="G356" s="2">
        <v>500</v>
      </c>
      <c r="H356" s="2">
        <f t="shared" si="16"/>
        <v>75</v>
      </c>
      <c r="I356" s="2">
        <f t="shared" si="17"/>
        <v>575</v>
      </c>
      <c r="J356" s="2"/>
      <c r="K356" s="2"/>
      <c r="L356" s="2"/>
      <c r="M356" s="2"/>
      <c r="N356" s="2"/>
      <c r="O356" s="2"/>
    </row>
    <row r="357" spans="1:15" ht="14.25">
      <c r="A357" s="118">
        <v>2301</v>
      </c>
      <c r="B357" s="83" t="s">
        <v>6564</v>
      </c>
      <c r="C357" s="83" t="s">
        <v>159</v>
      </c>
      <c r="D357" s="83">
        <v>629</v>
      </c>
      <c r="E357" s="115">
        <v>45070</v>
      </c>
      <c r="G357" s="2">
        <v>10000</v>
      </c>
      <c r="H357" s="2">
        <f t="shared" si="16"/>
        <v>1500</v>
      </c>
      <c r="I357" s="2">
        <f t="shared" si="17"/>
        <v>11500</v>
      </c>
      <c r="J357" s="2"/>
      <c r="K357" s="2"/>
      <c r="L357" s="2"/>
      <c r="M357" s="2"/>
      <c r="N357" s="2"/>
      <c r="O357" s="2"/>
    </row>
    <row r="358" spans="1:15" ht="14.25">
      <c r="A358" s="118">
        <v>1640</v>
      </c>
      <c r="B358" s="83" t="s">
        <v>6564</v>
      </c>
      <c r="C358" s="83" t="s">
        <v>159</v>
      </c>
      <c r="D358" s="83">
        <v>631</v>
      </c>
      <c r="E358" s="115">
        <v>45341</v>
      </c>
      <c r="G358" s="2">
        <v>150000</v>
      </c>
      <c r="H358" s="2">
        <f t="shared" si="16"/>
        <v>22500</v>
      </c>
      <c r="I358" s="2">
        <f t="shared" si="17"/>
        <v>172500</v>
      </c>
      <c r="J358" s="2"/>
      <c r="K358" s="2"/>
      <c r="L358" s="2"/>
      <c r="M358" s="2"/>
      <c r="N358" s="2"/>
      <c r="O358" s="2"/>
    </row>
    <row r="359" spans="1:15" ht="14.25">
      <c r="A359" s="118">
        <v>2295</v>
      </c>
      <c r="B359" s="83" t="s">
        <v>6564</v>
      </c>
      <c r="C359" s="83" t="s">
        <v>159</v>
      </c>
      <c r="D359" s="83">
        <v>632</v>
      </c>
      <c r="E359" s="115">
        <v>45215</v>
      </c>
      <c r="G359" s="2">
        <v>15500</v>
      </c>
      <c r="H359" s="2">
        <f t="shared" si="16"/>
        <v>2325</v>
      </c>
      <c r="I359" s="2">
        <f t="shared" si="17"/>
        <v>17825</v>
      </c>
      <c r="J359" s="2"/>
      <c r="K359" s="2"/>
      <c r="L359" s="2"/>
      <c r="M359" s="2"/>
      <c r="N359" s="2"/>
      <c r="O359" s="2"/>
    </row>
    <row r="360" spans="1:15" ht="14.25">
      <c r="A360" s="118">
        <v>2565</v>
      </c>
      <c r="B360" s="83" t="s">
        <v>6564</v>
      </c>
      <c r="C360" s="83" t="s">
        <v>159</v>
      </c>
      <c r="D360" s="83">
        <v>636</v>
      </c>
      <c r="E360" s="115">
        <v>45290</v>
      </c>
      <c r="G360" s="2">
        <v>100000</v>
      </c>
      <c r="H360" s="2">
        <f t="shared" si="16"/>
        <v>15000</v>
      </c>
      <c r="I360" s="2">
        <f t="shared" si="17"/>
        <v>115000</v>
      </c>
      <c r="J360" s="2"/>
      <c r="K360" s="2"/>
      <c r="L360" s="2"/>
      <c r="M360" s="2"/>
      <c r="N360" s="2"/>
      <c r="O360" s="2"/>
    </row>
    <row r="361" spans="1:15" ht="14.25">
      <c r="A361" s="118">
        <v>4152</v>
      </c>
      <c r="B361" s="83" t="s">
        <v>6564</v>
      </c>
      <c r="C361" s="83" t="s">
        <v>159</v>
      </c>
      <c r="D361" s="83">
        <v>637</v>
      </c>
      <c r="E361" s="115">
        <v>45232</v>
      </c>
      <c r="G361" s="2">
        <v>100000</v>
      </c>
      <c r="H361" s="2">
        <f t="shared" si="16"/>
        <v>15000</v>
      </c>
      <c r="I361" s="2">
        <f t="shared" si="17"/>
        <v>115000</v>
      </c>
      <c r="J361" s="2"/>
      <c r="K361" s="2"/>
      <c r="L361" s="2"/>
      <c r="M361" s="2"/>
      <c r="N361" s="2"/>
      <c r="O361" s="2"/>
    </row>
    <row r="362" spans="1:15" ht="14.25">
      <c r="A362" s="118">
        <v>4127</v>
      </c>
      <c r="B362" s="83" t="s">
        <v>6564</v>
      </c>
      <c r="C362" s="83" t="s">
        <v>159</v>
      </c>
      <c r="D362" s="83">
        <v>638</v>
      </c>
      <c r="E362" s="115">
        <v>45314</v>
      </c>
      <c r="G362" s="2">
        <v>100000</v>
      </c>
      <c r="H362" s="2">
        <f t="shared" si="16"/>
        <v>15000</v>
      </c>
      <c r="I362" s="2">
        <f t="shared" si="17"/>
        <v>115000</v>
      </c>
      <c r="J362" s="2"/>
      <c r="K362" s="2"/>
      <c r="L362" s="2"/>
      <c r="M362" s="2"/>
      <c r="N362" s="2"/>
      <c r="O362" s="2"/>
    </row>
    <row r="363" spans="1:15" ht="14.25">
      <c r="A363" s="118">
        <v>4159</v>
      </c>
      <c r="B363" s="83" t="s">
        <v>6564</v>
      </c>
      <c r="C363" s="83" t="s">
        <v>159</v>
      </c>
      <c r="D363" s="83">
        <v>640</v>
      </c>
      <c r="E363" s="115">
        <v>45237</v>
      </c>
      <c r="G363" s="2">
        <v>150000</v>
      </c>
      <c r="H363" s="2">
        <f t="shared" si="16"/>
        <v>22500</v>
      </c>
      <c r="I363" s="2">
        <f t="shared" si="17"/>
        <v>172500</v>
      </c>
      <c r="J363" s="2"/>
      <c r="K363" s="2"/>
      <c r="L363" s="2"/>
      <c r="M363" s="2"/>
      <c r="N363" s="2"/>
      <c r="O363" s="2"/>
    </row>
    <row r="364" spans="1:15" ht="14.25">
      <c r="A364" s="118">
        <v>4160</v>
      </c>
      <c r="B364" s="83" t="s">
        <v>6564</v>
      </c>
      <c r="C364" s="83" t="s">
        <v>159</v>
      </c>
      <c r="D364" s="83">
        <v>641</v>
      </c>
      <c r="E364" s="115">
        <v>45237</v>
      </c>
      <c r="G364" s="2">
        <v>150000</v>
      </c>
      <c r="H364" s="2">
        <f t="shared" si="16"/>
        <v>22500</v>
      </c>
      <c r="I364" s="2">
        <f t="shared" si="17"/>
        <v>172500</v>
      </c>
      <c r="J364" s="2"/>
      <c r="K364" s="2"/>
      <c r="L364" s="2"/>
      <c r="M364" s="2"/>
      <c r="N364" s="2"/>
      <c r="O364" s="2"/>
    </row>
    <row r="365" spans="1:15" ht="14.25">
      <c r="A365" s="118">
        <v>1659</v>
      </c>
      <c r="B365" s="83" t="s">
        <v>6564</v>
      </c>
      <c r="C365" s="83" t="s">
        <v>159</v>
      </c>
      <c r="D365" s="83">
        <v>644</v>
      </c>
      <c r="E365" s="115">
        <v>44200</v>
      </c>
      <c r="G365" s="2">
        <v>21562</v>
      </c>
      <c r="H365" s="2">
        <f t="shared" si="16"/>
        <v>3234.2999999999997</v>
      </c>
      <c r="I365" s="2">
        <f t="shared" si="17"/>
        <v>24796.3</v>
      </c>
      <c r="J365" s="2"/>
      <c r="K365" s="2"/>
      <c r="L365" s="2"/>
      <c r="M365" s="2"/>
      <c r="N365" s="2"/>
      <c r="O365" s="2"/>
    </row>
    <row r="366" spans="1:15" ht="14.25">
      <c r="A366" s="118">
        <v>4122</v>
      </c>
      <c r="B366" s="83" t="s">
        <v>6564</v>
      </c>
      <c r="C366" s="83" t="s">
        <v>159</v>
      </c>
      <c r="D366" s="83">
        <v>646</v>
      </c>
      <c r="E366" s="115">
        <v>45376</v>
      </c>
      <c r="G366" s="2">
        <v>150000</v>
      </c>
      <c r="H366" s="2">
        <f t="shared" ref="H366:H429" si="18">G366*15%</f>
        <v>22500</v>
      </c>
      <c r="I366" s="2">
        <f t="shared" ref="I366:I429" si="19">G366+H366</f>
        <v>172500</v>
      </c>
      <c r="J366" s="2"/>
      <c r="K366" s="2"/>
      <c r="L366" s="2"/>
      <c r="M366" s="2"/>
      <c r="N366" s="2"/>
      <c r="O366" s="2"/>
    </row>
    <row r="367" spans="1:15" ht="14.25">
      <c r="A367" s="118">
        <v>1893</v>
      </c>
      <c r="B367" s="83" t="s">
        <v>6564</v>
      </c>
      <c r="C367" s="83" t="s">
        <v>159</v>
      </c>
      <c r="D367" s="83">
        <v>647</v>
      </c>
      <c r="E367" s="115">
        <v>45232</v>
      </c>
      <c r="G367" s="2">
        <v>150000</v>
      </c>
      <c r="H367" s="2">
        <f t="shared" si="18"/>
        <v>22500</v>
      </c>
      <c r="I367" s="2">
        <f t="shared" si="19"/>
        <v>172500</v>
      </c>
      <c r="J367" s="2"/>
      <c r="K367" s="2"/>
      <c r="L367" s="2"/>
      <c r="M367" s="2"/>
      <c r="N367" s="2"/>
      <c r="O367" s="2"/>
    </row>
    <row r="368" spans="1:15" ht="14.25">
      <c r="A368" s="118">
        <v>1933</v>
      </c>
      <c r="B368" s="83" t="s">
        <v>6564</v>
      </c>
      <c r="C368" s="83" t="s">
        <v>159</v>
      </c>
      <c r="D368" s="83">
        <v>648</v>
      </c>
      <c r="E368" s="115">
        <v>45345</v>
      </c>
      <c r="G368" s="2">
        <v>50000</v>
      </c>
      <c r="H368" s="2">
        <f t="shared" si="18"/>
        <v>7500</v>
      </c>
      <c r="I368" s="2">
        <f t="shared" si="19"/>
        <v>57500</v>
      </c>
      <c r="J368" s="2"/>
      <c r="K368" s="2"/>
      <c r="L368" s="2"/>
      <c r="M368" s="2"/>
      <c r="N368" s="2"/>
      <c r="O368" s="2"/>
    </row>
    <row r="369" spans="1:15" ht="14.25">
      <c r="A369" s="118">
        <v>3354</v>
      </c>
      <c r="B369" s="83" t="s">
        <v>6564</v>
      </c>
      <c r="C369" s="83" t="s">
        <v>159</v>
      </c>
      <c r="D369" s="83">
        <v>649</v>
      </c>
      <c r="E369" s="115">
        <v>45297</v>
      </c>
      <c r="G369" s="2">
        <v>50000</v>
      </c>
      <c r="H369" s="2">
        <f t="shared" si="18"/>
        <v>7500</v>
      </c>
      <c r="I369" s="2">
        <f t="shared" si="19"/>
        <v>57500</v>
      </c>
      <c r="J369" s="2"/>
      <c r="K369" s="2"/>
      <c r="L369" s="2"/>
      <c r="M369" s="2"/>
      <c r="N369" s="2"/>
      <c r="O369" s="2"/>
    </row>
    <row r="370" spans="1:15" ht="14.25">
      <c r="A370" s="118">
        <v>406</v>
      </c>
      <c r="B370" s="83" t="s">
        <v>6564</v>
      </c>
      <c r="C370" s="83" t="s">
        <v>159</v>
      </c>
      <c r="D370" s="83">
        <v>653</v>
      </c>
      <c r="E370" s="115">
        <v>45233</v>
      </c>
      <c r="G370" s="2">
        <v>100000</v>
      </c>
      <c r="H370" s="2">
        <f t="shared" si="18"/>
        <v>15000</v>
      </c>
      <c r="I370" s="2">
        <f t="shared" si="19"/>
        <v>115000</v>
      </c>
      <c r="J370" s="2"/>
      <c r="K370" s="2"/>
      <c r="L370" s="2"/>
      <c r="M370" s="2"/>
      <c r="N370" s="2"/>
      <c r="O370" s="2"/>
    </row>
    <row r="371" spans="1:15" ht="14.25">
      <c r="A371" s="118">
        <v>3964</v>
      </c>
      <c r="B371" s="83" t="s">
        <v>6564</v>
      </c>
      <c r="C371" s="83" t="s">
        <v>159</v>
      </c>
      <c r="D371" s="83">
        <v>656</v>
      </c>
      <c r="E371" s="115">
        <v>45336</v>
      </c>
      <c r="G371" s="2">
        <v>149250</v>
      </c>
      <c r="H371" s="2">
        <f t="shared" si="18"/>
        <v>22387.5</v>
      </c>
      <c r="I371" s="2">
        <f t="shared" si="19"/>
        <v>171637.5</v>
      </c>
      <c r="J371" s="2"/>
      <c r="K371" s="2"/>
      <c r="L371" s="2"/>
      <c r="M371" s="2"/>
      <c r="N371" s="2"/>
      <c r="O371" s="2"/>
    </row>
    <row r="372" spans="1:15" ht="14.25">
      <c r="A372" s="118">
        <v>3966</v>
      </c>
      <c r="B372" s="83" t="s">
        <v>6564</v>
      </c>
      <c r="C372" s="83" t="s">
        <v>159</v>
      </c>
      <c r="D372" s="83">
        <v>657</v>
      </c>
      <c r="E372" s="115">
        <v>45342</v>
      </c>
      <c r="G372" s="2">
        <v>149350</v>
      </c>
      <c r="H372" s="2">
        <f t="shared" si="18"/>
        <v>22402.5</v>
      </c>
      <c r="I372" s="2">
        <f t="shared" si="19"/>
        <v>171752.5</v>
      </c>
      <c r="J372" s="2"/>
      <c r="K372" s="2"/>
      <c r="L372" s="2"/>
      <c r="M372" s="2"/>
      <c r="N372" s="2"/>
      <c r="O372" s="2"/>
    </row>
    <row r="373" spans="1:15" ht="14.25">
      <c r="A373" s="118">
        <v>3965</v>
      </c>
      <c r="B373" s="83" t="s">
        <v>6564</v>
      </c>
      <c r="C373" s="83" t="s">
        <v>159</v>
      </c>
      <c r="D373" s="83">
        <v>659</v>
      </c>
      <c r="E373" s="115">
        <v>45119</v>
      </c>
      <c r="G373" s="2">
        <v>150000</v>
      </c>
      <c r="H373" s="2">
        <f t="shared" si="18"/>
        <v>22500</v>
      </c>
      <c r="I373" s="2">
        <f t="shared" si="19"/>
        <v>172500</v>
      </c>
      <c r="J373" s="2"/>
      <c r="K373" s="2"/>
      <c r="L373" s="2"/>
      <c r="M373" s="2"/>
      <c r="N373" s="2"/>
      <c r="O373" s="2"/>
    </row>
    <row r="374" spans="1:15" ht="14.25">
      <c r="A374" s="118">
        <v>4072</v>
      </c>
      <c r="B374" s="83" t="s">
        <v>6564</v>
      </c>
      <c r="C374" s="83" t="s">
        <v>159</v>
      </c>
      <c r="D374" s="83">
        <v>660</v>
      </c>
      <c r="E374" s="115">
        <v>45169</v>
      </c>
      <c r="G374" s="2">
        <v>30000</v>
      </c>
      <c r="H374" s="2">
        <f t="shared" si="18"/>
        <v>4500</v>
      </c>
      <c r="I374" s="2">
        <f t="shared" si="19"/>
        <v>34500</v>
      </c>
      <c r="J374" s="2"/>
      <c r="K374" s="2"/>
      <c r="L374" s="2"/>
      <c r="M374" s="2"/>
      <c r="N374" s="2"/>
      <c r="O374" s="2"/>
    </row>
    <row r="375" spans="1:15" ht="14.25">
      <c r="A375" s="118">
        <v>4073</v>
      </c>
      <c r="B375" s="83" t="s">
        <v>6564</v>
      </c>
      <c r="C375" s="83" t="s">
        <v>159</v>
      </c>
      <c r="D375" s="83">
        <v>661</v>
      </c>
      <c r="E375" s="115">
        <v>45169</v>
      </c>
      <c r="G375" s="2">
        <v>30000</v>
      </c>
      <c r="H375" s="2">
        <f t="shared" si="18"/>
        <v>4500</v>
      </c>
      <c r="I375" s="2">
        <f t="shared" si="19"/>
        <v>34500</v>
      </c>
      <c r="J375" s="2"/>
      <c r="K375" s="2"/>
      <c r="L375" s="2"/>
      <c r="M375" s="2"/>
      <c r="N375" s="2"/>
      <c r="O375" s="2"/>
    </row>
    <row r="376" spans="1:15" ht="14.25">
      <c r="A376" s="118">
        <v>1863</v>
      </c>
      <c r="B376" s="83" t="s">
        <v>6564</v>
      </c>
      <c r="C376" s="83" t="s">
        <v>159</v>
      </c>
      <c r="D376" s="83">
        <v>662</v>
      </c>
      <c r="E376" s="115">
        <v>45353</v>
      </c>
      <c r="G376" s="2">
        <v>50000</v>
      </c>
      <c r="H376" s="2">
        <f t="shared" si="18"/>
        <v>7500</v>
      </c>
      <c r="I376" s="2">
        <f t="shared" si="19"/>
        <v>57500</v>
      </c>
      <c r="J376" s="2"/>
      <c r="K376" s="2"/>
      <c r="L376" s="2"/>
      <c r="M376" s="2"/>
      <c r="N376" s="2"/>
      <c r="O376" s="2"/>
    </row>
    <row r="377" spans="1:15" ht="14.25">
      <c r="A377" s="118">
        <v>1932</v>
      </c>
      <c r="B377" s="83" t="s">
        <v>6564</v>
      </c>
      <c r="C377" s="83" t="s">
        <v>159</v>
      </c>
      <c r="D377" s="83">
        <v>663</v>
      </c>
      <c r="E377" s="115">
        <v>45026</v>
      </c>
      <c r="G377" s="2">
        <v>71500</v>
      </c>
      <c r="H377" s="2">
        <f t="shared" si="18"/>
        <v>10725</v>
      </c>
      <c r="I377" s="2">
        <f t="shared" si="19"/>
        <v>82225</v>
      </c>
      <c r="J377" s="2"/>
      <c r="K377" s="2"/>
      <c r="L377" s="2"/>
      <c r="M377" s="2"/>
      <c r="N377" s="2"/>
      <c r="O377" s="2"/>
    </row>
    <row r="378" spans="1:15" ht="14.25">
      <c r="A378" s="118">
        <v>253</v>
      </c>
      <c r="B378" s="83" t="s">
        <v>6564</v>
      </c>
      <c r="C378" s="83" t="s">
        <v>159</v>
      </c>
      <c r="D378" s="83">
        <v>665</v>
      </c>
      <c r="E378" s="115">
        <v>45100</v>
      </c>
      <c r="G378" s="2">
        <v>25000</v>
      </c>
      <c r="H378" s="2">
        <f t="shared" si="18"/>
        <v>3750</v>
      </c>
      <c r="I378" s="2">
        <f t="shared" si="19"/>
        <v>28750</v>
      </c>
      <c r="J378" s="2"/>
      <c r="K378" s="2"/>
      <c r="L378" s="2"/>
      <c r="M378" s="2"/>
      <c r="N378" s="2"/>
      <c r="O378" s="2"/>
    </row>
    <row r="379" spans="1:15" ht="14.25">
      <c r="A379" s="118">
        <v>1127</v>
      </c>
      <c r="B379" s="83" t="s">
        <v>6564</v>
      </c>
      <c r="C379" s="83" t="s">
        <v>159</v>
      </c>
      <c r="D379" s="83">
        <v>666</v>
      </c>
      <c r="E379" s="115">
        <v>45378</v>
      </c>
      <c r="G379" s="2">
        <v>25000</v>
      </c>
      <c r="H379" s="2">
        <f t="shared" si="18"/>
        <v>3750</v>
      </c>
      <c r="I379" s="2">
        <f t="shared" si="19"/>
        <v>28750</v>
      </c>
      <c r="J379" s="2"/>
      <c r="K379" s="2"/>
      <c r="L379" s="2"/>
      <c r="M379" s="2"/>
      <c r="N379" s="2"/>
      <c r="O379" s="2"/>
    </row>
    <row r="380" spans="1:15" ht="14.25">
      <c r="A380" s="118">
        <v>4067</v>
      </c>
      <c r="B380" s="83" t="s">
        <v>6564</v>
      </c>
      <c r="C380" s="83" t="s">
        <v>159</v>
      </c>
      <c r="D380" s="83">
        <v>667</v>
      </c>
      <c r="E380" s="115">
        <v>45068</v>
      </c>
      <c r="G380" s="2">
        <v>100000</v>
      </c>
      <c r="H380" s="2">
        <f t="shared" si="18"/>
        <v>15000</v>
      </c>
      <c r="I380" s="2">
        <f t="shared" si="19"/>
        <v>115000</v>
      </c>
      <c r="J380" s="2"/>
      <c r="K380" s="2"/>
      <c r="L380" s="2"/>
      <c r="M380" s="2"/>
      <c r="N380" s="2"/>
      <c r="O380" s="2"/>
    </row>
    <row r="381" spans="1:15" ht="14.25">
      <c r="A381" s="118">
        <v>1707</v>
      </c>
      <c r="B381" s="83" t="s">
        <v>6564</v>
      </c>
      <c r="C381" s="83" t="s">
        <v>159</v>
      </c>
      <c r="D381" s="83">
        <v>669</v>
      </c>
      <c r="E381" s="115">
        <v>45098</v>
      </c>
      <c r="G381" s="2">
        <v>50000</v>
      </c>
      <c r="H381" s="2">
        <f t="shared" si="18"/>
        <v>7500</v>
      </c>
      <c r="I381" s="2">
        <f t="shared" si="19"/>
        <v>57500</v>
      </c>
      <c r="J381" s="2"/>
      <c r="K381" s="2"/>
      <c r="L381" s="2"/>
      <c r="M381" s="2"/>
      <c r="N381" s="2"/>
      <c r="O381" s="2"/>
    </row>
    <row r="382" spans="1:15" ht="14.25">
      <c r="A382" s="118">
        <v>4133</v>
      </c>
      <c r="B382" s="83" t="s">
        <v>6564</v>
      </c>
      <c r="C382" s="83" t="s">
        <v>159</v>
      </c>
      <c r="D382" s="83">
        <v>670</v>
      </c>
      <c r="E382" s="115">
        <v>45064</v>
      </c>
      <c r="G382" s="2">
        <v>90000</v>
      </c>
      <c r="H382" s="2">
        <f t="shared" si="18"/>
        <v>13500</v>
      </c>
      <c r="I382" s="2">
        <f t="shared" si="19"/>
        <v>103500</v>
      </c>
      <c r="J382" s="2"/>
      <c r="K382" s="2"/>
      <c r="L382" s="2"/>
      <c r="M382" s="2"/>
      <c r="N382" s="2"/>
      <c r="O382" s="2"/>
    </row>
    <row r="383" spans="1:15" ht="14.25">
      <c r="A383" s="118">
        <v>595</v>
      </c>
      <c r="B383" s="83" t="s">
        <v>6564</v>
      </c>
      <c r="C383" s="83" t="s">
        <v>159</v>
      </c>
      <c r="D383" s="83">
        <v>671</v>
      </c>
      <c r="E383" s="115">
        <v>45152</v>
      </c>
      <c r="G383" s="2">
        <v>20000</v>
      </c>
      <c r="H383" s="2">
        <f t="shared" si="18"/>
        <v>3000</v>
      </c>
      <c r="I383" s="2">
        <f t="shared" si="19"/>
        <v>23000</v>
      </c>
      <c r="J383" s="2"/>
      <c r="K383" s="2"/>
      <c r="L383" s="2"/>
      <c r="M383" s="2"/>
      <c r="N383" s="2"/>
      <c r="O383" s="2"/>
    </row>
    <row r="384" spans="1:15" ht="14.25">
      <c r="A384" s="118">
        <v>3253</v>
      </c>
      <c r="B384" s="83" t="s">
        <v>6564</v>
      </c>
      <c r="C384" s="83" t="s">
        <v>159</v>
      </c>
      <c r="D384" s="83">
        <v>674</v>
      </c>
      <c r="E384" s="115">
        <v>45373</v>
      </c>
      <c r="G384" s="2">
        <v>50000</v>
      </c>
      <c r="H384" s="2">
        <f t="shared" si="18"/>
        <v>7500</v>
      </c>
      <c r="I384" s="2">
        <f t="shared" si="19"/>
        <v>57500</v>
      </c>
      <c r="J384" s="2"/>
      <c r="K384" s="2"/>
      <c r="L384" s="2"/>
      <c r="M384" s="2"/>
      <c r="N384" s="2"/>
      <c r="O384" s="2"/>
    </row>
    <row r="385" spans="1:15" ht="14.25">
      <c r="A385" s="118">
        <v>2269</v>
      </c>
      <c r="B385" s="83" t="s">
        <v>6564</v>
      </c>
      <c r="C385" s="83" t="s">
        <v>159</v>
      </c>
      <c r="D385" s="83">
        <v>681</v>
      </c>
      <c r="E385" s="115">
        <v>45157</v>
      </c>
      <c r="G385" s="2">
        <v>45000</v>
      </c>
      <c r="H385" s="2">
        <f t="shared" si="18"/>
        <v>6750</v>
      </c>
      <c r="I385" s="2">
        <f t="shared" si="19"/>
        <v>51750</v>
      </c>
      <c r="J385" s="2"/>
      <c r="K385" s="2"/>
      <c r="L385" s="2"/>
      <c r="M385" s="2"/>
      <c r="N385" s="2"/>
      <c r="O385" s="2"/>
    </row>
    <row r="386" spans="1:15" ht="14.25">
      <c r="A386" s="118">
        <v>2151</v>
      </c>
      <c r="B386" s="83" t="s">
        <v>6564</v>
      </c>
      <c r="C386" s="83" t="s">
        <v>159</v>
      </c>
      <c r="D386" s="83">
        <v>682</v>
      </c>
      <c r="E386" s="115">
        <v>45157</v>
      </c>
      <c r="G386" s="2">
        <v>50000</v>
      </c>
      <c r="H386" s="2">
        <f t="shared" si="18"/>
        <v>7500</v>
      </c>
      <c r="I386" s="2">
        <f t="shared" si="19"/>
        <v>57500</v>
      </c>
      <c r="J386" s="2"/>
      <c r="K386" s="2"/>
      <c r="L386" s="2"/>
      <c r="M386" s="2"/>
      <c r="N386" s="2"/>
      <c r="O386" s="2"/>
    </row>
    <row r="387" spans="1:15" ht="14.25">
      <c r="A387" s="118">
        <v>978</v>
      </c>
      <c r="B387" s="83" t="s">
        <v>6564</v>
      </c>
      <c r="C387" s="83" t="s">
        <v>159</v>
      </c>
      <c r="D387" s="83">
        <v>683</v>
      </c>
      <c r="E387" s="115">
        <v>45252</v>
      </c>
      <c r="G387" s="2">
        <v>40000</v>
      </c>
      <c r="H387" s="2">
        <f t="shared" si="18"/>
        <v>6000</v>
      </c>
      <c r="I387" s="2">
        <f t="shared" si="19"/>
        <v>46000</v>
      </c>
      <c r="J387" s="2"/>
      <c r="K387" s="2"/>
      <c r="L387" s="2"/>
      <c r="M387" s="2"/>
      <c r="N387" s="2"/>
      <c r="O387" s="2"/>
    </row>
    <row r="388" spans="1:15" ht="14.25">
      <c r="A388" s="118">
        <v>1698</v>
      </c>
      <c r="B388" s="83" t="s">
        <v>6564</v>
      </c>
      <c r="C388" s="83" t="s">
        <v>159</v>
      </c>
      <c r="D388" s="83">
        <v>684</v>
      </c>
      <c r="E388" s="115">
        <v>45120</v>
      </c>
      <c r="G388" s="2">
        <v>100000</v>
      </c>
      <c r="H388" s="2">
        <f t="shared" si="18"/>
        <v>15000</v>
      </c>
      <c r="I388" s="2">
        <f t="shared" si="19"/>
        <v>115000</v>
      </c>
      <c r="J388" s="2"/>
      <c r="K388" s="2"/>
      <c r="L388" s="2"/>
      <c r="M388" s="2"/>
      <c r="N388" s="2"/>
      <c r="O388" s="2"/>
    </row>
    <row r="389" spans="1:15" ht="14.25">
      <c r="A389" s="118">
        <v>4241</v>
      </c>
      <c r="B389" s="83" t="s">
        <v>6564</v>
      </c>
      <c r="C389" s="83" t="s">
        <v>159</v>
      </c>
      <c r="D389" s="83">
        <v>686</v>
      </c>
      <c r="E389" s="115">
        <v>45252</v>
      </c>
      <c r="G389" s="2">
        <v>1000</v>
      </c>
      <c r="H389" s="2">
        <f t="shared" si="18"/>
        <v>150</v>
      </c>
      <c r="I389" s="2">
        <f t="shared" si="19"/>
        <v>1150</v>
      </c>
      <c r="J389" s="2"/>
      <c r="K389" s="2"/>
      <c r="L389" s="2"/>
      <c r="M389" s="2"/>
      <c r="N389" s="2"/>
      <c r="O389" s="2"/>
    </row>
    <row r="390" spans="1:15" ht="14.25">
      <c r="A390" s="118">
        <v>1488</v>
      </c>
      <c r="B390" s="83" t="s">
        <v>6564</v>
      </c>
      <c r="C390" s="83" t="s">
        <v>159</v>
      </c>
      <c r="D390" s="83">
        <v>688</v>
      </c>
      <c r="E390" s="115">
        <v>45262</v>
      </c>
      <c r="G390" s="2">
        <v>50000</v>
      </c>
      <c r="H390" s="2">
        <f t="shared" si="18"/>
        <v>7500</v>
      </c>
      <c r="I390" s="2">
        <f t="shared" si="19"/>
        <v>57500</v>
      </c>
      <c r="J390" s="2"/>
      <c r="K390" s="2"/>
      <c r="L390" s="2"/>
      <c r="M390" s="2"/>
      <c r="N390" s="2"/>
      <c r="O390" s="2"/>
    </row>
    <row r="391" spans="1:15" ht="14.25">
      <c r="A391" s="118">
        <v>2577</v>
      </c>
      <c r="B391" s="83" t="s">
        <v>6564</v>
      </c>
      <c r="C391" s="83" t="s">
        <v>159</v>
      </c>
      <c r="D391" s="83">
        <v>689</v>
      </c>
      <c r="E391" s="115">
        <v>45265</v>
      </c>
      <c r="G391" s="2">
        <v>500</v>
      </c>
      <c r="H391" s="2">
        <f t="shared" si="18"/>
        <v>75</v>
      </c>
      <c r="I391" s="2">
        <f t="shared" si="19"/>
        <v>575</v>
      </c>
      <c r="J391" s="2"/>
      <c r="K391" s="2"/>
      <c r="L391" s="2"/>
      <c r="M391" s="2"/>
      <c r="N391" s="2"/>
      <c r="O391" s="2"/>
    </row>
    <row r="392" spans="1:15" ht="14.25">
      <c r="A392" s="118">
        <v>2274</v>
      </c>
      <c r="B392" s="83" t="s">
        <v>6564</v>
      </c>
      <c r="C392" s="83" t="s">
        <v>159</v>
      </c>
      <c r="D392" s="83">
        <v>691</v>
      </c>
      <c r="E392" s="115">
        <v>45096</v>
      </c>
      <c r="G392" s="2">
        <v>94000</v>
      </c>
      <c r="H392" s="2">
        <f t="shared" si="18"/>
        <v>14100</v>
      </c>
      <c r="I392" s="2">
        <f t="shared" si="19"/>
        <v>108100</v>
      </c>
      <c r="J392" s="2"/>
      <c r="K392" s="2"/>
      <c r="L392" s="2"/>
      <c r="M392" s="2"/>
      <c r="N392" s="2"/>
      <c r="O392" s="2"/>
    </row>
    <row r="393" spans="1:15" ht="14.25">
      <c r="A393" s="118">
        <v>1969</v>
      </c>
      <c r="B393" s="83" t="s">
        <v>6564</v>
      </c>
      <c r="C393" s="83" t="s">
        <v>159</v>
      </c>
      <c r="D393" s="83">
        <v>692</v>
      </c>
      <c r="E393" s="115">
        <v>45076</v>
      </c>
      <c r="G393" s="2">
        <v>70000</v>
      </c>
      <c r="H393" s="2">
        <f t="shared" si="18"/>
        <v>10500</v>
      </c>
      <c r="I393" s="2">
        <f t="shared" si="19"/>
        <v>80500</v>
      </c>
      <c r="J393" s="2"/>
      <c r="K393" s="2"/>
      <c r="L393" s="2"/>
      <c r="M393" s="2"/>
      <c r="N393" s="2"/>
      <c r="O393" s="2"/>
    </row>
    <row r="394" spans="1:15" ht="14.25">
      <c r="A394" s="118">
        <v>283</v>
      </c>
      <c r="B394" s="83" t="s">
        <v>6564</v>
      </c>
      <c r="C394" s="83" t="s">
        <v>159</v>
      </c>
      <c r="D394" s="83">
        <v>693</v>
      </c>
      <c r="E394" s="115">
        <v>45070</v>
      </c>
      <c r="G394" s="2">
        <v>58500</v>
      </c>
      <c r="H394" s="2">
        <f t="shared" si="18"/>
        <v>8775</v>
      </c>
      <c r="I394" s="2">
        <f t="shared" si="19"/>
        <v>67275</v>
      </c>
      <c r="J394" s="2"/>
      <c r="K394" s="2"/>
      <c r="L394" s="2"/>
      <c r="M394" s="2"/>
      <c r="N394" s="2"/>
      <c r="O394" s="2"/>
    </row>
    <row r="395" spans="1:15" ht="14.25">
      <c r="A395" s="118">
        <v>2836</v>
      </c>
      <c r="B395" s="83" t="s">
        <v>6564</v>
      </c>
      <c r="C395" s="83" t="s">
        <v>159</v>
      </c>
      <c r="D395" s="83">
        <v>694</v>
      </c>
      <c r="E395" s="115">
        <v>45093</v>
      </c>
      <c r="G395" s="2">
        <v>40000</v>
      </c>
      <c r="H395" s="2">
        <f t="shared" si="18"/>
        <v>6000</v>
      </c>
      <c r="I395" s="2">
        <f t="shared" si="19"/>
        <v>46000</v>
      </c>
      <c r="J395" s="2"/>
      <c r="K395" s="2"/>
      <c r="L395" s="2"/>
      <c r="M395" s="2"/>
      <c r="N395" s="2"/>
      <c r="O395" s="2"/>
    </row>
    <row r="396" spans="1:15" ht="14.25">
      <c r="A396" s="118">
        <v>1344</v>
      </c>
      <c r="B396" s="83" t="s">
        <v>6564</v>
      </c>
      <c r="C396" s="83" t="s">
        <v>159</v>
      </c>
      <c r="D396" s="83">
        <v>696</v>
      </c>
      <c r="E396" s="115">
        <v>45098</v>
      </c>
      <c r="G396" s="2">
        <v>450000</v>
      </c>
      <c r="H396" s="2">
        <f t="shared" si="18"/>
        <v>67500</v>
      </c>
      <c r="I396" s="2">
        <f t="shared" si="19"/>
        <v>517500</v>
      </c>
      <c r="J396" s="2"/>
      <c r="K396" s="2"/>
      <c r="L396" s="2"/>
      <c r="M396" s="2"/>
      <c r="N396" s="2"/>
      <c r="O396" s="2"/>
    </row>
    <row r="397" spans="1:15" ht="14.25">
      <c r="A397" s="118">
        <v>2124</v>
      </c>
      <c r="B397" s="83" t="s">
        <v>6564</v>
      </c>
      <c r="C397" s="83" t="s">
        <v>159</v>
      </c>
      <c r="D397" s="83">
        <v>697</v>
      </c>
      <c r="E397" s="115">
        <v>45099</v>
      </c>
      <c r="G397" s="2">
        <v>375000</v>
      </c>
      <c r="H397" s="2">
        <f t="shared" si="18"/>
        <v>56250</v>
      </c>
      <c r="I397" s="2">
        <f t="shared" si="19"/>
        <v>431250</v>
      </c>
      <c r="J397" s="2"/>
      <c r="K397" s="2"/>
      <c r="L397" s="2"/>
      <c r="M397" s="2"/>
      <c r="N397" s="2"/>
      <c r="O397" s="2"/>
    </row>
    <row r="398" spans="1:15" ht="14.25">
      <c r="A398" s="118">
        <v>4074</v>
      </c>
      <c r="B398" s="83" t="s">
        <v>6564</v>
      </c>
      <c r="C398" s="83" t="s">
        <v>159</v>
      </c>
      <c r="D398" s="83">
        <v>699</v>
      </c>
      <c r="E398" s="115">
        <v>45082</v>
      </c>
      <c r="G398" s="2">
        <v>150000</v>
      </c>
      <c r="H398" s="2">
        <f t="shared" si="18"/>
        <v>22500</v>
      </c>
      <c r="I398" s="2">
        <f t="shared" si="19"/>
        <v>172500</v>
      </c>
      <c r="J398" s="2"/>
      <c r="K398" s="2"/>
      <c r="L398" s="2"/>
      <c r="M398" s="2"/>
      <c r="N398" s="2"/>
      <c r="O398" s="2"/>
    </row>
    <row r="399" spans="1:15" ht="14.25">
      <c r="A399" s="118">
        <v>269</v>
      </c>
      <c r="B399" s="83" t="s">
        <v>6564</v>
      </c>
      <c r="C399" s="83" t="s">
        <v>159</v>
      </c>
      <c r="D399" s="83">
        <v>700</v>
      </c>
      <c r="E399" s="115">
        <v>45181</v>
      </c>
      <c r="G399" s="2">
        <v>15000</v>
      </c>
      <c r="H399" s="2">
        <f t="shared" si="18"/>
        <v>2250</v>
      </c>
      <c r="I399" s="2">
        <f t="shared" si="19"/>
        <v>17250</v>
      </c>
      <c r="J399" s="2"/>
      <c r="K399" s="2"/>
      <c r="L399" s="2"/>
      <c r="M399" s="2"/>
      <c r="N399" s="2"/>
      <c r="O399" s="2"/>
    </row>
    <row r="400" spans="1:15" ht="14.25">
      <c r="A400" s="118">
        <v>4199</v>
      </c>
      <c r="B400" s="83" t="s">
        <v>6564</v>
      </c>
      <c r="C400" s="83" t="s">
        <v>159</v>
      </c>
      <c r="D400" s="83">
        <v>701</v>
      </c>
      <c r="E400" s="115">
        <v>45252</v>
      </c>
      <c r="G400" s="2">
        <v>45000</v>
      </c>
      <c r="H400" s="2">
        <f t="shared" si="18"/>
        <v>6750</v>
      </c>
      <c r="I400" s="2">
        <f t="shared" si="19"/>
        <v>51750</v>
      </c>
      <c r="J400" s="2"/>
      <c r="K400" s="2"/>
      <c r="L400" s="2"/>
      <c r="M400" s="2"/>
      <c r="N400" s="2"/>
      <c r="O400" s="2"/>
    </row>
    <row r="401" spans="1:15" ht="14.25">
      <c r="A401" s="118">
        <v>4134</v>
      </c>
      <c r="B401" s="83" t="s">
        <v>6564</v>
      </c>
      <c r="C401" s="83" t="s">
        <v>159</v>
      </c>
      <c r="D401" s="83">
        <v>705</v>
      </c>
      <c r="E401" s="115">
        <v>45174</v>
      </c>
      <c r="G401" s="2">
        <v>100000</v>
      </c>
      <c r="H401" s="2">
        <f t="shared" si="18"/>
        <v>15000</v>
      </c>
      <c r="I401" s="2">
        <f t="shared" si="19"/>
        <v>115000</v>
      </c>
      <c r="J401" s="2"/>
      <c r="K401" s="2"/>
      <c r="L401" s="2"/>
      <c r="M401" s="2"/>
      <c r="N401" s="2"/>
      <c r="O401" s="2"/>
    </row>
    <row r="402" spans="1:15" ht="14.25">
      <c r="A402" s="118">
        <v>2570</v>
      </c>
      <c r="B402" s="83" t="s">
        <v>6564</v>
      </c>
      <c r="C402" s="83" t="s">
        <v>159</v>
      </c>
      <c r="D402" s="83">
        <v>706</v>
      </c>
      <c r="E402" s="115">
        <v>45239</v>
      </c>
      <c r="G402" s="2">
        <v>30000</v>
      </c>
      <c r="H402" s="2">
        <f t="shared" si="18"/>
        <v>4500</v>
      </c>
      <c r="I402" s="2">
        <f t="shared" si="19"/>
        <v>34500</v>
      </c>
      <c r="J402" s="2"/>
      <c r="K402" s="2"/>
      <c r="L402" s="2"/>
      <c r="M402" s="2"/>
      <c r="N402" s="2"/>
      <c r="O402" s="2"/>
    </row>
    <row r="403" spans="1:15" ht="14.25">
      <c r="A403" s="118">
        <v>1441</v>
      </c>
      <c r="B403" s="83" t="s">
        <v>6564</v>
      </c>
      <c r="C403" s="83" t="s">
        <v>159</v>
      </c>
      <c r="D403" s="83">
        <v>707</v>
      </c>
      <c r="E403" s="115">
        <v>45189</v>
      </c>
      <c r="G403" s="2">
        <v>200000</v>
      </c>
      <c r="H403" s="2">
        <f t="shared" si="18"/>
        <v>30000</v>
      </c>
      <c r="I403" s="2">
        <f t="shared" si="19"/>
        <v>230000</v>
      </c>
      <c r="J403" s="2"/>
      <c r="K403" s="2"/>
      <c r="L403" s="2"/>
      <c r="M403" s="2"/>
      <c r="N403" s="2"/>
      <c r="O403" s="2"/>
    </row>
    <row r="404" spans="1:15" ht="14.25">
      <c r="A404" s="118">
        <v>1915</v>
      </c>
      <c r="B404" s="83" t="s">
        <v>6564</v>
      </c>
      <c r="C404" s="83" t="s">
        <v>159</v>
      </c>
      <c r="D404" s="83">
        <v>710</v>
      </c>
      <c r="E404" s="115">
        <v>45370</v>
      </c>
      <c r="G404" s="2">
        <v>450000</v>
      </c>
      <c r="H404" s="2">
        <f t="shared" si="18"/>
        <v>67500</v>
      </c>
      <c r="I404" s="2">
        <f t="shared" si="19"/>
        <v>517500</v>
      </c>
      <c r="J404" s="2"/>
      <c r="K404" s="2"/>
      <c r="L404" s="2"/>
      <c r="M404" s="2"/>
      <c r="N404" s="2"/>
      <c r="O404" s="2"/>
    </row>
    <row r="405" spans="1:15" ht="14.25">
      <c r="A405" s="118">
        <v>1629</v>
      </c>
      <c r="B405" s="83" t="s">
        <v>6564</v>
      </c>
      <c r="C405" s="83" t="s">
        <v>159</v>
      </c>
      <c r="D405" s="83">
        <v>711</v>
      </c>
      <c r="E405" s="115">
        <v>45232</v>
      </c>
      <c r="G405" s="2">
        <v>100000</v>
      </c>
      <c r="H405" s="2">
        <f t="shared" si="18"/>
        <v>15000</v>
      </c>
      <c r="I405" s="2">
        <f t="shared" si="19"/>
        <v>115000</v>
      </c>
      <c r="J405" s="2"/>
      <c r="K405" s="2"/>
      <c r="L405" s="2"/>
      <c r="M405" s="2"/>
      <c r="N405" s="2"/>
      <c r="O405" s="2"/>
    </row>
    <row r="406" spans="1:15" ht="14.25">
      <c r="A406" s="118">
        <v>4166</v>
      </c>
      <c r="B406" s="83" t="s">
        <v>6564</v>
      </c>
      <c r="C406" s="83" t="s">
        <v>159</v>
      </c>
      <c r="D406" s="83">
        <v>712</v>
      </c>
      <c r="E406" s="115">
        <v>45293</v>
      </c>
      <c r="G406" s="2">
        <v>100000</v>
      </c>
      <c r="H406" s="2">
        <f t="shared" si="18"/>
        <v>15000</v>
      </c>
      <c r="I406" s="2">
        <f t="shared" si="19"/>
        <v>115000</v>
      </c>
      <c r="J406" s="2"/>
      <c r="K406" s="2"/>
      <c r="L406" s="2"/>
      <c r="M406" s="2"/>
      <c r="N406" s="2"/>
      <c r="O406" s="2"/>
    </row>
    <row r="407" spans="1:15" ht="14.25">
      <c r="A407" s="118">
        <v>2123</v>
      </c>
      <c r="B407" s="83" t="s">
        <v>6564</v>
      </c>
      <c r="C407" s="83" t="s">
        <v>159</v>
      </c>
      <c r="D407" s="83">
        <v>713</v>
      </c>
      <c r="E407" s="115">
        <v>45252</v>
      </c>
      <c r="G407" s="2">
        <v>30000</v>
      </c>
      <c r="H407" s="2">
        <f t="shared" si="18"/>
        <v>4500</v>
      </c>
      <c r="I407" s="2">
        <f t="shared" si="19"/>
        <v>34500</v>
      </c>
      <c r="J407" s="2"/>
      <c r="K407" s="2"/>
      <c r="L407" s="2"/>
      <c r="M407" s="2"/>
      <c r="N407" s="2"/>
      <c r="O407" s="2"/>
    </row>
    <row r="408" spans="1:15" ht="14.25">
      <c r="A408" s="118">
        <v>366</v>
      </c>
      <c r="B408" s="83" t="s">
        <v>6564</v>
      </c>
      <c r="C408" s="83" t="s">
        <v>159</v>
      </c>
      <c r="D408" s="83">
        <v>714</v>
      </c>
      <c r="E408" s="115">
        <v>45218</v>
      </c>
      <c r="G408" s="2">
        <v>200000</v>
      </c>
      <c r="H408" s="2">
        <f t="shared" si="18"/>
        <v>30000</v>
      </c>
      <c r="I408" s="2">
        <f t="shared" si="19"/>
        <v>230000</v>
      </c>
      <c r="J408" s="2"/>
      <c r="K408" s="2"/>
      <c r="L408" s="2"/>
      <c r="M408" s="2"/>
      <c r="N408" s="2"/>
      <c r="O408" s="2"/>
    </row>
    <row r="409" spans="1:15" ht="14.25">
      <c r="A409" s="118">
        <v>4088</v>
      </c>
      <c r="B409" s="83" t="s">
        <v>6564</v>
      </c>
      <c r="C409" s="83" t="s">
        <v>159</v>
      </c>
      <c r="D409" s="83">
        <v>715</v>
      </c>
      <c r="E409" s="115">
        <v>45216</v>
      </c>
      <c r="G409" s="2">
        <v>100000</v>
      </c>
      <c r="H409" s="2">
        <f t="shared" si="18"/>
        <v>15000</v>
      </c>
      <c r="I409" s="2">
        <f t="shared" si="19"/>
        <v>115000</v>
      </c>
      <c r="J409" s="2"/>
      <c r="K409" s="2"/>
      <c r="L409" s="2"/>
      <c r="M409" s="2"/>
      <c r="N409" s="2"/>
      <c r="O409" s="2"/>
    </row>
    <row r="410" spans="1:15" ht="14.25">
      <c r="A410" s="118">
        <v>426</v>
      </c>
      <c r="B410" s="83" t="s">
        <v>6564</v>
      </c>
      <c r="C410" s="83" t="s">
        <v>159</v>
      </c>
      <c r="D410" s="83">
        <v>716</v>
      </c>
      <c r="E410" s="115">
        <v>45236</v>
      </c>
      <c r="G410" s="2">
        <v>20000</v>
      </c>
      <c r="H410" s="2">
        <f t="shared" si="18"/>
        <v>3000</v>
      </c>
      <c r="I410" s="2">
        <f t="shared" si="19"/>
        <v>23000</v>
      </c>
      <c r="J410" s="2"/>
      <c r="K410" s="2"/>
      <c r="L410" s="2"/>
      <c r="M410" s="2"/>
      <c r="N410" s="2"/>
      <c r="O410" s="2"/>
    </row>
    <row r="411" spans="1:15" ht="14.25">
      <c r="A411" s="118">
        <v>4266</v>
      </c>
      <c r="B411" s="83" t="s">
        <v>6564</v>
      </c>
      <c r="C411" s="83" t="s">
        <v>159</v>
      </c>
      <c r="D411" s="83">
        <v>719</v>
      </c>
      <c r="E411" s="115">
        <v>45378</v>
      </c>
      <c r="G411" s="2">
        <v>50000</v>
      </c>
      <c r="H411" s="2">
        <f t="shared" si="18"/>
        <v>7500</v>
      </c>
      <c r="I411" s="2">
        <f t="shared" si="19"/>
        <v>57500</v>
      </c>
      <c r="J411" s="2"/>
      <c r="K411" s="2"/>
      <c r="L411" s="2"/>
      <c r="M411" s="2"/>
      <c r="N411" s="2"/>
      <c r="O411" s="2"/>
    </row>
    <row r="412" spans="1:15" ht="14.25">
      <c r="A412" s="118">
        <v>4265</v>
      </c>
      <c r="B412" s="83" t="s">
        <v>6564</v>
      </c>
      <c r="C412" s="83" t="s">
        <v>159</v>
      </c>
      <c r="D412" s="83">
        <v>720</v>
      </c>
      <c r="E412" s="115">
        <v>45281</v>
      </c>
      <c r="G412" s="2">
        <v>100</v>
      </c>
      <c r="H412" s="2">
        <f t="shared" si="18"/>
        <v>15</v>
      </c>
      <c r="I412" s="2">
        <f t="shared" si="19"/>
        <v>115</v>
      </c>
      <c r="J412" s="2"/>
      <c r="K412" s="2"/>
      <c r="L412" s="2"/>
      <c r="M412" s="2"/>
      <c r="N412" s="2"/>
      <c r="O412" s="2"/>
    </row>
    <row r="413" spans="1:15" ht="14.25">
      <c r="A413" s="118">
        <v>2609</v>
      </c>
      <c r="B413" s="83" t="s">
        <v>6564</v>
      </c>
      <c r="C413" s="83" t="s">
        <v>159</v>
      </c>
      <c r="D413" s="83">
        <v>721</v>
      </c>
      <c r="E413" s="115">
        <v>45367</v>
      </c>
      <c r="G413" s="2">
        <v>50000</v>
      </c>
      <c r="H413" s="2">
        <f t="shared" si="18"/>
        <v>7500</v>
      </c>
      <c r="I413" s="2">
        <f t="shared" si="19"/>
        <v>57500</v>
      </c>
      <c r="J413" s="2"/>
      <c r="K413" s="2"/>
      <c r="L413" s="2"/>
      <c r="M413" s="2"/>
      <c r="N413" s="2"/>
      <c r="O413" s="2"/>
    </row>
    <row r="414" spans="1:15" ht="14.25">
      <c r="A414" s="118">
        <v>1580</v>
      </c>
      <c r="B414" s="83" t="s">
        <v>6564</v>
      </c>
      <c r="C414" s="83" t="s">
        <v>159</v>
      </c>
      <c r="D414" s="83">
        <v>724</v>
      </c>
      <c r="E414" s="115">
        <v>45257</v>
      </c>
      <c r="G414" s="2">
        <v>25000</v>
      </c>
      <c r="H414" s="2">
        <f t="shared" si="18"/>
        <v>3750</v>
      </c>
      <c r="I414" s="2">
        <f t="shared" si="19"/>
        <v>28750</v>
      </c>
      <c r="J414" s="2"/>
      <c r="K414" s="2"/>
      <c r="L414" s="2"/>
      <c r="M414" s="2"/>
      <c r="N414" s="2"/>
      <c r="O414" s="2"/>
    </row>
    <row r="415" spans="1:15" ht="14.25">
      <c r="A415" s="118">
        <v>1486</v>
      </c>
      <c r="B415" s="83" t="s">
        <v>6564</v>
      </c>
      <c r="C415" s="83" t="s">
        <v>159</v>
      </c>
      <c r="D415" s="83">
        <v>725</v>
      </c>
      <c r="E415" s="115">
        <v>45290</v>
      </c>
      <c r="G415" s="2">
        <v>400000</v>
      </c>
      <c r="H415" s="2">
        <f t="shared" si="18"/>
        <v>60000</v>
      </c>
      <c r="I415" s="2">
        <f t="shared" si="19"/>
        <v>460000</v>
      </c>
      <c r="J415" s="2"/>
      <c r="K415" s="2"/>
      <c r="L415" s="2"/>
      <c r="M415" s="2"/>
      <c r="N415" s="2"/>
      <c r="O415" s="2"/>
    </row>
    <row r="416" spans="1:15" ht="14.25">
      <c r="A416" s="118">
        <v>4151</v>
      </c>
      <c r="B416" s="83" t="s">
        <v>6564</v>
      </c>
      <c r="C416" s="83" t="s">
        <v>159</v>
      </c>
      <c r="D416" s="83">
        <v>726</v>
      </c>
      <c r="E416" s="115">
        <v>45348</v>
      </c>
      <c r="G416" s="2">
        <v>20000</v>
      </c>
      <c r="H416" s="2">
        <f t="shared" si="18"/>
        <v>3000</v>
      </c>
      <c r="I416" s="2">
        <f t="shared" si="19"/>
        <v>23000</v>
      </c>
      <c r="J416" s="2"/>
      <c r="K416" s="2"/>
      <c r="L416" s="2"/>
      <c r="M416" s="2"/>
      <c r="N416" s="2"/>
      <c r="O416" s="2"/>
    </row>
    <row r="417" spans="1:15" ht="14.25">
      <c r="A417" s="118">
        <v>3259</v>
      </c>
      <c r="B417" s="83" t="s">
        <v>6564</v>
      </c>
      <c r="C417" s="83" t="s">
        <v>159</v>
      </c>
      <c r="D417" s="83">
        <v>727</v>
      </c>
      <c r="E417" s="115">
        <v>45373</v>
      </c>
      <c r="G417" s="2">
        <v>35000</v>
      </c>
      <c r="H417" s="2">
        <f t="shared" si="18"/>
        <v>5250</v>
      </c>
      <c r="I417" s="2">
        <f t="shared" si="19"/>
        <v>40250</v>
      </c>
      <c r="J417" s="2"/>
      <c r="K417" s="2"/>
      <c r="L417" s="2"/>
      <c r="M417" s="2"/>
      <c r="N417" s="2"/>
      <c r="O417" s="2"/>
    </row>
    <row r="418" spans="1:15" ht="14.25">
      <c r="A418" s="118">
        <v>1324</v>
      </c>
      <c r="B418" s="83" t="s">
        <v>6564</v>
      </c>
      <c r="C418" s="83" t="s">
        <v>159</v>
      </c>
      <c r="D418" s="83">
        <v>728</v>
      </c>
      <c r="E418" s="115">
        <v>45252</v>
      </c>
      <c r="G418" s="2">
        <v>30000</v>
      </c>
      <c r="H418" s="2">
        <f t="shared" si="18"/>
        <v>4500</v>
      </c>
      <c r="I418" s="2">
        <f t="shared" si="19"/>
        <v>34500</v>
      </c>
      <c r="J418" s="2"/>
      <c r="K418" s="2"/>
      <c r="L418" s="2"/>
      <c r="M418" s="2"/>
      <c r="N418" s="2"/>
      <c r="O418" s="2"/>
    </row>
    <row r="419" spans="1:15" ht="14.25">
      <c r="A419" s="118">
        <v>1910</v>
      </c>
      <c r="B419" s="83" t="s">
        <v>6564</v>
      </c>
      <c r="C419" s="83" t="s">
        <v>159</v>
      </c>
      <c r="D419" s="83">
        <v>729</v>
      </c>
      <c r="E419" s="115">
        <v>45272</v>
      </c>
      <c r="G419" s="2">
        <v>25000</v>
      </c>
      <c r="H419" s="2">
        <f t="shared" si="18"/>
        <v>3750</v>
      </c>
      <c r="I419" s="2">
        <f t="shared" si="19"/>
        <v>28750</v>
      </c>
      <c r="J419" s="2"/>
      <c r="K419" s="2"/>
      <c r="L419" s="2"/>
      <c r="M419" s="2"/>
      <c r="N419" s="2"/>
      <c r="O419" s="2"/>
    </row>
    <row r="420" spans="1:15" ht="14.25">
      <c r="A420" s="118">
        <v>3257</v>
      </c>
      <c r="B420" s="83" t="s">
        <v>6564</v>
      </c>
      <c r="C420" s="83" t="s">
        <v>159</v>
      </c>
      <c r="D420" s="83">
        <v>730</v>
      </c>
      <c r="E420" s="115">
        <v>45373</v>
      </c>
      <c r="G420" s="2">
        <v>50000</v>
      </c>
      <c r="H420" s="2">
        <f t="shared" si="18"/>
        <v>7500</v>
      </c>
      <c r="I420" s="2">
        <f t="shared" si="19"/>
        <v>57500</v>
      </c>
      <c r="J420" s="2"/>
      <c r="K420" s="2"/>
      <c r="L420" s="2"/>
      <c r="M420" s="2"/>
      <c r="N420" s="2"/>
      <c r="O420" s="2"/>
    </row>
    <row r="421" spans="1:15" ht="14.25">
      <c r="A421" s="118">
        <v>2067</v>
      </c>
      <c r="B421" s="83" t="s">
        <v>6564</v>
      </c>
      <c r="C421" s="83" t="s">
        <v>159</v>
      </c>
      <c r="D421" s="83">
        <v>731</v>
      </c>
      <c r="E421" s="115">
        <v>45302</v>
      </c>
      <c r="G421" s="2">
        <v>100000</v>
      </c>
      <c r="H421" s="2">
        <f t="shared" si="18"/>
        <v>15000</v>
      </c>
      <c r="I421" s="2">
        <f t="shared" si="19"/>
        <v>115000</v>
      </c>
      <c r="J421" s="2"/>
      <c r="K421" s="2"/>
      <c r="L421" s="2"/>
      <c r="M421" s="2"/>
      <c r="N421" s="2"/>
      <c r="O421" s="2"/>
    </row>
    <row r="422" spans="1:15" ht="14.25">
      <c r="A422" s="118">
        <v>2561</v>
      </c>
      <c r="B422" s="83" t="s">
        <v>6564</v>
      </c>
      <c r="C422" s="83" t="s">
        <v>159</v>
      </c>
      <c r="D422" s="83">
        <v>736</v>
      </c>
      <c r="E422" s="115">
        <v>45181</v>
      </c>
      <c r="G422" s="2">
        <v>62280</v>
      </c>
      <c r="H422" s="2">
        <f t="shared" si="18"/>
        <v>9342</v>
      </c>
      <c r="I422" s="2">
        <f t="shared" si="19"/>
        <v>71622</v>
      </c>
      <c r="J422" s="2"/>
      <c r="K422" s="2"/>
      <c r="L422" s="2"/>
      <c r="M422" s="2"/>
      <c r="N422" s="2"/>
      <c r="O422" s="2"/>
    </row>
    <row r="423" spans="1:15" ht="14.25">
      <c r="A423" s="118">
        <v>4406</v>
      </c>
      <c r="B423" s="83" t="s">
        <v>6564</v>
      </c>
      <c r="C423" s="83" t="s">
        <v>159</v>
      </c>
      <c r="D423" s="83">
        <v>737</v>
      </c>
      <c r="E423" s="115">
        <v>45271</v>
      </c>
      <c r="G423" s="2">
        <v>30000</v>
      </c>
      <c r="H423" s="2">
        <f t="shared" si="18"/>
        <v>4500</v>
      </c>
      <c r="I423" s="2">
        <f t="shared" si="19"/>
        <v>34500</v>
      </c>
      <c r="J423" s="2"/>
      <c r="K423" s="2"/>
      <c r="L423" s="2"/>
      <c r="M423" s="2"/>
      <c r="N423" s="2"/>
      <c r="O423" s="2"/>
    </row>
    <row r="424" spans="1:15" ht="14.25">
      <c r="A424" s="118">
        <v>4364</v>
      </c>
      <c r="B424" s="83" t="s">
        <v>6564</v>
      </c>
      <c r="C424" s="83" t="s">
        <v>159</v>
      </c>
      <c r="D424" s="83">
        <v>738</v>
      </c>
      <c r="E424" s="115">
        <v>45302</v>
      </c>
      <c r="G424" s="2">
        <v>50000</v>
      </c>
      <c r="H424" s="2">
        <f t="shared" si="18"/>
        <v>7500</v>
      </c>
      <c r="I424" s="2">
        <f t="shared" si="19"/>
        <v>57500</v>
      </c>
      <c r="J424" s="2"/>
      <c r="K424" s="2"/>
      <c r="L424" s="2"/>
      <c r="M424" s="2"/>
      <c r="N424" s="2"/>
      <c r="O424" s="2"/>
    </row>
    <row r="425" spans="1:15" ht="14.25">
      <c r="A425" s="118">
        <v>4483</v>
      </c>
      <c r="B425" s="83" t="s">
        <v>6564</v>
      </c>
      <c r="C425" s="83" t="s">
        <v>159</v>
      </c>
      <c r="D425" s="83">
        <v>739</v>
      </c>
      <c r="E425" s="115">
        <v>45271</v>
      </c>
      <c r="G425" s="2">
        <v>25000</v>
      </c>
      <c r="H425" s="2">
        <f t="shared" si="18"/>
        <v>3750</v>
      </c>
      <c r="I425" s="2">
        <f t="shared" si="19"/>
        <v>28750</v>
      </c>
      <c r="J425" s="2"/>
      <c r="K425" s="2"/>
      <c r="L425" s="2"/>
      <c r="M425" s="2"/>
      <c r="N425" s="2"/>
      <c r="O425" s="2"/>
    </row>
    <row r="426" spans="1:15" ht="14.25">
      <c r="A426" s="118">
        <v>4482</v>
      </c>
      <c r="B426" s="83" t="s">
        <v>6564</v>
      </c>
      <c r="C426" s="83" t="s">
        <v>159</v>
      </c>
      <c r="D426" s="83">
        <v>740</v>
      </c>
      <c r="E426" s="115">
        <v>45271</v>
      </c>
      <c r="G426" s="2">
        <v>25000</v>
      </c>
      <c r="H426" s="2">
        <f t="shared" si="18"/>
        <v>3750</v>
      </c>
      <c r="I426" s="2">
        <f t="shared" si="19"/>
        <v>28750</v>
      </c>
      <c r="J426" s="2"/>
      <c r="K426" s="2"/>
      <c r="L426" s="2"/>
      <c r="M426" s="2"/>
      <c r="N426" s="2"/>
      <c r="O426" s="2"/>
    </row>
    <row r="427" spans="1:15" ht="14.25">
      <c r="A427" s="118">
        <v>4481</v>
      </c>
      <c r="B427" s="83" t="s">
        <v>6564</v>
      </c>
      <c r="C427" s="83" t="s">
        <v>159</v>
      </c>
      <c r="D427" s="83">
        <v>741</v>
      </c>
      <c r="E427" s="115">
        <v>45271</v>
      </c>
      <c r="G427" s="2">
        <v>25000</v>
      </c>
      <c r="H427" s="2">
        <f t="shared" si="18"/>
        <v>3750</v>
      </c>
      <c r="I427" s="2">
        <f t="shared" si="19"/>
        <v>28750</v>
      </c>
      <c r="J427" s="2"/>
      <c r="K427" s="2"/>
      <c r="L427" s="2"/>
      <c r="M427" s="2"/>
      <c r="N427" s="2"/>
      <c r="O427" s="2"/>
    </row>
    <row r="428" spans="1:15" ht="14.25">
      <c r="A428" s="118">
        <v>4497</v>
      </c>
      <c r="B428" s="83" t="s">
        <v>6564</v>
      </c>
      <c r="C428" s="83" t="s">
        <v>159</v>
      </c>
      <c r="D428" s="83">
        <v>742</v>
      </c>
      <c r="E428" s="115">
        <v>45280</v>
      </c>
      <c r="G428" s="2">
        <v>10000</v>
      </c>
      <c r="H428" s="2">
        <f t="shared" si="18"/>
        <v>1500</v>
      </c>
      <c r="I428" s="2">
        <f t="shared" si="19"/>
        <v>11500</v>
      </c>
      <c r="J428" s="2"/>
      <c r="K428" s="2"/>
      <c r="L428" s="2"/>
      <c r="M428" s="2"/>
      <c r="N428" s="2"/>
      <c r="O428" s="2"/>
    </row>
    <row r="429" spans="1:15" ht="14.25">
      <c r="A429" s="118">
        <v>1005</v>
      </c>
      <c r="B429" s="83" t="s">
        <v>6564</v>
      </c>
      <c r="C429" s="83" t="s">
        <v>159</v>
      </c>
      <c r="D429" s="83">
        <v>743</v>
      </c>
      <c r="E429" s="115">
        <v>45325</v>
      </c>
      <c r="G429" s="2">
        <v>450000</v>
      </c>
      <c r="H429" s="2">
        <f t="shared" si="18"/>
        <v>67500</v>
      </c>
      <c r="I429" s="2">
        <f t="shared" si="19"/>
        <v>517500</v>
      </c>
      <c r="J429" s="2"/>
      <c r="K429" s="2"/>
      <c r="L429" s="2"/>
      <c r="M429" s="2"/>
      <c r="N429" s="2"/>
      <c r="O429" s="2"/>
    </row>
    <row r="430" spans="1:15" ht="14.25">
      <c r="A430" s="118">
        <v>4416</v>
      </c>
      <c r="B430" s="83" t="s">
        <v>6564</v>
      </c>
      <c r="C430" s="83" t="s">
        <v>159</v>
      </c>
      <c r="D430" s="83">
        <v>744</v>
      </c>
      <c r="E430" s="115">
        <v>45252</v>
      </c>
      <c r="G430" s="2">
        <v>45000</v>
      </c>
      <c r="H430" s="2">
        <f t="shared" ref="H430:H443" si="20">G430*15%</f>
        <v>6750</v>
      </c>
      <c r="I430" s="2">
        <f t="shared" ref="I430:I443" si="21">G430+H430</f>
        <v>51750</v>
      </c>
      <c r="J430" s="2"/>
      <c r="K430" s="2"/>
      <c r="L430" s="2"/>
      <c r="M430" s="2"/>
      <c r="N430" s="2"/>
      <c r="O430" s="2"/>
    </row>
    <row r="431" spans="1:15" ht="14.25">
      <c r="A431" s="118">
        <v>2231</v>
      </c>
      <c r="B431" s="83" t="s">
        <v>6564</v>
      </c>
      <c r="C431" s="83" t="s">
        <v>159</v>
      </c>
      <c r="D431" s="83">
        <v>745</v>
      </c>
      <c r="E431" s="115">
        <v>45330</v>
      </c>
      <c r="G431" s="2">
        <v>200000</v>
      </c>
      <c r="H431" s="2">
        <f t="shared" si="20"/>
        <v>30000</v>
      </c>
      <c r="I431" s="2">
        <f t="shared" si="21"/>
        <v>230000</v>
      </c>
      <c r="J431" s="2"/>
      <c r="K431" s="2"/>
      <c r="L431" s="2"/>
      <c r="M431" s="2"/>
      <c r="N431" s="2"/>
      <c r="O431" s="2"/>
    </row>
    <row r="432" spans="1:15" ht="14.25">
      <c r="A432" s="118">
        <v>149</v>
      </c>
      <c r="B432" s="83" t="s">
        <v>6564</v>
      </c>
      <c r="C432" s="83" t="s">
        <v>159</v>
      </c>
      <c r="D432" s="83">
        <v>746</v>
      </c>
      <c r="E432" s="115">
        <v>45330</v>
      </c>
      <c r="G432" s="2">
        <v>450000</v>
      </c>
      <c r="H432" s="2">
        <f t="shared" si="20"/>
        <v>67500</v>
      </c>
      <c r="I432" s="2">
        <f t="shared" si="21"/>
        <v>517500</v>
      </c>
      <c r="J432" s="2"/>
      <c r="K432" s="2"/>
      <c r="L432" s="2"/>
      <c r="M432" s="2"/>
      <c r="N432" s="2"/>
      <c r="O432" s="2"/>
    </row>
    <row r="433" spans="1:15" ht="14.25">
      <c r="A433" s="118">
        <v>1294</v>
      </c>
      <c r="B433" s="83" t="s">
        <v>6564</v>
      </c>
      <c r="C433" s="83" t="s">
        <v>159</v>
      </c>
      <c r="D433" s="83">
        <v>747</v>
      </c>
      <c r="E433" s="115">
        <v>45330</v>
      </c>
      <c r="G433" s="2">
        <v>450000</v>
      </c>
      <c r="H433" s="2">
        <f t="shared" si="20"/>
        <v>67500</v>
      </c>
      <c r="I433" s="2">
        <f t="shared" si="21"/>
        <v>517500</v>
      </c>
      <c r="J433" s="2"/>
      <c r="K433" s="2"/>
      <c r="L433" s="2"/>
      <c r="M433" s="2"/>
      <c r="N433" s="2"/>
      <c r="O433" s="2"/>
    </row>
    <row r="434" spans="1:15" ht="14.25">
      <c r="A434" s="118">
        <v>2554</v>
      </c>
      <c r="B434" s="83" t="s">
        <v>6564</v>
      </c>
      <c r="C434" s="83" t="s">
        <v>159</v>
      </c>
      <c r="D434" s="83">
        <v>748</v>
      </c>
      <c r="E434" s="115">
        <v>45330</v>
      </c>
      <c r="G434" s="2">
        <v>100000</v>
      </c>
      <c r="H434" s="2">
        <f t="shared" si="20"/>
        <v>15000</v>
      </c>
      <c r="I434" s="2">
        <f t="shared" si="21"/>
        <v>115000</v>
      </c>
      <c r="J434" s="2"/>
      <c r="K434" s="2"/>
      <c r="L434" s="2"/>
      <c r="M434" s="2"/>
      <c r="N434" s="2"/>
      <c r="O434" s="2"/>
    </row>
    <row r="435" spans="1:15" ht="14.25">
      <c r="A435" s="118">
        <v>4411</v>
      </c>
      <c r="B435" s="83" t="s">
        <v>6564</v>
      </c>
      <c r="C435" s="83" t="s">
        <v>159</v>
      </c>
      <c r="D435" s="83">
        <v>749</v>
      </c>
      <c r="E435" s="115">
        <v>45336</v>
      </c>
      <c r="G435" s="2">
        <v>30000</v>
      </c>
      <c r="H435" s="2">
        <f t="shared" si="20"/>
        <v>4500</v>
      </c>
      <c r="I435" s="2">
        <f t="shared" si="21"/>
        <v>34500</v>
      </c>
      <c r="J435" s="2"/>
      <c r="K435" s="2"/>
      <c r="L435" s="2"/>
      <c r="M435" s="2"/>
      <c r="N435" s="2"/>
      <c r="O435" s="2"/>
    </row>
    <row r="436" spans="1:15" ht="14.25">
      <c r="A436" s="118">
        <v>2258</v>
      </c>
      <c r="B436" s="83" t="s">
        <v>6564</v>
      </c>
      <c r="C436" s="83" t="s">
        <v>159</v>
      </c>
      <c r="D436" s="83">
        <v>750</v>
      </c>
      <c r="E436" s="115">
        <v>45338</v>
      </c>
      <c r="G436" s="2">
        <v>45000</v>
      </c>
      <c r="H436" s="2">
        <f t="shared" si="20"/>
        <v>6750</v>
      </c>
      <c r="I436" s="2">
        <f t="shared" si="21"/>
        <v>51750</v>
      </c>
      <c r="J436" s="2"/>
      <c r="K436" s="2"/>
      <c r="L436" s="2"/>
      <c r="M436" s="2"/>
      <c r="N436" s="2"/>
      <c r="O436" s="2"/>
    </row>
    <row r="437" spans="1:15" ht="14.25">
      <c r="A437" s="118">
        <v>365</v>
      </c>
      <c r="B437" s="83" t="s">
        <v>6564</v>
      </c>
      <c r="C437" s="83" t="s">
        <v>159</v>
      </c>
      <c r="D437" s="83">
        <v>751</v>
      </c>
      <c r="E437" s="115">
        <v>45355</v>
      </c>
      <c r="G437" s="2">
        <v>150000</v>
      </c>
      <c r="H437" s="2">
        <f t="shared" si="20"/>
        <v>22500</v>
      </c>
      <c r="I437" s="2">
        <f t="shared" si="21"/>
        <v>172500</v>
      </c>
      <c r="J437" s="2"/>
      <c r="K437" s="2"/>
      <c r="L437" s="2"/>
      <c r="M437" s="2"/>
      <c r="N437" s="2"/>
      <c r="O437" s="2"/>
    </row>
    <row r="438" spans="1:15" ht="14.25">
      <c r="A438" s="118">
        <v>2259</v>
      </c>
      <c r="B438" s="83" t="s">
        <v>6564</v>
      </c>
      <c r="C438" s="83" t="s">
        <v>159</v>
      </c>
      <c r="D438" s="83">
        <v>752</v>
      </c>
      <c r="E438" s="115">
        <v>45356</v>
      </c>
      <c r="G438" s="2">
        <v>50000</v>
      </c>
      <c r="H438" s="2">
        <f t="shared" si="20"/>
        <v>7500</v>
      </c>
      <c r="I438" s="2">
        <f t="shared" si="21"/>
        <v>57500</v>
      </c>
      <c r="J438" s="2"/>
      <c r="K438" s="2"/>
      <c r="L438" s="2"/>
      <c r="M438" s="2"/>
      <c r="N438" s="2"/>
      <c r="O438" s="2"/>
    </row>
    <row r="439" spans="1:15" ht="14.25">
      <c r="A439" s="118">
        <v>49</v>
      </c>
      <c r="B439" s="83" t="s">
        <v>6564</v>
      </c>
      <c r="C439" s="83" t="s">
        <v>159</v>
      </c>
      <c r="D439" s="83">
        <v>753</v>
      </c>
      <c r="E439" s="115">
        <v>45358</v>
      </c>
      <c r="G439" s="2">
        <v>300000</v>
      </c>
      <c r="H439" s="2">
        <f t="shared" si="20"/>
        <v>45000</v>
      </c>
      <c r="I439" s="2">
        <f t="shared" si="21"/>
        <v>345000</v>
      </c>
      <c r="J439" s="2"/>
      <c r="K439" s="2"/>
      <c r="L439" s="2"/>
      <c r="M439" s="2"/>
      <c r="N439" s="2"/>
      <c r="O439" s="2"/>
    </row>
    <row r="440" spans="1:15" ht="14.25">
      <c r="A440" s="118">
        <v>4524</v>
      </c>
      <c r="B440" s="83" t="s">
        <v>6564</v>
      </c>
      <c r="C440" s="83" t="s">
        <v>159</v>
      </c>
      <c r="D440" s="83">
        <v>754</v>
      </c>
      <c r="E440" s="115">
        <v>45364</v>
      </c>
      <c r="G440" s="2">
        <v>50000</v>
      </c>
      <c r="H440" s="2">
        <f t="shared" si="20"/>
        <v>7500</v>
      </c>
      <c r="I440" s="2">
        <f t="shared" si="21"/>
        <v>57500</v>
      </c>
      <c r="J440" s="2"/>
      <c r="K440" s="2"/>
      <c r="L440" s="2"/>
      <c r="M440" s="2"/>
      <c r="N440" s="2"/>
      <c r="O440" s="2"/>
    </row>
    <row r="441" spans="1:15" ht="14.25">
      <c r="A441" s="118">
        <v>143</v>
      </c>
      <c r="B441" s="83" t="s">
        <v>6564</v>
      </c>
      <c r="C441" s="83" t="s">
        <v>159</v>
      </c>
      <c r="D441" s="83">
        <v>755</v>
      </c>
      <c r="E441" s="115">
        <v>45365</v>
      </c>
      <c r="G441" s="2">
        <v>5001</v>
      </c>
      <c r="H441" s="2">
        <f t="shared" si="20"/>
        <v>750.15</v>
      </c>
      <c r="I441" s="2">
        <f t="shared" si="21"/>
        <v>5751.15</v>
      </c>
      <c r="J441" s="2"/>
      <c r="K441" s="2"/>
      <c r="L441" s="2"/>
      <c r="M441" s="2"/>
      <c r="N441" s="2"/>
      <c r="O441" s="2"/>
    </row>
    <row r="442" spans="1:15" ht="14.25">
      <c r="A442" s="118">
        <v>639</v>
      </c>
      <c r="B442" s="83" t="s">
        <v>6564</v>
      </c>
      <c r="C442" s="83" t="s">
        <v>159</v>
      </c>
      <c r="D442" s="83">
        <v>756</v>
      </c>
      <c r="E442" s="115">
        <v>45373</v>
      </c>
      <c r="G442" s="2">
        <v>90000</v>
      </c>
      <c r="H442" s="2">
        <f t="shared" si="20"/>
        <v>13500</v>
      </c>
      <c r="I442" s="2">
        <f t="shared" si="21"/>
        <v>103500</v>
      </c>
      <c r="J442" s="2"/>
      <c r="K442" s="2"/>
      <c r="L442" s="2"/>
      <c r="M442" s="2"/>
      <c r="N442" s="2"/>
      <c r="O442" s="2"/>
    </row>
    <row r="443" spans="1:15" ht="14.25">
      <c r="A443" s="118">
        <v>4097</v>
      </c>
      <c r="B443" s="83" t="s">
        <v>6564</v>
      </c>
      <c r="C443" s="83" t="s">
        <v>159</v>
      </c>
      <c r="D443" s="83">
        <v>757</v>
      </c>
      <c r="E443" s="115">
        <v>45381</v>
      </c>
      <c r="G443" s="2">
        <v>70000</v>
      </c>
      <c r="H443" s="2">
        <f t="shared" si="20"/>
        <v>10500</v>
      </c>
      <c r="I443" s="2">
        <f t="shared" si="21"/>
        <v>80500</v>
      </c>
      <c r="J443" s="2"/>
      <c r="K443" s="2"/>
      <c r="L443" s="2"/>
      <c r="M443" s="2"/>
      <c r="N443" s="2"/>
      <c r="O443" s="2"/>
    </row>
    <row r="444" spans="1:15" ht="14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4.25">
      <c r="A445">
        <v>136</v>
      </c>
      <c r="B445" s="83" t="s">
        <v>154</v>
      </c>
      <c r="C445" s="2" t="s">
        <v>8260</v>
      </c>
      <c r="D445" s="83">
        <v>6</v>
      </c>
      <c r="E445" s="115">
        <v>43713</v>
      </c>
      <c r="G445">
        <v>570000</v>
      </c>
      <c r="H445" s="2">
        <f>G445*7%</f>
        <v>39900.000000000007</v>
      </c>
      <c r="I445" s="2">
        <f>G445+H445</f>
        <v>609900</v>
      </c>
      <c r="J445" s="2"/>
      <c r="K445" s="2"/>
      <c r="L445" s="2"/>
      <c r="M445" s="2"/>
      <c r="N445" s="2"/>
      <c r="O445" s="2"/>
    </row>
    <row r="446" spans="1:15" ht="14.25">
      <c r="A446">
        <v>1779</v>
      </c>
      <c r="B446" s="83" t="s">
        <v>154</v>
      </c>
      <c r="C446" s="2" t="s">
        <v>8260</v>
      </c>
      <c r="D446" s="83">
        <v>7</v>
      </c>
      <c r="E446" s="115">
        <v>43755</v>
      </c>
      <c r="G446">
        <v>665000</v>
      </c>
      <c r="H446" s="2">
        <f t="shared" ref="H446:H452" si="22">G446*7%</f>
        <v>46550.000000000007</v>
      </c>
      <c r="I446" s="2">
        <f t="shared" ref="I446:I452" si="23">G446+H446</f>
        <v>711550</v>
      </c>
      <c r="J446" s="2"/>
      <c r="K446" s="2"/>
      <c r="L446" s="2"/>
      <c r="M446" s="2"/>
      <c r="N446" s="2"/>
      <c r="O446" s="2"/>
    </row>
    <row r="447" spans="1:15" ht="14.25">
      <c r="A447">
        <v>1126</v>
      </c>
      <c r="B447" s="83" t="s">
        <v>154</v>
      </c>
      <c r="C447" s="2" t="s">
        <v>8260</v>
      </c>
      <c r="D447" s="83">
        <v>8</v>
      </c>
      <c r="E447" s="115">
        <v>44305</v>
      </c>
      <c r="G447">
        <v>660000</v>
      </c>
      <c r="H447" s="2">
        <f t="shared" si="22"/>
        <v>46200.000000000007</v>
      </c>
      <c r="I447" s="2">
        <f t="shared" si="23"/>
        <v>706200</v>
      </c>
      <c r="J447" s="2"/>
      <c r="K447" s="2"/>
      <c r="L447" s="2"/>
      <c r="M447" s="2"/>
      <c r="N447" s="2"/>
      <c r="O447" s="2"/>
    </row>
    <row r="448" spans="1:15" ht="14.25">
      <c r="A448">
        <v>2110</v>
      </c>
      <c r="B448" s="83" t="s">
        <v>154</v>
      </c>
      <c r="C448" s="2" t="s">
        <v>8260</v>
      </c>
      <c r="D448" s="83">
        <v>9</v>
      </c>
      <c r="E448" s="115">
        <v>44213</v>
      </c>
      <c r="G448">
        <v>880000</v>
      </c>
      <c r="H448" s="2">
        <f t="shared" si="22"/>
        <v>61600.000000000007</v>
      </c>
      <c r="I448" s="2">
        <f t="shared" si="23"/>
        <v>941600</v>
      </c>
      <c r="J448" s="2"/>
      <c r="K448" s="2"/>
      <c r="L448" s="2"/>
      <c r="M448" s="2"/>
      <c r="N448" s="2"/>
      <c r="O448" s="2"/>
    </row>
    <row r="449" spans="1:15" ht="14.25">
      <c r="A449">
        <v>1098</v>
      </c>
      <c r="B449" s="83" t="s">
        <v>154</v>
      </c>
      <c r="C449" s="2" t="s">
        <v>8260</v>
      </c>
      <c r="D449" s="83">
        <v>10</v>
      </c>
      <c r="E449" s="115">
        <v>44682</v>
      </c>
      <c r="G449">
        <v>630000</v>
      </c>
      <c r="H449" s="2">
        <f t="shared" si="22"/>
        <v>44100.000000000007</v>
      </c>
      <c r="I449" s="2">
        <f t="shared" si="23"/>
        <v>674100</v>
      </c>
      <c r="J449" s="2"/>
      <c r="K449" s="2"/>
      <c r="L449" s="2"/>
      <c r="M449" s="2"/>
      <c r="N449" s="2"/>
      <c r="O449" s="2"/>
    </row>
    <row r="450" spans="1:15" ht="14.25">
      <c r="A450">
        <v>4222</v>
      </c>
      <c r="B450" s="83" t="s">
        <v>154</v>
      </c>
      <c r="C450" s="2" t="s">
        <v>8260</v>
      </c>
      <c r="D450" s="83">
        <v>11</v>
      </c>
      <c r="E450" s="115">
        <v>44725</v>
      </c>
      <c r="G450">
        <v>1000000</v>
      </c>
      <c r="H450" s="2">
        <f t="shared" si="22"/>
        <v>70000</v>
      </c>
      <c r="I450" s="2">
        <f t="shared" si="23"/>
        <v>1070000</v>
      </c>
      <c r="J450" s="2"/>
      <c r="K450" s="2"/>
      <c r="L450" s="2"/>
      <c r="M450" s="2"/>
      <c r="N450" s="2"/>
      <c r="O450" s="2"/>
    </row>
    <row r="451" spans="1:15" ht="14.25">
      <c r="A451">
        <v>385</v>
      </c>
      <c r="B451" s="83" t="s">
        <v>154</v>
      </c>
      <c r="C451" s="2" t="s">
        <v>8260</v>
      </c>
      <c r="D451" s="83">
        <v>12</v>
      </c>
      <c r="E451" s="115">
        <v>44943</v>
      </c>
      <c r="G451">
        <v>1000000</v>
      </c>
      <c r="H451" s="2">
        <f t="shared" si="22"/>
        <v>70000</v>
      </c>
      <c r="I451" s="2">
        <f t="shared" si="23"/>
        <v>1070000</v>
      </c>
      <c r="J451" s="2"/>
      <c r="K451" s="2"/>
      <c r="L451" s="2"/>
      <c r="M451" s="2"/>
      <c r="N451" s="2"/>
      <c r="O451" s="2"/>
    </row>
    <row r="452" spans="1:15" ht="14.25">
      <c r="A452">
        <v>216</v>
      </c>
      <c r="B452" s="83" t="s">
        <v>154</v>
      </c>
      <c r="C452" s="2" t="s">
        <v>8260</v>
      </c>
      <c r="D452" s="83">
        <v>13</v>
      </c>
      <c r="E452" s="39">
        <v>44947</v>
      </c>
      <c r="G452">
        <v>1000000</v>
      </c>
      <c r="H452" s="2">
        <f t="shared" si="22"/>
        <v>70000</v>
      </c>
      <c r="I452" s="2">
        <f t="shared" si="23"/>
        <v>1070000</v>
      </c>
      <c r="J452" s="2"/>
      <c r="K452" s="2"/>
      <c r="L452" s="2"/>
      <c r="M452" s="2"/>
      <c r="N452" s="2"/>
      <c r="O452" s="2"/>
    </row>
    <row r="453" spans="1:15" ht="14.25">
      <c r="A453" s="2"/>
      <c r="B453" s="2"/>
      <c r="C453" s="2"/>
      <c r="D453" s="2"/>
      <c r="E453" s="39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4.25">
      <c r="A454">
        <v>893</v>
      </c>
      <c r="B454" s="83" t="s">
        <v>154</v>
      </c>
      <c r="C454" s="2" t="s">
        <v>155</v>
      </c>
      <c r="D454">
        <v>4</v>
      </c>
      <c r="E454" s="188">
        <v>37346</v>
      </c>
      <c r="G454" s="2">
        <v>171000</v>
      </c>
      <c r="H454" s="2">
        <f>G454*7%</f>
        <v>11970.000000000002</v>
      </c>
      <c r="I454" s="2">
        <f>G454+H454</f>
        <v>182970</v>
      </c>
      <c r="J454" s="2"/>
      <c r="K454" s="2"/>
      <c r="L454" s="2"/>
      <c r="M454" s="2"/>
      <c r="N454" s="2"/>
      <c r="O454" s="2"/>
    </row>
    <row r="455" spans="1:15" ht="14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4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4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4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4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4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4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4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4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4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4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4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4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4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4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4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4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4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4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4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4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4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4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4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4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4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4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4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4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4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4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4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4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4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4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4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4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4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4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4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4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4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4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4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4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4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4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4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4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4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4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4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4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4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4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4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4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4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4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4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4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4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4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4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4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4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4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4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4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4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4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4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4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4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4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4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4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4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4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4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4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4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4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4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4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4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4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4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4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4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4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4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4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4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4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4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4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4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4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4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4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4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4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4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4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4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4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4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4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4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4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4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4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4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4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4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4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4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4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4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4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4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4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4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4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4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4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4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</sheetData>
  <phoneticPr fontId="5" type="noConversion"/>
  <conditionalFormatting sqref="A2:A25">
    <cfRule type="duplicateValues" dxfId="17" priority="4"/>
  </conditionalFormatting>
  <conditionalFormatting sqref="A27:A43">
    <cfRule type="duplicateValues" dxfId="16" priority="3"/>
  </conditionalFormatting>
  <conditionalFormatting sqref="A45:A443">
    <cfRule type="duplicateValues" dxfId="15" priority="2"/>
  </conditionalFormatting>
  <conditionalFormatting sqref="A445:A454">
    <cfRule type="duplicateValues" dxfId="14" priority="1"/>
  </conditionalFormatting>
  <dataValidations count="1">
    <dataValidation type="list" allowBlank="1" showInputMessage="1" showErrorMessage="1" sqref="B2:B12 B14:B21 B23:B25 B27:B43 B45:B443 B445:B452 B454">
      <formula1>"Short Term - Crop Loans, Term Loans - MT &amp; LT,Others"</formula1>
    </dataValidation>
  </dataValidations>
  <printOptions horizontalCentered="1"/>
  <pageMargins left="0.19685039370078741" right="0.19685039370078741" top="0.19685039370078741" bottom="0.19685039370078741" header="0" footer="0"/>
  <pageSetup paperSize="9" scale="5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3"/>
  <dimension ref="A1:L419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ColWidth="8.75" defaultRowHeight="12.75"/>
  <cols>
    <col min="1" max="1" width="13.625" style="4" bestFit="1" customWidth="1"/>
    <col min="2" max="2" width="16.625" style="4" bestFit="1" customWidth="1"/>
    <col min="3" max="3" width="26.75" style="4" bestFit="1" customWidth="1"/>
    <col min="4" max="4" width="11.25" style="4" bestFit="1" customWidth="1"/>
    <col min="5" max="5" width="12.875" style="37" bestFit="1" customWidth="1"/>
    <col min="6" max="6" width="14.875" style="4" bestFit="1" customWidth="1"/>
    <col min="7" max="7" width="19" style="4" bestFit="1" customWidth="1"/>
    <col min="8" max="8" width="10.375" style="4" bestFit="1" customWidth="1"/>
    <col min="9" max="9" width="17.875" style="4" bestFit="1" customWidth="1"/>
    <col min="10" max="10" width="13.25" style="37" bestFit="1" customWidth="1"/>
    <col min="11" max="11" width="4.25" style="4" bestFit="1" customWidth="1"/>
    <col min="12" max="12" width="22.625" style="4" bestFit="1" customWidth="1"/>
    <col min="13" max="16384" width="8.75" style="4"/>
  </cols>
  <sheetData>
    <row r="1" spans="1:12" s="10" customFormat="1">
      <c r="A1" s="7" t="s">
        <v>130</v>
      </c>
      <c r="B1" s="7" t="s">
        <v>116</v>
      </c>
      <c r="C1" s="7" t="s">
        <v>119</v>
      </c>
      <c r="D1" s="7" t="s">
        <v>131</v>
      </c>
      <c r="E1" s="46" t="s">
        <v>120</v>
      </c>
      <c r="F1" s="7" t="s">
        <v>121</v>
      </c>
      <c r="G1" s="7" t="s">
        <v>122</v>
      </c>
      <c r="H1" s="7" t="s">
        <v>123</v>
      </c>
      <c r="I1" s="7" t="s">
        <v>132</v>
      </c>
      <c r="J1" s="46" t="s">
        <v>124</v>
      </c>
      <c r="K1" s="7" t="s">
        <v>50</v>
      </c>
      <c r="L1" s="8" t="s">
        <v>133</v>
      </c>
    </row>
    <row r="2" spans="1:12" ht="14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4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4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4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4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 ht="14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14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4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 ht="14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ht="14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 ht="14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4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4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4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4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4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4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4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4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4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4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4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4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4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4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4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4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4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4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4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4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4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4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14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14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14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4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14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14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14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14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14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14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14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14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4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14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14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4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14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4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4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14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4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4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14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4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14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14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14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14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14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14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14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14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14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14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14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14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14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4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14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14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14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4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14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14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14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14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14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14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14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14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4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14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14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14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14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4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14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14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14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14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14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14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4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14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4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14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4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14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4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14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4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14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4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14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4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14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4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14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4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14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4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14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4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14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4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14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4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14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4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14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4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4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4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4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4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4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4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14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4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4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4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14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4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4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4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14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4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14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4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14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4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14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4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14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4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14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4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4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4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14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4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14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4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14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4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14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4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14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4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14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4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14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4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14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4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14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4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4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4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4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4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4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4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4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4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4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4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4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4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14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4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14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4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14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4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14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4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14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14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14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14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14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4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ht="14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ht="14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ht="14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4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ht="14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ht="14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ht="14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ht="14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ht="14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ht="14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ht="14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ht="14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ht="14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ht="14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ht="14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ht="14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ht="14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4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ht="14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ht="14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ht="14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ht="14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ht="14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ht="14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ht="14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ht="14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ht="14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ht="14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ht="14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ht="14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ht="14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4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ht="14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ht="14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ht="14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4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ht="14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ht="14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ht="14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ht="14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14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4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ht="14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ht="14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ht="14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4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4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4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4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4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4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ht="14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ht="14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ht="14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ht="14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14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4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ht="14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ht="14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ht="14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ht="14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ht="14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ht="14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14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4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ht="14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ht="14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4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ht="14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ht="14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ht="14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4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14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4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ht="14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ht="14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ht="14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ht="14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ht="14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ht="14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ht="14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ht="14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ht="14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ht="14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ht="14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ht="14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4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ht="14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ht="14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ht="14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ht="14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4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4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4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4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4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4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4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4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4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ht="14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ht="14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ht="14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4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ht="14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ht="14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ht="14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4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ht="14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ht="14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ht="14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ht="14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ht="14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ht="14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ht="14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ht="14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ht="14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ht="14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ht="14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4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ht="14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ht="14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ht="14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ht="14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ht="14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ht="14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ht="14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ht="14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ht="14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ht="14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ht="14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ht="14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ht="14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4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ht="14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ht="14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ht="14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4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ht="14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ht="14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ht="14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ht="14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ht="14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ht="14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ht="14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ht="14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ht="14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ht="14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ht="14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ht="14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ht="14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ht="14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4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ht="14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ht="14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ht="14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ht="14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4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4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4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4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4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4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ht="14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ht="14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ht="14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ht="14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4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ht="14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ht="14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ht="14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4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ht="14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ht="14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ht="14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ht="14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ht="14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ht="14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ht="14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ht="14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ht="14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ht="14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ht="14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ht="14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ht="14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ht="14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4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ht="14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ht="14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ht="14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ht="14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ht="14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ht="14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ht="14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ht="14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ht="14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ht="14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ht="14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ht="14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4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ht="14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4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4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4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4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4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4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4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</sheetData>
  <printOptions horizontalCentered="1"/>
  <pageMargins left="0.19685039370078741" right="0.19685039370078741" top="0.19685039370078741" bottom="0.19685039370078741" header="0" footer="0"/>
  <pageSetup paperSize="9" scale="9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4"/>
  <dimension ref="A1:G99"/>
  <sheetViews>
    <sheetView view="pageBreakPreview" zoomScale="80" zoomScaleNormal="80" zoomScaleSheetLayoutView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ColWidth="8.75" defaultRowHeight="12.75"/>
  <cols>
    <col min="1" max="1" width="15.75" style="4" bestFit="1" customWidth="1"/>
    <col min="2" max="2" width="19" style="4" bestFit="1" customWidth="1"/>
    <col min="3" max="3" width="7.75" style="4" bestFit="1" customWidth="1"/>
    <col min="4" max="4" width="18.375" style="37" bestFit="1" customWidth="1"/>
    <col min="5" max="5" width="43.125" style="4" bestFit="1" customWidth="1"/>
    <col min="6" max="6" width="41.875" style="4" bestFit="1" customWidth="1"/>
    <col min="7" max="7" width="29.375" style="4" bestFit="1" customWidth="1"/>
    <col min="8" max="16384" width="8.75" style="4"/>
  </cols>
  <sheetData>
    <row r="1" spans="1:7">
      <c r="A1" s="70" t="s">
        <v>126</v>
      </c>
      <c r="B1" s="70" t="s">
        <v>116</v>
      </c>
      <c r="C1" s="70" t="s">
        <v>127</v>
      </c>
      <c r="D1" s="71" t="s">
        <v>117</v>
      </c>
      <c r="E1" s="70" t="s">
        <v>128</v>
      </c>
      <c r="F1" s="70" t="s">
        <v>129</v>
      </c>
      <c r="G1" s="72" t="s">
        <v>118</v>
      </c>
    </row>
    <row r="2" spans="1:7" ht="14.25">
      <c r="A2" s="73"/>
      <c r="B2" s="73"/>
      <c r="C2" s="73"/>
      <c r="D2" s="73"/>
      <c r="E2" s="73"/>
      <c r="F2" s="73"/>
      <c r="G2" s="73"/>
    </row>
    <row r="3" spans="1:7" ht="14.25">
      <c r="A3" s="2"/>
      <c r="B3" s="2"/>
      <c r="C3" s="2"/>
      <c r="D3" s="2"/>
      <c r="E3" s="2"/>
      <c r="F3" s="2"/>
      <c r="G3" s="2"/>
    </row>
    <row r="4" spans="1:7">
      <c r="A4" s="5"/>
      <c r="B4" s="5"/>
      <c r="C4" s="5"/>
      <c r="D4" s="36"/>
      <c r="E4" s="5"/>
      <c r="F4" s="5"/>
      <c r="G4" s="9"/>
    </row>
    <row r="5" spans="1:7">
      <c r="A5" s="5"/>
      <c r="B5" s="5"/>
      <c r="C5" s="5"/>
      <c r="D5" s="36"/>
      <c r="E5" s="5"/>
      <c r="F5" s="5"/>
      <c r="G5" s="9"/>
    </row>
    <row r="6" spans="1:7">
      <c r="A6" s="5"/>
      <c r="B6" s="5"/>
      <c r="C6" s="5"/>
      <c r="D6" s="36"/>
      <c r="E6" s="5"/>
      <c r="F6" s="5"/>
      <c r="G6" s="9"/>
    </row>
    <row r="7" spans="1:7">
      <c r="A7" s="5"/>
      <c r="B7" s="5"/>
      <c r="C7" s="5"/>
      <c r="D7" s="36"/>
      <c r="E7" s="5"/>
      <c r="F7" s="5"/>
      <c r="G7" s="9"/>
    </row>
    <row r="8" spans="1:7">
      <c r="A8" s="5"/>
      <c r="B8" s="5"/>
      <c r="C8" s="5"/>
      <c r="D8" s="36"/>
      <c r="E8" s="5"/>
      <c r="F8" s="5"/>
      <c r="G8" s="9"/>
    </row>
    <row r="9" spans="1:7">
      <c r="A9" s="5"/>
      <c r="B9" s="5"/>
      <c r="C9" s="5"/>
      <c r="D9" s="36"/>
      <c r="E9" s="5"/>
      <c r="F9" s="5"/>
      <c r="G9" s="9"/>
    </row>
    <row r="10" spans="1:7">
      <c r="A10" s="5"/>
      <c r="B10" s="5"/>
      <c r="C10" s="5"/>
      <c r="D10" s="36"/>
      <c r="E10" s="5"/>
      <c r="F10" s="5"/>
      <c r="G10" s="9"/>
    </row>
    <row r="11" spans="1:7">
      <c r="A11" s="5"/>
      <c r="B11" s="5"/>
      <c r="C11" s="5"/>
      <c r="D11" s="36"/>
      <c r="E11" s="5"/>
      <c r="F11" s="5"/>
      <c r="G11" s="9"/>
    </row>
    <row r="12" spans="1:7">
      <c r="A12" s="5"/>
      <c r="B12" s="5"/>
      <c r="C12" s="5"/>
      <c r="D12" s="36"/>
      <c r="E12" s="5"/>
      <c r="F12" s="5"/>
      <c r="G12" s="9"/>
    </row>
    <row r="13" spans="1:7">
      <c r="A13" s="5"/>
      <c r="B13" s="5"/>
      <c r="C13" s="5"/>
      <c r="D13" s="36"/>
      <c r="E13" s="5"/>
      <c r="F13" s="5"/>
      <c r="G13" s="9"/>
    </row>
    <row r="14" spans="1:7">
      <c r="A14" s="5"/>
      <c r="B14" s="5"/>
      <c r="C14" s="5"/>
      <c r="D14" s="36"/>
      <c r="E14" s="5"/>
      <c r="F14" s="5"/>
      <c r="G14" s="9"/>
    </row>
    <row r="15" spans="1:7">
      <c r="A15" s="5"/>
      <c r="B15" s="5"/>
      <c r="C15" s="5"/>
      <c r="D15" s="36"/>
      <c r="E15" s="5"/>
      <c r="F15" s="5"/>
      <c r="G15" s="9"/>
    </row>
    <row r="16" spans="1:7">
      <c r="A16" s="5"/>
      <c r="B16" s="5"/>
      <c r="C16" s="5"/>
      <c r="D16" s="36"/>
      <c r="E16" s="5"/>
      <c r="F16" s="5"/>
      <c r="G16" s="9"/>
    </row>
    <row r="17" spans="1:7">
      <c r="A17" s="5"/>
      <c r="B17" s="5"/>
      <c r="C17" s="5"/>
      <c r="D17" s="36"/>
      <c r="E17" s="5"/>
      <c r="F17" s="5"/>
      <c r="G17" s="9"/>
    </row>
    <row r="18" spans="1:7">
      <c r="A18" s="5"/>
      <c r="B18" s="5"/>
      <c r="C18" s="5"/>
      <c r="D18" s="36"/>
      <c r="E18" s="5"/>
      <c r="F18" s="5"/>
      <c r="G18" s="9"/>
    </row>
    <row r="19" spans="1:7">
      <c r="A19" s="5"/>
      <c r="B19" s="5"/>
      <c r="C19" s="5"/>
      <c r="D19" s="36"/>
      <c r="E19" s="5"/>
      <c r="F19" s="5"/>
      <c r="G19" s="9"/>
    </row>
    <row r="20" spans="1:7">
      <c r="A20" s="5"/>
      <c r="B20" s="5"/>
      <c r="C20" s="5"/>
      <c r="D20" s="36"/>
      <c r="E20" s="5"/>
      <c r="F20" s="5"/>
      <c r="G20" s="9"/>
    </row>
    <row r="21" spans="1:7">
      <c r="A21" s="5"/>
      <c r="B21" s="5"/>
      <c r="C21" s="5"/>
      <c r="D21" s="36"/>
      <c r="E21" s="5"/>
      <c r="F21" s="5"/>
      <c r="G21" s="9"/>
    </row>
    <row r="22" spans="1:7">
      <c r="A22" s="5"/>
      <c r="B22" s="5"/>
      <c r="C22" s="5"/>
      <c r="D22" s="36"/>
      <c r="E22" s="5"/>
      <c r="F22" s="5"/>
      <c r="G22" s="9"/>
    </row>
    <row r="23" spans="1:7">
      <c r="A23" s="5"/>
      <c r="B23" s="5"/>
      <c r="C23" s="5"/>
      <c r="D23" s="36"/>
      <c r="E23" s="5"/>
      <c r="F23" s="5"/>
      <c r="G23" s="9"/>
    </row>
    <row r="24" spans="1:7">
      <c r="A24" s="5"/>
      <c r="B24" s="5"/>
      <c r="C24" s="5"/>
      <c r="D24" s="36"/>
      <c r="E24" s="5"/>
      <c r="F24" s="5"/>
      <c r="G24" s="9"/>
    </row>
    <row r="25" spans="1:7">
      <c r="A25" s="5"/>
      <c r="B25" s="5"/>
      <c r="C25" s="5"/>
      <c r="D25" s="36"/>
      <c r="E25" s="5"/>
      <c r="F25" s="5"/>
      <c r="G25" s="9"/>
    </row>
    <row r="26" spans="1:7">
      <c r="A26" s="5"/>
      <c r="B26" s="5"/>
      <c r="C26" s="5"/>
      <c r="D26" s="36"/>
      <c r="E26" s="5"/>
      <c r="F26" s="5"/>
      <c r="G26" s="9"/>
    </row>
    <row r="27" spans="1:7">
      <c r="A27" s="5"/>
      <c r="B27" s="5"/>
      <c r="C27" s="5"/>
      <c r="D27" s="36"/>
      <c r="E27" s="5"/>
      <c r="F27" s="5"/>
      <c r="G27" s="9"/>
    </row>
    <row r="28" spans="1:7">
      <c r="A28" s="5"/>
      <c r="B28" s="5"/>
      <c r="C28" s="5"/>
      <c r="D28" s="36"/>
      <c r="E28" s="5"/>
      <c r="F28" s="5"/>
      <c r="G28" s="9"/>
    </row>
    <row r="29" spans="1:7">
      <c r="A29" s="5"/>
      <c r="B29" s="5"/>
      <c r="C29" s="5"/>
      <c r="D29" s="36"/>
      <c r="E29" s="5"/>
      <c r="F29" s="5"/>
      <c r="G29" s="9"/>
    </row>
    <row r="30" spans="1:7">
      <c r="A30" s="5"/>
      <c r="B30" s="5"/>
      <c r="C30" s="5"/>
      <c r="D30" s="36"/>
      <c r="E30" s="5"/>
      <c r="F30" s="5"/>
      <c r="G30" s="9"/>
    </row>
    <row r="31" spans="1:7">
      <c r="A31" s="5"/>
      <c r="B31" s="5"/>
      <c r="C31" s="5"/>
      <c r="D31" s="36"/>
      <c r="E31" s="5"/>
      <c r="F31" s="5"/>
      <c r="G31" s="9"/>
    </row>
    <row r="32" spans="1:7">
      <c r="A32" s="5"/>
      <c r="B32" s="5"/>
      <c r="C32" s="5"/>
      <c r="D32" s="36"/>
      <c r="E32" s="5"/>
      <c r="F32" s="5"/>
      <c r="G32" s="9"/>
    </row>
    <row r="33" spans="1:7">
      <c r="A33" s="5"/>
      <c r="B33" s="5"/>
      <c r="C33" s="5"/>
      <c r="D33" s="36"/>
      <c r="E33" s="5"/>
      <c r="F33" s="5"/>
      <c r="G33" s="9"/>
    </row>
    <row r="34" spans="1:7">
      <c r="A34" s="5"/>
      <c r="B34" s="5"/>
      <c r="C34" s="5"/>
      <c r="D34" s="36"/>
      <c r="E34" s="5"/>
      <c r="F34" s="5"/>
      <c r="G34" s="9"/>
    </row>
    <row r="35" spans="1:7">
      <c r="A35" s="5"/>
      <c r="B35" s="5"/>
      <c r="C35" s="5"/>
      <c r="D35" s="36"/>
      <c r="E35" s="5"/>
      <c r="F35" s="5"/>
      <c r="G35" s="9"/>
    </row>
    <row r="36" spans="1:7">
      <c r="A36" s="5"/>
      <c r="B36" s="5"/>
      <c r="C36" s="5"/>
      <c r="D36" s="36"/>
      <c r="E36" s="5"/>
      <c r="F36" s="5"/>
      <c r="G36" s="9"/>
    </row>
    <row r="37" spans="1:7">
      <c r="A37" s="5"/>
      <c r="B37" s="5"/>
      <c r="C37" s="5"/>
      <c r="D37" s="36"/>
      <c r="E37" s="5"/>
      <c r="F37" s="5"/>
      <c r="G37" s="9"/>
    </row>
    <row r="38" spans="1:7">
      <c r="A38" s="5"/>
      <c r="B38" s="5"/>
      <c r="C38" s="5"/>
      <c r="D38" s="36"/>
      <c r="E38" s="5"/>
      <c r="F38" s="5"/>
      <c r="G38" s="9"/>
    </row>
    <row r="39" spans="1:7">
      <c r="A39" s="5"/>
      <c r="B39" s="5"/>
      <c r="C39" s="5"/>
      <c r="D39" s="36"/>
      <c r="E39" s="5"/>
      <c r="F39" s="5"/>
      <c r="G39" s="9"/>
    </row>
    <row r="40" spans="1:7">
      <c r="A40" s="5"/>
      <c r="B40" s="5"/>
      <c r="C40" s="5"/>
      <c r="D40" s="36"/>
      <c r="E40" s="5"/>
      <c r="F40" s="5"/>
      <c r="G40" s="9"/>
    </row>
    <row r="41" spans="1:7">
      <c r="A41" s="5"/>
      <c r="B41" s="5"/>
      <c r="C41" s="5"/>
      <c r="D41" s="36"/>
      <c r="E41" s="5"/>
      <c r="F41" s="5"/>
      <c r="G41" s="9"/>
    </row>
    <row r="42" spans="1:7">
      <c r="A42" s="5"/>
      <c r="B42" s="5"/>
      <c r="C42" s="5"/>
      <c r="D42" s="36"/>
      <c r="E42" s="5"/>
      <c r="F42" s="5"/>
      <c r="G42" s="9"/>
    </row>
    <row r="43" spans="1:7">
      <c r="A43" s="5"/>
      <c r="B43" s="5"/>
      <c r="C43" s="5"/>
      <c r="D43" s="36"/>
      <c r="E43" s="5"/>
      <c r="F43" s="5"/>
      <c r="G43" s="9"/>
    </row>
    <row r="44" spans="1:7">
      <c r="A44" s="5"/>
      <c r="B44" s="5"/>
      <c r="C44" s="5"/>
      <c r="D44" s="36"/>
      <c r="E44" s="5"/>
      <c r="F44" s="5"/>
      <c r="G44" s="9"/>
    </row>
    <row r="45" spans="1:7">
      <c r="A45" s="5"/>
      <c r="B45" s="5"/>
      <c r="C45" s="5"/>
      <c r="D45" s="36"/>
      <c r="E45" s="5"/>
      <c r="F45" s="5"/>
      <c r="G45" s="9"/>
    </row>
    <row r="46" spans="1:7">
      <c r="A46" s="5"/>
      <c r="B46" s="5"/>
      <c r="C46" s="5"/>
      <c r="D46" s="36"/>
      <c r="E46" s="5"/>
      <c r="F46" s="5"/>
      <c r="G46" s="9"/>
    </row>
    <row r="47" spans="1:7">
      <c r="A47" s="5"/>
      <c r="B47" s="5"/>
      <c r="C47" s="5"/>
      <c r="D47" s="36"/>
      <c r="E47" s="5"/>
      <c r="F47" s="5"/>
      <c r="G47" s="9"/>
    </row>
    <row r="48" spans="1:7">
      <c r="A48" s="5"/>
      <c r="B48" s="5"/>
      <c r="C48" s="5"/>
      <c r="D48" s="36"/>
      <c r="E48" s="5"/>
      <c r="F48" s="5"/>
      <c r="G48" s="9"/>
    </row>
    <row r="49" spans="1:7">
      <c r="A49" s="5"/>
      <c r="B49" s="5"/>
      <c r="C49" s="5"/>
      <c r="D49" s="36"/>
      <c r="E49" s="5"/>
      <c r="F49" s="5"/>
      <c r="G49" s="9"/>
    </row>
    <row r="50" spans="1:7">
      <c r="A50" s="5"/>
      <c r="B50" s="5"/>
      <c r="C50" s="5"/>
      <c r="D50" s="36"/>
      <c r="E50" s="5"/>
      <c r="F50" s="5"/>
      <c r="G50" s="9"/>
    </row>
    <row r="51" spans="1:7">
      <c r="A51" s="5"/>
      <c r="B51" s="5"/>
      <c r="C51" s="5"/>
      <c r="D51" s="36"/>
      <c r="E51" s="5"/>
      <c r="F51" s="5"/>
      <c r="G51" s="9"/>
    </row>
    <row r="52" spans="1:7">
      <c r="A52" s="5"/>
      <c r="B52" s="5"/>
      <c r="C52" s="5"/>
      <c r="D52" s="36"/>
      <c r="E52" s="5"/>
      <c r="F52" s="5"/>
      <c r="G52" s="9"/>
    </row>
    <row r="53" spans="1:7">
      <c r="A53" s="5"/>
      <c r="B53" s="5"/>
      <c r="C53" s="5"/>
      <c r="D53" s="36"/>
      <c r="E53" s="5"/>
      <c r="F53" s="5"/>
      <c r="G53" s="9"/>
    </row>
    <row r="54" spans="1:7">
      <c r="A54" s="5"/>
      <c r="B54" s="5"/>
      <c r="C54" s="5"/>
      <c r="D54" s="36"/>
      <c r="E54" s="5"/>
      <c r="F54" s="5"/>
      <c r="G54" s="9"/>
    </row>
    <row r="55" spans="1:7">
      <c r="A55" s="5"/>
      <c r="B55" s="5"/>
      <c r="C55" s="5"/>
      <c r="D55" s="36"/>
      <c r="E55" s="5"/>
      <c r="F55" s="5"/>
      <c r="G55" s="9"/>
    </row>
    <row r="56" spans="1:7">
      <c r="A56" s="5"/>
      <c r="B56" s="5"/>
      <c r="C56" s="5"/>
      <c r="D56" s="36"/>
      <c r="E56" s="5"/>
      <c r="F56" s="5"/>
      <c r="G56" s="9"/>
    </row>
    <row r="57" spans="1:7">
      <c r="A57" s="5"/>
      <c r="B57" s="5"/>
      <c r="C57" s="5"/>
      <c r="D57" s="36"/>
      <c r="E57" s="5"/>
      <c r="F57" s="5"/>
      <c r="G57" s="9"/>
    </row>
    <row r="58" spans="1:7">
      <c r="A58" s="5"/>
      <c r="B58" s="5"/>
      <c r="C58" s="5"/>
      <c r="D58" s="36"/>
      <c r="E58" s="5"/>
      <c r="F58" s="5"/>
      <c r="G58" s="9"/>
    </row>
    <row r="59" spans="1:7">
      <c r="A59" s="5"/>
      <c r="B59" s="5"/>
      <c r="C59" s="5"/>
      <c r="D59" s="36"/>
      <c r="E59" s="5"/>
      <c r="F59" s="5"/>
      <c r="G59" s="9"/>
    </row>
    <row r="60" spans="1:7">
      <c r="A60" s="5"/>
      <c r="B60" s="5"/>
      <c r="C60" s="5"/>
      <c r="D60" s="36"/>
      <c r="E60" s="5"/>
      <c r="F60" s="5"/>
      <c r="G60" s="9"/>
    </row>
    <row r="61" spans="1:7">
      <c r="A61" s="5"/>
      <c r="B61" s="5"/>
      <c r="C61" s="5"/>
      <c r="D61" s="36"/>
      <c r="E61" s="5"/>
      <c r="F61" s="5"/>
      <c r="G61" s="9"/>
    </row>
    <row r="62" spans="1:7">
      <c r="A62" s="5"/>
      <c r="B62" s="5"/>
      <c r="C62" s="5"/>
      <c r="D62" s="36"/>
      <c r="E62" s="5"/>
      <c r="F62" s="5"/>
      <c r="G62" s="9"/>
    </row>
    <row r="63" spans="1:7">
      <c r="A63" s="5"/>
      <c r="B63" s="5"/>
      <c r="C63" s="5"/>
      <c r="D63" s="36"/>
      <c r="E63" s="5"/>
      <c r="F63" s="5"/>
      <c r="G63" s="9"/>
    </row>
    <row r="64" spans="1:7">
      <c r="A64" s="5"/>
      <c r="B64" s="5"/>
      <c r="C64" s="5"/>
      <c r="D64" s="36"/>
      <c r="E64" s="5"/>
      <c r="F64" s="5"/>
      <c r="G64" s="9"/>
    </row>
    <row r="65" spans="1:7">
      <c r="A65" s="5"/>
      <c r="B65" s="5"/>
      <c r="C65" s="5"/>
      <c r="D65" s="36"/>
      <c r="E65" s="5"/>
      <c r="F65" s="5"/>
      <c r="G65" s="9"/>
    </row>
    <row r="66" spans="1:7">
      <c r="A66" s="5"/>
      <c r="B66" s="5"/>
      <c r="C66" s="5"/>
      <c r="D66" s="36"/>
      <c r="E66" s="5"/>
      <c r="F66" s="5"/>
      <c r="G66" s="9"/>
    </row>
    <row r="67" spans="1:7">
      <c r="A67" s="5"/>
      <c r="B67" s="5"/>
      <c r="C67" s="5"/>
      <c r="D67" s="36"/>
      <c r="E67" s="5"/>
      <c r="F67" s="5"/>
      <c r="G67" s="9"/>
    </row>
    <row r="68" spans="1:7">
      <c r="A68" s="5"/>
      <c r="B68" s="5"/>
      <c r="C68" s="5"/>
      <c r="D68" s="36"/>
      <c r="E68" s="5"/>
      <c r="F68" s="5"/>
      <c r="G68" s="9"/>
    </row>
    <row r="69" spans="1:7">
      <c r="A69" s="5"/>
      <c r="B69" s="5"/>
      <c r="C69" s="5"/>
      <c r="D69" s="36"/>
      <c r="E69" s="5"/>
      <c r="F69" s="5"/>
      <c r="G69" s="9"/>
    </row>
    <row r="70" spans="1:7">
      <c r="A70" s="5"/>
      <c r="B70" s="5"/>
      <c r="C70" s="5"/>
      <c r="D70" s="36"/>
      <c r="E70" s="5"/>
      <c r="F70" s="5"/>
      <c r="G70" s="9"/>
    </row>
    <row r="71" spans="1:7">
      <c r="A71" s="5"/>
      <c r="B71" s="5"/>
      <c r="C71" s="5"/>
      <c r="D71" s="36"/>
      <c r="E71" s="5"/>
      <c r="F71" s="5"/>
      <c r="G71" s="9"/>
    </row>
    <row r="72" spans="1:7">
      <c r="A72" s="5"/>
      <c r="B72" s="5"/>
      <c r="C72" s="5"/>
      <c r="D72" s="36"/>
      <c r="E72" s="5"/>
      <c r="F72" s="5"/>
      <c r="G72" s="9"/>
    </row>
    <row r="73" spans="1:7">
      <c r="A73" s="5"/>
      <c r="B73" s="5"/>
      <c r="C73" s="5"/>
      <c r="D73" s="36"/>
      <c r="E73" s="5"/>
      <c r="F73" s="5"/>
      <c r="G73" s="9"/>
    </row>
    <row r="74" spans="1:7">
      <c r="A74" s="5"/>
      <c r="B74" s="5"/>
      <c r="C74" s="5"/>
      <c r="D74" s="36"/>
      <c r="E74" s="5"/>
      <c r="F74" s="5"/>
      <c r="G74" s="9"/>
    </row>
    <row r="75" spans="1:7">
      <c r="A75" s="5"/>
      <c r="B75" s="5"/>
      <c r="C75" s="5"/>
      <c r="D75" s="36"/>
      <c r="E75" s="5"/>
      <c r="F75" s="5"/>
      <c r="G75" s="9"/>
    </row>
    <row r="76" spans="1:7">
      <c r="A76" s="5"/>
      <c r="B76" s="5"/>
      <c r="C76" s="5"/>
      <c r="D76" s="36"/>
      <c r="E76" s="5"/>
      <c r="F76" s="5"/>
      <c r="G76" s="9"/>
    </row>
    <row r="77" spans="1:7">
      <c r="A77" s="5"/>
      <c r="B77" s="5"/>
      <c r="C77" s="5"/>
      <c r="D77" s="36"/>
      <c r="E77" s="5"/>
      <c r="F77" s="5"/>
      <c r="G77" s="9"/>
    </row>
    <row r="78" spans="1:7">
      <c r="A78" s="5"/>
      <c r="B78" s="5"/>
      <c r="C78" s="5"/>
      <c r="D78" s="36"/>
      <c r="E78" s="5"/>
      <c r="F78" s="5"/>
      <c r="G78" s="9"/>
    </row>
    <row r="79" spans="1:7">
      <c r="A79" s="5"/>
      <c r="B79" s="5"/>
      <c r="C79" s="5"/>
      <c r="D79" s="36"/>
      <c r="E79" s="5"/>
      <c r="F79" s="5"/>
      <c r="G79" s="9"/>
    </row>
    <row r="80" spans="1:7">
      <c r="A80" s="5"/>
      <c r="B80" s="5"/>
      <c r="C80" s="5"/>
      <c r="D80" s="36"/>
      <c r="E80" s="5"/>
      <c r="F80" s="5"/>
      <c r="G80" s="9"/>
    </row>
    <row r="81" spans="1:7">
      <c r="A81" s="5"/>
      <c r="B81" s="5"/>
      <c r="C81" s="5"/>
      <c r="D81" s="36"/>
      <c r="E81" s="5"/>
      <c r="F81" s="5"/>
      <c r="G81" s="9"/>
    </row>
    <row r="82" spans="1:7">
      <c r="A82" s="5"/>
      <c r="B82" s="5"/>
      <c r="C82" s="5"/>
      <c r="D82" s="36"/>
      <c r="E82" s="5"/>
      <c r="F82" s="5"/>
      <c r="G82" s="9"/>
    </row>
    <row r="83" spans="1:7">
      <c r="A83" s="5"/>
      <c r="B83" s="5"/>
      <c r="C83" s="5"/>
      <c r="D83" s="36"/>
      <c r="E83" s="5"/>
      <c r="F83" s="5"/>
      <c r="G83" s="9"/>
    </row>
    <row r="84" spans="1:7">
      <c r="A84" s="5"/>
      <c r="B84" s="5"/>
      <c r="C84" s="5"/>
      <c r="D84" s="36"/>
      <c r="E84" s="5"/>
      <c r="F84" s="5"/>
      <c r="G84" s="9"/>
    </row>
    <row r="85" spans="1:7">
      <c r="A85" s="5"/>
      <c r="B85" s="5"/>
      <c r="C85" s="5"/>
      <c r="D85" s="36"/>
      <c r="E85" s="5"/>
      <c r="F85" s="5"/>
      <c r="G85" s="9"/>
    </row>
    <row r="86" spans="1:7">
      <c r="A86" s="5"/>
      <c r="B86" s="5"/>
      <c r="C86" s="5"/>
      <c r="D86" s="36"/>
      <c r="E86" s="5"/>
      <c r="F86" s="5"/>
      <c r="G86" s="9"/>
    </row>
    <row r="87" spans="1:7">
      <c r="A87" s="5"/>
      <c r="B87" s="5"/>
      <c r="C87" s="5"/>
      <c r="D87" s="36"/>
      <c r="E87" s="5"/>
      <c r="F87" s="5"/>
      <c r="G87" s="9"/>
    </row>
    <row r="88" spans="1:7">
      <c r="A88" s="5"/>
      <c r="B88" s="5"/>
      <c r="C88" s="5"/>
      <c r="D88" s="36"/>
      <c r="E88" s="5"/>
      <c r="F88" s="5"/>
      <c r="G88" s="9"/>
    </row>
    <row r="89" spans="1:7">
      <c r="A89" s="5"/>
      <c r="B89" s="5"/>
      <c r="C89" s="5"/>
      <c r="D89" s="36"/>
      <c r="E89" s="5"/>
      <c r="F89" s="5"/>
      <c r="G89" s="9"/>
    </row>
    <row r="90" spans="1:7">
      <c r="A90" s="5"/>
      <c r="B90" s="5"/>
      <c r="C90" s="5"/>
      <c r="D90" s="36"/>
      <c r="E90" s="5"/>
      <c r="F90" s="5"/>
      <c r="G90" s="9"/>
    </row>
    <row r="91" spans="1:7">
      <c r="A91" s="5"/>
      <c r="B91" s="5"/>
      <c r="C91" s="5"/>
      <c r="D91" s="36"/>
      <c r="E91" s="5"/>
      <c r="F91" s="5"/>
      <c r="G91" s="9"/>
    </row>
    <row r="92" spans="1:7">
      <c r="A92" s="5"/>
      <c r="B92" s="5"/>
      <c r="C92" s="5"/>
      <c r="D92" s="36"/>
      <c r="E92" s="5"/>
      <c r="F92" s="5"/>
      <c r="G92" s="9"/>
    </row>
    <row r="93" spans="1:7">
      <c r="A93" s="5"/>
      <c r="B93" s="5"/>
      <c r="C93" s="5"/>
      <c r="D93" s="36"/>
      <c r="E93" s="5"/>
      <c r="F93" s="5"/>
      <c r="G93" s="9"/>
    </row>
    <row r="94" spans="1:7">
      <c r="A94" s="5"/>
      <c r="B94" s="5"/>
      <c r="C94" s="5"/>
      <c r="D94" s="36"/>
      <c r="E94" s="5"/>
      <c r="F94" s="5"/>
      <c r="G94" s="9"/>
    </row>
    <row r="95" spans="1:7">
      <c r="A95" s="5"/>
      <c r="B95" s="5"/>
      <c r="C95" s="5"/>
      <c r="D95" s="36"/>
      <c r="E95" s="5"/>
      <c r="F95" s="5"/>
      <c r="G95" s="9"/>
    </row>
    <row r="96" spans="1:7">
      <c r="A96" s="5"/>
      <c r="B96" s="5"/>
      <c r="C96" s="5"/>
      <c r="D96" s="36"/>
      <c r="E96" s="5"/>
      <c r="F96" s="5"/>
      <c r="G96" s="9"/>
    </row>
    <row r="97" spans="1:7">
      <c r="A97" s="5"/>
      <c r="B97" s="5"/>
      <c r="C97" s="5"/>
      <c r="D97" s="36"/>
      <c r="E97" s="5"/>
      <c r="F97" s="5"/>
      <c r="G97" s="9"/>
    </row>
    <row r="98" spans="1:7">
      <c r="A98" s="5"/>
      <c r="B98" s="5"/>
      <c r="C98" s="5"/>
      <c r="D98" s="36"/>
      <c r="E98" s="5"/>
      <c r="F98" s="5"/>
      <c r="G98" s="9"/>
    </row>
    <row r="99" spans="1:7">
      <c r="A99" s="5"/>
      <c r="B99" s="5"/>
      <c r="C99" s="5"/>
      <c r="D99" s="36"/>
      <c r="E99" s="5"/>
      <c r="F99" s="5"/>
      <c r="G99" s="9"/>
    </row>
  </sheetData>
  <printOptions horizontalCentered="1"/>
  <pageMargins left="0.19685039370078741" right="0.19685039370078741" top="0.19685039370078741" bottom="0.19685039370078741" header="0" footer="0"/>
  <pageSetup paperSize="9" scale="86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Membership Details</vt:lpstr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 (sr)</vt:lpstr>
      <vt:lpstr>KCC Loan(BR)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HP</cp:lastModifiedBy>
  <cp:lastPrinted>2024-07-02T07:51:11Z</cp:lastPrinted>
  <dcterms:created xsi:type="dcterms:W3CDTF">2024-03-12T10:26:53Z</dcterms:created>
  <dcterms:modified xsi:type="dcterms:W3CDTF">2024-09-25T12:30:15Z</dcterms:modified>
</cp:coreProperties>
</file>